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44C2A8A2-520F-4E2C-955C-9CA0705EA2A7}" xr6:coauthVersionLast="47" xr6:coauthVersionMax="47" xr10:uidLastSave="{00000000-0000-0000-0000-000000000000}"/>
  <workbookProtection workbookAlgorithmName="SHA-512" workbookHashValue="kNacSu5iK2nFmTcwGmMmyzudGoXVsuxx/eWFKMiq2dxxhl/uE8sa9ssGSuji20D7xtbXzmzL/dHcuUD1L1RnDg==" workbookSaltValue="FPDubrvfIeeylqVBS1FzMQ==" workbookSpinCount="100000" lockStructure="1"/>
  <bookViews>
    <workbookView xWindow="-120" yWindow="-120" windowWidth="29040" windowHeight="15840" tabRatio="90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 i="121" l="1"/>
  <c r="G13" i="16"/>
  <c r="T88" i="102"/>
  <c r="S88" i="102"/>
  <c r="O88" i="102"/>
  <c r="K88" i="102"/>
  <c r="G88" i="102"/>
  <c r="S87" i="102" l="1"/>
  <c r="S86" i="102"/>
  <c r="O87" i="102"/>
  <c r="O86" i="102"/>
  <c r="K87" i="102"/>
  <c r="K86" i="102"/>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87" i="101"/>
  <c r="BA86" i="101"/>
  <c r="BA85" i="101"/>
  <c r="BA84" i="101"/>
  <c r="BA81" i="101"/>
  <c r="BA80" i="101"/>
  <c r="BA79" i="101"/>
  <c r="BA78" i="101"/>
  <c r="BA77"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19" i="16" l="1"/>
  <c r="J12" i="124" l="1"/>
  <c r="N50" i="124" l="1"/>
  <c r="O50" i="124" s="1"/>
  <c r="L50" i="124"/>
  <c r="M50" i="124" s="1"/>
  <c r="K50" i="124"/>
  <c r="I50" i="124"/>
  <c r="G50" i="124"/>
  <c r="D50" i="124"/>
  <c r="H50" i="124" s="1"/>
  <c r="N42" i="124"/>
  <c r="N52" i="124" s="1"/>
  <c r="L42" i="124"/>
  <c r="L52" i="124" s="1"/>
  <c r="K42" i="124"/>
  <c r="I42" i="124"/>
  <c r="G42" i="124"/>
  <c r="G52" i="124" s="1"/>
  <c r="D42" i="124"/>
  <c r="J42" i="124" s="1"/>
  <c r="N30" i="124"/>
  <c r="L30" i="124"/>
  <c r="K30" i="124"/>
  <c r="I30" i="124"/>
  <c r="G30" i="124"/>
  <c r="D30" i="124"/>
  <c r="I15" i="124"/>
  <c r="K15" i="124"/>
  <c r="G19" i="124"/>
  <c r="N19" i="124"/>
  <c r="L19" i="124"/>
  <c r="I19" i="124"/>
  <c r="K19" i="124"/>
  <c r="N15" i="124"/>
  <c r="L15" i="124"/>
  <c r="G15" i="124"/>
  <c r="D15" i="124"/>
  <c r="D19" i="124"/>
  <c r="J50" i="124" l="1"/>
  <c r="J30" i="124"/>
  <c r="O30" i="124"/>
  <c r="I32" i="124"/>
  <c r="L32" i="124"/>
  <c r="M30" i="124"/>
  <c r="O19" i="124"/>
  <c r="M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H21" i="14"/>
  <c r="H20" i="14"/>
  <c r="H19" i="14"/>
  <c r="G14" i="14"/>
  <c r="H13" i="14"/>
  <c r="H12" i="14"/>
  <c r="H11" i="14"/>
  <c r="H10" i="14"/>
  <c r="H9" i="14"/>
  <c r="H8"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Q23" i="121"/>
  <c r="Q25" i="121" s="1"/>
  <c r="N23" i="121"/>
  <c r="N25" i="121" s="1"/>
  <c r="K23" i="121"/>
  <c r="K25" i="121" s="1"/>
  <c r="H23" i="121"/>
  <c r="H25" i="121" s="1"/>
  <c r="E23" i="121"/>
  <c r="E25" i="121" s="1"/>
  <c r="T22" i="121"/>
  <c r="T21" i="121"/>
  <c r="S21" i="121"/>
  <c r="O21" i="121"/>
  <c r="L21" i="121"/>
  <c r="I21" i="121"/>
  <c r="F21" i="121"/>
  <c r="C21" i="121"/>
  <c r="T20" i="121"/>
  <c r="T19" i="121"/>
  <c r="L19" i="121"/>
  <c r="I19" i="121"/>
  <c r="F19" i="121"/>
  <c r="C19" i="121"/>
  <c r="T18" i="121"/>
  <c r="Q15" i="121"/>
  <c r="N15" i="121"/>
  <c r="K15" i="121"/>
  <c r="H15" i="121"/>
  <c r="E15" i="121"/>
  <c r="T14" i="121"/>
  <c r="S14" i="121"/>
  <c r="O14" i="121"/>
  <c r="L14" i="121"/>
  <c r="I14" i="121"/>
  <c r="F14" i="121"/>
  <c r="C14" i="121"/>
  <c r="T13" i="121"/>
  <c r="S13" i="121"/>
  <c r="O13" i="121"/>
  <c r="L13" i="121"/>
  <c r="I13" i="121"/>
  <c r="F13" i="121"/>
  <c r="C13" i="121"/>
  <c r="T12" i="121"/>
  <c r="T11" i="121"/>
  <c r="E36" i="122"/>
  <c r="E37" i="122" s="1"/>
  <c r="E29" i="122"/>
  <c r="E36" i="119"/>
  <c r="E37" i="119" s="1"/>
  <c r="Q28" i="16"/>
  <c r="P28" i="16"/>
  <c r="N28" i="16"/>
  <c r="K28" i="16"/>
  <c r="H28" i="16"/>
  <c r="E28" i="16"/>
  <c r="T27" i="16"/>
  <c r="S27" i="16"/>
  <c r="O27" i="16"/>
  <c r="L27" i="16"/>
  <c r="I27" i="16"/>
  <c r="F27" i="16"/>
  <c r="C27" i="16"/>
  <c r="T26" i="16"/>
  <c r="S26" i="16"/>
  <c r="O26" i="16"/>
  <c r="L26" i="16"/>
  <c r="I26" i="16"/>
  <c r="F26" i="16"/>
  <c r="C26" i="16"/>
  <c r="T25" i="16"/>
  <c r="S25" i="16"/>
  <c r="R25" i="16" s="1"/>
  <c r="O25" i="16"/>
  <c r="L25" i="16"/>
  <c r="I25" i="16"/>
  <c r="F25" i="16"/>
  <c r="C25" i="16"/>
  <c r="T24" i="16"/>
  <c r="O24" i="16"/>
  <c r="T23" i="16"/>
  <c r="O23" i="16"/>
  <c r="K21" i="16"/>
  <c r="T20" i="16"/>
  <c r="Q19" i="16"/>
  <c r="Q21" i="16" s="1"/>
  <c r="N19" i="16"/>
  <c r="N21" i="16" s="1"/>
  <c r="K19" i="16"/>
  <c r="H19" i="16"/>
  <c r="H21" i="16" s="1"/>
  <c r="E21" i="16"/>
  <c r="T18" i="16"/>
  <c r="T17" i="16"/>
  <c r="T16" i="16"/>
  <c r="T12" i="16"/>
  <c r="S12" i="16"/>
  <c r="O12" i="16"/>
  <c r="L12" i="16"/>
  <c r="I12" i="16"/>
  <c r="F12" i="16"/>
  <c r="C12" i="16"/>
  <c r="T11" i="16"/>
  <c r="S11" i="16"/>
  <c r="R11" i="16" s="1"/>
  <c r="O11" i="16"/>
  <c r="L11" i="16"/>
  <c r="I11" i="16"/>
  <c r="F11" i="16"/>
  <c r="C11" i="16"/>
  <c r="T10" i="16"/>
  <c r="S10" i="16"/>
  <c r="O10" i="16"/>
  <c r="L10" i="16"/>
  <c r="I10" i="16"/>
  <c r="F10" i="16"/>
  <c r="C10" i="16"/>
  <c r="T9" i="16"/>
  <c r="O9" i="16"/>
  <c r="T8" i="16"/>
  <c r="N27" i="25"/>
  <c r="M27" i="25"/>
  <c r="K27" i="25"/>
  <c r="I27" i="25"/>
  <c r="G27" i="25"/>
  <c r="P26" i="25"/>
  <c r="O26" i="25"/>
  <c r="P25" i="25"/>
  <c r="O25" i="25"/>
  <c r="P24" i="25"/>
  <c r="O24" i="25"/>
  <c r="P23" i="25"/>
  <c r="O23" i="25"/>
  <c r="P22" i="25"/>
  <c r="O22" i="25"/>
  <c r="N21" i="25"/>
  <c r="M21" i="25"/>
  <c r="K21" i="25"/>
  <c r="I21" i="25"/>
  <c r="G21" i="25"/>
  <c r="G28" i="25" s="1"/>
  <c r="P20" i="25"/>
  <c r="O20" i="25"/>
  <c r="P19" i="25"/>
  <c r="O19" i="25"/>
  <c r="P18" i="25"/>
  <c r="O18" i="25"/>
  <c r="P17" i="25"/>
  <c r="O17" i="25"/>
  <c r="P16" i="25"/>
  <c r="O16" i="25"/>
  <c r="N15" i="25"/>
  <c r="M15" i="25"/>
  <c r="M28" i="25" s="1"/>
  <c r="K15" i="25"/>
  <c r="K28" i="25" s="1"/>
  <c r="I15" i="25"/>
  <c r="G15" i="25"/>
  <c r="P14" i="25"/>
  <c r="O14" i="25"/>
  <c r="P13" i="25"/>
  <c r="O13" i="25"/>
  <c r="P12" i="25"/>
  <c r="O12" i="25"/>
  <c r="P11" i="25"/>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L23" i="24"/>
  <c r="L31" i="24" s="1"/>
  <c r="J23" i="24"/>
  <c r="H23" i="24"/>
  <c r="H31" i="24" s="1"/>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T55" i="69"/>
  <c r="R55" i="69"/>
  <c r="Q55" i="69"/>
  <c r="N55" i="69"/>
  <c r="M55" i="69"/>
  <c r="J55" i="69"/>
  <c r="W55" i="69" s="1"/>
  <c r="I55" i="69"/>
  <c r="F55" i="69"/>
  <c r="E55" i="69"/>
  <c r="W54" i="69"/>
  <c r="V54" i="69"/>
  <c r="P54" i="69"/>
  <c r="L54" i="69"/>
  <c r="H54" i="69"/>
  <c r="D54" i="69"/>
  <c r="W53" i="69"/>
  <c r="V53" i="69"/>
  <c r="P53" i="69"/>
  <c r="P55" i="69" s="1"/>
  <c r="L53" i="69"/>
  <c r="H53" i="69"/>
  <c r="H55" i="69" s="1"/>
  <c r="D53" i="69"/>
  <c r="W51" i="69"/>
  <c r="V51" i="69"/>
  <c r="U51" i="69" s="1"/>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Q52" i="69" s="1"/>
  <c r="Q56" i="69" s="1"/>
  <c r="N46" i="69"/>
  <c r="N52" i="69" s="1"/>
  <c r="N56" i="69" s="1"/>
  <c r="M46" i="69"/>
  <c r="M52" i="69" s="1"/>
  <c r="M56" i="69" s="1"/>
  <c r="J46" i="69"/>
  <c r="I46" i="69"/>
  <c r="I52" i="69" s="1"/>
  <c r="I56" i="69" s="1"/>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L45" i="69" s="1"/>
  <c r="H42" i="69"/>
  <c r="D42" i="69"/>
  <c r="W41" i="69"/>
  <c r="V41" i="69"/>
  <c r="P41" i="69"/>
  <c r="L41" i="69"/>
  <c r="H41" i="69"/>
  <c r="D41" i="69"/>
  <c r="U39" i="69"/>
  <c r="W39" i="69"/>
  <c r="V39" i="69"/>
  <c r="P39" i="69"/>
  <c r="L39" i="69"/>
  <c r="H39" i="69"/>
  <c r="D39" i="69"/>
  <c r="W38" i="69"/>
  <c r="V38" i="69"/>
  <c r="P38" i="69"/>
  <c r="L38" i="69"/>
  <c r="H38" i="69"/>
  <c r="D38" i="69"/>
  <c r="W37" i="69"/>
  <c r="V37" i="69"/>
  <c r="P37" i="69"/>
  <c r="L37" i="69"/>
  <c r="H37" i="69"/>
  <c r="D37" i="69"/>
  <c r="W36" i="69"/>
  <c r="V36" i="69"/>
  <c r="U36" i="69" s="1"/>
  <c r="P36" i="69"/>
  <c r="L36" i="69"/>
  <c r="H36" i="69"/>
  <c r="D36" i="69"/>
  <c r="W35" i="69"/>
  <c r="V35" i="69"/>
  <c r="P35" i="69"/>
  <c r="L35" i="69"/>
  <c r="H35" i="69"/>
  <c r="D35" i="69"/>
  <c r="U34" i="69"/>
  <c r="W34" i="69"/>
  <c r="V34" i="69"/>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W49" i="69" s="1"/>
  <c r="V27" i="69"/>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H24" i="69"/>
  <c r="D24" i="69"/>
  <c r="W23" i="69"/>
  <c r="V23" i="69"/>
  <c r="P23" i="69"/>
  <c r="L23" i="69"/>
  <c r="H23" i="69"/>
  <c r="D23" i="69"/>
  <c r="W22" i="69"/>
  <c r="V22" i="69"/>
  <c r="P22" i="69"/>
  <c r="L22" i="69"/>
  <c r="H22" i="69"/>
  <c r="D22" i="69"/>
  <c r="W21" i="69"/>
  <c r="V21" i="69"/>
  <c r="V28" i="69" s="1"/>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U74" i="68"/>
  <c r="T71" i="68"/>
  <c r="P71" i="68"/>
  <c r="L71" i="68"/>
  <c r="H71" i="68"/>
  <c r="D71" i="68"/>
  <c r="U70" i="68"/>
  <c r="U69" i="68"/>
  <c r="U68" i="68"/>
  <c r="U67" i="68"/>
  <c r="U66" i="68"/>
  <c r="U71" i="68" s="1"/>
  <c r="T65" i="68"/>
  <c r="R65" i="68"/>
  <c r="W65" i="68" s="1"/>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W59" i="68"/>
  <c r="V59" i="68"/>
  <c r="P59" i="68"/>
  <c r="P65" i="68" s="1"/>
  <c r="L59" i="68"/>
  <c r="H59" i="68"/>
  <c r="D59" i="68"/>
  <c r="T55" i="68"/>
  <c r="R55" i="68"/>
  <c r="Q55" i="68"/>
  <c r="N55" i="68"/>
  <c r="M55" i="68"/>
  <c r="J55" i="68"/>
  <c r="I55" i="68"/>
  <c r="F55" i="68"/>
  <c r="W55" i="68" s="1"/>
  <c r="E55" i="68"/>
  <c r="W54" i="68"/>
  <c r="V54" i="68"/>
  <c r="P54" i="68"/>
  <c r="L54" i="68"/>
  <c r="H54" i="68"/>
  <c r="D54" i="68"/>
  <c r="U53" i="68"/>
  <c r="W53" i="68"/>
  <c r="V53" i="68"/>
  <c r="P53" i="68"/>
  <c r="L53" i="68"/>
  <c r="L55" i="68" s="1"/>
  <c r="H53" i="68"/>
  <c r="H55" i="68" s="1"/>
  <c r="D53" i="68"/>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Q56" i="68" s="1"/>
  <c r="N47" i="68"/>
  <c r="M47" i="68"/>
  <c r="J47" i="68"/>
  <c r="I47" i="68"/>
  <c r="F47" i="68"/>
  <c r="E47" i="68"/>
  <c r="T46" i="68"/>
  <c r="R46" i="68"/>
  <c r="R52" i="68" s="1"/>
  <c r="R56" i="68" s="1"/>
  <c r="Q46" i="68"/>
  <c r="N46" i="68"/>
  <c r="M46" i="68"/>
  <c r="M52" i="68" s="1"/>
  <c r="J46" i="68"/>
  <c r="I46" i="68"/>
  <c r="F46" i="68"/>
  <c r="E46" i="68"/>
  <c r="T45" i="68"/>
  <c r="R45" i="68"/>
  <c r="Q45" i="68"/>
  <c r="N45" i="68"/>
  <c r="M45" i="68"/>
  <c r="J45" i="68"/>
  <c r="I45" i="68"/>
  <c r="F45" i="68"/>
  <c r="E45" i="68"/>
  <c r="W44" i="68"/>
  <c r="V44" i="68"/>
  <c r="P44" i="68"/>
  <c r="L44" i="68"/>
  <c r="H44" i="68"/>
  <c r="D44" i="68"/>
  <c r="U43" i="68"/>
  <c r="W43" i="68"/>
  <c r="V43" i="68"/>
  <c r="P43" i="68"/>
  <c r="L43" i="68"/>
  <c r="H43" i="68"/>
  <c r="D43" i="68"/>
  <c r="W42" i="68"/>
  <c r="V42" i="68"/>
  <c r="V45" i="68" s="1"/>
  <c r="P42" i="68"/>
  <c r="L42" i="68"/>
  <c r="H42" i="68"/>
  <c r="D42" i="68"/>
  <c r="W41" i="68"/>
  <c r="W45" i="68" s="1"/>
  <c r="V41" i="68"/>
  <c r="P41" i="68"/>
  <c r="L41" i="68"/>
  <c r="H41" i="68"/>
  <c r="H45" i="68" s="1"/>
  <c r="D41" i="68"/>
  <c r="T40" i="68"/>
  <c r="W39" i="68"/>
  <c r="V39" i="68"/>
  <c r="P39" i="68"/>
  <c r="L39" i="68"/>
  <c r="H39" i="68"/>
  <c r="D39" i="68"/>
  <c r="W38" i="68"/>
  <c r="V38" i="68"/>
  <c r="P38" i="68"/>
  <c r="L38" i="68"/>
  <c r="H38" i="68"/>
  <c r="D38" i="68"/>
  <c r="U37" i="68"/>
  <c r="W37" i="68"/>
  <c r="V37" i="68"/>
  <c r="P37" i="68"/>
  <c r="L37" i="68"/>
  <c r="H37" i="68"/>
  <c r="D37"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W31" i="68"/>
  <c r="V31" i="68"/>
  <c r="U31" i="68" s="1"/>
  <c r="P31" i="68"/>
  <c r="L31" i="68"/>
  <c r="H31" i="68"/>
  <c r="D31" i="68"/>
  <c r="W30" i="68"/>
  <c r="V30" i="68"/>
  <c r="U30" i="68"/>
  <c r="P30" i="68"/>
  <c r="L30" i="68"/>
  <c r="H30" i="68"/>
  <c r="D30" i="68"/>
  <c r="W29" i="68"/>
  <c r="V29" i="68"/>
  <c r="P29" i="68"/>
  <c r="L29" i="68"/>
  <c r="H29" i="68"/>
  <c r="D29" i="68"/>
  <c r="T28" i="68"/>
  <c r="R28" i="68"/>
  <c r="R40" i="68" s="1"/>
  <c r="Q28" i="68"/>
  <c r="Q40" i="68" s="1"/>
  <c r="N28" i="68"/>
  <c r="N40" i="68" s="1"/>
  <c r="M28" i="68"/>
  <c r="M40" i="68" s="1"/>
  <c r="J28" i="68"/>
  <c r="J40" i="68" s="1"/>
  <c r="I28" i="68"/>
  <c r="I40" i="68" s="1"/>
  <c r="F28" i="68"/>
  <c r="F40" i="68" s="1"/>
  <c r="E28" i="68"/>
  <c r="E40" i="68" s="1"/>
  <c r="W27" i="68"/>
  <c r="V27" i="68"/>
  <c r="U27" i="68" s="1"/>
  <c r="P27" i="68"/>
  <c r="L27" i="68"/>
  <c r="H27" i="68"/>
  <c r="H49" i="68" s="1"/>
  <c r="D27" i="68"/>
  <c r="W26" i="68"/>
  <c r="V26" i="68"/>
  <c r="V48" i="68" s="1"/>
  <c r="P26" i="68"/>
  <c r="L26" i="68"/>
  <c r="H26" i="68"/>
  <c r="D26" i="68"/>
  <c r="W25" i="68"/>
  <c r="V25" i="68"/>
  <c r="P25" i="68"/>
  <c r="L25" i="68"/>
  <c r="H25" i="68"/>
  <c r="H47" i="68" s="1"/>
  <c r="D25" i="68"/>
  <c r="W24" i="68"/>
  <c r="V24" i="68"/>
  <c r="P24" i="68"/>
  <c r="L24" i="68"/>
  <c r="H24" i="68"/>
  <c r="D24" i="68"/>
  <c r="W23" i="68"/>
  <c r="V23" i="68"/>
  <c r="U23" i="68" s="1"/>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71" i="67" s="1"/>
  <c r="U68" i="67"/>
  <c r="U67" i="67"/>
  <c r="U66" i="67"/>
  <c r="W65" i="67"/>
  <c r="T65" i="67"/>
  <c r="R65" i="67"/>
  <c r="Q65" i="67"/>
  <c r="N65" i="67"/>
  <c r="M65" i="67"/>
  <c r="J65" i="67"/>
  <c r="I65" i="67"/>
  <c r="F65" i="67"/>
  <c r="E65" i="67"/>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L65" i="67" s="1"/>
  <c r="H59" i="67"/>
  <c r="D59" i="67"/>
  <c r="T55" i="67"/>
  <c r="R55" i="67"/>
  <c r="Q55" i="67"/>
  <c r="N55" i="67"/>
  <c r="M55" i="67"/>
  <c r="J55" i="67"/>
  <c r="I55" i="67"/>
  <c r="F55" i="67"/>
  <c r="E55" i="67"/>
  <c r="W54" i="67"/>
  <c r="V54" i="67"/>
  <c r="P54" i="67"/>
  <c r="L54" i="67"/>
  <c r="H54" i="67"/>
  <c r="D54" i="67"/>
  <c r="U53" i="67"/>
  <c r="W53" i="67"/>
  <c r="V53" i="67"/>
  <c r="P53" i="67"/>
  <c r="P55" i="67" s="1"/>
  <c r="L53" i="67"/>
  <c r="H53" i="67"/>
  <c r="H55" i="67" s="1"/>
  <c r="D53" i="67"/>
  <c r="N52" i="67"/>
  <c r="N56" i="67" s="1"/>
  <c r="W51" i="67"/>
  <c r="V51" i="67"/>
  <c r="U51" i="67" s="1"/>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T47" i="67"/>
  <c r="R47" i="67"/>
  <c r="Q47" i="67"/>
  <c r="N47" i="67"/>
  <c r="M47" i="67"/>
  <c r="J47" i="67"/>
  <c r="I47" i="67"/>
  <c r="F47" i="67"/>
  <c r="E47" i="67"/>
  <c r="T46" i="67"/>
  <c r="T52" i="67" s="1"/>
  <c r="T56" i="67" s="1"/>
  <c r="T72" i="67" s="1"/>
  <c r="T73" i="67" s="1"/>
  <c r="T75" i="67" s="1"/>
  <c r="R46" i="67"/>
  <c r="Q46" i="67"/>
  <c r="N46" i="67"/>
  <c r="M46" i="67"/>
  <c r="J46" i="67"/>
  <c r="I46" i="67"/>
  <c r="I52" i="67" s="1"/>
  <c r="I56" i="67" s="1"/>
  <c r="F46" i="67"/>
  <c r="F52" i="67" s="1"/>
  <c r="F56" i="67" s="1"/>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L45" i="67" s="1"/>
  <c r="H41" i="67"/>
  <c r="D41" i="67"/>
  <c r="U39" i="67"/>
  <c r="W39" i="67"/>
  <c r="V39" i="67"/>
  <c r="P39" i="67"/>
  <c r="L39" i="67"/>
  <c r="H39" i="67"/>
  <c r="D39" i="67"/>
  <c r="W38" i="67"/>
  <c r="V38" i="67"/>
  <c r="P38" i="67"/>
  <c r="L38" i="67"/>
  <c r="H38" i="67"/>
  <c r="D38" i="67"/>
  <c r="W37" i="67"/>
  <c r="V37" i="67"/>
  <c r="U37" i="67" s="1"/>
  <c r="P37" i="67"/>
  <c r="L37" i="67"/>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W27" i="67"/>
  <c r="W49" i="67" s="1"/>
  <c r="V27" i="67"/>
  <c r="U27" i="67" s="1"/>
  <c r="P27" i="67"/>
  <c r="L27" i="67"/>
  <c r="H27" i="67"/>
  <c r="D27" i="67"/>
  <c r="U26" i="67"/>
  <c r="W26" i="67"/>
  <c r="W48" i="67" s="1"/>
  <c r="V26" i="67"/>
  <c r="P26" i="67"/>
  <c r="L26" i="67"/>
  <c r="H26" i="67"/>
  <c r="D26" i="67"/>
  <c r="W25" i="67"/>
  <c r="V25" i="67"/>
  <c r="V47" i="67" s="1"/>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s="1"/>
  <c r="P20" i="67"/>
  <c r="L20" i="67"/>
  <c r="H20" i="67"/>
  <c r="D20" i="67"/>
  <c r="W19" i="67"/>
  <c r="V19" i="67"/>
  <c r="P19" i="67"/>
  <c r="L19" i="67"/>
  <c r="H19" i="67"/>
  <c r="D19" i="67"/>
  <c r="T16" i="67"/>
  <c r="P16" i="67"/>
  <c r="L16" i="67"/>
  <c r="H16" i="67"/>
  <c r="D16" i="67"/>
  <c r="U15" i="67"/>
  <c r="U15" i="22" s="1"/>
  <c r="U14" i="67"/>
  <c r="U13" i="67"/>
  <c r="U12" i="67"/>
  <c r="U11" i="67"/>
  <c r="X9" i="67"/>
  <c r="W9" i="67"/>
  <c r="U9" i="67" s="1"/>
  <c r="V9" i="67"/>
  <c r="P9" i="67"/>
  <c r="L9" i="67"/>
  <c r="H9" i="67"/>
  <c r="D9" i="67"/>
  <c r="U74" i="66"/>
  <c r="T71" i="66"/>
  <c r="P71" i="66"/>
  <c r="L71" i="66"/>
  <c r="H71" i="66"/>
  <c r="D71" i="66"/>
  <c r="U70" i="66"/>
  <c r="U69" i="66"/>
  <c r="U68" i="66"/>
  <c r="U67" i="66"/>
  <c r="U66" i="66"/>
  <c r="U71" i="66" s="1"/>
  <c r="W65" i="66"/>
  <c r="T65" i="66"/>
  <c r="R65" i="66"/>
  <c r="Q65" i="66"/>
  <c r="N65" i="66"/>
  <c r="M65" i="66"/>
  <c r="J65" i="66"/>
  <c r="I65" i="66"/>
  <c r="F65" i="66"/>
  <c r="E65" i="66"/>
  <c r="V65" i="66" s="1"/>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P65" i="66" s="1"/>
  <c r="L59" i="66"/>
  <c r="H59" i="66"/>
  <c r="D59" i="66"/>
  <c r="T55" i="66"/>
  <c r="R55" i="66"/>
  <c r="Q55" i="66"/>
  <c r="N55" i="66"/>
  <c r="M55" i="66"/>
  <c r="J55" i="66"/>
  <c r="I55" i="66"/>
  <c r="H55" i="66"/>
  <c r="F55" i="66"/>
  <c r="E55" i="66"/>
  <c r="W54" i="66"/>
  <c r="V54" i="66"/>
  <c r="P54" i="66"/>
  <c r="L54" i="66"/>
  <c r="H54" i="66"/>
  <c r="D54" i="66"/>
  <c r="D55" i="66" s="1"/>
  <c r="W53" i="66"/>
  <c r="V53" i="66"/>
  <c r="P53" i="66"/>
  <c r="L53" i="66"/>
  <c r="L55" i="66" s="1"/>
  <c r="H53" i="66"/>
  <c r="D53" i="66"/>
  <c r="W51" i="66"/>
  <c r="V51" i="66"/>
  <c r="P51" i="66"/>
  <c r="L51" i="66"/>
  <c r="H51" i="66"/>
  <c r="D51" i="66"/>
  <c r="W50" i="66"/>
  <c r="U50" i="66" s="1"/>
  <c r="V50" i="66"/>
  <c r="P50" i="66"/>
  <c r="L50" i="66"/>
  <c r="H50" i="66"/>
  <c r="D50" i="66"/>
  <c r="T49" i="66"/>
  <c r="R49" i="66"/>
  <c r="Q49" i="66"/>
  <c r="N49" i="66"/>
  <c r="M49" i="66"/>
  <c r="J49" i="66"/>
  <c r="I49" i="66"/>
  <c r="H49" i="66"/>
  <c r="F49" i="66"/>
  <c r="E49" i="66"/>
  <c r="T48" i="66"/>
  <c r="R48" i="66"/>
  <c r="Q48" i="66"/>
  <c r="N48" i="66"/>
  <c r="M48" i="66"/>
  <c r="J48" i="66"/>
  <c r="I48" i="66"/>
  <c r="F48" i="66"/>
  <c r="E48" i="66"/>
  <c r="T47" i="66"/>
  <c r="R47" i="66"/>
  <c r="Q47" i="66"/>
  <c r="P47" i="66"/>
  <c r="N47" i="66"/>
  <c r="M47" i="66"/>
  <c r="J47" i="66"/>
  <c r="I47" i="66"/>
  <c r="I52" i="66" s="1"/>
  <c r="I56" i="66" s="1"/>
  <c r="F47" i="66"/>
  <c r="E47" i="66"/>
  <c r="T46" i="66"/>
  <c r="R46" i="66"/>
  <c r="Q46" i="66"/>
  <c r="Q52" i="66" s="1"/>
  <c r="Q56" i="66" s="1"/>
  <c r="N46" i="66"/>
  <c r="M46" i="66"/>
  <c r="J46" i="66"/>
  <c r="I46" i="66"/>
  <c r="F46" i="66"/>
  <c r="E46" i="66"/>
  <c r="T45" i="66"/>
  <c r="R45" i="66"/>
  <c r="Q45" i="66"/>
  <c r="N45" i="66"/>
  <c r="M45" i="66"/>
  <c r="J45" i="66"/>
  <c r="I45" i="66"/>
  <c r="F45" i="66"/>
  <c r="E45" i="66"/>
  <c r="W44" i="66"/>
  <c r="V44" i="66"/>
  <c r="P44" i="66"/>
  <c r="L44" i="66"/>
  <c r="H44" i="66"/>
  <c r="D44" i="66"/>
  <c r="W43" i="66"/>
  <c r="V43" i="66"/>
  <c r="U43" i="66" s="1"/>
  <c r="P43" i="66"/>
  <c r="L43" i="66"/>
  <c r="H43" i="66"/>
  <c r="D43" i="66"/>
  <c r="W42" i="66"/>
  <c r="V42" i="66"/>
  <c r="U42" i="66" s="1"/>
  <c r="P42" i="66"/>
  <c r="L42" i="66"/>
  <c r="H42" i="66"/>
  <c r="H48" i="66" s="1"/>
  <c r="D42" i="66"/>
  <c r="W41" i="66"/>
  <c r="V41" i="66"/>
  <c r="P41" i="66"/>
  <c r="P45" i="66" s="1"/>
  <c r="L41" i="66"/>
  <c r="L45" i="66" s="1"/>
  <c r="H41" i="66"/>
  <c r="D41" i="66"/>
  <c r="Q40" i="66"/>
  <c r="W39" i="66"/>
  <c r="V39" i="66"/>
  <c r="P39" i="66"/>
  <c r="L39" i="66"/>
  <c r="H39" i="66"/>
  <c r="D39" i="66"/>
  <c r="W38" i="66"/>
  <c r="V38" i="66"/>
  <c r="U38" i="66"/>
  <c r="P38" i="66"/>
  <c r="L38" i="66"/>
  <c r="H38" i="66"/>
  <c r="D38" i="66"/>
  <c r="W37" i="66"/>
  <c r="V37" i="66"/>
  <c r="P37" i="66"/>
  <c r="L37" i="66"/>
  <c r="L48" i="66" s="1"/>
  <c r="H37" i="66"/>
  <c r="D37" i="66"/>
  <c r="W36" i="66"/>
  <c r="V36" i="66"/>
  <c r="P36" i="66"/>
  <c r="L36" i="66"/>
  <c r="H36" i="66"/>
  <c r="D36" i="66"/>
  <c r="W35" i="66"/>
  <c r="U35" i="66" s="1"/>
  <c r="V35" i="66"/>
  <c r="P35" i="66"/>
  <c r="L35" i="66"/>
  <c r="H35" i="66"/>
  <c r="D35" i="66"/>
  <c r="W34" i="66"/>
  <c r="V34" i="66"/>
  <c r="U34" i="66" s="1"/>
  <c r="P34" i="66"/>
  <c r="L34" i="66"/>
  <c r="H34" i="66"/>
  <c r="D34" i="66"/>
  <c r="W33" i="66"/>
  <c r="V33" i="66"/>
  <c r="P33" i="66"/>
  <c r="L33" i="66"/>
  <c r="H33" i="66"/>
  <c r="D33" i="66"/>
  <c r="W32" i="66"/>
  <c r="V32" i="66"/>
  <c r="U32" i="66" s="1"/>
  <c r="P32" i="66"/>
  <c r="L32" i="66"/>
  <c r="H32" i="66"/>
  <c r="D32" i="66"/>
  <c r="W31" i="66"/>
  <c r="U31" i="66" s="1"/>
  <c r="V31" i="66"/>
  <c r="P31" i="66"/>
  <c r="L31" i="66"/>
  <c r="H31" i="66"/>
  <c r="D31" i="66"/>
  <c r="W30" i="66"/>
  <c r="V30" i="66"/>
  <c r="P30" i="66"/>
  <c r="L30" i="66"/>
  <c r="H30" i="66"/>
  <c r="D30" i="66"/>
  <c r="W29" i="66"/>
  <c r="V29" i="66"/>
  <c r="P29" i="66"/>
  <c r="L29" i="66"/>
  <c r="H29" i="66"/>
  <c r="D29" i="66"/>
  <c r="T28" i="66"/>
  <c r="T40" i="66" s="1"/>
  <c r="R28" i="66"/>
  <c r="R40" i="66" s="1"/>
  <c r="Q28" i="66"/>
  <c r="N28" i="66"/>
  <c r="N40" i="66" s="1"/>
  <c r="M28" i="66"/>
  <c r="M40" i="66" s="1"/>
  <c r="J28" i="66"/>
  <c r="J40" i="66" s="1"/>
  <c r="I28" i="66"/>
  <c r="I40" i="66" s="1"/>
  <c r="F28" i="66"/>
  <c r="F40" i="66" s="1"/>
  <c r="E28" i="66"/>
  <c r="E40" i="66" s="1"/>
  <c r="W27" i="66"/>
  <c r="W49" i="66" s="1"/>
  <c r="V27" i="66"/>
  <c r="P27" i="66"/>
  <c r="P49" i="66" s="1"/>
  <c r="L27" i="66"/>
  <c r="H27" i="66"/>
  <c r="D27" i="66"/>
  <c r="W26" i="66"/>
  <c r="V26" i="66"/>
  <c r="U26" i="66"/>
  <c r="P26" i="66"/>
  <c r="P48" i="66" s="1"/>
  <c r="L26" i="66"/>
  <c r="H26" i="66"/>
  <c r="D26" i="66"/>
  <c r="W25" i="66"/>
  <c r="V25" i="66"/>
  <c r="V47" i="66" s="1"/>
  <c r="P25" i="66"/>
  <c r="L25" i="66"/>
  <c r="H25" i="66"/>
  <c r="H47" i="66" s="1"/>
  <c r="D25" i="66"/>
  <c r="W24" i="66"/>
  <c r="V24" i="66"/>
  <c r="P24" i="66"/>
  <c r="L24" i="66"/>
  <c r="H24" i="66"/>
  <c r="D24" i="66"/>
  <c r="W23" i="66"/>
  <c r="U23" i="66" s="1"/>
  <c r="V23" i="66"/>
  <c r="P23" i="66"/>
  <c r="L23" i="66"/>
  <c r="H23" i="66"/>
  <c r="D23" i="66"/>
  <c r="W22" i="66"/>
  <c r="V22" i="66"/>
  <c r="U22" i="66" s="1"/>
  <c r="P22" i="66"/>
  <c r="L22" i="66"/>
  <c r="H22" i="66"/>
  <c r="D22" i="66"/>
  <c r="W21" i="66"/>
  <c r="V21" i="66"/>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F65" i="65"/>
  <c r="E65" i="65"/>
  <c r="W64" i="65"/>
  <c r="V64" i="65"/>
  <c r="P64" i="65"/>
  <c r="L64" i="65"/>
  <c r="L64" i="22" s="1"/>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W59" i="65"/>
  <c r="V59" i="65"/>
  <c r="P59" i="65"/>
  <c r="L59" i="65"/>
  <c r="H59" i="65"/>
  <c r="D59" i="65"/>
  <c r="T55" i="65"/>
  <c r="R55" i="65"/>
  <c r="Q55" i="65"/>
  <c r="N55" i="65"/>
  <c r="M55" i="65"/>
  <c r="J55" i="65"/>
  <c r="I55" i="65"/>
  <c r="F55" i="65"/>
  <c r="E55" i="65"/>
  <c r="W54" i="65"/>
  <c r="V54" i="65"/>
  <c r="P54" i="65"/>
  <c r="L54" i="65"/>
  <c r="H54" i="65"/>
  <c r="H55" i="65" s="1"/>
  <c r="D54" i="65"/>
  <c r="W53" i="65"/>
  <c r="V53" i="65"/>
  <c r="U53" i="65" s="1"/>
  <c r="P53" i="65"/>
  <c r="P55" i="65" s="1"/>
  <c r="L53" i="65"/>
  <c r="L55" i="65" s="1"/>
  <c r="H53" i="65"/>
  <c r="D53" i="65"/>
  <c r="D55" i="65" s="1"/>
  <c r="W51" i="65"/>
  <c r="V51" i="65"/>
  <c r="P51" i="65"/>
  <c r="L51" i="65"/>
  <c r="H51" i="65"/>
  <c r="D51" i="65"/>
  <c r="W50" i="65"/>
  <c r="V50" i="65"/>
  <c r="U50" i="65" s="1"/>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T52" i="65" s="1"/>
  <c r="T56" i="65" s="1"/>
  <c r="R46" i="65"/>
  <c r="Q46" i="65"/>
  <c r="Q52" i="65" s="1"/>
  <c r="Q56" i="65" s="1"/>
  <c r="N46" i="65"/>
  <c r="N52" i="65" s="1"/>
  <c r="N56" i="65" s="1"/>
  <c r="M46" i="65"/>
  <c r="J46" i="65"/>
  <c r="I46" i="65"/>
  <c r="F46" i="65"/>
  <c r="E46" i="65"/>
  <c r="T45" i="65"/>
  <c r="R45" i="65"/>
  <c r="Q45" i="65"/>
  <c r="N45" i="65"/>
  <c r="M45" i="65"/>
  <c r="J45" i="65"/>
  <c r="I45" i="65"/>
  <c r="F45" i="65"/>
  <c r="E45" i="65"/>
  <c r="U44" i="65"/>
  <c r="W44" i="65"/>
  <c r="V44" i="65"/>
  <c r="P44" i="65"/>
  <c r="L44" i="65"/>
  <c r="H44" i="65"/>
  <c r="D44" i="65"/>
  <c r="W43" i="65"/>
  <c r="V43" i="65"/>
  <c r="P43" i="65"/>
  <c r="L43" i="65"/>
  <c r="H43" i="65"/>
  <c r="D43" i="65"/>
  <c r="W42" i="65"/>
  <c r="V42" i="65"/>
  <c r="P42" i="65"/>
  <c r="L42" i="65"/>
  <c r="H42" i="65"/>
  <c r="D42" i="65"/>
  <c r="W41" i="65"/>
  <c r="V41" i="65"/>
  <c r="U41" i="65" s="1"/>
  <c r="P41" i="65"/>
  <c r="L41" i="65"/>
  <c r="H41" i="65"/>
  <c r="D41" i="65"/>
  <c r="I40" i="65"/>
  <c r="W39" i="65"/>
  <c r="V39" i="65"/>
  <c r="U39" i="65" s="1"/>
  <c r="P39" i="65"/>
  <c r="L39" i="65"/>
  <c r="H39" i="65"/>
  <c r="D39" i="65"/>
  <c r="W38" i="65"/>
  <c r="V38" i="65"/>
  <c r="P38" i="65"/>
  <c r="L38" i="65"/>
  <c r="L47" i="65" s="1"/>
  <c r="H38" i="65"/>
  <c r="D38" i="65"/>
  <c r="W37" i="65"/>
  <c r="V37" i="65"/>
  <c r="P37" i="65"/>
  <c r="L37" i="65"/>
  <c r="H37" i="65"/>
  <c r="D37" i="65"/>
  <c r="W36" i="65"/>
  <c r="V36" i="65"/>
  <c r="U36" i="65" s="1"/>
  <c r="P36" i="65"/>
  <c r="L36" i="65"/>
  <c r="H36" i="65"/>
  <c r="D36" i="65"/>
  <c r="U35" i="65"/>
  <c r="W35" i="65"/>
  <c r="V35" i="65"/>
  <c r="P35" i="65"/>
  <c r="L35" i="65"/>
  <c r="H35" i="65"/>
  <c r="D35" i="65"/>
  <c r="W34" i="65"/>
  <c r="V34" i="65"/>
  <c r="P34" i="65"/>
  <c r="L34" i="65"/>
  <c r="H34" i="65"/>
  <c r="D34" i="65"/>
  <c r="W33" i="65"/>
  <c r="V33" i="65"/>
  <c r="P33" i="65"/>
  <c r="L33" i="65"/>
  <c r="H33" i="65"/>
  <c r="D33" i="65"/>
  <c r="W32" i="65"/>
  <c r="V32" i="65"/>
  <c r="U32" i="65" s="1"/>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N40" i="65" s="1"/>
  <c r="M28" i="65"/>
  <c r="M40" i="65" s="1"/>
  <c r="J28" i="65"/>
  <c r="J40" i="65" s="1"/>
  <c r="I28" i="65"/>
  <c r="F28" i="65"/>
  <c r="F40" i="65" s="1"/>
  <c r="E28" i="65"/>
  <c r="E40" i="65" s="1"/>
  <c r="W27" i="65"/>
  <c r="V27" i="65"/>
  <c r="P27" i="65"/>
  <c r="L27" i="65"/>
  <c r="L49" i="65" s="1"/>
  <c r="H27" i="65"/>
  <c r="H49" i="65" s="1"/>
  <c r="D27" i="65"/>
  <c r="W26" i="65"/>
  <c r="V26" i="65"/>
  <c r="P26" i="65"/>
  <c r="L26" i="65"/>
  <c r="H26" i="65"/>
  <c r="D26" i="65"/>
  <c r="W25" i="65"/>
  <c r="W47" i="65" s="1"/>
  <c r="V25" i="65"/>
  <c r="U25" i="65" s="1"/>
  <c r="P25" i="65"/>
  <c r="L25" i="65"/>
  <c r="H25" i="65"/>
  <c r="H47" i="65" s="1"/>
  <c r="D25" i="65"/>
  <c r="W24" i="65"/>
  <c r="V24" i="65"/>
  <c r="P24" i="65"/>
  <c r="L24" i="65"/>
  <c r="H24" i="65"/>
  <c r="D24" i="65"/>
  <c r="W23" i="65"/>
  <c r="V23" i="65"/>
  <c r="P23" i="65"/>
  <c r="L23" i="65"/>
  <c r="H23" i="65"/>
  <c r="D23" i="65"/>
  <c r="W22" i="65"/>
  <c r="V22" i="65"/>
  <c r="P22" i="65"/>
  <c r="L22" i="65"/>
  <c r="H22" i="65"/>
  <c r="D22" i="65"/>
  <c r="W21" i="65"/>
  <c r="V21" i="65"/>
  <c r="U21" i="65" s="1"/>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U74" i="64"/>
  <c r="T71" i="64"/>
  <c r="P71" i="64"/>
  <c r="L71" i="64"/>
  <c r="H71" i="64"/>
  <c r="D71" i="64"/>
  <c r="U70" i="64"/>
  <c r="U69" i="64"/>
  <c r="U68" i="64"/>
  <c r="U67" i="64"/>
  <c r="U67" i="22" s="1"/>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T55" i="64"/>
  <c r="R55" i="64"/>
  <c r="Q55" i="64"/>
  <c r="N55" i="64"/>
  <c r="M55" i="64"/>
  <c r="J55" i="64"/>
  <c r="I55" i="64"/>
  <c r="F55" i="64"/>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R52" i="64" s="1"/>
  <c r="Q47" i="64"/>
  <c r="N47" i="64"/>
  <c r="M47" i="64"/>
  <c r="J47" i="64"/>
  <c r="I47" i="64"/>
  <c r="F47" i="64"/>
  <c r="E47" i="64"/>
  <c r="T46" i="64"/>
  <c r="R46" i="64"/>
  <c r="Q46" i="64"/>
  <c r="N46" i="64"/>
  <c r="M46" i="64"/>
  <c r="J46" i="64"/>
  <c r="I46" i="64"/>
  <c r="I52" i="64" s="1"/>
  <c r="I56" i="64" s="1"/>
  <c r="F46" i="64"/>
  <c r="E46" i="64"/>
  <c r="E52" i="64" s="1"/>
  <c r="E56" i="64" s="1"/>
  <c r="T45" i="64"/>
  <c r="R45" i="64"/>
  <c r="Q45" i="64"/>
  <c r="N45" i="64"/>
  <c r="M45" i="64"/>
  <c r="J45" i="64"/>
  <c r="I45" i="64"/>
  <c r="F45" i="64"/>
  <c r="E45" i="64"/>
  <c r="W44" i="64"/>
  <c r="V44" i="64"/>
  <c r="P44" i="64"/>
  <c r="L44" i="64"/>
  <c r="H44" i="64"/>
  <c r="D44" i="64"/>
  <c r="W43" i="64"/>
  <c r="V43" i="64"/>
  <c r="U43" i="64" s="1"/>
  <c r="P43" i="64"/>
  <c r="L43" i="64"/>
  <c r="H43" i="64"/>
  <c r="D43" i="64"/>
  <c r="W42" i="64"/>
  <c r="V42" i="64"/>
  <c r="V42" i="22" s="1"/>
  <c r="P42" i="64"/>
  <c r="L42" i="64"/>
  <c r="H42" i="64"/>
  <c r="D42" i="64"/>
  <c r="W41" i="64"/>
  <c r="V41" i="64"/>
  <c r="P41" i="64"/>
  <c r="P45" i="64" s="1"/>
  <c r="L41" i="64"/>
  <c r="H41" i="64"/>
  <c r="H45" i="64" s="1"/>
  <c r="D41" i="64"/>
  <c r="N40" i="64"/>
  <c r="W39" i="64"/>
  <c r="V39" i="64"/>
  <c r="P39" i="64"/>
  <c r="L39" i="64"/>
  <c r="H39" i="64"/>
  <c r="D39" i="64"/>
  <c r="W38" i="64"/>
  <c r="V38" i="64"/>
  <c r="P38" i="64"/>
  <c r="L38" i="64"/>
  <c r="H38" i="64"/>
  <c r="D38" i="64"/>
  <c r="W37" i="64"/>
  <c r="V37" i="64"/>
  <c r="P37" i="64"/>
  <c r="L37" i="64"/>
  <c r="H37" i="64"/>
  <c r="H48" i="64" s="1"/>
  <c r="D37" i="64"/>
  <c r="W36" i="64"/>
  <c r="V36" i="64"/>
  <c r="P36" i="64"/>
  <c r="L36" i="64"/>
  <c r="H36" i="64"/>
  <c r="D36" i="64"/>
  <c r="W35" i="64"/>
  <c r="V35" i="64"/>
  <c r="P35" i="64"/>
  <c r="L35" i="64"/>
  <c r="H35" i="64"/>
  <c r="D35" i="64"/>
  <c r="W34" i="64"/>
  <c r="V34" i="64"/>
  <c r="U34" i="64" s="1"/>
  <c r="P34" i="64"/>
  <c r="L34" i="64"/>
  <c r="H34" i="64"/>
  <c r="D34" i="64"/>
  <c r="W33" i="64"/>
  <c r="V33" i="64"/>
  <c r="P33" i="64"/>
  <c r="L33" i="64"/>
  <c r="H33" i="64"/>
  <c r="D33" i="64"/>
  <c r="W32" i="64"/>
  <c r="V32" i="64"/>
  <c r="U32" i="64" s="1"/>
  <c r="P32" i="64"/>
  <c r="L32" i="64"/>
  <c r="H32" i="64"/>
  <c r="D32" i="64"/>
  <c r="W31" i="64"/>
  <c r="V31" i="64"/>
  <c r="U31" i="64" s="1"/>
  <c r="P31" i="64"/>
  <c r="L31" i="64"/>
  <c r="H31" i="64"/>
  <c r="D31" i="64"/>
  <c r="W30" i="64"/>
  <c r="V30" i="64"/>
  <c r="P30" i="64"/>
  <c r="L30" i="64"/>
  <c r="H30" i="64"/>
  <c r="D30" i="64"/>
  <c r="W29" i="64"/>
  <c r="V29" i="64"/>
  <c r="U29" i="64" s="1"/>
  <c r="P29" i="64"/>
  <c r="L29" i="64"/>
  <c r="H29" i="64"/>
  <c r="D29" i="64"/>
  <c r="T28" i="64"/>
  <c r="T40" i="64" s="1"/>
  <c r="R28" i="64"/>
  <c r="R40" i="64" s="1"/>
  <c r="Q28" i="64"/>
  <c r="Q40" i="64" s="1"/>
  <c r="N28" i="64"/>
  <c r="M28" i="64"/>
  <c r="M40" i="64" s="1"/>
  <c r="J28" i="64"/>
  <c r="J40" i="64" s="1"/>
  <c r="I28" i="64"/>
  <c r="I40" i="64" s="1"/>
  <c r="F28" i="64"/>
  <c r="F40" i="64" s="1"/>
  <c r="E28" i="64"/>
  <c r="E40" i="64" s="1"/>
  <c r="W27" i="64"/>
  <c r="U27" i="64" s="1"/>
  <c r="V27" i="64"/>
  <c r="P27" i="64"/>
  <c r="P49" i="64" s="1"/>
  <c r="L27" i="64"/>
  <c r="H27" i="64"/>
  <c r="H49" i="64" s="1"/>
  <c r="D27" i="64"/>
  <c r="W26" i="64"/>
  <c r="V26" i="64"/>
  <c r="P26" i="64"/>
  <c r="P48" i="64" s="1"/>
  <c r="L26" i="64"/>
  <c r="L48" i="64" s="1"/>
  <c r="H26" i="64"/>
  <c r="D26" i="64"/>
  <c r="U25" i="64"/>
  <c r="W25" i="64"/>
  <c r="V25" i="64"/>
  <c r="V47" i="64" s="1"/>
  <c r="P25" i="64"/>
  <c r="P47" i="64" s="1"/>
  <c r="L25" i="64"/>
  <c r="H25" i="64"/>
  <c r="H47" i="64" s="1"/>
  <c r="D25" i="64"/>
  <c r="W24" i="64"/>
  <c r="V24" i="64"/>
  <c r="P24" i="64"/>
  <c r="L24" i="64"/>
  <c r="H24" i="64"/>
  <c r="D24" i="64"/>
  <c r="D28" i="64" s="1"/>
  <c r="W23" i="64"/>
  <c r="V23" i="64"/>
  <c r="P23" i="64"/>
  <c r="L23" i="64"/>
  <c r="H23" i="64"/>
  <c r="D23" i="64"/>
  <c r="W22" i="64"/>
  <c r="U22" i="64" s="1"/>
  <c r="V22" i="64"/>
  <c r="P22" i="64"/>
  <c r="L22" i="64"/>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P65" i="63"/>
  <c r="N65" i="63"/>
  <c r="M65" i="63"/>
  <c r="J65" i="63"/>
  <c r="I65" i="63"/>
  <c r="F65" i="63"/>
  <c r="W65" i="63" s="1"/>
  <c r="E65" i="63"/>
  <c r="W64" i="63"/>
  <c r="V64" i="63"/>
  <c r="P64" i="63"/>
  <c r="L64" i="63"/>
  <c r="H64" i="63"/>
  <c r="D64" i="63"/>
  <c r="U64" i="63" s="1"/>
  <c r="W63" i="63"/>
  <c r="V63" i="63"/>
  <c r="P63" i="63"/>
  <c r="L63" i="63"/>
  <c r="H63" i="63"/>
  <c r="D63" i="63"/>
  <c r="W62" i="63"/>
  <c r="V62" i="63"/>
  <c r="P62" i="63"/>
  <c r="L62" i="63"/>
  <c r="H62" i="63"/>
  <c r="D62" i="63"/>
  <c r="U62" i="63" s="1"/>
  <c r="W61" i="63"/>
  <c r="V61" i="63"/>
  <c r="P61" i="63"/>
  <c r="L61" i="63"/>
  <c r="H61" i="63"/>
  <c r="D61" i="63"/>
  <c r="W60" i="63"/>
  <c r="V60" i="63"/>
  <c r="P60" i="63"/>
  <c r="L60" i="63"/>
  <c r="H60" i="63"/>
  <c r="D60" i="63"/>
  <c r="U60" i="63" s="1"/>
  <c r="W59" i="63"/>
  <c r="V59" i="63"/>
  <c r="P59" i="63"/>
  <c r="L59" i="63"/>
  <c r="H59" i="63"/>
  <c r="D59" i="63"/>
  <c r="T55" i="63"/>
  <c r="R55" i="63"/>
  <c r="Q55" i="63"/>
  <c r="N55" i="63"/>
  <c r="M55" i="63"/>
  <c r="J55" i="63"/>
  <c r="I55" i="63"/>
  <c r="F55" i="63"/>
  <c r="E55" i="63"/>
  <c r="W54" i="63"/>
  <c r="V54" i="63"/>
  <c r="U54" i="63" s="1"/>
  <c r="P54" i="63"/>
  <c r="L54" i="63"/>
  <c r="H54" i="63"/>
  <c r="H55" i="63" s="1"/>
  <c r="D54" i="63"/>
  <c r="W53" i="63"/>
  <c r="V53" i="63"/>
  <c r="P53" i="63"/>
  <c r="P55" i="63" s="1"/>
  <c r="L53" i="63"/>
  <c r="L55" i="63" s="1"/>
  <c r="H53" i="63"/>
  <c r="D53" i="63"/>
  <c r="D55" i="63" s="1"/>
  <c r="W51" i="63"/>
  <c r="V51" i="63"/>
  <c r="P51" i="63"/>
  <c r="L51" i="63"/>
  <c r="H51" i="63"/>
  <c r="D51" i="63"/>
  <c r="W50" i="63"/>
  <c r="V50" i="63"/>
  <c r="U50" i="63" s="1"/>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Q52" i="63" s="1"/>
  <c r="Q56" i="63" s="1"/>
  <c r="N46" i="63"/>
  <c r="N52" i="63" s="1"/>
  <c r="N56" i="63" s="1"/>
  <c r="M46" i="63"/>
  <c r="J46" i="63"/>
  <c r="I46" i="63"/>
  <c r="F46" i="63"/>
  <c r="E46" i="63"/>
  <c r="T45" i="63"/>
  <c r="R45" i="63"/>
  <c r="Q45" i="63"/>
  <c r="N45" i="63"/>
  <c r="M45" i="63"/>
  <c r="J45" i="63"/>
  <c r="I45" i="63"/>
  <c r="F45" i="63"/>
  <c r="E45" i="63"/>
  <c r="W44" i="63"/>
  <c r="V44" i="63"/>
  <c r="P44" i="63"/>
  <c r="P49" i="63" s="1"/>
  <c r="L44" i="63"/>
  <c r="H44" i="63"/>
  <c r="D44" i="63"/>
  <c r="W43" i="63"/>
  <c r="V43" i="63"/>
  <c r="P43" i="63"/>
  <c r="L43" i="63"/>
  <c r="H43" i="63"/>
  <c r="D43" i="63"/>
  <c r="W42" i="63"/>
  <c r="V42" i="63"/>
  <c r="U42" i="63"/>
  <c r="P42" i="63"/>
  <c r="L42" i="63"/>
  <c r="H42" i="63"/>
  <c r="D42" i="63"/>
  <c r="W41" i="63"/>
  <c r="V41" i="63"/>
  <c r="P41" i="63"/>
  <c r="L41" i="63"/>
  <c r="L45" i="63" s="1"/>
  <c r="H41" i="63"/>
  <c r="D41" i="63"/>
  <c r="W39" i="63"/>
  <c r="V39" i="63"/>
  <c r="P39" i="63"/>
  <c r="L39" i="63"/>
  <c r="H39" i="63"/>
  <c r="D39" i="63"/>
  <c r="W38" i="63"/>
  <c r="V38" i="63"/>
  <c r="P38" i="63"/>
  <c r="L38" i="63"/>
  <c r="H38" i="63"/>
  <c r="D38" i="63"/>
  <c r="W37" i="63"/>
  <c r="W48" i="63" s="1"/>
  <c r="V37" i="63"/>
  <c r="P37" i="63"/>
  <c r="L37" i="63"/>
  <c r="H37" i="63"/>
  <c r="D37" i="63"/>
  <c r="W36" i="63"/>
  <c r="V36" i="63"/>
  <c r="U36" i="63" s="1"/>
  <c r="P36" i="63"/>
  <c r="L36" i="63"/>
  <c r="H36" i="63"/>
  <c r="D36" i="63"/>
  <c r="W35" i="63"/>
  <c r="V35" i="63"/>
  <c r="U35" i="63" s="1"/>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V31" i="22" s="1"/>
  <c r="P31" i="63"/>
  <c r="L31" i="63"/>
  <c r="H31" i="63"/>
  <c r="D31" i="63"/>
  <c r="W30" i="63"/>
  <c r="V30" i="63"/>
  <c r="U30" i="63"/>
  <c r="P30" i="63"/>
  <c r="L30" i="63"/>
  <c r="H30" i="63"/>
  <c r="D30" i="63"/>
  <c r="W29" i="63"/>
  <c r="V29" i="63"/>
  <c r="P29" i="63"/>
  <c r="L29" i="63"/>
  <c r="H29" i="63"/>
  <c r="D29" i="63"/>
  <c r="T28" i="63"/>
  <c r="T40" i="63" s="1"/>
  <c r="R28" i="63"/>
  <c r="R28" i="22" s="1"/>
  <c r="Q28" i="63"/>
  <c r="Q40" i="63" s="1"/>
  <c r="N28" i="63"/>
  <c r="N40" i="63" s="1"/>
  <c r="M28" i="63"/>
  <c r="M40" i="63" s="1"/>
  <c r="J28" i="63"/>
  <c r="J40" i="63" s="1"/>
  <c r="I28" i="63"/>
  <c r="I40" i="63" s="1"/>
  <c r="F28" i="63"/>
  <c r="F40" i="63" s="1"/>
  <c r="E28" i="63"/>
  <c r="W27" i="63"/>
  <c r="V27" i="63"/>
  <c r="P27" i="63"/>
  <c r="L27" i="63"/>
  <c r="H27" i="63"/>
  <c r="D27" i="63"/>
  <c r="W26" i="63"/>
  <c r="V26" i="63"/>
  <c r="P26" i="63"/>
  <c r="P48" i="63" s="1"/>
  <c r="L26" i="63"/>
  <c r="H26" i="63"/>
  <c r="D26" i="63"/>
  <c r="W25" i="63"/>
  <c r="V25" i="63"/>
  <c r="V47" i="63" s="1"/>
  <c r="P25" i="63"/>
  <c r="L25" i="63"/>
  <c r="L47" i="63" s="1"/>
  <c r="H25" i="63"/>
  <c r="D25" i="63"/>
  <c r="W24" i="63"/>
  <c r="V24" i="63"/>
  <c r="U24" i="63" s="1"/>
  <c r="P24" i="63"/>
  <c r="L24" i="63"/>
  <c r="H24" i="63"/>
  <c r="D24" i="63"/>
  <c r="W23" i="63"/>
  <c r="V23" i="63"/>
  <c r="U23" i="63"/>
  <c r="P23" i="63"/>
  <c r="L23" i="63"/>
  <c r="H23" i="63"/>
  <c r="D23" i="63"/>
  <c r="W22" i="63"/>
  <c r="W22" i="22" s="1"/>
  <c r="V22" i="63"/>
  <c r="U22" i="63" s="1"/>
  <c r="P22" i="63"/>
  <c r="L22" i="63"/>
  <c r="H22" i="63"/>
  <c r="D22" i="63"/>
  <c r="W21" i="63"/>
  <c r="V21" i="63"/>
  <c r="P21" i="63"/>
  <c r="L21" i="63"/>
  <c r="H21" i="63"/>
  <c r="H28" i="63" s="1"/>
  <c r="D21" i="63"/>
  <c r="W20" i="63"/>
  <c r="V20" i="63"/>
  <c r="P20" i="63"/>
  <c r="L20" i="63"/>
  <c r="H20" i="63"/>
  <c r="D20" i="63"/>
  <c r="W19" i="63"/>
  <c r="V19" i="63"/>
  <c r="P19" i="63"/>
  <c r="L19" i="63"/>
  <c r="H19" i="63"/>
  <c r="D19" i="63"/>
  <c r="T16" i="63"/>
  <c r="P16" i="63"/>
  <c r="L16" i="63"/>
  <c r="H16" i="63"/>
  <c r="D16" i="63"/>
  <c r="U15" i="63"/>
  <c r="U14" i="63"/>
  <c r="U13" i="63"/>
  <c r="U12" i="63"/>
  <c r="U11" i="63"/>
  <c r="U16" i="63" s="1"/>
  <c r="X9" i="63"/>
  <c r="U9" i="63" s="1"/>
  <c r="W9" i="63"/>
  <c r="V9" i="63"/>
  <c r="P9" i="63"/>
  <c r="L9" i="63"/>
  <c r="H9" i="63"/>
  <c r="D9" i="63"/>
  <c r="U74" i="62"/>
  <c r="T71" i="62"/>
  <c r="P71" i="62"/>
  <c r="L71" i="62"/>
  <c r="H71" i="62"/>
  <c r="D71" i="62"/>
  <c r="U70" i="62"/>
  <c r="U69" i="62"/>
  <c r="U68" i="62"/>
  <c r="U71" i="62" s="1"/>
  <c r="U67" i="62"/>
  <c r="U66" i="62"/>
  <c r="V65" i="62"/>
  <c r="T65" i="62"/>
  <c r="R65" i="62"/>
  <c r="Q65" i="62"/>
  <c r="N65" i="62"/>
  <c r="M65" i="62"/>
  <c r="J65" i="62"/>
  <c r="I65" i="62"/>
  <c r="H65" i="62"/>
  <c r="F65" i="62"/>
  <c r="E65" i="62"/>
  <c r="W64" i="62"/>
  <c r="V64" i="62"/>
  <c r="P64" i="62"/>
  <c r="L64" i="62"/>
  <c r="H64" i="62"/>
  <c r="D64" i="62"/>
  <c r="W63" i="62"/>
  <c r="V63" i="62"/>
  <c r="P63" i="62"/>
  <c r="L63" i="62"/>
  <c r="L63" i="22" s="1"/>
  <c r="H63" i="62"/>
  <c r="D63" i="62"/>
  <c r="W62" i="62"/>
  <c r="V62" i="62"/>
  <c r="P62" i="62"/>
  <c r="L62" i="62"/>
  <c r="H62" i="62"/>
  <c r="D62" i="62"/>
  <c r="W61" i="62"/>
  <c r="V61" i="62"/>
  <c r="P61" i="62"/>
  <c r="L61" i="62"/>
  <c r="L61" i="22" s="1"/>
  <c r="H61" i="62"/>
  <c r="D61" i="62"/>
  <c r="W60" i="62"/>
  <c r="V60" i="62"/>
  <c r="V60" i="22" s="1"/>
  <c r="P60" i="62"/>
  <c r="L60" i="62"/>
  <c r="H60" i="62"/>
  <c r="D60" i="62"/>
  <c r="W59" i="62"/>
  <c r="V59" i="62"/>
  <c r="P59" i="62"/>
  <c r="P59" i="22" s="1"/>
  <c r="L59" i="62"/>
  <c r="H59" i="62"/>
  <c r="D59" i="62"/>
  <c r="T55" i="62"/>
  <c r="R55" i="62"/>
  <c r="Q55" i="62"/>
  <c r="N55" i="62"/>
  <c r="M55" i="62"/>
  <c r="J55" i="62"/>
  <c r="I55" i="62"/>
  <c r="F55" i="62"/>
  <c r="E55" i="62"/>
  <c r="W54" i="62"/>
  <c r="V54" i="62"/>
  <c r="P54" i="62"/>
  <c r="L54" i="62"/>
  <c r="H54" i="62"/>
  <c r="D54" i="62"/>
  <c r="W53" i="62"/>
  <c r="V53" i="62"/>
  <c r="P53" i="62"/>
  <c r="P55" i="62" s="1"/>
  <c r="L53" i="62"/>
  <c r="L55" i="62" s="1"/>
  <c r="H53" i="62"/>
  <c r="H55" i="62" s="1"/>
  <c r="D53"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M52" i="62" s="1"/>
  <c r="M56" i="62" s="1"/>
  <c r="J47" i="62"/>
  <c r="I47" i="62"/>
  <c r="F47" i="62"/>
  <c r="E47" i="62"/>
  <c r="T46" i="62"/>
  <c r="R46" i="62"/>
  <c r="Q46" i="62"/>
  <c r="N46" i="62"/>
  <c r="M46" i="62"/>
  <c r="J46" i="62"/>
  <c r="J52" i="62" s="1"/>
  <c r="J56" i="62" s="1"/>
  <c r="I46" i="62"/>
  <c r="I52" i="62" s="1"/>
  <c r="I56" i="62" s="1"/>
  <c r="F46" i="62"/>
  <c r="F52" i="62" s="1"/>
  <c r="F56" i="62" s="1"/>
  <c r="E46" i="62"/>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P45" i="62" s="1"/>
  <c r="L41" i="62"/>
  <c r="H41" i="62"/>
  <c r="D41" i="62"/>
  <c r="I40" i="62"/>
  <c r="W39" i="62"/>
  <c r="V39" i="62"/>
  <c r="P39" i="62"/>
  <c r="L39" i="62"/>
  <c r="H39" i="62"/>
  <c r="D39" i="62"/>
  <c r="W38" i="62"/>
  <c r="V38" i="62"/>
  <c r="P38" i="62"/>
  <c r="L38" i="62"/>
  <c r="H38" i="62"/>
  <c r="D38" i="62"/>
  <c r="W37" i="62"/>
  <c r="V37" i="62"/>
  <c r="P37" i="62"/>
  <c r="L37" i="62"/>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J28" i="62"/>
  <c r="J40" i="62" s="1"/>
  <c r="I28" i="62"/>
  <c r="F28" i="62"/>
  <c r="F40" i="62" s="1"/>
  <c r="E28" i="62"/>
  <c r="E40" i="62" s="1"/>
  <c r="W27" i="62"/>
  <c r="V27" i="62"/>
  <c r="V49" i="62" s="1"/>
  <c r="P27" i="62"/>
  <c r="L27" i="62"/>
  <c r="H27" i="62"/>
  <c r="H49" i="62" s="1"/>
  <c r="D27" i="62"/>
  <c r="W26" i="62"/>
  <c r="V26" i="62"/>
  <c r="P26" i="62"/>
  <c r="P48" i="62" s="1"/>
  <c r="L26" i="62"/>
  <c r="H26" i="62"/>
  <c r="H48" i="62" s="1"/>
  <c r="D26" i="62"/>
  <c r="W25" i="62"/>
  <c r="W47" i="62" s="1"/>
  <c r="V25" i="62"/>
  <c r="P25" i="62"/>
  <c r="P47" i="62" s="1"/>
  <c r="L25" i="62"/>
  <c r="H25" i="62"/>
  <c r="H47" i="62" s="1"/>
  <c r="D25" i="62"/>
  <c r="D47" i="62" s="1"/>
  <c r="W24" i="62"/>
  <c r="V24" i="62"/>
  <c r="P24" i="62"/>
  <c r="L24" i="62"/>
  <c r="H24" i="62"/>
  <c r="D24" i="62"/>
  <c r="W23" i="62"/>
  <c r="U23" i="62" s="1"/>
  <c r="V23" i="62"/>
  <c r="P23" i="62"/>
  <c r="L23" i="62"/>
  <c r="H23" i="62"/>
  <c r="D23" i="62"/>
  <c r="W22" i="62"/>
  <c r="V22" i="62"/>
  <c r="U22" i="62" s="1"/>
  <c r="P22" i="62"/>
  <c r="L22" i="62"/>
  <c r="H22" i="62"/>
  <c r="D22" i="62"/>
  <c r="W21" i="62"/>
  <c r="V21" i="62"/>
  <c r="U21" i="62" s="1"/>
  <c r="P21" i="62"/>
  <c r="L21" i="62"/>
  <c r="L28" i="62" s="1"/>
  <c r="H21" i="62"/>
  <c r="D21" i="62"/>
  <c r="W20" i="62"/>
  <c r="V20" i="62"/>
  <c r="P20" i="62"/>
  <c r="L20" i="62"/>
  <c r="H20" i="62"/>
  <c r="D20" i="62"/>
  <c r="W19" i="62"/>
  <c r="V19" i="62"/>
  <c r="U19" i="62" s="1"/>
  <c r="P19" i="62"/>
  <c r="L19" i="62"/>
  <c r="H19" i="62"/>
  <c r="D19" i="62"/>
  <c r="T16" i="62"/>
  <c r="P16" i="62"/>
  <c r="L16" i="62"/>
  <c r="H16" i="62"/>
  <c r="D16" i="62"/>
  <c r="U15" i="62"/>
  <c r="U14" i="62"/>
  <c r="U13" i="62"/>
  <c r="U12" i="62"/>
  <c r="U12" i="22" s="1"/>
  <c r="U11" i="62"/>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L59" i="61"/>
  <c r="L65" i="61" s="1"/>
  <c r="H59" i="61"/>
  <c r="D59" i="61"/>
  <c r="T55" i="61"/>
  <c r="R55" i="61"/>
  <c r="Q55" i="61"/>
  <c r="N55" i="61"/>
  <c r="M55" i="61"/>
  <c r="J55" i="61"/>
  <c r="I55" i="61"/>
  <c r="F55" i="61"/>
  <c r="E55" i="61"/>
  <c r="V55" i="61" s="1"/>
  <c r="W54" i="61"/>
  <c r="W54" i="22" s="1"/>
  <c r="V54" i="61"/>
  <c r="P54" i="61"/>
  <c r="L54" i="61"/>
  <c r="H54" i="61"/>
  <c r="D54" i="61"/>
  <c r="W53" i="61"/>
  <c r="V53" i="61"/>
  <c r="P53" i="61"/>
  <c r="P55" i="61" s="1"/>
  <c r="L53" i="61"/>
  <c r="L55" i="61" s="1"/>
  <c r="H53" i="61"/>
  <c r="D53" i="61"/>
  <c r="W51" i="61"/>
  <c r="V51" i="61"/>
  <c r="U51" i="61" s="1"/>
  <c r="P51" i="61"/>
  <c r="L51" i="61"/>
  <c r="H51" i="61"/>
  <c r="D51" i="61"/>
  <c r="U50" i="61"/>
  <c r="W50" i="61"/>
  <c r="V50" i="61"/>
  <c r="P50" i="61"/>
  <c r="L50" i="61"/>
  <c r="H50" i="61"/>
  <c r="D50" i="61"/>
  <c r="T49" i="61"/>
  <c r="R49" i="61"/>
  <c r="Q49" i="61"/>
  <c r="N49" i="61"/>
  <c r="M49" i="61"/>
  <c r="J49" i="61"/>
  <c r="I49" i="61"/>
  <c r="F49" i="61"/>
  <c r="E49" i="61"/>
  <c r="W48" i="61"/>
  <c r="T48" i="61"/>
  <c r="R48" i="61"/>
  <c r="Q48" i="61"/>
  <c r="N48" i="61"/>
  <c r="M48" i="61"/>
  <c r="J48" i="61"/>
  <c r="I48" i="61"/>
  <c r="F48" i="61"/>
  <c r="E48" i="61"/>
  <c r="T47" i="61"/>
  <c r="R47" i="61"/>
  <c r="R52" i="61" s="1"/>
  <c r="R56" i="61" s="1"/>
  <c r="Q47" i="61"/>
  <c r="N47" i="61"/>
  <c r="M47" i="61"/>
  <c r="J47" i="61"/>
  <c r="I47" i="61"/>
  <c r="F47" i="61"/>
  <c r="E47" i="61"/>
  <c r="T46" i="61"/>
  <c r="T52" i="61" s="1"/>
  <c r="R46" i="61"/>
  <c r="Q46" i="61"/>
  <c r="N46" i="61"/>
  <c r="M46" i="61"/>
  <c r="M52" i="61" s="1"/>
  <c r="M56" i="61" s="1"/>
  <c r="J46" i="61"/>
  <c r="I46" i="61"/>
  <c r="F46" i="61"/>
  <c r="F52" i="61" s="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L45" i="61" s="1"/>
  <c r="H42" i="61"/>
  <c r="D42" i="61"/>
  <c r="W41" i="61"/>
  <c r="V41" i="61"/>
  <c r="P41" i="61"/>
  <c r="P45" i="61" s="1"/>
  <c r="L41" i="61"/>
  <c r="H41" i="61"/>
  <c r="D41" i="61"/>
  <c r="M40" i="61"/>
  <c r="W39" i="61"/>
  <c r="V39" i="61"/>
  <c r="P39" i="61"/>
  <c r="L39" i="61"/>
  <c r="H39" i="61"/>
  <c r="D39" i="61"/>
  <c r="W38" i="61"/>
  <c r="W38" i="22" s="1"/>
  <c r="V38" i="61"/>
  <c r="U38" i="61" s="1"/>
  <c r="P38" i="61"/>
  <c r="L38" i="61"/>
  <c r="H38" i="61"/>
  <c r="D38" i="61"/>
  <c r="W37" i="61"/>
  <c r="V37" i="61"/>
  <c r="P37" i="61"/>
  <c r="L37" i="61"/>
  <c r="H37" i="61"/>
  <c r="D37" i="61"/>
  <c r="W36" i="61"/>
  <c r="V36" i="61"/>
  <c r="P36" i="61"/>
  <c r="L36" i="61"/>
  <c r="H36" i="61"/>
  <c r="D36" i="61"/>
  <c r="W35" i="61"/>
  <c r="V35" i="61"/>
  <c r="P35" i="61"/>
  <c r="L35" i="61"/>
  <c r="H35" i="61"/>
  <c r="D35" i="61"/>
  <c r="W34" i="61"/>
  <c r="V34" i="61"/>
  <c r="U34" i="61" s="1"/>
  <c r="P34" i="61"/>
  <c r="L34" i="61"/>
  <c r="H34" i="61"/>
  <c r="D34" i="61"/>
  <c r="W33" i="61"/>
  <c r="V33" i="61"/>
  <c r="U33" i="61" s="1"/>
  <c r="P33" i="61"/>
  <c r="L33" i="61"/>
  <c r="H33" i="61"/>
  <c r="D33" i="61"/>
  <c r="W32" i="61"/>
  <c r="V32" i="61"/>
  <c r="U32" i="61"/>
  <c r="P32" i="61"/>
  <c r="L32" i="61"/>
  <c r="H32" i="61"/>
  <c r="D32" i="61"/>
  <c r="W31" i="61"/>
  <c r="V31" i="61"/>
  <c r="U31" i="61" s="1"/>
  <c r="P31" i="61"/>
  <c r="L31" i="61"/>
  <c r="H31" i="61"/>
  <c r="D31" i="61"/>
  <c r="W30" i="61"/>
  <c r="V30" i="61"/>
  <c r="P30" i="61"/>
  <c r="L30" i="61"/>
  <c r="H30" i="61"/>
  <c r="H46" i="61" s="1"/>
  <c r="D30" i="61"/>
  <c r="W29" i="61"/>
  <c r="V29" i="61"/>
  <c r="U29" i="61"/>
  <c r="P29" i="61"/>
  <c r="L29" i="61"/>
  <c r="H29" i="61"/>
  <c r="D29" i="61"/>
  <c r="T28" i="61"/>
  <c r="T40" i="61" s="1"/>
  <c r="R28" i="61"/>
  <c r="R40" i="61" s="1"/>
  <c r="Q28" i="61"/>
  <c r="Q40" i="61" s="1"/>
  <c r="N28" i="61"/>
  <c r="N40" i="61" s="1"/>
  <c r="M28" i="61"/>
  <c r="J28" i="61"/>
  <c r="J40" i="61" s="1"/>
  <c r="I28" i="61"/>
  <c r="F28" i="61"/>
  <c r="F40" i="61" s="1"/>
  <c r="E28" i="61"/>
  <c r="E40" i="61" s="1"/>
  <c r="W27" i="61"/>
  <c r="V27" i="61"/>
  <c r="V27" i="22" s="1"/>
  <c r="P27" i="61"/>
  <c r="P49" i="61" s="1"/>
  <c r="L27" i="61"/>
  <c r="H27" i="61"/>
  <c r="D27" i="61"/>
  <c r="W26" i="61"/>
  <c r="V26" i="61"/>
  <c r="U26" i="61" s="1"/>
  <c r="P26" i="61"/>
  <c r="L26" i="61"/>
  <c r="L48" i="61" s="1"/>
  <c r="H26" i="61"/>
  <c r="H48" i="61" s="1"/>
  <c r="D26" i="61"/>
  <c r="D48" i="61" s="1"/>
  <c r="W25" i="61"/>
  <c r="V25" i="61"/>
  <c r="P25" i="61"/>
  <c r="P47" i="61" s="1"/>
  <c r="L25" i="61"/>
  <c r="H25" i="61"/>
  <c r="D25" i="61"/>
  <c r="D47" i="61" s="1"/>
  <c r="W24" i="61"/>
  <c r="V24" i="61"/>
  <c r="P24" i="61"/>
  <c r="L24" i="61"/>
  <c r="H24" i="61"/>
  <c r="D24" i="61"/>
  <c r="W23" i="61"/>
  <c r="V23" i="61"/>
  <c r="P23" i="61"/>
  <c r="L23" i="61"/>
  <c r="H23" i="61"/>
  <c r="D23" i="61"/>
  <c r="W22" i="61"/>
  <c r="V22" i="61"/>
  <c r="P22" i="61"/>
  <c r="L22" i="61"/>
  <c r="H22" i="61"/>
  <c r="D22" i="61"/>
  <c r="W21" i="61"/>
  <c r="V21" i="61"/>
  <c r="V46" i="61" s="1"/>
  <c r="P21" i="61"/>
  <c r="P28" i="61" s="1"/>
  <c r="L21" i="6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X9" i="61"/>
  <c r="W9" i="61"/>
  <c r="V9" i="61"/>
  <c r="P9" i="61"/>
  <c r="L9" i="61"/>
  <c r="H9" i="61"/>
  <c r="D9" i="61"/>
  <c r="U74" i="60"/>
  <c r="T71" i="60"/>
  <c r="P71" i="60"/>
  <c r="L71" i="60"/>
  <c r="H71" i="60"/>
  <c r="D71" i="60"/>
  <c r="U70" i="60"/>
  <c r="U69" i="60"/>
  <c r="U68" i="60"/>
  <c r="U67" i="60"/>
  <c r="U66" i="60"/>
  <c r="T65" i="60"/>
  <c r="R65" i="60"/>
  <c r="Q65" i="60"/>
  <c r="N65" i="60"/>
  <c r="M65" i="60"/>
  <c r="J65" i="60"/>
  <c r="I65" i="60"/>
  <c r="F65" i="60"/>
  <c r="W65" i="60" s="1"/>
  <c r="E65" i="60"/>
  <c r="W64" i="60"/>
  <c r="V64" i="60"/>
  <c r="P64" i="60"/>
  <c r="L64" i="60"/>
  <c r="H64" i="60"/>
  <c r="D64" i="60"/>
  <c r="W63" i="60"/>
  <c r="V63" i="60"/>
  <c r="P63" i="60"/>
  <c r="P63" i="22" s="1"/>
  <c r="L63" i="60"/>
  <c r="H63" i="60"/>
  <c r="D63" i="60"/>
  <c r="W62" i="60"/>
  <c r="V62" i="60"/>
  <c r="P62" i="60"/>
  <c r="L62" i="60"/>
  <c r="L62" i="22" s="1"/>
  <c r="H62" i="60"/>
  <c r="D62" i="60"/>
  <c r="W61" i="60"/>
  <c r="V61" i="60"/>
  <c r="V61" i="22" s="1"/>
  <c r="P61" i="60"/>
  <c r="L61" i="60"/>
  <c r="H61" i="60"/>
  <c r="D61" i="60"/>
  <c r="W60" i="60"/>
  <c r="V60" i="60"/>
  <c r="P60" i="60"/>
  <c r="L60" i="60"/>
  <c r="L60" i="22" s="1"/>
  <c r="H60" i="60"/>
  <c r="D60" i="60"/>
  <c r="W59" i="60"/>
  <c r="V59" i="60"/>
  <c r="P59" i="60"/>
  <c r="L59" i="60"/>
  <c r="H59" i="60"/>
  <c r="D59" i="60"/>
  <c r="U59" i="60" s="1"/>
  <c r="T55" i="60"/>
  <c r="R55" i="60"/>
  <c r="Q55" i="60"/>
  <c r="N55" i="60"/>
  <c r="N55" i="22" s="1"/>
  <c r="M55" i="60"/>
  <c r="J55" i="60"/>
  <c r="I55" i="60"/>
  <c r="F55" i="60"/>
  <c r="E55" i="60"/>
  <c r="U54" i="60"/>
  <c r="W54" i="60"/>
  <c r="V54" i="60"/>
  <c r="P54" i="60"/>
  <c r="L54" i="60"/>
  <c r="H54" i="60"/>
  <c r="D54" i="60"/>
  <c r="W53" i="60"/>
  <c r="V53" i="60"/>
  <c r="P53" i="60"/>
  <c r="L53" i="60"/>
  <c r="H53" i="60"/>
  <c r="H55" i="60" s="1"/>
  <c r="D53" i="60"/>
  <c r="W51" i="60"/>
  <c r="W51" i="22" s="1"/>
  <c r="V51" i="60"/>
  <c r="P51" i="60"/>
  <c r="L51" i="60"/>
  <c r="H51" i="60"/>
  <c r="D51" i="60"/>
  <c r="W50" i="60"/>
  <c r="V50" i="60"/>
  <c r="P50" i="60"/>
  <c r="L50" i="60"/>
  <c r="H50" i="60"/>
  <c r="D50" i="60"/>
  <c r="W49" i="60"/>
  <c r="T49" i="60"/>
  <c r="R49" i="60"/>
  <c r="Q49" i="60"/>
  <c r="N49" i="60"/>
  <c r="M49" i="60"/>
  <c r="J49" i="60"/>
  <c r="I49" i="60"/>
  <c r="H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M52" i="60" s="1"/>
  <c r="M56" i="60" s="1"/>
  <c r="J46" i="60"/>
  <c r="J52" i="60" s="1"/>
  <c r="J56" i="60" s="1"/>
  <c r="I46" i="60"/>
  <c r="I52" i="60" s="1"/>
  <c r="F46" i="60"/>
  <c r="F52" i="60" s="1"/>
  <c r="F56" i="60" s="1"/>
  <c r="E46" i="60"/>
  <c r="T45" i="60"/>
  <c r="R45" i="60"/>
  <c r="Q45" i="60"/>
  <c r="N45" i="60"/>
  <c r="M45" i="60"/>
  <c r="J45" i="60"/>
  <c r="I45" i="60"/>
  <c r="F45" i="60"/>
  <c r="E45" i="60"/>
  <c r="W44" i="60"/>
  <c r="V44" i="60"/>
  <c r="P44" i="60"/>
  <c r="L44" i="60"/>
  <c r="H44" i="60"/>
  <c r="D44" i="60"/>
  <c r="U43" i="60"/>
  <c r="W43" i="60"/>
  <c r="V43" i="60"/>
  <c r="P43" i="60"/>
  <c r="L43" i="60"/>
  <c r="L47" i="60" s="1"/>
  <c r="H43" i="60"/>
  <c r="D43" i="60"/>
  <c r="W42" i="60"/>
  <c r="V42" i="60"/>
  <c r="U42" i="60" s="1"/>
  <c r="P42" i="60"/>
  <c r="L42" i="60"/>
  <c r="H42" i="60"/>
  <c r="H45" i="60" s="1"/>
  <c r="D42" i="60"/>
  <c r="W41" i="60"/>
  <c r="W45" i="60" s="1"/>
  <c r="V41" i="60"/>
  <c r="V45" i="60" s="1"/>
  <c r="P41" i="60"/>
  <c r="L41" i="60"/>
  <c r="L45" i="60" s="1"/>
  <c r="H41" i="60"/>
  <c r="D41" i="60"/>
  <c r="N40" i="60"/>
  <c r="W39" i="60"/>
  <c r="V39" i="60"/>
  <c r="P39" i="60"/>
  <c r="L39" i="60"/>
  <c r="H39" i="60"/>
  <c r="D39" i="60"/>
  <c r="W38" i="60"/>
  <c r="V38" i="60"/>
  <c r="P38" i="60"/>
  <c r="L38" i="60"/>
  <c r="H38" i="60"/>
  <c r="D38" i="60"/>
  <c r="W37" i="60"/>
  <c r="W37" i="22" s="1"/>
  <c r="V37" i="60"/>
  <c r="P37" i="60"/>
  <c r="L37" i="60"/>
  <c r="H37" i="60"/>
  <c r="D37" i="60"/>
  <c r="W36" i="60"/>
  <c r="V36" i="60"/>
  <c r="U36" i="60" s="1"/>
  <c r="P36" i="60"/>
  <c r="L36" i="60"/>
  <c r="H36" i="60"/>
  <c r="D36" i="60"/>
  <c r="W35" i="60"/>
  <c r="W35" i="22" s="1"/>
  <c r="V35" i="60"/>
  <c r="P35" i="60"/>
  <c r="L35" i="60"/>
  <c r="H35" i="60"/>
  <c r="D35" i="60"/>
  <c r="W34" i="60"/>
  <c r="V34" i="60"/>
  <c r="P34" i="60"/>
  <c r="L34" i="60"/>
  <c r="H34" i="60"/>
  <c r="D34" i="60"/>
  <c r="W33" i="60"/>
  <c r="W33" i="22" s="1"/>
  <c r="V33" i="60"/>
  <c r="P33" i="60"/>
  <c r="L33" i="60"/>
  <c r="H33" i="60"/>
  <c r="D33" i="60"/>
  <c r="W32" i="60"/>
  <c r="V32" i="60"/>
  <c r="P32" i="60"/>
  <c r="L32" i="60"/>
  <c r="H32" i="60"/>
  <c r="D32" i="60"/>
  <c r="W31" i="60"/>
  <c r="V31" i="60"/>
  <c r="P31" i="60"/>
  <c r="L31" i="60"/>
  <c r="H31" i="60"/>
  <c r="D31" i="60"/>
  <c r="W30" i="60"/>
  <c r="V30" i="60"/>
  <c r="P30" i="60"/>
  <c r="L30" i="60"/>
  <c r="H30" i="60"/>
  <c r="D30" i="60"/>
  <c r="W29" i="60"/>
  <c r="W29" i="22" s="1"/>
  <c r="V29" i="60"/>
  <c r="P29" i="60"/>
  <c r="L29" i="60"/>
  <c r="H29" i="60"/>
  <c r="D29" i="60"/>
  <c r="T28" i="60"/>
  <c r="T40" i="60" s="1"/>
  <c r="R28" i="60"/>
  <c r="R40" i="60" s="1"/>
  <c r="Q28" i="60"/>
  <c r="Q40" i="60" s="1"/>
  <c r="N28" i="60"/>
  <c r="M28" i="60"/>
  <c r="J28" i="60"/>
  <c r="J40" i="60" s="1"/>
  <c r="I28" i="60"/>
  <c r="I40" i="60" s="1"/>
  <c r="F28" i="60"/>
  <c r="F40" i="60" s="1"/>
  <c r="E28" i="60"/>
  <c r="E40" i="60" s="1"/>
  <c r="W27" i="60"/>
  <c r="V27" i="60"/>
  <c r="P27" i="60"/>
  <c r="P49" i="60" s="1"/>
  <c r="L27" i="60"/>
  <c r="H27" i="60"/>
  <c r="D27" i="60"/>
  <c r="U26" i="60"/>
  <c r="W26" i="60"/>
  <c r="V26" i="60"/>
  <c r="V48" i="60" s="1"/>
  <c r="P26" i="60"/>
  <c r="P48" i="60" s="1"/>
  <c r="L26" i="60"/>
  <c r="L48" i="60" s="1"/>
  <c r="H26" i="60"/>
  <c r="D26" i="60"/>
  <c r="D48" i="60" s="1"/>
  <c r="W25" i="60"/>
  <c r="V25" i="60"/>
  <c r="U25" i="60" s="1"/>
  <c r="P25" i="60"/>
  <c r="L25" i="60"/>
  <c r="H25" i="60"/>
  <c r="H47" i="60" s="1"/>
  <c r="D25" i="60"/>
  <c r="W24" i="60"/>
  <c r="V24" i="60"/>
  <c r="P24" i="60"/>
  <c r="L24" i="60"/>
  <c r="H24" i="60"/>
  <c r="D24" i="60"/>
  <c r="W23" i="60"/>
  <c r="W23" i="22" s="1"/>
  <c r="V23" i="60"/>
  <c r="P23" i="60"/>
  <c r="L23" i="60"/>
  <c r="H23" i="60"/>
  <c r="D23" i="60"/>
  <c r="W22" i="60"/>
  <c r="V22" i="60"/>
  <c r="P22" i="60"/>
  <c r="L22" i="60"/>
  <c r="H22" i="60"/>
  <c r="D22" i="60"/>
  <c r="W21" i="60"/>
  <c r="W28" i="60" s="1"/>
  <c r="V21" i="60"/>
  <c r="V28" i="60" s="1"/>
  <c r="P21" i="60"/>
  <c r="L21" i="60"/>
  <c r="H21" i="60"/>
  <c r="D21" i="60"/>
  <c r="W20" i="60"/>
  <c r="V20" i="60"/>
  <c r="P20" i="60"/>
  <c r="L20" i="60"/>
  <c r="H20" i="60"/>
  <c r="D20" i="60"/>
  <c r="W19" i="60"/>
  <c r="V19" i="60"/>
  <c r="U19" i="60" s="1"/>
  <c r="P19" i="60"/>
  <c r="L19" i="60"/>
  <c r="H19" i="60"/>
  <c r="D19" i="60"/>
  <c r="T16" i="60"/>
  <c r="P16" i="60"/>
  <c r="L16" i="60"/>
  <c r="H16" i="60"/>
  <c r="D16" i="60"/>
  <c r="U15" i="60"/>
  <c r="U14" i="60"/>
  <c r="U13" i="60"/>
  <c r="U12" i="60"/>
  <c r="U11" i="60"/>
  <c r="X9" i="60"/>
  <c r="W9" i="60"/>
  <c r="V9" i="60"/>
  <c r="P9" i="60"/>
  <c r="L9" i="60"/>
  <c r="H9" i="60"/>
  <c r="D9" i="60"/>
  <c r="U74" i="23"/>
  <c r="T71" i="23"/>
  <c r="P71" i="23"/>
  <c r="L71" i="23"/>
  <c r="H71" i="23"/>
  <c r="D71" i="23"/>
  <c r="U70" i="23"/>
  <c r="U70" i="22" s="1"/>
  <c r="U69" i="23"/>
  <c r="U68" i="23"/>
  <c r="U67" i="23"/>
  <c r="U66" i="23"/>
  <c r="T65" i="23"/>
  <c r="R65" i="23"/>
  <c r="Q65" i="23"/>
  <c r="N65" i="23"/>
  <c r="M65" i="23"/>
  <c r="J65" i="23"/>
  <c r="I65" i="23"/>
  <c r="F65" i="23"/>
  <c r="E65" i="23"/>
  <c r="W64" i="23"/>
  <c r="V64" i="23"/>
  <c r="P64" i="23"/>
  <c r="L64" i="23"/>
  <c r="H64" i="23"/>
  <c r="D64" i="23"/>
  <c r="W63" i="23"/>
  <c r="W63" i="22" s="1"/>
  <c r="V63" i="23"/>
  <c r="P63" i="23"/>
  <c r="L63" i="23"/>
  <c r="H63" i="23"/>
  <c r="H63" i="22" s="1"/>
  <c r="D63" i="23"/>
  <c r="W62" i="23"/>
  <c r="V62" i="23"/>
  <c r="P62" i="23"/>
  <c r="L62" i="23"/>
  <c r="H62" i="23"/>
  <c r="D62" i="23"/>
  <c r="W61" i="23"/>
  <c r="W61" i="22" s="1"/>
  <c r="V61" i="23"/>
  <c r="P61" i="23"/>
  <c r="L61" i="23"/>
  <c r="H61" i="23"/>
  <c r="H61" i="22" s="1"/>
  <c r="D61" i="23"/>
  <c r="W60" i="23"/>
  <c r="V60" i="23"/>
  <c r="P60" i="23"/>
  <c r="P65" i="23" s="1"/>
  <c r="L60" i="23"/>
  <c r="H60" i="23"/>
  <c r="D60" i="23"/>
  <c r="W59" i="23"/>
  <c r="W59" i="22" s="1"/>
  <c r="V59" i="23"/>
  <c r="P59" i="23"/>
  <c r="L59" i="23"/>
  <c r="H59" i="23"/>
  <c r="D59" i="23"/>
  <c r="T55" i="23"/>
  <c r="R55" i="23"/>
  <c r="Q55" i="23"/>
  <c r="Q55" i="22" s="1"/>
  <c r="N55" i="23"/>
  <c r="M55" i="23"/>
  <c r="J55" i="23"/>
  <c r="I55" i="23"/>
  <c r="F55" i="23"/>
  <c r="E55" i="23"/>
  <c r="E55" i="22" s="1"/>
  <c r="W54" i="23"/>
  <c r="V54" i="23"/>
  <c r="U54" i="23" s="1"/>
  <c r="P54" i="23"/>
  <c r="L54" i="23"/>
  <c r="H54" i="23"/>
  <c r="D54" i="23"/>
  <c r="W53" i="23"/>
  <c r="W53" i="22" s="1"/>
  <c r="V53" i="23"/>
  <c r="P53" i="23"/>
  <c r="P55" i="23" s="1"/>
  <c r="L53" i="23"/>
  <c r="L55" i="23" s="1"/>
  <c r="H53" i="23"/>
  <c r="H55" i="23" s="1"/>
  <c r="D53" i="23"/>
  <c r="Q52" i="23"/>
  <c r="E52" i="23"/>
  <c r="E56" i="23" s="1"/>
  <c r="W51" i="23"/>
  <c r="V51" i="23"/>
  <c r="P51" i="23"/>
  <c r="L51" i="23"/>
  <c r="H51" i="23"/>
  <c r="D51" i="23"/>
  <c r="W50" i="23"/>
  <c r="V50" i="23"/>
  <c r="V50" i="22" s="1"/>
  <c r="P50" i="23"/>
  <c r="L50" i="23"/>
  <c r="H50" i="23"/>
  <c r="D50" i="23"/>
  <c r="T49" i="23"/>
  <c r="R49" i="23"/>
  <c r="Q49" i="23"/>
  <c r="P49" i="23"/>
  <c r="N49" i="23"/>
  <c r="M49" i="23"/>
  <c r="J49" i="23"/>
  <c r="I49" i="23"/>
  <c r="F49" i="23"/>
  <c r="E49" i="23"/>
  <c r="T48" i="23"/>
  <c r="R48" i="23"/>
  <c r="Q48" i="23"/>
  <c r="N48" i="23"/>
  <c r="M48" i="23"/>
  <c r="J48" i="23"/>
  <c r="I48" i="23"/>
  <c r="F48" i="23"/>
  <c r="E48" i="23"/>
  <c r="W47" i="23"/>
  <c r="T47" i="23"/>
  <c r="R47" i="23"/>
  <c r="Q47" i="23"/>
  <c r="P47" i="23"/>
  <c r="N47" i="23"/>
  <c r="M47" i="23"/>
  <c r="J47" i="23"/>
  <c r="I47" i="23"/>
  <c r="F47" i="23"/>
  <c r="E47" i="23"/>
  <c r="T46" i="23"/>
  <c r="T52" i="23" s="1"/>
  <c r="T56" i="23" s="1"/>
  <c r="R46" i="23"/>
  <c r="R52" i="23" s="1"/>
  <c r="R56" i="23" s="1"/>
  <c r="Q46" i="23"/>
  <c r="N46" i="23"/>
  <c r="N52" i="23" s="1"/>
  <c r="N56" i="23" s="1"/>
  <c r="M46" i="23"/>
  <c r="M52" i="23" s="1"/>
  <c r="M56" i="23" s="1"/>
  <c r="J46" i="23"/>
  <c r="J52" i="23" s="1"/>
  <c r="I46" i="23"/>
  <c r="F46" i="23"/>
  <c r="F52" i="23" s="1"/>
  <c r="E46" i="23"/>
  <c r="T45" i="23"/>
  <c r="R45" i="23"/>
  <c r="Q45" i="23"/>
  <c r="N45" i="23"/>
  <c r="M45" i="23"/>
  <c r="J45" i="23"/>
  <c r="I45" i="23"/>
  <c r="F45" i="23"/>
  <c r="E45" i="23"/>
  <c r="W44" i="23"/>
  <c r="V44" i="23"/>
  <c r="P44" i="23"/>
  <c r="L44" i="23"/>
  <c r="H44" i="23"/>
  <c r="D44" i="23"/>
  <c r="W43" i="23"/>
  <c r="V43" i="23"/>
  <c r="P43" i="23"/>
  <c r="L43" i="23"/>
  <c r="H43" i="23"/>
  <c r="D43" i="23"/>
  <c r="W42" i="23"/>
  <c r="V42" i="23"/>
  <c r="U42" i="23" s="1"/>
  <c r="P42" i="23"/>
  <c r="L42" i="23"/>
  <c r="H42" i="23"/>
  <c r="D42" i="23"/>
  <c r="W41" i="23"/>
  <c r="V41" i="23"/>
  <c r="P41" i="23"/>
  <c r="L41" i="23"/>
  <c r="H41" i="23"/>
  <c r="D41" i="23"/>
  <c r="Q40" i="23"/>
  <c r="E40" i="23"/>
  <c r="W39" i="23"/>
  <c r="V39" i="23"/>
  <c r="P39" i="23"/>
  <c r="L39" i="23"/>
  <c r="H39" i="23"/>
  <c r="D39" i="23"/>
  <c r="W38" i="23"/>
  <c r="V38" i="23"/>
  <c r="P38" i="23"/>
  <c r="L38" i="23"/>
  <c r="H38" i="23"/>
  <c r="D38" i="23"/>
  <c r="W37" i="23"/>
  <c r="V37" i="23"/>
  <c r="U37" i="23" s="1"/>
  <c r="P37" i="23"/>
  <c r="L37" i="23"/>
  <c r="H37" i="23"/>
  <c r="D37" i="23"/>
  <c r="W36" i="23"/>
  <c r="V36" i="23"/>
  <c r="U36" i="23" s="1"/>
  <c r="P36" i="23"/>
  <c r="L36" i="23"/>
  <c r="H36" i="23"/>
  <c r="D36" i="23"/>
  <c r="W35" i="23"/>
  <c r="V35" i="23"/>
  <c r="P35" i="23"/>
  <c r="L35" i="23"/>
  <c r="H35" i="23"/>
  <c r="D35" i="23"/>
  <c r="W34" i="23"/>
  <c r="W34" i="22" s="1"/>
  <c r="V34" i="23"/>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R40" i="23" s="1"/>
  <c r="Q28" i="23"/>
  <c r="N28" i="23"/>
  <c r="M28" i="23"/>
  <c r="M40" i="23" s="1"/>
  <c r="J28" i="23"/>
  <c r="J40" i="23" s="1"/>
  <c r="I28" i="23"/>
  <c r="I40" i="23" s="1"/>
  <c r="F28" i="23"/>
  <c r="E28" i="23"/>
  <c r="W27" i="23"/>
  <c r="W49" i="23" s="1"/>
  <c r="V27" i="23"/>
  <c r="P27" i="23"/>
  <c r="L27" i="23"/>
  <c r="H27" i="23"/>
  <c r="H49" i="23" s="1"/>
  <c r="D27" i="23"/>
  <c r="W26" i="23"/>
  <c r="V26" i="23"/>
  <c r="V48" i="23" s="1"/>
  <c r="P26" i="23"/>
  <c r="L26" i="23"/>
  <c r="H26" i="23"/>
  <c r="D26" i="23"/>
  <c r="W25" i="23"/>
  <c r="V25" i="23"/>
  <c r="U25" i="23" s="1"/>
  <c r="P25" i="23"/>
  <c r="L25" i="23"/>
  <c r="H25" i="23"/>
  <c r="D25" i="23"/>
  <c r="W24" i="23"/>
  <c r="V24" i="23"/>
  <c r="P24" i="23"/>
  <c r="L24" i="23"/>
  <c r="H24" i="23"/>
  <c r="D24" i="23"/>
  <c r="W23" i="23"/>
  <c r="V23" i="23"/>
  <c r="V23" i="22" s="1"/>
  <c r="P23" i="23"/>
  <c r="L23" i="23"/>
  <c r="H23" i="23"/>
  <c r="D23" i="23"/>
  <c r="U22" i="23"/>
  <c r="W22" i="23"/>
  <c r="V22" i="23"/>
  <c r="P22" i="23"/>
  <c r="L22" i="23"/>
  <c r="H22" i="23"/>
  <c r="D22" i="23"/>
  <c r="W21" i="23"/>
  <c r="V21" i="23"/>
  <c r="P21" i="23"/>
  <c r="L21" i="23"/>
  <c r="H21" i="23"/>
  <c r="D21" i="23"/>
  <c r="W20" i="23"/>
  <c r="V20" i="23"/>
  <c r="P20" i="23"/>
  <c r="L20" i="23"/>
  <c r="H20" i="23"/>
  <c r="D20" i="23"/>
  <c r="U19" i="23"/>
  <c r="W19" i="23"/>
  <c r="V19" i="23"/>
  <c r="P19" i="23"/>
  <c r="L19" i="23"/>
  <c r="H19" i="23"/>
  <c r="D19" i="23"/>
  <c r="T16" i="23"/>
  <c r="P16" i="23"/>
  <c r="L16" i="23"/>
  <c r="H16" i="23"/>
  <c r="D16" i="23"/>
  <c r="U15" i="23"/>
  <c r="U14" i="23"/>
  <c r="U13" i="23"/>
  <c r="U12" i="23"/>
  <c r="U11" i="23"/>
  <c r="U16" i="23" s="1"/>
  <c r="X9" i="23"/>
  <c r="W9" i="23"/>
  <c r="V9" i="23"/>
  <c r="P9" i="23"/>
  <c r="L9" i="23"/>
  <c r="H9" i="23"/>
  <c r="D9" i="23"/>
  <c r="P74" i="22"/>
  <c r="L74" i="22"/>
  <c r="H74" i="22"/>
  <c r="D74" i="22"/>
  <c r="T70" i="22"/>
  <c r="P70" i="22"/>
  <c r="L70" i="22"/>
  <c r="H70" i="22"/>
  <c r="D70" i="22"/>
  <c r="T69" i="22"/>
  <c r="P69" i="22"/>
  <c r="L69" i="22"/>
  <c r="H69" i="22"/>
  <c r="D69" i="22"/>
  <c r="T68" i="22"/>
  <c r="P68" i="22"/>
  <c r="L68" i="22"/>
  <c r="H68" i="22"/>
  <c r="D68" i="22"/>
  <c r="T67" i="22"/>
  <c r="P67" i="22"/>
  <c r="L67" i="22"/>
  <c r="H67" i="22"/>
  <c r="D67" i="22"/>
  <c r="U66" i="22"/>
  <c r="T66" i="22"/>
  <c r="P66" i="22"/>
  <c r="L66" i="22"/>
  <c r="H66" i="22"/>
  <c r="D66" i="22"/>
  <c r="T64" i="22"/>
  <c r="R64" i="22"/>
  <c r="Q64" i="22"/>
  <c r="N64" i="22"/>
  <c r="M64" i="22"/>
  <c r="J64" i="22"/>
  <c r="I64" i="22"/>
  <c r="F64" i="22"/>
  <c r="E64" i="22"/>
  <c r="T63" i="22"/>
  <c r="R63" i="22"/>
  <c r="Q63" i="22"/>
  <c r="N63" i="22"/>
  <c r="M63" i="22"/>
  <c r="J63" i="22"/>
  <c r="I63" i="22"/>
  <c r="F63" i="22"/>
  <c r="E63" i="22"/>
  <c r="W62" i="22"/>
  <c r="T62" i="22"/>
  <c r="R62" i="22"/>
  <c r="Q62" i="22"/>
  <c r="P62" i="22"/>
  <c r="N62" i="22"/>
  <c r="M62" i="22"/>
  <c r="J62" i="22"/>
  <c r="I62" i="22"/>
  <c r="F62" i="22"/>
  <c r="E62" i="22"/>
  <c r="T61" i="22"/>
  <c r="R61" i="22"/>
  <c r="Q61" i="22"/>
  <c r="P61" i="22"/>
  <c r="N61" i="22"/>
  <c r="M61" i="22"/>
  <c r="J61" i="22"/>
  <c r="I61" i="22"/>
  <c r="F61" i="22"/>
  <c r="E61" i="22"/>
  <c r="T60" i="22"/>
  <c r="R60" i="22"/>
  <c r="Q60" i="22"/>
  <c r="N60" i="22"/>
  <c r="M60" i="22"/>
  <c r="J60" i="22"/>
  <c r="I60" i="22"/>
  <c r="H60" i="22"/>
  <c r="F60" i="22"/>
  <c r="E60" i="22"/>
  <c r="T59" i="22"/>
  <c r="R59" i="22"/>
  <c r="Q59" i="22"/>
  <c r="N59" i="22"/>
  <c r="M59" i="22"/>
  <c r="J59" i="22"/>
  <c r="I59" i="22"/>
  <c r="F59" i="22"/>
  <c r="E59" i="22"/>
  <c r="R55" i="22"/>
  <c r="J55" i="22"/>
  <c r="T54" i="22"/>
  <c r="R54" i="22"/>
  <c r="Q54" i="22"/>
  <c r="N54" i="22"/>
  <c r="M54" i="22"/>
  <c r="J54" i="22"/>
  <c r="I54" i="22"/>
  <c r="F54" i="22"/>
  <c r="E54" i="22"/>
  <c r="T53" i="22"/>
  <c r="T55" i="22" s="1"/>
  <c r="R53" i="22"/>
  <c r="Q53" i="22"/>
  <c r="N53" i="22"/>
  <c r="M53" i="22"/>
  <c r="J53" i="22"/>
  <c r="I53" i="22"/>
  <c r="F53" i="22"/>
  <c r="E53"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R88" i="102" s="1"/>
  <c r="Q43" i="22"/>
  <c r="Q86" i="102" s="1"/>
  <c r="N43" i="22"/>
  <c r="N86" i="102" s="1"/>
  <c r="N88" i="102" s="1"/>
  <c r="M43" i="22"/>
  <c r="M86" i="102" s="1"/>
  <c r="M88" i="102" s="1"/>
  <c r="J43" i="22"/>
  <c r="J86" i="102" s="1"/>
  <c r="J88" i="102" s="1"/>
  <c r="I43" i="22"/>
  <c r="I86" i="102" s="1"/>
  <c r="G86" i="102"/>
  <c r="F43" i="22"/>
  <c r="F86" i="102" s="1"/>
  <c r="F88" i="102" s="1"/>
  <c r="E43" i="22"/>
  <c r="E86" i="102" s="1"/>
  <c r="E88" i="102" s="1"/>
  <c r="T42" i="22"/>
  <c r="J15" i="117" s="1"/>
  <c r="R42" i="22"/>
  <c r="Q42" i="22"/>
  <c r="N42" i="22"/>
  <c r="M42" i="22"/>
  <c r="J42" i="22"/>
  <c r="I42" i="22"/>
  <c r="F42" i="22"/>
  <c r="E42" i="22"/>
  <c r="T41" i="22"/>
  <c r="R41" i="22"/>
  <c r="Q41" i="22"/>
  <c r="N41" i="22"/>
  <c r="M41" i="22"/>
  <c r="J41" i="22"/>
  <c r="I41" i="22"/>
  <c r="F41" i="22"/>
  <c r="E41" i="22"/>
  <c r="W39" i="22"/>
  <c r="T39" i="22"/>
  <c r="R39" i="22"/>
  <c r="Q39" i="22"/>
  <c r="N39" i="22"/>
  <c r="M39" i="22"/>
  <c r="J39" i="22"/>
  <c r="I39" i="22"/>
  <c r="F39" i="22"/>
  <c r="D39" i="22" s="1"/>
  <c r="E39" i="22"/>
  <c r="T38" i="22"/>
  <c r="R38" i="22"/>
  <c r="Q38" i="22"/>
  <c r="N38" i="22"/>
  <c r="M38" i="22"/>
  <c r="J38" i="22"/>
  <c r="I38" i="22"/>
  <c r="F38" i="22"/>
  <c r="E38" i="22"/>
  <c r="T37" i="22"/>
  <c r="J14" i="117" s="1"/>
  <c r="R37" i="22"/>
  <c r="Q37" i="22"/>
  <c r="N37" i="22"/>
  <c r="M37" i="22"/>
  <c r="J37" i="22"/>
  <c r="I37" i="22"/>
  <c r="F37" i="22"/>
  <c r="E37" i="22"/>
  <c r="V36"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V33" i="22"/>
  <c r="T33" i="22"/>
  <c r="R33" i="22"/>
  <c r="Q33" i="22"/>
  <c r="N33" i="22"/>
  <c r="M33" i="22"/>
  <c r="J33" i="22"/>
  <c r="I33" i="22"/>
  <c r="F33" i="22"/>
  <c r="E33" i="22"/>
  <c r="T32" i="22"/>
  <c r="R32" i="22"/>
  <c r="Q32" i="22"/>
  <c r="N32" i="22"/>
  <c r="M32" i="22"/>
  <c r="J32" i="22"/>
  <c r="I32" i="22"/>
  <c r="F32" i="22"/>
  <c r="E32" i="22"/>
  <c r="W31" i="22"/>
  <c r="T31" i="22"/>
  <c r="R31" i="22"/>
  <c r="Q31" i="22"/>
  <c r="N31" i="22"/>
  <c r="M31" i="22"/>
  <c r="J31" i="22"/>
  <c r="I31" i="22"/>
  <c r="F31" i="22"/>
  <c r="E31" i="22"/>
  <c r="V30" i="22"/>
  <c r="T30" i="22"/>
  <c r="R30" i="22"/>
  <c r="Q30" i="22"/>
  <c r="N30" i="22"/>
  <c r="M30" i="22"/>
  <c r="J30" i="22"/>
  <c r="I30" i="22"/>
  <c r="F30" i="22"/>
  <c r="E30" i="22"/>
  <c r="T29" i="22"/>
  <c r="R29" i="22"/>
  <c r="Q29" i="22"/>
  <c r="N29" i="22"/>
  <c r="M29" i="22"/>
  <c r="J29" i="22"/>
  <c r="I29" i="22"/>
  <c r="F29" i="22"/>
  <c r="E29" i="22"/>
  <c r="W27" i="22"/>
  <c r="T27" i="22"/>
  <c r="R27" i="22"/>
  <c r="Q27" i="22"/>
  <c r="N27" i="22"/>
  <c r="M27" i="22"/>
  <c r="J27" i="22"/>
  <c r="I27" i="22"/>
  <c r="F27" i="22"/>
  <c r="F49" i="22" s="1"/>
  <c r="E27" i="22"/>
  <c r="E49" i="22" s="1"/>
  <c r="V26" i="22"/>
  <c r="T26" i="22"/>
  <c r="R26" i="22"/>
  <c r="Q26" i="22"/>
  <c r="N26" i="22"/>
  <c r="M26" i="22"/>
  <c r="J26" i="22"/>
  <c r="I26" i="22"/>
  <c r="F26" i="22"/>
  <c r="E26" i="22"/>
  <c r="T25" i="22"/>
  <c r="R25" i="22"/>
  <c r="Q25" i="22"/>
  <c r="N25" i="22"/>
  <c r="M25" i="22"/>
  <c r="J25" i="22"/>
  <c r="I25" i="22"/>
  <c r="F25" i="22"/>
  <c r="E25" i="22"/>
  <c r="W24"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U14" i="22"/>
  <c r="T14" i="22"/>
  <c r="P14" i="22"/>
  <c r="L14" i="22"/>
  <c r="H14" i="22"/>
  <c r="D14" i="22"/>
  <c r="T13" i="22"/>
  <c r="P13" i="22"/>
  <c r="L13" i="22"/>
  <c r="H13" i="22"/>
  <c r="D13" i="22"/>
  <c r="T12" i="22"/>
  <c r="P12" i="22"/>
  <c r="L12" i="22"/>
  <c r="H12" i="22"/>
  <c r="D12"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F138" i="115" s="1"/>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F118" i="115" s="1"/>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F78" i="115" s="1"/>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P56" i="13"/>
  <c r="O56" i="13"/>
  <c r="P55" i="13"/>
  <c r="O55" i="13"/>
  <c r="P54" i="13"/>
  <c r="O54" i="13"/>
  <c r="P53" i="13"/>
  <c r="O53"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5" i="13" s="1"/>
  <c r="P14" i="13"/>
  <c r="O14" i="13"/>
  <c r="P13" i="13"/>
  <c r="O13" i="13"/>
  <c r="P12" i="13"/>
  <c r="O12" i="13"/>
  <c r="P11" i="13"/>
  <c r="O11" i="13"/>
  <c r="P10" i="13"/>
  <c r="O10" i="13"/>
  <c r="C5" i="13"/>
  <c r="C4" i="13"/>
  <c r="C3" i="13"/>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AZ104" i="33"/>
  <c r="AN104" i="33"/>
  <c r="AB104" i="33"/>
  <c r="P104" i="33"/>
  <c r="D104" i="33"/>
  <c r="BA103" i="33"/>
  <c r="BA102" i="33"/>
  <c r="BA101" i="33"/>
  <c r="BA100" i="33"/>
  <c r="BA99" i="33"/>
  <c r="BA98" i="33"/>
  <c r="AZ97" i="33"/>
  <c r="AP97" i="33"/>
  <c r="AO97" i="33"/>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J50" i="33" s="1"/>
  <c r="BI47" i="33"/>
  <c r="BH47" i="33"/>
  <c r="BG47" i="33"/>
  <c r="BF47" i="33"/>
  <c r="BE47" i="33"/>
  <c r="BD47" i="33"/>
  <c r="BC47" i="33"/>
  <c r="BB47" i="33"/>
  <c r="AN47" i="33"/>
  <c r="AB47" i="33"/>
  <c r="P47" i="33"/>
  <c r="D47" i="33"/>
  <c r="D50" i="33" s="1"/>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AZ104" i="32"/>
  <c r="AN104" i="32"/>
  <c r="AB104" i="32"/>
  <c r="P104" i="32"/>
  <c r="D104" i="32"/>
  <c r="BA103" i="32"/>
  <c r="BA102" i="32"/>
  <c r="BA101" i="32"/>
  <c r="BA100" i="32"/>
  <c r="BA99" i="32"/>
  <c r="BA98" i="32"/>
  <c r="AZ97" i="32"/>
  <c r="AP97" i="32"/>
  <c r="AO97" i="32"/>
  <c r="AD97" i="32"/>
  <c r="AC97" i="32"/>
  <c r="R97" i="32"/>
  <c r="Q97" i="32"/>
  <c r="F97" i="32"/>
  <c r="E97" i="32"/>
  <c r="BC96" i="32"/>
  <c r="BB96" i="32"/>
  <c r="AN96" i="32"/>
  <c r="AB96" i="32"/>
  <c r="P96" i="32"/>
  <c r="D96" i="32"/>
  <c r="BC95" i="32"/>
  <c r="BB95" i="32"/>
  <c r="AN95" i="32"/>
  <c r="AB95" i="32"/>
  <c r="P95" i="32"/>
  <c r="D95" i="32"/>
  <c r="BC94" i="32"/>
  <c r="BB94" i="32"/>
  <c r="AN94" i="32"/>
  <c r="AB94" i="32"/>
  <c r="P94" i="32"/>
  <c r="D94" i="32"/>
  <c r="BC93" i="32"/>
  <c r="BB93" i="32"/>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A83" i="32" s="1"/>
  <c r="BE83" i="32"/>
  <c r="BD83" i="32"/>
  <c r="BC83" i="32"/>
  <c r="BB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BA54" i="32" s="1"/>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D11" i="32"/>
  <c r="BC11" i="32"/>
  <c r="BB11" i="32"/>
  <c r="AN11" i="32"/>
  <c r="AB11" i="32"/>
  <c r="P11" i="32"/>
  <c r="D11" i="32"/>
  <c r="BL9" i="32"/>
  <c r="BK9" i="32"/>
  <c r="BJ9" i="32"/>
  <c r="BI9" i="32"/>
  <c r="BH9" i="32"/>
  <c r="BG9" i="32"/>
  <c r="BF9" i="32"/>
  <c r="BE9" i="32"/>
  <c r="BD9" i="32"/>
  <c r="BC9" i="32"/>
  <c r="BB9" i="32"/>
  <c r="AN9" i="32"/>
  <c r="AB9" i="32"/>
  <c r="P9" i="32"/>
  <c r="D9" i="32"/>
  <c r="C5" i="32"/>
  <c r="C4" i="32"/>
  <c r="C3" i="32"/>
  <c r="AZ104" i="31"/>
  <c r="AN104" i="31"/>
  <c r="AB104" i="31"/>
  <c r="P104" i="31"/>
  <c r="D104" i="31"/>
  <c r="BA103" i="31"/>
  <c r="BA102" i="31"/>
  <c r="BA101" i="31"/>
  <c r="BA100" i="31"/>
  <c r="BA99" i="31"/>
  <c r="BA98" i="31"/>
  <c r="AZ97" i="31"/>
  <c r="AP97" i="31"/>
  <c r="AO97" i="31"/>
  <c r="AD97" i="31"/>
  <c r="AC97" i="31"/>
  <c r="R97" i="31"/>
  <c r="Q97" i="31"/>
  <c r="F97" i="31"/>
  <c r="E97" i="3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H87" i="31" s="1"/>
  <c r="BG85" i="31"/>
  <c r="BF85" i="31"/>
  <c r="BF87" i="31" s="1"/>
  <c r="BE85" i="31"/>
  <c r="BD85" i="31"/>
  <c r="BC85" i="31"/>
  <c r="BB85" i="31"/>
  <c r="BB87" i="31" s="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J50" i="31" s="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AB45" i="31" s="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BL37" i="31"/>
  <c r="BK37" i="31"/>
  <c r="BJ37" i="31"/>
  <c r="BI37" i="31"/>
  <c r="BH37" i="31"/>
  <c r="BG37" i="31"/>
  <c r="BF37" i="31"/>
  <c r="BE37" i="31"/>
  <c r="BD37" i="31"/>
  <c r="BC37" i="31"/>
  <c r="BB37" i="31"/>
  <c r="AN37" i="3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BL9" i="31"/>
  <c r="BK9" i="31"/>
  <c r="BJ9" i="31"/>
  <c r="BI9" i="31"/>
  <c r="BH9" i="31"/>
  <c r="BG9" i="31"/>
  <c r="BF9" i="31"/>
  <c r="BE9" i="31"/>
  <c r="BD9" i="31"/>
  <c r="BC9" i="31"/>
  <c r="BB9" i="31"/>
  <c r="AN9" i="31"/>
  <c r="AB9" i="31"/>
  <c r="P9" i="31"/>
  <c r="D9" i="31"/>
  <c r="C5" i="31"/>
  <c r="C4" i="31"/>
  <c r="C3" i="31"/>
  <c r="AZ104" i="36"/>
  <c r="AN104" i="36"/>
  <c r="AB104" i="36"/>
  <c r="P104" i="36"/>
  <c r="D104" i="36"/>
  <c r="BA103" i="36"/>
  <c r="BA102" i="36"/>
  <c r="BA101" i="36"/>
  <c r="BA100" i="36"/>
  <c r="BA99" i="36"/>
  <c r="BA98" i="36"/>
  <c r="AZ97" i="36"/>
  <c r="AP97" i="36"/>
  <c r="AO97" i="36"/>
  <c r="AD97" i="36"/>
  <c r="AC97" i="36"/>
  <c r="R97" i="36"/>
  <c r="Q97" i="36"/>
  <c r="F97" i="36"/>
  <c r="E97" i="36"/>
  <c r="D97" i="36" s="1"/>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BA83" i="36" s="1"/>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A54" i="36" s="1"/>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E50" i="36" s="1"/>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L40" i="36" s="1"/>
  <c r="BK37" i="36"/>
  <c r="BJ37" i="36"/>
  <c r="BI37" i="36"/>
  <c r="BH37" i="36"/>
  <c r="BG37" i="36"/>
  <c r="BF37" i="36"/>
  <c r="BF40" i="36" s="1"/>
  <c r="BE37" i="36"/>
  <c r="BD37" i="36"/>
  <c r="BC37" i="36"/>
  <c r="BB37" i="36"/>
  <c r="AN37" i="36"/>
  <c r="AB37" i="36"/>
  <c r="AB40" i="36" s="1"/>
  <c r="P37" i="36"/>
  <c r="D37" i="36"/>
  <c r="D40" i="36" s="1"/>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AB9" i="36"/>
  <c r="P9" i="36"/>
  <c r="D9" i="36"/>
  <c r="C5" i="36"/>
  <c r="C4" i="36"/>
  <c r="C3" i="36"/>
  <c r="AZ104" i="35"/>
  <c r="AN104" i="35"/>
  <c r="AB104" i="35"/>
  <c r="P104" i="35"/>
  <c r="D104" i="35"/>
  <c r="BA103" i="35"/>
  <c r="BA102" i="35"/>
  <c r="BA101" i="35"/>
  <c r="BA100" i="35"/>
  <c r="BA99" i="35"/>
  <c r="BA98" i="35"/>
  <c r="AZ97" i="35"/>
  <c r="AP97" i="35"/>
  <c r="AO97" i="35"/>
  <c r="AD97" i="35"/>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BA93" i="35" s="1"/>
  <c r="AN93" i="35"/>
  <c r="AB93" i="35"/>
  <c r="P93" i="35"/>
  <c r="D93" i="35"/>
  <c r="BC92" i="35"/>
  <c r="BB92" i="35"/>
  <c r="AN92" i="35"/>
  <c r="AB92" i="35"/>
  <c r="P92" i="35"/>
  <c r="D92" i="35"/>
  <c r="BC91" i="35"/>
  <c r="BB91" i="35"/>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I87" i="35" s="1"/>
  <c r="BH85" i="35"/>
  <c r="BG85" i="35"/>
  <c r="BF85" i="35"/>
  <c r="BE85" i="35"/>
  <c r="BD85" i="35"/>
  <c r="BC85" i="35"/>
  <c r="BB85" i="35"/>
  <c r="AN85" i="35"/>
  <c r="AN87" i="35" s="1"/>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BA32" i="35" s="1"/>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BA25" i="35" s="1"/>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AZ104" i="34"/>
  <c r="AN104" i="34"/>
  <c r="AB104" i="34"/>
  <c r="P104" i="34"/>
  <c r="D104" i="34"/>
  <c r="BA103" i="34"/>
  <c r="BA102" i="34"/>
  <c r="BA101" i="34"/>
  <c r="BA100" i="34"/>
  <c r="BA99" i="34"/>
  <c r="BA98" i="34"/>
  <c r="AZ97" i="34"/>
  <c r="AP97" i="34"/>
  <c r="AO97" i="34"/>
  <c r="AD97" i="34"/>
  <c r="AC97" i="34"/>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AN91" i="34"/>
  <c r="AB91" i="34"/>
  <c r="P91" i="34"/>
  <c r="D91"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AZ104" i="30"/>
  <c r="AN104" i="30"/>
  <c r="AB104" i="30"/>
  <c r="P104" i="30"/>
  <c r="D104" i="30"/>
  <c r="BA103" i="30"/>
  <c r="BA102" i="30"/>
  <c r="BA101" i="30"/>
  <c r="BA100" i="30"/>
  <c r="BA99" i="30"/>
  <c r="BA98" i="30"/>
  <c r="AZ97" i="30"/>
  <c r="AP97" i="30"/>
  <c r="AO97" i="30"/>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E77" i="30" s="1"/>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H45" i="30" s="1"/>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A30" i="30" s="1"/>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A26" i="30" s="1"/>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AZ104" i="29"/>
  <c r="AN104" i="29"/>
  <c r="AB104" i="29"/>
  <c r="P104" i="29"/>
  <c r="D104" i="29"/>
  <c r="BA103" i="29"/>
  <c r="BA102" i="29"/>
  <c r="BA101" i="29"/>
  <c r="BA100" i="29"/>
  <c r="BA99" i="29"/>
  <c r="BA98" i="29"/>
  <c r="AZ97" i="29"/>
  <c r="AP97" i="29"/>
  <c r="AO97" i="29"/>
  <c r="AD97" i="29"/>
  <c r="AC97" i="29"/>
  <c r="R97" i="29"/>
  <c r="Q97" i="29"/>
  <c r="F97" i="29"/>
  <c r="E97" i="29"/>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B91" i="29"/>
  <c r="AN91" i="29"/>
  <c r="AB91" i="29"/>
  <c r="P91" i="29"/>
  <c r="D91"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D45" i="29" s="1"/>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F40" i="29" s="1"/>
  <c r="BE37" i="29"/>
  <c r="BD37" i="29"/>
  <c r="BC37" i="29"/>
  <c r="BB37" i="29"/>
  <c r="AN37" i="29"/>
  <c r="AB37" i="29"/>
  <c r="P37" i="29"/>
  <c r="D37" i="29"/>
  <c r="D40" i="29" s="1"/>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BL9" i="29"/>
  <c r="BK9" i="29"/>
  <c r="BJ9" i="29"/>
  <c r="BI9" i="29"/>
  <c r="BH9" i="29"/>
  <c r="BG9" i="29"/>
  <c r="BF9" i="29"/>
  <c r="BE9" i="29"/>
  <c r="BD9" i="29"/>
  <c r="BC9" i="29"/>
  <c r="BB9" i="29"/>
  <c r="AN9" i="29"/>
  <c r="AB9" i="29"/>
  <c r="P9" i="29"/>
  <c r="D9" i="29"/>
  <c r="C5" i="29"/>
  <c r="C4" i="29"/>
  <c r="C3" i="29"/>
  <c r="AZ104" i="28"/>
  <c r="AN104" i="28"/>
  <c r="AB104" i="28"/>
  <c r="P104" i="28"/>
  <c r="D104" i="28"/>
  <c r="BA103" i="28"/>
  <c r="BA102" i="28"/>
  <c r="BA101" i="28"/>
  <c r="BA100" i="28"/>
  <c r="BA99" i="28"/>
  <c r="BA98" i="28"/>
  <c r="AZ97" i="28"/>
  <c r="AP97" i="28"/>
  <c r="AO97" i="28"/>
  <c r="AD97" i="28"/>
  <c r="AC97" i="28"/>
  <c r="R97" i="28"/>
  <c r="Q97" i="28"/>
  <c r="F97" i="28"/>
  <c r="E97" i="28"/>
  <c r="BC96" i="28"/>
  <c r="BB96" i="28"/>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AN92" i="28"/>
  <c r="AB92" i="28"/>
  <c r="P92" i="28"/>
  <c r="D92" i="28"/>
  <c r="BC91" i="28"/>
  <c r="BB91" i="28"/>
  <c r="AN91" i="28"/>
  <c r="AB91" i="28"/>
  <c r="P91" i="28"/>
  <c r="D91"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D87"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F50" i="28" s="1"/>
  <c r="BE46" i="28"/>
  <c r="BD46" i="28"/>
  <c r="BC46" i="28"/>
  <c r="BB46" i="28"/>
  <c r="AN46" i="28"/>
  <c r="AB46" i="28"/>
  <c r="P46" i="28"/>
  <c r="D46" i="28"/>
  <c r="D50" i="28" s="1"/>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I40" i="28" s="1"/>
  <c r="BH37" i="28"/>
  <c r="BG37" i="28"/>
  <c r="BF37" i="28"/>
  <c r="BE37" i="28"/>
  <c r="BD37" i="28"/>
  <c r="BC37" i="28"/>
  <c r="BB37" i="28"/>
  <c r="AN37" i="28"/>
  <c r="AB37" i="28"/>
  <c r="P37" i="28"/>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J21" i="28"/>
  <c r="BI21" i="28"/>
  <c r="BH21" i="28"/>
  <c r="BG21" i="28"/>
  <c r="BF21" i="28"/>
  <c r="BE21" i="28"/>
  <c r="BD21" i="28"/>
  <c r="BC21" i="28"/>
  <c r="BB21" i="28"/>
  <c r="AN21" i="28"/>
  <c r="AB21" i="28"/>
  <c r="P21" i="28"/>
  <c r="D21"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G9" i="28"/>
  <c r="BF9" i="28"/>
  <c r="BE9" i="28"/>
  <c r="BD9" i="28"/>
  <c r="BC9" i="28"/>
  <c r="BB9" i="28"/>
  <c r="AN9" i="28"/>
  <c r="AB9" i="28"/>
  <c r="P9" i="28"/>
  <c r="D9" i="28"/>
  <c r="C5" i="28"/>
  <c r="C4" i="28"/>
  <c r="C3" i="28"/>
  <c r="AZ104" i="27"/>
  <c r="AN104" i="27"/>
  <c r="AB104" i="27"/>
  <c r="P104" i="27"/>
  <c r="D104" i="27"/>
  <c r="BA103" i="27"/>
  <c r="BA102" i="27"/>
  <c r="BA101" i="27"/>
  <c r="BA100" i="27"/>
  <c r="BA99" i="27"/>
  <c r="BA98" i="27"/>
  <c r="AZ97" i="27"/>
  <c r="AP97" i="27"/>
  <c r="AO97" i="27"/>
  <c r="AD97" i="27"/>
  <c r="AB97" i="27" s="1"/>
  <c r="AC97" i="27"/>
  <c r="R97" i="27"/>
  <c r="Q97" i="27"/>
  <c r="F97" i="27"/>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AB63" i="27" s="1"/>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P50" i="27" s="1"/>
  <c r="D47" i="27"/>
  <c r="BL46" i="27"/>
  <c r="BK46" i="27"/>
  <c r="BJ46" i="27"/>
  <c r="BI46" i="27"/>
  <c r="BH46" i="27"/>
  <c r="BG46" i="27"/>
  <c r="BF46" i="27"/>
  <c r="BE46" i="27"/>
  <c r="BD46" i="27"/>
  <c r="BC46" i="27"/>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K37" i="27"/>
  <c r="BJ37" i="27"/>
  <c r="BI37" i="27"/>
  <c r="BH37" i="27"/>
  <c r="BG37" i="27"/>
  <c r="BF37" i="27"/>
  <c r="BE37" i="27"/>
  <c r="BD37" i="27"/>
  <c r="BC37" i="27"/>
  <c r="BB37" i="27"/>
  <c r="AN37" i="27"/>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F81" i="27" s="1"/>
  <c r="BE26" i="27"/>
  <c r="BD26" i="27"/>
  <c r="BC26" i="27"/>
  <c r="BB26" i="27"/>
  <c r="AN26" i="27"/>
  <c r="AB26" i="27"/>
  <c r="P26" i="27"/>
  <c r="D26" i="27"/>
  <c r="D81" i="27" s="1"/>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H20" i="27"/>
  <c r="BG20" i="27"/>
  <c r="BF20" i="27"/>
  <c r="BE20" i="27"/>
  <c r="BD20" i="27"/>
  <c r="BC20" i="27"/>
  <c r="BB20" i="27"/>
  <c r="AN20" i="27"/>
  <c r="AB20" i="27"/>
  <c r="P20" i="27"/>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C5" i="27"/>
  <c r="C4" i="27"/>
  <c r="C3" i="27"/>
  <c r="AZ104" i="4"/>
  <c r="AN104" i="4"/>
  <c r="AB104" i="4"/>
  <c r="P104" i="4"/>
  <c r="D104" i="4"/>
  <c r="BA103" i="4"/>
  <c r="BA102" i="4"/>
  <c r="BA101" i="4"/>
  <c r="BA100" i="4"/>
  <c r="BA99" i="4"/>
  <c r="BA98" i="4"/>
  <c r="BA104" i="4" s="1"/>
  <c r="AZ97" i="4"/>
  <c r="AP97" i="4"/>
  <c r="AO97" i="4"/>
  <c r="AD97" i="4"/>
  <c r="AC97" i="4"/>
  <c r="R97" i="4"/>
  <c r="Q97" i="4"/>
  <c r="F97" i="4"/>
  <c r="E97" i="4"/>
  <c r="BC96" i="4"/>
  <c r="BB96" i="4"/>
  <c r="BA96" i="4" s="1"/>
  <c r="AN96" i="4"/>
  <c r="AB96" i="4"/>
  <c r="P96" i="4"/>
  <c r="D96" i="4"/>
  <c r="BC95" i="4"/>
  <c r="BB95" i="4"/>
  <c r="AN95" i="4"/>
  <c r="AB95" i="4"/>
  <c r="P95" i="4"/>
  <c r="D95" i="4"/>
  <c r="BC94" i="4"/>
  <c r="BB94" i="4"/>
  <c r="AN94" i="4"/>
  <c r="AB94" i="4"/>
  <c r="P94" i="4"/>
  <c r="D94" i="4"/>
  <c r="BC93" i="4"/>
  <c r="BB93" i="4"/>
  <c r="AN93" i="4"/>
  <c r="AB93" i="4"/>
  <c r="P93" i="4"/>
  <c r="D93" i="4"/>
  <c r="BC92" i="4"/>
  <c r="BB92" i="4"/>
  <c r="AN92" i="4"/>
  <c r="AB92" i="4"/>
  <c r="P92" i="4"/>
  <c r="D92" i="4"/>
  <c r="BC91" i="4"/>
  <c r="BB91" i="4"/>
  <c r="AN91" i="4"/>
  <c r="AB91" i="4"/>
  <c r="P91" i="4"/>
  <c r="D91" i="4"/>
  <c r="AZ87" i="4"/>
  <c r="AZ87" i="9" s="1"/>
  <c r="AY87" i="4"/>
  <c r="AX87" i="4"/>
  <c r="AW87" i="4"/>
  <c r="AV87" i="4"/>
  <c r="AU87" i="4"/>
  <c r="AT87" i="4"/>
  <c r="AS87" i="4"/>
  <c r="AR87" i="4"/>
  <c r="AR87" i="9" s="1"/>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L87" i="4" s="1"/>
  <c r="BK85" i="4"/>
  <c r="BJ85" i="4"/>
  <c r="BI85" i="4"/>
  <c r="BH85" i="4"/>
  <c r="BG85" i="4"/>
  <c r="BF85" i="4"/>
  <c r="BE85" i="4"/>
  <c r="BD85" i="4"/>
  <c r="BD87" i="4" s="1"/>
  <c r="BC85" i="4"/>
  <c r="BB85" i="4"/>
  <c r="AN85" i="4"/>
  <c r="AB85" i="4"/>
  <c r="P85" i="4"/>
  <c r="D85" i="4"/>
  <c r="BL83" i="4"/>
  <c r="BK83" i="4"/>
  <c r="BJ83" i="4"/>
  <c r="BI83" i="4"/>
  <c r="BH83" i="4"/>
  <c r="BG83" i="4"/>
  <c r="BF83" i="4"/>
  <c r="BE83" i="4"/>
  <c r="BD83" i="4"/>
  <c r="BC83" i="4"/>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U78" i="4"/>
  <c r="AT78" i="4"/>
  <c r="AS78" i="4"/>
  <c r="AR78" i="4"/>
  <c r="AQ78" i="4"/>
  <c r="AP78" i="4"/>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L76" i="9" s="1"/>
  <c r="BK76" i="4"/>
  <c r="BJ76" i="4"/>
  <c r="BI76" i="4"/>
  <c r="BH76" i="4"/>
  <c r="BG76" i="4"/>
  <c r="BF76" i="4"/>
  <c r="BE76" i="4"/>
  <c r="BE76" i="9" s="1"/>
  <c r="BD76" i="4"/>
  <c r="BC76" i="4"/>
  <c r="BB76" i="4"/>
  <c r="AN76" i="4"/>
  <c r="AB76" i="4"/>
  <c r="P76" i="4"/>
  <c r="D76" i="4"/>
  <c r="BL75" i="4"/>
  <c r="BL75" i="9" s="1"/>
  <c r="BK75" i="4"/>
  <c r="BJ75" i="4"/>
  <c r="BI75" i="4"/>
  <c r="BH75" i="4"/>
  <c r="BG75" i="4"/>
  <c r="BF75" i="4"/>
  <c r="BE75" i="4"/>
  <c r="BD75" i="4"/>
  <c r="BD75" i="9" s="1"/>
  <c r="BC75" i="4"/>
  <c r="BB75" i="4"/>
  <c r="AN75" i="4"/>
  <c r="AB75" i="4"/>
  <c r="P75" i="4"/>
  <c r="D75" i="4"/>
  <c r="BL74" i="4"/>
  <c r="BK74" i="4"/>
  <c r="BK74" i="9" s="1"/>
  <c r="BJ74" i="4"/>
  <c r="BI74" i="4"/>
  <c r="BH74" i="4"/>
  <c r="BG74" i="4"/>
  <c r="BF74" i="4"/>
  <c r="BE74" i="4"/>
  <c r="BD74" i="4"/>
  <c r="BC74" i="4"/>
  <c r="BC74" i="9" s="1"/>
  <c r="BB74" i="4"/>
  <c r="AN74" i="4"/>
  <c r="AB74" i="4"/>
  <c r="P74" i="4"/>
  <c r="D74" i="4"/>
  <c r="BL73" i="4"/>
  <c r="BK73" i="4"/>
  <c r="BJ73" i="4"/>
  <c r="BI73" i="4"/>
  <c r="BH73" i="4"/>
  <c r="BG73" i="4"/>
  <c r="BF73" i="4"/>
  <c r="BE73" i="4"/>
  <c r="BD73" i="4"/>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F70" i="9" s="1"/>
  <c r="BE70" i="4"/>
  <c r="BD70" i="4"/>
  <c r="BC70" i="4"/>
  <c r="BB70" i="4"/>
  <c r="AN70" i="4"/>
  <c r="AB70" i="4"/>
  <c r="P70" i="4"/>
  <c r="D70" i="4"/>
  <c r="BL69" i="4"/>
  <c r="BK69" i="4"/>
  <c r="BJ69" i="4"/>
  <c r="BI69" i="4"/>
  <c r="BH69" i="4"/>
  <c r="BG69" i="4"/>
  <c r="BF69" i="4"/>
  <c r="BE69" i="4"/>
  <c r="BD69" i="4"/>
  <c r="BD69" i="9" s="1"/>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BB67" i="9" s="1"/>
  <c r="AN67" i="4"/>
  <c r="AB67" i="4"/>
  <c r="P67" i="4"/>
  <c r="D67" i="4"/>
  <c r="BJ66" i="4"/>
  <c r="BJ66" i="9" s="1"/>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I64" i="9" s="1"/>
  <c r="BH64" i="4"/>
  <c r="BG64" i="4"/>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C62" i="9" s="1"/>
  <c r="BB62" i="4"/>
  <c r="AN62" i="4"/>
  <c r="AB62" i="4"/>
  <c r="P62" i="4"/>
  <c r="D62" i="4"/>
  <c r="BL61" i="4"/>
  <c r="BK61" i="4"/>
  <c r="BJ61" i="4"/>
  <c r="BI61" i="4"/>
  <c r="BH61" i="4"/>
  <c r="BG61" i="4"/>
  <c r="BG61" i="9" s="1"/>
  <c r="BF61" i="4"/>
  <c r="BE61" i="4"/>
  <c r="BE61" i="9" s="1"/>
  <c r="BD61" i="4"/>
  <c r="BC61" i="4"/>
  <c r="BB61" i="4"/>
  <c r="AN61" i="4"/>
  <c r="AB61" i="4"/>
  <c r="P61" i="4"/>
  <c r="D61" i="4"/>
  <c r="BL60" i="4"/>
  <c r="BK60" i="4"/>
  <c r="BK60" i="9" s="1"/>
  <c r="BJ60" i="4"/>
  <c r="BI60" i="4"/>
  <c r="BI60" i="9" s="1"/>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E58" i="9" s="1"/>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J50" i="4" s="1"/>
  <c r="BI47" i="4"/>
  <c r="BH47" i="4"/>
  <c r="BG47" i="4"/>
  <c r="BF47" i="4"/>
  <c r="BE47" i="4"/>
  <c r="BD47" i="4"/>
  <c r="BC47" i="4"/>
  <c r="BB47" i="4"/>
  <c r="AN47" i="4"/>
  <c r="AB47" i="4"/>
  <c r="P47" i="4"/>
  <c r="D47" i="4"/>
  <c r="BL46" i="4"/>
  <c r="BK46" i="4"/>
  <c r="BK46" i="9" s="1"/>
  <c r="BJ46" i="4"/>
  <c r="BI46" i="4"/>
  <c r="BH46" i="4"/>
  <c r="BG46" i="4"/>
  <c r="BF46" i="4"/>
  <c r="BE46" i="4"/>
  <c r="BE50" i="4" s="1"/>
  <c r="BD46" i="4"/>
  <c r="BC46" i="4"/>
  <c r="BB46" i="4"/>
  <c r="AN46" i="4"/>
  <c r="AB46" i="4"/>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B42" i="4"/>
  <c r="BA42" i="4" s="1"/>
  <c r="AN42" i="4"/>
  <c r="AB42" i="4"/>
  <c r="P42" i="4"/>
  <c r="D42" i="4"/>
  <c r="BL41" i="4"/>
  <c r="BK41" i="4"/>
  <c r="BK41" i="9" s="1"/>
  <c r="BJ41" i="4"/>
  <c r="BI41" i="4"/>
  <c r="BH41" i="4"/>
  <c r="BG41" i="4"/>
  <c r="BG45" i="4" s="1"/>
  <c r="BF41" i="4"/>
  <c r="BE41" i="4"/>
  <c r="BD41" i="4"/>
  <c r="BC41" i="4"/>
  <c r="BB41" i="4"/>
  <c r="AN41" i="4"/>
  <c r="AB41" i="4"/>
  <c r="P41" i="4"/>
  <c r="P45" i="4" s="1"/>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I39" i="9" s="1"/>
  <c r="BH39" i="4"/>
  <c r="BG39" i="4"/>
  <c r="BF39" i="4"/>
  <c r="BE39" i="4"/>
  <c r="BD39" i="4"/>
  <c r="BC39" i="4"/>
  <c r="BB39" i="4"/>
  <c r="AN39" i="4"/>
  <c r="AB39" i="4"/>
  <c r="P39" i="4"/>
  <c r="D39" i="4"/>
  <c r="BL38" i="4"/>
  <c r="BK38" i="4"/>
  <c r="BJ38" i="4"/>
  <c r="BI38" i="4"/>
  <c r="BH38" i="4"/>
  <c r="BG38" i="4"/>
  <c r="BF38" i="4"/>
  <c r="BE38" i="4"/>
  <c r="BD38" i="4"/>
  <c r="BC38" i="4"/>
  <c r="BB38" i="4"/>
  <c r="AN38" i="4"/>
  <c r="AB38" i="4"/>
  <c r="P38" i="4"/>
  <c r="D38" i="4"/>
  <c r="BL37" i="4"/>
  <c r="BK37" i="4"/>
  <c r="BJ37" i="4"/>
  <c r="BI37" i="4"/>
  <c r="BH37" i="4"/>
  <c r="BG37" i="4"/>
  <c r="BF37" i="4"/>
  <c r="BE37" i="4"/>
  <c r="BD37" i="4"/>
  <c r="BC37" i="4"/>
  <c r="BB37" i="4"/>
  <c r="AN37" i="4"/>
  <c r="AB37" i="4"/>
  <c r="P37" i="4"/>
  <c r="D37"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G20" i="4"/>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AN16" i="4"/>
  <c r="AB16" i="4"/>
  <c r="P16" i="4"/>
  <c r="D16" i="4"/>
  <c r="BL15" i="4"/>
  <c r="BK15" i="4"/>
  <c r="BJ15" i="4"/>
  <c r="BI15" i="4"/>
  <c r="BH15" i="4"/>
  <c r="BG15" i="4"/>
  <c r="BF15" i="4"/>
  <c r="BE15" i="4"/>
  <c r="BD15" i="4"/>
  <c r="BC15" i="4"/>
  <c r="BB15" i="4"/>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BA13" i="4" s="1"/>
  <c r="AN13" i="4"/>
  <c r="AB13" i="4"/>
  <c r="P13" i="4"/>
  <c r="D13" i="4"/>
  <c r="BL12" i="4"/>
  <c r="BK12" i="4"/>
  <c r="BJ12" i="4"/>
  <c r="BI12" i="4"/>
  <c r="BH12" i="4"/>
  <c r="BG12" i="4"/>
  <c r="BF12" i="4"/>
  <c r="BE12" i="4"/>
  <c r="BD12" i="4"/>
  <c r="BC12" i="4"/>
  <c r="BB12" i="4"/>
  <c r="AN12" i="4"/>
  <c r="AB12" i="4"/>
  <c r="P12" i="4"/>
  <c r="D12" i="4"/>
  <c r="BL11" i="4"/>
  <c r="BK11" i="4"/>
  <c r="BJ11" i="4"/>
  <c r="BI11" i="4"/>
  <c r="BH11" i="4"/>
  <c r="BG11" i="4"/>
  <c r="BF11" i="4"/>
  <c r="BE11" i="4"/>
  <c r="BD11" i="4"/>
  <c r="BC11" i="4"/>
  <c r="BB11" i="4"/>
  <c r="AN11" i="4"/>
  <c r="AB11" i="4"/>
  <c r="P11" i="4"/>
  <c r="D11" i="4"/>
  <c r="BL9" i="4"/>
  <c r="BK9" i="4"/>
  <c r="BJ9" i="4"/>
  <c r="BI9" i="4"/>
  <c r="BH9" i="4"/>
  <c r="BG9" i="4"/>
  <c r="BF9" i="4"/>
  <c r="BE9" i="4"/>
  <c r="BD9" i="4"/>
  <c r="BD9" i="9" s="1"/>
  <c r="BC9" i="4"/>
  <c r="BB9" i="4"/>
  <c r="AN9" i="4"/>
  <c r="AB9" i="4"/>
  <c r="P9" i="4"/>
  <c r="D9" i="4"/>
  <c r="C5" i="4"/>
  <c r="C4" i="4"/>
  <c r="C3" i="4"/>
  <c r="BA103" i="9"/>
  <c r="AZ103" i="9"/>
  <c r="AN103" i="9"/>
  <c r="AB103" i="9"/>
  <c r="P103" i="9"/>
  <c r="D103" i="9"/>
  <c r="BA102" i="9"/>
  <c r="AZ102" i="9"/>
  <c r="AN102" i="9"/>
  <c r="AB102" i="9"/>
  <c r="P102" i="9"/>
  <c r="D102" i="9"/>
  <c r="BA101" i="9"/>
  <c r="AZ101" i="9"/>
  <c r="AN101" i="9"/>
  <c r="AB101" i="9"/>
  <c r="P101" i="9"/>
  <c r="D101" i="9"/>
  <c r="AZ100" i="9"/>
  <c r="AN100" i="9"/>
  <c r="AB100" i="9"/>
  <c r="P100" i="9"/>
  <c r="D100" i="9"/>
  <c r="BA99" i="9"/>
  <c r="AZ99" i="9"/>
  <c r="AN99" i="9"/>
  <c r="AB99" i="9"/>
  <c r="P99" i="9"/>
  <c r="D99" i="9"/>
  <c r="BA98"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G87"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E75" i="9"/>
  <c r="AZ75" i="9"/>
  <c r="AZ88" i="101" s="1"/>
  <c r="AY75" i="9"/>
  <c r="AY88" i="101" s="1"/>
  <c r="AX75" i="9"/>
  <c r="AW75" i="9"/>
  <c r="AV75" i="9"/>
  <c r="AU75" i="9"/>
  <c r="AT75" i="9"/>
  <c r="AS75" i="9"/>
  <c r="AS88" i="101" s="1"/>
  <c r="AR75" i="9"/>
  <c r="AR88" i="101" s="1"/>
  <c r="AQ75" i="9"/>
  <c r="AQ88" i="101" s="1"/>
  <c r="AP75" i="9"/>
  <c r="AO75" i="9"/>
  <c r="AM75" i="9"/>
  <c r="AL75" i="9"/>
  <c r="AK75" i="9"/>
  <c r="AJ75" i="9"/>
  <c r="AI75" i="9"/>
  <c r="AI88" i="101" s="1"/>
  <c r="AH75" i="9"/>
  <c r="AH88" i="101" s="1"/>
  <c r="AG75" i="9"/>
  <c r="AF75" i="9"/>
  <c r="AE75" i="9"/>
  <c r="AD75" i="9"/>
  <c r="AC75" i="9"/>
  <c r="AA75" i="9"/>
  <c r="AA88" i="101" s="1"/>
  <c r="Z75" i="9"/>
  <c r="Y75" i="9"/>
  <c r="X75" i="9"/>
  <c r="W75" i="9"/>
  <c r="V75" i="9"/>
  <c r="U75" i="9"/>
  <c r="T75" i="9"/>
  <c r="S75" i="9"/>
  <c r="R75" i="9"/>
  <c r="Q75" i="9"/>
  <c r="O75" i="9"/>
  <c r="N75" i="9"/>
  <c r="M75" i="9"/>
  <c r="L75" i="9"/>
  <c r="K75" i="9"/>
  <c r="J75" i="9"/>
  <c r="I75" i="9"/>
  <c r="H75" i="9"/>
  <c r="G75" i="9"/>
  <c r="F75" i="9"/>
  <c r="E75" i="9"/>
  <c r="BE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B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C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I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G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C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D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G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G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H25" i="9"/>
  <c r="BG25" i="9"/>
  <c r="BF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G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E60" i="117"/>
  <c r="F34" i="117"/>
  <c r="D64" i="117"/>
  <c r="F66" i="117"/>
  <c r="E57" i="117"/>
  <c r="F59" i="117"/>
  <c r="D30" i="117"/>
  <c r="F58" i="117"/>
  <c r="G27" i="117"/>
  <c r="L36" i="117"/>
  <c r="F31" i="117"/>
  <c r="K37" i="117"/>
  <c r="E27" i="117"/>
  <c r="G31" i="117"/>
  <c r="L29" i="117"/>
  <c r="K29" i="117"/>
  <c r="E59" i="117"/>
  <c r="F35" i="117"/>
  <c r="E65" i="117"/>
  <c r="E64" i="117"/>
  <c r="L30" i="117"/>
  <c r="F29" i="117"/>
  <c r="D65" i="117"/>
  <c r="E63" i="117"/>
  <c r="J28" i="117"/>
  <c r="G65" i="117"/>
  <c r="F63" i="117"/>
  <c r="K35" i="117"/>
  <c r="D31" i="117"/>
  <c r="G62" i="117"/>
  <c r="J37" i="117"/>
  <c r="G59" i="117"/>
  <c r="D57" i="117"/>
  <c r="D61" i="117"/>
  <c r="G57" i="117"/>
  <c r="M33" i="117"/>
  <c r="E58" i="117"/>
  <c r="G61" i="117"/>
  <c r="K36" i="117"/>
  <c r="F32" i="117"/>
  <c r="D67" i="117"/>
  <c r="M29" i="117"/>
  <c r="E32" i="117"/>
  <c r="J34" i="117"/>
  <c r="G29" i="117"/>
  <c r="M34" i="117"/>
  <c r="E31" i="117"/>
  <c r="G33" i="117"/>
  <c r="J30" i="117"/>
  <c r="L27" i="117"/>
  <c r="D34" i="117"/>
  <c r="G60" i="117"/>
  <c r="G63" i="117"/>
  <c r="D33" i="117"/>
  <c r="F57" i="117"/>
  <c r="J27" i="117"/>
  <c r="L31" i="117"/>
  <c r="E37" i="117"/>
  <c r="M31" i="117"/>
  <c r="J32" i="117"/>
  <c r="L32" i="117"/>
  <c r="G32" i="117"/>
  <c r="G58" i="117"/>
  <c r="D37" i="117"/>
  <c r="J31" i="117"/>
  <c r="F37" i="117"/>
  <c r="E36" i="117"/>
  <c r="F36" i="117"/>
  <c r="F27" i="117"/>
  <c r="L34" i="117"/>
  <c r="M36" i="117"/>
  <c r="F61" i="117"/>
  <c r="E66" i="117"/>
  <c r="K33" i="117"/>
  <c r="D60" i="117"/>
  <c r="G36" i="117"/>
  <c r="M27" i="117"/>
  <c r="F30" i="117"/>
  <c r="G35" i="117"/>
  <c r="G28" i="117"/>
  <c r="E67" i="117"/>
  <c r="E61" i="117"/>
  <c r="M37" i="117"/>
  <c r="D58" i="117"/>
  <c r="K28" i="117"/>
  <c r="G64" i="117"/>
  <c r="F67" i="117"/>
  <c r="E28" i="117"/>
  <c r="G30" i="117"/>
  <c r="M35" i="117"/>
  <c r="J35" i="117"/>
  <c r="J29" i="117"/>
  <c r="D29" i="117"/>
  <c r="J33" i="117"/>
  <c r="D27" i="117"/>
  <c r="F65" i="117"/>
  <c r="E62" i="117"/>
  <c r="E34" i="117"/>
  <c r="L28" i="117"/>
  <c r="G67" i="117"/>
  <c r="D63" i="117"/>
  <c r="L37" i="117"/>
  <c r="E33" i="117"/>
  <c r="J36" i="117"/>
  <c r="L33" i="117"/>
  <c r="F60" i="117"/>
  <c r="E30" i="117"/>
  <c r="D62" i="117"/>
  <c r="F28" i="117"/>
  <c r="E29" i="117"/>
  <c r="G66" i="117"/>
  <c r="L35" i="117"/>
  <c r="D35" i="117"/>
  <c r="K31" i="117"/>
  <c r="D66" i="117"/>
  <c r="G37" i="117"/>
  <c r="F64" i="117"/>
  <c r="F62" i="117"/>
  <c r="G34" i="117"/>
  <c r="F33" i="117"/>
  <c r="D28" i="117"/>
  <c r="K32" i="117"/>
  <c r="D59" i="117"/>
  <c r="K30" i="117"/>
  <c r="M30" i="117"/>
  <c r="M28" i="117"/>
  <c r="M32" i="117"/>
  <c r="K34" i="117"/>
  <c r="D32" i="117"/>
  <c r="D36" i="117"/>
  <c r="E35" i="117"/>
  <c r="K27" i="117"/>
  <c r="BD50" i="4" l="1"/>
  <c r="BL50" i="4"/>
  <c r="D80" i="29"/>
  <c r="AN63" i="29"/>
  <c r="BE50" i="35"/>
  <c r="BH50" i="31"/>
  <c r="BA13" i="33"/>
  <c r="N61" i="12"/>
  <c r="W32" i="22"/>
  <c r="W36" i="22"/>
  <c r="L28" i="60"/>
  <c r="U22" i="60"/>
  <c r="V22" i="22"/>
  <c r="E52" i="60"/>
  <c r="E56" i="60" s="1"/>
  <c r="H28" i="62"/>
  <c r="H40" i="62" s="1"/>
  <c r="U59" i="62"/>
  <c r="H48" i="63"/>
  <c r="U29" i="63"/>
  <c r="R40" i="63"/>
  <c r="U53" i="63"/>
  <c r="U37" i="64"/>
  <c r="R56" i="64"/>
  <c r="P55" i="68"/>
  <c r="BA83" i="4"/>
  <c r="BA62" i="28"/>
  <c r="BJ50" i="30"/>
  <c r="BA48" i="30"/>
  <c r="BC50" i="34"/>
  <c r="BF50" i="35"/>
  <c r="AN50" i="31"/>
  <c r="BI50" i="31"/>
  <c r="BA48" i="31"/>
  <c r="BA49" i="31"/>
  <c r="V19" i="22"/>
  <c r="W26" i="22"/>
  <c r="F40" i="23"/>
  <c r="F40" i="22" s="1"/>
  <c r="F28" i="22"/>
  <c r="J56" i="23"/>
  <c r="I56" i="60"/>
  <c r="W55" i="60"/>
  <c r="L28" i="61"/>
  <c r="L40" i="61" s="1"/>
  <c r="H28" i="64"/>
  <c r="H40" i="64" s="1"/>
  <c r="F52" i="64"/>
  <c r="F56" i="64" s="1"/>
  <c r="H46" i="65"/>
  <c r="M56" i="68"/>
  <c r="BH40" i="4"/>
  <c r="D50" i="4"/>
  <c r="BL48" i="9"/>
  <c r="U16" i="60"/>
  <c r="U13" i="22"/>
  <c r="V55" i="60"/>
  <c r="I55" i="22"/>
  <c r="BA44" i="4"/>
  <c r="P50" i="4"/>
  <c r="BA62" i="4"/>
  <c r="BB50" i="28"/>
  <c r="BA26" i="29"/>
  <c r="BA44" i="29"/>
  <c r="BE83" i="9"/>
  <c r="BE50" i="34"/>
  <c r="BH50" i="35"/>
  <c r="BA49" i="35"/>
  <c r="BA26" i="36"/>
  <c r="BA54" i="31"/>
  <c r="P50" i="33"/>
  <c r="BA104" i="33"/>
  <c r="L40" i="12"/>
  <c r="V9" i="22"/>
  <c r="J40" i="22"/>
  <c r="V38" i="22"/>
  <c r="W48" i="23"/>
  <c r="Q56" i="23"/>
  <c r="W47" i="60"/>
  <c r="W25" i="22"/>
  <c r="I40" i="61"/>
  <c r="I28" i="22"/>
  <c r="V47" i="62"/>
  <c r="U25" i="62"/>
  <c r="E28" i="22"/>
  <c r="E40" i="63"/>
  <c r="U19" i="65"/>
  <c r="W19" i="22"/>
  <c r="BA31" i="4"/>
  <c r="BC50" i="28"/>
  <c r="BA31" i="29"/>
  <c r="BA13" i="34"/>
  <c r="BA42" i="35"/>
  <c r="BA54" i="35"/>
  <c r="D63" i="35"/>
  <c r="BA39" i="36"/>
  <c r="BL50" i="31"/>
  <c r="BA13" i="32"/>
  <c r="BD50" i="32"/>
  <c r="BA31" i="33"/>
  <c r="AB45" i="33"/>
  <c r="BH45" i="33"/>
  <c r="BA83" i="33"/>
  <c r="W30" i="22"/>
  <c r="Q40" i="22"/>
  <c r="N52" i="60"/>
  <c r="N56" i="60" s="1"/>
  <c r="L65" i="60"/>
  <c r="U62" i="60"/>
  <c r="V35" i="22"/>
  <c r="U35" i="61"/>
  <c r="W28" i="62"/>
  <c r="U39" i="62"/>
  <c r="V39" i="22"/>
  <c r="V46" i="63"/>
  <c r="M55" i="22"/>
  <c r="V40" i="69"/>
  <c r="V47" i="69"/>
  <c r="AN50" i="4"/>
  <c r="BF50" i="27"/>
  <c r="BA25" i="29"/>
  <c r="BI50" i="29"/>
  <c r="BA31" i="30"/>
  <c r="BA44" i="34"/>
  <c r="BJ50" i="35"/>
  <c r="BA42" i="33"/>
  <c r="BA49" i="33"/>
  <c r="I49" i="22"/>
  <c r="J28" i="22"/>
  <c r="H28" i="23"/>
  <c r="H48" i="23"/>
  <c r="N40" i="23"/>
  <c r="N40" i="22" s="1"/>
  <c r="N28" i="22"/>
  <c r="V29" i="22"/>
  <c r="U29" i="23"/>
  <c r="U20" i="60"/>
  <c r="W20" i="22"/>
  <c r="M40" i="60"/>
  <c r="M40" i="22" s="1"/>
  <c r="M28" i="22"/>
  <c r="L55" i="60"/>
  <c r="U30" i="61"/>
  <c r="P65" i="61"/>
  <c r="W65" i="62"/>
  <c r="N52" i="64"/>
  <c r="N56" i="64" s="1"/>
  <c r="U36" i="68"/>
  <c r="BG50" i="27"/>
  <c r="BI49" i="9"/>
  <c r="BA44" i="30"/>
  <c r="BG50" i="30"/>
  <c r="BA62" i="30"/>
  <c r="BA49" i="34"/>
  <c r="BA48" i="35"/>
  <c r="BA58" i="35"/>
  <c r="D50" i="31"/>
  <c r="N18" i="12"/>
  <c r="N47" i="12"/>
  <c r="P33" i="13"/>
  <c r="BA54" i="4"/>
  <c r="AB50" i="27"/>
  <c r="BH50" i="27"/>
  <c r="BA82" i="28"/>
  <c r="BA42" i="30"/>
  <c r="BH50" i="30"/>
  <c r="BA31" i="34"/>
  <c r="BA54" i="34"/>
  <c r="BA44" i="31"/>
  <c r="P50" i="31"/>
  <c r="BA104" i="31"/>
  <c r="BG50" i="32"/>
  <c r="BH63" i="33"/>
  <c r="P27" i="13"/>
  <c r="R40" i="22"/>
  <c r="V51" i="22"/>
  <c r="U74" i="22"/>
  <c r="U16" i="67"/>
  <c r="U11" i="22"/>
  <c r="U9" i="23"/>
  <c r="L47" i="23"/>
  <c r="V47" i="60"/>
  <c r="L49" i="61"/>
  <c r="L47" i="61"/>
  <c r="W55" i="61"/>
  <c r="L47" i="62"/>
  <c r="L65" i="62"/>
  <c r="V63" i="22"/>
  <c r="H47" i="63"/>
  <c r="V55" i="63"/>
  <c r="U63" i="63"/>
  <c r="L49" i="64"/>
  <c r="L45" i="64"/>
  <c r="M52" i="64"/>
  <c r="M56" i="64" s="1"/>
  <c r="W55" i="64"/>
  <c r="U59" i="64"/>
  <c r="L48" i="65"/>
  <c r="V49" i="65"/>
  <c r="T72" i="65"/>
  <c r="L65" i="65"/>
  <c r="W46" i="66"/>
  <c r="W47" i="66"/>
  <c r="U41" i="66"/>
  <c r="V55" i="66"/>
  <c r="U61" i="66"/>
  <c r="U9" i="68"/>
  <c r="P49" i="68"/>
  <c r="D45" i="68"/>
  <c r="L48" i="68"/>
  <c r="L55" i="69"/>
  <c r="H29" i="22"/>
  <c r="L49" i="23"/>
  <c r="P46" i="23"/>
  <c r="U34" i="23"/>
  <c r="P45" i="23"/>
  <c r="D55" i="23"/>
  <c r="U63" i="23"/>
  <c r="P46" i="60"/>
  <c r="U35" i="60"/>
  <c r="U51" i="60"/>
  <c r="V62" i="22"/>
  <c r="V48" i="61"/>
  <c r="U16" i="62"/>
  <c r="L49" i="62"/>
  <c r="P49" i="62"/>
  <c r="W49" i="62"/>
  <c r="N52" i="62"/>
  <c r="N56" i="62" s="1"/>
  <c r="W50" i="22"/>
  <c r="V28" i="63"/>
  <c r="M52" i="63"/>
  <c r="M56" i="63" s="1"/>
  <c r="V49" i="64"/>
  <c r="U33" i="65"/>
  <c r="P48" i="65"/>
  <c r="F52" i="65"/>
  <c r="F56" i="65" s="1"/>
  <c r="F52" i="66"/>
  <c r="F56" i="66" s="1"/>
  <c r="L55" i="67"/>
  <c r="U16" i="68"/>
  <c r="L47" i="68"/>
  <c r="V55" i="68"/>
  <c r="L46" i="69"/>
  <c r="U43" i="69"/>
  <c r="R52" i="69"/>
  <c r="R56" i="69" s="1"/>
  <c r="M31" i="24"/>
  <c r="P21" i="25"/>
  <c r="R26" i="16"/>
  <c r="R52" i="63"/>
  <c r="R56" i="63" s="1"/>
  <c r="L65" i="63"/>
  <c r="I52" i="65"/>
  <c r="I56" i="65" s="1"/>
  <c r="L47" i="66"/>
  <c r="W43" i="22"/>
  <c r="H45" i="69"/>
  <c r="O23" i="24"/>
  <c r="P27" i="25"/>
  <c r="F158" i="115"/>
  <c r="I88" i="102"/>
  <c r="L28" i="23"/>
  <c r="L40" i="23" s="1"/>
  <c r="L48" i="23"/>
  <c r="U62" i="23"/>
  <c r="V64" i="22"/>
  <c r="T52" i="60"/>
  <c r="T56" i="60" s="1"/>
  <c r="T72" i="60" s="1"/>
  <c r="T73" i="60" s="1"/>
  <c r="T75" i="60" s="1"/>
  <c r="U9" i="61"/>
  <c r="P48" i="61"/>
  <c r="Q52" i="61"/>
  <c r="Q56" i="61" s="1"/>
  <c r="N52" i="61"/>
  <c r="N56" i="61" s="1"/>
  <c r="U30" i="62"/>
  <c r="H45" i="62"/>
  <c r="R52" i="62"/>
  <c r="R56" i="62" s="1"/>
  <c r="P45" i="63"/>
  <c r="V65" i="63"/>
  <c r="V48" i="64"/>
  <c r="L49" i="66"/>
  <c r="M52" i="66"/>
  <c r="M56" i="66" s="1"/>
  <c r="U60" i="66"/>
  <c r="W55" i="67"/>
  <c r="T52" i="68"/>
  <c r="T56" i="68" s="1"/>
  <c r="T72" i="68" s="1"/>
  <c r="T73" i="68" s="1"/>
  <c r="T75" i="68" s="1"/>
  <c r="X88" i="102"/>
  <c r="T65" i="22"/>
  <c r="W64" i="22"/>
  <c r="P64" i="22"/>
  <c r="V65" i="60"/>
  <c r="U16" i="61"/>
  <c r="L46" i="61"/>
  <c r="L52" i="61" s="1"/>
  <c r="L56" i="61" s="1"/>
  <c r="H55" i="61"/>
  <c r="W60" i="22"/>
  <c r="L48" i="62"/>
  <c r="L45" i="62"/>
  <c r="E52" i="62"/>
  <c r="E56" i="62" s="1"/>
  <c r="T52" i="62"/>
  <c r="T56" i="62" s="1"/>
  <c r="T72" i="62" s="1"/>
  <c r="U63" i="62"/>
  <c r="U61" i="63"/>
  <c r="W48" i="64"/>
  <c r="V45" i="64"/>
  <c r="U42" i="64"/>
  <c r="T52" i="64"/>
  <c r="T56" i="64" s="1"/>
  <c r="T72" i="64" s="1"/>
  <c r="U60" i="65"/>
  <c r="V65" i="65"/>
  <c r="H45" i="66"/>
  <c r="V65" i="67"/>
  <c r="W28" i="68"/>
  <c r="W40" i="68" s="1"/>
  <c r="U26" i="68"/>
  <c r="F52" i="68"/>
  <c r="F56" i="68" s="1"/>
  <c r="U60" i="68"/>
  <c r="U64" i="68"/>
  <c r="V49" i="69"/>
  <c r="P45" i="69"/>
  <c r="D55" i="69"/>
  <c r="U59" i="69"/>
  <c r="L65" i="69"/>
  <c r="P15" i="25"/>
  <c r="I28" i="25"/>
  <c r="Q28" i="22"/>
  <c r="U26" i="23"/>
  <c r="V59" i="22"/>
  <c r="W48" i="60"/>
  <c r="U37" i="60"/>
  <c r="P40" i="61"/>
  <c r="W46" i="61"/>
  <c r="U61" i="61"/>
  <c r="V28" i="62"/>
  <c r="V40" i="62" s="1"/>
  <c r="V46" i="62"/>
  <c r="W55" i="62"/>
  <c r="P60" i="22"/>
  <c r="W47" i="63"/>
  <c r="H49" i="63"/>
  <c r="H45" i="65"/>
  <c r="P47" i="65"/>
  <c r="U16" i="66"/>
  <c r="U39" i="66"/>
  <c r="N52" i="66"/>
  <c r="L49" i="67"/>
  <c r="U30" i="67"/>
  <c r="L48" i="67"/>
  <c r="U41" i="67"/>
  <c r="V55" i="67"/>
  <c r="D49" i="68"/>
  <c r="L49" i="68"/>
  <c r="U27" i="69"/>
  <c r="U41" i="69"/>
  <c r="L49" i="69"/>
  <c r="P65" i="69"/>
  <c r="F31" i="24"/>
  <c r="Q88" i="102"/>
  <c r="W9" i="22"/>
  <c r="I40" i="22"/>
  <c r="U64" i="23"/>
  <c r="H28" i="60"/>
  <c r="H40" i="60" s="1"/>
  <c r="L49" i="60"/>
  <c r="W47" i="61"/>
  <c r="U60" i="61"/>
  <c r="U64" i="61"/>
  <c r="U71" i="61"/>
  <c r="Q52" i="62"/>
  <c r="Q56" i="62" s="1"/>
  <c r="V55" i="62"/>
  <c r="H45" i="63"/>
  <c r="J52" i="63"/>
  <c r="J56" i="63" s="1"/>
  <c r="W55" i="63"/>
  <c r="L28" i="64"/>
  <c r="L40" i="64" s="1"/>
  <c r="U16" i="65"/>
  <c r="H48" i="65"/>
  <c r="L45" i="65"/>
  <c r="R52" i="65"/>
  <c r="M52" i="65"/>
  <c r="M56" i="65" s="1"/>
  <c r="V46" i="66"/>
  <c r="E52" i="66"/>
  <c r="E56" i="66" s="1"/>
  <c r="T52" i="66"/>
  <c r="T56" i="66" s="1"/>
  <c r="T72" i="66" s="1"/>
  <c r="P48" i="67"/>
  <c r="T13" i="16"/>
  <c r="R10" i="16"/>
  <c r="BA39" i="28"/>
  <c r="BE65" i="9"/>
  <c r="BH66" i="9"/>
  <c r="BF68" i="9"/>
  <c r="BI71" i="9"/>
  <c r="V40" i="9"/>
  <c r="BE27" i="9"/>
  <c r="BI29" i="9"/>
  <c r="BG35" i="9"/>
  <c r="BK37" i="9"/>
  <c r="BI41" i="9"/>
  <c r="BA54" i="27"/>
  <c r="BA39" i="29"/>
  <c r="BB35" i="9"/>
  <c r="BF37" i="9"/>
  <c r="BL41" i="9"/>
  <c r="BB51" i="9"/>
  <c r="BJ51" i="9"/>
  <c r="BD53" i="9"/>
  <c r="BL53" i="9"/>
  <c r="BG68" i="9"/>
  <c r="BJ71" i="9"/>
  <c r="BH81" i="36"/>
  <c r="BH35" i="9"/>
  <c r="BB41" i="9"/>
  <c r="BI20" i="9"/>
  <c r="BC22" i="9"/>
  <c r="BD23" i="9"/>
  <c r="BL23" i="9"/>
  <c r="BE23" i="9"/>
  <c r="BH27" i="9"/>
  <c r="BD29" i="9"/>
  <c r="BL29" i="9"/>
  <c r="BE30" i="9"/>
  <c r="BA39" i="4"/>
  <c r="BF64" i="9"/>
  <c r="BI65" i="9"/>
  <c r="BD66" i="9"/>
  <c r="BG67" i="9"/>
  <c r="BB68" i="9"/>
  <c r="BJ68" i="9"/>
  <c r="BE71" i="9"/>
  <c r="BI30" i="9"/>
  <c r="BA44" i="35"/>
  <c r="BE53" i="9"/>
  <c r="BJ30" i="9"/>
  <c r="BJ37" i="9"/>
  <c r="BG64" i="9"/>
  <c r="BH67" i="9"/>
  <c r="BF71" i="9"/>
  <c r="BC20" i="9"/>
  <c r="BK20" i="9"/>
  <c r="BE22" i="9"/>
  <c r="BF23" i="9"/>
  <c r="BB27" i="9"/>
  <c r="BJ27" i="9"/>
  <c r="BF29" i="9"/>
  <c r="BG30" i="9"/>
  <c r="BD35" i="9"/>
  <c r="BL81" i="27"/>
  <c r="BH37" i="9"/>
  <c r="BF41" i="9"/>
  <c r="BL51" i="9"/>
  <c r="BF53" i="9"/>
  <c r="BE66" i="9"/>
  <c r="BA44" i="27"/>
  <c r="BE20" i="9"/>
  <c r="BH23" i="9"/>
  <c r="BB65" i="9"/>
  <c r="BA61" i="27"/>
  <c r="BG21" i="9"/>
  <c r="AN97" i="35"/>
  <c r="H87" i="9"/>
  <c r="BF73" i="9"/>
  <c r="BA60" i="36"/>
  <c r="BA61" i="34"/>
  <c r="BD24" i="9"/>
  <c r="BG33" i="9"/>
  <c r="BK47" i="9"/>
  <c r="BH56" i="9"/>
  <c r="BD21" i="9"/>
  <c r="BF47" i="9"/>
  <c r="BE52" i="9"/>
  <c r="BB69" i="9"/>
  <c r="BC70" i="9"/>
  <c r="BE85" i="9"/>
  <c r="BF86" i="9"/>
  <c r="BA61" i="4"/>
  <c r="BD52" i="9"/>
  <c r="BJ56" i="9"/>
  <c r="BE59" i="9"/>
  <c r="BJ73" i="9"/>
  <c r="BB9" i="9"/>
  <c r="BD12" i="9"/>
  <c r="BH24" i="9"/>
  <c r="AN97" i="36"/>
  <c r="BA60" i="32"/>
  <c r="BA60" i="4"/>
  <c r="BA62" i="29"/>
  <c r="BL38" i="9"/>
  <c r="BA61" i="35"/>
  <c r="BJ86" i="9"/>
  <c r="S87" i="9"/>
  <c r="AS87" i="9"/>
  <c r="BA58" i="4"/>
  <c r="BA68" i="4"/>
  <c r="BD56" i="9"/>
  <c r="BA58" i="32"/>
  <c r="BA95" i="32"/>
  <c r="D97" i="32"/>
  <c r="D97" i="35"/>
  <c r="BA94" i="36"/>
  <c r="P97" i="36"/>
  <c r="AB97" i="32"/>
  <c r="F43" i="115"/>
  <c r="F33" i="115"/>
  <c r="BI48" i="115"/>
  <c r="BK58" i="115"/>
  <c r="F63" i="115"/>
  <c r="BL63" i="115"/>
  <c r="BN73" i="115"/>
  <c r="BI88" i="115"/>
  <c r="BF113" i="115"/>
  <c r="BN113" i="115"/>
  <c r="BG118" i="115"/>
  <c r="BI128" i="115"/>
  <c r="BJ133" i="115"/>
  <c r="BE148" i="115"/>
  <c r="BI168" i="115"/>
  <c r="BN168" i="115"/>
  <c r="BN28" i="115"/>
  <c r="BG33" i="115"/>
  <c r="BO33" i="115"/>
  <c r="BD40" i="115"/>
  <c r="F48" i="115"/>
  <c r="F128" i="115"/>
  <c r="F168" i="115"/>
  <c r="F123" i="115"/>
  <c r="BB74" i="9"/>
  <c r="O87" i="9"/>
  <c r="BF9" i="9"/>
  <c r="BD70" i="9"/>
  <c r="F87" i="9"/>
  <c r="BL24" i="9"/>
  <c r="BL70" i="9"/>
  <c r="X87" i="9"/>
  <c r="N87" i="9"/>
  <c r="BK69" i="9"/>
  <c r="BC75" i="9"/>
  <c r="AF87" i="9"/>
  <c r="BJ52" i="9"/>
  <c r="BB24" i="9"/>
  <c r="BJ24" i="9"/>
  <c r="BE33" i="9"/>
  <c r="BF34" i="9"/>
  <c r="BD38" i="9"/>
  <c r="BC43" i="9"/>
  <c r="BK43" i="9"/>
  <c r="BI47" i="9"/>
  <c r="BG85" i="9"/>
  <c r="BH86" i="9"/>
  <c r="Q87" i="9"/>
  <c r="Y87" i="9"/>
  <c r="AH87" i="9"/>
  <c r="AQ87" i="9"/>
  <c r="AY87" i="9"/>
  <c r="AN17" i="27"/>
  <c r="BI11" i="9"/>
  <c r="BJ57" i="9"/>
  <c r="L87" i="9"/>
  <c r="AD87" i="9"/>
  <c r="AL87" i="9"/>
  <c r="AU87" i="9"/>
  <c r="BA92" i="27"/>
  <c r="BC40" i="28"/>
  <c r="BK40" i="28"/>
  <c r="AB50" i="28"/>
  <c r="BH50" i="28"/>
  <c r="BB77" i="28"/>
  <c r="BJ77" i="28"/>
  <c r="BJ34" i="9"/>
  <c r="BH38" i="9"/>
  <c r="BA96" i="30"/>
  <c r="AN97" i="30"/>
  <c r="D87" i="34"/>
  <c r="BF87" i="34"/>
  <c r="AX87" i="9"/>
  <c r="BL43" i="9"/>
  <c r="BF69" i="9"/>
  <c r="BG70" i="9"/>
  <c r="BL34" i="9"/>
  <c r="AN97" i="33"/>
  <c r="F133" i="115"/>
  <c r="AU88" i="101"/>
  <c r="BA91" i="30"/>
  <c r="AG88" i="101"/>
  <c r="AX88" i="101"/>
  <c r="BJ43" i="9"/>
  <c r="BF57" i="9"/>
  <c r="BA96" i="28"/>
  <c r="AN97" i="28"/>
  <c r="BA94" i="30"/>
  <c r="BB87" i="34"/>
  <c r="BJ87" i="34"/>
  <c r="BF45" i="4"/>
  <c r="BC63" i="4"/>
  <c r="P77" i="4"/>
  <c r="BG77" i="4"/>
  <c r="AN45" i="27"/>
  <c r="U88" i="101"/>
  <c r="BA93" i="29"/>
  <c r="BK63" i="34"/>
  <c r="BL87" i="34"/>
  <c r="BL21" i="9"/>
  <c r="BB87" i="36"/>
  <c r="BJ87" i="36"/>
  <c r="BC33" i="9"/>
  <c r="BF50" i="32"/>
  <c r="BF59" i="9"/>
  <c r="BL87" i="32"/>
  <c r="BI55" i="27"/>
  <c r="P72" i="30"/>
  <c r="BG72" i="30"/>
  <c r="BE81" i="35"/>
  <c r="BD81" i="4"/>
  <c r="BD81" i="28"/>
  <c r="BL81" i="28"/>
  <c r="BG81" i="28"/>
  <c r="BL81" i="34"/>
  <c r="BF20" i="9"/>
  <c r="BH22" i="9"/>
  <c r="BI23" i="9"/>
  <c r="BD27" i="9"/>
  <c r="BL27" i="9"/>
  <c r="BH29" i="9"/>
  <c r="BF35" i="9"/>
  <c r="BB37" i="9"/>
  <c r="BH53" i="9"/>
  <c r="BG65" i="9"/>
  <c r="BC68" i="9"/>
  <c r="BK68" i="9"/>
  <c r="BI22" i="9"/>
  <c r="BB23" i="9"/>
  <c r="BJ23" i="9"/>
  <c r="BF27" i="9"/>
  <c r="BB29" i="9"/>
  <c r="BC30" i="9"/>
  <c r="BK30" i="9"/>
  <c r="BD37" i="9"/>
  <c r="BL37" i="9"/>
  <c r="BJ41" i="9"/>
  <c r="BH51" i="9"/>
  <c r="BB53" i="9"/>
  <c r="BH64" i="9"/>
  <c r="BC65" i="9"/>
  <c r="BF66" i="9"/>
  <c r="BI67" i="9"/>
  <c r="BD68" i="9"/>
  <c r="BL68" i="9"/>
  <c r="BG71" i="9"/>
  <c r="BC73" i="9"/>
  <c r="BK73" i="9"/>
  <c r="BE67" i="9"/>
  <c r="BH68" i="9"/>
  <c r="BC71" i="9"/>
  <c r="BK71" i="9"/>
  <c r="BH65" i="9"/>
  <c r="BD71" i="9"/>
  <c r="BB22" i="9"/>
  <c r="BK29" i="9"/>
  <c r="BI35" i="9"/>
  <c r="BD65" i="9"/>
  <c r="BH71" i="9"/>
  <c r="BD73" i="9"/>
  <c r="BL20" i="9"/>
  <c r="BC66" i="9"/>
  <c r="BH20" i="9"/>
  <c r="BK23" i="9"/>
  <c r="BD30" i="9"/>
  <c r="BC41" i="9"/>
  <c r="BK53" i="9"/>
  <c r="BF22" i="9"/>
  <c r="BK27" i="9"/>
  <c r="BI37" i="9"/>
  <c r="BG53" i="9"/>
  <c r="BJ64" i="9"/>
  <c r="BK55" i="32"/>
  <c r="BE64" i="9"/>
  <c r="BH73" i="9"/>
  <c r="BC23" i="9"/>
  <c r="BC29" i="9"/>
  <c r="BC53" i="9"/>
  <c r="BJ67" i="9"/>
  <c r="BD20" i="9"/>
  <c r="BH30" i="9"/>
  <c r="BE35" i="9"/>
  <c r="BG41" i="9"/>
  <c r="BB20" i="9"/>
  <c r="BJ20" i="9"/>
  <c r="BL22" i="9"/>
  <c r="BI27" i="9"/>
  <c r="BE29" i="9"/>
  <c r="BC35" i="9"/>
  <c r="BK35" i="9"/>
  <c r="BC51" i="9"/>
  <c r="BC64" i="9"/>
  <c r="BF65" i="9"/>
  <c r="BI66" i="9"/>
  <c r="BD67" i="9"/>
  <c r="BI68" i="9"/>
  <c r="BJ22" i="9"/>
  <c r="BL30" i="9"/>
  <c r="BI51" i="9"/>
  <c r="BG66" i="9"/>
  <c r="BL73" i="9"/>
  <c r="BI33" i="9"/>
  <c r="BJ45" i="30"/>
  <c r="BH55" i="30"/>
  <c r="AB63" i="35"/>
  <c r="F58" i="115"/>
  <c r="BF108" i="115"/>
  <c r="BJ128" i="115"/>
  <c r="BF148" i="115"/>
  <c r="BF17" i="28"/>
  <c r="BH87" i="28"/>
  <c r="AB40" i="29"/>
  <c r="BD87" i="30"/>
  <c r="BE40" i="35"/>
  <c r="BI45" i="32"/>
  <c r="BE103" i="115"/>
  <c r="BI123" i="115"/>
  <c r="BI21" i="9"/>
  <c r="BH34" i="9"/>
  <c r="BF38" i="9"/>
  <c r="BE43" i="9"/>
  <c r="BC47" i="9"/>
  <c r="BF75" i="9"/>
  <c r="BB86" i="9"/>
  <c r="J87" i="9"/>
  <c r="AA87" i="9"/>
  <c r="AJ87" i="9"/>
  <c r="BC76" i="9"/>
  <c r="AO87" i="9"/>
  <c r="BB50" i="4"/>
  <c r="BB47" i="9"/>
  <c r="BG43" i="9"/>
  <c r="BL87" i="30"/>
  <c r="BN23" i="115"/>
  <c r="BN68" i="115"/>
  <c r="BN108" i="115"/>
  <c r="BH70" i="9"/>
  <c r="BH87" i="4"/>
  <c r="BH80" i="29"/>
  <c r="BK87" i="35"/>
  <c r="BL87" i="36"/>
  <c r="BL58" i="115"/>
  <c r="BC72" i="28"/>
  <c r="D63" i="29"/>
  <c r="BK17" i="33"/>
  <c r="BL63" i="33"/>
  <c r="AT170" i="115"/>
  <c r="BI23" i="115"/>
  <c r="BF24" i="9"/>
  <c r="BL52" i="9"/>
  <c r="BL87" i="27"/>
  <c r="BH40" i="29"/>
  <c r="D87" i="32"/>
  <c r="BF23" i="115"/>
  <c r="BI83" i="115"/>
  <c r="BJ88" i="115"/>
  <c r="F98" i="115"/>
  <c r="BN148" i="115"/>
  <c r="BJ168" i="115"/>
  <c r="BJ77" i="27"/>
  <c r="BF63" i="29"/>
  <c r="BA9" i="30"/>
  <c r="BH85" i="9"/>
  <c r="BG16" i="9"/>
  <c r="BJ33" i="9"/>
  <c r="BI69" i="9"/>
  <c r="BB70" i="9"/>
  <c r="BJ70" i="9"/>
  <c r="BH74" i="9"/>
  <c r="BI75" i="9"/>
  <c r="BB76" i="9"/>
  <c r="BJ76" i="9"/>
  <c r="BE86" i="9"/>
  <c r="E87" i="9"/>
  <c r="M87" i="9"/>
  <c r="AE87" i="9"/>
  <c r="AM87" i="9"/>
  <c r="AV87" i="9"/>
  <c r="BC92" i="9"/>
  <c r="BE9" i="9"/>
  <c r="BK21" i="9"/>
  <c r="AB87" i="28"/>
  <c r="BA16" i="31"/>
  <c r="BG28" i="115"/>
  <c r="BI38" i="115"/>
  <c r="BG73" i="115"/>
  <c r="I84" i="29"/>
  <c r="I88" i="29" s="1"/>
  <c r="BI85" i="9"/>
  <c r="BF52" i="9"/>
  <c r="BL56" i="9"/>
  <c r="W87" i="9"/>
  <c r="AW87" i="9"/>
  <c r="BK9" i="9"/>
  <c r="BF21" i="9"/>
  <c r="BJ74" i="9"/>
  <c r="G87" i="9"/>
  <c r="BA16" i="27"/>
  <c r="AN81" i="27"/>
  <c r="BC69" i="9"/>
  <c r="BK75" i="9"/>
  <c r="BD76" i="9"/>
  <c r="BF87" i="28"/>
  <c r="BF85" i="9"/>
  <c r="AP87" i="9"/>
  <c r="BB81" i="29"/>
  <c r="BA52" i="29"/>
  <c r="BA75" i="32"/>
  <c r="AB97" i="33"/>
  <c r="BE28" i="115"/>
  <c r="BM28" i="115"/>
  <c r="BG43" i="115"/>
  <c r="BD51" i="115"/>
  <c r="BJ58" i="115"/>
  <c r="BK63" i="115"/>
  <c r="BE73" i="115"/>
  <c r="BM73" i="115"/>
  <c r="BN78" i="115"/>
  <c r="BG83" i="115"/>
  <c r="BI93" i="115"/>
  <c r="BJ98" i="115"/>
  <c r="BD102" i="115"/>
  <c r="F103" i="115"/>
  <c r="BL108" i="115"/>
  <c r="BF118" i="115"/>
  <c r="BN118" i="115"/>
  <c r="BG123" i="115"/>
  <c r="BO123" i="115"/>
  <c r="AQ123" i="115"/>
  <c r="BD127" i="115"/>
  <c r="BI133" i="115"/>
  <c r="BJ138" i="115"/>
  <c r="BG163" i="115"/>
  <c r="BE77" i="4"/>
  <c r="BJ87" i="4"/>
  <c r="BE55" i="29"/>
  <c r="BF81" i="34"/>
  <c r="AB87" i="34"/>
  <c r="P79" i="36"/>
  <c r="BC80" i="36"/>
  <c r="BH45" i="36"/>
  <c r="G84" i="36"/>
  <c r="G88" i="36" s="1"/>
  <c r="AG84" i="36"/>
  <c r="AG88" i="36" s="1"/>
  <c r="AX84" i="36"/>
  <c r="AX88" i="36" s="1"/>
  <c r="BD87" i="31"/>
  <c r="D17" i="32"/>
  <c r="BN63" i="115"/>
  <c r="BG68" i="115"/>
  <c r="BI78" i="115"/>
  <c r="BK88" i="115"/>
  <c r="F93" i="115"/>
  <c r="BE98" i="115"/>
  <c r="BN103" i="115"/>
  <c r="BG108" i="115"/>
  <c r="BE138" i="115"/>
  <c r="BM138" i="115"/>
  <c r="BF143" i="115"/>
  <c r="BN143" i="115"/>
  <c r="BG148" i="115"/>
  <c r="BJ163" i="115"/>
  <c r="BG81" i="4"/>
  <c r="BJ55" i="4"/>
  <c r="BB87" i="4"/>
  <c r="BJ81" i="29"/>
  <c r="D97" i="29"/>
  <c r="BG63" i="34"/>
  <c r="BL77" i="34"/>
  <c r="BH87" i="34"/>
  <c r="BJ40" i="36"/>
  <c r="BA74" i="36"/>
  <c r="O84" i="36"/>
  <c r="O88" i="36" s="1"/>
  <c r="AP84" i="36"/>
  <c r="AP88" i="36" s="1"/>
  <c r="P17" i="31"/>
  <c r="BL87" i="31"/>
  <c r="F53" i="115"/>
  <c r="T88" i="101"/>
  <c r="AT88" i="101"/>
  <c r="BG40" i="4"/>
  <c r="BE45" i="4"/>
  <c r="BK55" i="4"/>
  <c r="BE55" i="27"/>
  <c r="D87" i="27"/>
  <c r="BF87" i="27"/>
  <c r="BA95" i="27"/>
  <c r="D97" i="27"/>
  <c r="AB17" i="28"/>
  <c r="BJ87" i="28"/>
  <c r="BC81" i="29"/>
  <c r="BK81" i="29"/>
  <c r="BB55" i="30"/>
  <c r="AN63" i="30"/>
  <c r="BF87" i="30"/>
  <c r="D97" i="30"/>
  <c r="BJ81" i="34"/>
  <c r="P40" i="35"/>
  <c r="BG40" i="35"/>
  <c r="BE45" i="35"/>
  <c r="BC87" i="35"/>
  <c r="BA91" i="35"/>
  <c r="D87" i="36"/>
  <c r="BF87" i="36"/>
  <c r="BA95" i="31"/>
  <c r="BK45" i="32"/>
  <c r="BJ50" i="32"/>
  <c r="AB87" i="32"/>
  <c r="BH87" i="32"/>
  <c r="BA91" i="33"/>
  <c r="K40" i="12"/>
  <c r="BG18" i="115"/>
  <c r="BO18" i="115"/>
  <c r="AJ170" i="115"/>
  <c r="BA170" i="115"/>
  <c r="BI28" i="115"/>
  <c r="F38" i="115"/>
  <c r="BE53" i="115"/>
  <c r="BG63" i="115"/>
  <c r="BD72" i="115"/>
  <c r="BI73" i="115"/>
  <c r="F83" i="115"/>
  <c r="BE93" i="115"/>
  <c r="BN98" i="115"/>
  <c r="BG103" i="115"/>
  <c r="BJ118" i="115"/>
  <c r="BE133" i="115"/>
  <c r="BG143" i="115"/>
  <c r="BJ158" i="115"/>
  <c r="BK33" i="115"/>
  <c r="BL43" i="115"/>
  <c r="BE48" i="115"/>
  <c r="BG58" i="115"/>
  <c r="BE88" i="115"/>
  <c r="BN93" i="115"/>
  <c r="BJ113" i="115"/>
  <c r="BE128" i="115"/>
  <c r="BN133" i="115"/>
  <c r="BG138" i="115"/>
  <c r="BD152" i="115"/>
  <c r="BJ153" i="115"/>
  <c r="BE168" i="115"/>
  <c r="V88" i="101"/>
  <c r="AE88" i="101"/>
  <c r="AM88" i="101"/>
  <c r="AV88" i="101"/>
  <c r="BA95" i="4"/>
  <c r="BC40" i="27"/>
  <c r="BK40" i="27"/>
  <c r="D63" i="27"/>
  <c r="AN50" i="29"/>
  <c r="BH55" i="29"/>
  <c r="P63" i="29"/>
  <c r="BK77" i="30"/>
  <c r="AB87" i="30"/>
  <c r="BH87" i="30"/>
  <c r="AN40" i="35"/>
  <c r="P87" i="35"/>
  <c r="BE87" i="35"/>
  <c r="AB87" i="36"/>
  <c r="BH87" i="36"/>
  <c r="P97" i="31"/>
  <c r="BJ87" i="32"/>
  <c r="BA93" i="32"/>
  <c r="BJ23" i="115"/>
  <c r="F28" i="115"/>
  <c r="BE38" i="115"/>
  <c r="BM38" i="115"/>
  <c r="BE43" i="115"/>
  <c r="BN48" i="115"/>
  <c r="BG53" i="115"/>
  <c r="BJ68" i="115"/>
  <c r="F73" i="115"/>
  <c r="BE83" i="115"/>
  <c r="BN88" i="115"/>
  <c r="BH98" i="115"/>
  <c r="BI103" i="115"/>
  <c r="BJ108" i="115"/>
  <c r="BE123" i="115"/>
  <c r="BF128" i="115"/>
  <c r="BN128" i="115"/>
  <c r="G77" i="9"/>
  <c r="O77" i="9"/>
  <c r="AG77" i="9"/>
  <c r="AP77" i="9"/>
  <c r="BC9" i="9"/>
  <c r="BG14" i="9"/>
  <c r="D79" i="4"/>
  <c r="BF79" i="4"/>
  <c r="BI24" i="9"/>
  <c r="BD33" i="9"/>
  <c r="BL33" i="9"/>
  <c r="BE34" i="9"/>
  <c r="BC38" i="9"/>
  <c r="BK38" i="9"/>
  <c r="AB45" i="4"/>
  <c r="BH45" i="4"/>
  <c r="BH47" i="9"/>
  <c r="BG52" i="9"/>
  <c r="BE56" i="9"/>
  <c r="AB63" i="4"/>
  <c r="BH59" i="9"/>
  <c r="D97" i="4"/>
  <c r="BJ45" i="27"/>
  <c r="BC45" i="29"/>
  <c r="BJ81" i="30"/>
  <c r="BA33" i="30"/>
  <c r="BA93" i="30"/>
  <c r="AB97" i="30"/>
  <c r="BA33" i="34"/>
  <c r="BK80" i="34"/>
  <c r="BH77" i="34"/>
  <c r="BH79" i="35"/>
  <c r="P97" i="35"/>
  <c r="AB97" i="36"/>
  <c r="AN80" i="31"/>
  <c r="BI80" i="31"/>
  <c r="P45" i="31"/>
  <c r="BA96" i="32"/>
  <c r="F23" i="115"/>
  <c r="BK23" i="115"/>
  <c r="BN38" i="115"/>
  <c r="BH53" i="115"/>
  <c r="BJ63" i="115"/>
  <c r="BE78" i="115"/>
  <c r="BM78" i="115"/>
  <c r="BN83" i="115"/>
  <c r="BG88" i="115"/>
  <c r="BJ103" i="115"/>
  <c r="BL113" i="115"/>
  <c r="BN123" i="115"/>
  <c r="BG128" i="115"/>
  <c r="BD137" i="115"/>
  <c r="BI138" i="115"/>
  <c r="BJ143" i="115"/>
  <c r="F148" i="115"/>
  <c r="BE158" i="115"/>
  <c r="BN163" i="115"/>
  <c r="BG168" i="115"/>
  <c r="BE37" i="9"/>
  <c r="BE51" i="9"/>
  <c r="BK22" i="9"/>
  <c r="BJ35" i="9"/>
  <c r="BD41" i="9"/>
  <c r="BA66" i="27"/>
  <c r="BA41" i="30"/>
  <c r="BI55" i="34"/>
  <c r="BA65" i="32"/>
  <c r="BB71" i="9"/>
  <c r="K84" i="28"/>
  <c r="K88" i="28" s="1"/>
  <c r="T84" i="28"/>
  <c r="AC84" i="28"/>
  <c r="AC88" i="28" s="1"/>
  <c r="AK84" i="28"/>
  <c r="AK88" i="28" s="1"/>
  <c r="AT84" i="28"/>
  <c r="BG72" i="35"/>
  <c r="BA65" i="36"/>
  <c r="BA35" i="31"/>
  <c r="BA22" i="32"/>
  <c r="BE41" i="9"/>
  <c r="BE72" i="4"/>
  <c r="E84" i="4"/>
  <c r="E88" i="4" s="1"/>
  <c r="M84" i="4"/>
  <c r="M88" i="4" s="1"/>
  <c r="V84" i="4"/>
  <c r="V88" i="4" s="1"/>
  <c r="AE84" i="4"/>
  <c r="AE88" i="4" s="1"/>
  <c r="AM84" i="4"/>
  <c r="AM88" i="4" s="1"/>
  <c r="AV84" i="4"/>
  <c r="AV88" i="4" s="1"/>
  <c r="BA23" i="30"/>
  <c r="BA65" i="34"/>
  <c r="BG40" i="32"/>
  <c r="BL35" i="9"/>
  <c r="BF51" i="9"/>
  <c r="BL71" i="9"/>
  <c r="BD81" i="27"/>
  <c r="BE81" i="29"/>
  <c r="BL72" i="30"/>
  <c r="BA66" i="34"/>
  <c r="BK51" i="9"/>
  <c r="BA65" i="31"/>
  <c r="AB72" i="33"/>
  <c r="BG37" i="9"/>
  <c r="BH41" i="9"/>
  <c r="BG20" i="9"/>
  <c r="BJ29" i="9"/>
  <c r="BJ53" i="9"/>
  <c r="BA37" i="35"/>
  <c r="BE40" i="28"/>
  <c r="BL45" i="28"/>
  <c r="BL45" i="30"/>
  <c r="AN45" i="36"/>
  <c r="BD45" i="31"/>
  <c r="BI55" i="31"/>
  <c r="BF40" i="34"/>
  <c r="BC55" i="35"/>
  <c r="BC40" i="36"/>
  <c r="BC77" i="36"/>
  <c r="BC45" i="32"/>
  <c r="BA46" i="101"/>
  <c r="AN40" i="4"/>
  <c r="BJ40" i="27"/>
  <c r="BB45" i="29"/>
  <c r="BF45" i="30"/>
  <c r="BG40" i="34"/>
  <c r="AB55" i="36"/>
  <c r="BD45" i="32"/>
  <c r="BJ40" i="4"/>
  <c r="P45" i="28"/>
  <c r="BL40" i="29"/>
  <c r="P45" i="30"/>
  <c r="BI72" i="34"/>
  <c r="BD55" i="31"/>
  <c r="BK45" i="27"/>
  <c r="AN40" i="28"/>
  <c r="BA20" i="30"/>
  <c r="AB45" i="30"/>
  <c r="BB77" i="35"/>
  <c r="BG81" i="36"/>
  <c r="AN40" i="31"/>
  <c r="BI40" i="31"/>
  <c r="BE55" i="33"/>
  <c r="D55" i="33"/>
  <c r="BD81" i="33"/>
  <c r="BL40" i="4"/>
  <c r="AN45" i="28"/>
  <c r="D55" i="34"/>
  <c r="BJ45" i="35"/>
  <c r="D55" i="31"/>
  <c r="BA64" i="32"/>
  <c r="BC40" i="33"/>
  <c r="BA67" i="101"/>
  <c r="P40" i="29"/>
  <c r="BJ45" i="34"/>
  <c r="D45" i="27"/>
  <c r="AB55" i="34"/>
  <c r="D36" i="35"/>
  <c r="BL45" i="35"/>
  <c r="AN40" i="36"/>
  <c r="BC45" i="31"/>
  <c r="BC63" i="30"/>
  <c r="BI108" i="115"/>
  <c r="BK118" i="115"/>
  <c r="BE118" i="115"/>
  <c r="BD132" i="115"/>
  <c r="BJ148" i="115"/>
  <c r="AN55" i="4"/>
  <c r="BI55" i="4"/>
  <c r="BE55" i="28"/>
  <c r="BD17" i="35"/>
  <c r="BF45" i="35"/>
  <c r="BG36" i="36"/>
  <c r="BE45" i="31"/>
  <c r="BB55" i="31"/>
  <c r="BJ55" i="31"/>
  <c r="AN63" i="31"/>
  <c r="BG77" i="33"/>
  <c r="BD67" i="115"/>
  <c r="F88" i="115"/>
  <c r="BI98" i="115"/>
  <c r="BK113" i="115"/>
  <c r="BE113" i="115"/>
  <c r="BD115" i="115"/>
  <c r="BD120" i="115"/>
  <c r="BN138" i="115"/>
  <c r="BK153" i="115"/>
  <c r="BL158" i="115"/>
  <c r="BD77" i="29"/>
  <c r="BL77" i="29"/>
  <c r="BI87" i="30"/>
  <c r="BA94" i="32"/>
  <c r="BI33" i="115"/>
  <c r="BD42" i="115"/>
  <c r="BE58" i="115"/>
  <c r="BD60" i="115"/>
  <c r="BE63" i="115"/>
  <c r="BJ93" i="115"/>
  <c r="BG93" i="115"/>
  <c r="BK108" i="115"/>
  <c r="BE108" i="115"/>
  <c r="BD110" i="115"/>
  <c r="BG113" i="115"/>
  <c r="P40" i="27"/>
  <c r="BB38" i="9"/>
  <c r="BJ38" i="9"/>
  <c r="BI43" i="9"/>
  <c r="BE21" i="9"/>
  <c r="BD57" i="9"/>
  <c r="BL57" i="9"/>
  <c r="BJ69" i="9"/>
  <c r="BK70" i="9"/>
  <c r="BI74" i="9"/>
  <c r="BB75" i="9"/>
  <c r="BJ75" i="9"/>
  <c r="BK76" i="9"/>
  <c r="BC50" i="36"/>
  <c r="AN87" i="36"/>
  <c r="BG87" i="31"/>
  <c r="BC55" i="33"/>
  <c r="P51" i="13"/>
  <c r="BF38" i="115"/>
  <c r="BG48" i="115"/>
  <c r="BJ83" i="115"/>
  <c r="BD105" i="115"/>
  <c r="AB92" i="9"/>
  <c r="AB40" i="4"/>
  <c r="BB17" i="28"/>
  <c r="BH21" i="9"/>
  <c r="BK24" i="9"/>
  <c r="BG34" i="9"/>
  <c r="BD43" i="9"/>
  <c r="BJ47" i="9"/>
  <c r="BI52" i="9"/>
  <c r="BH57" i="9"/>
  <c r="BJ59" i="9"/>
  <c r="BD74" i="9"/>
  <c r="BL74" i="9"/>
  <c r="BF76" i="9"/>
  <c r="BI86" i="9"/>
  <c r="Z87" i="9"/>
  <c r="AI87" i="9"/>
  <c r="BA100" i="9"/>
  <c r="BA104" i="9" s="1"/>
  <c r="BI9" i="9"/>
  <c r="BK12" i="9"/>
  <c r="BF15" i="9"/>
  <c r="BG24" i="9"/>
  <c r="BB33" i="9"/>
  <c r="BC34" i="9"/>
  <c r="BK34" i="9"/>
  <c r="BI38" i="9"/>
  <c r="BE47" i="9"/>
  <c r="BI70" i="9"/>
  <c r="BG74" i="9"/>
  <c r="BH75" i="9"/>
  <c r="BI76" i="9"/>
  <c r="BC85" i="9"/>
  <c r="BK85" i="9"/>
  <c r="BD86" i="9"/>
  <c r="BL86" i="9"/>
  <c r="U87" i="9"/>
  <c r="BJ87" i="30"/>
  <c r="BA86" i="30"/>
  <c r="BD45" i="35"/>
  <c r="BJ87" i="35"/>
  <c r="BJ78" i="115"/>
  <c r="BG78" i="115"/>
  <c r="BG98" i="115"/>
  <c r="BF153" i="115"/>
  <c r="BN153" i="115"/>
  <c r="BE153" i="115"/>
  <c r="BG158" i="115"/>
  <c r="BH163" i="115"/>
  <c r="BE163" i="115"/>
  <c r="BF14" i="9"/>
  <c r="BG15" i="9"/>
  <c r="BA91" i="27"/>
  <c r="P45" i="29"/>
  <c r="BA104" i="30"/>
  <c r="BG87" i="34"/>
  <c r="BG50" i="36"/>
  <c r="BI87" i="31"/>
  <c r="BD24" i="115"/>
  <c r="BI68" i="115"/>
  <c r="BJ73" i="115"/>
  <c r="BD85" i="115"/>
  <c r="BD95" i="115"/>
  <c r="BD97" i="115"/>
  <c r="BM133" i="115"/>
  <c r="BG133" i="115"/>
  <c r="BE143" i="115"/>
  <c r="BG153" i="115"/>
  <c r="BA43" i="4"/>
  <c r="D55" i="4"/>
  <c r="BH11" i="9"/>
  <c r="BB21" i="9"/>
  <c r="BJ21" i="9"/>
  <c r="BE24" i="9"/>
  <c r="BH33" i="9"/>
  <c r="BI34" i="9"/>
  <c r="BG38" i="9"/>
  <c r="BF43" i="9"/>
  <c r="BD47" i="9"/>
  <c r="BL47" i="9"/>
  <c r="BC52" i="9"/>
  <c r="BK52" i="9"/>
  <c r="BI56" i="9"/>
  <c r="BB57" i="9"/>
  <c r="BD59" i="9"/>
  <c r="BG69" i="9"/>
  <c r="BF74" i="9"/>
  <c r="BG75" i="9"/>
  <c r="BH76" i="9"/>
  <c r="BB85" i="9"/>
  <c r="BC86" i="9"/>
  <c r="K87" i="9"/>
  <c r="T87" i="9"/>
  <c r="AC87" i="9"/>
  <c r="AK87" i="9"/>
  <c r="AT87" i="9"/>
  <c r="BA92" i="35"/>
  <c r="BI43" i="115"/>
  <c r="BN43" i="115"/>
  <c r="BI53" i="115"/>
  <c r="BN53" i="115"/>
  <c r="BI58" i="115"/>
  <c r="BN58" i="115"/>
  <c r="BI63" i="115"/>
  <c r="BD90" i="115"/>
  <c r="F113" i="115"/>
  <c r="BI118" i="115"/>
  <c r="BJ123" i="115"/>
  <c r="BD147" i="115"/>
  <c r="BD157" i="115"/>
  <c r="BI158" i="115"/>
  <c r="S158" i="115"/>
  <c r="BN158" i="115"/>
  <c r="BK158" i="115"/>
  <c r="BC80" i="4"/>
  <c r="BK80" i="4"/>
  <c r="BH52" i="9"/>
  <c r="BF56" i="9"/>
  <c r="BG57" i="9"/>
  <c r="BE69" i="9"/>
  <c r="BA95" i="30"/>
  <c r="BC87" i="34"/>
  <c r="BA104" i="35"/>
  <c r="AN97" i="32"/>
  <c r="AN55" i="33"/>
  <c r="BL72" i="33"/>
  <c r="BC77" i="33"/>
  <c r="BK77" i="33"/>
  <c r="BG23" i="115"/>
  <c r="BN33" i="115"/>
  <c r="BO38" i="115"/>
  <c r="BE68" i="115"/>
  <c r="F108" i="115"/>
  <c r="BI113" i="115"/>
  <c r="BD14" i="115"/>
  <c r="BD16" i="115"/>
  <c r="T170" i="115"/>
  <c r="BJ18" i="115"/>
  <c r="BO23" i="115"/>
  <c r="BD29" i="115"/>
  <c r="BH33" i="115"/>
  <c r="AQ38" i="115"/>
  <c r="BM58" i="115"/>
  <c r="AQ68" i="115"/>
  <c r="BD80" i="115"/>
  <c r="BD81" i="115"/>
  <c r="BL88" i="115"/>
  <c r="BF93" i="115"/>
  <c r="BD104" i="115"/>
  <c r="BL118" i="115"/>
  <c r="AQ118" i="115"/>
  <c r="BD122" i="115"/>
  <c r="BH123" i="115"/>
  <c r="BK128" i="115"/>
  <c r="BF133" i="115"/>
  <c r="BD140" i="115"/>
  <c r="AQ143" i="115"/>
  <c r="BK148" i="115"/>
  <c r="BD149" i="115"/>
  <c r="BO153" i="115"/>
  <c r="AQ153" i="115"/>
  <c r="BD167" i="115"/>
  <c r="L170" i="115"/>
  <c r="AC170" i="115"/>
  <c r="BC170" i="115"/>
  <c r="BH23" i="115"/>
  <c r="S23" i="115"/>
  <c r="BD27" i="115"/>
  <c r="BD31" i="115"/>
  <c r="BG38" i="115"/>
  <c r="BJ43" i="115"/>
  <c r="BD50" i="115"/>
  <c r="BD65" i="115"/>
  <c r="BK73" i="115"/>
  <c r="BK83" i="115"/>
  <c r="BO93" i="115"/>
  <c r="BL103" i="115"/>
  <c r="BD107" i="115"/>
  <c r="BH108" i="115"/>
  <c r="BD112" i="115"/>
  <c r="BH113" i="115"/>
  <c r="BD117" i="115"/>
  <c r="BH118" i="115"/>
  <c r="S123" i="115"/>
  <c r="BL128" i="115"/>
  <c r="AE128" i="115"/>
  <c r="BO133" i="115"/>
  <c r="AQ133" i="115"/>
  <c r="BK138" i="115"/>
  <c r="BD139" i="115"/>
  <c r="BH143" i="115"/>
  <c r="BL148" i="115"/>
  <c r="BH153" i="115"/>
  <c r="BF163" i="115"/>
  <c r="AV170" i="115"/>
  <c r="BD21" i="115"/>
  <c r="BJ33" i="115"/>
  <c r="BH38" i="115"/>
  <c r="BK43" i="115"/>
  <c r="BD44" i="115"/>
  <c r="BL73" i="115"/>
  <c r="BD74" i="115"/>
  <c r="BH78" i="115"/>
  <c r="BL83" i="115"/>
  <c r="BF88" i="115"/>
  <c r="BD92" i="115"/>
  <c r="BH93" i="115"/>
  <c r="BF103" i="115"/>
  <c r="S108" i="115"/>
  <c r="BD111" i="115"/>
  <c r="S113" i="115"/>
  <c r="S118" i="115"/>
  <c r="BH133" i="115"/>
  <c r="BL138" i="115"/>
  <c r="BI143" i="115"/>
  <c r="BM148" i="115"/>
  <c r="BI153" i="115"/>
  <c r="S153" i="115"/>
  <c r="AE158" i="115"/>
  <c r="BD160" i="115"/>
  <c r="BO163" i="115"/>
  <c r="AF170" i="115"/>
  <c r="BI18" i="115"/>
  <c r="BD22" i="115"/>
  <c r="BD34" i="115"/>
  <c r="BD36" i="115"/>
  <c r="AE43" i="115"/>
  <c r="BD46" i="115"/>
  <c r="BD62" i="115"/>
  <c r="BD77" i="115"/>
  <c r="BD100" i="115"/>
  <c r="BD125" i="115"/>
  <c r="BD142" i="115"/>
  <c r="E170" i="115"/>
  <c r="X170" i="115"/>
  <c r="AG170" i="115"/>
  <c r="AO170" i="115"/>
  <c r="BK18" i="115"/>
  <c r="BF28" i="115"/>
  <c r="BD37" i="115"/>
  <c r="BJ38" i="115"/>
  <c r="BD45" i="115"/>
  <c r="BJ48" i="115"/>
  <c r="BD55" i="115"/>
  <c r="S63" i="115"/>
  <c r="AU170" i="115"/>
  <c r="BD66" i="115"/>
  <c r="F68" i="115"/>
  <c r="BK68" i="115"/>
  <c r="BD75" i="115"/>
  <c r="BD76" i="115"/>
  <c r="BF83" i="115"/>
  <c r="BH88" i="115"/>
  <c r="BH103" i="115"/>
  <c r="BL123" i="115"/>
  <c r="AE123" i="115"/>
  <c r="AQ128" i="115"/>
  <c r="BF138" i="115"/>
  <c r="F143" i="115"/>
  <c r="BK143" i="115"/>
  <c r="BO148" i="115"/>
  <c r="AQ148" i="115"/>
  <c r="F153" i="115"/>
  <c r="BF158" i="115"/>
  <c r="BD162" i="115"/>
  <c r="BI163" i="115"/>
  <c r="S163" i="115"/>
  <c r="BK163" i="115"/>
  <c r="BF168" i="115"/>
  <c r="BD82" i="115"/>
  <c r="BE18" i="115"/>
  <c r="BO28" i="115"/>
  <c r="BE33" i="115"/>
  <c r="BM33" i="115"/>
  <c r="BK38" i="115"/>
  <c r="AE38" i="115"/>
  <c r="BK48" i="115"/>
  <c r="BD56" i="115"/>
  <c r="BL68" i="115"/>
  <c r="AE68" i="115"/>
  <c r="BO73" i="115"/>
  <c r="AQ73" i="115"/>
  <c r="BK78" i="115"/>
  <c r="BD86" i="115"/>
  <c r="BF98" i="115"/>
  <c r="AE113" i="115"/>
  <c r="AE118" i="115"/>
  <c r="BH128" i="115"/>
  <c r="BK133" i="115"/>
  <c r="BD134" i="115"/>
  <c r="BO138" i="115"/>
  <c r="AQ138" i="115"/>
  <c r="BL143" i="115"/>
  <c r="BH148" i="115"/>
  <c r="BL153" i="115"/>
  <c r="AE153" i="115"/>
  <c r="BO158" i="115"/>
  <c r="AQ158" i="115"/>
  <c r="BO168" i="115"/>
  <c r="Q170" i="115"/>
  <c r="AR170" i="115"/>
  <c r="BE23" i="115"/>
  <c r="BM23" i="115"/>
  <c r="BD25" i="115"/>
  <c r="BH28" i="115"/>
  <c r="BF33" i="115"/>
  <c r="AQ33" i="115"/>
  <c r="BL38" i="115"/>
  <c r="BD39" i="115"/>
  <c r="AQ43" i="115"/>
  <c r="BL48" i="115"/>
  <c r="BO53" i="115"/>
  <c r="BD61" i="115"/>
  <c r="BH73" i="115"/>
  <c r="BL78" i="115"/>
  <c r="BD79" i="115"/>
  <c r="BH83" i="115"/>
  <c r="BO98" i="115"/>
  <c r="BM108" i="115"/>
  <c r="BF123" i="115"/>
  <c r="BK123" i="115"/>
  <c r="BL133" i="115"/>
  <c r="BH138" i="115"/>
  <c r="BM143" i="115"/>
  <c r="BI148" i="115"/>
  <c r="BH158" i="115"/>
  <c r="F163" i="115"/>
  <c r="BH168" i="115"/>
  <c r="BB28" i="28"/>
  <c r="BJ28" i="28"/>
  <c r="BC28" i="28"/>
  <c r="BK79" i="28"/>
  <c r="BH81" i="28"/>
  <c r="P40" i="28"/>
  <c r="BG40" i="28"/>
  <c r="BL50" i="28"/>
  <c r="BK55" i="28"/>
  <c r="BB63" i="28"/>
  <c r="BJ63" i="28"/>
  <c r="D77" i="28"/>
  <c r="BF77" i="28"/>
  <c r="BG9" i="9"/>
  <c r="BE80" i="27"/>
  <c r="BB87" i="27"/>
  <c r="BJ87" i="27"/>
  <c r="BE80" i="33"/>
  <c r="BL85" i="9"/>
  <c r="O24" i="121"/>
  <c r="O20" i="16"/>
  <c r="BC95" i="9"/>
  <c r="BI17" i="4"/>
  <c r="BB17" i="4"/>
  <c r="BH9" i="9"/>
  <c r="AN63" i="27"/>
  <c r="BI63" i="27"/>
  <c r="BD85" i="9"/>
  <c r="BB11" i="9"/>
  <c r="BE14" i="9"/>
  <c r="AB80" i="4"/>
  <c r="BH43" i="9"/>
  <c r="BK56" i="9"/>
  <c r="K84" i="4"/>
  <c r="K88" i="4" s="1"/>
  <c r="T84" i="4"/>
  <c r="T88" i="4" s="1"/>
  <c r="AC84" i="4"/>
  <c r="AC88" i="4" s="1"/>
  <c r="AK84" i="4"/>
  <c r="AK88" i="4" s="1"/>
  <c r="BK86" i="9"/>
  <c r="BC93" i="9"/>
  <c r="BG80" i="27"/>
  <c r="BH81" i="27"/>
  <c r="BH81" i="30"/>
  <c r="BC77" i="32"/>
  <c r="BE38" i="9"/>
  <c r="BB91" i="9"/>
  <c r="AB97" i="4"/>
  <c r="BJ9" i="9"/>
  <c r="BA11" i="27"/>
  <c r="BK11" i="9"/>
  <c r="BH80" i="27"/>
  <c r="BD80" i="32"/>
  <c r="BL80" i="32"/>
  <c r="BA14" i="28"/>
  <c r="I84" i="28"/>
  <c r="I88" i="28" s="1"/>
  <c r="Z84" i="28"/>
  <c r="Z88" i="28" s="1"/>
  <c r="R84" i="28"/>
  <c r="R88" i="28" s="1"/>
  <c r="AR84" i="28"/>
  <c r="BB43" i="9"/>
  <c r="BC40" i="4"/>
  <c r="BK40" i="4"/>
  <c r="AB50" i="4"/>
  <c r="BH50" i="4"/>
  <c r="BG55" i="4"/>
  <c r="BF63" i="4"/>
  <c r="BI59" i="9"/>
  <c r="AB77" i="4"/>
  <c r="BH77" i="4"/>
  <c r="BA70" i="27"/>
  <c r="AN87" i="28"/>
  <c r="BA93" i="28"/>
  <c r="BE50" i="29"/>
  <c r="BC55" i="29"/>
  <c r="BK55" i="29"/>
  <c r="E84" i="29"/>
  <c r="E88" i="29" s="1"/>
  <c r="M84" i="29"/>
  <c r="M88" i="29" s="1"/>
  <c r="V84" i="29"/>
  <c r="V88" i="29" s="1"/>
  <c r="BG12" i="9"/>
  <c r="BI14" i="9"/>
  <c r="BB15" i="9"/>
  <c r="BJ15" i="9"/>
  <c r="BC16" i="9"/>
  <c r="BK16" i="9"/>
  <c r="BC24" i="9"/>
  <c r="BB36" i="4"/>
  <c r="BF33" i="9"/>
  <c r="BD40" i="4"/>
  <c r="AB55" i="4"/>
  <c r="BH55" i="4"/>
  <c r="P63" i="4"/>
  <c r="BG56" i="9"/>
  <c r="BA59" i="4"/>
  <c r="AN77" i="4"/>
  <c r="BI77" i="4"/>
  <c r="BA75" i="4"/>
  <c r="G84" i="4"/>
  <c r="G88" i="4" s="1"/>
  <c r="O84" i="4"/>
  <c r="O88" i="4" s="1"/>
  <c r="X84" i="4"/>
  <c r="X88" i="4" s="1"/>
  <c r="AG84" i="4"/>
  <c r="AG88" i="4" s="1"/>
  <c r="AP84" i="4"/>
  <c r="AP88" i="4" s="1"/>
  <c r="AX84" i="4"/>
  <c r="AX88" i="4" s="1"/>
  <c r="BF87" i="4"/>
  <c r="AN97" i="4"/>
  <c r="BL9" i="9"/>
  <c r="BE11" i="9"/>
  <c r="BF12" i="9"/>
  <c r="BH15" i="9"/>
  <c r="AN40" i="27"/>
  <c r="BI40" i="27"/>
  <c r="BG45" i="27"/>
  <c r="BC55" i="27"/>
  <c r="BB56" i="9"/>
  <c r="BJ63" i="27"/>
  <c r="BC57" i="9"/>
  <c r="D77" i="27"/>
  <c r="BF77" i="27"/>
  <c r="L84" i="27"/>
  <c r="L88" i="27" s="1"/>
  <c r="U84" i="27"/>
  <c r="U88" i="27" s="1"/>
  <c r="AD84" i="27"/>
  <c r="AD88" i="27" s="1"/>
  <c r="AL84" i="27"/>
  <c r="AL88" i="27" s="1"/>
  <c r="AU84" i="27"/>
  <c r="AU88" i="27" s="1"/>
  <c r="BD87" i="27"/>
  <c r="BB93" i="9"/>
  <c r="P97" i="27"/>
  <c r="BA11" i="28"/>
  <c r="BC78" i="28"/>
  <c r="BC63" i="28"/>
  <c r="BK63" i="28"/>
  <c r="E84" i="28"/>
  <c r="M84" i="28"/>
  <c r="M88" i="28" s="1"/>
  <c r="V84" i="28"/>
  <c r="AE84" i="28"/>
  <c r="AE88" i="28" s="1"/>
  <c r="BD87" i="28"/>
  <c r="BL87" i="28"/>
  <c r="BA92" i="28"/>
  <c r="BE28" i="29"/>
  <c r="D79" i="29"/>
  <c r="BF79" i="29"/>
  <c r="BJ80" i="29"/>
  <c r="AB36" i="29"/>
  <c r="BH36" i="29"/>
  <c r="BB40" i="29"/>
  <c r="BJ40" i="29"/>
  <c r="BH45" i="29"/>
  <c r="BD55" i="29"/>
  <c r="BK63" i="29"/>
  <c r="BH77" i="29"/>
  <c r="BJ77" i="29"/>
  <c r="D17" i="30"/>
  <c r="BL81" i="30"/>
  <c r="AN45" i="30"/>
  <c r="BA43" i="34"/>
  <c r="AN45" i="35"/>
  <c r="BI45" i="35"/>
  <c r="BA43" i="35"/>
  <c r="BI79" i="4"/>
  <c r="BE80" i="4"/>
  <c r="BC36" i="4"/>
  <c r="BK36" i="4"/>
  <c r="BH63" i="4"/>
  <c r="BI57" i="9"/>
  <c r="BC59" i="9"/>
  <c r="BK59" i="9"/>
  <c r="BE70" i="9"/>
  <c r="AQ84" i="4"/>
  <c r="AQ88" i="4" s="1"/>
  <c r="AY84" i="4"/>
  <c r="AY88" i="4" s="1"/>
  <c r="BF11" i="9"/>
  <c r="AB17" i="27"/>
  <c r="BH14" i="9"/>
  <c r="BI15" i="9"/>
  <c r="BI16" i="9"/>
  <c r="BJ80" i="27"/>
  <c r="D50" i="27"/>
  <c r="BE79" i="28"/>
  <c r="BH79" i="28"/>
  <c r="AN80" i="28"/>
  <c r="BI80" i="28"/>
  <c r="P36" i="28"/>
  <c r="BG36" i="28"/>
  <c r="BG45" i="28"/>
  <c r="BD63" i="28"/>
  <c r="BE17" i="29"/>
  <c r="BJ17" i="29"/>
  <c r="O84" i="29"/>
  <c r="O88" i="29" s="1"/>
  <c r="X84" i="29"/>
  <c r="X88" i="29" s="1"/>
  <c r="AN45" i="34"/>
  <c r="BB79" i="35"/>
  <c r="BJ79" i="35"/>
  <c r="BI12" i="9"/>
  <c r="BC14" i="9"/>
  <c r="BD15" i="9"/>
  <c r="BE16" i="9"/>
  <c r="BJ79" i="4"/>
  <c r="BD36" i="4"/>
  <c r="BL36" i="4"/>
  <c r="D40" i="4"/>
  <c r="AN63" i="4"/>
  <c r="BB63" i="4"/>
  <c r="I84" i="4"/>
  <c r="I88" i="4" s="1"/>
  <c r="R84" i="4"/>
  <c r="R88" i="4" s="1"/>
  <c r="Z84" i="4"/>
  <c r="Z88" i="4" s="1"/>
  <c r="AI84" i="4"/>
  <c r="AI88" i="4" s="1"/>
  <c r="AR84" i="4"/>
  <c r="AR88" i="4" s="1"/>
  <c r="BI87" i="4"/>
  <c r="R87" i="9"/>
  <c r="BA94" i="4"/>
  <c r="P17" i="27"/>
  <c r="BG11" i="9"/>
  <c r="BH12" i="9"/>
  <c r="BB16" i="9"/>
  <c r="BJ16" i="9"/>
  <c r="BA24" i="27"/>
  <c r="BK80" i="27"/>
  <c r="BG55" i="27"/>
  <c r="BE57" i="9"/>
  <c r="BA76" i="27"/>
  <c r="BD11" i="9"/>
  <c r="BL11" i="9"/>
  <c r="BE12" i="9"/>
  <c r="AB45" i="28"/>
  <c r="BH45" i="28"/>
  <c r="G84" i="28"/>
  <c r="G88" i="28" s="1"/>
  <c r="O84" i="28"/>
  <c r="O88" i="28" s="1"/>
  <c r="X84" i="28"/>
  <c r="X88" i="28" s="1"/>
  <c r="AG84" i="28"/>
  <c r="AG88" i="28" s="1"/>
  <c r="AP84" i="28"/>
  <c r="AX84" i="28"/>
  <c r="P87" i="28"/>
  <c r="BH79" i="29"/>
  <c r="BC79" i="29"/>
  <c r="BD40" i="29"/>
  <c r="BF55" i="29"/>
  <c r="BA14" i="31"/>
  <c r="BA43" i="31"/>
  <c r="D17" i="33"/>
  <c r="AN50" i="33"/>
  <c r="BJ12" i="9"/>
  <c r="BL14" i="9"/>
  <c r="BE15" i="9"/>
  <c r="BF16" i="9"/>
  <c r="BH81" i="4"/>
  <c r="BA93" i="4"/>
  <c r="P97" i="4"/>
  <c r="BH17" i="27"/>
  <c r="P28" i="27"/>
  <c r="BH79" i="27"/>
  <c r="BE81" i="27"/>
  <c r="AB81" i="27"/>
  <c r="BF40" i="27"/>
  <c r="AN97" i="27"/>
  <c r="BF28" i="28"/>
  <c r="BH80" i="28"/>
  <c r="BI55" i="28"/>
  <c r="BC97" i="28"/>
  <c r="D97" i="28"/>
  <c r="BC94" i="9"/>
  <c r="AB80" i="35"/>
  <c r="BK80" i="31"/>
  <c r="BB45" i="31"/>
  <c r="BK17" i="4"/>
  <c r="BI80" i="4"/>
  <c r="BB81" i="4"/>
  <c r="BI40" i="4"/>
  <c r="BA38" i="4"/>
  <c r="BF50" i="4"/>
  <c r="BG47" i="9"/>
  <c r="BE55" i="4"/>
  <c r="BG59" i="9"/>
  <c r="BH69" i="9"/>
  <c r="D77" i="4"/>
  <c r="BF77" i="4"/>
  <c r="BA92" i="4"/>
  <c r="BA9" i="27"/>
  <c r="BF80" i="27"/>
  <c r="AB87" i="27"/>
  <c r="BH87" i="27"/>
  <c r="P17" i="28"/>
  <c r="BG17" i="28"/>
  <c r="BB14" i="9"/>
  <c r="BJ14" i="9"/>
  <c r="BC15" i="9"/>
  <c r="BK15" i="9"/>
  <c r="BD16" i="9"/>
  <c r="BL16" i="9"/>
  <c r="AN79" i="28"/>
  <c r="BE80" i="28"/>
  <c r="D81" i="28"/>
  <c r="BC45" i="28"/>
  <c r="BK45" i="28"/>
  <c r="BJ50" i="28"/>
  <c r="AB63" i="28"/>
  <c r="BH63" i="28"/>
  <c r="BA94" i="28"/>
  <c r="BE45" i="29"/>
  <c r="AB63" i="29"/>
  <c r="BH63" i="29"/>
  <c r="T84" i="29"/>
  <c r="T88" i="29" s="1"/>
  <c r="BA57" i="34"/>
  <c r="BG77" i="34"/>
  <c r="BB81" i="35"/>
  <c r="BJ81" i="35"/>
  <c r="BC91" i="9"/>
  <c r="AE84" i="29"/>
  <c r="AE88" i="29" s="1"/>
  <c r="AM84" i="29"/>
  <c r="AM88" i="29" s="1"/>
  <c r="AV84" i="29"/>
  <c r="AV88" i="29" s="1"/>
  <c r="BD87" i="29"/>
  <c r="BL87" i="29"/>
  <c r="AN97" i="29"/>
  <c r="BE17" i="30"/>
  <c r="P79" i="30"/>
  <c r="BD80" i="30"/>
  <c r="AT84" i="30"/>
  <c r="AT88" i="30" s="1"/>
  <c r="P97" i="30"/>
  <c r="BA9" i="34"/>
  <c r="BK14" i="9"/>
  <c r="BB79" i="34"/>
  <c r="D80" i="34"/>
  <c r="BF80" i="34"/>
  <c r="P81" i="34"/>
  <c r="D40" i="34"/>
  <c r="BL45" i="34"/>
  <c r="BI50" i="34"/>
  <c r="BA91" i="34"/>
  <c r="BA95" i="34"/>
  <c r="D97" i="34"/>
  <c r="BL80" i="35"/>
  <c r="BJ36" i="35"/>
  <c r="BG50" i="35"/>
  <c r="D55" i="35"/>
  <c r="BA94" i="35"/>
  <c r="BJ50" i="36"/>
  <c r="AN55" i="36"/>
  <c r="BC55" i="36"/>
  <c r="BG63" i="36"/>
  <c r="BI63" i="36"/>
  <c r="AB17" i="31"/>
  <c r="AB79" i="31"/>
  <c r="BH79" i="31"/>
  <c r="BD40" i="31"/>
  <c r="BL40" i="31"/>
  <c r="BJ45" i="31"/>
  <c r="AB50" i="31"/>
  <c r="BD63" i="31"/>
  <c r="BL63" i="31"/>
  <c r="AB77" i="31"/>
  <c r="AX84" i="31"/>
  <c r="BA94" i="31"/>
  <c r="BA9" i="32"/>
  <c r="P17" i="32"/>
  <c r="BG17" i="32"/>
  <c r="AN17" i="32"/>
  <c r="BK17" i="32"/>
  <c r="BI79" i="32"/>
  <c r="BE40" i="32"/>
  <c r="AB55" i="32"/>
  <c r="BF63" i="32"/>
  <c r="AB63" i="32"/>
  <c r="BA16" i="33"/>
  <c r="AB79" i="33"/>
  <c r="BH79" i="33"/>
  <c r="BL80" i="33"/>
  <c r="BB36" i="33"/>
  <c r="BK36" i="33"/>
  <c r="BL40" i="33"/>
  <c r="BI50" i="33"/>
  <c r="AZ84" i="33"/>
  <c r="AZ88" i="33" s="1"/>
  <c r="AZ105" i="33" s="1"/>
  <c r="AZ106" i="33" s="1"/>
  <c r="BH87" i="33"/>
  <c r="BA94" i="33"/>
  <c r="P97" i="33"/>
  <c r="BF81" i="36"/>
  <c r="BC87" i="31"/>
  <c r="AB17" i="32"/>
  <c r="BC17" i="32"/>
  <c r="BL17" i="32"/>
  <c r="BH80" i="32"/>
  <c r="P17" i="33"/>
  <c r="AB17" i="33"/>
  <c r="AG84" i="29"/>
  <c r="AG88" i="29" s="1"/>
  <c r="AX84" i="29"/>
  <c r="AX88" i="29" s="1"/>
  <c r="BF87" i="29"/>
  <c r="BG87" i="29"/>
  <c r="BA95" i="29"/>
  <c r="AB28" i="30"/>
  <c r="AN79" i="30"/>
  <c r="BI79" i="30"/>
  <c r="AN50" i="30"/>
  <c r="BI50" i="30"/>
  <c r="D63" i="30"/>
  <c r="BA11" i="34"/>
  <c r="BD79" i="34"/>
  <c r="AN81" i="34"/>
  <c r="AB40" i="34"/>
  <c r="AZ84" i="34"/>
  <c r="AZ88" i="34" s="1"/>
  <c r="AZ105" i="34" s="1"/>
  <c r="BI50" i="35"/>
  <c r="BD77" i="35"/>
  <c r="BD50" i="36"/>
  <c r="BA57" i="36"/>
  <c r="BI72" i="36"/>
  <c r="BA93" i="36"/>
  <c r="BK17" i="31"/>
  <c r="D80" i="31"/>
  <c r="BL36" i="31"/>
  <c r="D40" i="31"/>
  <c r="AB40" i="31"/>
  <c r="BF81" i="31"/>
  <c r="P63" i="31"/>
  <c r="BC77" i="31"/>
  <c r="BA93" i="31"/>
  <c r="BK79" i="32"/>
  <c r="BI80" i="32"/>
  <c r="BJ55" i="32"/>
  <c r="BD55" i="32"/>
  <c r="BI81" i="32"/>
  <c r="BB87" i="32"/>
  <c r="BB79" i="33"/>
  <c r="D80" i="33"/>
  <c r="BD36" i="33"/>
  <c r="BK50" i="33"/>
  <c r="BE50" i="33"/>
  <c r="AN63" i="33"/>
  <c r="K84" i="33"/>
  <c r="K88" i="33" s="1"/>
  <c r="T84" i="33"/>
  <c r="T88" i="33" s="1"/>
  <c r="AC84" i="33"/>
  <c r="AC88" i="33" s="1"/>
  <c r="AK84" i="33"/>
  <c r="AK88" i="33" s="1"/>
  <c r="AT84" i="33"/>
  <c r="AT88" i="33" s="1"/>
  <c r="BB87" i="33"/>
  <c r="BA93" i="33"/>
  <c r="AD84" i="35"/>
  <c r="AD88" i="35" s="1"/>
  <c r="AL84" i="35"/>
  <c r="BI80" i="36"/>
  <c r="BG80" i="36"/>
  <c r="BC17" i="31"/>
  <c r="P80" i="31"/>
  <c r="BH81" i="31"/>
  <c r="BA59" i="31"/>
  <c r="AB80" i="32"/>
  <c r="BJ80" i="32"/>
  <c r="D45" i="32"/>
  <c r="BI17" i="33"/>
  <c r="BE45" i="33"/>
  <c r="BA56" i="33"/>
  <c r="P77" i="33"/>
  <c r="BA76" i="33"/>
  <c r="N82" i="12"/>
  <c r="AB87" i="29"/>
  <c r="BH87" i="29"/>
  <c r="BA94" i="29"/>
  <c r="P80" i="30"/>
  <c r="BG80" i="30"/>
  <c r="BD36" i="30"/>
  <c r="BL36" i="30"/>
  <c r="D40" i="30"/>
  <c r="BD45" i="30"/>
  <c r="BC50" i="30"/>
  <c r="BF79" i="34"/>
  <c r="BH36" i="34"/>
  <c r="BD36" i="34"/>
  <c r="BH45" i="34"/>
  <c r="BC50" i="35"/>
  <c r="BK50" i="35"/>
  <c r="BB55" i="35"/>
  <c r="AB97" i="35"/>
  <c r="D36" i="31"/>
  <c r="BH40" i="31"/>
  <c r="BD50" i="31"/>
  <c r="BH63" i="31"/>
  <c r="BD77" i="31"/>
  <c r="T84" i="31"/>
  <c r="T88" i="31" s="1"/>
  <c r="AK84" i="31"/>
  <c r="M84" i="31"/>
  <c r="M88" i="31" s="1"/>
  <c r="BA92" i="31"/>
  <c r="AB97" i="31"/>
  <c r="BE79" i="32"/>
  <c r="AN40" i="32"/>
  <c r="BC40" i="32"/>
  <c r="P45" i="32"/>
  <c r="BL55" i="32"/>
  <c r="BB63" i="32"/>
  <c r="BJ63" i="32"/>
  <c r="BJ11" i="9"/>
  <c r="BD79" i="33"/>
  <c r="BL79" i="33"/>
  <c r="AB80" i="33"/>
  <c r="BH80" i="33"/>
  <c r="AN81" i="33"/>
  <c r="BI81" i="33"/>
  <c r="BH40" i="33"/>
  <c r="BJ40" i="33"/>
  <c r="BF45" i="33"/>
  <c r="BG45" i="33"/>
  <c r="E84" i="33"/>
  <c r="E88" i="33" s="1"/>
  <c r="M84" i="33"/>
  <c r="V84" i="33"/>
  <c r="V88" i="33" s="1"/>
  <c r="AM84" i="33"/>
  <c r="AM88" i="33" s="1"/>
  <c r="AV84" i="33"/>
  <c r="AV88" i="33" s="1"/>
  <c r="BA92" i="33"/>
  <c r="BA96" i="33"/>
  <c r="E40" i="12"/>
  <c r="BJ87" i="29"/>
  <c r="AB97" i="29"/>
  <c r="BL28" i="30"/>
  <c r="BE79" i="30"/>
  <c r="BF36" i="30"/>
  <c r="BH40" i="30"/>
  <c r="BE50" i="30"/>
  <c r="BB77" i="30"/>
  <c r="BJ77" i="30"/>
  <c r="BA74" i="30"/>
  <c r="BF17" i="34"/>
  <c r="AB79" i="34"/>
  <c r="BH79" i="34"/>
  <c r="BL40" i="34"/>
  <c r="BB45" i="34"/>
  <c r="P50" i="34"/>
  <c r="BB63" i="34"/>
  <c r="BA96" i="34"/>
  <c r="AN97" i="34"/>
  <c r="BB17" i="35"/>
  <c r="BB80" i="35"/>
  <c r="BJ80" i="35"/>
  <c r="BD55" i="35"/>
  <c r="BA95" i="35"/>
  <c r="BA43" i="36"/>
  <c r="AB50" i="36"/>
  <c r="P55" i="36"/>
  <c r="BG55" i="36"/>
  <c r="BB97" i="36"/>
  <c r="BC96" i="9"/>
  <c r="D17" i="31"/>
  <c r="AB36" i="31"/>
  <c r="BB40" i="31"/>
  <c r="BJ40" i="31"/>
  <c r="BH45" i="31"/>
  <c r="BF50" i="31"/>
  <c r="BK63" i="31"/>
  <c r="BH72" i="31"/>
  <c r="BB97" i="31"/>
  <c r="BA96" i="31"/>
  <c r="BF28" i="32"/>
  <c r="BA24" i="32"/>
  <c r="BI36" i="32"/>
  <c r="BK40" i="32"/>
  <c r="BE63" i="32"/>
  <c r="AN77" i="32"/>
  <c r="BI77" i="32"/>
  <c r="D79" i="33"/>
  <c r="BJ80" i="33"/>
  <c r="BD80" i="33"/>
  <c r="BD40" i="33"/>
  <c r="BA43" i="33"/>
  <c r="BG50" i="33"/>
  <c r="BF87" i="33"/>
  <c r="BA95" i="33"/>
  <c r="D97" i="33"/>
  <c r="I40" i="12"/>
  <c r="O28" i="16"/>
  <c r="BC17" i="28"/>
  <c r="D17" i="35"/>
  <c r="BJ17" i="4"/>
  <c r="BC17" i="33"/>
  <c r="BA11" i="4"/>
  <c r="BD17" i="4"/>
  <c r="BL12" i="9"/>
  <c r="BH16" i="9"/>
  <c r="P17" i="29"/>
  <c r="BG17" i="29"/>
  <c r="BA104" i="29"/>
  <c r="BH17" i="30"/>
  <c r="BB17" i="34"/>
  <c r="P17" i="35"/>
  <c r="BG17" i="35"/>
  <c r="P17" i="36"/>
  <c r="BG17" i="36"/>
  <c r="BA14" i="36"/>
  <c r="BG17" i="31"/>
  <c r="AN17" i="31"/>
  <c r="BI17" i="32"/>
  <c r="BD17" i="33"/>
  <c r="AN17" i="33"/>
  <c r="D17" i="29"/>
  <c r="D17" i="36"/>
  <c r="BL17" i="4"/>
  <c r="BI17" i="27"/>
  <c r="BJ17" i="28"/>
  <c r="BD17" i="28"/>
  <c r="BA104" i="28"/>
  <c r="AN17" i="30"/>
  <c r="BI17" i="30"/>
  <c r="BJ17" i="30"/>
  <c r="BJ17" i="34"/>
  <c r="AB17" i="35"/>
  <c r="BH17" i="35"/>
  <c r="AN17" i="35"/>
  <c r="BI17" i="35"/>
  <c r="BI17" i="36"/>
  <c r="BB17" i="32"/>
  <c r="BJ17" i="32"/>
  <c r="BF17" i="33"/>
  <c r="BG17" i="33"/>
  <c r="BA15" i="30"/>
  <c r="BA15" i="35"/>
  <c r="BE17" i="4"/>
  <c r="P17" i="4"/>
  <c r="BA16" i="4"/>
  <c r="BB17" i="27"/>
  <c r="BK17" i="28"/>
  <c r="AN17" i="29"/>
  <c r="BI17" i="29"/>
  <c r="BA12" i="29"/>
  <c r="BK17" i="29"/>
  <c r="BK17" i="34"/>
  <c r="BA12" i="36"/>
  <c r="BF17" i="36"/>
  <c r="BF17" i="29"/>
  <c r="BF17" i="4"/>
  <c r="BH17" i="4"/>
  <c r="BA15" i="4"/>
  <c r="BB17" i="29"/>
  <c r="BC17" i="29"/>
  <c r="BC17" i="30"/>
  <c r="BK17" i="30"/>
  <c r="BD17" i="30"/>
  <c r="BD17" i="34"/>
  <c r="BJ17" i="36"/>
  <c r="BD17" i="36"/>
  <c r="BJ17" i="31"/>
  <c r="BL17" i="31"/>
  <c r="BA14" i="34"/>
  <c r="BG17" i="4"/>
  <c r="AB17" i="4"/>
  <c r="AN17" i="4"/>
  <c r="BE17" i="27"/>
  <c r="BA11" i="29"/>
  <c r="BL17" i="30"/>
  <c r="BF17" i="30"/>
  <c r="BE17" i="34"/>
  <c r="P17" i="34"/>
  <c r="BG17" i="34"/>
  <c r="BC17" i="35"/>
  <c r="BK17" i="35"/>
  <c r="BL17" i="35"/>
  <c r="BE17" i="35"/>
  <c r="BC17" i="36"/>
  <c r="BE17" i="36"/>
  <c r="BD17" i="31"/>
  <c r="BE17" i="32"/>
  <c r="BA16" i="32"/>
  <c r="BL17" i="33"/>
  <c r="P17" i="30"/>
  <c r="BL15" i="9"/>
  <c r="BA14" i="27"/>
  <c r="BA104" i="32"/>
  <c r="BA9" i="4"/>
  <c r="BA9" i="35"/>
  <c r="BA9" i="36"/>
  <c r="BA9" i="31"/>
  <c r="BA9" i="28"/>
  <c r="BA9" i="33"/>
  <c r="D63" i="4"/>
  <c r="AB78" i="27"/>
  <c r="BL63" i="30"/>
  <c r="BI63" i="32"/>
  <c r="BB59" i="9"/>
  <c r="BG63" i="27"/>
  <c r="BH63" i="27"/>
  <c r="AN63" i="28"/>
  <c r="BA57" i="28"/>
  <c r="BG63" i="29"/>
  <c r="AR84" i="29"/>
  <c r="AR88" i="29" s="1"/>
  <c r="BD63" i="30"/>
  <c r="AB63" i="34"/>
  <c r="BJ63" i="34"/>
  <c r="P63" i="35"/>
  <c r="AN63" i="35"/>
  <c r="BJ63" i="36"/>
  <c r="AN63" i="32"/>
  <c r="BK63" i="33"/>
  <c r="BD63" i="33"/>
  <c r="P63" i="33"/>
  <c r="AB63" i="30"/>
  <c r="BI63" i="30"/>
  <c r="BC63" i="34"/>
  <c r="BF63" i="33"/>
  <c r="BA59" i="29"/>
  <c r="BE63" i="31"/>
  <c r="BA59" i="32"/>
  <c r="D63" i="33"/>
  <c r="BB63" i="33"/>
  <c r="BL63" i="28"/>
  <c r="BB63" i="29"/>
  <c r="BJ63" i="29"/>
  <c r="P63" i="30"/>
  <c r="BA59" i="30"/>
  <c r="BL63" i="35"/>
  <c r="BD63" i="36"/>
  <c r="BF63" i="36"/>
  <c r="BA56" i="4"/>
  <c r="BK78" i="4"/>
  <c r="BJ63" i="4"/>
  <c r="BA57" i="4"/>
  <c r="BK57" i="9"/>
  <c r="BE63" i="28"/>
  <c r="BC63" i="29"/>
  <c r="AG84" i="30"/>
  <c r="AG88" i="30" s="1"/>
  <c r="AB63" i="31"/>
  <c r="D63" i="32"/>
  <c r="BL63" i="27"/>
  <c r="D63" i="28"/>
  <c r="BH63" i="34"/>
  <c r="BA56" i="31"/>
  <c r="P63" i="32"/>
  <c r="BA59" i="33"/>
  <c r="BD63" i="27"/>
  <c r="BE78" i="4"/>
  <c r="BD63" i="4"/>
  <c r="BL63" i="4"/>
  <c r="BE63" i="27"/>
  <c r="BG63" i="28"/>
  <c r="BJ63" i="30"/>
  <c r="BK78" i="34"/>
  <c r="BF63" i="34"/>
  <c r="P63" i="34"/>
  <c r="BH63" i="35"/>
  <c r="BG63" i="32"/>
  <c r="BF36" i="27"/>
  <c r="BD40" i="27"/>
  <c r="BL40" i="27"/>
  <c r="BB45" i="28"/>
  <c r="BJ45" i="28"/>
  <c r="AN45" i="29"/>
  <c r="BI45" i="29"/>
  <c r="BA75" i="34"/>
  <c r="BB28" i="4"/>
  <c r="BC79" i="4"/>
  <c r="BA34" i="4"/>
  <c r="P40" i="4"/>
  <c r="BI45" i="4"/>
  <c r="BK72" i="4"/>
  <c r="BB77" i="4"/>
  <c r="BJ77" i="4"/>
  <c r="H84" i="4"/>
  <c r="H88" i="4" s="1"/>
  <c r="Q84" i="4"/>
  <c r="Q88" i="4" s="1"/>
  <c r="Y84" i="4"/>
  <c r="Y88" i="4" s="1"/>
  <c r="AH84" i="4"/>
  <c r="AH88" i="4" s="1"/>
  <c r="P87" i="4"/>
  <c r="BG87" i="4"/>
  <c r="BE87" i="4"/>
  <c r="BE40" i="27"/>
  <c r="BC45" i="27"/>
  <c r="R84" i="35"/>
  <c r="R88" i="35" s="1"/>
  <c r="BA70" i="36"/>
  <c r="BC28" i="4"/>
  <c r="BD79" i="4"/>
  <c r="AB36" i="4"/>
  <c r="BB45" i="4"/>
  <c r="BJ45" i="4"/>
  <c r="BK77" i="4"/>
  <c r="BJ79" i="27"/>
  <c r="BG86" i="9"/>
  <c r="BD28" i="4"/>
  <c r="BC45" i="4"/>
  <c r="BK45" i="4"/>
  <c r="BD77" i="4"/>
  <c r="BL77" i="4"/>
  <c r="BA34" i="27"/>
  <c r="BA70" i="28"/>
  <c r="BA70" i="30"/>
  <c r="BK28" i="27"/>
  <c r="BD79" i="27"/>
  <c r="BF45" i="28"/>
  <c r="BH28" i="30"/>
  <c r="BF28" i="4"/>
  <c r="AN36" i="4"/>
  <c r="BI36" i="4"/>
  <c r="D45" i="4"/>
  <c r="L84" i="4"/>
  <c r="L88" i="4" s="1"/>
  <c r="P36" i="27"/>
  <c r="BG36" i="27"/>
  <c r="BK77" i="36"/>
  <c r="D79" i="27"/>
  <c r="BB28" i="31"/>
  <c r="BF77" i="31"/>
  <c r="BA75" i="31"/>
  <c r="BH77" i="31"/>
  <c r="BH28" i="4"/>
  <c r="BK87" i="27"/>
  <c r="D28" i="28"/>
  <c r="BF79" i="33"/>
  <c r="BA86" i="33"/>
  <c r="F84" i="4"/>
  <c r="F88" i="4" s="1"/>
  <c r="N84" i="4"/>
  <c r="N88" i="4" s="1"/>
  <c r="W84" i="4"/>
  <c r="W88" i="4" s="1"/>
  <c r="AF84" i="4"/>
  <c r="AF88" i="4" s="1"/>
  <c r="AO84" i="4"/>
  <c r="AO88" i="4" s="1"/>
  <c r="AW84" i="4"/>
  <c r="AW88" i="4" s="1"/>
  <c r="P79" i="27"/>
  <c r="BG79" i="27"/>
  <c r="AB36" i="27"/>
  <c r="AB45" i="27"/>
  <c r="BH45" i="27"/>
  <c r="BB72" i="27"/>
  <c r="BD77" i="27"/>
  <c r="J84" i="27"/>
  <c r="J88" i="27" s="1"/>
  <c r="S84" i="27"/>
  <c r="S88" i="27" s="1"/>
  <c r="AJ84" i="27"/>
  <c r="AJ88" i="27" s="1"/>
  <c r="AS84" i="27"/>
  <c r="AS88" i="27" s="1"/>
  <c r="AN87" i="27"/>
  <c r="BI87" i="27"/>
  <c r="BD79" i="28"/>
  <c r="BL79" i="28"/>
  <c r="AB40" i="28"/>
  <c r="BH40" i="28"/>
  <c r="BD77" i="28"/>
  <c r="BL77" i="28"/>
  <c r="S84" i="28"/>
  <c r="S88" i="28" s="1"/>
  <c r="AA84" i="28"/>
  <c r="AA88" i="28" s="1"/>
  <c r="AJ84" i="28"/>
  <c r="AJ88" i="28" s="1"/>
  <c r="AS84" i="28"/>
  <c r="AS88" i="28" s="1"/>
  <c r="BI87" i="28"/>
  <c r="BA86" i="28"/>
  <c r="AN79" i="29"/>
  <c r="BI79" i="29"/>
  <c r="BC36" i="29"/>
  <c r="BK36" i="29"/>
  <c r="BE40" i="29"/>
  <c r="BJ45" i="29"/>
  <c r="BK45" i="29"/>
  <c r="D77" i="29"/>
  <c r="BF77" i="29"/>
  <c r="AN87" i="29"/>
  <c r="BI87" i="29"/>
  <c r="BA34" i="30"/>
  <c r="BE40" i="30"/>
  <c r="BK45" i="30"/>
  <c r="P87" i="30"/>
  <c r="AN40" i="34"/>
  <c r="P45" i="34"/>
  <c r="P87" i="34"/>
  <c r="BE87" i="34"/>
  <c r="AN79" i="35"/>
  <c r="BI79" i="35"/>
  <c r="BK36" i="35"/>
  <c r="BJ40" i="35"/>
  <c r="BA38" i="35"/>
  <c r="BJ77" i="35"/>
  <c r="BC77" i="35"/>
  <c r="AB79" i="36"/>
  <c r="BK40" i="36"/>
  <c r="P45" i="36"/>
  <c r="BC72" i="36"/>
  <c r="BD72" i="36"/>
  <c r="BI87" i="36"/>
  <c r="V84" i="31"/>
  <c r="V88" i="31" s="1"/>
  <c r="BJ40" i="32"/>
  <c r="BH45" i="32"/>
  <c r="BD72" i="32"/>
  <c r="BG77" i="32"/>
  <c r="AL84" i="32"/>
  <c r="AL88" i="32" s="1"/>
  <c r="AN87" i="32"/>
  <c r="BE79" i="33"/>
  <c r="P36" i="33"/>
  <c r="BG36" i="33"/>
  <c r="AN40" i="33"/>
  <c r="BI40" i="33"/>
  <c r="P45" i="33"/>
  <c r="BJ40" i="28"/>
  <c r="BK87" i="28"/>
  <c r="BB28" i="29"/>
  <c r="BK79" i="29"/>
  <c r="BA34" i="29"/>
  <c r="BG40" i="29"/>
  <c r="BK87" i="29"/>
  <c r="D72" i="30"/>
  <c r="J84" i="30"/>
  <c r="J88" i="30" s="1"/>
  <c r="AA84" i="30"/>
  <c r="AA88" i="30" s="1"/>
  <c r="AJ84" i="30"/>
  <c r="AJ88" i="30" s="1"/>
  <c r="AS84" i="30"/>
  <c r="AS88" i="30" s="1"/>
  <c r="AN87" i="30"/>
  <c r="BG79" i="34"/>
  <c r="BI28" i="34"/>
  <c r="BJ28" i="34"/>
  <c r="BC40" i="34"/>
  <c r="K84" i="34"/>
  <c r="K88" i="34" s="1"/>
  <c r="T84" i="34"/>
  <c r="AC84" i="34"/>
  <c r="AC88" i="34" s="1"/>
  <c r="AT84" i="34"/>
  <c r="AT88" i="34" s="1"/>
  <c r="AN87" i="34"/>
  <c r="BI87" i="34"/>
  <c r="BD40" i="35"/>
  <c r="BB87" i="35"/>
  <c r="AN28" i="36"/>
  <c r="BJ79" i="36"/>
  <c r="BB79" i="36"/>
  <c r="BK87" i="36"/>
  <c r="BK40" i="31"/>
  <c r="BG45" i="31"/>
  <c r="BL40" i="32"/>
  <c r="BJ79" i="32"/>
  <c r="G84" i="32"/>
  <c r="G88" i="32" s="1"/>
  <c r="O84" i="32"/>
  <c r="O88" i="32" s="1"/>
  <c r="AG84" i="32"/>
  <c r="AG88" i="32" s="1"/>
  <c r="AP84" i="32"/>
  <c r="AP88" i="32" s="1"/>
  <c r="AX84" i="32"/>
  <c r="AX88" i="32" s="1"/>
  <c r="BI36" i="33"/>
  <c r="BA70" i="33"/>
  <c r="BH77" i="33"/>
  <c r="J84" i="4"/>
  <c r="J88" i="4" s="1"/>
  <c r="S84" i="4"/>
  <c r="S88" i="4" s="1"/>
  <c r="AA84" i="4"/>
  <c r="AA88" i="4" s="1"/>
  <c r="AJ84" i="4"/>
  <c r="AJ88" i="4" s="1"/>
  <c r="AS84" i="4"/>
  <c r="AS88" i="4" s="1"/>
  <c r="AN87" i="4"/>
  <c r="BC79" i="27"/>
  <c r="BK79" i="27"/>
  <c r="BL36" i="27"/>
  <c r="D40" i="27"/>
  <c r="BD45" i="27"/>
  <c r="BL45" i="27"/>
  <c r="AB77" i="27"/>
  <c r="F84" i="27"/>
  <c r="F88" i="27" s="1"/>
  <c r="N84" i="27"/>
  <c r="N88" i="27" s="1"/>
  <c r="W84" i="27"/>
  <c r="W88" i="27" s="1"/>
  <c r="BC87" i="27"/>
  <c r="AB79" i="28"/>
  <c r="BD40" i="28"/>
  <c r="BL40" i="28"/>
  <c r="BI45" i="28"/>
  <c r="AB77" i="28"/>
  <c r="BC87" i="28"/>
  <c r="BD28" i="29"/>
  <c r="BL28" i="29"/>
  <c r="BE79" i="29"/>
  <c r="BI40" i="29"/>
  <c r="D45" i="29"/>
  <c r="BF45" i="29"/>
  <c r="BJ72" i="29"/>
  <c r="BK72" i="29"/>
  <c r="BB77" i="29"/>
  <c r="BC87" i="29"/>
  <c r="P36" i="30"/>
  <c r="AN40" i="30"/>
  <c r="BI40" i="30"/>
  <c r="AB72" i="30"/>
  <c r="BF77" i="30"/>
  <c r="BK87" i="30"/>
  <c r="BC45" i="34"/>
  <c r="BK45" i="34"/>
  <c r="BA70" i="34"/>
  <c r="E84" i="34"/>
  <c r="E88" i="34" s="1"/>
  <c r="V84" i="34"/>
  <c r="V88" i="34" s="1"/>
  <c r="AE84" i="34"/>
  <c r="AE88" i="34" s="1"/>
  <c r="AM84" i="34"/>
  <c r="AM88" i="34" s="1"/>
  <c r="BK87" i="34"/>
  <c r="D40" i="35"/>
  <c r="D77" i="35"/>
  <c r="AV84" i="35"/>
  <c r="AV88" i="35" s="1"/>
  <c r="BD87" i="35"/>
  <c r="BL87" i="35"/>
  <c r="P40" i="36"/>
  <c r="BG40" i="36"/>
  <c r="BC45" i="36"/>
  <c r="BK45" i="36"/>
  <c r="AN79" i="31"/>
  <c r="BK36" i="31"/>
  <c r="BE40" i="31"/>
  <c r="BA38" i="31"/>
  <c r="AN45" i="31"/>
  <c r="BI45" i="31"/>
  <c r="BB77" i="31"/>
  <c r="AX88" i="31"/>
  <c r="Z84" i="31"/>
  <c r="Z88" i="31" s="1"/>
  <c r="BE87" i="31"/>
  <c r="D40" i="32"/>
  <c r="BK77" i="32"/>
  <c r="I84" i="32"/>
  <c r="I88" i="32" s="1"/>
  <c r="R84" i="32"/>
  <c r="R88" i="32" s="1"/>
  <c r="Z84" i="32"/>
  <c r="Z88" i="32" s="1"/>
  <c r="AI84" i="32"/>
  <c r="AI88" i="32" s="1"/>
  <c r="AR84" i="32"/>
  <c r="AR88" i="32" s="1"/>
  <c r="BC87" i="32"/>
  <c r="AN79" i="33"/>
  <c r="BB28" i="33"/>
  <c r="BC45" i="33"/>
  <c r="BK45" i="33"/>
  <c r="BI77" i="33"/>
  <c r="BJ77" i="33"/>
  <c r="BD45" i="33"/>
  <c r="BL45" i="33"/>
  <c r="AH84" i="33"/>
  <c r="AH88" i="33" s="1"/>
  <c r="U84" i="4"/>
  <c r="U88" i="4" s="1"/>
  <c r="AD84" i="4"/>
  <c r="AD88" i="4" s="1"/>
  <c r="AL84" i="4"/>
  <c r="AL88" i="4" s="1"/>
  <c r="AU84" i="4"/>
  <c r="AU88" i="4" s="1"/>
  <c r="BH40" i="27"/>
  <c r="BH72" i="27"/>
  <c r="BL72" i="27"/>
  <c r="H84" i="27"/>
  <c r="H88" i="27" s="1"/>
  <c r="Y84" i="27"/>
  <c r="Y88" i="27" s="1"/>
  <c r="AH84" i="27"/>
  <c r="AH88" i="27" s="1"/>
  <c r="AQ84" i="27"/>
  <c r="AQ88" i="27" s="1"/>
  <c r="P87" i="27"/>
  <c r="BD36" i="28"/>
  <c r="BL36" i="28"/>
  <c r="D40" i="28"/>
  <c r="H84" i="28"/>
  <c r="H88" i="28" s="1"/>
  <c r="Q84" i="28"/>
  <c r="Y84" i="28"/>
  <c r="Y88" i="28" s="1"/>
  <c r="AH84" i="28"/>
  <c r="AH88" i="28" s="1"/>
  <c r="AQ84" i="28"/>
  <c r="AQ88" i="28" s="1"/>
  <c r="AY84" i="28"/>
  <c r="AY88" i="28" s="1"/>
  <c r="BG87" i="28"/>
  <c r="BE87" i="28"/>
  <c r="P79" i="29"/>
  <c r="BG79" i="29"/>
  <c r="AN36" i="29"/>
  <c r="BI36" i="29"/>
  <c r="BK40" i="29"/>
  <c r="BE77" i="29"/>
  <c r="P87" i="29"/>
  <c r="BC40" i="30"/>
  <c r="BC79" i="34"/>
  <c r="BK79" i="34"/>
  <c r="BE45" i="34"/>
  <c r="BB77" i="34"/>
  <c r="AB36" i="35"/>
  <c r="BI36" i="35"/>
  <c r="BH40" i="35"/>
  <c r="BA75" i="35"/>
  <c r="D87" i="35"/>
  <c r="BF87" i="35"/>
  <c r="BI40" i="36"/>
  <c r="P87" i="36"/>
  <c r="BE87" i="36"/>
  <c r="BK79" i="31"/>
  <c r="BI36" i="31"/>
  <c r="P40" i="31"/>
  <c r="BG40" i="31"/>
  <c r="BK45" i="31"/>
  <c r="Y84" i="31"/>
  <c r="Y88" i="31" s="1"/>
  <c r="AN87" i="31"/>
  <c r="BA86" i="31"/>
  <c r="D36" i="32"/>
  <c r="AB40" i="32"/>
  <c r="P87" i="32"/>
  <c r="BG87" i="32"/>
  <c r="BE87" i="32"/>
  <c r="BG40" i="33"/>
  <c r="W84" i="33"/>
  <c r="W88" i="33" s="1"/>
  <c r="BG87" i="33"/>
  <c r="AZ84" i="30"/>
  <c r="AZ88" i="30" s="1"/>
  <c r="AZ105" i="30" s="1"/>
  <c r="AZ106" i="30" s="1"/>
  <c r="AZ84" i="35"/>
  <c r="AZ88" i="35" s="1"/>
  <c r="AZ105" i="35" s="1"/>
  <c r="AZ84" i="4"/>
  <c r="AZ88" i="4" s="1"/>
  <c r="AZ105" i="4" s="1"/>
  <c r="AZ106" i="4" s="1"/>
  <c r="AZ84" i="29"/>
  <c r="AZ88" i="29" s="1"/>
  <c r="AZ84" i="32"/>
  <c r="AZ88" i="32" s="1"/>
  <c r="AZ105" i="32" s="1"/>
  <c r="AZ106" i="32" s="1"/>
  <c r="AZ84" i="36"/>
  <c r="AZ88" i="36" s="1"/>
  <c r="AZ105" i="36" s="1"/>
  <c r="AZ84" i="27"/>
  <c r="AZ88" i="27" s="1"/>
  <c r="AZ105" i="27" s="1"/>
  <c r="AZ106" i="27" s="1"/>
  <c r="AZ84" i="28"/>
  <c r="AZ88" i="28" s="1"/>
  <c r="AZ105" i="28" s="1"/>
  <c r="AZ84" i="31"/>
  <c r="AZ88" i="31" s="1"/>
  <c r="AZ105" i="31" s="1"/>
  <c r="AZ106" i="31" s="1"/>
  <c r="P92" i="9"/>
  <c r="D93" i="9"/>
  <c r="AN94" i="9"/>
  <c r="BA93" i="27"/>
  <c r="AB97" i="28"/>
  <c r="P97" i="29"/>
  <c r="BB97" i="30"/>
  <c r="BA93" i="34"/>
  <c r="AB97" i="34"/>
  <c r="BA95" i="36"/>
  <c r="D97" i="31"/>
  <c r="AN97" i="31"/>
  <c r="P97" i="32"/>
  <c r="BB96" i="9"/>
  <c r="BC97" i="30"/>
  <c r="BB97" i="27"/>
  <c r="BB97" i="28"/>
  <c r="BA97" i="28" s="1"/>
  <c r="BA92" i="29"/>
  <c r="BB94" i="9"/>
  <c r="BA95" i="28"/>
  <c r="BC97" i="31"/>
  <c r="BC97" i="27"/>
  <c r="BA92" i="36"/>
  <c r="BA91" i="36"/>
  <c r="D92" i="9"/>
  <c r="BB95" i="9"/>
  <c r="BA95" i="9" s="1"/>
  <c r="P97" i="28"/>
  <c r="BA92" i="30"/>
  <c r="BA94" i="34"/>
  <c r="P97" i="34"/>
  <c r="BC97" i="35"/>
  <c r="BA96" i="36"/>
  <c r="BA91" i="31"/>
  <c r="BI50" i="4"/>
  <c r="BA85" i="4"/>
  <c r="AN50" i="27"/>
  <c r="P80" i="35"/>
  <c r="BA47" i="36"/>
  <c r="BH80" i="36"/>
  <c r="AB77" i="36"/>
  <c r="BH77" i="36"/>
  <c r="BA33" i="4"/>
  <c r="BL72" i="28"/>
  <c r="I77" i="9"/>
  <c r="R77" i="9"/>
  <c r="AI77" i="9"/>
  <c r="AR77" i="9"/>
  <c r="BC50" i="4"/>
  <c r="BD55" i="4"/>
  <c r="BL55" i="4"/>
  <c r="BK33" i="9"/>
  <c r="BC80" i="29"/>
  <c r="P77" i="30"/>
  <c r="BC80" i="30"/>
  <c r="BB87" i="30"/>
  <c r="BA85" i="30"/>
  <c r="AN80" i="35"/>
  <c r="T84" i="35"/>
  <c r="T88" i="35" s="1"/>
  <c r="AK84" i="35"/>
  <c r="AK88" i="35" s="1"/>
  <c r="BA76" i="4"/>
  <c r="BA33" i="27"/>
  <c r="BB50" i="27"/>
  <c r="BJ50" i="27"/>
  <c r="BB72" i="28"/>
  <c r="BB87" i="29"/>
  <c r="BA85" i="29"/>
  <c r="BE80" i="30"/>
  <c r="BC87" i="36"/>
  <c r="D87" i="4"/>
  <c r="BC50" i="27"/>
  <c r="BK50" i="27"/>
  <c r="D55" i="27"/>
  <c r="BC80" i="28"/>
  <c r="AN36" i="28"/>
  <c r="BI36" i="28"/>
  <c r="AE84" i="35"/>
  <c r="AE88" i="35" s="1"/>
  <c r="AM84" i="35"/>
  <c r="AM88" i="35" s="1"/>
  <c r="BA69" i="36"/>
  <c r="BL77" i="36"/>
  <c r="AB80" i="27"/>
  <c r="AB87" i="4"/>
  <c r="BE50" i="27"/>
  <c r="BA69" i="28"/>
  <c r="BB50" i="36"/>
  <c r="BF77" i="36"/>
  <c r="BA52" i="4"/>
  <c r="BC72" i="4"/>
  <c r="BE87" i="27"/>
  <c r="BD80" i="29"/>
  <c r="AN80" i="30"/>
  <c r="BC36" i="30"/>
  <c r="BE87" i="30"/>
  <c r="BA74" i="35"/>
  <c r="BA76" i="36"/>
  <c r="BG80" i="31"/>
  <c r="P87" i="31"/>
  <c r="BA74" i="32"/>
  <c r="M39" i="12"/>
  <c r="BD55" i="27"/>
  <c r="BC72" i="27"/>
  <c r="K84" i="27"/>
  <c r="K88" i="27" s="1"/>
  <c r="AB80" i="28"/>
  <c r="AN81" i="28"/>
  <c r="BI81" i="28"/>
  <c r="AN77" i="28"/>
  <c r="BI77" i="28"/>
  <c r="BA74" i="28"/>
  <c r="AP88" i="28"/>
  <c r="AX88" i="28"/>
  <c r="BK80" i="29"/>
  <c r="D50" i="29"/>
  <c r="BK77" i="29"/>
  <c r="BB80" i="30"/>
  <c r="BJ80" i="30"/>
  <c r="BG36" i="30"/>
  <c r="BC87" i="30"/>
  <c r="BI80" i="34"/>
  <c r="P72" i="34"/>
  <c r="P77" i="34"/>
  <c r="BI77" i="34"/>
  <c r="BA76" i="34"/>
  <c r="BG36" i="35"/>
  <c r="BL50" i="35"/>
  <c r="BE77" i="35"/>
  <c r="M84" i="35"/>
  <c r="M88" i="35" s="1"/>
  <c r="BG87" i="35"/>
  <c r="BD77" i="36"/>
  <c r="AK84" i="36"/>
  <c r="AK88" i="36" s="1"/>
  <c r="BE50" i="31"/>
  <c r="BE77" i="31"/>
  <c r="I84" i="31"/>
  <c r="I88" i="31" s="1"/>
  <c r="S84" i="31"/>
  <c r="S88" i="31" s="1"/>
  <c r="AA84" i="31"/>
  <c r="AA88" i="31" s="1"/>
  <c r="AJ84" i="31"/>
  <c r="AJ88" i="31" s="1"/>
  <c r="AS84" i="31"/>
  <c r="AS88" i="31" s="1"/>
  <c r="N84" i="31"/>
  <c r="N88" i="31" s="1"/>
  <c r="AI84" i="31"/>
  <c r="AI88" i="31" s="1"/>
  <c r="AL84" i="31"/>
  <c r="AL88" i="31" s="1"/>
  <c r="AB87" i="31"/>
  <c r="BH81" i="32"/>
  <c r="AN55" i="32"/>
  <c r="BB77" i="32"/>
  <c r="H84" i="32"/>
  <c r="H88" i="32" s="1"/>
  <c r="Q84" i="32"/>
  <c r="Q88" i="32" s="1"/>
  <c r="AH84" i="32"/>
  <c r="AH88" i="32" s="1"/>
  <c r="AQ84" i="32"/>
  <c r="AQ88" i="32" s="1"/>
  <c r="AY84" i="32"/>
  <c r="AY88" i="32" s="1"/>
  <c r="BK87" i="32"/>
  <c r="P80" i="33"/>
  <c r="BA69" i="33"/>
  <c r="AB77" i="33"/>
  <c r="L84" i="33"/>
  <c r="U84" i="33"/>
  <c r="U88" i="33" s="1"/>
  <c r="AL84" i="33"/>
  <c r="AL88" i="33" s="1"/>
  <c r="AU84" i="33"/>
  <c r="AU88" i="33" s="1"/>
  <c r="AG84" i="33"/>
  <c r="AG88" i="33" s="1"/>
  <c r="D87" i="33"/>
  <c r="BC87" i="33"/>
  <c r="BA52" i="33"/>
  <c r="P87" i="33"/>
  <c r="BF55" i="27"/>
  <c r="P77" i="27"/>
  <c r="BG77" i="27"/>
  <c r="E84" i="27"/>
  <c r="E88" i="27" s="1"/>
  <c r="M84" i="27"/>
  <c r="M88" i="27" s="1"/>
  <c r="V84" i="27"/>
  <c r="AE84" i="27"/>
  <c r="AE88" i="27" s="1"/>
  <c r="AM84" i="27"/>
  <c r="AM88" i="27" s="1"/>
  <c r="AV84" i="27"/>
  <c r="AV88" i="27" s="1"/>
  <c r="V87" i="9"/>
  <c r="BJ80" i="28"/>
  <c r="BK81" i="28"/>
  <c r="BE50" i="28"/>
  <c r="BG50" i="28"/>
  <c r="BK77" i="28"/>
  <c r="AR88" i="28"/>
  <c r="BE80" i="29"/>
  <c r="AB50" i="29"/>
  <c r="BH50" i="29"/>
  <c r="D87" i="29"/>
  <c r="BL80" i="30"/>
  <c r="BD50" i="30"/>
  <c r="BL50" i="30"/>
  <c r="AN55" i="30"/>
  <c r="BI55" i="30"/>
  <c r="K84" i="30"/>
  <c r="K88" i="30" s="1"/>
  <c r="AC84" i="30"/>
  <c r="AC88" i="30" s="1"/>
  <c r="AK84" i="30"/>
  <c r="BC80" i="34"/>
  <c r="BH80" i="34"/>
  <c r="BI81" i="34"/>
  <c r="BD50" i="34"/>
  <c r="BL50" i="34"/>
  <c r="AN55" i="34"/>
  <c r="BJ80" i="34"/>
  <c r="AN77" i="34"/>
  <c r="BD87" i="34"/>
  <c r="BK80" i="35"/>
  <c r="BG77" i="35"/>
  <c r="K84" i="35"/>
  <c r="K88" i="35" s="1"/>
  <c r="AL88" i="35"/>
  <c r="AU84" i="35"/>
  <c r="AU88" i="35" s="1"/>
  <c r="AP84" i="35"/>
  <c r="AP88" i="35" s="1"/>
  <c r="S84" i="35"/>
  <c r="S88" i="35" s="1"/>
  <c r="D80" i="36"/>
  <c r="P50" i="36"/>
  <c r="BH50" i="36"/>
  <c r="D55" i="36"/>
  <c r="BH72" i="36"/>
  <c r="AB80" i="31"/>
  <c r="AN81" i="31"/>
  <c r="BI81" i="31"/>
  <c r="BG50" i="31"/>
  <c r="AN55" i="31"/>
  <c r="BG77" i="31"/>
  <c r="K84" i="31"/>
  <c r="K88" i="31" s="1"/>
  <c r="BA85" i="31"/>
  <c r="BJ87" i="31"/>
  <c r="AN80" i="32"/>
  <c r="BE50" i="32"/>
  <c r="BD77" i="32"/>
  <c r="BL77" i="32"/>
  <c r="AN80" i="33"/>
  <c r="BI80" i="33"/>
  <c r="BF50" i="33"/>
  <c r="BB55" i="33"/>
  <c r="BC80" i="33"/>
  <c r="BK72" i="33"/>
  <c r="BB77" i="33"/>
  <c r="BL77" i="33"/>
  <c r="AB87" i="33"/>
  <c r="N25" i="12"/>
  <c r="G40" i="12"/>
  <c r="G83" i="12" s="1"/>
  <c r="D77" i="32"/>
  <c r="K83" i="12"/>
  <c r="N32" i="12"/>
  <c r="AN80" i="27"/>
  <c r="P72" i="27"/>
  <c r="BG72" i="27"/>
  <c r="G84" i="27"/>
  <c r="G88" i="27" s="1"/>
  <c r="O84" i="27"/>
  <c r="O88" i="27" s="1"/>
  <c r="X84" i="27"/>
  <c r="X88" i="27" s="1"/>
  <c r="AG84" i="27"/>
  <c r="AG88" i="27" s="1"/>
  <c r="BD80" i="28"/>
  <c r="BL80" i="28"/>
  <c r="P50" i="28"/>
  <c r="BE77" i="28"/>
  <c r="T88" i="28"/>
  <c r="AT88" i="28"/>
  <c r="AW84" i="28"/>
  <c r="AW88" i="28" s="1"/>
  <c r="P80" i="29"/>
  <c r="BJ50" i="29"/>
  <c r="AB55" i="29"/>
  <c r="BI55" i="29"/>
  <c r="P77" i="29"/>
  <c r="L84" i="29"/>
  <c r="L88" i="29" s="1"/>
  <c r="U84" i="29"/>
  <c r="U88" i="29" s="1"/>
  <c r="AL84" i="29"/>
  <c r="AL88" i="29" s="1"/>
  <c r="AU84" i="29"/>
  <c r="AU88" i="29" s="1"/>
  <c r="BE87" i="29"/>
  <c r="BF80" i="30"/>
  <c r="D50" i="30"/>
  <c r="BE55" i="30"/>
  <c r="AB77" i="30"/>
  <c r="E84" i="30"/>
  <c r="E88" i="30" s="1"/>
  <c r="M84" i="30"/>
  <c r="M88" i="30" s="1"/>
  <c r="V84" i="30"/>
  <c r="V88" i="30" s="1"/>
  <c r="AM84" i="30"/>
  <c r="AM88" i="30" s="1"/>
  <c r="AV84" i="30"/>
  <c r="AV88" i="30" s="1"/>
  <c r="D50" i="34"/>
  <c r="BF50" i="34"/>
  <c r="BH50" i="34"/>
  <c r="BK55" i="34"/>
  <c r="BC77" i="34"/>
  <c r="BE80" i="35"/>
  <c r="D80" i="35"/>
  <c r="AB50" i="35"/>
  <c r="D72" i="35"/>
  <c r="BA69" i="35"/>
  <c r="AN77" i="35"/>
  <c r="BI77" i="35"/>
  <c r="AL84" i="36"/>
  <c r="AL88" i="36" s="1"/>
  <c r="BJ80" i="31"/>
  <c r="BA47" i="31"/>
  <c r="BC50" i="31"/>
  <c r="BB50" i="31"/>
  <c r="BK55" i="31"/>
  <c r="AN77" i="31"/>
  <c r="W84" i="31"/>
  <c r="W88" i="31" s="1"/>
  <c r="AW84" i="31"/>
  <c r="AW88" i="31" s="1"/>
  <c r="BK80" i="32"/>
  <c r="BI50" i="32"/>
  <c r="BF77" i="32"/>
  <c r="BK80" i="33"/>
  <c r="AB50" i="33"/>
  <c r="BH50" i="33"/>
  <c r="BD55" i="33"/>
  <c r="BI72" i="33"/>
  <c r="BA85" i="33"/>
  <c r="P45" i="13"/>
  <c r="BA76" i="32"/>
  <c r="BA47" i="33"/>
  <c r="BL50" i="33"/>
  <c r="BB55" i="27"/>
  <c r="BJ55" i="27"/>
  <c r="BC77" i="27"/>
  <c r="BK77" i="27"/>
  <c r="AI84" i="27"/>
  <c r="AI88" i="27" s="1"/>
  <c r="AR84" i="27"/>
  <c r="AR88" i="27" s="1"/>
  <c r="I87" i="9"/>
  <c r="D80" i="28"/>
  <c r="P81" i="28"/>
  <c r="AN50" i="28"/>
  <c r="BI50" i="28"/>
  <c r="D55" i="28"/>
  <c r="BG80" i="28"/>
  <c r="P77" i="28"/>
  <c r="BG77" i="28"/>
  <c r="V88" i="28"/>
  <c r="AN80" i="29"/>
  <c r="BI80" i="29"/>
  <c r="BD50" i="29"/>
  <c r="BL50" i="29"/>
  <c r="BB80" i="29"/>
  <c r="D72" i="29"/>
  <c r="BF72" i="29"/>
  <c r="AN77" i="29"/>
  <c r="BI77" i="29"/>
  <c r="AF84" i="29"/>
  <c r="AF88" i="29" s="1"/>
  <c r="AB80" i="30"/>
  <c r="AN81" i="30"/>
  <c r="BE36" i="30"/>
  <c r="AB50" i="30"/>
  <c r="BK50" i="30"/>
  <c r="BK72" i="30"/>
  <c r="P80" i="34"/>
  <c r="BG80" i="34"/>
  <c r="AB50" i="34"/>
  <c r="BE77" i="34"/>
  <c r="J84" i="34"/>
  <c r="J88" i="34" s="1"/>
  <c r="S84" i="34"/>
  <c r="S88" i="34" s="1"/>
  <c r="AA84" i="34"/>
  <c r="AA88" i="34" s="1"/>
  <c r="AJ84" i="34"/>
  <c r="AJ88" i="34" s="1"/>
  <c r="AS84" i="34"/>
  <c r="AS88" i="34" s="1"/>
  <c r="BG80" i="35"/>
  <c r="AN77" i="36"/>
  <c r="N84" i="36"/>
  <c r="N88" i="36" s="1"/>
  <c r="W84" i="36"/>
  <c r="W88" i="36" s="1"/>
  <c r="AF84" i="36"/>
  <c r="AF88" i="36" s="1"/>
  <c r="BD80" i="31"/>
  <c r="BL80" i="31"/>
  <c r="BK50" i="31"/>
  <c r="BE55" i="31"/>
  <c r="BK77" i="31"/>
  <c r="AY84" i="31"/>
  <c r="AY88" i="31" s="1"/>
  <c r="D87" i="31"/>
  <c r="D81" i="32"/>
  <c r="BA47" i="32"/>
  <c r="BC50" i="32"/>
  <c r="P55" i="32"/>
  <c r="BG55" i="32"/>
  <c r="BA69" i="32"/>
  <c r="AB77" i="32"/>
  <c r="BH77" i="32"/>
  <c r="BI87" i="32"/>
  <c r="BD50" i="33"/>
  <c r="AB55" i="33"/>
  <c r="BB81" i="33"/>
  <c r="D77" i="33"/>
  <c r="BF77" i="33"/>
  <c r="BD87" i="33"/>
  <c r="BC55" i="4"/>
  <c r="AB72" i="4"/>
  <c r="BF28" i="27"/>
  <c r="BA22" i="27"/>
  <c r="BA27" i="27"/>
  <c r="D36" i="27"/>
  <c r="BH55" i="27"/>
  <c r="BK81" i="27"/>
  <c r="BB81" i="28"/>
  <c r="P55" i="28"/>
  <c r="BG55" i="28"/>
  <c r="D28" i="29"/>
  <c r="BD81" i="29"/>
  <c r="BL81" i="29"/>
  <c r="AN40" i="29"/>
  <c r="BH72" i="29"/>
  <c r="F84" i="29"/>
  <c r="F88" i="29" s="1"/>
  <c r="N84" i="29"/>
  <c r="N88" i="29" s="1"/>
  <c r="W84" i="29"/>
  <c r="W88" i="29" s="1"/>
  <c r="AW84" i="29"/>
  <c r="AW88" i="29" s="1"/>
  <c r="BF28" i="30"/>
  <c r="BC45" i="30"/>
  <c r="BJ55" i="30"/>
  <c r="BF72" i="30"/>
  <c r="BA67" i="30"/>
  <c r="BI77" i="30"/>
  <c r="L84" i="30"/>
  <c r="L88" i="30" s="1"/>
  <c r="AL84" i="30"/>
  <c r="AL88" i="30" s="1"/>
  <c r="AU84" i="30"/>
  <c r="AU88" i="30" s="1"/>
  <c r="BE28" i="34"/>
  <c r="BK81" i="34"/>
  <c r="P55" i="34"/>
  <c r="BG72" i="34"/>
  <c r="BF72" i="34"/>
  <c r="D77" i="34"/>
  <c r="P81" i="35"/>
  <c r="BK72" i="35"/>
  <c r="BA23" i="36"/>
  <c r="D78" i="36"/>
  <c r="BA30" i="4"/>
  <c r="AN45" i="4"/>
  <c r="BG28" i="27"/>
  <c r="BF72" i="27"/>
  <c r="BI72" i="27"/>
  <c r="T84" i="27"/>
  <c r="T88" i="27" s="1"/>
  <c r="AC84" i="27"/>
  <c r="AC88" i="27" s="1"/>
  <c r="AK84" i="27"/>
  <c r="AK88" i="27" s="1"/>
  <c r="AT84" i="27"/>
  <c r="BE28" i="28"/>
  <c r="D72" i="28"/>
  <c r="BF67" i="9"/>
  <c r="BI72" i="29"/>
  <c r="BA67" i="29"/>
  <c r="N84" i="35"/>
  <c r="N88" i="35" s="1"/>
  <c r="W84" i="35"/>
  <c r="W88" i="35" s="1"/>
  <c r="AF84" i="35"/>
  <c r="AF88" i="35" s="1"/>
  <c r="AO84" i="35"/>
  <c r="AO88" i="35" s="1"/>
  <c r="AW84" i="35"/>
  <c r="AW88" i="35" s="1"/>
  <c r="AR84" i="35"/>
  <c r="AR88" i="35" s="1"/>
  <c r="P78" i="36"/>
  <c r="Z84" i="36"/>
  <c r="Z88" i="36" s="1"/>
  <c r="BA23" i="4"/>
  <c r="BA27" i="4"/>
  <c r="BA37" i="4"/>
  <c r="BA65" i="27"/>
  <c r="P79" i="28"/>
  <c r="BG79" i="28"/>
  <c r="BH36" i="28"/>
  <c r="AN55" i="28"/>
  <c r="BI79" i="28"/>
  <c r="P72" i="28"/>
  <c r="L84" i="28"/>
  <c r="L88" i="28" s="1"/>
  <c r="U84" i="28"/>
  <c r="U88" i="28" s="1"/>
  <c r="AD84" i="28"/>
  <c r="AD88" i="28" s="1"/>
  <c r="AL84" i="28"/>
  <c r="AL88" i="28" s="1"/>
  <c r="AU84" i="28"/>
  <c r="AU88" i="28" s="1"/>
  <c r="BH28" i="29"/>
  <c r="D81" i="29"/>
  <c r="BF81" i="29"/>
  <c r="P55" i="29"/>
  <c r="BG55" i="29"/>
  <c r="BB72" i="29"/>
  <c r="H84" i="29"/>
  <c r="H88" i="29" s="1"/>
  <c r="Y84" i="29"/>
  <c r="Y88" i="29" s="1"/>
  <c r="AH84" i="29"/>
  <c r="AH88" i="29" s="1"/>
  <c r="AY84" i="29"/>
  <c r="AY88" i="29" s="1"/>
  <c r="AN28" i="30"/>
  <c r="AB36" i="30"/>
  <c r="BH36" i="30"/>
  <c r="BL55" i="30"/>
  <c r="BH72" i="30"/>
  <c r="N84" i="30"/>
  <c r="N88" i="30" s="1"/>
  <c r="W84" i="30"/>
  <c r="W88" i="30" s="1"/>
  <c r="AF84" i="30"/>
  <c r="AF88" i="30" s="1"/>
  <c r="AO84" i="30"/>
  <c r="AO88" i="30" s="1"/>
  <c r="AW84" i="30"/>
  <c r="AW88" i="30" s="1"/>
  <c r="BA65" i="35"/>
  <c r="BA66" i="35"/>
  <c r="BC79" i="36"/>
  <c r="BA35" i="4"/>
  <c r="BB40" i="4"/>
  <c r="BI36" i="27"/>
  <c r="BA30" i="27"/>
  <c r="BK36" i="27"/>
  <c r="BK55" i="27"/>
  <c r="BK72" i="27"/>
  <c r="P28" i="28"/>
  <c r="BG78" i="28"/>
  <c r="BE81" i="28"/>
  <c r="BA51" i="28"/>
  <c r="BJ55" i="28"/>
  <c r="AB72" i="28"/>
  <c r="BG72" i="28"/>
  <c r="BJ78" i="28"/>
  <c r="BK72" i="28"/>
  <c r="AM84" i="28"/>
  <c r="AM88" i="28" s="1"/>
  <c r="AN28" i="29"/>
  <c r="BI28" i="29"/>
  <c r="BA37" i="29"/>
  <c r="R84" i="29"/>
  <c r="R88" i="29" s="1"/>
  <c r="Z84" i="29"/>
  <c r="Z88" i="29" s="1"/>
  <c r="AI84" i="29"/>
  <c r="AI88" i="29" s="1"/>
  <c r="BB79" i="30"/>
  <c r="BJ79" i="30"/>
  <c r="D81" i="30"/>
  <c r="BB36" i="30"/>
  <c r="D45" i="30"/>
  <c r="BA53" i="30"/>
  <c r="BC77" i="30"/>
  <c r="O84" i="30"/>
  <c r="O88" i="30" s="1"/>
  <c r="X84" i="30"/>
  <c r="X88" i="30" s="1"/>
  <c r="AX84" i="30"/>
  <c r="AX88" i="30" s="1"/>
  <c r="BA51" i="34"/>
  <c r="AV84" i="34"/>
  <c r="AV88" i="34" s="1"/>
  <c r="BE28" i="35"/>
  <c r="P36" i="35"/>
  <c r="BA35" i="35"/>
  <c r="BG55" i="35"/>
  <c r="G84" i="35"/>
  <c r="G88" i="35" s="1"/>
  <c r="BF28" i="31"/>
  <c r="BE36" i="4"/>
  <c r="D36" i="4"/>
  <c r="BF36" i="4"/>
  <c r="BL45" i="4"/>
  <c r="P55" i="4"/>
  <c r="BD72" i="4"/>
  <c r="BB28" i="27"/>
  <c r="BJ28" i="27"/>
  <c r="BB36" i="27"/>
  <c r="BJ36" i="27"/>
  <c r="P81" i="27"/>
  <c r="AN72" i="27"/>
  <c r="AF84" i="27"/>
  <c r="AF88" i="27" s="1"/>
  <c r="AW84" i="27"/>
  <c r="AW88" i="27" s="1"/>
  <c r="BH78" i="28"/>
  <c r="BH84" i="28" s="1"/>
  <c r="BH88" i="28" s="1"/>
  <c r="BA30" i="28"/>
  <c r="BF81" i="28"/>
  <c r="BD72" i="28"/>
  <c r="BC77" i="28"/>
  <c r="F84" i="28"/>
  <c r="F88" i="28" s="1"/>
  <c r="N84" i="28"/>
  <c r="N88" i="28" s="1"/>
  <c r="AF84" i="28"/>
  <c r="AF88" i="28" s="1"/>
  <c r="AO84" i="28"/>
  <c r="AO88" i="28" s="1"/>
  <c r="AB81" i="29"/>
  <c r="BD36" i="29"/>
  <c r="BL36" i="29"/>
  <c r="BG45" i="29"/>
  <c r="AN55" i="29"/>
  <c r="J84" i="29"/>
  <c r="J88" i="29" s="1"/>
  <c r="AA84" i="29"/>
  <c r="AA88" i="29" s="1"/>
  <c r="AJ84" i="29"/>
  <c r="AJ88" i="29" s="1"/>
  <c r="AS84" i="29"/>
  <c r="AS88" i="29" s="1"/>
  <c r="BD28" i="30"/>
  <c r="P81" i="30"/>
  <c r="BJ36" i="30"/>
  <c r="D55" i="30"/>
  <c r="BF55" i="30"/>
  <c r="BJ72" i="30"/>
  <c r="BA71" i="30"/>
  <c r="Y84" i="30"/>
  <c r="Y88" i="30" s="1"/>
  <c r="AH84" i="30"/>
  <c r="AH88" i="30" s="1"/>
  <c r="BK36" i="34"/>
  <c r="AO84" i="34"/>
  <c r="AO88" i="34" s="1"/>
  <c r="BE72" i="36"/>
  <c r="BF40" i="4"/>
  <c r="BA53" i="4"/>
  <c r="BA67" i="27"/>
  <c r="AP84" i="27"/>
  <c r="AP88" i="27" s="1"/>
  <c r="AX84" i="27"/>
  <c r="AX88" i="27" s="1"/>
  <c r="BI28" i="28"/>
  <c r="BB79" i="28"/>
  <c r="BJ79" i="28"/>
  <c r="BD55" i="28"/>
  <c r="BL55" i="28"/>
  <c r="BA64" i="28"/>
  <c r="BI72" i="28"/>
  <c r="BE68" i="9"/>
  <c r="BL79" i="29"/>
  <c r="AN81" i="29"/>
  <c r="BE36" i="29"/>
  <c r="K84" i="29"/>
  <c r="K88" i="29" s="1"/>
  <c r="AC84" i="29"/>
  <c r="AC88" i="29" s="1"/>
  <c r="AK84" i="29"/>
  <c r="AK88" i="29" s="1"/>
  <c r="AT84" i="29"/>
  <c r="AT88" i="29" s="1"/>
  <c r="BC28" i="30"/>
  <c r="BK28" i="30"/>
  <c r="BD79" i="30"/>
  <c r="BL79" i="30"/>
  <c r="AB81" i="30"/>
  <c r="BK40" i="30"/>
  <c r="P55" i="30"/>
  <c r="BG77" i="30"/>
  <c r="I84" i="30"/>
  <c r="I88" i="30" s="1"/>
  <c r="Z84" i="30"/>
  <c r="Z88" i="30" s="1"/>
  <c r="AI84" i="30"/>
  <c r="AI88" i="30" s="1"/>
  <c r="BL55" i="34"/>
  <c r="BG78" i="35"/>
  <c r="AB28" i="35"/>
  <c r="BD81" i="35"/>
  <c r="P36" i="4"/>
  <c r="BG36" i="4"/>
  <c r="BD22" i="9"/>
  <c r="BE36" i="34"/>
  <c r="BH36" i="4"/>
  <c r="BJ81" i="27"/>
  <c r="BE36" i="27"/>
  <c r="BE45" i="27"/>
  <c r="P55" i="27"/>
  <c r="BD72" i="27"/>
  <c r="I84" i="27"/>
  <c r="I88" i="27" s="1"/>
  <c r="R84" i="27"/>
  <c r="R88" i="27" s="1"/>
  <c r="Z84" i="27"/>
  <c r="Z88" i="27" s="1"/>
  <c r="BE36" i="28"/>
  <c r="D36" i="28"/>
  <c r="BH55" i="28"/>
  <c r="BG36" i="29"/>
  <c r="BL55" i="29"/>
  <c r="P72" i="29"/>
  <c r="BG72" i="29"/>
  <c r="D28" i="30"/>
  <c r="AN72" i="30"/>
  <c r="D28" i="34"/>
  <c r="BF36" i="34"/>
  <c r="BJ77" i="36"/>
  <c r="BB72" i="34"/>
  <c r="H84" i="34"/>
  <c r="H88" i="34" s="1"/>
  <c r="Q84" i="34"/>
  <c r="Q88" i="34" s="1"/>
  <c r="AH84" i="34"/>
  <c r="AH88" i="34" s="1"/>
  <c r="AQ84" i="34"/>
  <c r="AY84" i="34"/>
  <c r="AY88" i="34" s="1"/>
  <c r="D79" i="35"/>
  <c r="BF79" i="35"/>
  <c r="BK40" i="35"/>
  <c r="BB72" i="35"/>
  <c r="BF77" i="35"/>
  <c r="Z84" i="35"/>
  <c r="Z88" i="35" s="1"/>
  <c r="AI84" i="35"/>
  <c r="AI88" i="35" s="1"/>
  <c r="BK81" i="36"/>
  <c r="AB36" i="36"/>
  <c r="BC36" i="36"/>
  <c r="BK79" i="36"/>
  <c r="D81" i="36"/>
  <c r="BL72" i="36"/>
  <c r="L84" i="36"/>
  <c r="L88" i="36" s="1"/>
  <c r="U84" i="36"/>
  <c r="U88" i="36" s="1"/>
  <c r="AD84" i="36"/>
  <c r="AD88" i="36" s="1"/>
  <c r="AN36" i="31"/>
  <c r="BD78" i="31"/>
  <c r="BF72" i="31"/>
  <c r="BA66" i="31"/>
  <c r="J84" i="31"/>
  <c r="J88" i="31" s="1"/>
  <c r="BL28" i="32"/>
  <c r="BA27" i="32"/>
  <c r="BB28" i="32"/>
  <c r="BL72" i="32"/>
  <c r="E84" i="32"/>
  <c r="E88" i="32" s="1"/>
  <c r="V84" i="32"/>
  <c r="V88" i="32" s="1"/>
  <c r="AE84" i="32"/>
  <c r="AE88" i="32" s="1"/>
  <c r="AM84" i="32"/>
  <c r="AM88" i="32" s="1"/>
  <c r="AV84" i="32"/>
  <c r="AV88" i="32" s="1"/>
  <c r="BE36" i="33"/>
  <c r="D36" i="33"/>
  <c r="P40" i="33"/>
  <c r="BL55" i="33"/>
  <c r="D72" i="33"/>
  <c r="BA68" i="33"/>
  <c r="I84" i="33"/>
  <c r="I88" i="33" s="1"/>
  <c r="Z84" i="33"/>
  <c r="AI84" i="33"/>
  <c r="AI88" i="33" s="1"/>
  <c r="BA49" i="101"/>
  <c r="AB81" i="34"/>
  <c r="BH81" i="34"/>
  <c r="BG81" i="34"/>
  <c r="BC55" i="34"/>
  <c r="BL79" i="34"/>
  <c r="BE72" i="34"/>
  <c r="BA67" i="34"/>
  <c r="I84" i="34"/>
  <c r="I88" i="34" s="1"/>
  <c r="R84" i="34"/>
  <c r="R88" i="34" s="1"/>
  <c r="AI84" i="34"/>
  <c r="AI88" i="34" s="1"/>
  <c r="AR84" i="34"/>
  <c r="P79" i="35"/>
  <c r="BC81" i="35"/>
  <c r="BF36" i="35"/>
  <c r="BL55" i="35"/>
  <c r="AN72" i="35"/>
  <c r="BA68" i="35"/>
  <c r="I84" i="35"/>
  <c r="I88" i="35" s="1"/>
  <c r="AA84" i="35"/>
  <c r="AA88" i="35" s="1"/>
  <c r="AJ84" i="35"/>
  <c r="AJ88" i="35" s="1"/>
  <c r="AS84" i="35"/>
  <c r="AS88" i="35" s="1"/>
  <c r="H84" i="35"/>
  <c r="H88" i="35" s="1"/>
  <c r="BI79" i="36"/>
  <c r="BL81" i="36"/>
  <c r="AN36" i="36"/>
  <c r="BI36" i="36"/>
  <c r="P81" i="36"/>
  <c r="BI55" i="36"/>
  <c r="BJ55" i="36"/>
  <c r="M84" i="36"/>
  <c r="M88" i="36" s="1"/>
  <c r="AE84" i="36"/>
  <c r="AE88" i="36" s="1"/>
  <c r="AM84" i="36"/>
  <c r="AM88" i="36" s="1"/>
  <c r="BB79" i="31"/>
  <c r="BG81" i="31"/>
  <c r="BJ36" i="31"/>
  <c r="BA37" i="31"/>
  <c r="H84" i="31"/>
  <c r="H88" i="31" s="1"/>
  <c r="R84" i="31"/>
  <c r="R88" i="31" s="1"/>
  <c r="AR84" i="31"/>
  <c r="AR88" i="31" s="1"/>
  <c r="AT84" i="31"/>
  <c r="AT88" i="31" s="1"/>
  <c r="P28" i="32"/>
  <c r="BH40" i="32"/>
  <c r="BI40" i="32"/>
  <c r="BE72" i="32"/>
  <c r="BE77" i="32"/>
  <c r="F84" i="32"/>
  <c r="F88" i="32" s="1"/>
  <c r="W84" i="32"/>
  <c r="W88" i="32" s="1"/>
  <c r="AF84" i="32"/>
  <c r="AF88" i="32" s="1"/>
  <c r="AO84" i="32"/>
  <c r="AO88" i="32" s="1"/>
  <c r="AW84" i="32"/>
  <c r="AW88" i="32" s="1"/>
  <c r="BD78" i="33"/>
  <c r="BF28" i="33"/>
  <c r="BF36" i="33"/>
  <c r="AB40" i="33"/>
  <c r="P72" i="33"/>
  <c r="BE72" i="33"/>
  <c r="AN77" i="33"/>
  <c r="J84" i="33"/>
  <c r="J88" i="33" s="1"/>
  <c r="AA84" i="33"/>
  <c r="AA88" i="33" s="1"/>
  <c r="AJ84" i="33"/>
  <c r="AJ88" i="33" s="1"/>
  <c r="AS84" i="33"/>
  <c r="AS88" i="33" s="1"/>
  <c r="BJ28" i="31"/>
  <c r="BA22" i="31"/>
  <c r="BF72" i="32"/>
  <c r="BG55" i="33"/>
  <c r="BA31" i="101"/>
  <c r="BA40" i="101"/>
  <c r="BA41" i="101"/>
  <c r="AN36" i="34"/>
  <c r="BD45" i="34"/>
  <c r="BD55" i="34"/>
  <c r="BA71" i="34"/>
  <c r="L84" i="34"/>
  <c r="L88" i="34" s="1"/>
  <c r="U84" i="34"/>
  <c r="U88" i="34" s="1"/>
  <c r="AD84" i="34"/>
  <c r="AD88" i="34" s="1"/>
  <c r="AU84" i="34"/>
  <c r="AU88" i="34" s="1"/>
  <c r="D81" i="35"/>
  <c r="BF81" i="35"/>
  <c r="BF40" i="35"/>
  <c r="BF55" i="35"/>
  <c r="P55" i="35"/>
  <c r="BF72" i="35"/>
  <c r="P72" i="35"/>
  <c r="BL72" i="35"/>
  <c r="L84" i="35"/>
  <c r="L88" i="35" s="1"/>
  <c r="BC28" i="36"/>
  <c r="BD79" i="36"/>
  <c r="D28" i="36"/>
  <c r="AB81" i="36"/>
  <c r="BL36" i="36"/>
  <c r="BF36" i="36"/>
  <c r="BK55" i="36"/>
  <c r="BA66" i="36"/>
  <c r="H84" i="36"/>
  <c r="H88" i="36" s="1"/>
  <c r="Y84" i="36"/>
  <c r="Y88" i="36" s="1"/>
  <c r="AQ84" i="36"/>
  <c r="AQ88" i="36" s="1"/>
  <c r="AY84" i="36"/>
  <c r="AY88" i="36" s="1"/>
  <c r="BE79" i="31"/>
  <c r="BC78" i="31"/>
  <c r="BE36" i="31"/>
  <c r="BC81" i="31"/>
  <c r="BL55" i="31"/>
  <c r="U84" i="31"/>
  <c r="U88" i="31" s="1"/>
  <c r="AB78" i="32"/>
  <c r="BA23" i="32"/>
  <c r="BC28" i="32"/>
  <c r="BE81" i="32"/>
  <c r="BH36" i="32"/>
  <c r="AN45" i="32"/>
  <c r="BC55" i="32"/>
  <c r="AB72" i="32"/>
  <c r="BJ72" i="32"/>
  <c r="P77" i="32"/>
  <c r="P28" i="33"/>
  <c r="BE81" i="33"/>
  <c r="BB40" i="33"/>
  <c r="BA51" i="33"/>
  <c r="BJ72" i="33"/>
  <c r="AN81" i="36"/>
  <c r="BL55" i="36"/>
  <c r="I84" i="36"/>
  <c r="I88" i="36" s="1"/>
  <c r="R84" i="36"/>
  <c r="R88" i="36" s="1"/>
  <c r="AR84" i="36"/>
  <c r="AR88" i="36" s="1"/>
  <c r="BE28" i="31"/>
  <c r="L84" i="31"/>
  <c r="L88" i="31" s="1"/>
  <c r="AE84" i="31"/>
  <c r="AE88" i="31" s="1"/>
  <c r="AM84" i="31"/>
  <c r="AM88" i="31" s="1"/>
  <c r="AU84" i="31"/>
  <c r="AU88" i="31" s="1"/>
  <c r="AK88" i="31"/>
  <c r="AN78" i="32"/>
  <c r="BL78" i="32"/>
  <c r="AN72" i="32"/>
  <c r="J84" i="32"/>
  <c r="J88" i="32" s="1"/>
  <c r="S84" i="32"/>
  <c r="S88" i="32" s="1"/>
  <c r="AA84" i="32"/>
  <c r="AA88" i="32" s="1"/>
  <c r="AS84" i="32"/>
  <c r="AS88" i="32" s="1"/>
  <c r="BF81" i="33"/>
  <c r="BA71" i="33"/>
  <c r="N84" i="33"/>
  <c r="N88" i="33" s="1"/>
  <c r="AO84" i="33"/>
  <c r="AO88" i="33" s="1"/>
  <c r="AW84" i="33"/>
  <c r="BA28" i="101"/>
  <c r="BA70" i="101"/>
  <c r="AY84" i="30"/>
  <c r="AY88" i="30" s="1"/>
  <c r="BA23" i="34"/>
  <c r="BE81" i="34"/>
  <c r="BI36" i="34"/>
  <c r="BB36" i="34"/>
  <c r="BI78" i="34"/>
  <c r="BF45" i="34"/>
  <c r="BH55" i="34"/>
  <c r="AN79" i="34"/>
  <c r="AB72" i="34"/>
  <c r="BH72" i="34"/>
  <c r="BJ72" i="34"/>
  <c r="BA68" i="34"/>
  <c r="BK72" i="34"/>
  <c r="BL72" i="34"/>
  <c r="BJ77" i="34"/>
  <c r="F84" i="34"/>
  <c r="F88" i="34" s="1"/>
  <c r="W84" i="34"/>
  <c r="W88" i="34" s="1"/>
  <c r="AF84" i="34"/>
  <c r="BC28" i="35"/>
  <c r="BL79" i="35"/>
  <c r="BC36" i="35"/>
  <c r="BI40" i="35"/>
  <c r="AN55" i="35"/>
  <c r="BI72" i="35"/>
  <c r="F84" i="35"/>
  <c r="F88" i="35" s="1"/>
  <c r="X84" i="35"/>
  <c r="X88" i="35" s="1"/>
  <c r="AG84" i="35"/>
  <c r="AG88" i="35" s="1"/>
  <c r="AX84" i="35"/>
  <c r="AX88" i="35" s="1"/>
  <c r="AC84" i="35"/>
  <c r="AC88" i="35" s="1"/>
  <c r="BF79" i="36"/>
  <c r="BB40" i="36"/>
  <c r="P77" i="36"/>
  <c r="S84" i="36"/>
  <c r="S88" i="36" s="1"/>
  <c r="AA84" i="36"/>
  <c r="AA88" i="36" s="1"/>
  <c r="AS84" i="36"/>
  <c r="AS88" i="36" s="1"/>
  <c r="P28" i="31"/>
  <c r="BD81" i="31"/>
  <c r="BL81" i="31"/>
  <c r="BA41" i="31"/>
  <c r="BF55" i="31"/>
  <c r="BG55" i="31"/>
  <c r="BI72" i="31"/>
  <c r="BL72" i="31"/>
  <c r="E84" i="31"/>
  <c r="E88" i="31" s="1"/>
  <c r="AF84" i="31"/>
  <c r="AF88" i="31" s="1"/>
  <c r="AO84" i="31"/>
  <c r="AO88" i="31" s="1"/>
  <c r="AH84" i="31"/>
  <c r="AH88" i="31" s="1"/>
  <c r="BJ28" i="32"/>
  <c r="BG81" i="32"/>
  <c r="BJ36" i="32"/>
  <c r="D55" i="32"/>
  <c r="T84" i="32"/>
  <c r="T88" i="32" s="1"/>
  <c r="AC84" i="32"/>
  <c r="AC88" i="32" s="1"/>
  <c r="AT84" i="32"/>
  <c r="AT88" i="32" s="1"/>
  <c r="N84" i="32"/>
  <c r="N88" i="32" s="1"/>
  <c r="BJ28" i="33"/>
  <c r="BA22" i="33"/>
  <c r="BI45" i="33"/>
  <c r="BI55" i="33"/>
  <c r="BC81" i="33"/>
  <c r="BG72" i="33"/>
  <c r="G84" i="33"/>
  <c r="G88" i="33" s="1"/>
  <c r="O84" i="33"/>
  <c r="O88" i="33" s="1"/>
  <c r="X84" i="33"/>
  <c r="X88" i="33" s="1"/>
  <c r="AP84" i="33"/>
  <c r="AP88" i="33" s="1"/>
  <c r="AX84" i="33"/>
  <c r="AX88" i="33" s="1"/>
  <c r="BA64" i="101"/>
  <c r="AR84" i="30"/>
  <c r="AR88" i="30" s="1"/>
  <c r="U84" i="30"/>
  <c r="U88" i="30" s="1"/>
  <c r="G84" i="30"/>
  <c r="G88" i="30" s="1"/>
  <c r="BL36" i="34"/>
  <c r="D79" i="34"/>
  <c r="BK40" i="34"/>
  <c r="BD40" i="34"/>
  <c r="D78" i="34"/>
  <c r="BG45" i="34"/>
  <c r="BK77" i="34"/>
  <c r="BD77" i="34"/>
  <c r="G84" i="34"/>
  <c r="O84" i="34"/>
  <c r="O88" i="34" s="1"/>
  <c r="X84" i="34"/>
  <c r="X88" i="34" s="1"/>
  <c r="AG84" i="34"/>
  <c r="AG88" i="34" s="1"/>
  <c r="AP84" i="34"/>
  <c r="AP88" i="34" s="1"/>
  <c r="BD78" i="35"/>
  <c r="AN81" i="35"/>
  <c r="BI81" i="35"/>
  <c r="BD28" i="35"/>
  <c r="BA29" i="35"/>
  <c r="BE36" i="35"/>
  <c r="D45" i="35"/>
  <c r="P45" i="35"/>
  <c r="Q84" i="35"/>
  <c r="Q88" i="35" s="1"/>
  <c r="Y84" i="35"/>
  <c r="Y88" i="35" s="1"/>
  <c r="AQ84" i="35"/>
  <c r="AQ88" i="35" s="1"/>
  <c r="AY84" i="35"/>
  <c r="AY88" i="35" s="1"/>
  <c r="BI28" i="36"/>
  <c r="BB81" i="36"/>
  <c r="BL45" i="36"/>
  <c r="K84" i="36"/>
  <c r="K88" i="36" s="1"/>
  <c r="T84" i="36"/>
  <c r="T88" i="36" s="1"/>
  <c r="AC84" i="36"/>
  <c r="AC88" i="36" s="1"/>
  <c r="BC28" i="31"/>
  <c r="BE81" i="31"/>
  <c r="BB36" i="31"/>
  <c r="P55" i="31"/>
  <c r="BJ72" i="31"/>
  <c r="F84" i="31"/>
  <c r="F88" i="31" s="1"/>
  <c r="O84" i="31"/>
  <c r="O88" i="31" s="1"/>
  <c r="X84" i="31"/>
  <c r="X88" i="31" s="1"/>
  <c r="AG84" i="31"/>
  <c r="AG88" i="31" s="1"/>
  <c r="BL45" i="32"/>
  <c r="BF55" i="32"/>
  <c r="U84" i="32"/>
  <c r="U88" i="32" s="1"/>
  <c r="AD84" i="32"/>
  <c r="AD88" i="32" s="1"/>
  <c r="AU84" i="32"/>
  <c r="AU88" i="32" s="1"/>
  <c r="BH81" i="33"/>
  <c r="BJ45" i="33"/>
  <c r="BK55" i="33"/>
  <c r="AN72" i="33"/>
  <c r="H84" i="33"/>
  <c r="H88" i="33" s="1"/>
  <c r="Q84" i="33"/>
  <c r="Q88" i="33" s="1"/>
  <c r="Y84" i="33"/>
  <c r="AY84" i="33"/>
  <c r="AY88" i="33" s="1"/>
  <c r="BA34" i="101"/>
  <c r="BA58" i="101"/>
  <c r="N17" i="9"/>
  <c r="AH45" i="9"/>
  <c r="H39" i="22"/>
  <c r="L42" i="22"/>
  <c r="H15" i="117" s="1"/>
  <c r="AA80" i="9"/>
  <c r="AN92" i="9"/>
  <c r="P94" i="9"/>
  <c r="M48" i="22"/>
  <c r="AO17" i="9"/>
  <c r="AG79" i="9"/>
  <c r="H36" i="9"/>
  <c r="K45" i="9"/>
  <c r="AT45" i="9"/>
  <c r="R97" i="9"/>
  <c r="I57" i="13" s="1"/>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K57" i="13" s="1"/>
  <c r="K58" i="13" s="1"/>
  <c r="N49" i="22"/>
  <c r="Z81" i="9"/>
  <c r="AL40" i="9"/>
  <c r="AA17" i="9"/>
  <c r="U36" i="9"/>
  <c r="AU36" i="9"/>
  <c r="G45" i="9"/>
  <c r="AG45" i="9"/>
  <c r="E77" i="9"/>
  <c r="V77" i="9"/>
  <c r="AE77" i="9"/>
  <c r="AV77" i="9"/>
  <c r="R13" i="121"/>
  <c r="I36" i="121"/>
  <c r="S29" i="121"/>
  <c r="C29"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55" i="64" s="1"/>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D45" i="69"/>
  <c r="U23" i="23"/>
  <c r="U30" i="60"/>
  <c r="D28" i="61"/>
  <c r="D40" i="61" s="1"/>
  <c r="U33" i="62"/>
  <c r="U54" i="66"/>
  <c r="U36" i="64"/>
  <c r="U29" i="65"/>
  <c r="U27" i="66"/>
  <c r="U49" i="66" s="1"/>
  <c r="U33" i="67"/>
  <c r="D48" i="68"/>
  <c r="U38" i="68"/>
  <c r="U30" i="69"/>
  <c r="U44" i="69"/>
  <c r="C36" i="121"/>
  <c r="O36" i="121"/>
  <c r="T23" i="121"/>
  <c r="T25" i="121" s="1"/>
  <c r="L29" i="121"/>
  <c r="O29" i="121"/>
  <c r="L36" i="121"/>
  <c r="R36" i="121"/>
  <c r="R14" i="121"/>
  <c r="R21" i="121"/>
  <c r="F29" i="121"/>
  <c r="T28" i="16"/>
  <c r="T19" i="16"/>
  <c r="T21" i="16" s="1"/>
  <c r="R12" i="16"/>
  <c r="F80" i="9"/>
  <c r="AF80" i="9"/>
  <c r="AS80" i="9"/>
  <c r="AN93" i="9"/>
  <c r="BK76" i="101"/>
  <c r="W17" i="9"/>
  <c r="AW17" i="9"/>
  <c r="L72" i="9"/>
  <c r="AL77" i="9"/>
  <c r="AY77" i="9"/>
  <c r="BL76" i="101"/>
  <c r="P16" i="22"/>
  <c r="AR72" i="9"/>
  <c r="D94" i="9"/>
  <c r="H22" i="22"/>
  <c r="P95" i="9"/>
  <c r="L54" i="22"/>
  <c r="AE72" i="9"/>
  <c r="O79" i="9"/>
  <c r="AC79" i="9"/>
  <c r="AP79" i="9"/>
  <c r="Q77" i="9"/>
  <c r="AD77" i="9"/>
  <c r="AQ77" i="9"/>
  <c r="P53" i="22"/>
  <c r="T40" i="9"/>
  <c r="AG40" i="9"/>
  <c r="AT40" i="9"/>
  <c r="BA65" i="9"/>
  <c r="C26" i="124" s="1"/>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AZ45" i="9"/>
  <c r="J72" i="9"/>
  <c r="H33" i="22"/>
  <c r="H51" i="22"/>
  <c r="AI17" i="9"/>
  <c r="H55" i="9"/>
  <c r="U55" i="9"/>
  <c r="AU55" i="9"/>
  <c r="BJ76" i="101"/>
  <c r="P39" i="22"/>
  <c r="L24" i="22"/>
  <c r="BA39" i="9"/>
  <c r="AB42" i="9"/>
  <c r="H8" i="117" s="1"/>
  <c r="D43" i="9"/>
  <c r="AP50" i="9"/>
  <c r="AT55" i="9"/>
  <c r="AY55" i="9"/>
  <c r="AB96" i="9"/>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E18" i="119" s="1"/>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L24" i="16" s="1"/>
  <c r="M65" i="22"/>
  <c r="D9" i="9"/>
  <c r="AB13" i="9"/>
  <c r="AB14"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I46" i="22"/>
  <c r="U22" i="22"/>
  <c r="C40" i="124" s="1"/>
  <c r="F40" i="124" s="1"/>
  <c r="L26" i="22"/>
  <c r="L48" i="22" s="1"/>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BA58" i="9"/>
  <c r="D59" i="9"/>
  <c r="AB68" i="9"/>
  <c r="J77" i="9"/>
  <c r="AJ77" i="9"/>
  <c r="D82" i="9"/>
  <c r="P85" i="9"/>
  <c r="AB91" i="9"/>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87" i="102"/>
  <c r="H54" i="22"/>
  <c r="H55" i="22" s="1"/>
  <c r="J65" i="22"/>
  <c r="AN12" i="9"/>
  <c r="F14" i="14" s="1"/>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AP97" i="9"/>
  <c r="M57" i="13" s="1"/>
  <c r="M58" i="13" s="1"/>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A70" i="9"/>
  <c r="AV28" i="9"/>
  <c r="AV78" i="9"/>
  <c r="D30" i="9"/>
  <c r="N36" i="9"/>
  <c r="AN39" i="9"/>
  <c r="AO40" i="9"/>
  <c r="P51" i="9"/>
  <c r="Q55" i="9"/>
  <c r="BA41" i="9"/>
  <c r="C21" i="124" s="1"/>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I84" i="9"/>
  <c r="I88" i="9" s="1"/>
  <c r="AB37" i="9"/>
  <c r="AE40" i="9"/>
  <c r="X28" i="9"/>
  <c r="X78" i="9"/>
  <c r="F79" i="9"/>
  <c r="AF79" i="9"/>
  <c r="AV81" i="9"/>
  <c r="L36" i="9"/>
  <c r="AN32" i="9"/>
  <c r="D39" i="9"/>
  <c r="E40" i="9"/>
  <c r="X45" i="9"/>
  <c r="AX45" i="9"/>
  <c r="P49" i="9"/>
  <c r="S81" i="9"/>
  <c r="AG63" i="9"/>
  <c r="BI76" i="101"/>
  <c r="AH78" i="9"/>
  <c r="AB46" i="9"/>
  <c r="AH50" i="9"/>
  <c r="T17" i="9"/>
  <c r="K28" i="9"/>
  <c r="V28" i="9"/>
  <c r="P22" i="9"/>
  <c r="V17" i="9"/>
  <c r="AB12" i="9"/>
  <c r="E14" i="14" s="1"/>
  <c r="AN16" i="9"/>
  <c r="F22" i="14" s="1"/>
  <c r="AH17" i="9"/>
  <c r="T79" i="9"/>
  <c r="D23" i="9"/>
  <c r="AQ80" i="9"/>
  <c r="AN25" i="9"/>
  <c r="I6" i="117" s="1"/>
  <c r="AJ81" i="9"/>
  <c r="AB32" i="9"/>
  <c r="L45" i="9"/>
  <c r="AL45" i="9"/>
  <c r="AN44" i="9"/>
  <c r="D49" i="9"/>
  <c r="G81" i="9"/>
  <c r="AN53" i="9"/>
  <c r="U63" i="9"/>
  <c r="G72" i="9"/>
  <c r="S72" i="9"/>
  <c r="BA66" i="9"/>
  <c r="C27" i="124" s="1"/>
  <c r="BA53" i="9"/>
  <c r="H17" i="9"/>
  <c r="AT17" i="9"/>
  <c r="H79" i="9"/>
  <c r="AH79" i="9"/>
  <c r="BA22" i="9"/>
  <c r="C13" i="124" s="1"/>
  <c r="AE80" i="9"/>
  <c r="AB25" i="9"/>
  <c r="H6" i="117" s="1"/>
  <c r="X81" i="9"/>
  <c r="P32" i="9"/>
  <c r="AN38" i="9"/>
  <c r="AP40" i="9"/>
  <c r="Z45" i="9"/>
  <c r="AB44" i="9"/>
  <c r="AQ50" i="9"/>
  <c r="AN48" i="9"/>
  <c r="AB53" i="9"/>
  <c r="I63" i="9"/>
  <c r="AN57" i="9"/>
  <c r="T72" i="9"/>
  <c r="X77" i="9"/>
  <c r="AX77" i="9"/>
  <c r="AW88" i="101"/>
  <c r="AW77" i="9"/>
  <c r="V36" i="9"/>
  <c r="P34" i="9"/>
  <c r="AF17" i="9"/>
  <c r="U17" i="9"/>
  <c r="P12" i="9"/>
  <c r="D14" i="14" s="1"/>
  <c r="AB16" i="9"/>
  <c r="E22" i="14" s="1"/>
  <c r="P16" i="9"/>
  <c r="D22" i="14" s="1"/>
  <c r="AQ78" i="9"/>
  <c r="V79" i="9"/>
  <c r="S80" i="9"/>
  <c r="P25" i="9"/>
  <c r="G6" i="117" s="1"/>
  <c r="L81" i="9"/>
  <c r="AL81" i="9"/>
  <c r="D32" i="9"/>
  <c r="AB38" i="9"/>
  <c r="AD40" i="9"/>
  <c r="N45" i="9"/>
  <c r="P44" i="9"/>
  <c r="AE50" i="9"/>
  <c r="AB48" i="9"/>
  <c r="P53" i="9"/>
  <c r="J63" i="9"/>
  <c r="AB57" i="9"/>
  <c r="L77" i="9"/>
  <c r="AK88" i="101"/>
  <c r="AK77" i="9"/>
  <c r="BA48" i="9"/>
  <c r="AT28" i="9"/>
  <c r="AN22" i="9"/>
  <c r="AJ28" i="9"/>
  <c r="AJ78" i="9"/>
  <c r="AN13" i="9"/>
  <c r="D16" i="9"/>
  <c r="AE78" i="9"/>
  <c r="J79" i="9"/>
  <c r="AN24" i="9"/>
  <c r="G80" i="9"/>
  <c r="D25" i="9"/>
  <c r="F6" i="117" s="1"/>
  <c r="AN34" i="9"/>
  <c r="AT36" i="9"/>
  <c r="P38" i="9"/>
  <c r="R40" i="9"/>
  <c r="D44" i="9"/>
  <c r="P48" i="9"/>
  <c r="P57" i="9"/>
  <c r="AN59" i="9"/>
  <c r="Z77" i="9"/>
  <c r="Y88" i="101"/>
  <c r="Y77" i="9"/>
  <c r="AH36" i="9"/>
  <c r="AB34" i="9"/>
  <c r="BA35" i="9"/>
  <c r="D38" i="9"/>
  <c r="F40" i="9"/>
  <c r="AN46" i="9"/>
  <c r="AT78" i="9"/>
  <c r="AT50" i="9"/>
  <c r="AL55" i="9"/>
  <c r="AB59" i="9"/>
  <c r="AN61" i="9"/>
  <c r="I11" i="117" s="1"/>
  <c r="AQ63" i="9"/>
  <c r="K72" i="9"/>
  <c r="AN64" i="9"/>
  <c r="M77" i="9"/>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88" i="101"/>
  <c r="BK88" i="101"/>
  <c r="Z88" i="101"/>
  <c r="AL88" i="101"/>
  <c r="K78" i="9"/>
  <c r="K84" i="9" s="1"/>
  <c r="K88" i="9" s="1"/>
  <c r="W78" i="9"/>
  <c r="AI78" i="9"/>
  <c r="AU78" i="9"/>
  <c r="BH78" i="4"/>
  <c r="AN80" i="4"/>
  <c r="BL80" i="4"/>
  <c r="BJ36" i="4"/>
  <c r="BD45" i="4"/>
  <c r="BK50" i="4"/>
  <c r="BF55" i="4"/>
  <c r="BA65" i="4"/>
  <c r="BA70" i="4"/>
  <c r="D72" i="4"/>
  <c r="BA91" i="4"/>
  <c r="BC97" i="4"/>
  <c r="D80" i="27"/>
  <c r="D28" i="27"/>
  <c r="BD63" i="29"/>
  <c r="BD79" i="29"/>
  <c r="O88" i="101"/>
  <c r="BL88" i="101"/>
  <c r="D78" i="4"/>
  <c r="BI78" i="4"/>
  <c r="BE79" i="4"/>
  <c r="BA22" i="4"/>
  <c r="BA25" i="4"/>
  <c r="D81" i="4"/>
  <c r="BI81" i="4"/>
  <c r="BA46" i="4"/>
  <c r="BA49" i="4"/>
  <c r="BA71" i="4"/>
  <c r="BA82" i="4"/>
  <c r="BL79" i="27"/>
  <c r="BL28" i="27"/>
  <c r="BI80" i="27"/>
  <c r="BA25" i="27"/>
  <c r="BA32" i="28"/>
  <c r="BB36" i="28"/>
  <c r="BB52" i="9"/>
  <c r="G28" i="9"/>
  <c r="S28" i="9"/>
  <c r="AE28" i="9"/>
  <c r="AQ28" i="9"/>
  <c r="BD51" i="9"/>
  <c r="BA51" i="9" s="1"/>
  <c r="C22" i="124" s="1"/>
  <c r="BA74" i="9"/>
  <c r="D75" i="9"/>
  <c r="P75" i="9"/>
  <c r="AB75" i="9"/>
  <c r="AN75" i="9"/>
  <c r="M78" i="9"/>
  <c r="Y78" i="9"/>
  <c r="AK78" i="9"/>
  <c r="AW78" i="9"/>
  <c r="BC17" i="4"/>
  <c r="P78" i="4"/>
  <c r="BJ78" i="4"/>
  <c r="BB80" i="4"/>
  <c r="P81" i="4"/>
  <c r="BJ81" i="4"/>
  <c r="BE28" i="4"/>
  <c r="BA29" i="4"/>
  <c r="BA36" i="4" s="1"/>
  <c r="BA67" i="4"/>
  <c r="BL72" i="4"/>
  <c r="BC87" i="4"/>
  <c r="BD78" i="27"/>
  <c r="AN79" i="27"/>
  <c r="AN28" i="27"/>
  <c r="BI50" i="27"/>
  <c r="BA56" i="29"/>
  <c r="BL63" i="29"/>
  <c r="BK28" i="36"/>
  <c r="BK78" i="36"/>
  <c r="BH28" i="36"/>
  <c r="BH79" i="36"/>
  <c r="BA64" i="4"/>
  <c r="BB72" i="4"/>
  <c r="D20" i="9"/>
  <c r="P20" i="9"/>
  <c r="AB20" i="9"/>
  <c r="AN20" i="9"/>
  <c r="H28" i="9"/>
  <c r="T28" i="9"/>
  <c r="AF28" i="9"/>
  <c r="AR28" i="9"/>
  <c r="E88" i="101"/>
  <c r="Q88" i="101"/>
  <c r="AC88" i="101"/>
  <c r="AO88" i="101"/>
  <c r="D76" i="9"/>
  <c r="P76" i="9"/>
  <c r="AB76" i="9"/>
  <c r="AN76" i="9"/>
  <c r="N78" i="9"/>
  <c r="Z78" i="9"/>
  <c r="AL78" i="9"/>
  <c r="AX78" i="9"/>
  <c r="AB78" i="4"/>
  <c r="BG79" i="4"/>
  <c r="AB81" i="4"/>
  <c r="BK81" i="4"/>
  <c r="BE63" i="4"/>
  <c r="BF72" i="4"/>
  <c r="BA66" i="4"/>
  <c r="BA86" i="4"/>
  <c r="BK36" i="28"/>
  <c r="BA20" i="9"/>
  <c r="C12" i="124" s="1"/>
  <c r="D21" i="9"/>
  <c r="P21" i="9"/>
  <c r="AB21" i="9"/>
  <c r="AN21" i="9"/>
  <c r="BG26" i="9"/>
  <c r="BA26" i="9" s="1"/>
  <c r="I28" i="9"/>
  <c r="U28" i="9"/>
  <c r="AG28" i="9"/>
  <c r="AS28" i="9"/>
  <c r="BB31" i="9"/>
  <c r="BA31" i="9" s="1"/>
  <c r="C18" i="124" s="1"/>
  <c r="F88" i="101"/>
  <c r="BC88" i="101"/>
  <c r="R88" i="101"/>
  <c r="AD88" i="101"/>
  <c r="AP88" i="101"/>
  <c r="BB76" i="101"/>
  <c r="D76" i="101"/>
  <c r="P76" i="101"/>
  <c r="AB76" i="101"/>
  <c r="AN76" i="101"/>
  <c r="AZ77" i="9"/>
  <c r="L21" i="117" s="1"/>
  <c r="O78" i="9"/>
  <c r="AA78" i="9"/>
  <c r="AM78" i="9"/>
  <c r="AY78" i="9"/>
  <c r="D91" i="9"/>
  <c r="AN78" i="4"/>
  <c r="BL78" i="4"/>
  <c r="BH79" i="4"/>
  <c r="BD80" i="4"/>
  <c r="AN81" i="4"/>
  <c r="BL81" i="4"/>
  <c r="BG28" i="4"/>
  <c r="BG72" i="4"/>
  <c r="BA15" i="27"/>
  <c r="BB45" i="27"/>
  <c r="BA41" i="27"/>
  <c r="P45" i="27"/>
  <c r="P80" i="27"/>
  <c r="BG23" i="9"/>
  <c r="BA23" i="9" s="1"/>
  <c r="C14" i="124" s="1"/>
  <c r="AZ17" i="9"/>
  <c r="BI25" i="9"/>
  <c r="BB32" i="9"/>
  <c r="BA32" i="9" s="1"/>
  <c r="BE73" i="9"/>
  <c r="G88" i="101"/>
  <c r="BA20" i="4"/>
  <c r="BA26" i="4"/>
  <c r="BA47" i="4"/>
  <c r="BG63" i="4"/>
  <c r="BI63" i="4"/>
  <c r="BH72" i="4"/>
  <c r="BA73" i="4"/>
  <c r="BA54" i="30"/>
  <c r="BC81" i="30"/>
  <c r="BI78" i="35"/>
  <c r="BI28" i="35"/>
  <c r="AC97" i="9"/>
  <c r="P11" i="9"/>
  <c r="AB11" i="9"/>
  <c r="AN11" i="9"/>
  <c r="BA46" i="9"/>
  <c r="BC56" i="9"/>
  <c r="BL59" i="9"/>
  <c r="H88" i="101"/>
  <c r="BE88" i="101"/>
  <c r="BB78" i="4"/>
  <c r="P79" i="4"/>
  <c r="BF80" i="4"/>
  <c r="BI28" i="4"/>
  <c r="BA51" i="4"/>
  <c r="BI72" i="4"/>
  <c r="BA12" i="27"/>
  <c r="BA21" i="27"/>
  <c r="AB45" i="34"/>
  <c r="AB78" i="34"/>
  <c r="BL42" i="9"/>
  <c r="BA42" i="9" s="1"/>
  <c r="E17" i="9"/>
  <c r="BC21" i="9"/>
  <c r="BK25" i="9"/>
  <c r="BF30" i="9"/>
  <c r="BA30" i="9" s="1"/>
  <c r="C17" i="124" s="1"/>
  <c r="BB34" i="9"/>
  <c r="BB64" i="9"/>
  <c r="BG73" i="9"/>
  <c r="I88" i="101"/>
  <c r="BF88" i="101"/>
  <c r="AZ80" i="9"/>
  <c r="P91" i="9"/>
  <c r="BC78" i="4"/>
  <c r="AB79" i="4"/>
  <c r="BK79" i="4"/>
  <c r="BG80" i="4"/>
  <c r="BC81" i="4"/>
  <c r="BJ28" i="4"/>
  <c r="BJ72" i="4"/>
  <c r="BA69" i="4"/>
  <c r="BC77" i="4"/>
  <c r="BG78" i="4"/>
  <c r="BG17" i="27"/>
  <c r="BD28" i="27"/>
  <c r="AZ105" i="29"/>
  <c r="AZ106" i="29" s="1"/>
  <c r="AT84" i="4"/>
  <c r="AT88" i="4" s="1"/>
  <c r="BL50" i="27"/>
  <c r="BA48" i="27"/>
  <c r="BK62" i="9"/>
  <c r="BA62" i="9" s="1"/>
  <c r="BG88" i="101"/>
  <c r="J88" i="101"/>
  <c r="AZ81" i="9"/>
  <c r="BA14" i="4"/>
  <c r="BD78" i="4"/>
  <c r="AN79" i="4"/>
  <c r="BL79" i="4"/>
  <c r="BH80" i="4"/>
  <c r="BK28" i="4"/>
  <c r="BE40" i="4"/>
  <c r="BA41" i="4"/>
  <c r="BA45" i="4" s="1"/>
  <c r="BG50" i="4"/>
  <c r="BB55" i="4"/>
  <c r="P72" i="4"/>
  <c r="BK87" i="4"/>
  <c r="BF28" i="29"/>
  <c r="BF78" i="29"/>
  <c r="BJ78" i="34"/>
  <c r="BJ40" i="34"/>
  <c r="BA37" i="34"/>
  <c r="BC27" i="9"/>
  <c r="BA27" i="9" s="1"/>
  <c r="F17" i="9"/>
  <c r="BC11" i="9"/>
  <c r="D26" i="9"/>
  <c r="BD64" i="9"/>
  <c r="BI73" i="9"/>
  <c r="K88" i="101"/>
  <c r="D17" i="4"/>
  <c r="BA21" i="4"/>
  <c r="BA24" i="4"/>
  <c r="D80" i="4"/>
  <c r="BE81" i="4"/>
  <c r="D28" i="4"/>
  <c r="P28" i="4"/>
  <c r="AB28" i="4"/>
  <c r="AN28" i="4"/>
  <c r="BL28" i="4"/>
  <c r="BA48" i="4"/>
  <c r="BK63" i="4"/>
  <c r="BL80" i="27"/>
  <c r="BA74" i="27"/>
  <c r="BA22" i="28"/>
  <c r="BG28" i="28"/>
  <c r="BB61" i="9"/>
  <c r="BA61" i="9" s="1"/>
  <c r="L88" i="101"/>
  <c r="X88" i="101"/>
  <c r="AJ88" i="101"/>
  <c r="BG76" i="9"/>
  <c r="BJ85" i="9"/>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BI78" i="28"/>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A37" i="28"/>
  <c r="BA48" i="28"/>
  <c r="P63" i="28"/>
  <c r="AN72" i="28"/>
  <c r="BH77" i="28"/>
  <c r="BA75" i="28"/>
  <c r="Q88"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84" i="35" s="1"/>
  <c r="BJ28" i="35"/>
  <c r="BK17" i="27"/>
  <c r="BA53" i="27"/>
  <c r="BC78" i="27"/>
  <c r="AB28" i="28"/>
  <c r="AB78" i="28"/>
  <c r="BL28" i="28"/>
  <c r="BL78" i="28"/>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B40" i="27"/>
  <c r="BA42" i="27"/>
  <c r="BI77" i="27"/>
  <c r="Q84" i="27"/>
  <c r="Q88" i="27" s="1"/>
  <c r="BA83" i="27"/>
  <c r="BA94" i="27"/>
  <c r="D17" i="28"/>
  <c r="BI17" i="28"/>
  <c r="BA13" i="28"/>
  <c r="BA15" i="28"/>
  <c r="AN28" i="28"/>
  <c r="AN78" i="28"/>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AB28" i="29"/>
  <c r="BA82" i="29"/>
  <c r="BC97" i="29"/>
  <c r="BG17" i="30"/>
  <c r="D79" i="30"/>
  <c r="BA27" i="30"/>
  <c r="BA37" i="30"/>
  <c r="BB40" i="30"/>
  <c r="BB72" i="30"/>
  <c r="BA66" i="30"/>
  <c r="AE84" i="30"/>
  <c r="AE88" i="30" s="1"/>
  <c r="AN36" i="35"/>
  <c r="BI28" i="27"/>
  <c r="BI78" i="27"/>
  <c r="BE79" i="27"/>
  <c r="BB80" i="27"/>
  <c r="BA32" i="27"/>
  <c r="BA85"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J84" i="28" s="1"/>
  <c r="BJ88" i="28" s="1"/>
  <c r="BA34" i="28"/>
  <c r="BE45" i="28"/>
  <c r="BA46" i="28"/>
  <c r="BC55" i="28"/>
  <c r="BI63" i="28"/>
  <c r="BE72" i="28"/>
  <c r="BA67" i="28"/>
  <c r="BA71" i="28"/>
  <c r="BA76" i="28"/>
  <c r="AI84" i="28"/>
  <c r="AI88" i="28" s="1"/>
  <c r="AV84" i="28"/>
  <c r="AV88" i="28" s="1"/>
  <c r="BA83" i="28"/>
  <c r="BA85" i="28"/>
  <c r="BA87" i="28" s="1"/>
  <c r="BA16" i="29"/>
  <c r="BB78" i="29"/>
  <c r="BA24" i="29"/>
  <c r="BH81" i="29"/>
  <c r="BA33" i="29"/>
  <c r="BA38" i="29"/>
  <c r="BA40" i="29" s="1"/>
  <c r="BA42" i="29"/>
  <c r="BF50" i="29"/>
  <c r="BD72" i="29"/>
  <c r="BA66" i="29"/>
  <c r="BA71" i="29"/>
  <c r="AB77" i="29"/>
  <c r="G84" i="29"/>
  <c r="G88" i="29" s="1"/>
  <c r="BA86" i="29"/>
  <c r="BA24" i="30"/>
  <c r="BC55" i="30"/>
  <c r="BD81" i="34"/>
  <c r="AQ88" i="34"/>
  <c r="BA71" i="35"/>
  <c r="BD17" i="27"/>
  <c r="P78" i="27"/>
  <c r="BK78" i="27"/>
  <c r="BK84" i="27" s="1"/>
  <c r="BK88" i="27" s="1"/>
  <c r="BD80" i="27"/>
  <c r="BI45" i="27"/>
  <c r="BD50" i="27"/>
  <c r="AN55" i="27"/>
  <c r="BA56" i="27"/>
  <c r="AN77" i="27"/>
  <c r="BA86" i="27"/>
  <c r="BA25" i="28"/>
  <c r="BA42" i="28"/>
  <c r="BA44" i="28"/>
  <c r="BF72" i="28"/>
  <c r="J84" i="28"/>
  <c r="J88" i="28" s="1"/>
  <c r="W84" i="28"/>
  <c r="W88" i="28" s="1"/>
  <c r="BH17" i="29"/>
  <c r="BA13" i="29"/>
  <c r="BC78" i="29"/>
  <c r="BC84" i="29" s="1"/>
  <c r="BC88" i="29" s="1"/>
  <c r="AB79" i="29"/>
  <c r="AB80" i="29"/>
  <c r="BL80" i="29"/>
  <c r="BI81" i="29"/>
  <c r="BG50" i="29"/>
  <c r="BA61" i="29"/>
  <c r="BE72" i="29"/>
  <c r="BA65" i="29"/>
  <c r="BC72" i="29"/>
  <c r="BL72" i="29"/>
  <c r="BA29" i="30"/>
  <c r="BA38" i="30"/>
  <c r="BK84" i="34"/>
  <c r="BK88" i="34" s="1"/>
  <c r="BL78" i="27"/>
  <c r="BL84" i="27" s="1"/>
  <c r="BL88" i="27" s="1"/>
  <c r="BB81" i="27"/>
  <c r="BC36" i="27"/>
  <c r="BG40" i="27"/>
  <c r="BA43" i="27"/>
  <c r="BA51" i="27"/>
  <c r="BC63" i="27"/>
  <c r="BA68" i="27"/>
  <c r="V88" i="27"/>
  <c r="AZ106" i="28"/>
  <c r="BF78" i="28"/>
  <c r="AB81" i="28"/>
  <c r="BD50" i="28"/>
  <c r="BA52" i="28"/>
  <c r="BF63" i="28"/>
  <c r="BA68" i="28"/>
  <c r="BA30" i="29"/>
  <c r="BA48" i="29"/>
  <c r="BB50" i="29"/>
  <c r="BA53" i="29"/>
  <c r="BA76" i="29"/>
  <c r="BA14" i="30"/>
  <c r="BE28" i="30"/>
  <c r="BA43" i="30"/>
  <c r="BA45" i="30" s="1"/>
  <c r="BA62" i="31"/>
  <c r="BB63" i="31"/>
  <c r="BF17" i="27"/>
  <c r="AN78" i="27"/>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BA46" i="29"/>
  <c r="BD78" i="30"/>
  <c r="BH80" i="30"/>
  <c r="BD81" i="30"/>
  <c r="BD55" i="30"/>
  <c r="BH17" i="34"/>
  <c r="BA16" i="34"/>
  <c r="AN28" i="34"/>
  <c r="BJ79" i="34"/>
  <c r="D36" i="34"/>
  <c r="BA46" i="34"/>
  <c r="BK50" i="34"/>
  <c r="BJ55" i="34"/>
  <c r="BE63" i="34"/>
  <c r="BA58" i="34"/>
  <c r="D72" i="34"/>
  <c r="BF77" i="34"/>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40" i="35" s="1"/>
  <c r="BA70" i="35"/>
  <c r="E84" i="35"/>
  <c r="E88" i="35" s="1"/>
  <c r="BH17" i="31"/>
  <c r="BA11" i="31"/>
  <c r="BA13" i="31"/>
  <c r="BG78" i="27"/>
  <c r="BB78" i="28"/>
  <c r="BI78" i="29"/>
  <c r="BF81" i="30"/>
  <c r="BG40" i="30"/>
  <c r="BE45" i="30"/>
  <c r="BB63" i="30"/>
  <c r="BA75" i="30"/>
  <c r="BC28" i="34"/>
  <c r="BC78" i="34"/>
  <c r="AB80" i="34"/>
  <c r="BL80" i="34"/>
  <c r="BC36" i="34"/>
  <c r="D63" i="34"/>
  <c r="BA62" i="34"/>
  <c r="BB78" i="35"/>
  <c r="BL36" i="35"/>
  <c r="D63" i="31"/>
  <c r="BA74" i="31"/>
  <c r="BA29" i="27"/>
  <c r="BH78" i="27"/>
  <c r="BH84" i="27" s="1"/>
  <c r="BH88" i="27" s="1"/>
  <c r="BA21" i="28"/>
  <c r="BA91" i="28"/>
  <c r="BJ78" i="29"/>
  <c r="BG78" i="30"/>
  <c r="BC79" i="30"/>
  <c r="BK80" i="30"/>
  <c r="BG81" i="30"/>
  <c r="BG55" i="30"/>
  <c r="D77" i="30"/>
  <c r="AP84" i="30"/>
  <c r="AP88" i="30" s="1"/>
  <c r="BC78" i="30"/>
  <c r="AB17" i="34"/>
  <c r="BD28" i="34"/>
  <c r="AN80" i="34"/>
  <c r="D81" i="34"/>
  <c r="BA27" i="34"/>
  <c r="BA42" i="34"/>
  <c r="BA47" i="34"/>
  <c r="BB50" i="34"/>
  <c r="AN72" i="34"/>
  <c r="AN78" i="34"/>
  <c r="BA13" i="35"/>
  <c r="BA24" i="35"/>
  <c r="BA62" i="35"/>
  <c r="BA51" i="36"/>
  <c r="BF72" i="36"/>
  <c r="D77" i="36"/>
  <c r="BD78" i="28"/>
  <c r="BD84" i="28" s="1"/>
  <c r="BD88" i="28" s="1"/>
  <c r="BC79" i="28"/>
  <c r="BB80" i="28"/>
  <c r="BA20" i="29"/>
  <c r="BA73" i="29"/>
  <c r="BK78" i="29"/>
  <c r="BK84" i="29" s="1"/>
  <c r="BK88" i="29" s="1"/>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J84" i="27" s="1"/>
  <c r="BJ88" i="27" s="1"/>
  <c r="BA56" i="28"/>
  <c r="BE78" i="28"/>
  <c r="BE84" i="28" s="1"/>
  <c r="BC40" i="29"/>
  <c r="D78" i="29"/>
  <c r="P78" i="29"/>
  <c r="AB78" i="29"/>
  <c r="AN78" i="29"/>
  <c r="BL78" i="29"/>
  <c r="D78" i="30"/>
  <c r="BI78" i="30"/>
  <c r="BA22" i="30"/>
  <c r="BI81" i="30"/>
  <c r="BJ40" i="30"/>
  <c r="BA49" i="30"/>
  <c r="BE63" i="30"/>
  <c r="BL77" i="30"/>
  <c r="R84" i="30"/>
  <c r="R88" i="30" s="1"/>
  <c r="BF78" i="30"/>
  <c r="BA87" i="30"/>
  <c r="AZ106" i="34"/>
  <c r="BF78" i="34"/>
  <c r="BG50" i="34"/>
  <c r="BA52" i="34"/>
  <c r="AN63" i="34"/>
  <c r="BA64" i="34"/>
  <c r="BC72" i="34"/>
  <c r="BL78" i="34"/>
  <c r="BL84" i="34" s="1"/>
  <c r="BL88" i="34" s="1"/>
  <c r="BJ17" i="35"/>
  <c r="BA33" i="35"/>
  <c r="AB40" i="35"/>
  <c r="BL40" i="35"/>
  <c r="BK45" i="35"/>
  <c r="BJ63" i="35"/>
  <c r="BG63" i="35"/>
  <c r="BA15" i="33"/>
  <c r="P78" i="30"/>
  <c r="BJ78" i="30"/>
  <c r="BJ84" i="30" s="1"/>
  <c r="BJ88" i="30" s="1"/>
  <c r="BF79" i="30"/>
  <c r="P40" i="30"/>
  <c r="BI45" i="30"/>
  <c r="BF63" i="30"/>
  <c r="BA61" i="30"/>
  <c r="BA69" i="30"/>
  <c r="AN77" i="30"/>
  <c r="F84" i="30"/>
  <c r="F88" i="30" s="1"/>
  <c r="BG78" i="34"/>
  <c r="BG84" i="34" s="1"/>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T88" i="34"/>
  <c r="AF88" i="34"/>
  <c r="AR88" i="34"/>
  <c r="BA104" i="34"/>
  <c r="BK81" i="35"/>
  <c r="BA30" i="35"/>
  <c r="BE80" i="36"/>
  <c r="BJ80" i="36"/>
  <c r="BA33" i="36"/>
  <c r="BA56" i="36"/>
  <c r="BE63" i="36"/>
  <c r="BE77" i="36"/>
  <c r="BA73" i="36"/>
  <c r="BA70" i="31"/>
  <c r="BJ45" i="32"/>
  <c r="BJ78" i="32"/>
  <c r="AN78" i="30"/>
  <c r="BL78" i="30"/>
  <c r="BL84" i="30" s="1"/>
  <c r="BH79" i="30"/>
  <c r="BG28" i="30"/>
  <c r="AB55" i="30"/>
  <c r="BH63" i="30"/>
  <c r="BA58" i="30"/>
  <c r="BD72" i="30"/>
  <c r="H84" i="30"/>
  <c r="H88" i="30" s="1"/>
  <c r="BC81" i="34"/>
  <c r="BJ50" i="34"/>
  <c r="BJ50" i="9" s="1"/>
  <c r="BF55" i="34"/>
  <c r="BA73" i="34"/>
  <c r="BA86" i="34"/>
  <c r="BA92" i="34"/>
  <c r="BC97" i="34"/>
  <c r="BE79" i="35"/>
  <c r="AB81" i="35"/>
  <c r="BL81" i="35"/>
  <c r="BA34" i="35"/>
  <c r="BG79" i="36"/>
  <c r="BG28" i="36"/>
  <c r="BA21" i="36"/>
  <c r="BF80" i="36"/>
  <c r="BF28" i="36"/>
  <c r="BA32" i="36"/>
  <c r="BI45" i="36"/>
  <c r="BI81" i="36"/>
  <c r="BA12" i="34"/>
  <c r="BK28" i="34"/>
  <c r="BA41" i="34"/>
  <c r="AB78" i="35"/>
  <c r="BK78" i="35"/>
  <c r="BG79" i="35"/>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I17" i="31"/>
  <c r="BF78" i="31"/>
  <c r="BA25" i="31"/>
  <c r="D81" i="31"/>
  <c r="BJ81" i="31"/>
  <c r="BA29" i="31"/>
  <c r="BG72" i="31"/>
  <c r="BA15" i="32"/>
  <c r="BA20" i="32"/>
  <c r="P36" i="32"/>
  <c r="BK36" i="32"/>
  <c r="BA32" i="32"/>
  <c r="BA38" i="32"/>
  <c r="BH72" i="33"/>
  <c r="BA21" i="34"/>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A45" i="35" s="1"/>
  <c r="BJ55" i="35"/>
  <c r="BE72" i="35"/>
  <c r="BA82" i="35"/>
  <c r="BA11" i="36"/>
  <c r="AZ106" i="36"/>
  <c r="BE81" i="36"/>
  <c r="P28" i="36"/>
  <c r="BH63" i="36"/>
  <c r="BA67" i="36"/>
  <c r="BI77" i="36"/>
  <c r="BA75" i="36"/>
  <c r="BJ78" i="36"/>
  <c r="BH28" i="31"/>
  <c r="AB81" i="31"/>
  <c r="BD36" i="31"/>
  <c r="BA33" i="31"/>
  <c r="BF40" i="31"/>
  <c r="BA42" i="31"/>
  <c r="BA45" i="31" s="1"/>
  <c r="BA52" i="31"/>
  <c r="BI77" i="31"/>
  <c r="BA12" i="32"/>
  <c r="AN36" i="32"/>
  <c r="BA87" i="33"/>
  <c r="BA56" i="34"/>
  <c r="BE78" i="34"/>
  <c r="BA85" i="34"/>
  <c r="BF80" i="35"/>
  <c r="BB45" i="35"/>
  <c r="BD50" i="35"/>
  <c r="BK55" i="35"/>
  <c r="BA53" i="35"/>
  <c r="BB63" i="35"/>
  <c r="BA73" i="35"/>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P84" i="36" s="1"/>
  <c r="P88" i="36" s="1"/>
  <c r="P105" i="36" s="1"/>
  <c r="P106" i="36" s="1"/>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H84"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D79" i="31"/>
  <c r="BJ79" i="31"/>
  <c r="BH80" i="31"/>
  <c r="BA27" i="31"/>
  <c r="BG28" i="31"/>
  <c r="D45" i="31"/>
  <c r="BG63" i="31"/>
  <c r="BA61" i="31"/>
  <c r="BC72" i="31"/>
  <c r="BA73" i="31"/>
  <c r="BI78" i="32"/>
  <c r="BI84" i="32" s="1"/>
  <c r="BI28" i="32"/>
  <c r="BF36" i="32"/>
  <c r="BA30" i="32"/>
  <c r="F84" i="33"/>
  <c r="F88" i="33" s="1"/>
  <c r="S84" i="33"/>
  <c r="S88" i="33" s="1"/>
  <c r="AF84" i="33"/>
  <c r="AF88" i="33" s="1"/>
  <c r="BG81" i="35"/>
  <c r="BG45" i="35"/>
  <c r="BA57" i="35"/>
  <c r="J84" i="35"/>
  <c r="J88" i="35" s="1"/>
  <c r="BB97" i="35"/>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D87" i="36"/>
  <c r="BF79" i="32"/>
  <c r="BB80" i="32"/>
  <c r="P81" i="32"/>
  <c r="BJ81" i="32"/>
  <c r="BA29" i="32"/>
  <c r="BA37" i="32"/>
  <c r="BH50" i="32"/>
  <c r="BE55" i="32"/>
  <c r="BA52" i="32"/>
  <c r="BL63" i="32"/>
  <c r="BA62" i="32"/>
  <c r="BB72" i="32"/>
  <c r="P72" i="32"/>
  <c r="BA12" i="33"/>
  <c r="BG28" i="33"/>
  <c r="BB80" i="33"/>
  <c r="P81" i="33"/>
  <c r="BK81" i="33"/>
  <c r="BA34" i="33"/>
  <c r="BA54" i="33"/>
  <c r="BK28" i="115"/>
  <c r="BJ53" i="115"/>
  <c r="BK53" i="115"/>
  <c r="BL53" i="115"/>
  <c r="BG79" i="32"/>
  <c r="BC80" i="32"/>
  <c r="AB81" i="32"/>
  <c r="BK81" i="32"/>
  <c r="BA44" i="32"/>
  <c r="BA48" i="32"/>
  <c r="BC72" i="32"/>
  <c r="BA70" i="32"/>
  <c r="BH17" i="33"/>
  <c r="BE17" i="33"/>
  <c r="BH28" i="33"/>
  <c r="BH78" i="33"/>
  <c r="AB81" i="33"/>
  <c r="BL81" i="33"/>
  <c r="BA33" i="33"/>
  <c r="BA48" i="33"/>
  <c r="BC63" i="33"/>
  <c r="BA37" i="101"/>
  <c r="P39" i="13"/>
  <c r="AD170" i="115"/>
  <c r="BO43" i="115"/>
  <c r="G43" i="115"/>
  <c r="BH79" i="32"/>
  <c r="AN81" i="32"/>
  <c r="BL81" i="32"/>
  <c r="BD40" i="32"/>
  <c r="BA41" i="32"/>
  <c r="D50" i="32"/>
  <c r="BK72" i="32"/>
  <c r="BB97" i="32"/>
  <c r="BI28" i="33"/>
  <c r="BI78" i="33"/>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T28" i="22"/>
  <c r="T46" i="22"/>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L88" i="33"/>
  <c r="Y88" i="33"/>
  <c r="AB78" i="31"/>
  <c r="P79" i="31"/>
  <c r="BD78" i="32"/>
  <c r="AN79" i="32"/>
  <c r="BL79" i="32"/>
  <c r="BD81" i="32"/>
  <c r="BG36" i="32"/>
  <c r="BG45" i="32"/>
  <c r="BB50" i="32"/>
  <c r="BA56" i="32"/>
  <c r="BH72" i="32"/>
  <c r="BA71" i="32"/>
  <c r="BA73" i="32"/>
  <c r="BA86" i="32"/>
  <c r="AN28" i="33"/>
  <c r="BA32" i="33"/>
  <c r="BA41" i="33"/>
  <c r="BA67" i="33"/>
  <c r="M88" i="33"/>
  <c r="Z88" i="33"/>
  <c r="L83" i="12"/>
  <c r="BA21" i="31"/>
  <c r="BE78" i="32"/>
  <c r="D80" i="32"/>
  <c r="AB28" i="32"/>
  <c r="AN28" i="32"/>
  <c r="BA39" i="32"/>
  <c r="D72" i="32"/>
  <c r="BI72" i="32"/>
  <c r="BA85" i="32"/>
  <c r="BA87" i="32" s="1"/>
  <c r="BF87" i="32"/>
  <c r="BF87" i="9" s="1"/>
  <c r="BA11" i="33"/>
  <c r="BB78" i="33"/>
  <c r="P79" i="33"/>
  <c r="BK79" i="33"/>
  <c r="BA27" i="33"/>
  <c r="AB36" i="33"/>
  <c r="BL36" i="33"/>
  <c r="BC50" i="33"/>
  <c r="BJ55" i="33"/>
  <c r="BI63" i="33"/>
  <c r="BA61" i="33"/>
  <c r="BA62" i="33"/>
  <c r="BA66" i="33"/>
  <c r="BA75" i="33"/>
  <c r="BI87" i="33"/>
  <c r="BL33" i="115"/>
  <c r="BO128" i="115"/>
  <c r="BF78" i="32"/>
  <c r="BB79" i="32"/>
  <c r="P80" i="32"/>
  <c r="BF81" i="32"/>
  <c r="BA51" i="32"/>
  <c r="BH63" i="32"/>
  <c r="BA68" i="32"/>
  <c r="BC78" i="33"/>
  <c r="BC84" i="33" s="1"/>
  <c r="BC88" i="33" s="1"/>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O143" i="115"/>
  <c r="P22" i="22"/>
  <c r="Q46" i="22"/>
  <c r="BB55" i="32"/>
  <c r="BB50" i="33"/>
  <c r="BA24" i="101"/>
  <c r="I58" i="13"/>
  <c r="BD17" i="115"/>
  <c r="BD20" i="115"/>
  <c r="S38" i="115"/>
  <c r="BD57" i="115"/>
  <c r="AE63" i="115"/>
  <c r="BD87" i="115"/>
  <c r="BK168" i="115"/>
  <c r="BL168" i="115"/>
  <c r="BA91" i="32"/>
  <c r="BA39" i="101"/>
  <c r="BA57" i="101"/>
  <c r="BL28" i="115"/>
  <c r="AE33" i="115"/>
  <c r="BK98" i="115"/>
  <c r="BL98" i="115"/>
  <c r="U51" i="23"/>
  <c r="U51" i="22"/>
  <c r="BA20" i="33"/>
  <c r="BA73" i="33"/>
  <c r="BK78" i="33"/>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A32" i="101"/>
  <c r="BA36" i="101"/>
  <c r="BA50" i="101"/>
  <c r="BA68" i="101"/>
  <c r="BA72" i="101"/>
  <c r="BD15" i="115"/>
  <c r="AK170" i="115"/>
  <c r="AX170" i="115"/>
  <c r="BL23" i="115"/>
  <c r="AE28" i="115"/>
  <c r="BM48" i="115"/>
  <c r="BD52" i="115"/>
  <c r="BH58" i="115"/>
  <c r="BA46" i="32"/>
  <c r="BJ87" i="33"/>
  <c r="E83" i="12"/>
  <c r="BA15" i="101"/>
  <c r="BA33" i="101"/>
  <c r="BA51" i="101"/>
  <c r="Y170" i="115"/>
  <c r="AL170" i="115"/>
  <c r="AY170" i="115"/>
  <c r="S28" i="115"/>
  <c r="BD32" i="115"/>
  <c r="BK93" i="115"/>
  <c r="BL93" i="115"/>
  <c r="BK87" i="33"/>
  <c r="BB97" i="33"/>
  <c r="BA29" i="101"/>
  <c r="BA47" i="101"/>
  <c r="BA65" i="101"/>
  <c r="BA69" i="101"/>
  <c r="M170" i="115"/>
  <c r="Z170" i="115"/>
  <c r="AM170" i="115"/>
  <c r="AQ23" i="115"/>
  <c r="BD35" i="115"/>
  <c r="BD41" i="115"/>
  <c r="BD49" i="115"/>
  <c r="BD130" i="115"/>
  <c r="BD145" i="115"/>
  <c r="BL163" i="115"/>
  <c r="AN87" i="33"/>
  <c r="BL87" i="33"/>
  <c r="BC97" i="33"/>
  <c r="I83" i="12"/>
  <c r="N75" i="12"/>
  <c r="BA48" i="101"/>
  <c r="BA66" i="10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V88" i="102" s="1"/>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P48" i="23"/>
  <c r="P52" i="23" s="1"/>
  <c r="P56" i="23" s="1"/>
  <c r="P28" i="23"/>
  <c r="P40"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T73" i="23" s="1"/>
  <c r="T75" i="23" s="1"/>
  <c r="H65" i="60"/>
  <c r="H49" i="61"/>
  <c r="Q45" i="22"/>
  <c r="P54" i="22"/>
  <c r="P55" i="22" s="1"/>
  <c r="E65" i="22"/>
  <c r="U24" i="23"/>
  <c r="V24" i="22"/>
  <c r="U24" i="22" s="1"/>
  <c r="C41" i="124" s="1"/>
  <c r="F41" i="124" s="1"/>
  <c r="H40" i="23"/>
  <c r="U27" i="22"/>
  <c r="U33" i="22"/>
  <c r="C47" i="124" s="1"/>
  <c r="F47" i="124" s="1"/>
  <c r="U33" i="23"/>
  <c r="L46" i="60"/>
  <c r="L52" i="60" s="1"/>
  <c r="L56" i="60" s="1"/>
  <c r="U25" i="61"/>
  <c r="U47" i="61" s="1"/>
  <c r="V47" i="61"/>
  <c r="V25" i="22"/>
  <c r="V47" i="22"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U27" i="61"/>
  <c r="U63" i="61"/>
  <c r="H46" i="62"/>
  <c r="H52" i="62" s="1"/>
  <c r="H56"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U27" i="62"/>
  <c r="U31" i="62"/>
  <c r="W45" i="62"/>
  <c r="U64" i="64"/>
  <c r="U59" i="68"/>
  <c r="U65" i="68" s="1"/>
  <c r="D65" i="68"/>
  <c r="V87" i="102"/>
  <c r="D87" i="102"/>
  <c r="P87" i="102"/>
  <c r="T45" i="22"/>
  <c r="L22" i="117" s="1"/>
  <c r="V46" i="60"/>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U32" i="60"/>
  <c r="W28" i="61"/>
  <c r="W40" i="61" s="1"/>
  <c r="H47" i="61"/>
  <c r="F56" i="61"/>
  <c r="U42" i="62"/>
  <c r="P49" i="65"/>
  <c r="D65" i="23"/>
  <c r="U34" i="62"/>
  <c r="U44" i="62"/>
  <c r="T73" i="63"/>
  <c r="T75" i="63" s="1"/>
  <c r="U26" i="63"/>
  <c r="U23" i="64"/>
  <c r="L47" i="64"/>
  <c r="D49" i="64"/>
  <c r="U61" i="64"/>
  <c r="L46" i="65"/>
  <c r="L52" i="65" s="1"/>
  <c r="L56" i="65" s="1"/>
  <c r="L28" i="65"/>
  <c r="L40" i="65" s="1"/>
  <c r="R56" i="65"/>
  <c r="P46" i="66"/>
  <c r="P52" i="66" s="1"/>
  <c r="D46" i="67"/>
  <c r="D28" i="67"/>
  <c r="D40" i="67" s="1"/>
  <c r="U36" i="67"/>
  <c r="U56" i="102"/>
  <c r="W49" i="65"/>
  <c r="U27" i="65"/>
  <c r="U49" i="65" s="1"/>
  <c r="D52" i="68"/>
  <c r="D56" i="68" s="1"/>
  <c r="U29" i="68"/>
  <c r="V46" i="68"/>
  <c r="D55" i="64"/>
  <c r="P46" i="65"/>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V46" i="65"/>
  <c r="U20" i="68"/>
  <c r="U16" i="69"/>
  <c r="E52" i="63"/>
  <c r="E56" i="63" s="1"/>
  <c r="U59" i="63"/>
  <c r="U65" i="63" s="1"/>
  <c r="D65" i="63"/>
  <c r="D48" i="64"/>
  <c r="V65" i="64"/>
  <c r="W46" i="65"/>
  <c r="D65" i="66"/>
  <c r="U59" i="66"/>
  <c r="U65" i="66" s="1"/>
  <c r="U44" i="67"/>
  <c r="U49" i="67" s="1"/>
  <c r="V49" i="67"/>
  <c r="H46" i="69"/>
  <c r="H28" i="69"/>
  <c r="H40" i="69" s="1"/>
  <c r="P46" i="62"/>
  <c r="P52" i="62" s="1"/>
  <c r="P56" i="62" s="1"/>
  <c r="U60" i="62"/>
  <c r="D28" i="63"/>
  <c r="D40" i="63" s="1"/>
  <c r="L49" i="63"/>
  <c r="V45" i="63"/>
  <c r="U43" i="63"/>
  <c r="T52" i="63"/>
  <c r="T56" i="63" s="1"/>
  <c r="T72" i="63" s="1"/>
  <c r="H65" i="64"/>
  <c r="H28" i="65"/>
  <c r="H40" i="65" s="1"/>
  <c r="D65" i="65"/>
  <c r="U20" i="66"/>
  <c r="L46" i="66"/>
  <c r="L52" i="66" s="1"/>
  <c r="L56" i="66" s="1"/>
  <c r="L28" i="66"/>
  <c r="L40" i="66" s="1"/>
  <c r="U25" i="66"/>
  <c r="U47" i="66" s="1"/>
  <c r="V45" i="67"/>
  <c r="U42" i="69"/>
  <c r="U45" i="69" s="1"/>
  <c r="V45" i="69"/>
  <c r="U19" i="64"/>
  <c r="H46" i="64"/>
  <c r="H52" i="64" s="1"/>
  <c r="H56" i="64" s="1"/>
  <c r="D40" i="64"/>
  <c r="T73" i="65"/>
  <c r="T75" i="65" s="1"/>
  <c r="W48" i="66"/>
  <c r="W52" i="66" s="1"/>
  <c r="W56" i="66" s="1"/>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H36" i="14"/>
  <c r="H44" i="14"/>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M44" i="117"/>
  <c r="L52" i="117"/>
  <c r="D46" i="117"/>
  <c r="G51" i="117"/>
  <c r="F44" i="117"/>
  <c r="J45" i="117"/>
  <c r="D52" i="117"/>
  <c r="F45" i="117"/>
  <c r="G49" i="117"/>
  <c r="G45" i="117"/>
  <c r="E47" i="117"/>
  <c r="D49" i="117"/>
  <c r="L42" i="117"/>
  <c r="K47" i="117"/>
  <c r="F43" i="117"/>
  <c r="D47" i="117"/>
  <c r="F52" i="117"/>
  <c r="E45" i="117"/>
  <c r="M47" i="117"/>
  <c r="G47" i="117"/>
  <c r="G44" i="117"/>
  <c r="M42" i="117"/>
  <c r="D48" i="117"/>
  <c r="D50" i="117"/>
  <c r="G43" i="117"/>
  <c r="J42" i="117"/>
  <c r="F49" i="117"/>
  <c r="J51" i="117"/>
  <c r="L48" i="117"/>
  <c r="L44" i="117"/>
  <c r="G50" i="117"/>
  <c r="L49" i="117"/>
  <c r="F42" i="117"/>
  <c r="F51" i="117"/>
  <c r="E42" i="117"/>
  <c r="D45" i="117"/>
  <c r="L51" i="117"/>
  <c r="E52" i="117"/>
  <c r="J48" i="117"/>
  <c r="D51" i="117"/>
  <c r="G46" i="117"/>
  <c r="M43" i="117"/>
  <c r="K45" i="117"/>
  <c r="F48" i="117"/>
  <c r="E50" i="117"/>
  <c r="L43" i="117"/>
  <c r="E46" i="117"/>
  <c r="G48" i="117"/>
  <c r="G52" i="117"/>
  <c r="G42" i="117"/>
  <c r="E48" i="117"/>
  <c r="E49" i="117"/>
  <c r="E44" i="117"/>
  <c r="D42" i="117"/>
  <c r="E51" i="117"/>
  <c r="D44" i="117"/>
  <c r="F50" i="117"/>
  <c r="F47" i="117"/>
  <c r="F46" i="117"/>
  <c r="J52" i="117"/>
  <c r="E43" i="117"/>
  <c r="K48" i="117"/>
  <c r="J44" i="117"/>
  <c r="M45" i="117"/>
  <c r="L45" i="117"/>
  <c r="K49" i="117"/>
  <c r="D43" i="117"/>
  <c r="K46" i="117"/>
  <c r="P72" i="23" l="1"/>
  <c r="P73" i="23" s="1"/>
  <c r="P75" i="23" s="1"/>
  <c r="P52" i="69"/>
  <c r="P56" i="69" s="1"/>
  <c r="P52" i="65"/>
  <c r="P56" i="65" s="1"/>
  <c r="BA50" i="30"/>
  <c r="L72" i="69"/>
  <c r="L73" i="69" s="1"/>
  <c r="L75" i="69" s="1"/>
  <c r="BF84" i="36"/>
  <c r="L72" i="66"/>
  <c r="L73" i="66" s="1"/>
  <c r="L75" i="66" s="1"/>
  <c r="P72" i="61"/>
  <c r="P73" i="61" s="1"/>
  <c r="P75" i="61" s="1"/>
  <c r="V52" i="61"/>
  <c r="V56" i="61" s="1"/>
  <c r="V52" i="60"/>
  <c r="V56" i="60" s="1"/>
  <c r="L72" i="60"/>
  <c r="L73" i="60" s="1"/>
  <c r="L75" i="60" s="1"/>
  <c r="L72" i="61"/>
  <c r="L73" i="61" s="1"/>
  <c r="L75" i="61" s="1"/>
  <c r="W52" i="65"/>
  <c r="H52" i="61"/>
  <c r="H56" i="61" s="1"/>
  <c r="L28" i="22"/>
  <c r="P52" i="68"/>
  <c r="P56" i="68" s="1"/>
  <c r="V52" i="66"/>
  <c r="V56" i="66" s="1"/>
  <c r="L72" i="65"/>
  <c r="L73" i="65" s="1"/>
  <c r="L75" i="65" s="1"/>
  <c r="U45" i="23"/>
  <c r="BD84" i="29"/>
  <c r="BD88" i="29" s="1"/>
  <c r="P72" i="62"/>
  <c r="P73" i="62" s="1"/>
  <c r="P75" i="62" s="1"/>
  <c r="L52" i="64"/>
  <c r="L56" i="64" s="1"/>
  <c r="P72" i="60"/>
  <c r="P73" i="60" s="1"/>
  <c r="P75" i="60" s="1"/>
  <c r="L72" i="62"/>
  <c r="L73" i="62" s="1"/>
  <c r="L75" i="62" s="1"/>
  <c r="H72" i="62"/>
  <c r="H73" i="62" s="1"/>
  <c r="H75" i="62" s="1"/>
  <c r="V52" i="23"/>
  <c r="V56" i="23" s="1"/>
  <c r="BD78" i="115"/>
  <c r="BE84" i="4"/>
  <c r="BE88" i="4" s="1"/>
  <c r="AF84" i="9"/>
  <c r="AF88" i="9" s="1"/>
  <c r="D55" i="9"/>
  <c r="AZ108" i="34"/>
  <c r="AZ108" i="31"/>
  <c r="AZ108" i="30"/>
  <c r="AZ108" i="36"/>
  <c r="AZ108" i="28"/>
  <c r="AZ108" i="29"/>
  <c r="AZ108" i="27"/>
  <c r="AZ108" i="35"/>
  <c r="BA63" i="27"/>
  <c r="AZ108" i="32"/>
  <c r="AZ108" i="33"/>
  <c r="BA63" i="33"/>
  <c r="BA63" i="31"/>
  <c r="AZ108" i="4"/>
  <c r="AZ107" i="9"/>
  <c r="O12" i="121" s="1"/>
  <c r="P108" i="36"/>
  <c r="BA17" i="34"/>
  <c r="BA17" i="4"/>
  <c r="C22" i="14"/>
  <c r="H22" i="14" s="1"/>
  <c r="H18" i="14"/>
  <c r="H7" i="14"/>
  <c r="H14" i="14" s="1"/>
  <c r="C14" i="14"/>
  <c r="BA17" i="35"/>
  <c r="BA11" i="9"/>
  <c r="BA97" i="35"/>
  <c r="G57" i="13"/>
  <c r="P52" i="13"/>
  <c r="BA14" i="9"/>
  <c r="BA69" i="9"/>
  <c r="BA33" i="9"/>
  <c r="BG170" i="115"/>
  <c r="BA86" i="9"/>
  <c r="BA55" i="32"/>
  <c r="D87" i="9"/>
  <c r="BA94" i="9"/>
  <c r="BA16" i="9"/>
  <c r="BA15" i="9"/>
  <c r="BA93" i="9"/>
  <c r="BD28" i="115"/>
  <c r="BI170" i="115"/>
  <c r="BD93" i="115"/>
  <c r="BA47" i="9"/>
  <c r="BD133" i="115"/>
  <c r="BA57" i="9"/>
  <c r="C24" i="124" s="1"/>
  <c r="BA24" i="9"/>
  <c r="BA59" i="9"/>
  <c r="BE170" i="115"/>
  <c r="BD128" i="115"/>
  <c r="BD113" i="115"/>
  <c r="BD158" i="115"/>
  <c r="BD103" i="115"/>
  <c r="BD73" i="115"/>
  <c r="BJ87" i="9"/>
  <c r="BI87" i="9"/>
  <c r="BG88" i="34"/>
  <c r="BB87" i="9"/>
  <c r="BA76" i="9"/>
  <c r="BA21" i="9"/>
  <c r="BA56" i="9"/>
  <c r="C23" i="124" s="1"/>
  <c r="AG84" i="9"/>
  <c r="AG88" i="9" s="1"/>
  <c r="AB97" i="9"/>
  <c r="BD68" i="115"/>
  <c r="BL87" i="9"/>
  <c r="BA50" i="32"/>
  <c r="BA77" i="32"/>
  <c r="BH84" i="33"/>
  <c r="BH88" i="33" s="1"/>
  <c r="BF88" i="36"/>
  <c r="BA63" i="34"/>
  <c r="BL88" i="30"/>
  <c r="BF84" i="34"/>
  <c r="BF88" i="34" s="1"/>
  <c r="AI84" i="9"/>
  <c r="AI88" i="9" s="1"/>
  <c r="BA40" i="4"/>
  <c r="BH87" i="9"/>
  <c r="BD153" i="115"/>
  <c r="BD108" i="115"/>
  <c r="BA50" i="35"/>
  <c r="BH45" i="9"/>
  <c r="BI88" i="32"/>
  <c r="BA97" i="36"/>
  <c r="AB84" i="27"/>
  <c r="AB88" i="27" s="1"/>
  <c r="AB105" i="27" s="1"/>
  <c r="AB106" i="27" s="1"/>
  <c r="BA96" i="9"/>
  <c r="BA85" i="9"/>
  <c r="BA87" i="9" s="1"/>
  <c r="BN170" i="115"/>
  <c r="BG84" i="35"/>
  <c r="BG88" i="35" s="1"/>
  <c r="BD84" i="31"/>
  <c r="BD88" i="31" s="1"/>
  <c r="BF84" i="28"/>
  <c r="BF88" i="28" s="1"/>
  <c r="BA87" i="29"/>
  <c r="BL84" i="28"/>
  <c r="BL88" i="28" s="1"/>
  <c r="BJ88" i="35"/>
  <c r="BC87" i="9"/>
  <c r="AS84" i="9"/>
  <c r="AS88" i="9" s="1"/>
  <c r="BD84" i="33"/>
  <c r="BD88" i="33" s="1"/>
  <c r="BL55" i="9"/>
  <c r="BA63" i="32"/>
  <c r="BK84" i="31"/>
  <c r="BA45" i="34"/>
  <c r="BA55" i="34"/>
  <c r="BE88" i="28"/>
  <c r="Z84" i="9"/>
  <c r="Z88" i="9" s="1"/>
  <c r="BA52" i="9"/>
  <c r="BD33" i="115"/>
  <c r="BA87" i="35"/>
  <c r="BD123" i="115"/>
  <c r="BD143" i="115"/>
  <c r="BB84" i="33"/>
  <c r="BB88" i="33" s="1"/>
  <c r="BH88" i="36"/>
  <c r="BH84" i="34"/>
  <c r="BH88" i="34" s="1"/>
  <c r="BA34" i="9"/>
  <c r="H84" i="9"/>
  <c r="H88" i="9" s="1"/>
  <c r="BB77" i="9"/>
  <c r="BK45" i="9"/>
  <c r="BB84" i="35"/>
  <c r="BB88" i="35" s="1"/>
  <c r="N84" i="9"/>
  <c r="N88" i="9" s="1"/>
  <c r="BF77" i="9"/>
  <c r="BA55" i="28"/>
  <c r="BK77" i="9"/>
  <c r="BJ40" i="9"/>
  <c r="F24" i="16"/>
  <c r="O22" i="121"/>
  <c r="BD148" i="115"/>
  <c r="BD138" i="115"/>
  <c r="BD38" i="115"/>
  <c r="BG17" i="9"/>
  <c r="L9" i="16"/>
  <c r="BD53" i="115"/>
  <c r="BD83" i="115"/>
  <c r="BA97" i="27"/>
  <c r="BA87" i="31"/>
  <c r="BA97" i="32"/>
  <c r="BK84" i="28"/>
  <c r="BK88" i="28" s="1"/>
  <c r="F9" i="16"/>
  <c r="I9" i="16"/>
  <c r="BD48" i="115"/>
  <c r="BD18" i="115"/>
  <c r="BH170" i="115"/>
  <c r="BD63" i="115"/>
  <c r="BD98" i="115"/>
  <c r="BD163" i="115"/>
  <c r="BD58" i="115"/>
  <c r="BL170" i="115"/>
  <c r="BO170" i="115"/>
  <c r="BK170" i="115"/>
  <c r="BD43" i="115"/>
  <c r="BJ170" i="115"/>
  <c r="AQ170" i="115"/>
  <c r="BD118" i="115"/>
  <c r="BD88" i="115"/>
  <c r="BD23" i="115"/>
  <c r="BH50" i="9"/>
  <c r="BC84" i="28"/>
  <c r="BC88" i="28" s="1"/>
  <c r="BB84" i="28"/>
  <c r="BB88" i="28" s="1"/>
  <c r="O18" i="16"/>
  <c r="BD88" i="101"/>
  <c r="BE50" i="9"/>
  <c r="E25" i="119"/>
  <c r="BC45" i="9"/>
  <c r="BI84" i="28"/>
  <c r="BI88" i="28" s="1"/>
  <c r="BI88" i="101"/>
  <c r="BK84" i="4"/>
  <c r="BK88" i="4" s="1"/>
  <c r="C24" i="16"/>
  <c r="E23" i="119"/>
  <c r="E23" i="122"/>
  <c r="E17" i="122"/>
  <c r="E24" i="122"/>
  <c r="E18" i="122"/>
  <c r="E19" i="122"/>
  <c r="E25" i="122"/>
  <c r="E26" i="122"/>
  <c r="E27" i="122"/>
  <c r="E20" i="122"/>
  <c r="E21" i="122"/>
  <c r="E28" i="122"/>
  <c r="E22" i="122"/>
  <c r="BL84" i="32"/>
  <c r="BL88" i="32" s="1"/>
  <c r="BA81" i="36"/>
  <c r="BC84" i="30"/>
  <c r="BC88" i="30" s="1"/>
  <c r="BB84" i="30"/>
  <c r="BB88" i="30" s="1"/>
  <c r="AL84" i="9"/>
  <c r="AL88" i="9" s="1"/>
  <c r="AO84" i="9"/>
  <c r="AO88" i="9" s="1"/>
  <c r="E27" i="119"/>
  <c r="E22" i="119"/>
  <c r="BE87" i="9"/>
  <c r="BC84" i="31"/>
  <c r="BC88" i="31" s="1"/>
  <c r="BI40" i="9"/>
  <c r="BK55" i="9"/>
  <c r="BA17" i="28"/>
  <c r="O17" i="16"/>
  <c r="O20" i="121"/>
  <c r="E26" i="119"/>
  <c r="E17" i="119"/>
  <c r="E20" i="119"/>
  <c r="E28" i="119"/>
  <c r="BD84" i="35"/>
  <c r="BD88" i="35" s="1"/>
  <c r="BA40" i="31"/>
  <c r="BI84" i="34"/>
  <c r="BI88" i="34" s="1"/>
  <c r="S19" i="121"/>
  <c r="R19" i="121" s="1"/>
  <c r="O19" i="121"/>
  <c r="E19" i="119"/>
  <c r="E21" i="119"/>
  <c r="BK40" i="9"/>
  <c r="BE84" i="33"/>
  <c r="D84" i="34"/>
  <c r="D88" i="34" s="1"/>
  <c r="D105" i="34" s="1"/>
  <c r="D106" i="34" s="1"/>
  <c r="BH88" i="101"/>
  <c r="AM84" i="9"/>
  <c r="AM88" i="9" s="1"/>
  <c r="BI50" i="9"/>
  <c r="E24" i="119"/>
  <c r="E16" i="119"/>
  <c r="D84" i="36"/>
  <c r="D88" i="36" s="1"/>
  <c r="D105" i="36" s="1"/>
  <c r="D106" i="36" s="1"/>
  <c r="BI36" i="9"/>
  <c r="BE17" i="9"/>
  <c r="BA55" i="4"/>
  <c r="Y84" i="9"/>
  <c r="Y88" i="9" s="1"/>
  <c r="BF17" i="9"/>
  <c r="BJ17" i="9"/>
  <c r="BK17" i="9"/>
  <c r="BH17" i="9"/>
  <c r="BL17" i="9"/>
  <c r="BD17" i="9"/>
  <c r="BB17" i="9"/>
  <c r="BA17" i="27"/>
  <c r="BJ63" i="9"/>
  <c r="BA63" i="4"/>
  <c r="BL63" i="9"/>
  <c r="BB63" i="9"/>
  <c r="BA63" i="29"/>
  <c r="BD63" i="9"/>
  <c r="BH63" i="9"/>
  <c r="BA36" i="35"/>
  <c r="BF84" i="27"/>
  <c r="BF88" i="27" s="1"/>
  <c r="BJ84" i="34"/>
  <c r="BJ88" i="34" s="1"/>
  <c r="BA45" i="32"/>
  <c r="BH40" i="9"/>
  <c r="BA87" i="27"/>
  <c r="BL45" i="9"/>
  <c r="BA55" i="33"/>
  <c r="BA28" i="30"/>
  <c r="BA36" i="27"/>
  <c r="BA40" i="27"/>
  <c r="BA77" i="36"/>
  <c r="BA17" i="29"/>
  <c r="BA40" i="34"/>
  <c r="BA87" i="34"/>
  <c r="BA40" i="28"/>
  <c r="BA77" i="35"/>
  <c r="BA55" i="27"/>
  <c r="BA97" i="30"/>
  <c r="BA97" i="34"/>
  <c r="BA97" i="29"/>
  <c r="BA97" i="9"/>
  <c r="AN97" i="9"/>
  <c r="AN84" i="32"/>
  <c r="AN88" i="32" s="1"/>
  <c r="AN105" i="32" s="1"/>
  <c r="AN106" i="32" s="1"/>
  <c r="AB84" i="32"/>
  <c r="AB88" i="32" s="1"/>
  <c r="AB105" i="32" s="1"/>
  <c r="AB106" i="32" s="1"/>
  <c r="BL84" i="35"/>
  <c r="BL88" i="35" s="1"/>
  <c r="BA80" i="29"/>
  <c r="BK80" i="9"/>
  <c r="BA77" i="30"/>
  <c r="BD84" i="32"/>
  <c r="BD88" i="32" s="1"/>
  <c r="BF80" i="9"/>
  <c r="BB80" i="9"/>
  <c r="BH84" i="31"/>
  <c r="BH88" i="31" s="1"/>
  <c r="BA81" i="30"/>
  <c r="BA80" i="35"/>
  <c r="BE84" i="30"/>
  <c r="BE88" i="30" s="1"/>
  <c r="BG55" i="9"/>
  <c r="BA77" i="31"/>
  <c r="BC84" i="35"/>
  <c r="BC88" i="35" s="1"/>
  <c r="BH84" i="29"/>
  <c r="BH88" i="29" s="1"/>
  <c r="BC50" i="9"/>
  <c r="BD87" i="9"/>
  <c r="BE80" i="9"/>
  <c r="BI84" i="29"/>
  <c r="BI88" i="29" s="1"/>
  <c r="BF50" i="9"/>
  <c r="N83" i="12"/>
  <c r="BC55" i="9"/>
  <c r="BA77" i="34"/>
  <c r="BA50" i="34"/>
  <c r="BA50" i="28"/>
  <c r="BC80" i="9"/>
  <c r="BI80" i="9"/>
  <c r="AN84" i="33"/>
  <c r="AN88" i="33" s="1"/>
  <c r="AN105" i="33" s="1"/>
  <c r="AN106" i="33" s="1"/>
  <c r="AN84" i="31"/>
  <c r="AN88" i="31" s="1"/>
  <c r="AN105" i="31" s="1"/>
  <c r="AN106" i="31" s="1"/>
  <c r="P84" i="28"/>
  <c r="P88" i="28" s="1"/>
  <c r="P105" i="28" s="1"/>
  <c r="P106" i="28" s="1"/>
  <c r="P84" i="27"/>
  <c r="P88" i="27" s="1"/>
  <c r="P105" i="27" s="1"/>
  <c r="P106" i="27" s="1"/>
  <c r="BL77" i="9"/>
  <c r="BF79" i="9"/>
  <c r="BB84" i="27"/>
  <c r="BB88" i="27" s="1"/>
  <c r="AB84" i="33"/>
  <c r="AB88" i="33" s="1"/>
  <c r="AB105" i="33" s="1"/>
  <c r="AB106" i="33" s="1"/>
  <c r="D84" i="31"/>
  <c r="D88" i="31" s="1"/>
  <c r="D105" i="31" s="1"/>
  <c r="D106" i="31" s="1"/>
  <c r="BH55" i="9"/>
  <c r="P84" i="30"/>
  <c r="P88" i="30" s="1"/>
  <c r="P105" i="30" s="1"/>
  <c r="P106" i="30" s="1"/>
  <c r="P84" i="29"/>
  <c r="P88" i="29" s="1"/>
  <c r="P105" i="29" s="1"/>
  <c r="P106" i="29" s="1"/>
  <c r="BE55" i="9"/>
  <c r="D84" i="28"/>
  <c r="D88" i="28" s="1"/>
  <c r="D105" i="28" s="1"/>
  <c r="D106" i="28" s="1"/>
  <c r="P84" i="35"/>
  <c r="P88" i="35" s="1"/>
  <c r="P105" i="35" s="1"/>
  <c r="P106" i="35" s="1"/>
  <c r="BJ55" i="9"/>
  <c r="BI79" i="9"/>
  <c r="BH81" i="9"/>
  <c r="BK36" i="9"/>
  <c r="BD79" i="9"/>
  <c r="P84" i="33"/>
  <c r="P88" i="33" s="1"/>
  <c r="P105" i="33" s="1"/>
  <c r="P106" i="33" s="1"/>
  <c r="BD72" i="9"/>
  <c r="D84" i="29"/>
  <c r="D88" i="29" s="1"/>
  <c r="D105" i="29" s="1"/>
  <c r="D106" i="29" s="1"/>
  <c r="BG36" i="9"/>
  <c r="AN84" i="27"/>
  <c r="AN88" i="27" s="1"/>
  <c r="AN105" i="27" s="1"/>
  <c r="AN106" i="27" s="1"/>
  <c r="BE72" i="9"/>
  <c r="BB28" i="9"/>
  <c r="BJ79" i="9"/>
  <c r="AN84" i="28"/>
  <c r="AN88" i="28" s="1"/>
  <c r="AN105" i="28" s="1"/>
  <c r="AN106" i="28" s="1"/>
  <c r="BF36" i="9"/>
  <c r="AN84" i="35"/>
  <c r="AN88" i="35" s="1"/>
  <c r="AN105" i="35" s="1"/>
  <c r="AN106" i="35" s="1"/>
  <c r="BC40" i="9"/>
  <c r="BD55" i="9"/>
  <c r="D84" i="35"/>
  <c r="D88" i="35" s="1"/>
  <c r="D105" i="35" s="1"/>
  <c r="D106" i="35" s="1"/>
  <c r="BH36" i="9"/>
  <c r="BC28" i="9"/>
  <c r="BF84" i="32"/>
  <c r="BF88" i="32" s="1"/>
  <c r="BE36" i="9"/>
  <c r="AN84" i="34"/>
  <c r="AN88" i="34" s="1"/>
  <c r="AN105" i="34" s="1"/>
  <c r="AN106" i="34" s="1"/>
  <c r="BC84" i="34"/>
  <c r="BC88" i="34" s="1"/>
  <c r="BD81" i="9"/>
  <c r="AN84" i="36"/>
  <c r="AN88" i="36" s="1"/>
  <c r="AN105" i="36" s="1"/>
  <c r="AN106" i="36" s="1"/>
  <c r="BD40" i="9"/>
  <c r="BG40" i="9"/>
  <c r="BF40" i="9"/>
  <c r="BA78" i="30"/>
  <c r="BA72" i="28"/>
  <c r="BA55" i="29"/>
  <c r="AB84" i="28"/>
  <c r="AB88" i="28" s="1"/>
  <c r="AB105" i="28" s="1"/>
  <c r="AB106" i="28" s="1"/>
  <c r="BG81" i="9"/>
  <c r="BB45" i="9"/>
  <c r="BI84" i="33"/>
  <c r="BI88" i="33" s="1"/>
  <c r="BK84" i="35"/>
  <c r="BK88" i="35" s="1"/>
  <c r="AB84" i="30"/>
  <c r="AB88" i="30" s="1"/>
  <c r="AB105" i="30" s="1"/>
  <c r="AB106" i="30" s="1"/>
  <c r="D84" i="30"/>
  <c r="D88" i="30" s="1"/>
  <c r="D105" i="30" s="1"/>
  <c r="D106" i="30" s="1"/>
  <c r="BL36" i="9"/>
  <c r="BC72" i="9"/>
  <c r="BA72" i="29"/>
  <c r="BI84" i="27"/>
  <c r="BI88" i="27" s="1"/>
  <c r="P84" i="4"/>
  <c r="P88" i="4" s="1"/>
  <c r="P105" i="4" s="1"/>
  <c r="P106" i="4" s="1"/>
  <c r="BK84" i="33"/>
  <c r="BK88" i="33" s="1"/>
  <c r="BA72" i="32"/>
  <c r="BA72" i="31"/>
  <c r="BA79" i="35"/>
  <c r="BA79" i="34"/>
  <c r="AN84" i="30"/>
  <c r="AN88" i="30" s="1"/>
  <c r="AN105" i="30" s="1"/>
  <c r="AN106" i="30" s="1"/>
  <c r="BB81" i="9"/>
  <c r="BF45" i="9"/>
  <c r="BL28" i="9"/>
  <c r="BB36" i="9"/>
  <c r="BA55" i="31"/>
  <c r="BC84" i="36"/>
  <c r="BC88" i="36" s="1"/>
  <c r="AN84" i="29"/>
  <c r="AN88" i="29" s="1"/>
  <c r="AN105" i="29" s="1"/>
  <c r="AN106" i="29" s="1"/>
  <c r="BA72" i="27"/>
  <c r="BJ45" i="9"/>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E22" i="124"/>
  <c r="F22" i="124"/>
  <c r="F16" i="124"/>
  <c r="E16" i="124"/>
  <c r="C19" i="124"/>
  <c r="F27" i="124"/>
  <c r="E27" i="124"/>
  <c r="AD84" i="9"/>
  <c r="AD88" i="9" s="1"/>
  <c r="E13" i="124"/>
  <c r="F13" i="124"/>
  <c r="F29" i="124"/>
  <c r="E29" i="124"/>
  <c r="E84" i="9"/>
  <c r="E88" i="9" s="1"/>
  <c r="AB88" i="101"/>
  <c r="F28" i="124"/>
  <c r="E28" i="124"/>
  <c r="F17" i="124"/>
  <c r="E17" i="124"/>
  <c r="F18" i="124"/>
  <c r="E18" i="124"/>
  <c r="F21" i="124"/>
  <c r="E21" i="124"/>
  <c r="F24" i="124"/>
  <c r="E24" i="124"/>
  <c r="F26" i="124"/>
  <c r="E26" i="124"/>
  <c r="BB88" i="101"/>
  <c r="P87" i="9"/>
  <c r="D84" i="27"/>
  <c r="D88" i="27" s="1"/>
  <c r="D105" i="27" s="1"/>
  <c r="D106" i="27" s="1"/>
  <c r="AN88" i="10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AN45" i="9"/>
  <c r="X87" i="102"/>
  <c r="U87" i="102" s="1"/>
  <c r="D47" i="22"/>
  <c r="AP84" i="9"/>
  <c r="AP88" i="9" s="1"/>
  <c r="BA9" i="9"/>
  <c r="R45" i="121" s="1"/>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88" i="101"/>
  <c r="P72" i="9"/>
  <c r="P47" i="22"/>
  <c r="L49" i="22"/>
  <c r="AB17" i="9"/>
  <c r="F84" i="9"/>
  <c r="F88" i="9" s="1"/>
  <c r="BA50" i="9"/>
  <c r="U25" i="22"/>
  <c r="U47" i="22" s="1"/>
  <c r="BA64" i="9"/>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U48" i="22" s="1"/>
  <c r="L45" i="22"/>
  <c r="J22" i="117" s="1"/>
  <c r="AQ84" i="9"/>
  <c r="AQ88" i="9" s="1"/>
  <c r="X84" i="9"/>
  <c r="X88" i="9" s="1"/>
  <c r="BA81" i="9"/>
  <c r="U46" i="64"/>
  <c r="U52" i="64" s="1"/>
  <c r="U56" i="64" s="1"/>
  <c r="U72" i="64" s="1"/>
  <c r="U73" i="64" s="1"/>
  <c r="U75" i="64" s="1"/>
  <c r="U28" i="64"/>
  <c r="U40" i="64" s="1"/>
  <c r="BA28" i="34"/>
  <c r="BA78" i="34"/>
  <c r="BA36" i="28"/>
  <c r="BK63" i="9"/>
  <c r="BK28" i="9"/>
  <c r="BA79" i="9"/>
  <c r="BA78" i="4"/>
  <c r="BA28" i="4"/>
  <c r="BG79" i="9"/>
  <c r="BA80" i="27"/>
  <c r="D77" i="9"/>
  <c r="BA36" i="9"/>
  <c r="P80" i="9"/>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BA81" i="34"/>
  <c r="BL84" i="29"/>
  <c r="BL88" i="29" s="1"/>
  <c r="BA80" i="34"/>
  <c r="BA77" i="29"/>
  <c r="BA72" i="36"/>
  <c r="BB40" i="9"/>
  <c r="P84" i="34"/>
  <c r="P88" i="34" s="1"/>
  <c r="P105" i="34" s="1"/>
  <c r="P106" i="34" s="1"/>
  <c r="BE84" i="27"/>
  <c r="BE88" i="27" s="1"/>
  <c r="BD77" i="9"/>
  <c r="BG84" i="29"/>
  <c r="BG88" i="29" s="1"/>
  <c r="BH80" i="9"/>
  <c r="BC84" i="4"/>
  <c r="BC78" i="9"/>
  <c r="BI28" i="9"/>
  <c r="BG72" i="9"/>
  <c r="AB84" i="4"/>
  <c r="AB88" i="4" s="1"/>
  <c r="AB105" i="4" s="1"/>
  <c r="AB106" i="4" s="1"/>
  <c r="AN78" i="9"/>
  <c r="AN28" i="9"/>
  <c r="BJ84" i="4"/>
  <c r="BJ78" i="9"/>
  <c r="BE79" i="9"/>
  <c r="P36" i="9"/>
  <c r="BK78" i="9"/>
  <c r="AE84" i="9"/>
  <c r="AE88" i="9" s="1"/>
  <c r="BE78" i="9"/>
  <c r="AB55" i="9"/>
  <c r="BF63" i="9"/>
  <c r="BD28" i="9"/>
  <c r="BG28" i="9"/>
  <c r="AB78" i="9"/>
  <c r="AB28" i="9"/>
  <c r="BI84" i="4"/>
  <c r="BI78" i="9"/>
  <c r="U47" i="69"/>
  <c r="H52" i="67"/>
  <c r="H56" i="67" s="1"/>
  <c r="U45" i="68"/>
  <c r="L72" i="68"/>
  <c r="L73" i="68" s="1"/>
  <c r="L75" i="68" s="1"/>
  <c r="D52" i="67"/>
  <c r="D56" i="67" s="1"/>
  <c r="P72" i="64"/>
  <c r="P73" i="64" s="1"/>
  <c r="P75" i="64" s="1"/>
  <c r="L72" i="23"/>
  <c r="L73" i="23" s="1"/>
  <c r="L75" i="23" s="1"/>
  <c r="H65" i="22"/>
  <c r="P52" i="63"/>
  <c r="P56" i="63" s="1"/>
  <c r="BF170" i="115"/>
  <c r="BC84" i="32"/>
  <c r="BC88" i="32" s="1"/>
  <c r="BA80" i="33"/>
  <c r="P84" i="32"/>
  <c r="P88" i="32" s="1"/>
  <c r="P105" i="32" s="1"/>
  <c r="P106" i="32" s="1"/>
  <c r="P84" i="31"/>
  <c r="P88" i="31" s="1"/>
  <c r="P105" i="31" s="1"/>
  <c r="P106" i="31" s="1"/>
  <c r="BA55" i="35"/>
  <c r="BA78" i="32"/>
  <c r="BA28" i="32"/>
  <c r="BF84" i="30"/>
  <c r="BF88" i="30" s="1"/>
  <c r="AB84" i="29"/>
  <c r="AB88" i="29" s="1"/>
  <c r="AB105" i="29" s="1"/>
  <c r="AB106" i="29" s="1"/>
  <c r="BA28" i="36"/>
  <c r="BA78" i="36"/>
  <c r="BA50" i="29"/>
  <c r="BG87" i="9"/>
  <c r="BA36" i="30"/>
  <c r="BA72" i="30"/>
  <c r="BA80" i="30"/>
  <c r="BF81" i="9"/>
  <c r="AB84" i="34"/>
  <c r="AB88" i="34" s="1"/>
  <c r="AB105" i="34" s="1"/>
  <c r="AB106" i="34" s="1"/>
  <c r="BI84" i="35"/>
  <c r="BI88" i="35" s="1"/>
  <c r="BA73" i="9"/>
  <c r="BL81" i="9"/>
  <c r="P78" i="9"/>
  <c r="P28" i="9"/>
  <c r="BC17" i="9"/>
  <c r="BA55" i="9"/>
  <c r="D84" i="4"/>
  <c r="D88" i="4" s="1"/>
  <c r="D105" i="4" s="1"/>
  <c r="D106" i="4" s="1"/>
  <c r="D50" i="9"/>
  <c r="P72" i="65"/>
  <c r="P73" i="65" s="1"/>
  <c r="P75" i="65" s="1"/>
  <c r="BE84" i="31"/>
  <c r="BE88" i="31" s="1"/>
  <c r="BA45" i="29"/>
  <c r="BL79" i="9"/>
  <c r="BA63" i="9"/>
  <c r="AN80" i="9"/>
  <c r="U45" i="67"/>
  <c r="H52" i="68"/>
  <c r="H56" i="68" s="1"/>
  <c r="V52" i="68"/>
  <c r="V56" i="68" s="1"/>
  <c r="P56" i="66"/>
  <c r="V55" i="22"/>
  <c r="U49" i="23"/>
  <c r="U46" i="67"/>
  <c r="U52" i="67" s="1"/>
  <c r="U56" i="67" s="1"/>
  <c r="U28" i="67"/>
  <c r="U40" i="67" s="1"/>
  <c r="V45" i="22"/>
  <c r="U41" i="22"/>
  <c r="C51" i="124" s="1"/>
  <c r="F51" i="124" s="1"/>
  <c r="U65" i="61"/>
  <c r="D45" i="22"/>
  <c r="H22" i="117" s="1"/>
  <c r="P40" i="22"/>
  <c r="BD168" i="115"/>
  <c r="BA36" i="33"/>
  <c r="BK88" i="31"/>
  <c r="BA81" i="33"/>
  <c r="BA45" i="36"/>
  <c r="BA87" i="36"/>
  <c r="BA81" i="35"/>
  <c r="BA63" i="35"/>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U21" i="22"/>
  <c r="BA81" i="32"/>
  <c r="BA50" i="36"/>
  <c r="BA79" i="32"/>
  <c r="BA28" i="35"/>
  <c r="BA78" i="35"/>
  <c r="BK72" i="9"/>
  <c r="BA63" i="36"/>
  <c r="BL40" i="9"/>
  <c r="BG84" i="30"/>
  <c r="BG88" i="30" s="1"/>
  <c r="BH77" i="9"/>
  <c r="BD50" i="9"/>
  <c r="BB84" i="29"/>
  <c r="BB88" i="29" s="1"/>
  <c r="BA81" i="29"/>
  <c r="BA17" i="30"/>
  <c r="BF28" i="9"/>
  <c r="BC77" i="9"/>
  <c r="BD80" i="9"/>
  <c r="BB72" i="9"/>
  <c r="BK50" i="9"/>
  <c r="M88" i="101"/>
  <c r="BJ88" i="10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88" i="101"/>
  <c r="BA72" i="4"/>
  <c r="BL72" i="9"/>
  <c r="BD45" i="9"/>
  <c r="AB80" i="9"/>
  <c r="P40" i="9"/>
  <c r="BA45" i="9"/>
  <c r="AN40" i="9"/>
  <c r="H52" i="69"/>
  <c r="H56" i="69" s="1"/>
  <c r="BJ84" i="31"/>
  <c r="BJ88" i="31" s="1"/>
  <c r="BD84" i="30"/>
  <c r="BD88" i="30" s="1"/>
  <c r="AN81" i="9"/>
  <c r="U45" i="65"/>
  <c r="L52" i="67"/>
  <c r="L56" i="67" s="1"/>
  <c r="W56" i="65"/>
  <c r="V52" i="65"/>
  <c r="V56" i="65" s="1"/>
  <c r="U28" i="61"/>
  <c r="U40" i="61" s="1"/>
  <c r="U46" i="61"/>
  <c r="P45" i="22"/>
  <c r="K22" i="117" s="1"/>
  <c r="W52" i="63"/>
  <c r="W56" i="63" s="1"/>
  <c r="J52" i="22"/>
  <c r="J56" i="22" s="1"/>
  <c r="V52" i="22"/>
  <c r="AE170" i="115"/>
  <c r="BE84" i="32"/>
  <c r="BE88" i="32" s="1"/>
  <c r="T40" i="22"/>
  <c r="D84" i="33"/>
  <c r="D88" i="33" s="1"/>
  <c r="D105" i="33" s="1"/>
  <c r="D106" i="33" s="1"/>
  <c r="BA28" i="31"/>
  <c r="BA78" i="31"/>
  <c r="BA36" i="32"/>
  <c r="D84" i="32"/>
  <c r="D88" i="32" s="1"/>
  <c r="D105" i="32" s="1"/>
  <c r="D106" i="32" s="1"/>
  <c r="BH84" i="32"/>
  <c r="BH88" i="32" s="1"/>
  <c r="BF84" i="33"/>
  <c r="BF88" i="33" s="1"/>
  <c r="BD84" i="34"/>
  <c r="BD88" i="34" s="1"/>
  <c r="BI84" i="36"/>
  <c r="BI88" i="36" s="1"/>
  <c r="BA72" i="34"/>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BA78" i="27"/>
  <c r="BA28" i="27"/>
  <c r="BB55" i="9"/>
  <c r="BJ28" i="9"/>
  <c r="BI63" i="9"/>
  <c r="AN84" i="4"/>
  <c r="AN88" i="4" s="1"/>
  <c r="AN105" i="4" s="1"/>
  <c r="AN106" i="4" s="1"/>
  <c r="BF72" i="9"/>
  <c r="BA50" i="4"/>
  <c r="BL80" i="9"/>
  <c r="D80" i="9"/>
  <c r="D63" i="9"/>
  <c r="D72" i="65"/>
  <c r="D73" i="65" s="1"/>
  <c r="D75" i="65" s="1"/>
  <c r="H52" i="60"/>
  <c r="H56"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D52" i="64"/>
  <c r="D56" i="64" s="1"/>
  <c r="L52" i="63"/>
  <c r="L56" i="63" s="1"/>
  <c r="H72" i="66"/>
  <c r="H73" i="66" s="1"/>
  <c r="H75" i="66" s="1"/>
  <c r="H72" i="65"/>
  <c r="H73" i="65" s="1"/>
  <c r="H75" i="65" s="1"/>
  <c r="D56" i="60"/>
  <c r="W46" i="22"/>
  <c r="W52" i="22" s="1"/>
  <c r="H49" i="22"/>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BH28" i="9"/>
  <c r="BI77" i="9"/>
  <c r="BG77" i="9"/>
  <c r="BE77" i="9"/>
  <c r="BA97" i="4"/>
  <c r="BB97" i="9"/>
  <c r="BE40" i="9"/>
  <c r="BL50" i="9"/>
  <c r="BK79" i="9"/>
  <c r="BI72" i="9"/>
  <c r="BA81" i="4"/>
  <c r="P79" i="9"/>
  <c r="BA80" i="4"/>
  <c r="BC97" i="9"/>
  <c r="P77" i="9"/>
  <c r="AN36" i="9"/>
  <c r="P81" i="9"/>
  <c r="BA12" i="9"/>
  <c r="M51" i="117"/>
  <c r="K52" i="117"/>
  <c r="J43" i="117"/>
  <c r="K44" i="117"/>
  <c r="J50" i="117"/>
  <c r="K43" i="117"/>
  <c r="L46" i="117"/>
  <c r="M50" i="117"/>
  <c r="K50" i="117"/>
  <c r="J46" i="117"/>
  <c r="J47" i="117"/>
  <c r="M48" i="117"/>
  <c r="M49" i="117"/>
  <c r="K51" i="117"/>
  <c r="M46" i="117"/>
  <c r="L50" i="117"/>
  <c r="M52" i="117"/>
  <c r="L47" i="117"/>
  <c r="J49" i="117"/>
  <c r="K42" i="117"/>
  <c r="P72" i="63" l="1"/>
  <c r="P73" i="63" s="1"/>
  <c r="P75" i="63" s="1"/>
  <c r="H72" i="69"/>
  <c r="H73" i="69" s="1"/>
  <c r="H75" i="69" s="1"/>
  <c r="L72" i="64"/>
  <c r="L73" i="64" s="1"/>
  <c r="L75" i="64" s="1"/>
  <c r="H72" i="61"/>
  <c r="H73" i="61" s="1"/>
  <c r="H75" i="61" s="1"/>
  <c r="P72" i="66"/>
  <c r="P73" i="66" s="1"/>
  <c r="P75" i="66" s="1"/>
  <c r="H72" i="60"/>
  <c r="H73" i="60" s="1"/>
  <c r="H75" i="60" s="1"/>
  <c r="H72" i="23"/>
  <c r="H73" i="23" s="1"/>
  <c r="H75" i="23" s="1"/>
  <c r="L72" i="63"/>
  <c r="L73" i="63" s="1"/>
  <c r="L75" i="63" s="1"/>
  <c r="L72" i="67"/>
  <c r="L73" i="67" s="1"/>
  <c r="L75" i="67" s="1"/>
  <c r="I22" i="117"/>
  <c r="H72" i="68"/>
  <c r="H73" i="68" s="1"/>
  <c r="H75" i="68" s="1"/>
  <c r="P72" i="67"/>
  <c r="P73" i="67" s="1"/>
  <c r="P75" i="67" s="1"/>
  <c r="P72" i="69"/>
  <c r="P73" i="69" s="1"/>
  <c r="P75" i="69" s="1"/>
  <c r="H72" i="67"/>
  <c r="H73" i="67" s="1"/>
  <c r="H75" i="67" s="1"/>
  <c r="P72" i="68"/>
  <c r="P73" i="68" s="1"/>
  <c r="P75" i="68" s="1"/>
  <c r="E16" i="122"/>
  <c r="E30" i="122" s="1"/>
  <c r="P108" i="32"/>
  <c r="AB108" i="29"/>
  <c r="AB108" i="30"/>
  <c r="P108" i="27"/>
  <c r="P108" i="34"/>
  <c r="BA17" i="9"/>
  <c r="AN108" i="28"/>
  <c r="P108" i="33"/>
  <c r="AB108" i="32"/>
  <c r="J28" i="16"/>
  <c r="AB108" i="36"/>
  <c r="AN108" i="32"/>
  <c r="AB108" i="31"/>
  <c r="P108" i="30"/>
  <c r="P108" i="28"/>
  <c r="P108" i="4"/>
  <c r="AN108" i="30"/>
  <c r="AN108" i="36"/>
  <c r="AN108" i="31"/>
  <c r="G58" i="13"/>
  <c r="P57" i="13"/>
  <c r="P58" i="13" s="1"/>
  <c r="P108" i="29"/>
  <c r="P108" i="31"/>
  <c r="AB108" i="35"/>
  <c r="AN108" i="29"/>
  <c r="AB108" i="28"/>
  <c r="AN108" i="27"/>
  <c r="AN108" i="33"/>
  <c r="BA107" i="33"/>
  <c r="AB108" i="33"/>
  <c r="AB108" i="27"/>
  <c r="AB108" i="34"/>
  <c r="AN108" i="34"/>
  <c r="AN108" i="35"/>
  <c r="P108" i="35"/>
  <c r="S24" i="16"/>
  <c r="R24" i="16" s="1"/>
  <c r="BA84" i="29"/>
  <c r="BA88" i="29" s="1"/>
  <c r="BA105" i="29" s="1"/>
  <c r="BA106" i="29" s="1"/>
  <c r="I23" i="16"/>
  <c r="I24" i="16"/>
  <c r="I21" i="117"/>
  <c r="L20" i="121"/>
  <c r="L17" i="16"/>
  <c r="L24" i="121"/>
  <c r="L20" i="16"/>
  <c r="F20" i="121"/>
  <c r="F17" i="16"/>
  <c r="I17" i="16"/>
  <c r="F20" i="16"/>
  <c r="F24" i="121"/>
  <c r="L23" i="16"/>
  <c r="L28" i="16" s="1"/>
  <c r="M28" i="16"/>
  <c r="L22" i="121"/>
  <c r="L18" i="16"/>
  <c r="BD170" i="115"/>
  <c r="I18" i="16"/>
  <c r="I22" i="121"/>
  <c r="F18" i="16"/>
  <c r="F22" i="121"/>
  <c r="C9" i="16"/>
  <c r="S9" i="16"/>
  <c r="R9" i="16" s="1"/>
  <c r="O8" i="16"/>
  <c r="O13" i="16" s="1"/>
  <c r="O11" i="121"/>
  <c r="O15" i="121" s="1"/>
  <c r="P15" i="121"/>
  <c r="C24" i="121"/>
  <c r="E30" i="119"/>
  <c r="F23" i="16"/>
  <c r="F28" i="16" s="1"/>
  <c r="G28" i="16"/>
  <c r="C20" i="16"/>
  <c r="I24" i="121"/>
  <c r="P19" i="16"/>
  <c r="P21" i="16" s="1"/>
  <c r="O16" i="16"/>
  <c r="O19" i="16" s="1"/>
  <c r="O21" i="16" s="1"/>
  <c r="D28" i="16"/>
  <c r="C23" i="16"/>
  <c r="C28" i="16" s="1"/>
  <c r="S23" i="16"/>
  <c r="I20" i="121"/>
  <c r="O18" i="121"/>
  <c r="O23" i="121" s="1"/>
  <c r="O25" i="121" s="1"/>
  <c r="P23" i="121"/>
  <c r="P25" i="121" s="1"/>
  <c r="K21" i="117"/>
  <c r="BA84" i="30"/>
  <c r="BA88" i="30" s="1"/>
  <c r="BA105" i="30" s="1"/>
  <c r="BA106" i="30" s="1"/>
  <c r="BA84" i="33"/>
  <c r="BA88" i="33" s="1"/>
  <c r="BA105" i="33" s="1"/>
  <c r="BA106" i="33" s="1"/>
  <c r="BA84" i="31"/>
  <c r="BA88" i="31" s="1"/>
  <c r="BA105" i="31" s="1"/>
  <c r="BA106" i="31" s="1"/>
  <c r="BA84" i="32"/>
  <c r="BA88" i="32" s="1"/>
  <c r="BA105" i="32" s="1"/>
  <c r="BA106" i="32" s="1"/>
  <c r="BA84" i="4"/>
  <c r="BA88" i="4" s="1"/>
  <c r="BA105" i="4" s="1"/>
  <c r="BA106" i="4" s="1"/>
  <c r="E15" i="124"/>
  <c r="F19" i="124"/>
  <c r="E19"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BH88" i="4"/>
  <c r="BH88" i="9" s="1"/>
  <c r="BH84" i="9"/>
  <c r="BF88" i="4"/>
  <c r="BF88" i="9" s="1"/>
  <c r="BF84" i="9"/>
  <c r="AN84" i="9"/>
  <c r="AN88" i="9" s="1"/>
  <c r="AN105" i="9" s="1"/>
  <c r="AN106" i="9" s="1"/>
  <c r="W56" i="22"/>
  <c r="BE84" i="9"/>
  <c r="BA88" i="101"/>
  <c r="U55" i="22"/>
  <c r="BE88" i="9"/>
  <c r="BA84" i="35"/>
  <c r="BA88" i="35" s="1"/>
  <c r="BA105" i="35" s="1"/>
  <c r="BA106" i="35" s="1"/>
  <c r="BA78" i="9"/>
  <c r="BA84" i="9" s="1"/>
  <c r="BA88" i="9" s="1"/>
  <c r="BA105" i="9" s="1"/>
  <c r="BA106" i="9" s="1"/>
  <c r="BJ88" i="4"/>
  <c r="BJ88" i="9" s="1"/>
  <c r="BJ84" i="9"/>
  <c r="BA84" i="27"/>
  <c r="BA88" i="27" s="1"/>
  <c r="BA105" i="27" s="1"/>
  <c r="BA106" i="27" s="1"/>
  <c r="D84" i="9"/>
  <c r="D88" i="9" s="1"/>
  <c r="D105" i="9" s="1"/>
  <c r="D106" i="9" s="1"/>
  <c r="BK84" i="9"/>
  <c r="U52" i="69"/>
  <c r="U56" i="69" s="1"/>
  <c r="U72" i="69" s="1"/>
  <c r="U73" i="69" s="1"/>
  <c r="U75" i="69" s="1"/>
  <c r="BL88" i="4"/>
  <c r="BL88" i="9" s="1"/>
  <c r="BL84" i="9"/>
  <c r="BA84" i="36"/>
  <c r="BA88" i="36" s="1"/>
  <c r="BA105" i="36" s="1"/>
  <c r="BA106" i="36" s="1"/>
  <c r="BK88" i="9"/>
  <c r="BA84" i="34"/>
  <c r="BA88" i="34" s="1"/>
  <c r="BA105" i="34" s="1"/>
  <c r="BA106" i="34" s="1"/>
  <c r="BB88" i="4"/>
  <c r="BB88" i="9" s="1"/>
  <c r="BB84" i="9"/>
  <c r="P84" i="9"/>
  <c r="P88" i="9" s="1"/>
  <c r="P105" i="9" s="1"/>
  <c r="P106" i="9" s="1"/>
  <c r="BC88" i="4"/>
  <c r="BC88" i="9" s="1"/>
  <c r="BC84" i="9"/>
  <c r="U86" i="102"/>
  <c r="U88" i="102" s="1"/>
  <c r="BD88" i="4"/>
  <c r="BD88" i="9" s="1"/>
  <c r="BD84" i="9"/>
  <c r="BI84" i="9"/>
  <c r="BI88" i="4"/>
  <c r="BI88" i="9" s="1"/>
  <c r="BA84" i="28"/>
  <c r="BA88" i="28" s="1"/>
  <c r="BA105" i="28" s="1"/>
  <c r="BA106" i="28" s="1"/>
  <c r="BG84" i="9"/>
  <c r="BG88" i="4"/>
  <c r="BG88" i="9" s="1"/>
  <c r="BA107" i="29" l="1"/>
  <c r="BA107" i="32"/>
  <c r="BA108" i="32" s="1"/>
  <c r="I28" i="16"/>
  <c r="AB107" i="9"/>
  <c r="I12" i="121" s="1"/>
  <c r="BA107" i="31"/>
  <c r="BA108" i="31" s="1"/>
  <c r="BA107" i="34"/>
  <c r="BA108" i="34" s="1"/>
  <c r="BA107" i="28"/>
  <c r="BA108" i="28" s="1"/>
  <c r="D108" i="29"/>
  <c r="D108" i="32"/>
  <c r="D108" i="31"/>
  <c r="D108" i="34"/>
  <c r="D108" i="28"/>
  <c r="BA107" i="4"/>
  <c r="D107" i="9"/>
  <c r="D15" i="121" s="1"/>
  <c r="BA107" i="27"/>
  <c r="BA108" i="27" s="1"/>
  <c r="D108" i="4"/>
  <c r="D108" i="33"/>
  <c r="AB108" i="4"/>
  <c r="D108" i="27"/>
  <c r="BA108" i="29"/>
  <c r="BA107" i="36"/>
  <c r="BA108" i="36" s="1"/>
  <c r="BA107" i="35"/>
  <c r="BA108" i="35" s="1"/>
  <c r="AN107" i="9"/>
  <c r="L12" i="121" s="1"/>
  <c r="AB108" i="9"/>
  <c r="BA108" i="33"/>
  <c r="D108" i="36"/>
  <c r="D108" i="35"/>
  <c r="AN108" i="4"/>
  <c r="BA107" i="30"/>
  <c r="BA108" i="30" s="1"/>
  <c r="P107" i="9"/>
  <c r="F12" i="121" s="1"/>
  <c r="S29" i="16"/>
  <c r="R29" i="16" s="1"/>
  <c r="D108" i="30"/>
  <c r="S20" i="16"/>
  <c r="R20" i="16" s="1"/>
  <c r="I20" i="16"/>
  <c r="S24" i="121"/>
  <c r="R24" i="121" s="1"/>
  <c r="L8" i="16"/>
  <c r="L13" i="16" s="1"/>
  <c r="M19" i="16"/>
  <c r="M21" i="16" s="1"/>
  <c r="L16" i="16"/>
  <c r="L19" i="16" s="1"/>
  <c r="L21" i="16" s="1"/>
  <c r="M23" i="121"/>
  <c r="M25" i="121" s="1"/>
  <c r="L18" i="121"/>
  <c r="L23" i="121" s="1"/>
  <c r="L25" i="121" s="1"/>
  <c r="L11" i="121"/>
  <c r="F8" i="16"/>
  <c r="F13" i="16" s="1"/>
  <c r="J23" i="121"/>
  <c r="J25" i="121" s="1"/>
  <c r="I18" i="121"/>
  <c r="I23" i="121" s="1"/>
  <c r="I25" i="121" s="1"/>
  <c r="C22" i="121"/>
  <c r="S22" i="121"/>
  <c r="R22" i="121" s="1"/>
  <c r="R23" i="16"/>
  <c r="R28" i="16" s="1"/>
  <c r="S28" i="16"/>
  <c r="F11" i="121"/>
  <c r="C18" i="16"/>
  <c r="S18" i="16"/>
  <c r="R18" i="16" s="1"/>
  <c r="D19" i="16"/>
  <c r="D21" i="16" s="1"/>
  <c r="C16" i="16"/>
  <c r="S16" i="16"/>
  <c r="I11" i="121"/>
  <c r="I15" i="121" s="1"/>
  <c r="S18" i="121"/>
  <c r="D23" i="121"/>
  <c r="D25" i="121" s="1"/>
  <c r="C18" i="121"/>
  <c r="P38" i="121"/>
  <c r="I8" i="16"/>
  <c r="I13" i="16" s="1"/>
  <c r="C17" i="16"/>
  <c r="S17" i="16"/>
  <c r="R17" i="16" s="1"/>
  <c r="O38" i="121"/>
  <c r="G19" i="16"/>
  <c r="G21" i="16" s="1"/>
  <c r="F16" i="16"/>
  <c r="F19" i="16" s="1"/>
  <c r="F21" i="16" s="1"/>
  <c r="S20" i="121"/>
  <c r="R20" i="121" s="1"/>
  <c r="C20" i="121"/>
  <c r="G23" i="121"/>
  <c r="G25" i="121" s="1"/>
  <c r="F18" i="121"/>
  <c r="F23" i="121" s="1"/>
  <c r="F25" i="121" s="1"/>
  <c r="S8" i="16"/>
  <c r="C8" i="16"/>
  <c r="C13" i="16" s="1"/>
  <c r="I16" i="16"/>
  <c r="I19" i="16" s="1"/>
  <c r="I21" i="16" s="1"/>
  <c r="J19" i="16"/>
  <c r="J21" i="16" s="1"/>
  <c r="S11" i="121"/>
  <c r="R11" i="121" s="1"/>
  <c r="C11" i="121"/>
  <c r="F25" i="124"/>
  <c r="E25" i="124"/>
  <c r="C30" i="124"/>
  <c r="C32" i="124" s="1"/>
  <c r="F32" i="124" s="1"/>
  <c r="E31" i="124"/>
  <c r="C42" i="124"/>
  <c r="F42" i="124" s="1"/>
  <c r="E39" i="124"/>
  <c r="U56" i="22"/>
  <c r="U72" i="22" s="1"/>
  <c r="U73" i="22" s="1"/>
  <c r="U75" i="22" s="1"/>
  <c r="J15" i="121" l="1"/>
  <c r="R30" i="16"/>
  <c r="G15" i="121"/>
  <c r="F15" i="121" s="1"/>
  <c r="F38" i="121" s="1"/>
  <c r="BA107" i="9"/>
  <c r="BA108" i="9" s="1"/>
  <c r="P108" i="9"/>
  <c r="S30" i="16"/>
  <c r="L15" i="121"/>
  <c r="L38" i="121" s="1"/>
  <c r="BA108" i="4"/>
  <c r="AN108" i="9"/>
  <c r="C12" i="121"/>
  <c r="C15" i="121" s="1"/>
  <c r="S12" i="121"/>
  <c r="R12" i="121" s="1"/>
  <c r="R15" i="121" s="1"/>
  <c r="M15" i="121"/>
  <c r="D108" i="9"/>
  <c r="M38" i="121"/>
  <c r="C19" i="16"/>
  <c r="C21" i="16" s="1"/>
  <c r="C23" i="121"/>
  <c r="C25" i="121" s="1"/>
  <c r="D38" i="121"/>
  <c r="R16" i="16"/>
  <c r="R19" i="16" s="1"/>
  <c r="R21" i="16" s="1"/>
  <c r="S19" i="16"/>
  <c r="S21" i="16" s="1"/>
  <c r="R8" i="16"/>
  <c r="R13" i="16" s="1"/>
  <c r="S13" i="16"/>
  <c r="I38" i="121"/>
  <c r="S23" i="121"/>
  <c r="S25" i="121" s="1"/>
  <c r="R18" i="121"/>
  <c r="R23" i="121" s="1"/>
  <c r="R25" i="121" s="1"/>
  <c r="J38" i="121"/>
  <c r="E30" i="124"/>
  <c r="F30" i="124"/>
  <c r="E32" i="124"/>
  <c r="C52" i="124"/>
  <c r="F52" i="124" s="1"/>
  <c r="E42" i="124"/>
  <c r="S15" i="121" l="1"/>
  <c r="S38" i="121" s="1"/>
  <c r="C38" i="121"/>
  <c r="G38" i="121"/>
  <c r="R31" i="16"/>
  <c r="R33" i="16" s="1"/>
  <c r="R34" i="16" s="1"/>
  <c r="R38" i="121"/>
  <c r="R46" i="121" s="1"/>
  <c r="R47" i="121" s="1"/>
  <c r="S31" i="16"/>
  <c r="S33" i="16" s="1"/>
  <c r="S34" i="16" s="1"/>
  <c r="E52" i="124"/>
  <c r="R1345" i="109"/>
  <c r="N1227" i="109"/>
  <c r="P2316" i="109"/>
  <c r="X783" i="109"/>
  <c r="S1015" i="109"/>
  <c r="X4121" i="109"/>
  <c r="Q3206" i="109"/>
  <c r="N182" i="109"/>
  <c r="N409" i="109"/>
  <c r="X2976" i="109"/>
  <c r="N1530" i="112"/>
  <c r="Y2432" i="109"/>
  <c r="O420" i="109"/>
  <c r="Q1263" i="109"/>
  <c r="P2070" i="109"/>
  <c r="X3120" i="109"/>
  <c r="V18" i="109"/>
  <c r="W2443" i="109"/>
  <c r="S125" i="109"/>
  <c r="U399" i="109"/>
  <c r="W100" i="109"/>
  <c r="N793" i="109"/>
  <c r="O636" i="109"/>
  <c r="U1178" i="109"/>
  <c r="O1789" i="112"/>
  <c r="X813" i="109"/>
  <c r="P159" i="109"/>
  <c r="Q384" i="112"/>
  <c r="Q3339" i="109"/>
  <c r="X432" i="109"/>
  <c r="R499" i="109"/>
  <c r="Y273" i="109"/>
  <c r="O1920" i="109"/>
  <c r="T371" i="109"/>
  <c r="U2405" i="109"/>
  <c r="U2562" i="109"/>
  <c r="Q568" i="109"/>
  <c r="S2362" i="109"/>
  <c r="S3836" i="109"/>
  <c r="Q1933" i="112"/>
  <c r="P3173" i="109"/>
  <c r="S1544" i="109"/>
  <c r="T30" i="110"/>
  <c r="R1152" i="109"/>
  <c r="W979" i="109"/>
  <c r="U2628" i="109"/>
  <c r="Q1260" i="109"/>
  <c r="X211" i="109"/>
  <c r="N886" i="109"/>
  <c r="V384" i="109"/>
  <c r="P732" i="109"/>
  <c r="P2441" i="109"/>
  <c r="W1924" i="109"/>
  <c r="X915" i="109"/>
  <c r="P3661" i="109"/>
  <c r="R227" i="109"/>
  <c r="P1530" i="109"/>
  <c r="N2221" i="109"/>
  <c r="O461" i="109"/>
  <c r="Q379" i="112"/>
  <c r="O1382" i="109"/>
  <c r="V1890" i="109"/>
  <c r="X1929" i="109"/>
  <c r="X2690" i="109"/>
  <c r="Y116" i="109"/>
  <c r="R1113" i="109"/>
  <c r="V1711" i="109"/>
  <c r="R1689" i="109"/>
  <c r="X575" i="109"/>
  <c r="X2070" i="109"/>
  <c r="P3870" i="109"/>
  <c r="T2068" i="109"/>
  <c r="V3926" i="109"/>
  <c r="P609" i="109"/>
  <c r="X1212" i="109"/>
  <c r="P241" i="112"/>
  <c r="S1939" i="109"/>
  <c r="O3059" i="109"/>
  <c r="P1055" i="112"/>
  <c r="T3081" i="109"/>
  <c r="W1492" i="109"/>
  <c r="Z1804" i="109"/>
  <c r="P734" i="109"/>
  <c r="T2945" i="109"/>
  <c r="T2608" i="109"/>
  <c r="N2103" i="109"/>
  <c r="X1309" i="109"/>
  <c r="V3064" i="109"/>
  <c r="O4238" i="109"/>
  <c r="Q2459" i="109"/>
  <c r="X100" i="109"/>
  <c r="P1540" i="109"/>
  <c r="T3844" i="109"/>
  <c r="T122" i="109"/>
  <c r="P963" i="109"/>
  <c r="P1161" i="109"/>
  <c r="N485" i="109"/>
  <c r="P3076" i="109"/>
  <c r="Y1177" i="109"/>
  <c r="O145" i="109"/>
  <c r="S1331" i="109"/>
  <c r="T1587" i="109"/>
  <c r="X2112" i="109"/>
  <c r="R3482" i="109"/>
  <c r="W1150" i="109"/>
  <c r="Y591" i="109"/>
  <c r="X627" i="109"/>
  <c r="U1483" i="109"/>
  <c r="U2753" i="109"/>
  <c r="W2053" i="109"/>
  <c r="W3326" i="109"/>
  <c r="W3767" i="109"/>
  <c r="P1875" i="112"/>
  <c r="X1188" i="109"/>
  <c r="W3408" i="109"/>
  <c r="Q314" i="112"/>
  <c r="P2641" i="109"/>
  <c r="V170" i="109"/>
  <c r="T1688" i="109"/>
  <c r="V951" i="109"/>
  <c r="R2749" i="109"/>
  <c r="Y3698" i="109"/>
  <c r="R11" i="109"/>
  <c r="V403" i="109"/>
  <c r="X907" i="109"/>
  <c r="X880" i="109"/>
  <c r="Q4028" i="109"/>
  <c r="R2041" i="112"/>
  <c r="Q1510" i="109"/>
  <c r="P867" i="109"/>
  <c r="O146" i="109"/>
  <c r="X1327" i="109"/>
  <c r="R4089" i="109"/>
  <c r="U183" i="109"/>
  <c r="W2055" i="109"/>
  <c r="R862" i="109"/>
  <c r="V4069" i="109"/>
  <c r="N1114" i="109"/>
  <c r="T1946" i="109"/>
  <c r="X623" i="109"/>
  <c r="N598" i="109"/>
  <c r="T519" i="109"/>
  <c r="P1951" i="109"/>
  <c r="X2695" i="109"/>
  <c r="Y1274" i="109"/>
  <c r="R108" i="110"/>
  <c r="R2072" i="109"/>
  <c r="T2420" i="109"/>
  <c r="W370" i="109"/>
  <c r="Z3246" i="109"/>
  <c r="Q945" i="112"/>
  <c r="Q2729" i="109"/>
  <c r="R4283" i="109"/>
  <c r="V3531" i="109"/>
  <c r="X791" i="109"/>
  <c r="U1120" i="109"/>
  <c r="T498" i="109"/>
  <c r="T2418" i="109"/>
  <c r="K36" i="110"/>
  <c r="T3139" i="109"/>
  <c r="W451" i="109"/>
  <c r="N2803" i="109"/>
  <c r="S3501" i="109"/>
  <c r="Y1861" i="109"/>
  <c r="Q1247" i="112"/>
  <c r="R3141" i="109"/>
  <c r="Q1981" i="109"/>
  <c r="V2221" i="109"/>
  <c r="Q1007" i="109"/>
  <c r="W749" i="109"/>
  <c r="P2947" i="109"/>
  <c r="P101" i="109"/>
  <c r="N1574" i="109"/>
  <c r="P2666" i="109"/>
  <c r="U952" i="109"/>
  <c r="R4120" i="109"/>
  <c r="P2204" i="112"/>
  <c r="O1314" i="109"/>
  <c r="R4228" i="109"/>
  <c r="P1474" i="109"/>
  <c r="P259" i="109"/>
  <c r="O4152" i="109"/>
  <c r="Q3051" i="109"/>
  <c r="P2023" i="109"/>
  <c r="X252" i="109"/>
  <c r="N2707" i="109"/>
  <c r="P2102" i="109"/>
  <c r="R747" i="109"/>
  <c r="X3289" i="109"/>
  <c r="N911" i="109"/>
  <c r="X3429" i="109"/>
  <c r="R849" i="109"/>
  <c r="W213" i="109"/>
  <c r="Q3186" i="109"/>
  <c r="N2292" i="109"/>
  <c r="U3326" i="109"/>
  <c r="X560" i="109"/>
  <c r="U1987" i="109"/>
  <c r="Z3251" i="109"/>
  <c r="R26" i="109"/>
  <c r="Q577" i="109"/>
  <c r="Y1108" i="109"/>
  <c r="X3101" i="109"/>
  <c r="P1147" i="109"/>
  <c r="Y469" i="109"/>
  <c r="Q4246" i="109"/>
  <c r="X1012" i="109"/>
  <c r="Q1382" i="109"/>
  <c r="V1243" i="109"/>
  <c r="W408" i="109"/>
  <c r="P998" i="112"/>
  <c r="S1931" i="109"/>
  <c r="V3477" i="109"/>
  <c r="Q31" i="110"/>
  <c r="N3787" i="109"/>
  <c r="U3567" i="109"/>
  <c r="O85" i="110"/>
  <c r="S4221" i="109"/>
  <c r="U565" i="109"/>
  <c r="N1152" i="109"/>
  <c r="Q2700" i="109"/>
  <c r="S2287" i="109"/>
  <c r="W390" i="109"/>
  <c r="N2263" i="109"/>
  <c r="W2993" i="109"/>
  <c r="R768" i="109"/>
  <c r="P1343" i="109"/>
  <c r="P3126" i="109"/>
  <c r="X1828" i="109"/>
  <c r="Y548" i="109"/>
  <c r="P4031" i="109"/>
  <c r="Q1897" i="109"/>
  <c r="R41" i="110"/>
  <c r="P2986" i="109"/>
  <c r="X1303" i="109"/>
  <c r="N382" i="109"/>
  <c r="U1361" i="109"/>
  <c r="U2320" i="109"/>
  <c r="Q49" i="112"/>
  <c r="W655" i="109"/>
  <c r="Y4091" i="109"/>
  <c r="O3113" i="109"/>
  <c r="P949" i="109"/>
  <c r="Q374" i="109"/>
  <c r="Q1933" i="109"/>
  <c r="Y2740" i="109"/>
  <c r="O2277" i="109"/>
  <c r="V2094" i="109"/>
  <c r="U571" i="109"/>
  <c r="T3335" i="109"/>
  <c r="Y2275" i="109"/>
  <c r="O3206" i="109"/>
  <c r="W3824" i="109"/>
  <c r="R99" i="109"/>
  <c r="N3058" i="109"/>
  <c r="U3058" i="109"/>
  <c r="N758" i="112"/>
  <c r="N1935" i="109"/>
  <c r="X183" i="109"/>
  <c r="V4153" i="109"/>
  <c r="R3392" i="109"/>
  <c r="P2323" i="109"/>
  <c r="W2670" i="109"/>
  <c r="Y2647" i="109"/>
  <c r="U3405" i="109"/>
  <c r="P1101" i="109"/>
  <c r="V813" i="109"/>
  <c r="U2040" i="109"/>
  <c r="V1513" i="109"/>
  <c r="Y1580" i="109"/>
  <c r="O2309" i="109"/>
  <c r="P1647" i="109"/>
  <c r="U983" i="109"/>
  <c r="N1103" i="112"/>
  <c r="P958" i="109"/>
  <c r="Q18" i="109"/>
  <c r="W813" i="109"/>
  <c r="N1831" i="109"/>
  <c r="V2268" i="109"/>
  <c r="T3464" i="109"/>
  <c r="N2102" i="109"/>
  <c r="U1126" i="109"/>
  <c r="V2573" i="109"/>
  <c r="W4043" i="109"/>
  <c r="W2431" i="109"/>
  <c r="S3335" i="109"/>
  <c r="P2423" i="109"/>
  <c r="Q2230" i="109"/>
  <c r="Q1311" i="109"/>
  <c r="S901" i="109"/>
  <c r="Q1394" i="112"/>
  <c r="P1318" i="112"/>
  <c r="X2639" i="109"/>
  <c r="P4260" i="109"/>
  <c r="T1910" i="109"/>
  <c r="Y622" i="109"/>
  <c r="S824" i="109"/>
  <c r="S655" i="109"/>
  <c r="X190" i="109"/>
  <c r="U104" i="109"/>
  <c r="T3454" i="109"/>
  <c r="Q2635" i="109"/>
  <c r="P1301" i="109"/>
  <c r="R523" i="109"/>
  <c r="O3032" i="109"/>
  <c r="V2940" i="109"/>
  <c r="U1654" i="109"/>
  <c r="N392" i="109"/>
  <c r="R1583" i="109"/>
  <c r="X1879" i="109"/>
  <c r="R616" i="109"/>
  <c r="V3019" i="109"/>
  <c r="T271" i="109"/>
  <c r="U277" i="109"/>
  <c r="Q3288" i="109"/>
  <c r="N3123" i="109"/>
  <c r="O3410" i="109"/>
  <c r="N1556" i="109"/>
  <c r="W3694" i="109"/>
  <c r="V2207" i="109"/>
  <c r="U1518" i="109"/>
  <c r="P935" i="109"/>
  <c r="O1573" i="109"/>
  <c r="N757" i="109"/>
  <c r="P2774" i="109"/>
  <c r="P1715" i="109"/>
  <c r="P641" i="109"/>
  <c r="P554" i="109"/>
  <c r="W928" i="109"/>
  <c r="T2436" i="109"/>
  <c r="Y3877" i="109"/>
  <c r="N3878" i="109"/>
  <c r="V104" i="109"/>
  <c r="Q3472" i="109"/>
  <c r="T2322" i="109"/>
  <c r="T2226" i="109"/>
  <c r="X3201" i="109"/>
  <c r="U249" i="109"/>
  <c r="R919" i="109"/>
  <c r="P1358" i="109"/>
  <c r="N978" i="109"/>
  <c r="R2283" i="109"/>
  <c r="W571" i="109"/>
  <c r="U1182" i="109"/>
  <c r="T3443" i="109"/>
  <c r="O2697" i="109"/>
  <c r="R1824" i="112"/>
  <c r="T1662" i="109"/>
  <c r="N4061" i="109"/>
  <c r="V190" i="109"/>
  <c r="Y158" i="109"/>
  <c r="V2264" i="109"/>
  <c r="Q3467" i="109"/>
  <c r="W1654" i="109"/>
  <c r="S1353" i="109"/>
  <c r="U4202" i="109"/>
  <c r="X2936" i="109"/>
  <c r="Y654" i="109"/>
  <c r="X546" i="109"/>
  <c r="X57" i="109"/>
  <c r="R899" i="109"/>
  <c r="Q802" i="109"/>
  <c r="P2292" i="109"/>
  <c r="W4048" i="109"/>
  <c r="X3687" i="109"/>
  <c r="V379" i="109"/>
  <c r="S200" i="109"/>
  <c r="Q3654" i="109"/>
  <c r="R2366" i="109"/>
  <c r="W3784" i="109"/>
  <c r="N4200" i="109"/>
  <c r="U2629" i="109"/>
  <c r="Q2345" i="109"/>
  <c r="W1146" i="109"/>
  <c r="N491" i="112"/>
  <c r="U2029" i="109"/>
  <c r="W3440" i="109"/>
  <c r="Q806" i="109"/>
  <c r="Q1145" i="109"/>
  <c r="Q1468" i="112"/>
  <c r="N288" i="109"/>
  <c r="X1618" i="109"/>
  <c r="O899" i="109"/>
  <c r="N114" i="109"/>
  <c r="N3376" i="109"/>
  <c r="V177" i="109"/>
  <c r="U193" i="109"/>
  <c r="R3086" i="109"/>
  <c r="W973" i="109"/>
  <c r="O3127" i="109"/>
  <c r="P2832" i="109"/>
  <c r="V31" i="109"/>
  <c r="O314" i="112"/>
  <c r="U2817" i="109"/>
  <c r="P617" i="109"/>
  <c r="P906" i="109"/>
  <c r="O915" i="109"/>
  <c r="Q1014" i="109"/>
  <c r="O1269" i="109"/>
  <c r="U120" i="109"/>
  <c r="O2995" i="109"/>
  <c r="T1988" i="109"/>
  <c r="P3847" i="109"/>
  <c r="Y3722" i="109"/>
  <c r="R2354" i="109"/>
  <c r="Q87" i="109"/>
  <c r="R1497" i="109"/>
  <c r="X1164" i="109"/>
  <c r="W2735" i="109"/>
  <c r="W1004" i="109"/>
  <c r="X292" i="109"/>
  <c r="S2030" i="109"/>
  <c r="N90" i="109"/>
  <c r="N2442" i="109"/>
  <c r="V559" i="109"/>
  <c r="N252" i="109"/>
  <c r="X2406" i="109"/>
  <c r="U1882" i="109"/>
  <c r="W184" i="109"/>
  <c r="W3359" i="109"/>
  <c r="V4270" i="109"/>
  <c r="R202" i="109"/>
  <c r="Y124" i="109"/>
  <c r="T4063" i="109"/>
  <c r="X3855" i="109"/>
  <c r="P256" i="109"/>
  <c r="Q1971" i="109"/>
  <c r="V857" i="109"/>
  <c r="N2749" i="109"/>
  <c r="T1148" i="109"/>
  <c r="N819" i="109"/>
  <c r="R2293" i="112"/>
  <c r="N2656" i="109"/>
  <c r="W2094" i="109"/>
  <c r="R419" i="109"/>
  <c r="X272" i="109"/>
  <c r="Y1849" i="109"/>
  <c r="W1158" i="109"/>
  <c r="O2566" i="109"/>
  <c r="T3835" i="109"/>
  <c r="O793" i="109"/>
  <c r="R2273" i="109"/>
  <c r="O1289" i="109"/>
  <c r="U656" i="109"/>
  <c r="Y1195" i="109"/>
  <c r="W2369" i="109"/>
  <c r="T641" i="109"/>
  <c r="U3005" i="109"/>
  <c r="Q3838" i="109"/>
  <c r="N2258" i="109"/>
  <c r="R634" i="109"/>
  <c r="U2269" i="109"/>
  <c r="P1832" i="109"/>
  <c r="W51" i="109"/>
  <c r="P3164" i="109"/>
  <c r="V2557" i="109"/>
  <c r="Y132" i="109"/>
  <c r="W3136" i="109"/>
  <c r="U1498" i="109"/>
  <c r="W3190" i="109"/>
  <c r="U3204" i="109"/>
  <c r="V141" i="109"/>
  <c r="T2073" i="109"/>
  <c r="Z4330" i="109"/>
  <c r="R614" i="109"/>
  <c r="R1621" i="109"/>
  <c r="V3121" i="109"/>
  <c r="T368" i="109"/>
  <c r="N3705" i="109"/>
  <c r="S894" i="109"/>
  <c r="W3825" i="109"/>
  <c r="W1335" i="109"/>
  <c r="V2706" i="109"/>
  <c r="R3850" i="109"/>
  <c r="Y1338" i="109"/>
  <c r="O1376" i="109"/>
  <c r="N3553" i="109"/>
  <c r="O1680" i="109"/>
  <c r="W146" i="109"/>
  <c r="Q4076" i="109"/>
  <c r="X1126" i="109"/>
  <c r="N452" i="109"/>
  <c r="X2326" i="109"/>
  <c r="N3783" i="109"/>
  <c r="Q1167" i="112"/>
  <c r="U1369" i="109"/>
  <c r="W2969" i="109"/>
  <c r="P511" i="109"/>
  <c r="Y4054" i="109"/>
  <c r="X201" i="109"/>
  <c r="Q2323" i="109"/>
  <c r="S2992" i="109"/>
  <c r="T25" i="109"/>
  <c r="X1264" i="109"/>
  <c r="Q174" i="112"/>
  <c r="W3880" i="109"/>
  <c r="S2423" i="109"/>
  <c r="T1372" i="109"/>
  <c r="S2337" i="109"/>
  <c r="U2337" i="109"/>
  <c r="W2362" i="109"/>
  <c r="R3160" i="109"/>
  <c r="Q1489" i="109"/>
  <c r="V2458" i="109"/>
  <c r="Y3096" i="109"/>
  <c r="O532" i="109"/>
  <c r="X3514" i="109"/>
  <c r="O46" i="112"/>
  <c r="Q205" i="109"/>
  <c r="O876" i="109"/>
  <c r="R242" i="109"/>
  <c r="S850" i="109"/>
  <c r="Q4222" i="109"/>
  <c r="Y2705" i="109"/>
  <c r="U153" i="109"/>
  <c r="Y2581" i="109"/>
  <c r="X2015" i="109"/>
  <c r="P231" i="109"/>
  <c r="R2445" i="109"/>
  <c r="S1729" i="109"/>
  <c r="Q43" i="109"/>
  <c r="P4119" i="109"/>
  <c r="S978" i="109"/>
  <c r="V2040" i="109"/>
  <c r="S4197" i="109"/>
  <c r="P3522" i="109"/>
  <c r="Y2332" i="109"/>
  <c r="X2796" i="109"/>
  <c r="P657" i="109"/>
  <c r="X3415" i="109"/>
  <c r="X2744" i="109"/>
  <c r="P293" i="109"/>
  <c r="Q116" i="109"/>
  <c r="T627" i="109"/>
  <c r="S1229" i="109"/>
  <c r="N271" i="112"/>
  <c r="V1996" i="109"/>
  <c r="V2415" i="109"/>
  <c r="U2686" i="109"/>
  <c r="N1720" i="109"/>
  <c r="Q2553" i="112"/>
  <c r="N1872" i="109"/>
  <c r="Y3350" i="109"/>
  <c r="W954" i="109"/>
  <c r="R2001" i="109"/>
  <c r="Q111" i="110"/>
  <c r="S4118" i="109"/>
  <c r="X3352" i="109"/>
  <c r="Y2398" i="109"/>
  <c r="R1104" i="109"/>
  <c r="W96" i="109"/>
  <c r="U638" i="109"/>
  <c r="T1184" i="109"/>
  <c r="S520" i="109"/>
  <c r="W2667" i="109"/>
  <c r="Y1313" i="109"/>
  <c r="P2791" i="109"/>
  <c r="T3654" i="109"/>
  <c r="Q622" i="112"/>
  <c r="V895" i="109"/>
  <c r="V53" i="109"/>
  <c r="N1010" i="109"/>
  <c r="N626" i="109"/>
  <c r="Q151" i="110"/>
  <c r="N359" i="112"/>
  <c r="S447" i="109"/>
  <c r="O598" i="109"/>
  <c r="Z1045" i="109"/>
  <c r="T3903" i="109"/>
  <c r="Q460" i="109"/>
  <c r="R2395" i="109"/>
  <c r="Y956" i="109"/>
  <c r="V4061" i="109"/>
  <c r="R3123" i="109"/>
  <c r="P2965" i="109"/>
  <c r="U2381" i="109"/>
  <c r="N2431" i="109"/>
  <c r="U1652" i="109"/>
  <c r="U1992" i="109"/>
  <c r="V3120" i="109"/>
  <c r="R2219" i="109"/>
  <c r="W2646" i="109"/>
  <c r="T2573" i="109"/>
  <c r="P2959" i="109"/>
  <c r="W1875" i="109"/>
  <c r="O842" i="112"/>
  <c r="R540" i="109"/>
  <c r="U3446" i="109"/>
  <c r="T1690" i="109"/>
  <c r="O87" i="112"/>
  <c r="V2322" i="109"/>
  <c r="R2083" i="109"/>
  <c r="Q2581" i="112"/>
  <c r="R35" i="109"/>
  <c r="N140" i="109"/>
  <c r="P827" i="109"/>
  <c r="W3076" i="109"/>
  <c r="N1131" i="109"/>
  <c r="Y4049" i="109"/>
  <c r="Y3006" i="109"/>
  <c r="W3885" i="109"/>
  <c r="O2948" i="109"/>
  <c r="U1679" i="109"/>
  <c r="P627" i="109"/>
  <c r="Q3924" i="109"/>
  <c r="Q396" i="109"/>
  <c r="W2272" i="109"/>
  <c r="S1735" i="109"/>
  <c r="Q941" i="109"/>
  <c r="X2658" i="109"/>
  <c r="Q2790" i="109"/>
  <c r="U2619" i="109"/>
  <c r="U3196" i="109"/>
  <c r="X3193" i="109"/>
  <c r="P1185" i="109"/>
  <c r="R516" i="109"/>
  <c r="S3356" i="109"/>
  <c r="Q4184" i="109"/>
  <c r="N3140" i="109"/>
  <c r="S169" i="109"/>
  <c r="W633" i="109"/>
  <c r="R455" i="109"/>
  <c r="S1222" i="109"/>
  <c r="U2655" i="109"/>
  <c r="O2339" i="109"/>
  <c r="Q3941" i="109"/>
  <c r="U601" i="109"/>
  <c r="Q183" i="109"/>
  <c r="W1986" i="109"/>
  <c r="T1014" i="109"/>
  <c r="O199" i="109"/>
  <c r="Q758" i="109"/>
  <c r="V372" i="109"/>
  <c r="Q1331" i="112"/>
  <c r="T444" i="109"/>
  <c r="Q1366" i="109"/>
  <c r="S4132" i="109"/>
  <c r="Y2928" i="109"/>
  <c r="N1703" i="109"/>
  <c r="N4178" i="109"/>
  <c r="X3778" i="109"/>
  <c r="Q1049" i="112"/>
  <c r="Q1322" i="109"/>
  <c r="Y437" i="109"/>
  <c r="Q862" i="109"/>
  <c r="Y2796" i="109"/>
  <c r="Y4152" i="109"/>
  <c r="V1712" i="109"/>
  <c r="X1662" i="109"/>
  <c r="Q3117" i="109"/>
  <c r="T121" i="110"/>
  <c r="U1118" i="109"/>
  <c r="N1646" i="109"/>
  <c r="Q1011" i="109"/>
  <c r="R2748" i="109"/>
  <c r="P3681" i="109"/>
  <c r="T1362" i="109"/>
  <c r="Y3794" i="109"/>
  <c r="N1194" i="109"/>
  <c r="P2739" i="109"/>
  <c r="W2343" i="109"/>
  <c r="Q1309" i="112"/>
  <c r="N1587" i="109"/>
  <c r="X3053" i="109"/>
  <c r="Q1563" i="112"/>
  <c r="V3346" i="109"/>
  <c r="T1218" i="109"/>
  <c r="R1280" i="109"/>
  <c r="X3383" i="109"/>
  <c r="Q3713" i="109"/>
  <c r="Y176" i="109"/>
  <c r="U3769" i="109"/>
  <c r="X2597" i="109"/>
  <c r="Q2078" i="109"/>
  <c r="O1415" i="112"/>
  <c r="X2423" i="109"/>
  <c r="N809" i="109"/>
  <c r="X2252" i="109"/>
  <c r="V4234" i="109"/>
  <c r="Q62" i="112"/>
  <c r="Q2813" i="109"/>
  <c r="P589" i="112"/>
  <c r="Q4020" i="109"/>
  <c r="Y1656" i="109"/>
  <c r="Q612" i="109"/>
  <c r="Y1833" i="109"/>
  <c r="N2094" i="109"/>
  <c r="W2060" i="109"/>
  <c r="O2993" i="109"/>
  <c r="R2637" i="109"/>
  <c r="X89" i="109"/>
  <c r="X2046" i="109"/>
  <c r="O2838" i="109"/>
  <c r="Y25" i="109"/>
  <c r="P2385" i="109"/>
  <c r="Q3929" i="109"/>
  <c r="R598" i="109"/>
  <c r="X1476" i="109"/>
  <c r="W207" i="109"/>
  <c r="Q3766" i="109"/>
  <c r="U1476" i="109"/>
  <c r="T140" i="109"/>
  <c r="O925" i="109"/>
  <c r="X3732" i="109"/>
  <c r="S2386" i="109"/>
  <c r="S3124" i="109"/>
  <c r="P765" i="112"/>
  <c r="R2989" i="109"/>
  <c r="P795" i="109"/>
  <c r="P3732" i="109"/>
  <c r="X1729" i="109"/>
  <c r="W945" i="109"/>
  <c r="N3045" i="109"/>
  <c r="U3001" i="109"/>
  <c r="P745" i="109"/>
  <c r="S4275" i="109"/>
  <c r="R434" i="112"/>
  <c r="U3128" i="109"/>
  <c r="T1266" i="109"/>
  <c r="O173" i="112"/>
  <c r="Q770" i="109"/>
  <c r="X1577" i="109"/>
  <c r="U2322" i="109"/>
  <c r="R2069" i="109"/>
  <c r="T170" i="109"/>
  <c r="T3356" i="109"/>
  <c r="V1345" i="109"/>
  <c r="T2243" i="109"/>
  <c r="U800" i="109"/>
  <c r="S1218" i="109"/>
  <c r="W1621" i="109"/>
  <c r="R868" i="109"/>
  <c r="O1485" i="109"/>
  <c r="Q2615" i="109"/>
  <c r="N1615" i="109"/>
  <c r="X1919" i="109"/>
  <c r="P201" i="109"/>
  <c r="N627" i="112"/>
  <c r="Q1561" i="109"/>
  <c r="P3739" i="109"/>
  <c r="O1143" i="109"/>
  <c r="X1629" i="109"/>
  <c r="S3759" i="109"/>
  <c r="V1107" i="109"/>
  <c r="Q3163" i="109"/>
  <c r="X1368" i="109"/>
  <c r="P2966" i="109"/>
  <c r="W1631" i="109"/>
  <c r="Y1968" i="109"/>
  <c r="N1276" i="109"/>
  <c r="T1638" i="109"/>
  <c r="X1481" i="109"/>
  <c r="N1633" i="109"/>
  <c r="U768" i="109"/>
  <c r="N1237" i="109"/>
  <c r="P1844" i="112"/>
  <c r="X243" i="109"/>
  <c r="T410" i="109"/>
  <c r="T3057" i="109"/>
  <c r="N2842" i="109"/>
  <c r="Y470" i="109"/>
  <c r="X2699" i="109"/>
  <c r="P1675" i="112"/>
  <c r="Q1949" i="109"/>
  <c r="S1269" i="109"/>
  <c r="O3172" i="109"/>
  <c r="Q2627" i="109"/>
  <c r="P280" i="109"/>
  <c r="S17" i="109"/>
  <c r="V2925" i="109"/>
  <c r="N3194" i="109"/>
  <c r="V2609" i="109"/>
  <c r="N2345" i="109"/>
  <c r="O457" i="109"/>
  <c r="Q2244" i="109"/>
  <c r="R3460" i="109"/>
  <c r="Y370" i="109"/>
  <c r="Y3207" i="109"/>
  <c r="W1554" i="109"/>
  <c r="P3807" i="109"/>
  <c r="R2947" i="109"/>
  <c r="R1216" i="109"/>
  <c r="R4161" i="109"/>
  <c r="Y4191" i="109"/>
  <c r="R1464" i="109"/>
  <c r="U1865" i="109"/>
  <c r="V3684" i="109"/>
  <c r="S1733" i="109"/>
  <c r="U972" i="109"/>
  <c r="T1987" i="109"/>
  <c r="W2027" i="109"/>
  <c r="Q1599" i="109"/>
  <c r="T1693" i="109"/>
  <c r="Q1151" i="109"/>
  <c r="N313" i="112"/>
  <c r="Y1949" i="109"/>
  <c r="U1257" i="109"/>
  <c r="S149" i="109"/>
  <c r="Q4201" i="109"/>
  <c r="S2" i="109"/>
  <c r="U2987" i="109"/>
  <c r="R2812" i="109"/>
  <c r="U1282" i="109"/>
  <c r="Q2222" i="109"/>
  <c r="T1146" i="109"/>
  <c r="V1184" i="109"/>
  <c r="Y1019" i="109"/>
  <c r="V1376" i="109"/>
  <c r="X581" i="109"/>
  <c r="S546" i="109"/>
  <c r="Q84" i="109"/>
  <c r="L20" i="110"/>
  <c r="S2797" i="109"/>
  <c r="T3149" i="109"/>
  <c r="N626" i="112"/>
  <c r="X805" i="109"/>
  <c r="Q3474" i="109"/>
  <c r="Q170" i="112"/>
  <c r="S2336" i="109"/>
  <c r="Y597" i="109"/>
  <c r="S2683" i="109"/>
  <c r="V2674" i="109"/>
  <c r="Y264" i="109"/>
  <c r="Y2212" i="109"/>
  <c r="N1357" i="109"/>
  <c r="P230" i="109"/>
  <c r="T3009" i="109"/>
  <c r="W1373" i="109"/>
  <c r="V2832" i="109"/>
  <c r="Z3635" i="109"/>
  <c r="Q782" i="109"/>
  <c r="U1880" i="109"/>
  <c r="N990" i="109"/>
  <c r="U3477" i="109"/>
  <c r="X1601" i="109"/>
  <c r="W1876" i="109"/>
  <c r="Z1069" i="109"/>
  <c r="W861" i="109"/>
  <c r="X3408" i="109"/>
  <c r="W4232" i="109"/>
  <c r="T3653" i="109"/>
  <c r="X567" i="109"/>
  <c r="V3833" i="109"/>
  <c r="R2804" i="109"/>
  <c r="T1874" i="109"/>
  <c r="N36" i="112"/>
  <c r="U1380" i="109"/>
  <c r="O1876" i="109"/>
  <c r="U4086" i="109"/>
  <c r="Q3366" i="109"/>
  <c r="V1672" i="109"/>
  <c r="P3108" i="109"/>
  <c r="Y2788" i="109"/>
  <c r="S1167" i="109"/>
  <c r="R965" i="109"/>
  <c r="P1755" i="112"/>
  <c r="W1472" i="109"/>
  <c r="U3922" i="109"/>
  <c r="U1569" i="109"/>
  <c r="Y1719" i="109"/>
  <c r="S2754" i="109"/>
  <c r="U2802" i="109"/>
  <c r="U533" i="109"/>
  <c r="R3084" i="109"/>
  <c r="U2230" i="109"/>
  <c r="U60" i="110"/>
  <c r="X402" i="109"/>
  <c r="T2685" i="109"/>
  <c r="T3796" i="109"/>
  <c r="Z1042" i="109"/>
  <c r="Z327" i="109"/>
  <c r="T2384" i="109"/>
  <c r="V3051" i="109"/>
  <c r="U915" i="109"/>
  <c r="X811" i="109"/>
  <c r="P4168" i="109"/>
  <c r="R3831" i="109"/>
  <c r="O106" i="109"/>
  <c r="Q470" i="112"/>
  <c r="O845" i="109"/>
  <c r="Q2087" i="109"/>
  <c r="O177" i="109"/>
  <c r="Z2124" i="109"/>
  <c r="V2059" i="109"/>
  <c r="N859" i="109"/>
  <c r="Q61" i="109"/>
  <c r="O2337" i="109"/>
  <c r="N1940" i="109"/>
  <c r="P3714" i="109"/>
  <c r="S2439" i="109"/>
  <c r="X936" i="109"/>
  <c r="Y2229" i="109"/>
  <c r="S412" i="109"/>
  <c r="Q157" i="110"/>
  <c r="T1115" i="109"/>
  <c r="X896" i="109"/>
  <c r="S1920" i="109"/>
  <c r="R1222" i="109"/>
  <c r="W626" i="109"/>
  <c r="N804" i="109"/>
  <c r="X1239" i="109"/>
  <c r="N657" i="109"/>
  <c r="U2702" i="109"/>
  <c r="Q3305" i="109"/>
  <c r="O52" i="109"/>
  <c r="P3084" i="109"/>
  <c r="T3036" i="109"/>
  <c r="T1624" i="109"/>
  <c r="T2207" i="109"/>
  <c r="V1126" i="109"/>
  <c r="N478" i="109"/>
  <c r="U1674" i="109"/>
  <c r="P569" i="109"/>
  <c r="T156" i="109"/>
  <c r="R680" i="112"/>
  <c r="S177" i="109"/>
  <c r="N1012" i="109"/>
  <c r="X1490" i="109"/>
  <c r="W523" i="109"/>
  <c r="Q1259" i="112"/>
  <c r="U4267" i="109"/>
  <c r="V81" i="109"/>
  <c r="N1634" i="109"/>
  <c r="O2744" i="109"/>
  <c r="X2196" i="109"/>
  <c r="Y921" i="109"/>
  <c r="V1747" i="109"/>
  <c r="P1385" i="112"/>
  <c r="O1220" i="109"/>
  <c r="O855" i="109"/>
  <c r="Y287" i="109"/>
  <c r="P336" i="112"/>
  <c r="Y1995" i="109"/>
  <c r="V2961" i="109"/>
  <c r="V1110" i="109"/>
  <c r="U1462" i="109"/>
  <c r="Q6" i="110"/>
  <c r="W760" i="109"/>
  <c r="Q1586" i="109"/>
  <c r="O1899" i="109"/>
  <c r="O3170" i="109"/>
  <c r="U1554" i="109"/>
  <c r="O261" i="109"/>
  <c r="O402" i="109"/>
  <c r="W3388" i="109"/>
  <c r="T3450" i="109"/>
  <c r="R748" i="109"/>
  <c r="O495" i="112"/>
  <c r="S441" i="109"/>
  <c r="X1626" i="109"/>
  <c r="R3089" i="109"/>
  <c r="N1185" i="109"/>
  <c r="O2250" i="109"/>
  <c r="W4083" i="109"/>
  <c r="R608" i="109"/>
  <c r="W3535" i="109"/>
  <c r="P1503" i="109"/>
  <c r="W882" i="109"/>
  <c r="U1864" i="109"/>
  <c r="R650" i="109"/>
  <c r="S2104" i="109"/>
  <c r="T104" i="109"/>
  <c r="Q28" i="109"/>
  <c r="W1599" i="109"/>
  <c r="O2356" i="109"/>
  <c r="X2001" i="109"/>
  <c r="W2455" i="109"/>
  <c r="R2323" i="109"/>
  <c r="R1613" i="109"/>
  <c r="N823" i="109"/>
  <c r="Q1239" i="109"/>
  <c r="R1354" i="109"/>
  <c r="S197" i="109"/>
  <c r="X1163" i="109"/>
  <c r="Y3512" i="109"/>
  <c r="R533" i="109"/>
  <c r="Q845" i="109"/>
  <c r="Q276" i="109"/>
  <c r="U2981" i="109"/>
  <c r="Q3806" i="109"/>
  <c r="V523" i="109"/>
  <c r="N1611" i="109"/>
  <c r="U527" i="109"/>
  <c r="P2825" i="109"/>
  <c r="U1343" i="109"/>
  <c r="V3359" i="109"/>
  <c r="R1125" i="109"/>
  <c r="U1558" i="109"/>
  <c r="T78" i="109"/>
  <c r="P2203" i="109"/>
  <c r="T3313" i="109"/>
  <c r="T59" i="109"/>
  <c r="S3325" i="109"/>
  <c r="N1002" i="112"/>
  <c r="R1942" i="109"/>
  <c r="U2939" i="109"/>
  <c r="W3514" i="109"/>
  <c r="U2719" i="109"/>
  <c r="X2464" i="109"/>
  <c r="X3437" i="109"/>
  <c r="T3676" i="109"/>
  <c r="O946" i="109"/>
  <c r="W3505" i="109"/>
  <c r="R18" i="110"/>
  <c r="Y3939" i="109"/>
  <c r="W2290" i="109"/>
  <c r="P3177" i="109"/>
  <c r="Y1184" i="109"/>
  <c r="V513" i="109"/>
  <c r="N2950" i="109"/>
  <c r="P3364" i="109"/>
  <c r="P1341" i="109"/>
  <c r="U634" i="109"/>
  <c r="N756" i="112"/>
  <c r="W2367" i="109"/>
  <c r="P3070" i="109"/>
  <c r="T2051" i="109"/>
  <c r="O590" i="109"/>
  <c r="Q1013" i="112"/>
  <c r="P475" i="109"/>
  <c r="Q510" i="109"/>
  <c r="X528" i="109"/>
  <c r="N1648" i="109"/>
  <c r="U2781" i="109"/>
  <c r="O3343" i="109"/>
  <c r="Y3064" i="109"/>
  <c r="U739" i="109"/>
  <c r="O843" i="112"/>
  <c r="U743" i="109"/>
  <c r="S3673" i="109"/>
  <c r="Q38" i="112"/>
  <c r="S2739" i="109"/>
  <c r="X4257" i="109"/>
  <c r="S4205" i="109"/>
  <c r="V2041" i="109"/>
  <c r="N348" i="112"/>
  <c r="O472" i="109"/>
  <c r="T4276" i="109"/>
  <c r="V953" i="109"/>
  <c r="U3915" i="109"/>
  <c r="P2931" i="109"/>
  <c r="N1319" i="109"/>
  <c r="R642" i="109"/>
  <c r="P3034" i="109"/>
  <c r="W3747" i="109"/>
  <c r="W60" i="109"/>
  <c r="X492" i="109"/>
  <c r="V1871" i="109"/>
  <c r="V3092" i="109"/>
  <c r="T2089" i="109"/>
  <c r="Q3092" i="109"/>
  <c r="Q3810" i="109"/>
  <c r="Y589" i="109"/>
  <c r="Q628" i="112"/>
  <c r="Q2202" i="112"/>
  <c r="R114" i="109"/>
  <c r="N1231" i="109"/>
  <c r="U2578" i="109"/>
  <c r="W2608" i="109"/>
  <c r="S403" i="109"/>
  <c r="W188" i="109"/>
  <c r="X2735" i="109"/>
  <c r="V1899" i="109"/>
  <c r="Y3753" i="109"/>
  <c r="T2039" i="109"/>
  <c r="W3540" i="109"/>
  <c r="N166" i="109"/>
  <c r="R3347" i="109"/>
  <c r="P18" i="109"/>
  <c r="S4110" i="109"/>
  <c r="Z682" i="109"/>
  <c r="Z666" i="109"/>
  <c r="U3314" i="109"/>
  <c r="R535" i="109"/>
  <c r="N410" i="109"/>
  <c r="W2829" i="109"/>
  <c r="N3656" i="109"/>
  <c r="O3674" i="109"/>
  <c r="O567" i="109"/>
  <c r="U3130" i="109"/>
  <c r="T2994" i="109"/>
  <c r="P21" i="109"/>
  <c r="X1595" i="109"/>
  <c r="U4097" i="109"/>
  <c r="N4143" i="109"/>
  <c r="V3347" i="109"/>
  <c r="W237" i="109"/>
  <c r="T540" i="109"/>
  <c r="P1112" i="109"/>
  <c r="Y154" i="109"/>
  <c r="T1875" i="109"/>
  <c r="R3378" i="109"/>
  <c r="X262" i="109"/>
  <c r="M33" i="110"/>
  <c r="T2632" i="109"/>
  <c r="W3068" i="109"/>
  <c r="W1520" i="109"/>
  <c r="N2223" i="109"/>
  <c r="T3787" i="109"/>
  <c r="Y3917" i="109"/>
  <c r="Y3849" i="109"/>
  <c r="T1510" i="109"/>
  <c r="Q783" i="109"/>
  <c r="P1683" i="109"/>
  <c r="U1607" i="109"/>
  <c r="T3403" i="109"/>
  <c r="V291" i="109"/>
  <c r="O1529" i="109"/>
  <c r="R923" i="109"/>
  <c r="R524" i="109"/>
  <c r="Y3490" i="109"/>
  <c r="Q1098" i="109"/>
  <c r="W1231" i="109"/>
  <c r="S3784" i="109"/>
  <c r="X3722" i="109"/>
  <c r="N1930" i="109"/>
  <c r="Y2711" i="109"/>
  <c r="X235" i="109"/>
  <c r="Z2131" i="109"/>
  <c r="X1214" i="109"/>
  <c r="W2250" i="109"/>
  <c r="N1191" i="109"/>
  <c r="Q1383" i="109"/>
  <c r="R942" i="109"/>
  <c r="V2952" i="109"/>
  <c r="V2351" i="109"/>
  <c r="N480" i="109"/>
  <c r="Q1486" i="109"/>
  <c r="T1687" i="109"/>
  <c r="R1365" i="109"/>
  <c r="O799" i="112"/>
  <c r="T1648" i="109"/>
  <c r="U3557" i="109"/>
  <c r="S129" i="109"/>
  <c r="U2075" i="109"/>
  <c r="S865" i="109"/>
  <c r="T1265" i="109"/>
  <c r="S771" i="109"/>
  <c r="P2016" i="109"/>
  <c r="X1285" i="109"/>
  <c r="Y1379" i="109"/>
  <c r="O1227" i="112"/>
  <c r="T2066" i="109"/>
  <c r="R832" i="109"/>
  <c r="P2768" i="109"/>
  <c r="Y4217" i="109"/>
  <c r="X2106" i="109"/>
  <c r="T4020" i="109"/>
  <c r="O1265" i="109"/>
  <c r="V3690" i="109"/>
  <c r="P1061" i="112"/>
  <c r="S3065" i="109"/>
  <c r="O629" i="109"/>
  <c r="Q101" i="109"/>
  <c r="N1939" i="109"/>
  <c r="Z1441" i="109"/>
  <c r="S2925" i="109"/>
  <c r="P134" i="109"/>
  <c r="V2599" i="109"/>
  <c r="R69" i="109"/>
  <c r="Y3859" i="109"/>
  <c r="R1324" i="109"/>
  <c r="X495" i="109"/>
  <c r="R2040" i="109"/>
  <c r="O3387" i="109"/>
  <c r="Y1735" i="109"/>
  <c r="P544" i="109"/>
  <c r="R2818" i="109"/>
  <c r="T642" i="109"/>
  <c r="S3206" i="109"/>
  <c r="S1643" i="109"/>
  <c r="V1103" i="109"/>
  <c r="O1833" i="109"/>
  <c r="Z726" i="109"/>
  <c r="Q496" i="112"/>
  <c r="O2830" i="109"/>
  <c r="R1163" i="109"/>
  <c r="N830" i="112"/>
  <c r="P330" i="112"/>
  <c r="T2306" i="109"/>
  <c r="Y3340" i="109"/>
  <c r="P85" i="112"/>
  <c r="U2401" i="109"/>
  <c r="P744" i="112"/>
  <c r="W3333" i="109"/>
  <c r="V2715" i="109"/>
  <c r="W1567" i="109"/>
  <c r="X746" i="109"/>
  <c r="Y2419" i="109"/>
  <c r="U11" i="109"/>
  <c r="W3055" i="109"/>
  <c r="S144" i="109"/>
  <c r="P3443" i="109"/>
  <c r="W551" i="109"/>
  <c r="N1159" i="109"/>
  <c r="R611" i="109"/>
  <c r="P2231" i="109"/>
  <c r="Q1504" i="109"/>
  <c r="W1333" i="109"/>
  <c r="V1538" i="109"/>
  <c r="R3446" i="109"/>
  <c r="R3379" i="109"/>
  <c r="Q2783" i="109"/>
  <c r="O182" i="109"/>
  <c r="V3151" i="109"/>
  <c r="S1974" i="109"/>
  <c r="V1739" i="109"/>
  <c r="Y1335" i="109"/>
  <c r="W1742" i="109"/>
  <c r="Q513" i="112"/>
  <c r="O1231" i="112"/>
  <c r="S2940" i="109"/>
  <c r="N1916" i="112"/>
  <c r="Z681" i="109"/>
  <c r="X3743" i="109"/>
  <c r="N2398" i="109"/>
  <c r="T289" i="109"/>
  <c r="S2084" i="109"/>
  <c r="P170" i="109"/>
  <c r="R4107" i="109"/>
  <c r="N235" i="112"/>
  <c r="U3803" i="109"/>
  <c r="O3100" i="109"/>
  <c r="N645" i="109"/>
  <c r="X496" i="109"/>
  <c r="U2572" i="109"/>
  <c r="P3313" i="109"/>
  <c r="R183" i="109"/>
  <c r="T108" i="109"/>
  <c r="Y1299" i="109"/>
  <c r="N472" i="109"/>
  <c r="Z2128" i="109"/>
  <c r="Y1542" i="109"/>
  <c r="U1681" i="109"/>
  <c r="V835" i="109"/>
  <c r="S1538" i="109"/>
  <c r="Z2541" i="109"/>
  <c r="U401" i="109"/>
  <c r="V647" i="109"/>
  <c r="V2689" i="109"/>
  <c r="O35" i="109"/>
  <c r="Q2291" i="109"/>
  <c r="R1995" i="109"/>
  <c r="S1687" i="109"/>
  <c r="R2414" i="109"/>
  <c r="Q1508" i="109"/>
  <c r="S3500" i="109"/>
  <c r="T434" i="109"/>
  <c r="N3145" i="109"/>
  <c r="S2689" i="109"/>
  <c r="U2014" i="109"/>
  <c r="X3823" i="109"/>
  <c r="Q785" i="112"/>
  <c r="Q2600" i="109"/>
  <c r="X1838" i="109"/>
  <c r="W603" i="109"/>
  <c r="V816" i="109"/>
  <c r="T785" i="109"/>
  <c r="R522" i="109"/>
  <c r="O181" i="109"/>
  <c r="Q1469" i="109"/>
  <c r="O2262" i="109"/>
  <c r="Q1996" i="109"/>
  <c r="W3761" i="109"/>
  <c r="T2003" i="109"/>
  <c r="O1384" i="109"/>
  <c r="V870" i="109"/>
  <c r="R2635" i="109"/>
  <c r="O4220" i="109"/>
  <c r="O72" i="112"/>
  <c r="Z3979" i="109"/>
  <c r="X2363" i="109"/>
  <c r="O114" i="112"/>
  <c r="T2347" i="109"/>
  <c r="R4214" i="109"/>
  <c r="T2844" i="109"/>
  <c r="Y1149" i="109"/>
  <c r="W3201" i="109"/>
  <c r="X1180" i="109"/>
  <c r="T2336" i="109"/>
  <c r="Y1183" i="109"/>
  <c r="U757" i="109"/>
  <c r="Q167" i="109"/>
  <c r="V572" i="109"/>
  <c r="P1549" i="112"/>
  <c r="X3015" i="109"/>
  <c r="P3659" i="109"/>
  <c r="N215" i="109"/>
  <c r="U1571" i="109"/>
  <c r="X1288" i="109"/>
  <c r="Q642" i="109"/>
  <c r="T3891" i="109"/>
  <c r="U215" i="109"/>
  <c r="U616" i="109"/>
  <c r="Q963" i="109"/>
  <c r="W880" i="109"/>
  <c r="V869" i="109"/>
  <c r="O1702" i="109"/>
  <c r="Y512" i="109"/>
  <c r="Q1663" i="109"/>
  <c r="P3291" i="109"/>
  <c r="T1261" i="109"/>
  <c r="Q1460" i="112"/>
  <c r="U3785" i="109"/>
  <c r="P4240" i="109"/>
  <c r="W3425" i="109"/>
  <c r="R4184" i="109"/>
  <c r="W2598" i="109"/>
  <c r="N2705" i="109"/>
  <c r="P328" i="112"/>
  <c r="Q1882" i="109"/>
  <c r="O4160" i="109"/>
  <c r="V2367" i="109"/>
  <c r="P121" i="112"/>
  <c r="W2387" i="109"/>
  <c r="U25" i="109"/>
  <c r="O820" i="112"/>
  <c r="U783" i="109"/>
  <c r="S1186" i="109"/>
  <c r="P3873" i="109"/>
  <c r="V2730" i="109"/>
  <c r="M75" i="110"/>
  <c r="V1865" i="109"/>
  <c r="T126" i="109"/>
  <c r="Z674" i="109"/>
  <c r="S3858" i="109"/>
  <c r="K35" i="110"/>
  <c r="S810" i="109"/>
  <c r="Q1919" i="109"/>
  <c r="U582" i="109"/>
  <c r="O480" i="112"/>
  <c r="W3728" i="109"/>
  <c r="Y292" i="109"/>
  <c r="N1673" i="109"/>
  <c r="P770" i="109"/>
  <c r="P3731" i="109"/>
  <c r="S2953" i="109"/>
  <c r="N2977" i="109"/>
  <c r="O3544" i="109"/>
  <c r="P436" i="109"/>
  <c r="J168" i="113"/>
  <c r="R3439" i="109"/>
  <c r="V125" i="109"/>
  <c r="W2806" i="109"/>
  <c r="R260" i="109"/>
  <c r="X1466" i="109"/>
  <c r="Q2056" i="109"/>
  <c r="P1600" i="109"/>
  <c r="O2568" i="109"/>
  <c r="R1920" i="109"/>
  <c r="S4251" i="109"/>
  <c r="U584" i="109"/>
  <c r="M32" i="110"/>
  <c r="T1187" i="109"/>
  <c r="Y2791" i="109"/>
  <c r="S1101" i="109"/>
  <c r="U1340" i="109"/>
  <c r="W4029" i="109"/>
  <c r="O2377" i="109"/>
  <c r="N1900" i="112"/>
  <c r="S2621" i="109"/>
  <c r="Y2328" i="109"/>
  <c r="P876" i="109"/>
  <c r="V1568" i="109"/>
  <c r="V3362" i="109"/>
  <c r="V138" i="109"/>
  <c r="P3709" i="109"/>
  <c r="W3348" i="109"/>
  <c r="W1696" i="109"/>
  <c r="O1254" i="109"/>
  <c r="O2002" i="109"/>
  <c r="U1520" i="109"/>
  <c r="X268" i="109"/>
  <c r="W3653" i="109"/>
  <c r="P874" i="109"/>
  <c r="V3809" i="109"/>
  <c r="W4148" i="109"/>
  <c r="X3080" i="109"/>
  <c r="Q766" i="109"/>
  <c r="T1381" i="109"/>
  <c r="R520" i="109"/>
  <c r="Q1651" i="109"/>
  <c r="S3572" i="109"/>
  <c r="X2766" i="109"/>
  <c r="Q2565" i="109"/>
  <c r="X2626" i="109"/>
  <c r="X4146" i="109"/>
  <c r="O3102" i="109"/>
  <c r="U1351" i="109"/>
  <c r="Q154" i="109"/>
  <c r="U3166" i="109"/>
  <c r="O125" i="109"/>
  <c r="O851" i="112"/>
  <c r="S1241" i="109"/>
  <c r="W2841" i="109"/>
  <c r="S36" i="109"/>
  <c r="S61" i="109"/>
  <c r="W4066" i="109"/>
  <c r="X2461" i="109"/>
  <c r="X1970" i="109"/>
  <c r="Z3593" i="109"/>
  <c r="Y506" i="109"/>
  <c r="O2349" i="109"/>
  <c r="O2482" i="109"/>
  <c r="N59" i="109"/>
  <c r="S1518" i="109"/>
  <c r="P4043" i="109"/>
  <c r="R1584" i="109"/>
  <c r="Q1711" i="109"/>
  <c r="X890" i="109"/>
  <c r="P1839" i="109"/>
  <c r="V1563" i="109"/>
  <c r="R1897" i="109"/>
  <c r="T3426" i="109"/>
  <c r="U234" i="109"/>
  <c r="W115" i="109"/>
  <c r="T84" i="110"/>
  <c r="N98" i="112"/>
  <c r="U1243" i="109"/>
  <c r="X3497" i="109"/>
  <c r="W2760" i="109"/>
  <c r="N1372" i="109"/>
  <c r="W1112" i="109"/>
  <c r="Y263" i="109"/>
  <c r="R3012" i="109"/>
  <c r="T4036" i="109"/>
  <c r="O27" i="110"/>
  <c r="Z2852" i="109"/>
  <c r="O1200" i="112"/>
  <c r="O248" i="109"/>
  <c r="U385" i="109"/>
  <c r="X3487" i="109"/>
  <c r="Y128" i="109"/>
  <c r="W1205" i="109"/>
  <c r="T2722" i="109"/>
  <c r="W2678" i="109"/>
  <c r="S2461" i="109"/>
  <c r="W3167" i="109"/>
  <c r="U1853" i="109"/>
  <c r="S2404" i="109"/>
  <c r="Q3185" i="109"/>
  <c r="Q2070" i="109"/>
  <c r="Y1863" i="109"/>
  <c r="T1324" i="109"/>
  <c r="U2780" i="109"/>
  <c r="W1265" i="109"/>
  <c r="N494" i="112"/>
  <c r="T3494" i="109"/>
  <c r="N103" i="109"/>
  <c r="T2441" i="109"/>
  <c r="V546" i="109"/>
  <c r="T490" i="109"/>
  <c r="Y272" i="109"/>
  <c r="W1498" i="109"/>
  <c r="Q388" i="109"/>
  <c r="S1521" i="109"/>
  <c r="N448" i="109"/>
  <c r="V3073" i="109"/>
  <c r="U423" i="109"/>
  <c r="X2813" i="109"/>
  <c r="N1669" i="109"/>
  <c r="O566" i="109"/>
  <c r="T4055" i="109"/>
  <c r="Q3833" i="109"/>
  <c r="N1179" i="109"/>
  <c r="P1163" i="109"/>
  <c r="P2923" i="109"/>
  <c r="S2244" i="109"/>
  <c r="U2940" i="109"/>
  <c r="R1950" i="109"/>
  <c r="U587" i="109"/>
  <c r="Q1943" i="109"/>
  <c r="W378" i="109"/>
  <c r="P774" i="109"/>
  <c r="K146" i="110"/>
  <c r="R284" i="109"/>
  <c r="Z1766" i="109"/>
  <c r="V39" i="109"/>
  <c r="Q910" i="109"/>
  <c r="N1383" i="109"/>
  <c r="O286" i="112"/>
  <c r="Y4034" i="109"/>
  <c r="X2375" i="109"/>
  <c r="R2425" i="109"/>
  <c r="Y2667" i="109"/>
  <c r="X2071" i="109"/>
  <c r="W1276" i="109"/>
  <c r="Q2424" i="109"/>
  <c r="T960" i="109"/>
  <c r="V2241" i="109"/>
  <c r="R184" i="109"/>
  <c r="V1906" i="109"/>
  <c r="W2603" i="109"/>
  <c r="V2211" i="109"/>
  <c r="V864" i="109"/>
  <c r="X1681" i="109"/>
  <c r="X1165" i="109"/>
  <c r="P4034" i="109"/>
  <c r="P152" i="109"/>
  <c r="R2697" i="109"/>
  <c r="U789" i="109"/>
  <c r="U3052" i="109"/>
  <c r="S3364" i="109"/>
  <c r="Q1132" i="109"/>
  <c r="O2811" i="109"/>
  <c r="R1586" i="109"/>
  <c r="Q979" i="109"/>
  <c r="O1240" i="109"/>
  <c r="O3536" i="109"/>
  <c r="N1345" i="109"/>
  <c r="R45" i="110"/>
  <c r="R2746" i="109"/>
  <c r="O1532" i="109"/>
  <c r="X2593" i="109"/>
  <c r="Q875" i="109"/>
  <c r="P1386" i="109"/>
  <c r="R572" i="109"/>
  <c r="V604" i="109"/>
  <c r="R3194" i="109"/>
  <c r="Y3205" i="109"/>
  <c r="Q125" i="109"/>
  <c r="V152" i="109"/>
  <c r="N483" i="112"/>
  <c r="O3668" i="109"/>
  <c r="P389" i="112"/>
  <c r="U2303" i="109"/>
  <c r="T4144" i="109"/>
  <c r="O1633" i="109"/>
  <c r="N2344" i="109"/>
  <c r="V2635" i="109"/>
  <c r="Y1622" i="109"/>
  <c r="T764" i="109"/>
  <c r="R228" i="109"/>
  <c r="R383" i="109"/>
  <c r="N2024" i="109"/>
  <c r="O2298" i="109"/>
  <c r="U4044" i="109"/>
  <c r="V1098" i="109"/>
  <c r="U1897" i="109"/>
  <c r="U3874" i="109"/>
  <c r="Y19" i="109"/>
  <c r="P2639" i="109"/>
  <c r="S1213" i="109"/>
  <c r="R1709" i="109"/>
  <c r="U2806" i="109"/>
  <c r="R1145" i="112"/>
  <c r="T190" i="109"/>
  <c r="O615" i="112"/>
  <c r="O2441" i="109"/>
  <c r="P3" i="112"/>
  <c r="T783" i="109"/>
  <c r="S1481" i="109"/>
  <c r="Y1343" i="109"/>
  <c r="Q4238" i="109"/>
  <c r="S130" i="109"/>
  <c r="R136" i="109"/>
  <c r="R4267" i="109"/>
  <c r="U2481" i="109"/>
  <c r="X422" i="109"/>
  <c r="P3813" i="109"/>
  <c r="V2283" i="109"/>
  <c r="V1949" i="109"/>
  <c r="T2944" i="109"/>
  <c r="U114" i="109"/>
  <c r="S4039" i="109"/>
  <c r="U557" i="109"/>
  <c r="R491" i="109"/>
  <c r="T443" i="109"/>
  <c r="P3851" i="109"/>
  <c r="N2012" i="109"/>
  <c r="Y3891" i="109"/>
  <c r="N2242" i="109"/>
  <c r="X3467" i="109"/>
  <c r="W243" i="109"/>
  <c r="Q1892" i="112"/>
  <c r="X1532" i="109"/>
  <c r="V878" i="109"/>
  <c r="Y2396" i="109"/>
  <c r="W2672" i="109"/>
  <c r="P2982" i="109"/>
  <c r="S4262" i="109"/>
  <c r="O2037" i="109"/>
  <c r="S80" i="109"/>
  <c r="O239" i="109"/>
  <c r="S1982" i="109"/>
  <c r="T485" i="109"/>
  <c r="P522" i="109"/>
  <c r="N2474" i="109"/>
  <c r="R461" i="109"/>
  <c r="N1214" i="109"/>
  <c r="O515" i="109"/>
  <c r="S3664" i="109"/>
  <c r="P3527" i="109"/>
  <c r="P3753" i="109"/>
  <c r="V1733" i="109"/>
  <c r="N1924" i="109"/>
  <c r="O655" i="109"/>
  <c r="S3087" i="109"/>
  <c r="X455" i="109"/>
  <c r="N3136" i="109"/>
  <c r="U1643" i="109"/>
  <c r="X4110" i="109"/>
  <c r="Y2115" i="109"/>
  <c r="Y3740" i="109"/>
  <c r="X2764" i="109"/>
  <c r="U3699" i="109"/>
  <c r="U374" i="109"/>
  <c r="Y2608" i="109"/>
  <c r="N244" i="109"/>
  <c r="X902" i="109"/>
  <c r="R1268" i="109"/>
  <c r="W274" i="109"/>
  <c r="Q1832" i="109"/>
  <c r="U2730" i="109"/>
  <c r="Y1107" i="109"/>
  <c r="V240" i="109"/>
  <c r="O1345" i="109"/>
  <c r="U2255" i="109"/>
  <c r="X4302" i="109"/>
  <c r="V4193" i="109"/>
  <c r="R2430" i="109"/>
  <c r="N3094" i="109"/>
  <c r="W2089" i="109"/>
  <c r="W2620" i="109"/>
  <c r="V1961" i="109"/>
  <c r="Z3263" i="109"/>
  <c r="Q892" i="109"/>
  <c r="O2727" i="109"/>
  <c r="Z709" i="109"/>
  <c r="V262" i="109"/>
  <c r="T2475" i="109"/>
  <c r="T3664" i="109"/>
  <c r="P63" i="109"/>
  <c r="S1105" i="109"/>
  <c r="P277" i="109"/>
  <c r="S449" i="109"/>
  <c r="N259" i="109"/>
  <c r="R1932" i="109"/>
  <c r="N3690" i="109"/>
  <c r="X2657" i="109"/>
  <c r="Y4199" i="109"/>
  <c r="V416" i="109"/>
  <c r="O1741" i="109"/>
  <c r="R81" i="109"/>
  <c r="Z4346" i="109"/>
  <c r="P1357" i="109"/>
  <c r="V563" i="109"/>
  <c r="R2332" i="109"/>
  <c r="S2238" i="109"/>
  <c r="N100" i="110"/>
  <c r="Y4170" i="109"/>
  <c r="X903" i="109"/>
  <c r="Y2631" i="109"/>
  <c r="L17" i="110"/>
  <c r="Y1628" i="109"/>
  <c r="N3155" i="109"/>
  <c r="V1210" i="109"/>
  <c r="R88" i="109"/>
  <c r="S231" i="109"/>
  <c r="T1299" i="109"/>
  <c r="Q905" i="109"/>
  <c r="S2260" i="109"/>
  <c r="L152" i="113"/>
  <c r="O511" i="109"/>
  <c r="Q3289" i="109"/>
  <c r="N732" i="109"/>
  <c r="L86" i="110"/>
  <c r="X1536" i="109"/>
  <c r="W1242" i="109"/>
  <c r="U1994" i="109"/>
  <c r="V3038" i="109"/>
  <c r="P38" i="109"/>
  <c r="S2216" i="109"/>
  <c r="P1841" i="109"/>
  <c r="Q123" i="110"/>
  <c r="S2231" i="109"/>
  <c r="N1201" i="109"/>
  <c r="R2096" i="109"/>
  <c r="W1589" i="109"/>
  <c r="Z1434" i="109"/>
  <c r="Q2040" i="109"/>
  <c r="Z4329" i="109"/>
  <c r="O1348" i="109"/>
  <c r="N470" i="109"/>
  <c r="O284" i="109"/>
  <c r="X3828" i="109"/>
  <c r="P1098" i="109"/>
  <c r="V2774" i="109"/>
  <c r="Y3426" i="109"/>
  <c r="W512" i="109"/>
  <c r="T3380" i="109"/>
  <c r="Q160" i="109"/>
  <c r="Y828" i="109"/>
  <c r="M58" i="110"/>
  <c r="N2330" i="109"/>
  <c r="R2017" i="109"/>
  <c r="X3859" i="109"/>
  <c r="N2032" i="109"/>
  <c r="X3733" i="109"/>
  <c r="U600" i="109"/>
  <c r="T1585" i="109"/>
  <c r="W482" i="109"/>
  <c r="Q1959" i="109"/>
  <c r="S2094" i="109"/>
  <c r="U2447" i="109"/>
  <c r="O808" i="109"/>
  <c r="Q1697" i="109"/>
  <c r="Q789" i="112"/>
  <c r="S3021" i="109"/>
  <c r="V3055" i="109"/>
  <c r="N733" i="112"/>
  <c r="X265" i="109"/>
  <c r="O1495" i="109"/>
  <c r="T2970" i="109"/>
  <c r="Z676" i="109"/>
  <c r="Q889" i="109"/>
  <c r="W1264" i="109"/>
  <c r="Y3542" i="109"/>
  <c r="P2013" i="109"/>
  <c r="T4265" i="109"/>
  <c r="R1690" i="109"/>
  <c r="W3909" i="109"/>
  <c r="R2426" i="109"/>
  <c r="T3935" i="109"/>
  <c r="X1112" i="109"/>
  <c r="P1884" i="109"/>
  <c r="Q639" i="109"/>
  <c r="X755" i="109"/>
  <c r="U2810" i="109"/>
  <c r="O611" i="112"/>
  <c r="S793" i="109"/>
  <c r="Q2217" i="109"/>
  <c r="R208" i="109"/>
  <c r="R912" i="109"/>
  <c r="W424" i="109"/>
  <c r="T1207" i="109"/>
  <c r="O1526" i="109"/>
  <c r="V2639" i="109"/>
  <c r="N2108" i="109"/>
  <c r="U389" i="109"/>
  <c r="O1529" i="112"/>
  <c r="R889" i="109"/>
  <c r="Q412" i="112"/>
  <c r="S801" i="109"/>
  <c r="U512" i="109"/>
  <c r="V2204" i="109"/>
  <c r="V102" i="109"/>
  <c r="S910" i="109"/>
  <c r="R4232" i="109"/>
  <c r="U1895" i="109"/>
  <c r="S1219" i="109"/>
  <c r="Y588" i="109"/>
  <c r="O405" i="109"/>
  <c r="W4167" i="109"/>
  <c r="P4061" i="109"/>
  <c r="P3536" i="109"/>
  <c r="W1020" i="109"/>
  <c r="T2410" i="109"/>
  <c r="X3066" i="109"/>
  <c r="O1353" i="109"/>
  <c r="P1657" i="109"/>
  <c r="N1929" i="109"/>
  <c r="R2428" i="109"/>
  <c r="W444" i="109"/>
  <c r="R1249" i="109"/>
  <c r="Q1514" i="109"/>
  <c r="T2848" i="109"/>
  <c r="Q1315" i="109"/>
  <c r="U178" i="109"/>
  <c r="X1291" i="109"/>
  <c r="Y1273" i="109"/>
  <c r="O2198" i="109"/>
  <c r="X3841" i="109"/>
  <c r="R286" i="109"/>
  <c r="P3295" i="109"/>
  <c r="Y2629" i="109"/>
  <c r="Y3360" i="109"/>
  <c r="N803" i="109"/>
  <c r="Q251" i="112"/>
  <c r="N2810" i="109"/>
  <c r="R3683" i="109"/>
  <c r="O1545" i="112"/>
  <c r="N857" i="109"/>
  <c r="X2594" i="109"/>
  <c r="N386" i="109"/>
  <c r="X1523" i="109"/>
  <c r="P2348" i="109"/>
  <c r="T1334" i="109"/>
  <c r="Q3151" i="109"/>
  <c r="R2469" i="109"/>
  <c r="T102" i="109"/>
  <c r="N654" i="109"/>
  <c r="Q2742" i="109"/>
  <c r="S2481" i="109"/>
  <c r="N3768" i="109"/>
  <c r="R2795" i="109"/>
  <c r="S434" i="109"/>
  <c r="O114" i="109"/>
  <c r="N646" i="109"/>
  <c r="Q2632" i="109"/>
  <c r="U3478" i="109"/>
  <c r="Z1769" i="109"/>
  <c r="U3493" i="109"/>
  <c r="R2821" i="109"/>
  <c r="T3092" i="109"/>
  <c r="Q465" i="112"/>
  <c r="Q3539" i="109"/>
  <c r="N3055" i="109"/>
  <c r="S1525" i="109"/>
  <c r="O1661" i="109"/>
  <c r="N2399" i="109"/>
  <c r="U581" i="109"/>
  <c r="P1492" i="109"/>
  <c r="X942" i="109"/>
  <c r="R1833" i="112"/>
  <c r="U1858" i="109"/>
  <c r="S2198" i="109"/>
  <c r="P156" i="112"/>
  <c r="P1256" i="109"/>
  <c r="P978" i="112"/>
  <c r="Y761" i="109"/>
  <c r="S1322" i="109"/>
  <c r="Q1751" i="109"/>
  <c r="Y108" i="109"/>
  <c r="P1753" i="109"/>
  <c r="V2013" i="109"/>
  <c r="N1237" i="112"/>
  <c r="Y3920" i="109"/>
  <c r="W733" i="109"/>
  <c r="P2349" i="109"/>
  <c r="Q602" i="112"/>
  <c r="O3044" i="109"/>
  <c r="N2462" i="109"/>
  <c r="Y3814" i="109"/>
  <c r="T2293" i="109"/>
  <c r="Q2658" i="109"/>
  <c r="V1019" i="109"/>
  <c r="Y2595" i="109"/>
  <c r="S3849" i="109"/>
  <c r="Q404" i="109"/>
  <c r="T3491" i="109"/>
  <c r="R1842" i="109"/>
  <c r="S2193" i="109"/>
  <c r="R1260" i="109"/>
  <c r="Z1797" i="109"/>
  <c r="T3065" i="109"/>
  <c r="Y3496" i="109"/>
  <c r="V1109" i="109"/>
  <c r="Q1879" i="109"/>
  <c r="X2754" i="109"/>
  <c r="W1569" i="109"/>
  <c r="T2737" i="109"/>
  <c r="O99" i="109"/>
  <c r="R2928" i="109"/>
  <c r="W1593" i="109"/>
  <c r="O1867" i="109"/>
  <c r="R4096" i="109"/>
  <c r="U2302" i="109"/>
  <c r="O3328" i="109"/>
  <c r="T165" i="109"/>
  <c r="X2065" i="109"/>
  <c r="N3345" i="109"/>
  <c r="Y985" i="109"/>
  <c r="V4230" i="109"/>
  <c r="N275" i="109"/>
  <c r="O1102" i="112"/>
  <c r="W11" i="109"/>
  <c r="V2742" i="109"/>
  <c r="X172" i="109"/>
  <c r="U55" i="109"/>
  <c r="T2079" i="109"/>
  <c r="V3198" i="109"/>
  <c r="R1587" i="109"/>
  <c r="W3140" i="109"/>
  <c r="T3473" i="109"/>
  <c r="Y3100" i="109"/>
  <c r="P992" i="109"/>
  <c r="Q4132" i="109"/>
  <c r="T4298" i="109"/>
  <c r="T380" i="109"/>
  <c r="V2745" i="109"/>
  <c r="V1648" i="109"/>
  <c r="V2266" i="109"/>
  <c r="N484" i="112"/>
  <c r="T63" i="110"/>
  <c r="T367" i="109"/>
  <c r="W4023" i="109"/>
  <c r="Y100" i="109"/>
  <c r="X3775" i="109"/>
  <c r="Q42" i="112"/>
  <c r="S2367" i="109"/>
  <c r="Z3634" i="109"/>
  <c r="R1693" i="109"/>
  <c r="Y609" i="109"/>
  <c r="W4243" i="109"/>
  <c r="R1016" i="109"/>
  <c r="O1116" i="109"/>
  <c r="O3061" i="109"/>
  <c r="W2263" i="109"/>
  <c r="N400" i="109"/>
  <c r="N782" i="109"/>
  <c r="N2220" i="109"/>
  <c r="N1636" i="109"/>
  <c r="R71" i="109"/>
  <c r="N519" i="112"/>
  <c r="Y2000" i="109"/>
  <c r="W3827" i="109"/>
  <c r="U535" i="109"/>
  <c r="P1253" i="109"/>
  <c r="U969" i="109"/>
  <c r="U2100" i="109"/>
  <c r="U3517" i="109"/>
  <c r="U3106" i="109"/>
  <c r="Y2042" i="109"/>
  <c r="P2443" i="109"/>
  <c r="Q937" i="109"/>
  <c r="U3382" i="109"/>
  <c r="U1295" i="109"/>
  <c r="O1259" i="109"/>
  <c r="R2452" i="109"/>
  <c r="Y248" i="109"/>
  <c r="N4295" i="109"/>
  <c r="Q1463" i="112"/>
  <c r="Q2086" i="109"/>
  <c r="T611" i="109"/>
  <c r="R3342" i="109"/>
  <c r="X1641" i="109"/>
  <c r="N637" i="112"/>
  <c r="S798" i="109"/>
  <c r="Q1454" i="112"/>
  <c r="Q2250" i="112"/>
  <c r="P428" i="109"/>
  <c r="N1675" i="109"/>
  <c r="T3721" i="109"/>
  <c r="X1857" i="109"/>
  <c r="P2626" i="109"/>
  <c r="S1228" i="109"/>
  <c r="P252" i="112"/>
  <c r="Q360" i="112"/>
  <c r="N1513" i="109"/>
  <c r="O3371" i="109"/>
  <c r="S3524" i="109"/>
  <c r="Z2485" i="109"/>
  <c r="S787" i="109"/>
  <c r="P2581" i="109"/>
  <c r="Q1872" i="109"/>
  <c r="Q2848" i="109"/>
  <c r="U2635" i="109"/>
  <c r="P915" i="109"/>
  <c r="Z309" i="109"/>
  <c r="S466" i="109"/>
  <c r="O104" i="112"/>
  <c r="V2265" i="109"/>
  <c r="X1105" i="109"/>
  <c r="R2019" i="109"/>
  <c r="U1952" i="109"/>
  <c r="J39" i="113"/>
  <c r="T1617" i="109"/>
  <c r="O4093" i="109"/>
  <c r="R1729" i="109"/>
  <c r="Q2113" i="109"/>
  <c r="S2826" i="109"/>
  <c r="U3053" i="109"/>
  <c r="V2228" i="109"/>
  <c r="O2687" i="112"/>
  <c r="P2802" i="109"/>
  <c r="N1842" i="109"/>
  <c r="Q1950" i="112"/>
  <c r="O545" i="109"/>
  <c r="S1536" i="109"/>
  <c r="V884" i="109"/>
  <c r="V1371" i="109"/>
  <c r="P2306" i="109"/>
  <c r="N3060" i="109"/>
  <c r="Y2940" i="109"/>
  <c r="P4164" i="109"/>
  <c r="S904" i="109"/>
  <c r="U161" i="109"/>
  <c r="T1359" i="109"/>
  <c r="N2276" i="109"/>
  <c r="Y545" i="109"/>
  <c r="V1483" i="109"/>
  <c r="Z3234" i="109"/>
  <c r="Y2103" i="109"/>
  <c r="N2308" i="109"/>
  <c r="Y1480" i="109"/>
  <c r="U1015" i="109"/>
  <c r="R602" i="109"/>
  <c r="R3435" i="109"/>
  <c r="U4246" i="109"/>
  <c r="P4186" i="109"/>
  <c r="P1750" i="109"/>
  <c r="T1692" i="109"/>
  <c r="T1252" i="109"/>
  <c r="X657" i="109"/>
  <c r="P261" i="112"/>
  <c r="N1511" i="112"/>
  <c r="X2221" i="109"/>
  <c r="O1243" i="109"/>
  <c r="N570" i="109"/>
  <c r="X2573" i="109"/>
  <c r="V1207" i="109"/>
  <c r="X564" i="109"/>
  <c r="P984" i="112"/>
  <c r="P463" i="109"/>
  <c r="Y3192" i="109"/>
  <c r="X2398" i="109"/>
  <c r="O1461" i="112"/>
  <c r="O2642" i="109"/>
  <c r="N3737" i="109"/>
  <c r="R2407" i="109"/>
  <c r="Q1177" i="109"/>
  <c r="R532" i="109"/>
  <c r="U1484" i="109"/>
  <c r="R840" i="109"/>
  <c r="X1145" i="109"/>
  <c r="W168" i="109"/>
  <c r="O2047" i="109"/>
  <c r="O3474" i="109"/>
  <c r="W4022" i="109"/>
  <c r="N965" i="112"/>
  <c r="N425" i="109"/>
  <c r="O516" i="112"/>
  <c r="N379" i="109"/>
  <c r="T213" i="109"/>
  <c r="W2797" i="109"/>
  <c r="U2347" i="109"/>
  <c r="X2826" i="109"/>
  <c r="T614" i="109"/>
  <c r="U1143" i="109"/>
  <c r="V846" i="109"/>
  <c r="Q891" i="109"/>
  <c r="T1224" i="109"/>
  <c r="R1651" i="109"/>
  <c r="N3691" i="109"/>
  <c r="O950" i="109"/>
  <c r="R901" i="109"/>
  <c r="Q143" i="112"/>
  <c r="Q49" i="109"/>
  <c r="P2381" i="109"/>
  <c r="W3135" i="109"/>
  <c r="P493" i="109"/>
  <c r="Q1984" i="109"/>
  <c r="P1489" i="109"/>
  <c r="U1969" i="109"/>
  <c r="X1959" i="109"/>
  <c r="Q3930" i="109"/>
  <c r="P2748" i="109"/>
  <c r="P556" i="112"/>
  <c r="R2958" i="109"/>
  <c r="N3754" i="109"/>
  <c r="Z3581" i="109"/>
  <c r="U534" i="109"/>
  <c r="V1350" i="109"/>
  <c r="P3524" i="109"/>
  <c r="O3055" i="109"/>
  <c r="Q5" i="112"/>
  <c r="U2834" i="109"/>
  <c r="V448" i="109"/>
  <c r="U591" i="109"/>
  <c r="X1100" i="109"/>
  <c r="N2452" i="109"/>
  <c r="Q624" i="109"/>
  <c r="O602" i="109"/>
  <c r="U1977" i="109"/>
  <c r="R809" i="109"/>
  <c r="P862" i="109"/>
  <c r="W1907" i="109"/>
  <c r="W165" i="109"/>
  <c r="P781" i="109"/>
  <c r="N531" i="109"/>
  <c r="Q1308" i="112"/>
  <c r="N111" i="112"/>
  <c r="U292" i="109"/>
  <c r="U2944" i="109"/>
  <c r="O2238" i="109"/>
  <c r="Q2407" i="109"/>
  <c r="P2684" i="109"/>
  <c r="W465" i="109"/>
  <c r="X1958" i="109"/>
  <c r="V2117" i="109"/>
  <c r="W3853" i="109"/>
  <c r="N3350" i="109"/>
  <c r="U3112" i="109"/>
  <c r="W1118" i="109"/>
  <c r="N1110" i="109"/>
  <c r="X62" i="109"/>
  <c r="O1871" i="109"/>
  <c r="R3053" i="109"/>
  <c r="Y1241" i="109"/>
  <c r="Q2386" i="109"/>
  <c r="V2399" i="109"/>
  <c r="R1860" i="109"/>
  <c r="Q4123" i="109"/>
  <c r="N2054" i="109"/>
  <c r="T2043" i="109"/>
  <c r="P2285" i="109"/>
  <c r="R3320" i="109"/>
  <c r="Q1954" i="109"/>
  <c r="W2601" i="109"/>
  <c r="U3775" i="109"/>
  <c r="R2114" i="109"/>
  <c r="V1875" i="109"/>
  <c r="S1004" i="109"/>
  <c r="Q3374" i="109"/>
  <c r="V1467" i="109"/>
  <c r="Y3119" i="109"/>
  <c r="X2430" i="109"/>
  <c r="L142" i="110"/>
  <c r="O3063" i="109"/>
  <c r="N533" i="109"/>
  <c r="S1866" i="109"/>
  <c r="Z1427" i="109"/>
  <c r="S2017" i="109"/>
  <c r="S418" i="109"/>
  <c r="X15" i="109"/>
  <c r="T3523" i="109"/>
  <c r="X2273" i="109"/>
  <c r="W1587" i="109"/>
  <c r="N2570" i="109"/>
  <c r="U2623" i="109"/>
  <c r="X4190" i="109"/>
  <c r="W1466" i="109"/>
  <c r="Q220" i="109"/>
  <c r="N1311" i="109"/>
  <c r="S2716" i="109"/>
  <c r="X2790" i="109"/>
  <c r="U4227" i="109"/>
  <c r="Y1359" i="109"/>
  <c r="U817" i="109"/>
  <c r="P3145" i="109"/>
  <c r="Y2422" i="109"/>
  <c r="P191" i="109"/>
  <c r="N590" i="109"/>
  <c r="T284" i="109"/>
  <c r="R876" i="109"/>
  <c r="U3541" i="109"/>
  <c r="O1550" i="109"/>
  <c r="O268" i="109"/>
  <c r="T2683" i="109"/>
  <c r="V631" i="109"/>
  <c r="O1007" i="109"/>
  <c r="V1533" i="109"/>
  <c r="N2178" i="112"/>
  <c r="O2459" i="109"/>
  <c r="X527" i="109"/>
  <c r="P1607" i="109"/>
  <c r="N2828" i="109"/>
  <c r="N1599" i="109"/>
  <c r="X74" i="109"/>
  <c r="P631" i="109"/>
  <c r="Y1360" i="109"/>
  <c r="T1898" i="109"/>
  <c r="Y605" i="109"/>
  <c r="X1567" i="109"/>
  <c r="R4242" i="109"/>
  <c r="X3777" i="109"/>
  <c r="U2392" i="109"/>
  <c r="P767" i="109"/>
  <c r="T1942" i="109"/>
  <c r="W210" i="109"/>
  <c r="Q2439" i="109"/>
  <c r="R133" i="109"/>
  <c r="X3411" i="109"/>
  <c r="O3140" i="109"/>
  <c r="P285" i="112"/>
  <c r="U1491" i="109"/>
  <c r="O641" i="109"/>
  <c r="W775" i="109"/>
  <c r="W2261" i="109"/>
  <c r="W1899" i="109"/>
  <c r="U3199" i="109"/>
  <c r="U101" i="109"/>
  <c r="N150" i="112"/>
  <c r="R2346" i="109"/>
  <c r="U4022" i="109"/>
  <c r="O1210" i="109"/>
  <c r="U2351" i="109"/>
  <c r="P1243" i="109"/>
  <c r="V4290" i="109"/>
  <c r="Q1233" i="109"/>
  <c r="T4117" i="109"/>
  <c r="R1947" i="109"/>
  <c r="V1127" i="109"/>
  <c r="V1106" i="109"/>
  <c r="R2421" i="109"/>
  <c r="N1757" i="112"/>
  <c r="V2580" i="109"/>
  <c r="S1863" i="109"/>
  <c r="O426" i="109"/>
  <c r="U3069" i="109"/>
  <c r="P189" i="109"/>
  <c r="S2027" i="109"/>
  <c r="S1496" i="109"/>
  <c r="R3813" i="109"/>
  <c r="Y3836" i="109"/>
  <c r="O1694" i="109"/>
  <c r="P3403" i="109"/>
  <c r="Y2040" i="109"/>
  <c r="S3366" i="109"/>
  <c r="P3187" i="109"/>
  <c r="U2282" i="109"/>
  <c r="V2321" i="109"/>
  <c r="P382" i="112"/>
  <c r="R1329" i="109"/>
  <c r="S4258" i="109"/>
  <c r="V1224" i="109"/>
  <c r="Y2057" i="109"/>
  <c r="V20" i="109"/>
  <c r="P290" i="109"/>
  <c r="P1975" i="109"/>
  <c r="T2225" i="109"/>
  <c r="Y2621" i="109"/>
  <c r="Y4109" i="109"/>
  <c r="V2930" i="109"/>
  <c r="U2431" i="109"/>
  <c r="S3363" i="109"/>
  <c r="T756" i="109"/>
  <c r="S3507" i="109"/>
  <c r="U2368" i="109"/>
  <c r="U871" i="109"/>
  <c r="R4151" i="109"/>
  <c r="X960" i="109"/>
  <c r="V2066" i="109"/>
  <c r="P1467" i="109"/>
  <c r="S2565" i="109"/>
  <c r="V1185" i="109"/>
  <c r="R579" i="109"/>
  <c r="U2733" i="109"/>
  <c r="P2751" i="109"/>
  <c r="T930" i="109"/>
  <c r="N1598" i="109"/>
  <c r="N411" i="112"/>
  <c r="Q82" i="109"/>
  <c r="Y948" i="109"/>
  <c r="P789" i="109"/>
  <c r="X2114" i="109"/>
  <c r="N2997" i="109"/>
  <c r="V2620" i="109"/>
  <c r="Z3622" i="109"/>
  <c r="X408" i="109"/>
  <c r="Q3465" i="109"/>
  <c r="Y3815" i="109"/>
  <c r="P584" i="112"/>
  <c r="X1468" i="109"/>
  <c r="S1382" i="109"/>
  <c r="Y535" i="109"/>
  <c r="S854" i="109"/>
  <c r="P840" i="109"/>
  <c r="N4290" i="109"/>
  <c r="Z660" i="109"/>
  <c r="S1751" i="109"/>
  <c r="V2004" i="109"/>
  <c r="P31" i="109"/>
  <c r="V1141" i="109"/>
  <c r="S1842" i="109"/>
  <c r="V645" i="109"/>
  <c r="P2396" i="109"/>
  <c r="S3573" i="109"/>
  <c r="Z3973" i="109"/>
  <c r="R2614" i="109"/>
  <c r="S1349" i="109"/>
  <c r="X763" i="109"/>
  <c r="Y3853" i="109"/>
  <c r="O796" i="109"/>
  <c r="W29" i="109"/>
  <c r="P3176" i="109"/>
  <c r="W4030" i="109"/>
  <c r="P2271" i="109"/>
  <c r="U258" i="109"/>
  <c r="W193" i="109"/>
  <c r="V3652" i="109"/>
  <c r="O1696" i="109"/>
  <c r="U1594" i="109"/>
  <c r="R488" i="109"/>
  <c r="N1575" i="109"/>
  <c r="U3740" i="109"/>
  <c r="W3444" i="109"/>
  <c r="P777" i="109"/>
  <c r="P257" i="109"/>
  <c r="S2392" i="109"/>
  <c r="U1516" i="109"/>
  <c r="W2842" i="109"/>
  <c r="Y3167" i="109"/>
  <c r="N1537" i="109"/>
  <c r="T1104" i="109"/>
  <c r="X3672" i="109"/>
  <c r="T2626" i="109"/>
  <c r="Q764" i="109"/>
  <c r="V116" i="109"/>
  <c r="T1121" i="109"/>
  <c r="X3866" i="109"/>
  <c r="V2838" i="109"/>
  <c r="U37" i="110"/>
  <c r="Y2319" i="109"/>
  <c r="T1474" i="109"/>
  <c r="S897" i="109"/>
  <c r="V1922" i="109"/>
  <c r="P1197" i="112"/>
  <c r="P3493" i="109"/>
  <c r="Y1312" i="109"/>
  <c r="U1886" i="109"/>
  <c r="N3052" i="109"/>
  <c r="S1495" i="109"/>
  <c r="S2782" i="109"/>
  <c r="X913" i="109"/>
  <c r="O814" i="112"/>
  <c r="R120" i="110"/>
  <c r="U3013" i="109"/>
  <c r="Q2671" i="109"/>
  <c r="N3308" i="109"/>
  <c r="T10" i="109"/>
  <c r="V2002" i="109"/>
  <c r="S1275" i="109"/>
  <c r="Q2096" i="109"/>
  <c r="Y1657" i="109"/>
  <c r="U31" i="109"/>
  <c r="X505" i="109"/>
  <c r="Y1475" i="109"/>
  <c r="X2668" i="109"/>
  <c r="Q3096" i="109"/>
  <c r="Y1172" i="109"/>
  <c r="S973" i="109"/>
  <c r="Y2572" i="109"/>
  <c r="U1711" i="109"/>
  <c r="T3357" i="109"/>
  <c r="T4268" i="109"/>
  <c r="N4153" i="109"/>
  <c r="Q94" i="110"/>
  <c r="V2648" i="109"/>
  <c r="T3447" i="109"/>
  <c r="R2676" i="109"/>
  <c r="W4056" i="109"/>
  <c r="P138" i="112"/>
  <c r="T3295" i="109"/>
  <c r="V2029" i="109"/>
  <c r="O1097" i="109"/>
  <c r="X2384" i="109"/>
  <c r="Y217" i="109"/>
  <c r="W1164" i="109"/>
  <c r="X509" i="109"/>
  <c r="P2805" i="109"/>
  <c r="Y44" i="109"/>
  <c r="R1558" i="109"/>
  <c r="T2233" i="109"/>
  <c r="O943" i="109"/>
  <c r="O3335" i="109"/>
  <c r="W3050" i="109"/>
  <c r="P1276" i="109"/>
  <c r="O3132" i="109"/>
  <c r="Z2542" i="109"/>
  <c r="P378" i="112"/>
  <c r="N2678" i="109"/>
  <c r="U108" i="109"/>
  <c r="P2782" i="109"/>
  <c r="T4243" i="109"/>
  <c r="O90" i="112"/>
  <c r="N710" i="112"/>
  <c r="T1191" i="109"/>
  <c r="Z3255" i="109"/>
  <c r="Y2370" i="109"/>
  <c r="N1019" i="112"/>
  <c r="Q308" i="112"/>
  <c r="T1966" i="109"/>
  <c r="P3786" i="109"/>
  <c r="X3179" i="109"/>
  <c r="T3703" i="109"/>
  <c r="S3332" i="109"/>
  <c r="W3389" i="109"/>
  <c r="Y2325" i="109"/>
  <c r="O2604" i="109"/>
  <c r="S1695" i="109"/>
  <c r="Q473" i="109"/>
  <c r="T1119" i="109"/>
  <c r="Y1620" i="109"/>
  <c r="P480" i="109"/>
  <c r="U4307" i="109"/>
  <c r="V2756" i="109"/>
  <c r="X624" i="109"/>
  <c r="V1974" i="109"/>
  <c r="Q2196" i="109"/>
  <c r="Q175" i="109"/>
  <c r="X1022" i="109"/>
  <c r="X3393" i="109"/>
  <c r="N1865" i="109"/>
  <c r="W2295" i="109"/>
  <c r="N1379" i="109"/>
  <c r="T3201" i="109"/>
  <c r="V840" i="109"/>
  <c r="Y1746" i="109"/>
  <c r="S431" i="109"/>
  <c r="U1102" i="109"/>
  <c r="Q1881" i="109"/>
  <c r="V405" i="109"/>
  <c r="T2453" i="109"/>
  <c r="Q2711" i="109"/>
  <c r="U3831" i="109"/>
  <c r="P2322" i="109"/>
  <c r="P2711" i="109"/>
  <c r="S2225" i="109"/>
  <c r="W1747" i="109"/>
  <c r="O999" i="112"/>
  <c r="R2649" i="109"/>
  <c r="S2814" i="109"/>
  <c r="T2275" i="109"/>
  <c r="Y1138" i="109"/>
  <c r="O1635" i="109"/>
  <c r="W2467" i="109"/>
  <c r="W486" i="109"/>
  <c r="O2195" i="109"/>
  <c r="Y1939" i="109"/>
  <c r="R16" i="109"/>
  <c r="P145" i="109"/>
  <c r="S1516" i="109"/>
  <c r="P1308" i="109"/>
  <c r="T2476" i="109"/>
  <c r="X1540" i="109"/>
  <c r="T3348" i="109"/>
  <c r="U4" i="109"/>
  <c r="V2085" i="109"/>
  <c r="Y3058" i="109"/>
  <c r="V2794" i="109"/>
  <c r="T570" i="109"/>
  <c r="X579" i="109"/>
  <c r="O1148" i="109"/>
  <c r="O1197" i="109"/>
  <c r="Q1008" i="109"/>
  <c r="N3352" i="109"/>
  <c r="U2645" i="109"/>
  <c r="R1467" i="109"/>
  <c r="Y1488" i="109"/>
  <c r="P3304" i="109"/>
  <c r="N165" i="109"/>
  <c r="Y3841" i="109"/>
  <c r="Y944" i="109"/>
  <c r="V3088" i="109"/>
  <c r="S1130" i="109"/>
  <c r="N1220" i="112"/>
  <c r="Q14" i="109"/>
  <c r="W2475" i="109"/>
  <c r="N292" i="109"/>
  <c r="T734" i="109"/>
  <c r="N1527" i="112"/>
  <c r="U2471" i="109"/>
  <c r="N3577" i="109"/>
  <c r="Q3727" i="109"/>
  <c r="U3010" i="109"/>
  <c r="W1155" i="109"/>
  <c r="P3481" i="109"/>
  <c r="R3845" i="109"/>
  <c r="Y3157" i="109"/>
  <c r="P52" i="109"/>
  <c r="J8" i="110"/>
  <c r="V205" i="109"/>
  <c r="N2640" i="109"/>
  <c r="Y1218" i="109"/>
  <c r="N1238" i="109"/>
  <c r="Q2778" i="109"/>
  <c r="Y2767" i="109"/>
  <c r="X887" i="109"/>
  <c r="N864" i="109"/>
  <c r="P2053" i="109"/>
  <c r="X1647" i="109"/>
  <c r="W2360" i="109"/>
  <c r="T1517" i="109"/>
  <c r="T1330" i="109"/>
  <c r="Y2742" i="109"/>
  <c r="X2468" i="109"/>
  <c r="Q2466" i="109"/>
  <c r="R1272" i="109"/>
  <c r="U893" i="109"/>
  <c r="V2672" i="109"/>
  <c r="Y4272" i="109"/>
  <c r="P3710" i="109"/>
  <c r="O822" i="112"/>
  <c r="T2266" i="109"/>
  <c r="O1898" i="109"/>
  <c r="X203" i="109"/>
  <c r="U1996" i="109"/>
  <c r="X2609" i="109"/>
  <c r="T949" i="109"/>
  <c r="Q2753" i="109"/>
  <c r="X2740" i="109"/>
  <c r="R2291" i="109"/>
  <c r="U3906" i="109"/>
  <c r="N179" i="109"/>
  <c r="V2931" i="109"/>
  <c r="Q1298" i="109"/>
  <c r="N400" i="112"/>
  <c r="Y4303" i="109"/>
  <c r="Q3066" i="109"/>
  <c r="P1697" i="109"/>
  <c r="R3298" i="109"/>
  <c r="U85" i="109"/>
  <c r="V764" i="109"/>
  <c r="V1981" i="109"/>
  <c r="Y4290" i="109"/>
  <c r="T4083" i="109"/>
  <c r="T427" i="109"/>
  <c r="T2011" i="109"/>
  <c r="V2737" i="109"/>
  <c r="R740" i="109"/>
  <c r="Q1605" i="109"/>
  <c r="P1344" i="109"/>
  <c r="P3180" i="109"/>
  <c r="O2369" i="109"/>
  <c r="W1832" i="109"/>
  <c r="X2673" i="109"/>
  <c r="P3508" i="109"/>
  <c r="V1188" i="109"/>
  <c r="Q370" i="109"/>
  <c r="O1900" i="109"/>
  <c r="P3044" i="109"/>
  <c r="S48" i="109"/>
  <c r="Y3909" i="109"/>
  <c r="X3329" i="109"/>
  <c r="S3330" i="109"/>
  <c r="S3202" i="109"/>
  <c r="T2941" i="109"/>
  <c r="X919" i="109"/>
  <c r="R4116" i="109"/>
  <c r="U4073" i="109"/>
  <c r="Q424" i="109"/>
  <c r="P4255" i="109"/>
  <c r="W1734" i="109"/>
  <c r="P2771" i="109"/>
  <c r="N939" i="109"/>
  <c r="Y4045" i="109"/>
  <c r="R2727" i="109"/>
  <c r="N281" i="109"/>
  <c r="Y3750" i="109"/>
  <c r="Z3273" i="109"/>
  <c r="N3730" i="109"/>
  <c r="Q3174" i="109"/>
  <c r="V3004" i="109"/>
  <c r="Q3452" i="109"/>
  <c r="R1336" i="109"/>
  <c r="R1281" i="109"/>
  <c r="T65" i="109"/>
  <c r="R1270" i="109"/>
  <c r="O1864" i="109"/>
  <c r="O2066" i="109"/>
  <c r="V3174" i="109"/>
  <c r="U405" i="109"/>
  <c r="U1633" i="109"/>
  <c r="O2423" i="109"/>
  <c r="R1909" i="109"/>
  <c r="O596" i="109"/>
  <c r="R1547" i="109"/>
  <c r="R31" i="109"/>
  <c r="O2039" i="109"/>
  <c r="N520" i="109"/>
  <c r="S271" i="109"/>
  <c r="Q260" i="112"/>
  <c r="O1470" i="109"/>
  <c r="R735" i="109"/>
  <c r="Q2299" i="109"/>
  <c r="O1684" i="109"/>
  <c r="S1727" i="109"/>
  <c r="X974" i="109"/>
  <c r="O179" i="109"/>
  <c r="N172" i="110"/>
  <c r="P4078" i="109"/>
  <c r="Y1234" i="109"/>
  <c r="O914" i="109"/>
  <c r="R505" i="109"/>
  <c r="Q3666" i="109"/>
  <c r="Y377" i="109"/>
  <c r="N695" i="112"/>
  <c r="O241" i="112"/>
  <c r="X239" i="109"/>
  <c r="S3935" i="109"/>
  <c r="Q1749" i="109"/>
  <c r="P2795" i="109"/>
  <c r="M118" i="110"/>
  <c r="R3493" i="109"/>
  <c r="X1319" i="109"/>
  <c r="X187" i="109"/>
  <c r="U4058" i="109"/>
  <c r="N239" i="109"/>
  <c r="R4196" i="109"/>
  <c r="X822" i="109"/>
  <c r="O1743" i="109"/>
  <c r="V3357" i="109"/>
  <c r="K175" i="110"/>
  <c r="V2306" i="109"/>
  <c r="X2565" i="109"/>
  <c r="X2648" i="109"/>
  <c r="S2605" i="109"/>
  <c r="S2428" i="109"/>
  <c r="K2" i="113"/>
  <c r="P4199" i="109"/>
  <c r="W2830" i="109"/>
  <c r="R2349" i="109"/>
  <c r="P1548" i="109"/>
  <c r="W3735" i="109"/>
  <c r="J24" i="110"/>
  <c r="S2010" i="109"/>
  <c r="Q151" i="109"/>
  <c r="Q218" i="109"/>
  <c r="Y2292" i="109"/>
  <c r="W379" i="109"/>
  <c r="S1574" i="109"/>
  <c r="P1536" i="109"/>
  <c r="W2774" i="109"/>
  <c r="U3698" i="109"/>
  <c r="T204" i="109"/>
  <c r="Q481" i="109"/>
  <c r="Y2966" i="109"/>
  <c r="N2086" i="109"/>
  <c r="R416" i="109"/>
  <c r="O351" i="112"/>
  <c r="U204" i="109"/>
  <c r="U2790" i="109"/>
  <c r="X1280" i="109"/>
  <c r="X580" i="109"/>
  <c r="R175" i="109"/>
  <c r="N1341" i="109"/>
  <c r="W3822" i="109"/>
  <c r="S73" i="109"/>
  <c r="N610" i="112"/>
  <c r="V1977" i="109"/>
  <c r="Q480" i="112"/>
  <c r="W2577" i="109"/>
  <c r="X4071" i="109"/>
  <c r="V3699" i="109"/>
  <c r="T219" i="109"/>
  <c r="Q449" i="109"/>
  <c r="U1845" i="109"/>
  <c r="Q102" i="109"/>
  <c r="P1650" i="109"/>
  <c r="N1705" i="109"/>
  <c r="V1979" i="109"/>
  <c r="T230" i="109"/>
  <c r="P2446" i="109"/>
  <c r="T4151" i="109"/>
  <c r="P251" i="109"/>
  <c r="R2402" i="109"/>
  <c r="Q811" i="109"/>
  <c r="Y2415" i="109"/>
  <c r="V4236" i="109"/>
  <c r="V3565" i="109"/>
  <c r="T2793" i="109"/>
  <c r="T1594" i="109"/>
  <c r="O945" i="109"/>
  <c r="X1903" i="109"/>
  <c r="V3909" i="109"/>
  <c r="P1608" i="109"/>
  <c r="V2752" i="109"/>
  <c r="X769" i="109"/>
  <c r="W1884" i="109"/>
  <c r="P2051" i="109"/>
  <c r="W1300" i="109"/>
  <c r="Q127" i="112"/>
  <c r="N2967" i="109"/>
  <c r="U953" i="109"/>
  <c r="N2253" i="112"/>
  <c r="S1689" i="109"/>
  <c r="R4300" i="109"/>
  <c r="N2731" i="109"/>
  <c r="S1507" i="109"/>
  <c r="R1508" i="109"/>
  <c r="W3711" i="109"/>
  <c r="S767" i="109"/>
  <c r="R583" i="109"/>
  <c r="R2195" i="109"/>
  <c r="P1498" i="109"/>
  <c r="V2558" i="109"/>
  <c r="P2302" i="109"/>
  <c r="P2708" i="112"/>
  <c r="V1618" i="109"/>
  <c r="N1123" i="109"/>
  <c r="U3403" i="109"/>
  <c r="X2990" i="109"/>
  <c r="O389" i="109"/>
  <c r="R2061" i="109"/>
  <c r="W2076" i="109"/>
  <c r="W1299" i="109"/>
  <c r="V534" i="109"/>
  <c r="V1341" i="109"/>
  <c r="W3211" i="109"/>
  <c r="V1479" i="109"/>
  <c r="U1521" i="109"/>
  <c r="W3852" i="109"/>
  <c r="U511" i="109"/>
  <c r="P4030" i="109"/>
  <c r="O397" i="109"/>
  <c r="Y1566" i="109"/>
  <c r="U1468" i="109"/>
  <c r="V3821" i="109"/>
  <c r="W419" i="109"/>
  <c r="R825" i="109"/>
  <c r="X1669" i="109"/>
  <c r="W1839" i="109"/>
  <c r="Y3844" i="109"/>
  <c r="V1020" i="109"/>
  <c r="S3113" i="109"/>
  <c r="S2795" i="109"/>
  <c r="W576" i="109"/>
  <c r="W2382" i="109"/>
  <c r="O3486" i="109"/>
  <c r="R1288" i="109"/>
  <c r="X81" i="109"/>
  <c r="Y86" i="109"/>
  <c r="W860" i="109"/>
  <c r="N1006" i="109"/>
  <c r="S262" i="109"/>
  <c r="R1175" i="109"/>
  <c r="Y2223" i="109"/>
  <c r="Q3178" i="109"/>
  <c r="N4164" i="109"/>
  <c r="Y2463" i="109"/>
  <c r="O2781" i="109"/>
  <c r="P149" i="112"/>
  <c r="U580" i="109"/>
  <c r="W1522" i="109"/>
  <c r="N1891" i="109"/>
  <c r="S1488" i="109"/>
  <c r="R1004" i="109"/>
  <c r="V3139" i="109"/>
  <c r="U1332" i="109"/>
  <c r="W2363" i="109"/>
  <c r="U3860" i="109"/>
  <c r="P2439" i="109"/>
  <c r="R2417" i="109"/>
  <c r="T1533" i="109"/>
  <c r="V1155" i="109"/>
  <c r="T3821" i="109"/>
  <c r="Y1006" i="109"/>
  <c r="O1168" i="109"/>
  <c r="Q1183" i="112"/>
  <c r="Q817" i="109"/>
  <c r="Y3098" i="109"/>
  <c r="V3289" i="109"/>
  <c r="O952" i="109"/>
  <c r="Q3440" i="109"/>
  <c r="N730" i="112"/>
  <c r="U1831" i="109"/>
  <c r="S2845" i="109"/>
  <c r="T839" i="109"/>
  <c r="N225" i="109"/>
  <c r="T3747" i="109"/>
  <c r="O2837" i="109"/>
  <c r="O3082" i="109"/>
  <c r="N2673" i="109"/>
  <c r="Z1818" i="109"/>
  <c r="Q538" i="112"/>
  <c r="Q1280" i="109"/>
  <c r="X373" i="109"/>
  <c r="R148" i="109"/>
  <c r="W2817" i="109"/>
  <c r="W2839" i="109"/>
  <c r="U2690" i="109"/>
  <c r="N2118" i="109"/>
  <c r="S84" i="109"/>
  <c r="X118" i="109"/>
  <c r="Y385" i="109"/>
  <c r="U2105" i="109"/>
  <c r="U3288" i="109"/>
  <c r="R2380" i="109"/>
  <c r="R907" i="109"/>
  <c r="R3863" i="109"/>
  <c r="W2951" i="109"/>
  <c r="Y3392" i="109"/>
  <c r="O758" i="112"/>
  <c r="Z329" i="109"/>
  <c r="Y2773" i="109"/>
  <c r="Y762" i="109"/>
  <c r="V1627" i="109"/>
  <c r="O418" i="109"/>
  <c r="Y2999" i="109"/>
  <c r="U508" i="109"/>
  <c r="Z2484" i="109"/>
  <c r="S415" i="109"/>
  <c r="R4026" i="109"/>
  <c r="Y3539" i="109"/>
  <c r="O2240" i="109"/>
  <c r="W2788" i="109"/>
  <c r="V3005" i="109"/>
  <c r="N2098" i="109"/>
  <c r="Y1130" i="109"/>
  <c r="Y3714" i="109"/>
  <c r="S406" i="109"/>
  <c r="V1980" i="109"/>
  <c r="V2601" i="109"/>
  <c r="Y246" i="109"/>
  <c r="Q1561" i="112"/>
  <c r="R1990" i="109"/>
  <c r="Y2072" i="109"/>
  <c r="T1007" i="109"/>
  <c r="P1709" i="109"/>
  <c r="O92" i="109"/>
  <c r="S3401" i="109"/>
  <c r="O4258" i="109"/>
  <c r="R2101" i="109"/>
  <c r="O476" i="109"/>
  <c r="Y2077" i="109"/>
  <c r="U1374" i="109"/>
  <c r="V868" i="109"/>
  <c r="U1829" i="109"/>
  <c r="Y954" i="109"/>
  <c r="U2614" i="109"/>
  <c r="R2825" i="109"/>
  <c r="N2609" i="109"/>
  <c r="T1840" i="109"/>
  <c r="R568" i="109"/>
  <c r="W1867" i="109"/>
  <c r="U3060" i="109"/>
  <c r="T1920" i="109"/>
  <c r="X2332" i="109"/>
  <c r="V4025" i="109"/>
  <c r="Q1223" i="109"/>
  <c r="V4092" i="109"/>
  <c r="P2461" i="109"/>
  <c r="N75" i="109"/>
  <c r="W4181" i="109"/>
  <c r="T3393" i="109"/>
  <c r="R3830" i="109"/>
  <c r="N589" i="109"/>
  <c r="O2755" i="109"/>
  <c r="P1141" i="109"/>
  <c r="W174" i="109"/>
  <c r="U762" i="109"/>
  <c r="R2970" i="109"/>
  <c r="R17" i="109"/>
  <c r="O2600" i="109"/>
  <c r="T2461" i="109"/>
  <c r="T2211" i="109"/>
  <c r="S2226" i="109"/>
  <c r="U834" i="109"/>
  <c r="U3182" i="109"/>
  <c r="X3012" i="109"/>
  <c r="W2274" i="109"/>
  <c r="S102" i="109"/>
  <c r="N2027" i="109"/>
  <c r="S2011" i="109"/>
  <c r="W1279" i="109"/>
  <c r="P1528" i="109"/>
  <c r="O3553" i="109"/>
  <c r="U37" i="109"/>
  <c r="T2750" i="109"/>
  <c r="P363" i="112"/>
  <c r="R2991" i="109"/>
  <c r="X2402" i="109"/>
  <c r="Z2119" i="109"/>
  <c r="P30" i="112"/>
  <c r="X168" i="109"/>
  <c r="P1472" i="109"/>
  <c r="N1138" i="109"/>
  <c r="N121" i="109"/>
  <c r="Q2594" i="109"/>
  <c r="T966" i="109"/>
  <c r="V2036" i="109"/>
  <c r="Y2664" i="109"/>
  <c r="N1642" i="109"/>
  <c r="X2979" i="109"/>
  <c r="W474" i="109"/>
  <c r="X1301" i="109"/>
  <c r="S373" i="109"/>
  <c r="U4127" i="109"/>
  <c r="O388" i="109"/>
  <c r="V2074" i="109"/>
  <c r="R958" i="109"/>
  <c r="Q1607" i="109"/>
  <c r="V2935" i="109"/>
  <c r="Q765" i="109"/>
  <c r="W2953" i="109"/>
  <c r="P3832" i="109"/>
  <c r="P292" i="112"/>
  <c r="Q2271" i="109"/>
  <c r="O4115" i="109"/>
  <c r="S528" i="109"/>
  <c r="P130" i="109"/>
  <c r="X1484" i="109"/>
  <c r="Q1930" i="109"/>
  <c r="Q1547" i="109"/>
  <c r="T3712" i="109"/>
  <c r="O3688" i="109"/>
  <c r="V1113" i="109"/>
  <c r="Y127" i="109"/>
  <c r="V459" i="109"/>
  <c r="P3837" i="109"/>
  <c r="W1518" i="109"/>
  <c r="S750" i="109"/>
  <c r="W1871" i="109"/>
  <c r="R656" i="109"/>
  <c r="P427" i="109"/>
  <c r="T3404" i="109"/>
  <c r="S911" i="109"/>
  <c r="O1020" i="109"/>
  <c r="Y2371" i="109"/>
  <c r="U2054" i="109"/>
  <c r="V747" i="109"/>
  <c r="Y211" i="109"/>
  <c r="X480" i="109"/>
  <c r="O3041" i="109"/>
  <c r="P2240" i="109"/>
  <c r="R921" i="109"/>
  <c r="N107" i="112"/>
  <c r="R1645" i="109"/>
  <c r="W129" i="109"/>
  <c r="V2459" i="109"/>
  <c r="U966" i="109"/>
  <c r="N2727" i="109"/>
  <c r="Q2294" i="109"/>
  <c r="X4097" i="109"/>
  <c r="Y1485" i="109"/>
  <c r="Q2819" i="109"/>
  <c r="X153" i="109"/>
  <c r="W2569" i="109"/>
  <c r="Q593" i="109"/>
  <c r="U2969" i="109"/>
  <c r="O3436" i="109"/>
  <c r="S165" i="109"/>
  <c r="X416" i="109"/>
  <c r="U3504" i="109"/>
  <c r="V3867" i="109"/>
  <c r="J48" i="110"/>
  <c r="P438" i="109"/>
  <c r="O2192" i="109"/>
  <c r="T2718" i="109"/>
  <c r="W566" i="109"/>
  <c r="T888" i="109"/>
  <c r="R1707" i="109"/>
  <c r="S829" i="109"/>
  <c r="Q3116" i="109"/>
  <c r="S1497" i="109"/>
  <c r="Y2716" i="109"/>
  <c r="N3458" i="109"/>
  <c r="P2338" i="109"/>
  <c r="Q281" i="112"/>
  <c r="P3781" i="109"/>
  <c r="Y888" i="109"/>
  <c r="W1114" i="109"/>
  <c r="O1561" i="109"/>
  <c r="Q4027" i="109"/>
  <c r="Q939" i="112"/>
  <c r="X1901" i="109"/>
  <c r="P995" i="109"/>
  <c r="Y1319" i="109"/>
  <c r="U207" i="109"/>
  <c r="T2393" i="109"/>
  <c r="W2366" i="109"/>
  <c r="V3208" i="109"/>
  <c r="S4277" i="109"/>
  <c r="W3048" i="109"/>
  <c r="N1853" i="109"/>
  <c r="Q800" i="109"/>
  <c r="P2671" i="109"/>
  <c r="R1603" i="112"/>
  <c r="V4244" i="109"/>
  <c r="W1384" i="109"/>
  <c r="P264" i="112"/>
  <c r="V1925" i="109"/>
  <c r="R2800" i="109"/>
  <c r="X1575" i="109"/>
  <c r="W35" i="109"/>
  <c r="Q74" i="110"/>
  <c r="P1517" i="109"/>
  <c r="R205" i="109"/>
  <c r="Q2927" i="109"/>
  <c r="X1367" i="109"/>
  <c r="Q2079" i="109"/>
  <c r="T3085" i="109"/>
  <c r="N1530" i="109"/>
  <c r="R18" i="109"/>
  <c r="Y915" i="109"/>
  <c r="X1585" i="109"/>
  <c r="O398" i="112"/>
  <c r="V541" i="109"/>
  <c r="Y1533" i="109"/>
  <c r="Y3899" i="109"/>
  <c r="Q2094" i="109"/>
  <c r="R1912" i="109"/>
  <c r="Q1287" i="109"/>
  <c r="P3404" i="109"/>
  <c r="V1599" i="109"/>
  <c r="W3652" i="109"/>
  <c r="U1315" i="109"/>
  <c r="P791" i="109"/>
  <c r="O3390" i="109"/>
  <c r="S188" i="109"/>
  <c r="Q838" i="109"/>
  <c r="N1836" i="109"/>
  <c r="R432" i="112"/>
  <c r="P1213" i="112"/>
  <c r="P205" i="109"/>
  <c r="W1307" i="109"/>
  <c r="Z1096" i="109"/>
  <c r="P579" i="109"/>
  <c r="W463" i="109"/>
  <c r="X3674" i="109"/>
  <c r="Y2644" i="109"/>
  <c r="P1346" i="109"/>
  <c r="W1360" i="109"/>
  <c r="Y2811" i="109"/>
  <c r="V2846" i="109"/>
  <c r="T476" i="109"/>
  <c r="U968" i="109"/>
  <c r="P3729" i="109"/>
  <c r="K115" i="110"/>
  <c r="R934" i="109"/>
  <c r="N2336" i="109"/>
  <c r="O2373" i="109"/>
  <c r="R445" i="109"/>
  <c r="V1248" i="109"/>
  <c r="S963" i="109"/>
  <c r="P3303" i="109"/>
  <c r="T395" i="109"/>
  <c r="P2074" i="109"/>
  <c r="R55" i="109"/>
  <c r="V613" i="109"/>
  <c r="S3929" i="109"/>
  <c r="V2424" i="109"/>
  <c r="W415" i="109"/>
  <c r="P3308" i="109"/>
  <c r="Y2033" i="109"/>
  <c r="Y2016" i="109"/>
  <c r="Q1536" i="109"/>
  <c r="N505" i="109"/>
  <c r="T2013" i="109"/>
  <c r="V2047" i="109"/>
  <c r="Q3018" i="109"/>
  <c r="Z691" i="109"/>
  <c r="N404" i="109"/>
  <c r="S100" i="109"/>
  <c r="X864" i="109"/>
  <c r="V1232" i="109"/>
  <c r="U208" i="109"/>
  <c r="N556" i="109"/>
  <c r="X1203" i="109"/>
  <c r="X1621" i="109"/>
  <c r="P1680" i="109"/>
  <c r="R1922" i="109"/>
  <c r="Q2708" i="112"/>
  <c r="W3347" i="109"/>
  <c r="N799" i="109"/>
  <c r="N1313" i="109"/>
  <c r="Q2623" i="109"/>
  <c r="V993" i="109"/>
  <c r="R1890" i="109"/>
  <c r="Y774" i="109"/>
  <c r="R1656" i="109"/>
  <c r="Q1844" i="109"/>
  <c r="T1473" i="109"/>
  <c r="R2314" i="109"/>
  <c r="X1263" i="109"/>
  <c r="R4141" i="109"/>
  <c r="S59" i="109"/>
  <c r="O1616" i="109"/>
  <c r="Z1093" i="109"/>
  <c r="W3458" i="109"/>
  <c r="O2454" i="109"/>
  <c r="Y2706" i="109"/>
  <c r="S2315" i="109"/>
  <c r="N3786" i="109"/>
  <c r="P743" i="109"/>
  <c r="N1715" i="109"/>
  <c r="W3840" i="109"/>
  <c r="O449" i="109"/>
  <c r="V872" i="109"/>
  <c r="T3746" i="109"/>
  <c r="R770" i="109"/>
  <c r="P4208" i="109"/>
  <c r="Y2950" i="109"/>
  <c r="Q386" i="109"/>
  <c r="U1107" i="109"/>
  <c r="T1322" i="109"/>
  <c r="X2290" i="109"/>
  <c r="O833" i="109"/>
  <c r="Y293" i="109"/>
  <c r="U1226" i="109"/>
  <c r="N253" i="109"/>
  <c r="S1615" i="109"/>
  <c r="X1498" i="109"/>
  <c r="X2349" i="109"/>
  <c r="R2788" i="109"/>
  <c r="Y2761" i="109"/>
  <c r="P402" i="109"/>
  <c r="U1899" i="109"/>
  <c r="P2085" i="109"/>
  <c r="O1018" i="109"/>
  <c r="O4196" i="109"/>
  <c r="O1015" i="109"/>
  <c r="V248" i="109"/>
  <c r="W856" i="109"/>
  <c r="Q634" i="109"/>
  <c r="W3560" i="109"/>
  <c r="T2601" i="109"/>
  <c r="P1294" i="112"/>
  <c r="R217" i="109"/>
  <c r="N947" i="109"/>
  <c r="T1365" i="109"/>
  <c r="W267" i="109"/>
  <c r="T3478" i="109"/>
  <c r="U165" i="109"/>
  <c r="X802" i="109"/>
  <c r="N856" i="112"/>
  <c r="X3767" i="109"/>
  <c r="P778" i="112"/>
  <c r="V539" i="109"/>
  <c r="V1374" i="109"/>
  <c r="Q1842" i="109"/>
  <c r="T580" i="109"/>
  <c r="T2327" i="109"/>
  <c r="N2349" i="109"/>
  <c r="Y1965" i="109"/>
  <c r="W2257" i="109"/>
  <c r="W2648" i="109"/>
  <c r="Q2614" i="109"/>
  <c r="V1952" i="109"/>
  <c r="P2462" i="109"/>
  <c r="R1231" i="109"/>
  <c r="Y4257" i="109"/>
  <c r="P2686" i="109"/>
  <c r="O4244" i="109"/>
  <c r="Y415" i="109"/>
  <c r="U3041" i="109"/>
  <c r="U46" i="109"/>
  <c r="S3535" i="109"/>
  <c r="U3332" i="109"/>
  <c r="W550" i="109"/>
  <c r="S533" i="109"/>
  <c r="P1684" i="109"/>
  <c r="N643" i="109"/>
  <c r="S1328" i="109"/>
  <c r="W1122" i="109"/>
  <c r="S3178" i="109"/>
  <c r="O1157" i="109"/>
  <c r="T436" i="109"/>
  <c r="X1240" i="109"/>
  <c r="Q648" i="109"/>
  <c r="Q4021" i="109"/>
  <c r="Q154" i="110"/>
  <c r="S821" i="109"/>
  <c r="U2207" i="109"/>
  <c r="Q71" i="109"/>
  <c r="Q589" i="109"/>
  <c r="S777" i="109"/>
  <c r="P4050" i="109"/>
  <c r="S2214" i="109"/>
  <c r="N55" i="112"/>
  <c r="Y4122" i="109"/>
  <c r="R4034" i="109"/>
  <c r="O1014" i="109"/>
  <c r="N763" i="109"/>
  <c r="N3719" i="109"/>
  <c r="W3332" i="109"/>
  <c r="S268" i="109"/>
  <c r="P117" i="109"/>
  <c r="Y1739" i="109"/>
  <c r="R120" i="109"/>
  <c r="R2834" i="109"/>
  <c r="N1480" i="109"/>
  <c r="T1110" i="109"/>
  <c r="Q199" i="109"/>
  <c r="V3342" i="109"/>
  <c r="V943" i="109"/>
  <c r="Q1636" i="109"/>
  <c r="U457" i="109"/>
  <c r="O2358" i="109"/>
  <c r="P2217" i="109"/>
  <c r="Y2097" i="109"/>
  <c r="S647" i="109"/>
  <c r="T535" i="109"/>
  <c r="W2421" i="109"/>
  <c r="O2631" i="109"/>
  <c r="W3919" i="109"/>
  <c r="O93" i="109"/>
  <c r="N600" i="112"/>
  <c r="T2724" i="109"/>
  <c r="O1099" i="109"/>
  <c r="Y222" i="109"/>
  <c r="W1950" i="109"/>
  <c r="P4018" i="109"/>
  <c r="Z3218" i="109"/>
  <c r="V1608" i="109"/>
  <c r="W2564" i="109"/>
  <c r="Q3152" i="109"/>
  <c r="P945" i="109"/>
  <c r="Q786" i="112"/>
  <c r="W89" i="109"/>
  <c r="U2948" i="109"/>
  <c r="R4058" i="109"/>
  <c r="R167" i="109"/>
  <c r="Q239" i="112"/>
  <c r="P2733" i="109"/>
  <c r="N2560" i="109"/>
  <c r="P143" i="112"/>
  <c r="S1134" i="109"/>
  <c r="U1745" i="109"/>
  <c r="P805" i="109"/>
  <c r="Y1633" i="109"/>
  <c r="N152" i="110"/>
  <c r="X406" i="109"/>
  <c r="S1492" i="109"/>
  <c r="S2746" i="109"/>
  <c r="Q1966" i="109"/>
  <c r="R1742" i="109"/>
  <c r="P1149" i="109"/>
  <c r="S1523" i="109"/>
  <c r="P2612" i="109"/>
  <c r="W1898" i="109"/>
  <c r="P2787" i="109"/>
  <c r="U1522" i="109"/>
  <c r="U1684" i="109"/>
  <c r="N2843" i="109"/>
  <c r="X628" i="109"/>
  <c r="P2773" i="109"/>
  <c r="U2200" i="109"/>
  <c r="X743" i="109"/>
  <c r="N4269" i="109"/>
  <c r="Q1327" i="112"/>
  <c r="Q2478" i="109"/>
  <c r="P1207" i="109"/>
  <c r="S1589" i="109"/>
  <c r="Q580" i="109"/>
  <c r="P120" i="109"/>
  <c r="R64" i="109"/>
  <c r="X2557" i="109"/>
  <c r="O2207" i="109"/>
  <c r="N2676" i="109"/>
  <c r="S2769" i="109"/>
  <c r="X931" i="109"/>
  <c r="Y652" i="109"/>
  <c r="Y244" i="109"/>
  <c r="N1849" i="109"/>
  <c r="T2713" i="109"/>
  <c r="T4186" i="109"/>
  <c r="V394" i="109"/>
  <c r="R1883" i="109"/>
  <c r="W3470" i="109"/>
  <c r="U1130" i="109"/>
  <c r="N493" i="109"/>
  <c r="P139" i="112"/>
  <c r="X4114" i="109"/>
  <c r="U4290" i="109"/>
  <c r="Y20" i="109"/>
  <c r="Q455" i="109"/>
  <c r="N905" i="109"/>
  <c r="X470" i="109"/>
  <c r="T815" i="109"/>
  <c r="Q3132" i="109"/>
  <c r="X3568" i="109"/>
  <c r="N1502" i="109"/>
  <c r="Q629" i="109"/>
  <c r="Q1939" i="112"/>
  <c r="P1286" i="109"/>
  <c r="P3359" i="109"/>
  <c r="N399" i="109"/>
  <c r="S2044" i="109"/>
  <c r="Q1588" i="109"/>
  <c r="U538" i="109"/>
  <c r="Y3378" i="109"/>
  <c r="T130" i="109"/>
  <c r="U2273" i="109"/>
  <c r="U3544" i="109"/>
  <c r="U1519" i="109"/>
  <c r="T256" i="109"/>
  <c r="O1938" i="109"/>
  <c r="P3424" i="109"/>
  <c r="Y3567" i="109"/>
  <c r="U1138" i="109"/>
  <c r="Q1320" i="109"/>
  <c r="P484" i="109"/>
  <c r="N1104" i="109"/>
  <c r="W404" i="109"/>
  <c r="Q3046" i="109"/>
  <c r="R3744" i="109"/>
  <c r="O120" i="110"/>
  <c r="P382" i="109"/>
  <c r="Y2601" i="109"/>
  <c r="W2631" i="109"/>
  <c r="W1168" i="109"/>
  <c r="Y2012" i="109"/>
  <c r="S2703" i="109"/>
  <c r="O250" i="109"/>
  <c r="Y1829" i="109"/>
  <c r="R1206" i="109"/>
  <c r="T1011" i="109"/>
  <c r="Y2109" i="109"/>
  <c r="Y1835" i="109"/>
  <c r="Q2436" i="112"/>
  <c r="Q2093" i="112"/>
  <c r="T4221" i="109"/>
  <c r="W1854" i="109"/>
  <c r="W1465" i="109"/>
  <c r="U391" i="109"/>
  <c r="Y961" i="109"/>
  <c r="Q2373" i="109"/>
  <c r="U2627" i="109"/>
  <c r="Q2256" i="109"/>
  <c r="V3144" i="109"/>
  <c r="N3293" i="109"/>
  <c r="P4259" i="109"/>
  <c r="O13" i="112"/>
  <c r="Y480" i="109"/>
  <c r="X1837" i="109"/>
  <c r="W3896" i="109"/>
  <c r="R922" i="109"/>
  <c r="P3941" i="109"/>
  <c r="N2229" i="109"/>
  <c r="R61" i="109"/>
  <c r="V2977" i="109"/>
  <c r="V3442" i="109"/>
  <c r="W4055" i="109"/>
  <c r="Q2474" i="109"/>
  <c r="T451" i="109"/>
  <c r="U3126" i="109"/>
  <c r="P1598" i="109"/>
  <c r="U92" i="110"/>
  <c r="U1623" i="109"/>
  <c r="N745" i="109"/>
  <c r="X590" i="109"/>
  <c r="U2761" i="109"/>
  <c r="X516" i="109"/>
  <c r="Q3431" i="109"/>
  <c r="S4048" i="109"/>
  <c r="V2763" i="109"/>
  <c r="S828" i="109"/>
  <c r="Y252" i="109"/>
  <c r="Y742" i="109"/>
  <c r="V4163" i="109"/>
  <c r="T1103" i="109"/>
  <c r="O113" i="109"/>
  <c r="U3414" i="109"/>
  <c r="Z2152" i="109"/>
  <c r="R22" i="109"/>
  <c r="N2625" i="109"/>
  <c r="U3561" i="109"/>
  <c r="S3296" i="109"/>
  <c r="V1575" i="109"/>
  <c r="O4057" i="109"/>
  <c r="Y1699" i="109"/>
  <c r="X4183" i="109"/>
  <c r="P154" i="109"/>
  <c r="W3504" i="109"/>
  <c r="Q2340" i="109"/>
  <c r="N1885" i="112"/>
  <c r="R91" i="110"/>
  <c r="W2355" i="109"/>
  <c r="U3468" i="109"/>
  <c r="V2234" i="109"/>
  <c r="Z2509" i="109"/>
  <c r="R417" i="109"/>
  <c r="Y1973" i="109"/>
  <c r="U568" i="109"/>
  <c r="R139" i="109"/>
  <c r="S3028" i="109"/>
  <c r="X841" i="109"/>
  <c r="T20" i="110"/>
  <c r="P485" i="109"/>
  <c r="W375" i="109"/>
  <c r="P1735" i="109"/>
  <c r="N2371" i="109"/>
  <c r="O1970" i="109"/>
  <c r="R123" i="110"/>
  <c r="R2252" i="109"/>
  <c r="U2355" i="109"/>
  <c r="O1868" i="109"/>
  <c r="P2380" i="109"/>
  <c r="T1528" i="109"/>
  <c r="R3764" i="109"/>
  <c r="N56" i="109"/>
  <c r="T3198" i="109"/>
  <c r="U3743" i="109"/>
  <c r="O157" i="109"/>
  <c r="T1308" i="109"/>
  <c r="X1677" i="109"/>
  <c r="N3503" i="109"/>
  <c r="Y123" i="109"/>
  <c r="Y1369" i="109"/>
  <c r="N3204" i="109"/>
  <c r="W1837" i="109"/>
  <c r="Q1552" i="109"/>
  <c r="W3774" i="109"/>
  <c r="N481" i="112"/>
  <c r="Z332" i="109"/>
  <c r="R3661" i="109"/>
  <c r="T2249" i="109"/>
  <c r="O615" i="109"/>
  <c r="W2114" i="109"/>
  <c r="S1352" i="109"/>
  <c r="Q290" i="112"/>
  <c r="V1619" i="109"/>
  <c r="Q279" i="112"/>
  <c r="S3417" i="109"/>
  <c r="T1887" i="109"/>
  <c r="R893" i="109"/>
  <c r="W867" i="109"/>
  <c r="Y2613" i="109"/>
  <c r="U560" i="109"/>
  <c r="W3" i="109"/>
  <c r="U4063" i="109"/>
  <c r="S1912" i="109"/>
  <c r="P1616" i="109"/>
  <c r="X2407" i="109"/>
  <c r="N4207" i="109"/>
  <c r="V620" i="109"/>
  <c r="O441" i="109"/>
  <c r="W806" i="109"/>
  <c r="T168" i="109"/>
  <c r="Q4116" i="109"/>
  <c r="V2346" i="109"/>
  <c r="T1606" i="109"/>
  <c r="N2830" i="109"/>
  <c r="T2261" i="109"/>
  <c r="P1860" i="109"/>
  <c r="Y3140" i="109"/>
  <c r="O99" i="110"/>
  <c r="R443" i="109"/>
  <c r="Z1094" i="109"/>
  <c r="N2315" i="112"/>
  <c r="Q1243" i="112"/>
  <c r="S1386" i="109"/>
  <c r="P4143" i="109"/>
  <c r="X3343" i="109"/>
  <c r="O2775" i="109"/>
  <c r="Y1233" i="109"/>
  <c r="U431" i="109"/>
  <c r="S1144" i="109"/>
  <c r="N16" i="112"/>
  <c r="P1338" i="109"/>
  <c r="U19" i="110"/>
  <c r="Y2474" i="109"/>
  <c r="V3317" i="109"/>
  <c r="X3466" i="109"/>
  <c r="Y2197" i="109"/>
  <c r="Y1720" i="109"/>
  <c r="T1297" i="109"/>
  <c r="O1007" i="112"/>
  <c r="W147" i="109"/>
  <c r="S3939" i="109"/>
  <c r="O3076" i="109"/>
  <c r="Y3553" i="109"/>
  <c r="W52" i="109"/>
  <c r="N414" i="112"/>
  <c r="S2400" i="109"/>
  <c r="Y2559" i="109"/>
  <c r="T2029" i="109"/>
  <c r="U1525" i="109"/>
  <c r="V2308" i="109"/>
  <c r="W4207" i="109"/>
  <c r="R215" i="112"/>
  <c r="T4257" i="109"/>
  <c r="P3569" i="109"/>
  <c r="O2939" i="109"/>
  <c r="Y1838" i="109"/>
  <c r="R1567" i="109"/>
  <c r="W1630" i="109"/>
  <c r="W1357" i="109"/>
  <c r="Q106" i="110"/>
  <c r="P999" i="109"/>
  <c r="T1347" i="109"/>
  <c r="T1247" i="109"/>
  <c r="Q4226" i="109"/>
  <c r="U602" i="109"/>
  <c r="V2661" i="109"/>
  <c r="R2736" i="109"/>
  <c r="W574" i="109"/>
  <c r="V129" i="109"/>
  <c r="O186" i="109"/>
  <c r="O1247" i="109"/>
  <c r="S2209" i="109"/>
  <c r="V3013" i="109"/>
  <c r="T1135" i="109"/>
  <c r="P1924" i="109"/>
  <c r="S3405" i="109"/>
  <c r="Q2349" i="112"/>
  <c r="T430" i="109"/>
  <c r="Q1251" i="109"/>
  <c r="V838" i="109"/>
  <c r="T3731" i="109"/>
  <c r="N1727" i="112"/>
  <c r="Y969" i="109"/>
  <c r="S2819" i="109"/>
  <c r="S3846" i="109"/>
  <c r="Y1525" i="109"/>
  <c r="T1243" i="109"/>
  <c r="R536" i="109"/>
  <c r="O4134" i="109"/>
  <c r="N851" i="109"/>
  <c r="P1578" i="109"/>
  <c r="P397" i="112"/>
  <c r="N148" i="109"/>
  <c r="V865" i="109"/>
  <c r="P1723" i="109"/>
  <c r="X2967" i="109"/>
  <c r="S2622" i="109"/>
  <c r="X2756" i="109"/>
  <c r="N966" i="109"/>
  <c r="N3905" i="109"/>
  <c r="Q652" i="109"/>
  <c r="T214" i="109"/>
  <c r="T3749" i="109"/>
  <c r="Q2768" i="109"/>
  <c r="Z1795" i="109"/>
  <c r="Y1929" i="109"/>
  <c r="P812" i="112"/>
  <c r="T3831" i="109"/>
  <c r="Y2440" i="109"/>
  <c r="U4291" i="109"/>
  <c r="O134" i="109"/>
  <c r="R4122" i="109"/>
  <c r="V3487" i="109"/>
  <c r="P2395" i="109"/>
  <c r="W1594" i="109"/>
  <c r="U3445" i="109"/>
  <c r="N2002" i="109"/>
  <c r="Y1600" i="109"/>
  <c r="R983" i="109"/>
  <c r="P624" i="112"/>
  <c r="Q2017" i="109"/>
  <c r="W3066" i="109"/>
  <c r="O2929" i="109"/>
  <c r="W1561" i="109"/>
  <c r="Z305" i="109"/>
  <c r="X1544" i="109"/>
  <c r="Q3726" i="109"/>
  <c r="P2252" i="109"/>
  <c r="V2406" i="109"/>
  <c r="N2255" i="109"/>
  <c r="Y419" i="109"/>
  <c r="Y191" i="109"/>
  <c r="N65" i="109"/>
  <c r="X429" i="109"/>
  <c r="R822" i="109"/>
  <c r="X3909" i="109"/>
  <c r="U2467" i="109"/>
  <c r="V512" i="109"/>
  <c r="P4166" i="109"/>
  <c r="V2402" i="109"/>
  <c r="U3100" i="109"/>
  <c r="Z2490" i="109"/>
  <c r="W2080" i="109"/>
  <c r="O4166" i="109"/>
  <c r="U15" i="109"/>
  <c r="N1834" i="109"/>
  <c r="V737" i="109"/>
  <c r="S1008" i="109"/>
  <c r="U4028" i="109"/>
  <c r="N1484" i="109"/>
  <c r="P755" i="112"/>
  <c r="T3689" i="109"/>
  <c r="R2280" i="109"/>
  <c r="X240" i="109"/>
  <c r="U623" i="109"/>
  <c r="N575" i="109"/>
  <c r="P76" i="109"/>
  <c r="O922" i="109"/>
  <c r="U1245" i="109"/>
  <c r="T931" i="109"/>
  <c r="Y1743" i="109"/>
  <c r="R2603" i="109"/>
  <c r="Y161" i="109"/>
  <c r="P34" i="110"/>
  <c r="R1620" i="109"/>
  <c r="P4153" i="109"/>
  <c r="X1624" i="109"/>
  <c r="W3080" i="109"/>
  <c r="S1501" i="109"/>
  <c r="R2364" i="109"/>
  <c r="R3101" i="109"/>
  <c r="V157" i="109"/>
  <c r="O1849" i="112"/>
  <c r="Q1752" i="109"/>
  <c r="O1744" i="112"/>
  <c r="O3104" i="109"/>
  <c r="U2620" i="109"/>
  <c r="W3937" i="109"/>
  <c r="Q1896" i="112"/>
  <c r="W2779" i="109"/>
  <c r="S414" i="109"/>
  <c r="Q3158" i="109"/>
  <c r="W3445" i="109"/>
  <c r="Q3024" i="109"/>
  <c r="V3180" i="109"/>
  <c r="Y962" i="109"/>
  <c r="R2642" i="109"/>
  <c r="W2332" i="109"/>
  <c r="N381" i="112"/>
  <c r="T3817" i="109"/>
  <c r="N1168" i="109"/>
  <c r="R1186" i="109"/>
  <c r="Q1688" i="112"/>
  <c r="W984" i="109"/>
  <c r="U2804" i="109"/>
  <c r="P1703" i="109"/>
  <c r="Q2476" i="109"/>
  <c r="Q701" i="112"/>
  <c r="P2644" i="109"/>
  <c r="X1928" i="109"/>
  <c r="Y4192" i="109"/>
  <c r="P620" i="109"/>
  <c r="O1543" i="112"/>
  <c r="R2060" i="112"/>
  <c r="N3029" i="109"/>
  <c r="O3326" i="109"/>
  <c r="T975" i="109"/>
  <c r="V597" i="109"/>
  <c r="X1104" i="109"/>
  <c r="T3755" i="109"/>
  <c r="R891" i="109"/>
  <c r="N31" i="109"/>
  <c r="U2595" i="109"/>
  <c r="V1363" i="109"/>
  <c r="T4113" i="109"/>
  <c r="U73" i="109"/>
  <c r="Y975" i="109"/>
  <c r="X1311" i="109"/>
  <c r="S367" i="109"/>
  <c r="R973" i="109"/>
  <c r="W4213" i="109"/>
  <c r="V1717" i="109"/>
  <c r="O2203" i="109"/>
  <c r="V3150" i="109"/>
  <c r="R2097" i="109"/>
  <c r="U21" i="110"/>
  <c r="U1169" i="109"/>
  <c r="U69" i="110"/>
  <c r="O3379" i="109"/>
  <c r="K143" i="110"/>
  <c r="U1615" i="109"/>
  <c r="W1873" i="109"/>
  <c r="O1830" i="109"/>
  <c r="S827" i="109"/>
  <c r="Y2938" i="109"/>
  <c r="P4173" i="109"/>
  <c r="Z3215" i="109"/>
  <c r="P1109" i="109"/>
  <c r="W1320" i="109"/>
  <c r="Q2241" i="112"/>
  <c r="Q1538" i="109"/>
  <c r="P1335" i="109"/>
  <c r="V642" i="109"/>
  <c r="V75" i="109"/>
  <c r="U1529" i="109"/>
  <c r="X761" i="109"/>
  <c r="U2999" i="109"/>
  <c r="S1473" i="109"/>
  <c r="P2241" i="109"/>
  <c r="T3076" i="109"/>
  <c r="Z1799" i="109"/>
  <c r="V386" i="109"/>
  <c r="Y1703" i="109"/>
  <c r="T2641" i="109"/>
  <c r="O994" i="109"/>
  <c r="O2058" i="109"/>
  <c r="X773" i="109"/>
  <c r="O73" i="109"/>
  <c r="R1657" i="109"/>
  <c r="U2027" i="109"/>
  <c r="Q124" i="109"/>
  <c r="T1667" i="109"/>
  <c r="Y8" i="109"/>
  <c r="O1626" i="109"/>
  <c r="R2085" i="109"/>
  <c r="V2959" i="109"/>
  <c r="Y2236" i="109"/>
  <c r="R507" i="109"/>
  <c r="P843" i="109"/>
  <c r="X2108" i="109"/>
  <c r="T3555" i="109"/>
  <c r="V29" i="109"/>
  <c r="T2054" i="109"/>
  <c r="P2978" i="109"/>
  <c r="V4288" i="109"/>
  <c r="S2371" i="109"/>
  <c r="Q1618" i="109"/>
  <c r="P1104" i="109"/>
  <c r="X737" i="109"/>
  <c r="P3365" i="109"/>
  <c r="V1322" i="109"/>
  <c r="P2018" i="109"/>
  <c r="Y3901" i="109"/>
  <c r="S400" i="109"/>
  <c r="T3414" i="109"/>
  <c r="X2678" i="109"/>
  <c r="Y2787" i="109"/>
  <c r="R219" i="109"/>
  <c r="N1061" i="112"/>
  <c r="V77" i="109"/>
  <c r="P445" i="109"/>
  <c r="U881" i="109"/>
  <c r="N948" i="112"/>
  <c r="O2705" i="109"/>
  <c r="V746" i="109"/>
  <c r="P2430" i="109"/>
  <c r="N1962" i="109"/>
  <c r="X2801" i="109"/>
  <c r="X1852" i="109"/>
  <c r="T967" i="109"/>
  <c r="P2184" i="112"/>
  <c r="N1993" i="112"/>
  <c r="Q1050" i="112"/>
  <c r="O3150" i="109"/>
  <c r="Q3097" i="109"/>
  <c r="P2637" i="109"/>
  <c r="Q195" i="109"/>
  <c r="X992" i="109"/>
  <c r="U146" i="109"/>
  <c r="T440" i="109"/>
  <c r="R201" i="112"/>
  <c r="P116" i="112"/>
  <c r="V936" i="109"/>
  <c r="S127" i="109"/>
  <c r="W54" i="109"/>
  <c r="O1676" i="109"/>
  <c r="P3088" i="109"/>
  <c r="S3023" i="109"/>
  <c r="V2765" i="109"/>
  <c r="X2075" i="109"/>
  <c r="T197" i="109"/>
  <c r="P193" i="109"/>
  <c r="T863" i="109"/>
  <c r="T1176" i="109"/>
  <c r="P165" i="109"/>
  <c r="W257" i="109"/>
  <c r="V837" i="109"/>
  <c r="T1170" i="109"/>
  <c r="O633" i="109"/>
  <c r="R3131" i="109"/>
  <c r="S402" i="109"/>
  <c r="S1706" i="109"/>
  <c r="V964" i="109"/>
  <c r="U1582" i="109"/>
  <c r="N503" i="109"/>
  <c r="X1980" i="109"/>
  <c r="Z1443" i="109"/>
  <c r="Q224" i="109"/>
  <c r="T542" i="109"/>
  <c r="Q761" i="109"/>
  <c r="W2442" i="109"/>
  <c r="R155" i="109"/>
  <c r="N2295" i="109"/>
  <c r="P122" i="109"/>
  <c r="R3728" i="109"/>
  <c r="N3562" i="109"/>
  <c r="P260" i="109"/>
  <c r="N3894" i="109"/>
  <c r="R404" i="109"/>
  <c r="S63" i="109"/>
  <c r="Q1276" i="109"/>
  <c r="N246" i="109"/>
  <c r="R2058" i="112"/>
  <c r="N394" i="109"/>
  <c r="R1273" i="109"/>
  <c r="N479" i="112"/>
  <c r="Q172" i="110"/>
  <c r="O2633" i="112"/>
  <c r="P986" i="109"/>
  <c r="Q3904" i="109"/>
  <c r="W251" i="109"/>
  <c r="V952" i="109"/>
  <c r="W938" i="109"/>
  <c r="W3442" i="109"/>
  <c r="O3317" i="109"/>
  <c r="X1345" i="109"/>
  <c r="W154" i="109"/>
  <c r="U2807" i="109"/>
  <c r="Y373" i="109"/>
  <c r="V2227" i="109"/>
  <c r="Q942" i="112"/>
  <c r="P2942" i="109"/>
  <c r="V2323" i="109"/>
  <c r="S98" i="109"/>
  <c r="Z1416" i="109"/>
  <c r="V469" i="109"/>
  <c r="V4017" i="109"/>
  <c r="V988" i="109"/>
  <c r="T491" i="109"/>
  <c r="T16" i="109"/>
  <c r="U1742" i="109"/>
  <c r="R2207" i="109"/>
  <c r="Y2984" i="109"/>
  <c r="U3293" i="109"/>
  <c r="Y2070" i="109"/>
  <c r="Y3811" i="109"/>
  <c r="R1183" i="109"/>
  <c r="N546" i="109"/>
  <c r="S893" i="109"/>
  <c r="O1534" i="112"/>
  <c r="R1752" i="109"/>
  <c r="O463" i="109"/>
  <c r="V1176" i="109"/>
  <c r="R3669" i="109"/>
  <c r="R1509" i="109"/>
  <c r="Y3529" i="109"/>
  <c r="P1509" i="109"/>
  <c r="S2468" i="109"/>
  <c r="T3114" i="109"/>
  <c r="X1314" i="109"/>
  <c r="N872" i="112"/>
  <c r="R2232" i="109"/>
  <c r="S2427" i="109"/>
  <c r="S2088" i="109"/>
  <c r="X2934" i="109"/>
  <c r="X1136" i="109"/>
  <c r="Y1165" i="109"/>
  <c r="N1963" i="112"/>
  <c r="X1739" i="109"/>
  <c r="V1738" i="109"/>
  <c r="X1006" i="109"/>
  <c r="W592" i="109"/>
  <c r="X2757" i="109"/>
  <c r="Y891" i="109"/>
  <c r="P28" i="109"/>
  <c r="T2662" i="109"/>
  <c r="X796" i="109"/>
  <c r="O1941" i="109"/>
  <c r="N187" i="109"/>
  <c r="U2637" i="109"/>
  <c r="Y1470" i="109"/>
  <c r="W1131" i="109"/>
  <c r="R801" i="109"/>
  <c r="U1144" i="109"/>
  <c r="P1659" i="109"/>
  <c r="X3119" i="109"/>
  <c r="V2482" i="109"/>
  <c r="W4097" i="109"/>
  <c r="T2734" i="109"/>
  <c r="S1614" i="109"/>
  <c r="N585" i="112"/>
  <c r="V183" i="109"/>
  <c r="Q2694" i="112"/>
  <c r="R436" i="109"/>
  <c r="O29" i="110"/>
  <c r="U4084" i="109"/>
  <c r="V1290" i="109"/>
  <c r="W4171" i="109"/>
  <c r="Q1250" i="109"/>
  <c r="O2007" i="109"/>
  <c r="Y168" i="109"/>
  <c r="W3438" i="109"/>
  <c r="N402" i="109"/>
  <c r="X3663" i="109"/>
  <c r="W2468" i="109"/>
  <c r="R73" i="109"/>
  <c r="O2455" i="112"/>
  <c r="Q2678" i="112"/>
  <c r="O810" i="112"/>
  <c r="Q829" i="109"/>
  <c r="R3569" i="109"/>
  <c r="Q80" i="109"/>
  <c r="T544" i="109"/>
  <c r="R1250" i="109"/>
  <c r="W3028" i="109"/>
  <c r="Q852" i="109"/>
  <c r="P1737" i="109"/>
  <c r="X3385" i="109"/>
  <c r="R2047" i="109"/>
  <c r="V2015" i="109"/>
  <c r="S1158" i="109"/>
  <c r="T586" i="109"/>
  <c r="X3211" i="109"/>
  <c r="Q1496" i="109"/>
  <c r="T2045" i="109"/>
  <c r="O219" i="109"/>
  <c r="Y3481" i="109"/>
  <c r="V2804" i="109"/>
  <c r="P3105" i="109"/>
  <c r="S817" i="109"/>
  <c r="R3433" i="109"/>
  <c r="Q2979" i="109"/>
  <c r="U1883" i="109"/>
  <c r="Q819" i="112"/>
  <c r="N2157" i="112"/>
  <c r="O380" i="109"/>
  <c r="Q1206" i="109"/>
  <c r="U1347" i="109"/>
  <c r="X2319" i="109"/>
  <c r="W2691" i="109"/>
  <c r="X1255" i="109"/>
  <c r="Y604" i="109"/>
  <c r="Z662" i="109"/>
  <c r="P1265" i="109"/>
  <c r="S389" i="109"/>
  <c r="S1847" i="109"/>
  <c r="Y3888" i="109"/>
  <c r="N317" i="112"/>
  <c r="S1691" i="109"/>
  <c r="U2636" i="109"/>
  <c r="N1535" i="112"/>
  <c r="Z3224" i="109"/>
  <c r="T746" i="109"/>
  <c r="O905" i="109"/>
  <c r="N36" i="110"/>
  <c r="U2641" i="109"/>
  <c r="U3796" i="109"/>
  <c r="R2262" i="112"/>
  <c r="R2454" i="109"/>
  <c r="W462" i="109"/>
  <c r="W4247" i="109"/>
  <c r="Y2357" i="109"/>
  <c r="S571" i="109"/>
  <c r="Q1480" i="112"/>
  <c r="Q1201" i="109"/>
  <c r="X870" i="109"/>
  <c r="S2008" i="109"/>
  <c r="N3023" i="109"/>
  <c r="Y900" i="109"/>
  <c r="V3450" i="109"/>
  <c r="R374" i="109"/>
  <c r="R2105" i="109"/>
  <c r="W3714" i="109"/>
  <c r="S181" i="109"/>
  <c r="O28" i="109"/>
  <c r="O439" i="109"/>
  <c r="N2576" i="109"/>
  <c r="V1298" i="109"/>
  <c r="P2467" i="112"/>
  <c r="Q2728" i="109"/>
  <c r="Q1039" i="112"/>
  <c r="V3735" i="109"/>
  <c r="P4066" i="109"/>
  <c r="Y2609" i="109"/>
  <c r="W59" i="109"/>
  <c r="N2632" i="109"/>
  <c r="W1718" i="109"/>
  <c r="T3548" i="109"/>
  <c r="O2364" i="112"/>
  <c r="R3681" i="109"/>
  <c r="T3826" i="109"/>
  <c r="X1866" i="109"/>
  <c r="T1477" i="109"/>
  <c r="Y409" i="109"/>
  <c r="U1729" i="109"/>
  <c r="N873" i="109"/>
  <c r="S1556" i="109"/>
  <c r="S3426" i="109"/>
  <c r="P4122" i="109"/>
  <c r="N2740" i="109"/>
  <c r="Y788" i="109"/>
  <c r="T116" i="109"/>
  <c r="U3714" i="109"/>
  <c r="X2482" i="109"/>
  <c r="R1015" i="109"/>
  <c r="Z3254" i="109"/>
  <c r="P4085" i="109"/>
  <c r="S788" i="109"/>
  <c r="S170" i="109"/>
  <c r="W541" i="109"/>
  <c r="Z2508" i="109"/>
  <c r="T3852" i="109"/>
  <c r="N2016" i="109"/>
  <c r="Y2052" i="109"/>
  <c r="W406" i="109"/>
  <c r="V3486" i="109"/>
  <c r="O1544" i="109"/>
  <c r="Q337" i="112"/>
  <c r="X1632" i="109"/>
  <c r="R3700" i="109"/>
  <c r="T1753" i="109"/>
  <c r="S1178" i="109"/>
  <c r="O1005" i="109"/>
  <c r="Y3813" i="109"/>
  <c r="V2710" i="109"/>
  <c r="Q1521" i="109"/>
  <c r="Z731" i="109"/>
  <c r="O285" i="112"/>
  <c r="Z349" i="109"/>
  <c r="T2278" i="109"/>
  <c r="P3342" i="109"/>
  <c r="W2596" i="109"/>
  <c r="T2100" i="109"/>
  <c r="V4184" i="109"/>
  <c r="W3525" i="109"/>
  <c r="Q2687" i="109"/>
  <c r="P3033" i="109"/>
  <c r="Q2246" i="109"/>
  <c r="T3843" i="109"/>
  <c r="R1376" i="109"/>
  <c r="O51" i="112"/>
  <c r="S1006" i="109"/>
  <c r="Y183" i="109"/>
  <c r="V1628" i="109"/>
  <c r="O3910" i="109"/>
  <c r="S882" i="109"/>
  <c r="T798" i="109"/>
  <c r="R1557" i="109"/>
  <c r="O3880" i="109"/>
  <c r="T2645" i="109"/>
  <c r="S395" i="109"/>
  <c r="R3403" i="109"/>
  <c r="T2740" i="109"/>
  <c r="N2392" i="109"/>
  <c r="N3865" i="109"/>
  <c r="Y1898" i="109"/>
  <c r="Q3211" i="109"/>
  <c r="O3868" i="109"/>
  <c r="R3778" i="109"/>
  <c r="Q1293" i="109"/>
  <c r="S1126" i="109"/>
  <c r="U3027" i="109"/>
  <c r="O1010" i="109"/>
  <c r="W1296" i="109"/>
  <c r="U49" i="109"/>
  <c r="W2309" i="109"/>
  <c r="V925" i="109"/>
  <c r="Q997" i="109"/>
  <c r="O4305" i="109"/>
  <c r="T1965" i="109"/>
  <c r="S3162" i="109"/>
  <c r="N3453" i="109"/>
  <c r="V2841" i="109"/>
  <c r="V1102" i="109"/>
  <c r="V87" i="109"/>
  <c r="N243" i="109"/>
  <c r="P249" i="109"/>
  <c r="Z321" i="109"/>
  <c r="R810" i="109"/>
  <c r="T133" i="109"/>
  <c r="T616" i="109"/>
  <c r="T432" i="109"/>
  <c r="R4213" i="109"/>
  <c r="S32" i="109"/>
  <c r="P890" i="109"/>
  <c r="P2320" i="112"/>
  <c r="Q4074" i="109"/>
  <c r="Q4243" i="109"/>
  <c r="R1661" i="109"/>
  <c r="U1279" i="109"/>
  <c r="P2222" i="109"/>
  <c r="Y1368" i="109"/>
  <c r="W2465" i="109"/>
  <c r="R2647" i="109"/>
  <c r="O3467" i="109"/>
  <c r="Q180" i="112"/>
  <c r="U1735" i="109"/>
  <c r="U1575" i="109"/>
  <c r="O3781" i="109"/>
  <c r="P3326" i="109"/>
  <c r="V1478" i="109"/>
  <c r="W542" i="109"/>
  <c r="R4070" i="109"/>
  <c r="V2821" i="109"/>
  <c r="X2702" i="109"/>
  <c r="N3834" i="109"/>
  <c r="N3130" i="109"/>
  <c r="Q1129" i="109"/>
  <c r="W2988" i="109"/>
  <c r="U2267" i="109"/>
  <c r="Y2743" i="109"/>
  <c r="T1949" i="109"/>
  <c r="U1133" i="109"/>
  <c r="V423" i="109"/>
  <c r="P864" i="112"/>
  <c r="X423" i="109"/>
  <c r="W1644" i="109"/>
  <c r="N1968" i="109"/>
  <c r="N518" i="109"/>
  <c r="W3125" i="109"/>
  <c r="X414" i="109"/>
  <c r="N2426" i="112"/>
  <c r="P59" i="112"/>
  <c r="U3920" i="109"/>
  <c r="Y194" i="109"/>
  <c r="T415" i="109"/>
  <c r="T3041" i="109"/>
  <c r="N284" i="109"/>
  <c r="S949" i="109"/>
  <c r="Q1633" i="109"/>
  <c r="U758" i="109"/>
  <c r="O2381" i="109"/>
  <c r="V2114" i="109"/>
  <c r="P919" i="109"/>
  <c r="S2283" i="109"/>
  <c r="Q592" i="109"/>
  <c r="R3384" i="109"/>
  <c r="Y619" i="109"/>
  <c r="N1957" i="109"/>
  <c r="O1646" i="112"/>
  <c r="Y2797" i="109"/>
  <c r="W3427" i="109"/>
  <c r="O30" i="109"/>
  <c r="N1539" i="109"/>
  <c r="U2256" i="109"/>
  <c r="R197" i="112"/>
  <c r="Q4017" i="109"/>
  <c r="V641" i="109"/>
  <c r="O25" i="112"/>
  <c r="Q3176" i="109"/>
  <c r="R2424" i="109"/>
  <c r="V589" i="109"/>
  <c r="S2267" i="109"/>
  <c r="S2568" i="109"/>
  <c r="Z1068" i="109"/>
  <c r="N129" i="109"/>
  <c r="V1183" i="109"/>
  <c r="T657" i="109"/>
  <c r="X3880" i="109"/>
  <c r="Y1208" i="109"/>
  <c r="Y978" i="109"/>
  <c r="U397" i="109"/>
  <c r="L90" i="110"/>
  <c r="T1940" i="109"/>
  <c r="P1288" i="109"/>
  <c r="N2064" i="109"/>
  <c r="V3209" i="109"/>
  <c r="O123" i="112"/>
  <c r="X174" i="109"/>
  <c r="P1764" i="112"/>
  <c r="V46" i="109"/>
  <c r="X1961" i="109"/>
  <c r="P2667" i="112"/>
  <c r="Q2307" i="112"/>
  <c r="O2183" i="112"/>
  <c r="U1751" i="109"/>
  <c r="T3659" i="109"/>
  <c r="X1714" i="109"/>
  <c r="T2609" i="109"/>
  <c r="X1156" i="109"/>
  <c r="S658" i="109"/>
  <c r="U3404" i="109"/>
  <c r="U91" i="110"/>
  <c r="X1161" i="109"/>
  <c r="N147" i="112"/>
  <c r="M60" i="110"/>
  <c r="S3186" i="109"/>
  <c r="P2707" i="112"/>
  <c r="O1288" i="109"/>
  <c r="W1483" i="109"/>
  <c r="Z1081" i="109"/>
  <c r="P3717" i="109"/>
  <c r="N3125" i="109"/>
  <c r="U942" i="109"/>
  <c r="S1324" i="109"/>
  <c r="R458" i="109"/>
  <c r="Q2379" i="109"/>
  <c r="R4190" i="109"/>
  <c r="O848" i="109"/>
  <c r="N1366" i="109"/>
  <c r="O2607" i="112"/>
  <c r="S148" i="109"/>
  <c r="O2321" i="109"/>
  <c r="N3816" i="109"/>
  <c r="X1106" i="109"/>
  <c r="O4256" i="109"/>
  <c r="T1278" i="109"/>
  <c r="W1852" i="109"/>
  <c r="V798" i="109"/>
  <c r="P3718" i="109"/>
  <c r="P30" i="109"/>
  <c r="U1967" i="109"/>
  <c r="Q383" i="112"/>
  <c r="S3909" i="109"/>
  <c r="O20" i="109"/>
  <c r="R1353" i="109"/>
  <c r="T82" i="109"/>
  <c r="Z3260" i="109"/>
  <c r="N1543" i="112"/>
  <c r="R4235" i="109"/>
  <c r="R1600" i="109"/>
  <c r="S2369" i="109"/>
  <c r="N2267" i="109"/>
  <c r="Q22" i="109"/>
  <c r="V2353" i="109"/>
  <c r="S832" i="109"/>
  <c r="W625" i="109"/>
  <c r="N2184" i="112"/>
  <c r="T1851" i="109"/>
  <c r="P2397" i="109"/>
  <c r="O966" i="109"/>
  <c r="V1895" i="109"/>
  <c r="W2633" i="109"/>
  <c r="N3050" i="109"/>
  <c r="P264" i="109"/>
  <c r="Q1973" i="112"/>
  <c r="P1552" i="109"/>
  <c r="Y4059" i="109"/>
  <c r="Q1720" i="109"/>
  <c r="R3357" i="109"/>
  <c r="N280" i="109"/>
  <c r="X1118" i="109"/>
  <c r="V52" i="109"/>
  <c r="N644" i="109"/>
  <c r="Q261" i="109"/>
  <c r="Z2157" i="109"/>
  <c r="Q4091" i="109"/>
  <c r="P390" i="109"/>
  <c r="X119" i="109"/>
  <c r="T1323" i="109"/>
  <c r="Q1682" i="109"/>
  <c r="W2922" i="109"/>
  <c r="P2196" i="109"/>
  <c r="W57" i="109"/>
  <c r="Y2718" i="109"/>
  <c r="K9" i="110"/>
  <c r="U243" i="109"/>
  <c r="P1487" i="109"/>
  <c r="P2679" i="109"/>
  <c r="Q104" i="109"/>
  <c r="Q742" i="109"/>
  <c r="S3009" i="109"/>
  <c r="X202" i="109"/>
  <c r="O2061" i="109"/>
  <c r="X2109" i="109"/>
  <c r="Z2920" i="109"/>
  <c r="U187" i="109"/>
  <c r="T1677" i="109"/>
  <c r="U80" i="109"/>
  <c r="P202" i="109"/>
  <c r="V1297" i="109"/>
  <c r="Y2694" i="109"/>
  <c r="U3470" i="109"/>
  <c r="O10" i="110"/>
  <c r="N421" i="109"/>
  <c r="X4175" i="109"/>
  <c r="R106" i="109"/>
  <c r="O1034" i="112"/>
  <c r="R732" i="109"/>
  <c r="V1167" i="109"/>
  <c r="Y175" i="109"/>
  <c r="Q1695" i="109"/>
  <c r="O748" i="112"/>
  <c r="Y1986" i="109"/>
  <c r="T2350" i="109"/>
  <c r="U4154" i="109"/>
  <c r="Q2085" i="112"/>
  <c r="P3184" i="109"/>
  <c r="S905" i="109"/>
  <c r="N1312" i="109"/>
  <c r="S3881" i="109"/>
  <c r="Y28" i="109"/>
  <c r="W1223" i="109"/>
  <c r="O2200" i="112"/>
  <c r="R2373" i="109"/>
  <c r="R2625" i="109"/>
  <c r="Q2463" i="109"/>
  <c r="O1967" i="112"/>
  <c r="U259" i="109"/>
  <c r="Q340" i="112"/>
  <c r="S913" i="109"/>
  <c r="S2937" i="109"/>
  <c r="N3307" i="109"/>
  <c r="Y2233" i="109"/>
  <c r="T4037" i="109"/>
  <c r="O2204" i="109"/>
  <c r="O78" i="110"/>
  <c r="R1889" i="109"/>
  <c r="V1578" i="109"/>
  <c r="W533" i="109"/>
  <c r="Y550" i="109"/>
  <c r="R512" i="109"/>
  <c r="K63" i="110"/>
  <c r="X3895" i="109"/>
  <c r="X3942" i="109"/>
  <c r="U1194" i="109"/>
  <c r="L128" i="113"/>
  <c r="Q1405" i="112"/>
  <c r="R180" i="109"/>
  <c r="W793" i="109"/>
  <c r="V457" i="109"/>
  <c r="S287" i="109"/>
  <c r="R2956" i="109"/>
  <c r="Y1933" i="109"/>
  <c r="S2589" i="109"/>
  <c r="Q978" i="109"/>
  <c r="N983" i="109"/>
  <c r="Z3595" i="109"/>
  <c r="X2772" i="109"/>
  <c r="Y142" i="109"/>
  <c r="O71" i="110"/>
  <c r="Q3361" i="109"/>
  <c r="U1365" i="109"/>
  <c r="N3863" i="109"/>
  <c r="V4162" i="109"/>
  <c r="N530" i="109"/>
  <c r="Q1277" i="109"/>
  <c r="W208" i="109"/>
  <c r="M95" i="110"/>
  <c r="U3935" i="109"/>
  <c r="T617" i="109"/>
  <c r="N1637" i="109"/>
  <c r="O27" i="109"/>
  <c r="S1329" i="109"/>
  <c r="R3159" i="109"/>
  <c r="R638" i="109"/>
  <c r="O408" i="109"/>
  <c r="Q2306" i="109"/>
  <c r="T2448" i="109"/>
  <c r="S2977" i="109"/>
  <c r="O168" i="109"/>
  <c r="O442" i="109"/>
  <c r="U1341" i="109"/>
  <c r="R91" i="109"/>
  <c r="V892" i="109"/>
  <c r="P2244" i="109"/>
  <c r="X437" i="109"/>
  <c r="X2601" i="109"/>
  <c r="O1059" i="112"/>
  <c r="V3557" i="109"/>
  <c r="U1494" i="109"/>
  <c r="N923" i="109"/>
  <c r="X1157" i="109"/>
  <c r="S2960" i="109"/>
  <c r="O1945" i="109"/>
  <c r="N3486" i="109"/>
  <c r="W3802" i="109"/>
  <c r="V1349" i="109"/>
  <c r="X3338" i="109"/>
  <c r="N756" i="109"/>
  <c r="Y793" i="109"/>
  <c r="U2805" i="109"/>
  <c r="P1655" i="109"/>
  <c r="T150" i="109"/>
  <c r="W1501" i="109"/>
  <c r="Q2692" i="112"/>
  <c r="W3352" i="109"/>
  <c r="V1378" i="109"/>
  <c r="P820" i="109"/>
  <c r="N1658" i="109"/>
  <c r="Q1484" i="109"/>
  <c r="N557" i="109"/>
  <c r="O2738" i="109"/>
  <c r="P1954" i="112"/>
  <c r="T593" i="109"/>
  <c r="P1244" i="109"/>
  <c r="W863" i="109"/>
  <c r="T2228" i="109"/>
  <c r="P5" i="109"/>
  <c r="T1729" i="109"/>
  <c r="V1656" i="109"/>
  <c r="Q2049" i="109"/>
  <c r="W1144" i="109"/>
  <c r="S866" i="109"/>
  <c r="O4158" i="109"/>
  <c r="S457" i="109"/>
  <c r="T588" i="109"/>
  <c r="S2248" i="109"/>
  <c r="X780" i="109"/>
  <c r="R1999" i="109"/>
  <c r="Y897" i="109"/>
  <c r="O635" i="109"/>
  <c r="O2233" i="109"/>
  <c r="Y799" i="109"/>
  <c r="P4067" i="109"/>
  <c r="T2080" i="109"/>
  <c r="X1875" i="109"/>
  <c r="N2357" i="112"/>
  <c r="R996" i="109"/>
  <c r="W1662" i="109"/>
  <c r="P1918" i="112"/>
  <c r="N4043" i="109"/>
  <c r="O829" i="112"/>
  <c r="Q2103" i="112"/>
  <c r="O1054" i="112"/>
  <c r="R3735" i="109"/>
  <c r="X3334" i="109"/>
  <c r="N186" i="109"/>
  <c r="V975" i="109"/>
  <c r="S2192" i="109"/>
  <c r="Q1463" i="109"/>
  <c r="O1574" i="109"/>
  <c r="V1477" i="109"/>
  <c r="S2435" i="109"/>
  <c r="U139" i="109"/>
  <c r="V1503" i="109"/>
  <c r="X4018" i="109"/>
  <c r="W3775" i="109"/>
  <c r="X625" i="109"/>
  <c r="W447" i="109"/>
  <c r="R1018" i="109"/>
  <c r="O1560" i="109"/>
  <c r="S2383" i="109"/>
  <c r="U647" i="109"/>
  <c r="N2708" i="109"/>
  <c r="U2654" i="109"/>
  <c r="Z1047" i="109"/>
  <c r="N3039" i="109"/>
  <c r="V1000" i="109"/>
  <c r="Q1912" i="109"/>
  <c r="P1517" i="112"/>
  <c r="N51" i="109"/>
  <c r="O99" i="112"/>
  <c r="S2" i="110"/>
  <c r="Y4242" i="109"/>
  <c r="X1153" i="109"/>
  <c r="N1739" i="109"/>
  <c r="R1358" i="109"/>
  <c r="V803" i="109"/>
  <c r="T2112" i="109"/>
  <c r="U2254" i="109"/>
  <c r="V1565" i="109"/>
  <c r="V201" i="109"/>
  <c r="W2408" i="109"/>
  <c r="P2741" i="109"/>
  <c r="X1495" i="109"/>
  <c r="T1465" i="109"/>
  <c r="W449" i="109"/>
  <c r="R159" i="109"/>
  <c r="R1233" i="109"/>
  <c r="U745" i="109"/>
  <c r="R3211" i="109"/>
  <c r="S239" i="109"/>
  <c r="N3534" i="109"/>
  <c r="S2794" i="109"/>
  <c r="P758" i="112"/>
  <c r="O2259" i="109"/>
  <c r="O2440" i="109"/>
  <c r="W1201" i="109"/>
  <c r="Y1950" i="109"/>
  <c r="T2245" i="109"/>
  <c r="P917" i="109"/>
  <c r="N81" i="112"/>
  <c r="Z1824" i="109"/>
  <c r="R1505" i="109"/>
  <c r="T1174" i="109"/>
  <c r="T1535" i="109"/>
  <c r="O2651" i="109"/>
  <c r="X3171" i="109"/>
  <c r="T4214" i="109"/>
  <c r="Q2398" i="112"/>
  <c r="O3826" i="109"/>
  <c r="P565" i="109"/>
  <c r="Q2694" i="109"/>
  <c r="S2743" i="109"/>
  <c r="Y487" i="109"/>
  <c r="Q3469" i="109"/>
  <c r="R2378" i="109"/>
  <c r="V61" i="109"/>
  <c r="P1601" i="109"/>
  <c r="N565" i="109"/>
  <c r="P474" i="109"/>
  <c r="R1142" i="109"/>
  <c r="Q1988" i="109"/>
  <c r="S2393" i="109"/>
  <c r="Z2183" i="109"/>
  <c r="Y70" i="109"/>
  <c r="U2941" i="109"/>
  <c r="V390" i="109"/>
  <c r="W616" i="109"/>
  <c r="R2744" i="112"/>
  <c r="R1688" i="109"/>
  <c r="W4288" i="109"/>
  <c r="S473" i="109"/>
  <c r="V606" i="109"/>
  <c r="P3526" i="109"/>
  <c r="S2721" i="109"/>
  <c r="Z1444" i="109"/>
  <c r="W405" i="109"/>
  <c r="X3162" i="109"/>
  <c r="X234" i="109"/>
  <c r="N199" i="109"/>
  <c r="V562" i="109"/>
  <c r="P584" i="109"/>
  <c r="R2289" i="109"/>
  <c r="U31" i="110"/>
  <c r="U1746" i="109"/>
  <c r="X959" i="109"/>
  <c r="R3904" i="109"/>
  <c r="S272" i="109"/>
  <c r="W739" i="109"/>
  <c r="R3350" i="109"/>
  <c r="O4302" i="109"/>
  <c r="O1202" i="112"/>
  <c r="R1812" i="112"/>
  <c r="P1978" i="112"/>
  <c r="W583" i="109"/>
  <c r="R745" i="109"/>
  <c r="O135" i="109"/>
  <c r="P834" i="112"/>
  <c r="Q118" i="110"/>
  <c r="U3198" i="109"/>
  <c r="X3126" i="109"/>
  <c r="N1494" i="109"/>
  <c r="U406" i="109"/>
  <c r="Q2923" i="109"/>
  <c r="V2593" i="109"/>
  <c r="V3533" i="109"/>
  <c r="Y3349" i="109"/>
  <c r="U392" i="109"/>
  <c r="T955" i="109"/>
  <c r="U28" i="109"/>
  <c r="Z2177" i="109"/>
  <c r="N2621" i="109"/>
  <c r="U615" i="109"/>
  <c r="Q1932" i="109"/>
  <c r="Q2059" i="109"/>
  <c r="W519" i="109"/>
  <c r="S1514" i="109"/>
  <c r="P223" i="109"/>
  <c r="P1300" i="109"/>
  <c r="R2578" i="109"/>
  <c r="U1753" i="109"/>
  <c r="V822" i="109"/>
  <c r="U596" i="109"/>
  <c r="N2468" i="109"/>
  <c r="P2478" i="112"/>
  <c r="V3181" i="109"/>
  <c r="O595" i="109"/>
  <c r="T89" i="109"/>
  <c r="R1561" i="109"/>
  <c r="S146" i="110"/>
  <c r="X2694" i="109"/>
  <c r="L176" i="110"/>
  <c r="V2239" i="109"/>
  <c r="U2728" i="109"/>
  <c r="X3712" i="109"/>
  <c r="W1579" i="109"/>
  <c r="W1139" i="109"/>
  <c r="L97" i="113"/>
  <c r="P2110" i="109"/>
  <c r="V608" i="109"/>
  <c r="U413" i="109"/>
  <c r="P3183" i="109"/>
  <c r="T1675" i="109"/>
  <c r="X3789" i="109"/>
  <c r="Q1063" i="112"/>
  <c r="X1672" i="109"/>
  <c r="N963" i="109"/>
  <c r="P368" i="109"/>
  <c r="N818" i="109"/>
  <c r="U773" i="109"/>
  <c r="Z1392" i="109"/>
  <c r="N3" i="109"/>
  <c r="W1475" i="109"/>
  <c r="S4202" i="109"/>
  <c r="P386" i="109"/>
  <c r="V220" i="109"/>
  <c r="O2790" i="109"/>
  <c r="Y2736" i="109"/>
  <c r="O95" i="112"/>
  <c r="P1724" i="109"/>
  <c r="R2998" i="109"/>
  <c r="V2224" i="109"/>
  <c r="S3378" i="109"/>
  <c r="W787" i="109"/>
  <c r="U3366" i="109"/>
  <c r="T2109" i="109"/>
  <c r="N371" i="109"/>
  <c r="Q1502" i="112"/>
  <c r="S1927" i="109"/>
  <c r="R251" i="109"/>
  <c r="X2605" i="109"/>
  <c r="W2248" i="109"/>
  <c r="N287" i="109"/>
  <c r="O1884" i="109"/>
  <c r="Q357" i="112"/>
  <c r="R2434" i="109"/>
  <c r="V2679" i="109"/>
  <c r="R221" i="109"/>
  <c r="U1157" i="109"/>
  <c r="V1229" i="109"/>
  <c r="Q805" i="109"/>
  <c r="P1356" i="109"/>
  <c r="O3380" i="109"/>
  <c r="W3673" i="109"/>
  <c r="R464" i="109"/>
  <c r="U176" i="109"/>
  <c r="O137" i="109"/>
  <c r="U3183" i="109"/>
  <c r="T3892" i="109"/>
  <c r="N2432" i="109"/>
  <c r="P61" i="109"/>
  <c r="O3860" i="109"/>
  <c r="R2362" i="109"/>
  <c r="Y804" i="109"/>
  <c r="N2314" i="109"/>
  <c r="S2623" i="109"/>
  <c r="T1213" i="109"/>
  <c r="U766" i="109"/>
  <c r="N517" i="109"/>
  <c r="Q1954" i="112"/>
  <c r="N1995" i="109"/>
  <c r="W1098" i="109"/>
  <c r="X757" i="109"/>
  <c r="Q738" i="112"/>
  <c r="W2827" i="109"/>
  <c r="U1329" i="109"/>
  <c r="R1328" i="109"/>
  <c r="X3882" i="109"/>
  <c r="V911" i="109"/>
  <c r="O1005" i="112"/>
  <c r="R1330" i="109"/>
  <c r="Q1156" i="112"/>
  <c r="O2964" i="109"/>
  <c r="T1522" i="109"/>
  <c r="R1529" i="109"/>
  <c r="W2377" i="109"/>
  <c r="Q2673" i="109"/>
  <c r="R3080" i="109"/>
  <c r="N116" i="110"/>
  <c r="X888" i="109"/>
  <c r="X435" i="109"/>
  <c r="V1908" i="109"/>
  <c r="X589" i="109"/>
  <c r="X1872" i="109"/>
  <c r="V800" i="109"/>
  <c r="P735" i="112"/>
  <c r="X152" i="109"/>
  <c r="W3040" i="109"/>
  <c r="K116" i="110"/>
  <c r="Y1119" i="109"/>
  <c r="Q1784" i="112"/>
  <c r="U3158" i="109"/>
  <c r="X1246" i="109"/>
  <c r="X1223" i="109"/>
  <c r="P1763" i="112"/>
  <c r="N2611" i="112"/>
  <c r="O642" i="109"/>
  <c r="P590" i="109"/>
  <c r="V3203" i="109"/>
  <c r="X2570" i="109"/>
  <c r="T291" i="109"/>
  <c r="X4083" i="109"/>
  <c r="K94" i="113"/>
  <c r="V945" i="109"/>
  <c r="O3407" i="109"/>
  <c r="P2008" i="109"/>
  <c r="W3819" i="109"/>
  <c r="S1371" i="109"/>
  <c r="U2418" i="109"/>
  <c r="O831" i="112"/>
  <c r="W951" i="109"/>
  <c r="W1956" i="109"/>
  <c r="P1293" i="109"/>
  <c r="Q2224" i="109"/>
  <c r="N1369" i="109"/>
  <c r="O1549" i="109"/>
  <c r="U1375" i="109"/>
  <c r="U2248" i="109"/>
  <c r="P1006" i="112"/>
  <c r="S75" i="109"/>
  <c r="R1930" i="109"/>
  <c r="X954" i="109"/>
  <c r="Q1913" i="112"/>
  <c r="N1744" i="109"/>
  <c r="W3199" i="109"/>
  <c r="Y559" i="109"/>
  <c r="S843" i="109"/>
  <c r="Q3389" i="109"/>
  <c r="P1676" i="109"/>
  <c r="M110" i="113"/>
  <c r="S2563" i="109"/>
  <c r="O1186" i="109"/>
  <c r="T183" i="109"/>
  <c r="W537" i="109"/>
  <c r="T2838" i="109"/>
  <c r="S443" i="109"/>
  <c r="T883" i="109"/>
  <c r="Q1246" i="109"/>
  <c r="Q1849" i="109"/>
  <c r="T4288" i="109"/>
  <c r="Y3053" i="109"/>
  <c r="U2362" i="109"/>
  <c r="S2718" i="109"/>
  <c r="N3785" i="109"/>
  <c r="O2731" i="109"/>
  <c r="X620" i="109"/>
  <c r="R1362" i="109"/>
  <c r="U446" i="109"/>
  <c r="O10" i="112"/>
  <c r="S4143" i="109"/>
  <c r="U1160" i="109"/>
  <c r="O434" i="109"/>
  <c r="T2115" i="109"/>
  <c r="S1197" i="109"/>
  <c r="S202" i="109"/>
  <c r="Z673" i="109"/>
  <c r="T812" i="109"/>
  <c r="N140" i="110"/>
  <c r="W3046" i="109"/>
  <c r="P2562" i="112"/>
  <c r="N111" i="109"/>
  <c r="S3039" i="109"/>
  <c r="W3485" i="109"/>
  <c r="N2480" i="112"/>
  <c r="Q49" i="110"/>
  <c r="N511" i="109"/>
  <c r="N2024" i="112"/>
  <c r="Y1361" i="109"/>
  <c r="T807" i="109"/>
  <c r="O1889" i="109"/>
  <c r="Q4025" i="109"/>
  <c r="X2795" i="109"/>
  <c r="X1525" i="109"/>
  <c r="S3774" i="109"/>
  <c r="X1589" i="109"/>
  <c r="T191" i="109"/>
  <c r="T2736" i="109"/>
  <c r="X1231" i="109"/>
  <c r="Q1985" i="109"/>
  <c r="N2216" i="112"/>
  <c r="Q1741" i="109"/>
  <c r="U1832" i="109"/>
  <c r="S1606" i="109"/>
  <c r="Y3161" i="109"/>
  <c r="U10" i="109"/>
  <c r="Q1593" i="109"/>
  <c r="P390" i="112"/>
  <c r="R1870" i="109"/>
  <c r="P642" i="112"/>
  <c r="W3748" i="109"/>
  <c r="O2630" i="112"/>
  <c r="Y633" i="109"/>
  <c r="O1313" i="112"/>
  <c r="N3531" i="109"/>
  <c r="T1133" i="109"/>
  <c r="U1220" i="109"/>
  <c r="P2346" i="112"/>
  <c r="Q2467" i="112"/>
  <c r="P2596" i="112"/>
  <c r="U278" i="109"/>
  <c r="V939" i="109"/>
  <c r="N2760" i="109"/>
  <c r="Q3702" i="109"/>
  <c r="S4232" i="109"/>
  <c r="O1675" i="112"/>
  <c r="V899" i="109"/>
  <c r="Y2785" i="109"/>
  <c r="T1384" i="109"/>
  <c r="Y3657" i="109"/>
  <c r="P1850" i="112"/>
  <c r="W1323" i="109"/>
  <c r="Q3845" i="109"/>
  <c r="X1927" i="109"/>
  <c r="V3739" i="109"/>
  <c r="T545" i="109"/>
  <c r="W269" i="109"/>
  <c r="W4307" i="109"/>
  <c r="Q4114" i="109"/>
  <c r="V1296" i="109"/>
  <c r="Q773" i="109"/>
  <c r="J93" i="110"/>
  <c r="V103" i="109"/>
  <c r="P507" i="112"/>
  <c r="R2370" i="109"/>
  <c r="Q2963" i="109"/>
  <c r="Q2982" i="109"/>
  <c r="V757" i="109"/>
  <c r="Z343" i="109"/>
  <c r="R3369" i="109"/>
  <c r="O2764" i="109"/>
  <c r="X2212" i="109"/>
  <c r="X2107" i="109"/>
  <c r="X1492" i="109"/>
  <c r="Q3885" i="109"/>
  <c r="T620" i="109"/>
  <c r="V941" i="109"/>
  <c r="R3065" i="109"/>
  <c r="N1384" i="112"/>
  <c r="R2824" i="109"/>
  <c r="P1936" i="109"/>
  <c r="X116" i="109"/>
  <c r="K33" i="110"/>
  <c r="S2972" i="109"/>
  <c r="N874" i="112"/>
  <c r="P756" i="109"/>
  <c r="O1245" i="109"/>
  <c r="V3489" i="109"/>
  <c r="O3163" i="109"/>
  <c r="S3690" i="109"/>
  <c r="W844" i="109"/>
  <c r="V1856" i="109"/>
  <c r="N793" i="112"/>
  <c r="V1255" i="109"/>
  <c r="U1924" i="109"/>
  <c r="U2293" i="109"/>
  <c r="S1108" i="109"/>
  <c r="Q888" i="109"/>
  <c r="O1575" i="109"/>
  <c r="N30" i="112"/>
  <c r="Q1718" i="109"/>
  <c r="S1933" i="109"/>
  <c r="S1267" i="109"/>
  <c r="Q1192" i="109"/>
  <c r="X2390" i="109"/>
  <c r="S2307" i="109"/>
  <c r="X784" i="109"/>
  <c r="Q1304" i="112"/>
  <c r="X756" i="109"/>
  <c r="P3895" i="109"/>
  <c r="N4112" i="109"/>
  <c r="N278" i="109"/>
  <c r="Q3133" i="109"/>
  <c r="Y839" i="109"/>
  <c r="T1157" i="109"/>
  <c r="W1005" i="109"/>
  <c r="Q605" i="109"/>
  <c r="O404" i="109"/>
  <c r="U2360" i="109"/>
  <c r="Q1777" i="112"/>
  <c r="T3298" i="109"/>
  <c r="N1968" i="112"/>
  <c r="Q2280" i="109"/>
  <c r="R1682" i="109"/>
  <c r="R76" i="109"/>
  <c r="P121" i="109"/>
  <c r="N213" i="109"/>
  <c r="V2451" i="109"/>
  <c r="S3785" i="109"/>
  <c r="T1337" i="109"/>
  <c r="V2070" i="109"/>
  <c r="Q2226" i="109"/>
  <c r="T1228" i="109"/>
  <c r="T2326" i="109"/>
  <c r="R394" i="109"/>
  <c r="N2310" i="112"/>
  <c r="Q953" i="112"/>
  <c r="P2026" i="109"/>
  <c r="R4276" i="109"/>
  <c r="M154" i="110"/>
  <c r="R669" i="112"/>
  <c r="P2638" i="109"/>
  <c r="S1479" i="109"/>
  <c r="P406" i="109"/>
  <c r="O285" i="109"/>
  <c r="O470" i="109"/>
  <c r="X4129" i="109"/>
  <c r="P3318" i="109"/>
  <c r="N491" i="109"/>
  <c r="V1998" i="109"/>
  <c r="W190" i="109"/>
  <c r="O720" i="112"/>
  <c r="N1546" i="112"/>
  <c r="N2571" i="112"/>
  <c r="X2434" i="109"/>
  <c r="P1993" i="109"/>
  <c r="S2734" i="109"/>
  <c r="Y1715" i="109"/>
  <c r="T568" i="109"/>
  <c r="S1503" i="109"/>
  <c r="T1341" i="109"/>
  <c r="V502" i="109"/>
  <c r="V1356" i="109"/>
  <c r="O393" i="109"/>
  <c r="V2201" i="109"/>
  <c r="S190" i="109"/>
  <c r="Y530" i="109"/>
  <c r="P1323" i="109"/>
  <c r="T3660" i="109"/>
  <c r="X2737" i="109"/>
  <c r="W1731" i="109"/>
  <c r="Q169" i="109"/>
  <c r="U1499" i="109"/>
  <c r="Q4298" i="109"/>
  <c r="R3527" i="109"/>
  <c r="W2962" i="109"/>
  <c r="O1983" i="109"/>
  <c r="T1735" i="109"/>
  <c r="P808" i="109"/>
  <c r="Q77" i="109"/>
  <c r="O3690" i="109"/>
  <c r="Q2644" i="112"/>
  <c r="T12" i="109"/>
  <c r="Q1297" i="112"/>
  <c r="K12" i="113"/>
  <c r="O3360" i="109"/>
  <c r="T3760" i="109"/>
  <c r="N4134" i="109"/>
  <c r="Q2841" i="109"/>
  <c r="T2019" i="109"/>
  <c r="N2629" i="112"/>
  <c r="T4272" i="109"/>
  <c r="O2639" i="112"/>
  <c r="S1375" i="109"/>
  <c r="X1723" i="109"/>
  <c r="T2378" i="109"/>
  <c r="O1671" i="112"/>
  <c r="R1318" i="109"/>
  <c r="Q854" i="112"/>
  <c r="T1856" i="109"/>
  <c r="P273" i="112"/>
  <c r="Z1395" i="109"/>
  <c r="X4217" i="109"/>
  <c r="P2225" i="109"/>
  <c r="T953" i="109"/>
  <c r="S844" i="109"/>
  <c r="V1221" i="109"/>
  <c r="T2708" i="109"/>
  <c r="N940" i="109"/>
  <c r="R235" i="109"/>
  <c r="Q2322" i="109"/>
  <c r="U3559" i="109"/>
  <c r="Y786" i="109"/>
  <c r="X3378" i="109"/>
  <c r="X1904" i="109"/>
  <c r="K106" i="110"/>
  <c r="N2631" i="112"/>
  <c r="P2608" i="112"/>
  <c r="R165" i="109"/>
  <c r="S2292" i="109"/>
  <c r="O3541" i="109"/>
  <c r="O2387" i="109"/>
  <c r="R2048" i="112"/>
  <c r="X2700" i="109"/>
  <c r="P701" i="112"/>
  <c r="W3301" i="109"/>
  <c r="O868" i="109"/>
  <c r="S2733" i="109"/>
  <c r="N488" i="109"/>
  <c r="O1968" i="112"/>
  <c r="O607" i="112"/>
  <c r="W2687" i="109"/>
  <c r="T3332" i="109"/>
  <c r="S3406" i="109"/>
  <c r="V1209" i="109"/>
  <c r="P1524" i="109"/>
  <c r="X998" i="109"/>
  <c r="Y451" i="109"/>
  <c r="Y632" i="109"/>
  <c r="O1949" i="109"/>
  <c r="N3314" i="109"/>
  <c r="S2303" i="109"/>
  <c r="T137" i="109"/>
  <c r="N2392" i="112"/>
  <c r="P1718" i="109"/>
  <c r="O1211" i="109"/>
  <c r="W2933" i="109"/>
  <c r="O1465" i="112"/>
  <c r="N2153" i="112"/>
  <c r="K105" i="113"/>
  <c r="N2113" i="109"/>
  <c r="V2250" i="109"/>
  <c r="P1974" i="109"/>
  <c r="P3925" i="109"/>
  <c r="N3372" i="109"/>
  <c r="U3806" i="109"/>
  <c r="Q983" i="112"/>
  <c r="Y778" i="109"/>
  <c r="T1378" i="109"/>
  <c r="Y1011" i="109"/>
  <c r="W3697" i="109"/>
  <c r="U3350" i="109"/>
  <c r="X1365" i="109"/>
  <c r="O1550" i="112"/>
  <c r="V499" i="109"/>
  <c r="T3574" i="109"/>
  <c r="V1674" i="109"/>
  <c r="N1749" i="109"/>
  <c r="N1893" i="112"/>
  <c r="U2663" i="109"/>
  <c r="V984" i="109"/>
  <c r="V378" i="109"/>
  <c r="U2334" i="109"/>
  <c r="O79" i="112"/>
  <c r="P1255" i="109"/>
  <c r="O1905" i="109"/>
  <c r="S1368" i="109"/>
  <c r="T737" i="109"/>
  <c r="S2774" i="109"/>
  <c r="P2389" i="109"/>
  <c r="W1127" i="109"/>
  <c r="T2827" i="109"/>
  <c r="S3051" i="109"/>
  <c r="N175" i="109"/>
  <c r="P1731" i="112"/>
  <c r="O904" i="109"/>
  <c r="X1297" i="109"/>
  <c r="R3888" i="109"/>
  <c r="W2" i="109"/>
  <c r="Q1639" i="112"/>
  <c r="S3744" i="109"/>
  <c r="Y281" i="109"/>
  <c r="P1205" i="112"/>
  <c r="N2630" i="112"/>
  <c r="R2440" i="109"/>
  <c r="P2253" i="109"/>
  <c r="T1709" i="109"/>
  <c r="X1881" i="109"/>
  <c r="P2298" i="109"/>
  <c r="W1656" i="109"/>
  <c r="V3341" i="109"/>
  <c r="V2727" i="109"/>
  <c r="N2558" i="109"/>
  <c r="U257" i="109"/>
  <c r="V2817" i="109"/>
  <c r="P3324" i="109"/>
  <c r="U254" i="109"/>
  <c r="T3340" i="109"/>
  <c r="Y2230" i="109"/>
  <c r="Q3829" i="109"/>
  <c r="S944" i="109"/>
  <c r="T4203" i="109"/>
  <c r="P1097" i="109"/>
  <c r="N40" i="109"/>
  <c r="W281" i="109"/>
  <c r="Y3144" i="109"/>
  <c r="N1122" i="109"/>
  <c r="N1881" i="112"/>
  <c r="X76" i="109"/>
  <c r="P2591" i="109"/>
  <c r="N2966" i="109"/>
  <c r="Q1663" i="112"/>
  <c r="P509" i="109"/>
  <c r="V154" i="109"/>
  <c r="R3207" i="109"/>
  <c r="T142" i="110"/>
  <c r="T3294" i="109"/>
  <c r="X2835" i="109"/>
  <c r="U2057" i="109"/>
  <c r="P1963" i="112"/>
  <c r="R485" i="109"/>
  <c r="U4099" i="109"/>
  <c r="N1175" i="109"/>
  <c r="Q1871" i="112"/>
  <c r="P2664" i="112"/>
  <c r="O945" i="112"/>
  <c r="Y2311" i="109"/>
  <c r="N1612" i="109"/>
  <c r="R2567" i="109"/>
  <c r="Q1888" i="109"/>
  <c r="T1239" i="109"/>
  <c r="O440" i="109"/>
  <c r="W3007" i="109"/>
  <c r="P553" i="109"/>
  <c r="N1523" i="109"/>
  <c r="S1171" i="109"/>
  <c r="Q3209" i="109"/>
  <c r="R2632" i="109"/>
  <c r="P4073" i="109"/>
  <c r="V1168" i="109"/>
  <c r="X2808" i="109"/>
  <c r="O1363" i="109"/>
  <c r="S1259" i="109"/>
  <c r="Q1950" i="109"/>
  <c r="V969" i="109"/>
  <c r="Y574" i="109"/>
  <c r="Z296" i="109"/>
  <c r="S3660" i="109"/>
  <c r="O142" i="109"/>
  <c r="V1244" i="109"/>
  <c r="T1848" i="109"/>
  <c r="O1751" i="112"/>
  <c r="X872" i="109"/>
  <c r="Y2043" i="109"/>
  <c r="V2809" i="109"/>
  <c r="O310" i="112"/>
  <c r="J120" i="110"/>
  <c r="Z2871" i="109"/>
  <c r="X430" i="109"/>
  <c r="Q3012" i="109"/>
  <c r="P1980" i="112"/>
  <c r="V1976" i="109"/>
  <c r="T2285" i="109"/>
  <c r="R1667" i="109"/>
  <c r="S1140" i="109"/>
  <c r="T1925" i="109"/>
  <c r="O2226" i="109"/>
  <c r="U145" i="109"/>
  <c r="O3669" i="109"/>
  <c r="T2383" i="109"/>
  <c r="R3500" i="109"/>
  <c r="P3471" i="109"/>
  <c r="S3462" i="109"/>
  <c r="W1845" i="109"/>
  <c r="M10" i="113"/>
  <c r="W142" i="109"/>
  <c r="R3137" i="109"/>
  <c r="Y3189" i="109"/>
  <c r="T405" i="109"/>
  <c r="W1019" i="109"/>
  <c r="Y502" i="109"/>
  <c r="S2668" i="109"/>
  <c r="Y2426" i="109"/>
  <c r="P820" i="112"/>
  <c r="Y1266" i="109"/>
  <c r="Y3094" i="109"/>
  <c r="N2612" i="109"/>
  <c r="T1276" i="109"/>
  <c r="M157" i="113"/>
  <c r="R1519" i="109"/>
  <c r="Y1325" i="109"/>
  <c r="Z2863" i="109"/>
  <c r="X762" i="109"/>
  <c r="U547" i="109"/>
  <c r="X616" i="109"/>
  <c r="T428" i="109"/>
  <c r="O1286" i="112"/>
  <c r="Z344" i="109"/>
  <c r="Q2000" i="112"/>
  <c r="R24" i="109"/>
  <c r="U3890" i="109"/>
  <c r="U4140" i="109"/>
  <c r="X2318" i="109"/>
  <c r="U3054" i="109"/>
  <c r="Y1632" i="109"/>
  <c r="V1569" i="109"/>
  <c r="P1628" i="109"/>
  <c r="P612" i="109"/>
  <c r="S3496" i="109"/>
  <c r="P1647" i="112"/>
  <c r="N723" i="112"/>
  <c r="U2210" i="109"/>
  <c r="P2995" i="109"/>
  <c r="X2953" i="109"/>
  <c r="T188" i="109"/>
  <c r="Y1583" i="109"/>
  <c r="T438" i="109"/>
  <c r="R3339" i="109"/>
  <c r="U887" i="109"/>
  <c r="Q2701" i="112"/>
  <c r="T1605" i="109"/>
  <c r="V2953" i="109"/>
  <c r="V1862" i="109"/>
  <c r="N617" i="109"/>
  <c r="O2082" i="109"/>
  <c r="Y242" i="109"/>
  <c r="T1562" i="109"/>
  <c r="T3349" i="109"/>
  <c r="N2406" i="112"/>
  <c r="N1200" i="112"/>
  <c r="R3485" i="109"/>
  <c r="R2011" i="109"/>
  <c r="U749" i="109"/>
  <c r="O1968" i="109"/>
  <c r="P2012" i="109"/>
  <c r="O934" i="109"/>
  <c r="P2449" i="109"/>
  <c r="U3891" i="109"/>
  <c r="W3360" i="109"/>
  <c r="P1502" i="112"/>
  <c r="R2277" i="109"/>
  <c r="S555" i="109"/>
  <c r="Y1683" i="109"/>
  <c r="X1221" i="109"/>
  <c r="N1232" i="112"/>
  <c r="L56" i="113"/>
  <c r="P1424" i="112"/>
  <c r="O2003" i="112"/>
  <c r="X851" i="109"/>
  <c r="U210" i="109"/>
  <c r="U142" i="109"/>
  <c r="R534" i="109"/>
  <c r="R2841" i="109"/>
  <c r="R1717" i="109"/>
  <c r="Q1324" i="109"/>
  <c r="X2261" i="109"/>
  <c r="U3940" i="109"/>
  <c r="S3491" i="109"/>
  <c r="S3383" i="109"/>
  <c r="Q940" i="112"/>
  <c r="T1159" i="109"/>
  <c r="T8" i="109"/>
  <c r="Y1513" i="109"/>
  <c r="Y3450" i="109"/>
  <c r="R293" i="109"/>
  <c r="N1351" i="109"/>
  <c r="T59" i="110"/>
  <c r="N1282" i="112"/>
  <c r="R1151" i="109"/>
  <c r="V934" i="109"/>
  <c r="T3453" i="109"/>
  <c r="P3296" i="109"/>
  <c r="O79" i="109"/>
  <c r="N171" i="109"/>
  <c r="P2099" i="109"/>
  <c r="N1591" i="109"/>
  <c r="M63" i="113"/>
  <c r="P2289" i="109"/>
  <c r="W840" i="109"/>
  <c r="P645" i="112"/>
  <c r="O2225" i="109"/>
  <c r="N598" i="112"/>
  <c r="P289" i="109"/>
  <c r="N559" i="112"/>
  <c r="N378" i="112"/>
  <c r="Q1547" i="112"/>
  <c r="S2354" i="109"/>
  <c r="X418" i="109"/>
  <c r="X2954" i="109"/>
  <c r="U1892" i="109"/>
  <c r="O2434" i="109"/>
  <c r="V1567" i="109"/>
  <c r="Z1095" i="109"/>
  <c r="T3846" i="109"/>
  <c r="N373" i="109"/>
  <c r="N2714" i="109"/>
  <c r="X2411" i="109"/>
  <c r="T3941" i="109"/>
  <c r="X47" i="109"/>
  <c r="Q2267" i="109"/>
  <c r="W2589" i="109"/>
  <c r="W2803" i="109"/>
  <c r="P2134" i="112"/>
  <c r="R3943" i="109"/>
  <c r="O1997" i="112"/>
  <c r="Q759" i="109"/>
  <c r="P2665" i="109"/>
  <c r="Y3733" i="109"/>
  <c r="R3293" i="109"/>
  <c r="T3359" i="109"/>
  <c r="O1910" i="109"/>
  <c r="P3397" i="109"/>
  <c r="W1148" i="109"/>
  <c r="V1941" i="109"/>
  <c r="R625" i="109"/>
  <c r="T2591" i="109"/>
  <c r="U894" i="109"/>
  <c r="T640" i="109"/>
  <c r="R546" i="109"/>
  <c r="P738" i="109"/>
  <c r="Z2148" i="109"/>
  <c r="O3108" i="109"/>
  <c r="Q1462" i="109"/>
  <c r="P1293" i="112"/>
  <c r="Q1734" i="109"/>
  <c r="P2326" i="109"/>
  <c r="N72" i="112"/>
  <c r="T1733" i="109"/>
  <c r="T2564" i="109"/>
  <c r="U866" i="109"/>
  <c r="N4125" i="109"/>
  <c r="P1944" i="109"/>
  <c r="S2002" i="109"/>
  <c r="R2059" i="112"/>
  <c r="Q956" i="109"/>
  <c r="W3354" i="109"/>
  <c r="T2063" i="109"/>
  <c r="U1673" i="109"/>
  <c r="Q264" i="109"/>
  <c r="J107" i="110"/>
  <c r="Q544" i="109"/>
  <c r="X1224" i="109"/>
  <c r="O1480" i="112"/>
  <c r="M45" i="113"/>
  <c r="N791" i="109"/>
  <c r="S819" i="109"/>
  <c r="W372" i="109"/>
  <c r="O2196" i="109"/>
  <c r="R38" i="110"/>
  <c r="S1566" i="109"/>
  <c r="N262" i="112"/>
  <c r="W741" i="109"/>
  <c r="T834" i="109"/>
  <c r="O2230" i="112"/>
  <c r="O2746" i="109"/>
  <c r="Q272" i="109"/>
  <c r="N3937" i="109"/>
  <c r="W1316" i="109"/>
  <c r="N85" i="109"/>
  <c r="X1834" i="109"/>
  <c r="P829" i="109"/>
  <c r="N1577" i="109"/>
  <c r="Y3331" i="109"/>
  <c r="U3510" i="109"/>
  <c r="W95" i="109"/>
  <c r="N41" i="109"/>
  <c r="Y3493" i="109"/>
  <c r="Q578" i="112"/>
  <c r="V1235" i="109"/>
  <c r="Q2339" i="112"/>
  <c r="T1721" i="109"/>
  <c r="O1947" i="112"/>
  <c r="N445" i="109"/>
  <c r="X83" i="109"/>
  <c r="X1867" i="109"/>
  <c r="T207" i="109"/>
  <c r="O1239" i="112"/>
  <c r="P130" i="112"/>
  <c r="N1274" i="109"/>
  <c r="O459" i="109"/>
  <c r="T3436" i="109"/>
  <c r="T2370" i="109"/>
  <c r="X3472" i="109"/>
  <c r="O2040" i="109"/>
  <c r="R767" i="109"/>
  <c r="N928" i="109"/>
  <c r="P3110" i="109"/>
  <c r="R870" i="109"/>
  <c r="Q2680" i="109"/>
  <c r="Y4044" i="109"/>
  <c r="O752" i="109"/>
  <c r="R1875" i="109"/>
  <c r="V624" i="109"/>
  <c r="N924" i="112"/>
  <c r="U3094" i="109"/>
  <c r="O715" i="112"/>
  <c r="P994" i="112"/>
  <c r="O837" i="109"/>
  <c r="Q456" i="109"/>
  <c r="Y3894" i="109"/>
  <c r="V919" i="109"/>
  <c r="N2705" i="112"/>
  <c r="U382" i="109"/>
  <c r="Y2722" i="109"/>
  <c r="S3546" i="109"/>
  <c r="R2081" i="109"/>
  <c r="P652" i="109"/>
  <c r="R64" i="110"/>
  <c r="V3050" i="109"/>
  <c r="P3660" i="109"/>
  <c r="X2636" i="109"/>
  <c r="Y2723" i="109"/>
  <c r="Q93" i="112"/>
  <c r="P941" i="109"/>
  <c r="Y798" i="109"/>
  <c r="U3908" i="109"/>
  <c r="T447" i="109"/>
  <c r="X3675" i="109"/>
  <c r="R229" i="109"/>
  <c r="V2734" i="109"/>
  <c r="S219" i="109"/>
  <c r="T1696" i="109"/>
  <c r="N700" i="112"/>
  <c r="S67" i="109"/>
  <c r="R3867" i="109"/>
  <c r="T3544" i="109"/>
  <c r="U130" i="110"/>
  <c r="U3362" i="109"/>
  <c r="P1703" i="112"/>
  <c r="S1336" i="109"/>
  <c r="N132" i="112"/>
  <c r="T3827" i="109"/>
  <c r="Z3950" i="109"/>
  <c r="Q9" i="110"/>
  <c r="Q2189" i="112"/>
  <c r="R3391" i="109"/>
  <c r="W280" i="109"/>
  <c r="Q950" i="109"/>
  <c r="V2097" i="109"/>
  <c r="P3046" i="109"/>
  <c r="P4025" i="109"/>
  <c r="Y3509" i="109"/>
  <c r="O3546" i="109"/>
  <c r="Y1512" i="109"/>
  <c r="Y4079" i="109"/>
  <c r="P1620" i="109"/>
  <c r="T1129" i="109"/>
  <c r="T402" i="109"/>
  <c r="R1300" i="109"/>
  <c r="V3123" i="109"/>
  <c r="N599" i="109"/>
  <c r="S4037" i="109"/>
  <c r="X961" i="109"/>
  <c r="X3455" i="109"/>
  <c r="N23" i="109"/>
  <c r="S807" i="109"/>
  <c r="X739" i="109"/>
  <c r="Q1659" i="112"/>
  <c r="X1014" i="109"/>
  <c r="T2802" i="109"/>
  <c r="R2042" i="109"/>
  <c r="X2201" i="109"/>
  <c r="S3174" i="109"/>
  <c r="N1996" i="109"/>
  <c r="T1548" i="109"/>
  <c r="O3661" i="109"/>
  <c r="R16" i="110"/>
  <c r="P2406" i="112"/>
  <c r="S2576" i="109"/>
  <c r="V2560" i="109"/>
  <c r="P2650" i="112"/>
  <c r="Q2098" i="109"/>
  <c r="W3089" i="109"/>
  <c r="S293" i="109"/>
  <c r="U3147" i="109"/>
  <c r="W1985" i="109"/>
  <c r="R2443" i="109"/>
  <c r="W4027" i="109"/>
  <c r="Y33" i="109"/>
  <c r="P20" i="112"/>
  <c r="N3393" i="109"/>
  <c r="T612" i="109"/>
  <c r="P2428" i="112"/>
  <c r="V1165" i="109"/>
  <c r="V1970" i="109"/>
  <c r="S779" i="109"/>
  <c r="O1147" i="109"/>
  <c r="U2768" i="109"/>
  <c r="V1006" i="109"/>
  <c r="X1705" i="109"/>
  <c r="S969" i="109"/>
  <c r="W1010" i="109"/>
  <c r="V950" i="109"/>
  <c r="U2250" i="109"/>
  <c r="W3792" i="109"/>
  <c r="Q936" i="109"/>
  <c r="T1883" i="109"/>
  <c r="Q853" i="109"/>
  <c r="J67" i="113"/>
  <c r="R1798" i="112"/>
  <c r="T4174" i="109"/>
  <c r="W3786" i="109"/>
  <c r="X2352" i="109"/>
  <c r="O1360" i="109"/>
  <c r="T779" i="109"/>
  <c r="P1177" i="109"/>
  <c r="W600" i="109"/>
  <c r="W259" i="109"/>
  <c r="Q2281" i="109"/>
  <c r="W2770" i="109"/>
  <c r="W1590" i="109"/>
  <c r="V748" i="109"/>
  <c r="U2659" i="109"/>
  <c r="P78" i="109"/>
  <c r="P412" i="112"/>
  <c r="U4188" i="109"/>
  <c r="X2314" i="109"/>
  <c r="P1205" i="109"/>
  <c r="S645" i="109"/>
  <c r="O1260" i="109"/>
  <c r="S2300" i="109"/>
  <c r="Y3118" i="109"/>
  <c r="O1308" i="109"/>
  <c r="X1515" i="109"/>
  <c r="R2781" i="109"/>
  <c r="Y993" i="109"/>
  <c r="N3746" i="109"/>
  <c r="U1139" i="109"/>
  <c r="U3142" i="109"/>
  <c r="P697" i="112"/>
  <c r="L2" i="110"/>
  <c r="X2799" i="109"/>
  <c r="U1378" i="109"/>
  <c r="Y2789" i="109"/>
  <c r="N2929" i="109"/>
  <c r="Y4205" i="109"/>
  <c r="P3373" i="109"/>
  <c r="Q2928" i="109"/>
  <c r="W215" i="109"/>
  <c r="R573" i="109"/>
  <c r="V2285" i="109"/>
  <c r="O97" i="109"/>
  <c r="V4147" i="109"/>
  <c r="O2209" i="109"/>
  <c r="W2559" i="109"/>
  <c r="V3388" i="109"/>
  <c r="T2444" i="109"/>
  <c r="Y3935" i="109"/>
  <c r="V852" i="109"/>
  <c r="V2833" i="109"/>
  <c r="X2752" i="109"/>
  <c r="P777" i="112"/>
  <c r="O2010" i="109"/>
  <c r="V3823" i="109"/>
  <c r="N2734" i="109"/>
  <c r="R4262" i="109"/>
  <c r="O185" i="109"/>
  <c r="X1299" i="109"/>
  <c r="P1433" i="112"/>
  <c r="N841" i="109"/>
  <c r="Y2021" i="109"/>
  <c r="P2538" i="112"/>
  <c r="W2755" i="109"/>
  <c r="O2532" i="112"/>
  <c r="U3212" i="109"/>
  <c r="O1853" i="109"/>
  <c r="Q2692" i="109"/>
  <c r="T1000" i="109"/>
  <c r="O1986" i="109"/>
  <c r="W602" i="109"/>
  <c r="Q1554" i="109"/>
  <c r="P1545" i="109"/>
  <c r="N3403" i="109"/>
  <c r="X4060" i="109"/>
  <c r="O4056" i="109"/>
  <c r="R2285" i="109"/>
  <c r="U444" i="109"/>
  <c r="W900" i="109"/>
  <c r="R2576" i="109"/>
  <c r="S3172" i="109"/>
  <c r="O1918" i="109"/>
  <c r="T2643" i="109"/>
  <c r="U2373" i="109"/>
  <c r="W2275" i="109"/>
  <c r="O1552" i="109"/>
  <c r="W1378" i="109"/>
  <c r="O23" i="112"/>
  <c r="T1852" i="109"/>
  <c r="S3026" i="109"/>
  <c r="O585" i="109"/>
  <c r="X2240" i="109"/>
  <c r="S46" i="109"/>
  <c r="W1963" i="109"/>
  <c r="X2832" i="109"/>
  <c r="P1126" i="109"/>
  <c r="P1295" i="109"/>
  <c r="P270" i="109"/>
  <c r="R1641" i="109"/>
  <c r="X2948" i="109"/>
  <c r="O1009" i="109"/>
  <c r="L142" i="113"/>
  <c r="S2995" i="109"/>
  <c r="V1526" i="109"/>
  <c r="P2542" i="112"/>
  <c r="N1709" i="109"/>
  <c r="Q2573" i="109"/>
  <c r="S4094" i="109"/>
  <c r="N1020" i="109"/>
  <c r="Y3151" i="109"/>
  <c r="S1898" i="109"/>
  <c r="X3389" i="109"/>
  <c r="T2627" i="109"/>
  <c r="O979" i="109"/>
  <c r="S1546" i="109"/>
  <c r="N745" i="112"/>
  <c r="U53" i="110"/>
  <c r="N234" i="109"/>
  <c r="S1738" i="109"/>
  <c r="Q2364" i="109"/>
  <c r="S2674" i="109"/>
  <c r="Y1581" i="109"/>
  <c r="W4257" i="109"/>
  <c r="R470" i="109"/>
  <c r="O4141" i="109"/>
  <c r="P124" i="110"/>
  <c r="S885" i="109"/>
  <c r="J52" i="113"/>
  <c r="Q1337" i="109"/>
  <c r="O3411" i="109"/>
  <c r="O1170" i="109"/>
  <c r="X3056" i="109"/>
  <c r="T4187" i="109"/>
  <c r="N2942" i="109"/>
  <c r="V241" i="109"/>
  <c r="S392" i="109"/>
  <c r="U448" i="109"/>
  <c r="Q1349" i="109"/>
  <c r="O2095" i="109"/>
  <c r="Y185" i="109"/>
  <c r="X2701" i="109"/>
  <c r="S289" i="109"/>
  <c r="X1708" i="109"/>
  <c r="S923" i="109"/>
  <c r="N942" i="109"/>
  <c r="T1333" i="109"/>
  <c r="W843" i="109"/>
  <c r="N1462" i="112"/>
  <c r="U206" i="109"/>
  <c r="R1256" i="109"/>
  <c r="U1585" i="109"/>
  <c r="Y1203" i="109"/>
  <c r="P2314" i="112"/>
  <c r="O824" i="109"/>
  <c r="V404" i="109"/>
  <c r="R1106" i="112"/>
  <c r="O2650" i="109"/>
  <c r="R890" i="112"/>
  <c r="X3790" i="109"/>
  <c r="R1952" i="109"/>
  <c r="Q2698" i="109"/>
  <c r="V630" i="109"/>
  <c r="T829" i="109"/>
  <c r="Q1835" i="109"/>
  <c r="U2683" i="109"/>
  <c r="V999" i="109"/>
  <c r="O1875" i="109"/>
  <c r="T3146" i="109"/>
  <c r="U848" i="109"/>
  <c r="Q881" i="109"/>
  <c r="W780" i="109"/>
  <c r="T880" i="109"/>
  <c r="Q122" i="109"/>
  <c r="R2955" i="109"/>
  <c r="S4070" i="109"/>
  <c r="P3331" i="109"/>
  <c r="U2680" i="109"/>
  <c r="W3754" i="109"/>
  <c r="P696" i="112"/>
  <c r="L40" i="113"/>
  <c r="V2069" i="109"/>
  <c r="O722" i="112"/>
  <c r="R1344" i="112"/>
  <c r="R59" i="109"/>
  <c r="O48" i="112"/>
  <c r="S538" i="109"/>
  <c r="O501" i="109"/>
  <c r="S3448" i="109"/>
  <c r="N2714" i="112"/>
  <c r="N94" i="112"/>
  <c r="P1913" i="112"/>
  <c r="Z1086" i="109"/>
  <c r="V4233" i="109"/>
  <c r="Y2942" i="109"/>
  <c r="R1001" i="109"/>
  <c r="P3720" i="109"/>
  <c r="R176" i="109"/>
  <c r="O4030" i="109"/>
  <c r="W1202" i="109"/>
  <c r="P1542" i="109"/>
  <c r="Z1029" i="109"/>
  <c r="V3301" i="109"/>
  <c r="Y2481" i="109"/>
  <c r="Y67" i="109"/>
  <c r="W94" i="109"/>
  <c r="W216" i="109"/>
  <c r="P3149" i="109"/>
  <c r="O2344" i="112"/>
  <c r="Q254" i="112"/>
  <c r="W472" i="109"/>
  <c r="U1210" i="109"/>
  <c r="T2709" i="109"/>
  <c r="L106" i="113"/>
  <c r="N2126" i="112"/>
  <c r="O1925" i="109"/>
  <c r="T784" i="109"/>
  <c r="Q2826" i="109"/>
  <c r="X2839" i="109"/>
  <c r="U2617" i="109"/>
  <c r="Q2266" i="109"/>
  <c r="R2584" i="109"/>
  <c r="R1523" i="109"/>
  <c r="O739" i="109"/>
  <c r="P4216" i="109"/>
  <c r="V2982" i="109"/>
  <c r="L156" i="113"/>
  <c r="N1059" i="112"/>
  <c r="T2931" i="109"/>
  <c r="N54" i="110"/>
  <c r="X2208" i="109"/>
  <c r="X111" i="109"/>
  <c r="P3498" i="109"/>
  <c r="X3090" i="109"/>
  <c r="P3085" i="109"/>
  <c r="T2102" i="109"/>
  <c r="V2796" i="109"/>
  <c r="V1741" i="109"/>
  <c r="O2367" i="112"/>
  <c r="Y2781" i="109"/>
  <c r="W3904" i="109"/>
  <c r="T2780" i="109"/>
  <c r="V1520" i="109"/>
  <c r="P2581" i="112"/>
  <c r="S4084" i="109"/>
  <c r="R932" i="109"/>
  <c r="R763" i="109"/>
  <c r="N483" i="109"/>
  <c r="S1289" i="109"/>
  <c r="N1042" i="112"/>
  <c r="U154" i="110"/>
  <c r="S987" i="109"/>
  <c r="S460" i="109"/>
  <c r="N270" i="109"/>
  <c r="Y1231" i="109"/>
  <c r="P2621" i="112"/>
  <c r="P211" i="109"/>
  <c r="Z2896" i="109"/>
  <c r="O1086" i="112"/>
  <c r="P2446" i="112"/>
  <c r="T2103" i="109"/>
  <c r="U1007" i="109"/>
  <c r="X910" i="109"/>
  <c r="W3762" i="109"/>
  <c r="U3181" i="109"/>
  <c r="O4088" i="109"/>
  <c r="N2405" i="109"/>
  <c r="V185" i="109"/>
  <c r="W4241" i="109"/>
  <c r="W192" i="109"/>
  <c r="P655" i="109"/>
  <c r="W1693" i="109"/>
  <c r="T2403" i="109"/>
  <c r="R857" i="109"/>
  <c r="V2218" i="109"/>
  <c r="T201" i="109"/>
  <c r="U775" i="109"/>
  <c r="Y3046" i="109"/>
  <c r="X1845" i="109"/>
  <c r="Q2338" i="112"/>
  <c r="U3481" i="109"/>
  <c r="O2471" i="112"/>
  <c r="U3401" i="109"/>
  <c r="T146" i="109"/>
  <c r="O1510" i="109"/>
  <c r="Q3831" i="109"/>
  <c r="O775" i="112"/>
  <c r="N121" i="110"/>
  <c r="P961" i="112"/>
  <c r="V3368" i="109"/>
  <c r="T2060" i="109"/>
  <c r="R1099" i="109"/>
  <c r="N415" i="109"/>
  <c r="O1658" i="109"/>
  <c r="S1570" i="109"/>
  <c r="Q2143" i="112"/>
  <c r="O2987" i="109"/>
  <c r="N3660" i="109"/>
  <c r="Q490" i="109"/>
  <c r="V389" i="109"/>
  <c r="O4149" i="109"/>
  <c r="W4165" i="109"/>
  <c r="R3839" i="109"/>
  <c r="S3687" i="109"/>
  <c r="O2552" i="112"/>
  <c r="O1492" i="109"/>
  <c r="V2056" i="109"/>
  <c r="X863" i="109"/>
  <c r="R4078" i="109"/>
  <c r="N258" i="112"/>
  <c r="Z2169" i="109"/>
  <c r="P3483" i="109"/>
  <c r="Y1694" i="109"/>
  <c r="U943" i="109"/>
  <c r="T777" i="109"/>
  <c r="V2801" i="109"/>
  <c r="X975" i="109"/>
  <c r="Z1076" i="109"/>
  <c r="U564" i="109"/>
  <c r="Q1516" i="112"/>
  <c r="Q1779" i="112"/>
  <c r="O43" i="109"/>
  <c r="N1499" i="109"/>
  <c r="S3693" i="109"/>
  <c r="X85" i="109"/>
  <c r="Z2510" i="109"/>
  <c r="W2762" i="109"/>
  <c r="W3289" i="109"/>
  <c r="S587" i="109"/>
  <c r="Q1767" i="112"/>
  <c r="Q1906" i="109"/>
  <c r="Q1182" i="112"/>
  <c r="O1934" i="109"/>
  <c r="X150" i="109"/>
  <c r="Z1401" i="109"/>
  <c r="X999" i="109"/>
  <c r="O2155" i="112"/>
  <c r="Q2605" i="112"/>
  <c r="O1456" i="112"/>
  <c r="S108" i="109"/>
  <c r="Q2815" i="109"/>
  <c r="N2405" i="112"/>
  <c r="N1250" i="109"/>
  <c r="U8" i="109"/>
  <c r="Y2037" i="109"/>
  <c r="U2321" i="109"/>
  <c r="R223" i="112"/>
  <c r="R1220" i="109"/>
  <c r="O144" i="110"/>
  <c r="N2400" i="112"/>
  <c r="R943" i="109"/>
  <c r="M122" i="110"/>
  <c r="X636" i="109"/>
  <c r="V438" i="109"/>
  <c r="U3512" i="109"/>
  <c r="Y874" i="109"/>
  <c r="W3752" i="109"/>
  <c r="P1911" i="112"/>
  <c r="P2343" i="112"/>
  <c r="P1155" i="109"/>
  <c r="R1169" i="109"/>
  <c r="N3115" i="109"/>
  <c r="N157" i="112"/>
  <c r="O4308" i="109"/>
  <c r="R268" i="109"/>
  <c r="U2833" i="109"/>
  <c r="U1289" i="109"/>
  <c r="X1506" i="109"/>
  <c r="N622" i="109"/>
  <c r="P1917" i="112"/>
  <c r="O375" i="109"/>
  <c r="T241" i="109"/>
  <c r="Q2599" i="112"/>
  <c r="P2232" i="109"/>
  <c r="T1731" i="109"/>
  <c r="T85" i="110"/>
  <c r="W1964" i="109"/>
  <c r="T4306" i="109"/>
  <c r="R222" i="112"/>
  <c r="R2924" i="109"/>
  <c r="Q2212" i="112"/>
  <c r="Q1721" i="109"/>
  <c r="S628" i="109"/>
  <c r="S3765" i="109"/>
  <c r="N833" i="112"/>
  <c r="O126" i="112"/>
  <c r="R1377" i="109"/>
  <c r="P3307" i="109"/>
  <c r="P383" i="109"/>
  <c r="R2255" i="109"/>
  <c r="N3703" i="109"/>
  <c r="O1736" i="112"/>
  <c r="S1886" i="109"/>
  <c r="S1540" i="109"/>
  <c r="S2107" i="109"/>
  <c r="T408" i="109"/>
  <c r="W1677" i="109"/>
  <c r="P479" i="109"/>
  <c r="O1689" i="109"/>
  <c r="Q476" i="112"/>
  <c r="K13" i="113"/>
  <c r="Q1652" i="109"/>
  <c r="T4285" i="109"/>
  <c r="T2690" i="109"/>
  <c r="Y3705" i="109"/>
  <c r="T2070" i="109"/>
  <c r="X3539" i="109"/>
  <c r="U936" i="109"/>
  <c r="X1131" i="109"/>
  <c r="P502" i="109"/>
  <c r="X3128" i="109"/>
  <c r="O1917" i="109"/>
  <c r="S1286" i="109"/>
  <c r="P902" i="109"/>
  <c r="Q3150" i="109"/>
  <c r="U2580" i="109"/>
  <c r="Q1737" i="109"/>
  <c r="W1125" i="109"/>
  <c r="S155" i="110"/>
  <c r="Q4058" i="109"/>
  <c r="N3501" i="109"/>
  <c r="V3485" i="109"/>
  <c r="R834" i="109"/>
  <c r="J181" i="110"/>
  <c r="O2401" i="112"/>
  <c r="P2398" i="112"/>
  <c r="P2429" i="112"/>
  <c r="Y2044" i="109"/>
  <c r="Z2849" i="109"/>
  <c r="T3866" i="109"/>
  <c r="S542" i="109"/>
  <c r="V3827" i="109"/>
  <c r="O2408" i="112"/>
  <c r="Z3964" i="109"/>
  <c r="W2422" i="109"/>
  <c r="O2146" i="112"/>
  <c r="L35" i="113"/>
  <c r="P352" i="112"/>
  <c r="N3767" i="109"/>
  <c r="O3323" i="109"/>
  <c r="W2050" i="109"/>
  <c r="U2219" i="109"/>
  <c r="N1760" i="112"/>
  <c r="M47" i="110"/>
  <c r="U228" i="109"/>
  <c r="O2419" i="112"/>
  <c r="K143" i="113"/>
  <c r="Q1416" i="112"/>
  <c r="J160" i="113"/>
  <c r="S2456" i="109"/>
  <c r="T4211" i="109"/>
  <c r="P2191" i="112"/>
  <c r="Q589" i="112"/>
  <c r="Y3027" i="109"/>
  <c r="U4046" i="109"/>
  <c r="R1463" i="109"/>
  <c r="Y1288" i="109"/>
  <c r="R1127" i="112"/>
  <c r="R131" i="109"/>
  <c r="V981" i="109"/>
  <c r="T3341" i="109"/>
  <c r="Q3014" i="109"/>
  <c r="S2249" i="109"/>
  <c r="O1843" i="109"/>
  <c r="U43" i="110"/>
  <c r="P1901" i="109"/>
  <c r="R951" i="109"/>
  <c r="T2296" i="109"/>
  <c r="P2692" i="109"/>
  <c r="U36" i="109"/>
  <c r="V198" i="109"/>
  <c r="O2409" i="109"/>
  <c r="M114" i="113"/>
  <c r="T918" i="109"/>
  <c r="T2044" i="109"/>
  <c r="X990" i="109"/>
  <c r="P2402" i="109"/>
  <c r="T509" i="109"/>
  <c r="N1549" i="109"/>
  <c r="V2483" i="109"/>
  <c r="X847" i="109"/>
  <c r="T903" i="109"/>
  <c r="Z718" i="109"/>
  <c r="Y871" i="109"/>
  <c r="O2196" i="112"/>
  <c r="R3706" i="109"/>
  <c r="O853" i="109"/>
  <c r="N1023" i="112"/>
  <c r="O1745" i="112"/>
  <c r="O88" i="112"/>
  <c r="U152" i="109"/>
  <c r="N366" i="112"/>
  <c r="Q2415" i="112"/>
  <c r="V1726" i="109"/>
  <c r="N1007" i="112"/>
  <c r="N3473" i="109"/>
  <c r="K64" i="113"/>
  <c r="W1022" i="109"/>
  <c r="Q1435" i="112"/>
  <c r="O2112" i="112"/>
  <c r="V3417" i="109"/>
  <c r="Q2362" i="112"/>
  <c r="P3394" i="109"/>
  <c r="V3756" i="109"/>
  <c r="Q2208" i="112"/>
  <c r="V2416" i="109"/>
  <c r="N1950" i="109"/>
  <c r="N1925" i="109"/>
  <c r="T4102" i="109"/>
  <c r="P2686" i="112"/>
  <c r="O916" i="109"/>
  <c r="M14" i="110"/>
  <c r="Q2037" i="109"/>
  <c r="U3064" i="109"/>
  <c r="P457" i="109"/>
  <c r="N1036" i="112"/>
  <c r="U3706" i="109"/>
  <c r="N785" i="112"/>
  <c r="Q3567" i="109"/>
  <c r="N978" i="112"/>
  <c r="N2354" i="112"/>
  <c r="O1977" i="109"/>
  <c r="O573" i="112"/>
  <c r="R41" i="109"/>
  <c r="P1980" i="109"/>
  <c r="N2327" i="112"/>
  <c r="X4236" i="109"/>
  <c r="U1500" i="109"/>
  <c r="P304" i="112"/>
  <c r="U3912" i="109"/>
  <c r="U158" i="109"/>
  <c r="N3323" i="109"/>
  <c r="P1661" i="109"/>
  <c r="N41" i="110"/>
  <c r="P2367" i="109"/>
  <c r="R292" i="109"/>
  <c r="S3856" i="109"/>
  <c r="S3823" i="109"/>
  <c r="V745" i="109"/>
  <c r="V602" i="109"/>
  <c r="X971" i="109"/>
  <c r="W505" i="109"/>
  <c r="O1388" i="112"/>
  <c r="Z1067" i="109"/>
  <c r="N746" i="109"/>
  <c r="O2101" i="109"/>
  <c r="O754" i="109"/>
  <c r="Q2588" i="109"/>
  <c r="P968" i="109"/>
  <c r="T3064" i="109"/>
  <c r="O4139" i="109"/>
  <c r="O864" i="112"/>
  <c r="M123" i="113"/>
  <c r="S1502" i="109"/>
  <c r="P148" i="109"/>
  <c r="N2294" i="109"/>
  <c r="O373" i="109"/>
  <c r="T455" i="109"/>
  <c r="T426" i="109"/>
  <c r="Q2230" i="112"/>
  <c r="P1860" i="112"/>
  <c r="N893" i="109"/>
  <c r="Q1957" i="112"/>
  <c r="Q2283" i="109"/>
  <c r="W3310" i="109"/>
  <c r="R2606" i="109"/>
  <c r="T1600" i="109"/>
  <c r="P2565" i="109"/>
  <c r="O2679" i="112"/>
  <c r="Q1707" i="109"/>
  <c r="O1610" i="109"/>
  <c r="O1217" i="109"/>
  <c r="T3500" i="109"/>
  <c r="P13" i="112"/>
  <c r="T4025" i="109"/>
  <c r="P2167" i="112"/>
  <c r="U3838" i="109"/>
  <c r="T3050" i="109"/>
  <c r="M166" i="113"/>
  <c r="X107" i="109"/>
  <c r="P2384" i="112"/>
  <c r="S1894" i="109"/>
  <c r="S2372" i="109"/>
  <c r="L169" i="110"/>
  <c r="P2618" i="112"/>
  <c r="O951" i="109"/>
  <c r="S2592" i="109"/>
  <c r="N770" i="109"/>
  <c r="Q2449" i="109"/>
  <c r="P1920" i="109"/>
  <c r="X3699" i="109"/>
  <c r="T1839" i="109"/>
  <c r="N3399" i="109"/>
  <c r="R2709" i="109"/>
  <c r="S1291" i="109"/>
  <c r="Y275" i="109"/>
  <c r="N1291" i="109"/>
  <c r="T2574" i="109"/>
  <c r="Q2108" i="109"/>
  <c r="V1263" i="109"/>
  <c r="U2599" i="109"/>
  <c r="S2706" i="109"/>
  <c r="R109" i="110"/>
  <c r="U2327" i="109"/>
  <c r="P2404" i="109"/>
  <c r="R1674" i="109"/>
  <c r="S1208" i="109"/>
  <c r="P574" i="112"/>
  <c r="Y571" i="109"/>
  <c r="U1715" i="109"/>
  <c r="S2410" i="109"/>
  <c r="Y2972" i="109"/>
  <c r="N2699" i="112"/>
  <c r="M112" i="110"/>
  <c r="Q550" i="109"/>
  <c r="P1331" i="109"/>
  <c r="X372" i="109"/>
  <c r="R2980" i="109"/>
  <c r="N446" i="109"/>
  <c r="S156" i="110"/>
  <c r="N1741" i="112"/>
  <c r="U3880" i="109"/>
  <c r="Q2780" i="109"/>
  <c r="O1511" i="112"/>
  <c r="L164" i="113"/>
  <c r="N492" i="112"/>
  <c r="P1015" i="109"/>
  <c r="O1205" i="112"/>
  <c r="N1252" i="112"/>
  <c r="T2279" i="109"/>
  <c r="P10" i="110"/>
  <c r="Y201" i="109"/>
  <c r="N636" i="112"/>
  <c r="O1220" i="112"/>
  <c r="P929" i="112"/>
  <c r="P1387" i="112"/>
  <c r="Y3115" i="109"/>
  <c r="N3133" i="109"/>
  <c r="P1679" i="112"/>
  <c r="K158" i="113"/>
  <c r="O1597" i="109"/>
  <c r="O779" i="112"/>
  <c r="S3513" i="109"/>
  <c r="S1279" i="109"/>
  <c r="O2310" i="112"/>
  <c r="K137" i="113"/>
  <c r="X4241" i="109"/>
  <c r="Q2210" i="112"/>
  <c r="R1684" i="109"/>
  <c r="U1553" i="109"/>
  <c r="X2733" i="109"/>
  <c r="W2751" i="109"/>
  <c r="O870" i="109"/>
  <c r="V88" i="109"/>
  <c r="U2775" i="109"/>
  <c r="Q2434" i="112"/>
  <c r="Q4261" i="109"/>
  <c r="P272" i="112"/>
  <c r="T151" i="110"/>
  <c r="R2722" i="112"/>
  <c r="P405" i="109"/>
  <c r="N1578" i="109"/>
  <c r="O500" i="109"/>
  <c r="O3211" i="109"/>
  <c r="N651" i="109"/>
  <c r="O851" i="109"/>
  <c r="Q1522" i="112"/>
  <c r="Y1166" i="109"/>
  <c r="R4093" i="109"/>
  <c r="Q1167" i="109"/>
  <c r="Z2556" i="109"/>
  <c r="R1841" i="109"/>
  <c r="N1677" i="109"/>
  <c r="O1996" i="112"/>
  <c r="W501" i="109"/>
  <c r="Q2711" i="112"/>
  <c r="M62" i="113"/>
  <c r="S593" i="109"/>
  <c r="U1834" i="109"/>
  <c r="S890" i="109"/>
  <c r="K38" i="113"/>
  <c r="Q3914" i="109"/>
  <c r="Q3529" i="109"/>
  <c r="X766" i="109"/>
  <c r="N2332" i="109"/>
  <c r="P1000" i="112"/>
  <c r="T1373" i="109"/>
  <c r="O2189" i="112"/>
  <c r="W3744" i="109"/>
  <c r="Q2582" i="109"/>
  <c r="R3103" i="109"/>
  <c r="V3176" i="109"/>
  <c r="T3533" i="109"/>
  <c r="S802" i="109"/>
  <c r="V3843" i="109"/>
  <c r="Q1101" i="109"/>
  <c r="O3565" i="109"/>
  <c r="N854" i="112"/>
  <c r="S753" i="109"/>
  <c r="O1491" i="109"/>
  <c r="O1229" i="112"/>
  <c r="T2803" i="109"/>
  <c r="M64" i="113"/>
  <c r="P235" i="112"/>
  <c r="P3445" i="109"/>
  <c r="Q4111" i="109"/>
  <c r="O2541" i="112"/>
  <c r="Q1928" i="112"/>
  <c r="Q2115" i="112"/>
  <c r="N2567" i="109"/>
  <c r="O1756" i="112"/>
  <c r="T3136" i="109"/>
  <c r="P1209" i="109"/>
  <c r="Q629" i="112"/>
  <c r="W3064" i="109"/>
  <c r="W1480" i="109"/>
  <c r="P203" i="109"/>
  <c r="R882" i="109"/>
  <c r="N1653" i="109"/>
  <c r="O3798" i="109"/>
  <c r="N3309" i="109"/>
  <c r="N1667" i="112"/>
  <c r="Q275" i="112"/>
  <c r="O1224" i="109"/>
  <c r="Y812" i="109"/>
  <c r="P1319" i="109"/>
  <c r="V1505" i="109"/>
  <c r="O303" i="112"/>
  <c r="T2988" i="109"/>
  <c r="Y1511" i="109"/>
  <c r="R190" i="109"/>
  <c r="S610" i="109"/>
  <c r="O174" i="109"/>
  <c r="P844" i="109"/>
  <c r="S2717" i="109"/>
  <c r="T2452" i="109"/>
  <c r="X267" i="109"/>
  <c r="N2664" i="112"/>
  <c r="X916" i="109"/>
  <c r="N881" i="109"/>
  <c r="T3197" i="109"/>
  <c r="P1327" i="109"/>
  <c r="O1464" i="109"/>
  <c r="Q3527" i="109"/>
  <c r="W1702" i="109"/>
  <c r="X2200" i="109"/>
  <c r="U2951" i="109"/>
  <c r="J74" i="110"/>
  <c r="S2957" i="109"/>
  <c r="X4087" i="109"/>
  <c r="Q395" i="112"/>
  <c r="P1886" i="112"/>
  <c r="Y1014" i="109"/>
  <c r="S2629" i="109"/>
  <c r="V54" i="109"/>
  <c r="V1555" i="109"/>
  <c r="V3037" i="109"/>
  <c r="Q2399" i="109"/>
  <c r="P2541" i="112"/>
  <c r="O2458" i="112"/>
  <c r="W2812" i="109"/>
  <c r="T743" i="109"/>
  <c r="R1627" i="109"/>
  <c r="W2960" i="109"/>
  <c r="U793" i="109"/>
  <c r="S3661" i="109"/>
  <c r="W1600" i="109"/>
  <c r="X2710" i="109"/>
  <c r="Q4080" i="109"/>
  <c r="T119" i="109"/>
  <c r="Y808" i="109"/>
  <c r="Q786" i="109"/>
  <c r="R481" i="109"/>
  <c r="Q26" i="112"/>
  <c r="T770" i="109"/>
  <c r="J170" i="113"/>
  <c r="T35" i="109"/>
  <c r="N2112" i="112"/>
  <c r="W2109" i="109"/>
  <c r="Y2786" i="109"/>
  <c r="T520" i="109"/>
  <c r="Q161" i="110"/>
  <c r="O1569" i="109"/>
  <c r="N4239" i="109"/>
  <c r="Y4173" i="109"/>
  <c r="N3657" i="109"/>
  <c r="V3320" i="109"/>
  <c r="N4129" i="109"/>
  <c r="O1924" i="112"/>
  <c r="X2584" i="109"/>
  <c r="X1253" i="109"/>
  <c r="P802" i="109"/>
  <c r="Y3688" i="109"/>
  <c r="N3722" i="109"/>
  <c r="W1267" i="109"/>
  <c r="V464" i="109"/>
  <c r="U2277" i="109"/>
  <c r="S276" i="109"/>
  <c r="O3922" i="109"/>
  <c r="P4149" i="109"/>
  <c r="X2776" i="109"/>
  <c r="N1620" i="109"/>
  <c r="R1862" i="109"/>
  <c r="N569" i="109"/>
  <c r="P2603" i="112"/>
  <c r="U2648" i="109"/>
  <c r="O613" i="109"/>
  <c r="Q1397" i="112"/>
  <c r="S283" i="109"/>
  <c r="P517" i="109"/>
  <c r="J53" i="110"/>
  <c r="K96" i="113"/>
  <c r="T3800" i="109"/>
  <c r="R1129" i="112"/>
  <c r="N2122" i="112"/>
  <c r="N1308" i="112"/>
  <c r="T809" i="109"/>
  <c r="K25" i="110"/>
  <c r="Y2006" i="109"/>
  <c r="N1489" i="109"/>
  <c r="R2388" i="109"/>
  <c r="O2389" i="112"/>
  <c r="W2427" i="109"/>
  <c r="J125" i="113"/>
  <c r="W1525" i="109"/>
  <c r="R2725" i="112"/>
  <c r="O1163" i="112"/>
  <c r="O3487" i="109"/>
  <c r="R909" i="109"/>
  <c r="S4278" i="109"/>
  <c r="P4075" i="109"/>
  <c r="R3694" i="109"/>
  <c r="V86" i="109"/>
  <c r="P115" i="110"/>
  <c r="O882" i="109"/>
  <c r="O1775" i="112"/>
  <c r="K179" i="113"/>
  <c r="T96" i="110"/>
  <c r="U3490" i="109"/>
  <c r="U1926" i="109"/>
  <c r="U2408" i="109"/>
  <c r="O2116" i="112"/>
  <c r="X786" i="109"/>
  <c r="X1098" i="109"/>
  <c r="S111" i="109"/>
  <c r="W3304" i="109"/>
  <c r="R2199" i="109"/>
  <c r="P2392" i="109"/>
  <c r="P1691" i="109"/>
  <c r="V1861" i="109"/>
  <c r="U2838" i="109"/>
  <c r="Y274" i="109"/>
  <c r="T2387" i="109"/>
  <c r="W2975" i="109"/>
  <c r="T1922" i="109"/>
  <c r="W3813" i="109"/>
  <c r="O1571" i="109"/>
  <c r="N1421" i="112"/>
  <c r="V1470" i="109"/>
  <c r="O2109" i="109"/>
  <c r="V369" i="109"/>
  <c r="P1866" i="112"/>
  <c r="N268" i="109"/>
  <c r="P3123" i="109"/>
  <c r="Y75" i="109"/>
  <c r="V2923" i="109"/>
  <c r="N94" i="110"/>
  <c r="M115" i="110"/>
  <c r="P1156" i="112"/>
  <c r="R220" i="109"/>
  <c r="Q2549" i="112"/>
  <c r="O2675" i="112"/>
  <c r="S2263" i="109"/>
  <c r="N3544" i="109"/>
  <c r="Q1171" i="109"/>
  <c r="Q970" i="112"/>
  <c r="W848" i="109"/>
  <c r="Z3945" i="109"/>
  <c r="T3069" i="109"/>
  <c r="U772" i="109"/>
  <c r="T458" i="109"/>
  <c r="R2514" i="112"/>
  <c r="V1365" i="109"/>
  <c r="N1231" i="112"/>
  <c r="Y4279" i="109"/>
  <c r="S4138" i="109"/>
  <c r="P2417" i="109"/>
  <c r="O61" i="110"/>
  <c r="V468" i="109"/>
  <c r="Q2939" i="109"/>
  <c r="O1861" i="112"/>
  <c r="O2428" i="112"/>
  <c r="U3572" i="109"/>
  <c r="O2331" i="109"/>
  <c r="Q3859" i="109"/>
  <c r="U3902" i="109"/>
  <c r="X3311" i="109"/>
  <c r="K62" i="113"/>
  <c r="O2079" i="112"/>
  <c r="R916" i="112"/>
  <c r="T3879" i="109"/>
  <c r="O2571" i="112"/>
  <c r="N1434" i="112"/>
  <c r="O1446" i="112"/>
  <c r="Q3463" i="109"/>
  <c r="Q1956" i="109"/>
  <c r="Y3459" i="109"/>
  <c r="Y1999" i="109"/>
  <c r="R151" i="110"/>
  <c r="O522" i="109"/>
  <c r="Y3061" i="109"/>
  <c r="X215" i="109"/>
  <c r="P2227" i="109"/>
  <c r="X4079" i="109"/>
  <c r="S3435" i="109"/>
  <c r="Z1773" i="109"/>
  <c r="S2269" i="109"/>
  <c r="R3025" i="109"/>
  <c r="S633" i="109"/>
  <c r="U2297" i="109"/>
  <c r="Y1647" i="109"/>
  <c r="U2225" i="109"/>
  <c r="S253" i="109"/>
  <c r="N1473" i="109"/>
  <c r="V652" i="109"/>
  <c r="Q1940" i="109"/>
  <c r="R2738" i="109"/>
  <c r="X3567" i="109"/>
  <c r="P397" i="109"/>
  <c r="T1869" i="109"/>
  <c r="S1243" i="109"/>
  <c r="N3928" i="109"/>
  <c r="R4066" i="109"/>
  <c r="N96" i="112"/>
  <c r="N2173" i="112"/>
  <c r="Y279" i="109"/>
  <c r="S99" i="110"/>
  <c r="V2105" i="109"/>
  <c r="X444" i="109"/>
  <c r="W1503" i="109"/>
  <c r="T2688" i="109"/>
  <c r="S63" i="110"/>
  <c r="N2391" i="112"/>
  <c r="Z3623" i="109"/>
  <c r="Q250" i="109"/>
  <c r="P2615" i="109"/>
  <c r="W166" i="109"/>
  <c r="N1111" i="109"/>
  <c r="U779" i="109"/>
  <c r="R1545" i="109"/>
  <c r="X3805" i="109"/>
  <c r="S1541" i="109"/>
  <c r="Q530" i="109"/>
  <c r="Y914" i="109"/>
  <c r="X1470" i="109"/>
  <c r="W479" i="109"/>
  <c r="R3001" i="109"/>
  <c r="Q1037" i="112"/>
  <c r="N1407" i="112"/>
  <c r="O1971" i="109"/>
  <c r="O818" i="109"/>
  <c r="P103" i="109"/>
  <c r="X1144" i="109"/>
  <c r="Y1017" i="109"/>
  <c r="U1276" i="109"/>
  <c r="Z1812" i="109"/>
  <c r="N2594" i="112"/>
  <c r="Q207" i="109"/>
  <c r="N4172" i="109"/>
  <c r="R3195" i="109"/>
  <c r="S529" i="109"/>
  <c r="Y1309" i="109"/>
  <c r="Q168" i="109"/>
  <c r="U4164" i="109"/>
  <c r="N2791" i="109"/>
  <c r="N1628" i="109"/>
  <c r="N1011" i="109"/>
  <c r="Z1415" i="109"/>
  <c r="R4259" i="109"/>
  <c r="N2824" i="109"/>
  <c r="S379" i="109"/>
  <c r="P104" i="112"/>
  <c r="J97" i="110"/>
  <c r="T2356" i="109"/>
  <c r="S1860" i="109"/>
  <c r="T2821" i="109"/>
  <c r="S2396" i="109"/>
  <c r="P731" i="112"/>
  <c r="U1891" i="109"/>
  <c r="W2217" i="109"/>
  <c r="T1686" i="109"/>
  <c r="Q3159" i="109"/>
  <c r="Q2104" i="112"/>
  <c r="W1692" i="109"/>
  <c r="U369" i="109"/>
  <c r="P425" i="109"/>
  <c r="S2768" i="109"/>
  <c r="Q1619" i="112"/>
  <c r="V923" i="109"/>
  <c r="U14" i="109"/>
  <c r="N1426" i="112"/>
  <c r="M44" i="110"/>
  <c r="V1300" i="109"/>
  <c r="S1584" i="109"/>
  <c r="O2356" i="112"/>
  <c r="Z4375" i="109"/>
  <c r="L43" i="113"/>
  <c r="Z2882" i="109"/>
  <c r="P590" i="112"/>
  <c r="S4102" i="109"/>
  <c r="M137" i="113"/>
  <c r="M32" i="113"/>
  <c r="W745" i="109"/>
  <c r="O871" i="112"/>
  <c r="S3883" i="109"/>
  <c r="R617" i="109"/>
  <c r="S136" i="110"/>
  <c r="K173" i="110"/>
  <c r="Y29" i="109"/>
  <c r="U2831" i="109"/>
  <c r="P1628" i="112"/>
  <c r="V556" i="109"/>
  <c r="X1496" i="109"/>
  <c r="U2606" i="109"/>
  <c r="P1926" i="109"/>
  <c r="V3490" i="109"/>
  <c r="P2198" i="109"/>
  <c r="O47" i="109"/>
  <c r="Z1035" i="109"/>
  <c r="O1349" i="109"/>
  <c r="Q1264" i="112"/>
  <c r="Q204" i="109"/>
  <c r="R416" i="112"/>
  <c r="O733" i="109"/>
  <c r="Y3684" i="109"/>
  <c r="U820" i="109"/>
  <c r="W803" i="109"/>
  <c r="Q173" i="110"/>
  <c r="N498" i="112"/>
  <c r="X210" i="109"/>
  <c r="P1613" i="112"/>
  <c r="N2365" i="109"/>
  <c r="V3057" i="109"/>
  <c r="U1902" i="109"/>
  <c r="O883" i="109"/>
  <c r="S141" i="110"/>
  <c r="P1863" i="112"/>
  <c r="P1167" i="109"/>
  <c r="Y2600" i="109"/>
  <c r="V2445" i="109"/>
  <c r="P1307" i="109"/>
  <c r="P2626" i="112"/>
  <c r="V2198" i="109"/>
  <c r="T651" i="109"/>
  <c r="W426" i="109"/>
  <c r="P3858" i="109"/>
  <c r="X1135" i="109"/>
  <c r="Q873" i="109"/>
  <c r="O3730" i="109"/>
  <c r="Q4193" i="109"/>
  <c r="O4246" i="109"/>
  <c r="T1127" i="109"/>
  <c r="R1607" i="112"/>
  <c r="Y1207" i="109"/>
  <c r="X4042" i="109"/>
  <c r="P1355" i="109"/>
  <c r="O51" i="109"/>
  <c r="X2449" i="109"/>
  <c r="U1362" i="109"/>
  <c r="P114" i="110"/>
  <c r="N4059" i="109"/>
  <c r="R412" i="109"/>
  <c r="P133" i="110"/>
  <c r="K32" i="110"/>
  <c r="O3300" i="109"/>
  <c r="R187" i="109"/>
  <c r="O1383" i="112"/>
  <c r="O4073" i="109"/>
  <c r="O604" i="109"/>
  <c r="Q1947" i="109"/>
  <c r="O2127" i="112"/>
  <c r="Y1307" i="109"/>
  <c r="S224" i="109"/>
  <c r="N977" i="109"/>
  <c r="M179" i="113"/>
  <c r="P3716" i="109"/>
  <c r="T3435" i="109"/>
  <c r="T934" i="109"/>
  <c r="Y1671" i="109"/>
  <c r="Q1169" i="112"/>
  <c r="O75" i="110"/>
  <c r="X2056" i="109"/>
  <c r="Q47" i="110"/>
  <c r="L83" i="113"/>
  <c r="P2048" i="109"/>
  <c r="S411" i="109"/>
  <c r="Y2817" i="109"/>
  <c r="O380" i="112"/>
  <c r="W507" i="109"/>
  <c r="O207" i="109"/>
  <c r="R3371" i="109"/>
  <c r="V2278" i="109"/>
  <c r="O2480" i="112"/>
  <c r="P1952" i="109"/>
  <c r="S3479" i="109"/>
  <c r="Q952" i="109"/>
  <c r="S56" i="109"/>
  <c r="P168" i="109"/>
  <c r="V2107" i="109"/>
  <c r="N4273" i="109"/>
  <c r="X3374" i="109"/>
  <c r="R2004" i="109"/>
  <c r="N799" i="112"/>
  <c r="Q1653" i="109"/>
  <c r="R793" i="109"/>
  <c r="Q213" i="109"/>
  <c r="P4296" i="109"/>
  <c r="N42" i="109"/>
  <c r="U751" i="109"/>
  <c r="T77" i="110"/>
  <c r="M109" i="113"/>
  <c r="P3464" i="109"/>
  <c r="R2523" i="112"/>
  <c r="K80" i="113"/>
  <c r="Q3153" i="109"/>
  <c r="O149" i="110"/>
  <c r="N2309" i="112"/>
  <c r="T800" i="109"/>
  <c r="U279" i="109"/>
  <c r="Y1225" i="109"/>
  <c r="Q730" i="112"/>
  <c r="R3060" i="109"/>
  <c r="Q92" i="112"/>
  <c r="N3932" i="109"/>
  <c r="T3188" i="109"/>
  <c r="W2034" i="109"/>
  <c r="U536" i="109"/>
  <c r="S1960" i="109"/>
  <c r="P83" i="110"/>
  <c r="Q509" i="112"/>
  <c r="O2538" i="112"/>
  <c r="N2766" i="109"/>
  <c r="T176" i="110"/>
  <c r="S3728" i="109"/>
  <c r="R3199" i="109"/>
  <c r="P916" i="109"/>
  <c r="N1018" i="112"/>
  <c r="O2163" i="112"/>
  <c r="S1639" i="109"/>
  <c r="T2598" i="109"/>
  <c r="S552" i="109"/>
  <c r="P4187" i="109"/>
  <c r="N2597" i="109"/>
  <c r="N780" i="109"/>
  <c r="P1898" i="109"/>
  <c r="Z1421" i="109"/>
  <c r="S3927" i="109"/>
  <c r="P817" i="109"/>
  <c r="W1157" i="109"/>
  <c r="Z4333" i="109"/>
  <c r="R916" i="109"/>
  <c r="U1200" i="109"/>
  <c r="U3294" i="109"/>
  <c r="Z1782" i="109"/>
  <c r="Z4358" i="109"/>
  <c r="T270" i="109"/>
  <c r="X4174" i="109"/>
  <c r="Y4223" i="109"/>
  <c r="V1509" i="109"/>
  <c r="T846" i="109"/>
  <c r="W3318" i="109"/>
  <c r="N3414" i="109"/>
  <c r="Q614" i="109"/>
  <c r="O183" i="109"/>
  <c r="S3793" i="109"/>
  <c r="V267" i="109"/>
  <c r="X3843" i="109"/>
  <c r="T585" i="109"/>
  <c r="S1149" i="109"/>
  <c r="W1958" i="109"/>
  <c r="V3097" i="109"/>
  <c r="O986" i="112"/>
  <c r="Q77" i="110"/>
  <c r="P595" i="109"/>
  <c r="X2834" i="109"/>
  <c r="Q2095" i="112"/>
  <c r="N2599" i="112"/>
  <c r="M139" i="113"/>
  <c r="M76" i="113"/>
  <c r="R2732" i="109"/>
  <c r="Q802" i="112"/>
  <c r="U430" i="109"/>
  <c r="S1730" i="109"/>
  <c r="Z3970" i="109"/>
  <c r="Q1718" i="112"/>
  <c r="P2011" i="112"/>
  <c r="X3302" i="109"/>
  <c r="U62" i="109"/>
  <c r="N302" i="112"/>
  <c r="N468" i="109"/>
  <c r="S554" i="109"/>
  <c r="Q2363" i="112"/>
  <c r="O2553" i="112"/>
  <c r="O2543" i="112"/>
  <c r="N1488" i="112"/>
  <c r="U954" i="109"/>
  <c r="N4117" i="109"/>
  <c r="W4046" i="109"/>
  <c r="N1869" i="112"/>
  <c r="P2337" i="112"/>
  <c r="Q2626" i="109"/>
  <c r="N263" i="109"/>
  <c r="T1958" i="109"/>
  <c r="O3417" i="109"/>
  <c r="N3516" i="109"/>
  <c r="V966" i="109"/>
  <c r="N1302" i="109"/>
  <c r="N796" i="112"/>
  <c r="P559" i="112"/>
  <c r="N4212" i="109"/>
  <c r="V2787" i="109"/>
  <c r="R3117" i="109"/>
  <c r="P3446" i="109"/>
  <c r="Q933" i="109"/>
  <c r="S1520" i="109"/>
  <c r="X2841" i="109"/>
  <c r="Q865" i="112"/>
  <c r="P2283" i="109"/>
  <c r="S3313" i="109"/>
  <c r="R2024" i="109"/>
  <c r="J166" i="110"/>
  <c r="P1513" i="109"/>
  <c r="Z679" i="109"/>
  <c r="W1577" i="109"/>
  <c r="Y3025" i="109"/>
  <c r="T802" i="109"/>
  <c r="W2811" i="109"/>
  <c r="X4232" i="109"/>
  <c r="O1494" i="109"/>
  <c r="O1998" i="109"/>
  <c r="N322" i="112"/>
  <c r="S3427" i="109"/>
  <c r="P977" i="109"/>
  <c r="N1671" i="109"/>
  <c r="Q25" i="109"/>
  <c r="O3449" i="109"/>
  <c r="V1704" i="109"/>
  <c r="V1267" i="109"/>
  <c r="S2442" i="109"/>
  <c r="O1506" i="109"/>
  <c r="S3541" i="109"/>
  <c r="N855" i="112"/>
  <c r="Y473" i="109"/>
  <c r="T2731" i="109"/>
  <c r="S2377" i="109"/>
  <c r="O581" i="112"/>
  <c r="V1218" i="109"/>
  <c r="Y1935" i="109"/>
  <c r="O83" i="110"/>
  <c r="N1287" i="109"/>
  <c r="O3557" i="109"/>
  <c r="Q505" i="112"/>
  <c r="N766" i="112"/>
  <c r="P749" i="112"/>
  <c r="W1855" i="109"/>
  <c r="Q2215" i="109"/>
  <c r="O2397" i="112"/>
  <c r="Q4239" i="109"/>
  <c r="U177" i="110"/>
  <c r="U3937" i="109"/>
  <c r="X1127" i="109"/>
  <c r="U3096" i="109"/>
  <c r="O1970" i="112"/>
  <c r="M11" i="113"/>
  <c r="O2109" i="112"/>
  <c r="Y1967" i="109"/>
  <c r="Y2379" i="109"/>
  <c r="X548" i="109"/>
  <c r="Y1865" i="109"/>
  <c r="S1660" i="109"/>
  <c r="S2026" i="109"/>
  <c r="X2647" i="109"/>
  <c r="O137" i="110"/>
  <c r="N1169" i="109"/>
  <c r="O2623" i="112"/>
  <c r="R955" i="109"/>
  <c r="Q2798" i="109"/>
  <c r="P2200" i="112"/>
  <c r="O509" i="109"/>
  <c r="R2316" i="109"/>
  <c r="S618" i="109"/>
  <c r="O369" i="112"/>
  <c r="R751" i="109"/>
  <c r="V1283" i="109"/>
  <c r="V875" i="109"/>
  <c r="P542" i="112"/>
  <c r="V2093" i="109"/>
  <c r="W1369" i="109"/>
  <c r="S584" i="109"/>
  <c r="P1556" i="112"/>
  <c r="O4168" i="109"/>
  <c r="P2025" i="112"/>
  <c r="X1199" i="109"/>
  <c r="X1944" i="109"/>
  <c r="P1885" i="109"/>
  <c r="P3114" i="109"/>
  <c r="O903" i="109"/>
  <c r="W1365" i="109"/>
  <c r="V1992" i="109"/>
  <c r="Q1664" i="112"/>
  <c r="Y2367" i="109"/>
  <c r="Z723" i="109"/>
  <c r="V122" i="109"/>
  <c r="W969" i="109"/>
  <c r="Q2221" i="112"/>
  <c r="O637" i="112"/>
  <c r="P2561" i="112"/>
  <c r="P1657" i="112"/>
  <c r="P1044" i="112"/>
  <c r="Q87" i="110"/>
  <c r="M150" i="110"/>
  <c r="Q1407" i="112"/>
  <c r="X2649" i="109"/>
  <c r="R2733" i="112"/>
  <c r="L56" i="110"/>
  <c r="U1948" i="109"/>
  <c r="W497" i="109"/>
  <c r="S543" i="109"/>
  <c r="X2845" i="109"/>
  <c r="Y1551" i="109"/>
  <c r="N1676" i="112"/>
  <c r="Q3668" i="109"/>
  <c r="Q1724" i="112"/>
  <c r="J10" i="113"/>
  <c r="O26" i="112"/>
  <c r="X814" i="109"/>
  <c r="R70" i="109"/>
  <c r="R838" i="109"/>
  <c r="R2272" i="112"/>
  <c r="P2692" i="112"/>
  <c r="N2477" i="109"/>
  <c r="K47" i="113"/>
  <c r="W172" i="109"/>
  <c r="R3018" i="109"/>
  <c r="N1659" i="109"/>
  <c r="V3914" i="109"/>
  <c r="N3923" i="109"/>
  <c r="O1252" i="112"/>
  <c r="S2029" i="109"/>
  <c r="J51" i="113"/>
  <c r="O1477" i="109"/>
  <c r="O1582" i="109"/>
  <c r="T185" i="109"/>
  <c r="R1107" i="109"/>
  <c r="O1631" i="112"/>
  <c r="R1673" i="109"/>
  <c r="Y4024" i="109"/>
  <c r="Y912" i="109"/>
  <c r="P2377" i="112"/>
  <c r="Q619" i="109"/>
  <c r="Y1569" i="109"/>
  <c r="O762" i="109"/>
  <c r="V4044" i="109"/>
  <c r="R988" i="109"/>
  <c r="Y3312" i="109"/>
  <c r="O140" i="110"/>
  <c r="Y2023" i="109"/>
  <c r="Q918" i="109"/>
  <c r="Q1525" i="109"/>
  <c r="P3831" i="109"/>
  <c r="S3135" i="109"/>
  <c r="O1006" i="112"/>
  <c r="O1930" i="112"/>
  <c r="N30" i="110"/>
  <c r="M161" i="113"/>
  <c r="K124" i="113"/>
  <c r="U2819" i="109"/>
  <c r="Y2308" i="109"/>
  <c r="N1976" i="109"/>
  <c r="O2011" i="109"/>
  <c r="X3365" i="109"/>
  <c r="N2380" i="112"/>
  <c r="O2358" i="112"/>
  <c r="Q1576" i="109"/>
  <c r="X1256" i="109"/>
  <c r="O3796" i="109"/>
  <c r="Y564" i="109"/>
  <c r="T1998" i="109"/>
  <c r="Q149" i="110"/>
  <c r="P922" i="112"/>
  <c r="N2296" i="109"/>
  <c r="Y868" i="109"/>
  <c r="Q2571" i="112"/>
  <c r="V1902" i="109"/>
  <c r="P1849" i="112"/>
  <c r="X3085" i="109"/>
  <c r="N114" i="110"/>
  <c r="O1535" i="109"/>
  <c r="Q3564" i="109"/>
  <c r="Q780" i="109"/>
  <c r="O2632" i="112"/>
  <c r="S201" i="109"/>
  <c r="N2002" i="112"/>
  <c r="O2117" i="112"/>
  <c r="P1394" i="112"/>
  <c r="V1305" i="109"/>
  <c r="P788" i="109"/>
  <c r="O3056" i="109"/>
  <c r="Q2537" i="112"/>
  <c r="N1892" i="109"/>
  <c r="N15" i="109"/>
  <c r="S915" i="109"/>
  <c r="Q3933" i="109"/>
  <c r="O1255" i="112"/>
  <c r="Q3555" i="109"/>
  <c r="O1268" i="112"/>
  <c r="O2326" i="109"/>
  <c r="X1954" i="109"/>
  <c r="N3431" i="109"/>
  <c r="O1731" i="112"/>
  <c r="W894" i="109"/>
  <c r="Q89" i="110"/>
  <c r="W4112" i="109"/>
  <c r="R244" i="109"/>
  <c r="N580" i="109"/>
  <c r="U3383" i="109"/>
  <c r="V3829" i="109"/>
  <c r="Q2359" i="112"/>
  <c r="S2255" i="109"/>
  <c r="O390" i="109"/>
  <c r="O844" i="109"/>
  <c r="X1133" i="109"/>
  <c r="L26" i="113"/>
  <c r="X1678" i="109"/>
  <c r="Q517" i="109"/>
  <c r="Q2272" i="109"/>
  <c r="S77" i="109"/>
  <c r="P1907" i="109"/>
  <c r="P1718" i="112"/>
  <c r="N3664" i="109"/>
  <c r="Z3647" i="109"/>
  <c r="Y3716" i="109"/>
  <c r="P1236" i="112"/>
  <c r="R3041" i="109"/>
  <c r="N530" i="112"/>
  <c r="T115" i="110"/>
  <c r="Q2367" i="112"/>
  <c r="R1155" i="109"/>
  <c r="P3521" i="109"/>
  <c r="V1607" i="109"/>
  <c r="R105" i="110"/>
  <c r="W1177" i="109"/>
  <c r="O4232" i="109"/>
  <c r="P2019" i="112"/>
  <c r="Y1267" i="109"/>
  <c r="O1567" i="109"/>
  <c r="J31" i="110"/>
  <c r="P1732" i="112"/>
  <c r="N27" i="109"/>
  <c r="S2968" i="109"/>
  <c r="R1384" i="109"/>
  <c r="R174" i="110"/>
  <c r="J44" i="113"/>
  <c r="Y606" i="109"/>
  <c r="O1539" i="112"/>
  <c r="Q2747" i="109"/>
  <c r="U1658" i="109"/>
  <c r="W1463" i="109"/>
  <c r="Q1897" i="112"/>
  <c r="U2028" i="109"/>
  <c r="V2034" i="109"/>
  <c r="Y155" i="109"/>
  <c r="R1371" i="109"/>
  <c r="Z1065" i="109"/>
  <c r="O1519" i="109"/>
  <c r="Q2220" i="109"/>
  <c r="T1515" i="109"/>
  <c r="P1416" i="112"/>
  <c r="P2370" i="112"/>
  <c r="T2846" i="109"/>
  <c r="Q1269" i="112"/>
  <c r="Q3874" i="109"/>
  <c r="M99" i="113"/>
  <c r="N1893" i="109"/>
  <c r="X487" i="109"/>
  <c r="N999" i="112"/>
  <c r="R690" i="112"/>
  <c r="Q2330" i="109"/>
  <c r="W3367" i="109"/>
  <c r="W1154" i="109"/>
  <c r="Y4131" i="109"/>
  <c r="Q2314" i="112"/>
  <c r="U1547" i="109"/>
  <c r="N2757" i="109"/>
  <c r="Z2486" i="109"/>
  <c r="R1815" i="112"/>
  <c r="O2621" i="112"/>
  <c r="O1357" i="109"/>
  <c r="O208" i="109"/>
  <c r="U2829" i="109"/>
  <c r="R3051" i="109"/>
  <c r="Y3654" i="109"/>
  <c r="U985" i="109"/>
  <c r="O1230" i="112"/>
  <c r="N1499" i="112"/>
  <c r="W4259" i="109"/>
  <c r="W2721" i="109"/>
  <c r="R3790" i="109"/>
  <c r="T3674" i="109"/>
  <c r="S3767" i="109"/>
  <c r="L126" i="113"/>
  <c r="N1470" i="109"/>
  <c r="Q699" i="112"/>
  <c r="L130" i="110"/>
  <c r="P171" i="109"/>
  <c r="Q1258" i="109"/>
  <c r="V377" i="109"/>
  <c r="S166" i="110"/>
  <c r="Q2187" i="112"/>
  <c r="O2251" i="112"/>
  <c r="O2590" i="109"/>
  <c r="Y917" i="109"/>
  <c r="X1885" i="109"/>
  <c r="W149" i="109"/>
  <c r="V3815" i="109"/>
  <c r="Q2123" i="112"/>
  <c r="O1690" i="109"/>
  <c r="W1003" i="109"/>
  <c r="P733" i="112"/>
  <c r="M44" i="113"/>
  <c r="S118" i="109"/>
  <c r="R2758" i="112"/>
  <c r="N2538" i="112"/>
  <c r="K103" i="110"/>
  <c r="O2149" i="112"/>
  <c r="Y2314" i="109"/>
  <c r="N1507" i="112"/>
  <c r="R1639" i="109"/>
  <c r="R1218" i="109"/>
  <c r="O1013" i="109"/>
  <c r="P368" i="112"/>
  <c r="O2534" i="112"/>
  <c r="O325" i="112"/>
  <c r="O3911" i="109"/>
  <c r="O998" i="109"/>
  <c r="V2967" i="109"/>
  <c r="P1878" i="112"/>
  <c r="X2118" i="109"/>
  <c r="O2200" i="109"/>
  <c r="S4090" i="109"/>
  <c r="Q708" i="112"/>
  <c r="K150" i="110"/>
  <c r="Z705" i="109"/>
  <c r="Y1652" i="109"/>
  <c r="U3811" i="109"/>
  <c r="S2399" i="109"/>
  <c r="S3433" i="109"/>
  <c r="S3382" i="109"/>
  <c r="Q2709" i="109"/>
  <c r="X1884" i="109"/>
  <c r="O710" i="112"/>
  <c r="O264" i="112"/>
  <c r="R1496" i="109"/>
  <c r="Q1877" i="112"/>
  <c r="Q3748" i="109"/>
  <c r="U2398" i="109"/>
  <c r="V4200" i="109"/>
  <c r="R1714" i="109"/>
  <c r="P3467" i="109"/>
  <c r="V805" i="109"/>
  <c r="Z2505" i="109"/>
  <c r="O490" i="112"/>
  <c r="Y199" i="109"/>
  <c r="P3127" i="109"/>
  <c r="O1508" i="112"/>
  <c r="U3208" i="109"/>
  <c r="T1978" i="109"/>
  <c r="T2399" i="109"/>
  <c r="Q1330" i="109"/>
  <c r="U2640" i="109"/>
  <c r="T1296" i="109"/>
  <c r="S116" i="109"/>
  <c r="N3877" i="109"/>
  <c r="W3131" i="109"/>
  <c r="R3176" i="109"/>
  <c r="N2670" i="112"/>
  <c r="X565" i="109"/>
  <c r="J137" i="110"/>
  <c r="O2021" i="112"/>
  <c r="T2614" i="109"/>
  <c r="N324" i="112"/>
  <c r="S2305" i="109"/>
  <c r="P1165" i="109"/>
  <c r="R3889" i="109"/>
  <c r="N1982" i="112"/>
  <c r="S3773" i="109"/>
  <c r="N2181" i="112"/>
  <c r="N988" i="112"/>
  <c r="N1641" i="109"/>
  <c r="V1193" i="109"/>
  <c r="O2707" i="109"/>
  <c r="Q925" i="112"/>
  <c r="Q2464" i="112"/>
  <c r="Q39" i="110"/>
  <c r="O345" i="112"/>
  <c r="R847" i="109"/>
  <c r="U4081" i="109"/>
  <c r="Q4122" i="109"/>
  <c r="Y1509" i="109"/>
  <c r="O1351" i="109"/>
  <c r="P2424" i="112"/>
  <c r="N1964" i="112"/>
  <c r="Q2823" i="109"/>
  <c r="P2775" i="109"/>
  <c r="Q1326" i="112"/>
  <c r="O2402" i="112"/>
  <c r="O4164" i="109"/>
  <c r="S863" i="109"/>
  <c r="V3805" i="109"/>
  <c r="P2232" i="112"/>
  <c r="P255" i="112"/>
  <c r="Q2624" i="109"/>
  <c r="U1290" i="109"/>
  <c r="X3836" i="109"/>
  <c r="S4091" i="109"/>
  <c r="K35" i="113"/>
  <c r="N760" i="112"/>
  <c r="M172" i="110"/>
  <c r="O834" i="109"/>
  <c r="O341" i="112"/>
  <c r="X2094" i="109"/>
  <c r="W606" i="109"/>
  <c r="R1924" i="109"/>
  <c r="S2831" i="109"/>
  <c r="R3862" i="109"/>
  <c r="Q2252" i="109"/>
  <c r="Q954" i="112"/>
  <c r="X988" i="109"/>
  <c r="V4076" i="109"/>
  <c r="S53" i="109"/>
  <c r="Q2140" i="112"/>
  <c r="Y2630" i="109"/>
  <c r="R2715" i="109"/>
  <c r="O2035" i="109"/>
  <c r="J121" i="113"/>
  <c r="P1387" i="109"/>
  <c r="T3902" i="109"/>
  <c r="T3346" i="109"/>
  <c r="O1884" i="112"/>
  <c r="X1991" i="109"/>
  <c r="O2286" i="109"/>
  <c r="N149" i="110"/>
  <c r="Q1955" i="109"/>
  <c r="O232" i="112"/>
  <c r="O1423" i="112"/>
  <c r="W2338" i="109"/>
  <c r="P418" i="109"/>
  <c r="P2332" i="112"/>
  <c r="X2816" i="109"/>
  <c r="N1301" i="112"/>
  <c r="N4176" i="109"/>
  <c r="P1283" i="109"/>
  <c r="V1386" i="109"/>
  <c r="N1328" i="109"/>
  <c r="R145" i="110"/>
  <c r="O57" i="109"/>
  <c r="X276" i="109"/>
  <c r="N2677" i="112"/>
  <c r="R1265" i="109"/>
  <c r="O4263" i="109"/>
  <c r="O1233" i="112"/>
  <c r="S143" i="109"/>
  <c r="P4268" i="109"/>
  <c r="V4261" i="109"/>
  <c r="V1518" i="109"/>
  <c r="N1418" i="112"/>
  <c r="U1854" i="109"/>
  <c r="Q1528" i="112"/>
  <c r="N2592" i="112"/>
  <c r="N1919" i="109"/>
  <c r="O2394" i="109"/>
  <c r="P2586" i="112"/>
  <c r="X639" i="109"/>
  <c r="N2250" i="112"/>
  <c r="Q394" i="109"/>
  <c r="P471" i="109"/>
  <c r="X2264" i="109"/>
  <c r="Q882" i="109"/>
  <c r="O3893" i="109"/>
  <c r="O3129" i="109"/>
  <c r="K69" i="113"/>
  <c r="R2116" i="109"/>
  <c r="W2717" i="109"/>
  <c r="J75" i="110"/>
  <c r="U1119" i="109"/>
  <c r="O2713" i="112"/>
  <c r="P1599" i="109"/>
  <c r="X4205" i="109"/>
  <c r="U2004" i="109"/>
  <c r="K100" i="110"/>
  <c r="P1548" i="112"/>
  <c r="N1638" i="109"/>
  <c r="S1626" i="109"/>
  <c r="X3375" i="109"/>
  <c r="P1211" i="112"/>
  <c r="T1592" i="109"/>
  <c r="U1627" i="109"/>
  <c r="X1992" i="109"/>
  <c r="W145" i="109"/>
  <c r="P2010" i="109"/>
  <c r="Q1708" i="112"/>
  <c r="O33" i="110"/>
  <c r="Q4069" i="109"/>
  <c r="P1629" i="112"/>
  <c r="U4192" i="109"/>
  <c r="V1328" i="109"/>
  <c r="N954" i="109"/>
  <c r="W3011" i="109"/>
  <c r="O2978" i="109"/>
  <c r="P1339" i="109"/>
  <c r="J130" i="113"/>
  <c r="Q2018" i="112"/>
  <c r="P2534" i="112"/>
  <c r="Z3606" i="109"/>
  <c r="T732" i="109"/>
  <c r="Q2431" i="112"/>
  <c r="Y3037" i="109"/>
  <c r="S1990" i="109"/>
  <c r="O1294" i="112"/>
  <c r="J158" i="113"/>
  <c r="X3535" i="109"/>
  <c r="R2021" i="109"/>
  <c r="N1855" i="109"/>
  <c r="S3527" i="109"/>
  <c r="O1790" i="112"/>
  <c r="N171" i="112"/>
  <c r="P2416" i="112"/>
  <c r="T1737" i="109"/>
  <c r="V1387" i="109"/>
  <c r="Z707" i="109"/>
  <c r="O4081" i="109"/>
  <c r="O1283" i="112"/>
  <c r="R3671" i="109"/>
  <c r="K162" i="113"/>
  <c r="X80" i="109"/>
  <c r="X142" i="109"/>
  <c r="Y3665" i="109"/>
  <c r="T2922" i="109"/>
  <c r="S1965" i="109"/>
  <c r="Y4301" i="109"/>
  <c r="Z2907" i="109"/>
  <c r="V4071" i="109"/>
  <c r="Q1028" i="112"/>
  <c r="V3571" i="109"/>
  <c r="T3185" i="109"/>
  <c r="W1971" i="109"/>
  <c r="O1942" i="109"/>
  <c r="Q1864" i="112"/>
  <c r="Z1423" i="109"/>
  <c r="O852" i="109"/>
  <c r="T1633" i="109"/>
  <c r="T2036" i="109"/>
  <c r="W4077" i="109"/>
  <c r="R1252" i="109"/>
  <c r="V1969" i="109"/>
  <c r="V2595" i="109"/>
  <c r="S3811" i="109"/>
  <c r="U617" i="109"/>
  <c r="Q636" i="109"/>
  <c r="Y2924" i="109"/>
  <c r="P3190" i="109"/>
  <c r="Y1831" i="109"/>
  <c r="J41" i="113"/>
  <c r="Y4270" i="109"/>
  <c r="O4250" i="109"/>
  <c r="R3440" i="109"/>
  <c r="J118" i="113"/>
  <c r="N2098" i="112"/>
  <c r="N2125" i="112"/>
  <c r="U4218" i="109"/>
  <c r="Q788" i="112"/>
  <c r="O1242" i="112"/>
  <c r="V2409" i="109"/>
  <c r="P2161" i="112"/>
  <c r="Y4251" i="109"/>
  <c r="N1094" i="112"/>
  <c r="T4017" i="109"/>
  <c r="M72" i="113"/>
  <c r="V242" i="109"/>
  <c r="Q1691" i="109"/>
  <c r="P2375" i="109"/>
  <c r="Q1853" i="112"/>
  <c r="U2238" i="109"/>
  <c r="O1531" i="112"/>
  <c r="O2388" i="112"/>
  <c r="U497" i="109"/>
  <c r="N2562" i="112"/>
  <c r="U1140" i="109"/>
  <c r="Y2475" i="109"/>
  <c r="W81" i="109"/>
  <c r="T859" i="109"/>
  <c r="T1100" i="109"/>
  <c r="V834" i="109"/>
  <c r="O2315" i="109"/>
  <c r="W4115" i="109"/>
  <c r="M124" i="110"/>
  <c r="V507" i="109"/>
  <c r="R2010" i="109"/>
  <c r="S2974" i="109"/>
  <c r="V1916" i="109"/>
  <c r="N2342" i="112"/>
  <c r="W1348" i="109"/>
  <c r="P499" i="109"/>
  <c r="R2268" i="109"/>
  <c r="M104" i="113"/>
  <c r="P500" i="112"/>
  <c r="N307" i="112"/>
  <c r="P1577" i="109"/>
  <c r="R888" i="112"/>
  <c r="Y160" i="109"/>
  <c r="S1020" i="109"/>
  <c r="T2697" i="109"/>
  <c r="R160" i="110"/>
  <c r="K97" i="113"/>
  <c r="O2295" i="109"/>
  <c r="K135" i="113"/>
  <c r="L175" i="110"/>
  <c r="R3917" i="109"/>
  <c r="T2262" i="109"/>
  <c r="P266" i="109"/>
  <c r="R2830" i="109"/>
  <c r="O1776" i="112"/>
  <c r="P1321" i="112"/>
  <c r="R3697" i="109"/>
  <c r="P1214" i="109"/>
  <c r="Q52" i="112"/>
  <c r="S3931" i="109"/>
  <c r="Q52" i="110"/>
  <c r="N3860" i="109"/>
  <c r="S3658" i="109"/>
  <c r="Y4235" i="109"/>
  <c r="O157" i="112"/>
  <c r="O728" i="112"/>
  <c r="X4120" i="109"/>
  <c r="T1196" i="109"/>
  <c r="Q2684" i="112"/>
  <c r="N63" i="112"/>
  <c r="X2002" i="109"/>
  <c r="V388" i="109"/>
  <c r="Q3907" i="109"/>
  <c r="S2327" i="109"/>
  <c r="R1629" i="109"/>
  <c r="U841" i="109"/>
  <c r="R2677" i="109"/>
  <c r="T2283" i="109"/>
  <c r="U267" i="109"/>
  <c r="S3333" i="109"/>
  <c r="Q2375" i="109"/>
  <c r="V4053" i="109"/>
  <c r="W2298" i="109"/>
  <c r="Y3466" i="109"/>
  <c r="X2963" i="109"/>
  <c r="T813" i="109"/>
  <c r="R164" i="110"/>
  <c r="X592" i="109"/>
  <c r="N1514" i="109"/>
  <c r="N1257" i="112"/>
  <c r="P588" i="109"/>
  <c r="P1557" i="112"/>
  <c r="Y2066" i="109"/>
  <c r="T1603" i="109"/>
  <c r="Q248" i="109"/>
  <c r="O1267" i="109"/>
  <c r="O1521" i="112"/>
  <c r="Y979" i="109"/>
  <c r="U4098" i="109"/>
  <c r="O3388" i="109"/>
  <c r="O611" i="109"/>
  <c r="R1934" i="109"/>
  <c r="N3416" i="109"/>
  <c r="S3067" i="109"/>
  <c r="Q1069" i="112"/>
  <c r="N267" i="112"/>
  <c r="O1752" i="112"/>
  <c r="S4290" i="109"/>
  <c r="V2200" i="109"/>
  <c r="X759" i="109"/>
  <c r="W3025" i="109"/>
  <c r="Q2335" i="112"/>
  <c r="S3528" i="109"/>
  <c r="P1659" i="112"/>
  <c r="Q2196" i="112"/>
  <c r="R1587" i="112"/>
  <c r="Q1998" i="109"/>
  <c r="W4204" i="109"/>
  <c r="Q300" i="112"/>
  <c r="P2691" i="112"/>
  <c r="W22" i="109"/>
  <c r="Y3405" i="109"/>
  <c r="X3102" i="109"/>
  <c r="N3443" i="109"/>
  <c r="Q1852" i="109"/>
  <c r="O2544" i="112"/>
  <c r="R54" i="110"/>
  <c r="O300" i="112"/>
  <c r="P265" i="109"/>
  <c r="Y389" i="109"/>
  <c r="R2631" i="109"/>
  <c r="O2413" i="112"/>
  <c r="W3921" i="109"/>
  <c r="O1999" i="112"/>
  <c r="N2557" i="112"/>
  <c r="Y4219" i="109"/>
  <c r="T602" i="109"/>
  <c r="V480" i="109"/>
  <c r="Q3074" i="109"/>
  <c r="N1850" i="112"/>
  <c r="O1276" i="109"/>
  <c r="V770" i="109"/>
  <c r="Q2105" i="109"/>
  <c r="S989" i="109"/>
  <c r="U3664" i="109"/>
  <c r="Q657" i="109"/>
  <c r="Q1855" i="109"/>
  <c r="X2697" i="109"/>
  <c r="N2936" i="109"/>
  <c r="W2732" i="109"/>
  <c r="S3888" i="109"/>
  <c r="Q3746" i="109"/>
  <c r="R252" i="109"/>
  <c r="R1316" i="109"/>
  <c r="U256" i="109"/>
  <c r="S109" i="109"/>
  <c r="X3345" i="109"/>
  <c r="X1716" i="109"/>
  <c r="W3450" i="109"/>
  <c r="V4102" i="109"/>
  <c r="S2709" i="109"/>
  <c r="R618" i="109"/>
  <c r="Y2299" i="109"/>
  <c r="V414" i="109"/>
  <c r="Y3389" i="109"/>
  <c r="Y820" i="109"/>
  <c r="Q31" i="109"/>
  <c r="Y1881" i="109"/>
  <c r="X3132" i="109"/>
  <c r="N1932" i="112"/>
  <c r="O1876" i="112"/>
  <c r="W777" i="109"/>
  <c r="S77" i="110"/>
  <c r="L63" i="113"/>
  <c r="Z3984" i="109"/>
  <c r="Q643" i="112"/>
  <c r="R2278" i="112"/>
  <c r="X427" i="109"/>
  <c r="R3313" i="109"/>
  <c r="P2396" i="112"/>
  <c r="V371" i="109"/>
  <c r="N107" i="110"/>
  <c r="P2108" i="112"/>
  <c r="P2076" i="112"/>
  <c r="P1746" i="112"/>
  <c r="O2349" i="112"/>
  <c r="O233" i="112"/>
  <c r="Q1912" i="112"/>
  <c r="N2597" i="112"/>
  <c r="Q1883" i="112"/>
  <c r="T3705" i="109"/>
  <c r="M162" i="110"/>
  <c r="Q79" i="110"/>
  <c r="R1136" i="112"/>
  <c r="L114" i="113"/>
  <c r="N1868" i="112"/>
  <c r="O4265" i="109"/>
  <c r="X603" i="109"/>
  <c r="L94" i="113"/>
  <c r="U4055" i="109"/>
  <c r="X2036" i="109"/>
  <c r="J86" i="113"/>
  <c r="O2410" i="112"/>
  <c r="Q1448" i="112"/>
  <c r="P1455" i="112"/>
  <c r="R597" i="109"/>
  <c r="Y2798" i="109"/>
  <c r="Q469" i="109"/>
  <c r="X3718" i="109"/>
  <c r="S3905" i="109"/>
  <c r="T132" i="109"/>
  <c r="Q2706" i="112"/>
  <c r="J146" i="113"/>
  <c r="O1512" i="109"/>
  <c r="O2399" i="112"/>
  <c r="P1236" i="109"/>
  <c r="Q2019" i="112"/>
  <c r="O1484" i="112"/>
  <c r="Y1687" i="109"/>
  <c r="P1019" i="109"/>
  <c r="O1724" i="109"/>
  <c r="O3841" i="109"/>
  <c r="P2583" i="109"/>
  <c r="T992" i="109"/>
  <c r="P3386" i="109"/>
  <c r="Z706" i="109"/>
  <c r="U1593" i="109"/>
  <c r="S816" i="109"/>
  <c r="T164" i="110"/>
  <c r="M24" i="113"/>
  <c r="P169" i="110"/>
  <c r="Q2675" i="112"/>
  <c r="S2793" i="109"/>
  <c r="T122" i="110"/>
  <c r="P4086" i="109"/>
  <c r="R1848" i="109"/>
  <c r="U585" i="109"/>
  <c r="Z1033" i="109"/>
  <c r="O991" i="112"/>
  <c r="N136" i="112"/>
  <c r="Q726" i="112"/>
  <c r="O3749" i="109"/>
  <c r="P3723" i="109"/>
  <c r="P3854" i="109"/>
  <c r="N3869" i="109"/>
  <c r="R2306" i="109"/>
  <c r="O173" i="110"/>
  <c r="R555" i="109"/>
  <c r="O3455" i="109"/>
  <c r="Q859" i="109"/>
  <c r="Y1142" i="109"/>
  <c r="P616" i="112"/>
  <c r="Q620" i="112"/>
  <c r="R912" i="112"/>
  <c r="V3773" i="109"/>
  <c r="N2213" i="112"/>
  <c r="N3741" i="109"/>
  <c r="S1348" i="109"/>
  <c r="S822" i="109"/>
  <c r="Q3059" i="109"/>
  <c r="P1645" i="109"/>
  <c r="K106" i="113"/>
  <c r="Y4104" i="109"/>
  <c r="U3072" i="109"/>
  <c r="V990" i="109"/>
  <c r="P3337" i="109"/>
  <c r="W924" i="109"/>
  <c r="P625" i="112"/>
  <c r="U2332" i="109"/>
  <c r="U2237" i="109"/>
  <c r="R1481" i="109"/>
  <c r="Y811" i="109"/>
  <c r="Q372" i="109"/>
  <c r="Q1164" i="112"/>
  <c r="T1571" i="109"/>
  <c r="P2790" i="109"/>
  <c r="O3299" i="109"/>
  <c r="Z659" i="109"/>
  <c r="R541" i="109"/>
  <c r="O3845" i="109"/>
  <c r="Q849" i="109"/>
  <c r="R2573" i="109"/>
  <c r="Z354" i="109"/>
  <c r="Q2569" i="112"/>
  <c r="N752" i="109"/>
  <c r="X934" i="109"/>
  <c r="T3697" i="109"/>
  <c r="R2657" i="109"/>
  <c r="J38" i="113"/>
  <c r="R2819" i="109"/>
  <c r="R1369" i="109"/>
  <c r="U62" i="110"/>
  <c r="Z2521" i="109"/>
  <c r="O4235" i="109"/>
  <c r="T3920" i="109"/>
  <c r="Q1444" i="112"/>
  <c r="W4041" i="109"/>
  <c r="M33" i="113"/>
  <c r="O2655" i="109"/>
  <c r="N4203" i="109"/>
  <c r="T2090" i="109"/>
  <c r="R2735" i="109"/>
  <c r="V3861" i="109"/>
  <c r="O1437" i="112"/>
  <c r="N299" i="112"/>
  <c r="O2546" i="112"/>
  <c r="Q3509" i="109"/>
  <c r="Q107" i="110"/>
  <c r="T2769" i="109"/>
  <c r="O2442" i="112"/>
  <c r="Q1318" i="112"/>
  <c r="R1354" i="112"/>
  <c r="R2670" i="109"/>
  <c r="R1465" i="109"/>
  <c r="Q2741" i="109"/>
  <c r="W4133" i="109"/>
  <c r="P575" i="112"/>
  <c r="W1698" i="109"/>
  <c r="S182" i="109"/>
  <c r="P1898" i="112"/>
  <c r="R410" i="109"/>
  <c r="W4192" i="109"/>
  <c r="U118" i="110"/>
  <c r="N1854" i="112"/>
  <c r="Q88" i="110"/>
  <c r="T33" i="109"/>
  <c r="W1317" i="109"/>
  <c r="N58" i="109"/>
  <c r="P2781" i="109"/>
  <c r="U191" i="109"/>
  <c r="X517" i="109"/>
  <c r="X2968" i="109"/>
  <c r="Q1934" i="109"/>
  <c r="Q2338" i="109"/>
  <c r="X1719" i="109"/>
  <c r="R3003" i="109"/>
  <c r="P636" i="109"/>
  <c r="N732" i="112"/>
  <c r="O1279" i="109"/>
  <c r="P2157" i="112"/>
  <c r="R2741" i="112"/>
  <c r="Y1582" i="109"/>
  <c r="N478" i="112"/>
  <c r="P2347" i="112"/>
  <c r="O1387" i="109"/>
  <c r="K8" i="110"/>
  <c r="P1227" i="112"/>
  <c r="N2339" i="109"/>
  <c r="T1175" i="109"/>
  <c r="O697" i="112"/>
  <c r="U88" i="110"/>
  <c r="O3842" i="109"/>
  <c r="N1907" i="109"/>
  <c r="S1603" i="109"/>
  <c r="L76" i="110"/>
  <c r="N2935" i="109"/>
  <c r="S4036" i="109"/>
  <c r="N2471" i="112"/>
  <c r="W832" i="109"/>
  <c r="P1233" i="112"/>
  <c r="X576" i="109"/>
  <c r="O3671" i="109"/>
  <c r="V1108" i="109"/>
  <c r="Q1356" i="109"/>
  <c r="Q4034" i="109"/>
  <c r="X2410" i="109"/>
  <c r="T778" i="109"/>
  <c r="N223" i="109"/>
  <c r="P1160" i="112"/>
  <c r="T1144" i="109"/>
  <c r="Q545" i="109"/>
  <c r="P626" i="112"/>
  <c r="O2348" i="109"/>
  <c r="S1282" i="109"/>
  <c r="P971" i="109"/>
  <c r="R1349" i="109"/>
  <c r="S1839" i="109"/>
  <c r="O1598" i="109"/>
  <c r="P842" i="112"/>
  <c r="Q1222" i="109"/>
  <c r="V221" i="109"/>
  <c r="Y988" i="109"/>
  <c r="T1719" i="109"/>
  <c r="Q2158" i="112"/>
  <c r="S3519" i="109"/>
  <c r="V3849" i="109"/>
  <c r="N1520" i="112"/>
  <c r="N2566" i="112"/>
  <c r="P3322" i="109"/>
  <c r="O90" i="109"/>
  <c r="Q2305" i="112"/>
  <c r="R971" i="109"/>
  <c r="P313" i="112"/>
  <c r="J125" i="110"/>
  <c r="N1262" i="112"/>
  <c r="Y381" i="109"/>
  <c r="N2109" i="109"/>
  <c r="N179" i="110"/>
  <c r="Q1975" i="112"/>
  <c r="N4177" i="109"/>
  <c r="L115" i="113"/>
  <c r="X1480" i="109"/>
  <c r="N1472" i="109"/>
  <c r="N2337" i="112"/>
  <c r="O2662" i="112"/>
  <c r="X1220" i="109"/>
  <c r="U991" i="109"/>
  <c r="P1892" i="112"/>
  <c r="N2233" i="112"/>
  <c r="T590" i="109"/>
  <c r="O786" i="112"/>
  <c r="T418" i="109"/>
  <c r="Y2297" i="109"/>
  <c r="O1779" i="112"/>
  <c r="Q2228" i="112"/>
  <c r="W1215" i="109"/>
  <c r="Q1931" i="112"/>
  <c r="N2203" i="112"/>
  <c r="S2324" i="109"/>
  <c r="O2607" i="109"/>
  <c r="M82" i="113"/>
  <c r="T110" i="110"/>
  <c r="R3723" i="109"/>
  <c r="T4096" i="109"/>
  <c r="Q280" i="109"/>
  <c r="Q2690" i="112"/>
  <c r="O1724" i="112"/>
  <c r="R1594" i="109"/>
  <c r="N769" i="112"/>
  <c r="N2454" i="112"/>
  <c r="O2404" i="112"/>
  <c r="X1270" i="109"/>
  <c r="N1446" i="112"/>
  <c r="W831" i="109"/>
  <c r="Y1902" i="109"/>
  <c r="P877" i="109"/>
  <c r="X1102" i="109"/>
  <c r="W3567" i="109"/>
  <c r="O2220" i="112"/>
  <c r="Z4363" i="109"/>
  <c r="U3779" i="109"/>
  <c r="Y3693" i="109"/>
  <c r="O2646" i="112"/>
  <c r="O1462" i="112"/>
  <c r="W3787" i="109"/>
  <c r="O393" i="112"/>
  <c r="L105" i="110"/>
  <c r="S93" i="110"/>
  <c r="W2639" i="109"/>
  <c r="Z1425" i="109"/>
  <c r="V871" i="109"/>
  <c r="V2994" i="109"/>
  <c r="O4260" i="109"/>
  <c r="X1751" i="109"/>
  <c r="N401" i="112"/>
  <c r="P3822" i="109"/>
  <c r="X1722" i="109"/>
  <c r="R1736" i="109"/>
  <c r="R3175" i="109"/>
  <c r="V1104" i="109"/>
  <c r="X230" i="109"/>
  <c r="W2669" i="109"/>
  <c r="P2568" i="112"/>
  <c r="T763" i="109"/>
  <c r="N1632" i="112"/>
  <c r="U145" i="110"/>
  <c r="Z1794" i="109"/>
  <c r="U1687" i="109"/>
  <c r="W2848" i="109"/>
  <c r="Y3178" i="109"/>
  <c r="V1571" i="109"/>
  <c r="Y2420" i="109"/>
  <c r="P2421" i="112"/>
  <c r="Y1279" i="109"/>
  <c r="N3143" i="109"/>
  <c r="W2610" i="109"/>
  <c r="N2093" i="112"/>
  <c r="R3756" i="109"/>
  <c r="P2360" i="109"/>
  <c r="P4156" i="109"/>
  <c r="O263" i="109"/>
  <c r="Q949" i="112"/>
  <c r="V460" i="109"/>
  <c r="Z3602" i="109"/>
  <c r="P3568" i="109"/>
  <c r="N3411" i="109"/>
  <c r="N2691" i="109"/>
  <c r="Y601" i="109"/>
  <c r="O3291" i="109"/>
  <c r="T4291" i="109"/>
  <c r="U94" i="109"/>
  <c r="T3411" i="109"/>
  <c r="U635" i="109"/>
  <c r="R3495" i="109"/>
  <c r="S1728" i="109"/>
  <c r="T2224" i="109"/>
  <c r="P1695" i="112"/>
  <c r="R2513" i="112"/>
  <c r="S4269" i="109"/>
  <c r="W3184" i="109"/>
  <c r="X3095" i="109"/>
  <c r="W4168" i="109"/>
  <c r="P2539" i="112"/>
  <c r="U3760" i="109"/>
  <c r="Q104" i="112"/>
  <c r="Y3526" i="109"/>
  <c r="R1121" i="112"/>
  <c r="R1221" i="109"/>
  <c r="N4099" i="109"/>
  <c r="T4080" i="109"/>
  <c r="O2075" i="112"/>
  <c r="P2000" i="112"/>
  <c r="R3512" i="109"/>
  <c r="Z3962" i="109"/>
  <c r="N2212" i="112"/>
  <c r="Q3179" i="109"/>
  <c r="T1225" i="109"/>
  <c r="U658" i="109"/>
  <c r="V2736" i="109"/>
  <c r="N176" i="109"/>
  <c r="W2226" i="109"/>
  <c r="W1574" i="109"/>
  <c r="X1333" i="109"/>
  <c r="Y3857" i="109"/>
  <c r="X3423" i="109"/>
  <c r="Y1592" i="109"/>
  <c r="P2242" i="112"/>
  <c r="V910" i="109"/>
  <c r="O2718" i="109"/>
  <c r="V3184" i="109"/>
  <c r="P754" i="109"/>
  <c r="Q626" i="112"/>
  <c r="N787" i="109"/>
  <c r="N4186" i="109"/>
  <c r="Q1501" i="109"/>
  <c r="W2008" i="109"/>
  <c r="S2378" i="109"/>
  <c r="U3668" i="109"/>
  <c r="M12" i="110"/>
  <c r="N1509" i="112"/>
  <c r="X4171" i="109"/>
  <c r="O1685" i="112"/>
  <c r="N2274" i="109"/>
  <c r="N4206" i="109"/>
  <c r="Q3916" i="109"/>
  <c r="Q1745" i="112"/>
  <c r="W3770" i="109"/>
  <c r="O92" i="112"/>
  <c r="T117" i="110"/>
  <c r="P3680" i="109"/>
  <c r="O2439" i="112"/>
  <c r="O2664" i="112"/>
  <c r="P506" i="112"/>
  <c r="O1331" i="112"/>
  <c r="P180" i="110"/>
  <c r="Q2715" i="112"/>
  <c r="V4034" i="109"/>
  <c r="N1412" i="112"/>
  <c r="U3551" i="109"/>
  <c r="Q3340" i="109"/>
  <c r="N47" i="109"/>
  <c r="N1218" i="112"/>
  <c r="J128" i="113"/>
  <c r="Q397" i="109"/>
  <c r="N1984" i="109"/>
  <c r="P490" i="112"/>
  <c r="P1081" i="112"/>
  <c r="P1777" i="112"/>
  <c r="O1986" i="112"/>
  <c r="N3827" i="109"/>
  <c r="Q255" i="112"/>
  <c r="V3303" i="109"/>
  <c r="Q2427" i="112"/>
  <c r="S4020" i="109"/>
  <c r="P3073" i="109"/>
  <c r="O299" i="112"/>
  <c r="Q2705" i="112"/>
  <c r="W2634" i="109"/>
  <c r="X2431" i="109"/>
  <c r="P1849" i="109"/>
  <c r="P2435" i="109"/>
  <c r="R1590" i="109"/>
  <c r="T459" i="109"/>
  <c r="U1240" i="109"/>
  <c r="T1915" i="109"/>
  <c r="P1793" i="112"/>
  <c r="S2448" i="109"/>
  <c r="S124" i="110"/>
  <c r="X2562" i="109"/>
  <c r="J34" i="113"/>
  <c r="R2066" i="112"/>
  <c r="N1492" i="112"/>
  <c r="N955" i="112"/>
  <c r="Y2445" i="109"/>
  <c r="R528" i="109"/>
  <c r="V967" i="109"/>
  <c r="O2108" i="112"/>
  <c r="P1689" i="109"/>
  <c r="U255" i="109"/>
  <c r="P79" i="110"/>
  <c r="O2576" i="112"/>
  <c r="W4164" i="109"/>
  <c r="R648" i="112"/>
  <c r="O551" i="112"/>
  <c r="Q2216" i="112"/>
  <c r="P1230" i="109"/>
  <c r="S940" i="109"/>
  <c r="N72" i="110"/>
  <c r="Y4249" i="109"/>
  <c r="O1261" i="112"/>
  <c r="V2843" i="109"/>
  <c r="R2650" i="109"/>
  <c r="N872" i="109"/>
  <c r="S66" i="110"/>
  <c r="N862" i="109"/>
  <c r="Q2350" i="112"/>
  <c r="Q2177" i="112"/>
  <c r="Q1655" i="109"/>
  <c r="U3674" i="109"/>
  <c r="Y200" i="109"/>
  <c r="P829" i="112"/>
  <c r="P2648" i="109"/>
  <c r="S3036" i="109"/>
  <c r="W3161" i="109"/>
  <c r="N2198" i="112"/>
  <c r="P2438" i="112"/>
  <c r="T3126" i="109"/>
  <c r="N4193" i="109"/>
  <c r="X3869" i="109"/>
  <c r="S3145" i="109"/>
  <c r="N1542" i="109"/>
  <c r="V4289" i="109"/>
  <c r="Q610" i="109"/>
  <c r="U528" i="109"/>
  <c r="P3101" i="109"/>
  <c r="Y2729" i="109"/>
  <c r="O1892" i="112"/>
  <c r="V1894" i="109"/>
  <c r="N183" i="112"/>
  <c r="V3717" i="109"/>
  <c r="R2259" i="112"/>
  <c r="P3091" i="109"/>
  <c r="Q2465" i="109"/>
  <c r="Y2733" i="109"/>
  <c r="Q375" i="109"/>
  <c r="W3932" i="109"/>
  <c r="P4197" i="109"/>
  <c r="S1723" i="109"/>
  <c r="Y1638" i="109"/>
  <c r="R28" i="109"/>
  <c r="T1280" i="109"/>
  <c r="Y1194" i="109"/>
  <c r="R2080" i="109"/>
  <c r="X3351" i="109"/>
  <c r="O767" i="112"/>
  <c r="M114" i="110"/>
  <c r="O3726" i="109"/>
  <c r="O1983" i="112"/>
  <c r="X1331" i="109"/>
  <c r="N2465" i="109"/>
  <c r="U3925" i="109"/>
  <c r="K161" i="113"/>
  <c r="O2666" i="109"/>
  <c r="M56" i="113"/>
  <c r="Q2131" i="112"/>
  <c r="X4297" i="109"/>
  <c r="S578" i="109"/>
  <c r="L12" i="110"/>
  <c r="Y3678" i="109"/>
  <c r="N3803" i="109"/>
  <c r="U18" i="110"/>
  <c r="V858" i="109"/>
  <c r="T3353" i="109"/>
  <c r="O4101" i="109"/>
  <c r="P766" i="112"/>
  <c r="O4128" i="109"/>
  <c r="U949" i="109"/>
  <c r="R743" i="109"/>
  <c r="Q2150" i="112"/>
  <c r="X933" i="109"/>
  <c r="R2051" i="112"/>
  <c r="S2465" i="109"/>
  <c r="P1104" i="112"/>
  <c r="W2083" i="109"/>
  <c r="O3365" i="109"/>
  <c r="L123" i="113"/>
  <c r="T2359" i="109"/>
  <c r="S1617" i="109"/>
  <c r="Q3412" i="109"/>
  <c r="Q3493" i="109"/>
  <c r="R2093" i="109"/>
  <c r="Y1222" i="109"/>
  <c r="W2240" i="109"/>
  <c r="T3168" i="109"/>
  <c r="N2621" i="112"/>
  <c r="P1674" i="112"/>
  <c r="R3699" i="109"/>
  <c r="L90" i="113"/>
  <c r="W2341" i="109"/>
  <c r="Y3355" i="109"/>
  <c r="O978" i="112"/>
  <c r="Q366" i="112"/>
  <c r="Q1778" i="112"/>
  <c r="P12" i="110"/>
  <c r="K15" i="113"/>
  <c r="L124" i="113"/>
  <c r="V1236" i="109"/>
  <c r="S4171" i="109"/>
  <c r="Q186" i="109"/>
  <c r="O3208" i="109"/>
  <c r="P2706" i="109"/>
  <c r="O2188" i="112"/>
  <c r="M46" i="113"/>
  <c r="N4029" i="109"/>
  <c r="S4032" i="109"/>
  <c r="N4085" i="109"/>
  <c r="S79" i="110"/>
  <c r="P3368" i="109"/>
  <c r="R1748" i="109"/>
  <c r="T775" i="109"/>
  <c r="N1886" i="112"/>
  <c r="Q1135" i="109"/>
  <c r="W3878" i="109"/>
  <c r="U846" i="109"/>
  <c r="R1738" i="109"/>
  <c r="Q1335" i="112"/>
  <c r="X2432" i="109"/>
  <c r="Q952" i="112"/>
  <c r="Q1943" i="112"/>
  <c r="Q2097" i="112"/>
  <c r="N726" i="112"/>
  <c r="X3405" i="109"/>
  <c r="Y1937" i="109"/>
  <c r="O927" i="109"/>
  <c r="Z2918" i="109"/>
  <c r="N2082" i="109"/>
  <c r="Q1255" i="112"/>
  <c r="N67" i="112"/>
  <c r="V2064" i="109"/>
  <c r="Q537" i="112"/>
  <c r="W1214" i="109"/>
  <c r="R2683" i="109"/>
  <c r="Q483" i="109"/>
  <c r="O3341" i="109"/>
  <c r="V1835" i="109"/>
  <c r="P951" i="109"/>
  <c r="N1698" i="109"/>
  <c r="W1527" i="109"/>
  <c r="Q548" i="112"/>
  <c r="P1933" i="109"/>
  <c r="T566" i="109"/>
  <c r="T4159" i="109"/>
  <c r="U1223" i="109"/>
  <c r="S2820" i="109"/>
  <c r="N2575" i="109"/>
  <c r="X125" i="109"/>
  <c r="P513" i="112"/>
  <c r="W2308" i="109"/>
  <c r="P1428" i="112"/>
  <c r="N3896" i="109"/>
  <c r="Q2698" i="112"/>
  <c r="O1960" i="112"/>
  <c r="X2063" i="109"/>
  <c r="W2276" i="109"/>
  <c r="N973" i="109"/>
  <c r="P97" i="110"/>
  <c r="U3133" i="109"/>
  <c r="K139" i="113"/>
  <c r="W2259" i="109"/>
  <c r="J55" i="113"/>
  <c r="Y4236" i="109"/>
  <c r="S1477" i="109"/>
  <c r="W2409" i="109"/>
  <c r="T4156" i="109"/>
  <c r="Q1747" i="112"/>
  <c r="P3181" i="109"/>
  <c r="V3200" i="109"/>
  <c r="T3543" i="109"/>
  <c r="Y3139" i="109"/>
  <c r="S269" i="109"/>
  <c r="V1933" i="109"/>
  <c r="T170" i="110"/>
  <c r="Z1808" i="109"/>
  <c r="N2419" i="109"/>
  <c r="Y207" i="109"/>
  <c r="O888" i="109"/>
  <c r="M59" i="113"/>
  <c r="L149" i="113"/>
  <c r="Y288" i="109"/>
  <c r="Y2315" i="109"/>
  <c r="Q3462" i="109"/>
  <c r="K79" i="113"/>
  <c r="N4226" i="109"/>
  <c r="Q512" i="112"/>
  <c r="P247" i="112"/>
  <c r="R3833" i="109"/>
  <c r="W2824" i="109"/>
  <c r="R2811" i="109"/>
  <c r="O4055" i="109"/>
  <c r="R2069" i="112"/>
  <c r="O3084" i="109"/>
  <c r="Q1163" i="109"/>
  <c r="O2085" i="112"/>
  <c r="Y2674" i="109"/>
  <c r="T518" i="109"/>
  <c r="T4041" i="109"/>
  <c r="Y3711" i="109"/>
  <c r="R386" i="109"/>
  <c r="X3392" i="109"/>
  <c r="T2210" i="109"/>
  <c r="Q1637" i="112"/>
  <c r="V1585" i="109"/>
  <c r="R654" i="109"/>
  <c r="T836" i="109"/>
  <c r="U1141" i="109"/>
  <c r="Y996" i="109"/>
  <c r="U3801" i="109"/>
  <c r="Q895" i="109"/>
  <c r="N2374" i="112"/>
  <c r="N1731" i="109"/>
  <c r="M25" i="113"/>
  <c r="R1247" i="109"/>
  <c r="O511" i="112"/>
  <c r="U427" i="109"/>
  <c r="Q2723" i="109"/>
  <c r="P2662" i="109"/>
  <c r="R1951" i="109"/>
  <c r="T3812" i="109"/>
  <c r="R3473" i="109"/>
  <c r="L141" i="113"/>
  <c r="W3110" i="109"/>
  <c r="R3412" i="109"/>
  <c r="P1086" i="112"/>
  <c r="S4122" i="109"/>
  <c r="Q1367" i="109"/>
  <c r="R1904" i="109"/>
  <c r="S4283" i="109"/>
  <c r="W2051" i="109"/>
  <c r="W3489" i="109"/>
  <c r="W2626" i="109"/>
  <c r="Y3658" i="109"/>
  <c r="T2280" i="109"/>
  <c r="Y2106" i="109"/>
  <c r="R1580" i="112"/>
  <c r="O138" i="110"/>
  <c r="J81" i="110"/>
  <c r="X4304" i="109"/>
  <c r="O3667" i="109"/>
  <c r="O4271" i="109"/>
  <c r="O3912" i="109"/>
  <c r="Y2680" i="109"/>
  <c r="Q2191" i="112"/>
  <c r="L81" i="113"/>
  <c r="N974" i="112"/>
  <c r="N2096" i="112"/>
  <c r="P3811" i="109"/>
  <c r="P1975" i="112"/>
  <c r="P2553" i="112"/>
  <c r="Z696" i="109"/>
  <c r="Q1665" i="112"/>
  <c r="K180" i="113"/>
  <c r="N139" i="112"/>
  <c r="U3518" i="109"/>
  <c r="R1368" i="112"/>
  <c r="U1206" i="109"/>
  <c r="P4071" i="109"/>
  <c r="P3198" i="109"/>
  <c r="T136" i="110"/>
  <c r="P22" i="110"/>
  <c r="T3933" i="109"/>
  <c r="W4200" i="109"/>
  <c r="U2800" i="109"/>
  <c r="U2215" i="109"/>
  <c r="Q1109" i="109"/>
  <c r="V1982" i="109"/>
  <c r="X1160" i="109"/>
  <c r="P2770" i="109"/>
  <c r="Q4155" i="109"/>
  <c r="P274" i="112"/>
  <c r="X84" i="109"/>
  <c r="X767" i="109"/>
  <c r="S221" i="109"/>
  <c r="Q140" i="110"/>
  <c r="R44" i="109"/>
  <c r="T13" i="110"/>
  <c r="O122" i="109"/>
  <c r="Q1631" i="109"/>
  <c r="N2340" i="112"/>
  <c r="Q2347" i="112"/>
  <c r="P1537" i="109"/>
  <c r="O795" i="109"/>
  <c r="O4068" i="109"/>
  <c r="S2779" i="109"/>
  <c r="Y2611" i="109"/>
  <c r="O2615" i="109"/>
  <c r="U112" i="109"/>
  <c r="S961" i="109"/>
  <c r="N124" i="109"/>
  <c r="Y1387" i="109"/>
  <c r="O1554" i="109"/>
  <c r="N900" i="109"/>
  <c r="Y1654" i="109"/>
  <c r="P778" i="109"/>
  <c r="W3789" i="109"/>
  <c r="R2431" i="109"/>
  <c r="N4187" i="109"/>
  <c r="V1742" i="109"/>
  <c r="P1401" i="112"/>
  <c r="W1980" i="109"/>
  <c r="Q2412" i="112"/>
  <c r="S2035" i="109"/>
  <c r="Q1844" i="112"/>
  <c r="W135" i="109"/>
  <c r="R754" i="109"/>
  <c r="T3302" i="109"/>
  <c r="Q1018" i="109"/>
  <c r="Q206" i="109"/>
  <c r="X1687" i="109"/>
  <c r="R954" i="109"/>
  <c r="W1191" i="109"/>
  <c r="Q2238" i="112"/>
  <c r="O740" i="109"/>
  <c r="O4023" i="109"/>
  <c r="U1485" i="109"/>
  <c r="U3868" i="109"/>
  <c r="Q2317" i="109"/>
  <c r="Q955" i="112"/>
  <c r="K10" i="113"/>
  <c r="Q1674" i="109"/>
  <c r="Q3761" i="109"/>
  <c r="Q417" i="109"/>
  <c r="Q2972" i="109"/>
  <c r="Y3667" i="109"/>
  <c r="S1293" i="109"/>
  <c r="P1237" i="109"/>
  <c r="T2" i="110"/>
  <c r="O2831" i="109"/>
  <c r="S3877" i="109"/>
  <c r="Y251" i="109"/>
  <c r="P1002" i="109"/>
  <c r="U898" i="109"/>
  <c r="U2685" i="109"/>
  <c r="X871" i="109"/>
  <c r="Q2457" i="109"/>
  <c r="O2719" i="109"/>
  <c r="P2307" i="109"/>
  <c r="R739" i="109"/>
  <c r="P1551" i="109"/>
  <c r="V3471" i="109"/>
  <c r="O1973" i="112"/>
  <c r="Q2602" i="112"/>
  <c r="S820" i="109"/>
  <c r="P1691" i="112"/>
  <c r="T1532" i="109"/>
  <c r="S2844" i="109"/>
  <c r="R4038" i="109"/>
  <c r="W2744" i="109"/>
  <c r="N2627" i="112"/>
  <c r="M84" i="113"/>
  <c r="T2840" i="109"/>
  <c r="U3534" i="109"/>
  <c r="P1713" i="112"/>
  <c r="J138" i="110"/>
  <c r="N1991" i="112"/>
  <c r="R2253" i="109"/>
  <c r="O518" i="112"/>
  <c r="Q2583" i="112"/>
  <c r="P4300" i="109"/>
  <c r="Q1872" i="112"/>
  <c r="U4284" i="109"/>
  <c r="N1331" i="112"/>
  <c r="P1006" i="109"/>
  <c r="T1618" i="109"/>
  <c r="U4041" i="109"/>
  <c r="T848" i="109"/>
  <c r="W1008" i="109"/>
  <c r="O74" i="110"/>
  <c r="N2801" i="109"/>
  <c r="L137" i="113"/>
  <c r="K99" i="110"/>
  <c r="P444" i="109"/>
  <c r="T4273" i="109"/>
  <c r="N89" i="112"/>
  <c r="O2253" i="112"/>
  <c r="N2573" i="112"/>
  <c r="P329" i="112"/>
  <c r="R4135" i="109"/>
  <c r="N2450" i="109"/>
  <c r="N105" i="109"/>
  <c r="O2687" i="109"/>
  <c r="X1518" i="109"/>
  <c r="P2579" i="109"/>
  <c r="S2358" i="109"/>
  <c r="U896" i="109"/>
  <c r="O2133" i="112"/>
  <c r="V429" i="109"/>
  <c r="O2595" i="112"/>
  <c r="P3785" i="109"/>
  <c r="Q1941" i="109"/>
  <c r="W1181" i="109"/>
  <c r="T3884" i="109"/>
  <c r="Q98" i="110"/>
  <c r="Y3137" i="109"/>
  <c r="Y495" i="109"/>
  <c r="S3831" i="109"/>
  <c r="V489" i="109"/>
  <c r="Y3368" i="109"/>
  <c r="T3" i="110"/>
  <c r="X179" i="109"/>
  <c r="X1185" i="109"/>
  <c r="S265" i="109"/>
  <c r="S1686" i="109"/>
  <c r="O2197" i="112"/>
  <c r="U3473" i="109"/>
  <c r="X3479" i="109"/>
  <c r="L119" i="113"/>
  <c r="N1696" i="112"/>
  <c r="P602" i="112"/>
  <c r="O22" i="110"/>
  <c r="W2454" i="109"/>
  <c r="V569" i="109"/>
  <c r="P415" i="109"/>
  <c r="Z2531" i="109"/>
  <c r="X2579" i="109"/>
  <c r="W4114" i="109"/>
  <c r="Y537" i="109"/>
  <c r="O1674" i="112"/>
  <c r="Y3522" i="109"/>
  <c r="W2791" i="109"/>
  <c r="O1513" i="112"/>
  <c r="U172" i="109"/>
  <c r="U1209" i="109"/>
  <c r="T874" i="109"/>
  <c r="U4177" i="109"/>
  <c r="T3292" i="109"/>
  <c r="R2359" i="109"/>
  <c r="S2447" i="109"/>
  <c r="O3347" i="109"/>
  <c r="N2229" i="112"/>
  <c r="M80" i="110"/>
  <c r="Q2384" i="112"/>
  <c r="U2443" i="109"/>
  <c r="Q607" i="109"/>
  <c r="J98" i="113"/>
  <c r="U81" i="110"/>
  <c r="R2287" i="109"/>
  <c r="P188" i="109"/>
  <c r="O1698" i="112"/>
  <c r="O538" i="112"/>
  <c r="S49" i="110"/>
  <c r="J136" i="110"/>
  <c r="L180" i="113"/>
  <c r="Q2245" i="112"/>
  <c r="K52" i="113"/>
  <c r="J60" i="110"/>
  <c r="N2464" i="112"/>
  <c r="Q2632" i="112"/>
  <c r="R962" i="109"/>
  <c r="O1937" i="112"/>
  <c r="P1905" i="112"/>
  <c r="O2385" i="112"/>
  <c r="N2334" i="112"/>
  <c r="R2040" i="112"/>
  <c r="Q2352" i="109"/>
  <c r="V2098" i="109"/>
  <c r="Q3515" i="109"/>
  <c r="W2283" i="109"/>
  <c r="T3570" i="109"/>
  <c r="W2102" i="109"/>
  <c r="V1987" i="109"/>
  <c r="R1699" i="109"/>
  <c r="X1302" i="109"/>
  <c r="R129" i="109"/>
  <c r="O1254" i="112"/>
  <c r="X2629" i="109"/>
  <c r="O117" i="110"/>
  <c r="V3294" i="109"/>
  <c r="V3751" i="109"/>
  <c r="R900" i="112"/>
  <c r="Q3756" i="109"/>
  <c r="S3854" i="109"/>
  <c r="N809" i="112"/>
  <c r="Y4035" i="109"/>
  <c r="R3364" i="109"/>
  <c r="P772" i="112"/>
  <c r="O2445" i="112"/>
  <c r="T4107" i="109"/>
  <c r="O157" i="110"/>
  <c r="R2724" i="112"/>
  <c r="U1885" i="109"/>
  <c r="R1271" i="109"/>
  <c r="P1652" i="109"/>
  <c r="X3040" i="109"/>
  <c r="S2677" i="109"/>
  <c r="R3918" i="109"/>
  <c r="X4140" i="109"/>
  <c r="Q2703" i="112"/>
  <c r="X3142" i="109"/>
  <c r="Y830" i="109"/>
  <c r="O834" i="112"/>
  <c r="Q51" i="110"/>
  <c r="O494" i="112"/>
  <c r="N122" i="112"/>
  <c r="Q72" i="110"/>
  <c r="N1334" i="112"/>
  <c r="N90" i="110"/>
  <c r="P694" i="112"/>
  <c r="W4069" i="109"/>
  <c r="U4100" i="109"/>
  <c r="S3045" i="109"/>
  <c r="R118" i="110"/>
  <c r="T466" i="109"/>
  <c r="R447" i="109"/>
  <c r="Y4092" i="109"/>
  <c r="W62" i="109"/>
  <c r="W914" i="109"/>
  <c r="R2256" i="112"/>
  <c r="M65" i="110"/>
  <c r="Q1305" i="112"/>
  <c r="N2661" i="112"/>
  <c r="Q765" i="112"/>
  <c r="O1699" i="112"/>
  <c r="S47" i="109"/>
  <c r="S2096" i="109"/>
  <c r="O1192" i="109"/>
  <c r="N3485" i="109"/>
  <c r="N2551" i="112"/>
  <c r="P4190" i="109"/>
  <c r="N5" i="109"/>
  <c r="O2" i="110"/>
  <c r="W1740" i="109"/>
  <c r="Q561" i="109"/>
  <c r="V153" i="109"/>
  <c r="V1878" i="109"/>
  <c r="U4148" i="109"/>
  <c r="Q341" i="112"/>
  <c r="L114" i="110"/>
  <c r="X1659" i="109"/>
  <c r="N1205" i="112"/>
  <c r="R688" i="112"/>
  <c r="Y1528" i="109"/>
  <c r="Q2356" i="112"/>
  <c r="N107" i="109"/>
  <c r="P3810" i="109"/>
  <c r="R777" i="109"/>
  <c r="P2297" i="109"/>
  <c r="U3390" i="109"/>
  <c r="O2772" i="109"/>
  <c r="U4039" i="109"/>
  <c r="Q212" i="109"/>
  <c r="P886" i="109"/>
  <c r="Q1657" i="112"/>
  <c r="N3209" i="109"/>
  <c r="S2457" i="109"/>
  <c r="Q2558" i="112"/>
  <c r="O1979" i="112"/>
  <c r="Q3427" i="109"/>
  <c r="P2116" i="112"/>
  <c r="V629" i="109"/>
  <c r="P2164" i="112"/>
  <c r="R2026" i="109"/>
  <c r="U4302" i="109"/>
  <c r="L178" i="113"/>
  <c r="V1743" i="109"/>
  <c r="X4299" i="109"/>
  <c r="O2564" i="112"/>
  <c r="Q1262" i="112"/>
  <c r="W830" i="109"/>
  <c r="O3918" i="109"/>
  <c r="R156" i="110"/>
  <c r="O1577" i="109"/>
  <c r="S943" i="109"/>
  <c r="Q1532" i="112"/>
  <c r="N272" i="109"/>
  <c r="U2272" i="109"/>
  <c r="O1955" i="112"/>
  <c r="Q39" i="109"/>
  <c r="Y3325" i="109"/>
  <c r="N4130" i="109"/>
  <c r="V3753" i="109"/>
  <c r="P1450" i="112"/>
  <c r="R156" i="109"/>
  <c r="S4243" i="109"/>
  <c r="P247" i="109"/>
  <c r="P2103" i="109"/>
  <c r="U1838" i="109"/>
  <c r="W291" i="109"/>
  <c r="S170" i="110"/>
  <c r="Z350" i="109"/>
  <c r="P4281" i="109"/>
  <c r="T2271" i="109"/>
  <c r="T3075" i="109"/>
  <c r="J110" i="110"/>
  <c r="O1180" i="109"/>
  <c r="Q3144" i="109"/>
  <c r="R3443" i="109"/>
  <c r="W509" i="109"/>
  <c r="R375" i="109"/>
  <c r="R896" i="109"/>
  <c r="X1235" i="109"/>
  <c r="P169" i="112"/>
  <c r="W452" i="109"/>
  <c r="R263" i="109"/>
  <c r="S3345" i="109"/>
  <c r="Y524" i="109"/>
  <c r="R3940" i="109"/>
  <c r="N2317" i="112"/>
  <c r="P999" i="112"/>
  <c r="P1747" i="112"/>
  <c r="V2773" i="109"/>
  <c r="Y2741" i="109"/>
  <c r="P1855" i="109"/>
  <c r="P3156" i="109"/>
  <c r="O2415" i="112"/>
  <c r="U2847" i="109"/>
  <c r="O80" i="110"/>
  <c r="V3886" i="109"/>
  <c r="O2435" i="109"/>
  <c r="S1115" i="109"/>
  <c r="O236" i="109"/>
  <c r="P2192" i="112"/>
  <c r="Q26" i="110"/>
  <c r="Q2606" i="112"/>
  <c r="V3680" i="109"/>
  <c r="R69" i="110"/>
  <c r="V431" i="109"/>
  <c r="N1879" i="109"/>
  <c r="P2185" i="112"/>
  <c r="V1962" i="109"/>
  <c r="W2278" i="109"/>
  <c r="N3728" i="109"/>
  <c r="P1389" i="112"/>
  <c r="U3919" i="109"/>
  <c r="U3296" i="109"/>
  <c r="P546" i="112"/>
  <c r="R2826" i="109"/>
  <c r="P379" i="112"/>
  <c r="Q1656" i="109"/>
  <c r="O1728" i="109"/>
  <c r="O1625" i="109"/>
  <c r="O2013" i="112"/>
  <c r="N388" i="112"/>
  <c r="O1747" i="109"/>
  <c r="N2643" i="109"/>
  <c r="Y2113" i="109"/>
  <c r="T369" i="109"/>
  <c r="S1668" i="109"/>
  <c r="W2364" i="109"/>
  <c r="N2379" i="109"/>
  <c r="V3204" i="109"/>
  <c r="U3177" i="109"/>
  <c r="Q162" i="109"/>
  <c r="W961" i="109"/>
  <c r="T3778" i="109"/>
  <c r="U4103" i="109"/>
  <c r="X72" i="109"/>
  <c r="P860" i="112"/>
  <c r="P73" i="110"/>
  <c r="N509" i="112"/>
  <c r="R1705" i="109"/>
  <c r="O1525" i="112"/>
  <c r="V839" i="109"/>
  <c r="Q163" i="109"/>
  <c r="Q382" i="112"/>
  <c r="N56" i="112"/>
  <c r="N1315" i="109"/>
  <c r="T1220" i="109"/>
  <c r="Q954" i="109"/>
  <c r="O609" i="112"/>
  <c r="W450" i="109"/>
  <c r="V227" i="109"/>
  <c r="N85" i="110"/>
  <c r="V4054" i="109"/>
  <c r="T924" i="109"/>
  <c r="Q1701" i="109"/>
  <c r="P508" i="112"/>
  <c r="O176" i="112"/>
  <c r="Q4167" i="109"/>
  <c r="J92" i="113"/>
  <c r="X2827" i="109"/>
  <c r="P2602" i="112"/>
  <c r="Q181" i="110"/>
  <c r="Q1326" i="109"/>
  <c r="Z713" i="109"/>
  <c r="J132" i="113"/>
  <c r="R478" i="109"/>
  <c r="X197" i="109"/>
  <c r="N531" i="112"/>
  <c r="W2441" i="109"/>
  <c r="X3453" i="109"/>
  <c r="Q1873" i="112"/>
  <c r="R2418" i="109"/>
  <c r="Q323" i="112"/>
  <c r="Z2153" i="109"/>
  <c r="N2322" i="112"/>
  <c r="V1713" i="109"/>
  <c r="Q1706" i="112"/>
  <c r="R90" i="109"/>
  <c r="V1286" i="109"/>
  <c r="O1075" i="112"/>
  <c r="T3165" i="109"/>
  <c r="W3369" i="109"/>
  <c r="T137" i="110"/>
  <c r="N130" i="110"/>
  <c r="L148" i="110"/>
  <c r="R779" i="109"/>
  <c r="N2975" i="109"/>
  <c r="M13" i="113"/>
  <c r="Q59" i="110"/>
  <c r="U65" i="110"/>
  <c r="O956" i="112"/>
  <c r="P517" i="112"/>
  <c r="P2450" i="112"/>
  <c r="P928" i="112"/>
  <c r="L181" i="113"/>
  <c r="X2989" i="109"/>
  <c r="O2585" i="112"/>
  <c r="P3697" i="109"/>
  <c r="S3175" i="109"/>
  <c r="V2349" i="109"/>
  <c r="Y1578" i="109"/>
  <c r="R2604" i="109"/>
  <c r="W764" i="109"/>
  <c r="N880" i="109"/>
  <c r="Q4305" i="109"/>
  <c r="J96" i="110"/>
  <c r="S1874" i="109"/>
  <c r="Q1415" i="112"/>
  <c r="S1926" i="109"/>
  <c r="P3812" i="109"/>
  <c r="P66" i="109"/>
  <c r="O552" i="112"/>
  <c r="V2693" i="109"/>
  <c r="W3675" i="109"/>
  <c r="X117" i="109"/>
  <c r="X868" i="109"/>
  <c r="P3196" i="109"/>
  <c r="P245" i="109"/>
  <c r="K171" i="113"/>
  <c r="R2357" i="109"/>
  <c r="P825" i="112"/>
  <c r="R2276" i="112"/>
  <c r="Y1880" i="109"/>
  <c r="V3483" i="109"/>
  <c r="O1103" i="112"/>
  <c r="Y2015" i="109"/>
  <c r="T2656" i="109"/>
  <c r="O1637" i="112"/>
  <c r="W943" i="109"/>
  <c r="W1883" i="109"/>
  <c r="X3812" i="109"/>
  <c r="Q2716" i="109"/>
  <c r="Q2988" i="109"/>
  <c r="L179" i="113"/>
  <c r="O1240" i="112"/>
  <c r="P1678" i="112"/>
  <c r="N4077" i="109"/>
  <c r="N1725" i="112"/>
  <c r="Y2304" i="109"/>
  <c r="Q511" i="109"/>
  <c r="Q1388" i="109"/>
  <c r="Z2533" i="109"/>
  <c r="N962" i="112"/>
  <c r="V110" i="109"/>
  <c r="N3780" i="109"/>
  <c r="Y1953" i="109"/>
  <c r="O273" i="112"/>
  <c r="Y3504" i="109"/>
  <c r="O240" i="112"/>
  <c r="P2463" i="109"/>
  <c r="N2062" i="109"/>
  <c r="R2721" i="112"/>
  <c r="T3406" i="109"/>
  <c r="Y3099" i="109"/>
  <c r="U2767" i="109"/>
  <c r="T192" i="109"/>
  <c r="R2718" i="112"/>
  <c r="P1750" i="112"/>
  <c r="T3694" i="109"/>
  <c r="O2758" i="109"/>
  <c r="J15" i="113"/>
  <c r="P3704" i="109"/>
  <c r="W827" i="109"/>
  <c r="R2665" i="109"/>
  <c r="N1920" i="109"/>
  <c r="O959" i="112"/>
  <c r="Q875" i="112"/>
  <c r="N97" i="112"/>
  <c r="Y4183" i="109"/>
  <c r="V4041" i="109"/>
  <c r="N1075" i="112"/>
  <c r="Z663" i="109"/>
  <c r="Q4088" i="109"/>
  <c r="P1534" i="112"/>
  <c r="N303" i="112"/>
  <c r="Z2186" i="109"/>
  <c r="P2466" i="109"/>
  <c r="O1317" i="109"/>
  <c r="P859" i="109"/>
  <c r="V1121" i="109"/>
  <c r="P3856" i="109"/>
  <c r="R1623" i="109"/>
  <c r="V1873" i="109"/>
  <c r="L163" i="113"/>
  <c r="Z352" i="109"/>
  <c r="R3424" i="109"/>
  <c r="T2767" i="109"/>
  <c r="V2295" i="109"/>
  <c r="O3884" i="109"/>
  <c r="X122" i="109"/>
  <c r="V3046" i="109"/>
  <c r="N2467" i="112"/>
  <c r="U3452" i="109"/>
  <c r="P12" i="109"/>
  <c r="T927" i="109"/>
  <c r="W2197" i="109"/>
  <c r="N2097" i="112"/>
  <c r="Q2063" i="109"/>
  <c r="P1035" i="112"/>
  <c r="Z4004" i="109"/>
  <c r="U100" i="110"/>
  <c r="Y2937" i="109"/>
  <c r="N956" i="109"/>
  <c r="S561" i="109"/>
  <c r="Y234" i="109"/>
  <c r="L102" i="113"/>
  <c r="S1634" i="109"/>
  <c r="V3574" i="109"/>
  <c r="Q1974" i="112"/>
  <c r="Q1470" i="112"/>
  <c r="R750" i="109"/>
  <c r="Y4172" i="109"/>
  <c r="P3703" i="109"/>
  <c r="R4251" i="109"/>
  <c r="U1503" i="109"/>
  <c r="O1449" i="112"/>
  <c r="P384" i="112"/>
  <c r="V1225" i="109"/>
  <c r="O1868" i="112"/>
  <c r="V1250" i="109"/>
  <c r="V3674" i="109"/>
  <c r="P181" i="110"/>
  <c r="N2816" i="109"/>
  <c r="O98" i="109"/>
  <c r="O1888" i="109"/>
  <c r="R3480" i="109"/>
  <c r="Y3769" i="109"/>
  <c r="X608" i="109"/>
  <c r="W3676" i="109"/>
  <c r="O1852" i="109"/>
  <c r="V2996" i="109"/>
  <c r="U2988" i="109"/>
  <c r="S2073" i="109"/>
  <c r="Y1155" i="109"/>
  <c r="Q1710" i="109"/>
  <c r="T1470" i="109"/>
  <c r="X3005" i="109"/>
  <c r="Y950" i="109"/>
  <c r="V15" i="109"/>
  <c r="W3432" i="109"/>
  <c r="X2725" i="109"/>
  <c r="N2708" i="112"/>
  <c r="Y1701" i="109"/>
  <c r="T2198" i="109"/>
  <c r="R1533" i="109"/>
  <c r="U1018" i="109"/>
  <c r="N2411" i="112"/>
  <c r="U4193" i="109"/>
  <c r="P4202" i="109"/>
  <c r="J91" i="113"/>
  <c r="J43" i="113"/>
  <c r="O118" i="110"/>
  <c r="P3473" i="109"/>
  <c r="Z3277" i="109"/>
  <c r="P2922" i="109"/>
  <c r="Y2976" i="109"/>
  <c r="T134" i="109"/>
  <c r="P4065" i="109"/>
  <c r="U1731" i="109"/>
  <c r="Q1485" i="109"/>
  <c r="Y2980" i="109"/>
  <c r="Y1384" i="109"/>
  <c r="Q1212" i="109"/>
  <c r="P2207" i="112"/>
  <c r="Q967" i="112"/>
  <c r="P611" i="112"/>
  <c r="U875" i="109"/>
  <c r="R223" i="109"/>
  <c r="Q512" i="109"/>
  <c r="O3678" i="109"/>
  <c r="U1384" i="109"/>
  <c r="R1899" i="109"/>
  <c r="X593" i="109"/>
  <c r="V656" i="109"/>
  <c r="N2244" i="112"/>
  <c r="N1215" i="109"/>
  <c r="T4021" i="109"/>
  <c r="O170" i="110"/>
  <c r="R2427" i="109"/>
  <c r="N742" i="109"/>
  <c r="P1241" i="112"/>
  <c r="Y630" i="109"/>
  <c r="U54" i="110"/>
  <c r="N394" i="112"/>
  <c r="Y1550" i="109"/>
  <c r="O2465" i="109"/>
  <c r="V2253" i="109"/>
  <c r="T3501" i="109"/>
  <c r="N1325" i="112"/>
  <c r="K59" i="110"/>
  <c r="S4172" i="109"/>
  <c r="W3091" i="109"/>
  <c r="R4288" i="109"/>
  <c r="Q2550" i="112"/>
  <c r="Q899" i="109"/>
  <c r="P2092" i="112"/>
  <c r="T4230" i="109"/>
  <c r="P1105" i="112"/>
  <c r="O158" i="110"/>
  <c r="S138" i="110"/>
  <c r="O2434" i="112"/>
  <c r="K2" i="110"/>
  <c r="Q1387" i="112"/>
  <c r="T118" i="110"/>
  <c r="N2375" i="112"/>
  <c r="Q2687" i="112"/>
  <c r="O1229" i="109"/>
  <c r="P3459" i="109"/>
  <c r="U2766" i="109"/>
  <c r="P496" i="112"/>
  <c r="Q133" i="110"/>
  <c r="N784" i="109"/>
  <c r="Q1935" i="112"/>
  <c r="N332" i="112"/>
  <c r="S1692" i="109"/>
  <c r="O2143" i="112"/>
  <c r="Y1944" i="109"/>
  <c r="Q2342" i="112"/>
  <c r="O2656" i="112"/>
  <c r="S1484" i="109"/>
  <c r="Y3299" i="109"/>
  <c r="R844" i="109"/>
  <c r="N1514" i="112"/>
  <c r="Z3992" i="109"/>
  <c r="W2301" i="109"/>
  <c r="N958" i="112"/>
  <c r="N1933" i="109"/>
  <c r="O2426" i="112"/>
  <c r="Q1856" i="112"/>
  <c r="Q4062" i="109"/>
  <c r="X4249" i="109"/>
  <c r="V3405" i="109"/>
  <c r="R1321" i="109"/>
  <c r="R2034" i="112"/>
  <c r="P1043" i="112"/>
  <c r="U2694" i="109"/>
  <c r="W736" i="109"/>
  <c r="V1721" i="109"/>
  <c r="O1580" i="109"/>
  <c r="O1670" i="112"/>
  <c r="K76" i="110"/>
  <c r="P1645" i="112"/>
  <c r="O3159" i="109"/>
  <c r="P3855" i="109"/>
  <c r="N338" i="112"/>
  <c r="N2282" i="109"/>
  <c r="O2680" i="112"/>
  <c r="O4299" i="109"/>
  <c r="W4203" i="109"/>
  <c r="Q2420" i="112"/>
  <c r="V4250" i="109"/>
  <c r="R1527" i="109"/>
  <c r="N49" i="109"/>
  <c r="Q2253" i="109"/>
  <c r="N3550" i="109"/>
  <c r="V2275" i="109"/>
  <c r="O788" i="109"/>
  <c r="Q1696" i="112"/>
  <c r="Y3401" i="109"/>
  <c r="T52" i="110"/>
  <c r="Q3906" i="109"/>
  <c r="P72" i="110"/>
  <c r="Q2077" i="112"/>
  <c r="Y2974" i="109"/>
  <c r="R3397" i="109"/>
  <c r="Q359" i="112"/>
  <c r="V1934" i="109"/>
  <c r="N608" i="109"/>
  <c r="S4160" i="109"/>
  <c r="Y1599" i="109"/>
  <c r="N1666" i="109"/>
  <c r="P95" i="109"/>
  <c r="O1706" i="109"/>
  <c r="J31" i="113"/>
  <c r="V2566" i="109"/>
  <c r="S2222" i="109"/>
  <c r="Q1250" i="112"/>
  <c r="O2372" i="112"/>
  <c r="N1962" i="112"/>
  <c r="Q2656" i="109"/>
  <c r="P3825" i="109"/>
  <c r="Y2806" i="109"/>
  <c r="T1647" i="109"/>
  <c r="Z4311" i="109"/>
  <c r="T4237" i="109"/>
  <c r="K136" i="113"/>
  <c r="P2329" i="112"/>
  <c r="Q2640" i="112"/>
  <c r="O2147" i="112"/>
  <c r="J39" i="110"/>
  <c r="U1630" i="109"/>
  <c r="S2211" i="109"/>
  <c r="O2318" i="109"/>
  <c r="R4274" i="109"/>
  <c r="S154" i="110"/>
  <c r="R4217" i="109"/>
  <c r="O1717" i="109"/>
  <c r="X2401" i="109"/>
  <c r="W2090" i="109"/>
  <c r="Q1026" i="112"/>
  <c r="N509" i="109"/>
  <c r="Q2636" i="112"/>
  <c r="Q2838" i="109"/>
  <c r="P523" i="109"/>
  <c r="K148" i="113"/>
  <c r="V2963" i="109"/>
  <c r="R515" i="109"/>
  <c r="T1979" i="109"/>
  <c r="N1164" i="109"/>
  <c r="V2986" i="109"/>
  <c r="N3448" i="109"/>
  <c r="Q771" i="112"/>
  <c r="N995" i="112"/>
  <c r="X452" i="109"/>
  <c r="R1006" i="109"/>
  <c r="O3685" i="109"/>
  <c r="N4248" i="109"/>
  <c r="W1612" i="109"/>
  <c r="Q2061" i="109"/>
  <c r="Z3585" i="109"/>
  <c r="V3470" i="109"/>
  <c r="Y1905" i="109"/>
  <c r="Q4293" i="109"/>
  <c r="O2091" i="109"/>
  <c r="R3165" i="109"/>
  <c r="N134" i="109"/>
  <c r="R2193" i="109"/>
  <c r="N993" i="112"/>
  <c r="S4282" i="109"/>
  <c r="V3311" i="109"/>
  <c r="Q2631" i="109"/>
  <c r="Q2033" i="109"/>
  <c r="P2580" i="112"/>
  <c r="R2582" i="109"/>
  <c r="V1836" i="109"/>
  <c r="S3494" i="109"/>
  <c r="O75" i="112"/>
  <c r="Y2298" i="109"/>
  <c r="O1248" i="109"/>
  <c r="S147" i="109"/>
  <c r="P980" i="112"/>
  <c r="X2987" i="109"/>
  <c r="T3782" i="109"/>
  <c r="W1653" i="109"/>
  <c r="W2584" i="109"/>
  <c r="W3345" i="109"/>
  <c r="O955" i="109"/>
  <c r="R4263" i="109"/>
  <c r="Y4031" i="109"/>
  <c r="P1178" i="109"/>
  <c r="Q843" i="112"/>
  <c r="T2606" i="109"/>
  <c r="Y1678" i="109"/>
  <c r="Y2777" i="109"/>
  <c r="P1465" i="112"/>
  <c r="Y1173" i="109"/>
  <c r="L82" i="113"/>
  <c r="O4091" i="109"/>
  <c r="W2325" i="109"/>
  <c r="N4109" i="109"/>
  <c r="O2343" i="112"/>
  <c r="S1179" i="109"/>
  <c r="R4164" i="109"/>
  <c r="Q1155" i="112"/>
  <c r="W1253" i="109"/>
  <c r="R3039" i="109"/>
  <c r="X4255" i="109"/>
  <c r="W1571" i="109"/>
  <c r="Q430" i="109"/>
  <c r="S4300" i="109"/>
  <c r="O535" i="109"/>
  <c r="U3837" i="109"/>
  <c r="Q1214" i="112"/>
  <c r="R2295" i="112"/>
  <c r="P91" i="109"/>
  <c r="U3563" i="109"/>
  <c r="X3830" i="109"/>
  <c r="R1719" i="109"/>
  <c r="N160" i="110"/>
  <c r="O323" i="112"/>
  <c r="N2466" i="112"/>
  <c r="U403" i="109"/>
  <c r="Y587" i="109"/>
  <c r="M125" i="110"/>
  <c r="O206" i="109"/>
  <c r="N2703" i="112"/>
  <c r="N2078" i="112"/>
  <c r="O931" i="112"/>
  <c r="X1287" i="109"/>
  <c r="Q4214" i="109"/>
  <c r="Q1649" i="112"/>
  <c r="M54" i="113"/>
  <c r="O860" i="109"/>
  <c r="U3110" i="109"/>
  <c r="Y3159" i="109"/>
  <c r="R2489" i="112"/>
  <c r="Q9" i="109"/>
  <c r="O1966" i="112"/>
  <c r="N177" i="109"/>
  <c r="Y140" i="109"/>
  <c r="S1663" i="109"/>
  <c r="P1012" i="109"/>
  <c r="N1655" i="112"/>
  <c r="W1646" i="109"/>
  <c r="Q716" i="112"/>
  <c r="Y3495" i="109"/>
  <c r="W2101" i="109"/>
  <c r="V1752" i="109"/>
  <c r="S2771" i="109"/>
  <c r="T795" i="109"/>
  <c r="N403" i="109"/>
  <c r="T801" i="109"/>
  <c r="U60" i="109"/>
  <c r="K21" i="113"/>
  <c r="X3914" i="109"/>
  <c r="O1096" i="112"/>
  <c r="S4127" i="109"/>
  <c r="N166" i="110"/>
  <c r="S2822" i="109"/>
  <c r="O119" i="109"/>
  <c r="W2565" i="109"/>
  <c r="S1712" i="109"/>
  <c r="T3540" i="109"/>
  <c r="N4214" i="109"/>
  <c r="Q839" i="112"/>
  <c r="P1677" i="112"/>
  <c r="O1923" i="109"/>
  <c r="P1954" i="109"/>
  <c r="U3475" i="109"/>
  <c r="O2104" i="112"/>
  <c r="T2631" i="109"/>
  <c r="S85" i="110"/>
  <c r="V4257" i="109"/>
  <c r="O2315" i="112"/>
  <c r="S1592" i="109"/>
  <c r="Z2135" i="109"/>
  <c r="P1410" i="112"/>
  <c r="R2943" i="109"/>
  <c r="Y1182" i="109"/>
  <c r="O2121" i="112"/>
  <c r="P33" i="112"/>
  <c r="Q1203" i="112"/>
  <c r="O1922" i="112"/>
  <c r="X982" i="109"/>
  <c r="Q394" i="112"/>
  <c r="R4294" i="109"/>
  <c r="Q1212" i="112"/>
  <c r="Q4131" i="109"/>
  <c r="M140" i="110"/>
  <c r="X2456" i="109"/>
  <c r="N393" i="112"/>
  <c r="R3029" i="109"/>
  <c r="O2340" i="109"/>
  <c r="U3939" i="109"/>
  <c r="X1578" i="109"/>
  <c r="S172" i="109"/>
  <c r="O3036" i="109"/>
  <c r="Q1217" i="109"/>
  <c r="N3830" i="109"/>
  <c r="Y1667" i="109"/>
  <c r="Q2164" i="112"/>
  <c r="Z1027" i="109"/>
  <c r="O3349" i="109"/>
  <c r="P1506" i="109"/>
  <c r="N1645" i="112"/>
  <c r="R1825" i="112"/>
  <c r="O482" i="112"/>
  <c r="O4173" i="109"/>
  <c r="R367" i="109"/>
  <c r="P1734" i="112"/>
  <c r="P228" i="109"/>
  <c r="V3566" i="109"/>
  <c r="N4033" i="109"/>
  <c r="R1817" i="112"/>
  <c r="J179" i="113"/>
  <c r="M151" i="113"/>
  <c r="S159" i="110"/>
  <c r="P2202" i="112"/>
  <c r="P1353" i="109"/>
  <c r="Z1811" i="109"/>
  <c r="W1382" i="109"/>
  <c r="T2935" i="109"/>
  <c r="N546" i="112"/>
  <c r="J126" i="113"/>
  <c r="V2274" i="109"/>
  <c r="W3157" i="109"/>
  <c r="X1853" i="109"/>
  <c r="T4269" i="109"/>
  <c r="S4231" i="109"/>
  <c r="W1575" i="109"/>
  <c r="O1945" i="112"/>
  <c r="P2998" i="109"/>
  <c r="T3365" i="109"/>
  <c r="P3817" i="109"/>
  <c r="P3760" i="109"/>
  <c r="O2609" i="109"/>
  <c r="S2994" i="109"/>
  <c r="V2716" i="109"/>
  <c r="P3071" i="109"/>
  <c r="Q1732" i="112"/>
  <c r="P2313" i="112"/>
  <c r="R3882" i="109"/>
  <c r="X2448" i="109"/>
  <c r="R2031" i="112"/>
  <c r="R1483" i="109"/>
  <c r="Q1404" i="112"/>
  <c r="J103" i="113"/>
  <c r="Q2544" i="112"/>
  <c r="Y3134" i="109"/>
  <c r="Q3449" i="109"/>
  <c r="Q131" i="112"/>
  <c r="O2172" i="112"/>
  <c r="V4211" i="109"/>
  <c r="U3833" i="109"/>
  <c r="L120" i="113"/>
  <c r="X1178" i="109"/>
  <c r="N2152" i="112"/>
  <c r="O2800" i="109"/>
  <c r="R2265" i="109"/>
  <c r="W4264" i="109"/>
  <c r="N2330" i="112"/>
  <c r="U141" i="109"/>
  <c r="X3654" i="109"/>
  <c r="S3555" i="109"/>
  <c r="O2314" i="112"/>
  <c r="O2643" i="112"/>
  <c r="V2848" i="109"/>
  <c r="O1073" i="112"/>
  <c r="N3911" i="109"/>
  <c r="O3526" i="109"/>
  <c r="N2829" i="109"/>
  <c r="P163" i="110"/>
  <c r="O2014" i="112"/>
  <c r="R3036" i="109"/>
  <c r="P254" i="109"/>
  <c r="P2047" i="109"/>
  <c r="R811" i="109"/>
  <c r="W3121" i="109"/>
  <c r="R124" i="110"/>
  <c r="T3752" i="109"/>
  <c r="T2638" i="109"/>
  <c r="U554" i="109"/>
  <c r="P2189" i="112"/>
  <c r="Q3042" i="109"/>
  <c r="W2578" i="109"/>
  <c r="S1236" i="109"/>
  <c r="K154" i="113"/>
  <c r="O1893" i="112"/>
  <c r="P3492" i="109"/>
  <c r="Z2129" i="109"/>
  <c r="Y507" i="109"/>
  <c r="U1616" i="109"/>
  <c r="Q1598" i="109"/>
  <c r="P79" i="112"/>
  <c r="O1974" i="112"/>
  <c r="O809" i="109"/>
  <c r="Q810" i="109"/>
  <c r="X2021" i="109"/>
  <c r="S1274" i="109"/>
  <c r="J27" i="113"/>
  <c r="S2197" i="109"/>
  <c r="P2578" i="109"/>
  <c r="S1192" i="109"/>
  <c r="O3157" i="109"/>
  <c r="Q2404" i="112"/>
  <c r="Q3537" i="109"/>
  <c r="M68" i="110"/>
  <c r="P2468" i="112"/>
  <c r="P3528" i="109"/>
  <c r="O1476" i="109"/>
  <c r="N1328" i="112"/>
  <c r="N3939" i="109"/>
  <c r="X2214" i="109"/>
  <c r="P930" i="112"/>
  <c r="O2357" i="112"/>
  <c r="R2728" i="112"/>
  <c r="Q148" i="112"/>
  <c r="Y922" i="109"/>
  <c r="W3773" i="109"/>
  <c r="Q2156" i="112"/>
  <c r="K166" i="113"/>
  <c r="P1166" i="112"/>
  <c r="N2362" i="112"/>
  <c r="L171" i="113"/>
  <c r="P3532" i="109"/>
  <c r="P2307" i="112"/>
  <c r="T3916" i="109"/>
  <c r="Q1281" i="112"/>
  <c r="N1014" i="112"/>
  <c r="Q464" i="109"/>
  <c r="Z680" i="109"/>
  <c r="X3033" i="109"/>
  <c r="P478" i="109"/>
  <c r="Y1290" i="109"/>
  <c r="N3769" i="109"/>
  <c r="Q2249" i="112"/>
  <c r="W1704" i="109"/>
  <c r="Q123" i="109"/>
  <c r="Q2743" i="109"/>
  <c r="N1612" i="112"/>
  <c r="T2943" i="109"/>
  <c r="R1365" i="112"/>
  <c r="W1489" i="109"/>
  <c r="Y2413" i="109"/>
  <c r="O794" i="109"/>
  <c r="P2590" i="112"/>
  <c r="P2576" i="112"/>
  <c r="T572" i="109"/>
  <c r="P79" i="109"/>
  <c r="T2768" i="109"/>
  <c r="X3810" i="109"/>
  <c r="V3381" i="109"/>
  <c r="N648" i="109"/>
  <c r="X1116" i="109"/>
  <c r="S3183" i="109"/>
  <c r="W3426" i="109"/>
  <c r="W44" i="109"/>
  <c r="O1431" i="112"/>
  <c r="R494" i="109"/>
  <c r="Y2352" i="109"/>
  <c r="P3348" i="109"/>
  <c r="S908" i="109"/>
  <c r="V3862" i="109"/>
  <c r="N2593" i="112"/>
  <c r="P2315" i="112"/>
  <c r="T156" i="110"/>
  <c r="O448" i="109"/>
  <c r="U1918" i="109"/>
  <c r="Q164" i="110"/>
  <c r="N1278" i="112"/>
  <c r="N3808" i="109"/>
  <c r="P4181" i="109"/>
  <c r="P2139" i="112"/>
  <c r="T2568" i="109"/>
  <c r="O1499" i="112"/>
  <c r="P1046" i="112"/>
  <c r="N2018" i="109"/>
  <c r="N2590" i="109"/>
  <c r="N2622" i="112"/>
  <c r="N2118" i="112"/>
  <c r="O599" i="112"/>
  <c r="P539" i="109"/>
  <c r="N1860" i="112"/>
  <c r="Q3368" i="109"/>
  <c r="R1144" i="109"/>
  <c r="W3889" i="109"/>
  <c r="P238" i="112"/>
  <c r="W1914" i="109"/>
  <c r="R4266" i="109"/>
  <c r="N1447" i="112"/>
  <c r="L151" i="110"/>
  <c r="N2241" i="112"/>
  <c r="R3501" i="109"/>
  <c r="O2139" i="112"/>
  <c r="S108" i="110"/>
  <c r="L119" i="110"/>
  <c r="J173" i="110"/>
  <c r="Y2321" i="109"/>
  <c r="V3129" i="109"/>
  <c r="R2032" i="112"/>
  <c r="P147" i="112"/>
  <c r="U1900" i="109"/>
  <c r="P2671" i="112"/>
  <c r="P4220" i="109"/>
  <c r="N994" i="109"/>
  <c r="T3375" i="109"/>
  <c r="U2608" i="109"/>
  <c r="V570" i="109"/>
  <c r="U9" i="110"/>
  <c r="R1141" i="112"/>
  <c r="R3353" i="109"/>
  <c r="O543" i="112"/>
  <c r="N3311" i="109"/>
  <c r="Q2397" i="109"/>
  <c r="W1386" i="109"/>
  <c r="Z355" i="109"/>
  <c r="V2363" i="109"/>
  <c r="U3907" i="109"/>
  <c r="Z2914" i="109"/>
  <c r="Z3621" i="109"/>
  <c r="Q1248" i="112"/>
  <c r="K65" i="113"/>
  <c r="U873" i="109"/>
  <c r="Y3834" i="109"/>
  <c r="U3137" i="109"/>
  <c r="R2302" i="109"/>
  <c r="U440" i="109"/>
  <c r="R630" i="109"/>
  <c r="T3297" i="109"/>
  <c r="X1963" i="109"/>
  <c r="N2679" i="109"/>
  <c r="N3697" i="109"/>
  <c r="Q2673" i="112"/>
  <c r="Q3296" i="109"/>
  <c r="V2651" i="109"/>
  <c r="P32" i="112"/>
  <c r="P62" i="112"/>
  <c r="R2491" i="112"/>
  <c r="W2054" i="109"/>
  <c r="P39" i="109"/>
  <c r="P1605" i="109"/>
  <c r="Q909" i="109"/>
  <c r="L172" i="113"/>
  <c r="N1999" i="112"/>
  <c r="Q3528" i="109"/>
  <c r="T44" i="109"/>
  <c r="N39" i="112"/>
  <c r="N2981" i="109"/>
  <c r="P3206" i="109"/>
  <c r="Y3407" i="109"/>
  <c r="S576" i="109"/>
  <c r="T3429" i="109"/>
  <c r="V902" i="109"/>
  <c r="N1908" i="112"/>
  <c r="N2644" i="112"/>
  <c r="P333" i="112"/>
  <c r="R200" i="112"/>
  <c r="W3899" i="109"/>
  <c r="O2427" i="112"/>
  <c r="J137" i="113"/>
  <c r="M79" i="110"/>
  <c r="Q1278" i="112"/>
  <c r="S3705" i="109"/>
  <c r="T1351" i="109"/>
  <c r="Q1879" i="112"/>
  <c r="N4128" i="109"/>
  <c r="Q329" i="112"/>
  <c r="O123" i="110"/>
  <c r="V4105" i="109"/>
  <c r="P108" i="110"/>
  <c r="O2074" i="109"/>
  <c r="N1467" i="112"/>
  <c r="Q1905" i="109"/>
  <c r="Y133" i="109"/>
  <c r="V791" i="109"/>
  <c r="W956" i="109"/>
  <c r="S4115" i="109"/>
  <c r="R560" i="109"/>
  <c r="T3708" i="109"/>
  <c r="W3454" i="109"/>
  <c r="L55" i="110"/>
  <c r="V2979" i="109"/>
  <c r="Q1074" i="112"/>
  <c r="W106" i="109"/>
  <c r="V1007" i="109"/>
  <c r="N606" i="112"/>
  <c r="S2080" i="109"/>
  <c r="T868" i="109"/>
  <c r="N1220" i="109"/>
  <c r="R83" i="110"/>
  <c r="Q2484" i="112"/>
  <c r="O14" i="110"/>
  <c r="W2464" i="109"/>
  <c r="K108" i="113"/>
  <c r="P1711" i="112"/>
  <c r="W1500" i="109"/>
  <c r="Q582" i="109"/>
  <c r="N450" i="109"/>
  <c r="O535" i="112"/>
  <c r="T3912" i="109"/>
  <c r="O1673" i="112"/>
  <c r="Q2476" i="112"/>
  <c r="P1721" i="109"/>
  <c r="Q2174" i="112"/>
  <c r="R2494" i="112"/>
  <c r="O3795" i="109"/>
  <c r="P2564" i="109"/>
  <c r="Q2679" i="112"/>
  <c r="S115" i="109"/>
  <c r="W263" i="109"/>
  <c r="N126" i="112"/>
  <c r="U4172" i="109"/>
  <c r="Y240" i="109"/>
  <c r="T4022" i="109"/>
  <c r="Q2227" i="112"/>
  <c r="O344" i="112"/>
  <c r="Q2401" i="112"/>
  <c r="P5" i="112"/>
  <c r="Q4083" i="109"/>
  <c r="O1555" i="112"/>
  <c r="O1043" i="112"/>
  <c r="Q1172" i="112"/>
  <c r="T3004" i="109"/>
  <c r="N2094" i="112"/>
  <c r="O1265" i="112"/>
  <c r="Q2320" i="112"/>
  <c r="M141" i="110"/>
  <c r="W852" i="109"/>
  <c r="K41" i="113"/>
  <c r="T972" i="109"/>
  <c r="O2093" i="112"/>
  <c r="P3418" i="109"/>
  <c r="Q1498" i="109"/>
  <c r="N2448" i="112"/>
  <c r="S1678" i="109"/>
  <c r="Y913" i="109"/>
  <c r="N181" i="112"/>
  <c r="R2967" i="109"/>
  <c r="W1235" i="109"/>
  <c r="P2778" i="109"/>
  <c r="X618" i="109"/>
  <c r="Q761" i="112"/>
  <c r="Q2154" i="112"/>
  <c r="O792" i="112"/>
  <c r="R2519" i="112"/>
  <c r="R66" i="110"/>
  <c r="P1287" i="112"/>
  <c r="R2838" i="109"/>
  <c r="W1295" i="109"/>
  <c r="N2485" i="112"/>
  <c r="W3150" i="109"/>
  <c r="P2454" i="109"/>
  <c r="X1195" i="109"/>
  <c r="R2501" i="112"/>
  <c r="U3676" i="109"/>
  <c r="Q1355" i="109"/>
  <c r="K59" i="113"/>
  <c r="Q769" i="112"/>
  <c r="S10" i="109"/>
  <c r="Q1386" i="112"/>
  <c r="R199" i="112"/>
  <c r="T1722" i="109"/>
  <c r="T2798" i="109"/>
  <c r="N1444" i="112"/>
  <c r="T2086" i="109"/>
  <c r="O2354" i="112"/>
  <c r="N367" i="112"/>
  <c r="P4118" i="109"/>
  <c r="N521" i="112"/>
  <c r="O1012" i="112"/>
  <c r="P3125" i="109"/>
  <c r="R62" i="110"/>
  <c r="T387" i="109"/>
  <c r="P2176" i="112"/>
  <c r="O3882" i="109"/>
  <c r="U3656" i="109"/>
  <c r="Q787" i="109"/>
  <c r="W4122" i="109"/>
  <c r="U558" i="109"/>
  <c r="T3363" i="109"/>
  <c r="W3690" i="109"/>
  <c r="Y1565" i="109"/>
  <c r="P2385" i="112"/>
  <c r="Q155" i="110"/>
  <c r="U621" i="109"/>
  <c r="N889" i="109"/>
  <c r="S1252" i="109"/>
  <c r="O1943" i="109"/>
  <c r="P1082" i="112"/>
  <c r="U1961" i="109"/>
  <c r="W3537" i="109"/>
  <c r="U1176" i="109"/>
  <c r="P3061" i="109"/>
  <c r="Q764" i="112"/>
  <c r="O2318" i="112"/>
  <c r="P4287" i="109"/>
  <c r="T3669" i="109"/>
  <c r="V455" i="109"/>
  <c r="V3083" i="109"/>
  <c r="Q406" i="112"/>
  <c r="Q1732" i="109"/>
  <c r="K110" i="110"/>
  <c r="M91" i="113"/>
  <c r="Y1217" i="109"/>
  <c r="O4284" i="109"/>
  <c r="O2449" i="112"/>
  <c r="O2709" i="112"/>
  <c r="P903" i="109"/>
  <c r="N947" i="112"/>
  <c r="Q2845" i="109"/>
  <c r="P3400" i="109"/>
  <c r="V1270" i="109"/>
  <c r="N2010" i="112"/>
  <c r="O499" i="109"/>
  <c r="P373" i="109"/>
  <c r="Q1556" i="112"/>
  <c r="R3026" i="109"/>
  <c r="P550" i="109"/>
  <c r="Q2244" i="112"/>
  <c r="P1920" i="112"/>
  <c r="X4119" i="109"/>
  <c r="R181" i="110"/>
  <c r="V3550" i="109"/>
  <c r="U422" i="109"/>
  <c r="O2478" i="112"/>
  <c r="O849" i="112"/>
  <c r="O1398" i="112"/>
  <c r="P40" i="109"/>
  <c r="O1496" i="112"/>
  <c r="X3818" i="109"/>
  <c r="Y1178" i="109"/>
  <c r="O138" i="109"/>
  <c r="U467" i="109"/>
  <c r="U2316" i="109"/>
  <c r="W2414" i="109"/>
  <c r="V2766" i="109"/>
  <c r="N950" i="112"/>
  <c r="X3293" i="109"/>
  <c r="W3924" i="109"/>
  <c r="V2049" i="109"/>
  <c r="T2069" i="109"/>
  <c r="U3149" i="109"/>
  <c r="O896" i="109"/>
  <c r="N3418" i="109"/>
  <c r="Q239" i="109"/>
  <c r="P529" i="109"/>
  <c r="V1465" i="109"/>
  <c r="R557" i="109"/>
  <c r="S16" i="109"/>
  <c r="P2330" i="112"/>
  <c r="X4040" i="109"/>
  <c r="O2472" i="112"/>
  <c r="Q2592" i="112"/>
  <c r="W2019" i="109"/>
  <c r="O1539" i="109"/>
  <c r="N922" i="109"/>
  <c r="N2484" i="112"/>
  <c r="P2226" i="112"/>
  <c r="Y3393" i="109"/>
  <c r="P1234" i="112"/>
  <c r="X1631" i="109"/>
  <c r="U2245" i="109"/>
  <c r="P1326" i="112"/>
  <c r="Q145" i="110"/>
  <c r="Y3335" i="109"/>
  <c r="W4042" i="109"/>
  <c r="O332" i="112"/>
  <c r="R2288" i="112"/>
  <c r="T3926" i="109"/>
  <c r="Q3470" i="109"/>
  <c r="Q1564" i="112"/>
  <c r="W1625" i="109"/>
  <c r="T142" i="109"/>
  <c r="S106" i="110"/>
  <c r="N480" i="112"/>
  <c r="P2700" i="112"/>
  <c r="Q2383" i="112"/>
  <c r="N57" i="110"/>
  <c r="W2618" i="109"/>
  <c r="Q2014" i="112"/>
  <c r="T108" i="110"/>
  <c r="P1702" i="112"/>
  <c r="O1159" i="112"/>
  <c r="P806" i="112"/>
  <c r="K115" i="113"/>
  <c r="O2113" i="112"/>
  <c r="V492" i="109"/>
  <c r="V162" i="109"/>
  <c r="T797" i="109"/>
  <c r="P3294" i="109"/>
  <c r="Q482" i="109"/>
  <c r="Q1210" i="109"/>
  <c r="R2118" i="109"/>
  <c r="S29" i="110"/>
  <c r="U113" i="110"/>
  <c r="Z2527" i="109"/>
  <c r="Q1210" i="112"/>
  <c r="N2651" i="112"/>
  <c r="R3489" i="109"/>
  <c r="Q1848" i="112"/>
  <c r="R277" i="109"/>
  <c r="P2454" i="112"/>
  <c r="X1354" i="109"/>
  <c r="O2601" i="112"/>
  <c r="J24" i="113"/>
  <c r="X4225" i="109"/>
  <c r="R20" i="109"/>
  <c r="Q1486" i="112"/>
  <c r="W4132" i="109"/>
  <c r="V2083" i="109"/>
  <c r="O158" i="109"/>
  <c r="L168" i="110"/>
  <c r="P2358" i="112"/>
  <c r="V30" i="109"/>
  <c r="O1647" i="112"/>
  <c r="P543" i="109"/>
  <c r="Y2116" i="109"/>
  <c r="U12" i="110"/>
  <c r="R1987" i="109"/>
  <c r="W3670" i="109"/>
  <c r="Q344" i="112"/>
  <c r="U371" i="109"/>
  <c r="R4130" i="109"/>
  <c r="Z2867" i="109"/>
  <c r="Q2074" i="112"/>
  <c r="N2194" i="112"/>
  <c r="Y4111" i="109"/>
  <c r="P1639" i="109"/>
  <c r="N1648" i="112"/>
  <c r="S3054" i="109"/>
  <c r="S809" i="109"/>
  <c r="N3466" i="109"/>
  <c r="O266" i="112"/>
  <c r="O1004" i="112"/>
  <c r="N1225" i="112"/>
  <c r="R1835" i="112"/>
  <c r="Y1577" i="109"/>
  <c r="N4280" i="109"/>
  <c r="P3086" i="109"/>
  <c r="S3502" i="109"/>
  <c r="N146" i="110"/>
  <c r="Q1699" i="112"/>
  <c r="N770" i="112"/>
  <c r="J94" i="113"/>
  <c r="O2694" i="112"/>
  <c r="V2760" i="109"/>
  <c r="W800" i="109"/>
  <c r="R3377" i="109"/>
  <c r="T1845" i="109"/>
  <c r="W4166" i="109"/>
  <c r="V4196" i="109"/>
  <c r="Y2093" i="109"/>
  <c r="U2287" i="109"/>
  <c r="J172" i="113"/>
  <c r="Q1513" i="109"/>
  <c r="P809" i="112"/>
  <c r="X2356" i="109"/>
  <c r="K111" i="113"/>
  <c r="X3371" i="109"/>
  <c r="S3015" i="109"/>
  <c r="O4107" i="109"/>
  <c r="O4257" i="109"/>
  <c r="S134" i="110"/>
  <c r="O2622" i="112"/>
  <c r="P1566" i="109"/>
  <c r="P1690" i="112"/>
  <c r="P347" i="112"/>
  <c r="Q2262" i="109"/>
  <c r="O868" i="112"/>
  <c r="N1443" i="112"/>
  <c r="J161" i="113"/>
  <c r="Y4277" i="109"/>
  <c r="Q1242" i="109"/>
  <c r="S598" i="109"/>
  <c r="N2947" i="109"/>
  <c r="O625" i="112"/>
  <c r="R259" i="109"/>
  <c r="N1415" i="112"/>
  <c r="P407" i="109"/>
  <c r="S3442" i="109"/>
  <c r="P1521" i="109"/>
  <c r="O1778" i="112"/>
  <c r="P1555" i="112"/>
  <c r="N2123" i="112"/>
  <c r="Y3390" i="109"/>
  <c r="W2946" i="109"/>
  <c r="Y3840" i="109"/>
  <c r="X4030" i="109"/>
  <c r="Q1744" i="112"/>
  <c r="T2333" i="109"/>
  <c r="T2991" i="109"/>
  <c r="R2843" i="109"/>
  <c r="O3932" i="109"/>
  <c r="T986" i="109"/>
  <c r="Q2207" i="112"/>
  <c r="U3031" i="109"/>
  <c r="R1979" i="109"/>
  <c r="P622" i="112"/>
  <c r="Q2007" i="112"/>
  <c r="U3862" i="109"/>
  <c r="Y2412" i="109"/>
  <c r="P1921" i="109"/>
  <c r="T222" i="109"/>
  <c r="O2225" i="112"/>
  <c r="V4065" i="109"/>
  <c r="S1673" i="109"/>
  <c r="Q1922" i="109"/>
  <c r="V4021" i="109"/>
  <c r="O1950" i="112"/>
  <c r="P451" i="109"/>
  <c r="Y3333" i="109"/>
  <c r="U16" i="110"/>
  <c r="O2345" i="112"/>
  <c r="Y1952" i="109"/>
  <c r="N1465" i="109"/>
  <c r="Q299" i="112"/>
  <c r="R787" i="109"/>
  <c r="X785" i="109"/>
  <c r="Q2161" i="112"/>
  <c r="Q2311" i="109"/>
  <c r="V3291" i="109"/>
  <c r="P82" i="110"/>
  <c r="Y4065" i="109"/>
  <c r="P2098" i="112"/>
  <c r="X2687" i="109"/>
  <c r="R1855" i="109"/>
  <c r="X3565" i="109"/>
  <c r="R1969" i="109"/>
  <c r="N1990" i="112"/>
  <c r="Q387" i="112"/>
  <c r="P631" i="112"/>
  <c r="Y2964" i="109"/>
  <c r="S2091" i="109"/>
  <c r="Q2614" i="112"/>
  <c r="Y818" i="109"/>
  <c r="U76" i="109"/>
  <c r="X369" i="109"/>
  <c r="T619" i="109"/>
  <c r="N2082" i="112"/>
  <c r="O999" i="109"/>
  <c r="X3407" i="109"/>
  <c r="P1324" i="112"/>
  <c r="U2399" i="109"/>
  <c r="Q2024" i="109"/>
  <c r="T3366" i="109"/>
  <c r="Z1768" i="109"/>
  <c r="O1160" i="109"/>
  <c r="O1669" i="112"/>
  <c r="N2413" i="109"/>
  <c r="N1664" i="112"/>
  <c r="U71" i="110"/>
  <c r="M121" i="113"/>
  <c r="L131" i="113"/>
  <c r="R1622" i="109"/>
  <c r="V4114" i="109"/>
  <c r="R1701" i="109"/>
  <c r="Q2394" i="112"/>
  <c r="P2601" i="112"/>
  <c r="Q1612" i="112"/>
  <c r="U3659" i="109"/>
  <c r="L43" i="110"/>
  <c r="U117" i="110"/>
  <c r="W514" i="109"/>
  <c r="U82" i="110"/>
  <c r="J56" i="110"/>
  <c r="O2307" i="109"/>
  <c r="P2214" i="109"/>
  <c r="J154" i="110"/>
  <c r="T3399" i="109"/>
  <c r="L13" i="113"/>
  <c r="W1938" i="109"/>
  <c r="Q3703" i="109"/>
  <c r="Q1525" i="112"/>
  <c r="P1494" i="112"/>
  <c r="O2689" i="112"/>
  <c r="P2401" i="112"/>
  <c r="T403" i="109"/>
  <c r="Y3482" i="109"/>
  <c r="S2575" i="109"/>
  <c r="W513" i="109"/>
  <c r="W3339" i="109"/>
  <c r="V3028" i="109"/>
  <c r="P2616" i="112"/>
  <c r="Q772" i="112"/>
  <c r="O1662" i="112"/>
  <c r="T2958" i="109"/>
  <c r="O2448" i="112"/>
  <c r="Q851" i="109"/>
  <c r="S2040" i="109"/>
  <c r="O1047" i="112"/>
  <c r="Y1176" i="109"/>
  <c r="W395" i="109"/>
  <c r="W3390" i="109"/>
  <c r="N1715" i="112"/>
  <c r="P2344" i="112"/>
  <c r="O774" i="112"/>
  <c r="W1516" i="109"/>
  <c r="N1022" i="112"/>
  <c r="W8" i="109"/>
  <c r="U1377" i="109"/>
  <c r="N619" i="109"/>
  <c r="O2212" i="109"/>
  <c r="U3151" i="109"/>
  <c r="S3066" i="109"/>
  <c r="O2599" i="112"/>
  <c r="O1624" i="112"/>
  <c r="O4099" i="109"/>
  <c r="M67" i="113"/>
  <c r="Y1634" i="109"/>
  <c r="S1388" i="109"/>
  <c r="T1302" i="109"/>
  <c r="O948" i="112"/>
  <c r="O2074" i="112"/>
  <c r="P1099" i="112"/>
  <c r="Q1070" i="112"/>
  <c r="R1140" i="112"/>
  <c r="Q1674" i="112"/>
  <c r="P2933" i="109"/>
  <c r="S2199" i="109"/>
  <c r="O2129" i="112"/>
  <c r="O1299" i="112"/>
  <c r="U1666" i="109"/>
  <c r="P2099" i="112"/>
  <c r="O1660" i="112"/>
  <c r="Q1009" i="112"/>
  <c r="O4028" i="109"/>
  <c r="Q1591" i="109"/>
  <c r="R1235" i="109"/>
  <c r="Q1665" i="109"/>
  <c r="P1970" i="112"/>
  <c r="Q2080" i="112"/>
  <c r="Y3326" i="109"/>
  <c r="N1324" i="112"/>
  <c r="J50" i="113"/>
  <c r="S2582" i="109"/>
  <c r="S146" i="109"/>
  <c r="X2843" i="109"/>
  <c r="Q1358" i="109"/>
  <c r="Q2206" i="112"/>
  <c r="M72" i="110"/>
  <c r="T3107" i="109"/>
  <c r="N2976" i="109"/>
  <c r="V145" i="109"/>
  <c r="S3056" i="109"/>
  <c r="T177" i="109"/>
  <c r="M103" i="110"/>
  <c r="T2242" i="109"/>
  <c r="X817" i="109"/>
  <c r="P1164" i="112"/>
  <c r="Q1559" i="112"/>
  <c r="T27" i="110"/>
  <c r="Q38" i="110"/>
  <c r="U3159" i="109"/>
  <c r="N2560" i="112"/>
  <c r="X1326" i="109"/>
  <c r="O32" i="109"/>
  <c r="V2396" i="109"/>
  <c r="V4242" i="109"/>
  <c r="S2976" i="109"/>
  <c r="S2418" i="109"/>
  <c r="W2991" i="109"/>
  <c r="M7" i="113"/>
  <c r="Q1623" i="112"/>
  <c r="O1588" i="109"/>
  <c r="O2572" i="112"/>
  <c r="U78" i="110"/>
  <c r="P1572" i="109"/>
  <c r="Q1769" i="112"/>
  <c r="O1178" i="109"/>
  <c r="P1328" i="109"/>
  <c r="O1928" i="112"/>
  <c r="P2569" i="109"/>
  <c r="S23" i="110"/>
  <c r="P824" i="112"/>
  <c r="P594" i="109"/>
  <c r="P3134" i="109"/>
  <c r="Y3003" i="109"/>
  <c r="O771" i="112"/>
  <c r="P4302" i="109"/>
  <c r="O347" i="112"/>
  <c r="O2420" i="112"/>
  <c r="N2191" i="112"/>
  <c r="O2545" i="112"/>
  <c r="P1626" i="112"/>
  <c r="P2578" i="112"/>
  <c r="U562" i="109"/>
  <c r="S3936" i="109"/>
  <c r="U4252" i="109"/>
  <c r="Q1915" i="109"/>
  <c r="U3043" i="109"/>
  <c r="O1551" i="112"/>
  <c r="X3564" i="109"/>
  <c r="O1385" i="112"/>
  <c r="Q188" i="109"/>
  <c r="V2690" i="109"/>
  <c r="V1630" i="109"/>
  <c r="P4079" i="109"/>
  <c r="O1022" i="112"/>
  <c r="Y3735" i="109"/>
  <c r="Y2973" i="109"/>
  <c r="U2660" i="109"/>
  <c r="V3010" i="109"/>
  <c r="O1496" i="109"/>
  <c r="Q1771" i="112"/>
  <c r="S115" i="110"/>
  <c r="X130" i="109"/>
  <c r="U1382" i="109"/>
  <c r="P1463" i="112"/>
  <c r="U2374" i="109"/>
  <c r="V515" i="109"/>
  <c r="Q2662" i="112"/>
  <c r="O176" i="110"/>
  <c r="X149" i="109"/>
  <c r="Q1493" i="112"/>
  <c r="O142" i="110"/>
  <c r="K181" i="113"/>
  <c r="W1138" i="109"/>
  <c r="O2994" i="109"/>
  <c r="T3931" i="109"/>
  <c r="P2024" i="112"/>
  <c r="M180" i="113"/>
  <c r="T3181" i="109"/>
  <c r="N2357" i="109"/>
  <c r="P1635" i="112"/>
  <c r="S1277" i="109"/>
  <c r="N2425" i="112"/>
  <c r="P2930" i="109"/>
  <c r="U2664" i="109"/>
  <c r="N544" i="112"/>
  <c r="Q103" i="112"/>
  <c r="T2193" i="109"/>
  <c r="X1620" i="109"/>
  <c r="O65" i="112"/>
  <c r="N1297" i="112"/>
  <c r="Q2001" i="112"/>
  <c r="X515" i="109"/>
  <c r="P3104" i="109"/>
  <c r="O1204" i="112"/>
  <c r="M174" i="113"/>
  <c r="O1250" i="112"/>
  <c r="O210" i="109"/>
  <c r="P1196" i="109"/>
  <c r="V1530" i="109"/>
  <c r="U970" i="109"/>
  <c r="V3322" i="109"/>
  <c r="K74" i="113"/>
  <c r="N3813" i="109"/>
  <c r="W890" i="109"/>
  <c r="P2166" i="112"/>
  <c r="T2665" i="109"/>
  <c r="R1388" i="109"/>
  <c r="W2816" i="109"/>
  <c r="P90" i="112"/>
  <c r="O1489" i="112"/>
  <c r="P1672" i="112"/>
  <c r="U1230" i="109"/>
  <c r="R4299" i="109"/>
  <c r="N2308" i="112"/>
  <c r="R2290" i="112"/>
  <c r="R61" i="110"/>
  <c r="N2388" i="112"/>
  <c r="Y173" i="109"/>
  <c r="Q1497" i="112"/>
  <c r="T3106" i="109"/>
  <c r="L64" i="113"/>
  <c r="T2409" i="109"/>
  <c r="R2723" i="109"/>
  <c r="W3191" i="109"/>
  <c r="N2736" i="109"/>
  <c r="N1263" i="112"/>
  <c r="O3542" i="109"/>
  <c r="T210" i="109"/>
  <c r="N2192" i="109"/>
  <c r="Q2796" i="109"/>
  <c r="W898" i="109"/>
  <c r="Q774" i="109"/>
  <c r="X1372" i="109"/>
  <c r="X3452" i="109"/>
  <c r="S815" i="109"/>
  <c r="S65" i="110"/>
  <c r="Q767" i="109"/>
  <c r="R4218" i="109"/>
  <c r="S4183" i="109"/>
  <c r="V2602" i="109"/>
  <c r="K165" i="113"/>
  <c r="N2535" i="112"/>
  <c r="N1521" i="112"/>
  <c r="U1464" i="109"/>
  <c r="N2617" i="112"/>
  <c r="O2817" i="109"/>
  <c r="O2711" i="109"/>
  <c r="R1348" i="112"/>
  <c r="S4023" i="109"/>
  <c r="Q3678" i="109"/>
  <c r="T3506" i="109"/>
  <c r="T4034" i="109"/>
  <c r="Q2079" i="112"/>
  <c r="Q2375" i="112"/>
  <c r="W2095" i="109"/>
  <c r="S3557" i="109"/>
  <c r="R2034" i="109"/>
  <c r="V3441" i="109"/>
  <c r="O1186" i="112"/>
  <c r="Y3471" i="109"/>
  <c r="N611" i="109"/>
  <c r="O4" i="110"/>
  <c r="O145" i="112"/>
  <c r="Q2974" i="109"/>
  <c r="O1375" i="109"/>
  <c r="S1670" i="109"/>
  <c r="U29" i="110"/>
  <c r="Q1439" i="112"/>
  <c r="Y2194" i="109"/>
  <c r="W3492" i="109"/>
  <c r="Q3532" i="109"/>
  <c r="O3901" i="109"/>
  <c r="T3133" i="109"/>
  <c r="R3759" i="109"/>
  <c r="P2627" i="112"/>
  <c r="J117" i="113"/>
  <c r="P2333" i="112"/>
  <c r="O1518" i="109"/>
  <c r="S761" i="109"/>
  <c r="X4020" i="109"/>
  <c r="N1392" i="112"/>
  <c r="Q2693" i="112"/>
  <c r="Y2333" i="109"/>
  <c r="N2623" i="112"/>
  <c r="O1536" i="112"/>
  <c r="Q4274" i="109"/>
  <c r="N1884" i="112"/>
  <c r="O3478" i="109"/>
  <c r="M26" i="113"/>
  <c r="K5" i="113"/>
  <c r="N538" i="109"/>
  <c r="P1712" i="112"/>
  <c r="R6" i="110"/>
  <c r="P1642" i="112"/>
  <c r="Y2989" i="109"/>
  <c r="P2360" i="112"/>
  <c r="Q753" i="112"/>
  <c r="Q2358" i="112"/>
  <c r="Q3436" i="109"/>
  <c r="X1296" i="109"/>
  <c r="T176" i="109"/>
  <c r="O2207" i="112"/>
  <c r="Q228" i="109"/>
  <c r="O406" i="112"/>
  <c r="Q2005" i="112"/>
  <c r="Y2580" i="109"/>
  <c r="T3832" i="109"/>
  <c r="Q2654" i="112"/>
  <c r="J144" i="113"/>
  <c r="M2" i="113"/>
  <c r="P1458" i="112"/>
  <c r="V1114" i="109"/>
  <c r="O2083" i="112"/>
  <c r="P3799" i="109"/>
  <c r="Q1022" i="109"/>
  <c r="P2745" i="109"/>
  <c r="V1550" i="109"/>
  <c r="O4274" i="109"/>
  <c r="O2827" i="109"/>
  <c r="R653" i="112"/>
  <c r="L155" i="113"/>
  <c r="P1345" i="109"/>
  <c r="U3028" i="109"/>
  <c r="U3347" i="109"/>
  <c r="T5" i="109"/>
  <c r="X3533" i="109"/>
  <c r="P1899" i="112"/>
  <c r="L121" i="110"/>
  <c r="N4124" i="109"/>
  <c r="V130" i="109"/>
  <c r="P3656" i="109"/>
  <c r="Y3766" i="109"/>
  <c r="P2547" i="112"/>
  <c r="U1388" i="109"/>
  <c r="O2425" i="112"/>
  <c r="P1752" i="112"/>
  <c r="Q3200" i="109"/>
  <c r="Q293" i="112"/>
  <c r="O2357" i="109"/>
  <c r="T452" i="109"/>
  <c r="L170" i="110"/>
  <c r="V4276" i="109"/>
  <c r="N1516" i="112"/>
  <c r="P3896" i="109"/>
  <c r="O2725" i="109"/>
  <c r="Q1034" i="112"/>
  <c r="J64" i="113"/>
  <c r="R2492" i="112"/>
  <c r="U510" i="109"/>
  <c r="N970" i="112"/>
  <c r="M110" i="110"/>
  <c r="N1839" i="109"/>
  <c r="W86" i="109"/>
  <c r="U2265" i="109"/>
  <c r="Q1915" i="112"/>
  <c r="V250" i="109"/>
  <c r="S1232" i="109"/>
  <c r="O2591" i="109"/>
  <c r="U2695" i="109"/>
  <c r="N98" i="109"/>
  <c r="V1321" i="109"/>
  <c r="P1158" i="112"/>
  <c r="X1987" i="109"/>
  <c r="S1888" i="109"/>
  <c r="N1504" i="112"/>
  <c r="P370" i="109"/>
  <c r="Q736" i="112"/>
  <c r="P2706" i="112"/>
  <c r="Y1576" i="109"/>
  <c r="O94" i="112"/>
  <c r="S4180" i="109"/>
  <c r="W238" i="109"/>
  <c r="Y3462" i="109"/>
  <c r="N2438" i="112"/>
  <c r="N1788" i="112"/>
  <c r="S596" i="109"/>
  <c r="V1517" i="109"/>
  <c r="T3490" i="109"/>
  <c r="Q1625" i="112"/>
  <c r="R4233" i="109"/>
  <c r="U992" i="109"/>
  <c r="R905" i="112"/>
  <c r="Q2588" i="112"/>
  <c r="O1212" i="112"/>
  <c r="V2623" i="109"/>
  <c r="X849" i="109"/>
  <c r="O2088" i="112"/>
  <c r="R3520" i="109"/>
  <c r="V1886" i="109"/>
  <c r="R3474" i="109"/>
  <c r="K60" i="113"/>
  <c r="O1858" i="112"/>
  <c r="P1768" i="112"/>
  <c r="L164" i="110"/>
  <c r="S4192" i="109"/>
  <c r="J139" i="110"/>
  <c r="T3875" i="109"/>
  <c r="S427" i="109"/>
  <c r="N1165" i="112"/>
  <c r="W4201" i="109"/>
  <c r="N7" i="110"/>
  <c r="N372" i="112"/>
  <c r="R4055" i="109"/>
  <c r="O3154" i="109"/>
  <c r="N2725" i="109"/>
  <c r="O1632" i="112"/>
  <c r="X4164" i="109"/>
  <c r="Y3807" i="109"/>
  <c r="O1705" i="112"/>
  <c r="O560" i="112"/>
  <c r="P2585" i="112"/>
  <c r="O2148" i="112"/>
  <c r="S4186" i="109"/>
  <c r="U1296" i="109"/>
  <c r="W91" i="109"/>
  <c r="P160" i="112"/>
  <c r="V894" i="109"/>
  <c r="R2783" i="109"/>
  <c r="Q2001" i="109"/>
  <c r="J58" i="113"/>
  <c r="P598" i="112"/>
  <c r="V249" i="109"/>
  <c r="W1182" i="109"/>
  <c r="T2978" i="109"/>
  <c r="P401" i="112"/>
  <c r="Q1862" i="112"/>
  <c r="N1564" i="112"/>
  <c r="X2833" i="109"/>
  <c r="T3808" i="109"/>
  <c r="O1303" i="112"/>
  <c r="Y1690" i="109"/>
  <c r="Z1422" i="109"/>
  <c r="Q1191" i="112"/>
  <c r="V3105" i="109"/>
  <c r="R66" i="109"/>
  <c r="O1381" i="109"/>
  <c r="T852" i="109"/>
  <c r="N2165" i="112"/>
  <c r="X1878" i="109"/>
  <c r="U1659" i="109"/>
  <c r="T3391" i="109"/>
  <c r="P2604" i="112"/>
  <c r="O768" i="112"/>
  <c r="Q610" i="112"/>
  <c r="X884" i="109"/>
  <c r="Q4286" i="109"/>
  <c r="T2215" i="109"/>
  <c r="W1471" i="109"/>
  <c r="Q1774" i="112"/>
  <c r="Q988" i="112"/>
  <c r="N1009" i="112"/>
  <c r="O1995" i="109"/>
  <c r="X3133" i="109"/>
  <c r="R3035" i="109"/>
  <c r="O2403" i="112"/>
  <c r="N2667" i="112"/>
  <c r="Q961" i="109"/>
  <c r="X13" i="109"/>
  <c r="P1438" i="112"/>
  <c r="N53" i="112"/>
  <c r="P4063" i="109"/>
  <c r="X3720" i="109"/>
  <c r="P3100" i="109"/>
  <c r="P2326" i="112"/>
  <c r="Y4017" i="109"/>
  <c r="P873" i="112"/>
  <c r="T177" i="110"/>
  <c r="N61" i="112"/>
  <c r="P1250" i="112"/>
  <c r="O387" i="112"/>
  <c r="Y4076" i="109"/>
  <c r="Q787" i="112"/>
  <c r="Q3660" i="109"/>
  <c r="P1305" i="109"/>
  <c r="Q2366" i="109"/>
  <c r="Q1002" i="112"/>
  <c r="S1583" i="109"/>
  <c r="O430" i="109"/>
  <c r="P2378" i="112"/>
  <c r="S511" i="109"/>
  <c r="P2250" i="109"/>
  <c r="Z1072" i="109"/>
  <c r="Q590" i="112"/>
  <c r="Y2642" i="109"/>
  <c r="O1997" i="109"/>
  <c r="U2835" i="109"/>
  <c r="O2227" i="112"/>
  <c r="O2068" i="109"/>
  <c r="Y4101" i="109"/>
  <c r="O974" i="112"/>
  <c r="W1284" i="109"/>
  <c r="N3796" i="109"/>
  <c r="T91" i="109"/>
  <c r="O2165" i="112"/>
  <c r="N2442" i="112"/>
  <c r="L7" i="113"/>
  <c r="T995" i="109"/>
  <c r="O3168" i="109"/>
  <c r="Y859" i="109"/>
  <c r="N2412" i="112"/>
  <c r="P165" i="112"/>
  <c r="R4160" i="109"/>
  <c r="S4274" i="109"/>
  <c r="S1653" i="109"/>
  <c r="P2699" i="112"/>
  <c r="S3677" i="109"/>
  <c r="K95" i="113"/>
  <c r="U862" i="109"/>
  <c r="Q2957" i="109"/>
  <c r="Z2523" i="109"/>
  <c r="Q797" i="109"/>
  <c r="N1504" i="109"/>
  <c r="P2254" i="112"/>
  <c r="K120" i="113"/>
  <c r="M145" i="113"/>
  <c r="Q1025" i="112"/>
  <c r="S1987" i="109"/>
  <c r="N1265" i="109"/>
  <c r="O2338" i="112"/>
  <c r="N1427" i="112"/>
  <c r="P596" i="109"/>
  <c r="P1701" i="112"/>
  <c r="K169" i="113"/>
  <c r="P265" i="112"/>
  <c r="Q2788" i="109"/>
  <c r="P2229" i="109"/>
  <c r="P1868" i="109"/>
  <c r="N2533" i="112"/>
  <c r="Q1506" i="109"/>
  <c r="P2024" i="109"/>
  <c r="O1710" i="109"/>
  <c r="R79" i="110"/>
  <c r="S3375" i="109"/>
  <c r="K68" i="113"/>
  <c r="P699" i="112"/>
  <c r="N2366" i="112"/>
  <c r="U3938" i="109"/>
  <c r="N1915" i="112"/>
  <c r="P1967" i="112"/>
  <c r="P1094" i="112"/>
  <c r="T2800" i="109"/>
  <c r="N4308" i="109"/>
  <c r="N3560" i="109"/>
  <c r="J23" i="113"/>
  <c r="P2662" i="112"/>
  <c r="P110" i="110"/>
  <c r="T3455" i="109"/>
  <c r="P3910" i="109"/>
  <c r="N506" i="112"/>
  <c r="T4244" i="109"/>
  <c r="Q163" i="110"/>
  <c r="O1894" i="112"/>
  <c r="M71" i="113"/>
  <c r="R3048" i="109"/>
  <c r="Y2691" i="109"/>
  <c r="T2288" i="109"/>
  <c r="X3840" i="109"/>
  <c r="O551" i="109"/>
  <c r="Q1152" i="109"/>
  <c r="N2322" i="109"/>
  <c r="N2" i="109"/>
  <c r="O2332" i="112"/>
  <c r="V3880" i="109"/>
  <c r="U203" i="109"/>
  <c r="P1570" i="109"/>
  <c r="L21" i="110"/>
  <c r="T97" i="110"/>
  <c r="R4131" i="109"/>
  <c r="W3287" i="109"/>
  <c r="R2503" i="112"/>
  <c r="Q153" i="109"/>
  <c r="Y3395" i="109"/>
  <c r="W2470" i="109"/>
  <c r="O2409" i="112"/>
  <c r="Q2364" i="112"/>
  <c r="P3487" i="109"/>
  <c r="T70" i="110"/>
  <c r="U1701" i="109"/>
  <c r="P545" i="109"/>
  <c r="Y1631" i="109"/>
  <c r="S860" i="109"/>
  <c r="Q2422" i="112"/>
  <c r="Q2227" i="109"/>
  <c r="O3015" i="109"/>
  <c r="U4214" i="109"/>
  <c r="Q604" i="109"/>
  <c r="Q878" i="109"/>
  <c r="T2810" i="109"/>
  <c r="O1659" i="109"/>
  <c r="P1895" i="112"/>
  <c r="J63" i="113"/>
  <c r="P1891" i="112"/>
  <c r="W1141" i="109"/>
  <c r="T882" i="109"/>
  <c r="R2580" i="109"/>
  <c r="T2818" i="109"/>
  <c r="R282" i="109"/>
  <c r="N3844" i="109"/>
  <c r="O1780" i="112"/>
  <c r="Q104" i="110"/>
  <c r="O1844" i="112"/>
  <c r="M176" i="113"/>
  <c r="N1336" i="109"/>
  <c r="W387" i="109"/>
  <c r="Q2658" i="112"/>
  <c r="Q4064" i="109"/>
  <c r="X2478" i="109"/>
  <c r="O2672" i="109"/>
  <c r="O286" i="109"/>
  <c r="Q1748" i="112"/>
  <c r="R2436" i="109"/>
  <c r="P2094" i="109"/>
  <c r="O1535" i="112"/>
  <c r="O1951" i="112"/>
  <c r="P3853" i="109"/>
  <c r="N1958" i="109"/>
  <c r="Y2439" i="109"/>
  <c r="O1549" i="112"/>
  <c r="R1826" i="112"/>
  <c r="L5" i="113"/>
  <c r="V2823" i="109"/>
  <c r="X3443" i="109"/>
  <c r="J175" i="113"/>
  <c r="Y1192" i="109"/>
  <c r="Y2639" i="109"/>
  <c r="N264" i="112"/>
  <c r="R2515" i="112"/>
  <c r="Y1639" i="109"/>
  <c r="X1556" i="109"/>
  <c r="X4092" i="109"/>
  <c r="O857" i="109"/>
  <c r="Y971" i="109"/>
  <c r="T2735" i="109"/>
  <c r="P572" i="112"/>
  <c r="Q1552" i="112"/>
  <c r="V3022" i="109"/>
  <c r="X2365" i="109"/>
  <c r="U1479" i="109"/>
  <c r="V1679" i="109"/>
  <c r="U274" i="109"/>
  <c r="Q4217" i="109"/>
  <c r="U1372" i="109"/>
  <c r="Q448" i="109"/>
  <c r="O1181" i="109"/>
  <c r="O495" i="109"/>
  <c r="W2294" i="109"/>
  <c r="K125" i="113"/>
  <c r="U3433" i="109"/>
  <c r="Q770" i="112"/>
  <c r="N2321" i="109"/>
  <c r="N2325" i="112"/>
  <c r="Q2328" i="112"/>
  <c r="P1238" i="109"/>
  <c r="N377" i="112"/>
  <c r="K21" i="110"/>
  <c r="X2420" i="109"/>
  <c r="O3913" i="109"/>
  <c r="L168" i="113"/>
  <c r="N35" i="110"/>
  <c r="Q2627" i="112"/>
  <c r="U1752" i="109"/>
  <c r="Q1316" i="109"/>
  <c r="X3878" i="109"/>
  <c r="O1491" i="112"/>
  <c r="N2255" i="112"/>
  <c r="U4144" i="109"/>
  <c r="W3875" i="109"/>
  <c r="W2037" i="109"/>
  <c r="W1681" i="109"/>
  <c r="N3064" i="109"/>
  <c r="P1687" i="112"/>
  <c r="P3049" i="109"/>
  <c r="V1241" i="109"/>
  <c r="P1496" i="112"/>
  <c r="L79" i="113"/>
  <c r="O1641" i="109"/>
  <c r="T1631" i="109"/>
  <c r="P714" i="112"/>
  <c r="O240" i="109"/>
  <c r="R2750" i="112"/>
  <c r="J9" i="113"/>
  <c r="S550" i="109"/>
  <c r="Q2176" i="112"/>
  <c r="V1254" i="109"/>
  <c r="Y2565" i="109"/>
  <c r="V1143" i="109"/>
  <c r="T820" i="109"/>
  <c r="Q3010" i="109"/>
  <c r="X2374" i="109"/>
  <c r="N552" i="112"/>
  <c r="Y2738" i="109"/>
  <c r="P1085" i="112"/>
  <c r="O2228" i="112"/>
  <c r="P2177" i="112"/>
  <c r="N875" i="109"/>
  <c r="X1905" i="109"/>
  <c r="O3006" i="109"/>
  <c r="M55" i="113"/>
  <c r="P1877" i="112"/>
  <c r="O846" i="112"/>
  <c r="N87" i="110"/>
  <c r="O2170" i="112"/>
  <c r="K45" i="113"/>
  <c r="N1313" i="112"/>
  <c r="S2931" i="109"/>
  <c r="W2036" i="109"/>
  <c r="Q801" i="112"/>
  <c r="P1882" i="112"/>
  <c r="N554" i="112"/>
  <c r="P2452" i="112"/>
  <c r="X2342" i="109"/>
  <c r="N1786" i="112"/>
  <c r="O2154" i="112"/>
  <c r="P1449" i="112"/>
  <c r="Q549" i="109"/>
  <c r="N255" i="109"/>
  <c r="O920" i="109"/>
  <c r="X952" i="109"/>
  <c r="J17" i="113"/>
  <c r="O1544" i="112"/>
  <c r="T2299" i="109"/>
  <c r="S986" i="109"/>
  <c r="N118" i="112"/>
  <c r="N2547" i="112"/>
  <c r="Q2323" i="112"/>
  <c r="U98" i="110"/>
  <c r="Q2100" i="112"/>
  <c r="Q2660" i="112"/>
  <c r="R3530" i="109"/>
  <c r="O2629" i="112"/>
  <c r="P2600" i="112"/>
  <c r="P2212" i="109"/>
  <c r="T1646" i="109"/>
  <c r="N1296" i="109"/>
  <c r="S2923" i="109"/>
  <c r="N2107" i="109"/>
  <c r="Y1270" i="109"/>
  <c r="T2794" i="109"/>
  <c r="T2689" i="109"/>
  <c r="P269" i="109"/>
  <c r="P213" i="109"/>
  <c r="T811" i="109"/>
  <c r="S97" i="109"/>
  <c r="Q2329" i="109"/>
  <c r="O2081" i="112"/>
  <c r="O2333" i="112"/>
  <c r="X3191" i="109"/>
  <c r="N986" i="109"/>
  <c r="P1476" i="109"/>
  <c r="M37" i="113"/>
  <c r="O2615" i="112"/>
  <c r="P2255" i="112"/>
  <c r="N3460" i="109"/>
  <c r="R1581" i="112"/>
  <c r="P350" i="112"/>
  <c r="P184" i="112"/>
  <c r="Q2064" i="109"/>
  <c r="U1354" i="109"/>
  <c r="Q56" i="110"/>
  <c r="Y3775" i="109"/>
  <c r="Q1347" i="109"/>
  <c r="N2329" i="112"/>
  <c r="R3155" i="109"/>
  <c r="K141" i="113"/>
  <c r="Y4260" i="109"/>
  <c r="O2319" i="112"/>
  <c r="Q1324" i="112"/>
  <c r="Y573" i="109"/>
  <c r="P2021" i="112"/>
  <c r="O396" i="109"/>
  <c r="Q2374" i="112"/>
  <c r="R3835" i="109"/>
  <c r="P1203" i="109"/>
  <c r="N3186" i="109"/>
  <c r="U2967" i="109"/>
  <c r="Q2446" i="112"/>
  <c r="N2682" i="112"/>
  <c r="X2950" i="109"/>
  <c r="V4231" i="109"/>
  <c r="T3667" i="109"/>
  <c r="L155" i="110"/>
  <c r="U74" i="109"/>
  <c r="Y1469" i="109"/>
  <c r="O1862" i="109"/>
  <c r="N605" i="112"/>
  <c r="Q921" i="109"/>
  <c r="O152" i="110"/>
  <c r="N1989" i="109"/>
  <c r="N1064" i="112"/>
  <c r="Y2090" i="109"/>
  <c r="N930" i="112"/>
  <c r="X2646" i="109"/>
  <c r="P54" i="110"/>
  <c r="P2104" i="112"/>
  <c r="Y1162" i="109"/>
  <c r="T9" i="109"/>
  <c r="Y4121" i="109"/>
  <c r="T1899" i="109"/>
  <c r="U4093" i="109"/>
  <c r="O2142" i="112"/>
  <c r="U1721" i="109"/>
  <c r="O252" i="109"/>
  <c r="Q1776" i="112"/>
  <c r="P2607" i="112"/>
  <c r="N3514" i="109"/>
  <c r="T96" i="109"/>
  <c r="Q1503" i="109"/>
  <c r="S89" i="110"/>
  <c r="O2596" i="112"/>
  <c r="O1089" i="112"/>
  <c r="T915" i="109"/>
  <c r="Y4274" i="109"/>
  <c r="Q3213" i="109"/>
  <c r="R39" i="109"/>
  <c r="Q2674" i="112"/>
  <c r="Q172" i="112"/>
  <c r="N1846" i="112"/>
  <c r="N1382" i="112"/>
  <c r="P3027" i="109"/>
  <c r="M69" i="110"/>
  <c r="Q942" i="109"/>
  <c r="Q65" i="112"/>
  <c r="X985" i="109"/>
  <c r="U1386" i="109"/>
  <c r="V3354" i="109"/>
  <c r="Y3510" i="109"/>
  <c r="X760" i="109"/>
  <c r="U1696" i="109"/>
  <c r="R2461" i="109"/>
  <c r="L10" i="113"/>
  <c r="U3729" i="109"/>
  <c r="O2214" i="112"/>
  <c r="Q576" i="109"/>
  <c r="N1847" i="112"/>
  <c r="W1464" i="109"/>
  <c r="Q2646" i="109"/>
  <c r="R172" i="109"/>
  <c r="Z698" i="109"/>
  <c r="Y388" i="109"/>
  <c r="L165" i="113"/>
  <c r="O1207" i="109"/>
  <c r="S2722" i="109"/>
  <c r="P70" i="109"/>
  <c r="T3117" i="109"/>
  <c r="L40" i="110"/>
  <c r="R3775" i="109"/>
  <c r="T979" i="109"/>
  <c r="Q66" i="109"/>
  <c r="L118" i="113"/>
  <c r="Q2020" i="109"/>
  <c r="Y73" i="109"/>
  <c r="P2841" i="109"/>
  <c r="P2632" i="112"/>
  <c r="N617" i="112"/>
  <c r="J177" i="113"/>
  <c r="W2823" i="109"/>
  <c r="O1903" i="112"/>
  <c r="M16" i="113"/>
  <c r="S1151" i="109"/>
  <c r="N2431" i="112"/>
  <c r="N1726" i="112"/>
  <c r="P2345" i="112"/>
  <c r="P3399" i="109"/>
  <c r="Q1065" i="112"/>
  <c r="L149" i="110"/>
  <c r="P139" i="110"/>
  <c r="M166" i="110"/>
  <c r="P3898" i="109"/>
  <c r="N3721" i="109"/>
  <c r="O3292" i="109"/>
  <c r="K26" i="113"/>
  <c r="X2460" i="109"/>
  <c r="O1929" i="112"/>
  <c r="O937" i="109"/>
  <c r="R3730" i="109"/>
  <c r="P1066" i="112"/>
  <c r="P2080" i="112"/>
  <c r="U153" i="110"/>
  <c r="N1490" i="112"/>
  <c r="U1191" i="109"/>
  <c r="V3754" i="109"/>
  <c r="N4144" i="109"/>
  <c r="P2335" i="112"/>
  <c r="W4246" i="109"/>
  <c r="K102" i="113"/>
  <c r="Q4048" i="109"/>
  <c r="J151" i="110"/>
  <c r="S87" i="110"/>
  <c r="O4175" i="109"/>
  <c r="N155" i="110"/>
  <c r="O3568" i="109"/>
  <c r="Q1725" i="112"/>
  <c r="O1958" i="112"/>
  <c r="Q2477" i="112"/>
  <c r="T4161" i="109"/>
  <c r="O741" i="109"/>
  <c r="R93" i="109"/>
  <c r="O4275" i="109"/>
  <c r="O2712" i="109"/>
  <c r="Q1421" i="112"/>
  <c r="O4110" i="109"/>
  <c r="J65" i="113"/>
  <c r="P2816" i="109"/>
  <c r="O2316" i="109"/>
  <c r="Y4189" i="109"/>
  <c r="O37" i="110"/>
  <c r="V4170" i="109"/>
  <c r="P832" i="112"/>
  <c r="S1500" i="109"/>
  <c r="O3177" i="109"/>
  <c r="P527" i="112"/>
  <c r="T2792" i="109"/>
  <c r="U646" i="109"/>
  <c r="P4102" i="109"/>
  <c r="J127" i="110"/>
  <c r="O1795" i="112"/>
  <c r="U159" i="110"/>
  <c r="M106" i="113"/>
  <c r="V3816" i="109"/>
  <c r="P2220" i="112"/>
  <c r="Z4354" i="109"/>
  <c r="Q3491" i="109"/>
  <c r="P2257" i="109"/>
  <c r="N232" i="112"/>
  <c r="K60" i="110"/>
  <c r="N3379" i="109"/>
  <c r="T3157" i="109"/>
  <c r="O129" i="112"/>
  <c r="W2023" i="109"/>
  <c r="T182" i="109"/>
  <c r="R2088" i="109"/>
  <c r="Q4179" i="109"/>
  <c r="V2381" i="109"/>
  <c r="O1658" i="112"/>
  <c r="N134" i="110"/>
  <c r="N2483" i="112"/>
  <c r="M21" i="113"/>
  <c r="N2616" i="112"/>
  <c r="N4201" i="109"/>
  <c r="O1953" i="112"/>
  <c r="O2221" i="112"/>
  <c r="T2660" i="109"/>
  <c r="O148" i="112"/>
  <c r="N1422" i="112"/>
  <c r="N4202" i="109"/>
  <c r="W3671" i="109"/>
  <c r="R1647" i="109"/>
  <c r="J37" i="113"/>
  <c r="O464" i="112"/>
  <c r="X3656" i="109"/>
  <c r="R2756" i="112"/>
  <c r="Q1788" i="112"/>
  <c r="X1715" i="109"/>
  <c r="O1306" i="112"/>
  <c r="N2110" i="112"/>
  <c r="N1639" i="112"/>
  <c r="Q2697" i="112"/>
  <c r="Q32" i="112"/>
  <c r="S1295" i="109"/>
  <c r="P2474" i="112"/>
  <c r="U58" i="110"/>
  <c r="W3491" i="109"/>
  <c r="T2321" i="109"/>
  <c r="S76" i="110"/>
  <c r="X3773" i="109"/>
  <c r="U4215" i="109"/>
  <c r="Z2538" i="109"/>
  <c r="P1698" i="112"/>
  <c r="N4167" i="109"/>
  <c r="P2367" i="112"/>
  <c r="U3449" i="109"/>
  <c r="P630" i="112"/>
  <c r="X3536" i="109"/>
  <c r="T546" i="109"/>
  <c r="N2149" i="112"/>
  <c r="Q35" i="112"/>
  <c r="T3572" i="109"/>
  <c r="R4272" i="109"/>
  <c r="P2328" i="112"/>
  <c r="O1427" i="112"/>
  <c r="O1273" i="112"/>
  <c r="N2603" i="112"/>
  <c r="U2063" i="109"/>
  <c r="N2759" i="109"/>
  <c r="O1300" i="112"/>
  <c r="O2086" i="112"/>
  <c r="U7" i="110"/>
  <c r="T2064" i="109"/>
  <c r="S1638" i="109"/>
  <c r="P4284" i="109"/>
  <c r="Q1775" i="112"/>
  <c r="Q1433" i="112"/>
  <c r="T3147" i="109"/>
  <c r="N3857" i="109"/>
  <c r="Q1969" i="109"/>
  <c r="O3835" i="109"/>
  <c r="S3537" i="109"/>
  <c r="O4262" i="109"/>
  <c r="O378" i="109"/>
  <c r="S181" i="110"/>
  <c r="R1576" i="112"/>
  <c r="Y2939" i="109"/>
  <c r="R668" i="112"/>
  <c r="T2355" i="109"/>
  <c r="J109" i="110"/>
  <c r="V1220" i="109"/>
  <c r="K7" i="110"/>
  <c r="Q2373" i="112"/>
  <c r="M73" i="113"/>
  <c r="P391" i="112"/>
  <c r="T4253" i="109"/>
  <c r="X4073" i="109"/>
  <c r="N1502" i="112"/>
  <c r="P3143" i="109"/>
  <c r="N536" i="109"/>
  <c r="P3470" i="109"/>
  <c r="Q3896" i="109"/>
  <c r="O241" i="109"/>
  <c r="Q4136" i="109"/>
  <c r="S1878" i="109"/>
  <c r="N11" i="112"/>
  <c r="Q640" i="112"/>
  <c r="O3011" i="109"/>
  <c r="Q2578" i="112"/>
  <c r="Q759" i="112"/>
  <c r="O145" i="110"/>
  <c r="X1169" i="109"/>
  <c r="N2287" i="109"/>
  <c r="N3070" i="109"/>
  <c r="Z3214" i="109"/>
  <c r="O1347" i="109"/>
  <c r="U2416" i="109"/>
  <c r="O3938" i="109"/>
  <c r="O3072" i="109"/>
  <c r="P2617" i="112"/>
  <c r="N1638" i="112"/>
  <c r="N2441" i="112"/>
  <c r="X3145" i="109"/>
  <c r="U2836" i="109"/>
  <c r="Q76" i="110"/>
  <c r="S4028" i="109"/>
  <c r="P2589" i="112"/>
  <c r="X4139" i="109"/>
  <c r="P140" i="109"/>
  <c r="Q742" i="112"/>
  <c r="N2331" i="112"/>
  <c r="Q495" i="112"/>
  <c r="X2664" i="109"/>
  <c r="N88" i="112"/>
  <c r="Q1010" i="112"/>
  <c r="Y794" i="109"/>
  <c r="N3489" i="109"/>
  <c r="Q3394" i="109"/>
  <c r="P1314" i="112"/>
  <c r="W2964" i="109"/>
  <c r="N1695" i="112"/>
  <c r="X3088" i="109"/>
  <c r="O63" i="109"/>
  <c r="O1053" i="112"/>
  <c r="Y4271" i="109"/>
  <c r="U3172" i="109"/>
  <c r="P2670" i="112"/>
  <c r="Z3285" i="109"/>
  <c r="N2106" i="112"/>
  <c r="Q2353" i="112"/>
  <c r="O2245" i="112"/>
  <c r="J81" i="113"/>
  <c r="W3114" i="109"/>
  <c r="T870" i="109"/>
  <c r="Z4340" i="109"/>
  <c r="P2451" i="112"/>
  <c r="S1262" i="109"/>
  <c r="T2008" i="109"/>
  <c r="U3056" i="109"/>
  <c r="O3843" i="109"/>
  <c r="V2078" i="109"/>
  <c r="U3547" i="109"/>
  <c r="Q108" i="112"/>
  <c r="M48" i="113"/>
  <c r="Y3856" i="109"/>
  <c r="Q1057" i="112"/>
  <c r="Q2110" i="112"/>
  <c r="P381" i="109"/>
  <c r="O1260" i="112"/>
  <c r="V3762" i="109"/>
  <c r="W2643" i="109"/>
  <c r="V3202" i="109"/>
  <c r="N2438" i="109"/>
  <c r="U90" i="110"/>
  <c r="N4284" i="109"/>
  <c r="O3739" i="109"/>
  <c r="R2527" i="112"/>
  <c r="S179" i="110"/>
  <c r="Q2548" i="112"/>
  <c r="N587" i="112"/>
  <c r="P2356" i="112"/>
  <c r="P2622" i="112"/>
  <c r="P1553" i="112"/>
  <c r="P1502" i="109"/>
  <c r="N2684" i="112"/>
  <c r="Q527" i="112"/>
  <c r="U1370" i="109"/>
  <c r="S59" i="110"/>
  <c r="M51" i="113"/>
  <c r="P1238" i="112"/>
  <c r="N1397" i="112"/>
  <c r="P3510" i="109"/>
  <c r="P1707" i="112"/>
  <c r="N3671" i="109"/>
  <c r="P2004" i="112"/>
  <c r="O2186" i="112"/>
  <c r="Q1929" i="112"/>
  <c r="Q811" i="112"/>
  <c r="Z1028" i="109"/>
  <c r="N2220" i="112"/>
  <c r="U1180" i="109"/>
  <c r="R1606" i="112"/>
  <c r="N2242" i="112"/>
  <c r="R2506" i="112"/>
  <c r="S2643" i="109"/>
  <c r="Y4040" i="109"/>
  <c r="R2732" i="112"/>
  <c r="O2178" i="112"/>
  <c r="Q1279" i="112"/>
  <c r="N126" i="110"/>
  <c r="R195" i="109"/>
  <c r="U111" i="109"/>
  <c r="O984" i="112"/>
  <c r="P2674" i="112"/>
  <c r="O2695" i="112"/>
  <c r="Q1360" i="109"/>
  <c r="S1683" i="109"/>
  <c r="Q2125" i="112"/>
  <c r="O1014" i="112"/>
  <c r="N2985" i="109"/>
  <c r="V3673" i="109"/>
  <c r="R1358" i="112"/>
  <c r="O1188" i="112"/>
  <c r="W132" i="109"/>
  <c r="U142" i="110"/>
  <c r="T973" i="109"/>
  <c r="N64" i="109"/>
  <c r="P1741" i="112"/>
  <c r="Y3" i="109"/>
  <c r="R1958" i="109"/>
  <c r="S495" i="109"/>
  <c r="P4230" i="109"/>
  <c r="L19" i="110"/>
  <c r="S2610" i="109"/>
  <c r="K83" i="113"/>
  <c r="J74" i="113"/>
  <c r="P1855" i="112"/>
  <c r="N4119" i="109"/>
  <c r="N2481" i="112"/>
  <c r="P1507" i="112"/>
  <c r="O744" i="109"/>
  <c r="S1493" i="109"/>
  <c r="R2626" i="109"/>
  <c r="Q788" i="109"/>
  <c r="V107" i="109"/>
  <c r="O3736" i="109"/>
  <c r="Q800" i="112"/>
  <c r="P733" i="109"/>
  <c r="Y3442" i="109"/>
  <c r="N933" i="112"/>
  <c r="T978" i="109"/>
  <c r="Q1472" i="109"/>
  <c r="Q389" i="109"/>
  <c r="Q2012" i="112"/>
  <c r="N724" i="112"/>
  <c r="J82" i="113"/>
  <c r="L175" i="113"/>
  <c r="N1682" i="109"/>
  <c r="S1872" i="109"/>
  <c r="T194" i="109"/>
  <c r="P2308" i="112"/>
  <c r="P1459" i="112"/>
  <c r="N2343" i="112"/>
  <c r="N1708" i="112"/>
  <c r="T2270" i="109"/>
  <c r="R1570" i="109"/>
  <c r="T1227" i="109"/>
  <c r="Q1267" i="109"/>
  <c r="Q1874" i="112"/>
  <c r="N1862" i="112"/>
  <c r="W3473" i="109"/>
  <c r="V733" i="109"/>
  <c r="Q2661" i="112"/>
  <c r="S2325" i="109"/>
  <c r="M148" i="113"/>
  <c r="N4245" i="109"/>
  <c r="P2393" i="109"/>
  <c r="Q2764" i="109"/>
  <c r="V574" i="109"/>
  <c r="P1908" i="109"/>
  <c r="O65" i="110"/>
  <c r="N2026" i="109"/>
  <c r="N1497" i="109"/>
  <c r="P853" i="109"/>
  <c r="X944" i="109"/>
  <c r="S120" i="110"/>
  <c r="P422" i="109"/>
  <c r="P948" i="109"/>
  <c r="P2222" i="112"/>
  <c r="P2448" i="112"/>
  <c r="L98" i="110"/>
  <c r="N1792" i="112"/>
  <c r="P111" i="110"/>
  <c r="O531" i="109"/>
  <c r="R1350" i="109"/>
  <c r="Q1194" i="109"/>
  <c r="U56" i="110"/>
  <c r="Q2332" i="112"/>
  <c r="O513" i="112"/>
  <c r="O2674" i="112"/>
  <c r="S2594" i="109"/>
  <c r="P25" i="112"/>
  <c r="S4058" i="109"/>
  <c r="Y3411" i="109"/>
  <c r="Q4173" i="109"/>
  <c r="N21" i="112"/>
  <c r="V586" i="109"/>
  <c r="Z3627" i="109"/>
  <c r="V3708" i="109"/>
  <c r="O2106" i="112"/>
  <c r="Q1643" i="112"/>
  <c r="P3381" i="109"/>
  <c r="N342" i="112"/>
  <c r="P1558" i="112"/>
  <c r="Y980" i="109"/>
  <c r="N2709" i="112"/>
  <c r="W1193" i="109"/>
  <c r="P4052" i="109"/>
  <c r="Q2478" i="112"/>
  <c r="O2682" i="112"/>
  <c r="T1525" i="109"/>
  <c r="T2957" i="109"/>
  <c r="U1278" i="109"/>
  <c r="L16" i="113"/>
  <c r="N2154" i="112"/>
  <c r="O3396" i="109"/>
  <c r="Q1465" i="112"/>
  <c r="O3454" i="109"/>
  <c r="P3124" i="109"/>
  <c r="N2344" i="112"/>
  <c r="Y3718" i="109"/>
  <c r="Q781" i="109"/>
  <c r="P3778" i="109"/>
  <c r="Y4285" i="109"/>
  <c r="S3293" i="109"/>
  <c r="R3552" i="109"/>
  <c r="N1913" i="112"/>
  <c r="N2004" i="112"/>
  <c r="U4297" i="109"/>
  <c r="O4114" i="109"/>
  <c r="P505" i="112"/>
  <c r="R80" i="110"/>
  <c r="Y2991" i="109"/>
  <c r="V2481" i="109"/>
  <c r="P3889" i="109"/>
  <c r="Q1908" i="112"/>
  <c r="N2410" i="112"/>
  <c r="T3496" i="109"/>
  <c r="R2271" i="112"/>
  <c r="O2645" i="112"/>
  <c r="N3835" i="109"/>
  <c r="O3933" i="109"/>
  <c r="R905" i="109"/>
  <c r="Q1548" i="109"/>
  <c r="P1670" i="112"/>
  <c r="S2766" i="109"/>
  <c r="P1102" i="112"/>
  <c r="N1770" i="112"/>
  <c r="O2350" i="112"/>
  <c r="N3717" i="109"/>
  <c r="T1610" i="109"/>
  <c r="W285" i="109"/>
  <c r="N403" i="112"/>
  <c r="O154" i="110"/>
  <c r="K33" i="113"/>
  <c r="Q2088" i="112"/>
  <c r="N619" i="112"/>
  <c r="P2318" i="112"/>
  <c r="V4052" i="109"/>
  <c r="O1171" i="112"/>
  <c r="Q4165" i="109"/>
  <c r="R97" i="109"/>
  <c r="T158" i="110"/>
  <c r="U2434" i="109"/>
  <c r="R2717" i="112"/>
  <c r="P1313" i="112"/>
  <c r="O72" i="109"/>
  <c r="U1997" i="109"/>
  <c r="V2819" i="109"/>
  <c r="P91" i="110"/>
  <c r="Q1441" i="112"/>
  <c r="R102" i="110"/>
  <c r="R4150" i="109"/>
  <c r="U3896" i="109"/>
  <c r="R649" i="109"/>
  <c r="L37" i="113"/>
  <c r="Q147" i="112"/>
  <c r="N757" i="112"/>
  <c r="P1710" i="112"/>
  <c r="N415" i="112"/>
  <c r="R118" i="109"/>
  <c r="N1983" i="112"/>
  <c r="T3740" i="109"/>
  <c r="Q61" i="110"/>
  <c r="K160" i="113"/>
  <c r="L173" i="113"/>
  <c r="N2201" i="112"/>
  <c r="M111" i="113"/>
  <c r="O1426" i="112"/>
  <c r="O108" i="110"/>
  <c r="R114" i="110"/>
  <c r="Q1865" i="112"/>
  <c r="R162" i="110"/>
  <c r="Q2567" i="112"/>
  <c r="P4237" i="109"/>
  <c r="Q2171" i="112"/>
  <c r="Q2410" i="112"/>
  <c r="R876" i="112"/>
  <c r="R998" i="109"/>
  <c r="N1405" i="112"/>
  <c r="P4228" i="109"/>
  <c r="R1138" i="112"/>
  <c r="N2338" i="112"/>
  <c r="O202" i="109"/>
  <c r="K84" i="113"/>
  <c r="W4092" i="109"/>
  <c r="N741" i="112"/>
  <c r="O1105" i="112"/>
  <c r="T3929" i="109"/>
  <c r="P57" i="112"/>
  <c r="K19" i="110"/>
  <c r="U1368" i="109"/>
  <c r="Q2114" i="112"/>
  <c r="R94" i="110"/>
  <c r="R1827" i="112"/>
  <c r="N4258" i="109"/>
  <c r="Q2360" i="112"/>
  <c r="O2469" i="109"/>
  <c r="S114" i="110"/>
  <c r="Y2220" i="109"/>
  <c r="N4135" i="109"/>
  <c r="O160" i="109"/>
  <c r="O2590" i="112"/>
  <c r="N1924" i="112"/>
  <c r="N2372" i="112"/>
  <c r="Q122" i="110"/>
  <c r="N2586" i="112"/>
  <c r="X3547" i="109"/>
  <c r="P727" i="112"/>
  <c r="O718" i="112"/>
  <c r="O3570" i="109"/>
  <c r="N2580" i="112"/>
  <c r="O1753" i="112"/>
  <c r="O566" i="112"/>
  <c r="Y4186" i="109"/>
  <c r="T25" i="110"/>
  <c r="P3174" i="109"/>
  <c r="W2570" i="109"/>
  <c r="N1253" i="109"/>
  <c r="W3195" i="109"/>
  <c r="R3336" i="109"/>
  <c r="P4128" i="109"/>
  <c r="T3887" i="109"/>
  <c r="P3931" i="109"/>
  <c r="P117" i="110"/>
  <c r="Q3321" i="109"/>
  <c r="Y1909" i="109"/>
  <c r="N705" i="112"/>
  <c r="Q1346" i="109"/>
  <c r="Z688" i="109"/>
  <c r="X2305" i="109"/>
  <c r="X3700" i="109"/>
  <c r="J35" i="113"/>
  <c r="K29" i="110"/>
  <c r="P1178" i="112"/>
  <c r="N2076" i="112"/>
  <c r="Q722" i="112"/>
  <c r="O1504" i="112"/>
  <c r="N1414" i="112"/>
  <c r="Q3420" i="109"/>
  <c r="X4188" i="109"/>
  <c r="S4286" i="109"/>
  <c r="O1729" i="109"/>
  <c r="Z4338" i="109"/>
  <c r="R1342" i="112"/>
  <c r="Y4278" i="109"/>
  <c r="T1355" i="109"/>
  <c r="R4029" i="109"/>
  <c r="K48" i="113"/>
  <c r="V3085" i="109"/>
  <c r="O3873" i="109"/>
  <c r="X2596" i="109"/>
  <c r="J140" i="113"/>
  <c r="N3811" i="109"/>
  <c r="V3796" i="109"/>
  <c r="O2217" i="112"/>
  <c r="S3038" i="109"/>
  <c r="S7" i="110"/>
  <c r="N1838" i="109"/>
  <c r="W3329" i="109"/>
  <c r="W403" i="109"/>
  <c r="X2712" i="109"/>
  <c r="S1207" i="109"/>
  <c r="O2676" i="112"/>
  <c r="V187" i="109"/>
  <c r="P2556" i="112"/>
  <c r="N66" i="112"/>
  <c r="M100" i="110"/>
  <c r="L134" i="113"/>
  <c r="U147" i="110"/>
  <c r="O2029" i="109"/>
  <c r="Q4188" i="109"/>
  <c r="U4184" i="109"/>
  <c r="O1237" i="112"/>
  <c r="U2317" i="109"/>
  <c r="Q1481" i="109"/>
  <c r="K51" i="113"/>
  <c r="Q4146" i="109"/>
  <c r="N1470" i="112"/>
  <c r="N4155" i="109"/>
  <c r="N655" i="109"/>
  <c r="N2188" i="112"/>
  <c r="N3704" i="109"/>
  <c r="X3454" i="109"/>
  <c r="T1281" i="109"/>
  <c r="T3101" i="109"/>
  <c r="N2107" i="112"/>
  <c r="T1704" i="109"/>
  <c r="X989" i="109"/>
  <c r="P2689" i="109"/>
  <c r="Q2556" i="112"/>
  <c r="T4292" i="109"/>
  <c r="O1896" i="112"/>
  <c r="P1736" i="112"/>
  <c r="P621" i="112"/>
  <c r="Y4212" i="109"/>
  <c r="U2793" i="109"/>
  <c r="V2411" i="109"/>
  <c r="K108" i="110"/>
  <c r="Y1099" i="109"/>
  <c r="Q978" i="112"/>
  <c r="R3090" i="109"/>
  <c r="O579" i="109"/>
  <c r="R4043" i="109"/>
  <c r="P3121" i="109"/>
  <c r="L28" i="113"/>
  <c r="X3922" i="109"/>
  <c r="U797" i="109"/>
  <c r="Q450" i="109"/>
  <c r="P2208" i="112"/>
  <c r="S2936" i="109"/>
  <c r="Q2775" i="109"/>
  <c r="T1911" i="109"/>
  <c r="O1329" i="109"/>
  <c r="Y3399" i="109"/>
  <c r="Q1889" i="109"/>
  <c r="T4259" i="109"/>
  <c r="X3339" i="109"/>
  <c r="O2440" i="112"/>
  <c r="Q1949" i="112"/>
  <c r="U3876" i="109"/>
  <c r="W2399" i="109"/>
  <c r="N2358" i="112"/>
  <c r="O245" i="109"/>
  <c r="X3709" i="109"/>
  <c r="S1666" i="109"/>
  <c r="P1559" i="109"/>
  <c r="P2" i="109"/>
  <c r="U103" i="110"/>
  <c r="Q2027" i="109"/>
  <c r="Q233" i="112"/>
  <c r="P2968" i="109"/>
  <c r="Q2355" i="112"/>
  <c r="N2583" i="112"/>
  <c r="J166" i="113"/>
  <c r="N1265" i="112"/>
  <c r="U2047" i="109"/>
  <c r="R3468" i="109"/>
  <c r="Q2203" i="109"/>
  <c r="T4232" i="109"/>
  <c r="V1973" i="109"/>
  <c r="S290" i="109"/>
  <c r="N3855" i="109"/>
  <c r="S3" i="110"/>
  <c r="N411" i="109"/>
  <c r="N1273" i="109"/>
  <c r="O2481" i="109"/>
  <c r="V2320" i="109"/>
  <c r="P3209" i="109"/>
  <c r="P1259" i="112"/>
  <c r="L2" i="113"/>
  <c r="Q402" i="109"/>
  <c r="N1202" i="112"/>
  <c r="K141" i="110"/>
  <c r="N1934" i="112"/>
  <c r="Q2616" i="112"/>
  <c r="R2411" i="109"/>
  <c r="O97" i="110"/>
  <c r="P35" i="112"/>
  <c r="M42" i="113"/>
  <c r="P316" i="112"/>
  <c r="N2473" i="112"/>
  <c r="X4216" i="109"/>
  <c r="O49" i="110"/>
  <c r="R1187" i="109"/>
  <c r="P1661" i="112"/>
  <c r="W3861" i="109"/>
  <c r="O1885" i="112"/>
  <c r="O2082" i="112"/>
  <c r="X615" i="109"/>
  <c r="P2181" i="112"/>
  <c r="W3512" i="109"/>
  <c r="P2119" i="112"/>
  <c r="N949" i="109"/>
  <c r="T3448" i="109"/>
  <c r="V4159" i="109"/>
  <c r="Q407" i="109"/>
  <c r="J54" i="113"/>
  <c r="N3840" i="109"/>
  <c r="R1713" i="109"/>
  <c r="T2459" i="109"/>
  <c r="P236" i="112"/>
  <c r="O949" i="112"/>
  <c r="O2657" i="109"/>
  <c r="R1599" i="109"/>
  <c r="S3806" i="109"/>
  <c r="N1165" i="109"/>
  <c r="P1697" i="112"/>
  <c r="V3376" i="109"/>
  <c r="W2082" i="109"/>
  <c r="Y1018" i="109"/>
  <c r="W4266" i="109"/>
  <c r="U589" i="109"/>
  <c r="Y3082" i="109"/>
  <c r="P629" i="112"/>
  <c r="U914" i="109"/>
  <c r="N2637" i="112"/>
  <c r="Y4062" i="109"/>
  <c r="P1488" i="112"/>
  <c r="O1653" i="112"/>
  <c r="L49" i="110"/>
  <c r="Q1934" i="112"/>
  <c r="R1202" i="109"/>
  <c r="X949" i="109"/>
  <c r="Z3584" i="109"/>
  <c r="Q3710" i="109"/>
  <c r="O155" i="110"/>
  <c r="Y1919" i="109"/>
  <c r="W1568" i="109"/>
  <c r="V1175" i="109"/>
  <c r="R454" i="112"/>
  <c r="P1536" i="112"/>
  <c r="X3794" i="109"/>
  <c r="S2655" i="109"/>
  <c r="O2584" i="112"/>
  <c r="R221" i="112"/>
  <c r="N573" i="112"/>
  <c r="Q820" i="112"/>
  <c r="U3513" i="109"/>
  <c r="O2574" i="112"/>
  <c r="Q2090" i="112"/>
  <c r="O1716" i="109"/>
  <c r="U552" i="109"/>
  <c r="W1960" i="109"/>
  <c r="Q3899" i="109"/>
  <c r="N2246" i="112"/>
  <c r="U168" i="110"/>
  <c r="M140" i="113"/>
  <c r="Y2607" i="109"/>
  <c r="P303" i="112"/>
  <c r="N1946" i="112"/>
  <c r="Q2714" i="112"/>
  <c r="R2517" i="112"/>
  <c r="R4248" i="109"/>
  <c r="R130" i="110"/>
  <c r="N1717" i="112"/>
  <c r="O2181" i="112"/>
  <c r="S2991" i="109"/>
  <c r="Y3887" i="109"/>
  <c r="Z3951" i="109"/>
  <c r="V4253" i="109"/>
  <c r="P1469" i="112"/>
  <c r="N2310" i="109"/>
  <c r="K117" i="113"/>
  <c r="O1530" i="112"/>
  <c r="O1932" i="112"/>
  <c r="P507" i="109"/>
  <c r="P2557" i="112"/>
  <c r="N45" i="112"/>
  <c r="N1498" i="112"/>
  <c r="S2747" i="109"/>
  <c r="O2760" i="109"/>
  <c r="X1170" i="109"/>
  <c r="Y4282" i="109"/>
  <c r="Y3767" i="109"/>
  <c r="O1282" i="109"/>
  <c r="Y2478" i="109"/>
  <c r="O2429" i="112"/>
  <c r="N1385" i="112"/>
  <c r="W3658" i="109"/>
  <c r="R1371" i="112"/>
  <c r="X4305" i="109"/>
  <c r="P1723" i="112"/>
  <c r="P3323" i="109"/>
  <c r="X3713" i="109"/>
  <c r="X1293" i="109"/>
  <c r="U4197" i="109"/>
  <c r="N532" i="109"/>
  <c r="N3129" i="109"/>
  <c r="P2821" i="109"/>
  <c r="K20" i="110"/>
  <c r="Q1977" i="112"/>
  <c r="N806" i="109"/>
  <c r="P737" i="112"/>
  <c r="V4078" i="109"/>
  <c r="O1782" i="112"/>
  <c r="X2471" i="109"/>
  <c r="N1315" i="112"/>
  <c r="S2348" i="109"/>
  <c r="P4126" i="109"/>
  <c r="V3845" i="109"/>
  <c r="M74" i="110"/>
  <c r="Q2128" i="112"/>
  <c r="X3541" i="109"/>
  <c r="Y3925" i="109"/>
  <c r="X2970" i="109"/>
  <c r="P836" i="112"/>
  <c r="O1481" i="112"/>
  <c r="P1948" i="112"/>
  <c r="O2667" i="112"/>
  <c r="U167" i="109"/>
  <c r="V1612" i="109"/>
  <c r="P554" i="112"/>
  <c r="Q814" i="112"/>
  <c r="P1704" i="112"/>
  <c r="O1911" i="112"/>
  <c r="S4076" i="109"/>
  <c r="P2943" i="109"/>
  <c r="Q2312" i="112"/>
  <c r="T4192" i="109"/>
  <c r="O2094" i="112"/>
  <c r="T4154" i="109"/>
  <c r="N1922" i="112"/>
  <c r="O1927" i="112"/>
  <c r="U1231" i="109"/>
  <c r="R899" i="112"/>
  <c r="W3115" i="109"/>
  <c r="L21" i="113"/>
  <c r="R1997" i="109"/>
  <c r="Q412" i="109"/>
  <c r="N1501" i="112"/>
  <c r="N624" i="109"/>
  <c r="X3010" i="109"/>
  <c r="Q4156" i="109"/>
  <c r="O561" i="112"/>
  <c r="Q2633" i="112"/>
  <c r="R1604" i="112"/>
  <c r="T17" i="110"/>
  <c r="O1730" i="112"/>
  <c r="Q2190" i="112"/>
  <c r="P2687" i="112"/>
  <c r="R173" i="110"/>
  <c r="R376" i="109"/>
  <c r="N1936" i="112"/>
  <c r="X4226" i="109"/>
  <c r="S2929" i="109"/>
  <c r="P40" i="110"/>
  <c r="V3655" i="109"/>
  <c r="O1436" i="112"/>
  <c r="R1118" i="112"/>
  <c r="V3307" i="109"/>
  <c r="V1012" i="109"/>
  <c r="S1600" i="109"/>
  <c r="P271" i="109"/>
  <c r="Q519" i="112"/>
  <c r="Z336" i="109"/>
  <c r="Q605" i="112"/>
  <c r="Q861" i="109"/>
  <c r="P1267" i="112"/>
  <c r="R1923" i="109"/>
  <c r="P95" i="112"/>
  <c r="O1651" i="109"/>
  <c r="V2744" i="109"/>
  <c r="R3169" i="109"/>
  <c r="M31" i="113"/>
  <c r="T3514" i="109"/>
  <c r="P542" i="109"/>
  <c r="P2156" i="112"/>
  <c r="V4183" i="109"/>
  <c r="M83" i="113"/>
  <c r="N367" i="109"/>
  <c r="X2828" i="109"/>
  <c r="U3423" i="109"/>
  <c r="Y3878" i="109"/>
  <c r="P1853" i="109"/>
  <c r="P2583" i="112"/>
  <c r="P2237" i="112"/>
  <c r="Y1988" i="109"/>
  <c r="W1225" i="109"/>
  <c r="W767" i="109"/>
  <c r="R3816" i="109"/>
  <c r="W1967" i="109"/>
  <c r="P2789" i="109"/>
  <c r="S123" i="110"/>
  <c r="S2297" i="109"/>
  <c r="R4175" i="109"/>
  <c r="N629" i="109"/>
  <c r="O1952" i="112"/>
  <c r="Q4267" i="109"/>
  <c r="X3121" i="109"/>
  <c r="Y3712" i="109"/>
  <c r="U938" i="109"/>
  <c r="T905" i="109"/>
  <c r="P146" i="112"/>
  <c r="N1162" i="112"/>
  <c r="W3026" i="109"/>
  <c r="S3419" i="109"/>
  <c r="Y2578" i="109"/>
  <c r="N1768" i="112"/>
  <c r="Y1698" i="109"/>
  <c r="P2937" i="109"/>
  <c r="S2262" i="109"/>
  <c r="O2671" i="112"/>
  <c r="K40" i="110"/>
  <c r="R3310" i="109"/>
  <c r="O4138" i="109"/>
  <c r="U40" i="110"/>
  <c r="U2697" i="109"/>
  <c r="R2363" i="109"/>
  <c r="O3563" i="109"/>
  <c r="W1936" i="109"/>
  <c r="Y2923" i="109"/>
  <c r="P1641" i="112"/>
  <c r="Q1728" i="112"/>
  <c r="T64" i="109"/>
  <c r="T3001" i="109"/>
  <c r="P1487" i="112"/>
  <c r="O1861" i="109"/>
  <c r="N4222" i="109"/>
  <c r="N1294" i="112"/>
  <c r="Q752" i="112"/>
  <c r="O2390" i="112"/>
  <c r="O811" i="112"/>
  <c r="N2044" i="109"/>
  <c r="X483" i="109"/>
  <c r="M39" i="110"/>
  <c r="O110" i="112"/>
  <c r="N1031" i="112"/>
  <c r="O72" i="110"/>
  <c r="Q2025" i="109"/>
  <c r="R3693" i="109"/>
  <c r="X4220" i="109"/>
  <c r="R92" i="110"/>
  <c r="P2248" i="112"/>
  <c r="P1306" i="112"/>
  <c r="X441" i="109"/>
  <c r="R3718" i="109"/>
  <c r="O919" i="109"/>
  <c r="X1978" i="109"/>
  <c r="U14" i="110"/>
  <c r="W4057" i="109"/>
  <c r="S143" i="110"/>
  <c r="N744" i="109"/>
  <c r="O1154" i="109"/>
  <c r="J42" i="110"/>
  <c r="P2115" i="112"/>
  <c r="Q964" i="112"/>
  <c r="Q1428" i="112"/>
  <c r="O623" i="112"/>
  <c r="S410" i="109"/>
  <c r="O813" i="112"/>
  <c r="O2366" i="112"/>
  <c r="Q1314" i="112"/>
  <c r="V3153" i="109"/>
  <c r="N2099" i="112"/>
  <c r="O2550" i="112"/>
  <c r="R2689" i="109"/>
  <c r="Q1970" i="112"/>
  <c r="Q2371" i="112"/>
  <c r="T3837" i="109"/>
  <c r="O537" i="112"/>
  <c r="N410" i="112"/>
  <c r="N3542" i="109"/>
  <c r="X3069" i="109"/>
  <c r="R258" i="109"/>
  <c r="R191" i="112"/>
  <c r="O98" i="112"/>
  <c r="O1298" i="112"/>
  <c r="Y2636" i="109"/>
  <c r="R678" i="112"/>
  <c r="Y572" i="109"/>
  <c r="P2793" i="109"/>
  <c r="M57" i="113"/>
  <c r="W1866" i="109"/>
  <c r="T3183" i="109"/>
  <c r="Q1851" i="112"/>
  <c r="O3654" i="109"/>
  <c r="N375" i="112"/>
  <c r="Q1553" i="112"/>
  <c r="W4253" i="109"/>
  <c r="T2819" i="109"/>
  <c r="O1307" i="112"/>
  <c r="T139" i="110"/>
  <c r="R49" i="109"/>
  <c r="O2469" i="112"/>
  <c r="X824" i="109"/>
  <c r="S4031" i="109"/>
  <c r="Q2482" i="112"/>
  <c r="Y735" i="109"/>
  <c r="N3851" i="109"/>
  <c r="Q3428" i="109"/>
  <c r="Q2010" i="112"/>
  <c r="O2651" i="112"/>
  <c r="V148" i="109"/>
  <c r="N772" i="112"/>
  <c r="S1629" i="109"/>
  <c r="O3800" i="109"/>
  <c r="N355" i="112"/>
  <c r="X4127" i="109"/>
  <c r="N2748" i="109"/>
  <c r="O2634" i="109"/>
  <c r="P1543" i="112"/>
  <c r="O2138" i="112"/>
  <c r="W874" i="109"/>
  <c r="Q2055" i="109"/>
  <c r="R1606" i="109"/>
  <c r="O360" i="112"/>
  <c r="T3477" i="109"/>
  <c r="O988" i="112"/>
  <c r="W2216" i="109"/>
  <c r="P2552" i="112"/>
  <c r="P175" i="110"/>
  <c r="O863" i="112"/>
  <c r="W2378" i="109"/>
  <c r="R2251" i="109"/>
  <c r="Q2419" i="112"/>
  <c r="N3340" i="109"/>
  <c r="Q1783" i="112"/>
  <c r="N1669" i="112"/>
  <c r="S16" i="110"/>
  <c r="P85" i="110"/>
  <c r="N2169" i="112"/>
  <c r="O2105" i="112"/>
  <c r="Y3563" i="109"/>
  <c r="Q1060" i="112"/>
  <c r="X573" i="109"/>
  <c r="O1935" i="112"/>
  <c r="W19" i="109"/>
  <c r="V2023" i="109"/>
  <c r="P872" i="112"/>
  <c r="N2040" i="109"/>
  <c r="P1729" i="112"/>
  <c r="U4107" i="109"/>
  <c r="Q1641" i="112"/>
  <c r="Q2463" i="112"/>
  <c r="Y2313" i="109"/>
  <c r="Q176" i="110"/>
  <c r="L135" i="110"/>
  <c r="N1245" i="112"/>
  <c r="O4200" i="109"/>
  <c r="V3480" i="109"/>
  <c r="L156" i="110"/>
  <c r="W3894" i="109"/>
  <c r="S140" i="109"/>
  <c r="O1319" i="112"/>
  <c r="S1217" i="109"/>
  <c r="Y3525" i="109"/>
  <c r="P2582" i="109"/>
  <c r="W3812" i="109"/>
  <c r="Q1938" i="112"/>
  <c r="N64" i="110"/>
  <c r="T4143" i="109"/>
  <c r="R1146" i="112"/>
  <c r="N2652" i="112"/>
  <c r="L87" i="113"/>
  <c r="U633" i="109"/>
  <c r="Y779" i="109"/>
  <c r="P2678" i="112"/>
  <c r="P1745" i="109"/>
  <c r="Q638" i="112"/>
  <c r="U1608" i="109"/>
  <c r="X497" i="109"/>
  <c r="N798" i="112"/>
  <c r="R1797" i="112"/>
  <c r="S3396" i="109"/>
  <c r="Q479" i="112"/>
  <c r="O645" i="109"/>
  <c r="P1217" i="112"/>
  <c r="V2576" i="109"/>
  <c r="U2634" i="109"/>
  <c r="N2475" i="112"/>
  <c r="T179" i="110"/>
  <c r="P22" i="112"/>
  <c r="O2614" i="112"/>
  <c r="V3026" i="109"/>
  <c r="O312" i="112"/>
  <c r="P2633" i="112"/>
  <c r="N3812" i="109"/>
  <c r="N1861" i="112"/>
  <c r="Q721" i="112"/>
  <c r="T3753" i="109"/>
  <c r="S3833" i="109"/>
  <c r="O2240" i="112"/>
  <c r="P1073" i="112"/>
  <c r="W3811" i="109"/>
  <c r="R3210" i="109"/>
  <c r="M173" i="113"/>
  <c r="P1392" i="112"/>
  <c r="K87" i="110"/>
  <c r="Q114" i="110"/>
  <c r="N2193" i="112"/>
  <c r="R47" i="110"/>
  <c r="S45" i="110"/>
  <c r="O2352" i="112"/>
  <c r="O2684" i="112"/>
  <c r="P233" i="112"/>
  <c r="P4292" i="109"/>
  <c r="T1732" i="109"/>
  <c r="L173" i="110"/>
  <c r="N500" i="112"/>
  <c r="P2229" i="112"/>
  <c r="L74" i="113"/>
  <c r="Q3388" i="109"/>
  <c r="N1928" i="112"/>
  <c r="O2114" i="112"/>
  <c r="Q2629" i="112"/>
  <c r="O1503" i="112"/>
  <c r="L133" i="113"/>
  <c r="O2249" i="112"/>
  <c r="R1130" i="112"/>
  <c r="N1670" i="112"/>
  <c r="O3759" i="109"/>
  <c r="M116" i="110"/>
  <c r="O86" i="110"/>
  <c r="J122" i="110"/>
  <c r="N1021" i="112"/>
  <c r="S3171" i="109"/>
  <c r="R1197" i="109"/>
  <c r="P4112" i="109"/>
  <c r="W1548" i="109"/>
  <c r="Y260" i="109"/>
  <c r="U52" i="110"/>
  <c r="N43" i="112"/>
  <c r="Q3789" i="109"/>
  <c r="T88" i="109"/>
  <c r="U4294" i="109"/>
  <c r="P411" i="112"/>
  <c r="R228" i="112"/>
  <c r="X3522" i="109"/>
  <c r="T1969" i="109"/>
  <c r="Y3320" i="109"/>
  <c r="N1686" i="112"/>
  <c r="N1403" i="112"/>
  <c r="Y3870" i="109"/>
  <c r="Q2144" i="112"/>
  <c r="T3526" i="109"/>
  <c r="R1600" i="112"/>
  <c r="V815" i="109"/>
  <c r="P1284" i="112"/>
  <c r="O2561" i="112"/>
  <c r="P132" i="110"/>
  <c r="X879" i="109"/>
  <c r="X2569" i="109"/>
  <c r="O476" i="112"/>
  <c r="M52" i="113"/>
  <c r="X4281" i="109"/>
  <c r="N2540" i="112"/>
  <c r="O1140" i="109"/>
  <c r="N2564" i="112"/>
  <c r="X4161" i="109"/>
  <c r="O2253" i="109"/>
  <c r="N3819" i="109"/>
  <c r="Q1888" i="112"/>
  <c r="O1941" i="112"/>
  <c r="N1320" i="112"/>
  <c r="T43" i="110"/>
  <c r="X3304" i="109"/>
  <c r="X33" i="109"/>
  <c r="O3146" i="109"/>
  <c r="N3885" i="109"/>
  <c r="Q3875" i="109"/>
  <c r="Y4227" i="109"/>
  <c r="O2191" i="112"/>
  <c r="P2558" i="112"/>
  <c r="T2340" i="109"/>
  <c r="N1242" i="112"/>
  <c r="W3543" i="109"/>
  <c r="P482" i="112"/>
  <c r="P841" i="112"/>
  <c r="U2566" i="109"/>
  <c r="N526" i="112"/>
  <c r="S3355" i="109"/>
  <c r="O2714" i="112"/>
  <c r="M108" i="110"/>
  <c r="O2089" i="112"/>
  <c r="Q462" i="112"/>
  <c r="K178" i="110"/>
  <c r="W3574" i="109"/>
  <c r="U4095" i="109"/>
  <c r="Q1479" i="112"/>
  <c r="O467" i="112"/>
  <c r="Q2209" i="112"/>
  <c r="P182" i="112"/>
  <c r="Z3976" i="109"/>
  <c r="X3315" i="109"/>
  <c r="M18" i="113"/>
  <c r="T3810" i="109"/>
  <c r="P563" i="112"/>
  <c r="O1541" i="112"/>
  <c r="Q2441" i="112"/>
  <c r="O2119" i="112"/>
  <c r="Z3641" i="109"/>
  <c r="Q1962" i="112"/>
  <c r="P2432" i="112"/>
  <c r="N2" i="110"/>
  <c r="X3543" i="109"/>
  <c r="P399" i="112"/>
  <c r="W3342" i="109"/>
  <c r="S3085" i="109"/>
  <c r="S2349" i="109"/>
  <c r="J38" i="110"/>
  <c r="O818" i="112"/>
  <c r="U2482" i="109"/>
  <c r="O2202" i="112"/>
  <c r="Z3975" i="109"/>
  <c r="Q3818" i="109"/>
  <c r="Y486" i="109"/>
  <c r="J28" i="113"/>
  <c r="O377" i="112"/>
  <c r="O2536" i="112"/>
  <c r="R1800" i="112"/>
  <c r="N2433" i="112"/>
  <c r="O628" i="112"/>
  <c r="O622" i="112"/>
  <c r="V3901" i="109"/>
  <c r="W3906" i="109"/>
  <c r="Y1718" i="109"/>
  <c r="P2219" i="112"/>
  <c r="S1859" i="109"/>
  <c r="T3942" i="109"/>
  <c r="R4024" i="109"/>
  <c r="S1865" i="109"/>
  <c r="Q4079" i="109"/>
  <c r="P130" i="110"/>
  <c r="X2945" i="109"/>
  <c r="P2365" i="112"/>
  <c r="T865" i="109"/>
  <c r="V1854" i="109"/>
  <c r="P815" i="112"/>
  <c r="O3494" i="109"/>
  <c r="O2247" i="112"/>
  <c r="Q1316" i="112"/>
  <c r="L180" i="110"/>
  <c r="N2353" i="112"/>
  <c r="O1839" i="109"/>
  <c r="N4304" i="109"/>
  <c r="U3102" i="109"/>
  <c r="Z2185" i="109"/>
  <c r="R222" i="109"/>
  <c r="S2446" i="109"/>
  <c r="Q1234" i="112"/>
  <c r="N473" i="112"/>
  <c r="P1563" i="109"/>
  <c r="L48" i="110"/>
  <c r="Q4300" i="109"/>
  <c r="Q2117" i="112"/>
  <c r="Y3738" i="109"/>
  <c r="W4047" i="109"/>
  <c r="N2159" i="112"/>
  <c r="P19" i="109"/>
  <c r="N2601" i="112"/>
  <c r="Q1175" i="112"/>
  <c r="U941" i="109"/>
  <c r="R2789" i="109"/>
  <c r="N493" i="112"/>
  <c r="R3868" i="109"/>
  <c r="P50" i="112"/>
  <c r="P3314" i="109"/>
  <c r="M12" i="113"/>
  <c r="S1935" i="109"/>
  <c r="O404" i="112"/>
  <c r="Q2173" i="112"/>
  <c r="N1672" i="112"/>
  <c r="N974" i="109"/>
  <c r="R993" i="109"/>
  <c r="S836" i="109"/>
  <c r="R2588" i="109"/>
  <c r="P237" i="109"/>
  <c r="V3573" i="109"/>
  <c r="T3024" i="109"/>
  <c r="O3748" i="109"/>
  <c r="T1481" i="109"/>
  <c r="O374" i="112"/>
  <c r="Q1691" i="112"/>
  <c r="R4249" i="109"/>
  <c r="P2563" i="112"/>
  <c r="S4099" i="109"/>
  <c r="K28" i="113"/>
  <c r="P1420" i="112"/>
  <c r="N2227" i="112"/>
  <c r="S3873" i="109"/>
  <c r="U2557" i="109"/>
  <c r="U1291" i="109"/>
  <c r="Q995" i="112"/>
  <c r="R892" i="112"/>
  <c r="S4303" i="109"/>
  <c r="Y3195" i="109"/>
  <c r="Q2357" i="112"/>
  <c r="Q1989" i="112"/>
  <c r="T4233" i="109"/>
  <c r="T3439" i="109"/>
  <c r="U3892" i="109"/>
  <c r="V472" i="109"/>
  <c r="L93" i="113"/>
  <c r="M105" i="110"/>
  <c r="Y3386" i="109"/>
  <c r="X395" i="109"/>
  <c r="P1916" i="112"/>
  <c r="Q1357" i="109"/>
  <c r="T69" i="110"/>
  <c r="O2447" i="112"/>
  <c r="R4192" i="109"/>
  <c r="Y3739" i="109"/>
  <c r="S50" i="110"/>
  <c r="Q2670" i="112"/>
  <c r="P4264" i="109"/>
  <c r="R1573" i="112"/>
  <c r="J156" i="113"/>
  <c r="P41" i="112"/>
  <c r="S4158" i="109"/>
  <c r="P1941" i="112"/>
  <c r="K103" i="113"/>
  <c r="P2827" i="109"/>
  <c r="X843" i="109"/>
  <c r="N986" i="112"/>
  <c r="O3919" i="109"/>
  <c r="N1791" i="112"/>
  <c r="P1698" i="109"/>
  <c r="N3075" i="109"/>
  <c r="N1458" i="112"/>
  <c r="Y239" i="109"/>
  <c r="N2785" i="109"/>
  <c r="O853" i="112"/>
  <c r="P1494" i="109"/>
  <c r="O2190" i="112"/>
  <c r="W2834" i="109"/>
  <c r="Y3838" i="109"/>
  <c r="S3431" i="109"/>
  <c r="N3394" i="109"/>
  <c r="P2661" i="109"/>
  <c r="R2274" i="112"/>
  <c r="O2681" i="112"/>
  <c r="N1534" i="112"/>
  <c r="L141" i="110"/>
  <c r="T113" i="109"/>
  <c r="V4280" i="109"/>
  <c r="X1189" i="109"/>
  <c r="Q987" i="109"/>
  <c r="O2412" i="112"/>
  <c r="U4185" i="109"/>
  <c r="N1682" i="112"/>
  <c r="N1961" i="112"/>
  <c r="U1515" i="109"/>
  <c r="P1528" i="112"/>
  <c r="N3743" i="109"/>
  <c r="Z1771" i="109"/>
  <c r="P3410" i="109"/>
  <c r="O1013" i="112"/>
  <c r="W3661" i="109"/>
  <c r="N1065" i="112"/>
  <c r="V3776" i="109"/>
  <c r="P848" i="109"/>
  <c r="V2637" i="109"/>
  <c r="O2610" i="112"/>
  <c r="P1024" i="112"/>
  <c r="P2680" i="112"/>
  <c r="Q280" i="112"/>
  <c r="Q1430" i="112"/>
  <c r="S1563" i="109"/>
  <c r="S3424" i="109"/>
  <c r="X2670" i="109"/>
  <c r="U4061" i="109"/>
  <c r="X2793" i="109"/>
  <c r="O4065" i="109"/>
  <c r="X4034" i="109"/>
  <c r="T147" i="109"/>
  <c r="T523" i="109"/>
  <c r="N1478" i="112"/>
  <c r="Y3800" i="109"/>
  <c r="P2376" i="112"/>
  <c r="K176" i="110"/>
  <c r="N1211" i="112"/>
  <c r="O181" i="110"/>
  <c r="X1615" i="109"/>
  <c r="K138" i="110"/>
  <c r="P2591" i="112"/>
  <c r="X3022" i="109"/>
  <c r="O1773" i="112"/>
  <c r="N642" i="112"/>
  <c r="N1318" i="109"/>
  <c r="U837" i="109"/>
  <c r="W2968" i="109"/>
  <c r="P1738" i="112"/>
  <c r="P136" i="110"/>
  <c r="T3131" i="109"/>
  <c r="X2929" i="109"/>
  <c r="N146" i="109"/>
  <c r="P520" i="112"/>
  <c r="O2342" i="112"/>
  <c r="U2823" i="109"/>
  <c r="S3789" i="109"/>
  <c r="L8" i="113"/>
  <c r="X3001" i="109"/>
  <c r="Q1477" i="112"/>
  <c r="Q2657" i="112"/>
  <c r="Y4071" i="109"/>
  <c r="O512" i="112"/>
  <c r="L46" i="113"/>
  <c r="V621" i="109"/>
  <c r="K175" i="113"/>
  <c r="U3655" i="109"/>
  <c r="O621" i="109"/>
  <c r="P3911" i="109"/>
  <c r="Q1015" i="109"/>
  <c r="Y2039" i="109"/>
  <c r="W738" i="109"/>
  <c r="V3772" i="109"/>
  <c r="X1197" i="109"/>
  <c r="R498" i="109"/>
  <c r="Q4177" i="109"/>
  <c r="S157" i="110"/>
  <c r="N2116" i="112"/>
  <c r="Q745" i="112"/>
  <c r="N3330" i="109"/>
  <c r="M94" i="110"/>
  <c r="S3866" i="109"/>
  <c r="W1477" i="109"/>
  <c r="N2083" i="112"/>
  <c r="Y1867" i="109"/>
  <c r="V1602" i="109"/>
  <c r="U3099" i="109"/>
  <c r="S2948" i="109"/>
  <c r="R3743" i="109"/>
  <c r="V158" i="109"/>
  <c r="S2963" i="109"/>
  <c r="V2476" i="109"/>
  <c r="X749" i="109"/>
  <c r="U8" i="110"/>
  <c r="T643" i="109"/>
  <c r="N2065" i="109"/>
  <c r="P3484" i="109"/>
  <c r="N3181" i="109"/>
  <c r="X1533" i="109"/>
  <c r="Q170" i="110"/>
  <c r="Q2924" i="109"/>
  <c r="N1307" i="112"/>
  <c r="W144" i="109"/>
  <c r="S4046" i="109"/>
  <c r="N2455" i="112"/>
  <c r="P2610" i="112"/>
  <c r="W3563" i="109"/>
  <c r="K81" i="113"/>
  <c r="Y3436" i="109"/>
  <c r="R1097" i="109"/>
  <c r="X2331" i="109"/>
  <c r="Q1889" i="112"/>
  <c r="Q544" i="112"/>
  <c r="T3416" i="109"/>
  <c r="O1926" i="112"/>
  <c r="R2294" i="112"/>
  <c r="P3390" i="109"/>
  <c r="V2750" i="109"/>
  <c r="N131" i="110"/>
  <c r="O1713" i="112"/>
  <c r="M52" i="110"/>
  <c r="R1339" i="112"/>
  <c r="P1175" i="112"/>
  <c r="Z2158" i="109"/>
  <c r="P2688" i="112"/>
  <c r="T4240" i="109"/>
  <c r="P1515" i="112"/>
  <c r="R2389" i="109"/>
  <c r="T2021" i="109"/>
  <c r="P3199" i="109"/>
  <c r="Q2449" i="112"/>
  <c r="Q2598" i="112"/>
  <c r="R52" i="110"/>
  <c r="T3738" i="109"/>
  <c r="Q1747" i="109"/>
  <c r="P1910" i="112"/>
  <c r="Q1062" i="112"/>
  <c r="N59" i="112"/>
  <c r="V3035" i="109"/>
  <c r="R2215" i="109"/>
  <c r="U2108" i="109"/>
  <c r="P2564" i="112"/>
  <c r="T2959" i="109"/>
  <c r="V2680" i="109"/>
  <c r="R2707" i="109"/>
  <c r="P267" i="112"/>
  <c r="Q4158" i="109"/>
  <c r="P1638" i="112"/>
  <c r="N1041" i="112"/>
  <c r="Q1947" i="112"/>
  <c r="O1276" i="112"/>
  <c r="O1464" i="112"/>
  <c r="W2705" i="109"/>
  <c r="P3026" i="109"/>
  <c r="V3892" i="109"/>
  <c r="X799" i="109"/>
  <c r="Q2944" i="109"/>
  <c r="Q1918" i="112"/>
  <c r="U55" i="110"/>
  <c r="R3776" i="109"/>
  <c r="P2390" i="112"/>
  <c r="T1250" i="109"/>
  <c r="O912" i="109"/>
  <c r="X3511" i="109"/>
  <c r="S3755" i="109"/>
  <c r="R2522" i="112"/>
  <c r="O477" i="112"/>
  <c r="O401" i="112"/>
  <c r="U4156" i="109"/>
  <c r="V3425" i="109"/>
  <c r="Q603" i="112"/>
  <c r="Q837" i="112"/>
  <c r="O2734" i="109"/>
  <c r="N2626" i="112"/>
  <c r="V3135" i="109"/>
  <c r="M161" i="110"/>
  <c r="N3883" i="109"/>
  <c r="O2267" i="109"/>
  <c r="X2621" i="109"/>
  <c r="R225" i="112"/>
  <c r="U4256" i="109"/>
  <c r="N370" i="112"/>
  <c r="S1142" i="109"/>
  <c r="N1952" i="112"/>
  <c r="S3116" i="109"/>
  <c r="Q560" i="112"/>
  <c r="T536" i="109"/>
  <c r="P1848" i="112"/>
  <c r="Q2322" i="112"/>
  <c r="O847" i="112"/>
  <c r="Q3777" i="109"/>
  <c r="O178" i="110"/>
  <c r="Z2893" i="109"/>
  <c r="N1495" i="112"/>
  <c r="O254" i="112"/>
  <c r="T131" i="110"/>
  <c r="P2762" i="109"/>
  <c r="P3191" i="109"/>
  <c r="X3788" i="109"/>
  <c r="Q1440" i="112"/>
  <c r="R3920" i="109"/>
  <c r="Q3484" i="109"/>
  <c r="Y2839" i="109"/>
  <c r="U123" i="110"/>
  <c r="O2229" i="112"/>
  <c r="R4182" i="109"/>
  <c r="Q3661" i="109"/>
  <c r="U3327" i="109"/>
  <c r="M27" i="113"/>
  <c r="V3836" i="109"/>
  <c r="N2655" i="112"/>
  <c r="P371" i="112"/>
  <c r="V3758" i="109"/>
  <c r="T16" i="110"/>
  <c r="X4068" i="109"/>
  <c r="P1495" i="112"/>
  <c r="O2451" i="112"/>
  <c r="W4249" i="109"/>
  <c r="V847" i="109"/>
  <c r="Q120" i="110"/>
  <c r="N2790" i="109"/>
  <c r="W3513" i="109"/>
  <c r="W4269" i="109"/>
  <c r="Q3169" i="109"/>
  <c r="V921" i="109"/>
  <c r="Y4218" i="109"/>
  <c r="X3736" i="109"/>
  <c r="K82" i="110"/>
  <c r="X4133" i="109"/>
  <c r="N2403" i="112"/>
  <c r="M81" i="113"/>
  <c r="W4145" i="109"/>
  <c r="Y378" i="109"/>
  <c r="P560" i="109"/>
  <c r="N126" i="109"/>
  <c r="W279" i="109"/>
  <c r="T3904" i="109"/>
  <c r="T2199" i="109"/>
  <c r="N1633" i="112"/>
  <c r="U1322" i="109"/>
  <c r="Y2792" i="109"/>
  <c r="O2693" i="112"/>
  <c r="N163" i="110"/>
  <c r="Q2656" i="112"/>
  <c r="R3674" i="109"/>
  <c r="Y3021" i="109"/>
  <c r="U1841" i="109"/>
  <c r="Q2316" i="112"/>
  <c r="R2347" i="109"/>
  <c r="R1732" i="109"/>
  <c r="J143" i="110"/>
  <c r="S2114" i="109"/>
  <c r="K132" i="110"/>
  <c r="X1388" i="109"/>
  <c r="N504" i="112"/>
  <c r="X3067" i="109"/>
  <c r="T3186" i="109"/>
  <c r="X2037" i="109"/>
  <c r="U4145" i="109"/>
  <c r="Q3790" i="109"/>
  <c r="P2641" i="112"/>
  <c r="X1477" i="109"/>
  <c r="Q248" i="112"/>
  <c r="N2470" i="112"/>
  <c r="Q1166" i="112"/>
  <c r="V1201" i="109"/>
  <c r="Q2204" i="112"/>
  <c r="P2097" i="112"/>
  <c r="N3689" i="109"/>
  <c r="K57" i="113"/>
  <c r="X2034" i="109"/>
  <c r="P1939" i="112"/>
  <c r="Q2229" i="112"/>
  <c r="N2673" i="112"/>
  <c r="X3346" i="109"/>
  <c r="Q555" i="112"/>
  <c r="Q520" i="112"/>
  <c r="O1293" i="112"/>
  <c r="X3754" i="109"/>
  <c r="X574" i="109"/>
  <c r="N77" i="109"/>
  <c r="V2991" i="109"/>
  <c r="P1974" i="112"/>
  <c r="U2460" i="109"/>
  <c r="O288" i="112"/>
  <c r="Q177" i="109"/>
  <c r="T3571" i="109"/>
  <c r="V2397" i="109"/>
  <c r="W2021" i="109"/>
  <c r="N1923" i="112"/>
  <c r="P3800" i="109"/>
  <c r="U1613" i="109"/>
  <c r="U3943" i="109"/>
  <c r="P1277" i="112"/>
  <c r="Q2263" i="109"/>
  <c r="V1295" i="109"/>
  <c r="N1534" i="109"/>
  <c r="U2633" i="109"/>
  <c r="P2649" i="112"/>
  <c r="S3418" i="109"/>
  <c r="L23" i="113"/>
  <c r="X2937" i="109"/>
  <c r="N251" i="112"/>
  <c r="Y3760" i="109"/>
  <c r="S1244" i="109"/>
  <c r="W485" i="109"/>
  <c r="N2695" i="109"/>
  <c r="N1230" i="109"/>
  <c r="Q2407" i="112"/>
  <c r="P3819" i="109"/>
  <c r="S4233" i="109"/>
  <c r="U1990" i="109"/>
  <c r="V1281" i="109"/>
  <c r="R3325" i="109"/>
  <c r="Q1160" i="112"/>
  <c r="U115" i="110"/>
  <c r="R1372" i="112"/>
  <c r="O63" i="110"/>
  <c r="P2422" i="112"/>
  <c r="T86" i="110"/>
  <c r="P3792" i="109"/>
  <c r="W3429" i="109"/>
  <c r="N1319" i="112"/>
  <c r="S56" i="110"/>
  <c r="X2357" i="109"/>
  <c r="V3726" i="109"/>
  <c r="P2433" i="109"/>
  <c r="R4069" i="109"/>
  <c r="S899" i="109"/>
  <c r="V26" i="109"/>
  <c r="Q507" i="112"/>
  <c r="V4254" i="109"/>
  <c r="Z3267" i="109"/>
  <c r="O1636" i="112"/>
  <c r="Q2411" i="112"/>
  <c r="V6" i="109"/>
  <c r="N840" i="112"/>
  <c r="N901" i="109"/>
  <c r="S1374" i="109"/>
  <c r="N1652" i="109"/>
  <c r="L150" i="113"/>
  <c r="O3665" i="109"/>
  <c r="Y2303" i="109"/>
  <c r="T2760" i="109"/>
  <c r="P1381" i="109"/>
  <c r="M165" i="113"/>
  <c r="O2110" i="109"/>
  <c r="P2187" i="112"/>
  <c r="N2444" i="109"/>
  <c r="S1464" i="109"/>
  <c r="P4241" i="109"/>
  <c r="Q2400" i="112"/>
  <c r="P370" i="112"/>
  <c r="N1371" i="109"/>
  <c r="Q4288" i="109"/>
  <c r="O3110" i="109"/>
  <c r="M56" i="110"/>
  <c r="O93" i="110"/>
  <c r="N1955" i="112"/>
  <c r="R1559" i="109"/>
  <c r="R4133" i="109"/>
  <c r="S2426" i="109"/>
  <c r="X1582" i="109"/>
  <c r="U4082" i="109"/>
  <c r="Y1828" i="109"/>
  <c r="S1157" i="109"/>
  <c r="S3088" i="109"/>
  <c r="X3419" i="109"/>
  <c r="W1332" i="109"/>
  <c r="M50" i="113"/>
  <c r="R168" i="110"/>
  <c r="P570" i="112"/>
  <c r="K126" i="113"/>
  <c r="Q339" i="112"/>
  <c r="S160" i="110"/>
  <c r="N1515" i="112"/>
  <c r="N1688" i="112"/>
  <c r="O4239" i="109"/>
  <c r="Q1220" i="112"/>
  <c r="O1302" i="112"/>
  <c r="Q2405" i="112"/>
  <c r="O1058" i="112"/>
  <c r="P71" i="112"/>
  <c r="P2151" i="112"/>
  <c r="N88" i="110"/>
  <c r="Y4048" i="109"/>
  <c r="P1223" i="112"/>
  <c r="N3427" i="109"/>
  <c r="O67" i="112"/>
  <c r="Q2617" i="112"/>
  <c r="T1973" i="109"/>
  <c r="J75" i="113"/>
  <c r="S2695" i="109"/>
  <c r="Y3694" i="109"/>
  <c r="N1994" i="112"/>
  <c r="P3892" i="109"/>
  <c r="N2846" i="109"/>
  <c r="W5" i="109"/>
  <c r="P4307" i="109"/>
  <c r="N1558" i="112"/>
  <c r="T3308" i="109"/>
  <c r="O3805" i="109"/>
  <c r="U3895" i="109"/>
  <c r="N382" i="112"/>
  <c r="X2253" i="109"/>
  <c r="P2628" i="112"/>
  <c r="P927" i="112"/>
  <c r="O2385" i="109"/>
  <c r="N621" i="112"/>
  <c r="V3052" i="109"/>
  <c r="X1510" i="109"/>
  <c r="T31" i="109"/>
  <c r="N2545" i="112"/>
  <c r="R909" i="112"/>
  <c r="Q2669" i="112"/>
  <c r="Q2207" i="109"/>
  <c r="N4154" i="109"/>
  <c r="M133" i="110"/>
  <c r="N3500" i="109"/>
  <c r="Q1986" i="112"/>
  <c r="N3907" i="109"/>
  <c r="O2011" i="112"/>
  <c r="O994" i="112"/>
  <c r="U493" i="109"/>
  <c r="S4270" i="109"/>
  <c r="Q3009" i="109"/>
  <c r="O56" i="109"/>
  <c r="Q4046" i="109"/>
  <c r="Q4278" i="109"/>
  <c r="X3941" i="109"/>
  <c r="Q1038" i="112"/>
  <c r="P2588" i="109"/>
  <c r="R3031" i="109"/>
  <c r="P1909" i="112"/>
  <c r="Q931" i="109"/>
  <c r="P1053" i="112"/>
  <c r="L59" i="113"/>
  <c r="N231" i="109"/>
  <c r="T1241" i="109"/>
  <c r="L132" i="110"/>
  <c r="X2115" i="109"/>
  <c r="T1724" i="109"/>
  <c r="O471" i="112"/>
  <c r="X3519" i="109"/>
  <c r="P970" i="112"/>
  <c r="L32" i="110"/>
  <c r="N2074" i="112"/>
  <c r="P2233" i="112"/>
  <c r="P1426" i="112"/>
  <c r="Z3253" i="109"/>
  <c r="Q1032" i="112"/>
  <c r="U3879" i="109"/>
  <c r="Q2435" i="112"/>
  <c r="Q1533" i="112"/>
  <c r="S158" i="109"/>
  <c r="P2081" i="112"/>
  <c r="O2476" i="109"/>
  <c r="R2716" i="112"/>
  <c r="O3062" i="109"/>
  <c r="T577" i="109"/>
  <c r="N3566" i="109"/>
  <c r="T2105" i="109"/>
  <c r="Q162" i="112"/>
  <c r="Q2418" i="109"/>
  <c r="P293" i="112"/>
  <c r="N2546" i="112"/>
  <c r="L78" i="113"/>
  <c r="Q2579" i="112"/>
  <c r="Q1966" i="112"/>
  <c r="N3931" i="109"/>
  <c r="N57" i="112"/>
  <c r="N129" i="112"/>
  <c r="R1744" i="109"/>
  <c r="P158" i="110"/>
  <c r="S121" i="109"/>
  <c r="M120" i="113"/>
  <c r="T3927" i="109"/>
  <c r="O2005" i="112"/>
  <c r="N1737" i="112"/>
  <c r="P2702" i="112"/>
  <c r="T4209" i="109"/>
  <c r="V123" i="109"/>
  <c r="K122" i="113"/>
  <c r="S3834" i="109"/>
  <c r="U2048" i="109"/>
  <c r="N3462" i="109"/>
  <c r="S1308" i="109"/>
  <c r="U2400" i="109"/>
  <c r="N1528" i="112"/>
  <c r="P2078" i="112"/>
  <c r="Y4124" i="109"/>
  <c r="T3557" i="109"/>
  <c r="R193" i="112"/>
  <c r="Y2826" i="109"/>
  <c r="O1214" i="112"/>
  <c r="Q1677" i="112"/>
  <c r="L22" i="110"/>
  <c r="P1230" i="112"/>
  <c r="V2270" i="109"/>
  <c r="O2937" i="109"/>
  <c r="N755" i="112"/>
  <c r="Y4181" i="109"/>
  <c r="P548" i="112"/>
  <c r="K147" i="113"/>
  <c r="P396" i="112"/>
  <c r="Q312" i="112"/>
  <c r="T2719" i="109"/>
  <c r="O2001" i="112"/>
  <c r="N1406" i="112"/>
  <c r="N2015" i="112"/>
  <c r="N826" i="112"/>
  <c r="U1125" i="109"/>
  <c r="Q2688" i="112"/>
  <c r="N37" i="112"/>
  <c r="O2598" i="112"/>
  <c r="U2479" i="109"/>
  <c r="R1549" i="109"/>
  <c r="R231" i="112"/>
  <c r="S1661" i="109"/>
  <c r="X4063" i="109"/>
  <c r="O2359" i="112"/>
  <c r="R3483" i="109"/>
  <c r="O69" i="110"/>
  <c r="P153" i="109"/>
  <c r="U3723" i="109"/>
  <c r="J178" i="110"/>
  <c r="Y2272" i="109"/>
  <c r="X3212" i="109"/>
  <c r="P1091" i="112"/>
  <c r="R4215" i="109"/>
  <c r="R3884" i="109"/>
  <c r="O1245" i="112"/>
  <c r="T4289" i="109"/>
  <c r="M2" i="110"/>
  <c r="N2073" i="112"/>
  <c r="Y379" i="109"/>
  <c r="N3116" i="109"/>
  <c r="U4096" i="109"/>
  <c r="P3436" i="109"/>
  <c r="O4193" i="109"/>
  <c r="O1402" i="112"/>
  <c r="P718" i="112"/>
  <c r="R93" i="110"/>
  <c r="M96" i="113"/>
  <c r="N331" i="112"/>
  <c r="T67" i="110"/>
  <c r="Q2428" i="112"/>
  <c r="N1645" i="109"/>
  <c r="Q2631" i="112"/>
  <c r="N1718" i="112"/>
  <c r="N2412" i="109"/>
  <c r="R2228" i="109"/>
  <c r="O3378" i="109"/>
  <c r="U524" i="109"/>
  <c r="O751" i="112"/>
  <c r="X1196" i="109"/>
  <c r="Q2483" i="112"/>
  <c r="U3312" i="109"/>
  <c r="Q14" i="112"/>
  <c r="N851" i="112"/>
  <c r="Y3321" i="109"/>
  <c r="N2145" i="112"/>
  <c r="Y2100" i="109"/>
  <c r="U752" i="109"/>
  <c r="Q999" i="109"/>
  <c r="N3318" i="109"/>
  <c r="P2463" i="112"/>
  <c r="P2421" i="109"/>
  <c r="N2643" i="112"/>
  <c r="O1772" i="112"/>
  <c r="T4127" i="109"/>
  <c r="Q4289" i="109"/>
  <c r="W3210" i="109"/>
  <c r="S3900" i="109"/>
  <c r="O2436" i="112"/>
  <c r="O590" i="112"/>
  <c r="P1737" i="112"/>
  <c r="N2138" i="112"/>
  <c r="S2847" i="109"/>
  <c r="N1643" i="112"/>
  <c r="N3019" i="109"/>
  <c r="N2077" i="112"/>
  <c r="Q167" i="110"/>
  <c r="W3782" i="109"/>
  <c r="Q1766" i="112"/>
  <c r="O2677" i="112"/>
  <c r="T107" i="110"/>
  <c r="R288" i="109"/>
  <c r="O1297" i="109"/>
  <c r="O539" i="112"/>
  <c r="N779" i="112"/>
  <c r="X4017" i="109"/>
  <c r="N1008" i="112"/>
  <c r="O30" i="110"/>
  <c r="O1643" i="112"/>
  <c r="P180" i="112"/>
  <c r="P2619" i="109"/>
  <c r="N628" i="112"/>
  <c r="N596" i="112"/>
  <c r="M34" i="113"/>
  <c r="U3531" i="109"/>
  <c r="Q1911" i="112"/>
  <c r="Y3820" i="109"/>
  <c r="T67" i="109"/>
  <c r="P3554" i="109"/>
  <c r="T4307" i="109"/>
  <c r="X2260" i="109"/>
  <c r="N1468" i="112"/>
  <c r="N1902" i="109"/>
  <c r="Y4226" i="109"/>
  <c r="X3034" i="109"/>
  <c r="X3724" i="109"/>
  <c r="N4249" i="109"/>
  <c r="V2768" i="109"/>
  <c r="U3019" i="109"/>
  <c r="N4254" i="109"/>
  <c r="Q1791" i="112"/>
  <c r="N1775" i="112"/>
  <c r="Z1767" i="109"/>
  <c r="T1112" i="109"/>
  <c r="Q158" i="112"/>
  <c r="P2567" i="112"/>
  <c r="X2" i="109"/>
  <c r="Q847" i="109"/>
  <c r="N1254" i="109"/>
  <c r="S1833" i="109"/>
  <c r="Y3202" i="109"/>
  <c r="P894" i="109"/>
  <c r="O2683" i="112"/>
  <c r="P2391" i="112"/>
  <c r="N2978" i="109"/>
  <c r="R2210" i="109"/>
  <c r="Q1899" i="112"/>
  <c r="O2617" i="112"/>
  <c r="N86" i="110"/>
  <c r="Q732" i="112"/>
  <c r="P2625" i="112"/>
  <c r="P2042" i="109"/>
  <c r="Q647" i="109"/>
  <c r="R3783" i="109"/>
  <c r="W4058" i="109"/>
  <c r="Q2657" i="109"/>
  <c r="P63" i="112"/>
  <c r="V752" i="109"/>
  <c r="N1613" i="112"/>
  <c r="Q310" i="112"/>
  <c r="O1094" i="112"/>
  <c r="N312" i="112"/>
  <c r="Q236" i="109"/>
  <c r="W568" i="109"/>
  <c r="W4306" i="109"/>
  <c r="Y1527" i="109"/>
  <c r="Q2165" i="112"/>
  <c r="W3453" i="109"/>
  <c r="P1017" i="112"/>
  <c r="L176" i="113"/>
  <c r="P983" i="112"/>
  <c r="P2460" i="112"/>
  <c r="T3503" i="109"/>
  <c r="J111" i="113"/>
  <c r="Y4143" i="109"/>
  <c r="R3168" i="109"/>
  <c r="U76" i="110"/>
  <c r="X4091" i="109"/>
  <c r="Y3537" i="109"/>
  <c r="X3493" i="109"/>
  <c r="R2613" i="109"/>
  <c r="R3848" i="109"/>
  <c r="P2675" i="112"/>
  <c r="P1950" i="109"/>
  <c r="R4284" i="109"/>
  <c r="X1111" i="109"/>
  <c r="W433" i="109"/>
  <c r="W1237" i="109"/>
  <c r="L128" i="110"/>
  <c r="J146" i="110"/>
  <c r="Q136" i="110"/>
  <c r="R2299" i="109"/>
  <c r="Y3773" i="109"/>
  <c r="N51" i="110"/>
  <c r="U3487" i="109"/>
  <c r="P866" i="109"/>
  <c r="Y893" i="109"/>
  <c r="Q1508" i="112"/>
  <c r="O777" i="112"/>
  <c r="Q608" i="112"/>
  <c r="X1619" i="109"/>
  <c r="S2926" i="109"/>
  <c r="W2061" i="109"/>
  <c r="S1099" i="109"/>
  <c r="N3533" i="109"/>
  <c r="Q2205" i="112"/>
  <c r="Y3806" i="109"/>
  <c r="U803" i="109"/>
  <c r="X1871" i="109"/>
  <c r="U119" i="110"/>
  <c r="W2718" i="109"/>
  <c r="P953" i="112"/>
  <c r="O4276" i="109"/>
  <c r="K75" i="110"/>
  <c r="S1023" i="109"/>
  <c r="V3791" i="109"/>
  <c r="O1646" i="109"/>
  <c r="S3465" i="109"/>
  <c r="N2602" i="109"/>
  <c r="U81" i="109"/>
  <c r="L125" i="113"/>
  <c r="P2144" i="112"/>
  <c r="N2415" i="112"/>
  <c r="N3661" i="109"/>
  <c r="O1614" i="112"/>
  <c r="W483" i="109"/>
  <c r="S2626" i="109"/>
  <c r="O124" i="109"/>
  <c r="P2663" i="112"/>
  <c r="X3144" i="109"/>
  <c r="Y2294" i="109"/>
  <c r="N639" i="112"/>
  <c r="P2301" i="109"/>
  <c r="R1577" i="112"/>
  <c r="V3790" i="109"/>
  <c r="X2821" i="109"/>
  <c r="P2415" i="109"/>
  <c r="Q2365" i="112"/>
  <c r="P4244" i="109"/>
  <c r="W4289" i="109"/>
  <c r="J84" i="113"/>
  <c r="O32" i="110"/>
  <c r="N1541" i="112"/>
  <c r="N398" i="112"/>
  <c r="O1742" i="112"/>
  <c r="N2168" i="112"/>
  <c r="T37" i="110"/>
  <c r="P76" i="112"/>
  <c r="P2336" i="112"/>
  <c r="P758" i="109"/>
  <c r="O76" i="110"/>
  <c r="Q2225" i="112"/>
  <c r="S4190" i="109"/>
  <c r="N827" i="112"/>
  <c r="W3659" i="109"/>
  <c r="Q3414" i="109"/>
  <c r="K137" i="110"/>
  <c r="T4105" i="109"/>
  <c r="Y1668" i="109"/>
  <c r="Z1809" i="109"/>
  <c r="U3424" i="109"/>
  <c r="U3810" i="109"/>
  <c r="N1469" i="112"/>
  <c r="V3474" i="109"/>
  <c r="S70" i="110"/>
  <c r="K84" i="110"/>
  <c r="Q2442" i="112"/>
  <c r="O1906" i="112"/>
  <c r="N1945" i="112"/>
  <c r="T3074" i="109"/>
  <c r="U3003" i="109"/>
  <c r="Q2101" i="109"/>
  <c r="V3306" i="109"/>
  <c r="Q2235" i="112"/>
  <c r="R67" i="110"/>
  <c r="P1973" i="112"/>
  <c r="Q1752" i="112"/>
  <c r="Z4015" i="109"/>
  <c r="S4136" i="109"/>
  <c r="O3755" i="109"/>
  <c r="K78" i="113"/>
  <c r="O82" i="110"/>
  <c r="W2293" i="109"/>
  <c r="Q2374" i="109"/>
  <c r="N2223" i="112"/>
  <c r="U3574" i="109"/>
  <c r="Q3358" i="109"/>
  <c r="O1031" i="112"/>
  <c r="V3187" i="109"/>
  <c r="Q50" i="112"/>
  <c r="T2227" i="109"/>
  <c r="Z3220" i="109"/>
  <c r="N1235" i="112"/>
  <c r="V3943" i="109"/>
  <c r="X3292" i="109"/>
  <c r="Q568" i="112"/>
  <c r="O1050" i="112"/>
  <c r="Z4002" i="109"/>
  <c r="J20" i="113"/>
  <c r="Y1854" i="109"/>
  <c r="P1655" i="112"/>
  <c r="P695" i="112"/>
  <c r="V3561" i="109"/>
  <c r="P990" i="112"/>
  <c r="L29" i="113"/>
  <c r="R2432" i="109"/>
  <c r="Y23" i="109"/>
  <c r="T3687" i="109"/>
  <c r="Q1880" i="112"/>
  <c r="R3538" i="109"/>
  <c r="Y4139" i="109"/>
  <c r="N2948" i="109"/>
  <c r="R3144" i="109"/>
  <c r="N812" i="112"/>
  <c r="P1930" i="112"/>
  <c r="Q1961" i="112"/>
  <c r="Z4348" i="109"/>
  <c r="Q2651" i="112"/>
  <c r="X2099" i="109"/>
  <c r="Q2681" i="112"/>
  <c r="M150" i="113"/>
  <c r="N2446" i="112"/>
  <c r="Q1041" i="112"/>
  <c r="T3784" i="109"/>
  <c r="U106" i="110"/>
  <c r="Q2091" i="112"/>
  <c r="Y2267" i="109"/>
  <c r="Y2428" i="109"/>
  <c r="K140" i="110"/>
  <c r="N2120" i="112"/>
  <c r="N1622" i="112"/>
  <c r="Q2393" i="112"/>
  <c r="R1164" i="109"/>
  <c r="Q92" i="110"/>
  <c r="N1253" i="112"/>
  <c r="N1476" i="112"/>
  <c r="Q2608" i="112"/>
  <c r="N430" i="109"/>
  <c r="N335" i="112"/>
  <c r="P2828" i="109"/>
  <c r="N505" i="112"/>
  <c r="R691" i="112"/>
  <c r="J150" i="113"/>
  <c r="S909" i="109"/>
  <c r="N2390" i="112"/>
  <c r="O2212" i="112"/>
  <c r="N3421" i="109"/>
  <c r="W3338" i="109"/>
  <c r="S12" i="110"/>
  <c r="X3109" i="109"/>
  <c r="P2455" i="112"/>
  <c r="U2107" i="109"/>
  <c r="N1182" i="112"/>
  <c r="R153" i="110"/>
  <c r="Y3402" i="109"/>
  <c r="P2274" i="109"/>
  <c r="N841" i="112"/>
  <c r="Y2566" i="109"/>
  <c r="U2246" i="109"/>
  <c r="V2033" i="109"/>
  <c r="U3747" i="109"/>
  <c r="Q1535" i="112"/>
  <c r="O106" i="112"/>
  <c r="N957" i="112"/>
  <c r="S3910" i="109"/>
  <c r="Y1508" i="109"/>
  <c r="Q4294" i="109"/>
  <c r="O4210" i="109"/>
  <c r="W927" i="109"/>
  <c r="P972" i="112"/>
  <c r="O1679" i="112"/>
  <c r="S3698" i="109"/>
  <c r="W3696" i="109"/>
  <c r="K62" i="110"/>
  <c r="O1957" i="112"/>
  <c r="Q2395" i="109"/>
  <c r="P3796" i="109"/>
  <c r="U3842" i="109"/>
  <c r="O3927" i="109"/>
  <c r="Q1523" i="112"/>
  <c r="O544" i="112"/>
  <c r="Q1554" i="112"/>
  <c r="R427" i="112"/>
  <c r="S4265" i="109"/>
  <c r="P3495" i="109"/>
  <c r="N4162" i="109"/>
  <c r="Q66" i="112"/>
  <c r="N640" i="112"/>
  <c r="N1513" i="112"/>
  <c r="O1771" i="112"/>
  <c r="N2" i="112"/>
  <c r="P634" i="112"/>
  <c r="N2208" i="112"/>
  <c r="N3038" i="109"/>
  <c r="N1827" i="109"/>
  <c r="Q403" i="112"/>
  <c r="N2352" i="112"/>
  <c r="P4051" i="109"/>
  <c r="Q4199" i="109"/>
  <c r="M40" i="110"/>
  <c r="O2123" i="112"/>
  <c r="P3755" i="109"/>
  <c r="P27" i="112"/>
  <c r="Q533" i="109"/>
  <c r="Q1549" i="112"/>
  <c r="Q12" i="112"/>
  <c r="P2935" i="109"/>
  <c r="S4248" i="109"/>
  <c r="N261" i="109"/>
  <c r="P2595" i="112"/>
  <c r="V3819" i="109"/>
  <c r="V4018" i="109"/>
  <c r="P1961" i="112"/>
  <c r="O791" i="112"/>
  <c r="Q2441" i="109"/>
  <c r="O3200" i="109"/>
  <c r="P568" i="112"/>
  <c r="Q1182" i="109"/>
  <c r="R100" i="110"/>
  <c r="L107" i="110"/>
  <c r="Q320" i="112"/>
  <c r="T4082" i="109"/>
  <c r="N3420" i="109"/>
  <c r="Y3788" i="109"/>
  <c r="Y1555" i="109"/>
  <c r="M144" i="113"/>
  <c r="N528" i="109"/>
  <c r="J107" i="113"/>
  <c r="S152" i="110"/>
  <c r="Q1700" i="109"/>
  <c r="O3681" i="109"/>
  <c r="Q2306" i="112"/>
  <c r="W1531" i="109"/>
  <c r="W3474" i="109"/>
  <c r="U3313" i="109"/>
  <c r="Q2580" i="112"/>
  <c r="N2017" i="109"/>
  <c r="Q2652" i="112"/>
  <c r="U516" i="109"/>
  <c r="N100" i="112"/>
  <c r="Q2737" i="109"/>
  <c r="X3783" i="109"/>
  <c r="Y1004" i="109"/>
  <c r="Y3457" i="109"/>
  <c r="O1785" i="112"/>
  <c r="V1897" i="109"/>
  <c r="Q2538" i="112"/>
  <c r="R3536" i="109"/>
  <c r="N1902" i="112"/>
  <c r="N982" i="109"/>
  <c r="P1568" i="109"/>
  <c r="N593" i="112"/>
  <c r="X224" i="109"/>
  <c r="Q2024" i="112"/>
  <c r="V4101" i="109"/>
  <c r="N1905" i="112"/>
  <c r="Q2462" i="109"/>
  <c r="O259" i="112"/>
  <c r="T2344" i="109"/>
  <c r="P151" i="110"/>
  <c r="M78" i="110"/>
  <c r="P516" i="112"/>
  <c r="U3904" i="109"/>
  <c r="Y4154" i="109"/>
  <c r="Q2102" i="112"/>
  <c r="Q316" i="112"/>
  <c r="P1880" i="112"/>
  <c r="U3012" i="109"/>
  <c r="L129" i="110"/>
  <c r="R2741" i="109"/>
  <c r="Q4206" i="109"/>
  <c r="Q1942" i="112"/>
  <c r="P470" i="112"/>
  <c r="Y2448" i="109"/>
  <c r="X1493" i="109"/>
  <c r="O801" i="112"/>
  <c r="U4209" i="109"/>
  <c r="Q43" i="110"/>
  <c r="L140" i="113"/>
  <c r="P2353" i="112"/>
  <c r="P2194" i="112"/>
  <c r="X3105" i="109"/>
  <c r="S1904" i="109"/>
  <c r="P1038" i="112"/>
  <c r="V2010" i="109"/>
  <c r="O2785" i="109"/>
  <c r="Q3136" i="109"/>
  <c r="Q3365" i="109"/>
  <c r="Q2465" i="112"/>
  <c r="S4164" i="109"/>
  <c r="U124" i="110"/>
  <c r="P1936" i="112"/>
  <c r="S3495" i="109"/>
  <c r="R444" i="112"/>
  <c r="P975" i="112"/>
  <c r="W4049" i="109"/>
  <c r="Q554" i="112"/>
  <c r="W229" i="109"/>
  <c r="U1307" i="109"/>
  <c r="Q850" i="112"/>
  <c r="T2651" i="109"/>
  <c r="L151" i="113"/>
  <c r="T3427" i="109"/>
  <c r="Q1491" i="112"/>
  <c r="O2248" i="112"/>
  <c r="S88" i="110"/>
  <c r="P135" i="110"/>
  <c r="N1251" i="112"/>
  <c r="N2092" i="112"/>
  <c r="W253" i="109"/>
  <c r="P1510" i="109"/>
  <c r="Q2835" i="109"/>
  <c r="T504" i="109"/>
  <c r="P1682" i="112"/>
  <c r="Q3495" i="109"/>
  <c r="N2135" i="112"/>
  <c r="U776" i="109"/>
  <c r="K46" i="110"/>
  <c r="N3552" i="109"/>
  <c r="O2160" i="112"/>
  <c r="W120" i="109"/>
  <c r="R2530" i="112"/>
  <c r="Q2145" i="112"/>
  <c r="O525" i="112"/>
  <c r="M179" i="110"/>
  <c r="Q1737" i="112"/>
  <c r="Q1497" i="109"/>
  <c r="N2476" i="112"/>
  <c r="O2384" i="112"/>
  <c r="N2144" i="112"/>
  <c r="P2183" i="112"/>
  <c r="W6" i="109"/>
  <c r="N1391" i="112"/>
  <c r="O2312" i="109"/>
  <c r="O162" i="110"/>
  <c r="R1232" i="109"/>
  <c r="R60" i="109"/>
  <c r="O549" i="112"/>
  <c r="J142" i="110"/>
  <c r="S2277" i="109"/>
  <c r="Q1383" i="112"/>
  <c r="O4113" i="109"/>
  <c r="U1963" i="109"/>
  <c r="P2475" i="112"/>
  <c r="P2603" i="109"/>
  <c r="Q1219" i="112"/>
  <c r="U248" i="109"/>
  <c r="S4178" i="109"/>
  <c r="T2048" i="109"/>
  <c r="J115" i="113"/>
  <c r="O514" i="112"/>
  <c r="P1417" i="112"/>
  <c r="O2150" i="112"/>
  <c r="O1095" i="112"/>
  <c r="P2540" i="112"/>
  <c r="T2061" i="109"/>
  <c r="P2670" i="109"/>
  <c r="Q4183" i="109"/>
  <c r="Q817" i="112"/>
  <c r="Y2968" i="109"/>
  <c r="Q1209" i="112"/>
  <c r="Q1655" i="112"/>
  <c r="R1972" i="109"/>
  <c r="P2078" i="109"/>
  <c r="Q2932" i="109"/>
  <c r="P1868" i="112"/>
  <c r="O2361" i="109"/>
  <c r="V2477" i="109"/>
  <c r="T1596" i="109"/>
  <c r="Q2429" i="112"/>
  <c r="O2479" i="112"/>
  <c r="S3780" i="109"/>
  <c r="M101" i="113"/>
  <c r="R2638" i="109"/>
  <c r="Q1613" i="112"/>
  <c r="P405" i="112"/>
  <c r="Q2023" i="112"/>
  <c r="O787" i="112"/>
  <c r="Q522" i="109"/>
  <c r="W4090" i="109"/>
  <c r="O2107" i="112"/>
  <c r="U4274" i="109"/>
  <c r="X2637" i="109"/>
  <c r="N163" i="112"/>
  <c r="P1520" i="112"/>
  <c r="N3198" i="109"/>
  <c r="S3034" i="109"/>
  <c r="W1011" i="109"/>
  <c r="L66" i="113"/>
  <c r="Q3087" i="109"/>
  <c r="Q2327" i="112"/>
  <c r="Y2224" i="109"/>
  <c r="N4027" i="109"/>
  <c r="Q2686" i="112"/>
  <c r="Q36" i="110"/>
  <c r="N3306" i="109"/>
  <c r="P53" i="109"/>
  <c r="P790" i="112"/>
  <c r="Y3668" i="109"/>
  <c r="U3132" i="109"/>
  <c r="N2576" i="112"/>
  <c r="P730" i="112"/>
  <c r="U4037" i="109"/>
  <c r="P145" i="110"/>
  <c r="T4089" i="109"/>
  <c r="Y2001" i="109"/>
  <c r="S1367" i="109"/>
  <c r="U3068" i="109"/>
  <c r="V1631" i="109"/>
  <c r="N2691" i="112"/>
  <c r="R1150" i="112"/>
  <c r="L181" i="110"/>
  <c r="X1868" i="109"/>
  <c r="P2842" i="109"/>
  <c r="Q2348" i="112"/>
  <c r="P371" i="109"/>
  <c r="O2306" i="112"/>
  <c r="M153" i="110"/>
  <c r="Q1252" i="112"/>
  <c r="Q2756" i="109"/>
  <c r="Y3728" i="109"/>
  <c r="W1340" i="109"/>
  <c r="N1314" i="112"/>
  <c r="N2458" i="112"/>
  <c r="Y189" i="109"/>
  <c r="P3712" i="109"/>
  <c r="T4217" i="109"/>
  <c r="Q1646" i="112"/>
  <c r="Y2998" i="109"/>
  <c r="Q113" i="110"/>
  <c r="N4287" i="109"/>
  <c r="W4195" i="109"/>
  <c r="P833" i="112"/>
  <c r="Z1825" i="109"/>
  <c r="N4282" i="109"/>
  <c r="P2447" i="112"/>
  <c r="S2841" i="109"/>
  <c r="Q2663" i="112"/>
  <c r="N1794" i="112"/>
  <c r="V2741" i="109"/>
  <c r="Y908" i="109"/>
  <c r="O52" i="110"/>
  <c r="Q1543" i="109"/>
  <c r="M89" i="110"/>
  <c r="Q16" i="112"/>
  <c r="U808" i="109"/>
  <c r="X2298" i="109"/>
  <c r="V3192" i="109"/>
  <c r="P154" i="110"/>
  <c r="O3111" i="109"/>
  <c r="S2111" i="109"/>
  <c r="T2710" i="109"/>
  <c r="K63" i="113"/>
  <c r="P2403" i="112"/>
  <c r="K50" i="113"/>
  <c r="U94" i="110"/>
  <c r="R2737" i="109"/>
  <c r="P69" i="110"/>
  <c r="Z2122" i="109"/>
  <c r="N2320" i="112"/>
  <c r="U3675" i="109"/>
  <c r="Q399" i="109"/>
  <c r="R2028" i="112"/>
  <c r="R904" i="112"/>
  <c r="U97" i="110"/>
  <c r="K79" i="110"/>
  <c r="Q1426" i="112"/>
  <c r="Y3824" i="109"/>
  <c r="O2346" i="112"/>
  <c r="S10" i="110"/>
  <c r="R903" i="112"/>
  <c r="Q874" i="112"/>
  <c r="P4162" i="109"/>
  <c r="O1428" i="112"/>
  <c r="M40" i="113"/>
  <c r="P866" i="112"/>
  <c r="T35" i="110"/>
  <c r="Q3805" i="109"/>
  <c r="N20" i="112"/>
  <c r="N1179" i="112"/>
  <c r="Q4107" i="109"/>
  <c r="N2148" i="112"/>
  <c r="W3726" i="109"/>
  <c r="Y4029" i="109"/>
  <c r="O160" i="110"/>
  <c r="V2721" i="109"/>
  <c r="U1874" i="109"/>
  <c r="Q3112" i="109"/>
  <c r="T1944" i="109"/>
  <c r="U126" i="110"/>
  <c r="R3817" i="109"/>
  <c r="Y1214" i="109"/>
  <c r="U3543" i="109"/>
  <c r="P846" i="109"/>
  <c r="P110" i="112"/>
  <c r="P479" i="112"/>
  <c r="R2297" i="112"/>
  <c r="O34" i="110"/>
  <c r="Q2448" i="112"/>
  <c r="V3902" i="109"/>
  <c r="P4171" i="109"/>
  <c r="O1875" i="112"/>
  <c r="O3807" i="109"/>
  <c r="P721" i="112"/>
  <c r="Q4254" i="109"/>
  <c r="W2666" i="109"/>
  <c r="T72" i="109"/>
  <c r="Q1906" i="112"/>
  <c r="S3746" i="109"/>
  <c r="R3213" i="109"/>
  <c r="Q563" i="112"/>
  <c r="Q2319" i="112"/>
  <c r="R1172" i="109"/>
  <c r="P1462" i="112"/>
  <c r="O643" i="109"/>
  <c r="X2284" i="109"/>
  <c r="Y2305" i="109"/>
  <c r="Z2134" i="109"/>
  <c r="O177" i="110"/>
  <c r="Q1281" i="109"/>
  <c r="Q2105" i="112"/>
  <c r="P395" i="112"/>
  <c r="Q2785" i="109"/>
  <c r="Q1545" i="112"/>
  <c r="V535" i="109"/>
  <c r="X2762" i="109"/>
  <c r="R3291" i="109"/>
  <c r="T4079" i="109"/>
  <c r="P2020" i="112"/>
  <c r="O2098" i="112"/>
  <c r="N3482" i="109"/>
  <c r="P401" i="109"/>
  <c r="N2692" i="109"/>
  <c r="U96" i="110"/>
  <c r="P3545" i="109"/>
  <c r="P1493" i="112"/>
  <c r="P349" i="112"/>
  <c r="Q1205" i="109"/>
  <c r="N1475" i="112"/>
  <c r="T2984" i="109"/>
  <c r="T3876" i="109"/>
  <c r="N2367" i="112"/>
  <c r="P1728" i="112"/>
  <c r="Y745" i="109"/>
  <c r="O2476" i="112"/>
  <c r="Q2406" i="109"/>
  <c r="Q1300" i="112"/>
  <c r="N1618" i="112"/>
  <c r="Q2084" i="112"/>
  <c r="R1504" i="109"/>
  <c r="W1729" i="109"/>
  <c r="W4025" i="109"/>
  <c r="Q2952" i="109"/>
  <c r="Q960" i="112"/>
  <c r="U2266" i="109"/>
  <c r="T4281" i="109"/>
  <c r="T78" i="110"/>
  <c r="T971" i="109"/>
  <c r="W3874" i="109"/>
  <c r="N1113" i="109"/>
  <c r="P2117" i="112"/>
  <c r="R2747" i="112"/>
  <c r="N1721" i="112"/>
  <c r="Y4163" i="109"/>
  <c r="Y3677" i="109"/>
  <c r="P1767" i="112"/>
  <c r="N2453" i="112"/>
  <c r="N2482" i="112"/>
  <c r="N1890" i="112"/>
  <c r="S1463" i="109"/>
  <c r="Q4248" i="109"/>
  <c r="Q927" i="112"/>
  <c r="O4204" i="109"/>
  <c r="N1898" i="112"/>
  <c r="O4188" i="109"/>
  <c r="P128" i="112"/>
  <c r="Q98" i="109"/>
  <c r="M15" i="113"/>
  <c r="Q4189" i="109"/>
  <c r="N1702" i="109"/>
  <c r="T1963" i="109"/>
  <c r="T1307" i="109"/>
  <c r="W4094" i="109"/>
  <c r="V2984" i="109"/>
  <c r="N1758" i="112"/>
  <c r="Q1971" i="112"/>
  <c r="Y1981" i="109"/>
  <c r="S641" i="109"/>
  <c r="P1864" i="109"/>
  <c r="U1717" i="109"/>
  <c r="S125" i="110"/>
  <c r="O2435" i="112"/>
  <c r="O3307" i="109"/>
  <c r="K164" i="113"/>
  <c r="R4027" i="109"/>
  <c r="U519" i="109"/>
  <c r="N1547" i="112"/>
  <c r="R3533" i="109"/>
  <c r="Z3588" i="109"/>
  <c r="N1642" i="112"/>
  <c r="T3938" i="109"/>
  <c r="N1765" i="112"/>
  <c r="Q90" i="112"/>
  <c r="Q2791" i="109"/>
  <c r="N2196" i="112"/>
  <c r="V3700" i="109"/>
  <c r="T3316" i="109"/>
  <c r="R2405" i="109"/>
  <c r="O2963" i="109"/>
  <c r="R2037" i="112"/>
  <c r="P3370" i="109"/>
  <c r="N1948" i="112"/>
  <c r="S4049" i="109"/>
  <c r="P4224" i="109"/>
  <c r="N635" i="112"/>
  <c r="O1975" i="112"/>
  <c r="Q2535" i="112"/>
  <c r="O4108" i="109"/>
  <c r="Q2847" i="109"/>
  <c r="Q25" i="110"/>
  <c r="U4240" i="109"/>
  <c r="Q3762" i="109"/>
  <c r="T2711" i="109"/>
  <c r="L61" i="113"/>
  <c r="W222" i="109"/>
  <c r="U435" i="109"/>
  <c r="S3415" i="109"/>
  <c r="Z3242" i="109"/>
  <c r="Y4294" i="109"/>
  <c r="Z2170" i="109"/>
  <c r="Q1589" i="109"/>
  <c r="U4133" i="109"/>
  <c r="O1556" i="112"/>
  <c r="U2699" i="109"/>
  <c r="Y2827" i="109"/>
  <c r="Z3645" i="109"/>
  <c r="S3342" i="109"/>
  <c r="O1478" i="112"/>
  <c r="T3725" i="109"/>
  <c r="N248" i="112"/>
  <c r="P1242" i="109"/>
  <c r="O2710" i="112"/>
  <c r="R2757" i="112"/>
  <c r="X2009" i="109"/>
  <c r="T80" i="110"/>
  <c r="V2327" i="109"/>
  <c r="X2615" i="109"/>
  <c r="P46" i="110"/>
  <c r="X2598" i="109"/>
  <c r="Q1476" i="109"/>
  <c r="P2079" i="112"/>
  <c r="S47" i="110"/>
  <c r="V4179" i="109"/>
  <c r="T4129" i="109"/>
  <c r="U1695" i="109"/>
  <c r="P3692" i="109"/>
  <c r="Q1969" i="112"/>
  <c r="Q69" i="110"/>
  <c r="V3164" i="109"/>
  <c r="N2657" i="109"/>
  <c r="P2444" i="109"/>
  <c r="Q3880" i="109"/>
  <c r="P2282" i="109"/>
  <c r="O61" i="109"/>
  <c r="R2061" i="112"/>
  <c r="P988" i="109"/>
  <c r="Y3210" i="109"/>
  <c r="U1258" i="109"/>
  <c r="N931" i="112"/>
  <c r="R3514" i="109"/>
  <c r="N4073" i="109"/>
  <c r="Q81" i="110"/>
  <c r="O1236" i="112"/>
  <c r="P585" i="112"/>
  <c r="Q371" i="112"/>
  <c r="P1042" i="112"/>
  <c r="O147" i="110"/>
  <c r="Q748" i="112"/>
  <c r="P1976" i="112"/>
  <c r="R1828" i="112"/>
  <c r="N2578" i="112"/>
  <c r="O2670" i="112"/>
  <c r="Q2667" i="112"/>
  <c r="O313" i="112"/>
  <c r="Y3785" i="109"/>
  <c r="P3830" i="109"/>
  <c r="Q404" i="112"/>
  <c r="P1862" i="112"/>
  <c r="O3169" i="109"/>
  <c r="P2566" i="112"/>
  <c r="W1608" i="109"/>
  <c r="J176" i="113"/>
  <c r="O1017" i="112"/>
  <c r="P2465" i="112"/>
  <c r="Y2091" i="109"/>
  <c r="K87" i="113"/>
  <c r="N3139" i="109"/>
  <c r="Q2346" i="112"/>
  <c r="P2366" i="112"/>
  <c r="O1498" i="112"/>
  <c r="P1302" i="112"/>
  <c r="O3677" i="109"/>
  <c r="T3680" i="109"/>
  <c r="O2060" i="109"/>
  <c r="O1649" i="112"/>
  <c r="V1685" i="109"/>
  <c r="W4281" i="109"/>
  <c r="Y3398" i="109"/>
  <c r="Q3936" i="109"/>
  <c r="S1902" i="109"/>
  <c r="U3788" i="109"/>
  <c r="Q4284" i="109"/>
  <c r="Q938" i="112"/>
  <c r="O730" i="112"/>
  <c r="R1105" i="109"/>
  <c r="X973" i="109"/>
  <c r="O3774" i="109"/>
  <c r="N177" i="110"/>
  <c r="N2812" i="109"/>
  <c r="N151" i="112"/>
  <c r="Y3197" i="109"/>
  <c r="O4282" i="109"/>
  <c r="V2571" i="109"/>
  <c r="X765" i="109"/>
  <c r="X4064" i="109"/>
  <c r="T4026" i="109"/>
  <c r="Y2192" i="109"/>
  <c r="K144" i="110"/>
  <c r="P1890" i="109"/>
  <c r="W2245" i="109"/>
  <c r="U2587" i="109"/>
  <c r="Z4325" i="109"/>
  <c r="Q159" i="112"/>
  <c r="N734" i="112"/>
  <c r="P286" i="112"/>
  <c r="P1466" i="109"/>
  <c r="X4094" i="109"/>
  <c r="Q147" i="110"/>
  <c r="V3078" i="109"/>
  <c r="Z4009" i="109"/>
  <c r="Z2499" i="109"/>
  <c r="R2528" i="112"/>
  <c r="R379" i="109"/>
  <c r="W948" i="109"/>
  <c r="N174" i="110"/>
  <c r="V3512" i="109"/>
  <c r="P4" i="110"/>
  <c r="W3319" i="109"/>
  <c r="N2588" i="112"/>
  <c r="O2095" i="112"/>
  <c r="W3548" i="109"/>
  <c r="T1921" i="109"/>
  <c r="O1921" i="112"/>
  <c r="N968" i="112"/>
  <c r="R2784" i="109"/>
  <c r="R2516" i="112"/>
  <c r="N2136" i="112"/>
  <c r="P1257" i="112"/>
  <c r="X3054" i="109"/>
  <c r="P2652" i="112"/>
  <c r="O3903" i="109"/>
  <c r="Y1614" i="109"/>
  <c r="N873" i="112"/>
  <c r="O1725" i="112"/>
  <c r="N136" i="110"/>
  <c r="P1319" i="112"/>
  <c r="J153" i="110"/>
  <c r="P1950" i="112"/>
  <c r="Q166" i="110"/>
  <c r="P167" i="112"/>
  <c r="P845" i="112"/>
  <c r="Q965" i="112"/>
  <c r="O2547" i="112"/>
  <c r="Q46" i="112"/>
  <c r="P95" i="110"/>
  <c r="N3889" i="109"/>
  <c r="Q3501" i="109"/>
  <c r="Y1372" i="109"/>
  <c r="P477" i="112"/>
  <c r="V1527" i="109"/>
  <c r="W3544" i="109"/>
  <c r="T2646" i="109"/>
  <c r="R185" i="109"/>
  <c r="N1663" i="112"/>
  <c r="Q827" i="109"/>
  <c r="Y3907" i="109"/>
  <c r="Y1358" i="109"/>
  <c r="N2170" i="112"/>
  <c r="Q346" i="112"/>
  <c r="N2706" i="112"/>
  <c r="W1637" i="109"/>
  <c r="Y489" i="109"/>
  <c r="S1227" i="109"/>
  <c r="T3192" i="109"/>
  <c r="O2668" i="109"/>
  <c r="W2950" i="109"/>
  <c r="Q1601" i="109"/>
  <c r="V3343" i="109"/>
  <c r="P963" i="112"/>
  <c r="P1646" i="112"/>
  <c r="Q128" i="110"/>
  <c r="S4130" i="109"/>
  <c r="P1861" i="112"/>
  <c r="J78" i="113"/>
  <c r="R4278" i="109"/>
  <c r="O1992" i="112"/>
  <c r="S740" i="109"/>
  <c r="N2585" i="112"/>
  <c r="K74" i="110"/>
  <c r="T1857" i="109"/>
  <c r="R3685" i="109"/>
  <c r="Q1489" i="112"/>
  <c r="P1423" i="112"/>
  <c r="Q240" i="112"/>
  <c r="U3291" i="109"/>
  <c r="Y3889" i="109"/>
  <c r="V1192" i="109"/>
  <c r="S175" i="109"/>
  <c r="R3658" i="109"/>
  <c r="Y1827" i="109"/>
  <c r="Q1095" i="112"/>
  <c r="O3675" i="109"/>
  <c r="Q13" i="110"/>
  <c r="T2636" i="109"/>
  <c r="Y837" i="109"/>
  <c r="W2925" i="109"/>
  <c r="X214" i="109"/>
  <c r="U3844" i="109"/>
  <c r="P2573" i="112"/>
  <c r="Z3603" i="109"/>
  <c r="S743" i="109"/>
  <c r="O1932" i="109"/>
  <c r="U1596" i="109"/>
  <c r="X2450" i="109"/>
  <c r="S70" i="109"/>
  <c r="Q2695" i="112"/>
  <c r="T2698" i="109"/>
  <c r="Q594" i="112"/>
  <c r="U4178" i="109"/>
  <c r="Y3850" i="109"/>
  <c r="R660" i="112"/>
  <c r="O2224" i="112"/>
  <c r="N2291" i="109"/>
  <c r="N2231" i="112"/>
  <c r="Q1482" i="112"/>
  <c r="P2682" i="112"/>
  <c r="Q2559" i="112"/>
  <c r="P2810" i="109"/>
  <c r="O485" i="112"/>
  <c r="T2369" i="109"/>
  <c r="N1199" i="109"/>
  <c r="P2479" i="112"/>
  <c r="Q1228" i="112"/>
  <c r="Y1255" i="109"/>
  <c r="O336" i="112"/>
  <c r="Q622" i="109"/>
  <c r="X3727" i="109"/>
  <c r="N4297" i="109"/>
  <c r="R4167" i="109"/>
  <c r="P2098" i="109"/>
  <c r="Q3872" i="109"/>
  <c r="R1822" i="112"/>
  <c r="N1710" i="112"/>
  <c r="O1189" i="112"/>
  <c r="Q2576" i="112"/>
  <c r="S4306" i="109"/>
  <c r="Q614" i="112"/>
  <c r="O1627" i="109"/>
  <c r="P1621" i="112"/>
  <c r="K148" i="110"/>
  <c r="V836" i="109"/>
  <c r="N1093" i="112"/>
  <c r="Q830" i="112"/>
  <c r="K124" i="110"/>
  <c r="X3395" i="109"/>
  <c r="V3817" i="109"/>
  <c r="T3702" i="109"/>
  <c r="U2288" i="109"/>
  <c r="L72" i="113"/>
  <c r="X2600" i="109"/>
  <c r="V1866" i="109"/>
  <c r="L99" i="113"/>
  <c r="W786" i="109"/>
  <c r="O755" i="109"/>
  <c r="N722" i="112"/>
  <c r="N1965" i="112"/>
  <c r="P981" i="109"/>
  <c r="R2056" i="112"/>
  <c r="Y3077" i="109"/>
  <c r="N562" i="112"/>
  <c r="P16" i="110"/>
  <c r="O2658" i="112"/>
  <c r="O142" i="112"/>
  <c r="W4120" i="109"/>
  <c r="Y1226" i="109"/>
  <c r="Q96" i="112"/>
  <c r="R3427" i="109"/>
  <c r="X1844" i="109"/>
  <c r="M66" i="113"/>
  <c r="J118" i="110"/>
  <c r="S1150" i="109"/>
  <c r="P2613" i="112"/>
  <c r="P531" i="112"/>
  <c r="V1351" i="109"/>
  <c r="O1553" i="112"/>
  <c r="J133" i="110"/>
  <c r="Q1276" i="112"/>
  <c r="Q1648" i="112"/>
  <c r="Q1171" i="112"/>
  <c r="M64" i="110"/>
  <c r="W4039" i="109"/>
  <c r="L11" i="110"/>
  <c r="O2763" i="109"/>
  <c r="P391" i="109"/>
  <c r="Q3921" i="109"/>
  <c r="V3163" i="109"/>
  <c r="N1943" i="109"/>
  <c r="N2572" i="112"/>
  <c r="O3468" i="109"/>
  <c r="R2399" i="109"/>
  <c r="W4150" i="109"/>
  <c r="O3030" i="109"/>
  <c r="Z3996" i="109"/>
  <c r="S127" i="110"/>
  <c r="W3709" i="109"/>
  <c r="R1184" i="109"/>
  <c r="S2359" i="109"/>
  <c r="V4273" i="109"/>
  <c r="Y3825" i="109"/>
  <c r="U1342" i="109"/>
  <c r="N2773" i="109"/>
  <c r="R1350" i="112"/>
  <c r="P1870" i="112"/>
  <c r="O291" i="112"/>
  <c r="P1285" i="112"/>
  <c r="Q2597" i="112"/>
  <c r="J43" i="110"/>
  <c r="W90" i="109"/>
  <c r="Q4135" i="109"/>
  <c r="P2949" i="109"/>
  <c r="N168" i="112"/>
  <c r="N845" i="112"/>
  <c r="J32" i="113"/>
  <c r="T1652" i="109"/>
  <c r="Q105" i="110"/>
  <c r="P2086" i="109"/>
  <c r="O2370" i="112"/>
  <c r="P2014" i="112"/>
  <c r="S4034" i="109"/>
  <c r="J113" i="110"/>
  <c r="O517" i="112"/>
  <c r="R734" i="109"/>
  <c r="O2699" i="112"/>
  <c r="T4108" i="109"/>
  <c r="R894" i="112"/>
  <c r="O78" i="109"/>
  <c r="S1893" i="109"/>
  <c r="R2050" i="112"/>
  <c r="P2684" i="112"/>
  <c r="X1663" i="109"/>
  <c r="P1004" i="109"/>
  <c r="R1352" i="109"/>
  <c r="W2460" i="109"/>
  <c r="W475" i="109"/>
  <c r="P106" i="112"/>
  <c r="Q939" i="109"/>
  <c r="R3525" i="109"/>
  <c r="S19" i="110"/>
  <c r="O2835" i="109"/>
  <c r="P1519" i="109"/>
  <c r="Q564" i="112"/>
  <c r="P2392" i="112"/>
  <c r="R3762" i="109"/>
  <c r="Z3958" i="109"/>
  <c r="V4274" i="109"/>
  <c r="P1865" i="112"/>
  <c r="N3296" i="109"/>
  <c r="O1630" i="112"/>
  <c r="L117" i="113"/>
  <c r="N1316" i="112"/>
  <c r="Q3" i="110"/>
  <c r="N2656" i="112"/>
  <c r="T3154" i="109"/>
  <c r="R425" i="109"/>
  <c r="Q1653" i="112"/>
  <c r="W4268" i="109"/>
  <c r="Q1189" i="112"/>
  <c r="W3355" i="109"/>
  <c r="N611" i="112"/>
  <c r="M171" i="113"/>
  <c r="N2613" i="112"/>
  <c r="V4045" i="109"/>
  <c r="R1803" i="112"/>
  <c r="O1264" i="112"/>
  <c r="O756" i="112"/>
  <c r="R2730" i="112"/>
  <c r="P1467" i="112"/>
  <c r="N1727" i="109"/>
  <c r="R1574" i="109"/>
  <c r="V4296" i="109"/>
  <c r="W2927" i="109"/>
  <c r="P1998" i="112"/>
  <c r="N1635" i="112"/>
  <c r="Q2317" i="112"/>
  <c r="L68" i="113"/>
  <c r="U2751" i="109"/>
  <c r="Q1043" i="112"/>
  <c r="P1683" i="112"/>
  <c r="Q1268" i="112"/>
  <c r="Z1039" i="109"/>
  <c r="N3301" i="109"/>
  <c r="Z3633" i="109"/>
  <c r="X2719" i="109"/>
  <c r="L101" i="110"/>
  <c r="Z2853" i="109"/>
  <c r="R2474" i="109"/>
  <c r="U2020" i="109"/>
  <c r="O3428" i="109"/>
  <c r="R3407" i="109"/>
  <c r="Q1717" i="112"/>
  <c r="J22" i="113"/>
  <c r="O1843" i="112"/>
  <c r="P4193" i="109"/>
  <c r="U626" i="109"/>
  <c r="X1339" i="109"/>
  <c r="R3842" i="109"/>
  <c r="S637" i="109"/>
  <c r="S1954" i="109"/>
  <c r="N77" i="112"/>
  <c r="Y1709" i="109"/>
  <c r="K34" i="113"/>
  <c r="T124" i="110"/>
  <c r="R1239" i="109"/>
  <c r="O1948" i="112"/>
  <c r="O2619" i="109"/>
  <c r="Q702" i="112"/>
  <c r="Q3391" i="109"/>
  <c r="O957" i="112"/>
  <c r="V823" i="109"/>
  <c r="P1209" i="112"/>
  <c r="O798" i="112"/>
  <c r="Y1498" i="109"/>
  <c r="Q2459" i="112"/>
  <c r="Q1867" i="112"/>
  <c r="P2212" i="112"/>
  <c r="Q1006" i="112"/>
  <c r="R4068" i="109"/>
  <c r="N2113" i="112"/>
  <c r="N1389" i="112"/>
  <c r="Q1634" i="112"/>
  <c r="P4080" i="109"/>
  <c r="V3529" i="109"/>
  <c r="Q1785" i="112"/>
  <c r="Y1987" i="109"/>
  <c r="T4245" i="109"/>
  <c r="O2307" i="112"/>
  <c r="W1937" i="109"/>
  <c r="Q2252" i="112"/>
  <c r="U507" i="109"/>
  <c r="P997" i="109"/>
  <c r="N6" i="109"/>
  <c r="Q2101" i="112"/>
  <c r="N1192" i="112"/>
  <c r="O1914" i="112"/>
  <c r="P2343" i="109"/>
  <c r="Q2604" i="112"/>
  <c r="R482" i="109"/>
  <c r="U36" i="110"/>
  <c r="X69" i="109"/>
  <c r="Q984" i="112"/>
  <c r="N2700" i="112"/>
  <c r="P1894" i="109"/>
  <c r="N2393" i="112"/>
  <c r="T4103" i="109"/>
  <c r="N135" i="110"/>
  <c r="Q2460" i="112"/>
  <c r="N4060" i="109"/>
  <c r="Y3007" i="109"/>
  <c r="P2639" i="112"/>
  <c r="S3064" i="109"/>
  <c r="O1907" i="112"/>
  <c r="O747" i="112"/>
  <c r="P2665" i="112"/>
  <c r="N835" i="112"/>
  <c r="T166" i="110"/>
  <c r="P129" i="110"/>
  <c r="Q411" i="112"/>
  <c r="R2258" i="112"/>
  <c r="R2488" i="112"/>
  <c r="R1476" i="109"/>
  <c r="P623" i="112"/>
  <c r="U4062" i="109"/>
  <c r="S1526" i="109"/>
  <c r="R1834" i="112"/>
  <c r="T1463" i="109"/>
  <c r="Q4139" i="109"/>
  <c r="O559" i="112"/>
  <c r="W2711" i="109"/>
  <c r="Q3494" i="109"/>
  <c r="P160" i="110"/>
  <c r="O1515" i="112"/>
  <c r="R3880" i="109"/>
  <c r="N1872" i="112"/>
  <c r="R421" i="112"/>
  <c r="P1688" i="112"/>
  <c r="X3683" i="109"/>
  <c r="L6" i="113"/>
  <c r="O3703" i="109"/>
  <c r="Q2198" i="112"/>
  <c r="J111" i="110"/>
  <c r="S252" i="109"/>
  <c r="P1643" i="112"/>
  <c r="O367" i="112"/>
  <c r="X4293" i="109"/>
  <c r="T2972" i="109"/>
  <c r="N4054" i="109"/>
  <c r="O2220" i="109"/>
  <c r="Y3000" i="109"/>
  <c r="T146" i="110"/>
  <c r="S1641" i="109"/>
  <c r="M3" i="113"/>
  <c r="P1561" i="109"/>
  <c r="O1500" i="112"/>
  <c r="Q1863" i="112"/>
  <c r="P523" i="112"/>
  <c r="S1376" i="109"/>
  <c r="P753" i="112"/>
  <c r="M13" i="110"/>
  <c r="N1540" i="112"/>
  <c r="X442" i="109"/>
  <c r="O1183" i="112"/>
  <c r="M86" i="113"/>
  <c r="O585" i="112"/>
  <c r="N1184" i="112"/>
  <c r="Q2349" i="109"/>
  <c r="X2765" i="109"/>
  <c r="Y3507" i="109"/>
  <c r="N4090" i="109"/>
  <c r="N1734" i="109"/>
  <c r="O2597" i="112"/>
  <c r="R4110" i="109"/>
  <c r="X1748" i="109"/>
  <c r="P125" i="109"/>
  <c r="P1335" i="112"/>
  <c r="N2453" i="109"/>
  <c r="O763" i="112"/>
  <c r="Y3135" i="109"/>
  <c r="N1280" i="112"/>
  <c r="R1809" i="112"/>
  <c r="Q642" i="112"/>
  <c r="R3575" i="109"/>
  <c r="W3871" i="109"/>
  <c r="U3434" i="109"/>
  <c r="N2639" i="112"/>
  <c r="N270" i="112"/>
  <c r="X1590" i="109"/>
  <c r="S167" i="110"/>
  <c r="R4195" i="109"/>
  <c r="S2570" i="109"/>
  <c r="V479" i="109"/>
  <c r="O1541" i="109"/>
  <c r="O546" i="112"/>
  <c r="P1699" i="112"/>
  <c r="T3062" i="109"/>
  <c r="X3749" i="109"/>
  <c r="Q733" i="112"/>
  <c r="L92" i="113"/>
  <c r="T3289" i="109"/>
  <c r="R2264" i="112"/>
  <c r="Q1097" i="112"/>
  <c r="R2574" i="109"/>
  <c r="Y3671" i="109"/>
  <c r="Z2879" i="109"/>
  <c r="P1478" i="112"/>
  <c r="X4243" i="109"/>
  <c r="N958" i="109"/>
  <c r="W531" i="109"/>
  <c r="O253" i="109"/>
  <c r="X1737" i="109"/>
  <c r="P2693" i="112"/>
  <c r="O795" i="112"/>
  <c r="P1251" i="112"/>
  <c r="N1753" i="112"/>
  <c r="W1236" i="109"/>
  <c r="S199" i="109"/>
  <c r="N729" i="112"/>
  <c r="O1519" i="112"/>
  <c r="Q516" i="109"/>
  <c r="Q3447" i="109"/>
  <c r="X1738" i="109"/>
  <c r="Q1046" i="112"/>
  <c r="P2713" i="112"/>
  <c r="N624" i="112"/>
  <c r="P2459" i="112"/>
  <c r="W2391" i="109"/>
  <c r="N2091" i="112"/>
  <c r="Y876" i="109"/>
  <c r="T2590" i="109"/>
  <c r="O2400" i="112"/>
  <c r="O750" i="112"/>
  <c r="R2464" i="109"/>
  <c r="R3471" i="109"/>
  <c r="P3024" i="109"/>
  <c r="K139" i="110"/>
  <c r="V4297" i="109"/>
  <c r="Y3770" i="109"/>
  <c r="W1913" i="109"/>
  <c r="O2421" i="112"/>
  <c r="Y3097" i="109"/>
  <c r="N933" i="109"/>
  <c r="X1952" i="109"/>
  <c r="N3888" i="109"/>
  <c r="Q1042" i="112"/>
  <c r="T3893" i="109"/>
  <c r="P1957" i="112"/>
  <c r="N1044" i="112"/>
  <c r="R1364" i="112"/>
  <c r="W3321" i="109"/>
  <c r="S2054" i="109"/>
  <c r="W4297" i="109"/>
  <c r="W4107" i="109"/>
  <c r="N2137" i="112"/>
  <c r="W85" i="109"/>
  <c r="P58" i="110"/>
  <c r="O3298" i="109"/>
  <c r="P4250" i="109"/>
  <c r="U854" i="109"/>
  <c r="U3701" i="109"/>
  <c r="Z2913" i="109"/>
  <c r="N3747" i="109"/>
  <c r="Q2108" i="112"/>
  <c r="R1214" i="109"/>
  <c r="N13" i="112"/>
  <c r="V3897" i="109"/>
  <c r="J15" i="110"/>
  <c r="Q402" i="112"/>
  <c r="Y2987" i="109"/>
  <c r="V2209" i="109"/>
  <c r="Z3985" i="109"/>
  <c r="Q3523" i="109"/>
  <c r="M71" i="110"/>
  <c r="T3870" i="109"/>
  <c r="Q2404" i="109"/>
  <c r="Q2136" i="112"/>
  <c r="V1515" i="109"/>
  <c r="Y4105" i="109"/>
  <c r="O12" i="110"/>
  <c r="T2782" i="109"/>
  <c r="P1554" i="112"/>
  <c r="Q1381" i="109"/>
  <c r="R119" i="109"/>
  <c r="Z2188" i="109"/>
  <c r="Q1003" i="112"/>
  <c r="X3177" i="109"/>
  <c r="O3138" i="109"/>
  <c r="P848" i="112"/>
  <c r="P1418" i="112"/>
  <c r="W3414" i="109"/>
  <c r="U148" i="110"/>
  <c r="Q2954" i="109"/>
  <c r="P2719" i="109"/>
  <c r="Q2650" i="112"/>
  <c r="R446" i="112"/>
  <c r="Y1595" i="109"/>
  <c r="N1701" i="112"/>
  <c r="Q2792" i="109"/>
  <c r="M19" i="110"/>
  <c r="P1930" i="109"/>
  <c r="P837" i="109"/>
  <c r="Q171" i="110"/>
  <c r="M136" i="110"/>
  <c r="O564" i="112"/>
  <c r="R511" i="109"/>
  <c r="T3425" i="109"/>
  <c r="Y2425" i="109"/>
  <c r="X1973" i="109"/>
  <c r="V3519" i="109"/>
  <c r="W554" i="109"/>
  <c r="Z2512" i="109"/>
  <c r="W2012" i="109"/>
  <c r="O466" i="112"/>
  <c r="O1341" i="109"/>
  <c r="S178" i="110"/>
  <c r="J108" i="113"/>
  <c r="N2647" i="112"/>
  <c r="T4279" i="109"/>
  <c r="Y3487" i="109"/>
  <c r="R444" i="109"/>
  <c r="O734" i="112"/>
  <c r="W2689" i="109"/>
  <c r="K104" i="113"/>
  <c r="Y1505" i="109"/>
  <c r="O1934" i="112"/>
  <c r="K158" i="110"/>
  <c r="N2640" i="112"/>
  <c r="Q41" i="110"/>
  <c r="W3141" i="109"/>
  <c r="P295" i="112"/>
  <c r="R2706" i="109"/>
  <c r="T2926" i="109"/>
  <c r="S3913" i="109"/>
  <c r="Q1224" i="112"/>
  <c r="O543" i="109"/>
  <c r="M21" i="110"/>
  <c r="W1604" i="109"/>
  <c r="P1132" i="109"/>
  <c r="Y2404" i="109"/>
  <c r="Q2378" i="112"/>
  <c r="Q2624" i="112"/>
  <c r="N383" i="112"/>
  <c r="N972" i="109"/>
  <c r="P1620" i="112"/>
  <c r="P2213" i="109"/>
  <c r="T130" i="110"/>
  <c r="P300" i="112"/>
  <c r="V3415" i="109"/>
  <c r="P13" i="110"/>
  <c r="T3319" i="109"/>
  <c r="O3333" i="109"/>
  <c r="U2779" i="109"/>
  <c r="N939" i="112"/>
  <c r="P1989" i="109"/>
  <c r="S4144" i="109"/>
  <c r="P357" i="112"/>
  <c r="T2087" i="109"/>
  <c r="Q1703" i="112"/>
  <c r="V639" i="109"/>
  <c r="Q536" i="112"/>
  <c r="V520" i="109"/>
  <c r="U4210" i="109"/>
  <c r="O3743" i="109"/>
  <c r="X4047" i="109"/>
  <c r="R3023" i="109"/>
  <c r="O3673" i="109"/>
  <c r="X4147" i="109"/>
  <c r="X1627" i="109"/>
  <c r="N336" i="112"/>
  <c r="Q1760" i="112"/>
  <c r="O4270" i="109"/>
  <c r="R214" i="112"/>
  <c r="T3058" i="109"/>
  <c r="Q521" i="112"/>
  <c r="J148" i="113"/>
  <c r="X209" i="109"/>
  <c r="S764" i="109"/>
  <c r="R281" i="109"/>
  <c r="O577" i="112"/>
  <c r="X2711" i="109"/>
  <c r="N2755" i="109"/>
  <c r="S3024" i="109"/>
  <c r="V3212" i="109"/>
  <c r="O2697" i="112"/>
  <c r="Q567" i="112"/>
  <c r="O570" i="112"/>
  <c r="Q3485" i="109"/>
  <c r="O960" i="112"/>
  <c r="U645" i="109"/>
  <c r="Q1695" i="112"/>
  <c r="O2474" i="109"/>
  <c r="T2277" i="109"/>
  <c r="X260" i="109"/>
  <c r="N4170" i="109"/>
  <c r="O2649" i="112"/>
  <c r="N1025" i="112"/>
  <c r="N249" i="112"/>
  <c r="W3503" i="109"/>
  <c r="O2063" i="109"/>
  <c r="Y3801" i="109"/>
  <c r="P1854" i="112"/>
  <c r="R3294" i="109"/>
  <c r="X3432" i="109"/>
  <c r="R2759" i="112"/>
  <c r="O82" i="112"/>
  <c r="R1835" i="109"/>
  <c r="P3818" i="109"/>
  <c r="N38" i="110"/>
  <c r="L53" i="113"/>
  <c r="L179" i="110"/>
  <c r="M29" i="110"/>
  <c r="T3717" i="109"/>
  <c r="Y3751" i="109"/>
  <c r="N2007" i="112"/>
  <c r="Q152" i="110"/>
  <c r="R1007" i="109"/>
  <c r="Q475" i="109"/>
  <c r="Q1548" i="112"/>
  <c r="N1161" i="112"/>
  <c r="R50" i="110"/>
  <c r="U1934" i="109"/>
  <c r="N2688" i="112"/>
  <c r="Q1893" i="112"/>
  <c r="W1991" i="109"/>
  <c r="P2001" i="112"/>
  <c r="N2124" i="112"/>
  <c r="T3140" i="109"/>
  <c r="V2922" i="109"/>
  <c r="Y1728" i="109"/>
  <c r="U2348" i="109"/>
  <c r="O1238" i="112"/>
  <c r="Q2540" i="112"/>
  <c r="Q2563" i="109"/>
  <c r="O1404" i="112"/>
  <c r="N1625" i="112"/>
  <c r="U3749" i="109"/>
  <c r="Q1740" i="112"/>
  <c r="P952" i="112"/>
  <c r="Q877" i="109"/>
  <c r="X4283" i="109"/>
  <c r="S3486" i="109"/>
  <c r="P1867" i="112"/>
  <c r="O2953" i="109"/>
  <c r="O3538" i="109"/>
  <c r="Q3341" i="109"/>
  <c r="Q2846" i="109"/>
  <c r="P365" i="112"/>
  <c r="Q1018" i="112"/>
  <c r="W1673" i="109"/>
  <c r="Q166" i="112"/>
  <c r="O4126" i="109"/>
  <c r="S4284" i="109"/>
  <c r="X3907" i="109"/>
  <c r="O381" i="109"/>
  <c r="R2108" i="109"/>
  <c r="Y1736" i="109"/>
  <c r="Q3828" i="109"/>
  <c r="V3888" i="109"/>
  <c r="N283" i="109"/>
  <c r="W4032" i="109"/>
  <c r="N1992" i="112"/>
  <c r="O1587" i="109"/>
  <c r="S73" i="110"/>
  <c r="V793" i="109"/>
  <c r="N2451" i="112"/>
  <c r="U4198" i="109"/>
  <c r="Z3625" i="109"/>
  <c r="U3101" i="109"/>
  <c r="P1667" i="109"/>
  <c r="O1315" i="112"/>
  <c r="P355" i="112"/>
  <c r="V2474" i="109"/>
  <c r="U3139" i="109"/>
  <c r="L39" i="110"/>
  <c r="O1976" i="112"/>
  <c r="R2745" i="112"/>
  <c r="V3479" i="109"/>
  <c r="O2417" i="109"/>
  <c r="R1749" i="109"/>
  <c r="U4137" i="109"/>
  <c r="Q141" i="109"/>
  <c r="T3908" i="109"/>
  <c r="P359" i="112"/>
  <c r="N1906" i="112"/>
  <c r="W3835" i="109"/>
  <c r="U125" i="110"/>
  <c r="O922" i="112"/>
  <c r="S2704" i="109"/>
  <c r="S4253" i="109"/>
  <c r="O4089" i="109"/>
  <c r="O2078" i="112"/>
  <c r="P543" i="112"/>
  <c r="Q1920" i="109"/>
  <c r="Y4178" i="109"/>
  <c r="Z4011" i="109"/>
  <c r="P1057" i="112"/>
  <c r="N3929" i="109"/>
  <c r="W2062" i="109"/>
  <c r="X2964" i="109"/>
  <c r="N1653" i="112"/>
  <c r="T3686" i="109"/>
  <c r="O826" i="112"/>
  <c r="N1451" i="112"/>
  <c r="Q466" i="112"/>
  <c r="P111" i="109"/>
  <c r="Q371" i="109"/>
  <c r="Z1051" i="109"/>
  <c r="K4" i="113"/>
  <c r="P4056" i="109"/>
  <c r="N3695" i="109"/>
  <c r="V4085" i="109"/>
  <c r="X2787" i="109"/>
  <c r="U3827" i="109"/>
  <c r="P1901" i="112"/>
  <c r="W3552" i="109"/>
  <c r="X3118" i="109"/>
  <c r="X3186" i="109"/>
  <c r="N1852" i="112"/>
  <c r="O1008" i="112"/>
  <c r="O4026" i="109"/>
  <c r="Y4130" i="109"/>
  <c r="Q2969" i="109"/>
  <c r="N1781" i="112"/>
  <c r="X4196" i="109"/>
  <c r="M142" i="113"/>
  <c r="J4" i="113"/>
  <c r="V3553" i="109"/>
  <c r="O1651" i="112"/>
  <c r="P1052" i="112"/>
  <c r="P3421" i="109"/>
  <c r="N2582" i="109"/>
  <c r="S3037" i="109"/>
  <c r="S846" i="109"/>
  <c r="N3526" i="109"/>
  <c r="N3523" i="109"/>
  <c r="N337" i="112"/>
  <c r="N822" i="109"/>
  <c r="Q2381" i="112"/>
  <c r="Q4041" i="109"/>
  <c r="N48" i="110"/>
  <c r="Q434" i="109"/>
  <c r="U644" i="109"/>
  <c r="P1088" i="112"/>
  <c r="S2204" i="109"/>
  <c r="R2997" i="109"/>
  <c r="Q625" i="109"/>
  <c r="Z2544" i="109"/>
  <c r="K152" i="110"/>
  <c r="L85" i="110"/>
  <c r="S517" i="109"/>
  <c r="R55" i="110"/>
  <c r="P2577" i="112"/>
  <c r="O1666" i="112"/>
  <c r="O2723" i="109"/>
  <c r="W4210" i="109"/>
  <c r="Y3036" i="109"/>
  <c r="P3539" i="109"/>
  <c r="P1413" i="112"/>
  <c r="T3773" i="109"/>
  <c r="N55" i="110"/>
  <c r="Z2868" i="109"/>
  <c r="Z3219" i="109"/>
  <c r="S2218" i="109"/>
  <c r="U3492" i="109"/>
  <c r="T4179" i="109"/>
  <c r="S213" i="109"/>
  <c r="X3842" i="109"/>
  <c r="Y4066" i="109"/>
  <c r="Y1643" i="109"/>
  <c r="P2543" i="112"/>
  <c r="R749" i="109"/>
  <c r="P1539" i="112"/>
  <c r="N1187" i="112"/>
  <c r="R1370" i="112"/>
  <c r="Q1099" i="112"/>
  <c r="N1026" i="112"/>
  <c r="P2533" i="112"/>
  <c r="T81" i="110"/>
  <c r="X3328" i="109"/>
  <c r="P59" i="110"/>
  <c r="V1910" i="109"/>
  <c r="V4308" i="109"/>
  <c r="Z3994" i="109"/>
  <c r="O2009" i="112"/>
  <c r="P1171" i="112"/>
  <c r="O634" i="109"/>
  <c r="X4261" i="109"/>
  <c r="O2784" i="109"/>
  <c r="L96" i="113"/>
  <c r="Q1292" i="112"/>
  <c r="Q1885" i="112"/>
  <c r="O4279" i="109"/>
  <c r="Q1930" i="112"/>
  <c r="Q490" i="112"/>
  <c r="O3356" i="109"/>
  <c r="R1884" i="109"/>
  <c r="W3669" i="109"/>
  <c r="Y3164" i="109"/>
  <c r="Y2734" i="109"/>
  <c r="Y2316" i="109"/>
  <c r="O838" i="112"/>
  <c r="J122" i="113"/>
  <c r="J77" i="110"/>
  <c r="Q13" i="112"/>
  <c r="P2426" i="112"/>
  <c r="R439" i="109"/>
  <c r="P380" i="112"/>
  <c r="P775" i="112"/>
  <c r="R418" i="109"/>
  <c r="Q1751" i="112"/>
  <c r="T3754" i="109"/>
  <c r="X1262" i="109"/>
  <c r="N784" i="112"/>
  <c r="W2463" i="109"/>
  <c r="X3401" i="109"/>
  <c r="P3780" i="109"/>
  <c r="N1973" i="112"/>
  <c r="X284" i="109"/>
  <c r="Z1810" i="109"/>
  <c r="O1918" i="112"/>
  <c r="R1823" i="112"/>
  <c r="O2174" i="112"/>
  <c r="R3447" i="109"/>
  <c r="R147" i="110"/>
  <c r="R37" i="110"/>
  <c r="P476" i="112"/>
  <c r="R773" i="109"/>
  <c r="Q1012" i="112"/>
  <c r="S4120" i="109"/>
  <c r="N1709" i="112"/>
  <c r="Q1850" i="112"/>
  <c r="T250" i="109"/>
  <c r="O3832" i="109"/>
  <c r="N1449" i="112"/>
  <c r="T2559" i="109"/>
  <c r="N2134" i="112"/>
  <c r="N1169" i="112"/>
  <c r="P2352" i="112"/>
  <c r="Q1176" i="112"/>
  <c r="M91" i="110"/>
  <c r="S67" i="110"/>
  <c r="Q165" i="110"/>
  <c r="W371" i="109"/>
  <c r="P284" i="112"/>
  <c r="P2171" i="112"/>
  <c r="N2005" i="109"/>
  <c r="U2450" i="109"/>
  <c r="T2809" i="109"/>
  <c r="O421" i="109"/>
  <c r="O1565" i="112"/>
  <c r="O293" i="112"/>
  <c r="P81" i="110"/>
  <c r="Q4262" i="109"/>
  <c r="R3879" i="109"/>
  <c r="R2964" i="109"/>
  <c r="N4274" i="109"/>
  <c r="O1990" i="109"/>
  <c r="N1969" i="112"/>
  <c r="N982" i="112"/>
  <c r="R2283" i="112"/>
  <c r="Y3886" i="109"/>
  <c r="Q3415" i="109"/>
  <c r="P1304" i="112"/>
  <c r="Q149" i="112"/>
  <c r="X3024" i="109"/>
  <c r="P1774" i="112"/>
  <c r="M137" i="110"/>
  <c r="U3037" i="109"/>
  <c r="R436" i="112"/>
  <c r="P4139" i="109"/>
  <c r="N4136" i="109"/>
  <c r="Q1764" i="112"/>
  <c r="L57" i="113"/>
  <c r="Q1202" i="112"/>
  <c r="Q1053" i="112"/>
  <c r="J124" i="110"/>
  <c r="N1623" i="112"/>
  <c r="X4258" i="109"/>
  <c r="J169" i="110"/>
  <c r="V3099" i="109"/>
  <c r="Q546" i="112"/>
  <c r="S812" i="109"/>
  <c r="O1714" i="112"/>
  <c r="N1144" i="109"/>
  <c r="P3899" i="109"/>
  <c r="V3737" i="109"/>
  <c r="W3888" i="109"/>
  <c r="X2327" i="109"/>
  <c r="X4210" i="109"/>
  <c r="O45" i="110"/>
  <c r="N789" i="112"/>
  <c r="Q2697" i="109"/>
  <c r="S3176" i="109"/>
  <c r="X4123" i="109"/>
  <c r="Y4256" i="109"/>
  <c r="T3917" i="109"/>
  <c r="P2462" i="112"/>
  <c r="T3806" i="109"/>
  <c r="P1706" i="112"/>
  <c r="P2574" i="112"/>
  <c r="Q77" i="112"/>
  <c r="L82" i="110"/>
  <c r="W1294" i="109"/>
  <c r="T1504" i="109"/>
  <c r="V1716" i="109"/>
  <c r="Q45" i="110"/>
  <c r="K151" i="113"/>
  <c r="P4111" i="109"/>
  <c r="Q1066" i="112"/>
  <c r="Q2321" i="112"/>
  <c r="P2082" i="112"/>
  <c r="N75" i="112"/>
  <c r="O2648" i="112"/>
  <c r="M26" i="110"/>
  <c r="L60" i="110"/>
  <c r="R1745" i="109"/>
  <c r="T3124" i="109"/>
  <c r="X3741" i="109"/>
  <c r="K88" i="113"/>
  <c r="L24" i="110"/>
  <c r="O1208" i="112"/>
  <c r="P1516" i="112"/>
  <c r="O1221" i="112"/>
  <c r="O927" i="112"/>
  <c r="W1679" i="109"/>
  <c r="P1873" i="112"/>
  <c r="O499" i="112"/>
  <c r="P2100" i="112"/>
  <c r="Q79" i="112"/>
  <c r="Q2109" i="112"/>
  <c r="U4235" i="109"/>
  <c r="N3479" i="109"/>
  <c r="V35" i="109"/>
  <c r="W521" i="109"/>
  <c r="X788" i="109"/>
  <c r="Y1008" i="109"/>
  <c r="R2601" i="109"/>
  <c r="N2541" i="112"/>
  <c r="P3142" i="109"/>
  <c r="N1904" i="112"/>
  <c r="R460" i="109"/>
  <c r="P1278" i="112"/>
  <c r="R1488" i="109"/>
  <c r="Q1683" i="112"/>
  <c r="U1275" i="109"/>
  <c r="O333" i="112"/>
  <c r="Y3756" i="109"/>
  <c r="T3743" i="109"/>
  <c r="T956" i="109"/>
  <c r="R4200" i="109"/>
  <c r="V47" i="109"/>
  <c r="Q264" i="112"/>
  <c r="T88" i="110"/>
  <c r="X1267" i="109"/>
  <c r="Y2649" i="109"/>
  <c r="N2552" i="112"/>
  <c r="P3879" i="109"/>
  <c r="V1574" i="109"/>
  <c r="N1909" i="109"/>
  <c r="V2572" i="109"/>
  <c r="V1272" i="109"/>
  <c r="O174" i="110"/>
  <c r="P277" i="112"/>
  <c r="U2066" i="109"/>
  <c r="T793" i="109"/>
  <c r="Q2069" i="109"/>
  <c r="P2143" i="112"/>
  <c r="U3850" i="109"/>
  <c r="X3763" i="109"/>
  <c r="N1981" i="112"/>
  <c r="V4149" i="109"/>
  <c r="X3020" i="109"/>
  <c r="N1365" i="109"/>
  <c r="O4048" i="109"/>
  <c r="P1535" i="109"/>
  <c r="N2172" i="112"/>
  <c r="R2755" i="112"/>
  <c r="Q2709" i="112"/>
  <c r="W4162" i="109"/>
  <c r="W3372" i="109"/>
  <c r="N2628" i="112"/>
  <c r="Q2251" i="112"/>
  <c r="P2239" i="112"/>
  <c r="O1854" i="112"/>
  <c r="V3169" i="109"/>
  <c r="Y1846" i="109"/>
  <c r="R2369" i="109"/>
  <c r="U2290" i="109"/>
  <c r="L62" i="113"/>
  <c r="Q3723" i="109"/>
  <c r="T599" i="109"/>
  <c r="U3708" i="109"/>
  <c r="P1770" i="112"/>
  <c r="Z2164" i="109"/>
  <c r="Y2633" i="109"/>
  <c r="Q3443" i="109"/>
  <c r="N1027" i="112"/>
  <c r="M158" i="110"/>
  <c r="V1725" i="109"/>
  <c r="P580" i="112"/>
  <c r="V2360" i="109"/>
  <c r="N141" i="110"/>
  <c r="O935" i="109"/>
  <c r="Q2453" i="112"/>
  <c r="P1842" i="109"/>
  <c r="R3" i="110"/>
  <c r="Q1093" i="112"/>
  <c r="O1855" i="109"/>
  <c r="Q407" i="112"/>
  <c r="Y4118" i="109"/>
  <c r="R797" i="109"/>
  <c r="O30" i="112"/>
  <c r="P3490" i="109"/>
  <c r="N4100" i="109"/>
  <c r="P1280" i="109"/>
  <c r="X4143" i="109"/>
  <c r="L135" i="113"/>
  <c r="N1977" i="109"/>
  <c r="V1692" i="109"/>
  <c r="Q1635" i="109"/>
  <c r="N1656" i="112"/>
  <c r="U44" i="110"/>
  <c r="N34" i="110"/>
  <c r="O2018" i="112"/>
  <c r="V3778" i="109"/>
  <c r="P561" i="112"/>
  <c r="P48" i="112"/>
  <c r="O2696" i="112"/>
  <c r="W3297" i="109"/>
  <c r="S3316" i="109"/>
  <c r="Q1498" i="112"/>
  <c r="R2462" i="109"/>
  <c r="S4163" i="109"/>
  <c r="O106" i="110"/>
  <c r="P711" i="112"/>
  <c r="U3750" i="109"/>
  <c r="X1971" i="109"/>
  <c r="R3760" i="109"/>
  <c r="Q1511" i="112"/>
  <c r="Q2016" i="112"/>
  <c r="N1616" i="112"/>
  <c r="V1233" i="109"/>
  <c r="W3029" i="109"/>
  <c r="P52" i="110"/>
  <c r="X2039" i="109"/>
  <c r="T1710" i="109"/>
  <c r="N180" i="112"/>
  <c r="W555" i="109"/>
  <c r="W138" i="109"/>
  <c r="T3863" i="109"/>
  <c r="N1238" i="112"/>
  <c r="X2392" i="109"/>
  <c r="P4088" i="109"/>
  <c r="O618" i="112"/>
  <c r="W1228" i="109"/>
  <c r="T231" i="109"/>
  <c r="S2729" i="109"/>
  <c r="T994" i="109"/>
  <c r="Y1884" i="109"/>
  <c r="O33" i="112"/>
  <c r="P3566" i="109"/>
  <c r="T2349" i="109"/>
  <c r="N2620" i="112"/>
  <c r="O1201" i="112"/>
  <c r="Q1443" i="112"/>
  <c r="W175" i="109"/>
  <c r="Q2635" i="112"/>
  <c r="O2473" i="109"/>
  <c r="Q345" i="112"/>
  <c r="U4" i="110"/>
  <c r="W4063" i="109"/>
  <c r="Q2618" i="112"/>
  <c r="R3704" i="109"/>
  <c r="P2249" i="112"/>
  <c r="J109" i="113"/>
  <c r="N2139" i="112"/>
  <c r="S25" i="109"/>
  <c r="O2665" i="112"/>
  <c r="Q2337" i="112"/>
  <c r="P1988" i="112"/>
  <c r="O4051" i="109"/>
  <c r="T3554" i="109"/>
  <c r="N2662" i="112"/>
  <c r="N1339" i="109"/>
  <c r="Y285" i="109"/>
  <c r="Y3079" i="109"/>
  <c r="S131" i="110"/>
  <c r="U3849" i="109"/>
  <c r="R4176" i="109"/>
  <c r="W1487" i="109"/>
  <c r="P538" i="109"/>
  <c r="Q4271" i="109"/>
  <c r="N41" i="112"/>
  <c r="O1323" i="112"/>
  <c r="X3726" i="109"/>
  <c r="Q2454" i="112"/>
  <c r="R425" i="112"/>
  <c r="L108" i="113"/>
  <c r="R3800" i="109"/>
  <c r="P2776" i="109"/>
  <c r="Y3503" i="109"/>
  <c r="O642" i="112"/>
  <c r="T174" i="110"/>
  <c r="R1608" i="112"/>
  <c r="L54" i="113"/>
  <c r="M43" i="113"/>
  <c r="P1564" i="109"/>
  <c r="W1555" i="109"/>
  <c r="P394" i="109"/>
  <c r="T3820" i="109"/>
  <c r="O64" i="110"/>
  <c r="Y3663" i="109"/>
  <c r="P1955" i="112"/>
  <c r="R2570" i="109"/>
  <c r="U2390" i="109"/>
  <c r="N92" i="109"/>
  <c r="J165" i="113"/>
  <c r="N3927" i="109"/>
  <c r="O2628" i="112"/>
  <c r="X3817" i="109"/>
  <c r="V179" i="109"/>
  <c r="X3899" i="109"/>
  <c r="O2668" i="112"/>
  <c r="N2248" i="112"/>
  <c r="O1677" i="109"/>
  <c r="O2570" i="112"/>
  <c r="S4260" i="109"/>
  <c r="N2395" i="109"/>
  <c r="O136" i="112"/>
  <c r="Q1720" i="112"/>
  <c r="N2346" i="112"/>
  <c r="W249" i="109"/>
  <c r="V382" i="109"/>
  <c r="T3869" i="109"/>
  <c r="P2145" i="112"/>
  <c r="P1138" i="109"/>
  <c r="P2761" i="109"/>
  <c r="S2028" i="109"/>
  <c r="Y454" i="109"/>
  <c r="O610" i="112"/>
  <c r="W3900" i="109"/>
  <c r="O1781" i="112"/>
  <c r="O2176" i="112"/>
  <c r="P1847" i="112"/>
  <c r="W1614" i="109"/>
  <c r="N1290" i="112"/>
  <c r="O2542" i="112"/>
  <c r="W4135" i="109"/>
  <c r="X4286" i="109"/>
  <c r="O2551" i="112"/>
  <c r="W2945" i="109"/>
  <c r="W2354" i="109"/>
  <c r="X3739" i="109"/>
  <c r="P1843" i="112"/>
  <c r="S1599" i="109"/>
  <c r="P3875" i="109"/>
  <c r="Q621" i="112"/>
  <c r="N1484" i="112"/>
  <c r="V1670" i="109"/>
  <c r="N369" i="112"/>
  <c r="R17" i="110"/>
  <c r="N2070" i="109"/>
  <c r="L76" i="113"/>
  <c r="J36" i="113"/>
  <c r="T1124" i="109"/>
  <c r="P3542" i="109"/>
  <c r="R2012" i="109"/>
  <c r="R2529" i="112"/>
  <c r="N132" i="110"/>
  <c r="P2111" i="112"/>
  <c r="O1321" i="112"/>
  <c r="N1212" i="109"/>
  <c r="Q1194" i="112"/>
  <c r="O930" i="112"/>
  <c r="P2179" i="112"/>
  <c r="O2246" i="112"/>
  <c r="S2954" i="109"/>
  <c r="U1581" i="109"/>
  <c r="Q550" i="112"/>
  <c r="N2235" i="112"/>
  <c r="S2615" i="109"/>
  <c r="Q3522" i="109"/>
  <c r="Q1000" i="109"/>
  <c r="R3324" i="109"/>
  <c r="T2628" i="109"/>
  <c r="P806" i="109"/>
  <c r="O4125" i="109"/>
  <c r="O1702" i="112"/>
  <c r="N51" i="112"/>
  <c r="Q2334" i="109"/>
  <c r="R659" i="112"/>
  <c r="S1112" i="109"/>
  <c r="N1243" i="112"/>
  <c r="Q1850" i="109"/>
  <c r="Q163" i="112"/>
  <c r="N1367" i="109"/>
  <c r="P4148" i="109"/>
  <c r="R1598" i="109"/>
  <c r="P3684" i="109"/>
  <c r="N961" i="112"/>
  <c r="O975" i="112"/>
  <c r="N2307" i="112"/>
  <c r="Y3147" i="109"/>
  <c r="P1167" i="112"/>
  <c r="N61" i="110"/>
  <c r="O2382" i="112"/>
  <c r="M89" i="113"/>
  <c r="O248" i="112"/>
  <c r="Q1378" i="109"/>
  <c r="P492" i="109"/>
  <c r="W2724" i="109"/>
  <c r="V4260" i="109"/>
  <c r="X1731" i="109"/>
  <c r="S4254" i="109"/>
  <c r="P3901" i="109"/>
  <c r="U222" i="109"/>
  <c r="Q71" i="110"/>
  <c r="P2411" i="112"/>
  <c r="Q119" i="112"/>
  <c r="P1846" i="112"/>
  <c r="Y3798" i="109"/>
  <c r="T1289" i="109"/>
  <c r="P3067" i="109"/>
  <c r="O2967" i="109"/>
  <c r="K17" i="113"/>
  <c r="W1611" i="109"/>
  <c r="S4167" i="109"/>
  <c r="N1157" i="112"/>
  <c r="Q3745" i="109"/>
  <c r="N1958" i="112"/>
  <c r="O394" i="112"/>
  <c r="P3020" i="109"/>
  <c r="O1237" i="109"/>
  <c r="O1208" i="109"/>
  <c r="Q1427" i="112"/>
  <c r="N1970" i="109"/>
  <c r="U1565" i="109"/>
  <c r="O1727" i="112"/>
  <c r="P1334" i="112"/>
  <c r="R3929" i="109"/>
  <c r="V465" i="109"/>
  <c r="P1248" i="112"/>
  <c r="V3012" i="109"/>
  <c r="S496" i="109"/>
  <c r="O2284" i="109"/>
  <c r="Y3934" i="109"/>
  <c r="P2153" i="112"/>
  <c r="P2710" i="112"/>
  <c r="Q3300" i="109"/>
  <c r="N1090" i="112"/>
  <c r="O363" i="112"/>
  <c r="K167" i="110"/>
  <c r="O2702" i="112"/>
  <c r="P3551" i="109"/>
  <c r="N2095" i="112"/>
  <c r="N1532" i="112"/>
  <c r="Q1650" i="112"/>
  <c r="P2203" i="112"/>
  <c r="O168" i="112"/>
  <c r="O83" i="109"/>
  <c r="Q1159" i="112"/>
  <c r="X3331" i="109"/>
  <c r="W2432" i="109"/>
  <c r="N62" i="112"/>
  <c r="Q291" i="112"/>
  <c r="Q85" i="110"/>
  <c r="R1368" i="109"/>
  <c r="S493" i="109"/>
  <c r="S792" i="109"/>
  <c r="P1993" i="112"/>
  <c r="S3132" i="109"/>
  <c r="N148" i="112"/>
  <c r="P3862" i="109"/>
  <c r="W3816" i="109"/>
  <c r="Q2726" i="109"/>
  <c r="Q1521" i="112"/>
  <c r="Q540" i="112"/>
  <c r="O54" i="112"/>
  <c r="W2690" i="109"/>
  <c r="W3063" i="109"/>
  <c r="P2709" i="112"/>
  <c r="O3559" i="109"/>
  <c r="N25" i="110"/>
  <c r="T1152" i="109"/>
  <c r="O3699" i="109"/>
  <c r="P1931" i="112"/>
  <c r="N2240" i="109"/>
  <c r="N2314" i="112"/>
  <c r="R2753" i="112"/>
  <c r="N2175" i="112"/>
  <c r="P4069" i="109"/>
  <c r="X1019" i="109"/>
  <c r="Q3863" i="109"/>
  <c r="O2362" i="112"/>
  <c r="P3809" i="109"/>
  <c r="N1050" i="112"/>
  <c r="Q1016" i="109"/>
  <c r="N529" i="112"/>
  <c r="Q2399" i="112"/>
  <c r="O3081" i="109"/>
  <c r="N3926" i="109"/>
  <c r="L75" i="113"/>
  <c r="N1518" i="112"/>
  <c r="Q3480" i="109"/>
  <c r="X2469" i="109"/>
  <c r="P693" i="112"/>
  <c r="P1676" i="112"/>
  <c r="N525" i="112"/>
  <c r="T2007" i="109"/>
  <c r="Y3736" i="109"/>
  <c r="R2261" i="112"/>
  <c r="O1193" i="112"/>
  <c r="Q247" i="112"/>
  <c r="X2789" i="109"/>
  <c r="P785" i="112"/>
  <c r="V2733" i="109"/>
  <c r="Y3303" i="109"/>
  <c r="N32" i="112"/>
  <c r="U112" i="110"/>
  <c r="Q3362" i="109"/>
  <c r="P505" i="109"/>
  <c r="O2444" i="112"/>
  <c r="O2420" i="109"/>
  <c r="S4177" i="109"/>
  <c r="W2375" i="109"/>
  <c r="Z4379" i="109"/>
  <c r="M177" i="113"/>
  <c r="T2966" i="109"/>
  <c r="P558" i="109"/>
  <c r="P36" i="110"/>
  <c r="W794" i="109"/>
  <c r="R51" i="110"/>
  <c r="O3556" i="109"/>
  <c r="Q1967" i="112"/>
  <c r="L167" i="110"/>
  <c r="P1076" i="112"/>
  <c r="P1762" i="112"/>
  <c r="Y1644" i="109"/>
  <c r="T74" i="110"/>
  <c r="O1920" i="112"/>
  <c r="P1497" i="112"/>
  <c r="O260" i="112"/>
  <c r="P1894" i="112"/>
  <c r="P3885" i="109"/>
  <c r="P1243" i="112"/>
  <c r="U2923" i="109"/>
  <c r="K5" i="110"/>
  <c r="O858" i="112"/>
  <c r="P597" i="112"/>
  <c r="N2610" i="109"/>
  <c r="Y3829" i="109"/>
  <c r="K25" i="113"/>
  <c r="Y4097" i="109"/>
  <c r="U2701" i="109"/>
  <c r="O1701" i="112"/>
  <c r="P65" i="110"/>
  <c r="W2028" i="109"/>
  <c r="Q1995" i="112"/>
  <c r="Q1846" i="112"/>
  <c r="N1347" i="109"/>
  <c r="N1240" i="112"/>
  <c r="X132" i="109"/>
  <c r="N87" i="109"/>
  <c r="R902" i="109"/>
  <c r="N1186" i="112"/>
  <c r="X3387" i="109"/>
  <c r="R119" i="110"/>
  <c r="Q1698" i="112"/>
  <c r="S38" i="110"/>
  <c r="P3450" i="109"/>
  <c r="R889" i="112"/>
  <c r="N4017" i="109"/>
  <c r="R2934" i="109"/>
  <c r="R3057" i="109"/>
  <c r="Y12" i="109"/>
  <c r="Q3559" i="109"/>
  <c r="J154" i="113"/>
  <c r="P1200" i="112"/>
  <c r="P2347" i="109"/>
  <c r="V3887" i="109"/>
  <c r="X3031" i="109"/>
  <c r="W2999" i="109"/>
  <c r="R25" i="110"/>
  <c r="O1166" i="112"/>
  <c r="P1665" i="112"/>
  <c r="U70" i="110"/>
  <c r="P283" i="112"/>
  <c r="N858" i="112"/>
  <c r="V2303" i="109"/>
  <c r="V1616" i="109"/>
  <c r="O2087" i="112"/>
  <c r="Y3067" i="109"/>
  <c r="N2624" i="112"/>
  <c r="N2252" i="112"/>
  <c r="P964" i="109"/>
  <c r="S2389" i="109"/>
  <c r="V3436" i="109"/>
  <c r="Y1145" i="109"/>
  <c r="R443" i="112"/>
  <c r="T1518" i="109"/>
  <c r="Q146" i="110"/>
  <c r="N4241" i="109"/>
  <c r="P327" i="112"/>
  <c r="N1485" i="112"/>
  <c r="Q117" i="112"/>
  <c r="R3079" i="109"/>
  <c r="Y3068" i="109"/>
  <c r="U2739" i="109"/>
  <c r="U4054" i="109"/>
  <c r="O2554" i="112"/>
  <c r="Y1870" i="109"/>
  <c r="Y3936" i="109"/>
  <c r="Y4070" i="109"/>
  <c r="S3815" i="109"/>
  <c r="X3450" i="109"/>
  <c r="Q2002" i="112"/>
  <c r="P1990" i="109"/>
  <c r="Y2417" i="109"/>
  <c r="R2766" i="109"/>
  <c r="N2690" i="112"/>
  <c r="U2461" i="109"/>
  <c r="P1844" i="109"/>
  <c r="R2057" i="112"/>
  <c r="Z4360" i="109"/>
  <c r="O175" i="110"/>
  <c r="P3432" i="109"/>
  <c r="Q2243" i="112"/>
  <c r="P2646" i="112"/>
  <c r="V2315" i="109"/>
  <c r="O2610" i="109"/>
  <c r="P4120" i="109"/>
  <c r="O2362" i="109"/>
  <c r="O2157" i="112"/>
  <c r="Z4373" i="109"/>
  <c r="N62" i="110"/>
  <c r="O1969" i="112"/>
  <c r="Q3118" i="109"/>
  <c r="N10" i="109"/>
  <c r="O1197" i="112"/>
  <c r="Q1857" i="112"/>
  <c r="N2447" i="112"/>
  <c r="O1766" i="112"/>
  <c r="W3674" i="109"/>
  <c r="N182" i="112"/>
  <c r="P519" i="112"/>
  <c r="S3897" i="109"/>
  <c r="Y1281" i="109"/>
  <c r="O3827" i="109"/>
  <c r="P510" i="112"/>
  <c r="N2186" i="112"/>
  <c r="Q3210" i="109"/>
  <c r="W3930" i="109"/>
  <c r="V3428" i="109"/>
  <c r="N1316" i="109"/>
  <c r="U1600" i="109"/>
  <c r="O2549" i="112"/>
  <c r="P174" i="110"/>
  <c r="S3184" i="109"/>
  <c r="N4243" i="109"/>
  <c r="R1735" i="109"/>
  <c r="O4119" i="109"/>
  <c r="O2348" i="112"/>
  <c r="U597" i="109"/>
  <c r="V2027" i="109"/>
  <c r="V115" i="109"/>
  <c r="S2319" i="109"/>
  <c r="N2212" i="109"/>
  <c r="W1690" i="109"/>
  <c r="T449" i="109"/>
  <c r="W2939" i="109"/>
  <c r="O1079" i="112"/>
  <c r="R4" i="110"/>
  <c r="X1675" i="109"/>
  <c r="O1490" i="112"/>
  <c r="Q2116" i="112"/>
  <c r="O2111" i="109"/>
  <c r="R171" i="109"/>
  <c r="N2158" i="112"/>
  <c r="O540" i="109"/>
  <c r="V3054" i="109"/>
  <c r="T613" i="109"/>
  <c r="N994" i="112"/>
  <c r="N2696" i="112"/>
  <c r="N3071" i="109"/>
  <c r="J100" i="110"/>
  <c r="N1879" i="112"/>
  <c r="P1041" i="112"/>
  <c r="N3110" i="109"/>
  <c r="X2275" i="109"/>
  <c r="S2805" i="109"/>
  <c r="J129" i="113"/>
  <c r="U3191" i="109"/>
  <c r="L162" i="110"/>
  <c r="T2098" i="109"/>
  <c r="P2006" i="112"/>
  <c r="P3685" i="109"/>
  <c r="X2389" i="109"/>
  <c r="X1306" i="109"/>
  <c r="N2549" i="112"/>
  <c r="S486" i="109"/>
  <c r="K156" i="113"/>
  <c r="W1890" i="109"/>
  <c r="P2238" i="112"/>
  <c r="N2127" i="112"/>
  <c r="N3192" i="109"/>
  <c r="O2557" i="112"/>
  <c r="T4086" i="109"/>
  <c r="S572" i="109"/>
  <c r="N1597" i="109"/>
  <c r="N2063" i="109"/>
  <c r="N1925" i="112"/>
  <c r="U3415" i="109"/>
  <c r="R3449" i="109"/>
  <c r="S2761" i="109"/>
  <c r="P143" i="110"/>
  <c r="O163" i="110"/>
  <c r="S2228" i="109"/>
  <c r="U1221" i="109"/>
  <c r="P3534" i="109"/>
  <c r="Q3733" i="109"/>
  <c r="R4273" i="109"/>
  <c r="O1228" i="112"/>
  <c r="V3537" i="109"/>
  <c r="W4170" i="109"/>
  <c r="N1562" i="112"/>
  <c r="W1371" i="109"/>
  <c r="O2124" i="112"/>
  <c r="L139" i="110"/>
  <c r="U61" i="109"/>
  <c r="S2759" i="109"/>
  <c r="O105" i="112"/>
  <c r="X412" i="109"/>
  <c r="P480" i="112"/>
  <c r="V4283" i="109"/>
  <c r="T1143" i="109"/>
  <c r="K149" i="110"/>
  <c r="T3834" i="109"/>
  <c r="N161" i="112"/>
  <c r="N2605" i="112"/>
  <c r="W1328" i="109"/>
  <c r="X3871" i="109"/>
  <c r="N3424" i="109"/>
  <c r="N2615" i="112"/>
  <c r="Q2203" i="112"/>
  <c r="P1244" i="112"/>
  <c r="N1058" i="112"/>
  <c r="Q167" i="112"/>
  <c r="O100" i="110"/>
  <c r="N3073" i="109"/>
  <c r="Q3407" i="109"/>
  <c r="R2047" i="112"/>
  <c r="U4117" i="109"/>
  <c r="O343" i="112"/>
  <c r="S3707" i="109"/>
  <c r="V4048" i="109"/>
  <c r="N1754" i="112"/>
  <c r="N1255" i="109"/>
  <c r="V4122" i="109"/>
  <c r="P48" i="109"/>
  <c r="X1736" i="109"/>
  <c r="S2933" i="109"/>
  <c r="O2309" i="112"/>
  <c r="Y170" i="109"/>
  <c r="U1998" i="109"/>
  <c r="S2772" i="109"/>
  <c r="S4294" i="109"/>
  <c r="N1858" i="112"/>
  <c r="P1031" i="112"/>
  <c r="P2197" i="112"/>
  <c r="O1162" i="112"/>
  <c r="Y2692" i="109"/>
  <c r="V995" i="109"/>
  <c r="P2612" i="112"/>
  <c r="V4097" i="109"/>
  <c r="Q2213" i="109"/>
  <c r="Q1004" i="112"/>
  <c r="Q2683" i="112"/>
  <c r="L110" i="113"/>
  <c r="O1538" i="112"/>
  <c r="P4161" i="109"/>
  <c r="O2156" i="112"/>
  <c r="U1628" i="109"/>
  <c r="Q2247" i="109"/>
  <c r="Q1635" i="112"/>
  <c r="R3846" i="109"/>
  <c r="Z699" i="109"/>
  <c r="N290" i="112"/>
  <c r="X2084" i="109"/>
  <c r="S3443" i="109"/>
  <c r="T453" i="109"/>
  <c r="U3815" i="109"/>
  <c r="Y66" i="109"/>
  <c r="P1765" i="112"/>
  <c r="O2317" i="112"/>
  <c r="Q631" i="112"/>
  <c r="R3000" i="109"/>
  <c r="S4168" i="109"/>
  <c r="K61" i="113"/>
  <c r="Q1417" i="112"/>
  <c r="P2414" i="109"/>
  <c r="Q175" i="112"/>
  <c r="R1588" i="109"/>
  <c r="Q1882" i="112"/>
  <c r="V3807" i="109"/>
  <c r="N2356" i="109"/>
  <c r="Q2707" i="112"/>
  <c r="Q232" i="112"/>
  <c r="V4103" i="109"/>
  <c r="V3172" i="109"/>
  <c r="Y3473" i="109"/>
  <c r="V4106" i="109"/>
  <c r="S4200" i="109"/>
  <c r="R1116" i="112"/>
  <c r="Q705" i="112"/>
  <c r="Y3114" i="109"/>
  <c r="J159" i="113"/>
  <c r="Y2763" i="109"/>
  <c r="Q139" i="110"/>
  <c r="W2292" i="109"/>
  <c r="P107" i="112"/>
  <c r="K96" i="110"/>
  <c r="T1914" i="109"/>
  <c r="J174" i="113"/>
  <c r="N2353" i="109"/>
  <c r="X4222" i="109"/>
  <c r="N2332" i="112"/>
  <c r="Z2133" i="109"/>
  <c r="Q2094" i="112"/>
  <c r="Q1116" i="109"/>
  <c r="J14" i="113"/>
  <c r="U1363" i="109"/>
  <c r="T4122" i="109"/>
  <c r="P2023" i="112"/>
  <c r="O2381" i="112"/>
  <c r="Q2639" i="112"/>
  <c r="R121" i="110"/>
  <c r="X2206" i="109"/>
  <c r="Q2412" i="109"/>
  <c r="V3859" i="109"/>
  <c r="N3725" i="109"/>
  <c r="O1269" i="112"/>
  <c r="N1740" i="112"/>
  <c r="T479" i="109"/>
  <c r="N2000" i="112"/>
  <c r="O1164" i="112"/>
  <c r="O2425" i="109"/>
  <c r="Y3186" i="109"/>
  <c r="O4142" i="109"/>
  <c r="O2209" i="112"/>
  <c r="O2558" i="112"/>
  <c r="K161" i="110"/>
  <c r="N2480" i="109"/>
  <c r="V3316" i="109"/>
  <c r="J13" i="110"/>
  <c r="P2107" i="112"/>
  <c r="R1112" i="109"/>
  <c r="U3509" i="109"/>
  <c r="X3513" i="109"/>
  <c r="K55" i="113"/>
  <c r="U1474" i="109"/>
  <c r="P971" i="112"/>
  <c r="J8" i="113"/>
  <c r="Q2532" i="112"/>
  <c r="Q2172" i="112"/>
  <c r="Q148" i="110"/>
  <c r="Q2390" i="112"/>
  <c r="R2269" i="112"/>
  <c r="P2188" i="112"/>
  <c r="U3046" i="109"/>
  <c r="N1221" i="112"/>
  <c r="P4062" i="109"/>
  <c r="N4292" i="109"/>
  <c r="P3916" i="109"/>
  <c r="O1170" i="112"/>
  <c r="O528" i="112"/>
  <c r="P1969" i="112"/>
  <c r="X2062" i="109"/>
  <c r="V4104" i="109"/>
  <c r="P2334" i="109"/>
  <c r="O2485" i="112"/>
  <c r="T2814" i="109"/>
  <c r="N4051" i="109"/>
  <c r="O3287" i="109"/>
  <c r="O3539" i="109"/>
  <c r="O294" i="112"/>
  <c r="L116" i="113"/>
  <c r="R1373" i="112"/>
  <c r="T169" i="110"/>
  <c r="Z4339" i="109"/>
  <c r="R3518" i="109"/>
  <c r="Q112" i="110"/>
  <c r="O2371" i="112"/>
  <c r="O304" i="112"/>
  <c r="O1447" i="112"/>
  <c r="R2265" i="112"/>
  <c r="O4294" i="109"/>
  <c r="O1850" i="112"/>
  <c r="R3903" i="109"/>
  <c r="O866" i="109"/>
  <c r="X3898" i="109"/>
  <c r="P850" i="112"/>
  <c r="P2122" i="112"/>
  <c r="O3786" i="109"/>
  <c r="O159" i="110"/>
  <c r="P177" i="110"/>
  <c r="O24" i="112"/>
  <c r="Q3905" i="109"/>
  <c r="X34" i="109"/>
  <c r="U3847" i="109"/>
  <c r="N2305" i="109"/>
  <c r="T4054" i="109"/>
  <c r="P1036" i="112"/>
  <c r="Y4193" i="109"/>
  <c r="Y1245" i="109"/>
  <c r="T4060" i="109"/>
  <c r="U3319" i="109"/>
  <c r="N1203" i="112"/>
  <c r="V2263" i="109"/>
  <c r="N1970" i="112"/>
  <c r="N3158" i="109"/>
  <c r="X3446" i="109"/>
  <c r="N1477" i="112"/>
  <c r="L39" i="113"/>
  <c r="X3728" i="109"/>
  <c r="X148" i="109"/>
  <c r="O1322" i="112"/>
  <c r="N1249" i="112"/>
  <c r="P4133" i="109"/>
  <c r="X4163" i="109"/>
  <c r="V3786" i="109"/>
  <c r="N4036" i="109"/>
  <c r="R158" i="110"/>
  <c r="W579" i="109"/>
  <c r="P1396" i="112"/>
  <c r="J3" i="113"/>
  <c r="V2277" i="109"/>
  <c r="R4181" i="109"/>
  <c r="V1682" i="109"/>
  <c r="W1325" i="109"/>
  <c r="P2559" i="112"/>
  <c r="R2719" i="112"/>
  <c r="V4032" i="109"/>
  <c r="L162" i="113"/>
  <c r="S1007" i="109"/>
  <c r="T157" i="110"/>
  <c r="S3820" i="109"/>
  <c r="O1424" i="112"/>
  <c r="Y1188" i="109"/>
  <c r="N157" i="110"/>
  <c r="T2672" i="109"/>
  <c r="Z3279" i="109"/>
  <c r="O131" i="110"/>
  <c r="K92" i="113"/>
  <c r="W1660" i="109"/>
  <c r="Q518" i="112"/>
  <c r="O81" i="112"/>
  <c r="N4030" i="109"/>
  <c r="S3475" i="109"/>
  <c r="O4038" i="109"/>
  <c r="P3766" i="109"/>
  <c r="R4149" i="109"/>
  <c r="T4264" i="109"/>
  <c r="P1124" i="109"/>
  <c r="O2703" i="112"/>
  <c r="T4277" i="109"/>
  <c r="N1466" i="112"/>
  <c r="O4180" i="109"/>
  <c r="P3791" i="109"/>
  <c r="X3745" i="109"/>
  <c r="X1869" i="109"/>
  <c r="T129" i="110"/>
  <c r="Q3364" i="109"/>
  <c r="Q3304" i="109"/>
  <c r="P1883" i="112"/>
  <c r="O1213" i="112"/>
  <c r="N1332" i="109"/>
  <c r="O2537" i="112"/>
  <c r="V2031" i="109"/>
  <c r="Q2233" i="109"/>
  <c r="W3092" i="109"/>
  <c r="N1956" i="112"/>
  <c r="W3073" i="109"/>
  <c r="O2296" i="109"/>
  <c r="R1374" i="112"/>
  <c r="O2217" i="109"/>
  <c r="S3104" i="109"/>
  <c r="O1174" i="112"/>
  <c r="S2938" i="109"/>
  <c r="Z2173" i="109"/>
  <c r="Q3071" i="109"/>
  <c r="J99" i="110"/>
  <c r="R1888" i="109"/>
  <c r="O2483" i="112"/>
  <c r="O2583" i="112"/>
  <c r="Q592" i="112"/>
  <c r="R2043" i="112"/>
  <c r="Q1267" i="112"/>
  <c r="U1287" i="109"/>
  <c r="P3776" i="109"/>
  <c r="T4308" i="109"/>
  <c r="Q2157" i="112"/>
  <c r="X3833" i="109"/>
  <c r="T3172" i="109"/>
  <c r="S634" i="109"/>
  <c r="P2587" i="112"/>
  <c r="V426" i="109"/>
  <c r="N1941" i="112"/>
  <c r="R4104" i="109"/>
  <c r="W4219" i="109"/>
  <c r="Y3819" i="109"/>
  <c r="J59" i="113"/>
  <c r="Q174" i="110"/>
  <c r="P3764" i="109"/>
  <c r="N1261" i="109"/>
  <c r="O1893" i="109"/>
  <c r="X3484" i="109"/>
  <c r="O109" i="112"/>
  <c r="T3090" i="109"/>
  <c r="R2340" i="109"/>
  <c r="N593" i="109"/>
  <c r="X4248" i="109"/>
  <c r="S3188" i="109"/>
  <c r="T135" i="110"/>
  <c r="Q2569" i="109"/>
  <c r="R4236" i="109"/>
  <c r="T4213" i="109"/>
  <c r="R7" i="110"/>
  <c r="P3362" i="109"/>
  <c r="Y1262" i="109"/>
  <c r="N3021" i="109"/>
  <c r="P2327" i="112"/>
  <c r="Q2626" i="112"/>
  <c r="X4111" i="109"/>
  <c r="Q2653" i="112"/>
  <c r="V3364" i="109"/>
  <c r="Q1277" i="112"/>
  <c r="R917" i="112"/>
  <c r="P1486" i="112"/>
  <c r="Y2395" i="109"/>
  <c r="S41" i="110"/>
  <c r="O4053" i="109"/>
  <c r="O2559" i="112"/>
  <c r="R107" i="110"/>
  <c r="N1847" i="109"/>
  <c r="P3880" i="109"/>
  <c r="N2567" i="112"/>
  <c r="T630" i="109"/>
  <c r="S1961" i="109"/>
  <c r="U2799" i="109"/>
  <c r="P2537" i="112"/>
  <c r="U3693" i="109"/>
  <c r="W3750" i="109"/>
  <c r="P2395" i="112"/>
  <c r="S3510" i="109"/>
  <c r="T2953" i="109"/>
  <c r="V3473" i="109"/>
  <c r="Q3547" i="109"/>
  <c r="R4030" i="109"/>
  <c r="Q1571" i="109"/>
  <c r="R4238" i="109"/>
  <c r="Q957" i="112"/>
  <c r="O2442" i="109"/>
  <c r="X399" i="109"/>
  <c r="P4135" i="109"/>
  <c r="O1750" i="112"/>
  <c r="Y2825" i="109"/>
  <c r="V2000" i="109"/>
  <c r="U1704" i="109"/>
  <c r="Q88" i="112"/>
  <c r="Y2279" i="109"/>
  <c r="T2301" i="109"/>
  <c r="S3204" i="109"/>
  <c r="Q2577" i="112"/>
  <c r="Y3486" i="109"/>
  <c r="L113" i="113"/>
  <c r="Q1040" i="112"/>
  <c r="S2113" i="109"/>
  <c r="Q3417" i="109"/>
  <c r="M47" i="113"/>
  <c r="N1588" i="109"/>
  <c r="R3459" i="109"/>
  <c r="U3412" i="109"/>
  <c r="R204" i="112"/>
  <c r="N242" i="109"/>
  <c r="X1507" i="109"/>
  <c r="N836" i="112"/>
  <c r="S4103" i="109"/>
  <c r="T3558" i="109"/>
  <c r="N1283" i="112"/>
  <c r="O383" i="112"/>
  <c r="V2225" i="109"/>
  <c r="W2052" i="109"/>
  <c r="O971" i="109"/>
  <c r="P2434" i="112"/>
  <c r="P1932" i="109"/>
  <c r="N3867" i="109"/>
  <c r="P3035" i="109"/>
  <c r="O749" i="112"/>
  <c r="L172" i="110"/>
  <c r="X2315" i="109"/>
  <c r="P420" i="109"/>
  <c r="P614" i="112"/>
  <c r="V1558" i="109"/>
  <c r="O2557" i="109"/>
  <c r="Y2669" i="109"/>
  <c r="T147" i="110"/>
  <c r="R175" i="110"/>
  <c r="P2131" i="112"/>
  <c r="U181" i="110"/>
  <c r="Q3767" i="109"/>
  <c r="U4068" i="109"/>
  <c r="N1015" i="109"/>
  <c r="V3527" i="109"/>
  <c r="W4277" i="109"/>
  <c r="Q2182" i="112"/>
  <c r="O1165" i="112"/>
  <c r="R1351" i="112"/>
  <c r="N152" i="112"/>
  <c r="Z2904" i="109"/>
  <c r="W2202" i="109"/>
  <c r="Y3397" i="109"/>
  <c r="U4119" i="109"/>
  <c r="N1878" i="109"/>
  <c r="K89" i="113"/>
  <c r="P1067" i="112"/>
  <c r="P1879" i="112"/>
  <c r="O542" i="112"/>
  <c r="O1546" i="112"/>
  <c r="P1740" i="109"/>
  <c r="S2712" i="109"/>
  <c r="N1234" i="112"/>
  <c r="S3061" i="109"/>
  <c r="Y3298" i="109"/>
  <c r="N773" i="112"/>
  <c r="O113" i="110"/>
  <c r="Q1741" i="112"/>
  <c r="O4165" i="109"/>
  <c r="N1317" i="112"/>
  <c r="R3417" i="109"/>
  <c r="R921" i="112"/>
  <c r="N4210" i="109"/>
  <c r="L60" i="113"/>
  <c r="P1618" i="112"/>
  <c r="Q1449" i="112"/>
  <c r="Z1389" i="109"/>
  <c r="O1175" i="109"/>
  <c r="Q860" i="109"/>
  <c r="S4215" i="109"/>
  <c r="U41" i="110"/>
  <c r="Q1230" i="112"/>
  <c r="P1896" i="112"/>
  <c r="P3103" i="109"/>
  <c r="O1931" i="109"/>
  <c r="N2303" i="112"/>
  <c r="N92" i="112"/>
  <c r="P3920" i="109"/>
  <c r="W2768" i="109"/>
  <c r="N4298" i="109"/>
  <c r="R75" i="110"/>
  <c r="N68" i="110"/>
  <c r="O2407" i="109"/>
  <c r="P2676" i="112"/>
  <c r="Q2217" i="112"/>
  <c r="P935" i="112"/>
  <c r="N2619" i="112"/>
  <c r="T53" i="109"/>
  <c r="P326" i="112"/>
  <c r="Q3882" i="109"/>
  <c r="W3212" i="109"/>
  <c r="S3857" i="109"/>
  <c r="Z1458" i="109"/>
  <c r="O1097" i="112"/>
  <c r="P994" i="109"/>
  <c r="P1195" i="112"/>
  <c r="P4203" i="109"/>
  <c r="M173" i="110"/>
  <c r="V1951" i="109"/>
  <c r="U1978" i="109"/>
  <c r="P545" i="112"/>
  <c r="Q1524" i="109"/>
  <c r="P3552" i="109"/>
  <c r="T2264" i="109"/>
  <c r="S2331" i="109"/>
  <c r="Y3432" i="109"/>
  <c r="O1690" i="112"/>
  <c r="P3179" i="109"/>
  <c r="S3841" i="109"/>
  <c r="P406" i="112"/>
  <c r="O2635" i="112"/>
  <c r="S3105" i="109"/>
  <c r="N697" i="112"/>
  <c r="T4201" i="109"/>
  <c r="Y4116" i="109"/>
  <c r="N1456" i="112"/>
  <c r="T2946" i="109"/>
  <c r="T528" i="109"/>
  <c r="T3287" i="109"/>
  <c r="Z3245" i="109"/>
  <c r="O3710" i="109"/>
  <c r="S4098" i="109"/>
  <c r="W3358" i="109"/>
  <c r="P1684" i="112"/>
  <c r="M87" i="113"/>
  <c r="Q1225" i="112"/>
  <c r="O1874" i="112"/>
  <c r="S3763" i="109"/>
  <c r="O1989" i="109"/>
  <c r="X4187" i="109"/>
  <c r="Q734" i="112"/>
  <c r="X4023" i="109"/>
  <c r="X826" i="109"/>
  <c r="O1859" i="112"/>
  <c r="O3890" i="109"/>
  <c r="Y2932" i="109"/>
  <c r="O3191" i="109"/>
  <c r="Q3686" i="109"/>
  <c r="P2221" i="112"/>
  <c r="Q332" i="112"/>
  <c r="R1702" i="109"/>
  <c r="P751" i="109"/>
  <c r="N1651" i="109"/>
  <c r="S4050" i="109"/>
  <c r="P1535" i="112"/>
  <c r="P3476" i="109"/>
  <c r="U4023" i="109"/>
  <c r="W802" i="109"/>
  <c r="P317" i="112"/>
  <c r="W3111" i="109"/>
  <c r="P1730" i="109"/>
  <c r="Y3051" i="109"/>
  <c r="O2460" i="112"/>
  <c r="Q2443" i="112"/>
  <c r="J129" i="110"/>
  <c r="O3" i="112"/>
  <c r="P503" i="112"/>
  <c r="Q2573" i="112"/>
  <c r="Y4" i="109"/>
  <c r="W3820" i="109"/>
  <c r="W3207" i="109"/>
  <c r="Q3676" i="109"/>
  <c r="Y3475" i="109"/>
  <c r="N3401" i="109"/>
  <c r="Y3404" i="109"/>
  <c r="X139" i="109"/>
  <c r="N1068" i="112"/>
  <c r="N2602" i="112"/>
  <c r="L34" i="113"/>
  <c r="R2718" i="109"/>
  <c r="N2654" i="112"/>
  <c r="N2437" i="112"/>
  <c r="P2734" i="109"/>
  <c r="R208" i="112"/>
  <c r="N2345" i="112"/>
  <c r="Q451" i="109"/>
  <c r="T105" i="109"/>
  <c r="N938" i="112"/>
  <c r="O2686" i="112"/>
  <c r="Q1047" i="112"/>
  <c r="R627" i="109"/>
  <c r="N1037" i="112"/>
  <c r="Q76" i="112"/>
  <c r="L73" i="113"/>
  <c r="U2656" i="109"/>
  <c r="S242" i="109"/>
  <c r="Q1972" i="112"/>
  <c r="R911" i="109"/>
  <c r="W3855" i="109"/>
  <c r="N857" i="112"/>
  <c r="P789" i="112"/>
  <c r="X2718" i="109"/>
  <c r="Q2417" i="112"/>
  <c r="Q2039" i="109"/>
  <c r="N1272" i="109"/>
  <c r="N714" i="112"/>
  <c r="N2011" i="112"/>
  <c r="N1441" i="112"/>
  <c r="K142" i="113"/>
  <c r="P2615" i="112"/>
  <c r="Q191" i="109"/>
  <c r="P2324" i="112"/>
  <c r="P1153" i="112"/>
  <c r="U2731" i="109"/>
  <c r="R1611" i="112"/>
  <c r="N2650" i="112"/>
  <c r="S1224" i="109"/>
  <c r="N4181" i="109"/>
  <c r="M49" i="113"/>
  <c r="N100" i="109"/>
  <c r="X3808" i="109"/>
  <c r="T1480" i="109"/>
  <c r="O1274" i="112"/>
  <c r="V3724" i="109"/>
  <c r="T1579" i="109"/>
  <c r="Q1285" i="112"/>
  <c r="O3729" i="109"/>
  <c r="R38" i="109"/>
  <c r="N2663" i="112"/>
  <c r="Y3314" i="109"/>
  <c r="O597" i="112"/>
  <c r="U1490" i="109"/>
  <c r="W4143" i="109"/>
  <c r="O279" i="112"/>
  <c r="V1985" i="109"/>
  <c r="X1193" i="109"/>
  <c r="N1647" i="112"/>
  <c r="N3914" i="109"/>
  <c r="Y2836" i="109"/>
  <c r="N3488" i="109"/>
  <c r="S4244" i="109"/>
  <c r="N2605" i="109"/>
  <c r="S450" i="109"/>
  <c r="T965" i="109"/>
  <c r="N1288" i="109"/>
  <c r="U2821" i="109"/>
  <c r="O533" i="112"/>
  <c r="O1871" i="112"/>
  <c r="O4190" i="109"/>
  <c r="N1411" i="112"/>
  <c r="Y2282" i="109"/>
  <c r="P2079" i="109"/>
  <c r="O3077" i="109"/>
  <c r="R1612" i="109"/>
  <c r="P713" i="112"/>
  <c r="N2214" i="112"/>
  <c r="P2008" i="112"/>
  <c r="N84" i="110"/>
  <c r="T3682" i="109"/>
  <c r="L44" i="113"/>
  <c r="P4232" i="109"/>
  <c r="O4266" i="109"/>
  <c r="O2457" i="109"/>
  <c r="Y42" i="109"/>
  <c r="P3676" i="109"/>
  <c r="Q2163" i="112"/>
  <c r="P511" i="112"/>
  <c r="M167" i="113"/>
  <c r="L174" i="113"/>
  <c r="V2592" i="109"/>
  <c r="Q2561" i="112"/>
  <c r="U1869" i="109"/>
  <c r="P2206" i="109"/>
  <c r="R1520" i="109"/>
  <c r="N3518" i="109"/>
  <c r="Z4368" i="109"/>
  <c r="Y2108" i="109"/>
  <c r="P468" i="112"/>
  <c r="O1217" i="112"/>
  <c r="V454" i="109"/>
  <c r="K156" i="110"/>
  <c r="Y501" i="109"/>
  <c r="T2408" i="109"/>
  <c r="S2748" i="109"/>
  <c r="R2682" i="109"/>
  <c r="P1681" i="109"/>
  <c r="T3056" i="109"/>
  <c r="R2695" i="109"/>
  <c r="O2626" i="112"/>
  <c r="U171" i="110"/>
  <c r="M107" i="113"/>
  <c r="U1862" i="109"/>
  <c r="K167" i="113"/>
  <c r="W4070" i="109"/>
  <c r="S2230" i="109"/>
  <c r="S4241" i="109"/>
  <c r="N119" i="110"/>
  <c r="P1617" i="112"/>
  <c r="O2467" i="112"/>
  <c r="Q849" i="112"/>
  <c r="P1984" i="109"/>
  <c r="W3553" i="109"/>
  <c r="R2415" i="109"/>
  <c r="V1269" i="109"/>
  <c r="N1942" i="109"/>
  <c r="O2466" i="112"/>
  <c r="T3925" i="109"/>
  <c r="V3195" i="109"/>
  <c r="U1150" i="109"/>
  <c r="Q155" i="112"/>
  <c r="X1902" i="109"/>
  <c r="V2610" i="109"/>
  <c r="U4258" i="109"/>
  <c r="Z4318" i="109"/>
  <c r="V3211" i="109"/>
  <c r="X3910" i="109"/>
  <c r="N2675" i="112"/>
  <c r="M9" i="110"/>
  <c r="N4267" i="109"/>
  <c r="X3936" i="109"/>
  <c r="N2320" i="109"/>
  <c r="S68" i="110"/>
  <c r="Q950" i="112"/>
  <c r="V3768" i="109"/>
  <c r="R2755" i="109"/>
  <c r="R1238" i="109"/>
  <c r="O109" i="110"/>
  <c r="P464" i="109"/>
  <c r="R2505" i="112"/>
  <c r="Z2189" i="109"/>
  <c r="N3367" i="109"/>
  <c r="P2190" i="112"/>
  <c r="K134" i="110"/>
  <c r="P2331" i="112"/>
  <c r="Y4308" i="109"/>
  <c r="R952" i="109"/>
  <c r="O1917" i="112"/>
  <c r="O782" i="112"/>
  <c r="R4255" i="109"/>
  <c r="N790" i="112"/>
  <c r="L52" i="113"/>
  <c r="N1208" i="112"/>
  <c r="S3817" i="109"/>
  <c r="Q3316" i="109"/>
  <c r="Q834" i="112"/>
  <c r="P2633" i="109"/>
  <c r="S1843" i="109"/>
  <c r="U2068" i="109"/>
  <c r="V4259" i="109"/>
  <c r="O973" i="112"/>
  <c r="T940" i="109"/>
  <c r="S176" i="110"/>
  <c r="P1430" i="112"/>
  <c r="O1460" i="112"/>
  <c r="V506" i="109"/>
  <c r="N60" i="112"/>
  <c r="Y216" i="109"/>
  <c r="Q2444" i="112"/>
  <c r="W3933" i="109"/>
  <c r="P1060" i="112"/>
  <c r="O171" i="110"/>
  <c r="T3532" i="109"/>
  <c r="O2271" i="109"/>
  <c r="S3540" i="109"/>
  <c r="P2715" i="112"/>
  <c r="P98" i="112"/>
  <c r="S238" i="109"/>
  <c r="N1271" i="112"/>
  <c r="U2652" i="109"/>
  <c r="N1079" i="112"/>
  <c r="T424" i="109"/>
  <c r="Q1755" i="112"/>
  <c r="V3335" i="109"/>
  <c r="K47" i="110"/>
  <c r="T3054" i="109"/>
  <c r="Q2184" i="112"/>
  <c r="Q1546" i="112"/>
  <c r="T2973" i="109"/>
  <c r="Q3812" i="109"/>
  <c r="R1366" i="112"/>
  <c r="W4080" i="109"/>
  <c r="P4303" i="109"/>
  <c r="N142" i="110"/>
  <c r="M180" i="110"/>
  <c r="S4108" i="109"/>
  <c r="Y4299" i="109"/>
  <c r="O3042" i="109"/>
  <c r="T1977" i="109"/>
  <c r="N1630" i="112"/>
  <c r="T4032" i="109"/>
  <c r="Q2685" i="112"/>
  <c r="Y2004" i="109"/>
  <c r="N1468" i="109"/>
  <c r="K38" i="110"/>
  <c r="O2578" i="112"/>
  <c r="W3749" i="109"/>
  <c r="X2417" i="109"/>
  <c r="N180" i="109"/>
  <c r="Q1481" i="112"/>
  <c r="Q51" i="112"/>
  <c r="N2713" i="112"/>
  <c r="S3739" i="109"/>
  <c r="T112" i="110"/>
  <c r="V3656" i="109"/>
  <c r="R81" i="110"/>
  <c r="R3002" i="109"/>
  <c r="O2616" i="112"/>
  <c r="O151" i="110"/>
  <c r="O4146" i="109"/>
  <c r="P4057" i="109"/>
  <c r="P968" i="112"/>
  <c r="V4291" i="109"/>
  <c r="P1292" i="112"/>
  <c r="Q1105" i="112"/>
  <c r="R4165" i="109"/>
  <c r="L51" i="113"/>
  <c r="Q2466" i="112"/>
  <c r="P3343" i="109"/>
  <c r="O3078" i="109"/>
  <c r="N15" i="110"/>
  <c r="O204" i="109"/>
  <c r="U2429" i="109"/>
  <c r="Q1721" i="112"/>
  <c r="N1000" i="112"/>
  <c r="R2690" i="109"/>
  <c r="X2586" i="109"/>
  <c r="Q2400" i="109"/>
  <c r="P84" i="109"/>
  <c r="N3913" i="109"/>
  <c r="N1051" i="112"/>
  <c r="O2628" i="109"/>
  <c r="P2136" i="112"/>
  <c r="S4095" i="109"/>
  <c r="P49" i="110"/>
  <c r="N2360" i="109"/>
  <c r="O553" i="112"/>
  <c r="J40" i="110"/>
  <c r="P1919" i="109"/>
  <c r="O2223" i="112"/>
  <c r="U3331" i="109"/>
  <c r="O84" i="112"/>
  <c r="S1170" i="109"/>
  <c r="S3086" i="109"/>
  <c r="Q3664" i="109"/>
  <c r="O977" i="112"/>
  <c r="N1394" i="112"/>
  <c r="X4104" i="109"/>
  <c r="R525" i="109"/>
  <c r="W470" i="109"/>
  <c r="U1531" i="109"/>
  <c r="U2453" i="109"/>
  <c r="U132" i="110"/>
  <c r="N2017" i="112"/>
  <c r="T90" i="110"/>
  <c r="K30" i="113"/>
  <c r="P3722" i="109"/>
  <c r="P159" i="112"/>
  <c r="V658" i="109"/>
  <c r="N2132" i="112"/>
  <c r="O2663" i="112"/>
  <c r="O3405" i="109"/>
  <c r="P2373" i="109"/>
  <c r="N3144" i="109"/>
  <c r="Q2951" i="109"/>
  <c r="S1344" i="109"/>
  <c r="O163" i="109"/>
  <c r="K118" i="113"/>
  <c r="U1965" i="109"/>
  <c r="Q1431" i="112"/>
  <c r="Q3834" i="109"/>
  <c r="N1863" i="112"/>
  <c r="N1259" i="112"/>
  <c r="X3757" i="109"/>
  <c r="R48" i="110"/>
  <c r="P839" i="109"/>
  <c r="P1923" i="112"/>
  <c r="O1241" i="112"/>
  <c r="O1548" i="112"/>
  <c r="X3478" i="109"/>
  <c r="W617" i="109"/>
  <c r="P1071" i="112"/>
  <c r="Q2369" i="112"/>
  <c r="W2267" i="109"/>
  <c r="P862" i="112"/>
  <c r="V3177" i="109"/>
  <c r="P1398" i="112"/>
  <c r="O2715" i="112"/>
  <c r="Q2343" i="112"/>
  <c r="O2980" i="109"/>
  <c r="L98" i="113"/>
  <c r="U4029" i="109"/>
  <c r="R32" i="110"/>
  <c r="U791" i="109"/>
  <c r="Q4207" i="109"/>
  <c r="Q2214" i="112"/>
  <c r="Q1206" i="112"/>
  <c r="N3086" i="109"/>
  <c r="R2079" i="109"/>
  <c r="O2751" i="109"/>
  <c r="Z1418" i="109"/>
  <c r="R2084" i="109"/>
  <c r="O3087" i="109"/>
  <c r="U110" i="110"/>
  <c r="Q3384" i="109"/>
  <c r="V1474" i="109"/>
  <c r="Q75" i="112"/>
  <c r="S4121" i="109"/>
  <c r="N2422" i="112"/>
  <c r="Q1615" i="112"/>
  <c r="O1399" i="112"/>
  <c r="P1745" i="112"/>
  <c r="T3410" i="109"/>
  <c r="S4025" i="109"/>
  <c r="R24" i="110"/>
  <c r="V3371" i="109"/>
  <c r="T2937" i="109"/>
  <c r="Q1310" i="112"/>
  <c r="O2014" i="109"/>
  <c r="V3380" i="109"/>
  <c r="O1505" i="112"/>
  <c r="U1879" i="109"/>
  <c r="T3791" i="109"/>
  <c r="N246" i="112"/>
  <c r="Q30" i="110"/>
  <c r="W2992" i="109"/>
  <c r="Q2151" i="112"/>
  <c r="W732" i="109"/>
  <c r="P1649" i="109"/>
  <c r="P23" i="112"/>
  <c r="Q2672" i="112"/>
  <c r="V1958" i="109"/>
  <c r="P1451" i="112"/>
  <c r="T54" i="109"/>
  <c r="Y4150" i="109"/>
  <c r="O243" i="109"/>
  <c r="P1648" i="112"/>
  <c r="Q1249" i="109"/>
  <c r="N1439" i="112"/>
  <c r="K114" i="110"/>
  <c r="R1336" i="112"/>
  <c r="Y431" i="109"/>
  <c r="R2458" i="109"/>
  <c r="Q1193" i="112"/>
  <c r="Q2354" i="112"/>
  <c r="V2245" i="109"/>
  <c r="R60" i="110"/>
  <c r="N1432" i="112"/>
  <c r="N589" i="112"/>
  <c r="X2385" i="109"/>
  <c r="O4304" i="109"/>
  <c r="V1583" i="109"/>
  <c r="X3473" i="109"/>
  <c r="Q3423" i="109"/>
  <c r="W3396" i="109"/>
  <c r="Y1562" i="109"/>
  <c r="S2971" i="109"/>
  <c r="X4031" i="109"/>
  <c r="Q3749" i="109"/>
  <c r="N137" i="112"/>
  <c r="Q306" i="112"/>
  <c r="V3799" i="109"/>
  <c r="P1995" i="112"/>
  <c r="P101" i="110"/>
  <c r="Q1320" i="112"/>
  <c r="Q492" i="112"/>
  <c r="O2612" i="112"/>
  <c r="R861" i="109"/>
  <c r="S3731" i="109"/>
  <c r="O651" i="109"/>
  <c r="O62" i="112"/>
  <c r="L103" i="110"/>
  <c r="Q57" i="110"/>
  <c r="Q1160" i="109"/>
  <c r="J5" i="113"/>
  <c r="V2111" i="109"/>
  <c r="V2652" i="109"/>
  <c r="O1212" i="109"/>
  <c r="T2047" i="109"/>
  <c r="O1873" i="112"/>
  <c r="Q2593" i="112"/>
  <c r="U2440" i="109"/>
  <c r="U3736" i="109"/>
  <c r="P332" i="112"/>
  <c r="X3939" i="109"/>
  <c r="X1942" i="109"/>
  <c r="T2727" i="109"/>
  <c r="O2376" i="112"/>
  <c r="P2415" i="112"/>
  <c r="P2358" i="109"/>
  <c r="P2993" i="109"/>
  <c r="T3434" i="109"/>
  <c r="U4070" i="109"/>
  <c r="P1500" i="112"/>
  <c r="P2158" i="112"/>
  <c r="N1519" i="112"/>
  <c r="J180" i="113"/>
  <c r="W409" i="109"/>
  <c r="V3884" i="109"/>
  <c r="V4140" i="109"/>
  <c r="V4138" i="109"/>
  <c r="X3516" i="109"/>
  <c r="T3559" i="109"/>
  <c r="P240" i="112"/>
  <c r="W2748" i="109"/>
  <c r="R2284" i="112"/>
  <c r="T2778" i="109"/>
  <c r="T2772" i="109"/>
  <c r="X176" i="109"/>
  <c r="L72" i="110"/>
  <c r="O789" i="112"/>
  <c r="W3713" i="109"/>
  <c r="V2700" i="109"/>
  <c r="M70" i="113"/>
  <c r="V4026" i="109"/>
  <c r="Q2099" i="112"/>
  <c r="O1263" i="112"/>
  <c r="N1465" i="112"/>
  <c r="X2102" i="109"/>
  <c r="P995" i="112"/>
  <c r="W4128" i="109"/>
  <c r="Q805" i="112"/>
  <c r="V3421" i="109"/>
  <c r="R881" i="109"/>
  <c r="N3396" i="109"/>
  <c r="P2086" i="112"/>
  <c r="V2067" i="109"/>
  <c r="V3197" i="109"/>
  <c r="P1776" i="112"/>
  <c r="O962" i="112"/>
  <c r="N4219" i="109"/>
  <c r="N1491" i="109"/>
  <c r="T2696" i="109"/>
  <c r="Y32" i="109"/>
  <c r="Q1772" i="112"/>
  <c r="X1725" i="109"/>
  <c r="O2319" i="109"/>
  <c r="R179" i="110"/>
  <c r="O4236" i="109"/>
  <c r="Q156" i="112"/>
  <c r="N2596" i="112"/>
  <c r="O1048" i="112"/>
  <c r="N2752" i="109"/>
  <c r="O93" i="112"/>
  <c r="N2350" i="109"/>
  <c r="N156" i="109"/>
  <c r="N2225" i="109"/>
  <c r="Q838" i="112"/>
  <c r="O709" i="112"/>
  <c r="N1046" i="112"/>
  <c r="Q926" i="112"/>
  <c r="J178" i="113"/>
  <c r="O3498" i="109"/>
  <c r="N2049" i="109"/>
  <c r="U3905" i="109"/>
  <c r="Q4140" i="109"/>
  <c r="P1354" i="109"/>
  <c r="O2215" i="112"/>
  <c r="O2290" i="109"/>
  <c r="Q1636" i="112"/>
  <c r="Y1152" i="109"/>
  <c r="P1171" i="109"/>
  <c r="Q3764" i="109"/>
  <c r="N24" i="109"/>
  <c r="O1473" i="112"/>
  <c r="W3912" i="109"/>
  <c r="P4040" i="109"/>
  <c r="Q2937" i="109"/>
  <c r="N4182" i="109"/>
  <c r="V2932" i="109"/>
  <c r="W187" i="109"/>
  <c r="Q1701" i="112"/>
  <c r="N1752" i="112"/>
  <c r="X3710" i="109"/>
  <c r="P710" i="112"/>
  <c r="N1387" i="112"/>
  <c r="O2073" i="112"/>
  <c r="N1842" i="112"/>
  <c r="N345" i="112"/>
  <c r="Q1536" i="112"/>
  <c r="N843" i="112"/>
  <c r="P2135" i="112"/>
  <c r="N102" i="112"/>
  <c r="P2659" i="112"/>
  <c r="P53" i="110"/>
  <c r="X2476" i="109"/>
  <c r="P2121" i="112"/>
  <c r="P4115" i="109"/>
  <c r="X3340" i="109"/>
  <c r="U853" i="109"/>
  <c r="Q2628" i="109"/>
  <c r="V743" i="109"/>
  <c r="Q982" i="112"/>
  <c r="Q1455" i="112"/>
  <c r="Y1005" i="109"/>
  <c r="Q558" i="112"/>
  <c r="V2194" i="109"/>
  <c r="V4272" i="109"/>
  <c r="Z4370" i="109"/>
  <c r="K101" i="110"/>
  <c r="P1152" i="112"/>
  <c r="P3083" i="109"/>
  <c r="W2469" i="109"/>
  <c r="R148" i="110"/>
  <c r="P348" i="112"/>
  <c r="O2237" i="112"/>
  <c r="N2707" i="112"/>
  <c r="O4217" i="109"/>
  <c r="P881" i="109"/>
  <c r="S3838" i="109"/>
  <c r="U2093" i="109"/>
  <c r="N750" i="112"/>
  <c r="N389" i="109"/>
  <c r="O1329" i="112"/>
  <c r="N3191" i="109"/>
  <c r="N4302" i="109"/>
  <c r="Y3317" i="109"/>
  <c r="Y3502" i="109"/>
  <c r="N3570" i="109"/>
  <c r="O1848" i="109"/>
  <c r="Y2570" i="109"/>
  <c r="V2836" i="109"/>
  <c r="O4234" i="109"/>
  <c r="R1595" i="112"/>
  <c r="P1505" i="112"/>
  <c r="S3924" i="109"/>
  <c r="S3189" i="109"/>
  <c r="R969" i="109"/>
  <c r="X446" i="109"/>
  <c r="Y2284" i="109"/>
  <c r="O1433" i="112"/>
  <c r="U461" i="109"/>
  <c r="R2592" i="109"/>
  <c r="S2219" i="109"/>
  <c r="T3914" i="109"/>
  <c r="Q292" i="109"/>
  <c r="K129" i="113"/>
  <c r="T4078" i="109"/>
  <c r="O4" i="112"/>
  <c r="T209" i="109"/>
  <c r="P1622" i="112"/>
  <c r="J99" i="113"/>
  <c r="X2627" i="109"/>
  <c r="V2645" i="109"/>
  <c r="U4110" i="109"/>
  <c r="N4079" i="109"/>
  <c r="Q475" i="112"/>
  <c r="X3554" i="109"/>
  <c r="N113" i="109"/>
  <c r="P1719" i="112"/>
  <c r="N1334" i="109"/>
  <c r="W4270" i="109"/>
  <c r="P3843" i="109"/>
  <c r="O3891" i="109"/>
  <c r="P181" i="112"/>
  <c r="O2438" i="112"/>
  <c r="W3189" i="109"/>
  <c r="O1243" i="112"/>
  <c r="R2291" i="112"/>
  <c r="N510" i="112"/>
  <c r="P483" i="109"/>
  <c r="R1314" i="109"/>
  <c r="N533" i="112"/>
  <c r="J165" i="110"/>
  <c r="S3079" i="109"/>
  <c r="R1379" i="109"/>
  <c r="O1334" i="112"/>
  <c r="R4183" i="109"/>
  <c r="O340" i="112"/>
  <c r="M100" i="113"/>
  <c r="X3786" i="109"/>
  <c r="Q2637" i="112"/>
  <c r="T877" i="109"/>
  <c r="R829" i="109"/>
  <c r="T3047" i="109"/>
  <c r="N14" i="110"/>
  <c r="T165" i="110"/>
  <c r="P3797" i="109"/>
  <c r="V4185" i="109"/>
  <c r="X3094" i="109"/>
  <c r="N1728" i="112"/>
  <c r="O605" i="112"/>
  <c r="Q1673" i="112"/>
  <c r="O2690" i="112"/>
  <c r="T2930" i="109"/>
  <c r="N2836" i="109"/>
  <c r="Q81" i="112"/>
  <c r="Q1870" i="112"/>
  <c r="T3656" i="109"/>
  <c r="P123" i="110"/>
  <c r="P1062" i="112"/>
  <c r="W432" i="109"/>
  <c r="M127" i="110"/>
  <c r="O3820" i="109"/>
  <c r="U1724" i="109"/>
  <c r="Q1059" i="112"/>
  <c r="N1712" i="112"/>
  <c r="Q1478" i="112"/>
  <c r="S4250" i="109"/>
  <c r="P828" i="109"/>
  <c r="P1897" i="112"/>
  <c r="N3358" i="109"/>
  <c r="P1669" i="112"/>
  <c r="V4155" i="109"/>
  <c r="S3907" i="109"/>
  <c r="J124" i="113"/>
  <c r="N1629" i="112"/>
  <c r="V3895" i="109"/>
  <c r="S1270" i="109"/>
  <c r="P3793" i="109"/>
  <c r="N181" i="110"/>
  <c r="T94" i="110"/>
  <c r="N586" i="112"/>
  <c r="O934" i="112"/>
  <c r="O2360" i="109"/>
  <c r="N860" i="112"/>
  <c r="P132" i="112"/>
  <c r="S4030" i="109"/>
  <c r="S4161" i="109"/>
  <c r="W4158" i="109"/>
  <c r="R2275" i="112"/>
  <c r="W3467" i="109"/>
  <c r="Z4001" i="109"/>
  <c r="X1638" i="109"/>
  <c r="N1778" i="112"/>
  <c r="O2681" i="109"/>
  <c r="N113" i="112"/>
  <c r="V3891" i="109"/>
  <c r="W3734" i="109"/>
  <c r="X2204" i="109"/>
  <c r="Q1716" i="112"/>
  <c r="Q4137" i="109"/>
  <c r="P2484" i="112"/>
  <c r="T3732" i="109"/>
  <c r="O796" i="112"/>
  <c r="P1551" i="112"/>
  <c r="P2112" i="112"/>
  <c r="N3789" i="109"/>
  <c r="O696" i="112"/>
  <c r="N1749" i="112"/>
  <c r="K126" i="110"/>
  <c r="P552" i="112"/>
  <c r="X4077" i="109"/>
  <c r="O2203" i="112"/>
  <c r="W3657" i="109"/>
  <c r="U2439" i="109"/>
  <c r="S2203" i="109"/>
  <c r="S2041" i="109"/>
  <c r="N555" i="109"/>
  <c r="X409" i="109"/>
  <c r="W2973" i="109"/>
  <c r="S1505" i="109"/>
  <c r="S96" i="110"/>
  <c r="Q2379" i="112"/>
  <c r="P84" i="110"/>
  <c r="V3693" i="109"/>
  <c r="W496" i="109"/>
  <c r="N2566" i="109"/>
  <c r="J171" i="110"/>
  <c r="P3852" i="109"/>
  <c r="V3492" i="109"/>
  <c r="R1591" i="112"/>
  <c r="P2545" i="112"/>
  <c r="Q1644" i="112"/>
  <c r="T2345" i="109"/>
  <c r="O3302" i="109"/>
  <c r="R4137" i="109"/>
  <c r="O2405" i="112"/>
  <c r="N4296" i="109"/>
  <c r="T3430" i="109"/>
  <c r="Q4050" i="109"/>
  <c r="T1656" i="109"/>
  <c r="U3439" i="109"/>
  <c r="U3146" i="109"/>
  <c r="N90" i="112"/>
  <c r="U2235" i="109"/>
  <c r="V3066" i="109"/>
  <c r="U4308" i="109"/>
  <c r="N1634" i="112"/>
  <c r="T2478" i="109"/>
  <c r="Q2132" i="112"/>
  <c r="Y3187" i="109"/>
  <c r="L15" i="113"/>
  <c r="P2242" i="109"/>
  <c r="P2847" i="109"/>
  <c r="R565" i="109"/>
  <c r="V2942" i="109"/>
  <c r="P1399" i="112"/>
  <c r="R450" i="112"/>
  <c r="T46" i="110"/>
  <c r="N1937" i="112"/>
  <c r="O2618" i="112"/>
  <c r="N1281" i="109"/>
  <c r="N1416" i="112"/>
  <c r="S2117" i="109"/>
  <c r="N1772" i="112"/>
  <c r="Q1996" i="112"/>
  <c r="O18" i="110"/>
  <c r="O3452" i="109"/>
  <c r="W3756" i="109"/>
  <c r="K97" i="110"/>
  <c r="Q1789" i="112"/>
  <c r="S104" i="110"/>
  <c r="S3168" i="109"/>
  <c r="K150" i="113"/>
  <c r="Q1484" i="112"/>
  <c r="N797" i="112"/>
  <c r="R1959" i="109"/>
  <c r="U2336" i="109"/>
  <c r="Q756" i="112"/>
  <c r="S1383" i="109"/>
  <c r="N2383" i="112"/>
  <c r="U3086" i="109"/>
  <c r="Y3166" i="109"/>
  <c r="R2277" i="112"/>
  <c r="W596" i="109"/>
  <c r="P2418" i="112"/>
  <c r="Q25" i="112"/>
  <c r="N3781" i="109"/>
  <c r="P2069" i="109"/>
  <c r="O3745" i="109"/>
  <c r="O3336" i="109"/>
  <c r="P1829" i="109"/>
  <c r="U2378" i="109"/>
  <c r="N711" i="112"/>
  <c r="Y2196" i="109"/>
  <c r="V3413" i="109"/>
  <c r="Q1204" i="109"/>
  <c r="R2759" i="109"/>
  <c r="Q4061" i="109"/>
  <c r="N942" i="112"/>
  <c r="O1003" i="112"/>
  <c r="Q1858" i="109"/>
  <c r="Q2219" i="112"/>
  <c r="Q2186" i="112"/>
  <c r="Y2376" i="109"/>
  <c r="L113" i="110"/>
  <c r="M5" i="113"/>
  <c r="V1703" i="109"/>
  <c r="Q4203" i="109"/>
  <c r="T4206" i="109"/>
  <c r="X2924" i="109"/>
  <c r="W223" i="109"/>
  <c r="R2045" i="112"/>
  <c r="O4172" i="109"/>
  <c r="V3844" i="109"/>
  <c r="K55" i="110"/>
  <c r="Z2540" i="109"/>
  <c r="Q2638" i="112"/>
  <c r="P3016" i="109"/>
  <c r="V3702" i="109"/>
  <c r="T120" i="110"/>
  <c r="P510" i="109"/>
  <c r="J89" i="113"/>
  <c r="O116" i="110"/>
  <c r="Q1509" i="112"/>
  <c r="N3558" i="109"/>
  <c r="V3814" i="109"/>
  <c r="V3687" i="109"/>
  <c r="Q2600" i="112"/>
  <c r="Y192" i="109"/>
  <c r="Q857" i="112"/>
  <c r="Q60" i="112"/>
  <c r="U3930" i="109"/>
  <c r="U653" i="109"/>
  <c r="T1237" i="109"/>
  <c r="Z4010" i="109"/>
  <c r="N1038" i="112"/>
  <c r="Y3882" i="109"/>
  <c r="U4261" i="109"/>
  <c r="M30" i="113"/>
  <c r="U4134" i="109"/>
  <c r="Q144" i="110"/>
  <c r="Y2373" i="109"/>
  <c r="P3006" i="109"/>
  <c r="O3941" i="109"/>
  <c r="P1756" i="112"/>
  <c r="O753" i="112"/>
  <c r="Y4239" i="109"/>
  <c r="P125" i="112"/>
  <c r="S2471" i="109"/>
  <c r="P1686" i="112"/>
  <c r="R3398" i="109"/>
  <c r="Q4225" i="109"/>
  <c r="M8" i="113"/>
  <c r="P170" i="110"/>
  <c r="Q707" i="112"/>
  <c r="Y2054" i="109"/>
  <c r="M96" i="110"/>
  <c r="Q2236" i="112"/>
  <c r="Y1571" i="109"/>
  <c r="O15" i="109"/>
  <c r="N6" i="110"/>
  <c r="Q1322" i="112"/>
  <c r="R649" i="112"/>
  <c r="S1102" i="109"/>
  <c r="P566" i="112"/>
  <c r="O2164" i="112"/>
  <c r="P3938" i="109"/>
  <c r="R3108" i="109"/>
  <c r="P3713" i="109"/>
  <c r="Q14" i="110"/>
  <c r="M84" i="110"/>
  <c r="Q196" i="109"/>
  <c r="O1583" i="109"/>
  <c r="N2312" i="112"/>
  <c r="N550" i="112"/>
  <c r="O759" i="112"/>
  <c r="X1642" i="109"/>
  <c r="T4195" i="109"/>
  <c r="P2394" i="112"/>
  <c r="O1618" i="112"/>
  <c r="L27" i="113"/>
  <c r="P997" i="112"/>
  <c r="N2818" i="109"/>
  <c r="Y598" i="109"/>
  <c r="R113" i="110"/>
  <c r="O2383" i="112"/>
  <c r="P4083" i="109"/>
  <c r="P4182" i="109"/>
  <c r="P2165" i="112"/>
  <c r="J164" i="113"/>
  <c r="J63" i="110"/>
  <c r="V607" i="109"/>
  <c r="R3085" i="109"/>
  <c r="Q67" i="109"/>
  <c r="Z3594" i="109"/>
  <c r="T3160" i="109"/>
  <c r="W3422" i="109"/>
  <c r="N2155" i="112"/>
  <c r="U5" i="110"/>
  <c r="Q1251" i="112"/>
  <c r="O1677" i="112"/>
  <c r="X3410" i="109"/>
  <c r="M134" i="110"/>
  <c r="P2441" i="112"/>
  <c r="O1266" i="112"/>
  <c r="T3873" i="109"/>
  <c r="M164" i="113"/>
  <c r="S3902" i="109"/>
  <c r="O3501" i="109"/>
  <c r="Q1944" i="112"/>
  <c r="K169" i="110"/>
  <c r="V2738" i="109"/>
  <c r="O980" i="109"/>
  <c r="Q894" i="109"/>
  <c r="U3438" i="109"/>
  <c r="O392" i="112"/>
  <c r="M138" i="110"/>
  <c r="T1654" i="109"/>
  <c r="O1517" i="109"/>
  <c r="P2698" i="112"/>
  <c r="O53" i="110"/>
  <c r="P1949" i="112"/>
  <c r="W2629" i="109"/>
  <c r="P2372" i="112"/>
  <c r="N932" i="112"/>
  <c r="O2268" i="109"/>
  <c r="S3522" i="109"/>
  <c r="U149" i="110"/>
  <c r="S4280" i="109"/>
  <c r="S1306" i="109"/>
  <c r="S2564" i="109"/>
  <c r="O774" i="109"/>
  <c r="T3288" i="109"/>
  <c r="U3909" i="109"/>
  <c r="S549" i="109"/>
  <c r="J149" i="113"/>
  <c r="N3892" i="109"/>
  <c r="W2212" i="109"/>
  <c r="N2591" i="112"/>
  <c r="L88" i="113"/>
  <c r="O2185" i="112"/>
  <c r="R2238" i="109"/>
  <c r="O3929" i="109"/>
  <c r="P2236" i="109"/>
  <c r="X4084" i="109"/>
  <c r="W2675" i="109"/>
  <c r="O1924" i="109"/>
  <c r="O2004" i="112"/>
  <c r="P1351" i="109"/>
  <c r="O3823" i="109"/>
  <c r="S116" i="110"/>
  <c r="X630" i="109"/>
  <c r="T3685" i="109"/>
  <c r="O2244" i="112"/>
  <c r="R2705" i="109"/>
  <c r="V4128" i="109"/>
  <c r="X2459" i="109"/>
  <c r="P3823" i="109"/>
  <c r="V4157" i="109"/>
  <c r="N924" i="109"/>
  <c r="U2059" i="109"/>
  <c r="Q835" i="112"/>
  <c r="X1886" i="109"/>
  <c r="Q996" i="112"/>
  <c r="Q1423" i="112"/>
  <c r="Y3761" i="109"/>
  <c r="S3013" i="109"/>
  <c r="V1472" i="109"/>
  <c r="N949" i="112"/>
  <c r="Q1843" i="112"/>
  <c r="J50" i="110"/>
  <c r="S3571" i="109"/>
  <c r="O626" i="112"/>
  <c r="O1206" i="112"/>
  <c r="Q3850" i="109"/>
  <c r="W2429" i="109"/>
  <c r="Q2119" i="112"/>
  <c r="P308" i="112"/>
  <c r="Q1956" i="112"/>
  <c r="P127" i="112"/>
  <c r="Y4128" i="109"/>
  <c r="R3688" i="109"/>
  <c r="X3495" i="109"/>
  <c r="V3671" i="109"/>
  <c r="P152" i="110"/>
  <c r="Q3741" i="109"/>
  <c r="O950" i="112"/>
  <c r="X1693" i="109"/>
  <c r="U3316" i="109"/>
  <c r="N1490" i="109"/>
  <c r="T517" i="109"/>
  <c r="V4096" i="109"/>
  <c r="J135" i="113"/>
  <c r="P576" i="112"/>
  <c r="O62" i="110"/>
  <c r="V2777" i="109"/>
  <c r="V134" i="109"/>
  <c r="N2346" i="109"/>
  <c r="T1660" i="109"/>
  <c r="Q2922" i="109"/>
  <c r="P2680" i="109"/>
  <c r="U784" i="109"/>
  <c r="U1697" i="109"/>
  <c r="Q50" i="110"/>
  <c r="P1436" i="112"/>
  <c r="O2334" i="112"/>
  <c r="Q3801" i="109"/>
  <c r="R4121" i="109"/>
  <c r="W1955" i="109"/>
  <c r="Q923" i="109"/>
  <c r="P1155" i="112"/>
  <c r="S4117" i="109"/>
  <c r="Q62" i="109"/>
  <c r="Q1786" i="112"/>
  <c r="V3664" i="109"/>
  <c r="S1882" i="109"/>
  <c r="S46" i="110"/>
  <c r="N159" i="110"/>
  <c r="X4198" i="109"/>
  <c r="W1481" i="109"/>
  <c r="R392" i="109"/>
  <c r="X161" i="109"/>
  <c r="N1903" i="112"/>
  <c r="Q63" i="110"/>
  <c r="X3421" i="109"/>
  <c r="N2754" i="109"/>
  <c r="P504" i="112"/>
  <c r="T1321" i="109"/>
  <c r="Q4269" i="109"/>
  <c r="Q4104" i="109"/>
  <c r="N2697" i="112"/>
  <c r="T181" i="110"/>
  <c r="Z1451" i="109"/>
  <c r="N1213" i="112"/>
  <c r="U1493" i="109"/>
  <c r="X3884" i="109"/>
  <c r="Q246" i="112"/>
  <c r="T3163" i="109"/>
  <c r="T1244" i="109"/>
  <c r="J93" i="113"/>
  <c r="Y4202" i="109"/>
  <c r="S1922" i="109"/>
  <c r="Q1794" i="112"/>
  <c r="N475" i="112"/>
  <c r="P2848" i="109"/>
  <c r="S4257" i="109"/>
  <c r="W3922" i="109"/>
  <c r="V181" i="109"/>
  <c r="S136" i="109"/>
  <c r="P107" i="110"/>
  <c r="Q1700" i="112"/>
  <c r="W3312" i="109"/>
  <c r="O2828" i="109"/>
  <c r="N1040" i="112"/>
  <c r="S2843" i="109"/>
  <c r="L55" i="113"/>
  <c r="N817" i="112"/>
  <c r="N507" i="112"/>
  <c r="P1660" i="112"/>
  <c r="N1134" i="109"/>
  <c r="R23" i="110"/>
  <c r="Q2200" i="112"/>
  <c r="Q2590" i="112"/>
  <c r="N47" i="110"/>
  <c r="X1113" i="109"/>
  <c r="W3446" i="109"/>
  <c r="O2375" i="112"/>
  <c r="O1984" i="112"/>
  <c r="N79" i="112"/>
  <c r="P1989" i="112"/>
  <c r="P1185" i="112"/>
  <c r="O167" i="110"/>
  <c r="O1937" i="109"/>
  <c r="O4060" i="109"/>
  <c r="O352" i="112"/>
  <c r="U1251" i="109"/>
  <c r="Q1154" i="112"/>
  <c r="N4205" i="109"/>
  <c r="U1151" i="109"/>
  <c r="P167" i="110"/>
  <c r="P1079" i="112"/>
  <c r="R1378" i="112"/>
  <c r="N1233" i="112"/>
  <c r="S773" i="109"/>
  <c r="P42" i="112"/>
  <c r="V2343" i="109"/>
  <c r="R59" i="110"/>
  <c r="W4147" i="109"/>
  <c r="X3366" i="109"/>
  <c r="N254" i="112"/>
  <c r="P2402" i="112"/>
  <c r="S3724" i="109"/>
  <c r="O119" i="110"/>
  <c r="Y1465" i="109"/>
  <c r="J57" i="113"/>
  <c r="W2590" i="109"/>
  <c r="R1820" i="112"/>
  <c r="J150" i="110"/>
  <c r="V1288" i="109"/>
  <c r="P1219" i="109"/>
  <c r="V1380" i="109"/>
  <c r="X1378" i="109"/>
  <c r="Q1432" i="112"/>
  <c r="V603" i="109"/>
  <c r="Q270" i="112"/>
  <c r="P4294" i="109"/>
  <c r="R1362" i="112"/>
  <c r="O783" i="112"/>
  <c r="O387" i="109"/>
  <c r="N3875" i="109"/>
  <c r="P3115" i="109"/>
  <c r="L136" i="110"/>
  <c r="X2558" i="109"/>
  <c r="O2644" i="112"/>
  <c r="T4236" i="109"/>
  <c r="Q1690" i="112"/>
  <c r="W3538" i="109"/>
  <c r="Q2700" i="112"/>
  <c r="T1555" i="109"/>
  <c r="Q2366" i="112"/>
  <c r="N4185" i="109"/>
  <c r="U3336" i="109"/>
  <c r="P2575" i="109"/>
  <c r="S3393" i="109"/>
  <c r="K145" i="110"/>
  <c r="P3452" i="109"/>
  <c r="V1499" i="109"/>
  <c r="P32" i="110"/>
  <c r="N1753" i="109"/>
  <c r="N1310" i="112"/>
  <c r="W3891" i="109"/>
  <c r="Y3039" i="109"/>
  <c r="U3192" i="109"/>
  <c r="V772" i="109"/>
  <c r="U944" i="109"/>
  <c r="N2349" i="112"/>
  <c r="S3901" i="109"/>
  <c r="R8" i="110"/>
  <c r="N1393" i="112"/>
  <c r="U3863" i="109"/>
  <c r="N1246" i="112"/>
  <c r="O1425" i="112"/>
  <c r="Q2533" i="112"/>
  <c r="P2697" i="112"/>
  <c r="P1272" i="112"/>
  <c r="O4242" i="109"/>
  <c r="Y3488" i="109"/>
  <c r="Q1153" i="112"/>
  <c r="O3141" i="109"/>
  <c r="Q3919" i="109"/>
  <c r="R895" i="112"/>
  <c r="N3105" i="109"/>
  <c r="P253" i="112"/>
  <c r="P4033" i="109"/>
  <c r="V1498" i="109"/>
  <c r="U3462" i="109"/>
  <c r="X4162" i="109"/>
  <c r="P3456" i="109"/>
  <c r="J26" i="113"/>
  <c r="V4191" i="109"/>
  <c r="P1547" i="112"/>
  <c r="R4105" i="109"/>
  <c r="P2094" i="112"/>
  <c r="Y3199" i="109"/>
  <c r="O4040" i="109"/>
  <c r="Q1629" i="112"/>
  <c r="Q1628" i="112"/>
  <c r="O2437" i="112"/>
  <c r="L65" i="113"/>
  <c r="L138" i="110"/>
  <c r="Q137" i="112"/>
  <c r="P1881" i="112"/>
  <c r="S3821" i="109"/>
  <c r="N1975" i="112"/>
  <c r="S3344" i="109"/>
  <c r="U4071" i="109"/>
  <c r="O289" i="112"/>
  <c r="X2088" i="109"/>
  <c r="N101" i="112"/>
  <c r="S3532" i="109"/>
  <c r="M172" i="113"/>
  <c r="O1788" i="112"/>
  <c r="Y4144" i="109"/>
  <c r="X3857" i="109"/>
  <c r="N427" i="109"/>
  <c r="S4211" i="109"/>
  <c r="Y2199" i="109"/>
  <c r="M39" i="113"/>
  <c r="Y2619" i="109"/>
  <c r="Q2601" i="112"/>
  <c r="R141" i="110"/>
  <c r="R3840" i="109"/>
  <c r="O2470" i="112"/>
  <c r="R1841" i="112"/>
  <c r="U2991" i="109"/>
  <c r="N2161" i="112"/>
  <c r="W3549" i="109"/>
  <c r="P578" i="112"/>
  <c r="Q1180" i="112"/>
  <c r="N4101" i="109"/>
  <c r="P1375" i="109"/>
  <c r="O237" i="112"/>
  <c r="Y3012" i="109"/>
  <c r="T1837" i="109"/>
  <c r="P2439" i="112"/>
  <c r="N557" i="112"/>
  <c r="R3925" i="109"/>
  <c r="P2477" i="109"/>
  <c r="N1761" i="112"/>
  <c r="Q348" i="112"/>
  <c r="Q1036" i="112"/>
  <c r="L153" i="113"/>
  <c r="O50" i="112"/>
  <c r="Y3843" i="109"/>
  <c r="P2714" i="112"/>
  <c r="N2971" i="109"/>
  <c r="N2608" i="112"/>
  <c r="N2331" i="109"/>
  <c r="P1072" i="112"/>
  <c r="S1193" i="109"/>
  <c r="W1363" i="109"/>
  <c r="U3554" i="109"/>
  <c r="N3142" i="109"/>
  <c r="X3908" i="109"/>
  <c r="R177" i="110"/>
  <c r="W3127" i="109"/>
  <c r="X3474" i="109"/>
  <c r="O961" i="112"/>
  <c r="O2673" i="112"/>
  <c r="U3931" i="109"/>
  <c r="Q70" i="110"/>
  <c r="Q3311" i="109"/>
  <c r="R2760" i="112"/>
  <c r="P3515" i="109"/>
  <c r="S1907" i="109"/>
  <c r="O1154" i="112"/>
  <c r="P2958" i="109"/>
  <c r="O117" i="112"/>
  <c r="N1684" i="112"/>
  <c r="Q2328" i="109"/>
  <c r="Q398" i="112"/>
  <c r="S2207" i="109"/>
  <c r="U858" i="109"/>
  <c r="O87" i="110"/>
  <c r="P586" i="112"/>
  <c r="Z4361" i="109"/>
  <c r="O407" i="112"/>
  <c r="L4" i="110"/>
  <c r="P2952" i="109"/>
  <c r="Y2819" i="109"/>
  <c r="Q3350" i="109"/>
  <c r="W1289" i="109"/>
  <c r="R74" i="109"/>
  <c r="O2606" i="112"/>
  <c r="N2762" i="109"/>
  <c r="P3752" i="109"/>
  <c r="T3100" i="109"/>
  <c r="P2584" i="112"/>
  <c r="N2109" i="112"/>
  <c r="N2702" i="112"/>
  <c r="O148" i="110"/>
  <c r="S3422" i="109"/>
  <c r="X3028" i="109"/>
  <c r="K98" i="113"/>
  <c r="S163" i="110"/>
  <c r="O2242" i="112"/>
  <c r="O297" i="112"/>
  <c r="O322" i="112"/>
  <c r="P4223" i="109"/>
  <c r="X3106" i="109"/>
  <c r="O2548" i="112"/>
  <c r="O1763" i="112"/>
  <c r="J30" i="113"/>
  <c r="Y831" i="109"/>
  <c r="Q4172" i="109"/>
  <c r="Q935" i="112"/>
  <c r="T3398" i="109"/>
  <c r="P3749" i="109"/>
  <c r="N3299" i="109"/>
  <c r="U579" i="109"/>
  <c r="Q1945" i="112"/>
  <c r="J123" i="113"/>
  <c r="Q65" i="110"/>
  <c r="O3029" i="109"/>
  <c r="Q489" i="112"/>
  <c r="O16" i="110"/>
  <c r="Q2160" i="112"/>
  <c r="V283" i="109"/>
  <c r="P3724" i="109"/>
  <c r="N735" i="112"/>
  <c r="T1634" i="109"/>
  <c r="S113" i="110"/>
  <c r="P2772" i="109"/>
  <c r="L58" i="113"/>
  <c r="N12" i="112"/>
  <c r="Q1697" i="112"/>
  <c r="N2306" i="112"/>
  <c r="P2651" i="112"/>
  <c r="V2480" i="109"/>
  <c r="Q1091" i="112"/>
  <c r="N144" i="110"/>
  <c r="P1887" i="112"/>
  <c r="S258" i="109"/>
  <c r="X164" i="109"/>
  <c r="U3136" i="109"/>
  <c r="Y3803" i="109"/>
  <c r="O2605" i="112"/>
  <c r="O961" i="109"/>
  <c r="T3894" i="109"/>
  <c r="P3363" i="109"/>
  <c r="V1160" i="109"/>
  <c r="Y3075" i="109"/>
  <c r="O2576" i="109"/>
  <c r="N536" i="112"/>
  <c r="Q2682" i="112"/>
  <c r="V555" i="109"/>
  <c r="Z4310" i="109"/>
  <c r="P2449" i="112"/>
  <c r="S2434" i="109"/>
  <c r="L148" i="113"/>
  <c r="O89" i="109"/>
  <c r="Y4240" i="109"/>
  <c r="S1201" i="109"/>
  <c r="Q67" i="112"/>
  <c r="Q142" i="112"/>
  <c r="O2446" i="112"/>
  <c r="O2219" i="112"/>
  <c r="Y3086" i="109"/>
  <c r="Q2647" i="112"/>
  <c r="Q2547" i="112"/>
  <c r="Q1997" i="112"/>
  <c r="V779" i="109"/>
  <c r="P1331" i="112"/>
  <c r="S3438" i="109"/>
  <c r="S568" i="109"/>
  <c r="S4114" i="109"/>
  <c r="K64" i="110"/>
  <c r="Y2805" i="109"/>
  <c r="R3120" i="109"/>
  <c r="O2236" i="112"/>
  <c r="Q1021" i="112"/>
  <c r="V4256" i="109"/>
  <c r="P1203" i="112"/>
  <c r="L33" i="113"/>
  <c r="Q3693" i="109"/>
  <c r="X1720" i="109"/>
  <c r="P2565" i="112"/>
  <c r="P101" i="112"/>
  <c r="T128" i="110"/>
  <c r="O119" i="112"/>
  <c r="N771" i="112"/>
  <c r="P118" i="110"/>
  <c r="K129" i="110"/>
  <c r="N3734" i="109"/>
  <c r="N4247" i="109"/>
  <c r="M129" i="110"/>
  <c r="W18" i="109"/>
  <c r="N2532" i="112"/>
  <c r="Y2693" i="109"/>
  <c r="O1882" i="112"/>
  <c r="P2707" i="109"/>
  <c r="P2250" i="112"/>
  <c r="O89" i="110"/>
  <c r="R2752" i="112"/>
  <c r="Q2152" i="112"/>
  <c r="M160" i="110"/>
  <c r="T2058" i="109"/>
  <c r="O1650" i="112"/>
  <c r="Y4103" i="109"/>
  <c r="U3885" i="109"/>
  <c r="M59" i="110"/>
  <c r="P3032" i="109"/>
  <c r="N930" i="109"/>
  <c r="L139" i="113"/>
  <c r="N437" i="109"/>
  <c r="R2483" i="109"/>
  <c r="J153" i="113"/>
  <c r="O2341" i="112"/>
  <c r="P271" i="112"/>
  <c r="X1622" i="109"/>
  <c r="X3799" i="109"/>
  <c r="Q385" i="112"/>
  <c r="P1991" i="112"/>
  <c r="T2458" i="109"/>
  <c r="O2091" i="112"/>
  <c r="W3688" i="109"/>
  <c r="S2571" i="109"/>
  <c r="O20" i="110"/>
  <c r="O1283" i="109"/>
  <c r="U1003" i="109"/>
  <c r="U180" i="110"/>
  <c r="P4138" i="109"/>
  <c r="N2430" i="112"/>
  <c r="Q1905" i="112"/>
  <c r="Q42" i="110"/>
  <c r="N173" i="110"/>
  <c r="Q4247" i="109"/>
  <c r="T3707" i="109"/>
  <c r="T3324" i="109"/>
  <c r="S4074" i="109"/>
  <c r="X2669" i="109"/>
  <c r="N2462" i="112"/>
  <c r="N10" i="112"/>
  <c r="S2433" i="109"/>
  <c r="O2145" i="112"/>
  <c r="O2396" i="109"/>
  <c r="U742" i="109"/>
  <c r="N2612" i="112"/>
  <c r="N174" i="112"/>
  <c r="V3539" i="109"/>
  <c r="P2243" i="112"/>
  <c r="R3899" i="109"/>
  <c r="Z337" i="109"/>
  <c r="P3132" i="109"/>
  <c r="W3204" i="109"/>
  <c r="R4211" i="109"/>
  <c r="W3845" i="109"/>
  <c r="P1501" i="112"/>
  <c r="Y3048" i="109"/>
  <c r="Q2713" i="112"/>
  <c r="L153" i="110"/>
  <c r="P2574" i="109"/>
  <c r="K170" i="113"/>
  <c r="R182" i="109"/>
  <c r="Y3519" i="109"/>
  <c r="V1151" i="109"/>
  <c r="N1875" i="109"/>
  <c r="Q488" i="109"/>
  <c r="V2831" i="109"/>
  <c r="V14" i="109"/>
  <c r="P259" i="112"/>
  <c r="W2726" i="109"/>
  <c r="N2019" i="112"/>
  <c r="P794" i="112"/>
  <c r="N747" i="112"/>
  <c r="P1456" i="112"/>
  <c r="U1551" i="109"/>
  <c r="Y3330" i="109"/>
  <c r="N1176" i="112"/>
  <c r="R458" i="112"/>
  <c r="X4300" i="109"/>
  <c r="X3811" i="109"/>
  <c r="W4159" i="109"/>
  <c r="T4235" i="109"/>
  <c r="N123" i="110"/>
  <c r="P2475" i="109"/>
  <c r="P1893" i="112"/>
  <c r="Q1295" i="112"/>
  <c r="V1727" i="109"/>
  <c r="T92" i="110"/>
  <c r="N123" i="112"/>
  <c r="O1077" i="112"/>
  <c r="O2233" i="112"/>
  <c r="O2443" i="109"/>
  <c r="P802" i="112"/>
  <c r="K92" i="110"/>
  <c r="O3475" i="109"/>
  <c r="N2269" i="109"/>
  <c r="Q1311" i="112"/>
  <c r="R3719" i="109"/>
  <c r="Q2195" i="112"/>
  <c r="V1359" i="109"/>
  <c r="W244" i="109"/>
  <c r="O475" i="112"/>
  <c r="N27" i="110"/>
  <c r="N1423" i="112"/>
  <c r="N2434" i="112"/>
  <c r="O3330" i="109"/>
  <c r="O4111" i="109"/>
  <c r="O772" i="112"/>
  <c r="O2450" i="112"/>
  <c r="Q3535" i="109"/>
  <c r="K28" i="110"/>
  <c r="N349" i="112"/>
  <c r="Q3886" i="109"/>
  <c r="Q3378" i="109"/>
  <c r="V3804" i="109"/>
  <c r="U3653" i="109"/>
  <c r="N1697" i="112"/>
  <c r="Q410" i="112"/>
  <c r="S174" i="109"/>
  <c r="R3458" i="109"/>
  <c r="X4252" i="109"/>
  <c r="Q4268" i="109"/>
  <c r="U4224" i="109"/>
  <c r="J29" i="113"/>
  <c r="U2846" i="109"/>
  <c r="T4141" i="109"/>
  <c r="O81" i="110"/>
  <c r="Q943" i="112"/>
  <c r="O1169" i="109"/>
  <c r="N620" i="112"/>
  <c r="U2244" i="109"/>
  <c r="X3396" i="109"/>
  <c r="Y3911" i="109"/>
  <c r="Z360" i="109"/>
  <c r="Q1964" i="112"/>
  <c r="O735" i="112"/>
  <c r="N1938" i="112"/>
  <c r="W3558" i="109"/>
  <c r="Z1063" i="109"/>
  <c r="U2593" i="109"/>
  <c r="O2336" i="112"/>
  <c r="J180" i="110"/>
  <c r="O2789" i="109"/>
  <c r="Q2586" i="109"/>
  <c r="X536" i="109"/>
  <c r="W3335" i="109"/>
  <c r="S2958" i="109"/>
  <c r="W3705" i="109"/>
  <c r="N3034" i="109"/>
  <c r="T3315" i="109"/>
  <c r="N4078" i="109"/>
  <c r="X3013" i="109"/>
  <c r="O265" i="112"/>
  <c r="Q2603" i="112"/>
  <c r="N1523" i="112"/>
  <c r="O943" i="112"/>
  <c r="O1332" i="112"/>
  <c r="U4147" i="109"/>
  <c r="P3453" i="109"/>
  <c r="X4278" i="109"/>
  <c r="W4278" i="109"/>
  <c r="Q4251" i="109"/>
  <c r="R3191" i="109"/>
  <c r="N3430" i="109"/>
  <c r="Q1861" i="112"/>
  <c r="P80" i="112"/>
  <c r="O2539" i="112"/>
  <c r="M178" i="110"/>
  <c r="N2368" i="112"/>
  <c r="Y4287" i="109"/>
  <c r="L146" i="110"/>
  <c r="O1090" i="112"/>
  <c r="P3686" i="109"/>
  <c r="O952" i="112"/>
  <c r="R112" i="110"/>
  <c r="R219" i="112"/>
  <c r="V963" i="109"/>
  <c r="N3555" i="109"/>
  <c r="P1985" i="112"/>
  <c r="P481" i="112"/>
  <c r="X778" i="109"/>
  <c r="Q4230" i="109"/>
  <c r="N2083" i="109"/>
  <c r="X831" i="109"/>
  <c r="O4043" i="109"/>
  <c r="T3900" i="109"/>
  <c r="R906" i="112"/>
  <c r="O3466" i="109"/>
  <c r="N1306" i="112"/>
  <c r="N1701" i="109"/>
  <c r="P4248" i="109"/>
  <c r="Q4307" i="109"/>
  <c r="Y3066" i="109"/>
  <c r="P2152" i="112"/>
  <c r="Y4281" i="109"/>
  <c r="R33" i="110"/>
  <c r="N138" i="110"/>
  <c r="X1865" i="109"/>
  <c r="Q1570" i="109"/>
  <c r="L64" i="110"/>
  <c r="Q1849" i="112"/>
  <c r="S118" i="110"/>
  <c r="Q298" i="112"/>
  <c r="N460" i="109"/>
  <c r="N1841" i="109"/>
  <c r="V485" i="109"/>
  <c r="T3761" i="109"/>
  <c r="N347" i="112"/>
  <c r="R884" i="112"/>
  <c r="P4279" i="109"/>
  <c r="R2254" i="109"/>
  <c r="V3930" i="109"/>
  <c r="Q3147" i="109"/>
  <c r="O391" i="112"/>
  <c r="Q1614" i="112"/>
  <c r="N848" i="112"/>
  <c r="X2993" i="109"/>
  <c r="X2442" i="109"/>
  <c r="R448" i="112"/>
  <c r="V4109" i="109"/>
  <c r="M181" i="110"/>
  <c r="P817" i="112"/>
  <c r="N2156" i="112"/>
  <c r="L18" i="113"/>
  <c r="N3686" i="109"/>
  <c r="N2231" i="109"/>
  <c r="U236" i="109"/>
  <c r="N1977" i="112"/>
  <c r="Q2800" i="109"/>
  <c r="V740" i="109"/>
  <c r="U4043" i="109"/>
  <c r="U1634" i="109"/>
  <c r="Y4273" i="109"/>
  <c r="T2056" i="109"/>
  <c r="P568" i="109"/>
  <c r="W2692" i="109"/>
  <c r="N2604" i="112"/>
  <c r="O4205" i="109"/>
  <c r="N3653" i="109"/>
  <c r="U964" i="109"/>
  <c r="P1284" i="109"/>
  <c r="P157" i="110"/>
  <c r="W3557" i="109"/>
  <c r="S3800" i="109"/>
  <c r="V3313" i="109"/>
  <c r="Y3382" i="109"/>
  <c r="O3075" i="109"/>
  <c r="M151" i="110"/>
  <c r="N86" i="112"/>
  <c r="N3909" i="109"/>
  <c r="T3727" i="109"/>
  <c r="W1672" i="109"/>
  <c r="V477" i="109"/>
  <c r="Q1729" i="112"/>
  <c r="P1047" i="112"/>
  <c r="O399" i="112"/>
  <c r="X2042" i="109"/>
  <c r="N19" i="110"/>
  <c r="P3871" i="109"/>
  <c r="P1252" i="112"/>
  <c r="N1789" i="112"/>
  <c r="U146" i="110"/>
  <c r="S375" i="109"/>
  <c r="T73" i="110"/>
  <c r="V959" i="109"/>
  <c r="U1100" i="109"/>
  <c r="P4297" i="109"/>
  <c r="N637" i="109"/>
  <c r="T2015" i="109"/>
  <c r="Q3037" i="109"/>
  <c r="P798" i="112"/>
  <c r="U75" i="110"/>
  <c r="Y2479" i="109"/>
  <c r="S4135" i="109"/>
  <c r="P3882" i="109"/>
  <c r="O132" i="110"/>
  <c r="Q2696" i="112"/>
  <c r="N469" i="112"/>
  <c r="W3936" i="109"/>
  <c r="W735" i="109"/>
  <c r="Q142" i="109"/>
  <c r="Q2378" i="109"/>
  <c r="R908" i="109"/>
  <c r="O390" i="112"/>
  <c r="L33" i="110"/>
  <c r="T119" i="110"/>
  <c r="Y3348" i="109"/>
  <c r="Y1991" i="109"/>
  <c r="Y732" i="109"/>
  <c r="L48" i="113"/>
  <c r="P2404" i="112"/>
  <c r="Q1940" i="112"/>
  <c r="N2224" i="112"/>
  <c r="N1285" i="109"/>
  <c r="P2677" i="112"/>
  <c r="U2448" i="109"/>
  <c r="R1120" i="112"/>
  <c r="P2357" i="112"/>
  <c r="N1743" i="112"/>
  <c r="J173" i="113"/>
  <c r="N618" i="112"/>
  <c r="S3379" i="109"/>
  <c r="N1052" i="112"/>
  <c r="O121" i="112"/>
  <c r="W3393" i="109"/>
  <c r="M127" i="113"/>
  <c r="S4204" i="109"/>
  <c r="P1734" i="109"/>
  <c r="R1804" i="112"/>
  <c r="X3319" i="109"/>
  <c r="N2679" i="112"/>
  <c r="O3895" i="109"/>
  <c r="S4111" i="109"/>
  <c r="W4233" i="109"/>
  <c r="P43" i="109"/>
  <c r="N1894" i="112"/>
  <c r="R3941" i="109"/>
  <c r="M20" i="113"/>
  <c r="Z4320" i="109"/>
  <c r="R2739" i="112"/>
  <c r="R2282" i="112"/>
  <c r="Q2470" i="112"/>
  <c r="U3704" i="109"/>
  <c r="P1997" i="112"/>
  <c r="O2235" i="109"/>
  <c r="Q1979" i="112"/>
  <c r="P2655" i="112"/>
  <c r="T3744" i="109"/>
  <c r="O731" i="112"/>
  <c r="U175" i="110"/>
  <c r="P2571" i="112"/>
  <c r="W2002" i="109"/>
  <c r="W3521" i="109"/>
  <c r="P843" i="112"/>
  <c r="X3200" i="109"/>
  <c r="R35" i="110"/>
  <c r="R1122" i="112"/>
  <c r="Q2223" i="112"/>
  <c r="R3737" i="109"/>
  <c r="N2704" i="112"/>
  <c r="S1655" i="109"/>
  <c r="Q1990" i="112"/>
  <c r="O2331" i="112"/>
  <c r="W1209" i="109"/>
  <c r="S1676" i="109"/>
  <c r="O1479" i="112"/>
  <c r="P828" i="112"/>
  <c r="S3455" i="109"/>
  <c r="Y3489" i="109"/>
  <c r="N4220" i="109"/>
  <c r="O1270" i="109"/>
  <c r="P2018" i="112"/>
  <c r="N323" i="112"/>
  <c r="P2147" i="112"/>
  <c r="Q263" i="112"/>
  <c r="S4196" i="109"/>
  <c r="Y858" i="109"/>
  <c r="R2720" i="112"/>
  <c r="W1359" i="109"/>
  <c r="T389" i="109"/>
  <c r="K16" i="113"/>
  <c r="Q481" i="112"/>
  <c r="K37" i="113"/>
  <c r="Q2302" i="112"/>
  <c r="M175" i="110"/>
  <c r="J7" i="110"/>
  <c r="T1938" i="109"/>
  <c r="S3376" i="109"/>
  <c r="O2020" i="112"/>
  <c r="S42" i="110"/>
  <c r="N1429" i="112"/>
  <c r="O2080" i="109"/>
  <c r="R1502" i="109"/>
  <c r="O3004" i="109"/>
  <c r="P1563" i="112"/>
  <c r="V3502" i="109"/>
  <c r="P1471" i="112"/>
  <c r="Q2418" i="112"/>
  <c r="X1387" i="109"/>
  <c r="P729" i="112"/>
  <c r="K153" i="113"/>
  <c r="M147" i="113"/>
  <c r="Q2628" i="112"/>
  <c r="Q2308" i="109"/>
  <c r="P1681" i="112"/>
  <c r="R4268" i="109"/>
  <c r="V3520" i="109"/>
  <c r="O3124" i="109"/>
  <c r="T3113" i="109"/>
  <c r="T2824" i="109"/>
  <c r="P159" i="110"/>
  <c r="P150" i="110"/>
  <c r="Q93" i="110"/>
  <c r="S185" i="109"/>
  <c r="S2282" i="109"/>
  <c r="U1723" i="109"/>
  <c r="P920" i="109"/>
  <c r="N2379" i="112"/>
  <c r="P1003" i="112"/>
  <c r="P3571" i="109"/>
  <c r="R368" i="109"/>
  <c r="R457" i="112"/>
  <c r="T1181" i="109"/>
  <c r="O4186" i="109"/>
  <c r="X4231" i="109"/>
  <c r="P514" i="112"/>
  <c r="Q923" i="112"/>
  <c r="T3200" i="109"/>
  <c r="Q1891" i="112"/>
  <c r="L87" i="110"/>
  <c r="O871" i="109"/>
  <c r="P944" i="112"/>
  <c r="Q141" i="112"/>
  <c r="Q4044" i="109"/>
  <c r="N2998" i="109"/>
  <c r="P604" i="112"/>
  <c r="R428" i="109"/>
  <c r="N2680" i="112"/>
  <c r="O3451" i="109"/>
  <c r="K166" i="110"/>
  <c r="R3652" i="109"/>
  <c r="O2641" i="109"/>
  <c r="P2186" i="112"/>
  <c r="N1930" i="112"/>
  <c r="P2368" i="112"/>
  <c r="M169" i="110"/>
  <c r="M50" i="110"/>
  <c r="L47" i="110"/>
  <c r="P2009" i="112"/>
  <c r="Q2153" i="112"/>
  <c r="P219" i="109"/>
  <c r="T3010" i="109"/>
  <c r="X4211" i="109"/>
  <c r="M115" i="113"/>
  <c r="P4019" i="109"/>
  <c r="Q1334" i="112"/>
  <c r="J40" i="113"/>
  <c r="Y555" i="109"/>
  <c r="T149" i="110"/>
  <c r="Q3512" i="109"/>
  <c r="O1101" i="112"/>
  <c r="U2292" i="109"/>
  <c r="O2396" i="112"/>
  <c r="O2340" i="112"/>
  <c r="O2637" i="109"/>
  <c r="R90" i="110"/>
  <c r="T3306" i="109"/>
  <c r="W2091" i="109"/>
  <c r="Y620" i="109"/>
  <c r="N807" i="112"/>
  <c r="S3001" i="109"/>
  <c r="V133" i="109"/>
  <c r="R3326" i="109"/>
  <c r="X2659" i="109"/>
  <c r="O884" i="109"/>
  <c r="T911" i="109"/>
  <c r="N24" i="112"/>
  <c r="N2633" i="109"/>
  <c r="P50" i="110"/>
  <c r="S165" i="110"/>
  <c r="N53" i="110"/>
  <c r="N1398" i="112"/>
  <c r="Q1457" i="112"/>
  <c r="P367" i="109"/>
  <c r="N1236" i="109"/>
  <c r="Z671" i="109"/>
  <c r="O2986" i="109"/>
  <c r="O4251" i="109"/>
  <c r="N391" i="109"/>
  <c r="R975" i="109"/>
  <c r="R4085" i="109"/>
  <c r="S2200" i="109"/>
  <c r="Q1226" i="112"/>
  <c r="N3682" i="109"/>
  <c r="S92" i="109"/>
  <c r="T396" i="109"/>
  <c r="N3371" i="109"/>
  <c r="P148" i="110"/>
  <c r="N1795" i="112"/>
  <c r="T42" i="110"/>
  <c r="N396" i="112"/>
  <c r="P3339" i="109"/>
  <c r="L127" i="110"/>
  <c r="N804" i="112"/>
  <c r="Q2676" i="112"/>
  <c r="R1968" i="109"/>
  <c r="R1579" i="109"/>
  <c r="J162" i="110"/>
  <c r="Q2106" i="109"/>
  <c r="T3858" i="109"/>
  <c r="T3552" i="109"/>
  <c r="P376" i="112"/>
  <c r="R211" i="112"/>
  <c r="O1282" i="112"/>
  <c r="O134" i="112"/>
  <c r="U4059" i="109"/>
  <c r="P2417" i="112"/>
  <c r="X3531" i="109"/>
  <c r="N296" i="112"/>
  <c r="Q41" i="112"/>
  <c r="N80" i="112"/>
  <c r="O1832" i="109"/>
  <c r="N2583" i="109"/>
  <c r="O1981" i="112"/>
  <c r="U4174" i="109"/>
  <c r="W224" i="109"/>
  <c r="U3768" i="109"/>
  <c r="O591" i="112"/>
  <c r="P3928" i="109"/>
  <c r="T3158" i="109"/>
  <c r="Y3191" i="109"/>
  <c r="S3943" i="109"/>
  <c r="N2023" i="109"/>
  <c r="U3538" i="109"/>
  <c r="O2114" i="109"/>
  <c r="S4298" i="109"/>
  <c r="P1915" i="112"/>
  <c r="N1989" i="112"/>
  <c r="R675" i="112"/>
  <c r="O3551" i="109"/>
  <c r="Y2596" i="109"/>
  <c r="T4283" i="109"/>
  <c r="W2701" i="109"/>
  <c r="P4301" i="109"/>
  <c r="Q1075" i="112"/>
  <c r="R5" i="110"/>
  <c r="R188" i="112"/>
  <c r="Z2191" i="109"/>
  <c r="Y4027" i="109"/>
  <c r="O3404" i="109"/>
  <c r="W1853" i="109"/>
  <c r="N1621" i="112"/>
  <c r="O699" i="112"/>
  <c r="Q1876" i="109"/>
  <c r="Q119" i="110"/>
  <c r="O1847" i="112"/>
  <c r="S4285" i="109"/>
  <c r="O295" i="112"/>
  <c r="P2456" i="112"/>
  <c r="Q2215" i="112"/>
  <c r="N772" i="109"/>
  <c r="U3866" i="109"/>
  <c r="R4125" i="109"/>
  <c r="M124" i="113"/>
  <c r="O3904" i="109"/>
  <c r="N2066" i="109"/>
  <c r="Q3563" i="109"/>
  <c r="M149" i="113"/>
  <c r="N159" i="112"/>
  <c r="O763" i="109"/>
  <c r="P176" i="110"/>
  <c r="R56" i="110"/>
  <c r="S3193" i="109"/>
  <c r="V2779" i="109"/>
  <c r="T2964" i="109"/>
  <c r="Q1534" i="112"/>
  <c r="X594" i="109"/>
  <c r="V2039" i="109"/>
  <c r="N1224" i="112"/>
  <c r="Y2660" i="109"/>
  <c r="V233" i="109"/>
  <c r="X3463" i="109"/>
  <c r="O2379" i="112"/>
  <c r="R1131" i="112"/>
  <c r="L163" i="110"/>
  <c r="U3117" i="109"/>
  <c r="N1984" i="112"/>
  <c r="O2386" i="112"/>
  <c r="J68" i="110"/>
  <c r="P2654" i="112"/>
  <c r="X1341" i="109"/>
  <c r="U3502" i="109"/>
  <c r="P1643" i="109"/>
  <c r="W2110" i="109"/>
  <c r="N283" i="112"/>
  <c r="P2410" i="112"/>
  <c r="Q1734" i="112"/>
  <c r="Y834" i="109"/>
  <c r="J147" i="110"/>
  <c r="Y1329" i="109"/>
  <c r="P115" i="109"/>
  <c r="V4161" i="109"/>
  <c r="W2288" i="109"/>
  <c r="Q1287" i="112"/>
  <c r="Q2456" i="112"/>
  <c r="P2642" i="112"/>
  <c r="O1018" i="112"/>
  <c r="V1838" i="109"/>
  <c r="R1356" i="112"/>
  <c r="R3780" i="109"/>
  <c r="Q607" i="112"/>
  <c r="W590" i="109"/>
  <c r="X2716" i="109"/>
  <c r="P2380" i="112"/>
  <c r="R1137" i="112"/>
  <c r="N3474" i="109"/>
  <c r="N236" i="112"/>
  <c r="N1878" i="112"/>
  <c r="O1767" i="112"/>
  <c r="R6" i="109"/>
  <c r="S2596" i="109"/>
  <c r="U4234" i="109"/>
  <c r="Q1088" i="112"/>
  <c r="U3343" i="109"/>
  <c r="V3166" i="109"/>
  <c r="Q2930" i="109"/>
  <c r="K20" i="113"/>
  <c r="T1896" i="109"/>
  <c r="J135" i="110"/>
  <c r="S1506" i="109"/>
  <c r="P2235" i="112"/>
  <c r="Q2130" i="112"/>
  <c r="P2752" i="109"/>
  <c r="J170" i="110"/>
  <c r="R1148" i="112"/>
  <c r="T1877" i="109"/>
  <c r="S825" i="109"/>
  <c r="V3733" i="109"/>
  <c r="O990" i="112"/>
  <c r="J136" i="113"/>
  <c r="O2395" i="112"/>
  <c r="N3666" i="109"/>
  <c r="S4109" i="109"/>
  <c r="O1668" i="112"/>
  <c r="P2638" i="112"/>
  <c r="U1956" i="109"/>
  <c r="O2288" i="109"/>
  <c r="N1790" i="112"/>
  <c r="O3420" i="109"/>
  <c r="T3511" i="109"/>
  <c r="T22" i="109"/>
  <c r="U1683" i="109"/>
  <c r="T3849" i="109"/>
  <c r="U4120" i="109"/>
  <c r="Q3363" i="109"/>
  <c r="N2247" i="112"/>
  <c r="O4156" i="109"/>
  <c r="O410" i="112"/>
  <c r="T791" i="109"/>
  <c r="U1598" i="109"/>
  <c r="T3776" i="109"/>
  <c r="T155" i="110"/>
  <c r="N2999" i="109"/>
  <c r="Q3500" i="109"/>
  <c r="O1308" i="112"/>
  <c r="L178" i="110"/>
  <c r="N828" i="109"/>
  <c r="S1576" i="109"/>
  <c r="L171" i="110"/>
  <c r="O269" i="112"/>
  <c r="Q1083" i="112"/>
  <c r="O2824" i="109"/>
  <c r="N1305" i="112"/>
  <c r="T64" i="110"/>
  <c r="Q692" i="112"/>
  <c r="K70" i="113"/>
  <c r="R1586" i="112"/>
  <c r="R2050" i="109"/>
  <c r="Q3025" i="109"/>
  <c r="M97" i="110"/>
  <c r="Q2931" i="109"/>
  <c r="Y3460" i="109"/>
  <c r="X923" i="109"/>
  <c r="N2328" i="112"/>
  <c r="W581" i="109"/>
  <c r="Q1852" i="112"/>
  <c r="O3875" i="109"/>
  <c r="N2569" i="112"/>
  <c r="T3474" i="109"/>
  <c r="O2620" i="112"/>
  <c r="P1316" i="112"/>
  <c r="L71" i="113"/>
  <c r="Q2833" i="109"/>
  <c r="P1400" i="112"/>
  <c r="Q2051" i="109"/>
  <c r="P3155" i="109"/>
  <c r="S3760" i="109"/>
  <c r="Q2691" i="112"/>
  <c r="W1511" i="109"/>
  <c r="T3767" i="109"/>
  <c r="Z3613" i="109"/>
  <c r="P3096" i="109"/>
  <c r="N2285" i="109"/>
  <c r="T163" i="110"/>
  <c r="Q2223" i="109"/>
  <c r="S1999" i="109"/>
  <c r="Z3978" i="109"/>
  <c r="P539" i="112"/>
  <c r="P3725" i="109"/>
  <c r="T3142" i="109"/>
  <c r="Q1274" i="112"/>
  <c r="T2774" i="109"/>
  <c r="Q1499" i="112"/>
  <c r="N1105" i="112"/>
  <c r="R3418" i="109"/>
  <c r="X3690" i="109"/>
  <c r="P1262" i="112"/>
  <c r="T4202" i="109"/>
  <c r="N2671" i="112"/>
  <c r="V1265" i="109"/>
  <c r="O1972" i="112"/>
  <c r="W4018" i="109"/>
  <c r="N1183" i="112"/>
  <c r="X3424" i="109"/>
  <c r="N2395" i="112"/>
  <c r="P147" i="110"/>
  <c r="U1227" i="109"/>
  <c r="N1274" i="112"/>
  <c r="T127" i="109"/>
  <c r="Q803" i="109"/>
  <c r="R1603" i="109"/>
  <c r="N1461" i="112"/>
  <c r="P1011" i="112"/>
  <c r="P262" i="112"/>
  <c r="N150" i="109"/>
  <c r="N3341" i="109"/>
  <c r="O1530" i="109"/>
  <c r="S4268" i="109"/>
  <c r="W2624" i="109"/>
  <c r="N120" i="110"/>
  <c r="U9" i="109"/>
  <c r="J49" i="110"/>
  <c r="W959" i="109"/>
  <c r="S3851" i="109"/>
  <c r="U3455" i="109"/>
  <c r="M54" i="110"/>
  <c r="V85" i="109"/>
  <c r="X158" i="109"/>
  <c r="P128" i="110"/>
  <c r="Q1908" i="109"/>
  <c r="P1885" i="112"/>
  <c r="N871" i="109"/>
  <c r="U1115" i="109"/>
  <c r="V2058" i="109"/>
  <c r="R3668" i="109"/>
  <c r="O414" i="112"/>
  <c r="R423" i="112"/>
  <c r="O1542" i="112"/>
  <c r="N486" i="112"/>
  <c r="R2674" i="109"/>
  <c r="Y881" i="109"/>
  <c r="U595" i="109"/>
  <c r="V2981" i="109"/>
  <c r="X1591" i="109"/>
  <c r="Q2587" i="112"/>
  <c r="O465" i="112"/>
  <c r="Q2710" i="112"/>
  <c r="R4123" i="109"/>
  <c r="O1056" i="112"/>
  <c r="R2742" i="112"/>
  <c r="P4151" i="109"/>
  <c r="V3119" i="109"/>
  <c r="M35" i="113"/>
  <c r="P1270" i="109"/>
  <c r="X1892" i="109"/>
  <c r="X1128" i="109"/>
  <c r="U2106" i="109"/>
  <c r="Y3297" i="109"/>
  <c r="S3126" i="109"/>
  <c r="Q1392" i="112"/>
  <c r="S180" i="110"/>
  <c r="P4167" i="109"/>
  <c r="U2942" i="109"/>
  <c r="O1253" i="112"/>
  <c r="O2097" i="109"/>
  <c r="P2339" i="112"/>
  <c r="Q2383" i="109"/>
  <c r="T2990" i="109"/>
  <c r="O324" i="112"/>
  <c r="N3850" i="109"/>
  <c r="N391" i="112"/>
  <c r="Y2362" i="109"/>
  <c r="R3770" i="109"/>
  <c r="W2789" i="109"/>
  <c r="N3343" i="109"/>
  <c r="Y3020" i="109"/>
  <c r="Q1875" i="112"/>
  <c r="P2630" i="112"/>
  <c r="Q1945" i="109"/>
  <c r="S3770" i="109"/>
  <c r="O166" i="109"/>
  <c r="R3088" i="109"/>
  <c r="Q994" i="109"/>
  <c r="P1015" i="112"/>
  <c r="Z1399" i="109"/>
  <c r="U3127" i="109"/>
  <c r="Q3939" i="109"/>
  <c r="U3066" i="109"/>
  <c r="R2" i="110"/>
  <c r="U2788" i="109"/>
  <c r="L104" i="113"/>
  <c r="W1113" i="109"/>
  <c r="W1341" i="109"/>
  <c r="V3660" i="109"/>
  <c r="P2214" i="112"/>
  <c r="Q1709" i="112"/>
  <c r="S4175" i="109"/>
  <c r="V4073" i="109"/>
  <c r="Q3891" i="109"/>
  <c r="M170" i="110"/>
  <c r="Q3797" i="109"/>
  <c r="W872" i="109"/>
  <c r="Q101" i="112"/>
  <c r="P161" i="110"/>
  <c r="T3190" i="109"/>
  <c r="R2986" i="109"/>
  <c r="X4251" i="109"/>
  <c r="Q2239" i="112"/>
  <c r="J76" i="113"/>
  <c r="P926" i="112"/>
  <c r="O1153" i="112"/>
  <c r="P1922" i="112"/>
  <c r="O144" i="112"/>
  <c r="P2088" i="112"/>
  <c r="V4263" i="109"/>
  <c r="P2379" i="109"/>
  <c r="U4124" i="109"/>
  <c r="P2317" i="109"/>
  <c r="V4099" i="109"/>
  <c r="P1078" i="112"/>
  <c r="X4272" i="109"/>
  <c r="T4171" i="109"/>
  <c r="N1704" i="112"/>
  <c r="N1793" i="112"/>
  <c r="X3760" i="109"/>
  <c r="M117" i="110"/>
  <c r="Q409" i="112"/>
  <c r="N2672" i="112"/>
  <c r="O2386" i="109"/>
  <c r="V2969" i="109"/>
  <c r="U3450" i="109"/>
  <c r="N3298" i="109"/>
  <c r="P2114" i="109"/>
  <c r="S2483" i="109"/>
  <c r="W3872" i="109"/>
  <c r="S81" i="110"/>
  <c r="N847" i="112"/>
  <c r="R3442" i="109"/>
  <c r="S932" i="109"/>
  <c r="S135" i="110"/>
  <c r="N9" i="112"/>
  <c r="R2771" i="109"/>
  <c r="K102" i="110"/>
  <c r="O2131" i="112"/>
  <c r="N1029" i="112"/>
  <c r="P3042" i="109"/>
  <c r="W1603" i="109"/>
  <c r="Q1029" i="112"/>
  <c r="Q2045" i="109"/>
  <c r="N1460" i="112"/>
  <c r="L58" i="110"/>
  <c r="U3374" i="109"/>
  <c r="Y2263" i="109"/>
  <c r="P1790" i="112"/>
  <c r="Y3376" i="109"/>
  <c r="P2056" i="109"/>
  <c r="U4113" i="109"/>
  <c r="W464" i="109"/>
  <c r="Q3410" i="109"/>
  <c r="S2591" i="109"/>
  <c r="W4155" i="109"/>
  <c r="P3541" i="109"/>
  <c r="N1457" i="112"/>
  <c r="W2653" i="109"/>
  <c r="R2048" i="109"/>
  <c r="O2833" i="109"/>
  <c r="T1665" i="109"/>
  <c r="T406" i="109"/>
  <c r="S3549" i="109"/>
  <c r="P320" i="112"/>
  <c r="P1924" i="112"/>
  <c r="O3014" i="109"/>
  <c r="N3831" i="109"/>
  <c r="X4113" i="109"/>
  <c r="Q1689" i="112"/>
  <c r="V2662" i="109"/>
  <c r="P305" i="112"/>
  <c r="N1077" i="112"/>
  <c r="T115" i="109"/>
  <c r="Q2427" i="109"/>
  <c r="J114" i="110"/>
  <c r="O2468" i="112"/>
  <c r="O153" i="110"/>
  <c r="P3824" i="109"/>
  <c r="P2444" i="112"/>
  <c r="N1047" i="112"/>
  <c r="O1672" i="112"/>
  <c r="V3864" i="109"/>
  <c r="S4272" i="109"/>
  <c r="X1124" i="109"/>
  <c r="Q1249" i="112"/>
  <c r="P751" i="112"/>
  <c r="X1711" i="109"/>
  <c r="P3517" i="109"/>
  <c r="N1531" i="109"/>
  <c r="W2798" i="109"/>
  <c r="N133" i="110"/>
  <c r="P2614" i="109"/>
  <c r="W3494" i="109"/>
  <c r="X2623" i="109"/>
  <c r="O552" i="109"/>
  <c r="T4261" i="109"/>
  <c r="K160" i="110"/>
  <c r="Q1017" i="112"/>
  <c r="Y3759" i="109"/>
  <c r="N295" i="112"/>
  <c r="Q3090" i="109"/>
  <c r="X385" i="109"/>
  <c r="R667" i="112"/>
  <c r="W1951" i="109"/>
  <c r="X2428" i="109"/>
  <c r="N3302" i="109"/>
  <c r="Y2414" i="109"/>
  <c r="W3490" i="109"/>
  <c r="N118" i="110"/>
  <c r="O859" i="112"/>
  <c r="V3027" i="109"/>
  <c r="Q2406" i="112"/>
  <c r="J174" i="110"/>
  <c r="U1927" i="109"/>
  <c r="N243" i="112"/>
  <c r="N1254" i="112"/>
  <c r="O2072" i="112"/>
  <c r="P2375" i="112"/>
  <c r="P14" i="110"/>
  <c r="Y1366" i="109"/>
  <c r="V239" i="109"/>
  <c r="Y1352" i="109"/>
  <c r="Q1919" i="112"/>
  <c r="V3481" i="109"/>
  <c r="O125" i="112"/>
  <c r="O1540" i="112"/>
  <c r="Q3809" i="109"/>
  <c r="N368" i="112"/>
  <c r="X1895" i="109"/>
  <c r="Q1055" i="112"/>
  <c r="N2648" i="112"/>
  <c r="Y4086" i="109"/>
  <c r="W4226" i="109"/>
  <c r="O3725" i="109"/>
  <c r="P1701" i="109"/>
  <c r="W4244" i="109"/>
  <c r="U3771" i="109"/>
  <c r="R3017" i="109"/>
  <c r="N1431" i="112"/>
  <c r="N2598" i="112"/>
  <c r="N1190" i="112"/>
  <c r="W3917" i="109"/>
  <c r="Y3933" i="109"/>
  <c r="Q2309" i="112"/>
  <c r="O3099" i="109"/>
  <c r="O2205" i="112"/>
  <c r="S4142" i="109"/>
  <c r="R1501" i="109"/>
  <c r="U2043" i="109"/>
  <c r="M46" i="110"/>
  <c r="P4304" i="109"/>
  <c r="W2668" i="109"/>
  <c r="O415" i="112"/>
  <c r="P2766" i="109"/>
  <c r="R150" i="110"/>
  <c r="O3861" i="109"/>
  <c r="K177" i="113"/>
  <c r="P3865" i="109"/>
  <c r="V3755" i="109"/>
  <c r="Q4129" i="109"/>
  <c r="U178" i="110"/>
  <c r="P164" i="109"/>
  <c r="Y2752" i="109"/>
  <c r="R4090" i="109"/>
  <c r="W498" i="109"/>
  <c r="N4250" i="109"/>
  <c r="R2281" i="112"/>
  <c r="Y1556" i="109"/>
  <c r="O4098" i="109"/>
  <c r="W4074" i="109"/>
  <c r="M79" i="113"/>
  <c r="Q3392" i="109"/>
  <c r="T1540" i="109"/>
  <c r="W3881" i="109"/>
  <c r="P692" i="112"/>
  <c r="P4023" i="109"/>
  <c r="P780" i="112"/>
  <c r="Q71" i="112"/>
  <c r="N4026" i="109"/>
  <c r="P2822" i="109"/>
  <c r="N1177" i="112"/>
  <c r="O1187" i="112"/>
  <c r="R126" i="110"/>
  <c r="N1096" i="112"/>
  <c r="U2724" i="109"/>
  <c r="T569" i="109"/>
  <c r="N1856" i="112"/>
  <c r="S2939" i="109"/>
  <c r="X3026" i="109"/>
  <c r="O3914" i="109"/>
  <c r="R157" i="110"/>
  <c r="Z3258" i="109"/>
  <c r="J100" i="113"/>
  <c r="X1511" i="109"/>
  <c r="V3494" i="109"/>
  <c r="K112" i="110"/>
  <c r="X535" i="109"/>
  <c r="U2259" i="109"/>
  <c r="P1192" i="112"/>
  <c r="O2711" i="112"/>
  <c r="Q1656" i="112"/>
  <c r="X3414" i="109"/>
  <c r="R2266" i="112"/>
  <c r="S3154" i="109"/>
  <c r="N1692" i="112"/>
  <c r="S398" i="109"/>
  <c r="V633" i="109"/>
  <c r="M70" i="110"/>
  <c r="N2088" i="112"/>
  <c r="T39" i="110"/>
  <c r="R2935" i="109"/>
  <c r="Q2574" i="112"/>
  <c r="N4151" i="109"/>
  <c r="Q4279" i="109"/>
  <c r="U2017" i="109"/>
  <c r="K109" i="110"/>
  <c r="P1575" i="109"/>
  <c r="J113" i="113"/>
  <c r="N1857" i="112"/>
  <c r="P1912" i="112"/>
  <c r="P1264" i="112"/>
  <c r="N4231" i="109"/>
  <c r="Q277" i="112"/>
  <c r="X58" i="109"/>
  <c r="W466" i="109"/>
  <c r="P116" i="109"/>
  <c r="O2102" i="112"/>
  <c r="U2071" i="109"/>
  <c r="S4295" i="109"/>
  <c r="W781" i="109"/>
  <c r="S3682" i="109"/>
  <c r="R733" i="109"/>
  <c r="P2660" i="109"/>
  <c r="R2229" i="109"/>
  <c r="U4285" i="109"/>
  <c r="Q758" i="112"/>
  <c r="P1484" i="112"/>
  <c r="Q125" i="110"/>
  <c r="N2100" i="112"/>
  <c r="O283" i="112"/>
  <c r="Y4136" i="109"/>
  <c r="O1503" i="109"/>
  <c r="P3507" i="109"/>
  <c r="S151" i="110"/>
  <c r="O139" i="112"/>
  <c r="J25" i="113"/>
  <c r="Q1306" i="112"/>
  <c r="O4052" i="109"/>
  <c r="O3560" i="109"/>
  <c r="T3668" i="109"/>
  <c r="T873" i="109"/>
  <c r="U68" i="110"/>
  <c r="O1964" i="112"/>
  <c r="O2465" i="112"/>
  <c r="W1541" i="109"/>
  <c r="P3565" i="109"/>
  <c r="N2365" i="112"/>
  <c r="O1620" i="112"/>
  <c r="Y4204" i="109"/>
  <c r="T1534" i="109"/>
  <c r="W1865" i="109"/>
  <c r="P2178" i="112"/>
  <c r="N2304" i="112"/>
  <c r="Q514" i="109"/>
  <c r="W2621" i="109"/>
  <c r="R3010" i="109"/>
  <c r="T3141" i="109"/>
  <c r="P1639" i="112"/>
  <c r="Q2246" i="112"/>
  <c r="O1061" i="112"/>
  <c r="O1870" i="112"/>
  <c r="S78" i="110"/>
  <c r="Y3656" i="109"/>
  <c r="N76" i="112"/>
  <c r="U578" i="109"/>
  <c r="T1627" i="109"/>
  <c r="P1653" i="112"/>
  <c r="N2163" i="112"/>
  <c r="T93" i="110"/>
  <c r="X3715" i="109"/>
  <c r="Q2009" i="112"/>
  <c r="O1762" i="112"/>
  <c r="R1614" i="109"/>
  <c r="Q183" i="112"/>
  <c r="O2006" i="109"/>
  <c r="N2695" i="112"/>
  <c r="Y4042" i="109"/>
  <c r="O122" i="110"/>
  <c r="O1942" i="112"/>
  <c r="N4045" i="109"/>
  <c r="O4245" i="109"/>
  <c r="P2252" i="112"/>
  <c r="O3803" i="109"/>
  <c r="J25" i="110"/>
  <c r="O3853" i="109"/>
  <c r="M132" i="110"/>
  <c r="X2421" i="109"/>
  <c r="Q1768" i="112"/>
  <c r="P2623" i="112"/>
  <c r="N156" i="112"/>
  <c r="O2180" i="112"/>
  <c r="P3353" i="109"/>
  <c r="N1239" i="112"/>
  <c r="O405" i="112"/>
  <c r="R2213" i="109"/>
  <c r="P1492" i="112"/>
  <c r="U111" i="110"/>
  <c r="P612" i="112"/>
  <c r="Q297" i="112"/>
  <c r="P2355" i="112"/>
  <c r="S4075" i="109"/>
  <c r="N1751" i="112"/>
  <c r="Q1258" i="112"/>
  <c r="P650" i="109"/>
  <c r="O1443" i="112"/>
  <c r="T1888" i="109"/>
  <c r="P2075" i="109"/>
  <c r="U4130" i="109"/>
  <c r="S137" i="110"/>
  <c r="O3120" i="109"/>
  <c r="N2147" i="112"/>
  <c r="Q1494" i="109"/>
  <c r="Q1227" i="112"/>
  <c r="Q84" i="110"/>
  <c r="O737" i="109"/>
  <c r="Q76" i="109"/>
  <c r="O4077" i="109"/>
  <c r="X928" i="109"/>
  <c r="Q1473" i="112"/>
  <c r="K66" i="110"/>
  <c r="O2678" i="112"/>
  <c r="O1372" i="109"/>
  <c r="S2296" i="109"/>
  <c r="Q1981" i="112"/>
  <c r="Q439" i="109"/>
  <c r="Z2489" i="109"/>
  <c r="P30" i="110"/>
  <c r="P398" i="112"/>
  <c r="V2957" i="109"/>
  <c r="N2972" i="109"/>
  <c r="P1270" i="112"/>
  <c r="L9" i="113"/>
  <c r="O2325" i="112"/>
  <c r="N1517" i="112"/>
  <c r="P2400" i="112"/>
  <c r="X3037" i="109"/>
  <c r="S139" i="110"/>
  <c r="X3667" i="109"/>
  <c r="S3002" i="109"/>
  <c r="X1864" i="109"/>
  <c r="N429" i="109"/>
  <c r="P2422" i="109"/>
  <c r="L69" i="113"/>
  <c r="N311" i="112"/>
  <c r="O1869" i="112"/>
  <c r="U3392" i="109"/>
  <c r="T3206" i="109"/>
  <c r="Q1669" i="112"/>
  <c r="V3326" i="109"/>
  <c r="W4172" i="109"/>
  <c r="U4049" i="109"/>
  <c r="U3120" i="109"/>
  <c r="M118" i="113"/>
  <c r="U3039" i="109"/>
  <c r="Q120" i="109"/>
  <c r="R2734" i="112"/>
  <c r="O1190" i="112"/>
  <c r="N1293" i="112"/>
  <c r="Q748" i="109"/>
  <c r="O3188" i="109"/>
  <c r="S1000" i="109"/>
  <c r="O2171" i="112"/>
  <c r="X3803" i="109"/>
  <c r="N1666" i="112"/>
  <c r="N1249" i="109"/>
  <c r="P1999" i="109"/>
  <c r="P768" i="112"/>
  <c r="Q3526" i="109"/>
  <c r="N4236" i="109"/>
  <c r="V3392" i="109"/>
  <c r="X4266" i="109"/>
  <c r="P940" i="112"/>
  <c r="R3019" i="109"/>
  <c r="N2463" i="109"/>
  <c r="P1990" i="112"/>
  <c r="Y3817" i="109"/>
  <c r="Q3869" i="109"/>
  <c r="P704" i="112"/>
  <c r="V2746" i="109"/>
  <c r="V150" i="109"/>
  <c r="Q350" i="112"/>
  <c r="Q2382" i="109"/>
  <c r="X4131" i="109"/>
  <c r="O539" i="109"/>
  <c r="R1567" i="112"/>
  <c r="T3842" i="109"/>
  <c r="O1890" i="109"/>
  <c r="Q962" i="112"/>
  <c r="P2287" i="109"/>
  <c r="P1773" i="112"/>
  <c r="N176" i="112"/>
  <c r="T1994" i="109"/>
  <c r="P2341" i="112"/>
  <c r="N3417" i="109"/>
  <c r="S3068" i="109"/>
  <c r="Q1282" i="112"/>
  <c r="J48" i="113"/>
  <c r="P1714" i="112"/>
  <c r="S4271" i="109"/>
  <c r="U2935" i="109"/>
  <c r="T3108" i="109"/>
  <c r="Q3673" i="109"/>
  <c r="X754" i="109"/>
  <c r="R411" i="109"/>
  <c r="R1380" i="112"/>
  <c r="Y1737" i="109"/>
  <c r="Q2121" i="112"/>
  <c r="K177" i="110"/>
  <c r="U4183" i="109"/>
  <c r="Q951" i="109"/>
  <c r="P525" i="112"/>
  <c r="O3693" i="109"/>
  <c r="M22" i="113"/>
  <c r="O48" i="110"/>
  <c r="O3566" i="109"/>
  <c r="P4017" i="109"/>
  <c r="U3397" i="109"/>
  <c r="R4059" i="109"/>
  <c r="Y2094" i="109"/>
  <c r="U87" i="110"/>
  <c r="P962" i="112"/>
  <c r="V1480" i="109"/>
  <c r="K165" i="110"/>
  <c r="P2253" i="112"/>
  <c r="Y1908" i="109"/>
  <c r="V760" i="109"/>
  <c r="O776" i="112"/>
  <c r="R1796" i="112"/>
  <c r="R4128" i="109"/>
  <c r="Y1834" i="109"/>
  <c r="S3520" i="109"/>
  <c r="T71" i="110"/>
  <c r="Q763" i="112"/>
  <c r="O2369" i="112"/>
  <c r="Q1958" i="112"/>
  <c r="T3692" i="109"/>
  <c r="U3692" i="109"/>
  <c r="O2589" i="112"/>
  <c r="P2673" i="112"/>
  <c r="O947" i="112"/>
  <c r="Q1759" i="112"/>
  <c r="W380" i="109"/>
  <c r="Y3182" i="109"/>
  <c r="N1987" i="112"/>
  <c r="W1259" i="109"/>
  <c r="S3018" i="109"/>
  <c r="W1513" i="109"/>
  <c r="X1742" i="109"/>
  <c r="O2173" i="112"/>
  <c r="P2338" i="112"/>
  <c r="Q842" i="112"/>
  <c r="P2685" i="112"/>
  <c r="L23" i="110"/>
  <c r="P3540" i="109"/>
  <c r="P3572" i="109"/>
  <c r="R162" i="109"/>
  <c r="N1219" i="109"/>
  <c r="T4242" i="109"/>
  <c r="R1486" i="109"/>
  <c r="X613" i="109"/>
  <c r="R2736" i="112"/>
  <c r="O1619" i="112"/>
  <c r="N1751" i="109"/>
  <c r="U2056" i="109"/>
  <c r="Z1031" i="109"/>
  <c r="P2443" i="112"/>
  <c r="O4163" i="109"/>
  <c r="X3678" i="109"/>
  <c r="V5" i="109"/>
  <c r="N503" i="112"/>
  <c r="R3374" i="109"/>
  <c r="K32" i="113"/>
  <c r="O171" i="112"/>
  <c r="S3788" i="109"/>
  <c r="U2001" i="109"/>
  <c r="N4046" i="109"/>
  <c r="Y533" i="109"/>
  <c r="Y4258" i="109"/>
  <c r="X42" i="109"/>
  <c r="Q351" i="112"/>
  <c r="P1753" i="112"/>
  <c r="V1867" i="109"/>
  <c r="O1280" i="109"/>
  <c r="K51" i="110"/>
  <c r="N233" i="112"/>
  <c r="T235" i="109"/>
  <c r="N109" i="109"/>
  <c r="J164" i="110"/>
  <c r="R1994" i="109"/>
  <c r="P1673" i="109"/>
  <c r="V3920" i="109"/>
  <c r="W2287" i="109"/>
  <c r="T1016" i="109"/>
  <c r="P3080" i="109"/>
  <c r="P1499" i="112"/>
  <c r="R1574" i="112"/>
  <c r="Y56" i="109"/>
  <c r="U4263" i="109"/>
  <c r="S18" i="110"/>
  <c r="O19" i="112"/>
  <c r="M65" i="113"/>
  <c r="Q3902" i="109"/>
  <c r="N343" i="112"/>
  <c r="Q4252" i="109"/>
  <c r="R2833" i="109"/>
  <c r="V1652" i="109"/>
  <c r="K174" i="113"/>
  <c r="N2240" i="112"/>
  <c r="P63" i="110"/>
  <c r="T4155" i="109"/>
  <c r="N1083" i="112"/>
  <c r="Y1539" i="109"/>
  <c r="T3438" i="109"/>
  <c r="W3461" i="109"/>
  <c r="U281" i="109"/>
  <c r="M18" i="110"/>
  <c r="Q3044" i="109"/>
  <c r="N751" i="112"/>
  <c r="R2508" i="112"/>
  <c r="N2166" i="112"/>
  <c r="N2638" i="112"/>
  <c r="T1008" i="109"/>
  <c r="T2983" i="109"/>
  <c r="S3523" i="109"/>
  <c r="P3921" i="109"/>
  <c r="Y3560" i="109"/>
  <c r="P1332" i="109"/>
  <c r="O2199" i="109"/>
  <c r="V2951" i="109"/>
  <c r="S8" i="109"/>
  <c r="S140" i="110"/>
  <c r="J155" i="110"/>
  <c r="Q1396" i="112"/>
  <c r="P985" i="112"/>
  <c r="U235" i="109"/>
  <c r="R2658" i="109"/>
  <c r="O537" i="109"/>
  <c r="N1911" i="112"/>
  <c r="X3839" i="109"/>
  <c r="T3367" i="109"/>
  <c r="O521" i="112"/>
  <c r="O4118" i="109"/>
  <c r="R930" i="109"/>
  <c r="N96" i="110"/>
  <c r="N3156" i="109"/>
  <c r="L15" i="110"/>
  <c r="N3449" i="109"/>
  <c r="P643" i="112"/>
  <c r="T2967" i="109"/>
  <c r="T87" i="109"/>
  <c r="K50" i="110"/>
  <c r="X2644" i="109"/>
  <c r="J90" i="110"/>
  <c r="P2483" i="112"/>
  <c r="M181" i="113"/>
  <c r="N3056" i="109"/>
  <c r="N2735" i="109"/>
  <c r="J141" i="110"/>
  <c r="L65" i="110"/>
  <c r="V2688" i="109"/>
  <c r="T279" i="109"/>
  <c r="O3512" i="109"/>
  <c r="O22" i="112"/>
  <c r="Z3638" i="109"/>
  <c r="T2755" i="109"/>
  <c r="W3667" i="109"/>
  <c r="N4148" i="109"/>
  <c r="M53" i="113"/>
  <c r="T3783" i="109"/>
  <c r="Z1073" i="109"/>
  <c r="O1559" i="112"/>
  <c r="Z3628" i="109"/>
  <c r="R3752" i="109"/>
  <c r="N1636" i="112"/>
  <c r="R2616" i="109"/>
  <c r="U3378" i="109"/>
  <c r="S477" i="109"/>
  <c r="X3098" i="109"/>
  <c r="N168" i="110"/>
  <c r="Y1693" i="109"/>
  <c r="Q1514" i="112"/>
  <c r="P1157" i="112"/>
  <c r="U1198" i="109"/>
  <c r="X2997" i="109"/>
  <c r="W923" i="109"/>
  <c r="P2322" i="112"/>
  <c r="P2702" i="109"/>
  <c r="T1698" i="109"/>
  <c r="U479" i="109"/>
  <c r="S3125" i="109"/>
  <c r="O3521" i="109"/>
  <c r="S1923" i="109"/>
  <c r="L73" i="110"/>
  <c r="Q2402" i="112"/>
  <c r="U30" i="110"/>
  <c r="Z4371" i="109"/>
  <c r="T4266" i="109"/>
  <c r="N2717" i="109"/>
  <c r="W2677" i="109"/>
  <c r="V3544" i="109"/>
  <c r="W4271" i="109"/>
  <c r="N763" i="112"/>
  <c r="T3795" i="109"/>
  <c r="O2569" i="112"/>
  <c r="J7" i="113"/>
  <c r="Q57" i="112"/>
  <c r="Q4078" i="109"/>
  <c r="P1183" i="109"/>
  <c r="N1776" i="112"/>
  <c r="Q414" i="112"/>
  <c r="X278" i="109"/>
  <c r="Y2441" i="109"/>
  <c r="R2035" i="109"/>
  <c r="S3940" i="109"/>
  <c r="P779" i="109"/>
  <c r="R1298" i="109"/>
  <c r="P2015" i="112"/>
  <c r="N1996" i="112"/>
  <c r="Z3644" i="109"/>
  <c r="N1278" i="109"/>
  <c r="Q562" i="112"/>
  <c r="S4223" i="109"/>
  <c r="P4213" i="109"/>
  <c r="O587" i="109"/>
  <c r="X550" i="109"/>
  <c r="Q1466" i="109"/>
  <c r="X946" i="109"/>
  <c r="Z3601" i="109"/>
  <c r="N1298" i="109"/>
  <c r="P4189" i="109"/>
  <c r="P3657" i="109"/>
  <c r="J131" i="113"/>
  <c r="Y1471" i="109"/>
  <c r="Y3737" i="109"/>
  <c r="Q1030" i="112"/>
  <c r="R3876" i="109"/>
  <c r="Q508" i="112"/>
  <c r="P3701" i="109"/>
  <c r="O2484" i="112"/>
  <c r="P4205" i="109"/>
  <c r="X1514" i="109"/>
  <c r="R784" i="109"/>
  <c r="P1935" i="112"/>
  <c r="N2479" i="112"/>
  <c r="P3351" i="109"/>
  <c r="N3825" i="109"/>
  <c r="X3546" i="109"/>
  <c r="Q3720" i="109"/>
  <c r="W2641" i="109"/>
  <c r="R3727" i="109"/>
  <c r="P1056" i="112"/>
  <c r="U1327" i="109"/>
  <c r="O540" i="112"/>
  <c r="T1730" i="109"/>
  <c r="Q2168" i="112"/>
  <c r="Y152" i="109"/>
  <c r="N2218" i="112"/>
  <c r="N1882" i="112"/>
  <c r="O2422" i="112"/>
  <c r="V246" i="109"/>
  <c r="T828" i="109"/>
  <c r="Q2609" i="112"/>
  <c r="V2299" i="109"/>
  <c r="T2305" i="109"/>
  <c r="S835" i="109"/>
  <c r="P2456" i="109"/>
  <c r="U367" i="109"/>
  <c r="T2661" i="109"/>
  <c r="V4189" i="109"/>
  <c r="O695" i="112"/>
  <c r="Z708" i="109"/>
  <c r="L41" i="113"/>
  <c r="Y3742" i="109"/>
  <c r="P4283" i="109"/>
  <c r="P3038" i="109"/>
  <c r="O42" i="110"/>
  <c r="N2328" i="109"/>
  <c r="Y841" i="109"/>
  <c r="R3333" i="109"/>
  <c r="O37" i="112"/>
  <c r="Q54" i="110"/>
  <c r="R3672" i="109"/>
  <c r="X3448" i="109"/>
  <c r="N387" i="112"/>
  <c r="U3855" i="109"/>
  <c r="N2384" i="109"/>
  <c r="O1321" i="109"/>
  <c r="W2722" i="109"/>
  <c r="W1179" i="109"/>
  <c r="R117" i="110"/>
  <c r="X2281" i="109"/>
  <c r="Q1980" i="112"/>
  <c r="R3656" i="109"/>
  <c r="Q1085" i="112"/>
  <c r="X1539" i="109"/>
  <c r="S3865" i="109"/>
  <c r="X2466" i="109"/>
  <c r="R2608" i="109"/>
  <c r="X2215" i="109"/>
  <c r="Q2194" i="112"/>
  <c r="Y2198" i="109"/>
  <c r="Q833" i="112"/>
  <c r="O4222" i="109"/>
  <c r="Z1433" i="109"/>
  <c r="T2263" i="109"/>
  <c r="P810" i="112"/>
  <c r="V4235" i="109"/>
  <c r="O3319" i="109"/>
  <c r="Y3578" i="109"/>
  <c r="X1967" i="109"/>
  <c r="R1618" i="109"/>
  <c r="Q3732" i="109"/>
  <c r="R4171" i="109"/>
  <c r="P353" i="112"/>
  <c r="T482" i="109"/>
  <c r="P1498" i="112"/>
  <c r="P3094" i="109"/>
  <c r="R3438" i="109"/>
  <c r="R53" i="110"/>
  <c r="X2831" i="109"/>
  <c r="O2563" i="112"/>
  <c r="S80" i="110"/>
  <c r="Q1886" i="112"/>
  <c r="M107" i="110"/>
  <c r="U3033" i="109"/>
  <c r="M60" i="113"/>
  <c r="X2258" i="109"/>
  <c r="Q1255" i="109"/>
  <c r="Q782" i="112"/>
  <c r="U2228" i="109"/>
  <c r="R2448" i="109"/>
  <c r="Z3237" i="109"/>
  <c r="Q3866" i="109"/>
  <c r="P3466" i="109"/>
  <c r="J115" i="110"/>
  <c r="N3109" i="109"/>
  <c r="R4224" i="109"/>
  <c r="O4272" i="109"/>
  <c r="M28" i="110"/>
  <c r="K170" i="110"/>
  <c r="S2669" i="109"/>
  <c r="Q1827" i="109"/>
  <c r="Y2421" i="109"/>
  <c r="Q3731" i="109"/>
  <c r="O68" i="110"/>
  <c r="Y4264" i="109"/>
  <c r="R3801" i="109"/>
  <c r="W2045" i="109"/>
  <c r="N2418" i="112"/>
  <c r="S3906" i="109"/>
  <c r="P2555" i="112"/>
  <c r="R21" i="110"/>
  <c r="T584" i="109"/>
  <c r="X1517" i="109"/>
  <c r="Q2648" i="112"/>
  <c r="T2374" i="109"/>
  <c r="N3138" i="109"/>
  <c r="U1955" i="109"/>
  <c r="N2625" i="112"/>
  <c r="Q2141" i="112"/>
  <c r="N3884" i="109"/>
  <c r="S55" i="109"/>
  <c r="O2025" i="112"/>
  <c r="P2598" i="112"/>
  <c r="V1935" i="109"/>
  <c r="N1619" i="112"/>
  <c r="M102" i="113"/>
  <c r="N2341" i="112"/>
  <c r="P951" i="112"/>
  <c r="N2742" i="109"/>
  <c r="T21" i="110"/>
  <c r="P2694" i="112"/>
  <c r="S4082" i="109"/>
  <c r="X2784" i="109"/>
  <c r="S230" i="109"/>
  <c r="P465" i="112"/>
  <c r="Q2485" i="112"/>
  <c r="P81" i="112"/>
  <c r="R2634" i="109"/>
  <c r="N2324" i="112"/>
  <c r="S3360" i="109"/>
  <c r="R2450" i="109"/>
  <c r="P2482" i="112"/>
  <c r="Q2148" i="112"/>
  <c r="O832" i="109"/>
  <c r="P400" i="112"/>
  <c r="O2128" i="112"/>
  <c r="O983" i="112"/>
  <c r="P2767" i="109"/>
  <c r="O2144" i="112"/>
  <c r="O1422" i="112"/>
  <c r="P3480" i="109"/>
  <c r="P3927" i="109"/>
  <c r="S3294" i="109"/>
  <c r="R4223" i="109"/>
  <c r="P80" i="110"/>
  <c r="R1901" i="109"/>
  <c r="N3515" i="109"/>
  <c r="N1099" i="112"/>
  <c r="R3011" i="109"/>
  <c r="P4270" i="109"/>
  <c r="Q2642" i="112"/>
  <c r="O1448" i="112"/>
  <c r="Q2610" i="112"/>
  <c r="P1427" i="112"/>
  <c r="N2669" i="109"/>
  <c r="N3444" i="109"/>
  <c r="Q1328" i="109"/>
  <c r="O2660" i="112"/>
  <c r="R155" i="110"/>
  <c r="P786" i="109"/>
  <c r="R3653" i="109"/>
  <c r="U3555" i="109"/>
  <c r="W3666" i="109"/>
  <c r="Q10" i="110"/>
  <c r="L17" i="113"/>
  <c r="P1938" i="112"/>
  <c r="P2704" i="112"/>
  <c r="P2672" i="112"/>
  <c r="P716" i="112"/>
  <c r="V3089" i="109"/>
  <c r="X4295" i="109"/>
  <c r="U160" i="110"/>
  <c r="P3057" i="109"/>
  <c r="R229" i="112"/>
  <c r="N2658" i="112"/>
  <c r="W2392" i="109"/>
  <c r="U165" i="110"/>
  <c r="P1838" i="109"/>
  <c r="V4225" i="109"/>
  <c r="O252" i="112"/>
  <c r="O1158" i="112"/>
  <c r="U3464" i="109"/>
  <c r="W2673" i="109"/>
  <c r="Z4324" i="109"/>
  <c r="S2562" i="109"/>
  <c r="Y2935" i="109"/>
  <c r="N2668" i="112"/>
  <c r="V3385" i="109"/>
  <c r="N2823" i="109"/>
  <c r="X1504" i="109"/>
  <c r="X3500" i="109"/>
  <c r="O2299" i="109"/>
  <c r="T232" i="109"/>
  <c r="Q1263" i="112"/>
  <c r="N1292" i="112"/>
  <c r="O1311" i="112"/>
  <c r="N2561" i="112"/>
  <c r="O2219" i="109"/>
  <c r="Q539" i="109"/>
  <c r="U173" i="110"/>
  <c r="U1860" i="109"/>
  <c r="Q1551" i="112"/>
  <c r="Z3598" i="109"/>
  <c r="O841" i="112"/>
  <c r="P2303" i="112"/>
  <c r="V1681" i="109"/>
  <c r="W4261" i="109"/>
  <c r="V3682" i="109"/>
  <c r="O1976" i="109"/>
  <c r="Q485" i="109"/>
  <c r="Q1483" i="109"/>
  <c r="V1018" i="109"/>
  <c r="U3104" i="109"/>
  <c r="Y3071" i="109"/>
  <c r="O3778" i="109"/>
  <c r="V4247" i="109"/>
  <c r="N558" i="112"/>
  <c r="P93" i="112"/>
  <c r="O1944" i="112"/>
  <c r="Q1442" i="112"/>
  <c r="N2209" i="109"/>
  <c r="P2480" i="112"/>
  <c r="N476" i="112"/>
  <c r="T3091" i="109"/>
  <c r="X2844" i="109"/>
  <c r="Y4050" i="109"/>
  <c r="Q2474" i="112"/>
  <c r="O865" i="109"/>
  <c r="W883" i="109"/>
  <c r="V3695" i="109"/>
  <c r="O1988" i="112"/>
  <c r="O378" i="112"/>
  <c r="O508" i="112"/>
  <c r="R2985" i="109"/>
  <c r="N1851" i="109"/>
  <c r="Z4345" i="109"/>
  <c r="N4044" i="109"/>
  <c r="T3510" i="109"/>
  <c r="T3153" i="109"/>
  <c r="P1560" i="112"/>
  <c r="O1481" i="109"/>
  <c r="O2752" i="109"/>
  <c r="Q924" i="112"/>
  <c r="N1230" i="112"/>
  <c r="T830" i="109"/>
  <c r="L50" i="113"/>
  <c r="Q846" i="112"/>
  <c r="O1196" i="112"/>
  <c r="P2579" i="112"/>
  <c r="U3092" i="109"/>
  <c r="V736" i="109"/>
  <c r="V2341" i="109"/>
  <c r="W2359" i="109"/>
  <c r="N944" i="112"/>
  <c r="X4149" i="109"/>
  <c r="X65" i="109"/>
  <c r="N1269" i="112"/>
  <c r="P1034" i="112"/>
  <c r="N1104" i="112"/>
  <c r="Y4119" i="109"/>
  <c r="X1950" i="109"/>
  <c r="V3541" i="109"/>
  <c r="Q2414" i="112"/>
  <c r="P250" i="109"/>
  <c r="R4079" i="109"/>
  <c r="N1304" i="112"/>
  <c r="S4062" i="109"/>
  <c r="R278" i="109"/>
  <c r="W2813" i="109"/>
  <c r="T3530" i="109"/>
  <c r="Q349" i="112"/>
  <c r="Y3171" i="109"/>
  <c r="P1258" i="109"/>
  <c r="Q2382" i="112"/>
  <c r="P858" i="112"/>
  <c r="X3770" i="109"/>
  <c r="R1818" i="112"/>
  <c r="O154" i="112"/>
  <c r="O1179" i="112"/>
  <c r="N592" i="112"/>
  <c r="Q2475" i="112"/>
  <c r="N1660" i="112"/>
  <c r="W2385" i="109"/>
  <c r="S74" i="110"/>
  <c r="N3668" i="109"/>
  <c r="X1718" i="109"/>
  <c r="Q2995" i="109"/>
  <c r="Q1471" i="112"/>
  <c r="N129" i="110"/>
  <c r="Q3011" i="109"/>
  <c r="M143" i="110"/>
  <c r="P1286" i="112"/>
  <c r="N4259" i="109"/>
  <c r="V1384" i="109"/>
  <c r="O101" i="112"/>
  <c r="Q740" i="112"/>
  <c r="P2201" i="112"/>
  <c r="S3151" i="109"/>
  <c r="U3498" i="109"/>
  <c r="Q2120" i="112"/>
  <c r="P2946" i="109"/>
  <c r="P3118" i="109"/>
  <c r="X3003" i="109"/>
  <c r="Y939" i="109"/>
  <c r="R3022" i="109"/>
  <c r="Q2451" i="109"/>
  <c r="V3716" i="109"/>
  <c r="J83" i="113"/>
  <c r="U2298" i="109"/>
  <c r="O2199" i="112"/>
  <c r="Q747" i="109"/>
  <c r="S3554" i="109"/>
  <c r="O1754" i="112"/>
  <c r="O1560" i="112"/>
  <c r="T4301" i="109"/>
  <c r="S1482" i="109"/>
  <c r="Y134" i="109"/>
  <c r="V1163" i="109"/>
  <c r="T803" i="109"/>
  <c r="P4081" i="109"/>
  <c r="V4246" i="109"/>
  <c r="X2749" i="109"/>
  <c r="Y2598" i="109"/>
  <c r="N149" i="109"/>
  <c r="U4292" i="109"/>
  <c r="W4202" i="109"/>
  <c r="N754" i="112"/>
  <c r="N516" i="112"/>
  <c r="Q1555" i="109"/>
  <c r="V1584" i="109"/>
  <c r="N1229" i="112"/>
  <c r="O969" i="112"/>
  <c r="T3663" i="109"/>
  <c r="P2703" i="112"/>
  <c r="N2401" i="112"/>
  <c r="U1222" i="109"/>
  <c r="K39" i="110"/>
  <c r="Y2036" i="109"/>
  <c r="P565" i="112"/>
  <c r="O4189" i="109"/>
  <c r="Q3565" i="109"/>
  <c r="O982" i="112"/>
  <c r="P2549" i="112"/>
  <c r="U962" i="109"/>
  <c r="N2233" i="109"/>
  <c r="P3664" i="109"/>
  <c r="O3666" i="109"/>
  <c r="R159" i="110"/>
  <c r="N1694" i="112"/>
  <c r="V3140" i="109"/>
  <c r="K9" i="113"/>
  <c r="Q540" i="109"/>
  <c r="Y3881" i="109"/>
  <c r="V2805" i="109"/>
  <c r="N2232" i="112"/>
  <c r="T2681" i="109"/>
  <c r="Q2242" i="112"/>
  <c r="T2276" i="109"/>
  <c r="Q2572" i="112"/>
  <c r="X443" i="109"/>
  <c r="S3751" i="109"/>
  <c r="W3030" i="109"/>
  <c r="N1637" i="112"/>
  <c r="R3655" i="109"/>
  <c r="Q2411" i="109"/>
  <c r="R991" i="109"/>
  <c r="Z4366" i="109"/>
  <c r="Q4299" i="109"/>
  <c r="Q2389" i="109"/>
  <c r="P1242" i="112"/>
  <c r="P534" i="112"/>
  <c r="M14" i="113"/>
  <c r="Q854" i="109"/>
  <c r="N3106" i="109"/>
  <c r="R2933" i="109"/>
  <c r="Q2732" i="109"/>
  <c r="P2305" i="112"/>
  <c r="T1717" i="109"/>
  <c r="P948" i="112"/>
  <c r="N634" i="109"/>
  <c r="N1120" i="109"/>
  <c r="Q288" i="109"/>
  <c r="Q929" i="112"/>
  <c r="Q969" i="112"/>
  <c r="O574" i="112"/>
  <c r="Q1290" i="112"/>
  <c r="X3412" i="109"/>
  <c r="X4027" i="109"/>
  <c r="P1851" i="112"/>
  <c r="Q307" i="112"/>
  <c r="V3433" i="109"/>
  <c r="P624" i="109"/>
  <c r="R1289" i="109"/>
  <c r="W3727" i="109"/>
  <c r="P712" i="112"/>
  <c r="O3431" i="109"/>
  <c r="X991" i="109"/>
  <c r="P2130" i="112"/>
  <c r="N800" i="112"/>
  <c r="T1387" i="109"/>
  <c r="U3135" i="109"/>
  <c r="Z4367" i="109"/>
  <c r="O968" i="112"/>
  <c r="N82" i="110"/>
  <c r="U1962" i="109"/>
  <c r="O2662" i="109"/>
  <c r="O2812" i="109"/>
  <c r="S3006" i="109"/>
  <c r="T41" i="110"/>
  <c r="O2454" i="112"/>
  <c r="Q143" i="110"/>
  <c r="S3797" i="109"/>
  <c r="P2669" i="112"/>
  <c r="V2659" i="109"/>
  <c r="U3933" i="109"/>
  <c r="R1369" i="112"/>
  <c r="M128" i="113"/>
  <c r="Y3771" i="109"/>
  <c r="Z3959" i="109"/>
  <c r="O3806" i="109"/>
  <c r="W2411" i="109"/>
  <c r="Q2095" i="109"/>
  <c r="O738" i="112"/>
  <c r="W1710" i="109"/>
  <c r="T1595" i="109"/>
  <c r="Q2180" i="112"/>
  <c r="K157" i="113"/>
  <c r="P2230" i="112"/>
  <c r="X3735" i="109"/>
  <c r="N3048" i="109"/>
  <c r="Q553" i="112"/>
  <c r="T4296" i="109"/>
  <c r="O1710" i="112"/>
  <c r="P955" i="112"/>
  <c r="N3823" i="109"/>
  <c r="X4306" i="109"/>
  <c r="Y3535" i="109"/>
  <c r="S2252" i="109"/>
  <c r="R3096" i="109"/>
  <c r="N1428" i="112"/>
  <c r="Q83" i="112"/>
  <c r="X1977" i="109"/>
  <c r="X3447" i="109"/>
  <c r="U1174" i="109"/>
  <c r="X1956" i="109"/>
  <c r="V2617" i="109"/>
  <c r="S2663" i="109"/>
  <c r="Q1676" i="112"/>
  <c r="P3533" i="109"/>
  <c r="Y491" i="109"/>
  <c r="P3451" i="109"/>
  <c r="P2425" i="109"/>
  <c r="Q598" i="112"/>
  <c r="S1899" i="109"/>
  <c r="O550" i="112"/>
  <c r="Q413" i="112"/>
  <c r="T2623" i="109"/>
  <c r="O1938" i="112"/>
  <c r="Q1681" i="112"/>
  <c r="P4183" i="109"/>
  <c r="L20" i="113"/>
  <c r="R4153" i="109"/>
  <c r="Q177" i="110"/>
  <c r="P1721" i="112"/>
  <c r="N4094" i="109"/>
  <c r="P1652" i="112"/>
  <c r="R4047" i="109"/>
  <c r="N305" i="112"/>
  <c r="Q3172" i="109"/>
  <c r="Q2730" i="109"/>
  <c r="O1120" i="109"/>
  <c r="S1485" i="109"/>
  <c r="T3671" i="109"/>
  <c r="Q3476" i="109"/>
  <c r="W966" i="109"/>
  <c r="J72" i="113"/>
  <c r="Q168" i="110"/>
  <c r="X2369" i="109"/>
  <c r="P2374" i="112"/>
  <c r="N3938" i="109"/>
  <c r="X614" i="109"/>
  <c r="Q1580" i="109"/>
  <c r="V2357" i="109"/>
  <c r="V3152" i="109"/>
  <c r="Y2979" i="109"/>
  <c r="Q1963" i="112"/>
  <c r="N1402" i="112"/>
  <c r="S3386" i="109"/>
  <c r="P852" i="112"/>
  <c r="Q3574" i="109"/>
  <c r="P4254" i="109"/>
  <c r="V931" i="109"/>
  <c r="Q2438" i="109"/>
  <c r="Q997" i="112"/>
  <c r="V2944" i="109"/>
  <c r="Y1246" i="109"/>
  <c r="R1514" i="109"/>
  <c r="Q1686" i="112"/>
  <c r="X1519" i="109"/>
  <c r="P2994" i="109"/>
  <c r="V3775" i="109"/>
  <c r="O1748" i="109"/>
  <c r="P1253" i="112"/>
  <c r="O2562" i="112"/>
  <c r="S1369" i="109"/>
  <c r="O610" i="109"/>
  <c r="S3685" i="109"/>
  <c r="Q1617" i="112"/>
  <c r="T2033" i="109"/>
  <c r="O3859" i="109"/>
  <c r="V1125" i="109"/>
  <c r="Q2426" i="109"/>
  <c r="S3509" i="109"/>
  <c r="Y1645" i="109"/>
  <c r="Z4347" i="109"/>
  <c r="W455" i="109"/>
  <c r="N2226" i="112"/>
  <c r="W2018" i="109"/>
  <c r="W2947" i="109"/>
  <c r="N2424" i="112"/>
  <c r="T4149" i="109"/>
  <c r="N1424" i="112"/>
  <c r="T4234" i="109"/>
  <c r="N1686" i="109"/>
  <c r="P104" i="110"/>
  <c r="N3564" i="109"/>
  <c r="U3792" i="109"/>
  <c r="O1645" i="112"/>
  <c r="W936" i="109"/>
  <c r="O1512" i="112"/>
  <c r="R3073" i="109"/>
  <c r="O4218" i="109"/>
  <c r="O2317" i="109"/>
  <c r="U3522" i="109"/>
  <c r="W4031" i="109"/>
  <c r="Q4260" i="109"/>
  <c r="Q1467" i="112"/>
  <c r="N1855" i="112"/>
  <c r="S1597" i="109"/>
  <c r="K123" i="110"/>
  <c r="N1735" i="112"/>
  <c r="U530" i="109"/>
  <c r="Q2701" i="109"/>
  <c r="M4" i="110"/>
  <c r="P1383" i="109"/>
  <c r="U4153" i="109"/>
  <c r="N1711" i="112"/>
  <c r="X2709" i="109"/>
  <c r="W4059" i="109"/>
  <c r="O1959" i="112"/>
  <c r="J159" i="110"/>
  <c r="T239" i="109"/>
  <c r="N603" i="112"/>
  <c r="O2654" i="109"/>
  <c r="O1751" i="109"/>
  <c r="S1472" i="109"/>
  <c r="N3751" i="109"/>
  <c r="T1679" i="109"/>
  <c r="R1532" i="109"/>
  <c r="S153" i="110"/>
  <c r="N52" i="110"/>
  <c r="R30" i="110"/>
  <c r="R911" i="112"/>
  <c r="O2330" i="109"/>
  <c r="Q1968" i="112"/>
  <c r="S2642" i="109"/>
  <c r="R913" i="112"/>
  <c r="T3400" i="109"/>
  <c r="X2295" i="109"/>
  <c r="N73" i="110"/>
  <c r="L74" i="110"/>
  <c r="Q2987" i="109"/>
  <c r="T1340" i="109"/>
  <c r="V3847" i="109"/>
  <c r="P1508" i="109"/>
  <c r="U3371" i="109"/>
  <c r="N2648" i="109"/>
  <c r="V4057" i="109"/>
  <c r="N124" i="110"/>
  <c r="L111" i="113"/>
  <c r="R15" i="109"/>
  <c r="Q3545" i="109"/>
  <c r="R140" i="109"/>
  <c r="U960" i="109"/>
  <c r="O3886" i="109"/>
  <c r="V2061" i="109"/>
  <c r="N1239" i="109"/>
  <c r="Z1784" i="109"/>
  <c r="S4209" i="109"/>
  <c r="Q934" i="112"/>
  <c r="W2782" i="109"/>
  <c r="Q2457" i="112"/>
  <c r="O1024" i="112"/>
  <c r="V3677" i="109"/>
  <c r="S3078" i="109"/>
  <c r="O607" i="109"/>
  <c r="O3894" i="109"/>
  <c r="L147" i="110"/>
  <c r="Q137" i="110"/>
  <c r="P2453" i="112"/>
  <c r="O1745" i="109"/>
  <c r="P1526" i="112"/>
  <c r="X3523" i="109"/>
  <c r="S169" i="110"/>
  <c r="N945" i="112"/>
  <c r="T625" i="109"/>
  <c r="R3521" i="109"/>
  <c r="N3347" i="109"/>
  <c r="O931" i="109"/>
  <c r="O708" i="112"/>
  <c r="R2284" i="109"/>
  <c r="R2500" i="112"/>
  <c r="X6" i="109"/>
  <c r="W2572" i="109"/>
  <c r="X3919" i="109"/>
  <c r="O4061" i="109"/>
  <c r="W3370" i="109"/>
  <c r="N466" i="112"/>
  <c r="T101" i="110"/>
  <c r="V4238" i="109"/>
  <c r="O3657" i="109"/>
  <c r="R1343" i="112"/>
  <c r="N2206" i="112"/>
  <c r="O2540" i="112"/>
  <c r="S898" i="109"/>
  <c r="R4062" i="109"/>
  <c r="R1111" i="112"/>
  <c r="Q3105" i="109"/>
  <c r="P1023" i="112"/>
  <c r="N614" i="109"/>
  <c r="P206" i="109"/>
  <c r="W3692" i="109"/>
  <c r="M117" i="113"/>
  <c r="N2733" i="109"/>
  <c r="Q1008" i="112"/>
  <c r="O942" i="112"/>
  <c r="L166" i="110"/>
  <c r="N147" i="110"/>
  <c r="Q1714" i="112"/>
  <c r="R3802" i="109"/>
  <c r="Q175" i="110"/>
  <c r="U981" i="109"/>
  <c r="T2258" i="109"/>
  <c r="O4097" i="109"/>
  <c r="T2630" i="109"/>
  <c r="W3763" i="109"/>
  <c r="N74" i="112"/>
  <c r="W4214" i="109"/>
  <c r="Q586" i="112"/>
  <c r="T3775" i="109"/>
  <c r="P140" i="110"/>
  <c r="P1972" i="112"/>
  <c r="O929" i="112"/>
  <c r="N47" i="112"/>
  <c r="T4091" i="109"/>
  <c r="R262" i="109"/>
  <c r="P882" i="109"/>
  <c r="W3472" i="109"/>
  <c r="N1080" i="112"/>
  <c r="N2130" i="112"/>
  <c r="Y3293" i="109"/>
  <c r="P3835" i="109"/>
  <c r="N3792" i="109"/>
  <c r="Q1645" i="109"/>
  <c r="U3034" i="109"/>
  <c r="O1297" i="112"/>
  <c r="N1729" i="112"/>
  <c r="T4173" i="109"/>
  <c r="T2841" i="109"/>
  <c r="U4278" i="109"/>
  <c r="N1979" i="112"/>
  <c r="P1735" i="112"/>
  <c r="N1285" i="112"/>
  <c r="P2266" i="109"/>
  <c r="S3389" i="109"/>
  <c r="N2228" i="112"/>
  <c r="Q1501" i="112"/>
  <c r="Q1071" i="112"/>
  <c r="O2016" i="112"/>
  <c r="K8" i="113"/>
  <c r="X1694" i="109"/>
  <c r="Y2277" i="109"/>
  <c r="N3160" i="109"/>
  <c r="Q1483" i="112"/>
  <c r="O2368" i="112"/>
  <c r="X2571" i="109"/>
  <c r="U20" i="110"/>
  <c r="N2421" i="109"/>
  <c r="J95" i="113"/>
  <c r="Y2994" i="109"/>
  <c r="P1188" i="112"/>
  <c r="N128" i="110"/>
  <c r="N1481" i="112"/>
  <c r="V2569" i="109"/>
  <c r="Q948" i="112"/>
  <c r="Q3387" i="109"/>
  <c r="Q3110" i="109"/>
  <c r="W2787" i="109"/>
  <c r="V4075" i="109"/>
  <c r="P1001" i="112"/>
  <c r="O855" i="112"/>
  <c r="O1365" i="109"/>
  <c r="T4073" i="109"/>
  <c r="W427" i="109"/>
  <c r="N2205" i="112"/>
  <c r="Y2632" i="109"/>
  <c r="P2180" i="112"/>
  <c r="O1697" i="112"/>
  <c r="P2572" i="112"/>
  <c r="Q934" i="109"/>
  <c r="O320" i="112"/>
  <c r="L61" i="110"/>
  <c r="S537" i="109"/>
  <c r="T3011" i="109"/>
  <c r="R2844" i="109"/>
  <c r="P1739" i="109"/>
  <c r="T2707" i="109"/>
  <c r="Q1878" i="112"/>
  <c r="W3882" i="109"/>
  <c r="O1518" i="112"/>
  <c r="Q106" i="109"/>
  <c r="S3729" i="109"/>
  <c r="N1206" i="112"/>
  <c r="Q845" i="112"/>
  <c r="P524" i="112"/>
  <c r="N1731" i="112"/>
  <c r="Q796" i="112"/>
  <c r="W3006" i="109"/>
  <c r="Q2228" i="109"/>
  <c r="X1636" i="109"/>
  <c r="P4028" i="109"/>
  <c r="M75" i="113"/>
  <c r="S4116" i="109"/>
  <c r="N499" i="112"/>
  <c r="W3306" i="109"/>
  <c r="Q3458" i="109"/>
  <c r="O4069" i="109"/>
  <c r="R1662" i="109"/>
  <c r="P774" i="112"/>
  <c r="X4259" i="109"/>
  <c r="Q532" i="112"/>
  <c r="W3929" i="109"/>
  <c r="W3759" i="109"/>
  <c r="O2234" i="109"/>
  <c r="Q2397" i="112"/>
  <c r="U2413" i="109"/>
  <c r="O4019" i="109"/>
  <c r="P120" i="110"/>
  <c r="N3310" i="109"/>
  <c r="P2354" i="112"/>
  <c r="W3371" i="109"/>
  <c r="Q3357" i="109"/>
  <c r="S21" i="110"/>
  <c r="Q914" i="109"/>
  <c r="N1207" i="112"/>
  <c r="P494" i="109"/>
  <c r="P2575" i="112"/>
  <c r="P2073" i="112"/>
  <c r="O1558" i="112"/>
  <c r="J141" i="113"/>
  <c r="J120" i="113"/>
  <c r="Q2570" i="112"/>
  <c r="V3669" i="109"/>
  <c r="P2609" i="112"/>
  <c r="Q2058" i="109"/>
  <c r="Q2961" i="109"/>
  <c r="U3537" i="109"/>
  <c r="R1728" i="109"/>
  <c r="U735" i="109"/>
  <c r="N1917" i="112"/>
  <c r="Q4138" i="109"/>
  <c r="Q3736" i="109"/>
  <c r="T3918" i="109"/>
  <c r="K168" i="113"/>
  <c r="O2463" i="112"/>
  <c r="N822" i="112"/>
  <c r="R70" i="110"/>
  <c r="W3448" i="109"/>
  <c r="Q1179" i="112"/>
  <c r="Q2471" i="112"/>
  <c r="O1857" i="112"/>
  <c r="Q150" i="110"/>
  <c r="X3829" i="109"/>
  <c r="R142" i="110"/>
  <c r="Q2641" i="112"/>
  <c r="N2432" i="112"/>
  <c r="L177" i="113"/>
  <c r="U144" i="110"/>
  <c r="V3146" i="109"/>
  <c r="O1909" i="112"/>
  <c r="T126" i="110"/>
  <c r="R1000" i="109"/>
  <c r="P3136" i="109"/>
  <c r="N542" i="109"/>
  <c r="U2358" i="109"/>
  <c r="N4127" i="109"/>
  <c r="R3662" i="109"/>
  <c r="R2731" i="112"/>
  <c r="S4176" i="109"/>
  <c r="Q287" i="112"/>
  <c r="P76" i="110"/>
  <c r="Y1170" i="109"/>
  <c r="O3000" i="109"/>
  <c r="U2601" i="109"/>
  <c r="R3789" i="109"/>
  <c r="T515" i="109"/>
  <c r="V4142" i="109"/>
  <c r="N3025" i="109"/>
  <c r="P3469" i="109"/>
  <c r="R1597" i="112"/>
  <c r="U3298" i="109"/>
  <c r="P1758" i="112"/>
  <c r="O14" i="112"/>
  <c r="R1125" i="112"/>
  <c r="T49" i="110"/>
  <c r="X810" i="109"/>
  <c r="O257" i="109"/>
  <c r="W3133" i="109"/>
  <c r="O2595" i="109"/>
  <c r="U1640" i="109"/>
  <c r="M49" i="110"/>
  <c r="N588" i="112"/>
  <c r="X2634" i="109"/>
  <c r="N892" i="109"/>
  <c r="O54" i="110"/>
  <c r="N3727" i="109"/>
  <c r="Q2426" i="112"/>
  <c r="R370" i="109"/>
  <c r="Z2525" i="109"/>
  <c r="R1571" i="112"/>
  <c r="U4176" i="109"/>
  <c r="Y4298" i="109"/>
  <c r="S3421" i="109"/>
  <c r="O3812" i="109"/>
  <c r="V961" i="109"/>
  <c r="O71" i="112"/>
  <c r="T265" i="109"/>
  <c r="K93" i="113"/>
  <c r="P74" i="110"/>
  <c r="N1545" i="112"/>
  <c r="P3814" i="109"/>
  <c r="W3859" i="109"/>
  <c r="W2795" i="109"/>
  <c r="O115" i="110"/>
  <c r="Y3863" i="109"/>
  <c r="S407" i="109"/>
  <c r="T1841" i="109"/>
  <c r="R3860" i="109"/>
  <c r="P807" i="112"/>
  <c r="X947" i="109"/>
  <c r="R3355" i="109"/>
  <c r="N3390" i="109"/>
  <c r="S3550" i="109"/>
  <c r="Y994" i="109"/>
  <c r="S775" i="109"/>
  <c r="U3873" i="109"/>
  <c r="Q2811" i="109"/>
  <c r="P2571" i="109"/>
  <c r="Q257" i="109"/>
  <c r="Q2159" i="112"/>
  <c r="U1677" i="109"/>
  <c r="O368" i="112"/>
  <c r="Y3324" i="109"/>
  <c r="Q3541" i="109"/>
  <c r="P2481" i="112"/>
  <c r="N870" i="112"/>
  <c r="X1909" i="109"/>
  <c r="P1215" i="112"/>
  <c r="R3772" i="109"/>
  <c r="S3485" i="109"/>
  <c r="P1561" i="112"/>
  <c r="O932" i="109"/>
  <c r="N584" i="112"/>
  <c r="N83" i="109"/>
  <c r="N3864" i="109"/>
  <c r="Y1618" i="109"/>
  <c r="W3179" i="109"/>
  <c r="N28" i="112"/>
  <c r="Z1394" i="109"/>
  <c r="N2226" i="109"/>
  <c r="Q1283" i="112"/>
  <c r="Z4377" i="109"/>
  <c r="W461" i="109"/>
  <c r="W4068" i="109"/>
  <c r="V1972" i="109"/>
  <c r="O1537" i="112"/>
  <c r="V3731" i="109"/>
  <c r="N144" i="112"/>
  <c r="N2174" i="112"/>
  <c r="N2575" i="112"/>
  <c r="O2132" i="112"/>
  <c r="V3080" i="109"/>
  <c r="O501" i="112"/>
  <c r="O865" i="112"/>
  <c r="W105" i="109"/>
  <c r="N3" i="110"/>
  <c r="R480" i="109"/>
  <c r="X3691" i="109"/>
  <c r="R72" i="109"/>
  <c r="O1198" i="112"/>
  <c r="K163" i="113"/>
  <c r="O2169" i="112"/>
  <c r="N2355" i="112"/>
  <c r="Y2936" i="109"/>
  <c r="T1193" i="109"/>
  <c r="R78" i="110"/>
  <c r="P2731" i="109"/>
  <c r="P323" i="112"/>
  <c r="O2204" i="112"/>
  <c r="O2641" i="112"/>
  <c r="N2618" i="112"/>
  <c r="P168" i="112"/>
  <c r="T1661" i="109"/>
  <c r="O4226" i="109"/>
  <c r="O2971" i="109"/>
  <c r="P260" i="112"/>
  <c r="R1569" i="112"/>
  <c r="R2733" i="109"/>
  <c r="T3071" i="109"/>
  <c r="S3447" i="109"/>
  <c r="N3324" i="109"/>
  <c r="L143" i="113"/>
  <c r="V3931" i="109"/>
  <c r="Q738" i="109"/>
  <c r="V2014" i="109"/>
  <c r="Q2933" i="109"/>
  <c r="R1115" i="112"/>
  <c r="P1991" i="109"/>
  <c r="W530" i="109"/>
  <c r="T3693" i="109"/>
  <c r="U3807" i="109"/>
  <c r="P644" i="112"/>
  <c r="Q1963" i="109"/>
  <c r="W3539" i="109"/>
  <c r="R3746" i="109"/>
  <c r="X3835" i="109"/>
  <c r="U1263" i="109"/>
  <c r="U3024" i="109"/>
  <c r="N1503" i="112"/>
  <c r="Z1070" i="109"/>
  <c r="Q4102" i="109"/>
  <c r="Q617" i="112"/>
  <c r="R4049" i="109"/>
  <c r="S2796" i="109"/>
  <c r="O1489" i="109"/>
  <c r="V95" i="109"/>
  <c r="T2295" i="109"/>
  <c r="Q1898" i="112"/>
  <c r="O15" i="112"/>
  <c r="P2276" i="109"/>
  <c r="T3564" i="109"/>
  <c r="P4266" i="109"/>
  <c r="Q1298" i="112"/>
  <c r="W3325" i="109"/>
  <c r="P1947" i="112"/>
  <c r="O38" i="110"/>
  <c r="T1386" i="109"/>
  <c r="W2472" i="109"/>
  <c r="P2414" i="112"/>
  <c r="U4181" i="109"/>
  <c r="S3736" i="109"/>
  <c r="K128" i="113"/>
  <c r="N167" i="112"/>
  <c r="Y3573" i="109"/>
  <c r="R2504" i="112"/>
  <c r="Y4210" i="109"/>
  <c r="N1002" i="109"/>
  <c r="P1524" i="112"/>
  <c r="U2758" i="109"/>
  <c r="R4145" i="109"/>
  <c r="Y2459" i="109"/>
  <c r="S1529" i="109"/>
  <c r="R1799" i="112"/>
  <c r="R2292" i="112"/>
  <c r="J10" i="110"/>
  <c r="U2689" i="109"/>
  <c r="Q4253" i="109"/>
  <c r="N1954" i="109"/>
  <c r="U3451" i="109"/>
  <c r="N816" i="112"/>
  <c r="Y2569" i="109"/>
  <c r="P2620" i="109"/>
  <c r="W3916" i="109"/>
  <c r="Q3413" i="109"/>
  <c r="P1749" i="112"/>
  <c r="W1470" i="109"/>
  <c r="U2080" i="109"/>
  <c r="N575" i="112"/>
  <c r="Q1916" i="112"/>
  <c r="P2560" i="112"/>
  <c r="P119" i="110"/>
  <c r="P1173" i="109"/>
  <c r="X1346" i="109"/>
  <c r="O2177" i="112"/>
  <c r="O1915" i="112"/>
  <c r="Q2133" i="112"/>
  <c r="R4303" i="109"/>
  <c r="P488" i="109"/>
  <c r="S142" i="110"/>
  <c r="W3208" i="109"/>
  <c r="Y3412" i="109"/>
  <c r="S4024" i="109"/>
  <c r="R178" i="110"/>
  <c r="V4030" i="109"/>
  <c r="P3444" i="109"/>
  <c r="V2945" i="109"/>
  <c r="Y2721" i="109"/>
  <c r="T3830" i="109"/>
  <c r="P3068" i="109"/>
  <c r="T900" i="109"/>
  <c r="X948" i="109"/>
  <c r="X2779" i="109"/>
  <c r="Q256" i="112"/>
  <c r="Q130" i="110"/>
  <c r="O2115" i="112"/>
  <c r="N1720" i="112"/>
  <c r="W3292" i="109"/>
  <c r="P257" i="112"/>
  <c r="P1521" i="112"/>
  <c r="P1083" i="112"/>
  <c r="U2842" i="109"/>
  <c r="T2762" i="109"/>
  <c r="Q1910" i="112"/>
  <c r="Q2421" i="112"/>
  <c r="S205" i="109"/>
  <c r="S2422" i="109"/>
  <c r="O2380" i="109"/>
  <c r="O1510" i="112"/>
  <c r="N1864" i="112"/>
  <c r="X4277" i="109"/>
  <c r="Y2708" i="109"/>
  <c r="N2150" i="112"/>
  <c r="R401" i="109"/>
  <c r="Q2844" i="109"/>
  <c r="Q2468" i="109"/>
  <c r="P1722" i="112"/>
  <c r="Q1052" i="112"/>
  <c r="P707" i="112"/>
  <c r="L78" i="110"/>
  <c r="Y3551" i="109"/>
  <c r="O4117" i="109"/>
  <c r="O2120" i="112"/>
  <c r="P45" i="109"/>
  <c r="N1978" i="112"/>
  <c r="O702" i="112"/>
  <c r="S4093" i="109"/>
  <c r="Q2377" i="112"/>
  <c r="T3556" i="109"/>
  <c r="Z3617" i="109"/>
  <c r="Y803" i="109"/>
  <c r="R2367" i="109"/>
  <c r="N467" i="112"/>
  <c r="O1708" i="112"/>
  <c r="N582" i="112"/>
  <c r="P4286" i="109"/>
  <c r="Y4259" i="109"/>
  <c r="O879" i="109"/>
  <c r="V3160" i="109"/>
  <c r="Q2655" i="112"/>
  <c r="S2817" i="109"/>
  <c r="U3528" i="109"/>
  <c r="S2684" i="109"/>
  <c r="J102" i="110"/>
  <c r="N1865" i="112"/>
  <c r="Y2745" i="109"/>
  <c r="O91" i="109"/>
  <c r="V3692" i="109"/>
  <c r="N3425" i="109"/>
  <c r="O1764" i="112"/>
  <c r="Y3903" i="109"/>
  <c r="Q1672" i="112"/>
  <c r="N3568" i="109"/>
  <c r="N743" i="109"/>
  <c r="O583" i="112"/>
  <c r="Q2205" i="109"/>
  <c r="Y2833" i="109"/>
  <c r="O8" i="110"/>
  <c r="O2478" i="109"/>
  <c r="S3150" i="109"/>
  <c r="T3484" i="109"/>
  <c r="X2425" i="109"/>
  <c r="N2384" i="112"/>
  <c r="X2983" i="109"/>
  <c r="P3696" i="109"/>
  <c r="P1480" i="112"/>
  <c r="Q4227" i="109"/>
  <c r="Q3343" i="109"/>
  <c r="N2133" i="112"/>
  <c r="T3739" i="109"/>
  <c r="Q2810" i="109"/>
  <c r="P58" i="112"/>
  <c r="T2680" i="109"/>
  <c r="Y769" i="109"/>
  <c r="W241" i="109"/>
  <c r="Q2996" i="109"/>
  <c r="U2747" i="109"/>
  <c r="O3770" i="109"/>
  <c r="W2654" i="109"/>
  <c r="Q3167" i="109"/>
  <c r="P2211" i="112"/>
  <c r="Q825" i="109"/>
  <c r="U3018" i="109"/>
  <c r="P717" i="112"/>
  <c r="U1905" i="109"/>
  <c r="V4107" i="109"/>
  <c r="M41" i="113"/>
  <c r="K98" i="110"/>
  <c r="Q181" i="112"/>
  <c r="R2511" i="112"/>
  <c r="U158" i="110"/>
  <c r="Y2602" i="109"/>
  <c r="N2129" i="112"/>
  <c r="S54" i="110"/>
  <c r="N2427" i="112"/>
  <c r="M156" i="113"/>
  <c r="J49" i="113"/>
  <c r="P2125" i="112"/>
  <c r="R2298" i="112"/>
  <c r="P2629" i="112"/>
  <c r="N561" i="112"/>
  <c r="X3486" i="109"/>
  <c r="N280" i="112"/>
  <c r="R2029" i="109"/>
  <c r="R1830" i="112"/>
  <c r="O548" i="112"/>
  <c r="Q389" i="112"/>
  <c r="X36" i="109"/>
  <c r="Q973" i="112"/>
  <c r="O2184" i="112"/>
  <c r="S789" i="109"/>
  <c r="N1196" i="112"/>
  <c r="T2222" i="109"/>
  <c r="O3659" i="109"/>
  <c r="N2245" i="112"/>
  <c r="Q397" i="112"/>
  <c r="P42" i="110"/>
  <c r="O110" i="110"/>
  <c r="P175" i="112"/>
  <c r="O534" i="112"/>
  <c r="Q1736" i="112"/>
  <c r="O1483" i="112"/>
  <c r="S2462" i="109"/>
  <c r="O350" i="112"/>
  <c r="Q2829" i="109"/>
  <c r="S3574" i="109"/>
  <c r="Q1707" i="112"/>
  <c r="Z1056" i="109"/>
  <c r="N3170" i="109"/>
  <c r="O3500" i="109"/>
  <c r="N540" i="112"/>
  <c r="O493" i="112"/>
  <c r="P388" i="109"/>
  <c r="O3916" i="109"/>
  <c r="S4081" i="109"/>
  <c r="Q60" i="110"/>
  <c r="O2555" i="112"/>
  <c r="S3786" i="109"/>
  <c r="P2199" i="109"/>
  <c r="N2577" i="112"/>
  <c r="P4298" i="109"/>
  <c r="M109" i="110"/>
  <c r="S71" i="110"/>
  <c r="N1318" i="112"/>
  <c r="K73" i="113"/>
  <c r="P278" i="112"/>
  <c r="Q1616" i="112"/>
  <c r="T1708" i="109"/>
  <c r="P4272" i="109"/>
  <c r="O2245" i="109"/>
  <c r="X1916" i="109"/>
  <c r="N560" i="109"/>
  <c r="Y135" i="109"/>
  <c r="U2379" i="109"/>
  <c r="S435" i="109"/>
  <c r="O84" i="110"/>
  <c r="Q2138" i="112"/>
  <c r="N1997" i="112"/>
  <c r="T849" i="109"/>
  <c r="N1281" i="112"/>
  <c r="P784" i="112"/>
  <c r="R165" i="110"/>
  <c r="P2582" i="112"/>
  <c r="X3006" i="109"/>
  <c r="P1268" i="109"/>
  <c r="Q2552" i="112"/>
  <c r="N291" i="112"/>
  <c r="T433" i="109"/>
  <c r="Q2311" i="112"/>
  <c r="N2616" i="109"/>
  <c r="O4307" i="109"/>
  <c r="Q1468" i="109"/>
  <c r="X4128" i="109"/>
  <c r="O1279" i="112"/>
  <c r="V268" i="109"/>
  <c r="P4169" i="109"/>
  <c r="R3524" i="109"/>
  <c r="N3468" i="109"/>
  <c r="O1889" i="112"/>
  <c r="O4074" i="109"/>
  <c r="O2418" i="112"/>
  <c r="O1439" i="112"/>
  <c r="Q3694" i="109"/>
  <c r="N36" i="109"/>
  <c r="U830" i="109"/>
  <c r="R2280" i="112"/>
  <c r="N2782" i="109"/>
  <c r="Q3871" i="109"/>
  <c r="Y443" i="109"/>
  <c r="R3055" i="109"/>
  <c r="S3347" i="109"/>
  <c r="O1594" i="109"/>
  <c r="P822" i="112"/>
  <c r="W3777" i="109"/>
  <c r="O1071" i="112"/>
  <c r="P1453" i="112"/>
  <c r="P1700" i="112"/>
  <c r="N1556" i="112"/>
  <c r="X238" i="109"/>
  <c r="P2973" i="109"/>
  <c r="W1529" i="109"/>
  <c r="P826" i="109"/>
  <c r="N3163" i="109"/>
  <c r="K149" i="113"/>
  <c r="S2708" i="109"/>
  <c r="O1195" i="112"/>
  <c r="O808" i="112"/>
  <c r="N2402" i="112"/>
  <c r="N1538" i="112"/>
  <c r="O4123" i="109"/>
  <c r="P4170" i="109"/>
  <c r="Q399" i="112"/>
  <c r="O1700" i="112"/>
  <c r="P2198" i="112"/>
  <c r="L69" i="110"/>
  <c r="L89" i="110"/>
  <c r="Q3108" i="109"/>
  <c r="R1554" i="109"/>
  <c r="S3457" i="109"/>
  <c r="W1189" i="109"/>
  <c r="O623" i="109"/>
  <c r="T1863" i="109"/>
  <c r="P1274" i="112"/>
  <c r="N4028" i="109"/>
  <c r="N3654" i="109"/>
  <c r="K14" i="110"/>
  <c r="R34" i="110"/>
  <c r="R202" i="112"/>
  <c r="P3349" i="109"/>
  <c r="Y3346" i="109"/>
  <c r="W1508" i="109"/>
  <c r="S144" i="110"/>
  <c r="R1473" i="109"/>
  <c r="P1680" i="112"/>
  <c r="X2382" i="109"/>
  <c r="W2978" i="109"/>
  <c r="N2189" i="112"/>
  <c r="Q1275" i="112"/>
  <c r="P4226" i="109"/>
  <c r="Z714" i="109"/>
  <c r="Z1058" i="109"/>
  <c r="Q1861" i="109"/>
  <c r="U74" i="110"/>
  <c r="X3888" i="109"/>
  <c r="X4065" i="109"/>
  <c r="P627" i="112"/>
  <c r="Y1220" i="109"/>
  <c r="X184" i="109"/>
  <c r="U2600" i="109"/>
  <c r="T3811" i="109"/>
  <c r="W2239" i="109"/>
  <c r="N404" i="112"/>
  <c r="K117" i="110"/>
  <c r="S1235" i="109"/>
  <c r="U1960" i="109"/>
  <c r="S983" i="109"/>
  <c r="M174" i="110"/>
  <c r="O4047" i="109"/>
  <c r="S4245" i="109"/>
  <c r="R3936" i="109"/>
  <c r="O1859" i="109"/>
  <c r="S3819" i="109"/>
  <c r="N1199" i="112"/>
  <c r="O1235" i="112"/>
  <c r="Q2416" i="112"/>
  <c r="V1719" i="109"/>
  <c r="Q1722" i="112"/>
  <c r="W996" i="109"/>
  <c r="N806" i="112"/>
  <c r="T3339" i="109"/>
  <c r="J106" i="110"/>
  <c r="R1014" i="109"/>
  <c r="O296" i="112"/>
  <c r="O1720" i="112"/>
  <c r="N1705" i="112"/>
  <c r="M152" i="113"/>
  <c r="V4212" i="109"/>
  <c r="P1332" i="112"/>
  <c r="N1678" i="112"/>
  <c r="Y4214" i="109"/>
  <c r="M88" i="113"/>
  <c r="J87" i="113"/>
  <c r="P2593" i="112"/>
  <c r="U603" i="109"/>
  <c r="V3916" i="109"/>
  <c r="W1318" i="109"/>
  <c r="O2423" i="112"/>
  <c r="Y2988" i="109"/>
  <c r="R2524" i="112"/>
  <c r="V4164" i="109"/>
  <c r="P3523" i="109"/>
  <c r="S4155" i="109"/>
  <c r="N2715" i="112"/>
  <c r="R2700" i="109"/>
  <c r="R171" i="110"/>
  <c r="W2819" i="109"/>
  <c r="S4222" i="109"/>
  <c r="V2431" i="109"/>
  <c r="P49" i="109"/>
  <c r="W3031" i="109"/>
  <c r="O2943" i="109"/>
  <c r="N1907" i="112"/>
  <c r="Y624" i="109"/>
  <c r="P619" i="112"/>
  <c r="N2701" i="112"/>
  <c r="R3179" i="109"/>
  <c r="X3797" i="109"/>
  <c r="Q3303" i="109"/>
  <c r="N2416" i="109"/>
  <c r="S2268" i="109"/>
  <c r="P723" i="112"/>
  <c r="Y4195" i="109"/>
  <c r="O1722" i="112"/>
  <c r="Q3162" i="109"/>
  <c r="X1982" i="109"/>
  <c r="Y3476" i="109"/>
  <c r="O505" i="112"/>
  <c r="X3668" i="109"/>
  <c r="V876" i="109"/>
  <c r="Q2439" i="112"/>
  <c r="Q1994" i="112"/>
  <c r="P3204" i="109"/>
  <c r="R2260" i="112"/>
  <c r="U3871" i="109"/>
  <c r="U804" i="109"/>
  <c r="Q2111" i="112"/>
  <c r="Q2331" i="112"/>
  <c r="P1483" i="112"/>
  <c r="Y4057" i="109"/>
  <c r="O555" i="112"/>
  <c r="O1262" i="109"/>
  <c r="P2948" i="109"/>
  <c r="Q2582" i="112"/>
  <c r="T3896" i="109"/>
  <c r="T1236" i="109"/>
  <c r="N999" i="109"/>
  <c r="R1589" i="112"/>
  <c r="P1162" i="112"/>
  <c r="P536" i="112"/>
  <c r="O2453" i="112"/>
  <c r="T3492" i="109"/>
  <c r="K86" i="113"/>
  <c r="R1831" i="109"/>
  <c r="Y3434" i="109"/>
  <c r="O940" i="112"/>
  <c r="K11" i="113"/>
  <c r="N130" i="112"/>
  <c r="N1053" i="112"/>
  <c r="W2923" i="109"/>
  <c r="P1087" i="112"/>
  <c r="P743" i="112"/>
  <c r="S2085" i="109"/>
  <c r="R3872" i="109"/>
  <c r="T162" i="110"/>
  <c r="N4291" i="109"/>
  <c r="X56" i="109"/>
  <c r="N612" i="112"/>
  <c r="U3210" i="109"/>
  <c r="P808" i="112"/>
  <c r="U155" i="110"/>
  <c r="N1219" i="112"/>
  <c r="N1938" i="109"/>
  <c r="O1002" i="112"/>
  <c r="O172" i="112"/>
  <c r="Q2325" i="109"/>
  <c r="O832" i="112"/>
  <c r="R2038" i="112"/>
  <c r="N2390" i="109"/>
  <c r="N1309" i="112"/>
  <c r="T58" i="109"/>
  <c r="W2092" i="109"/>
  <c r="N1508" i="112"/>
  <c r="W3843" i="109"/>
  <c r="Q3867" i="109"/>
  <c r="O2321" i="112"/>
  <c r="M86" i="110"/>
  <c r="S2637" i="109"/>
  <c r="Q1763" i="112"/>
  <c r="O3818" i="109"/>
  <c r="R1349" i="112"/>
  <c r="T4" i="110"/>
  <c r="P1996" i="112"/>
  <c r="N4121" i="109"/>
  <c r="P1169" i="112"/>
  <c r="V532" i="109"/>
  <c r="U2193" i="109"/>
  <c r="J34" i="110"/>
  <c r="R4168" i="109"/>
  <c r="T2477" i="109"/>
  <c r="P62" i="109"/>
  <c r="O1391" i="112"/>
  <c r="U3185" i="109"/>
  <c r="N1007" i="109"/>
  <c r="J66" i="110"/>
  <c r="S3842" i="109"/>
  <c r="P319" i="112"/>
  <c r="T56" i="109"/>
  <c r="M131" i="113"/>
  <c r="L160" i="113"/>
  <c r="N2210" i="112"/>
  <c r="O4075" i="109"/>
  <c r="T4137" i="109"/>
  <c r="Y2803" i="109"/>
  <c r="N166" i="112"/>
  <c r="U4170" i="109"/>
  <c r="V3312" i="109"/>
  <c r="U3202" i="109"/>
  <c r="N1287" i="112"/>
  <c r="O1716" i="112"/>
  <c r="T4076" i="109"/>
  <c r="P1584" i="109"/>
  <c r="N613" i="112"/>
  <c r="V1846" i="109"/>
  <c r="Y1942" i="109"/>
  <c r="V1880" i="109"/>
  <c r="T4077" i="109"/>
  <c r="X3482" i="109"/>
  <c r="K146" i="113"/>
  <c r="P1511" i="112"/>
  <c r="N1413" i="112"/>
  <c r="Q3773" i="109"/>
  <c r="Q2690" i="109"/>
  <c r="V3872" i="109"/>
  <c r="Q1222" i="112"/>
  <c r="Y3047" i="109"/>
  <c r="O875" i="112"/>
  <c r="X2337" i="109"/>
  <c r="Y3713" i="109"/>
  <c r="N2450" i="112"/>
  <c r="O1644" i="109"/>
  <c r="Q94" i="112"/>
  <c r="O44" i="110"/>
  <c r="P3461" i="109"/>
  <c r="W998" i="109"/>
  <c r="S4228" i="109"/>
  <c r="Q2113" i="112"/>
  <c r="O49" i="112"/>
  <c r="O2239" i="109"/>
  <c r="Y3206" i="109"/>
  <c r="U1896" i="109"/>
  <c r="U843" i="109"/>
  <c r="N1650" i="112"/>
  <c r="Q2255" i="112"/>
  <c r="Y1491" i="109"/>
  <c r="N1640" i="112"/>
  <c r="Q591" i="112"/>
  <c r="T1936" i="109"/>
  <c r="O766" i="112"/>
  <c r="N1713" i="112"/>
  <c r="O3558" i="109"/>
  <c r="Q109" i="112"/>
  <c r="P239" i="112"/>
  <c r="V1231" i="109"/>
  <c r="N2449" i="112"/>
  <c r="Q66" i="110"/>
  <c r="O2118" i="112"/>
  <c r="M38" i="113"/>
  <c r="N1175" i="112"/>
  <c r="Q2762" i="109"/>
  <c r="N2396" i="112"/>
  <c r="U434" i="109"/>
  <c r="X3092" i="109"/>
  <c r="Q784" i="109"/>
  <c r="O118" i="112"/>
  <c r="O1042" i="112"/>
  <c r="Q1903" i="112"/>
  <c r="W1190" i="109"/>
  <c r="P4246" i="109"/>
  <c r="U2241" i="109"/>
  <c r="Y3653" i="109"/>
  <c r="O1926" i="109"/>
  <c r="N1299" i="112"/>
  <c r="N1322" i="112"/>
  <c r="S2086" i="109"/>
  <c r="O4297" i="109"/>
  <c r="N171" i="110"/>
  <c r="Q1673" i="109"/>
  <c r="N4070" i="109"/>
  <c r="S3048" i="109"/>
  <c r="O1409" i="112"/>
  <c r="P3557" i="109"/>
  <c r="O2303" i="112"/>
  <c r="W4238" i="109"/>
  <c r="W3061" i="109"/>
  <c r="P4157" i="109"/>
  <c r="O3776" i="109"/>
  <c r="N2351" i="112"/>
  <c r="X386" i="109"/>
  <c r="O2672" i="112"/>
  <c r="Q4285" i="109"/>
  <c r="P155" i="110"/>
  <c r="Q1111" i="109"/>
  <c r="P801" i="112"/>
  <c r="O334" i="112"/>
  <c r="W3349" i="109"/>
  <c r="Q2555" i="112"/>
  <c r="X2472" i="109"/>
  <c r="O3070" i="109"/>
  <c r="S1209" i="109"/>
  <c r="Y91" i="109"/>
  <c r="X3458" i="109"/>
  <c r="X840" i="109"/>
  <c r="W829" i="109"/>
  <c r="S2018" i="109"/>
  <c r="Y2048" i="109"/>
  <c r="Y2359" i="109"/>
  <c r="P736" i="112"/>
  <c r="S3198" i="109"/>
  <c r="M7" i="110"/>
  <c r="W150" i="109"/>
  <c r="U3821" i="109"/>
  <c r="V260" i="109"/>
  <c r="L97" i="110"/>
  <c r="Z1757" i="109"/>
  <c r="U3878" i="109"/>
  <c r="P1542" i="112"/>
  <c r="Q1328" i="112"/>
  <c r="O3917" i="109"/>
  <c r="U3103" i="109"/>
  <c r="O3530" i="109"/>
  <c r="V1487" i="109"/>
  <c r="P3734" i="109"/>
  <c r="Q113" i="112"/>
  <c r="O2110" i="112"/>
  <c r="N1736" i="112"/>
  <c r="V2479" i="109"/>
  <c r="N1732" i="112"/>
  <c r="J88" i="113"/>
  <c r="T3034" i="109"/>
  <c r="Y3514" i="109"/>
  <c r="N2105" i="112"/>
  <c r="M17" i="113"/>
  <c r="S3483" i="109"/>
  <c r="S512" i="109"/>
  <c r="W4217" i="109"/>
  <c r="Q2637" i="109"/>
  <c r="T116" i="110"/>
  <c r="O101" i="110"/>
  <c r="O2000" i="112"/>
  <c r="S128" i="110"/>
  <c r="P2643" i="112"/>
  <c r="O370" i="112"/>
  <c r="X3510" i="109"/>
  <c r="M92" i="113"/>
  <c r="Q1193" i="109"/>
  <c r="R3942" i="109"/>
  <c r="Q286" i="109"/>
  <c r="O1408" i="112"/>
  <c r="N2382" i="112"/>
  <c r="V3506" i="109"/>
  <c r="P1921" i="112"/>
  <c r="O188" i="109"/>
  <c r="X3561" i="109"/>
  <c r="V3318" i="109"/>
  <c r="V4066" i="109"/>
  <c r="U1170" i="109"/>
  <c r="O3450" i="109"/>
  <c r="X2277" i="109"/>
  <c r="Q1660" i="112"/>
  <c r="P2631" i="112"/>
  <c r="T4254" i="109"/>
  <c r="W1982" i="109"/>
  <c r="N1489" i="112"/>
  <c r="Q1866" i="112"/>
  <c r="Z2516" i="109"/>
  <c r="Y2450" i="109"/>
  <c r="L165" i="110"/>
  <c r="Q1572" i="109"/>
  <c r="Y3008" i="109"/>
  <c r="N554" i="109"/>
  <c r="Q626" i="109"/>
  <c r="R761" i="109"/>
  <c r="J151" i="113"/>
  <c r="N2666" i="112"/>
  <c r="N1419" i="112"/>
  <c r="Q1121" i="109"/>
  <c r="Q267" i="112"/>
  <c r="N4307" i="109"/>
  <c r="P740" i="112"/>
  <c r="O288" i="109"/>
  <c r="S3119" i="109"/>
  <c r="U4250" i="109"/>
  <c r="N3305" i="109"/>
  <c r="P3695" i="109"/>
  <c r="Q3089" i="109"/>
  <c r="N3502" i="109"/>
  <c r="W2348" i="109"/>
  <c r="P361" i="112"/>
  <c r="O2158" i="112"/>
  <c r="N143" i="110"/>
  <c r="K90" i="110"/>
  <c r="P376" i="109"/>
  <c r="T1582" i="109"/>
  <c r="Q1961" i="109"/>
  <c r="X4240" i="109"/>
  <c r="N739" i="112"/>
  <c r="T3026" i="109"/>
  <c r="Q3511" i="109"/>
  <c r="R530" i="109"/>
  <c r="X2707" i="109"/>
  <c r="V908" i="109"/>
  <c r="N3667" i="109"/>
  <c r="Q3800" i="109"/>
  <c r="P1794" i="112"/>
  <c r="Y3203" i="109"/>
  <c r="P1479" i="112"/>
  <c r="O54" i="109"/>
  <c r="P3195" i="109"/>
  <c r="X2409" i="109"/>
  <c r="P125" i="110"/>
  <c r="S3460" i="109"/>
  <c r="R2486" i="112"/>
  <c r="O3167" i="109"/>
  <c r="Z4349" i="109"/>
  <c r="X4112" i="109"/>
  <c r="O2194" i="112"/>
  <c r="W3404" i="109"/>
  <c r="N1330" i="112"/>
  <c r="N122" i="110"/>
  <c r="S3407" i="109"/>
  <c r="Y2650" i="109"/>
  <c r="T2580" i="109"/>
  <c r="R2263" i="112"/>
  <c r="O3346" i="109"/>
  <c r="V1687" i="109"/>
  <c r="P726" i="112"/>
  <c r="W2712" i="109"/>
  <c r="N1445" i="112"/>
  <c r="O4286" i="109"/>
  <c r="Q1500" i="112"/>
  <c r="P1414" i="112"/>
  <c r="R4073" i="109"/>
  <c r="V1308" i="109"/>
  <c r="O165" i="110"/>
  <c r="N3845" i="109"/>
  <c r="Q185" i="109"/>
  <c r="Q311" i="112"/>
  <c r="Q250" i="112"/>
  <c r="P749" i="109"/>
  <c r="S204" i="109"/>
  <c r="Q164" i="112"/>
  <c r="Y2383" i="109"/>
  <c r="R449" i="112"/>
  <c r="P2599" i="112"/>
  <c r="N325" i="112"/>
  <c r="Q1863" i="109"/>
  <c r="L93" i="110"/>
  <c r="O729" i="112"/>
  <c r="R84" i="110"/>
  <c r="Q238" i="112"/>
  <c r="P1704" i="109"/>
  <c r="U2092" i="109"/>
  <c r="V3919" i="109"/>
  <c r="R1240" i="109"/>
  <c r="P1093" i="112"/>
  <c r="N1874" i="112"/>
  <c r="K130" i="113"/>
  <c r="O4292" i="109"/>
  <c r="Q1033" i="112"/>
  <c r="S133" i="110"/>
  <c r="R3498" i="109"/>
  <c r="W3147" i="109"/>
  <c r="Q500" i="112"/>
  <c r="X2704" i="109"/>
  <c r="V3309" i="109"/>
  <c r="Q2594" i="112"/>
  <c r="R3507" i="109"/>
  <c r="O2261" i="109"/>
  <c r="Y2590" i="109"/>
  <c r="W2265" i="109"/>
  <c r="N3193" i="109"/>
  <c r="O1910" i="112"/>
  <c r="Q2473" i="112"/>
  <c r="X563" i="109"/>
  <c r="O724" i="112"/>
  <c r="U1609" i="109"/>
  <c r="R2286" i="112"/>
  <c r="R3513" i="109"/>
  <c r="P26" i="109"/>
  <c r="O2691" i="112"/>
  <c r="N2589" i="112"/>
  <c r="Y623" i="109"/>
  <c r="O2065" i="109"/>
  <c r="P2114" i="112"/>
  <c r="M111" i="110"/>
  <c r="T2318" i="109"/>
  <c r="R2775" i="109"/>
  <c r="U4167" i="109"/>
  <c r="P2696" i="112"/>
  <c r="Q100" i="112"/>
  <c r="X2788" i="109"/>
  <c r="Q1792" i="112"/>
  <c r="Y2462" i="109"/>
  <c r="U514" i="109"/>
  <c r="V1639" i="109"/>
  <c r="Q2634" i="112"/>
  <c r="M94" i="113"/>
  <c r="O126" i="110"/>
  <c r="N300" i="112"/>
  <c r="S2813" i="109"/>
  <c r="S2984" i="109"/>
  <c r="Z4380" i="109"/>
  <c r="W4140" i="109"/>
  <c r="N2117" i="112"/>
  <c r="L25" i="110"/>
  <c r="Q469" i="112"/>
  <c r="P2205" i="112"/>
  <c r="N2045" i="109"/>
  <c r="R1167" i="109"/>
  <c r="S69" i="110"/>
  <c r="T733" i="109"/>
  <c r="O2482" i="112"/>
  <c r="S2608" i="109"/>
  <c r="U747" i="109"/>
  <c r="T3388" i="109"/>
  <c r="V4255" i="109"/>
  <c r="V3394" i="109"/>
  <c r="P168" i="110"/>
  <c r="O2414" i="112"/>
  <c r="U42" i="110"/>
  <c r="T4280" i="109"/>
  <c r="T740" i="109"/>
  <c r="P2243" i="109"/>
  <c r="X2228" i="109"/>
  <c r="J79" i="113"/>
  <c r="Q2391" i="112"/>
  <c r="O1228" i="109"/>
  <c r="W3084" i="109"/>
  <c r="N3793" i="109"/>
  <c r="Q3077" i="109"/>
  <c r="U4116" i="109"/>
  <c r="N2630" i="109"/>
  <c r="N1755" i="112"/>
  <c r="P3019" i="109"/>
  <c r="P3171" i="109"/>
  <c r="L127" i="113"/>
  <c r="Q781" i="112"/>
  <c r="Q703" i="112"/>
  <c r="Q3853" i="109"/>
  <c r="R129" i="110"/>
  <c r="Q3705" i="109"/>
  <c r="R1345" i="112"/>
  <c r="Q2395" i="112"/>
  <c r="V3683" i="109"/>
  <c r="T1476" i="109"/>
  <c r="Q82" i="112"/>
  <c r="O3207" i="109"/>
  <c r="O4085" i="109"/>
  <c r="Q4212" i="109"/>
  <c r="P2075" i="112"/>
  <c r="Z1756" i="109"/>
  <c r="O270" i="112"/>
  <c r="S1246" i="109"/>
  <c r="R3163" i="109"/>
  <c r="Y1209" i="109"/>
  <c r="X3549" i="109"/>
  <c r="Q1559" i="109"/>
  <c r="L70" i="110"/>
  <c r="N3197" i="109"/>
  <c r="R169" i="109"/>
  <c r="U1122" i="109"/>
  <c r="T3417" i="109"/>
  <c r="O3817" i="109"/>
  <c r="M97" i="113"/>
  <c r="O2416" i="112"/>
  <c r="N1774" i="112"/>
  <c r="O589" i="112"/>
  <c r="P4144" i="109"/>
  <c r="Q2479" i="112"/>
  <c r="W1974" i="109"/>
  <c r="W3575" i="109"/>
  <c r="O358" i="112"/>
  <c r="X835" i="109"/>
  <c r="T15" i="110"/>
  <c r="K43" i="113"/>
  <c r="P2089" i="112"/>
  <c r="S100" i="110"/>
  <c r="Q1762" i="112"/>
  <c r="U2786" i="109"/>
  <c r="S2818" i="109"/>
  <c r="N1006" i="112"/>
  <c r="Q1068" i="112"/>
  <c r="P2594" i="112"/>
  <c r="Q4197" i="109"/>
  <c r="Q3306" i="109"/>
  <c r="Y3117" i="109"/>
  <c r="W2983" i="109"/>
  <c r="R77" i="110"/>
  <c r="P2379" i="112"/>
  <c r="R1575" i="112"/>
  <c r="S2682" i="109"/>
  <c r="P2142" i="112"/>
  <c r="R73" i="110"/>
  <c r="Z2897" i="109"/>
  <c r="Y2757" i="109"/>
  <c r="Q3175" i="109"/>
  <c r="O1328" i="112"/>
  <c r="L81" i="110"/>
  <c r="V2428" i="109"/>
  <c r="S4019" i="109"/>
  <c r="Y213" i="109"/>
  <c r="P1541" i="112"/>
  <c r="R445" i="112"/>
  <c r="R2931" i="109"/>
  <c r="Y2690" i="109"/>
  <c r="Q2013" i="112"/>
  <c r="K164" i="110"/>
  <c r="Q598" i="109"/>
  <c r="S594" i="109"/>
  <c r="Y3211" i="109"/>
  <c r="O3720" i="109"/>
  <c r="O2786" i="109"/>
  <c r="O744" i="112"/>
  <c r="O3496" i="109"/>
  <c r="R3151" i="109"/>
  <c r="T2298" i="109"/>
  <c r="N794" i="112"/>
  <c r="O545" i="112"/>
  <c r="N3942" i="109"/>
  <c r="Q2077" i="109"/>
  <c r="P2648" i="112"/>
  <c r="Q1978" i="112"/>
  <c r="Q863" i="112"/>
  <c r="N1477" i="109"/>
  <c r="N1944" i="112"/>
  <c r="N3936" i="109"/>
  <c r="Q2175" i="112"/>
  <c r="U3893" i="109"/>
  <c r="W3803" i="109"/>
  <c r="N2728" i="109"/>
  <c r="N2574" i="112"/>
  <c r="W2753" i="109"/>
  <c r="P1873" i="109"/>
  <c r="W2600" i="109"/>
  <c r="O1092" i="112"/>
  <c r="S128" i="109"/>
  <c r="P2325" i="112"/>
  <c r="O3578" i="109"/>
  <c r="P1255" i="112"/>
  <c r="W2200" i="109"/>
  <c r="P2938" i="109"/>
  <c r="T1257" i="109"/>
  <c r="Y3396" i="109"/>
  <c r="Y509" i="109"/>
  <c r="P2309" i="112"/>
  <c r="O107" i="112"/>
  <c r="T3883" i="109"/>
  <c r="J88" i="110"/>
  <c r="O765" i="109"/>
  <c r="Z1026" i="109"/>
  <c r="Q969" i="109"/>
  <c r="P847" i="112"/>
  <c r="P144" i="109"/>
  <c r="S1239" i="109"/>
  <c r="P122" i="112"/>
  <c r="O179" i="110"/>
  <c r="O2634" i="112"/>
  <c r="N551" i="109"/>
  <c r="N28" i="110"/>
  <c r="S2687" i="109"/>
  <c r="L3" i="110"/>
  <c r="N2394" i="109"/>
  <c r="V420" i="109"/>
  <c r="T4100" i="109"/>
  <c r="N127" i="110"/>
  <c r="P1705" i="112"/>
  <c r="P2843" i="109"/>
  <c r="S37" i="110"/>
  <c r="W3138" i="109"/>
  <c r="P485" i="112"/>
  <c r="R2110" i="109"/>
  <c r="N868" i="112"/>
  <c r="R206" i="112"/>
  <c r="O4277" i="109"/>
  <c r="R1811" i="112"/>
  <c r="V3694" i="109"/>
  <c r="S2990" i="109"/>
  <c r="W3104" i="109"/>
  <c r="N1756" i="112"/>
  <c r="V4241" i="109"/>
  <c r="Q4142" i="109"/>
  <c r="P2215" i="112"/>
  <c r="P141" i="112"/>
  <c r="N2128" i="112"/>
  <c r="P521" i="112"/>
  <c r="O2079" i="109"/>
  <c r="L129" i="113"/>
  <c r="S1113" i="109"/>
  <c r="U4108" i="109"/>
  <c r="P2076" i="109"/>
  <c r="Q1254" i="112"/>
  <c r="R2269" i="109"/>
  <c r="R647" i="112"/>
  <c r="O1761" i="112"/>
  <c r="O1991" i="112"/>
  <c r="U4236" i="109"/>
  <c r="O527" i="112"/>
  <c r="U3745" i="109"/>
  <c r="X379" i="109"/>
  <c r="Y3089" i="109"/>
  <c r="W2952" i="109"/>
  <c r="P1754" i="112"/>
  <c r="N2381" i="112"/>
  <c r="S2432" i="109"/>
  <c r="V3794" i="109"/>
  <c r="X4108" i="109"/>
  <c r="S1658" i="109"/>
  <c r="W388" i="109"/>
  <c r="R3063" i="109"/>
  <c r="O31" i="110"/>
  <c r="X2092" i="109"/>
  <c r="O2974" i="109"/>
  <c r="P2477" i="112"/>
  <c r="T1245" i="109"/>
  <c r="Q1124" i="109"/>
  <c r="N442" i="109"/>
  <c r="P3442" i="109"/>
  <c r="Q142" i="110"/>
  <c r="Q177" i="112"/>
  <c r="Y3438" i="109"/>
  <c r="U4303" i="109"/>
  <c r="V3358" i="109"/>
  <c r="O2430" i="112"/>
  <c r="N2417" i="112"/>
  <c r="P2408" i="112"/>
  <c r="Y3327" i="109"/>
  <c r="N2459" i="112"/>
  <c r="W3724" i="109"/>
  <c r="Q56" i="112"/>
  <c r="Q352" i="112"/>
  <c r="T103" i="110"/>
  <c r="O35" i="112"/>
  <c r="L7" i="110"/>
  <c r="W4256" i="109"/>
  <c r="O1866" i="112"/>
  <c r="P1569" i="109"/>
  <c r="N508" i="112"/>
  <c r="P2551" i="112"/>
  <c r="P2640" i="112"/>
  <c r="S2281" i="109"/>
  <c r="L134" i="110"/>
  <c r="S3309" i="109"/>
  <c r="K110" i="113"/>
  <c r="M104" i="110"/>
  <c r="T3718" i="109"/>
  <c r="Q3887" i="109"/>
  <c r="R4234" i="109"/>
  <c r="Y429" i="109"/>
  <c r="O1246" i="112"/>
  <c r="Q1987" i="112"/>
  <c r="X4229" i="109"/>
  <c r="O1192" i="112"/>
  <c r="P2701" i="112"/>
  <c r="Y2697" i="109"/>
  <c r="J143" i="113"/>
  <c r="R3856" i="109"/>
  <c r="V2419" i="109"/>
  <c r="O3373" i="109"/>
  <c r="O3732" i="109"/>
  <c r="S4124" i="109"/>
  <c r="O2281" i="109"/>
  <c r="T2412" i="109"/>
  <c r="N849" i="112"/>
  <c r="O3194" i="109"/>
  <c r="N1764" i="112"/>
  <c r="Q1671" i="112"/>
  <c r="X3853" i="109"/>
  <c r="N384" i="112"/>
  <c r="V4082" i="109"/>
  <c r="W857" i="109"/>
  <c r="Y3702" i="109"/>
  <c r="S931" i="109"/>
  <c r="Q84" i="112"/>
  <c r="X3361" i="109"/>
  <c r="N1554" i="112"/>
  <c r="S856" i="109"/>
  <c r="R3555" i="109"/>
  <c r="N3897" i="109"/>
  <c r="W1537" i="109"/>
  <c r="O2125" i="112"/>
  <c r="Q2664" i="112"/>
  <c r="S1564" i="109"/>
  <c r="X4308" i="109"/>
  <c r="U3836" i="109"/>
  <c r="P2983" i="109"/>
  <c r="R4076" i="109"/>
  <c r="Z4381" i="109"/>
  <c r="V3803" i="109"/>
  <c r="X2111" i="109"/>
  <c r="P3782" i="109"/>
  <c r="U4075" i="109"/>
  <c r="M93" i="113"/>
  <c r="S1966" i="109"/>
  <c r="Y1873" i="109"/>
  <c r="U910" i="109"/>
  <c r="S97" i="110"/>
  <c r="O95" i="110"/>
  <c r="N4120" i="109"/>
  <c r="O3209" i="109"/>
  <c r="O643" i="112"/>
  <c r="S172" i="110"/>
  <c r="S2613" i="109"/>
  <c r="O3851" i="109"/>
  <c r="W1841" i="109"/>
  <c r="O1786" i="112"/>
  <c r="S3896" i="109"/>
  <c r="X3367" i="109"/>
  <c r="T141" i="110"/>
  <c r="V979" i="109"/>
  <c r="V4141" i="109"/>
  <c r="R3939" i="109"/>
  <c r="O70" i="109"/>
  <c r="P2201" i="109"/>
  <c r="Q1959" i="112"/>
  <c r="Y3816" i="109"/>
  <c r="Z3614" i="109"/>
  <c r="Q21" i="112"/>
  <c r="U3576" i="109"/>
  <c r="P2155" i="112"/>
  <c r="R1128" i="112"/>
  <c r="Q2425" i="109"/>
  <c r="N1395" i="112"/>
  <c r="S11" i="110"/>
  <c r="P1772" i="112"/>
  <c r="U4296" i="109"/>
  <c r="Y4263" i="109"/>
  <c r="N1971" i="112"/>
  <c r="Q4287" i="109"/>
  <c r="N3118" i="109"/>
  <c r="N566" i="109"/>
  <c r="W3034" i="109"/>
  <c r="R3122" i="109"/>
  <c r="N2649" i="112"/>
  <c r="P837" i="112"/>
  <c r="O3550" i="109"/>
  <c r="Z1419" i="109"/>
  <c r="Q1754" i="112"/>
  <c r="O3058" i="109"/>
  <c r="R882" i="112"/>
  <c r="N1022" i="109"/>
  <c r="V4267" i="109"/>
  <c r="T2049" i="109"/>
  <c r="N1782" i="112"/>
  <c r="Q4033" i="109"/>
  <c r="T3792" i="109"/>
  <c r="Q91" i="109"/>
  <c r="U2356" i="109"/>
  <c r="V3784" i="109"/>
  <c r="O77" i="110"/>
  <c r="X3146" i="109"/>
  <c r="N1967" i="112"/>
  <c r="O2968" i="109"/>
  <c r="O613" i="112"/>
  <c r="W2405" i="109"/>
  <c r="O1316" i="112"/>
  <c r="N1159" i="112"/>
  <c r="O492" i="112"/>
  <c r="X112" i="109"/>
  <c r="R1471" i="109"/>
  <c r="N580" i="112"/>
  <c r="O2625" i="109"/>
  <c r="V23" i="109"/>
  <c r="P512" i="112"/>
  <c r="N162" i="110"/>
  <c r="S1281" i="109"/>
  <c r="S291" i="109"/>
  <c r="U3716" i="109"/>
  <c r="P1928" i="112"/>
  <c r="P642" i="109"/>
  <c r="P1853" i="112"/>
  <c r="N1436" i="112"/>
  <c r="R842" i="109"/>
  <c r="O2254" i="112"/>
  <c r="N3018" i="109"/>
  <c r="O1977" i="112"/>
  <c r="O3028" i="109"/>
  <c r="U3480" i="109"/>
  <c r="W2645" i="109"/>
  <c r="N1097" i="112"/>
  <c r="P1300" i="112"/>
  <c r="L145" i="113"/>
  <c r="N1659" i="112"/>
  <c r="N356" i="112"/>
  <c r="S3548" i="109"/>
  <c r="R3490" i="109"/>
  <c r="N2334" i="109"/>
  <c r="P4288" i="109"/>
  <c r="N2383" i="109"/>
  <c r="Y3685" i="109"/>
  <c r="Q995" i="109"/>
  <c r="O707" i="112"/>
  <c r="O3026" i="109"/>
  <c r="J155" i="113"/>
  <c r="Y4248" i="109"/>
  <c r="S147" i="110"/>
  <c r="Y4200" i="109"/>
  <c r="N2167" i="112"/>
  <c r="O1623" i="112"/>
  <c r="V4043" i="109"/>
  <c r="R2042" i="112"/>
  <c r="Q4236" i="109"/>
  <c r="R152" i="110"/>
  <c r="N3807" i="109"/>
  <c r="Q1565" i="112"/>
  <c r="Q1620" i="109"/>
  <c r="P4053" i="109"/>
  <c r="U2454" i="109"/>
  <c r="U3418" i="109"/>
  <c r="W4084" i="109"/>
  <c r="Q372" i="112"/>
  <c r="Q2139" i="112"/>
  <c r="P752" i="112"/>
  <c r="Q8" i="110"/>
  <c r="O1070" i="112"/>
  <c r="V445" i="109"/>
  <c r="T3764" i="109"/>
  <c r="V2687" i="109"/>
  <c r="V2840" i="109"/>
  <c r="P988" i="112"/>
  <c r="N489" i="112"/>
  <c r="T2759" i="109"/>
  <c r="Q2432" i="112"/>
  <c r="P2216" i="112"/>
  <c r="N1657" i="112"/>
  <c r="O1135" i="109"/>
  <c r="N1849" i="112"/>
  <c r="P87" i="110"/>
  <c r="Q2413" i="112"/>
  <c r="Y4213" i="109"/>
  <c r="U2772" i="109"/>
  <c r="Y4099" i="109"/>
  <c r="P2605" i="112"/>
  <c r="X4155" i="109"/>
  <c r="W2924" i="109"/>
  <c r="N511" i="112"/>
  <c r="S3570" i="109"/>
  <c r="P2695" i="112"/>
  <c r="Q2563" i="112"/>
  <c r="O1121" i="109"/>
  <c r="P2091" i="112"/>
  <c r="Y3154" i="109"/>
  <c r="O43" i="112"/>
  <c r="O2654" i="112"/>
  <c r="Q2178" i="112"/>
  <c r="Q2981" i="109"/>
  <c r="Y3763" i="109"/>
  <c r="P3563" i="109"/>
  <c r="Y2829" i="109"/>
  <c r="Q601" i="112"/>
  <c r="N4088" i="109"/>
  <c r="Y1653" i="109"/>
  <c r="R1887" i="109"/>
  <c r="U2980" i="109"/>
  <c r="P850" i="109"/>
  <c r="R3032" i="109"/>
  <c r="O166" i="110"/>
  <c r="V775" i="109"/>
  <c r="Y3469" i="109"/>
  <c r="Z4014" i="109"/>
  <c r="P2197" i="109"/>
  <c r="P2077" i="112"/>
  <c r="X2323" i="109"/>
  <c r="N341" i="112"/>
  <c r="X1548" i="109"/>
  <c r="P2323" i="112"/>
  <c r="J175" i="110"/>
  <c r="P2689" i="112"/>
  <c r="P760" i="112"/>
  <c r="O2365" i="112"/>
  <c r="N4031" i="109"/>
  <c r="Q317" i="112"/>
  <c r="Q157" i="112"/>
  <c r="Q2595" i="112"/>
  <c r="Z2146" i="109"/>
  <c r="S3211" i="109"/>
  <c r="K71" i="110"/>
  <c r="N3679" i="109"/>
  <c r="T2110" i="109"/>
  <c r="U976" i="109"/>
  <c r="Y3384" i="109"/>
  <c r="N852" i="112"/>
  <c r="O648" i="109"/>
  <c r="O1394" i="112"/>
  <c r="O3543" i="109"/>
  <c r="Y2251" i="109"/>
  <c r="O572" i="112"/>
  <c r="U1309" i="109"/>
  <c r="Y3866" i="109"/>
  <c r="O939" i="112"/>
  <c r="P2206" i="112"/>
  <c r="R27" i="110"/>
  <c r="P3131" i="109"/>
  <c r="X3501" i="109"/>
  <c r="Q2649" i="112"/>
  <c r="V3109" i="109"/>
  <c r="N70" i="110"/>
  <c r="T4248" i="109"/>
  <c r="V2691" i="109"/>
  <c r="R1609" i="112"/>
  <c r="P3930" i="109"/>
  <c r="S3756" i="109"/>
  <c r="O1791" i="112"/>
  <c r="O2201" i="109"/>
  <c r="O425" i="109"/>
  <c r="P1934" i="109"/>
  <c r="P4245" i="109"/>
  <c r="Q4202" i="109"/>
  <c r="T821" i="109"/>
  <c r="N707" i="112"/>
  <c r="Q318" i="112"/>
  <c r="O1792" i="112"/>
  <c r="N3349" i="109"/>
  <c r="Y3923" i="109"/>
  <c r="P757" i="112"/>
  <c r="S3180" i="109"/>
  <c r="T3395" i="109"/>
  <c r="O3840" i="109"/>
  <c r="X3734" i="109"/>
  <c r="N2195" i="112"/>
  <c r="S2047" i="109"/>
  <c r="X3824" i="109"/>
  <c r="O1748" i="112"/>
  <c r="R135" i="110"/>
  <c r="N1174" i="112"/>
  <c r="V3440" i="109"/>
  <c r="Z334" i="109"/>
  <c r="Y1845" i="109"/>
  <c r="T3428" i="109"/>
  <c r="Q528" i="112"/>
  <c r="P1254" i="112"/>
  <c r="Q1168" i="112"/>
  <c r="Y3345" i="109"/>
  <c r="W2088" i="109"/>
  <c r="U3413" i="109"/>
  <c r="Q1031" i="112"/>
  <c r="R140" i="110"/>
  <c r="N3365" i="109"/>
  <c r="Q4134" i="109"/>
  <c r="N1895" i="112"/>
  <c r="P2764" i="109"/>
  <c r="Q1317" i="112"/>
  <c r="T1097" i="109"/>
  <c r="R2268" i="112"/>
  <c r="Q576" i="112"/>
  <c r="Q2021" i="112"/>
  <c r="N2716" i="109"/>
  <c r="X2729" i="109"/>
  <c r="U3782" i="109"/>
  <c r="P177" i="112"/>
  <c r="Q2170" i="112"/>
  <c r="R3935" i="109"/>
  <c r="Y3024" i="109"/>
  <c r="U4244" i="109"/>
  <c r="P1564" i="112"/>
  <c r="V3516" i="109"/>
  <c r="Q1948" i="112"/>
  <c r="U3310" i="109"/>
  <c r="P3883" i="109"/>
  <c r="N64" i="112"/>
  <c r="O804" i="112"/>
  <c r="W649" i="109"/>
  <c r="X3202" i="109"/>
  <c r="O2594" i="112"/>
  <c r="T1678" i="109"/>
  <c r="Q4275" i="109"/>
  <c r="V3761" i="109"/>
  <c r="X4062" i="109"/>
  <c r="O4072" i="109"/>
  <c r="P1290" i="109"/>
  <c r="N825" i="109"/>
  <c r="S644" i="109"/>
  <c r="S3403" i="109"/>
  <c r="W1302" i="109"/>
  <c r="U3105" i="109"/>
  <c r="Q623" i="112"/>
  <c r="S613" i="109"/>
  <c r="Q109" i="110"/>
  <c r="X3854" i="109"/>
  <c r="N2215" i="112"/>
  <c r="P1388" i="109"/>
  <c r="P3550" i="109"/>
  <c r="P437" i="109"/>
  <c r="L138" i="113"/>
  <c r="R2330" i="109"/>
  <c r="P4299" i="109"/>
  <c r="O2311" i="109"/>
  <c r="P1224" i="112"/>
  <c r="S2352" i="109"/>
  <c r="O2216" i="112"/>
  <c r="R3931" i="109"/>
  <c r="V3820" i="109"/>
  <c r="N4240" i="109"/>
  <c r="U260" i="109"/>
  <c r="P3391" i="109"/>
  <c r="N702" i="112"/>
  <c r="N2600" i="109"/>
  <c r="T462" i="109"/>
  <c r="N3861" i="109"/>
  <c r="Q2008" i="109"/>
  <c r="N4092" i="109"/>
  <c r="W3849" i="109"/>
  <c r="L100" i="113"/>
  <c r="O2707" i="112"/>
  <c r="U3357" i="109"/>
  <c r="S607" i="109"/>
  <c r="S4170" i="109"/>
  <c r="O4209" i="109"/>
  <c r="V1724" i="109"/>
  <c r="J77" i="113"/>
  <c r="X8" i="109"/>
  <c r="X3538" i="109"/>
  <c r="N1888" i="112"/>
  <c r="N1012" i="112"/>
  <c r="U2784" i="109"/>
  <c r="U4080" i="109"/>
  <c r="X2367" i="109"/>
  <c r="N1532" i="109"/>
  <c r="O2613" i="112"/>
  <c r="Y4203" i="109"/>
  <c r="X2620" i="109"/>
  <c r="R2729" i="112"/>
  <c r="Q2433" i="109"/>
  <c r="Z3264" i="109"/>
  <c r="L14" i="110"/>
  <c r="U1371" i="109"/>
  <c r="X1234" i="109"/>
  <c r="Z4331" i="109"/>
  <c r="P1769" i="112"/>
  <c r="O2398" i="112"/>
  <c r="U2982" i="109"/>
  <c r="Q719" i="112"/>
  <c r="T942" i="109"/>
  <c r="K54" i="113"/>
  <c r="P3192" i="109"/>
  <c r="Q1627" i="112"/>
  <c r="O2393" i="112"/>
  <c r="P10" i="112"/>
  <c r="W3703" i="109"/>
  <c r="Y3812" i="109"/>
  <c r="P2457" i="112"/>
  <c r="W3679" i="109"/>
  <c r="R2049" i="112"/>
  <c r="O852" i="112"/>
  <c r="U3577" i="109"/>
  <c r="U2032" i="109"/>
  <c r="S1988" i="109"/>
  <c r="W401" i="109"/>
  <c r="Q564" i="109"/>
  <c r="N1056" i="112"/>
  <c r="O427" i="109"/>
  <c r="U3753" i="109"/>
  <c r="U1311" i="109"/>
  <c r="O1749" i="112"/>
  <c r="N3006" i="109"/>
  <c r="S203" i="109"/>
  <c r="Q1011" i="112"/>
  <c r="V598" i="109"/>
  <c r="X3358" i="109"/>
  <c r="Q2147" i="112"/>
  <c r="S3195" i="109"/>
  <c r="N2730" i="109"/>
  <c r="T628" i="109"/>
  <c r="T3520" i="109"/>
  <c r="Q1155" i="109"/>
  <c r="U2773" i="109"/>
  <c r="P2039" i="109"/>
  <c r="P244" i="112"/>
  <c r="Q1562" i="112"/>
  <c r="X4055" i="109"/>
  <c r="V2653" i="109"/>
  <c r="L116" i="110"/>
  <c r="V4299" i="109"/>
  <c r="T2796" i="109"/>
  <c r="Q135" i="112"/>
  <c r="L19" i="113"/>
  <c r="Q19" i="110"/>
  <c r="O1384" i="112"/>
  <c r="Z1036" i="109"/>
  <c r="W273" i="109"/>
  <c r="W2255" i="109"/>
  <c r="N112" i="112"/>
  <c r="R2502" i="112"/>
  <c r="W2059" i="109"/>
  <c r="T445" i="109"/>
  <c r="O1247" i="112"/>
  <c r="S3159" i="109"/>
  <c r="R3444" i="109"/>
  <c r="O2956" i="109"/>
  <c r="R2725" i="109"/>
  <c r="Q1419" i="112"/>
  <c r="T3710" i="109"/>
  <c r="P3489" i="109"/>
  <c r="U1852" i="109"/>
  <c r="X4178" i="109"/>
  <c r="O593" i="112"/>
  <c r="X968" i="109"/>
  <c r="N10" i="110"/>
  <c r="X2774" i="109"/>
  <c r="S2738" i="109"/>
  <c r="V2616" i="109"/>
  <c r="O1878" i="112"/>
  <c r="U3036" i="109"/>
  <c r="P1069" i="112"/>
  <c r="P2532" i="112"/>
  <c r="V1153" i="109"/>
  <c r="Y4134" i="109"/>
  <c r="N244" i="112"/>
  <c r="R420" i="112"/>
  <c r="P2378" i="109"/>
  <c r="K131" i="113"/>
  <c r="X4268" i="109"/>
  <c r="N828" i="112"/>
  <c r="N1055" i="112"/>
  <c r="Q2606" i="109"/>
  <c r="Z4355" i="109"/>
  <c r="T1619" i="109"/>
  <c r="O2421" i="109"/>
  <c r="N594" i="112"/>
  <c r="U3303" i="109"/>
  <c r="Q3662" i="109"/>
  <c r="O2979" i="109"/>
  <c r="P1932" i="112"/>
  <c r="S3139" i="109"/>
  <c r="S3201" i="109"/>
  <c r="Y3291" i="109"/>
  <c r="Q986" i="109"/>
  <c r="O1015" i="112"/>
  <c r="Q1400" i="112"/>
  <c r="R2822" i="109"/>
  <c r="P1005" i="112"/>
  <c r="T4153" i="109"/>
  <c r="V1537" i="109"/>
  <c r="Q1081" i="112"/>
  <c r="T2267" i="109"/>
  <c r="S98" i="110"/>
  <c r="P3547" i="109"/>
  <c r="R3731" i="109"/>
  <c r="O2802" i="109"/>
  <c r="O1744" i="109"/>
  <c r="O2581" i="112"/>
  <c r="P126" i="110"/>
  <c r="Y3373" i="109"/>
  <c r="O305" i="112"/>
  <c r="X4256" i="109"/>
  <c r="N3574" i="109"/>
  <c r="O2433" i="112"/>
  <c r="Y995" i="109"/>
  <c r="T1116" i="109"/>
  <c r="Y3165" i="109"/>
  <c r="X3287" i="109"/>
  <c r="S3697" i="109"/>
  <c r="J36" i="110"/>
  <c r="Y3440" i="109"/>
  <c r="T3662" i="109"/>
  <c r="N2369" i="112"/>
  <c r="U4159" i="109"/>
  <c r="Z3268" i="109"/>
  <c r="U13" i="110"/>
  <c r="O2013" i="109"/>
  <c r="P640" i="112"/>
  <c r="Q1680" i="112"/>
  <c r="O2016" i="109"/>
  <c r="P2350" i="112"/>
  <c r="V1626" i="109"/>
  <c r="V1535" i="109"/>
  <c r="N3004" i="109"/>
  <c r="Q2589" i="112"/>
  <c r="T1520" i="109"/>
  <c r="K72" i="110"/>
  <c r="N1539" i="112"/>
  <c r="T473" i="109"/>
  <c r="N2121" i="112"/>
  <c r="O761" i="109"/>
  <c r="Y2078" i="109"/>
  <c r="O1842" i="109"/>
  <c r="N2946" i="109"/>
  <c r="T1568" i="109"/>
  <c r="N3334" i="109"/>
  <c r="Z2163" i="109"/>
  <c r="S2982" i="109"/>
  <c r="N2389" i="112"/>
  <c r="S2077" i="109"/>
  <c r="O2580" i="112"/>
  <c r="Y645" i="109"/>
  <c r="S2943" i="109"/>
  <c r="O1032" i="112"/>
  <c r="V4091" i="109"/>
  <c r="O2187" i="112"/>
  <c r="U140" i="110"/>
  <c r="N2579" i="112"/>
  <c r="Y577" i="109"/>
  <c r="V484" i="109"/>
  <c r="U3380" i="109"/>
  <c r="X4275" i="109"/>
  <c r="R1346" i="112"/>
  <c r="M66" i="110"/>
  <c r="V449" i="109"/>
  <c r="N2284" i="109"/>
  <c r="S2558" i="109"/>
  <c r="W968" i="109"/>
  <c r="P1731" i="109"/>
  <c r="V1601" i="109"/>
  <c r="M80" i="113"/>
  <c r="M129" i="113"/>
  <c r="O2134" i="112"/>
  <c r="O971" i="112"/>
  <c r="T3723" i="109"/>
  <c r="W4034" i="109"/>
  <c r="O2238" i="112"/>
  <c r="P2228" i="112"/>
  <c r="N1480" i="112"/>
  <c r="O837" i="112"/>
  <c r="Q2750" i="109"/>
  <c r="Q4089" i="109"/>
  <c r="Q1985" i="112"/>
  <c r="S4276" i="109"/>
  <c r="Y2390" i="109"/>
  <c r="Q2222" i="112"/>
  <c r="P2163" i="112"/>
  <c r="N2446" i="109"/>
  <c r="N1084" i="112"/>
  <c r="Q1290" i="109"/>
  <c r="R1200" i="109"/>
  <c r="P2353" i="109"/>
  <c r="R2026" i="112"/>
  <c r="O2579" i="112"/>
  <c r="N4113" i="109"/>
  <c r="R103" i="110"/>
  <c r="P250" i="112"/>
  <c r="N1473" i="112"/>
  <c r="U15" i="110"/>
  <c r="R1831" i="112"/>
  <c r="S4199" i="109"/>
  <c r="O1688" i="112"/>
  <c r="O277" i="112"/>
  <c r="Y3104" i="109"/>
  <c r="U2949" i="109"/>
  <c r="P1251" i="109"/>
  <c r="P2981" i="109"/>
  <c r="O652" i="109"/>
  <c r="U815" i="109"/>
  <c r="T2236" i="109"/>
  <c r="Q2232" i="112"/>
  <c r="T2027" i="109"/>
  <c r="N2468" i="112"/>
  <c r="U3083" i="109"/>
  <c r="N1649" i="112"/>
  <c r="Y1282" i="109"/>
  <c r="V3715" i="109"/>
  <c r="S3895" i="109"/>
  <c r="Y3528" i="109"/>
  <c r="Y2372" i="109"/>
  <c r="T3488" i="109"/>
  <c r="T4239" i="109"/>
  <c r="V968" i="109"/>
  <c r="W1304" i="109"/>
  <c r="Q3418" i="109"/>
  <c r="Q570" i="112"/>
  <c r="W3941" i="109"/>
  <c r="Y2926" i="109"/>
  <c r="Y3290" i="109"/>
  <c r="V1234" i="109"/>
  <c r="M169" i="113"/>
  <c r="N4179" i="109"/>
  <c r="N1548" i="112"/>
  <c r="R3400" i="109"/>
  <c r="P57" i="110"/>
  <c r="S2455" i="109"/>
  <c r="N1854" i="109"/>
  <c r="V4039" i="109"/>
  <c r="O2210" i="112"/>
  <c r="N89" i="110"/>
  <c r="S4022" i="109"/>
  <c r="N1545" i="109"/>
  <c r="O317" i="112"/>
  <c r="Q1953" i="112"/>
  <c r="N3510" i="109"/>
  <c r="V1279" i="109"/>
  <c r="K54" i="110"/>
  <c r="O1338" i="109"/>
  <c r="U3351" i="109"/>
  <c r="O954" i="112"/>
  <c r="O807" i="112"/>
  <c r="P1179" i="112"/>
  <c r="V3136" i="109"/>
  <c r="P3574" i="109"/>
  <c r="N3113" i="109"/>
  <c r="Z2139" i="109"/>
  <c r="N444" i="109"/>
  <c r="P2210" i="109"/>
  <c r="W3164" i="109"/>
  <c r="N1437" i="112"/>
  <c r="O91" i="112"/>
  <c r="Y1848" i="109"/>
  <c r="R1575" i="109"/>
  <c r="V1983" i="109"/>
  <c r="Y926" i="109"/>
  <c r="Q3698" i="109"/>
  <c r="O2391" i="112"/>
  <c r="P3559" i="109"/>
  <c r="Q537" i="109"/>
  <c r="O2577" i="109"/>
  <c r="Y3375" i="109"/>
  <c r="O169" i="110"/>
  <c r="K6" i="113"/>
  <c r="O1305" i="109"/>
  <c r="T132" i="110"/>
  <c r="Q1713" i="112"/>
  <c r="N352" i="112"/>
  <c r="Q2699" i="112"/>
  <c r="R3869" i="109"/>
  <c r="O997" i="112"/>
  <c r="P294" i="112"/>
  <c r="U3349" i="109"/>
  <c r="N1680" i="112"/>
  <c r="T4219" i="109"/>
  <c r="N2711" i="112"/>
  <c r="N4223" i="109"/>
  <c r="V903" i="109"/>
  <c r="X3887" i="109"/>
  <c r="N2397" i="112"/>
  <c r="P94" i="110"/>
  <c r="P1529" i="112"/>
  <c r="R125" i="110"/>
  <c r="Q767" i="112"/>
  <c r="S48" i="110"/>
  <c r="U438" i="109"/>
  <c r="P4261" i="109"/>
  <c r="W3303" i="109"/>
  <c r="N175" i="110"/>
  <c r="S3209" i="109"/>
  <c r="Y3188" i="109"/>
  <c r="T2777" i="109"/>
  <c r="V3048" i="109"/>
  <c r="N2925" i="109"/>
  <c r="Q91" i="110"/>
  <c r="P1190" i="109"/>
  <c r="X506" i="109"/>
  <c r="Y494" i="109"/>
  <c r="R110" i="110"/>
  <c r="K30" i="110"/>
  <c r="N2378" i="112"/>
  <c r="W2395" i="109"/>
  <c r="X134" i="109"/>
  <c r="P3352" i="109"/>
  <c r="O1495" i="112"/>
  <c r="O2798" i="109"/>
  <c r="S130" i="110"/>
  <c r="S2338" i="109"/>
  <c r="Q2619" i="112"/>
  <c r="P356" i="112"/>
  <c r="W1737" i="109"/>
  <c r="P1476" i="112"/>
  <c r="W3081" i="109"/>
  <c r="P1299" i="112"/>
  <c r="R1805" i="112"/>
  <c r="V913" i="109"/>
  <c r="P151" i="112"/>
  <c r="L132" i="113"/>
  <c r="N631" i="112"/>
  <c r="P811" i="112"/>
  <c r="P1743" i="112"/>
  <c r="P1627" i="112"/>
  <c r="N1191" i="112"/>
  <c r="O3519" i="109"/>
  <c r="Q1165" i="112"/>
  <c r="N2590" i="112"/>
  <c r="Z3265" i="109"/>
  <c r="U1164" i="109"/>
  <c r="P991" i="109"/>
  <c r="R2743" i="112"/>
  <c r="Q998" i="112"/>
  <c r="N2441" i="109"/>
  <c r="P4238" i="109"/>
  <c r="X4136" i="109"/>
  <c r="X1360" i="109"/>
  <c r="Q2643" i="112"/>
  <c r="Q756" i="109"/>
  <c r="N3763" i="109"/>
  <c r="R2726" i="112"/>
  <c r="N3933" i="109"/>
  <c r="T3390" i="109"/>
  <c r="N1070" i="112"/>
  <c r="Q936" i="112"/>
  <c r="P1658" i="112"/>
  <c r="Q1651" i="112"/>
  <c r="Q1464" i="112"/>
  <c r="O953" i="112"/>
  <c r="T2192" i="109"/>
  <c r="Q4159" i="109"/>
  <c r="Q2568" i="109"/>
  <c r="J33" i="110"/>
  <c r="N49" i="112"/>
  <c r="W69" i="109"/>
  <c r="Q2324" i="112"/>
  <c r="O1524" i="112"/>
  <c r="N813" i="112"/>
  <c r="O1625" i="112"/>
  <c r="N2559" i="112"/>
  <c r="X4239" i="109"/>
  <c r="O1862" i="112"/>
  <c r="R543" i="109"/>
  <c r="P1489" i="112"/>
  <c r="P1249" i="112"/>
  <c r="X3731" i="109"/>
  <c r="N1323" i="109"/>
  <c r="P3683" i="109"/>
  <c r="S14" i="110"/>
  <c r="L36" i="113"/>
  <c r="R2845" i="109"/>
  <c r="V3142" i="109"/>
  <c r="Y2107" i="109"/>
  <c r="Q1329" i="112"/>
  <c r="P803" i="112"/>
  <c r="U2843" i="109"/>
  <c r="Q2842" i="109"/>
  <c r="Q3101" i="109"/>
  <c r="U3718" i="109"/>
  <c r="O3092" i="109"/>
  <c r="N3392" i="109"/>
  <c r="T37" i="109"/>
  <c r="S2059" i="109"/>
  <c r="Y579" i="109"/>
  <c r="X3659" i="109"/>
  <c r="N1619" i="109"/>
  <c r="S83" i="110"/>
  <c r="U490" i="109"/>
  <c r="T161" i="109"/>
  <c r="X2721" i="109"/>
  <c r="O3116" i="109"/>
  <c r="O1613" i="109"/>
  <c r="Y2946" i="109"/>
  <c r="W1362" i="109"/>
  <c r="N1983" i="109"/>
  <c r="P3503" i="109"/>
  <c r="N2250" i="109"/>
  <c r="Q3135" i="109"/>
  <c r="K56" i="113"/>
  <c r="O2432" i="109"/>
  <c r="O2024" i="112"/>
  <c r="Q2990" i="109"/>
  <c r="P526" i="112"/>
  <c r="O3419" i="109"/>
  <c r="P1858" i="112"/>
  <c r="N971" i="112"/>
  <c r="W2302" i="109"/>
  <c r="P1858" i="109"/>
  <c r="N2208" i="109"/>
  <c r="V3039" i="109"/>
  <c r="R3356" i="109"/>
  <c r="P2388" i="112"/>
  <c r="U4067" i="109"/>
  <c r="S2075" i="109"/>
  <c r="U3665" i="109"/>
  <c r="Q2388" i="112"/>
  <c r="Y1876" i="109"/>
  <c r="U1970" i="109"/>
  <c r="O4281" i="109"/>
  <c r="X1114" i="109"/>
  <c r="O524" i="112"/>
  <c r="P2759" i="109"/>
  <c r="S1587" i="109"/>
  <c r="Y580" i="109"/>
  <c r="N2436" i="112"/>
  <c r="Q4113" i="109"/>
  <c r="N52" i="112"/>
  <c r="R1525" i="109"/>
  <c r="T4262" i="109"/>
  <c r="Y2358" i="109"/>
  <c r="R2499" i="112"/>
  <c r="T3476" i="109"/>
  <c r="U4020" i="109"/>
  <c r="Q584" i="112"/>
  <c r="N1506" i="112"/>
  <c r="Y472" i="109"/>
  <c r="N1846" i="109"/>
  <c r="P1475" i="112"/>
  <c r="T3072" i="109"/>
  <c r="O741" i="112"/>
  <c r="T1287" i="109"/>
  <c r="P2465" i="109"/>
  <c r="T1570" i="109"/>
  <c r="P2095" i="112"/>
  <c r="P2653" i="112"/>
  <c r="N2302" i="112"/>
  <c r="V2656" i="109"/>
  <c r="N543" i="109"/>
  <c r="R23" i="109"/>
  <c r="N4168" i="109"/>
  <c r="U4223" i="109"/>
  <c r="U4026" i="109"/>
  <c r="U1734" i="109"/>
  <c r="N2074" i="109"/>
  <c r="X993" i="109"/>
  <c r="K136" i="110"/>
  <c r="Y3441" i="109"/>
  <c r="V92" i="109"/>
  <c r="Q2674" i="109"/>
  <c r="W1104" i="109"/>
  <c r="N389" i="112"/>
  <c r="R4041" i="109"/>
  <c r="U3756" i="109"/>
  <c r="N2041" i="109"/>
  <c r="S17" i="110"/>
  <c r="Q1472" i="112"/>
  <c r="P1939" i="109"/>
  <c r="O1150" i="109"/>
  <c r="U4275" i="109"/>
  <c r="Q795" i="112"/>
  <c r="R3541" i="109"/>
  <c r="P3893" i="109"/>
  <c r="R920" i="112"/>
  <c r="O275" i="112"/>
  <c r="Y438" i="109"/>
  <c r="S3291" i="109"/>
  <c r="Q40" i="110"/>
  <c r="R3112" i="109"/>
  <c r="S3653" i="109"/>
  <c r="Y3494" i="109"/>
  <c r="U926" i="109"/>
  <c r="S1547" i="109"/>
  <c r="Q3730" i="109"/>
  <c r="P3009" i="109"/>
  <c r="Q847" i="112"/>
  <c r="Q3353" i="109"/>
  <c r="Y3453" i="109"/>
  <c r="O928" i="109"/>
  <c r="S980" i="109"/>
  <c r="Q2146" i="112"/>
  <c r="Z3961" i="109"/>
  <c r="P2756" i="109"/>
  <c r="S1621" i="109"/>
  <c r="X2928" i="109"/>
  <c r="O2054" i="109"/>
  <c r="Y1383" i="109"/>
  <c r="W23" i="109"/>
  <c r="N1763" i="112"/>
  <c r="V2845" i="109"/>
  <c r="V1198" i="109"/>
  <c r="Q3027" i="109"/>
  <c r="Y4241" i="109"/>
  <c r="P4200" i="109"/>
  <c r="N3735" i="109"/>
  <c r="O4230" i="109"/>
  <c r="W937" i="109"/>
  <c r="U128" i="110"/>
  <c r="T144" i="110"/>
  <c r="T2367" i="109"/>
  <c r="R132" i="110"/>
  <c r="N44" i="110"/>
  <c r="N3761" i="109"/>
  <c r="N2075" i="112"/>
  <c r="Q1894" i="112"/>
  <c r="P2351" i="112"/>
  <c r="M108" i="113"/>
  <c r="U3440" i="109"/>
  <c r="O599" i="109"/>
  <c r="P3147" i="109"/>
  <c r="S3141" i="109"/>
  <c r="S4182" i="109"/>
  <c r="X1937" i="109"/>
  <c r="U2426" i="109"/>
  <c r="V4130" i="109"/>
  <c r="T2799" i="109"/>
  <c r="X1592" i="109"/>
  <c r="N2410" i="109"/>
  <c r="V3697" i="109"/>
  <c r="T2470" i="109"/>
  <c r="T3305" i="109"/>
  <c r="T166" i="109"/>
  <c r="N1675" i="112"/>
  <c r="P1999" i="112"/>
  <c r="P2182" i="112"/>
  <c r="R795" i="109"/>
  <c r="X1361" i="109"/>
  <c r="O3148" i="109"/>
  <c r="Y3749" i="109"/>
  <c r="J142" i="113"/>
  <c r="N1226" i="112"/>
  <c r="O616" i="109"/>
  <c r="Q3383" i="109"/>
  <c r="Y2801" i="109"/>
  <c r="N2539" i="112"/>
  <c r="O4120" i="109"/>
  <c r="O2126" i="112"/>
  <c r="V16" i="109"/>
  <c r="U2312" i="109"/>
  <c r="V4033" i="109"/>
  <c r="W234" i="109"/>
  <c r="O854" i="112"/>
  <c r="O3713" i="109"/>
  <c r="X2324" i="109"/>
  <c r="T178" i="110"/>
  <c r="S553" i="109"/>
  <c r="O2561" i="109"/>
  <c r="W1170" i="109"/>
  <c r="Y1332" i="109"/>
  <c r="O1271" i="112"/>
  <c r="N1998" i="112"/>
  <c r="Q2607" i="112"/>
  <c r="P2128" i="112"/>
  <c r="K127" i="110"/>
  <c r="O2474" i="112"/>
  <c r="N3337" i="109"/>
  <c r="O3048" i="109"/>
  <c r="T3431" i="109"/>
  <c r="Y3146" i="109"/>
  <c r="T3360" i="109"/>
  <c r="S1896" i="109"/>
  <c r="Y1191" i="109"/>
  <c r="O2347" i="112"/>
  <c r="O63" i="112"/>
  <c r="Q64" i="110"/>
  <c r="Q284" i="112"/>
  <c r="R2805" i="109"/>
  <c r="N216" i="109"/>
  <c r="P1962" i="112"/>
  <c r="R1357" i="112"/>
  <c r="R1144" i="112"/>
  <c r="S1251" i="109"/>
  <c r="P185" i="112"/>
  <c r="R2521" i="112"/>
  <c r="O587" i="112"/>
  <c r="Q547" i="109"/>
  <c r="N1679" i="112"/>
  <c r="R36" i="110"/>
  <c r="R31" i="110"/>
  <c r="T8" i="110"/>
  <c r="N1722" i="112"/>
  <c r="T4223" i="109"/>
  <c r="S2837" i="109"/>
  <c r="Q3346" i="109"/>
  <c r="Q169" i="110"/>
  <c r="L145" i="110"/>
  <c r="W369" i="109"/>
  <c r="R3393" i="109"/>
  <c r="Y4114" i="109"/>
  <c r="R146" i="110"/>
  <c r="U2977" i="109"/>
  <c r="Y543" i="109"/>
  <c r="Y1278" i="109"/>
  <c r="X2477" i="109"/>
  <c r="O2768" i="109"/>
  <c r="V1256" i="109"/>
  <c r="Q510" i="112"/>
  <c r="R3916" i="109"/>
  <c r="O1330" i="112"/>
  <c r="N3312" i="109"/>
  <c r="T1961" i="109"/>
  <c r="P1539" i="109"/>
  <c r="V3389" i="109"/>
  <c r="Y2403" i="109"/>
  <c r="T4121" i="109"/>
  <c r="T735" i="109"/>
  <c r="S3521" i="109"/>
  <c r="S1097" i="109"/>
  <c r="Y1353" i="109"/>
  <c r="V1964" i="109"/>
  <c r="Y2382" i="109"/>
  <c r="U3770" i="109"/>
  <c r="R435" i="109"/>
  <c r="P1782" i="112"/>
  <c r="R3865" i="109"/>
  <c r="R49" i="110"/>
  <c r="X2622" i="109"/>
  <c r="P1077" i="112"/>
  <c r="N1555" i="112"/>
  <c r="R246" i="109"/>
  <c r="T853" i="109"/>
  <c r="U3783" i="109"/>
  <c r="N2329" i="109"/>
  <c r="S656" i="109"/>
  <c r="Q3915" i="109"/>
  <c r="O3902" i="109"/>
  <c r="V942" i="109"/>
  <c r="O562" i="109"/>
  <c r="R4101" i="109"/>
  <c r="U3856" i="109"/>
  <c r="Y1181" i="109"/>
  <c r="P25" i="110"/>
  <c r="P4175" i="109"/>
  <c r="N2221" i="112"/>
  <c r="N4064" i="109"/>
  <c r="Q906" i="109"/>
  <c r="Q2073" i="109"/>
  <c r="O3316" i="109"/>
  <c r="W4060" i="109"/>
  <c r="X2422" i="109"/>
  <c r="R12" i="110"/>
  <c r="W1174" i="109"/>
  <c r="K41" i="110"/>
  <c r="S4054" i="109"/>
  <c r="T920" i="109"/>
  <c r="P1981" i="109"/>
  <c r="X2317" i="109"/>
  <c r="U2352" i="109"/>
  <c r="V804" i="109"/>
  <c r="Y3683" i="109"/>
  <c r="O12" i="112"/>
  <c r="T247" i="109"/>
  <c r="N2815" i="109"/>
  <c r="P1625" i="112"/>
  <c r="P981" i="112"/>
  <c r="P3655" i="109"/>
  <c r="R1375" i="112"/>
  <c r="O2427" i="109"/>
  <c r="Y1598" i="109"/>
  <c r="Q3130" i="109"/>
  <c r="V412" i="109"/>
  <c r="O1257" i="109"/>
  <c r="M55" i="110"/>
  <c r="P4218" i="109"/>
  <c r="O2023" i="109"/>
  <c r="Q3769" i="109"/>
  <c r="R3712" i="109"/>
  <c r="N139" i="110"/>
  <c r="R76" i="110"/>
  <c r="O462" i="112"/>
  <c r="X3373" i="109"/>
  <c r="U3818" i="109"/>
  <c r="P465" i="109"/>
  <c r="W3020" i="109"/>
  <c r="X431" i="109"/>
  <c r="R1610" i="109"/>
  <c r="Q2794" i="109"/>
  <c r="V2644" i="109"/>
  <c r="Y3470" i="109"/>
  <c r="Y3356" i="109"/>
  <c r="Y557" i="109"/>
  <c r="Y369" i="109"/>
  <c r="J2" i="110"/>
  <c r="N2359" i="112"/>
  <c r="P121" i="110"/>
  <c r="V3503" i="109"/>
  <c r="Z1453" i="109"/>
  <c r="N4255" i="109"/>
  <c r="S2557" i="109"/>
  <c r="N3866" i="109"/>
  <c r="V545" i="109"/>
  <c r="T984" i="109"/>
  <c r="W3105" i="109"/>
  <c r="O1064" i="112"/>
  <c r="W230" i="109"/>
  <c r="R1381" i="112"/>
  <c r="Q3356" i="109"/>
  <c r="Y3148" i="109"/>
  <c r="V2410" i="109"/>
  <c r="O4112" i="109"/>
  <c r="W4186" i="109"/>
  <c r="P3477" i="109"/>
  <c r="O3735" i="109"/>
  <c r="T3437" i="109"/>
  <c r="W467" i="109"/>
  <c r="R2013" i="109"/>
  <c r="Z1820" i="109"/>
  <c r="Q4168" i="109"/>
  <c r="U2801" i="109"/>
  <c r="Q2188" i="112"/>
  <c r="S3553" i="109"/>
  <c r="S2208" i="109"/>
  <c r="O3201" i="109"/>
  <c r="L27" i="110"/>
  <c r="Q3442" i="109"/>
  <c r="S3390" i="109"/>
  <c r="N2838" i="109"/>
  <c r="O704" i="112"/>
  <c r="R3425" i="109"/>
  <c r="O4295" i="109"/>
  <c r="O1711" i="112"/>
  <c r="O2605" i="109"/>
  <c r="N3551" i="109"/>
  <c r="U4299" i="109"/>
  <c r="T11" i="110"/>
  <c r="N2411" i="109"/>
  <c r="Q1623" i="109"/>
  <c r="R2735" i="112"/>
  <c r="R679" i="112"/>
  <c r="P700" i="112"/>
  <c r="M112" i="113"/>
  <c r="Z3240" i="109"/>
  <c r="Y2654" i="109"/>
  <c r="V3053" i="109"/>
  <c r="T125" i="110"/>
  <c r="X439" i="109"/>
  <c r="O2337" i="112"/>
  <c r="R3781" i="109"/>
  <c r="U3307" i="109"/>
  <c r="U377" i="109"/>
  <c r="V3416" i="109"/>
  <c r="Q1438" i="112"/>
  <c r="O2255" i="109"/>
  <c r="X212" i="109"/>
  <c r="O102" i="112"/>
  <c r="Q2468" i="112"/>
  <c r="S5" i="110"/>
  <c r="R428" i="112"/>
  <c r="U3888" i="109"/>
  <c r="N1212" i="112"/>
  <c r="P2614" i="112"/>
  <c r="L124" i="110"/>
  <c r="Q2226" i="112"/>
  <c r="U4196" i="109"/>
  <c r="V440" i="109"/>
  <c r="Q4220" i="109"/>
  <c r="T1637" i="109"/>
  <c r="N272" i="112"/>
  <c r="T2648" i="109"/>
  <c r="R830" i="109"/>
  <c r="N3185" i="109"/>
  <c r="W878" i="109"/>
  <c r="X208" i="109"/>
  <c r="N718" i="112"/>
  <c r="Z3244" i="109"/>
  <c r="V367" i="109"/>
  <c r="Q1529" i="112"/>
  <c r="N112" i="110"/>
  <c r="S1565" i="109"/>
  <c r="T4095" i="109"/>
  <c r="Q3823" i="109"/>
  <c r="O28" i="112"/>
  <c r="Q2372" i="112"/>
  <c r="O1210" i="112"/>
  <c r="N990" i="112"/>
  <c r="Y2101" i="109"/>
  <c r="W3072" i="109"/>
  <c r="U3079" i="109"/>
  <c r="R1294" i="109"/>
  <c r="Q1218" i="109"/>
  <c r="R3815" i="109"/>
  <c r="V3329" i="109"/>
  <c r="O1595" i="109"/>
  <c r="R2598" i="109"/>
  <c r="R3766" i="109"/>
  <c r="U4194" i="109"/>
  <c r="T1865" i="109"/>
  <c r="Q1108" i="109"/>
  <c r="K45" i="110"/>
  <c r="Q3492" i="109"/>
  <c r="W2379" i="109"/>
  <c r="V3941" i="109"/>
  <c r="O1414" i="112"/>
  <c r="O1686" i="112"/>
  <c r="Q247" i="109"/>
  <c r="N2053" i="109"/>
  <c r="S1595" i="109"/>
  <c r="P3316" i="109"/>
  <c r="Q2744" i="109"/>
  <c r="W653" i="109"/>
  <c r="W453" i="109"/>
  <c r="O1982" i="112"/>
  <c r="Q1470" i="109"/>
  <c r="Q4071" i="109"/>
  <c r="X4056" i="109"/>
  <c r="U2811" i="109"/>
  <c r="W4103" i="109"/>
  <c r="W1176" i="109"/>
  <c r="S3361" i="109"/>
  <c r="W1609" i="109"/>
  <c r="X3725" i="109"/>
  <c r="O409" i="112"/>
  <c r="V1667" i="109"/>
  <c r="S1519" i="109"/>
  <c r="O3515" i="109"/>
  <c r="U2055" i="109"/>
  <c r="O68" i="109"/>
  <c r="N2366" i="109"/>
  <c r="R2839" i="109"/>
  <c r="Y752" i="109"/>
  <c r="P1219" i="112"/>
  <c r="P179" i="110"/>
  <c r="N2239" i="112"/>
  <c r="U622" i="109"/>
  <c r="P823" i="109"/>
  <c r="Q2011" i="112"/>
  <c r="O175" i="112"/>
  <c r="N1628" i="112"/>
  <c r="X1338" i="109"/>
  <c r="Y2846" i="109"/>
  <c r="T1670" i="109"/>
  <c r="U151" i="110"/>
  <c r="S4035" i="109"/>
  <c r="N632" i="109"/>
  <c r="O2076" i="112"/>
  <c r="Y1663" i="109"/>
  <c r="Q97" i="110"/>
  <c r="U1689" i="109"/>
  <c r="W4102" i="109"/>
  <c r="V1152" i="109"/>
  <c r="S2631" i="109"/>
  <c r="U70" i="109"/>
  <c r="X2971" i="109"/>
  <c r="K104" i="110"/>
  <c r="X807" i="109"/>
  <c r="U3864" i="109"/>
  <c r="R2672" i="109"/>
  <c r="O1157" i="112"/>
  <c r="P1064" i="112"/>
  <c r="O1176" i="112"/>
  <c r="Q2002" i="109"/>
  <c r="N1544" i="109"/>
  <c r="U166" i="110"/>
  <c r="R3297" i="109"/>
  <c r="Q153" i="112"/>
  <c r="Z683" i="109"/>
  <c r="U3923" i="109"/>
  <c r="S3305" i="109"/>
  <c r="O1410" i="112"/>
  <c r="Y2840" i="109"/>
  <c r="N2472" i="112"/>
  <c r="O1908" i="112"/>
  <c r="R1808" i="112"/>
  <c r="R3448" i="109"/>
  <c r="Y3076" i="109"/>
  <c r="X3167" i="109"/>
  <c r="P11" i="112"/>
  <c r="X3552" i="109"/>
  <c r="O2084" i="112"/>
  <c r="P787" i="112"/>
  <c r="Y205" i="109"/>
  <c r="W3004" i="109"/>
  <c r="O2989" i="109"/>
  <c r="X1690" i="109"/>
  <c r="Y3892" i="109"/>
  <c r="P402" i="112"/>
  <c r="Q2536" i="112"/>
  <c r="S2599" i="109"/>
  <c r="Y1964" i="109"/>
  <c r="Y986" i="109"/>
  <c r="W4035" i="109"/>
  <c r="X2205" i="109"/>
  <c r="N1771" i="112"/>
  <c r="R1821" i="112"/>
  <c r="O4137" i="109"/>
  <c r="W750" i="109"/>
  <c r="Y384" i="109"/>
  <c r="O3716" i="109"/>
  <c r="S3103" i="109"/>
  <c r="R1340" i="112"/>
  <c r="R4031" i="109"/>
  <c r="V4264" i="109"/>
  <c r="Z1030" i="109"/>
  <c r="V3023" i="109"/>
  <c r="R190" i="112"/>
  <c r="W1473" i="109"/>
  <c r="V259" i="109"/>
  <c r="Y2105" i="109"/>
  <c r="X4126" i="109"/>
  <c r="M171" i="110"/>
  <c r="U2625" i="109"/>
  <c r="Q2330" i="112"/>
  <c r="K85" i="110"/>
  <c r="N2582" i="112"/>
  <c r="R143" i="110"/>
  <c r="N2207" i="109"/>
  <c r="S1272" i="109"/>
  <c r="N1542" i="112"/>
  <c r="T4109" i="109"/>
  <c r="Y2714" i="109"/>
  <c r="T2831" i="109"/>
  <c r="P1235" i="112"/>
  <c r="N71" i="110"/>
  <c r="O542" i="109"/>
  <c r="Y3499" i="109"/>
  <c r="P562" i="109"/>
  <c r="S3035" i="109"/>
  <c r="M85" i="113"/>
  <c r="P1872" i="112"/>
  <c r="U2564" i="109"/>
  <c r="Y2252" i="109"/>
  <c r="R2335" i="109"/>
  <c r="T3110" i="109"/>
  <c r="V3448" i="109"/>
  <c r="Q752" i="109"/>
  <c r="Q278" i="112"/>
  <c r="O3518" i="109"/>
  <c r="M9" i="113"/>
  <c r="V3408" i="109"/>
  <c r="X4233" i="109"/>
  <c r="T101" i="109"/>
  <c r="J62" i="110"/>
  <c r="P942" i="112"/>
  <c r="O998" i="112"/>
  <c r="R1124" i="112"/>
  <c r="Z3620" i="109"/>
  <c r="K121" i="113"/>
  <c r="P792" i="109"/>
  <c r="W3554" i="109"/>
  <c r="P3045" i="109"/>
  <c r="O223" i="109"/>
  <c r="N3546" i="109"/>
  <c r="V3912" i="109"/>
  <c r="R72" i="110"/>
  <c r="N3714" i="109"/>
  <c r="Q27" i="110"/>
  <c r="N333" i="112"/>
  <c r="Y3328" i="109"/>
  <c r="P1842" i="112"/>
  <c r="Q422" i="109"/>
  <c r="U978" i="109"/>
  <c r="R483" i="109"/>
  <c r="Z2162" i="109"/>
  <c r="W3799" i="109"/>
  <c r="R2287" i="112"/>
  <c r="V901" i="109"/>
  <c r="N1700" i="112"/>
  <c r="R1100" i="109"/>
  <c r="J117" i="110"/>
  <c r="U3435" i="109"/>
  <c r="Z4359" i="109"/>
  <c r="O2609" i="112"/>
  <c r="N1168" i="112"/>
  <c r="N2568" i="112"/>
  <c r="P276" i="112"/>
  <c r="N1420" i="112"/>
  <c r="T83" i="110"/>
  <c r="P2623" i="109"/>
  <c r="K162" i="110"/>
  <c r="W4118" i="109"/>
  <c r="T3032" i="109"/>
  <c r="S3074" i="109"/>
  <c r="R2737" i="112"/>
  <c r="X4049" i="109"/>
  <c r="O2009" i="109"/>
  <c r="T1182" i="109"/>
  <c r="S1835" i="109"/>
  <c r="U1152" i="109"/>
  <c r="N158" i="109"/>
  <c r="U3323" i="109"/>
  <c r="S417" i="109"/>
  <c r="O2564" i="109"/>
  <c r="R146" i="109"/>
  <c r="R915" i="112"/>
  <c r="N2246" i="109"/>
  <c r="Q1702" i="112"/>
  <c r="N622" i="112"/>
  <c r="T1238" i="109"/>
  <c r="Y883" i="109"/>
  <c r="X764" i="109"/>
  <c r="R391" i="109"/>
  <c r="O246" i="112"/>
  <c r="X4215" i="109"/>
  <c r="Y1161" i="109"/>
  <c r="V4116" i="109"/>
  <c r="L91" i="110"/>
  <c r="O40" i="109"/>
  <c r="Y982" i="109"/>
  <c r="T2625" i="109"/>
  <c r="W3542" i="109"/>
  <c r="V3558" i="109"/>
  <c r="O2387" i="112"/>
  <c r="X3563" i="109"/>
  <c r="N2111" i="112"/>
  <c r="U1989" i="109"/>
  <c r="V3126" i="109"/>
  <c r="Q1549" i="109"/>
  <c r="Q3334" i="109"/>
  <c r="Q3836" i="109"/>
  <c r="N2959" i="109"/>
  <c r="N1295" i="109"/>
  <c r="N3035" i="109"/>
  <c r="P3576" i="109"/>
  <c r="V1650" i="109"/>
  <c r="U404" i="109"/>
  <c r="Z3969" i="109"/>
  <c r="O2077" i="112"/>
  <c r="V3696" i="109"/>
  <c r="O1278" i="112"/>
  <c r="P31" i="112"/>
  <c r="T2933" i="109"/>
  <c r="T3888" i="109"/>
  <c r="P552" i="109"/>
  <c r="R1346" i="109"/>
  <c r="T2255" i="109"/>
  <c r="P4045" i="109"/>
  <c r="W1486" i="109"/>
  <c r="O2019" i="112"/>
  <c r="U3858" i="109"/>
  <c r="Q282" i="112"/>
  <c r="N973" i="112"/>
  <c r="Z304" i="109"/>
  <c r="O2821" i="109"/>
  <c r="Q1333" i="112"/>
  <c r="T2940" i="109"/>
  <c r="Q928" i="112"/>
  <c r="N3841" i="109"/>
  <c r="N3673" i="109"/>
  <c r="K71" i="113"/>
  <c r="U911" i="109"/>
  <c r="U4122" i="109"/>
  <c r="J23" i="110"/>
  <c r="P486" i="112"/>
  <c r="Q3879" i="109"/>
  <c r="P4180" i="109"/>
  <c r="P566" i="109"/>
  <c r="J104" i="110"/>
  <c r="N2665" i="112"/>
  <c r="Q3008" i="109"/>
  <c r="U2305" i="109"/>
  <c r="V2739" i="109"/>
  <c r="Q4121" i="109"/>
  <c r="P2241" i="112"/>
  <c r="O925" i="112"/>
  <c r="J80" i="113"/>
  <c r="S1862" i="109"/>
  <c r="N2721" i="109"/>
  <c r="P957" i="112"/>
  <c r="Y2369" i="109"/>
  <c r="T838" i="109"/>
  <c r="P3139" i="109"/>
  <c r="P2259" i="109"/>
  <c r="V2962" i="109"/>
  <c r="Q3747" i="109"/>
  <c r="S62" i="110"/>
  <c r="P1582" i="109"/>
  <c r="P12" i="112"/>
  <c r="S849" i="109"/>
  <c r="K125" i="110"/>
  <c r="V575" i="109"/>
  <c r="W584" i="109"/>
  <c r="X388" i="109"/>
  <c r="N1505" i="112"/>
  <c r="U3929" i="109"/>
  <c r="N1733" i="109"/>
  <c r="Q1237" i="109"/>
  <c r="P2362" i="109"/>
  <c r="T2644" i="109"/>
  <c r="S2702" i="109"/>
  <c r="Y2205" i="109"/>
  <c r="S1895" i="109"/>
  <c r="P2211" i="109"/>
  <c r="Q331" i="112"/>
  <c r="Y1294" i="109"/>
  <c r="T864" i="109"/>
  <c r="Y547" i="109"/>
  <c r="R3791" i="109"/>
  <c r="N2005" i="112"/>
  <c r="Q1447" i="112"/>
  <c r="Q3717" i="109"/>
  <c r="R824" i="109"/>
  <c r="N279" i="109"/>
  <c r="Q976" i="112"/>
  <c r="V3517" i="109"/>
  <c r="R85" i="110"/>
  <c r="S3315" i="109"/>
  <c r="N2732" i="109"/>
  <c r="Q36" i="109"/>
  <c r="X1730" i="109"/>
  <c r="X2116" i="109"/>
  <c r="O1400" i="112"/>
  <c r="S4288" i="109"/>
  <c r="Q1297" i="109"/>
  <c r="O1444" i="112"/>
  <c r="Y3347" i="109"/>
  <c r="V982" i="109"/>
  <c r="O2657" i="112"/>
  <c r="O172" i="110"/>
  <c r="K155" i="113"/>
  <c r="S834" i="109"/>
  <c r="O3499" i="109"/>
  <c r="S3818" i="109"/>
  <c r="P976" i="109"/>
  <c r="P1644" i="112"/>
  <c r="P2087" i="112"/>
  <c r="N3777" i="109"/>
  <c r="Z348" i="109"/>
  <c r="X2012" i="109"/>
  <c r="O1333" i="112"/>
  <c r="Q2380" i="112"/>
  <c r="Q242" i="109"/>
  <c r="T3374" i="109"/>
  <c r="N3507" i="109"/>
  <c r="Q3507" i="109"/>
  <c r="N3083" i="109"/>
  <c r="N1584" i="109"/>
  <c r="X1103" i="109"/>
  <c r="N3408" i="109"/>
  <c r="V2444" i="109"/>
  <c r="P138" i="110"/>
  <c r="R2192" i="109"/>
  <c r="O784" i="112"/>
  <c r="R44" i="110"/>
  <c r="T4135" i="109"/>
  <c r="O4124" i="109"/>
  <c r="Y1171" i="109"/>
  <c r="Z347" i="109"/>
  <c r="R1484" i="109"/>
  <c r="R4227" i="109"/>
  <c r="P3361" i="109"/>
  <c r="W17" i="109"/>
  <c r="Y1016" i="109"/>
  <c r="S2959" i="109"/>
  <c r="W639" i="109"/>
  <c r="R542" i="109"/>
  <c r="R3657" i="109"/>
  <c r="U4090" i="109"/>
  <c r="O2122" i="112"/>
  <c r="P1733" i="112"/>
  <c r="P1968" i="112"/>
  <c r="O298" i="112"/>
  <c r="W4044" i="109"/>
  <c r="O1262" i="112"/>
  <c r="O1717" i="112"/>
  <c r="K133" i="110"/>
  <c r="W4293" i="109"/>
  <c r="L137" i="110"/>
  <c r="P60" i="109"/>
  <c r="Q700" i="112"/>
  <c r="Q820" i="109"/>
  <c r="V2448" i="109"/>
  <c r="W1124" i="109"/>
  <c r="V904" i="109"/>
  <c r="V112" i="109"/>
  <c r="U3358" i="109"/>
  <c r="S3871" i="109"/>
  <c r="N1286" i="109"/>
  <c r="N1833" i="109"/>
  <c r="V451" i="109"/>
  <c r="W2015" i="109"/>
  <c r="X3529" i="109"/>
  <c r="S3512" i="109"/>
  <c r="S3824" i="109"/>
  <c r="U3703" i="109"/>
  <c r="K22" i="110"/>
  <c r="U1857" i="109"/>
  <c r="P770" i="112"/>
  <c r="P3202" i="109"/>
  <c r="N4217" i="109"/>
  <c r="R2194" i="109"/>
  <c r="M68" i="113"/>
  <c r="O4148" i="109"/>
  <c r="O2652" i="112"/>
  <c r="W1684" i="109"/>
  <c r="V441" i="109"/>
  <c r="X2060" i="109"/>
  <c r="R1869" i="109"/>
  <c r="O3413" i="109"/>
  <c r="L157" i="113"/>
  <c r="Q11" i="110"/>
  <c r="Q1739" i="112"/>
  <c r="O2099" i="112"/>
  <c r="P2374" i="109"/>
  <c r="P2132" i="112"/>
  <c r="Y4058" i="109"/>
  <c r="P11" i="110"/>
  <c r="N2376" i="112"/>
  <c r="O377" i="109"/>
  <c r="Y1342" i="109"/>
  <c r="T3381" i="109"/>
  <c r="W2103" i="109"/>
  <c r="X4074" i="109"/>
  <c r="P1884" i="112"/>
  <c r="U2042" i="109"/>
  <c r="Y4028" i="109"/>
  <c r="M149" i="110"/>
  <c r="S1223" i="109"/>
  <c r="O1709" i="112"/>
  <c r="T1711" i="109"/>
  <c r="P955" i="109"/>
  <c r="S3302" i="109"/>
  <c r="T3874" i="109"/>
  <c r="K121" i="110"/>
  <c r="X1854" i="109"/>
  <c r="T4185" i="109"/>
  <c r="Q3146" i="109"/>
  <c r="M146" i="113"/>
  <c r="V3551" i="109"/>
  <c r="T52" i="109"/>
  <c r="U2976" i="109"/>
  <c r="R2033" i="112"/>
  <c r="S3559" i="109"/>
  <c r="Q1543" i="112"/>
  <c r="V3826" i="109"/>
  <c r="T1553" i="109"/>
  <c r="T3155" i="109"/>
  <c r="N1181" i="112"/>
  <c r="O3704" i="109"/>
  <c r="O2588" i="112"/>
  <c r="Q2560" i="109"/>
  <c r="U1202" i="109"/>
  <c r="Y2671" i="109"/>
  <c r="W527" i="109"/>
  <c r="R2996" i="109"/>
  <c r="X2941" i="109"/>
  <c r="Q863" i="109"/>
  <c r="U4168" i="109"/>
  <c r="W2664" i="109"/>
  <c r="Y1020" i="109"/>
  <c r="N4197" i="109"/>
  <c r="P169" i="109"/>
  <c r="Q5" i="110"/>
  <c r="V1138" i="109"/>
  <c r="T1505" i="109"/>
  <c r="Z4012" i="109"/>
  <c r="O965" i="112"/>
  <c r="N3338" i="109"/>
  <c r="N1785" i="112"/>
  <c r="Q242" i="112"/>
  <c r="W2746" i="109"/>
  <c r="Y1346" i="109"/>
  <c r="Q2340" i="112"/>
  <c r="P1634" i="112"/>
  <c r="Y3745" i="109"/>
  <c r="N2542" i="112"/>
  <c r="Q571" i="112"/>
  <c r="Q289" i="112"/>
  <c r="U3897" i="109"/>
  <c r="N1016" i="112"/>
  <c r="M113" i="113"/>
  <c r="Q1765" i="112"/>
  <c r="V4213" i="109"/>
  <c r="J116" i="110"/>
  <c r="N2683" i="112"/>
  <c r="X3813" i="109"/>
  <c r="W4222" i="109"/>
  <c r="P863" i="112"/>
  <c r="N608" i="112"/>
  <c r="Q96" i="109"/>
  <c r="P1013" i="112"/>
  <c r="Q3430" i="109"/>
  <c r="U2848" i="109"/>
  <c r="S566" i="109"/>
  <c r="P748" i="109"/>
  <c r="Q1142" i="109"/>
  <c r="N513" i="112"/>
  <c r="Z3261" i="109"/>
  <c r="R275" i="109"/>
  <c r="U3143" i="109"/>
  <c r="U3789" i="109"/>
  <c r="O2600" i="112"/>
  <c r="O4054" i="109"/>
  <c r="X225" i="109"/>
  <c r="W13" i="109"/>
  <c r="O2589" i="109"/>
  <c r="Y1619" i="109"/>
  <c r="Y1741" i="109"/>
  <c r="N3069" i="109"/>
  <c r="T2829" i="109"/>
  <c r="Q215" i="109"/>
  <c r="U3189" i="109"/>
  <c r="P43" i="110"/>
  <c r="Q4169" i="109"/>
  <c r="K43" i="110"/>
  <c r="M34" i="110"/>
  <c r="O2322" i="112"/>
  <c r="Q1661" i="112"/>
  <c r="O1413" i="112"/>
  <c r="Y1378" i="109"/>
  <c r="R1941" i="109"/>
  <c r="O3174" i="109"/>
  <c r="T1663" i="109"/>
  <c r="V124" i="109"/>
  <c r="P564" i="112"/>
  <c r="P492" i="112"/>
  <c r="S281" i="109"/>
  <c r="P1101" i="112"/>
  <c r="N1475" i="109"/>
  <c r="Y81" i="109"/>
  <c r="R2301" i="112"/>
  <c r="Z1034" i="109"/>
  <c r="P2210" i="112"/>
  <c r="Y227" i="109"/>
  <c r="O3924" i="109"/>
  <c r="P1245" i="109"/>
  <c r="O2007" i="112"/>
  <c r="O2840" i="109"/>
  <c r="W1904" i="109"/>
  <c r="Q378" i="112"/>
  <c r="N2193" i="109"/>
  <c r="O1562" i="112"/>
  <c r="V3032" i="109"/>
  <c r="R1839" i="112"/>
  <c r="W3134" i="109"/>
  <c r="X2274" i="109"/>
  <c r="V1706" i="109"/>
  <c r="P2677" i="109"/>
  <c r="Q1398" i="112"/>
  <c r="T173" i="110"/>
  <c r="N2563" i="112"/>
  <c r="S1539" i="109"/>
  <c r="Q937" i="112"/>
  <c r="U3725" i="109"/>
  <c r="W4287" i="109"/>
  <c r="Y3895" i="109"/>
  <c r="T2808" i="109"/>
  <c r="W2655" i="109"/>
  <c r="P3058" i="109"/>
  <c r="N3868" i="109"/>
  <c r="O2960" i="109"/>
  <c r="N3152" i="109"/>
  <c r="Q2022" i="109"/>
  <c r="V3391" i="109"/>
  <c r="W3177" i="109"/>
  <c r="X4082" i="109"/>
  <c r="O633" i="112"/>
  <c r="P2382" i="112"/>
  <c r="O4170" i="109"/>
  <c r="S3484" i="109"/>
  <c r="X151" i="109"/>
  <c r="O64" i="112"/>
  <c r="M121" i="110"/>
  <c r="Q516" i="112"/>
  <c r="Q3759" i="109"/>
  <c r="P258" i="112"/>
  <c r="K116" i="113"/>
  <c r="P2106" i="112"/>
  <c r="Y2755" i="109"/>
  <c r="O3862" i="109"/>
  <c r="Q18" i="112"/>
  <c r="Y3400" i="109"/>
  <c r="L38" i="113"/>
  <c r="Q249" i="109"/>
  <c r="T56" i="110"/>
  <c r="N2420" i="112"/>
  <c r="T2995" i="109"/>
  <c r="S3526" i="109"/>
  <c r="J176" i="110"/>
  <c r="N983" i="112"/>
  <c r="Z335" i="109"/>
  <c r="Y408" i="109"/>
  <c r="K131" i="110"/>
  <c r="R14" i="110"/>
  <c r="Y1925" i="109"/>
  <c r="Q1490" i="109"/>
  <c r="P462" i="109"/>
  <c r="P1189" i="109"/>
  <c r="P2535" i="112"/>
  <c r="Z2494" i="109"/>
  <c r="P1888" i="112"/>
  <c r="O2682" i="109"/>
  <c r="M83" i="110"/>
  <c r="X4075" i="109"/>
  <c r="R3059" i="109"/>
  <c r="W3051" i="109"/>
  <c r="X503" i="109"/>
  <c r="N556" i="112"/>
  <c r="P3377" i="109"/>
  <c r="U2844" i="109"/>
  <c r="U138" i="110"/>
  <c r="Y499" i="109"/>
  <c r="X3176" i="109"/>
  <c r="O130" i="110"/>
  <c r="S145" i="110"/>
  <c r="R104" i="109"/>
  <c r="O1898" i="112"/>
  <c r="U3532" i="109"/>
  <c r="P1545" i="112"/>
  <c r="X3307" i="109"/>
  <c r="X160" i="109"/>
  <c r="P2022" i="112"/>
  <c r="R1234" i="109"/>
  <c r="X1535" i="109"/>
  <c r="X2025" i="109"/>
  <c r="Q483" i="112"/>
  <c r="V3774" i="109"/>
  <c r="O624" i="112"/>
  <c r="Y2577" i="109"/>
  <c r="T180" i="110"/>
  <c r="Z2126" i="109"/>
  <c r="T3045" i="109"/>
  <c r="W3715" i="109"/>
  <c r="O2179" i="112"/>
  <c r="O92" i="110"/>
  <c r="R3811" i="109"/>
  <c r="Q1490" i="112"/>
  <c r="Y2713" i="109"/>
  <c r="O3151" i="109"/>
  <c r="Q3943" i="109"/>
  <c r="Q2107" i="112"/>
  <c r="Q1325" i="112"/>
  <c r="O1160" i="112"/>
  <c r="N2689" i="112"/>
  <c r="O287" i="112"/>
  <c r="O1711" i="109"/>
  <c r="Q2612" i="112"/>
  <c r="U4171" i="109"/>
  <c r="N620" i="109"/>
  <c r="P764" i="112"/>
  <c r="S919" i="109"/>
  <c r="O4090" i="109"/>
  <c r="U2845" i="109"/>
  <c r="X2247" i="109"/>
  <c r="U3360" i="109"/>
  <c r="S3449" i="109"/>
  <c r="N2021" i="112"/>
  <c r="X4228" i="109"/>
  <c r="P628" i="112"/>
  <c r="Q322" i="112"/>
  <c r="T2717" i="109"/>
  <c r="P1712" i="109"/>
  <c r="R3033" i="109"/>
  <c r="Y4041" i="109"/>
  <c r="V4144" i="109"/>
  <c r="S4085" i="109"/>
  <c r="Q1652" i="112"/>
  <c r="V3452" i="109"/>
  <c r="U1348" i="109"/>
  <c r="W3340" i="109"/>
  <c r="R1962" i="109"/>
  <c r="Y2967" i="109"/>
  <c r="P4290" i="109"/>
  <c r="N2217" i="109"/>
  <c r="Y3004" i="109"/>
  <c r="P2369" i="112"/>
  <c r="V1843" i="109"/>
  <c r="R4074" i="109"/>
  <c r="P135" i="109"/>
  <c r="Q4291" i="109"/>
  <c r="V4295" i="109"/>
  <c r="U2006" i="109"/>
  <c r="S90" i="110"/>
  <c r="W1247" i="109"/>
  <c r="R4220" i="109"/>
  <c r="N3711" i="109"/>
  <c r="Q1078" i="112"/>
  <c r="Y4053" i="109"/>
  <c r="N2645" i="112"/>
  <c r="Y2353" i="109"/>
  <c r="S4264" i="109"/>
  <c r="S1175" i="109"/>
  <c r="X941" i="109"/>
  <c r="P374" i="112"/>
  <c r="W2047" i="109"/>
  <c r="P2440" i="112"/>
  <c r="V3925" i="109"/>
  <c r="U971" i="109"/>
  <c r="S419" i="109"/>
  <c r="T850" i="109"/>
  <c r="P3744" i="109"/>
  <c r="V48" i="109"/>
  <c r="R2731" i="109"/>
  <c r="Z687" i="109"/>
  <c r="U2380" i="109"/>
  <c r="O2777" i="109"/>
  <c r="P106" i="110"/>
  <c r="Q3080" i="109"/>
  <c r="W2268" i="109"/>
  <c r="N2558" i="112"/>
  <c r="P1439" i="112"/>
  <c r="N1560" i="112"/>
  <c r="X3076" i="109"/>
  <c r="S2657" i="109"/>
  <c r="P3372" i="109"/>
  <c r="Q1976" i="112"/>
  <c r="O1331" i="109"/>
  <c r="T1954" i="109"/>
  <c r="Q1846" i="109"/>
  <c r="N831" i="112"/>
  <c r="N1279" i="109"/>
  <c r="N749" i="109"/>
  <c r="O1352" i="109"/>
  <c r="J73" i="113"/>
  <c r="O947" i="109"/>
  <c r="S75" i="110"/>
  <c r="T557" i="109"/>
  <c r="N1474" i="109"/>
  <c r="N184" i="112"/>
  <c r="U247" i="109"/>
  <c r="W4100" i="109"/>
  <c r="P3884" i="109"/>
  <c r="P4131" i="109"/>
  <c r="Q1148" i="109"/>
  <c r="O1312" i="109"/>
  <c r="T1681" i="109"/>
  <c r="N3871" i="109"/>
  <c r="P344" i="112"/>
  <c r="N4286" i="109"/>
  <c r="P462" i="112"/>
  <c r="P3844" i="109"/>
  <c r="P243" i="112"/>
  <c r="R2115" i="109"/>
  <c r="N150" i="110"/>
  <c r="V1551" i="109"/>
  <c r="O477" i="109"/>
  <c r="Y3310" i="109"/>
  <c r="N737" i="112"/>
  <c r="Z1066" i="109"/>
  <c r="S1153" i="109"/>
  <c r="P4289" i="109"/>
  <c r="V3324" i="109"/>
  <c r="P998" i="109"/>
  <c r="W3053" i="109"/>
  <c r="P2364" i="112"/>
  <c r="T2611" i="109"/>
  <c r="Q2112" i="112"/>
  <c r="R1299" i="109"/>
  <c r="P151" i="109"/>
  <c r="Q580" i="112"/>
  <c r="R451" i="112"/>
  <c r="Y3534" i="109"/>
  <c r="X2568" i="109"/>
  <c r="S884" i="109"/>
  <c r="U4085" i="109"/>
  <c r="U576" i="109"/>
  <c r="Q572" i="112"/>
  <c r="U2824" i="109"/>
  <c r="S3686" i="109"/>
  <c r="N2386" i="112"/>
  <c r="J47" i="113"/>
  <c r="W2426" i="109"/>
  <c r="U3672" i="109"/>
  <c r="Y137" i="109"/>
  <c r="T4274" i="109"/>
  <c r="P754" i="112"/>
  <c r="V140" i="109"/>
  <c r="Q1058" i="112"/>
  <c r="O37" i="109"/>
  <c r="N2422" i="109"/>
  <c r="N3766" i="109"/>
  <c r="R3182" i="109"/>
  <c r="N147" i="109"/>
  <c r="U1197" i="109"/>
  <c r="S3129" i="109"/>
  <c r="U3853" i="109"/>
  <c r="S15" i="109"/>
  <c r="O4269" i="109"/>
  <c r="U3330" i="109"/>
  <c r="S2229" i="109"/>
  <c r="O3930" i="109"/>
  <c r="U1626" i="109"/>
  <c r="P602" i="109"/>
  <c r="O1725" i="109"/>
  <c r="R2014" i="109"/>
  <c r="R575" i="109"/>
  <c r="R3834" i="109"/>
  <c r="Z3221" i="109"/>
  <c r="P2596" i="109"/>
  <c r="Z295" i="109"/>
  <c r="W3914" i="109"/>
  <c r="W3918" i="109"/>
  <c r="R510" i="109"/>
  <c r="O745" i="109"/>
  <c r="O881" i="109"/>
  <c r="S3213" i="109"/>
  <c r="R4203" i="109"/>
  <c r="R2767" i="109"/>
  <c r="W2098" i="109"/>
  <c r="O826" i="109"/>
  <c r="N21" i="110"/>
  <c r="P120" i="112"/>
  <c r="V1557" i="109"/>
  <c r="R1837" i="112"/>
  <c r="U3123" i="109"/>
  <c r="N967" i="112"/>
  <c r="Q822" i="112"/>
  <c r="O2006" i="112"/>
  <c r="R2531" i="112"/>
  <c r="W1381" i="109"/>
  <c r="O2985" i="109"/>
  <c r="R4033" i="109"/>
  <c r="O820" i="109"/>
  <c r="W2820" i="109"/>
  <c r="N2052" i="109"/>
  <c r="U157" i="110"/>
  <c r="O1864" i="112"/>
  <c r="N55" i="109"/>
  <c r="Q2633" i="109"/>
  <c r="O159" i="112"/>
  <c r="S4107" i="109"/>
  <c r="P4068" i="109"/>
  <c r="O1382" i="112"/>
  <c r="Q1519" i="112"/>
  <c r="Q2644" i="109"/>
  <c r="S2732" i="109"/>
  <c r="P1103" i="112"/>
  <c r="Y4161" i="109"/>
  <c r="Y4222" i="109"/>
  <c r="R3477" i="109"/>
  <c r="N373" i="112"/>
  <c r="N563" i="112"/>
  <c r="N1312" i="112"/>
  <c r="S1256" i="109"/>
  <c r="N1552" i="112"/>
  <c r="O778" i="112"/>
  <c r="T3561" i="109"/>
  <c r="W2835" i="109"/>
  <c r="W9" i="109"/>
  <c r="O3375" i="109"/>
  <c r="P1875" i="109"/>
  <c r="S3408" i="109"/>
  <c r="O177" i="112"/>
  <c r="O491" i="112"/>
  <c r="X3087" i="109"/>
  <c r="Q2" i="110"/>
  <c r="U3089" i="109"/>
  <c r="T1694" i="109"/>
  <c r="O719" i="112"/>
  <c r="P2170" i="112"/>
  <c r="X3662" i="109"/>
  <c r="P3146" i="109"/>
  <c r="P790" i="109"/>
  <c r="P1589" i="109"/>
  <c r="P2963" i="109"/>
  <c r="N4104" i="109"/>
  <c r="R3078" i="109"/>
  <c r="T2939" i="109"/>
  <c r="O1201" i="109"/>
  <c r="S4193" i="109"/>
  <c r="S3708" i="109"/>
  <c r="P2244" i="112"/>
  <c r="W2440" i="109"/>
  <c r="V530" i="109"/>
  <c r="P1007" i="112"/>
  <c r="X4152" i="109"/>
  <c r="P222" i="109"/>
  <c r="W854" i="109"/>
  <c r="S1161" i="109"/>
  <c r="Y3508" i="109"/>
  <c r="Y4120" i="109"/>
  <c r="O3816" i="109"/>
  <c r="U1988" i="109"/>
  <c r="T993" i="109"/>
  <c r="P1434" i="112"/>
  <c r="S3134" i="109"/>
  <c r="U2808" i="109"/>
  <c r="T831" i="109"/>
  <c r="S1837" i="109"/>
  <c r="Q1550" i="112"/>
  <c r="Q4266" i="109"/>
  <c r="T2328" i="109"/>
  <c r="Y646" i="109"/>
  <c r="S4179" i="109"/>
  <c r="L24" i="113"/>
  <c r="O1011" i="112"/>
  <c r="P33" i="110"/>
  <c r="Y3087" i="109"/>
  <c r="O1035" i="112"/>
  <c r="Q2250" i="109"/>
  <c r="P530" i="112"/>
  <c r="O1136" i="109"/>
  <c r="Q2816" i="109"/>
  <c r="T2640" i="109"/>
  <c r="Q1647" i="112"/>
  <c r="Q2438" i="112"/>
  <c r="Q2702" i="112"/>
  <c r="J58" i="110"/>
  <c r="S2425" i="109"/>
  <c r="Q4276" i="109"/>
  <c r="P1994" i="112"/>
  <c r="Y4153" i="109"/>
  <c r="P3375" i="109"/>
  <c r="N472" i="112"/>
  <c r="Q1758" i="112"/>
  <c r="O2182" i="112"/>
  <c r="V4269" i="109"/>
  <c r="O2361" i="112"/>
  <c r="P934" i="112"/>
  <c r="N861" i="112"/>
  <c r="R1131" i="109"/>
  <c r="Q1502" i="109"/>
  <c r="V3458" i="109"/>
  <c r="S2340" i="109"/>
  <c r="U2755" i="109"/>
  <c r="Y95" i="109"/>
  <c r="T411" i="109"/>
  <c r="P3728" i="109"/>
  <c r="U2975" i="109"/>
  <c r="P3385" i="109"/>
  <c r="P1581" i="109"/>
  <c r="O181" i="112"/>
  <c r="W3781" i="109"/>
  <c r="Y1376" i="109"/>
  <c r="O2113" i="109"/>
  <c r="P2924" i="109"/>
  <c r="P9" i="112"/>
  <c r="X2465" i="109"/>
  <c r="Q3520" i="109"/>
  <c r="Q818" i="112"/>
  <c r="T2240" i="109"/>
  <c r="W290" i="109"/>
  <c r="V774" i="109"/>
  <c r="P2146" i="112"/>
  <c r="W1100" i="109"/>
  <c r="S3804" i="109"/>
  <c r="N2477" i="112"/>
  <c r="P2674" i="109"/>
  <c r="N2591" i="109"/>
  <c r="X2923" i="109"/>
  <c r="P2234" i="112"/>
  <c r="Y34" i="109"/>
  <c r="W2352" i="109"/>
  <c r="Q1986" i="109"/>
  <c r="Y2623" i="109"/>
  <c r="U2370" i="109"/>
  <c r="Y3723" i="109"/>
  <c r="V3047" i="109"/>
  <c r="P3031" i="109"/>
  <c r="R3526" i="109"/>
  <c r="R2020" i="109"/>
  <c r="R897" i="112"/>
  <c r="V2328" i="109"/>
  <c r="O568" i="112"/>
  <c r="O743" i="109"/>
  <c r="X1566" i="109"/>
  <c r="R1244" i="109"/>
  <c r="N2554" i="112"/>
  <c r="Q1733" i="109"/>
  <c r="X2961" i="109"/>
  <c r="S485" i="109"/>
  <c r="M130" i="110"/>
  <c r="R760" i="109"/>
  <c r="R2063" i="112"/>
  <c r="T2804" i="109"/>
  <c r="O608" i="112"/>
  <c r="W3755" i="109"/>
  <c r="R4293" i="109"/>
  <c r="Y1318" i="109"/>
  <c r="Q3308" i="109"/>
  <c r="N1738" i="112"/>
  <c r="N2685" i="112"/>
  <c r="R4091" i="109"/>
  <c r="P1278" i="109"/>
  <c r="S2672" i="109"/>
  <c r="O2010" i="112"/>
  <c r="P26" i="110"/>
  <c r="Q3684" i="109"/>
  <c r="V273" i="109"/>
  <c r="O3155" i="109"/>
  <c r="Q2361" i="112"/>
  <c r="Y780" i="109"/>
  <c r="J84" i="110"/>
  <c r="T1556" i="109"/>
  <c r="Q612" i="112"/>
  <c r="U4030" i="109"/>
  <c r="T84" i="109"/>
  <c r="N2279" i="109"/>
  <c r="Y2345" i="109"/>
  <c r="R2336" i="109"/>
  <c r="Q132" i="109"/>
  <c r="O151" i="112"/>
  <c r="T1557" i="109"/>
  <c r="N8" i="112"/>
  <c r="Z717" i="109"/>
  <c r="O2941" i="109"/>
  <c r="V2082" i="109"/>
  <c r="Q2218" i="112"/>
  <c r="V2584" i="109"/>
  <c r="Y3569" i="109"/>
  <c r="T768" i="109"/>
  <c r="Q1390" i="112"/>
  <c r="S154" i="109"/>
  <c r="W2954" i="109"/>
  <c r="T1107" i="109"/>
  <c r="Q2087" i="112"/>
  <c r="U2331" i="109"/>
  <c r="Q1920" i="112"/>
  <c r="O3135" i="109"/>
  <c r="N4195" i="109"/>
  <c r="Q903" i="109"/>
  <c r="U3731" i="109"/>
  <c r="P2780" i="109"/>
  <c r="O4027" i="109"/>
  <c r="P1671" i="109"/>
  <c r="O388" i="112"/>
  <c r="P821" i="112"/>
  <c r="N3046" i="109"/>
  <c r="N979" i="109"/>
  <c r="S3680" i="109"/>
  <c r="T2099" i="109"/>
  <c r="Q3347" i="109"/>
  <c r="Y2678" i="109"/>
  <c r="W3334" i="109"/>
  <c r="J126" i="110"/>
  <c r="Q2704" i="109"/>
  <c r="P1612" i="112"/>
  <c r="O2084" i="109"/>
  <c r="T3396" i="109"/>
  <c r="P3407" i="109"/>
  <c r="Z2895" i="109"/>
  <c r="O3202" i="109"/>
  <c r="Z3236" i="109"/>
  <c r="Q2065" i="109"/>
  <c r="R396" i="109"/>
  <c r="P3665" i="109"/>
  <c r="S1964" i="109"/>
  <c r="P2148" i="112"/>
  <c r="N1330" i="109"/>
  <c r="T91" i="110"/>
  <c r="P2225" i="112"/>
  <c r="R1357" i="109"/>
  <c r="X2008" i="109"/>
  <c r="T3025" i="109"/>
  <c r="R4083" i="109"/>
  <c r="P1008" i="112"/>
  <c r="O249" i="112"/>
  <c r="T3528" i="109"/>
  <c r="O2593" i="112"/>
  <c r="W1291" i="109"/>
  <c r="P1685" i="112"/>
  <c r="O2969" i="109"/>
  <c r="O2693" i="109"/>
  <c r="O1989" i="112"/>
  <c r="O2462" i="112"/>
  <c r="N2056" i="109"/>
  <c r="V1500" i="109"/>
  <c r="X1569" i="109"/>
  <c r="T1524" i="109"/>
  <c r="P2467" i="109"/>
  <c r="P1016" i="109"/>
  <c r="U2428" i="109"/>
  <c r="Q3504" i="109"/>
  <c r="V651" i="109"/>
  <c r="N2686" i="109"/>
  <c r="S4297" i="109"/>
  <c r="O3545" i="109"/>
  <c r="P2619" i="112"/>
  <c r="N1156" i="109"/>
  <c r="L77" i="113"/>
  <c r="P1787" i="112"/>
  <c r="P149" i="110"/>
  <c r="S26" i="109"/>
  <c r="R4279" i="109"/>
  <c r="N2408" i="112"/>
  <c r="O139" i="109"/>
  <c r="S2699" i="109"/>
  <c r="P171" i="110"/>
  <c r="R2473" i="109"/>
  <c r="N2337" i="109"/>
  <c r="Y653" i="109"/>
  <c r="O1272" i="109"/>
  <c r="T3822" i="109"/>
  <c r="Z3983" i="109"/>
  <c r="U3742" i="109"/>
  <c r="U3388" i="109"/>
  <c r="N1062" i="112"/>
  <c r="Q3652" i="109"/>
  <c r="P1637" i="112"/>
  <c r="Q2390" i="109"/>
  <c r="S2811" i="109"/>
  <c r="O1956" i="112"/>
  <c r="O3524" i="109"/>
  <c r="R231" i="109"/>
  <c r="W47" i="109"/>
  <c r="N1627" i="112"/>
  <c r="X115" i="109"/>
  <c r="P163" i="112"/>
  <c r="S3683" i="109"/>
  <c r="N1095" i="112"/>
  <c r="X2199" i="109"/>
  <c r="T2221" i="109"/>
  <c r="V211" i="109"/>
  <c r="Q1914" i="112"/>
  <c r="W609" i="109"/>
  <c r="T4067" i="109"/>
  <c r="Q879" i="109"/>
  <c r="R3348" i="109"/>
  <c r="P794" i="109"/>
  <c r="L57" i="110"/>
  <c r="R3212" i="109"/>
  <c r="P2007" i="112"/>
  <c r="X3809" i="109"/>
  <c r="V4249" i="109"/>
  <c r="Y2053" i="109"/>
  <c r="R101" i="109"/>
  <c r="X3112" i="109"/>
  <c r="Q3021" i="109"/>
  <c r="U4042" i="109"/>
  <c r="V1524" i="109"/>
  <c r="S585" i="109"/>
  <c r="O2351" i="109"/>
  <c r="T2763" i="109"/>
  <c r="W3865" i="109"/>
  <c r="Z3642" i="109"/>
  <c r="O3457" i="109"/>
  <c r="R104" i="110"/>
  <c r="O131" i="112"/>
  <c r="N109" i="112"/>
  <c r="S2949" i="109"/>
  <c r="T2435" i="109"/>
  <c r="N4052" i="109"/>
  <c r="R2067" i="112"/>
  <c r="Y3009" i="109"/>
  <c r="P412" i="109"/>
  <c r="J16" i="110"/>
  <c r="U3568" i="109"/>
  <c r="V1354" i="109"/>
  <c r="O3804" i="109"/>
  <c r="O3391" i="109"/>
  <c r="Y478" i="109"/>
  <c r="V59" i="109"/>
  <c r="Q3170" i="109"/>
  <c r="O1104" i="112"/>
  <c r="N1873" i="112"/>
  <c r="R2577" i="109"/>
  <c r="O2211" i="109"/>
  <c r="T1575" i="109"/>
  <c r="N2394" i="112"/>
  <c r="P1422" i="112"/>
  <c r="Q3931" i="109"/>
  <c r="P2713" i="109"/>
  <c r="P2708" i="109"/>
  <c r="Q2106" i="112"/>
  <c r="X3528" i="109"/>
  <c r="P3494" i="109"/>
  <c r="P1406" i="112"/>
  <c r="O1936" i="109"/>
  <c r="P2115" i="109"/>
  <c r="V3701" i="109"/>
  <c r="W3379" i="109"/>
  <c r="S3657" i="109"/>
  <c r="N1302" i="112"/>
  <c r="O2621" i="109"/>
  <c r="O1078" i="112"/>
  <c r="N981" i="112"/>
  <c r="O1842" i="112"/>
  <c r="W3927" i="109"/>
  <c r="N3438" i="109"/>
  <c r="X2218" i="109"/>
  <c r="Y1537" i="109"/>
  <c r="Q99" i="110"/>
  <c r="N108" i="110"/>
  <c r="V2408" i="109"/>
  <c r="P2951" i="109"/>
  <c r="X3051" i="109"/>
  <c r="R4158" i="109"/>
  <c r="Q1450" i="112"/>
  <c r="R4243" i="109"/>
  <c r="P43" i="112"/>
  <c r="R3742" i="109"/>
  <c r="U1137" i="109"/>
  <c r="S526" i="109"/>
  <c r="U4295" i="109"/>
  <c r="Q110" i="112"/>
  <c r="R1251" i="109"/>
  <c r="K72" i="113"/>
  <c r="P1305" i="112"/>
  <c r="Q1252" i="109"/>
  <c r="U129" i="110"/>
  <c r="W3526" i="109"/>
  <c r="T3309" i="109"/>
  <c r="O180" i="110"/>
  <c r="P2800" i="109"/>
  <c r="S2946" i="109"/>
  <c r="S2370" i="109"/>
  <c r="T2807" i="109"/>
  <c r="Q2319" i="109"/>
  <c r="P1281" i="112"/>
  <c r="R26" i="110"/>
  <c r="Q724" i="112"/>
  <c r="Y4261" i="109"/>
  <c r="O859" i="109"/>
  <c r="R3135" i="109"/>
  <c r="O538" i="109"/>
  <c r="Y2074" i="109"/>
  <c r="P1280" i="112"/>
  <c r="O44" i="109"/>
  <c r="O1082" i="112"/>
  <c r="X4307" i="109"/>
  <c r="N3700" i="109"/>
  <c r="M45" i="110"/>
  <c r="W88" i="109"/>
  <c r="W4175" i="109"/>
  <c r="S4053" i="109"/>
  <c r="V992" i="109"/>
  <c r="V3511" i="109"/>
  <c r="R1991" i="109"/>
  <c r="T1970" i="109"/>
  <c r="N612" i="109"/>
  <c r="S3654" i="109"/>
  <c r="R2750" i="109"/>
  <c r="W3296" i="109"/>
  <c r="P1368" i="109"/>
  <c r="U3762" i="109"/>
  <c r="V2412" i="109"/>
  <c r="Q2820" i="109"/>
  <c r="Y3010" i="109"/>
  <c r="P122" i="110"/>
  <c r="U2997" i="109"/>
  <c r="O959" i="109"/>
  <c r="Q865" i="109"/>
  <c r="L144" i="110"/>
  <c r="Q3201" i="109"/>
  <c r="O869" i="109"/>
  <c r="R1109" i="112"/>
  <c r="X962" i="109"/>
  <c r="N2385" i="112"/>
  <c r="Q34" i="110"/>
  <c r="P1977" i="109"/>
  <c r="Y3163" i="109"/>
  <c r="O2100" i="112"/>
  <c r="O3771" i="109"/>
  <c r="Q4221" i="109"/>
  <c r="T139" i="109"/>
  <c r="Y4215" i="109"/>
  <c r="U2828" i="109"/>
  <c r="Z322" i="109"/>
  <c r="V1696" i="109"/>
  <c r="O2201" i="112"/>
  <c r="Q947" i="109"/>
  <c r="N1972" i="112"/>
  <c r="U64" i="109"/>
  <c r="S2311" i="109"/>
  <c r="W3478" i="109"/>
  <c r="N2632" i="112"/>
  <c r="N4289" i="109"/>
  <c r="T175" i="110"/>
  <c r="N4082" i="109"/>
  <c r="X3769" i="109"/>
  <c r="S107" i="109"/>
  <c r="N579" i="112"/>
  <c r="N134" i="112"/>
  <c r="O1683" i="109"/>
  <c r="P819" i="112"/>
  <c r="O3098" i="109"/>
  <c r="P3913" i="109"/>
  <c r="M122" i="113"/>
  <c r="S1180" i="109"/>
  <c r="R3421" i="109"/>
  <c r="N4256" i="109"/>
  <c r="O4070" i="109"/>
  <c r="N1903" i="109"/>
  <c r="Q136" i="112"/>
  <c r="Q2605" i="109"/>
  <c r="Q3019" i="109"/>
  <c r="O1565" i="109"/>
  <c r="N240" i="109"/>
  <c r="T158" i="109"/>
  <c r="W2419" i="109"/>
  <c r="Y3461" i="109"/>
  <c r="J112" i="110"/>
  <c r="P1254" i="109"/>
  <c r="W3776" i="109"/>
  <c r="N1127" i="109"/>
  <c r="V3813" i="109"/>
  <c r="X1271" i="109"/>
  <c r="V3780" i="109"/>
  <c r="X28" i="109"/>
  <c r="V4111" i="109"/>
  <c r="V2206" i="109"/>
  <c r="U835" i="109"/>
  <c r="Y1636" i="109"/>
  <c r="P796" i="112"/>
  <c r="Q869" i="112"/>
  <c r="V4120" i="109"/>
  <c r="Z2123" i="109"/>
  <c r="Y2732" i="109"/>
  <c r="O46" i="110"/>
  <c r="N43" i="110"/>
  <c r="U2671" i="109"/>
  <c r="Y2405" i="109"/>
  <c r="W3536" i="109"/>
  <c r="O1619" i="109"/>
  <c r="P3166" i="109"/>
  <c r="Y3912" i="109"/>
  <c r="R2976" i="109"/>
  <c r="P1523" i="112"/>
  <c r="T3055" i="109"/>
  <c r="O1493" i="112"/>
  <c r="N33" i="110"/>
  <c r="W158" i="109"/>
  <c r="T3130" i="109"/>
  <c r="O4280" i="109"/>
  <c r="S2295" i="109"/>
  <c r="P1068" i="112"/>
  <c r="P3577" i="109"/>
  <c r="R4147" i="109"/>
  <c r="U951" i="109"/>
  <c r="Y2434" i="109"/>
  <c r="U3496" i="109"/>
  <c r="N2362" i="109"/>
  <c r="Q324" i="112"/>
  <c r="T2417" i="109"/>
  <c r="R629" i="109"/>
  <c r="M77" i="113"/>
  <c r="S3867" i="109"/>
  <c r="P153" i="110"/>
  <c r="U2822" i="109"/>
  <c r="J30" i="110"/>
  <c r="N997" i="112"/>
  <c r="V2990" i="109"/>
  <c r="Q3475" i="109"/>
  <c r="J163" i="113"/>
  <c r="Q1742" i="109"/>
  <c r="T150" i="110"/>
  <c r="P399" i="109"/>
  <c r="P2588" i="112"/>
  <c r="Y257" i="109"/>
  <c r="N1244" i="112"/>
  <c r="P1503" i="112"/>
  <c r="T1705" i="109"/>
  <c r="U1894" i="109"/>
  <c r="K27" i="113"/>
  <c r="O3737" i="109"/>
  <c r="X1609" i="109"/>
  <c r="P3151" i="109"/>
  <c r="R2525" i="112"/>
  <c r="W3295" i="109"/>
  <c r="N2548" i="112"/>
  <c r="Y1118" i="109"/>
  <c r="Q3083" i="109"/>
  <c r="R1361" i="112"/>
  <c r="V37" i="109"/>
  <c r="Y104" i="109"/>
  <c r="S3655" i="109"/>
  <c r="V3824" i="109"/>
  <c r="W3459" i="109"/>
  <c r="Q3670" i="109"/>
  <c r="R755" i="109"/>
  <c r="P557" i="112"/>
  <c r="Y1896" i="109"/>
  <c r="N3481" i="109"/>
  <c r="Q3367" i="109"/>
  <c r="Q261" i="112"/>
  <c r="P2045" i="109"/>
  <c r="P3320" i="109"/>
  <c r="O1737" i="112"/>
  <c r="O594" i="112"/>
  <c r="S261" i="109"/>
  <c r="O2329" i="112"/>
  <c r="R1588" i="112"/>
  <c r="M176" i="110"/>
  <c r="O3733" i="109"/>
  <c r="W4183" i="109"/>
  <c r="U2095" i="109"/>
  <c r="Z3231" i="109"/>
  <c r="O1521" i="109"/>
  <c r="W1843" i="109"/>
  <c r="W2232" i="109"/>
  <c r="N2084" i="112"/>
  <c r="W1743" i="109"/>
  <c r="N110" i="112"/>
  <c r="O1251" i="112"/>
  <c r="U3429" i="109"/>
  <c r="P1325" i="112"/>
  <c r="O2575" i="112"/>
  <c r="R2751" i="112"/>
  <c r="W4139" i="109"/>
  <c r="T4146" i="109"/>
  <c r="Z3616" i="109"/>
  <c r="U2385" i="109"/>
  <c r="Q2442" i="109"/>
  <c r="R2074" i="109"/>
  <c r="Q2706" i="109"/>
  <c r="P2779" i="109"/>
  <c r="O1219" i="112"/>
  <c r="N914" i="109"/>
  <c r="T3098" i="109"/>
  <c r="W3052" i="109"/>
  <c r="N862" i="112"/>
  <c r="Y1381" i="109"/>
  <c r="Q413" i="109"/>
  <c r="S1240" i="109"/>
  <c r="Q2385" i="112"/>
  <c r="U4266" i="109"/>
  <c r="Y1974" i="109"/>
  <c r="P4047" i="109"/>
  <c r="X3521" i="109"/>
  <c r="N719" i="112"/>
  <c r="M62" i="110"/>
  <c r="P166" i="110"/>
  <c r="P498" i="112"/>
  <c r="U1740" i="109"/>
  <c r="N773" i="109"/>
  <c r="T3519" i="109"/>
  <c r="T851" i="109"/>
  <c r="S455" i="109"/>
  <c r="Q2352" i="112"/>
  <c r="R3761" i="109"/>
  <c r="N731" i="112"/>
  <c r="N3137" i="109"/>
  <c r="N4137" i="109"/>
  <c r="Q2751" i="109"/>
  <c r="Q965" i="109"/>
  <c r="P272" i="109"/>
  <c r="X3832" i="109"/>
  <c r="T2375" i="109"/>
  <c r="V71" i="109"/>
  <c r="P1775" i="112"/>
  <c r="N1396" i="112"/>
  <c r="L147" i="113"/>
  <c r="V4218" i="109"/>
  <c r="N1471" i="109"/>
  <c r="N2928" i="109"/>
  <c r="V4124" i="109"/>
  <c r="R2028" i="109"/>
  <c r="Q171" i="109"/>
  <c r="X588" i="109"/>
  <c r="P164" i="110"/>
  <c r="R2003" i="109"/>
  <c r="X4080" i="109"/>
  <c r="S3775" i="109"/>
  <c r="T1332" i="109"/>
  <c r="J112" i="113"/>
  <c r="V4281" i="109"/>
  <c r="O4219" i="109"/>
  <c r="T2738" i="109"/>
  <c r="O532" i="112"/>
  <c r="N1869" i="109"/>
  <c r="N3898" i="109"/>
  <c r="Z1038" i="109"/>
  <c r="O2736" i="109"/>
  <c r="N1248" i="109"/>
  <c r="O1640" i="109"/>
  <c r="U734" i="109"/>
  <c r="O632" i="112"/>
  <c r="O2932" i="109"/>
  <c r="T3757" i="109"/>
  <c r="Q155" i="109"/>
  <c r="Q573" i="112"/>
  <c r="P2236" i="112"/>
  <c r="Q73" i="110"/>
  <c r="U3507" i="109"/>
  <c r="P3698" i="109"/>
  <c r="T1183" i="109"/>
  <c r="Y1956" i="109"/>
  <c r="T1827" i="109"/>
  <c r="N3771" i="109"/>
  <c r="S1711" i="109"/>
  <c r="P1045" i="112"/>
  <c r="O4096" i="109"/>
  <c r="Q1678" i="112"/>
  <c r="T3483" i="109"/>
  <c r="V3878" i="109"/>
  <c r="V1318" i="109"/>
  <c r="V1852" i="109"/>
  <c r="R2953" i="109"/>
  <c r="N749" i="112"/>
  <c r="T171" i="110"/>
  <c r="L70" i="113"/>
  <c r="P1983" i="112"/>
  <c r="S2342" i="109"/>
  <c r="O1912" i="109"/>
  <c r="S1160" i="109"/>
  <c r="V3741" i="109"/>
  <c r="P1530" i="112"/>
  <c r="X2684" i="109"/>
  <c r="O2080" i="112"/>
  <c r="Z4369" i="109"/>
  <c r="Q784" i="112"/>
  <c r="N1222" i="112"/>
  <c r="P1049" i="112"/>
  <c r="V3111" i="109"/>
  <c r="N3740" i="109"/>
  <c r="S2089" i="109"/>
  <c r="U2262" i="109"/>
  <c r="Y85" i="109"/>
  <c r="T977" i="109"/>
  <c r="Q1744" i="109"/>
  <c r="L130" i="113"/>
  <c r="Y1749" i="109"/>
  <c r="Q2779" i="109"/>
  <c r="N581" i="112"/>
  <c r="O34" i="112"/>
  <c r="V3730" i="109"/>
  <c r="U2742" i="109"/>
  <c r="T2826" i="109"/>
  <c r="P3333" i="109"/>
  <c r="U3163" i="109"/>
  <c r="W2479" i="109"/>
  <c r="Q3937" i="109"/>
  <c r="U3337" i="109"/>
  <c r="N3180" i="109"/>
  <c r="U3776" i="109"/>
  <c r="P2371" i="112"/>
  <c r="O2645" i="109"/>
  <c r="O1307" i="109"/>
  <c r="O508" i="109"/>
  <c r="Q3682" i="109"/>
  <c r="V473" i="109"/>
  <c r="R151" i="109"/>
  <c r="Q1541" i="112"/>
  <c r="V3865" i="109"/>
  <c r="N339" i="112"/>
  <c r="S1696" i="109"/>
  <c r="P1403" i="112"/>
  <c r="R1341" i="109"/>
  <c r="N2973" i="109"/>
  <c r="W2026" i="109"/>
  <c r="R3927" i="109"/>
  <c r="U3213" i="109"/>
  <c r="P818" i="112"/>
  <c r="N3745" i="109"/>
  <c r="U2376" i="109"/>
  <c r="S1708" i="109"/>
  <c r="Y3362" i="109"/>
  <c r="Q2259" i="109"/>
  <c r="N3776" i="109"/>
  <c r="X1151" i="109"/>
  <c r="O554" i="112"/>
  <c r="O1661" i="112"/>
  <c r="P2656" i="112"/>
  <c r="U66" i="110"/>
  <c r="N70" i="112"/>
  <c r="P2970" i="109"/>
  <c r="P1302" i="109"/>
  <c r="O4296" i="109"/>
  <c r="T1164" i="109"/>
  <c r="O1063" i="112"/>
  <c r="Q3551" i="109"/>
  <c r="T3777" i="109"/>
  <c r="Q2554" i="112"/>
  <c r="R3052" i="109"/>
  <c r="J20" i="110"/>
  <c r="V2042" i="109"/>
  <c r="R2723" i="112"/>
  <c r="R1002" i="109"/>
  <c r="Q96" i="110"/>
  <c r="Y397" i="109"/>
  <c r="R10" i="109"/>
  <c r="N1875" i="112"/>
  <c r="L30" i="110"/>
  <c r="P131" i="110"/>
  <c r="S3911" i="109"/>
  <c r="N1866" i="112"/>
  <c r="Q1582" i="109"/>
  <c r="Q82" i="110"/>
  <c r="R746" i="109"/>
  <c r="O184" i="112"/>
  <c r="T48" i="110"/>
  <c r="R433" i="112"/>
  <c r="R3786" i="109"/>
  <c r="Q3752" i="109"/>
  <c r="N2696" i="109"/>
  <c r="P466" i="112"/>
  <c r="T1019" i="109"/>
  <c r="Q2534" i="112"/>
  <c r="O1656" i="112"/>
  <c r="L154" i="113"/>
  <c r="Y3415" i="109"/>
  <c r="V1576" i="109"/>
  <c r="U3428" i="109"/>
  <c r="W3410" i="109"/>
  <c r="T2723" i="109"/>
  <c r="M178" i="113"/>
  <c r="W3041" i="109"/>
  <c r="N1487" i="112"/>
  <c r="Q2666" i="112"/>
  <c r="Z2543" i="109"/>
  <c r="K77" i="110"/>
  <c r="V2106" i="109"/>
  <c r="R3097" i="109"/>
  <c r="Y4132" i="109"/>
  <c r="X2717" i="109"/>
  <c r="W833" i="109"/>
  <c r="T1272" i="109"/>
  <c r="Q819" i="109"/>
  <c r="Y1354" i="109"/>
  <c r="Y1349" i="109"/>
  <c r="W564" i="109"/>
  <c r="N1043" i="112"/>
  <c r="R2036" i="112"/>
  <c r="N2327" i="109"/>
  <c r="O873" i="112"/>
  <c r="U1863" i="109"/>
  <c r="Q1437" i="112"/>
  <c r="N2185" i="112"/>
  <c r="Q80" i="110"/>
  <c r="R3484" i="109"/>
  <c r="W32" i="109"/>
  <c r="U2472" i="109"/>
  <c r="P2666" i="112"/>
  <c r="N16" i="110"/>
  <c r="W597" i="109"/>
  <c r="Q1857" i="109"/>
  <c r="U3022" i="109"/>
  <c r="N463" i="112"/>
  <c r="Q1557" i="112"/>
  <c r="P1340" i="109"/>
  <c r="V1600" i="109"/>
  <c r="X3905" i="109"/>
  <c r="U2444" i="109"/>
  <c r="P1717" i="112"/>
  <c r="T3828" i="109"/>
  <c r="N1252" i="109"/>
  <c r="Y2804" i="109"/>
  <c r="O1485" i="112"/>
  <c r="N526" i="109"/>
  <c r="V2192" i="109"/>
  <c r="Y4288" i="109"/>
  <c r="X3740" i="109"/>
  <c r="Q347" i="112"/>
  <c r="P1247" i="109"/>
  <c r="O958" i="109"/>
  <c r="Q3552" i="109"/>
  <c r="O1069" i="112"/>
  <c r="N2183" i="112"/>
  <c r="W4151" i="109"/>
  <c r="N514" i="109"/>
  <c r="O2162" i="112"/>
  <c r="W2661" i="109"/>
  <c r="O4182" i="109"/>
  <c r="R1530" i="109"/>
  <c r="O2323" i="112"/>
  <c r="P2320" i="109"/>
  <c r="Q2645" i="112"/>
  <c r="P2569" i="112"/>
  <c r="Q1555" i="112"/>
  <c r="O234" i="112"/>
  <c r="P248" i="112"/>
  <c r="O4167" i="109"/>
  <c r="O1694" i="112"/>
  <c r="P3501" i="109"/>
  <c r="X171" i="109"/>
  <c r="Q2565" i="112"/>
  <c r="X4066" i="109"/>
  <c r="R3338" i="109"/>
  <c r="O59" i="109"/>
  <c r="U4211" i="109"/>
  <c r="K53" i="113"/>
  <c r="P2620" i="112"/>
  <c r="O1663" i="112"/>
  <c r="P2683" i="109"/>
  <c r="P4038" i="109"/>
  <c r="V3463" i="109"/>
  <c r="Y3692" i="109"/>
  <c r="Q2028" i="109"/>
  <c r="Y1133" i="109"/>
  <c r="Q1024" i="112"/>
  <c r="Q138" i="110"/>
  <c r="S24" i="110"/>
  <c r="R4185" i="109"/>
  <c r="J167" i="110"/>
  <c r="U1345" i="109"/>
  <c r="U2796" i="109"/>
  <c r="U3040" i="109"/>
  <c r="T2311" i="109"/>
  <c r="N1913" i="109"/>
  <c r="N3655" i="109"/>
  <c r="X2566" i="109"/>
  <c r="O2304" i="112"/>
  <c r="Q2801" i="109"/>
  <c r="Y531" i="109"/>
  <c r="N293" i="112"/>
  <c r="U1241" i="109"/>
  <c r="Z2187" i="109"/>
  <c r="P1780" i="112"/>
  <c r="Q803" i="112"/>
  <c r="K86" i="110"/>
  <c r="Y2682" i="109"/>
  <c r="Q2103" i="109"/>
  <c r="P3292" i="109"/>
  <c r="T3527" i="109"/>
  <c r="P1365" i="109"/>
  <c r="T111" i="110"/>
  <c r="O115" i="112"/>
  <c r="O4035" i="109"/>
  <c r="W3911" i="109"/>
  <c r="W3733" i="109"/>
  <c r="Q1953" i="109"/>
  <c r="X3935" i="109"/>
  <c r="S1883" i="109"/>
  <c r="O1100" i="112"/>
  <c r="O4181" i="109"/>
  <c r="M88" i="110"/>
  <c r="U3686" i="109"/>
  <c r="Q1583" i="109"/>
  <c r="S3336" i="109"/>
  <c r="X1966" i="109"/>
  <c r="N3391" i="109"/>
  <c r="P29" i="110"/>
  <c r="X1289" i="109"/>
  <c r="R2927" i="109"/>
  <c r="Q2451" i="112"/>
  <c r="O1657" i="112"/>
  <c r="T2822" i="109"/>
  <c r="N127" i="112"/>
  <c r="Q358" i="112"/>
  <c r="S948" i="109"/>
  <c r="T3486" i="109"/>
  <c r="U483" i="109"/>
  <c r="V3323" i="109"/>
  <c r="O2004" i="109"/>
  <c r="N1862" i="109"/>
  <c r="Y1229" i="109"/>
  <c r="W2221" i="109"/>
  <c r="U49" i="110"/>
  <c r="P706" i="112"/>
  <c r="P127" i="110"/>
  <c r="X2685" i="109"/>
  <c r="V1844" i="109"/>
  <c r="R414" i="109"/>
  <c r="N1858" i="109"/>
  <c r="S180" i="109"/>
  <c r="S933" i="109"/>
  <c r="O22" i="109"/>
  <c r="T2238" i="109"/>
  <c r="V2818" i="109"/>
  <c r="T480" i="109"/>
  <c r="O1509" i="112"/>
  <c r="Q1310" i="109"/>
  <c r="U1668" i="109"/>
  <c r="N590" i="112"/>
  <c r="N2600" i="112"/>
  <c r="R1829" i="112"/>
  <c r="O1396" i="112"/>
  <c r="S2376" i="109"/>
  <c r="S1998" i="109"/>
  <c r="P2609" i="109"/>
  <c r="Q1757" i="112"/>
  <c r="R4" i="109"/>
  <c r="Y4188" i="109"/>
  <c r="Y196" i="109"/>
  <c r="O195" i="109"/>
  <c r="Q436" i="109"/>
  <c r="X2225" i="109"/>
  <c r="O419" i="109"/>
  <c r="O2376" i="109"/>
  <c r="N1845" i="109"/>
  <c r="O2335" i="112"/>
  <c r="J70" i="113"/>
  <c r="S4229" i="109"/>
  <c r="Q2129" i="112"/>
  <c r="M58" i="113"/>
  <c r="P2473" i="109"/>
  <c r="Q2460" i="109"/>
  <c r="U3074" i="109"/>
  <c r="S3053" i="109"/>
  <c r="Q2452" i="112"/>
  <c r="S1510" i="109"/>
  <c r="O1909" i="109"/>
  <c r="S3503" i="109"/>
  <c r="Q2206" i="109"/>
  <c r="R4119" i="109"/>
  <c r="V3500" i="109"/>
  <c r="Q1869" i="112"/>
  <c r="N95" i="112"/>
  <c r="R3711" i="109"/>
  <c r="P974" i="112"/>
  <c r="N1129" i="109"/>
  <c r="Q1564" i="109"/>
  <c r="Q3004" i="109"/>
  <c r="M155" i="110"/>
  <c r="S862" i="109"/>
  <c r="P343" i="112"/>
  <c r="U2284" i="109"/>
  <c r="R1698" i="109"/>
  <c r="J79" i="110"/>
  <c r="Y4275" i="109"/>
  <c r="S3487" i="109"/>
  <c r="S209" i="109"/>
  <c r="Q2599" i="109"/>
  <c r="Q4224" i="109"/>
  <c r="Y1284" i="109"/>
  <c r="R2710" i="109"/>
  <c r="Q958" i="112"/>
  <c r="X642" i="109"/>
  <c r="O403" i="109"/>
  <c r="Q3760" i="109"/>
  <c r="P4204" i="109"/>
  <c r="Y3002" i="109"/>
  <c r="S3886" i="109"/>
  <c r="R63" i="110"/>
  <c r="R1132" i="112"/>
  <c r="N1663" i="109"/>
  <c r="R106" i="110"/>
  <c r="Q862" i="112"/>
  <c r="N3782" i="109"/>
  <c r="J85" i="113"/>
  <c r="U3794" i="109"/>
  <c r="V3087" i="109"/>
  <c r="O1996" i="109"/>
  <c r="V3339" i="109"/>
  <c r="O1630" i="109"/>
  <c r="Q2771" i="109"/>
  <c r="W3841" i="109"/>
  <c r="S1881" i="109"/>
  <c r="P1891" i="109"/>
  <c r="S2616" i="109"/>
  <c r="O44" i="112"/>
  <c r="V3042" i="109"/>
  <c r="X2797" i="109"/>
  <c r="V905" i="109"/>
  <c r="Q182" i="112"/>
  <c r="N537" i="109"/>
  <c r="X3860" i="109"/>
  <c r="O1564" i="112"/>
  <c r="R2071" i="112"/>
  <c r="V1544" i="109"/>
  <c r="V3725" i="109"/>
  <c r="Q1978" i="109"/>
  <c r="R3316" i="109"/>
  <c r="J71" i="110"/>
  <c r="Y3381" i="109"/>
  <c r="V1240" i="109"/>
  <c r="M78" i="113"/>
  <c r="Z2150" i="109"/>
  <c r="Q474" i="112"/>
  <c r="P1134" i="109"/>
  <c r="P38" i="110"/>
  <c r="Q990" i="112"/>
  <c r="O2235" i="112"/>
  <c r="N2536" i="112"/>
  <c r="P123" i="109"/>
  <c r="R2652" i="109"/>
  <c r="P4306" i="109"/>
  <c r="P797" i="112"/>
  <c r="Z1055" i="109"/>
  <c r="X2237" i="109"/>
  <c r="P2160" i="112"/>
  <c r="R167" i="110"/>
  <c r="O1281" i="109"/>
  <c r="R169" i="110"/>
  <c r="P1664" i="112"/>
  <c r="X141" i="109"/>
  <c r="P1325" i="109"/>
  <c r="O4130" i="109"/>
  <c r="P4242" i="109"/>
  <c r="M82" i="110"/>
  <c r="W112" i="109"/>
  <c r="O98" i="110"/>
  <c r="N835" i="109"/>
  <c r="L52" i="110"/>
  <c r="O1304" i="112"/>
  <c r="U1618" i="109"/>
  <c r="Y866" i="109"/>
  <c r="X1653" i="109"/>
  <c r="N3082" i="109"/>
  <c r="V1133" i="109"/>
  <c r="Y1492" i="109"/>
  <c r="R4051" i="109"/>
  <c r="P844" i="112"/>
  <c r="U2433" i="109"/>
  <c r="R2246" i="109"/>
  <c r="Q3157" i="109"/>
  <c r="Y3837" i="109"/>
  <c r="Y4280" i="109"/>
  <c r="R373" i="109"/>
  <c r="N3348" i="109"/>
  <c r="T2936" i="109"/>
  <c r="Y2605" i="109"/>
  <c r="W4076" i="109"/>
  <c r="T412" i="109"/>
  <c r="S3043" i="109"/>
  <c r="N518" i="112"/>
  <c r="O2778" i="109"/>
  <c r="O1434" i="112"/>
  <c r="R1578" i="109"/>
  <c r="T581" i="109"/>
  <c r="V3382" i="109"/>
  <c r="S3695" i="109"/>
  <c r="N856" i="109"/>
  <c r="M37" i="110"/>
  <c r="P322" i="112"/>
  <c r="S2445" i="109"/>
  <c r="S3768" i="109"/>
  <c r="P3700" i="109"/>
  <c r="N774" i="109"/>
  <c r="Q3102" i="109"/>
  <c r="V4068" i="109"/>
  <c r="P3405" i="109"/>
  <c r="P587" i="109"/>
  <c r="P149" i="109"/>
  <c r="Q4065" i="109"/>
  <c r="X2771" i="109"/>
  <c r="O56" i="110"/>
  <c r="N2171" i="112"/>
  <c r="R3380" i="109"/>
  <c r="O2565" i="112"/>
  <c r="W1848" i="109"/>
  <c r="N2339" i="112"/>
  <c r="P2340" i="112"/>
  <c r="W3373" i="109"/>
  <c r="U139" i="110"/>
  <c r="R397" i="109"/>
  <c r="N291" i="109"/>
  <c r="Q2545" i="112"/>
  <c r="W4113" i="109"/>
  <c r="S4304" i="109"/>
  <c r="Q1941" i="112"/>
  <c r="Q1061" i="112"/>
  <c r="Q2646" i="112"/>
  <c r="X1488" i="109"/>
  <c r="N3537" i="109"/>
  <c r="S1202" i="109"/>
  <c r="Y592" i="109"/>
  <c r="N4275" i="109"/>
  <c r="O3393" i="109"/>
  <c r="O597" i="109"/>
  <c r="Q268" i="112"/>
  <c r="W2067" i="109"/>
  <c r="Q2333" i="109"/>
  <c r="U4221" i="109"/>
  <c r="O1613" i="112"/>
  <c r="Y2438" i="109"/>
  <c r="N1069" i="112"/>
  <c r="Y3022" i="109"/>
  <c r="U2592" i="109"/>
  <c r="N2201" i="109"/>
  <c r="S953" i="109"/>
  <c r="S2467" i="109"/>
  <c r="P127" i="109"/>
  <c r="N3678" i="109"/>
  <c r="P931" i="109"/>
  <c r="Y4072" i="109"/>
  <c r="Z725" i="109"/>
  <c r="S2351" i="109"/>
  <c r="Y3536" i="109"/>
  <c r="N2687" i="112"/>
  <c r="N2319" i="109"/>
  <c r="W3481" i="109"/>
  <c r="Z2887" i="109"/>
  <c r="O279" i="109"/>
  <c r="S420" i="109"/>
  <c r="P2382" i="109"/>
  <c r="Y3447" i="109"/>
  <c r="O3038" i="109"/>
  <c r="Y2002" i="109"/>
  <c r="Q466" i="109"/>
  <c r="Y1314" i="109"/>
  <c r="U2594" i="109"/>
  <c r="Y943" i="109"/>
  <c r="V2009" i="109"/>
  <c r="P913" i="109"/>
  <c r="Q714" i="112"/>
  <c r="P1443" i="112"/>
  <c r="O1528" i="109"/>
  <c r="P2485" i="112"/>
  <c r="X4288" i="109"/>
  <c r="Y3746" i="109"/>
  <c r="O2222" i="112"/>
  <c r="O2291" i="109"/>
  <c r="Q2584" i="109"/>
  <c r="Q796" i="109"/>
  <c r="R4163" i="109"/>
  <c r="O1666" i="109"/>
  <c r="V3896" i="109"/>
  <c r="U96" i="109"/>
  <c r="V1307" i="109"/>
  <c r="R1136" i="109"/>
  <c r="T2315" i="109"/>
  <c r="P2478" i="109"/>
  <c r="P3336" i="109"/>
  <c r="N1707" i="112"/>
  <c r="N48" i="109"/>
  <c r="P1693" i="112"/>
  <c r="U3748" i="109"/>
  <c r="X2952" i="109"/>
  <c r="Q173" i="112"/>
  <c r="R3765" i="109"/>
  <c r="N820" i="112"/>
  <c r="Q4249" i="109"/>
  <c r="T3882" i="109"/>
  <c r="U2589" i="109"/>
  <c r="R3306" i="109"/>
  <c r="P67" i="112"/>
  <c r="O548" i="109"/>
  <c r="Q3681" i="109"/>
  <c r="W2606" i="109"/>
  <c r="T2845" i="109"/>
  <c r="W3151" i="109"/>
  <c r="Q1406" i="112"/>
  <c r="Q179" i="112"/>
  <c r="S3041" i="109"/>
  <c r="Q2042" i="109"/>
  <c r="V4217" i="109"/>
  <c r="Q2613" i="112"/>
  <c r="U790" i="109"/>
  <c r="N3095" i="109"/>
  <c r="Q791" i="112"/>
  <c r="V2095" i="109"/>
  <c r="O3854" i="109"/>
  <c r="Q1504" i="112"/>
  <c r="W2388" i="109"/>
  <c r="O1288" i="112"/>
  <c r="T2592" i="109"/>
  <c r="N4213" i="109"/>
  <c r="W3834" i="109"/>
  <c r="S3578" i="109"/>
  <c r="V422" i="109"/>
  <c r="X1648" i="109"/>
  <c r="R3" i="109"/>
  <c r="O395" i="112"/>
  <c r="T3475" i="109"/>
  <c r="R111" i="110"/>
  <c r="P549" i="112"/>
  <c r="O827" i="112"/>
  <c r="N1762" i="112"/>
  <c r="U4288" i="109"/>
  <c r="T1636" i="109"/>
  <c r="S3882" i="109"/>
  <c r="X228" i="109"/>
  <c r="T3129" i="109"/>
  <c r="O3318" i="109"/>
  <c r="N84" i="112"/>
  <c r="X3357" i="109"/>
  <c r="T552" i="109"/>
  <c r="S241" i="109"/>
  <c r="Q697" i="112"/>
  <c r="R1582" i="112"/>
  <c r="R1986" i="109"/>
  <c r="V3292" i="109"/>
  <c r="U3514" i="109"/>
  <c r="O281" i="112"/>
  <c r="R2099" i="109"/>
  <c r="O1417" i="112"/>
  <c r="S527" i="109"/>
  <c r="Q2781" i="109"/>
  <c r="V1112" i="109"/>
  <c r="Y1377" i="109"/>
  <c r="Z3257" i="109"/>
  <c r="N1014" i="109"/>
  <c r="R56" i="109"/>
  <c r="K39" i="113"/>
  <c r="R1856" i="109"/>
  <c r="J167" i="113"/>
  <c r="Q1756" i="112"/>
  <c r="Q1793" i="112"/>
  <c r="Y590" i="109"/>
  <c r="K36" i="113"/>
  <c r="N2592" i="109"/>
  <c r="V1129" i="109"/>
  <c r="N54" i="112"/>
  <c r="T3442" i="109"/>
  <c r="T2460" i="109"/>
  <c r="X1908" i="109"/>
  <c r="N2995" i="109"/>
  <c r="N3915" i="109"/>
  <c r="J134" i="110"/>
  <c r="P2544" i="112"/>
  <c r="X3055" i="109"/>
  <c r="P2093" i="112"/>
  <c r="P2368" i="109"/>
  <c r="Q1239" i="112"/>
  <c r="P1180" i="112"/>
  <c r="P1445" i="112"/>
  <c r="Y3043" i="109"/>
  <c r="O3577" i="109"/>
  <c r="S3147" i="109"/>
  <c r="V4302" i="109"/>
  <c r="P2330" i="109"/>
  <c r="W4225" i="109"/>
  <c r="P782" i="112"/>
  <c r="P1262" i="109"/>
  <c r="O3758" i="109"/>
  <c r="K69" i="110"/>
  <c r="N513" i="109"/>
  <c r="N304" i="112"/>
  <c r="N998" i="112"/>
  <c r="M4" i="113"/>
  <c r="Q1727" i="112"/>
  <c r="O3534" i="109"/>
  <c r="O860" i="112"/>
  <c r="J22" i="110"/>
  <c r="Q1704" i="112"/>
  <c r="W2436" i="109"/>
  <c r="X4197" i="109"/>
  <c r="P90" i="110"/>
  <c r="N79" i="110"/>
  <c r="S3498" i="109"/>
  <c r="O1466" i="112"/>
  <c r="P1033" i="112"/>
  <c r="W744" i="109"/>
  <c r="R1871" i="109"/>
  <c r="Q3319" i="109"/>
  <c r="P338" i="112"/>
  <c r="X26" i="109"/>
  <c r="Y2443" i="109"/>
  <c r="P2472" i="112"/>
  <c r="O3490" i="109"/>
  <c r="Y3916" i="109"/>
  <c r="N3532" i="109"/>
  <c r="O800" i="112"/>
  <c r="P3186" i="109"/>
  <c r="O15" i="110"/>
  <c r="V2803" i="109"/>
  <c r="T1880" i="109"/>
  <c r="S573" i="109"/>
  <c r="X1332" i="109"/>
  <c r="Y449" i="109"/>
  <c r="Y1910" i="109"/>
  <c r="N552" i="109"/>
  <c r="S4302" i="109"/>
  <c r="P1225" i="112"/>
  <c r="N71" i="112"/>
  <c r="P4059" i="109"/>
  <c r="M177" i="110"/>
  <c r="N49" i="110"/>
  <c r="V1634" i="109"/>
  <c r="P2989" i="109"/>
  <c r="P256" i="112"/>
  <c r="X2303" i="109"/>
  <c r="R1013" i="109"/>
  <c r="T3012" i="109"/>
  <c r="R1308" i="109"/>
  <c r="R1377" i="112"/>
  <c r="R4140" i="109"/>
  <c r="N2954" i="109"/>
  <c r="O713" i="112"/>
  <c r="Q2575" i="112"/>
  <c r="Y52" i="109"/>
  <c r="N276" i="112"/>
  <c r="P959" i="112"/>
  <c r="Z4352" i="109"/>
  <c r="P596" i="112"/>
  <c r="Q1685" i="112"/>
  <c r="Q393" i="112"/>
  <c r="X2255" i="109"/>
  <c r="P577" i="112"/>
  <c r="N591" i="112"/>
  <c r="L161" i="110"/>
  <c r="Q1670" i="112"/>
  <c r="T3814" i="109"/>
  <c r="N1454" i="112"/>
  <c r="J103" i="110"/>
  <c r="R4139" i="109"/>
  <c r="T48" i="109"/>
  <c r="Q2941" i="109"/>
  <c r="X1121" i="109"/>
  <c r="S3890" i="109"/>
  <c r="P2012" i="112"/>
  <c r="P1386" i="112"/>
  <c r="N3447" i="109"/>
  <c r="P1308" i="112"/>
  <c r="O134" i="110"/>
  <c r="N2606" i="112"/>
  <c r="U107" i="110"/>
  <c r="Q1980" i="109"/>
  <c r="O2461" i="112"/>
  <c r="X3489" i="109"/>
  <c r="Q4244" i="109"/>
  <c r="Y4291" i="109"/>
  <c r="Q4234" i="109"/>
  <c r="P3808" i="109"/>
  <c r="N2351" i="109"/>
  <c r="R3804" i="109"/>
  <c r="P3382" i="109"/>
  <c r="N3465" i="109"/>
  <c r="N3904" i="109"/>
  <c r="R1339" i="109"/>
  <c r="O355" i="112"/>
  <c r="K17" i="110"/>
  <c r="O21" i="110"/>
  <c r="X1551" i="109"/>
  <c r="N2555" i="112"/>
  <c r="R895" i="109"/>
  <c r="X2292" i="109"/>
  <c r="O1627" i="112"/>
  <c r="Z1049" i="109"/>
  <c r="X2758" i="109"/>
  <c r="S1856" i="109"/>
  <c r="S1559" i="109"/>
  <c r="N1404" i="112"/>
  <c r="P1964" i="112"/>
  <c r="Q2596" i="112"/>
  <c r="P2450" i="109"/>
  <c r="W1917" i="109"/>
  <c r="O51" i="110"/>
  <c r="Q2003" i="112"/>
  <c r="Q2149" i="112"/>
  <c r="U2615" i="109"/>
  <c r="N2668" i="109"/>
  <c r="X2783" i="109"/>
  <c r="O3831" i="109"/>
  <c r="U3687" i="109"/>
  <c r="Z4357" i="109"/>
  <c r="J138" i="113"/>
  <c r="O3464" i="109"/>
  <c r="X274" i="109"/>
  <c r="W3154" i="109"/>
  <c r="S1263" i="109"/>
  <c r="P3886" i="109"/>
  <c r="O1628" i="109"/>
  <c r="U4186" i="109"/>
  <c r="N3059" i="109"/>
  <c r="N4019" i="109"/>
  <c r="Q2421" i="109"/>
  <c r="O247" i="109"/>
  <c r="N2637" i="109"/>
  <c r="Q1302" i="109"/>
  <c r="Y2312" i="109"/>
  <c r="R2694" i="109"/>
  <c r="Q3538" i="109"/>
  <c r="U4094" i="109"/>
  <c r="N385" i="112"/>
  <c r="V997" i="109"/>
  <c r="R1313" i="109"/>
  <c r="W2754" i="109"/>
  <c r="S2072" i="109"/>
  <c r="O3190" i="109"/>
  <c r="N2116" i="109"/>
  <c r="O1249" i="109"/>
  <c r="X2739" i="109"/>
  <c r="R1836" i="112"/>
  <c r="Y3666" i="109"/>
  <c r="Q2712" i="109"/>
  <c r="Y3468" i="109"/>
  <c r="O1846" i="112"/>
  <c r="P1425" i="112"/>
  <c r="S4148" i="109"/>
  <c r="Y1317" i="109"/>
  <c r="N1896" i="109"/>
  <c r="N69" i="109"/>
  <c r="W766" i="109"/>
  <c r="N604" i="112"/>
  <c r="U4283" i="109"/>
  <c r="X3440" i="109"/>
  <c r="W178" i="109"/>
  <c r="K85" i="113"/>
  <c r="N834" i="112"/>
  <c r="P635" i="112"/>
  <c r="X1001" i="109"/>
  <c r="R369" i="109"/>
  <c r="N2594" i="109"/>
  <c r="N85" i="112"/>
  <c r="W63" i="109"/>
  <c r="N1375" i="109"/>
  <c r="U2091" i="109"/>
  <c r="V615" i="109"/>
  <c r="S3399" i="109"/>
  <c r="X3680" i="109"/>
  <c r="N392" i="112"/>
  <c r="P1624" i="112"/>
  <c r="T220" i="109"/>
  <c r="Y4147" i="109"/>
  <c r="V2960" i="109"/>
  <c r="O2659" i="112"/>
  <c r="O894" i="109"/>
  <c r="P2129" i="112"/>
  <c r="W3155" i="109"/>
  <c r="O769" i="112"/>
  <c r="Y1114" i="109"/>
  <c r="N1264" i="112"/>
  <c r="Y1124" i="109"/>
  <c r="Q3189" i="109"/>
  <c r="W3892" i="109"/>
  <c r="P1296" i="109"/>
  <c r="R4087" i="109"/>
  <c r="N629" i="112"/>
  <c r="V3801" i="109"/>
  <c r="N824" i="112"/>
  <c r="N207" i="109"/>
  <c r="N3370" i="109"/>
  <c r="U574" i="109"/>
  <c r="Q494" i="112"/>
  <c r="X124" i="109"/>
  <c r="Q2795" i="109"/>
  <c r="V3141" i="109"/>
  <c r="W3311" i="109"/>
  <c r="N1963" i="109"/>
  <c r="Q1668" i="109"/>
  <c r="Q41" i="109"/>
  <c r="S4141" i="109"/>
  <c r="S1855" i="109"/>
  <c r="U2264" i="109"/>
  <c r="Y3790" i="109"/>
  <c r="Q3533" i="109"/>
  <c r="V3567" i="109"/>
  <c r="Y4022" i="109"/>
  <c r="N921" i="109"/>
  <c r="W438" i="109"/>
  <c r="N1223" i="112"/>
  <c r="U1560" i="109"/>
  <c r="P2457" i="109"/>
  <c r="S612" i="109"/>
  <c r="P2711" i="112"/>
  <c r="S3847" i="109"/>
  <c r="N2931" i="109"/>
  <c r="V3927" i="109"/>
  <c r="O1419" i="112"/>
  <c r="P2386" i="112"/>
  <c r="N522" i="112"/>
  <c r="Y3109" i="109"/>
  <c r="O2304" i="109"/>
  <c r="N31" i="112"/>
  <c r="R931" i="109"/>
  <c r="P495" i="112"/>
  <c r="N2418" i="109"/>
  <c r="P3051" i="109"/>
  <c r="N1677" i="112"/>
  <c r="T1976" i="109"/>
  <c r="Q924" i="109"/>
  <c r="R1644" i="109"/>
  <c r="P2712" i="112"/>
  <c r="O1901" i="112"/>
  <c r="U2260" i="109"/>
  <c r="N424" i="109"/>
  <c r="Q29" i="112"/>
  <c r="N1559" i="112"/>
  <c r="R1114" i="112"/>
  <c r="P3840" i="109"/>
  <c r="X3814" i="109"/>
  <c r="T563" i="109"/>
  <c r="N2164" i="112"/>
  <c r="R671" i="112"/>
  <c r="O935" i="112"/>
  <c r="Q3576" i="109"/>
  <c r="O1563" i="112"/>
  <c r="N3031" i="109"/>
  <c r="U3118" i="109"/>
  <c r="T44" i="110"/>
  <c r="V2826" i="109"/>
  <c r="N1323" i="112"/>
  <c r="M131" i="110"/>
  <c r="P141" i="110"/>
  <c r="V2964" i="109"/>
  <c r="Q2562" i="112"/>
  <c r="Q3432" i="109"/>
  <c r="R1353" i="112"/>
  <c r="R2612" i="109"/>
  <c r="O773" i="112"/>
  <c r="V3060" i="109"/>
  <c r="W1152" i="109"/>
  <c r="N1747" i="112"/>
  <c r="N4191" i="109"/>
  <c r="P823" i="112"/>
  <c r="S94" i="110"/>
  <c r="X972" i="109"/>
  <c r="O2338" i="109"/>
  <c r="N2014" i="112"/>
  <c r="T109" i="110"/>
  <c r="O175" i="109"/>
  <c r="U3205" i="109"/>
  <c r="O2704" i="112"/>
  <c r="O1547" i="112"/>
  <c r="N3175" i="109"/>
  <c r="N1102" i="112"/>
  <c r="S3875" i="109"/>
  <c r="U2678" i="109"/>
  <c r="Y2571" i="109"/>
  <c r="Q497" i="112"/>
  <c r="S2956" i="109"/>
  <c r="U810" i="109"/>
  <c r="Y743" i="109"/>
  <c r="O2753" i="109"/>
  <c r="W1939" i="109"/>
  <c r="P4027" i="109"/>
  <c r="R1385" i="109"/>
  <c r="W4302" i="109"/>
  <c r="O645" i="112"/>
  <c r="O1687" i="109"/>
  <c r="O2055" i="109"/>
  <c r="Q3560" i="109"/>
  <c r="Q3821" i="109"/>
  <c r="Y2775" i="109"/>
  <c r="N813" i="109"/>
  <c r="R1466" i="109"/>
  <c r="N282" i="112"/>
  <c r="Q232" i="109"/>
  <c r="O174" i="112"/>
  <c r="N1247" i="112"/>
  <c r="W613" i="109"/>
  <c r="T1909" i="109"/>
  <c r="U471" i="109"/>
  <c r="P1744" i="112"/>
  <c r="N135" i="112"/>
  <c r="N2089" i="112"/>
  <c r="S3807" i="109"/>
  <c r="O4102" i="109"/>
  <c r="L122" i="113"/>
  <c r="Y1921" i="109"/>
  <c r="S3497" i="109"/>
  <c r="O156" i="110"/>
  <c r="S2644" i="109"/>
  <c r="V278" i="109"/>
  <c r="N1684" i="109"/>
  <c r="Q2602" i="109"/>
  <c r="M36" i="113"/>
  <c r="R2728" i="109"/>
  <c r="U1508" i="109"/>
  <c r="O383" i="109"/>
  <c r="W1229" i="109"/>
  <c r="N3013" i="109"/>
  <c r="N2658" i="109"/>
  <c r="N3435" i="109"/>
  <c r="S2052" i="109"/>
  <c r="R3696" i="109"/>
  <c r="P1317" i="112"/>
  <c r="S33" i="110"/>
  <c r="O1224" i="112"/>
  <c r="N2633" i="112"/>
  <c r="L95" i="110"/>
  <c r="J169" i="113"/>
  <c r="Q542" i="112"/>
  <c r="N3910" i="109"/>
  <c r="O1194" i="112"/>
  <c r="L35" i="110"/>
  <c r="Y3575" i="109"/>
  <c r="Q3544" i="109"/>
  <c r="U85" i="110"/>
  <c r="O255" i="109"/>
  <c r="Q1150" i="109"/>
  <c r="N1311" i="112"/>
  <c r="O3510" i="109"/>
  <c r="Q6" i="112"/>
  <c r="O365" i="112"/>
  <c r="P3794" i="109"/>
  <c r="R138" i="110"/>
  <c r="P464" i="112"/>
  <c r="P2469" i="112"/>
  <c r="J32" i="110"/>
  <c r="V1693" i="109"/>
  <c r="Y4284" i="109"/>
  <c r="N3412" i="109"/>
  <c r="O4092" i="109"/>
  <c r="V2757" i="109"/>
  <c r="O2947" i="109"/>
  <c r="X2230" i="109"/>
  <c r="P2962" i="109"/>
  <c r="O3409" i="109"/>
  <c r="Q498" i="112"/>
  <c r="O53" i="112"/>
  <c r="Q391" i="109"/>
  <c r="P1983" i="109"/>
  <c r="S3299" i="109"/>
  <c r="R3359" i="109"/>
  <c r="M11" i="110"/>
  <c r="W1714" i="109"/>
  <c r="Q3438" i="109"/>
  <c r="O2636" i="112"/>
  <c r="V4143" i="109"/>
  <c r="X2335" i="109"/>
  <c r="P1514" i="112"/>
  <c r="Q1620" i="112"/>
  <c r="K154" i="110"/>
  <c r="K83" i="110"/>
  <c r="N1880" i="112"/>
  <c r="Q4094" i="109"/>
  <c r="Q3842" i="109"/>
  <c r="S2705" i="109"/>
  <c r="O3865" i="109"/>
  <c r="N959" i="112"/>
  <c r="Y4067" i="109"/>
  <c r="Z670" i="109"/>
  <c r="W3475" i="109"/>
  <c r="P1945" i="109"/>
  <c r="R2376" i="109"/>
  <c r="P2567" i="109"/>
  <c r="N2698" i="112"/>
  <c r="P508" i="109"/>
  <c r="Q90" i="110"/>
  <c r="Q1622" i="112"/>
  <c r="U3482" i="109"/>
  <c r="Y1978" i="109"/>
  <c r="U1128" i="109"/>
  <c r="N1719" i="112"/>
  <c r="O1411" i="112"/>
  <c r="O1152" i="112"/>
  <c r="P1550" i="109"/>
  <c r="O1494" i="112"/>
  <c r="N1535" i="109"/>
  <c r="Y906" i="109"/>
  <c r="N1086" i="112"/>
  <c r="S3870" i="109"/>
  <c r="Z4326" i="109"/>
  <c r="N1440" i="112"/>
  <c r="N3127" i="109"/>
  <c r="J66" i="113"/>
  <c r="T3911" i="109"/>
  <c r="O2093" i="109"/>
  <c r="X3082" i="109"/>
  <c r="O3762" i="109"/>
  <c r="P1617" i="109"/>
  <c r="R3886" i="109"/>
  <c r="Q3765" i="109"/>
  <c r="T936" i="109"/>
  <c r="R224" i="112"/>
  <c r="Y4221" i="109"/>
  <c r="N1329" i="112"/>
  <c r="S1187" i="109"/>
  <c r="P2473" i="112"/>
  <c r="V2373" i="109"/>
  <c r="Y398" i="109"/>
  <c r="Q258" i="112"/>
  <c r="R1814" i="112"/>
  <c r="S3428" i="109"/>
  <c r="S60" i="110"/>
  <c r="J114" i="113"/>
  <c r="U1925" i="109"/>
  <c r="Y3113" i="109"/>
  <c r="O2414" i="109"/>
  <c r="Y258" i="109"/>
  <c r="S3084" i="109"/>
  <c r="W2447" i="109"/>
  <c r="N1100" i="112"/>
  <c r="V3101" i="109"/>
  <c r="W1715" i="109"/>
  <c r="Q54" i="112"/>
  <c r="P281" i="112"/>
  <c r="O3187" i="109"/>
  <c r="Q2260" i="109"/>
  <c r="P1540" i="112"/>
  <c r="P1916" i="109"/>
  <c r="P1309" i="112"/>
  <c r="Q890" i="109"/>
  <c r="O2239" i="112"/>
  <c r="V1677" i="109"/>
  <c r="R2512" i="112"/>
  <c r="Y1484" i="109"/>
  <c r="T2034" i="109"/>
  <c r="Y3789" i="109"/>
  <c r="X4184" i="109"/>
  <c r="S1211" i="109"/>
  <c r="U2074" i="109"/>
  <c r="S3297" i="109"/>
  <c r="R372" i="109"/>
  <c r="O2206" i="112"/>
  <c r="V930" i="109"/>
  <c r="W2099" i="109"/>
  <c r="U3061" i="109"/>
  <c r="X2481" i="109"/>
  <c r="R2374" i="109"/>
  <c r="T525" i="109"/>
  <c r="P4147" i="109"/>
  <c r="O2650" i="112"/>
  <c r="P2640" i="109"/>
  <c r="T3573" i="109"/>
  <c r="P771" i="112"/>
  <c r="R245" i="109"/>
  <c r="N3429" i="109"/>
  <c r="Q873" i="112"/>
  <c r="O469" i="112"/>
  <c r="Q2586" i="112"/>
  <c r="V1872" i="109"/>
  <c r="W2965" i="109"/>
  <c r="N390" i="112"/>
  <c r="X1643" i="109"/>
  <c r="Q2576" i="109"/>
  <c r="Q1424" i="112"/>
  <c r="W3293" i="109"/>
  <c r="R99" i="110"/>
  <c r="P541" i="112"/>
  <c r="R903" i="109"/>
  <c r="Y4208" i="109"/>
  <c r="N1876" i="112"/>
  <c r="W1596" i="109"/>
  <c r="O2232" i="112"/>
  <c r="R791" i="109"/>
  <c r="X4029" i="109"/>
  <c r="J42" i="113"/>
  <c r="N759" i="109"/>
  <c r="N46" i="112"/>
  <c r="N3862" i="109"/>
  <c r="N535" i="109"/>
  <c r="W3717" i="109"/>
  <c r="Q2649" i="109"/>
  <c r="P103" i="110"/>
  <c r="X3032" i="109"/>
  <c r="J61" i="113"/>
  <c r="O11" i="110"/>
  <c r="Q4147" i="109"/>
  <c r="S150" i="110"/>
  <c r="V2249" i="109"/>
  <c r="O4211" i="109"/>
  <c r="V1116" i="109"/>
  <c r="Q755" i="112"/>
  <c r="R285" i="109"/>
  <c r="K4" i="110"/>
  <c r="Y873" i="109"/>
  <c r="O1757" i="112"/>
  <c r="Q3204" i="109"/>
  <c r="Q1125" i="109"/>
  <c r="N2249" i="112"/>
  <c r="O2297" i="109"/>
  <c r="N1381" i="109"/>
  <c r="P531" i="109"/>
  <c r="N4264" i="109"/>
  <c r="V4110" i="109"/>
  <c r="U3936" i="109"/>
  <c r="U3207" i="109"/>
  <c r="P4107" i="109"/>
  <c r="S481" i="109"/>
  <c r="R3558" i="109"/>
  <c r="N1851" i="112"/>
  <c r="R1355" i="112"/>
  <c r="W4079" i="109"/>
  <c r="O55" i="112"/>
  <c r="X4102" i="109"/>
  <c r="X2010" i="109"/>
  <c r="V3407" i="109"/>
  <c r="Q2472" i="112"/>
  <c r="P3894" i="109"/>
  <c r="O1561" i="112"/>
  <c r="X2288" i="109"/>
  <c r="Y773" i="109"/>
  <c r="W3779" i="109"/>
  <c r="O1156" i="112"/>
  <c r="V4201" i="109"/>
  <c r="Q122" i="112"/>
  <c r="Q2247" i="112"/>
  <c r="P3357" i="109"/>
  <c r="T3845" i="109"/>
  <c r="Y3136" i="109"/>
  <c r="W374" i="109"/>
  <c r="T2712" i="109"/>
  <c r="N160" i="109"/>
  <c r="R196" i="112"/>
  <c r="N1676" i="109"/>
  <c r="W460" i="109"/>
  <c r="N2012" i="112"/>
  <c r="U127" i="110"/>
  <c r="Q139" i="109"/>
  <c r="N2313" i="112"/>
  <c r="Y2990" i="109"/>
  <c r="X3477" i="109"/>
  <c r="P2597" i="112"/>
  <c r="X612" i="109"/>
  <c r="Q91" i="112"/>
  <c r="U909" i="109"/>
  <c r="T4132" i="109"/>
  <c r="O1740" i="112"/>
  <c r="T1201" i="109"/>
  <c r="Y1655" i="109"/>
  <c r="V626" i="109"/>
  <c r="U4024" i="109"/>
  <c r="N120" i="112"/>
  <c r="T3043" i="109"/>
  <c r="N1918" i="112"/>
  <c r="U2681" i="109"/>
  <c r="V2025" i="109"/>
  <c r="X3079" i="109"/>
  <c r="N1980" i="112"/>
  <c r="R1838" i="112"/>
  <c r="N274" i="112"/>
  <c r="R2472" i="109"/>
  <c r="U3063" i="109"/>
  <c r="P1328" i="112"/>
  <c r="Q565" i="112"/>
  <c r="Y4177" i="109"/>
  <c r="W3836" i="109"/>
  <c r="Y4252" i="109"/>
  <c r="P976" i="112"/>
  <c r="R2589" i="109"/>
  <c r="U25" i="110"/>
  <c r="T4193" i="109"/>
  <c r="Q530" i="112"/>
  <c r="O2012" i="112"/>
  <c r="R1723" i="109"/>
  <c r="Q2310" i="112"/>
  <c r="O2330" i="112"/>
  <c r="O3479" i="109"/>
  <c r="O1088" i="112"/>
  <c r="R4060" i="109"/>
  <c r="K15" i="110"/>
  <c r="J54" i="110"/>
  <c r="O4109" i="109"/>
  <c r="N3530" i="109"/>
  <c r="R2944" i="109"/>
  <c r="O3921" i="109"/>
  <c r="S586" i="109"/>
  <c r="Y4043" i="109"/>
  <c r="N1551" i="112"/>
  <c r="Q2308" i="112"/>
  <c r="Q1612" i="109"/>
  <c r="P3014" i="109"/>
  <c r="O2302" i="112"/>
  <c r="Y1257" i="109"/>
  <c r="U2422" i="109"/>
  <c r="Z2175" i="109"/>
  <c r="N1072" i="112"/>
  <c r="U3822" i="109"/>
  <c r="O3934" i="109"/>
  <c r="S35" i="110"/>
  <c r="K101" i="113"/>
  <c r="W2310" i="109"/>
  <c r="T906" i="109"/>
  <c r="N169" i="110"/>
  <c r="Y1847" i="109"/>
  <c r="U3516" i="109"/>
  <c r="O2669" i="109"/>
  <c r="P1018" i="112"/>
  <c r="T3042" i="109"/>
  <c r="X2985" i="109"/>
  <c r="W1136" i="109"/>
  <c r="O402" i="112"/>
  <c r="V1740" i="109"/>
  <c r="T3466" i="109"/>
  <c r="P601" i="109"/>
  <c r="V271" i="109"/>
  <c r="R2957" i="109"/>
  <c r="V776" i="109"/>
  <c r="W3376" i="109"/>
  <c r="Y899" i="109"/>
  <c r="R3857" i="109"/>
  <c r="N864" i="112"/>
  <c r="P2062" i="109"/>
  <c r="X3322" i="109"/>
  <c r="N497" i="109"/>
  <c r="V1226" i="109"/>
  <c r="P3011" i="109"/>
  <c r="N2827" i="109"/>
  <c r="P1374" i="109"/>
  <c r="T2425" i="109"/>
  <c r="X2030" i="109"/>
  <c r="V4248" i="109"/>
  <c r="P1651" i="112"/>
  <c r="W3847" i="109"/>
  <c r="W171" i="109"/>
  <c r="S4021" i="109"/>
  <c r="Y172" i="109"/>
  <c r="U771" i="109"/>
  <c r="T2457" i="109"/>
  <c r="Q778" i="109"/>
  <c r="R2070" i="112"/>
  <c r="N937" i="112"/>
  <c r="P571" i="109"/>
  <c r="N582" i="109"/>
  <c r="Q4108" i="109"/>
  <c r="O1869" i="109"/>
  <c r="Q492" i="109"/>
  <c r="V4154" i="109"/>
  <c r="X956" i="109"/>
  <c r="O1948" i="109"/>
  <c r="O2700" i="112"/>
  <c r="T3553" i="109"/>
  <c r="W3654" i="109"/>
  <c r="V2640" i="109"/>
  <c r="T2693" i="109"/>
  <c r="X2847" i="109"/>
  <c r="N1975" i="109"/>
  <c r="P715" i="112"/>
  <c r="O2049" i="109"/>
  <c r="Q1090" i="112"/>
  <c r="N2565" i="112"/>
  <c r="U3508" i="109"/>
  <c r="S476" i="109"/>
  <c r="P16" i="112"/>
  <c r="S1462" i="109"/>
  <c r="P2592" i="112"/>
  <c r="N1693" i="112"/>
  <c r="W1700" i="109"/>
  <c r="Q2344" i="112"/>
  <c r="P386" i="112"/>
  <c r="N2699" i="109"/>
  <c r="V1002" i="109"/>
  <c r="P3168" i="109"/>
  <c r="P2387" i="112"/>
  <c r="R2459" i="109"/>
  <c r="N1286" i="112"/>
  <c r="V1536" i="109"/>
  <c r="J119" i="113"/>
  <c r="Q103" i="110"/>
  <c r="X4242" i="109"/>
  <c r="R3725" i="109"/>
  <c r="O972" i="112"/>
  <c r="V3008" i="109"/>
  <c r="U3854" i="109"/>
  <c r="T4040" i="109"/>
  <c r="Y3532" i="109"/>
  <c r="W1233" i="109"/>
  <c r="X3159" i="109"/>
  <c r="Q1540" i="112"/>
  <c r="R655" i="112"/>
  <c r="N2543" i="112"/>
  <c r="V3071" i="109"/>
  <c r="O693" i="112"/>
  <c r="T3354" i="109"/>
  <c r="S3318" i="109"/>
  <c r="Y1594" i="109"/>
  <c r="O76" i="112"/>
  <c r="Q3935" i="109"/>
  <c r="V851" i="109"/>
  <c r="Q2620" i="112"/>
  <c r="O1652" i="112"/>
  <c r="T826" i="109"/>
  <c r="N3457" i="109"/>
  <c r="O1493" i="109"/>
  <c r="T2254" i="109"/>
  <c r="Q2020" i="112"/>
  <c r="T3458" i="109"/>
  <c r="O132" i="112"/>
  <c r="X3496" i="109"/>
  <c r="Y4250" i="109"/>
  <c r="Q2337" i="109"/>
  <c r="P2718" i="109"/>
  <c r="T4168" i="109"/>
  <c r="T2085" i="109"/>
  <c r="V2202" i="109"/>
  <c r="N1900" i="109"/>
  <c r="R2817" i="109"/>
  <c r="Z4003" i="109"/>
  <c r="P1956" i="109"/>
  <c r="S925" i="109"/>
  <c r="N1277" i="112"/>
  <c r="P1567" i="109"/>
  <c r="M51" i="110"/>
  <c r="O2591" i="112"/>
  <c r="U2734" i="109"/>
  <c r="J69" i="110"/>
  <c r="Q783" i="112"/>
  <c r="X2285" i="109"/>
  <c r="O1475" i="112"/>
  <c r="O3389" i="109"/>
  <c r="T3537" i="109"/>
  <c r="U2393" i="109"/>
  <c r="R2617" i="109"/>
  <c r="P324" i="112"/>
  <c r="T861" i="109"/>
  <c r="P458" i="109"/>
  <c r="Q3728" i="109"/>
  <c r="O338" i="112"/>
  <c r="X3320" i="109"/>
  <c r="R2988" i="109"/>
  <c r="M102" i="110"/>
  <c r="S4235" i="109"/>
  <c r="P2251" i="109"/>
  <c r="S4140" i="109"/>
  <c r="Q1507" i="112"/>
  <c r="J105" i="110"/>
  <c r="V1468" i="109"/>
  <c r="O2064" i="109"/>
  <c r="U906" i="109"/>
  <c r="Q1895" i="112"/>
  <c r="R3327" i="109"/>
  <c r="P3423" i="109"/>
  <c r="T1549" i="109"/>
  <c r="N396" i="109"/>
  <c r="T2366" i="109"/>
  <c r="Q3033" i="109"/>
  <c r="P2349" i="112"/>
  <c r="U2776" i="109"/>
  <c r="X129" i="109"/>
  <c r="R4086" i="109"/>
  <c r="P1759" i="112"/>
  <c r="Q1073" i="112"/>
  <c r="Q3032" i="109"/>
  <c r="N1843" i="112"/>
  <c r="N969" i="112"/>
  <c r="X1537" i="109"/>
  <c r="U174" i="110"/>
  <c r="Y3073" i="109"/>
  <c r="T780" i="109"/>
  <c r="T656" i="109"/>
  <c r="W98" i="109"/>
  <c r="T2965" i="109"/>
  <c r="W3308" i="109"/>
  <c r="Q2994" i="109"/>
  <c r="R1838" i="109"/>
  <c r="P2002" i="112"/>
  <c r="R2774" i="109"/>
  <c r="U3186" i="109"/>
  <c r="U170" i="109"/>
  <c r="X3792" i="109"/>
  <c r="W2376" i="109"/>
  <c r="P722" i="112"/>
  <c r="Q1425" i="112"/>
  <c r="S55" i="110"/>
  <c r="V1140" i="109"/>
  <c r="X4200" i="109"/>
  <c r="R4275" i="109"/>
  <c r="N2469" i="112"/>
  <c r="X2805" i="109"/>
  <c r="S4214" i="109"/>
  <c r="P40" i="112"/>
  <c r="X511" i="109"/>
  <c r="M133" i="113"/>
  <c r="P385" i="112"/>
  <c r="O1062" i="112"/>
  <c r="N867" i="109"/>
  <c r="R742" i="109"/>
  <c r="P178" i="110"/>
  <c r="R3153" i="109"/>
  <c r="N3833" i="109"/>
  <c r="Q274" i="112"/>
  <c r="R1725" i="109"/>
  <c r="N2831" i="109"/>
  <c r="R1685" i="109"/>
  <c r="Q3771" i="109"/>
  <c r="U2011" i="109"/>
  <c r="U134" i="109"/>
  <c r="R2808" i="109"/>
  <c r="S499" i="109"/>
  <c r="O97" i="112"/>
  <c r="O316" i="112"/>
  <c r="N2472" i="109"/>
  <c r="W1953" i="109"/>
  <c r="T4046" i="109"/>
  <c r="P4163" i="109"/>
  <c r="P2431" i="112"/>
  <c r="Q376" i="109"/>
  <c r="Q4109" i="109"/>
  <c r="P2217" i="112"/>
  <c r="X3502" i="109"/>
  <c r="U3529" i="109"/>
  <c r="P4235" i="109"/>
  <c r="P2247" i="112"/>
  <c r="U2703" i="109"/>
  <c r="Y1264" i="109"/>
  <c r="V3350" i="109"/>
  <c r="N1089" i="112"/>
  <c r="T3030" i="109"/>
  <c r="V180" i="109"/>
  <c r="O3760" i="109"/>
  <c r="Q915" i="109"/>
  <c r="P4247" i="109"/>
  <c r="T3934" i="109"/>
  <c r="P2636" i="112"/>
  <c r="Y1607" i="109"/>
  <c r="T3495" i="109"/>
  <c r="Q876" i="109"/>
  <c r="N2693" i="112"/>
  <c r="Y1879" i="109"/>
  <c r="N874" i="109"/>
  <c r="O1450" i="112"/>
  <c r="Q2073" i="112"/>
  <c r="R2557" i="109"/>
  <c r="V200" i="109"/>
  <c r="Q97" i="109"/>
  <c r="P1362" i="109"/>
  <c r="T2303" i="109"/>
  <c r="W3854" i="109"/>
  <c r="P2837" i="109"/>
  <c r="P2043" i="109"/>
  <c r="Q134" i="109"/>
  <c r="N4131" i="109"/>
  <c r="Q1017" i="109"/>
  <c r="Q3416" i="109"/>
  <c r="O18" i="112"/>
  <c r="Q3354" i="109"/>
  <c r="U541" i="109"/>
  <c r="V3938" i="109"/>
  <c r="O1593" i="109"/>
  <c r="Q1617" i="109"/>
  <c r="U2363" i="109"/>
  <c r="K155" i="110"/>
  <c r="U3875" i="109"/>
  <c r="P3099" i="109"/>
  <c r="P3201" i="109"/>
  <c r="S4273" i="109"/>
  <c r="R800" i="109"/>
  <c r="P1766" i="112"/>
  <c r="U3305" i="109"/>
  <c r="N1321" i="112"/>
  <c r="O1568" i="109"/>
  <c r="Y3900" i="109"/>
  <c r="X2706" i="109"/>
  <c r="Q2359" i="109"/>
  <c r="N1500" i="112"/>
  <c r="X3706" i="109"/>
  <c r="O1851" i="112"/>
  <c r="O2323" i="109"/>
  <c r="W2749" i="109"/>
  <c r="Q2681" i="109"/>
  <c r="S579" i="109"/>
  <c r="J139" i="113"/>
  <c r="W3905" i="109"/>
  <c r="Q1257" i="112"/>
  <c r="W3123" i="109"/>
  <c r="O2380" i="112"/>
  <c r="R1903" i="109"/>
  <c r="K173" i="113"/>
  <c r="Q1166" i="109"/>
  <c r="X2246" i="109"/>
  <c r="X3027" i="109"/>
  <c r="O1222" i="112"/>
  <c r="P581" i="109"/>
  <c r="V3885" i="109"/>
  <c r="U1991" i="109"/>
  <c r="O1305" i="112"/>
  <c r="N482" i="112"/>
  <c r="U4109" i="109"/>
  <c r="O290" i="112"/>
  <c r="P2399" i="109"/>
  <c r="V1851" i="109"/>
  <c r="N1537" i="112"/>
  <c r="P810" i="109"/>
  <c r="T787" i="109"/>
  <c r="N3326" i="109"/>
  <c r="N1895" i="109"/>
  <c r="P100" i="110"/>
  <c r="T2209" i="109"/>
  <c r="U3055" i="109"/>
  <c r="P2769" i="109"/>
  <c r="R1017" i="109"/>
  <c r="X3370" i="109"/>
  <c r="J133" i="113"/>
  <c r="V2026" i="109"/>
  <c r="P2566" i="109"/>
  <c r="O600" i="112"/>
  <c r="Q806" i="112"/>
  <c r="T3861" i="109"/>
  <c r="N1725" i="109"/>
  <c r="Q2111" i="109"/>
  <c r="S61" i="110"/>
  <c r="O3445" i="109"/>
  <c r="X1746" i="109"/>
  <c r="X3673" i="109"/>
  <c r="U22" i="110"/>
  <c r="Q4237" i="109"/>
  <c r="P3485" i="109"/>
  <c r="W2934" i="109"/>
  <c r="O150" i="112"/>
  <c r="Q471" i="112"/>
  <c r="O236" i="112"/>
  <c r="N119" i="109"/>
  <c r="S1959" i="109"/>
  <c r="Q1104" i="109"/>
  <c r="P3374" i="109"/>
  <c r="U3014" i="109"/>
  <c r="V4237" i="109"/>
  <c r="P2405" i="112"/>
  <c r="P2162" i="112"/>
  <c r="P1269" i="112"/>
  <c r="Q746" i="112"/>
  <c r="S2985" i="109"/>
  <c r="N1777" i="112"/>
  <c r="P1981" i="112"/>
  <c r="O121" i="110"/>
  <c r="O2441" i="112"/>
  <c r="N3369" i="109"/>
  <c r="X3918" i="109"/>
  <c r="O803" i="109"/>
  <c r="O3702" i="109"/>
  <c r="N1283" i="109"/>
  <c r="T3352" i="109"/>
  <c r="Y2584" i="109"/>
  <c r="W740" i="109"/>
  <c r="V1924" i="109"/>
  <c r="Q2734" i="109"/>
  <c r="S1296" i="109"/>
  <c r="Q1637" i="109"/>
  <c r="X1359" i="109"/>
  <c r="N2245" i="109"/>
  <c r="W3097" i="109"/>
  <c r="Q2462" i="112"/>
  <c r="O1045" i="112"/>
  <c r="V2287" i="109"/>
  <c r="O2392" i="112"/>
  <c r="P1022" i="112"/>
  <c r="T53" i="110"/>
  <c r="Q1205" i="112"/>
  <c r="N125" i="110"/>
  <c r="X4280" i="109"/>
  <c r="X1257" i="109"/>
  <c r="Y2951" i="109"/>
  <c r="Q184" i="112"/>
  <c r="K109" i="113"/>
  <c r="V3310" i="109"/>
  <c r="O2378" i="112"/>
  <c r="O4199" i="109"/>
  <c r="U3721" i="109"/>
  <c r="Q3028" i="109"/>
  <c r="O3297" i="109"/>
  <c r="S2620" i="109"/>
  <c r="Q292" i="112"/>
  <c r="X2746" i="109"/>
  <c r="K142" i="110"/>
  <c r="R2044" i="112"/>
  <c r="O4225" i="109"/>
  <c r="Y4157" i="109"/>
  <c r="Z1429" i="109"/>
  <c r="O1879" i="112"/>
  <c r="X4276" i="109"/>
  <c r="W1944" i="109"/>
  <c r="Q1303" i="112"/>
  <c r="N2460" i="112"/>
  <c r="X4169" i="109"/>
  <c r="W4106" i="109"/>
  <c r="S436" i="109"/>
  <c r="W2704" i="109"/>
  <c r="K172" i="113"/>
  <c r="N628" i="109"/>
  <c r="N2660" i="112"/>
  <c r="P2105" i="112"/>
  <c r="V4239" i="109"/>
  <c r="K14" i="113"/>
  <c r="V2589" i="109"/>
  <c r="T1275" i="109"/>
  <c r="Y2835" i="109"/>
  <c r="W1678" i="109"/>
  <c r="P60" i="112"/>
  <c r="O797" i="109"/>
  <c r="Y4133" i="109"/>
  <c r="U4231" i="109"/>
  <c r="P1795" i="112"/>
  <c r="P2992" i="109"/>
  <c r="S1915" i="109"/>
  <c r="X2207" i="109"/>
  <c r="L109" i="113"/>
  <c r="P1789" i="112"/>
  <c r="S2846" i="109"/>
  <c r="N2103" i="112"/>
  <c r="U3150" i="109"/>
  <c r="P3153" i="109"/>
  <c r="S40" i="110"/>
  <c r="O983" i="109"/>
  <c r="N69" i="112"/>
  <c r="O364" i="112"/>
  <c r="U488" i="109"/>
  <c r="W1528" i="109"/>
  <c r="X2308" i="109"/>
  <c r="T3432" i="109"/>
  <c r="Q2630" i="109"/>
  <c r="Z1406" i="109"/>
  <c r="S2458" i="109"/>
  <c r="Y1602" i="109"/>
  <c r="P1708" i="112"/>
  <c r="P4077" i="109"/>
  <c r="U32" i="110"/>
  <c r="X4099" i="109"/>
  <c r="O2479" i="109"/>
  <c r="R4247" i="109"/>
  <c r="P3741" i="109"/>
  <c r="S4153" i="109"/>
  <c r="T1286" i="109"/>
  <c r="Y2477" i="109"/>
  <c r="P884" i="109"/>
  <c r="U1710" i="109"/>
  <c r="R2241" i="109"/>
  <c r="O1083" i="112"/>
  <c r="R1973" i="109"/>
  <c r="O1392" i="112"/>
  <c r="P1122" i="109"/>
  <c r="X3309" i="109"/>
  <c r="Q3531" i="109"/>
  <c r="V4040" i="109"/>
  <c r="S781" i="109"/>
  <c r="N2092" i="109"/>
  <c r="Q2017" i="112"/>
  <c r="O3137" i="109"/>
  <c r="S4150" i="109"/>
  <c r="O489" i="112"/>
  <c r="X568" i="109"/>
  <c r="Q1005" i="109"/>
  <c r="P4096" i="109"/>
  <c r="T765" i="109"/>
  <c r="U456" i="109"/>
  <c r="U2451" i="109"/>
  <c r="Q1631" i="112"/>
  <c r="S1106" i="109"/>
  <c r="N553" i="112"/>
  <c r="O138" i="112"/>
  <c r="R2693" i="109"/>
  <c r="T3909" i="109"/>
  <c r="N1496" i="112"/>
  <c r="X2638" i="109"/>
  <c r="Q130" i="112"/>
  <c r="Y2564" i="109"/>
  <c r="R1201" i="109"/>
  <c r="P2397" i="112"/>
  <c r="O3751" i="109"/>
  <c r="P4285" i="109"/>
  <c r="W1959" i="109"/>
  <c r="O1696" i="112"/>
  <c r="W838" i="109"/>
  <c r="Z2497" i="109"/>
  <c r="V3017" i="109"/>
  <c r="O96" i="112"/>
  <c r="Y2338" i="109"/>
  <c r="U1346" i="109"/>
  <c r="R783" i="109"/>
  <c r="Q1887" i="112"/>
  <c r="X529" i="109"/>
  <c r="U3917" i="109"/>
  <c r="U4139" i="109"/>
  <c r="O4221" i="109"/>
  <c r="Q132" i="110"/>
  <c r="Q3656" i="109"/>
  <c r="W3017" i="109"/>
  <c r="Y11" i="109"/>
  <c r="R2563" i="109"/>
  <c r="U937" i="109"/>
  <c r="Y493" i="109"/>
  <c r="Q3578" i="109"/>
  <c r="N840" i="109"/>
  <c r="T429" i="109"/>
  <c r="V2103" i="109"/>
  <c r="P3162" i="109"/>
  <c r="Q3401" i="109"/>
  <c r="W4231" i="109"/>
  <c r="N2819" i="109"/>
  <c r="T3333" i="109"/>
  <c r="U3465" i="109"/>
  <c r="V3560" i="109"/>
  <c r="N1935" i="112"/>
  <c r="T98" i="110"/>
  <c r="Y2831" i="109"/>
  <c r="V1496" i="109"/>
  <c r="W986" i="109"/>
  <c r="T603" i="109"/>
  <c r="S3757" i="109"/>
  <c r="P1509" i="112"/>
  <c r="U3290" i="109"/>
  <c r="Y2616" i="109"/>
  <c r="V2478" i="109"/>
  <c r="P1615" i="112"/>
  <c r="P3850" i="109"/>
  <c r="W3797" i="109"/>
  <c r="Q1202" i="109"/>
  <c r="V2387" i="109"/>
  <c r="O3537" i="109"/>
  <c r="N173" i="112"/>
  <c r="O2807" i="109"/>
  <c r="U1592" i="109"/>
  <c r="X1290" i="109"/>
  <c r="V611" i="109"/>
  <c r="Q95" i="109"/>
  <c r="R3077" i="109"/>
  <c r="Q63" i="109"/>
  <c r="N4098" i="109"/>
  <c r="T72" i="110"/>
  <c r="W642" i="109"/>
  <c r="X1198" i="109"/>
  <c r="T4139" i="109"/>
  <c r="P3788" i="109"/>
  <c r="U4200" i="109"/>
  <c r="S4261" i="109"/>
  <c r="W4190" i="109"/>
  <c r="T3415" i="109"/>
  <c r="T3003" i="109"/>
  <c r="S1299" i="109"/>
  <c r="N1631" i="112"/>
  <c r="V2579" i="109"/>
  <c r="N539" i="112"/>
  <c r="R982" i="109"/>
  <c r="R201" i="109"/>
  <c r="U458" i="109"/>
  <c r="S3885" i="109"/>
  <c r="O1897" i="109"/>
  <c r="Z4334" i="109"/>
  <c r="P3093" i="109"/>
  <c r="U2820" i="109"/>
  <c r="P1478" i="109"/>
  <c r="Y536" i="109"/>
  <c r="N1918" i="109"/>
  <c r="U4213" i="109"/>
  <c r="R2296" i="109"/>
  <c r="V3688" i="109"/>
  <c r="X2220" i="109"/>
  <c r="P38" i="112"/>
  <c r="Y3050" i="109"/>
  <c r="Y878" i="109"/>
  <c r="S4187" i="109"/>
  <c r="U1936" i="109"/>
  <c r="W2963" i="109"/>
  <c r="Q2258" i="109"/>
  <c r="N817" i="109"/>
  <c r="P2683" i="112"/>
  <c r="W1699" i="109"/>
  <c r="W2196" i="109"/>
  <c r="S440" i="109"/>
  <c r="S2632" i="109"/>
  <c r="O3315" i="109"/>
  <c r="Q3690" i="109"/>
  <c r="T1492" i="109"/>
  <c r="X3475" i="109"/>
  <c r="O2712" i="112"/>
  <c r="P553" i="112"/>
  <c r="Y4300" i="109"/>
  <c r="P83" i="112"/>
  <c r="Q1488" i="109"/>
  <c r="O1648" i="112"/>
  <c r="P3428" i="109"/>
  <c r="R71" i="110"/>
  <c r="Y4283" i="109"/>
  <c r="J83" i="110"/>
  <c r="Q870" i="112"/>
  <c r="O94" i="110"/>
  <c r="T2196" i="109"/>
  <c r="W2640" i="109"/>
  <c r="V2692" i="109"/>
  <c r="S3076" i="109"/>
  <c r="U3108" i="109"/>
  <c r="R2077" i="109"/>
  <c r="W2970" i="109"/>
  <c r="U3757" i="109"/>
  <c r="Q3873" i="109"/>
  <c r="P1591" i="109"/>
  <c r="N2587" i="112"/>
  <c r="N854" i="109"/>
  <c r="W3186" i="109"/>
  <c r="U287" i="109"/>
  <c r="N1734" i="112"/>
  <c r="W2452" i="109"/>
  <c r="Q1064" i="112"/>
  <c r="Y3358" i="109"/>
  <c r="R2243" i="109"/>
  <c r="V3295" i="109"/>
  <c r="Q53" i="110"/>
  <c r="Y2762" i="109"/>
  <c r="W493" i="109"/>
  <c r="O308" i="112"/>
  <c r="Q704" i="112"/>
  <c r="U107" i="109"/>
  <c r="P4064" i="109"/>
  <c r="R587" i="109"/>
  <c r="O579" i="112"/>
  <c r="P288" i="109"/>
  <c r="Q3405" i="109"/>
  <c r="T3895" i="109"/>
  <c r="P3013" i="109"/>
  <c r="T1894" i="109"/>
  <c r="U2279" i="109"/>
  <c r="V3165" i="109"/>
  <c r="J128" i="110"/>
  <c r="T2074" i="109"/>
  <c r="T3672" i="109"/>
  <c r="T2594" i="109"/>
  <c r="R3784" i="109"/>
  <c r="O149" i="112"/>
  <c r="Q2772" i="109"/>
  <c r="S2402" i="109"/>
  <c r="X2372" i="109"/>
  <c r="O335" i="112"/>
  <c r="U1135" i="109"/>
  <c r="S611" i="109"/>
  <c r="O2258" i="109"/>
  <c r="O293" i="109"/>
  <c r="V3044" i="109"/>
  <c r="Y807" i="109"/>
  <c r="S2451" i="109"/>
  <c r="Q4" i="112"/>
  <c r="Z2159" i="109"/>
  <c r="S4166" i="109"/>
  <c r="X3753" i="109"/>
  <c r="W4236" i="109"/>
  <c r="R3716" i="109"/>
  <c r="W734" i="109"/>
  <c r="P2391" i="109"/>
  <c r="W1524" i="109"/>
  <c r="N1166" i="109"/>
  <c r="Y4126" i="109"/>
  <c r="O2767" i="109"/>
  <c r="X1117" i="109"/>
  <c r="X4093" i="109"/>
  <c r="W2477" i="109"/>
  <c r="N1452" i="112"/>
  <c r="N3166" i="109"/>
  <c r="S110" i="110"/>
  <c r="Y3831" i="109"/>
  <c r="P781" i="112"/>
  <c r="P2469" i="109"/>
  <c r="U3739" i="109"/>
  <c r="O2070" i="109"/>
  <c r="Q33" i="109"/>
  <c r="V2770" i="109"/>
  <c r="N3010" i="109"/>
  <c r="S237" i="109"/>
  <c r="V2420" i="109"/>
  <c r="S2802" i="109"/>
  <c r="X474" i="109"/>
  <c r="V1749" i="109"/>
  <c r="N153" i="109"/>
  <c r="O3066" i="109"/>
  <c r="N2687" i="109"/>
  <c r="X3476" i="109"/>
  <c r="O3180" i="109"/>
  <c r="R1274" i="109"/>
  <c r="U4260" i="109"/>
  <c r="J16" i="113"/>
  <c r="X421" i="109"/>
  <c r="S3324" i="109"/>
  <c r="U2750" i="109"/>
  <c r="N2046" i="109"/>
  <c r="X619" i="109"/>
  <c r="Y4276" i="109"/>
  <c r="O4207" i="109"/>
  <c r="P2645" i="112"/>
  <c r="R4199" i="109"/>
  <c r="V2429" i="109"/>
  <c r="Q2162" i="112"/>
  <c r="T58" i="110"/>
  <c r="T1202" i="109"/>
  <c r="N3519" i="109"/>
  <c r="S3675" i="109"/>
  <c r="Y1308" i="109"/>
  <c r="V4047" i="109"/>
  <c r="S3565" i="109"/>
  <c r="P1786" i="112"/>
  <c r="T2578" i="109"/>
  <c r="P1050" i="112"/>
  <c r="Y766" i="109"/>
  <c r="W559" i="109"/>
  <c r="X3356" i="109"/>
  <c r="W1842" i="109"/>
  <c r="S149" i="110"/>
  <c r="W2989" i="109"/>
  <c r="V540" i="109"/>
  <c r="K95" i="110"/>
  <c r="Q718" i="112"/>
  <c r="X2998" i="109"/>
  <c r="Z4000" i="109"/>
  <c r="U569" i="109"/>
  <c r="T3720" i="109"/>
  <c r="V408" i="109"/>
  <c r="P1481" i="112"/>
  <c r="S44" i="110"/>
  <c r="R1334" i="109"/>
  <c r="T1128" i="109"/>
  <c r="P3654" i="109"/>
  <c r="O712" i="112"/>
  <c r="Q1195" i="109"/>
  <c r="P946" i="112"/>
  <c r="P600" i="112"/>
  <c r="U2960" i="109"/>
  <c r="W1933" i="109"/>
  <c r="N14" i="112"/>
  <c r="Q4100" i="109"/>
  <c r="X3294" i="109"/>
  <c r="N2146" i="112"/>
  <c r="P2681" i="112"/>
  <c r="L167" i="113"/>
  <c r="V3068" i="109"/>
  <c r="O43" i="110"/>
  <c r="T3128" i="109"/>
  <c r="Y1271" i="109"/>
  <c r="W1620" i="109"/>
  <c r="Q3161" i="109"/>
  <c r="S7" i="109"/>
  <c r="O1258" i="112"/>
  <c r="N596" i="109"/>
  <c r="S4207" i="109"/>
  <c r="S2285" i="109"/>
  <c r="V2231" i="109"/>
  <c r="Q2622" i="112"/>
  <c r="W1106" i="109"/>
  <c r="Q373" i="112"/>
  <c r="N3159" i="109"/>
  <c r="O2308" i="112"/>
  <c r="Y3559" i="109"/>
  <c r="P1587" i="109"/>
  <c r="Q1668" i="112"/>
  <c r="O1142" i="109"/>
  <c r="S2253" i="109"/>
  <c r="Y380" i="109"/>
  <c r="X31" i="109"/>
  <c r="Q853" i="112"/>
  <c r="X3499" i="109"/>
  <c r="W1615" i="109"/>
  <c r="Z4313" i="109"/>
  <c r="L159" i="113"/>
  <c r="X1553" i="109"/>
  <c r="N1784" i="112"/>
  <c r="R1832" i="109"/>
  <c r="P3652" i="109"/>
  <c r="V654" i="109"/>
  <c r="O1985" i="109"/>
  <c r="U4219" i="109"/>
  <c r="Y1023" i="109"/>
  <c r="Q3521" i="109"/>
  <c r="O2701" i="112"/>
  <c r="O2226" i="112"/>
  <c r="T4271" i="109"/>
  <c r="S421" i="109"/>
  <c r="S4230" i="109"/>
  <c r="N309" i="112"/>
  <c r="Q596" i="112"/>
  <c r="P51" i="110"/>
  <c r="W4088" i="109"/>
  <c r="O740" i="112"/>
  <c r="V2956" i="109"/>
  <c r="T4189" i="109"/>
  <c r="S3057" i="109"/>
  <c r="P3769" i="109"/>
  <c r="X3312" i="109"/>
  <c r="Q3143" i="109"/>
  <c r="O872" i="109"/>
  <c r="N1303" i="112"/>
  <c r="W1166" i="109"/>
  <c r="P3525" i="109"/>
  <c r="O3879" i="109"/>
  <c r="S502" i="109"/>
  <c r="P2154" i="112"/>
  <c r="R3426" i="109"/>
  <c r="Q2746" i="109"/>
  <c r="W4037" i="109"/>
  <c r="P899" i="109"/>
  <c r="O3057" i="109"/>
  <c r="J90" i="113"/>
  <c r="P1248" i="109"/>
  <c r="X3135" i="109"/>
  <c r="Q269" i="112"/>
  <c r="T2343" i="109"/>
  <c r="W3035" i="109"/>
  <c r="Q561" i="112"/>
  <c r="N3077" i="109"/>
  <c r="N212" i="109"/>
  <c r="R914" i="112"/>
  <c r="N139" i="109"/>
  <c r="T2195" i="109"/>
  <c r="O66" i="110"/>
  <c r="S3042" i="109"/>
  <c r="Y87" i="109"/>
  <c r="U520" i="109"/>
  <c r="S3046" i="109"/>
  <c r="P1193" i="112"/>
  <c r="O1171" i="109"/>
  <c r="S3912" i="109"/>
  <c r="Q78" i="112"/>
  <c r="M167" i="110"/>
  <c r="R2053" i="112"/>
  <c r="R3317" i="109"/>
  <c r="P2413" i="112"/>
  <c r="W1117" i="109"/>
  <c r="P964" i="112"/>
  <c r="X3904" i="109"/>
  <c r="P2728" i="109"/>
  <c r="N3122" i="109"/>
  <c r="N2251" i="112"/>
  <c r="T1651" i="109"/>
  <c r="O1008" i="109"/>
  <c r="X1487" i="109"/>
  <c r="R2197" i="109"/>
  <c r="S14" i="109"/>
  <c r="P2647" i="112"/>
  <c r="U50" i="109"/>
  <c r="Q1512" i="112"/>
  <c r="P2461" i="112"/>
  <c r="V109" i="109"/>
  <c r="X3344" i="109"/>
  <c r="U2570" i="109"/>
  <c r="P1511" i="109"/>
  <c r="O29" i="109"/>
  <c r="T2743" i="109"/>
  <c r="O2151" i="112"/>
  <c r="Q3787" i="109"/>
  <c r="P4037" i="109"/>
  <c r="O3001" i="109"/>
  <c r="T3207" i="109"/>
  <c r="R2510" i="112"/>
  <c r="P3325" i="109"/>
  <c r="O278" i="112"/>
  <c r="Q1291" i="109"/>
  <c r="S112" i="110"/>
  <c r="N2080" i="112"/>
  <c r="U3408" i="109"/>
  <c r="V526" i="109"/>
  <c r="W1851" i="109"/>
  <c r="X3462" i="109"/>
  <c r="S164" i="109"/>
  <c r="Z2493" i="109"/>
  <c r="Y2802" i="109"/>
  <c r="S2308" i="109"/>
  <c r="V2081" i="109"/>
  <c r="V3115" i="109"/>
  <c r="X2080" i="109"/>
  <c r="U3780" i="109"/>
  <c r="U4195" i="109"/>
  <c r="X4036" i="109"/>
  <c r="O2069" i="109"/>
  <c r="T2658" i="109"/>
  <c r="O1377" i="109"/>
  <c r="N2397" i="109"/>
  <c r="Q184" i="109"/>
  <c r="N3509" i="109"/>
  <c r="S2024" i="109"/>
  <c r="U821" i="109"/>
  <c r="N1671" i="112"/>
  <c r="N1953" i="112"/>
  <c r="P603" i="112"/>
  <c r="N2991" i="109"/>
  <c r="N4" i="112"/>
  <c r="Q2618" i="109"/>
  <c r="Q3497" i="109"/>
  <c r="Q3903" i="109"/>
  <c r="S2201" i="109"/>
  <c r="U1665" i="109"/>
  <c r="R4155" i="109"/>
  <c r="W4276" i="109"/>
  <c r="W3546" i="109"/>
  <c r="Q2052" i="109"/>
  <c r="Q3062" i="109"/>
  <c r="Q4075" i="109"/>
  <c r="R3465" i="109"/>
  <c r="T1009" i="109"/>
  <c r="O2117" i="109"/>
  <c r="V3853" i="109"/>
  <c r="R1851" i="109"/>
  <c r="X3806" i="109"/>
  <c r="Q2562" i="109"/>
  <c r="V3024" i="109"/>
  <c r="Q3094" i="109"/>
  <c r="N1626" i="112"/>
  <c r="P1662" i="112"/>
  <c r="U1561" i="109"/>
  <c r="U2687" i="109"/>
  <c r="R531" i="109"/>
  <c r="Z1071" i="109"/>
  <c r="T1368" i="109"/>
  <c r="R65" i="110"/>
  <c r="N1843" i="109"/>
  <c r="U1355" i="109"/>
  <c r="N2398" i="112"/>
  <c r="T2454" i="109"/>
  <c r="N1119" i="109"/>
  <c r="W1659" i="109"/>
  <c r="W1616" i="109"/>
  <c r="N781" i="112"/>
  <c r="U2192" i="109"/>
  <c r="Q453" i="109"/>
  <c r="V1577" i="109"/>
  <c r="P2835" i="109"/>
  <c r="U1376" i="109"/>
  <c r="N2076" i="109"/>
  <c r="W2959" i="109"/>
  <c r="U2965" i="109"/>
  <c r="X3348" i="109"/>
  <c r="S2068" i="109"/>
  <c r="U1300" i="109"/>
  <c r="O1615" i="109"/>
  <c r="T2241" i="109"/>
  <c r="O3024" i="109"/>
  <c r="U1557" i="109"/>
  <c r="X2316" i="109"/>
  <c r="S1971" i="109"/>
  <c r="U143" i="110"/>
  <c r="U654" i="109"/>
  <c r="O127" i="110"/>
  <c r="S2326" i="109"/>
  <c r="R3871" i="109"/>
  <c r="X1635" i="109"/>
  <c r="N1273" i="112"/>
  <c r="Q2677" i="112"/>
  <c r="R3881" i="109"/>
  <c r="X2368" i="109"/>
  <c r="W1210" i="109"/>
  <c r="T377" i="109"/>
  <c r="R459" i="112"/>
  <c r="Q1446" i="112"/>
  <c r="Q609" i="112"/>
  <c r="T648" i="109"/>
  <c r="R4115" i="109"/>
  <c r="O400" i="112"/>
  <c r="S274" i="109"/>
  <c r="O1856" i="112"/>
  <c r="X2720" i="109"/>
  <c r="N2316" i="112"/>
  <c r="R174" i="109"/>
  <c r="O2611" i="112"/>
  <c r="N1228" i="112"/>
  <c r="V2437" i="109"/>
  <c r="N2081" i="109"/>
  <c r="R46" i="110"/>
  <c r="N1060" i="112"/>
  <c r="V1504" i="109"/>
  <c r="U3533" i="109"/>
  <c r="U4175" i="109"/>
  <c r="W3689" i="109"/>
  <c r="L125" i="110"/>
  <c r="N3874" i="109"/>
  <c r="U4182" i="109"/>
  <c r="O1430" i="112"/>
  <c r="Q1638" i="112"/>
  <c r="Q1195" i="112"/>
  <c r="Y541" i="109"/>
  <c r="Q4151" i="109"/>
  <c r="V4020" i="109"/>
  <c r="N2031" i="109"/>
  <c r="N1171" i="112"/>
  <c r="O2608" i="112"/>
  <c r="N227" i="109"/>
  <c r="U1973" i="109"/>
  <c r="J162" i="113"/>
  <c r="Y2947" i="109"/>
  <c r="X3426" i="109"/>
  <c r="U2704" i="109"/>
  <c r="N3361" i="109"/>
  <c r="V2825" i="109"/>
  <c r="V165" i="109"/>
  <c r="V891" i="109"/>
  <c r="W2949" i="109"/>
  <c r="P1744" i="109"/>
  <c r="W3149" i="109"/>
  <c r="S4173" i="109"/>
  <c r="P2464" i="112"/>
  <c r="Q2341" i="112"/>
  <c r="N1048" i="112"/>
  <c r="O4062" i="109"/>
  <c r="Q285" i="109"/>
  <c r="U1320" i="109"/>
  <c r="L102" i="110"/>
  <c r="V1573" i="109"/>
  <c r="V2729" i="109"/>
  <c r="T757" i="109"/>
  <c r="U2474" i="109"/>
  <c r="O3376" i="109"/>
  <c r="U2410" i="109"/>
  <c r="O3415" i="109"/>
  <c r="N4279" i="109"/>
  <c r="P2398" i="109"/>
  <c r="O124" i="110"/>
  <c r="N2218" i="109"/>
  <c r="K3" i="113"/>
  <c r="X229" i="109"/>
  <c r="R2439" i="109"/>
  <c r="R3793" i="109"/>
  <c r="N3149" i="109"/>
  <c r="O3764" i="109"/>
  <c r="N3344" i="109"/>
  <c r="P1415" i="112"/>
  <c r="Q4105" i="109"/>
  <c r="N802" i="112"/>
  <c r="W3737" i="109"/>
  <c r="W2304" i="109"/>
  <c r="U3773" i="109"/>
  <c r="S3339" i="109"/>
  <c r="V2313" i="109"/>
  <c r="Q826" i="112"/>
  <c r="O2637" i="112"/>
  <c r="O153" i="109"/>
  <c r="S3394" i="109"/>
  <c r="Y1268" i="109"/>
  <c r="T4120" i="109"/>
  <c r="X1273" i="109"/>
  <c r="Y853" i="109"/>
  <c r="T281" i="109"/>
  <c r="O1223" i="109"/>
  <c r="N2224" i="109"/>
  <c r="W2345" i="109"/>
  <c r="K178" i="113"/>
  <c r="U156" i="110"/>
  <c r="T167" i="110"/>
  <c r="W2818" i="109"/>
  <c r="N2301" i="109"/>
  <c r="N191" i="109"/>
  <c r="Y1098" i="109"/>
  <c r="O1628" i="112"/>
  <c r="O1049" i="112"/>
  <c r="V1523" i="109"/>
  <c r="W4272" i="109"/>
  <c r="O1183" i="109"/>
  <c r="W3809" i="109"/>
  <c r="X2209" i="109"/>
  <c r="U4150" i="109"/>
  <c r="V4086" i="109"/>
  <c r="S3726" i="109"/>
  <c r="T3482" i="109"/>
  <c r="P2105" i="109"/>
  <c r="P2334" i="112"/>
  <c r="X2825" i="109"/>
  <c r="X2437" i="109"/>
  <c r="W3751" i="109"/>
  <c r="Y4167" i="109"/>
  <c r="X1704" i="109"/>
  <c r="S4101" i="109"/>
  <c r="R2930" i="109"/>
  <c r="Q552" i="112"/>
  <c r="S991" i="109"/>
  <c r="Q2975" i="109"/>
  <c r="X1674" i="109"/>
  <c r="X3940" i="109"/>
  <c r="T173" i="109"/>
  <c r="O1532" i="112"/>
  <c r="N1950" i="112"/>
  <c r="Y554" i="109"/>
  <c r="V1991" i="109"/>
  <c r="T2320" i="109"/>
  <c r="N3707" i="109"/>
  <c r="T4081" i="109"/>
  <c r="V3744" i="109"/>
  <c r="P164" i="112"/>
  <c r="T3762" i="109"/>
  <c r="N1024" i="112"/>
  <c r="Y3083" i="109"/>
  <c r="O2135" i="112"/>
  <c r="W272" i="109"/>
  <c r="O239" i="112"/>
  <c r="P1510" i="112"/>
  <c r="Q3325" i="109"/>
  <c r="N1289" i="112"/>
  <c r="J19" i="113"/>
  <c r="Q1614" i="109"/>
  <c r="O1361" i="109"/>
  <c r="R2205" i="109"/>
  <c r="N2177" i="112"/>
  <c r="Q4099" i="109"/>
  <c r="T4118" i="109"/>
  <c r="P2310" i="112"/>
  <c r="R3288" i="109"/>
  <c r="L106" i="110"/>
  <c r="S4057" i="109"/>
  <c r="T938" i="109"/>
  <c r="Q864" i="112"/>
  <c r="Q110" i="110"/>
  <c r="Z3278" i="109"/>
  <c r="X4269" i="109"/>
  <c r="J161" i="110"/>
  <c r="X55" i="109"/>
  <c r="P1021" i="112"/>
  <c r="U2407" i="109"/>
  <c r="Y3124" i="109"/>
  <c r="T293" i="109"/>
  <c r="Q401" i="112"/>
  <c r="P4132" i="109"/>
  <c r="R418" i="112"/>
  <c r="S3341" i="109"/>
  <c r="Q533" i="112"/>
  <c r="V2808" i="109"/>
  <c r="Q166" i="109"/>
  <c r="P2316" i="112"/>
  <c r="U3825" i="109"/>
  <c r="V3812" i="109"/>
  <c r="T3480" i="109"/>
  <c r="P939" i="112"/>
  <c r="X3363" i="109"/>
  <c r="Y1711" i="109"/>
  <c r="R3560" i="109"/>
  <c r="M95" i="113"/>
  <c r="Y4108" i="109"/>
  <c r="O1900" i="112"/>
  <c r="Y3380" i="109"/>
  <c r="Q3212" i="109"/>
  <c r="P163" i="109"/>
  <c r="Q1641" i="109"/>
  <c r="O619" i="109"/>
  <c r="T1486" i="109"/>
  <c r="W2277" i="109"/>
  <c r="T1749" i="109"/>
  <c r="Y1878" i="109"/>
  <c r="T6" i="110"/>
  <c r="U381" i="109"/>
  <c r="O1999" i="109"/>
  <c r="R2925" i="109"/>
  <c r="X1617" i="109"/>
  <c r="R1602" i="112"/>
  <c r="Q739" i="112"/>
  <c r="U285" i="109"/>
  <c r="T216" i="109"/>
  <c r="T1620" i="109"/>
  <c r="X3877" i="109"/>
  <c r="P198" i="109"/>
  <c r="X2313" i="109"/>
  <c r="N1469" i="109"/>
  <c r="X3190" i="109"/>
  <c r="Z1821" i="109"/>
  <c r="T962" i="109"/>
  <c r="P914" i="109"/>
  <c r="N1505" i="109"/>
  <c r="U2700" i="109"/>
  <c r="T2748" i="109"/>
  <c r="T2715" i="109"/>
  <c r="Z3989" i="109"/>
  <c r="O396" i="112"/>
  <c r="T143" i="109"/>
  <c r="W3093" i="109"/>
  <c r="N855" i="109"/>
  <c r="U1839" i="109"/>
  <c r="S2289" i="109"/>
  <c r="O634" i="112"/>
  <c r="Z1089" i="109"/>
  <c r="S1945" i="109"/>
  <c r="Y1673" i="109"/>
  <c r="P1158" i="109"/>
  <c r="N3182" i="109"/>
  <c r="W2058" i="109"/>
  <c r="R1843" i="109"/>
  <c r="Q1539" i="112"/>
  <c r="M31" i="110"/>
  <c r="T1559" i="109"/>
  <c r="N3683" i="109"/>
  <c r="U4036" i="109"/>
  <c r="X2473" i="109"/>
  <c r="X2394" i="109"/>
  <c r="Y2933" i="109"/>
  <c r="Q458" i="109"/>
  <c r="S1198" i="109"/>
  <c r="J67" i="110"/>
  <c r="Z4332" i="109"/>
  <c r="O242" i="112"/>
  <c r="Q1960" i="109"/>
  <c r="U1323" i="109"/>
  <c r="V3293" i="109"/>
  <c r="Q1308" i="109"/>
  <c r="O1845" i="109"/>
  <c r="Z2550" i="109"/>
  <c r="N2112" i="109"/>
  <c r="Z1460" i="109"/>
  <c r="W1245" i="109"/>
  <c r="Q1939" i="109"/>
  <c r="V4271" i="109"/>
  <c r="Q501" i="109"/>
  <c r="P841" i="109"/>
  <c r="Q2616" i="109"/>
  <c r="O596" i="112"/>
  <c r="V1702" i="109"/>
  <c r="O329" i="112"/>
  <c r="R2309" i="109"/>
  <c r="P3383" i="109"/>
  <c r="Y1748" i="109"/>
  <c r="V3116" i="109"/>
  <c r="R684" i="112"/>
  <c r="T3370" i="109"/>
  <c r="S2999" i="109"/>
  <c r="U1146" i="109"/>
  <c r="P1275" i="112"/>
  <c r="M69" i="113"/>
  <c r="X250" i="109"/>
  <c r="Q4056" i="109"/>
  <c r="U1556" i="109"/>
  <c r="O1236" i="109"/>
  <c r="Y270" i="109"/>
  <c r="N764" i="112"/>
  <c r="X1375" i="109"/>
  <c r="W2299" i="109"/>
  <c r="W2096" i="109"/>
  <c r="X3460" i="109"/>
  <c r="K48" i="110"/>
  <c r="P112" i="110"/>
  <c r="R1894" i="109"/>
  <c r="W1666" i="109"/>
  <c r="V3462" i="109"/>
  <c r="O4195" i="109"/>
  <c r="N158" i="112"/>
  <c r="V1311" i="109"/>
  <c r="N991" i="109"/>
  <c r="Q593" i="112"/>
  <c r="Q4141" i="109"/>
  <c r="P1329" i="109"/>
  <c r="S1612" i="109"/>
  <c r="O3679" i="109"/>
  <c r="T32" i="110"/>
  <c r="V2723" i="109"/>
  <c r="O1634" i="112"/>
  <c r="N1668" i="109"/>
  <c r="R3824" i="109"/>
  <c r="J152" i="110"/>
  <c r="S2935" i="109"/>
  <c r="N3882" i="109"/>
  <c r="P2668" i="112"/>
  <c r="Q1098" i="112"/>
  <c r="R19" i="110"/>
  <c r="R3209" i="109"/>
  <c r="Y2193" i="109"/>
  <c r="Q2243" i="109"/>
  <c r="W769" i="109"/>
  <c r="X1206" i="109"/>
  <c r="S3716" i="109"/>
  <c r="S2827" i="109"/>
  <c r="P1929" i="109"/>
  <c r="S3853" i="109"/>
  <c r="Q2344" i="109"/>
  <c r="N3775" i="109"/>
  <c r="W1923" i="109"/>
  <c r="T2597" i="109"/>
  <c r="Q4066" i="109"/>
  <c r="O2241" i="112"/>
  <c r="W630" i="109"/>
  <c r="V4182" i="109"/>
  <c r="S119" i="110"/>
  <c r="P2442" i="112"/>
  <c r="Q539" i="112"/>
  <c r="V2468" i="109"/>
  <c r="Q3049" i="109"/>
  <c r="U11" i="110"/>
  <c r="Y3864" i="109"/>
  <c r="N2665" i="109"/>
  <c r="Y2651" i="109"/>
  <c r="N230" i="109"/>
  <c r="T597" i="109"/>
  <c r="R4298" i="109"/>
  <c r="U3447" i="109"/>
  <c r="Q1719" i="112"/>
  <c r="S27" i="110"/>
  <c r="Y466" i="109"/>
  <c r="Q2408" i="112"/>
  <c r="N963" i="112"/>
  <c r="O1458" i="112"/>
  <c r="S1857" i="109"/>
  <c r="O38" i="112"/>
  <c r="Q3426" i="109"/>
  <c r="N2254" i="109"/>
  <c r="N998" i="109"/>
  <c r="W2005" i="109"/>
  <c r="P532" i="112"/>
  <c r="X3524" i="109"/>
  <c r="Q1542" i="112"/>
  <c r="P2929" i="109"/>
  <c r="Y3564" i="109"/>
  <c r="R1590" i="112"/>
  <c r="S86" i="109"/>
  <c r="U1224" i="109"/>
  <c r="Y835" i="109"/>
  <c r="K132" i="113"/>
  <c r="X4039" i="109"/>
  <c r="N4188" i="109"/>
  <c r="R1945" i="109"/>
  <c r="U3848" i="109"/>
  <c r="W4051" i="109"/>
  <c r="P2577" i="109"/>
  <c r="O3925" i="109"/>
  <c r="R2568" i="109"/>
  <c r="S1946" i="109"/>
  <c r="T3932" i="109"/>
  <c r="T1542" i="109"/>
  <c r="V622" i="109"/>
  <c r="X393" i="109"/>
  <c r="N867" i="112"/>
  <c r="X3110" i="109"/>
  <c r="V3534" i="109"/>
  <c r="T1106" i="109"/>
  <c r="P2945" i="109"/>
  <c r="O3696" i="109"/>
  <c r="N2952" i="109"/>
  <c r="U3365" i="109"/>
  <c r="W275" i="109"/>
  <c r="O3555" i="109"/>
  <c r="P471" i="112"/>
  <c r="V1636" i="109"/>
  <c r="U3726" i="109"/>
  <c r="R440" i="112"/>
  <c r="O948" i="109"/>
  <c r="P1992" i="112"/>
  <c r="P3798" i="109"/>
  <c r="O3799" i="109"/>
  <c r="U3084" i="109"/>
  <c r="W1130" i="109"/>
  <c r="U425" i="109"/>
  <c r="N960" i="109"/>
  <c r="X3046" i="109"/>
  <c r="Y51" i="109"/>
  <c r="Y3477" i="109"/>
  <c r="T378" i="109"/>
  <c r="X2981" i="109"/>
  <c r="T199" i="109"/>
  <c r="N340" i="112"/>
  <c r="U163" i="110"/>
  <c r="Q367" i="112"/>
  <c r="Y3090" i="109"/>
  <c r="Y3754" i="109"/>
  <c r="W3194" i="109"/>
  <c r="P2427" i="109"/>
  <c r="W247" i="109"/>
  <c r="N1528" i="109"/>
  <c r="Q1925" i="112"/>
  <c r="N310" i="112"/>
  <c r="S23" i="109"/>
  <c r="R2659" i="109"/>
  <c r="P1477" i="109"/>
  <c r="Y2375" i="109"/>
  <c r="P55" i="110"/>
  <c r="W111" i="109"/>
  <c r="O3456" i="109"/>
  <c r="N2409" i="112"/>
  <c r="O1902" i="112"/>
  <c r="S50" i="109"/>
  <c r="O705" i="112"/>
  <c r="M22" i="110"/>
  <c r="S2304" i="109"/>
  <c r="Y1586" i="109"/>
  <c r="P1004" i="112"/>
  <c r="R1591" i="109"/>
  <c r="T1309" i="109"/>
  <c r="P1900" i="109"/>
  <c r="M130" i="113"/>
  <c r="N1773" i="112"/>
  <c r="Y3026" i="109"/>
  <c r="P1296" i="112"/>
  <c r="Y3289" i="109"/>
  <c r="U825" i="109"/>
  <c r="V3834" i="109"/>
  <c r="S2411" i="109"/>
  <c r="Y2253" i="109"/>
  <c r="V44" i="109"/>
  <c r="U609" i="109"/>
  <c r="W2728" i="109"/>
  <c r="R1376" i="112"/>
  <c r="U1121" i="109"/>
  <c r="P1040" i="112"/>
  <c r="J96" i="113"/>
  <c r="X3573" i="109"/>
  <c r="Y2978" i="109"/>
  <c r="Y1385" i="109"/>
  <c r="R4244" i="109"/>
  <c r="Y1198" i="109"/>
  <c r="Q266" i="109"/>
  <c r="W73" i="109"/>
  <c r="N1435" i="112"/>
  <c r="R28" i="110"/>
  <c r="T2358" i="109"/>
  <c r="U135" i="110"/>
  <c r="Q1750" i="109"/>
  <c r="O3742" i="109"/>
  <c r="N22" i="110"/>
  <c r="X23" i="109"/>
  <c r="Q1970" i="109"/>
  <c r="Q1749" i="112"/>
  <c r="N560" i="112"/>
  <c r="N2104" i="109"/>
  <c r="P2813" i="109"/>
  <c r="R1150" i="109"/>
  <c r="N1455" i="112"/>
  <c r="R1291" i="109"/>
  <c r="S742" i="109"/>
  <c r="Q4144" i="109"/>
  <c r="U2974" i="109"/>
  <c r="Y3102" i="109"/>
  <c r="X2359" i="109"/>
  <c r="Y1302" i="109"/>
  <c r="Q584" i="109"/>
  <c r="W255" i="109"/>
  <c r="Y1140" i="109"/>
  <c r="Z2182" i="109"/>
  <c r="S3778" i="109"/>
  <c r="P2361" i="112"/>
  <c r="P608" i="112"/>
  <c r="N1352" i="109"/>
  <c r="O1278" i="109"/>
  <c r="Y126" i="109"/>
  <c r="X3766" i="109"/>
  <c r="W4196" i="109"/>
  <c r="Q3697" i="109"/>
  <c r="O1626" i="112"/>
  <c r="U93" i="110"/>
  <c r="V3818" i="109"/>
  <c r="Y1137" i="109"/>
  <c r="R3769" i="109"/>
  <c r="X479" i="109"/>
  <c r="W2384" i="109"/>
  <c r="Z3960" i="109"/>
  <c r="W1906" i="109"/>
  <c r="U20" i="109"/>
  <c r="Y1156" i="109"/>
  <c r="X293" i="109"/>
  <c r="N154" i="110"/>
  <c r="Q385" i="109"/>
  <c r="Q579" i="112"/>
  <c r="W1929" i="109"/>
  <c r="V1329" i="109"/>
  <c r="S757" i="109"/>
  <c r="P1739" i="112"/>
  <c r="N848" i="109"/>
  <c r="O1301" i="112"/>
  <c r="W885" i="109"/>
  <c r="P1631" i="109"/>
  <c r="P3194" i="109"/>
  <c r="V1606" i="109"/>
  <c r="P2328" i="109"/>
  <c r="S3747" i="109"/>
  <c r="X4156" i="109"/>
  <c r="N241" i="112"/>
  <c r="O3533" i="109"/>
  <c r="W516" i="109"/>
  <c r="X1132" i="109"/>
  <c r="Z2190" i="109"/>
  <c r="P2722" i="109"/>
  <c r="N1057" i="112"/>
  <c r="Y904" i="109"/>
  <c r="W3060" i="109"/>
  <c r="O2660" i="109"/>
  <c r="S4291" i="109"/>
  <c r="V439" i="109"/>
  <c r="V3882" i="109"/>
  <c r="T919" i="109"/>
  <c r="X2654" i="109"/>
  <c r="N2678" i="112"/>
  <c r="S285" i="109"/>
  <c r="T959" i="109"/>
  <c r="W946" i="109"/>
  <c r="O2282" i="109"/>
  <c r="U880" i="109"/>
  <c r="Q3486" i="109"/>
  <c r="U172" i="110"/>
  <c r="O1373" i="109"/>
  <c r="Y2604" i="109"/>
  <c r="Q1175" i="109"/>
  <c r="O1127" i="109"/>
  <c r="R1243" i="109"/>
  <c r="V2196" i="109"/>
  <c r="P2215" i="109"/>
  <c r="T1591" i="109"/>
  <c r="X4263" i="109"/>
  <c r="Q2668" i="112"/>
  <c r="N1128" i="109"/>
  <c r="O201" i="109"/>
  <c r="N553" i="109"/>
  <c r="N3492" i="109"/>
  <c r="X2611" i="109"/>
  <c r="R3415" i="109"/>
  <c r="Q273" i="112"/>
  <c r="P1184" i="112"/>
  <c r="X4122" i="109"/>
  <c r="L79" i="110"/>
  <c r="N984" i="112"/>
  <c r="S2611" i="109"/>
  <c r="N1892" i="112"/>
  <c r="S2001" i="109"/>
  <c r="U4204" i="109"/>
  <c r="Y855" i="109"/>
  <c r="L157" i="110"/>
  <c r="Q2659" i="109"/>
  <c r="Y2949" i="109"/>
  <c r="W1243" i="109"/>
  <c r="Q241" i="109"/>
  <c r="S3004" i="109"/>
  <c r="Y2809" i="109"/>
  <c r="S2033" i="109"/>
  <c r="O525" i="109"/>
  <c r="R1806" i="112"/>
  <c r="O1272" i="112"/>
  <c r="L22" i="113"/>
  <c r="Y3338" i="109"/>
  <c r="N3943" i="109"/>
  <c r="N69" i="110"/>
  <c r="T57" i="110"/>
  <c r="P1889" i="112"/>
  <c r="S2583" i="109"/>
  <c r="O575" i="112"/>
  <c r="N115" i="110"/>
  <c r="T3536" i="109"/>
  <c r="N18" i="110"/>
  <c r="J11" i="110"/>
  <c r="R879" i="112"/>
  <c r="P2302" i="112"/>
  <c r="Q2008" i="112"/>
  <c r="O4191" i="109"/>
  <c r="V2035" i="109"/>
  <c r="N2203" i="109"/>
  <c r="O2771" i="109"/>
  <c r="V610" i="109"/>
  <c r="S2586" i="109"/>
  <c r="T2836" i="109"/>
  <c r="W3209" i="109"/>
  <c r="Z298" i="109"/>
  <c r="N2270" i="109"/>
  <c r="S3059" i="109"/>
  <c r="V2273" i="109"/>
  <c r="U80" i="110"/>
  <c r="T3930" i="109"/>
  <c r="X3917" i="109"/>
  <c r="R1570" i="112"/>
  <c r="N2798" i="109"/>
  <c r="Q634" i="112"/>
  <c r="Q3791" i="109"/>
  <c r="X4038" i="109"/>
  <c r="T3940" i="109"/>
  <c r="P2394" i="109"/>
  <c r="O3361" i="109"/>
  <c r="W4230" i="109"/>
  <c r="T4024" i="109"/>
  <c r="P3867" i="109"/>
  <c r="Q1660" i="109"/>
  <c r="O787" i="109"/>
  <c r="Q2116" i="109"/>
  <c r="O3010" i="109"/>
  <c r="P2659" i="109"/>
  <c r="Y4082" i="109"/>
  <c r="P4233" i="109"/>
  <c r="N1766" i="112"/>
  <c r="T522" i="109"/>
  <c r="O743" i="112"/>
  <c r="Q3370" i="109"/>
  <c r="P2799" i="109"/>
  <c r="Q994" i="112"/>
  <c r="X2479" i="109"/>
  <c r="Y1238" i="109"/>
  <c r="R1372" i="109"/>
  <c r="N1570" i="109"/>
  <c r="N568" i="112"/>
  <c r="U4269" i="109"/>
  <c r="Y3318" i="109"/>
  <c r="N1988" i="112"/>
  <c r="Q2142" i="112"/>
  <c r="O4287" i="109"/>
  <c r="U3045" i="109"/>
  <c r="S982" i="109"/>
  <c r="Y3910" i="109"/>
  <c r="P1482" i="112"/>
  <c r="S3467" i="109"/>
  <c r="W4301" i="109"/>
  <c r="N1529" i="112"/>
  <c r="U495" i="109"/>
  <c r="P2240" i="112"/>
  <c r="Q1685" i="109"/>
  <c r="T833" i="109"/>
  <c r="Y1732" i="109"/>
  <c r="P1090" i="112"/>
  <c r="O2328" i="112"/>
  <c r="M19" i="113"/>
  <c r="U72" i="110"/>
  <c r="Q1152" i="112"/>
  <c r="N599" i="112"/>
  <c r="T2569" i="109"/>
  <c r="X621" i="109"/>
  <c r="Q2621" i="112"/>
  <c r="N1384" i="109"/>
  <c r="P2355" i="109"/>
  <c r="R1470" i="109"/>
  <c r="S878" i="109"/>
  <c r="N4160" i="109"/>
  <c r="T2639" i="109"/>
  <c r="O858" i="109"/>
  <c r="U3339" i="109"/>
  <c r="O1851" i="109"/>
  <c r="T560" i="109"/>
  <c r="U33" i="110"/>
  <c r="Q1261" i="112"/>
  <c r="P2635" i="112"/>
  <c r="J91" i="110"/>
  <c r="S2482" i="109"/>
  <c r="O827" i="109"/>
  <c r="S3295" i="109"/>
  <c r="Y1500" i="109"/>
  <c r="O802" i="112"/>
  <c r="U1727" i="109"/>
  <c r="Q974" i="109"/>
  <c r="O2464" i="112"/>
  <c r="W1992" i="109"/>
  <c r="P1466" i="112"/>
  <c r="X2618" i="109"/>
  <c r="Q1935" i="109"/>
  <c r="S3879" i="109"/>
  <c r="N487" i="112"/>
  <c r="R1123" i="109"/>
  <c r="N2202" i="109"/>
  <c r="N3477" i="109"/>
  <c r="O1961" i="112"/>
  <c r="Q353" i="112"/>
  <c r="P3310" i="109"/>
  <c r="S2651" i="109"/>
  <c r="Y3480" i="109"/>
  <c r="P2637" i="112"/>
  <c r="W480" i="109"/>
  <c r="O3357" i="109"/>
  <c r="N18" i="112"/>
  <c r="O1472" i="109"/>
  <c r="W515" i="109"/>
  <c r="S4217" i="109"/>
  <c r="R3095" i="109"/>
  <c r="S103" i="110"/>
  <c r="P2005" i="112"/>
  <c r="S2053" i="109"/>
  <c r="X4214" i="109"/>
  <c r="S2274" i="109"/>
  <c r="T3115" i="109"/>
  <c r="S2116" i="109"/>
  <c r="R39" i="110"/>
  <c r="N2569" i="109"/>
  <c r="M162" i="113"/>
  <c r="X484" i="109"/>
  <c r="P4219" i="109"/>
  <c r="O3711" i="109"/>
  <c r="T4044" i="109"/>
  <c r="O836" i="112"/>
  <c r="P1946" i="112"/>
  <c r="O1290" i="112"/>
  <c r="U1747" i="109"/>
  <c r="U1632" i="109"/>
  <c r="S30" i="110"/>
  <c r="V2018" i="109"/>
  <c r="Z2881" i="109"/>
  <c r="V863" i="109"/>
  <c r="Q531" i="112"/>
  <c r="Q1291" i="112"/>
  <c r="T3446" i="109"/>
  <c r="Y1258" i="109"/>
  <c r="P105" i="112"/>
  <c r="O6" i="112"/>
  <c r="Y1662" i="109"/>
  <c r="S3310" i="109"/>
  <c r="O3848" i="109"/>
  <c r="T1546" i="109"/>
  <c r="L14" i="113"/>
  <c r="Y1875" i="109"/>
  <c r="W2832" i="109"/>
  <c r="R1718" i="109"/>
  <c r="S2437" i="109"/>
  <c r="W3185" i="109"/>
  <c r="X2959" i="109"/>
  <c r="Q2973" i="109"/>
  <c r="S2015" i="109"/>
  <c r="V2673" i="109"/>
  <c r="Y209" i="109"/>
  <c r="Y475" i="109"/>
  <c r="T4106" i="109"/>
  <c r="T2787" i="109"/>
  <c r="Y3497" i="109"/>
  <c r="O167" i="112"/>
  <c r="R1678" i="109"/>
  <c r="R4134" i="109"/>
  <c r="Y111" i="109"/>
  <c r="S3822" i="109"/>
  <c r="V2604" i="109"/>
  <c r="Y4061" i="109"/>
  <c r="U4088" i="109"/>
  <c r="S1997" i="109"/>
  <c r="V3355" i="109"/>
  <c r="V2438" i="109"/>
  <c r="T121" i="109"/>
  <c r="N3037" i="109"/>
  <c r="Q48" i="110"/>
  <c r="U4226" i="109"/>
  <c r="R1512" i="109"/>
  <c r="Q2220" i="112"/>
  <c r="R2066" i="109"/>
  <c r="Q29" i="110"/>
  <c r="X101" i="109"/>
  <c r="R1579" i="112"/>
  <c r="X2651" i="109"/>
  <c r="W141" i="109"/>
  <c r="N2072" i="109"/>
  <c r="S2374" i="109"/>
  <c r="V8" i="109"/>
  <c r="X3569" i="109"/>
  <c r="X3504" i="109"/>
  <c r="T2615" i="109"/>
  <c r="T541" i="109"/>
  <c r="N1887" i="112"/>
  <c r="P954" i="109"/>
  <c r="S3469" i="109"/>
  <c r="T1192" i="109"/>
  <c r="R845" i="109"/>
  <c r="N4081" i="109"/>
  <c r="U1848" i="109"/>
  <c r="N1195" i="109"/>
  <c r="T4207" i="109"/>
  <c r="R1907" i="109"/>
  <c r="S3303" i="109"/>
  <c r="N3089" i="109"/>
  <c r="V2717" i="109"/>
  <c r="P1397" i="112"/>
  <c r="Q274" i="109"/>
  <c r="O4187" i="109"/>
  <c r="S21" i="109"/>
  <c r="W2401" i="109"/>
  <c r="S4210" i="109"/>
  <c r="V514" i="109"/>
  <c r="T1902" i="109"/>
  <c r="R2054" i="112"/>
  <c r="W1217" i="109"/>
  <c r="P2437" i="112"/>
  <c r="R134" i="110"/>
  <c r="O1359" i="109"/>
  <c r="S4017" i="109"/>
  <c r="O2623" i="109"/>
  <c r="O2647" i="112"/>
  <c r="R1127" i="109"/>
  <c r="V2588" i="109"/>
  <c r="T221" i="109"/>
  <c r="U1972" i="109"/>
  <c r="X4172" i="109"/>
  <c r="N4091" i="109"/>
  <c r="Q2415" i="109"/>
  <c r="R674" i="112"/>
  <c r="T3127" i="109"/>
  <c r="P620" i="112"/>
  <c r="O89" i="112"/>
  <c r="O3493" i="109"/>
  <c r="P1694" i="109"/>
  <c r="T1895" i="109"/>
  <c r="N2326" i="112"/>
  <c r="P2110" i="112"/>
  <c r="S1718" i="109"/>
  <c r="S4042" i="109"/>
  <c r="R736" i="109"/>
  <c r="V1134" i="109"/>
  <c r="W3447" i="109"/>
  <c r="S4083" i="109"/>
  <c r="R3491" i="109"/>
  <c r="O1865" i="112"/>
  <c r="Y1670" i="109"/>
  <c r="Q4186" i="109"/>
  <c r="N850" i="112"/>
  <c r="Q55" i="110"/>
  <c r="W2434" i="109"/>
  <c r="X3130" i="109"/>
  <c r="R3838" i="109"/>
  <c r="T2337" i="109"/>
  <c r="O939" i="109"/>
  <c r="N4159" i="109"/>
  <c r="N4184" i="109"/>
  <c r="U1866" i="109"/>
  <c r="O2749" i="109"/>
  <c r="R2257" i="112"/>
  <c r="Q1139" i="109"/>
  <c r="Q4258" i="109"/>
  <c r="T3007" i="109"/>
  <c r="P1516" i="109"/>
  <c r="P3561" i="109"/>
  <c r="R57" i="110"/>
  <c r="J108" i="110"/>
  <c r="S3097" i="109"/>
  <c r="K81" i="110"/>
  <c r="N4301" i="109"/>
  <c r="Q2727" i="109"/>
  <c r="Y2400" i="109"/>
  <c r="V4088" i="109"/>
  <c r="W3455" i="109"/>
  <c r="V1200" i="109"/>
  <c r="O1667" i="112"/>
  <c r="Q1667" i="112"/>
  <c r="P2066" i="109"/>
  <c r="P2458" i="112"/>
  <c r="Y3173" i="109"/>
  <c r="Q4118" i="109"/>
  <c r="X908" i="109"/>
  <c r="P1971" i="109"/>
  <c r="Q747" i="112"/>
  <c r="X3924" i="109"/>
  <c r="S3933" i="109"/>
  <c r="T233" i="109"/>
  <c r="Q696" i="112"/>
  <c r="R626" i="109"/>
  <c r="V3337" i="109"/>
  <c r="Q2659" i="112"/>
  <c r="Y2709" i="109"/>
  <c r="U1570" i="109"/>
  <c r="N1399" i="112"/>
  <c r="T496" i="109"/>
  <c r="R2558" i="109"/>
  <c r="T513" i="109"/>
  <c r="R3432" i="109"/>
  <c r="Q2455" i="112"/>
  <c r="P1783" i="112"/>
  <c r="S2724" i="109"/>
  <c r="W377" i="109"/>
  <c r="Y2683" i="109"/>
  <c r="U141" i="110"/>
  <c r="N2416" i="112"/>
  <c r="W888" i="109"/>
  <c r="O19" i="110"/>
  <c r="V3118" i="109"/>
  <c r="V2565" i="109"/>
  <c r="P1237" i="112"/>
  <c r="P2101" i="112"/>
  <c r="O1542" i="109"/>
  <c r="Y1263" i="109"/>
  <c r="O348" i="112"/>
  <c r="N1553" i="109"/>
  <c r="P2245" i="112"/>
  <c r="S896" i="109"/>
  <c r="Q464" i="112"/>
  <c r="X2419" i="109"/>
  <c r="Y941" i="109"/>
  <c r="X3653" i="109"/>
  <c r="X3920" i="109"/>
  <c r="P2381" i="112"/>
  <c r="N2080" i="109"/>
  <c r="M77" i="110"/>
  <c r="S4067" i="109"/>
  <c r="O1104" i="109"/>
  <c r="O9" i="110"/>
  <c r="V912" i="109"/>
  <c r="Q1315" i="112"/>
  <c r="R1925" i="109"/>
  <c r="O133" i="110"/>
  <c r="Q1260" i="112"/>
  <c r="N7" i="112"/>
  <c r="Y2958" i="109"/>
  <c r="O3814" i="109"/>
  <c r="R1151" i="112"/>
  <c r="L68" i="110"/>
  <c r="V511" i="109"/>
  <c r="P1139" i="109"/>
  <c r="T1572" i="109"/>
  <c r="P1784" i="112"/>
  <c r="O135" i="110"/>
  <c r="Y3339" i="109"/>
  <c r="S1609" i="109"/>
  <c r="X3451" i="109"/>
  <c r="Q4233" i="109"/>
  <c r="W2611" i="109"/>
  <c r="O3421" i="109"/>
  <c r="K107" i="110"/>
  <c r="Q2437" i="112"/>
  <c r="R2053" i="109"/>
  <c r="Q271" i="109"/>
  <c r="N1706" i="109"/>
  <c r="N865" i="109"/>
  <c r="Q1187" i="109"/>
  <c r="P2570" i="109"/>
  <c r="P1168" i="109"/>
  <c r="T3576" i="109"/>
  <c r="V2020" i="109"/>
  <c r="Y1345" i="109"/>
  <c r="Q2201" i="109"/>
  <c r="V2472" i="109"/>
  <c r="O629" i="112"/>
  <c r="V470" i="109"/>
  <c r="V63" i="109"/>
  <c r="J46" i="113"/>
  <c r="Y190" i="109"/>
  <c r="U4271" i="109"/>
  <c r="O932" i="112"/>
  <c r="W1870" i="109"/>
  <c r="O2325" i="109"/>
  <c r="S2476" i="109"/>
  <c r="V3572" i="109"/>
  <c r="P1874" i="112"/>
  <c r="Q4281" i="109"/>
  <c r="O1640" i="112"/>
  <c r="Y1894" i="109"/>
  <c r="U3835" i="109"/>
  <c r="N3815" i="109"/>
  <c r="X2069" i="109"/>
  <c r="M85" i="110"/>
  <c r="Q641" i="112"/>
  <c r="W3506" i="109"/>
  <c r="O3035" i="109"/>
  <c r="O1897" i="112"/>
  <c r="U2994" i="109"/>
  <c r="Q3471" i="109"/>
  <c r="Y3200" i="109"/>
  <c r="W3401" i="109"/>
  <c r="Q1901" i="112"/>
  <c r="R176" i="110"/>
  <c r="Q2577" i="109"/>
  <c r="X1610" i="109"/>
  <c r="S3130" i="109"/>
  <c r="N2273" i="109"/>
  <c r="N2661" i="109"/>
  <c r="X3876" i="109"/>
  <c r="L112" i="113"/>
  <c r="X3879" i="109"/>
  <c r="P1852" i="109"/>
  <c r="P298" i="112"/>
  <c r="U3023" i="109"/>
  <c r="W1361" i="109"/>
  <c r="Q2199" i="112"/>
  <c r="O1468" i="109"/>
  <c r="Q760" i="112"/>
  <c r="R2756" i="109"/>
  <c r="S794" i="109"/>
  <c r="Y3707" i="109"/>
  <c r="Y1904" i="109"/>
  <c r="U473" i="109"/>
  <c r="Q3657" i="109"/>
  <c r="U1878" i="109"/>
  <c r="W2599" i="109"/>
  <c r="W1881" i="109"/>
  <c r="W1172" i="109"/>
  <c r="W3160" i="109"/>
  <c r="R3565" i="109"/>
  <c r="N2958" i="109"/>
  <c r="Y2401" i="109"/>
  <c r="Q3561" i="109"/>
  <c r="V2998" i="109"/>
  <c r="Q2216" i="109"/>
  <c r="W1142" i="109"/>
  <c r="W1254" i="109"/>
  <c r="V4223" i="109"/>
  <c r="O254" i="109"/>
  <c r="P1019" i="112"/>
  <c r="Q2455" i="109"/>
  <c r="T898" i="109"/>
  <c r="W3449" i="109"/>
  <c r="O2698" i="112"/>
  <c r="N1004" i="112"/>
  <c r="S1199" i="109"/>
  <c r="U2081" i="109"/>
  <c r="X4088" i="109"/>
  <c r="M61" i="110"/>
  <c r="O1944" i="109"/>
  <c r="X845" i="109"/>
  <c r="V292" i="109"/>
  <c r="P658" i="109"/>
  <c r="Y3410" i="109"/>
  <c r="P1713" i="109"/>
  <c r="P3463" i="109"/>
  <c r="Y2473" i="109"/>
  <c r="Z665" i="109"/>
  <c r="N1562" i="109"/>
  <c r="S3893" i="109"/>
  <c r="T2791" i="109"/>
  <c r="X2226" i="109"/>
  <c r="Q231" i="109"/>
  <c r="U2841" i="109"/>
  <c r="W3421" i="109"/>
  <c r="Y225" i="109"/>
  <c r="Y3201" i="109"/>
  <c r="Q523" i="109"/>
  <c r="S2310" i="109"/>
  <c r="T2572" i="109"/>
  <c r="O268" i="112"/>
  <c r="U2205" i="109"/>
  <c r="V2060" i="109"/>
  <c r="Q2126" i="112"/>
  <c r="Q1411" i="112"/>
  <c r="S206" i="109"/>
  <c r="X2977" i="109"/>
  <c r="S1830" i="109"/>
  <c r="N1132" i="109"/>
  <c r="R149" i="109"/>
  <c r="R526" i="109"/>
  <c r="K26" i="110"/>
  <c r="U3695" i="109"/>
  <c r="X405" i="109"/>
  <c r="T1318" i="109"/>
  <c r="O997" i="109"/>
  <c r="Q2372" i="109"/>
  <c r="Y4166" i="109"/>
  <c r="W3687" i="109"/>
  <c r="W3439" i="109"/>
  <c r="T2650" i="109"/>
  <c r="V3840" i="109"/>
  <c r="N3169" i="109"/>
  <c r="L84" i="113"/>
  <c r="Y1150" i="109"/>
  <c r="N1474" i="112"/>
  <c r="O2161" i="112"/>
  <c r="V1860" i="109"/>
  <c r="W627" i="109"/>
  <c r="N354" i="112"/>
  <c r="O2408" i="109"/>
  <c r="T2071" i="109"/>
  <c r="W536" i="109"/>
  <c r="O3067" i="109"/>
  <c r="V765" i="109"/>
  <c r="U2224" i="109"/>
  <c r="O2353" i="112"/>
  <c r="U3178" i="109"/>
  <c r="Y1472" i="109"/>
  <c r="T1173" i="109"/>
  <c r="P1207" i="112"/>
  <c r="Y4165" i="109"/>
  <c r="Q468" i="112"/>
  <c r="Q1436" i="112"/>
  <c r="W2331" i="109"/>
  <c r="X981" i="109"/>
  <c r="O318" i="112"/>
  <c r="Q1157" i="112"/>
  <c r="N4272" i="109"/>
  <c r="O1199" i="109"/>
  <c r="M158" i="113"/>
  <c r="P34" i="112"/>
  <c r="V3665" i="109"/>
  <c r="N1177" i="109"/>
  <c r="U213" i="109"/>
  <c r="Q2245" i="109"/>
  <c r="R2995" i="109"/>
  <c r="R3463" i="109"/>
  <c r="S1312" i="109"/>
  <c r="Q4" i="110"/>
  <c r="O3403" i="109"/>
  <c r="S2413" i="109"/>
  <c r="R1551" i="109"/>
  <c r="U1302" i="109"/>
  <c r="U1134" i="109"/>
  <c r="O1993" i="109"/>
  <c r="P3499" i="109"/>
  <c r="T1576" i="109"/>
  <c r="P2656" i="109"/>
  <c r="Q1847" i="112"/>
  <c r="V1621" i="109"/>
  <c r="N2426" i="109"/>
  <c r="P1210" i="109"/>
  <c r="W3527" i="109"/>
  <c r="O2252" i="112"/>
  <c r="Q252" i="112"/>
  <c r="T174" i="109"/>
  <c r="P354" i="112"/>
  <c r="R1374" i="109"/>
  <c r="Q1937" i="112"/>
  <c r="P1907" i="112"/>
  <c r="R3193" i="109"/>
  <c r="N1614" i="112"/>
  <c r="W2695" i="109"/>
  <c r="S2955" i="109"/>
  <c r="W2380" i="109"/>
  <c r="V2668" i="109"/>
  <c r="W209" i="109"/>
  <c r="S1532" i="109"/>
  <c r="W1889" i="109"/>
  <c r="U129" i="109"/>
  <c r="P2687" i="109"/>
  <c r="R4117" i="109"/>
  <c r="X2951" i="109"/>
  <c r="O2841" i="109"/>
  <c r="N1546" i="109"/>
  <c r="U4268" i="109"/>
  <c r="Q1385" i="112"/>
  <c r="T804" i="109"/>
  <c r="Q1790" i="112"/>
  <c r="Y972" i="109"/>
  <c r="W283" i="109"/>
  <c r="N1092" i="112"/>
  <c r="W2252" i="109"/>
  <c r="P868" i="112"/>
  <c r="Q4270" i="109"/>
  <c r="T2847" i="109"/>
  <c r="P47" i="112"/>
  <c r="X1896" i="109"/>
  <c r="R233" i="109"/>
  <c r="O1467" i="109"/>
  <c r="Y2735" i="109"/>
  <c r="S1354" i="109"/>
  <c r="S1940" i="109"/>
  <c r="Q472" i="112"/>
  <c r="P606" i="112"/>
  <c r="S942" i="109"/>
  <c r="W2459" i="109"/>
  <c r="V3401" i="109"/>
  <c r="P3699" i="109"/>
  <c r="Y1996" i="109"/>
  <c r="S3860" i="109"/>
  <c r="X1846" i="109"/>
  <c r="R3739" i="109"/>
  <c r="L75" i="110"/>
  <c r="V2404" i="109"/>
  <c r="X3562" i="109"/>
  <c r="N1522" i="112"/>
  <c r="O620" i="112"/>
  <c r="T2993" i="109"/>
  <c r="P1958" i="112"/>
  <c r="P521" i="109"/>
  <c r="Q2100" i="109"/>
  <c r="P1465" i="109"/>
  <c r="O2635" i="109"/>
  <c r="P2568" i="109"/>
  <c r="N2811" i="109"/>
  <c r="S1852" i="109"/>
  <c r="R1102" i="109"/>
  <c r="W1103" i="109"/>
  <c r="P3556" i="109"/>
  <c r="Q1550" i="109"/>
  <c r="W1219" i="109"/>
  <c r="Q1340" i="109"/>
  <c r="S1313" i="109"/>
  <c r="W4227" i="109"/>
  <c r="O2308" i="109"/>
  <c r="U3556" i="109"/>
  <c r="Q2546" i="112"/>
  <c r="N1017" i="109"/>
  <c r="P783" i="109"/>
  <c r="R173" i="109"/>
  <c r="Y1254" i="109"/>
  <c r="Y1589" i="109"/>
  <c r="P408" i="109"/>
  <c r="V171" i="109"/>
  <c r="N185" i="112"/>
  <c r="X2304" i="109"/>
  <c r="U1528" i="109"/>
  <c r="O1637" i="109"/>
  <c r="P1972" i="109"/>
  <c r="R806" i="109"/>
  <c r="X3933" i="109"/>
  <c r="Z2143" i="109"/>
  <c r="R798" i="109"/>
  <c r="Q778" i="112"/>
  <c r="W3387" i="109"/>
  <c r="Y3133" i="109"/>
  <c r="Q1527" i="109"/>
  <c r="V2454" i="109"/>
  <c r="S776" i="109"/>
  <c r="N2809" i="109"/>
  <c r="P2472" i="109"/>
  <c r="S1021" i="109"/>
  <c r="P33" i="109"/>
  <c r="Y223" i="109"/>
  <c r="Q945" i="109"/>
  <c r="Q1677" i="109"/>
  <c r="O1128" i="109"/>
  <c r="P1131" i="109"/>
  <c r="P2196" i="112"/>
  <c r="U1846" i="109"/>
  <c r="N1680" i="109"/>
  <c r="S1253" i="109"/>
  <c r="T538" i="109"/>
  <c r="Q3332" i="109"/>
  <c r="X2377" i="109"/>
  <c r="P1874" i="109"/>
  <c r="Z4365" i="109"/>
  <c r="R4169" i="109"/>
  <c r="W3818" i="109"/>
  <c r="Y226" i="109"/>
  <c r="O2320" i="109"/>
  <c r="V127" i="109"/>
  <c r="V2791" i="109"/>
  <c r="W381" i="109"/>
  <c r="U3148" i="109"/>
  <c r="O1723" i="112"/>
  <c r="N2776" i="109"/>
  <c r="Q1962" i="109"/>
  <c r="V4165" i="109"/>
  <c r="R1492" i="109"/>
  <c r="O1888" i="112"/>
  <c r="X1534" i="109"/>
  <c r="U2404" i="109"/>
  <c r="W1183" i="109"/>
  <c r="Q1907" i="112"/>
  <c r="X1542" i="109"/>
  <c r="U900" i="109"/>
  <c r="T4166" i="109"/>
  <c r="N2211" i="112"/>
  <c r="Y1334" i="109"/>
  <c r="N1859" i="112"/>
  <c r="Y4142" i="109"/>
  <c r="T502" i="109"/>
  <c r="R3014" i="109"/>
  <c r="U4237" i="109"/>
  <c r="R3497" i="109"/>
  <c r="N1503" i="109"/>
  <c r="P1202" i="112"/>
  <c r="Q2" i="109"/>
  <c r="N1844" i="109"/>
  <c r="N4" i="110"/>
  <c r="U1935" i="109"/>
  <c r="V213" i="109"/>
  <c r="P434" i="109"/>
  <c r="W1297" i="109"/>
  <c r="T1706" i="109"/>
  <c r="Q1522" i="109"/>
  <c r="U3521" i="109"/>
  <c r="P1271" i="112"/>
  <c r="W1707" i="109"/>
  <c r="P3504" i="109"/>
  <c r="Q2946" i="109"/>
  <c r="N3922" i="109"/>
  <c r="O4213" i="109"/>
  <c r="S1138" i="109"/>
  <c r="X2412" i="109"/>
  <c r="O4224" i="109"/>
  <c r="O2582" i="112"/>
  <c r="W420" i="109"/>
  <c r="R570" i="109"/>
  <c r="S1148" i="109"/>
  <c r="T2587" i="109"/>
  <c r="P245" i="112"/>
  <c r="T532" i="109"/>
  <c r="O1441" i="112"/>
  <c r="S3926" i="109"/>
  <c r="W80" i="109"/>
  <c r="V558" i="109"/>
  <c r="S4296" i="109"/>
  <c r="P4198" i="109"/>
  <c r="X2031" i="109"/>
  <c r="Q554" i="109"/>
  <c r="T1659" i="109"/>
  <c r="T2678" i="109"/>
  <c r="X885" i="109"/>
  <c r="Q3079" i="109"/>
  <c r="K61" i="110"/>
  <c r="O366" i="112"/>
  <c r="R2282" i="109"/>
  <c r="U1567" i="109"/>
  <c r="Q255" i="109"/>
  <c r="O1368" i="109"/>
  <c r="X2016" i="109"/>
  <c r="O4067" i="109"/>
  <c r="L101" i="113"/>
  <c r="R2027" i="112"/>
  <c r="P1431" i="112"/>
  <c r="Y1296" i="109"/>
  <c r="V3704" i="109"/>
  <c r="W539" i="109"/>
  <c r="Z1440" i="109"/>
  <c r="P44" i="112"/>
  <c r="S1499" i="109"/>
  <c r="R187" i="112"/>
  <c r="R2809" i="109"/>
  <c r="S6" i="109"/>
  <c r="O486" i="112"/>
  <c r="W1981" i="109"/>
  <c r="K171" i="110"/>
  <c r="P1366" i="109"/>
  <c r="V2978" i="109"/>
  <c r="U2015" i="109"/>
  <c r="S1703" i="109"/>
  <c r="X2381" i="109"/>
  <c r="Y1627" i="109"/>
  <c r="Q4106" i="109"/>
  <c r="S2345" i="109"/>
  <c r="R2595" i="109"/>
  <c r="T4068" i="109"/>
  <c r="P1402" i="112"/>
  <c r="W816" i="109"/>
  <c r="Y2436" i="109"/>
  <c r="Q1699" i="109"/>
  <c r="Q1537" i="109"/>
  <c r="Q107" i="112"/>
  <c r="Y1499" i="109"/>
  <c r="S580" i="109"/>
  <c r="Y612" i="109"/>
  <c r="O3392" i="109"/>
  <c r="Y2476" i="109"/>
  <c r="O2431" i="109"/>
  <c r="S1302" i="109"/>
  <c r="N2326" i="109"/>
  <c r="Q3487" i="109"/>
  <c r="U3355" i="109"/>
  <c r="S3493" i="109"/>
  <c r="N1926" i="112"/>
  <c r="P1693" i="109"/>
  <c r="V2383" i="109"/>
  <c r="P2356" i="109"/>
  <c r="N1933" i="112"/>
  <c r="Y2954" i="109"/>
  <c r="Z4013" i="109"/>
  <c r="S2060" i="109"/>
  <c r="W3729" i="109"/>
  <c r="P2431" i="109"/>
  <c r="N155" i="112"/>
  <c r="T2067" i="109"/>
  <c r="Q1540" i="109"/>
  <c r="V4100" i="109"/>
  <c r="P1706" i="109"/>
  <c r="U196" i="109"/>
  <c r="W925" i="109"/>
  <c r="N38" i="112"/>
  <c r="W3837" i="109"/>
  <c r="V3395" i="109"/>
  <c r="S4133" i="109"/>
  <c r="Q741" i="112"/>
  <c r="T610" i="109"/>
  <c r="P268" i="112"/>
  <c r="J160" i="110"/>
  <c r="V3728" i="109"/>
  <c r="X1985" i="109"/>
  <c r="V497" i="109"/>
  <c r="T26" i="110"/>
  <c r="Q2043" i="109"/>
  <c r="N2619" i="109"/>
  <c r="S2431" i="109"/>
  <c r="M98" i="110"/>
  <c r="S3481" i="109"/>
  <c r="N1690" i="112"/>
  <c r="P2401" i="109"/>
  <c r="L80" i="110"/>
  <c r="Q2641" i="109"/>
  <c r="N2686" i="112"/>
  <c r="P3833" i="109"/>
  <c r="N972" i="112"/>
  <c r="Q2689" i="112"/>
  <c r="Q1965" i="112"/>
  <c r="S959" i="109"/>
  <c r="O1055" i="112"/>
  <c r="Q725" i="112"/>
  <c r="L28" i="110"/>
  <c r="Q3781" i="109"/>
  <c r="P1148" i="109"/>
  <c r="O512" i="109"/>
  <c r="U2204" i="109"/>
  <c r="T2481" i="109"/>
  <c r="N2119" i="112"/>
  <c r="Z3271" i="109"/>
  <c r="Z2854" i="109"/>
  <c r="R906" i="109"/>
  <c r="Z1755" i="109"/>
  <c r="X2696" i="109"/>
  <c r="O1692" i="112"/>
  <c r="N3165" i="109"/>
  <c r="L100" i="110"/>
  <c r="V3732" i="109"/>
  <c r="T2928" i="109"/>
  <c r="Y2024" i="109"/>
  <c r="U1527" i="109"/>
  <c r="R2509" i="112"/>
  <c r="W2006" i="109"/>
  <c r="X551" i="109"/>
  <c r="Y764" i="109"/>
  <c r="U4033" i="109"/>
  <c r="T1985" i="109"/>
  <c r="X1932" i="109"/>
  <c r="T3489" i="109"/>
  <c r="U3763" i="109"/>
  <c r="P499" i="112"/>
  <c r="Q1531" i="109"/>
  <c r="N2151" i="112"/>
  <c r="O3872" i="109"/>
  <c r="O1184" i="112"/>
  <c r="O3788" i="109"/>
  <c r="S2641" i="109"/>
  <c r="P3396" i="109"/>
  <c r="W4228" i="109"/>
  <c r="X966" i="109"/>
  <c r="R1023" i="109"/>
  <c r="Y2035" i="109"/>
  <c r="U4089" i="109"/>
  <c r="P1785" i="112"/>
  <c r="X3107" i="109"/>
  <c r="X1667" i="109"/>
  <c r="O3768" i="109"/>
  <c r="U1888" i="109"/>
  <c r="O1951" i="109"/>
  <c r="Q1215" i="109"/>
  <c r="O86" i="109"/>
  <c r="R1989" i="109"/>
  <c r="X3686" i="109"/>
  <c r="Q566" i="112"/>
  <c r="N3014" i="109"/>
  <c r="O2391" i="109"/>
  <c r="U2785" i="109"/>
  <c r="Y3664" i="109"/>
  <c r="W3122" i="109"/>
  <c r="Q1103" i="112"/>
  <c r="S2395" i="109"/>
  <c r="N1926" i="109"/>
  <c r="V2434" i="109"/>
  <c r="O415" i="109"/>
  <c r="S2770" i="109"/>
  <c r="R2400" i="109"/>
  <c r="N136" i="109"/>
  <c r="W2560" i="109"/>
  <c r="V4150" i="109"/>
  <c r="O3717" i="109"/>
  <c r="V1219" i="109"/>
  <c r="R636" i="109"/>
  <c r="R518" i="109"/>
  <c r="U912" i="109"/>
  <c r="W989" i="109"/>
  <c r="W265" i="109"/>
  <c r="W101" i="109"/>
  <c r="S3844" i="109"/>
  <c r="P1010" i="112"/>
  <c r="Q946" i="112"/>
  <c r="W2374" i="109"/>
  <c r="Q880" i="109"/>
  <c r="T4158" i="109"/>
  <c r="S2710" i="109"/>
  <c r="X2064" i="109"/>
  <c r="Y526" i="109"/>
  <c r="S2050" i="109"/>
  <c r="Y2250" i="109"/>
  <c r="V247" i="109"/>
  <c r="N1164" i="112"/>
  <c r="V933" i="109"/>
  <c r="P3081" i="109"/>
  <c r="N412" i="109"/>
  <c r="X4124" i="109"/>
  <c r="T3187" i="109"/>
  <c r="Z1439" i="109"/>
  <c r="S3534" i="109"/>
  <c r="T818" i="109"/>
  <c r="P2357" i="109"/>
  <c r="T2634" i="109"/>
  <c r="W2725" i="109"/>
  <c r="V159" i="109"/>
  <c r="Z677" i="109"/>
  <c r="R2493" i="112"/>
  <c r="W288" i="109"/>
  <c r="P1010" i="109"/>
  <c r="N1525" i="112"/>
  <c r="N1032" i="112"/>
  <c r="Q3897" i="109"/>
  <c r="N1959" i="112"/>
  <c r="S624" i="109"/>
  <c r="X4204" i="109"/>
  <c r="P515" i="112"/>
  <c r="O3874" i="109"/>
  <c r="U851" i="109"/>
  <c r="W3765" i="109"/>
  <c r="Q2109" i="109"/>
  <c r="T50" i="110"/>
  <c r="S227" i="109"/>
  <c r="P761" i="112"/>
  <c r="O637" i="109"/>
  <c r="T782" i="109"/>
  <c r="U2257" i="109"/>
  <c r="Q236" i="112"/>
  <c r="N1152" i="112"/>
  <c r="Q1999" i="112"/>
  <c r="O2818" i="109"/>
  <c r="P840" i="112"/>
  <c r="U1097" i="109"/>
  <c r="W3718" i="109"/>
  <c r="P1210" i="112"/>
  <c r="O2394" i="112"/>
  <c r="U3007" i="109"/>
  <c r="S370" i="109"/>
  <c r="L31" i="110"/>
  <c r="W4229" i="109"/>
  <c r="N3814" i="109"/>
  <c r="N67" i="109"/>
  <c r="O1916" i="112"/>
  <c r="O2944" i="109"/>
  <c r="Q234" i="112"/>
  <c r="V2390" i="109"/>
  <c r="O1215" i="112"/>
  <c r="N121" i="112"/>
  <c r="N551" i="112"/>
  <c r="N3676" i="109"/>
  <c r="Q749" i="112"/>
  <c r="Y455" i="109"/>
  <c r="P2631" i="109"/>
  <c r="P532" i="109"/>
  <c r="O2071" i="109"/>
  <c r="R646" i="109"/>
  <c r="Y1961" i="109"/>
  <c r="O67" i="109"/>
  <c r="N952" i="112"/>
  <c r="R2267" i="109"/>
  <c r="N1306" i="109"/>
  <c r="X801" i="109"/>
  <c r="N1550" i="112"/>
  <c r="R3529" i="109"/>
  <c r="S1582" i="109"/>
  <c r="Q1184" i="109"/>
  <c r="Q1927" i="112"/>
  <c r="Q2396" i="109"/>
  <c r="W818" i="109"/>
  <c r="R2618" i="109"/>
  <c r="V3797" i="109"/>
  <c r="N2090" i="109"/>
  <c r="T1346" i="109"/>
  <c r="V235" i="109"/>
  <c r="U3308" i="109"/>
  <c r="O1304" i="109"/>
  <c r="X1974" i="109"/>
  <c r="U3722" i="109"/>
  <c r="T3460" i="109"/>
  <c r="U3467" i="109"/>
  <c r="X93" i="109"/>
  <c r="U2579" i="109"/>
  <c r="Q932" i="112"/>
  <c r="T2401" i="109"/>
  <c r="R2279" i="112"/>
  <c r="S2412" i="109"/>
  <c r="Z3987" i="109"/>
  <c r="V1009" i="109"/>
  <c r="W4212" i="109"/>
  <c r="O1151" i="109"/>
  <c r="R224" i="109"/>
  <c r="T1983" i="109"/>
  <c r="O45" i="112"/>
  <c r="T3771" i="109"/>
  <c r="X3042" i="109"/>
  <c r="V2223" i="109"/>
  <c r="S2202" i="109"/>
  <c r="Z3283" i="109"/>
  <c r="U2943" i="109"/>
  <c r="Q2821" i="109"/>
  <c r="Y3743" i="109"/>
  <c r="W225" i="109"/>
  <c r="O3364" i="109"/>
  <c r="X3041" i="109"/>
  <c r="J73" i="110"/>
  <c r="P2020" i="109"/>
  <c r="T917" i="109"/>
  <c r="X1835" i="109"/>
  <c r="X376" i="109"/>
  <c r="N286" i="112"/>
  <c r="O159" i="109"/>
  <c r="Y3879" i="109"/>
  <c r="R1208" i="109"/>
  <c r="O3829" i="109"/>
  <c r="X181" i="109"/>
  <c r="Y644" i="109"/>
  <c r="N198" i="109"/>
  <c r="T272" i="109"/>
  <c r="X2333" i="109"/>
  <c r="S3069" i="109"/>
  <c r="W242" i="109"/>
  <c r="V789" i="109"/>
  <c r="O2090" i="112"/>
  <c r="Y791" i="109"/>
  <c r="X1926" i="109"/>
  <c r="N2437" i="109"/>
  <c r="R80" i="109"/>
  <c r="P4046" i="109"/>
  <c r="U4032" i="109"/>
  <c r="S1568" i="109"/>
  <c r="T1891" i="109"/>
  <c r="P656" i="109"/>
  <c r="N884" i="109"/>
  <c r="U1945" i="109"/>
  <c r="Z4327" i="109"/>
  <c r="R2994" i="109"/>
  <c r="K66" i="113"/>
  <c r="R1480" i="109"/>
  <c r="W70" i="109"/>
  <c r="T3799" i="109"/>
  <c r="R4201" i="109"/>
  <c r="Q1045" i="112"/>
  <c r="X652" i="109"/>
  <c r="W4305" i="109"/>
  <c r="V1930" i="109"/>
  <c r="R1142" i="112"/>
  <c r="Q2572" i="109"/>
  <c r="U261" i="109"/>
  <c r="N783" i="112"/>
  <c r="S4040" i="109"/>
  <c r="N115" i="112"/>
  <c r="Q3798" i="109"/>
  <c r="X2642" i="109"/>
  <c r="Y1365" i="109"/>
  <c r="V3443" i="109"/>
  <c r="Y1972" i="109"/>
  <c r="Q111" i="112"/>
  <c r="Q484" i="112"/>
  <c r="O941" i="112"/>
  <c r="N422" i="109"/>
  <c r="V2559" i="109"/>
  <c r="Y529" i="109"/>
  <c r="S1637" i="109"/>
  <c r="W2595" i="109"/>
  <c r="Y2945" i="109"/>
  <c r="K113" i="110"/>
  <c r="X4107" i="109"/>
  <c r="P1852" i="112"/>
  <c r="N2746" i="109"/>
  <c r="U877" i="109"/>
  <c r="L170" i="113"/>
  <c r="U1171" i="109"/>
  <c r="X940" i="109"/>
  <c r="T71" i="109"/>
  <c r="R2669" i="109"/>
  <c r="Y1363" i="109"/>
  <c r="V114" i="109"/>
  <c r="V1617" i="109"/>
  <c r="P481" i="109"/>
  <c r="P2175" i="112"/>
  <c r="N2796" i="109"/>
  <c r="N237" i="112"/>
  <c r="S2690" i="109"/>
  <c r="W2644" i="109"/>
  <c r="O1644" i="112"/>
  <c r="R2234" i="109"/>
  <c r="P2834" i="109"/>
  <c r="R1317" i="109"/>
  <c r="P1303" i="112"/>
  <c r="M138" i="113"/>
  <c r="V3128" i="109"/>
  <c r="R3046" i="109"/>
  <c r="S3049" i="109"/>
  <c r="Q81" i="109"/>
  <c r="P4256" i="109"/>
  <c r="Y1584" i="109"/>
  <c r="T1284" i="109"/>
  <c r="U1219" i="109"/>
  <c r="X922" i="109"/>
  <c r="O1927" i="109"/>
  <c r="P281" i="109"/>
  <c r="W544" i="109"/>
  <c r="Y374" i="109"/>
  <c r="W2651" i="109"/>
  <c r="T66" i="110"/>
  <c r="T3314" i="109"/>
  <c r="P467" i="112"/>
  <c r="O1515" i="109"/>
  <c r="O3175" i="109"/>
  <c r="P1279" i="109"/>
  <c r="Q856" i="112"/>
  <c r="W2358" i="109"/>
  <c r="S617" i="109"/>
  <c r="Y927" i="109"/>
  <c r="Z727" i="109"/>
  <c r="Y795" i="109"/>
  <c r="P137" i="112"/>
  <c r="O2456" i="109"/>
  <c r="X394" i="109"/>
  <c r="O2626" i="109"/>
  <c r="V105" i="109"/>
  <c r="R4156" i="109"/>
  <c r="T102" i="110"/>
  <c r="S91" i="110"/>
  <c r="T1609" i="109"/>
  <c r="V785" i="109"/>
  <c r="W658" i="109"/>
  <c r="O1936" i="112"/>
  <c r="O3064" i="109"/>
  <c r="O3368" i="109"/>
  <c r="O90" i="110"/>
  <c r="R2331" i="109"/>
  <c r="W2323" i="109"/>
  <c r="O874" i="112"/>
  <c r="Y4129" i="109"/>
  <c r="X147" i="109"/>
  <c r="T4058" i="109"/>
  <c r="N91" i="110"/>
  <c r="O1734" i="112"/>
  <c r="P800" i="112"/>
  <c r="Q3525" i="109"/>
  <c r="P588" i="112"/>
  <c r="Q2767" i="109"/>
  <c r="O3777" i="109"/>
  <c r="V3562" i="109"/>
  <c r="T145" i="109"/>
  <c r="Q2112" i="109"/>
  <c r="Y445" i="109"/>
  <c r="X2688" i="109"/>
  <c r="V922" i="109"/>
  <c r="S3681" i="109"/>
  <c r="Q1658" i="112"/>
  <c r="U133" i="110"/>
  <c r="W2583" i="109"/>
  <c r="T1267" i="109"/>
  <c r="U759" i="109"/>
  <c r="S851" i="109"/>
  <c r="Y1364" i="109"/>
  <c r="R1228" i="109"/>
  <c r="Z1805" i="109"/>
  <c r="S3702" i="109"/>
  <c r="N634" i="112"/>
  <c r="W3056" i="109"/>
  <c r="P559" i="109"/>
  <c r="Q152" i="112"/>
  <c r="S2250" i="109"/>
  <c r="N549" i="112"/>
  <c r="S3434" i="109"/>
  <c r="O3019" i="109"/>
  <c r="P2342" i="112"/>
  <c r="L42" i="110"/>
  <c r="U3443" i="109"/>
  <c r="N4171" i="109"/>
  <c r="R1149" i="112"/>
  <c r="N5" i="110"/>
  <c r="Q24" i="112"/>
  <c r="V3062" i="109"/>
  <c r="O1949" i="112"/>
  <c r="O788" i="112"/>
  <c r="S1864" i="109"/>
  <c r="U3407" i="109"/>
  <c r="T2218" i="109"/>
  <c r="P838" i="109"/>
  <c r="R2216" i="109"/>
  <c r="O1027" i="112"/>
  <c r="O3782" i="109"/>
  <c r="P1289" i="112"/>
  <c r="R1361" i="109"/>
  <c r="P2481" i="109"/>
  <c r="O68" i="112"/>
  <c r="Q92" i="109"/>
  <c r="O3186" i="109"/>
  <c r="N1622" i="109"/>
  <c r="O1253" i="109"/>
  <c r="X2802" i="109"/>
  <c r="Y4038" i="109"/>
  <c r="W1911" i="109"/>
  <c r="X1179" i="109"/>
  <c r="X1979" i="109"/>
  <c r="V3870" i="109"/>
  <c r="V2044" i="109"/>
  <c r="O1678" i="109"/>
  <c r="U3176" i="109"/>
  <c r="W140" i="109"/>
  <c r="Y3057" i="109"/>
  <c r="R933" i="109"/>
  <c r="V1999" i="109"/>
  <c r="R1360" i="112"/>
  <c r="O231" i="109"/>
  <c r="Y430" i="109"/>
  <c r="X1329" i="109"/>
  <c r="Q173" i="109"/>
  <c r="X490" i="109"/>
  <c r="S113" i="109"/>
  <c r="O3340" i="109"/>
  <c r="P291" i="112"/>
  <c r="O3331" i="109"/>
  <c r="R1572" i="112"/>
  <c r="O798" i="109"/>
  <c r="P2657" i="109"/>
  <c r="W1935" i="109"/>
  <c r="R3204" i="109"/>
  <c r="T3456" i="109"/>
  <c r="P3905" i="109"/>
  <c r="V117" i="109"/>
  <c r="R2290" i="109"/>
  <c r="O1221" i="109"/>
  <c r="V1306" i="109"/>
  <c r="Q602" i="109"/>
  <c r="T2001" i="109"/>
  <c r="R1683" i="109"/>
  <c r="X2346" i="109"/>
  <c r="R3428" i="109"/>
  <c r="Z2501" i="109"/>
  <c r="V3907" i="109"/>
  <c r="W2955" i="109"/>
  <c r="U792" i="109"/>
  <c r="W1694" i="109"/>
  <c r="N2837" i="109"/>
  <c r="Y3845" i="109"/>
  <c r="M135" i="113"/>
  <c r="Y3940" i="109"/>
  <c r="P3402" i="109"/>
  <c r="X3485" i="109"/>
  <c r="V2596" i="109"/>
  <c r="N1217" i="112"/>
  <c r="P1869" i="112"/>
  <c r="R2390" i="109"/>
  <c r="N1551" i="109"/>
  <c r="Y3307" i="109"/>
  <c r="P4105" i="109"/>
  <c r="Q2679" i="109"/>
  <c r="T437" i="109"/>
  <c r="X2089" i="109"/>
  <c r="P551" i="109"/>
  <c r="S1248" i="109"/>
  <c r="U115" i="109"/>
  <c r="Q221" i="109"/>
  <c r="U3564" i="109"/>
  <c r="Y2076" i="109"/>
  <c r="R1109" i="109"/>
  <c r="Y6" i="109"/>
  <c r="O1642" i="112"/>
  <c r="T36" i="109"/>
  <c r="T4018" i="109"/>
  <c r="U3354" i="109"/>
  <c r="Y1382" i="109"/>
  <c r="U1907" i="109"/>
  <c r="S2215" i="109"/>
  <c r="P3864" i="109"/>
  <c r="T4188" i="109"/>
  <c r="S3762" i="109"/>
  <c r="N2984" i="109"/>
  <c r="U116" i="109"/>
  <c r="Q3557" i="109"/>
  <c r="X1880" i="109"/>
  <c r="N2180" i="112"/>
  <c r="Y3420" i="109"/>
  <c r="P2437" i="109"/>
  <c r="N141" i="112"/>
  <c r="O3752" i="109"/>
  <c r="S2675" i="109"/>
  <c r="R280" i="109"/>
  <c r="Q1884" i="112"/>
  <c r="R918" i="112"/>
  <c r="R872" i="109"/>
  <c r="P4039" i="109"/>
  <c r="R3755" i="109"/>
  <c r="N3063" i="109"/>
  <c r="W2980" i="109"/>
  <c r="T114" i="110"/>
  <c r="P725" i="112"/>
  <c r="Q3149" i="109"/>
  <c r="T866" i="109"/>
  <c r="N768" i="112"/>
  <c r="P4090" i="109"/>
  <c r="R1829" i="109"/>
  <c r="P2103" i="112"/>
  <c r="Y2838" i="109"/>
  <c r="N3085" i="109"/>
  <c r="R272" i="109"/>
  <c r="S630" i="109"/>
  <c r="P1857" i="109"/>
  <c r="O3107" i="109"/>
  <c r="O1880" i="112"/>
  <c r="O839" i="112"/>
  <c r="P71" i="110"/>
  <c r="Y89" i="109"/>
  <c r="T2744" i="109"/>
  <c r="M156" i="110"/>
  <c r="T1643" i="109"/>
  <c r="P1432" i="112"/>
  <c r="W2284" i="109"/>
  <c r="V3564" i="109"/>
  <c r="W1628" i="109"/>
  <c r="O4237" i="109"/>
  <c r="Y1606" i="109"/>
  <c r="N205" i="109"/>
  <c r="U1104" i="109"/>
  <c r="U1177" i="109"/>
  <c r="P147" i="109"/>
  <c r="X3925" i="109"/>
  <c r="R1098" i="109"/>
  <c r="O926" i="112"/>
  <c r="W3430" i="109"/>
  <c r="W837" i="109"/>
  <c r="P1835" i="109"/>
  <c r="N2467" i="109"/>
  <c r="N777" i="109"/>
  <c r="Y1129" i="109"/>
  <c r="O856" i="112"/>
  <c r="U1021" i="109"/>
  <c r="P1945" i="112"/>
  <c r="R2946" i="109"/>
  <c r="V3127" i="109"/>
  <c r="U2583" i="109"/>
  <c r="R1935" i="109"/>
  <c r="N4139" i="109"/>
  <c r="T3412" i="109"/>
  <c r="O780" i="109"/>
  <c r="W2043" i="109"/>
  <c r="Y4046" i="109"/>
  <c r="N2048" i="109"/>
  <c r="V3742" i="109"/>
  <c r="R4198" i="109"/>
  <c r="R945" i="109"/>
  <c r="N167" i="109"/>
  <c r="N3398" i="109"/>
  <c r="V2280" i="109"/>
  <c r="P2035" i="109"/>
  <c r="J127" i="113"/>
  <c r="W2222" i="109"/>
  <c r="X629" i="109"/>
  <c r="T2617" i="109"/>
  <c r="N2940" i="109"/>
  <c r="V1105" i="109"/>
  <c r="W1121" i="109"/>
  <c r="S1699" i="109"/>
  <c r="T4112" i="109"/>
  <c r="S2055" i="109"/>
  <c r="U794" i="109"/>
  <c r="R3562" i="109"/>
  <c r="W825" i="109"/>
  <c r="Q1537" i="112"/>
  <c r="S368" i="109"/>
  <c r="T781" i="109"/>
  <c r="O1559" i="109"/>
  <c r="N991" i="112"/>
  <c r="K65" i="110"/>
  <c r="O2415" i="109"/>
  <c r="P638" i="112"/>
  <c r="P2452" i="109"/>
  <c r="R3854" i="109"/>
  <c r="P2096" i="109"/>
  <c r="Z3997" i="109"/>
  <c r="P562" i="112"/>
  <c r="S2584" i="109"/>
  <c r="W3517" i="109"/>
  <c r="M126" i="113"/>
  <c r="Y500" i="109"/>
  <c r="Q4231" i="109"/>
  <c r="Y1547" i="109"/>
  <c r="O619" i="112"/>
  <c r="Y838" i="109"/>
  <c r="R1181" i="109"/>
  <c r="N4080" i="109"/>
  <c r="V3161" i="109"/>
  <c r="U1252" i="109"/>
  <c r="N181" i="109"/>
  <c r="N3821" i="109"/>
  <c r="N1268" i="112"/>
  <c r="O2236" i="109"/>
  <c r="Y497" i="109"/>
  <c r="P2173" i="112"/>
  <c r="Y2461" i="109"/>
  <c r="Y2058" i="109"/>
  <c r="O3198" i="109"/>
  <c r="T4238" i="109"/>
  <c r="R465" i="109"/>
  <c r="T1830" i="109"/>
  <c r="V3418" i="109"/>
  <c r="U1875" i="109"/>
  <c r="Q2249" i="109"/>
  <c r="R3887" i="109"/>
  <c r="W31" i="109"/>
  <c r="R1103" i="109"/>
  <c r="Q2325" i="112"/>
  <c r="T988" i="109"/>
  <c r="U3188" i="109"/>
  <c r="P478" i="112"/>
  <c r="O7" i="112"/>
  <c r="Q2551" i="112"/>
  <c r="Z692" i="109"/>
  <c r="U542" i="109"/>
  <c r="Q1748" i="109"/>
  <c r="Q227" i="109"/>
  <c r="U2927" i="109"/>
  <c r="X2829" i="109"/>
  <c r="Q501" i="112"/>
  <c r="R2973" i="109"/>
  <c r="Q1955" i="112"/>
  <c r="P937" i="112"/>
  <c r="N1098" i="112"/>
  <c r="R1359" i="109"/>
  <c r="O272" i="112"/>
  <c r="V432" i="109"/>
  <c r="P37" i="110"/>
  <c r="O3899" i="109"/>
  <c r="O1774" i="112"/>
  <c r="P2941" i="109"/>
  <c r="U3724" i="109"/>
  <c r="Q1731" i="112"/>
  <c r="L30" i="113"/>
  <c r="V1476" i="109"/>
  <c r="O3342" i="109"/>
  <c r="T95" i="109"/>
  <c r="P3056" i="109"/>
  <c r="Y935" i="109"/>
  <c r="N944" i="109"/>
  <c r="S3776" i="109"/>
  <c r="X658" i="109"/>
  <c r="R2204" i="109"/>
  <c r="O3395" i="109"/>
  <c r="O280" i="109"/>
  <c r="X4271" i="109"/>
  <c r="N962" i="109"/>
  <c r="T2770" i="109"/>
  <c r="W3864" i="109"/>
  <c r="W2737" i="109"/>
  <c r="U87" i="109"/>
  <c r="O474" i="112"/>
  <c r="P2812" i="109"/>
  <c r="W471" i="109"/>
  <c r="R3094" i="109"/>
  <c r="N380" i="109"/>
  <c r="N4165" i="109"/>
  <c r="V293" i="109"/>
  <c r="O1153" i="109"/>
  <c r="U164" i="110"/>
  <c r="T1018" i="109"/>
  <c r="X2603" i="109"/>
  <c r="T1223" i="109"/>
  <c r="S1162" i="109"/>
  <c r="S1937" i="109"/>
  <c r="O3040" i="109"/>
  <c r="W3898" i="109"/>
  <c r="S2829" i="109"/>
  <c r="S1247" i="109"/>
  <c r="Y2758" i="109"/>
  <c r="T2566" i="109"/>
  <c r="O514" i="109"/>
  <c r="X259" i="109"/>
  <c r="O3344" i="109"/>
  <c r="N545" i="109"/>
  <c r="O1693" i="109"/>
  <c r="O34" i="109"/>
  <c r="S1365" i="109"/>
  <c r="U4161" i="109"/>
  <c r="Q993" i="112"/>
  <c r="T2252" i="109"/>
  <c r="V2290" i="109"/>
  <c r="O1109" i="109"/>
  <c r="Q3753" i="109"/>
  <c r="O1698" i="109"/>
  <c r="U918" i="109"/>
  <c r="Y1200" i="109"/>
  <c r="N17" i="112"/>
  <c r="O4161" i="109"/>
  <c r="X852" i="109"/>
  <c r="R215" i="109"/>
  <c r="R681" i="112"/>
  <c r="U1103" i="109"/>
  <c r="O2028" i="109"/>
  <c r="V1870" i="109"/>
  <c r="Q2276" i="109"/>
  <c r="P932" i="112"/>
  <c r="W3656" i="109"/>
  <c r="V3171" i="109"/>
  <c r="O1891" i="112"/>
  <c r="P283" i="109"/>
  <c r="U3527" i="109"/>
  <c r="X1700" i="109"/>
  <c r="S3790" i="109"/>
  <c r="P636" i="112"/>
  <c r="M160" i="113"/>
  <c r="N4232" i="109"/>
  <c r="Z3256" i="109"/>
  <c r="P2436" i="109"/>
  <c r="P2149" i="112"/>
  <c r="V521" i="109"/>
  <c r="J3" i="110"/>
  <c r="Z2909" i="109"/>
  <c r="Q4153" i="109"/>
  <c r="Q2682" i="109"/>
  <c r="N2607" i="112"/>
  <c r="P1534" i="109"/>
  <c r="W3551" i="109"/>
  <c r="Q585" i="109"/>
  <c r="O937" i="112"/>
  <c r="S4208" i="109"/>
  <c r="Q2430" i="112"/>
  <c r="U3459" i="109"/>
  <c r="P3936" i="109"/>
  <c r="P1161" i="112"/>
  <c r="O432" i="109"/>
  <c r="P1201" i="109"/>
  <c r="U3713" i="109"/>
  <c r="P1872" i="109"/>
  <c r="X1922" i="109"/>
  <c r="K181" i="110"/>
  <c r="O102" i="110"/>
  <c r="P290" i="112"/>
  <c r="Q2405" i="109"/>
  <c r="O618" i="109"/>
  <c r="O800" i="109"/>
  <c r="X2076" i="109"/>
  <c r="S581" i="109"/>
  <c r="T394" i="109"/>
  <c r="N74" i="109"/>
  <c r="S2478" i="109"/>
  <c r="T4050" i="109"/>
  <c r="W3842" i="109"/>
  <c r="N2237" i="112"/>
  <c r="Q1488" i="112"/>
  <c r="P31" i="110"/>
  <c r="O3332" i="109"/>
  <c r="V3375" i="109"/>
  <c r="O2661" i="112"/>
  <c r="X2441" i="109"/>
  <c r="R2740" i="109"/>
  <c r="W1860" i="109"/>
  <c r="S3752" i="109"/>
  <c r="X935" i="109"/>
  <c r="X1906" i="109"/>
  <c r="S590" i="109"/>
  <c r="R1658" i="109"/>
  <c r="W264" i="109"/>
  <c r="P2445" i="112"/>
  <c r="T766" i="109"/>
  <c r="S3779" i="109"/>
  <c r="S1619" i="109"/>
  <c r="N466" i="109"/>
  <c r="Q3070" i="109"/>
  <c r="V1921" i="109"/>
  <c r="Y2784" i="109"/>
  <c r="Y1900" i="109"/>
  <c r="X2266" i="109"/>
  <c r="Q2329" i="112"/>
  <c r="T3037" i="109"/>
  <c r="Q2046" i="109"/>
  <c r="V536" i="109"/>
  <c r="Y847" i="109"/>
  <c r="X2761" i="109"/>
  <c r="S102" i="110"/>
  <c r="O2255" i="112"/>
  <c r="X976" i="109"/>
  <c r="Y394" i="109"/>
  <c r="R3574" i="109"/>
  <c r="Y3942" i="109"/>
  <c r="Y3661" i="109"/>
  <c r="R4295" i="109"/>
  <c r="U2073" i="109"/>
  <c r="T751" i="109"/>
  <c r="V2440" i="109"/>
  <c r="O173" i="109"/>
  <c r="S2038" i="109"/>
  <c r="U1979" i="109"/>
  <c r="W1196" i="109"/>
  <c r="Y634" i="109"/>
  <c r="P285" i="109"/>
  <c r="W3710" i="109"/>
  <c r="W1126" i="109"/>
  <c r="P69" i="109"/>
  <c r="T3469" i="109"/>
  <c r="U798" i="109"/>
  <c r="O1313" i="109"/>
  <c r="V3749" i="109"/>
  <c r="S1292" i="109"/>
  <c r="U2025" i="109"/>
  <c r="Q3704" i="109"/>
  <c r="Q2122" i="112"/>
  <c r="Y826" i="109"/>
  <c r="V4172" i="109"/>
  <c r="S1934" i="109"/>
  <c r="N1863" i="109"/>
  <c r="T1147" i="109"/>
  <c r="O1516" i="109"/>
  <c r="R1119" i="112"/>
  <c r="Z2487" i="109"/>
  <c r="Z2902" i="109"/>
  <c r="S2815" i="109"/>
  <c r="U1909" i="109"/>
  <c r="X3178" i="109"/>
  <c r="P17" i="110"/>
  <c r="T574" i="109"/>
  <c r="X3461" i="109"/>
  <c r="P4257" i="109"/>
  <c r="O2398" i="109"/>
  <c r="O2659" i="109"/>
  <c r="Q3192" i="109"/>
  <c r="Q303" i="112"/>
  <c r="W4206" i="109"/>
  <c r="M116" i="113"/>
  <c r="R1564" i="109"/>
  <c r="T3865" i="109"/>
  <c r="V3685" i="109"/>
  <c r="W919" i="109"/>
  <c r="P921" i="109"/>
  <c r="T4300" i="109"/>
  <c r="N395" i="109"/>
  <c r="U134" i="110"/>
  <c r="S383" i="109"/>
  <c r="W2064" i="109"/>
  <c r="V41" i="109"/>
  <c r="N1256" i="112"/>
  <c r="Q4031" i="109"/>
  <c r="T1328" i="109"/>
  <c r="Q1388" i="112"/>
  <c r="W2576" i="109"/>
  <c r="O1992" i="109"/>
  <c r="P3861" i="109"/>
  <c r="O1324" i="109"/>
  <c r="N2199" i="112"/>
  <c r="W3314" i="109"/>
  <c r="N1620" i="112"/>
  <c r="V2246" i="109"/>
  <c r="W2809" i="109"/>
  <c r="P2476" i="109"/>
  <c r="Y1859" i="109"/>
  <c r="T2955" i="109"/>
  <c r="P156" i="110"/>
  <c r="P236" i="109"/>
  <c r="W598" i="109"/>
  <c r="Y3492" i="109"/>
  <c r="U4019" i="109"/>
  <c r="O128" i="110"/>
  <c r="T4148" i="109"/>
  <c r="P2140" i="112"/>
  <c r="R4042" i="109"/>
  <c r="S4195" i="109"/>
  <c r="S3164" i="109"/>
  <c r="W2573" i="109"/>
  <c r="Y2470" i="109"/>
  <c r="P2407" i="112"/>
  <c r="Y1959" i="109"/>
  <c r="O1659" i="112"/>
  <c r="P579" i="112"/>
  <c r="Q6" i="109"/>
  <c r="O4259" i="109"/>
  <c r="O2714" i="109"/>
  <c r="U48" i="110"/>
  <c r="X591" i="109"/>
  <c r="R3030" i="109"/>
  <c r="O2618" i="109"/>
  <c r="S3451" i="109"/>
  <c r="Q831" i="112"/>
  <c r="Q189" i="109"/>
  <c r="S4252" i="109"/>
  <c r="U2463" i="109"/>
  <c r="T4130" i="109"/>
  <c r="Q3785" i="109"/>
  <c r="U872" i="109"/>
  <c r="O1145" i="109"/>
  <c r="P1664" i="109"/>
  <c r="W3344" i="109"/>
  <c r="R2790" i="109"/>
  <c r="Y542" i="109"/>
  <c r="X3052" i="109"/>
  <c r="R3812" i="109"/>
  <c r="T1699" i="109"/>
  <c r="T2018" i="109"/>
  <c r="O1837" i="109"/>
  <c r="W3471" i="109"/>
  <c r="Q4302" i="109"/>
  <c r="W2780" i="109"/>
  <c r="S3095" i="109"/>
  <c r="P593" i="109"/>
  <c r="S2783" i="109"/>
  <c r="V3387" i="109"/>
  <c r="S226" i="109"/>
  <c r="V2282" i="109"/>
  <c r="N3164" i="109"/>
  <c r="Q1217" i="112"/>
  <c r="V2216" i="109"/>
  <c r="T1229" i="109"/>
  <c r="Q529" i="109"/>
  <c r="N3101" i="109"/>
  <c r="N3346" i="109"/>
  <c r="Y4174" i="109"/>
  <c r="P3072" i="109"/>
  <c r="Q3739" i="109"/>
  <c r="W33" i="109"/>
  <c r="V985" i="109"/>
  <c r="P814" i="109"/>
  <c r="V2810" i="109"/>
  <c r="Y2558" i="109"/>
  <c r="P1571" i="109"/>
  <c r="N1245" i="109"/>
  <c r="S1257" i="109"/>
  <c r="R2" i="109"/>
  <c r="W1891" i="109"/>
  <c r="Y2823" i="109"/>
  <c r="O1828" i="109"/>
  <c r="Q1681" i="109"/>
  <c r="S945" i="109"/>
  <c r="N1512" i="109"/>
  <c r="O1604" i="109"/>
  <c r="O251" i="112"/>
  <c r="Y427" i="109"/>
  <c r="V1975" i="109"/>
  <c r="O111" i="112"/>
  <c r="N941" i="112"/>
  <c r="O1497" i="112"/>
  <c r="P3112" i="109"/>
  <c r="R4023" i="109"/>
  <c r="N623" i="109"/>
  <c r="T2474" i="109"/>
  <c r="P150" i="109"/>
  <c r="T3779" i="109"/>
  <c r="P4231" i="109"/>
  <c r="Q3900" i="109"/>
  <c r="N779" i="109"/>
  <c r="Y1912" i="109"/>
  <c r="Q1649" i="109"/>
  <c r="Q3034" i="109"/>
  <c r="Z3629" i="109"/>
  <c r="Y1907" i="109"/>
  <c r="W2821" i="109"/>
  <c r="V2466" i="109"/>
  <c r="U45" i="110"/>
  <c r="R2281" i="109"/>
  <c r="Y2986" i="109"/>
  <c r="S103" i="109"/>
  <c r="P1288" i="112"/>
  <c r="P2726" i="109"/>
  <c r="P1711" i="109"/>
  <c r="L45" i="113"/>
  <c r="S3292" i="109"/>
  <c r="Q7" i="112"/>
  <c r="O3718" i="109"/>
  <c r="R2726" i="109"/>
  <c r="X3153" i="109"/>
  <c r="U1933" i="109"/>
  <c r="Q2086" i="112"/>
  <c r="R3142" i="109"/>
  <c r="S86" i="110"/>
  <c r="S1748" i="109"/>
  <c r="O411" i="112"/>
  <c r="Q1399" i="112"/>
  <c r="N2968" i="109"/>
  <c r="V3783" i="109"/>
  <c r="Q3030" i="109"/>
  <c r="N82" i="112"/>
  <c r="T847" i="109"/>
  <c r="W3817" i="109"/>
  <c r="P2159" i="112"/>
  <c r="M103" i="113"/>
  <c r="O2748" i="109"/>
  <c r="R1608" i="109"/>
  <c r="P4141" i="109"/>
  <c r="O3503" i="109"/>
  <c r="Y1305" i="109"/>
  <c r="X1695" i="109"/>
  <c r="O2023" i="112"/>
  <c r="V924" i="109"/>
  <c r="X3308" i="109"/>
  <c r="X1606" i="109"/>
  <c r="O3355" i="109"/>
  <c r="Q1687" i="112"/>
  <c r="W3021" i="109"/>
  <c r="U1148" i="109"/>
  <c r="W4099" i="109"/>
  <c r="Q433" i="109"/>
  <c r="Y3772" i="109"/>
  <c r="U3325" i="109"/>
  <c r="U2727" i="109"/>
  <c r="P1649" i="112"/>
  <c r="S1721" i="109"/>
  <c r="S3317" i="109"/>
  <c r="Q3889" i="109"/>
  <c r="Q3665" i="109"/>
  <c r="Z2498" i="109"/>
  <c r="V3577" i="109"/>
  <c r="R3554" i="109"/>
  <c r="V1720" i="109"/>
  <c r="U72" i="109"/>
  <c r="O782" i="109"/>
  <c r="N3036" i="109"/>
  <c r="W1180" i="109"/>
  <c r="O2041" i="109"/>
  <c r="N1979" i="109"/>
  <c r="O3462" i="109"/>
  <c r="R130" i="109"/>
  <c r="W428" i="109"/>
  <c r="V1978" i="109"/>
  <c r="R62" i="109"/>
  <c r="X30" i="109"/>
  <c r="T1023" i="109"/>
  <c r="V3679" i="109"/>
  <c r="T890" i="109"/>
  <c r="Q2430" i="109"/>
  <c r="W2972" i="109"/>
  <c r="N1589" i="109"/>
  <c r="N143" i="109"/>
  <c r="N985" i="109"/>
  <c r="S2751" i="109"/>
  <c r="X544" i="109"/>
  <c r="R371" i="109"/>
  <c r="Q2396" i="112"/>
  <c r="X3354" i="109"/>
  <c r="P2418" i="109"/>
  <c r="P958" i="112"/>
  <c r="O5" i="109"/>
  <c r="T647" i="109"/>
  <c r="Q1265" i="109"/>
  <c r="S3019" i="109"/>
  <c r="N1101" i="109"/>
  <c r="Q808" i="109"/>
  <c r="P252" i="109"/>
  <c r="M98" i="113"/>
  <c r="S2020" i="109"/>
  <c r="Q2834" i="109"/>
  <c r="S1285" i="109"/>
  <c r="Y4266" i="109"/>
  <c r="T2653" i="109"/>
  <c r="Q2689" i="109"/>
  <c r="O635" i="112"/>
  <c r="R3810" i="109"/>
  <c r="Q1526" i="109"/>
  <c r="P4116" i="109"/>
  <c r="S2726" i="109"/>
  <c r="Y1605" i="109"/>
  <c r="Q62" i="110"/>
  <c r="N4285" i="109"/>
  <c r="O2352" i="109"/>
  <c r="U2925" i="109"/>
  <c r="O2311" i="112"/>
  <c r="Y570" i="109"/>
  <c r="T1917" i="109"/>
  <c r="O3765" i="109"/>
  <c r="N3662" i="109"/>
  <c r="Q369" i="112"/>
  <c r="N1572" i="109"/>
  <c r="R4308" i="109"/>
  <c r="S532" i="109"/>
  <c r="P2651" i="109"/>
  <c r="V3653" i="109"/>
  <c r="V73" i="109"/>
  <c r="O2359" i="109"/>
  <c r="Q3057" i="109"/>
  <c r="Y1588" i="109"/>
  <c r="Y1926" i="109"/>
  <c r="U2414" i="109"/>
  <c r="N4263" i="109"/>
  <c r="U58" i="109"/>
  <c r="X2792" i="109"/>
  <c r="N2994" i="109"/>
  <c r="P146" i="110"/>
  <c r="N3838" i="109"/>
  <c r="T548" i="109"/>
  <c r="O3575" i="109"/>
  <c r="N775" i="112"/>
  <c r="N2402" i="109"/>
  <c r="P2419" i="112"/>
  <c r="P2400" i="109"/>
  <c r="Y2754" i="109"/>
  <c r="U4128" i="109"/>
  <c r="O2625" i="112"/>
  <c r="R1166" i="109"/>
  <c r="X3785" i="109"/>
  <c r="U1999" i="109"/>
  <c r="Q124" i="112"/>
  <c r="Q429" i="109"/>
  <c r="O1777" i="112"/>
  <c r="O2360" i="112"/>
  <c r="T3690" i="109"/>
  <c r="W3412" i="109"/>
  <c r="Q1904" i="109"/>
  <c r="P3671" i="109"/>
  <c r="O80" i="112"/>
  <c r="V628" i="109"/>
  <c r="U1744" i="109"/>
  <c r="S737" i="109"/>
  <c r="O2208" i="112"/>
  <c r="O1719" i="112"/>
  <c r="O17" i="110"/>
  <c r="N2713" i="109"/>
  <c r="Q33" i="112"/>
  <c r="T3211" i="109"/>
  <c r="K13" i="110"/>
  <c r="S3918" i="109"/>
  <c r="N2635" i="109"/>
  <c r="N2363" i="109"/>
  <c r="R2746" i="112"/>
  <c r="S4237" i="109"/>
  <c r="T3111" i="109"/>
  <c r="S4072" i="109"/>
  <c r="O3089" i="109"/>
  <c r="U1904" i="109"/>
  <c r="V605" i="109"/>
  <c r="S3170" i="109"/>
  <c r="N99" i="110"/>
  <c r="Q2297" i="109"/>
  <c r="W1836" i="109"/>
  <c r="Q2316" i="109"/>
  <c r="O1074" i="112"/>
  <c r="S650" i="109"/>
  <c r="S3864" i="109"/>
  <c r="X1706" i="109"/>
  <c r="Q959" i="112"/>
  <c r="Y2593" i="109"/>
  <c r="T2274" i="109"/>
  <c r="R892" i="109"/>
  <c r="O447" i="109"/>
  <c r="S800" i="109"/>
  <c r="O1166" i="109"/>
  <c r="W3939" i="109"/>
  <c r="M43" i="110"/>
  <c r="V2425" i="109"/>
  <c r="U1154" i="109"/>
  <c r="Q1678" i="109"/>
  <c r="O3481" i="109"/>
  <c r="T589" i="109"/>
  <c r="Q1241" i="112"/>
  <c r="P2715" i="109"/>
  <c r="O2447" i="109"/>
  <c r="P824" i="109"/>
  <c r="T2204" i="109"/>
  <c r="N2826" i="109"/>
  <c r="P799" i="112"/>
  <c r="Q3699" i="109"/>
  <c r="P834" i="109"/>
  <c r="V2050" i="109"/>
  <c r="R196" i="109"/>
  <c r="V3549" i="109"/>
  <c r="S4089" i="109"/>
  <c r="R4290" i="109"/>
  <c r="P3302" i="109"/>
  <c r="T3049" i="109"/>
  <c r="S3515" i="109"/>
  <c r="Q2004" i="109"/>
  <c r="W3336" i="109"/>
  <c r="N2036" i="109"/>
  <c r="T203" i="109"/>
  <c r="V1023" i="109"/>
  <c r="X3123" i="109"/>
  <c r="N1241" i="109"/>
  <c r="O706" i="112"/>
  <c r="R227" i="112"/>
  <c r="R2688" i="109"/>
  <c r="S1323" i="109"/>
  <c r="U3430" i="109"/>
  <c r="N1173" i="112"/>
  <c r="X2282" i="109"/>
  <c r="V3194" i="109"/>
  <c r="O3513" i="109"/>
  <c r="R3543" i="109"/>
  <c r="P875" i="109"/>
  <c r="T3535" i="109"/>
  <c r="R758" i="109"/>
  <c r="W3768" i="109"/>
  <c r="P1715" i="112"/>
  <c r="V254" i="109"/>
  <c r="R3509" i="109"/>
  <c r="T454" i="109"/>
  <c r="Y4296" i="109"/>
  <c r="O4293" i="109"/>
  <c r="U2366" i="109"/>
  <c r="T3860" i="109"/>
  <c r="T95" i="110"/>
  <c r="Y3676" i="109"/>
  <c r="P2777" i="109"/>
  <c r="O2669" i="112"/>
  <c r="O530" i="109"/>
  <c r="U2752" i="109"/>
  <c r="N2018" i="112"/>
  <c r="V1859" i="109"/>
  <c r="U2668" i="109"/>
  <c r="Y2689" i="109"/>
  <c r="W864" i="109"/>
  <c r="K70" i="110"/>
  <c r="W1674" i="109"/>
  <c r="S3458" i="109"/>
  <c r="Q502" i="112"/>
  <c r="Q4162" i="109"/>
  <c r="U1693" i="109"/>
  <c r="O1387" i="112"/>
  <c r="W3793" i="109"/>
  <c r="P88" i="110"/>
  <c r="S840" i="109"/>
  <c r="Q44" i="112"/>
  <c r="O2098" i="109"/>
  <c r="N2666" i="109"/>
  <c r="N4102" i="109"/>
  <c r="V2731" i="109"/>
  <c r="O3179" i="109"/>
  <c r="Q48" i="112"/>
  <c r="O1036" i="112"/>
  <c r="R4253" i="109"/>
  <c r="O764" i="112"/>
  <c r="N1957" i="112"/>
  <c r="K179" i="110"/>
  <c r="R2333" i="109"/>
  <c r="V3924" i="109"/>
  <c r="K134" i="113"/>
  <c r="P3095" i="109"/>
  <c r="X4166" i="109"/>
  <c r="R2334" i="109"/>
  <c r="P2786" i="109"/>
  <c r="P1533" i="112"/>
  <c r="O840" i="112"/>
  <c r="S2302" i="109"/>
  <c r="Y2098" i="109"/>
  <c r="O170" i="109"/>
  <c r="N1649" i="109"/>
  <c r="P544" i="112"/>
  <c r="T2694" i="109"/>
  <c r="X3848" i="109"/>
  <c r="N3511" i="109"/>
  <c r="R3302" i="109"/>
  <c r="N2071" i="109"/>
  <c r="O4079" i="109"/>
  <c r="Q2074" i="109"/>
  <c r="O164" i="110"/>
  <c r="N1088" i="112"/>
  <c r="S886" i="109"/>
  <c r="O1076" i="112"/>
  <c r="N3854" i="109"/>
  <c r="V3476" i="109"/>
  <c r="U95" i="109"/>
  <c r="X3657" i="109"/>
  <c r="N3409" i="109"/>
  <c r="T4224" i="109"/>
  <c r="O4243" i="109"/>
  <c r="T2197" i="109"/>
  <c r="O1905" i="112"/>
  <c r="N703" i="112"/>
  <c r="S3787" i="109"/>
  <c r="N3432" i="109"/>
  <c r="V2822" i="109"/>
  <c r="R3577" i="109"/>
  <c r="U897" i="109"/>
  <c r="X2017" i="109"/>
  <c r="X2033" i="109"/>
  <c r="T3008" i="109"/>
  <c r="Q3524" i="109"/>
  <c r="N1410" i="112"/>
  <c r="P1446" i="112"/>
  <c r="O1712" i="109"/>
  <c r="O2954" i="109"/>
  <c r="P275" i="112"/>
  <c r="N3454" i="109"/>
  <c r="U68" i="109"/>
  <c r="T4110" i="109"/>
  <c r="Q1876" i="112"/>
  <c r="S1731" i="109"/>
  <c r="P2112" i="109"/>
  <c r="Q1027" i="112"/>
  <c r="Q1585" i="109"/>
  <c r="X51" i="109"/>
  <c r="Y2665" i="109"/>
  <c r="N2822" i="109"/>
  <c r="S3556" i="109"/>
  <c r="T2451" i="109"/>
  <c r="W49" i="109"/>
  <c r="V1939" i="109"/>
  <c r="P563" i="109"/>
  <c r="Q711" i="112"/>
  <c r="Y2391" i="109"/>
  <c r="U1993" i="109"/>
  <c r="Q2581" i="109"/>
  <c r="X1847" i="109"/>
  <c r="R1141" i="109"/>
  <c r="P154" i="112"/>
  <c r="R449" i="109"/>
  <c r="V1691" i="109"/>
  <c r="Q39" i="112"/>
  <c r="U1264" i="109"/>
  <c r="T3116" i="109"/>
  <c r="R4021" i="109"/>
  <c r="T1931" i="109"/>
  <c r="R220" i="112"/>
  <c r="X566" i="109"/>
  <c r="P525" i="109"/>
  <c r="N3842" i="109"/>
  <c r="Q2313" i="109"/>
  <c r="Q2615" i="112"/>
  <c r="W1636" i="109"/>
  <c r="V2781" i="109"/>
  <c r="Q1868" i="109"/>
  <c r="T3529" i="109"/>
  <c r="Q133" i="112"/>
  <c r="P928" i="109"/>
  <c r="O4214" i="109"/>
  <c r="R918" i="109"/>
  <c r="Y2381" i="109"/>
  <c r="P312" i="112"/>
  <c r="Q38" i="109"/>
  <c r="O3869" i="109"/>
  <c r="R87" i="110"/>
  <c r="Q3317" i="109"/>
  <c r="Q2387" i="112"/>
  <c r="T3772" i="109"/>
  <c r="N258" i="109"/>
  <c r="O198" i="109"/>
  <c r="M17" i="110"/>
  <c r="R854" i="109"/>
  <c r="Y2719" i="109"/>
  <c r="Q563" i="109"/>
  <c r="P2694" i="109"/>
  <c r="O1867" i="112"/>
  <c r="W743" i="109"/>
  <c r="X1964" i="109"/>
  <c r="V3403" i="109"/>
  <c r="Q1558" i="112"/>
  <c r="V1379" i="109"/>
  <c r="X217" i="109"/>
  <c r="T2980" i="109"/>
  <c r="S3942" i="109"/>
  <c r="V571" i="109"/>
  <c r="P1154" i="109"/>
  <c r="T2421" i="109"/>
  <c r="S3809" i="109"/>
  <c r="U27" i="109"/>
  <c r="R1494" i="109"/>
  <c r="N2808" i="109"/>
  <c r="N266" i="112"/>
  <c r="Q799" i="112"/>
  <c r="Y3304" i="109"/>
  <c r="N3003" i="109"/>
  <c r="O602" i="112"/>
  <c r="Q3198" i="109"/>
  <c r="W45" i="109"/>
  <c r="N1030" i="112"/>
  <c r="Y2710" i="109"/>
  <c r="Q3478" i="109"/>
  <c r="W2242" i="109"/>
  <c r="U572" i="109"/>
  <c r="O1695" i="112"/>
  <c r="R1327" i="109"/>
  <c r="Y2009" i="109"/>
  <c r="U1357" i="109"/>
  <c r="P1294" i="109"/>
  <c r="R1885" i="109"/>
  <c r="N3111" i="109"/>
  <c r="X3049" i="109"/>
  <c r="T1162" i="109"/>
  <c r="S3514" i="109"/>
  <c r="W2693" i="109"/>
  <c r="O1108" i="109"/>
  <c r="X2463" i="109"/>
  <c r="N3096" i="109"/>
  <c r="S3177" i="109"/>
  <c r="P3163" i="109"/>
  <c r="X1599" i="109"/>
  <c r="N2674" i="109"/>
  <c r="O2353" i="109"/>
  <c r="V1171" i="109"/>
  <c r="U2825" i="109"/>
  <c r="S1569" i="109"/>
  <c r="S1705" i="109"/>
  <c r="O2429" i="109"/>
  <c r="O2664" i="109"/>
  <c r="W2995" i="109"/>
  <c r="U4155" i="109"/>
  <c r="T2805" i="109"/>
  <c r="Q1841" i="109"/>
  <c r="W261" i="109"/>
  <c r="S1377" i="109"/>
  <c r="Z3579" i="109"/>
  <c r="W941" i="109"/>
  <c r="X4035" i="109"/>
  <c r="V3434" i="109"/>
  <c r="X3353" i="109"/>
  <c r="Q3199" i="109"/>
  <c r="X1568" i="109"/>
  <c r="Y1649" i="109"/>
  <c r="Y870" i="109"/>
  <c r="U2569" i="109"/>
  <c r="W1592" i="109"/>
  <c r="Q4245" i="109"/>
  <c r="Q1965" i="109"/>
  <c r="W3067" i="109"/>
  <c r="Q766" i="112"/>
  <c r="T2304" i="109"/>
  <c r="Y869" i="109"/>
  <c r="Z3981" i="109"/>
  <c r="S122" i="109"/>
  <c r="V2345" i="109"/>
  <c r="U1985" i="109"/>
  <c r="P2111" i="109"/>
  <c r="V28" i="109"/>
  <c r="S881" i="109"/>
  <c r="O964" i="109"/>
  <c r="U3542" i="109"/>
  <c r="P1312" i="109"/>
  <c r="O1886" i="112"/>
  <c r="U2442" i="109"/>
  <c r="V996" i="109"/>
  <c r="N2259" i="109"/>
  <c r="P1897" i="109"/>
  <c r="T2974" i="109"/>
  <c r="U2097" i="109"/>
  <c r="Y1519" i="109"/>
  <c r="W4255" i="109"/>
  <c r="Q2435" i="109"/>
  <c r="Q2284" i="109"/>
  <c r="P279" i="112"/>
  <c r="T3402" i="109"/>
  <c r="U2306" i="109"/>
  <c r="R3567" i="109"/>
  <c r="U1486" i="109"/>
  <c r="S57" i="110"/>
  <c r="P1979" i="112"/>
  <c r="T2781" i="109"/>
  <c r="R4142" i="109"/>
  <c r="Q874" i="109"/>
  <c r="O1223" i="112"/>
  <c r="O714" i="112"/>
  <c r="R3383" i="109"/>
  <c r="Z3626" i="109"/>
  <c r="Q68" i="112"/>
  <c r="P896" i="109"/>
  <c r="P3406" i="109"/>
  <c r="N1348" i="109"/>
  <c r="P237" i="112"/>
  <c r="T1943" i="109"/>
  <c r="Z2898" i="109"/>
  <c r="Q693" i="112"/>
  <c r="P1788" i="112"/>
  <c r="Q2617" i="109"/>
  <c r="L121" i="113"/>
  <c r="V4298" i="109"/>
  <c r="N6" i="112"/>
  <c r="N1917" i="109"/>
  <c r="W3139" i="109"/>
  <c r="R764" i="109"/>
  <c r="S1470" i="109"/>
  <c r="U925" i="109"/>
  <c r="W3032" i="109"/>
  <c r="O3034" i="109"/>
  <c r="O462" i="109"/>
  <c r="S3298" i="109"/>
  <c r="P491" i="109"/>
  <c r="X4090" i="109"/>
  <c r="V265" i="109"/>
  <c r="Q134" i="110"/>
  <c r="T17" i="109"/>
  <c r="O1738" i="112"/>
  <c r="M90" i="110"/>
  <c r="W1184" i="109"/>
  <c r="Q2388" i="109"/>
  <c r="R1503" i="109"/>
  <c r="S518" i="109"/>
  <c r="S372" i="109"/>
  <c r="T2091" i="109"/>
  <c r="X159" i="109"/>
  <c r="V4083" i="109"/>
  <c r="P1388" i="112"/>
  <c r="Z2528" i="109"/>
  <c r="P2109" i="112"/>
  <c r="T4196" i="109"/>
  <c r="Y2993" i="109"/>
  <c r="Q517" i="112"/>
  <c r="L10" i="110"/>
  <c r="O1715" i="109"/>
  <c r="O977" i="109"/>
  <c r="R3819" i="109"/>
  <c r="Z3597" i="109"/>
  <c r="O381" i="112"/>
  <c r="S562" i="109"/>
  <c r="O1318" i="112"/>
  <c r="X1935" i="109"/>
  <c r="N2414" i="112"/>
  <c r="Y481" i="109"/>
  <c r="U4018" i="109"/>
  <c r="R1635" i="109"/>
  <c r="Q1743" i="112"/>
  <c r="W1928" i="109"/>
  <c r="O1886" i="109"/>
  <c r="Q1087" i="112"/>
  <c r="N95" i="109"/>
  <c r="Q1884" i="109"/>
  <c r="R1865" i="109"/>
  <c r="U1109" i="109"/>
  <c r="P2314" i="109"/>
  <c r="U1984" i="109"/>
  <c r="R2561" i="109"/>
  <c r="O400" i="109"/>
  <c r="U3363" i="109"/>
  <c r="U1750" i="109"/>
  <c r="X2980" i="109"/>
  <c r="U3476" i="109"/>
  <c r="S2730" i="109"/>
  <c r="P24" i="109"/>
  <c r="V3427" i="109"/>
  <c r="V1324" i="109"/>
  <c r="P985" i="109"/>
  <c r="U4300" i="109"/>
  <c r="Y2310" i="109"/>
  <c r="W3502" i="109"/>
  <c r="W2254" i="109"/>
  <c r="X2035" i="109"/>
  <c r="U2049" i="109"/>
  <c r="R3130" i="109"/>
  <c r="Y3351" i="109"/>
  <c r="V744" i="109"/>
  <c r="O1023" i="112"/>
  <c r="R4197" i="109"/>
  <c r="V3760" i="109"/>
  <c r="X2216" i="109"/>
  <c r="Y3781" i="109"/>
  <c r="S4113" i="109"/>
  <c r="Q1735" i="109"/>
  <c r="N474" i="109"/>
  <c r="T974" i="109"/>
  <c r="Y3454" i="109"/>
  <c r="N495" i="112"/>
  <c r="T805" i="109"/>
  <c r="P1527" i="112"/>
  <c r="O103" i="112"/>
  <c r="V2329" i="109"/>
  <c r="S52" i="110"/>
  <c r="Q4157" i="109"/>
  <c r="T601" i="109"/>
  <c r="U4255" i="109"/>
  <c r="Q3706" i="109"/>
  <c r="X2462" i="109"/>
  <c r="P1306" i="109"/>
  <c r="N3536" i="109"/>
  <c r="N2020" i="112"/>
  <c r="T1248" i="109"/>
  <c r="Q1127" i="109"/>
  <c r="N785" i="109"/>
  <c r="W4197" i="109"/>
  <c r="P1488" i="109"/>
  <c r="P1709" i="112"/>
  <c r="Q3695" i="109"/>
  <c r="Q3398" i="109"/>
  <c r="T4071" i="109"/>
  <c r="O656" i="109"/>
  <c r="Q1773" i="112"/>
  <c r="Q1510" i="112"/>
  <c r="N716" i="112"/>
  <c r="N1927" i="109"/>
  <c r="O2685" i="112"/>
  <c r="Q2453" i="109"/>
  <c r="N4199" i="109"/>
  <c r="N3044" i="109"/>
  <c r="P1552" i="112"/>
  <c r="U2721" i="109"/>
  <c r="O3339" i="109"/>
  <c r="S3917" i="109"/>
  <c r="P2317" i="112"/>
  <c r="W3484" i="109"/>
  <c r="J110" i="113"/>
  <c r="P558" i="112"/>
  <c r="Q1232" i="112"/>
  <c r="Q72" i="112"/>
  <c r="R1643" i="109"/>
  <c r="S3350" i="109"/>
  <c r="X2047" i="109"/>
  <c r="W189" i="109"/>
  <c r="U4125" i="109"/>
  <c r="M92" i="110"/>
  <c r="V3082" i="109"/>
  <c r="S3711" i="109"/>
  <c r="R1677" i="109"/>
  <c r="N2423" i="109"/>
  <c r="N1377" i="109"/>
  <c r="Y3777" i="109"/>
  <c r="R2267" i="112"/>
  <c r="U1535" i="109"/>
  <c r="P814" i="112"/>
  <c r="L44" i="110"/>
  <c r="X3664" i="109"/>
  <c r="O4289" i="109"/>
  <c r="N1153" i="109"/>
  <c r="W292" i="109"/>
  <c r="T4045" i="109"/>
  <c r="P1562" i="112"/>
  <c r="O4197" i="109"/>
  <c r="U269" i="109"/>
  <c r="V2197" i="109"/>
  <c r="T2332" i="109"/>
  <c r="V2384" i="109"/>
  <c r="T1933" i="109"/>
  <c r="P2635" i="109"/>
  <c r="N774" i="112"/>
  <c r="J171" i="113"/>
  <c r="V3658" i="109"/>
  <c r="Y3443" i="109"/>
  <c r="V873" i="109"/>
  <c r="Q2082" i="112"/>
  <c r="N2609" i="112"/>
  <c r="V544" i="109"/>
  <c r="N1510" i="112"/>
  <c r="R447" i="112"/>
  <c r="Y4068" i="109"/>
  <c r="N2544" i="112"/>
  <c r="N1071" i="112"/>
  <c r="R2244" i="109"/>
  <c r="N1662" i="109"/>
  <c r="T3290" i="109"/>
  <c r="U3437" i="109"/>
  <c r="R1259" i="109"/>
  <c r="Y2104" i="109"/>
  <c r="O275" i="109"/>
  <c r="W1961" i="109"/>
  <c r="X285" i="109"/>
  <c r="Q251" i="109"/>
  <c r="X3671" i="109"/>
  <c r="X553" i="109"/>
  <c r="W619" i="109"/>
  <c r="W3290" i="109"/>
  <c r="O1126" i="109"/>
  <c r="V1643" i="109"/>
  <c r="W3142" i="109"/>
  <c r="T1519" i="109"/>
  <c r="U2437" i="109"/>
  <c r="O627" i="112"/>
  <c r="U4248" i="109"/>
  <c r="O847" i="109"/>
  <c r="O4036" i="109"/>
  <c r="N1909" i="112"/>
  <c r="Y744" i="109"/>
  <c r="N3698" i="109"/>
  <c r="S29" i="109"/>
  <c r="N1543" i="109"/>
  <c r="X1382" i="109"/>
  <c r="U270" i="109"/>
  <c r="T3119" i="109"/>
  <c r="K152" i="113"/>
  <c r="R3178" i="109"/>
  <c r="N4034" i="109"/>
  <c r="R3008" i="109"/>
  <c r="Y3379" i="109"/>
  <c r="X2219" i="109"/>
  <c r="Y3138" i="109"/>
  <c r="Y1304" i="109"/>
  <c r="P2269" i="109"/>
  <c r="S3859" i="109"/>
  <c r="X4085" i="109"/>
  <c r="P4278" i="109"/>
  <c r="P1307" i="112"/>
  <c r="W2327" i="109"/>
  <c r="M123" i="110"/>
  <c r="N1583" i="109"/>
  <c r="Q2654" i="109"/>
  <c r="O3183" i="109"/>
  <c r="W615" i="109"/>
  <c r="S2322" i="109"/>
  <c r="T1006" i="109"/>
  <c r="V817" i="109"/>
  <c r="W1840" i="109"/>
  <c r="P32" i="109"/>
  <c r="Q635" i="112"/>
  <c r="V3001" i="109"/>
  <c r="N1966" i="109"/>
  <c r="N364" i="112"/>
  <c r="O2655" i="112"/>
  <c r="X1353" i="109"/>
  <c r="W2068" i="109"/>
  <c r="N890" i="109"/>
  <c r="V3488" i="109"/>
  <c r="Q4192" i="109"/>
  <c r="R122" i="110"/>
  <c r="J29" i="110"/>
  <c r="R2460" i="109"/>
  <c r="O2839" i="109"/>
  <c r="W1159" i="109"/>
  <c r="N2439" i="112"/>
  <c r="U2377" i="109"/>
  <c r="S2275" i="109"/>
  <c r="X4238" i="109"/>
  <c r="P162" i="110"/>
  <c r="N386" i="112"/>
  <c r="N140" i="112"/>
  <c r="O530" i="112"/>
  <c r="O1965" i="112"/>
  <c r="W3887" i="109"/>
  <c r="O1199" i="112"/>
  <c r="Q2237" i="112"/>
  <c r="X3430" i="109"/>
  <c r="T1590" i="109"/>
  <c r="O42" i="112"/>
  <c r="Q478" i="109"/>
  <c r="S929" i="109"/>
  <c r="W3520" i="109"/>
  <c r="V3124" i="109"/>
  <c r="W819" i="109"/>
  <c r="P2736" i="109"/>
  <c r="T4226" i="109"/>
  <c r="P1656" i="112"/>
  <c r="O1892" i="109"/>
  <c r="P2372" i="109"/>
  <c r="P763" i="112"/>
  <c r="L85" i="113"/>
  <c r="O1706" i="112"/>
  <c r="N2234" i="112"/>
  <c r="Q4257" i="109"/>
  <c r="Q1735" i="112"/>
  <c r="O2213" i="112"/>
  <c r="U1517" i="109"/>
  <c r="T902" i="109"/>
  <c r="Q1271" i="112"/>
  <c r="O1609" i="109"/>
  <c r="Q2012" i="109"/>
  <c r="U64" i="110"/>
  <c r="P2447" i="109"/>
  <c r="N3322" i="109"/>
  <c r="S2316" i="109"/>
  <c r="Y184" i="109"/>
  <c r="P2116" i="109"/>
  <c r="U2464" i="109"/>
  <c r="X3826" i="109"/>
  <c r="N286" i="109"/>
  <c r="L84" i="110"/>
  <c r="N475" i="109"/>
  <c r="W1652" i="109"/>
  <c r="Y4307" i="109"/>
  <c r="K23" i="113"/>
  <c r="W3730" i="109"/>
  <c r="N4261" i="109"/>
  <c r="P2818" i="109"/>
  <c r="N2641" i="112"/>
  <c r="L12" i="113"/>
  <c r="V2685" i="109"/>
  <c r="N2117" i="109"/>
  <c r="W3132" i="109"/>
  <c r="O2705" i="112"/>
  <c r="T2077" i="109"/>
  <c r="T4164" i="109"/>
  <c r="R3129" i="109"/>
  <c r="N4110" i="109"/>
  <c r="O2033" i="109"/>
  <c r="N3422" i="109"/>
  <c r="N2939" i="109"/>
  <c r="N744" i="112"/>
  <c r="X2742" i="109"/>
  <c r="Q2793" i="109"/>
  <c r="X1858" i="109"/>
  <c r="R461" i="112"/>
  <c r="O1622" i="112"/>
  <c r="O1312" i="112"/>
  <c r="N1368" i="109"/>
  <c r="N1028" i="112"/>
  <c r="T1975" i="109"/>
  <c r="V3328" i="109"/>
  <c r="V4127" i="109"/>
  <c r="U2832" i="109"/>
  <c r="W3022" i="109"/>
  <c r="R1964" i="109"/>
  <c r="Y3524" i="109"/>
  <c r="X3065" i="109"/>
  <c r="O1412" i="112"/>
  <c r="P3820" i="109"/>
  <c r="S4191" i="109"/>
  <c r="W3420" i="109"/>
  <c r="U3865" i="109"/>
  <c r="R3470" i="109"/>
  <c r="V1669" i="109"/>
  <c r="X4270" i="109"/>
  <c r="O1486" i="112"/>
  <c r="S2670" i="109"/>
  <c r="T153" i="110"/>
  <c r="N765" i="109"/>
  <c r="R1827" i="109"/>
  <c r="X4021" i="109"/>
  <c r="R2829" i="109"/>
  <c r="S3311" i="109"/>
  <c r="X1011" i="109"/>
  <c r="O1138" i="109"/>
  <c r="V3377" i="109"/>
  <c r="V885" i="109"/>
  <c r="U1218" i="109"/>
  <c r="Q633" i="109"/>
  <c r="P797" i="109"/>
  <c r="V3686" i="109"/>
  <c r="W3316" i="109"/>
  <c r="U1131" i="109"/>
  <c r="Q3048" i="109"/>
  <c r="T273" i="109"/>
  <c r="R405" i="109"/>
  <c r="P2824" i="109"/>
  <c r="V2682" i="109"/>
  <c r="R261" i="109"/>
  <c r="T255" i="109"/>
  <c r="S3679" i="109"/>
  <c r="Z3259" i="109"/>
  <c r="V1688" i="109"/>
  <c r="Z356" i="109"/>
  <c r="Q4115" i="109"/>
  <c r="V3167" i="109"/>
  <c r="R2497" i="112"/>
  <c r="S2098" i="109"/>
  <c r="U3387" i="109"/>
  <c r="Y3691" i="109"/>
  <c r="V1357" i="109"/>
  <c r="X3402" i="109"/>
  <c r="T3044" i="109"/>
  <c r="R3774" i="109"/>
  <c r="P268" i="109"/>
  <c r="T4258" i="109"/>
  <c r="Q7" i="110"/>
  <c r="P2031" i="109"/>
  <c r="S2092" i="109"/>
  <c r="Q1016" i="112"/>
  <c r="P648" i="109"/>
  <c r="S2213" i="109"/>
  <c r="O1508" i="109"/>
  <c r="O2579" i="109"/>
  <c r="N2927" i="109"/>
  <c r="R2979" i="109"/>
  <c r="W2270" i="109"/>
  <c r="N68" i="112"/>
  <c r="Y2067" i="109"/>
  <c r="W836" i="109"/>
  <c r="O1182" i="112"/>
  <c r="R3467" i="109"/>
  <c r="R2082" i="109"/>
  <c r="X2944" i="109"/>
  <c r="T2097" i="109"/>
  <c r="X1143" i="109"/>
  <c r="V2271" i="109"/>
  <c r="N1081" i="112"/>
  <c r="X4144" i="109"/>
  <c r="Q4054" i="109"/>
  <c r="O504" i="112"/>
  <c r="Q713" i="112"/>
  <c r="Q2660" i="109"/>
  <c r="Q1692" i="112"/>
  <c r="Q491" i="109"/>
  <c r="T2323" i="109"/>
  <c r="X4024" i="109"/>
  <c r="Q522" i="112"/>
  <c r="Q855" i="109"/>
  <c r="Q1172" i="109"/>
  <c r="W1879" i="109"/>
  <c r="R4225" i="109"/>
  <c r="Q361" i="112"/>
  <c r="O1067" i="112"/>
  <c r="N1991" i="109"/>
  <c r="J6" i="113"/>
  <c r="Q1632" i="109"/>
  <c r="S1916" i="109"/>
  <c r="K56" i="110"/>
  <c r="R3843" i="109"/>
  <c r="V3540" i="109"/>
  <c r="S2821" i="109"/>
  <c r="K58" i="113"/>
  <c r="O1270" i="112"/>
  <c r="W2814" i="109"/>
  <c r="W4218" i="109"/>
  <c r="Q70" i="112"/>
  <c r="U1672" i="109"/>
  <c r="P836" i="109"/>
  <c r="V2210" i="109"/>
  <c r="R3866" i="109"/>
  <c r="P861" i="109"/>
  <c r="U481" i="109"/>
  <c r="U4031" i="109"/>
  <c r="S880" i="109"/>
  <c r="U1539" i="109"/>
  <c r="Y3123" i="109"/>
  <c r="U741" i="109"/>
  <c r="T3048" i="109"/>
  <c r="Q1375" i="109"/>
  <c r="K93" i="110"/>
  <c r="S2927" i="109"/>
  <c r="O1466" i="109"/>
  <c r="W413" i="109"/>
  <c r="X3780" i="109"/>
  <c r="P3098" i="109"/>
  <c r="P1976" i="109"/>
  <c r="P983" i="109"/>
  <c r="N842" i="112"/>
  <c r="V225" i="109"/>
  <c r="W570" i="109"/>
  <c r="R1304" i="109"/>
  <c r="W3381" i="109"/>
  <c r="U3062" i="109"/>
  <c r="U1156" i="109"/>
  <c r="Y785" i="109"/>
  <c r="U44" i="109"/>
  <c r="O1735" i="109"/>
  <c r="X2645" i="109"/>
  <c r="V1326" i="109"/>
  <c r="X1384" i="109"/>
  <c r="T157" i="109"/>
  <c r="X2005" i="109"/>
  <c r="S4123" i="109"/>
  <c r="P947" i="112"/>
  <c r="L150" i="110"/>
  <c r="W3498" i="109"/>
  <c r="R3777" i="109"/>
  <c r="R612" i="109"/>
  <c r="W459" i="109"/>
  <c r="U2725" i="109"/>
  <c r="S3199" i="109"/>
  <c r="P1719" i="109"/>
  <c r="U151" i="109"/>
  <c r="W20" i="109"/>
  <c r="N1139" i="109"/>
  <c r="T162" i="109"/>
  <c r="R970" i="109"/>
  <c r="R3722" i="109"/>
  <c r="V3000" i="109"/>
  <c r="Q1236" i="109"/>
  <c r="Y965" i="109"/>
  <c r="R920" i="109"/>
  <c r="U2932" i="109"/>
  <c r="P3185" i="109"/>
  <c r="V2203" i="109"/>
  <c r="P113" i="109"/>
  <c r="Q3466" i="109"/>
  <c r="N138" i="112"/>
  <c r="S3544" i="109"/>
  <c r="V1159" i="109"/>
  <c r="O2024" i="109"/>
  <c r="V2426" i="109"/>
  <c r="R2397" i="109"/>
  <c r="Q3901" i="109"/>
  <c r="Q3404" i="109"/>
  <c r="Y2271" i="109"/>
  <c r="W3866" i="109"/>
  <c r="N1689" i="109"/>
  <c r="N1210" i="112"/>
  <c r="S3077" i="109"/>
  <c r="T2253" i="109"/>
  <c r="W3460" i="109"/>
  <c r="R3064" i="109"/>
  <c r="R665" i="112"/>
  <c r="Y1923" i="109"/>
  <c r="N1901" i="112"/>
  <c r="Y1522" i="109"/>
  <c r="Y2456" i="109"/>
  <c r="N2190" i="112"/>
  <c r="N2200" i="112"/>
  <c r="N2537" i="112"/>
  <c r="O2806" i="109"/>
  <c r="Q549" i="112"/>
  <c r="R2371" i="109"/>
  <c r="P3834" i="109"/>
  <c r="P1699" i="109"/>
  <c r="N1870" i="112"/>
  <c r="S223" i="109"/>
  <c r="S998" i="109"/>
  <c r="O3866" i="109"/>
  <c r="N110" i="109"/>
  <c r="O4253" i="109"/>
  <c r="Y1976" i="109"/>
  <c r="R3751" i="109"/>
  <c r="P4271" i="109"/>
  <c r="V3536" i="109"/>
  <c r="V2711" i="109"/>
  <c r="O1292" i="112"/>
  <c r="Q816" i="112"/>
  <c r="S1918" i="109"/>
  <c r="O154" i="109"/>
  <c r="P3772" i="109"/>
  <c r="R214" i="109"/>
  <c r="U927" i="109"/>
  <c r="O4233" i="109"/>
  <c r="Q2542" i="112"/>
  <c r="W2031" i="109"/>
  <c r="T4160" i="109"/>
  <c r="P208" i="109"/>
  <c r="O3115" i="109"/>
  <c r="X1171" i="109"/>
  <c r="N1450" i="112"/>
  <c r="O1769" i="112"/>
  <c r="M106" i="110"/>
  <c r="S1869" i="109"/>
  <c r="N2099" i="109"/>
  <c r="S2070" i="109"/>
  <c r="S109" i="110"/>
  <c r="R1737" i="109"/>
  <c r="O558" i="112"/>
  <c r="S430" i="109"/>
  <c r="O3199" i="109"/>
  <c r="S2664" i="109"/>
  <c r="O2776" i="109"/>
  <c r="Y1897" i="109"/>
  <c r="O479" i="112"/>
  <c r="U3485" i="109"/>
  <c r="Y1708" i="109"/>
  <c r="R863" i="109"/>
  <c r="O2346" i="109"/>
  <c r="N3858" i="109"/>
  <c r="Y4051" i="109"/>
  <c r="O123" i="109"/>
  <c r="W2698" i="109"/>
  <c r="V501" i="109"/>
  <c r="Y2069" i="109"/>
  <c r="R2030" i="109"/>
  <c r="O88" i="109"/>
  <c r="X4189" i="109"/>
  <c r="R1695" i="109"/>
  <c r="U3051" i="109"/>
  <c r="U550" i="109"/>
  <c r="N4032" i="109"/>
  <c r="T3898" i="109"/>
  <c r="Y583" i="109"/>
  <c r="S388" i="109"/>
  <c r="U3882" i="109"/>
  <c r="O276" i="109"/>
  <c r="N3563" i="109"/>
  <c r="Q941" i="112"/>
  <c r="S920" i="109"/>
  <c r="W1187" i="109"/>
  <c r="Q3183" i="109"/>
  <c r="R884" i="109"/>
  <c r="T374" i="109"/>
  <c r="Q547" i="112"/>
  <c r="S3453" i="109"/>
  <c r="Y3876" i="109"/>
  <c r="O3142" i="109"/>
  <c r="V3890" i="109"/>
  <c r="R3823" i="109"/>
  <c r="S2922" i="109"/>
  <c r="Q2324" i="109"/>
  <c r="W2273" i="109"/>
  <c r="T2202" i="109"/>
  <c r="Q989" i="109"/>
  <c r="N1332" i="112"/>
  <c r="N1349" i="109"/>
  <c r="U3913" i="109"/>
  <c r="N3316" i="109"/>
  <c r="V1370" i="109"/>
  <c r="T60" i="110"/>
  <c r="V69" i="109"/>
  <c r="X2254" i="109"/>
  <c r="T2009" i="109"/>
  <c r="N1640" i="109"/>
  <c r="X2340" i="109"/>
  <c r="V1368" i="109"/>
  <c r="P2830" i="109"/>
  <c r="R1853" i="109"/>
  <c r="Y3565" i="109"/>
  <c r="V2286" i="109"/>
  <c r="R2712" i="109"/>
  <c r="Q1782" i="112"/>
  <c r="N4066" i="109"/>
  <c r="U2387" i="109"/>
  <c r="N2595" i="112"/>
  <c r="W949" i="109"/>
  <c r="V65" i="109"/>
  <c r="N1845" i="112"/>
  <c r="N2087" i="112"/>
  <c r="R94" i="109"/>
  <c r="W3313" i="109"/>
  <c r="O2347" i="109"/>
  <c r="U3471" i="109"/>
  <c r="S1671" i="109"/>
  <c r="P2037" i="109"/>
  <c r="O541" i="112"/>
  <c r="X1101" i="109"/>
  <c r="K112" i="113"/>
  <c r="O2808" i="109"/>
  <c r="X417" i="109"/>
  <c r="R463" i="109"/>
  <c r="N1140" i="109"/>
  <c r="U3197" i="109"/>
  <c r="O3329" i="109"/>
  <c r="O1939" i="112"/>
  <c r="Q1666" i="112"/>
  <c r="N1953" i="109"/>
  <c r="S3508" i="109"/>
  <c r="Q1019" i="112"/>
  <c r="O2587" i="112"/>
  <c r="R2220" i="109"/>
  <c r="V552" i="109"/>
  <c r="T4053" i="109"/>
  <c r="P4282" i="109"/>
  <c r="R2719" i="109"/>
  <c r="Q4228" i="109"/>
  <c r="O1320" i="109"/>
  <c r="V34" i="109"/>
  <c r="W26" i="109"/>
  <c r="W3168" i="109"/>
  <c r="R1596" i="112"/>
  <c r="P1968" i="109"/>
  <c r="N2481" i="109"/>
  <c r="O2335" i="109"/>
  <c r="Q993" i="109"/>
  <c r="U2045" i="109"/>
  <c r="N728" i="112"/>
  <c r="Q2464" i="109"/>
  <c r="O3162" i="109"/>
  <c r="Q3336" i="109"/>
  <c r="X1993" i="109"/>
  <c r="V406" i="109"/>
  <c r="S2064" i="109"/>
  <c r="R381" i="109"/>
  <c r="P3932" i="109"/>
  <c r="R2507" i="112"/>
  <c r="V3159" i="109"/>
  <c r="K159" i="110"/>
  <c r="O60" i="110"/>
  <c r="O29" i="112"/>
  <c r="Y79" i="109"/>
  <c r="W206" i="109"/>
  <c r="Q2200" i="109"/>
  <c r="R207" i="112"/>
  <c r="O784" i="109"/>
  <c r="T143" i="110"/>
  <c r="V3447" i="109"/>
  <c r="U2714" i="109"/>
  <c r="P4035" i="109"/>
  <c r="W1115" i="109"/>
  <c r="R3686" i="109"/>
  <c r="X3203" i="109"/>
  <c r="P2682" i="109"/>
  <c r="N496" i="112"/>
  <c r="Q1021" i="109"/>
  <c r="W2466" i="109"/>
  <c r="Q1892" i="109"/>
  <c r="W3183" i="109"/>
  <c r="V831" i="109"/>
  <c r="V495" i="109"/>
  <c r="T944" i="109"/>
  <c r="X4103" i="109"/>
  <c r="P1115" i="109"/>
  <c r="R2052" i="109"/>
  <c r="R2054" i="109"/>
  <c r="W1368" i="109"/>
  <c r="U3767" i="109"/>
  <c r="Y792" i="109"/>
  <c r="V96" i="109"/>
  <c r="Y4245" i="109"/>
  <c r="T2790" i="109"/>
  <c r="W3893" i="109"/>
  <c r="Z3596" i="109"/>
  <c r="Q328" i="112"/>
  <c r="Z3228" i="109"/>
  <c r="V2008" i="109"/>
  <c r="X3685" i="109"/>
  <c r="S3374" i="109"/>
  <c r="Y1534" i="109"/>
  <c r="O328" i="112"/>
  <c r="N1459" i="112"/>
  <c r="Q1738" i="112"/>
  <c r="N3442" i="109"/>
  <c r="Q2662" i="109"/>
  <c r="T28" i="110"/>
  <c r="U419" i="109"/>
  <c r="S2780" i="109"/>
  <c r="X889" i="109"/>
  <c r="Q1626" i="109"/>
  <c r="N485" i="112"/>
  <c r="T856" i="109"/>
  <c r="Q47" i="112"/>
  <c r="R1363" i="112"/>
  <c r="R3692" i="109"/>
  <c r="V2447" i="109"/>
  <c r="O2762" i="109"/>
  <c r="P2984" i="109"/>
  <c r="X2321" i="109"/>
  <c r="P2223" i="112"/>
  <c r="T1114" i="109"/>
  <c r="Q379" i="109"/>
  <c r="O986" i="109"/>
  <c r="X2939" i="109"/>
  <c r="Z4315" i="109"/>
  <c r="Y3700" i="109"/>
  <c r="U2089" i="109"/>
  <c r="N502" i="112"/>
  <c r="T4275" i="109"/>
  <c r="Q2773" i="109"/>
  <c r="X3748" i="109"/>
  <c r="S3466" i="109"/>
  <c r="N2325" i="109"/>
  <c r="X2738" i="109"/>
  <c r="W3877" i="109"/>
  <c r="N2606" i="109"/>
  <c r="W2342" i="109"/>
  <c r="O3741" i="109"/>
  <c r="O1259" i="112"/>
  <c r="N1256" i="109"/>
  <c r="U2383" i="109"/>
  <c r="R2055" i="109"/>
  <c r="U221" i="109"/>
  <c r="Q1185" i="112"/>
  <c r="P1142" i="109"/>
  <c r="W2847" i="109"/>
  <c r="P240" i="109"/>
  <c r="O1928" i="109"/>
  <c r="Q3352" i="109"/>
  <c r="Y3208" i="109"/>
  <c r="T3299" i="109"/>
  <c r="O897" i="109"/>
  <c r="O1957" i="109"/>
  <c r="R30" i="109"/>
  <c r="U3661" i="109"/>
  <c r="O3118" i="109"/>
  <c r="O3483" i="109"/>
  <c r="N579" i="109"/>
  <c r="V398" i="109"/>
  <c r="Q3725" i="109"/>
  <c r="T3575" i="109"/>
  <c r="N759" i="112"/>
  <c r="V4210" i="109"/>
  <c r="Y4081" i="109"/>
  <c r="O2570" i="109"/>
  <c r="T148" i="110"/>
  <c r="R3771" i="109"/>
  <c r="V3906" i="109"/>
  <c r="Q1162" i="112"/>
  <c r="R1605" i="112"/>
  <c r="J131" i="110"/>
  <c r="Q2623" i="112"/>
  <c r="P987" i="112"/>
  <c r="P39" i="110"/>
  <c r="U3560" i="109"/>
  <c r="Y2948" i="109"/>
  <c r="Q1840" i="109"/>
  <c r="V2676" i="109"/>
  <c r="W4161" i="109"/>
  <c r="S1188" i="109"/>
  <c r="O780" i="112"/>
  <c r="Q3000" i="109"/>
  <c r="N571" i="112"/>
  <c r="Q653" i="109"/>
  <c r="P570" i="109"/>
  <c r="O1502" i="112"/>
  <c r="X3934" i="109"/>
  <c r="O230" i="109"/>
  <c r="Z4372" i="109"/>
  <c r="P2955" i="109"/>
  <c r="P2" i="112"/>
  <c r="X1685" i="109"/>
  <c r="Y3727" i="109"/>
  <c r="Q1359" i="109"/>
  <c r="P488" i="112"/>
  <c r="P3777" i="109"/>
  <c r="Y2970" i="109"/>
  <c r="N146" i="112"/>
  <c r="J5" i="110"/>
  <c r="P1929" i="112"/>
  <c r="Y1721" i="109"/>
  <c r="N3120" i="109"/>
  <c r="X2452" i="109"/>
  <c r="Q1647" i="109"/>
  <c r="N1204" i="109"/>
  <c r="Y3128" i="109"/>
  <c r="S3385" i="109"/>
  <c r="N125" i="112"/>
  <c r="O1085" i="112"/>
  <c r="Y187" i="109"/>
  <c r="N3057" i="109"/>
  <c r="R145" i="109"/>
  <c r="J104" i="113"/>
  <c r="N815" i="112"/>
  <c r="M159" i="110"/>
  <c r="U4021" i="109"/>
  <c r="P3345" i="109"/>
  <c r="Q1538" i="112"/>
  <c r="N1931" i="112"/>
  <c r="T2464" i="109"/>
  <c r="X3025" i="109"/>
  <c r="Z2547" i="109"/>
  <c r="P1722" i="109"/>
  <c r="Y1679" i="109"/>
  <c r="Q575" i="112"/>
  <c r="W2397" i="109"/>
  <c r="R1266" i="109"/>
  <c r="P335" i="112"/>
  <c r="R1721" i="109"/>
  <c r="U1946" i="109"/>
  <c r="X2633" i="109"/>
  <c r="T2666" i="109"/>
  <c r="T2065" i="109"/>
  <c r="Y2392" i="109"/>
  <c r="N4118" i="109"/>
  <c r="P2016" i="112"/>
  <c r="W1688" i="109"/>
  <c r="N117" i="112"/>
  <c r="W1282" i="109"/>
  <c r="P1831" i="109"/>
  <c r="Q1569" i="109"/>
  <c r="N967" i="109"/>
  <c r="T2230" i="109"/>
  <c r="O2563" i="109"/>
  <c r="P944" i="109"/>
  <c r="Q107" i="109"/>
  <c r="X2322" i="109"/>
  <c r="V750" i="109"/>
  <c r="S3671" i="109"/>
  <c r="O3867" i="109"/>
  <c r="V1202" i="109"/>
  <c r="R450" i="109"/>
  <c r="Q2254" i="109"/>
  <c r="N2162" i="112"/>
  <c r="X3141" i="109"/>
  <c r="U1840" i="109"/>
  <c r="V1211" i="109"/>
  <c r="V821" i="109"/>
  <c r="O775" i="109"/>
  <c r="U2319" i="109"/>
  <c r="U3697" i="109"/>
  <c r="R2645" i="109"/>
  <c r="P1384" i="109"/>
  <c r="O165" i="112"/>
  <c r="W3519" i="109"/>
  <c r="R1286" i="109"/>
  <c r="R1326" i="109"/>
  <c r="V3806" i="109"/>
  <c r="U2665" i="109"/>
  <c r="V3435" i="109"/>
  <c r="N504" i="109"/>
  <c r="R3478" i="109"/>
  <c r="S4029" i="109"/>
  <c r="Q2298" i="109"/>
  <c r="P3560" i="109"/>
  <c r="X2006" i="109"/>
  <c r="O626" i="109"/>
  <c r="R1739" i="109"/>
  <c r="U282" i="109"/>
  <c r="P1828" i="109"/>
  <c r="N2419" i="112"/>
  <c r="O2389" i="109"/>
  <c r="U1877" i="109"/>
  <c r="Q3913" i="109"/>
  <c r="S3459" i="109"/>
  <c r="P870" i="109"/>
  <c r="P1334" i="109"/>
  <c r="V2792" i="109"/>
  <c r="P1051" i="112"/>
  <c r="Y2769" i="109"/>
  <c r="Y4149" i="109"/>
  <c r="Y1906" i="109"/>
  <c r="X4202" i="109"/>
  <c r="S981" i="109"/>
  <c r="T280" i="109"/>
  <c r="O562" i="112"/>
  <c r="Q4215" i="109"/>
  <c r="X2962" i="109"/>
  <c r="O399" i="109"/>
  <c r="V2581" i="109"/>
  <c r="Y2756" i="109"/>
  <c r="Q754" i="112"/>
  <c r="Q2749" i="109"/>
  <c r="W2561" i="109"/>
  <c r="R914" i="109"/>
  <c r="R3492" i="109"/>
  <c r="Q575" i="109"/>
  <c r="S2227" i="109"/>
  <c r="T3401" i="109"/>
  <c r="S207" i="109"/>
  <c r="P765" i="109"/>
  <c r="O812" i="112"/>
  <c r="R3915" i="109"/>
  <c r="N3836" i="109"/>
  <c r="V3437" i="109"/>
  <c r="N3809" i="109"/>
  <c r="P967" i="109"/>
  <c r="U855" i="109"/>
  <c r="R1712" i="109"/>
  <c r="O40" i="110"/>
  <c r="R1531" i="109"/>
  <c r="O2652" i="109"/>
  <c r="V2461" i="109"/>
  <c r="Y2847" i="109"/>
  <c r="Q1951" i="112"/>
  <c r="O1295" i="112"/>
  <c r="Q125" i="112"/>
  <c r="W1370" i="109"/>
  <c r="Y984" i="109"/>
  <c r="P1944" i="112"/>
  <c r="S3862" i="109"/>
  <c r="R186" i="109"/>
  <c r="V2983" i="109"/>
  <c r="Q2663" i="109"/>
  <c r="P827" i="112"/>
  <c r="Q363" i="112"/>
  <c r="T2316" i="109"/>
  <c r="O433" i="109"/>
  <c r="R1840" i="112"/>
  <c r="R4053" i="109"/>
  <c r="U4270" i="109"/>
  <c r="O2038" i="109"/>
  <c r="V4303" i="109"/>
  <c r="V1564" i="109"/>
  <c r="Z2862" i="109"/>
  <c r="M155" i="113"/>
  <c r="O3050" i="109"/>
  <c r="Q1560" i="112"/>
  <c r="W4248" i="109"/>
  <c r="N3415" i="109"/>
  <c r="Y4209" i="109"/>
  <c r="P486" i="109"/>
  <c r="O584" i="109"/>
  <c r="Y2380" i="109"/>
  <c r="S2617" i="109"/>
  <c r="O1752" i="109"/>
  <c r="P800" i="109"/>
  <c r="P3806" i="109"/>
  <c r="X2307" i="109"/>
  <c r="Q732" i="109"/>
  <c r="N3557" i="109"/>
  <c r="R1344" i="109"/>
  <c r="O1487" i="109"/>
  <c r="R1333" i="109"/>
  <c r="U2198" i="109"/>
  <c r="Q368" i="109"/>
  <c r="Q520" i="109"/>
  <c r="N996" i="109"/>
  <c r="U2993" i="109"/>
  <c r="P3771" i="109"/>
  <c r="X600" i="109"/>
  <c r="R1101" i="109"/>
  <c r="P959" i="109"/>
  <c r="Q1110" i="109"/>
  <c r="Q1102" i="112"/>
  <c r="W1185" i="109"/>
  <c r="N871" i="112"/>
  <c r="P394" i="112"/>
  <c r="O612" i="112"/>
  <c r="X3103" i="109"/>
  <c r="P1360" i="109"/>
  <c r="P3693" i="109"/>
  <c r="T3889" i="109"/>
  <c r="O292" i="109"/>
  <c r="R864" i="109"/>
  <c r="T3046" i="109"/>
  <c r="X52" i="109"/>
  <c r="U1179" i="109"/>
  <c r="P719" i="112"/>
  <c r="J102" i="113"/>
  <c r="R135" i="109"/>
  <c r="Y1572" i="109"/>
  <c r="Y2389" i="109"/>
  <c r="V72" i="109"/>
  <c r="P2327" i="109"/>
  <c r="O1629" i="109"/>
  <c r="X1936" i="109"/>
  <c r="Y790" i="109"/>
  <c r="V3466" i="109"/>
  <c r="S2398" i="109"/>
  <c r="R497" i="109"/>
  <c r="Q2392" i="112"/>
  <c r="V3460" i="109"/>
  <c r="P98" i="109"/>
  <c r="N1091" i="112"/>
  <c r="P1902" i="112"/>
  <c r="R1370" i="109"/>
  <c r="T2924" i="109"/>
  <c r="Z3217" i="109"/>
  <c r="R1863" i="109"/>
  <c r="W2482" i="109"/>
  <c r="Z690" i="109"/>
  <c r="R1487" i="109"/>
  <c r="P1314" i="109"/>
  <c r="P618" i="109"/>
  <c r="V2436" i="109"/>
  <c r="P1191" i="109"/>
  <c r="U3322" i="109"/>
  <c r="R113" i="109"/>
  <c r="S797" i="109"/>
  <c r="T3123" i="109"/>
  <c r="W643" i="109"/>
  <c r="T2599" i="109"/>
  <c r="O287" i="109"/>
  <c r="L67" i="113"/>
  <c r="T1211" i="109"/>
  <c r="O2961" i="109"/>
  <c r="M16" i="110"/>
  <c r="S3" i="109"/>
  <c r="Y4216" i="109"/>
  <c r="O354" i="112"/>
  <c r="N5" i="112"/>
  <c r="U4228" i="109"/>
  <c r="N1324" i="109"/>
  <c r="R2729" i="109"/>
  <c r="S4145" i="109"/>
  <c r="X986" i="109"/>
  <c r="X832" i="109"/>
  <c r="P1890" i="112"/>
  <c r="N98" i="110"/>
  <c r="N3150" i="109"/>
  <c r="P1648" i="109"/>
  <c r="Y1306" i="109"/>
  <c r="Q2208" i="109"/>
  <c r="N25" i="112"/>
  <c r="R928" i="109"/>
  <c r="Q1453" i="112"/>
  <c r="V2304" i="109"/>
  <c r="R2518" i="112"/>
  <c r="S1297" i="109"/>
  <c r="L66" i="110"/>
  <c r="R1556" i="109"/>
  <c r="P1405" i="112"/>
  <c r="N780" i="112"/>
  <c r="P1748" i="112"/>
  <c r="T4061" i="109"/>
  <c r="U202" i="109"/>
  <c r="X2223" i="109"/>
  <c r="Q2948" i="109"/>
  <c r="P475" i="112"/>
  <c r="O339" i="112"/>
  <c r="U957" i="109"/>
  <c r="S91" i="109"/>
  <c r="Y946" i="109"/>
  <c r="X3184" i="109"/>
  <c r="N574" i="112"/>
  <c r="P372" i="112"/>
  <c r="X601" i="109"/>
  <c r="P112" i="112"/>
  <c r="X3077" i="109"/>
  <c r="O850" i="112"/>
  <c r="P973" i="112"/>
  <c r="R1943" i="109"/>
  <c r="N3297" i="109"/>
  <c r="V1381" i="109"/>
  <c r="X2020" i="109"/>
  <c r="Z3583" i="109"/>
  <c r="U179" i="110"/>
  <c r="O2466" i="109"/>
  <c r="Q334" i="112"/>
  <c r="U3700" i="109"/>
  <c r="O77" i="109"/>
  <c r="V2605" i="109"/>
  <c r="N733" i="109"/>
  <c r="Q1131" i="109"/>
  <c r="N3548" i="109"/>
  <c r="N89" i="109"/>
  <c r="W2786" i="109"/>
  <c r="X1380" i="109"/>
  <c r="N233" i="109"/>
  <c r="P4114" i="109"/>
  <c r="P2617" i="109"/>
  <c r="V2062" i="109"/>
  <c r="V373" i="109"/>
  <c r="W1200" i="109"/>
  <c r="X2259" i="109"/>
  <c r="P2208" i="109"/>
  <c r="U1699" i="109"/>
  <c r="Y549" i="109"/>
  <c r="N3333" i="109"/>
  <c r="S1359" i="109"/>
  <c r="V1251" i="109"/>
  <c r="V279" i="109"/>
  <c r="T2466" i="109"/>
  <c r="M119" i="110"/>
  <c r="S3542" i="109"/>
  <c r="P2010" i="112"/>
  <c r="V4090" i="109"/>
  <c r="V1853" i="109"/>
  <c r="Y2579" i="109"/>
  <c r="P3505" i="109"/>
  <c r="S2335" i="109"/>
  <c r="X3744" i="109"/>
  <c r="Y1661" i="109"/>
  <c r="Y2249" i="109"/>
  <c r="U453" i="109"/>
  <c r="O2107" i="109"/>
  <c r="V3149" i="109"/>
  <c r="O1848" i="112"/>
  <c r="P3573" i="109"/>
  <c r="T503" i="109"/>
  <c r="O547" i="109"/>
  <c r="X891" i="109"/>
  <c r="O2633" i="109"/>
  <c r="S3689" i="109"/>
  <c r="S914" i="109"/>
  <c r="Q841" i="112"/>
  <c r="O987" i="112"/>
  <c r="V3810" i="109"/>
  <c r="S4128" i="109"/>
  <c r="X2617" i="109"/>
  <c r="W1269" i="109"/>
  <c r="X655" i="109"/>
  <c r="N1699" i="112"/>
  <c r="O1563" i="109"/>
  <c r="X213" i="109"/>
  <c r="R2058" i="109"/>
  <c r="R2752" i="109"/>
  <c r="Y2406" i="109"/>
  <c r="S3781" i="109"/>
  <c r="N609" i="109"/>
  <c r="Y224" i="109"/>
  <c r="Z2142" i="109"/>
  <c r="V151" i="109"/>
  <c r="N3508" i="109"/>
  <c r="P2083" i="112"/>
  <c r="T1352" i="109"/>
  <c r="N2196" i="109"/>
  <c r="U3073" i="109"/>
  <c r="Z2891" i="109"/>
  <c r="O247" i="112"/>
  <c r="W4108" i="109"/>
  <c r="V2256" i="109"/>
  <c r="U3797" i="109"/>
  <c r="U3431" i="109"/>
  <c r="O1704" i="112"/>
  <c r="X3147" i="109"/>
  <c r="O2175" i="112"/>
  <c r="W3499" i="109"/>
  <c r="V1501" i="109"/>
  <c r="R1194" i="109"/>
  <c r="R431" i="112"/>
  <c r="N1787" i="112"/>
  <c r="Y3145" i="109"/>
  <c r="Q534" i="109"/>
  <c r="X794" i="109"/>
  <c r="L4" i="113"/>
  <c r="X2371" i="109"/>
  <c r="Q4049" i="109"/>
  <c r="V2939" i="109"/>
  <c r="P377" i="109"/>
  <c r="O326" i="112"/>
  <c r="O1887" i="109"/>
  <c r="S2714" i="109"/>
  <c r="O4268" i="109"/>
  <c r="N808" i="112"/>
  <c r="N105" i="112"/>
  <c r="N2805" i="109"/>
  <c r="U1274" i="109"/>
  <c r="S2989" i="109"/>
  <c r="V2955" i="109"/>
  <c r="Z2865" i="109"/>
  <c r="O1181" i="112"/>
  <c r="N46" i="110"/>
  <c r="V2449" i="109"/>
  <c r="X166" i="109"/>
  <c r="S3749" i="109"/>
  <c r="O496" i="112"/>
  <c r="T3924" i="109"/>
  <c r="U2033" i="109"/>
  <c r="O2728" i="109"/>
  <c r="X2751" i="109"/>
  <c r="O1470" i="112"/>
  <c r="V777" i="109"/>
  <c r="X3873" i="109"/>
  <c r="T1984" i="109"/>
  <c r="N1783" i="112"/>
  <c r="Z2886" i="109"/>
  <c r="L109" i="110"/>
  <c r="P2445" i="109"/>
  <c r="X2947" i="109"/>
  <c r="P2216" i="109"/>
  <c r="P773" i="112"/>
  <c r="N1524" i="109"/>
  <c r="M3" i="110"/>
  <c r="U61" i="110"/>
  <c r="P1313" i="109"/>
  <c r="P4265" i="109"/>
  <c r="Q102" i="110"/>
  <c r="N2016" i="112"/>
  <c r="P1429" i="112"/>
  <c r="Q178" i="110"/>
  <c r="Q546" i="109"/>
  <c r="Q3794" i="109"/>
  <c r="Q504" i="112"/>
  <c r="Q1518" i="109"/>
  <c r="U2343" i="109"/>
  <c r="T3015" i="109"/>
  <c r="W3701" i="109"/>
  <c r="P1925" i="112"/>
  <c r="O2940" i="109"/>
  <c r="U3167" i="109"/>
  <c r="P547" i="112"/>
  <c r="Q4219" i="109"/>
  <c r="U2953" i="109"/>
  <c r="Q3349" i="109"/>
  <c r="Q180" i="110"/>
  <c r="P4029" i="109"/>
  <c r="N4095" i="109"/>
  <c r="T3376" i="109"/>
  <c r="R2065" i="112"/>
  <c r="N938" i="109"/>
  <c r="Q233" i="109"/>
  <c r="V3332" i="109"/>
  <c r="Y1841" i="109"/>
  <c r="N2444" i="112"/>
  <c r="N2352" i="109"/>
  <c r="N1148" i="109"/>
  <c r="P307" i="112"/>
  <c r="Y1729" i="109"/>
  <c r="Y875" i="109"/>
  <c r="P3169" i="109"/>
  <c r="O2481" i="112"/>
  <c r="R3431" i="109"/>
  <c r="Q529" i="112"/>
  <c r="S2004" i="109"/>
  <c r="U1359" i="109"/>
  <c r="N3464" i="109"/>
  <c r="N3201" i="109"/>
  <c r="Z2530" i="109"/>
  <c r="Y607" i="109"/>
  <c r="U2263" i="109"/>
  <c r="N1627" i="109"/>
  <c r="R422" i="112"/>
  <c r="R3166" i="109"/>
  <c r="Q3893" i="109"/>
  <c r="W3351" i="109"/>
  <c r="V4146" i="109"/>
  <c r="V2624" i="109"/>
  <c r="S3832" i="109"/>
  <c r="V2238" i="109"/>
  <c r="J92" i="110"/>
  <c r="Q1979" i="109"/>
  <c r="K44" i="113"/>
  <c r="Y4292" i="109"/>
  <c r="O2661" i="109"/>
  <c r="Q3719" i="109"/>
  <c r="Q2676" i="109"/>
  <c r="O4044" i="109"/>
  <c r="R957" i="109"/>
  <c r="N8" i="110"/>
  <c r="S2667" i="109"/>
  <c r="Q824" i="109"/>
  <c r="S390" i="109"/>
  <c r="N1665" i="112"/>
  <c r="R125" i="109"/>
  <c r="Y2219" i="109"/>
  <c r="Q4194" i="109"/>
  <c r="N1266" i="112"/>
  <c r="U402" i="109"/>
  <c r="N1011" i="112"/>
  <c r="W2778" i="109"/>
  <c r="U3914" i="109"/>
  <c r="W400" i="109"/>
  <c r="S465" i="109"/>
  <c r="O3529" i="109"/>
  <c r="O2708" i="112"/>
  <c r="O2675" i="109"/>
  <c r="O161" i="110"/>
  <c r="N3135" i="109"/>
  <c r="Y2444" i="109"/>
  <c r="U3021" i="109"/>
  <c r="O2567" i="109"/>
  <c r="U1303" i="109"/>
  <c r="S4063" i="109"/>
  <c r="X1355" i="109"/>
  <c r="V2564" i="109"/>
  <c r="Q4037" i="109"/>
  <c r="Q4082" i="109"/>
  <c r="P1289" i="109"/>
  <c r="R2716" i="109"/>
  <c r="X1893" i="109"/>
  <c r="T3372" i="109"/>
  <c r="N2983" i="109"/>
  <c r="X3937" i="109"/>
  <c r="S74" i="109"/>
  <c r="Y4253" i="109"/>
  <c r="V3547" i="109"/>
  <c r="Y1604" i="109"/>
  <c r="Q2770" i="109"/>
  <c r="P1349" i="109"/>
  <c r="X2591" i="109"/>
  <c r="K42" i="113"/>
  <c r="V1932" i="109"/>
  <c r="Q832" i="112"/>
  <c r="R1524" i="109"/>
  <c r="N3490" i="109"/>
  <c r="N406" i="112"/>
  <c r="X4212" i="109"/>
  <c r="V2469" i="109"/>
  <c r="N1672" i="109"/>
  <c r="X3047" i="109"/>
  <c r="Q2825" i="109"/>
  <c r="O238" i="112"/>
  <c r="U384" i="109"/>
  <c r="Y83" i="109"/>
  <c r="N76" i="109"/>
  <c r="P1692" i="112"/>
  <c r="P1496" i="109"/>
  <c r="O497" i="112"/>
  <c r="X4285" i="109"/>
  <c r="W1380" i="109"/>
  <c r="Y2922" i="109"/>
  <c r="V2762" i="109"/>
  <c r="Y4211" i="109"/>
  <c r="Y2331" i="109"/>
  <c r="T3734" i="109"/>
  <c r="P1218" i="109"/>
  <c r="W3457" i="109"/>
  <c r="L105" i="113"/>
  <c r="W1712" i="109"/>
  <c r="P2593" i="109"/>
  <c r="O2535" i="112"/>
  <c r="U531" i="109"/>
  <c r="P2246" i="109"/>
  <c r="W2948" i="109"/>
  <c r="Z3998" i="109"/>
  <c r="R3893" i="109"/>
  <c r="R4077" i="109"/>
  <c r="Y895" i="109"/>
  <c r="P1669" i="109"/>
  <c r="W577" i="109"/>
  <c r="Y414" i="109"/>
  <c r="N577" i="112"/>
  <c r="S9" i="109"/>
  <c r="X2242" i="109"/>
  <c r="P153" i="112"/>
  <c r="R1379" i="112"/>
  <c r="U2586" i="109"/>
  <c r="R2453" i="109"/>
  <c r="Y4265" i="109"/>
  <c r="Y783" i="109"/>
  <c r="V1118" i="109"/>
  <c r="N849" i="109"/>
  <c r="S2463" i="109"/>
  <c r="P3779" i="109"/>
  <c r="U522" i="109"/>
  <c r="U3370" i="109"/>
  <c r="Z3963" i="109"/>
  <c r="O984" i="109"/>
  <c r="V1136" i="109"/>
  <c r="V1491" i="109"/>
  <c r="V1827" i="109"/>
  <c r="V2311" i="109"/>
  <c r="Y1640" i="109"/>
  <c r="P2624" i="109"/>
  <c r="T759" i="109"/>
  <c r="Q1528" i="109"/>
  <c r="W1353" i="109"/>
  <c r="P632" i="109"/>
  <c r="O4177" i="109"/>
  <c r="Q1302" i="112"/>
  <c r="X571" i="109"/>
  <c r="X964" i="109"/>
  <c r="X2104" i="109"/>
  <c r="W1597" i="109"/>
  <c r="Y2765" i="109"/>
  <c r="V1905" i="109"/>
  <c r="S1355" i="109"/>
  <c r="S3663" i="109"/>
  <c r="Q24" i="109"/>
  <c r="S1471" i="109"/>
  <c r="W1388" i="109"/>
  <c r="T3681" i="109"/>
  <c r="Y1962" i="109"/>
  <c r="R977" i="109"/>
  <c r="O3139" i="109"/>
  <c r="W3300" i="109"/>
  <c r="R2629" i="109"/>
  <c r="R2091" i="109"/>
  <c r="P2373" i="112"/>
  <c r="N1780" i="112"/>
  <c r="O3896" i="109"/>
  <c r="W1273" i="109"/>
  <c r="X1202" i="109"/>
  <c r="V1259" i="109"/>
  <c r="W784" i="109"/>
  <c r="S1384" i="109"/>
  <c r="X2661" i="109"/>
  <c r="P782" i="109"/>
  <c r="P2399" i="112"/>
  <c r="S1746" i="109"/>
  <c r="N1005" i="112"/>
  <c r="Q2458" i="112"/>
  <c r="Y2255" i="109"/>
  <c r="V2255" i="109"/>
  <c r="S1688" i="109"/>
  <c r="S1981" i="109"/>
  <c r="S1303" i="109"/>
  <c r="Y17" i="109"/>
  <c r="O1060" i="112"/>
  <c r="S84" i="110"/>
  <c r="U450" i="109"/>
  <c r="P1005" i="109"/>
  <c r="R886" i="112"/>
  <c r="O1459" i="112"/>
  <c r="O2195" i="112"/>
  <c r="N627" i="109"/>
  <c r="T862" i="109"/>
  <c r="O136" i="110"/>
  <c r="N239" i="112"/>
  <c r="T474" i="109"/>
  <c r="V2675" i="109"/>
  <c r="S873" i="109"/>
  <c r="U2369" i="109"/>
  <c r="P2466" i="112"/>
  <c r="O828" i="112"/>
  <c r="N2680" i="109"/>
  <c r="Q1051" i="112"/>
  <c r="V1147" i="109"/>
  <c r="X3342" i="109"/>
  <c r="R3515" i="109"/>
  <c r="V3578" i="109"/>
  <c r="R4114" i="109"/>
  <c r="N455" i="109"/>
  <c r="Q1706" i="109"/>
  <c r="X2045" i="109"/>
  <c r="R3564" i="109"/>
  <c r="N3317" i="109"/>
  <c r="W43" i="109"/>
  <c r="T3701" i="109"/>
  <c r="O630" i="112"/>
  <c r="Q423" i="109"/>
  <c r="R495" i="109"/>
  <c r="N1267" i="112"/>
  <c r="Y3545" i="109"/>
  <c r="P1519" i="112"/>
  <c r="Q1632" i="112"/>
  <c r="T3502" i="109"/>
  <c r="O2231" i="112"/>
  <c r="N1257" i="109"/>
  <c r="P1029" i="112"/>
  <c r="Y1151" i="109"/>
  <c r="Q3382" i="109"/>
  <c r="T3565" i="109"/>
  <c r="P3312" i="109"/>
  <c r="N1482" i="112"/>
  <c r="L118" i="110"/>
  <c r="S1854" i="109"/>
  <c r="Q3928" i="109"/>
  <c r="Q258" i="109"/>
  <c r="Q3534" i="109"/>
  <c r="S2788" i="109"/>
  <c r="S2745" i="109"/>
  <c r="U3211" i="109"/>
  <c r="S2366" i="109"/>
  <c r="Y3880" i="109"/>
  <c r="N2288" i="109"/>
  <c r="N2840" i="109"/>
  <c r="N3128" i="109"/>
  <c r="S1969" i="109"/>
  <c r="X2197" i="109"/>
  <c r="Z3226" i="109"/>
  <c r="O481" i="112"/>
  <c r="Q3542" i="109"/>
  <c r="N4293" i="109"/>
  <c r="V1609" i="109"/>
  <c r="W2974" i="109"/>
  <c r="Y1514" i="109"/>
  <c r="Y2302" i="109"/>
  <c r="Q200" i="109"/>
  <c r="N1678" i="109"/>
  <c r="Q2264" i="109"/>
  <c r="Q2218" i="109"/>
  <c r="P3" i="110"/>
  <c r="O949" i="109"/>
  <c r="Y2059" i="109"/>
  <c r="N4251" i="109"/>
  <c r="O256" i="109"/>
  <c r="N1344" i="109"/>
  <c r="Q920" i="109"/>
  <c r="U95" i="110"/>
  <c r="O2952" i="109"/>
  <c r="Z1402" i="109"/>
  <c r="O4066" i="109"/>
  <c r="Y3103" i="109"/>
  <c r="X643" i="109"/>
  <c r="Y145" i="109"/>
  <c r="S4227" i="109"/>
  <c r="U3894" i="109"/>
  <c r="P1926" i="112"/>
  <c r="Y2234" i="109"/>
  <c r="X2652" i="109"/>
  <c r="T990" i="109"/>
  <c r="V3033" i="109"/>
  <c r="Y197" i="109"/>
  <c r="R2720" i="109"/>
  <c r="V2319" i="109"/>
  <c r="P173" i="109"/>
  <c r="O526" i="109"/>
  <c r="Y2011" i="109"/>
  <c r="T3910" i="109"/>
  <c r="O3023" i="109"/>
  <c r="Y2576" i="109"/>
  <c r="T446" i="109"/>
  <c r="W3005" i="109"/>
  <c r="X3553" i="109"/>
  <c r="N2723" i="109"/>
  <c r="P2" i="110"/>
  <c r="V3875" i="109"/>
  <c r="O2449" i="109"/>
  <c r="V1369" i="109"/>
  <c r="N2428" i="112"/>
  <c r="P931" i="112"/>
  <c r="L83" i="110"/>
  <c r="S4242" i="109"/>
  <c r="P1942" i="112"/>
  <c r="N2701" i="109"/>
  <c r="P737" i="109"/>
  <c r="Z2857" i="109"/>
  <c r="P1181" i="112"/>
  <c r="N859" i="112"/>
  <c r="P1048" i="112"/>
  <c r="T1930" i="109"/>
  <c r="N1472" i="112"/>
  <c r="Q3103" i="109"/>
  <c r="R3660" i="109"/>
  <c r="V4175" i="109"/>
  <c r="P1095" i="112"/>
  <c r="Q1592" i="109"/>
  <c r="X4179" i="109"/>
  <c r="P1395" i="112"/>
  <c r="Q2827" i="109"/>
  <c r="W2357" i="109"/>
  <c r="N25" i="109"/>
  <c r="Y2677" i="109"/>
  <c r="U1550" i="109"/>
  <c r="N3837" i="109"/>
  <c r="T2815" i="109"/>
  <c r="U1921" i="109"/>
  <c r="N805" i="112"/>
  <c r="X1374" i="109"/>
  <c r="W4064" i="109"/>
  <c r="O88" i="110"/>
  <c r="V970" i="109"/>
  <c r="U2970" i="109"/>
  <c r="U736" i="109"/>
  <c r="S2830" i="109"/>
  <c r="P1206" i="112"/>
  <c r="N189" i="109"/>
  <c r="X120" i="109"/>
  <c r="R58" i="110"/>
  <c r="V1197" i="109"/>
  <c r="N1433" i="112"/>
  <c r="O3439" i="109"/>
  <c r="O1231" i="109"/>
  <c r="Z711" i="109"/>
  <c r="Y3835" i="109"/>
  <c r="Q867" i="112"/>
  <c r="R3740" i="109"/>
  <c r="Y1612" i="109"/>
  <c r="O2213" i="109"/>
  <c r="O2087" i="109"/>
  <c r="W2783" i="109"/>
  <c r="O483" i="112"/>
  <c r="U4115" i="109"/>
  <c r="W2727" i="109"/>
  <c r="S1483" i="109"/>
  <c r="R4144" i="109"/>
  <c r="T1960" i="109"/>
  <c r="S1203" i="109"/>
  <c r="Q985" i="109"/>
  <c r="P2807" i="109"/>
  <c r="T1588" i="109"/>
  <c r="N282" i="109"/>
  <c r="O31" i="112"/>
  <c r="N1767" i="112"/>
  <c r="X3341" i="109"/>
  <c r="S1867" i="109"/>
  <c r="T3487" i="109"/>
  <c r="V4131" i="109"/>
  <c r="S3783" i="109"/>
  <c r="Q288" i="112"/>
  <c r="U1145" i="109"/>
  <c r="N3467" i="109"/>
  <c r="T1303" i="109"/>
  <c r="T4263" i="109"/>
  <c r="Y1529" i="109"/>
  <c r="V49" i="109"/>
  <c r="P1856" i="112"/>
  <c r="R3539" i="109"/>
  <c r="Y599" i="109"/>
  <c r="V3513" i="109"/>
  <c r="S1372" i="109"/>
  <c r="P1525" i="112"/>
  <c r="P1847" i="109"/>
  <c r="V4293" i="109"/>
  <c r="Y3865" i="109"/>
  <c r="Q375" i="112"/>
  <c r="O1692" i="109"/>
  <c r="X3099" i="109"/>
  <c r="R2701" i="109"/>
  <c r="Z1408" i="109"/>
  <c r="S2581" i="109"/>
  <c r="Z668" i="109"/>
  <c r="Y3172" i="109"/>
  <c r="N1881" i="109"/>
  <c r="Q2377" i="109"/>
  <c r="Q139" i="112"/>
  <c r="V4232" i="109"/>
  <c r="Y3851" i="109"/>
  <c r="T1327" i="109"/>
  <c r="N798" i="109"/>
  <c r="O2365" i="109"/>
  <c r="R2807" i="109"/>
  <c r="O156" i="112"/>
  <c r="P2557" i="109"/>
  <c r="O1286" i="109"/>
  <c r="N1296" i="112"/>
  <c r="U2745" i="109"/>
  <c r="P1505" i="109"/>
  <c r="V799" i="109"/>
  <c r="P932" i="109"/>
  <c r="R588" i="109"/>
  <c r="Y2342" i="109"/>
  <c r="S483" i="109"/>
  <c r="S404" i="109"/>
  <c r="Y403" i="109"/>
  <c r="N1994" i="109"/>
  <c r="Y992" i="109"/>
  <c r="N2635" i="112"/>
  <c r="N1243" i="109"/>
  <c r="Y1351" i="109"/>
  <c r="X3849" i="109"/>
  <c r="U2313" i="109"/>
  <c r="S1508" i="109"/>
  <c r="R3332" i="109"/>
  <c r="W1216" i="109"/>
  <c r="N1241" i="112"/>
  <c r="N479" i="109"/>
  <c r="O1701" i="109"/>
  <c r="S437" i="109"/>
  <c r="U3744" i="109"/>
  <c r="P747" i="109"/>
  <c r="V3102" i="109"/>
  <c r="S177" i="110"/>
  <c r="S3667" i="109"/>
  <c r="Q1289" i="112"/>
  <c r="Y2089" i="109"/>
  <c r="N739" i="109"/>
  <c r="U4212" i="109"/>
  <c r="N2780" i="109"/>
  <c r="N1906" i="109"/>
  <c r="V1282" i="109"/>
  <c r="R3506" i="109"/>
  <c r="S2735" i="109"/>
  <c r="Z3282" i="109"/>
  <c r="R2296" i="112"/>
  <c r="O1683" i="112"/>
  <c r="P3384" i="109"/>
  <c r="P489" i="112"/>
  <c r="T2206" i="109"/>
  <c r="S861" i="109"/>
  <c r="W4052" i="109"/>
  <c r="N4156" i="109"/>
  <c r="T2216" i="109"/>
  <c r="T3156" i="109"/>
  <c r="Q4057" i="109"/>
  <c r="P1667" i="112"/>
  <c r="Q640" i="109"/>
  <c r="T3320" i="109"/>
  <c r="R3156" i="109"/>
  <c r="S3192" i="109"/>
  <c r="S1104" i="109"/>
  <c r="X819" i="109"/>
  <c r="N2634" i="112"/>
  <c r="Q710" i="112"/>
  <c r="Y3720" i="109"/>
  <c r="N783" i="109"/>
  <c r="P3863" i="109"/>
  <c r="Q3498" i="109"/>
  <c r="R4193" i="109"/>
  <c r="O1218" i="109"/>
  <c r="P2644" i="112"/>
  <c r="R89" i="110"/>
  <c r="U2229" i="109"/>
  <c r="S3123" i="109"/>
  <c r="Q2777" i="109"/>
  <c r="S1317" i="109"/>
  <c r="P583" i="112"/>
  <c r="N524" i="112"/>
  <c r="P453" i="109"/>
  <c r="U1147" i="109"/>
  <c r="X4025" i="109"/>
  <c r="T461" i="109"/>
  <c r="U643" i="109"/>
  <c r="T1734" i="109"/>
  <c r="N1170" i="109"/>
  <c r="Y3913" i="109"/>
  <c r="X512" i="109"/>
  <c r="X2958" i="109"/>
  <c r="P2246" i="112"/>
  <c r="S4239" i="109"/>
  <c r="R937" i="109"/>
  <c r="S3343" i="109"/>
  <c r="U2996" i="109"/>
  <c r="W2198" i="109"/>
  <c r="P702" i="112"/>
  <c r="V2772" i="109"/>
  <c r="O2747" i="109"/>
  <c r="O28" i="110"/>
  <c r="V3917" i="109"/>
  <c r="Q1338" i="109"/>
  <c r="O1874" i="109"/>
  <c r="U63" i="110"/>
  <c r="N4244" i="109"/>
  <c r="N2266" i="109"/>
  <c r="O131" i="109"/>
  <c r="O2327" i="112"/>
  <c r="W499" i="109"/>
  <c r="N2457" i="112"/>
  <c r="O1492" i="112"/>
  <c r="Y2427" i="109"/>
  <c r="O1098" i="112"/>
  <c r="W815" i="109"/>
  <c r="X1218" i="109"/>
  <c r="P1105" i="109"/>
  <c r="O1296" i="109"/>
  <c r="V430" i="109"/>
  <c r="U836" i="109"/>
  <c r="U4163" i="109"/>
  <c r="N1261" i="112"/>
  <c r="V4084" i="109"/>
  <c r="N2338" i="109"/>
  <c r="N277" i="109"/>
  <c r="X4037" i="109"/>
  <c r="U2602" i="109"/>
  <c r="Q277" i="109"/>
  <c r="V4169" i="109"/>
  <c r="N3941" i="109"/>
  <c r="Q574" i="112"/>
  <c r="W1970" i="109"/>
  <c r="P1863" i="109"/>
  <c r="O4033" i="109"/>
  <c r="U3691" i="109"/>
  <c r="R972" i="109"/>
  <c r="S3741" i="109"/>
  <c r="P235" i="109"/>
  <c r="S2240" i="109"/>
  <c r="O1004" i="109"/>
  <c r="Y3485" i="109"/>
  <c r="X2602" i="109"/>
  <c r="N113" i="110"/>
  <c r="S1554" i="109"/>
  <c r="Q3669" i="109"/>
  <c r="Q3674" i="109"/>
  <c r="V128" i="109"/>
  <c r="N845" i="109"/>
  <c r="T1269" i="109"/>
  <c r="N2385" i="109"/>
  <c r="U865" i="109"/>
  <c r="N360" i="112"/>
  <c r="U2754" i="109"/>
  <c r="P996" i="109"/>
  <c r="O62" i="109"/>
  <c r="Z667" i="109"/>
  <c r="X144" i="109"/>
  <c r="T3173" i="109"/>
  <c r="W4173" i="109"/>
  <c r="Y1541" i="109"/>
  <c r="W3509" i="109"/>
  <c r="P407" i="112"/>
  <c r="W1738" i="109"/>
  <c r="Q108" i="110"/>
  <c r="N713" i="112"/>
  <c r="P135" i="112"/>
  <c r="P1327" i="112"/>
  <c r="O2379" i="109"/>
  <c r="N3033" i="109"/>
  <c r="R4265" i="109"/>
  <c r="R1139" i="112"/>
  <c r="T4284" i="109"/>
  <c r="W3943" i="109"/>
  <c r="T1325" i="109"/>
  <c r="R4271" i="109"/>
  <c r="N2300" i="109"/>
  <c r="W167" i="109"/>
  <c r="V1181" i="109"/>
  <c r="U4106" i="109"/>
  <c r="N1655" i="109"/>
  <c r="W1724" i="109"/>
  <c r="Q523" i="112"/>
  <c r="R794" i="109"/>
  <c r="N3843" i="109"/>
  <c r="O2832" i="109"/>
  <c r="Q129" i="110"/>
  <c r="Y4184" i="109"/>
  <c r="V2678" i="109"/>
  <c r="W2976" i="109"/>
  <c r="X1911" i="109"/>
  <c r="Z3281" i="109"/>
  <c r="V3922" i="109"/>
  <c r="N1779" i="112"/>
  <c r="Z4362" i="109"/>
  <c r="R1301" i="109"/>
  <c r="N1010" i="112"/>
  <c r="Q3543" i="109"/>
  <c r="S58" i="109"/>
  <c r="Y31" i="109"/>
  <c r="O1468" i="112"/>
  <c r="X4219" i="109"/>
  <c r="W4254" i="109"/>
  <c r="T4147" i="109"/>
  <c r="Q2353" i="109"/>
  <c r="O2769" i="109"/>
  <c r="P374" i="109"/>
  <c r="O2622" i="109"/>
  <c r="S3706" i="109"/>
  <c r="T2465" i="109"/>
  <c r="V2301" i="109"/>
  <c r="Y55" i="109"/>
  <c r="N2079" i="109"/>
  <c r="O2453" i="109"/>
  <c r="Q2984" i="109"/>
  <c r="S1924" i="109"/>
  <c r="V2300" i="109"/>
  <c r="Q822" i="109"/>
  <c r="S2944" i="109"/>
  <c r="N3525" i="109"/>
  <c r="O2842" i="109"/>
  <c r="T1206" i="109"/>
  <c r="O3306" i="109"/>
  <c r="X2730" i="109"/>
  <c r="S796" i="109"/>
  <c r="N477" i="112"/>
  <c r="N1643" i="109"/>
  <c r="U4146" i="109"/>
  <c r="P114" i="112"/>
  <c r="V2980" i="109"/>
  <c r="T3759" i="109"/>
  <c r="Z320" i="109"/>
  <c r="O374" i="109"/>
  <c r="S4073" i="109"/>
  <c r="S3441" i="109"/>
  <c r="R3389" i="109"/>
  <c r="W976" i="109"/>
  <c r="P629" i="109"/>
  <c r="R141" i="109"/>
  <c r="P2430" i="112"/>
  <c r="Z2869" i="109"/>
  <c r="V579" i="109"/>
  <c r="U1336" i="109"/>
  <c r="Y3308" i="109"/>
  <c r="X3438" i="109"/>
  <c r="T2699" i="109"/>
  <c r="U38" i="110"/>
  <c r="P3055" i="109"/>
  <c r="P2138" i="112"/>
  <c r="Y2646" i="109"/>
  <c r="U3453" i="109"/>
  <c r="Q408" i="109"/>
  <c r="V3130" i="109"/>
  <c r="P4109" i="109"/>
  <c r="U3417" i="109"/>
  <c r="X3157" i="109"/>
  <c r="W2307" i="109"/>
  <c r="O58" i="112"/>
  <c r="Q823" i="112"/>
  <c r="R2560" i="109"/>
  <c r="Q1992" i="112"/>
  <c r="N2802" i="109"/>
  <c r="N1333" i="112"/>
  <c r="Q53" i="109"/>
  <c r="T2269" i="109"/>
  <c r="P3711" i="109"/>
  <c r="S34" i="110"/>
  <c r="P904" i="109"/>
  <c r="O970" i="112"/>
  <c r="R3528" i="109"/>
  <c r="O2218" i="112"/>
  <c r="U3735" i="109"/>
  <c r="U2777" i="109"/>
  <c r="P1247" i="112"/>
  <c r="Q176" i="112"/>
  <c r="P1021" i="109"/>
  <c r="O575" i="109"/>
  <c r="O61" i="112"/>
  <c r="P897" i="109"/>
  <c r="X3492" i="109"/>
  <c r="V2972" i="109"/>
  <c r="N2003" i="112"/>
  <c r="P1163" i="112"/>
  <c r="P1965" i="112"/>
  <c r="Q977" i="112"/>
  <c r="W2582" i="109"/>
  <c r="Z4376" i="109"/>
  <c r="O1500" i="109"/>
  <c r="Q3403" i="109"/>
  <c r="O1358" i="109"/>
  <c r="U73" i="110"/>
  <c r="Q751" i="109"/>
  <c r="L143" i="110"/>
  <c r="W4282" i="109"/>
  <c r="T1208" i="109"/>
  <c r="U4057" i="109"/>
  <c r="O1655" i="109"/>
  <c r="K27" i="110"/>
  <c r="T10" i="110"/>
  <c r="X2747" i="109"/>
  <c r="V3802" i="109"/>
  <c r="X4260" i="109"/>
  <c r="Y2203" i="109"/>
  <c r="O428" i="109"/>
  <c r="N2104" i="112"/>
  <c r="T3312" i="109"/>
  <c r="N1185" i="112"/>
  <c r="O3372" i="109"/>
  <c r="U3662" i="109"/>
  <c r="Q955" i="109"/>
  <c r="O2339" i="112"/>
  <c r="O2666" i="112"/>
  <c r="P4176" i="109"/>
  <c r="Q828" i="109"/>
  <c r="O1294" i="109"/>
  <c r="X1277" i="109"/>
  <c r="Q3572" i="109"/>
  <c r="Q3782" i="109"/>
  <c r="X2708" i="109"/>
  <c r="P1554" i="109"/>
  <c r="T3699" i="109"/>
  <c r="N2681" i="109"/>
  <c r="Q3320" i="109"/>
  <c r="N2588" i="109"/>
  <c r="Z2517" i="109"/>
  <c r="U162" i="110"/>
  <c r="V4194" i="109"/>
  <c r="V2065" i="109"/>
  <c r="R177" i="109"/>
  <c r="N1248" i="112"/>
  <c r="Y2269" i="109"/>
  <c r="N1224" i="109"/>
  <c r="V78" i="109"/>
  <c r="P55" i="112"/>
  <c r="O2334" i="109"/>
  <c r="Q1544" i="112"/>
  <c r="V3114" i="109"/>
  <c r="R1482" i="109"/>
  <c r="N4126" i="109"/>
  <c r="Y4185" i="109"/>
  <c r="P900" i="109"/>
  <c r="X1717" i="109"/>
  <c r="U7" i="109"/>
  <c r="R964" i="109"/>
  <c r="U3441" i="109"/>
  <c r="O2249" i="109"/>
  <c r="S401" i="109"/>
  <c r="O2930" i="109"/>
  <c r="Y2704" i="109"/>
  <c r="N3522" i="109"/>
  <c r="N823" i="112"/>
  <c r="S1366" i="109"/>
  <c r="Q1645" i="112"/>
  <c r="T3751" i="109"/>
  <c r="N3321" i="109"/>
  <c r="P73" i="112"/>
  <c r="O367" i="109"/>
  <c r="V4224" i="109"/>
  <c r="T1645" i="109"/>
  <c r="U3203" i="109"/>
  <c r="R2806" i="109"/>
  <c r="N1988" i="109"/>
  <c r="O1570" i="109"/>
  <c r="V2837" i="109"/>
  <c r="N2013" i="109"/>
  <c r="Q1362" i="109"/>
  <c r="S284" i="109"/>
  <c r="W4180" i="109"/>
  <c r="S3073" i="109"/>
  <c r="Y1157" i="109"/>
  <c r="X1281" i="109"/>
  <c r="N563" i="109"/>
  <c r="Y1348" i="109"/>
  <c r="X3390" i="109"/>
  <c r="O2678" i="109"/>
  <c r="V391" i="109"/>
  <c r="Y3873" i="109"/>
  <c r="P3036" i="109"/>
  <c r="Y267" i="109"/>
  <c r="P1508" i="112"/>
  <c r="W4110" i="109"/>
  <c r="N1479" i="112"/>
  <c r="Q106" i="112"/>
  <c r="O1707" i="109"/>
  <c r="S131" i="109"/>
  <c r="P3354" i="109"/>
  <c r="O2371" i="109"/>
  <c r="K113" i="113"/>
  <c r="N1912" i="109"/>
  <c r="T904" i="109"/>
  <c r="U3921" i="109"/>
  <c r="K135" i="110"/>
  <c r="W1375" i="109"/>
  <c r="P637" i="109"/>
  <c r="N4196" i="109"/>
  <c r="R3307" i="109"/>
  <c r="X2703" i="109"/>
  <c r="R978" i="109"/>
  <c r="V1314" i="109"/>
  <c r="T172" i="110"/>
  <c r="N3880" i="109"/>
  <c r="P78" i="112"/>
  <c r="P705" i="112"/>
  <c r="U3400" i="109"/>
  <c r="Q2231" i="112"/>
  <c r="O2081" i="109"/>
  <c r="R639" i="109"/>
  <c r="N2758" i="109"/>
  <c r="V2814" i="109"/>
  <c r="S3020" i="109"/>
  <c r="P2057" i="109"/>
  <c r="Q3550" i="109"/>
  <c r="P1312" i="112"/>
  <c r="U901" i="109"/>
  <c r="O765" i="112"/>
  <c r="Y2821" i="109"/>
  <c r="U994" i="109"/>
  <c r="Q3294" i="109"/>
  <c r="Q4190" i="109"/>
  <c r="Q1019" i="109"/>
  <c r="L89" i="113"/>
  <c r="P1473" i="112"/>
  <c r="Q1408" i="112"/>
  <c r="P503" i="109"/>
  <c r="P1522" i="109"/>
  <c r="W3196" i="109"/>
  <c r="R115" i="109"/>
  <c r="M73" i="110"/>
  <c r="X426" i="109"/>
  <c r="N2311" i="109"/>
  <c r="Y3787" i="109"/>
  <c r="X3134" i="109"/>
  <c r="U1942" i="109"/>
  <c r="Q904" i="109"/>
  <c r="X1850" i="109"/>
  <c r="X4157" i="109"/>
  <c r="R910" i="112"/>
  <c r="X859" i="109"/>
  <c r="P1448" i="112"/>
  <c r="O989" i="112"/>
  <c r="U563" i="109"/>
  <c r="P3915" i="109"/>
  <c r="X1175" i="109"/>
  <c r="P2174" i="112"/>
  <c r="O703" i="112"/>
  <c r="R4208" i="109"/>
  <c r="O179" i="112"/>
  <c r="N3294" i="109"/>
  <c r="S2014" i="109"/>
  <c r="Y249" i="109"/>
  <c r="N1021" i="109"/>
  <c r="Q4029" i="109"/>
  <c r="U186" i="109"/>
  <c r="S1528" i="109"/>
  <c r="N846" i="109"/>
  <c r="X3068" i="109"/>
  <c r="R2794" i="109"/>
  <c r="P234" i="112"/>
  <c r="Y3782" i="109"/>
  <c r="V1604" i="109"/>
  <c r="Q559" i="109"/>
  <c r="Z1417" i="109"/>
  <c r="U433" i="109"/>
  <c r="R2276" i="109"/>
  <c r="R254" i="109"/>
  <c r="R454" i="109"/>
  <c r="N549" i="109"/>
  <c r="N1691" i="112"/>
  <c r="T161" i="110"/>
  <c r="O833" i="112"/>
  <c r="N2474" i="112"/>
  <c r="Y3500" i="109"/>
  <c r="W3402" i="109"/>
  <c r="Y4021" i="109"/>
  <c r="N540" i="109"/>
  <c r="P1191" i="112"/>
  <c r="X1990" i="109"/>
  <c r="Q2081" i="112"/>
  <c r="U3942" i="109"/>
  <c r="R2030" i="112"/>
  <c r="V2068" i="109"/>
  <c r="Z4309" i="109"/>
  <c r="S3476" i="109"/>
  <c r="R3287" i="109"/>
  <c r="N752" i="112"/>
  <c r="Q144" i="112"/>
  <c r="W4045" i="109"/>
  <c r="S4026" i="109"/>
  <c r="Q636" i="112"/>
  <c r="O2950" i="109"/>
  <c r="Y522" i="109"/>
  <c r="O3128" i="109"/>
  <c r="S3704" i="109"/>
  <c r="O479" i="109"/>
  <c r="T4133" i="109"/>
  <c r="U1482" i="109"/>
  <c r="R2293" i="109"/>
  <c r="O1285" i="109"/>
  <c r="Q4024" i="109"/>
  <c r="R131" i="110"/>
  <c r="Y3433" i="109"/>
  <c r="W102" i="109"/>
  <c r="N3755" i="109"/>
  <c r="Y1960" i="109"/>
  <c r="Y960" i="109"/>
  <c r="Y376" i="109"/>
  <c r="Q2403" i="112"/>
  <c r="T3361" i="109"/>
  <c r="O4216" i="109"/>
  <c r="N92" i="110"/>
  <c r="O2475" i="112"/>
  <c r="N1194" i="112"/>
  <c r="N3202" i="109"/>
  <c r="O2648" i="109"/>
  <c r="Q3510" i="109"/>
  <c r="V1148" i="109"/>
  <c r="U3299" i="109"/>
  <c r="O1514" i="109"/>
  <c r="T3741" i="109"/>
  <c r="S2673" i="109"/>
  <c r="N2559" i="109"/>
  <c r="V434" i="109"/>
  <c r="W2199" i="109"/>
  <c r="V3185" i="109"/>
  <c r="P27" i="109"/>
  <c r="P591" i="112"/>
  <c r="T1273" i="109"/>
  <c r="O47" i="110"/>
  <c r="S2755" i="109"/>
  <c r="Z3607" i="109"/>
  <c r="U3903" i="109"/>
  <c r="W3480" i="109"/>
  <c r="S2970" i="109"/>
  <c r="T169" i="109"/>
  <c r="N977" i="112"/>
  <c r="O2438" i="109"/>
  <c r="P209" i="109"/>
  <c r="Q2197" i="112"/>
  <c r="S2775" i="109"/>
  <c r="M25" i="110"/>
  <c r="P4097" i="109"/>
  <c r="X3930" i="109"/>
  <c r="S1487" i="109"/>
  <c r="P3538" i="109"/>
  <c r="O91" i="110"/>
  <c r="Q3126" i="109"/>
  <c r="U140" i="109"/>
  <c r="Q225" i="109"/>
  <c r="X1225" i="109"/>
  <c r="J17" i="110"/>
  <c r="S3709" i="109"/>
  <c r="L169" i="113"/>
  <c r="P345" i="112"/>
  <c r="N4227" i="109"/>
  <c r="O3937" i="109"/>
  <c r="R1363" i="109"/>
  <c r="R2029" i="112"/>
  <c r="N2067" i="109"/>
  <c r="J33" i="113"/>
  <c r="Y3848" i="109"/>
  <c r="L122" i="110"/>
  <c r="Y2468" i="109"/>
  <c r="X44" i="109"/>
  <c r="Q4232" i="109"/>
  <c r="R1323" i="109"/>
  <c r="R1347" i="112"/>
  <c r="R1462" i="109"/>
  <c r="Y35" i="109"/>
  <c r="Q988" i="109"/>
  <c r="X2734" i="109"/>
  <c r="T1514" i="109"/>
  <c r="R4044" i="109"/>
  <c r="N490" i="112"/>
  <c r="R4046" i="109"/>
  <c r="O162" i="112"/>
  <c r="N1527" i="109"/>
  <c r="Q775" i="112"/>
  <c r="T3330" i="109"/>
  <c r="S1840" i="109"/>
  <c r="R924" i="109"/>
  <c r="Q2361" i="109"/>
  <c r="T1577" i="109"/>
  <c r="Q3067" i="109"/>
  <c r="T1479" i="109"/>
  <c r="O3145" i="109"/>
  <c r="V4209" i="109"/>
  <c r="N1317" i="109"/>
  <c r="S3517" i="109"/>
  <c r="N79" i="109"/>
  <c r="Q1523" i="109"/>
  <c r="Y1650" i="109"/>
  <c r="V518" i="109"/>
  <c r="T3104" i="109"/>
  <c r="X809" i="109"/>
  <c r="P2305" i="109"/>
  <c r="R2643" i="109"/>
  <c r="X2024" i="109"/>
  <c r="J177" i="110"/>
  <c r="S3148" i="109"/>
  <c r="Y2326" i="109"/>
  <c r="Y4255" i="109"/>
  <c r="O2846" i="109"/>
  <c r="N3328" i="109"/>
  <c r="X2655" i="109"/>
  <c r="S1613" i="109"/>
  <c r="V2336" i="109"/>
  <c r="V236" i="109"/>
  <c r="T3856" i="109"/>
  <c r="Q3396" i="109"/>
  <c r="V2650" i="109"/>
  <c r="V1529" i="109"/>
  <c r="Y2273" i="109"/>
  <c r="N417" i="109"/>
  <c r="T2361" i="109"/>
  <c r="X2458" i="109"/>
  <c r="S453" i="109"/>
  <c r="P2836" i="109"/>
  <c r="R3187" i="109"/>
  <c r="U4053" i="109"/>
  <c r="Y3406" i="109"/>
  <c r="W1558" i="109"/>
  <c r="P3520" i="109"/>
  <c r="O1680" i="112"/>
  <c r="O1878" i="109"/>
  <c r="Q1991" i="112"/>
  <c r="S3547" i="109"/>
  <c r="P489" i="109"/>
  <c r="O3182" i="109"/>
  <c r="Y3696" i="109"/>
  <c r="K168" i="110"/>
  <c r="S1245" i="109"/>
  <c r="R3013" i="109"/>
  <c r="N591" i="109"/>
  <c r="R1706" i="109"/>
  <c r="Y3054" i="109"/>
  <c r="U4239" i="109"/>
  <c r="Q4148" i="109"/>
  <c r="P404" i="109"/>
  <c r="N281" i="112"/>
  <c r="X3398" i="109"/>
  <c r="O57" i="110"/>
  <c r="S164" i="110"/>
  <c r="Q2251" i="109"/>
  <c r="Y3463" i="109"/>
  <c r="N537" i="112"/>
  <c r="U1247" i="109"/>
  <c r="N2289" i="109"/>
  <c r="Q4187" i="109"/>
  <c r="T1138" i="109"/>
  <c r="R2748" i="112"/>
  <c r="Q43" i="112"/>
  <c r="P1170" i="112"/>
  <c r="X4125" i="109"/>
  <c r="K67" i="110"/>
  <c r="W2931" i="109"/>
  <c r="Y3791" i="109"/>
  <c r="W3783" i="109"/>
  <c r="N4114" i="109"/>
  <c r="O2572" i="109"/>
  <c r="U2333" i="109"/>
  <c r="W430" i="109"/>
  <c r="Q2254" i="112"/>
  <c r="Q441" i="109"/>
  <c r="N1646" i="112"/>
  <c r="Q162" i="110"/>
  <c r="N2436" i="109"/>
  <c r="Q826" i="109"/>
  <c r="S3010" i="109"/>
  <c r="Z301" i="109"/>
  <c r="X457" i="109"/>
  <c r="S2639" i="109"/>
  <c r="U240" i="109"/>
  <c r="R1128" i="109"/>
  <c r="N1883" i="112"/>
  <c r="W3015" i="109"/>
  <c r="T592" i="109"/>
  <c r="Q1726" i="109"/>
  <c r="P1266" i="109"/>
  <c r="S3795" i="109"/>
  <c r="T822" i="109"/>
  <c r="V3302" i="109"/>
  <c r="O50" i="110"/>
  <c r="T1279" i="109"/>
  <c r="T2404" i="109"/>
  <c r="Z2168" i="109"/>
  <c r="W1292" i="109"/>
  <c r="Q1181" i="112"/>
  <c r="V2834" i="109"/>
  <c r="N1929" i="112"/>
  <c r="O4206" i="109"/>
  <c r="N250" i="112"/>
  <c r="N3419" i="109"/>
  <c r="Q2705" i="109"/>
  <c r="T3083" i="109"/>
  <c r="U2036" i="109"/>
  <c r="T1295" i="109"/>
  <c r="O1783" i="112"/>
  <c r="V1014" i="109"/>
  <c r="T1380" i="109"/>
  <c r="V4220" i="109"/>
  <c r="Y2807" i="109"/>
  <c r="S133" i="109"/>
  <c r="S1123" i="109"/>
  <c r="V2927" i="109"/>
  <c r="O2401" i="109"/>
  <c r="S3492" i="109"/>
  <c r="N523" i="109"/>
  <c r="Q1565" i="109"/>
  <c r="U39" i="109"/>
  <c r="T43" i="109"/>
  <c r="O1895" i="109"/>
  <c r="Y4155" i="109"/>
  <c r="W2201" i="109"/>
  <c r="N2323" i="112"/>
  <c r="N2298" i="109"/>
  <c r="Q1183" i="109"/>
  <c r="S2640" i="109"/>
  <c r="S488" i="109"/>
  <c r="N3901" i="109"/>
  <c r="T1376" i="109"/>
  <c r="Q1921" i="109"/>
  <c r="R3161" i="109"/>
  <c r="P1222" i="109"/>
  <c r="Q3854" i="109"/>
  <c r="U3087" i="109"/>
  <c r="Q2817" i="109"/>
  <c r="S2647" i="109"/>
  <c r="N696" i="112"/>
  <c r="O2636" i="109"/>
  <c r="S161" i="109"/>
  <c r="R3040" i="109"/>
  <c r="U1637" i="109"/>
  <c r="Q526" i="109"/>
  <c r="O485" i="109"/>
  <c r="N82" i="109"/>
  <c r="P1543" i="109"/>
  <c r="P2261" i="109"/>
  <c r="P2419" i="109"/>
  <c r="V2442" i="109"/>
  <c r="Q4306" i="109"/>
  <c r="S446" i="109"/>
  <c r="R3058" i="109"/>
  <c r="R3822" i="109"/>
  <c r="U489" i="109"/>
  <c r="X3173" i="109"/>
  <c r="W4089" i="109"/>
  <c r="U950" i="109"/>
  <c r="P3919" i="109"/>
  <c r="P3289" i="109"/>
  <c r="X561" i="109"/>
  <c r="X1689" i="109"/>
  <c r="O3184" i="109"/>
  <c r="X3518" i="109"/>
  <c r="Z3241" i="109"/>
  <c r="N3400" i="109"/>
  <c r="V67" i="109"/>
  <c r="T6" i="109"/>
  <c r="R2266" i="109"/>
  <c r="X2232" i="109"/>
  <c r="U3696" i="109"/>
  <c r="W589" i="109"/>
  <c r="T3715" i="109"/>
  <c r="N2570" i="112"/>
  <c r="X2933" i="109"/>
  <c r="W2659" i="109"/>
  <c r="V91" i="109"/>
  <c r="N3289" i="109"/>
  <c r="S2628" i="109"/>
  <c r="P1002" i="112"/>
  <c r="Q1942" i="109"/>
  <c r="V2698" i="109"/>
  <c r="Y2377" i="109"/>
  <c r="P4214" i="109"/>
  <c r="O55" i="109"/>
  <c r="P3344" i="109"/>
  <c r="T401" i="109"/>
  <c r="T3577" i="109"/>
  <c r="O1144" i="109"/>
  <c r="V1274" i="109"/>
  <c r="R290" i="109"/>
  <c r="O941" i="109"/>
  <c r="Z1758" i="109"/>
  <c r="T3786" i="109"/>
  <c r="N2085" i="109"/>
  <c r="R1724" i="109"/>
  <c r="O1051" i="112"/>
  <c r="U199" i="109"/>
  <c r="O3942" i="109"/>
  <c r="S51" i="109"/>
  <c r="Q3088" i="109"/>
  <c r="N2429" i="112"/>
  <c r="P93" i="109"/>
  <c r="P1330" i="109"/>
  <c r="P1736" i="109"/>
  <c r="U2326" i="109"/>
  <c r="N1692" i="109"/>
  <c r="O625" i="109"/>
  <c r="N4055" i="109"/>
  <c r="S605" i="109"/>
  <c r="N1533" i="109"/>
  <c r="V4168" i="109"/>
  <c r="Y2085" i="109"/>
  <c r="U124" i="109"/>
  <c r="V3538" i="109"/>
  <c r="K88" i="110"/>
  <c r="S643" i="109"/>
  <c r="T1752" i="109"/>
  <c r="Y885" i="109"/>
  <c r="S2692" i="109"/>
  <c r="T2411" i="109"/>
  <c r="X2043" i="109"/>
  <c r="V2347" i="109"/>
  <c r="S895" i="109"/>
  <c r="Z3980" i="109"/>
  <c r="Y3897" i="109"/>
  <c r="R124" i="109"/>
  <c r="W2987" i="109"/>
  <c r="R908" i="112"/>
  <c r="V2446" i="109"/>
  <c r="S158" i="110"/>
  <c r="R1710" i="109"/>
  <c r="Z1074" i="109"/>
  <c r="R2496" i="112"/>
  <c r="S1290" i="109"/>
  <c r="N2677" i="109"/>
  <c r="X1960" i="109"/>
  <c r="W1878" i="109"/>
  <c r="N2114" i="109"/>
  <c r="Y1724" i="109"/>
  <c r="Y1659" i="109"/>
  <c r="O2390" i="109"/>
  <c r="T3118" i="109"/>
  <c r="N3081" i="109"/>
  <c r="X3456" i="109"/>
  <c r="Q61" i="112"/>
  <c r="R2581" i="109"/>
  <c r="S523" i="109"/>
  <c r="Z2551" i="109"/>
  <c r="T2784" i="109"/>
  <c r="T1974" i="109"/>
  <c r="R2929" i="109"/>
  <c r="Q562" i="109"/>
  <c r="X438" i="109"/>
  <c r="U1947" i="109"/>
  <c r="P1883" i="109"/>
  <c r="X2474" i="109"/>
  <c r="N2197" i="109"/>
  <c r="O992" i="112"/>
  <c r="W2445" i="109"/>
  <c r="T4029" i="109"/>
  <c r="R1322" i="109"/>
  <c r="Q1319" i="112"/>
  <c r="O2716" i="109"/>
  <c r="T4190" i="109"/>
  <c r="M128" i="110"/>
  <c r="V80" i="109"/>
  <c r="S497" i="109"/>
  <c r="U3420" i="109"/>
  <c r="L126" i="110"/>
  <c r="T1523" i="109"/>
  <c r="W83" i="109"/>
  <c r="O2958" i="109"/>
  <c r="R2465" i="109"/>
  <c r="Q3058" i="109"/>
  <c r="U812" i="109"/>
  <c r="P1546" i="109"/>
  <c r="W2609" i="109"/>
  <c r="W2699" i="109"/>
  <c r="U1504" i="109"/>
  <c r="Y1601" i="109"/>
  <c r="S168" i="110"/>
  <c r="T1497" i="109"/>
  <c r="U1017" i="109"/>
  <c r="U2446" i="109"/>
  <c r="X2279" i="109"/>
  <c r="V542" i="109"/>
  <c r="P3022" i="109"/>
  <c r="T567" i="109"/>
  <c r="Q624" i="112"/>
  <c r="V509" i="109"/>
  <c r="U3795" i="109"/>
  <c r="W2258" i="109"/>
  <c r="R2780" i="109"/>
  <c r="T2380" i="109"/>
  <c r="R4256" i="109"/>
  <c r="N1687" i="112"/>
  <c r="T527" i="109"/>
  <c r="V2350" i="109"/>
  <c r="O389" i="112"/>
  <c r="W4101" i="109"/>
  <c r="U3122" i="109"/>
  <c r="S956" i="109"/>
  <c r="S2443" i="109"/>
  <c r="N3017" i="109"/>
  <c r="P2988" i="109"/>
  <c r="Z4336" i="109"/>
  <c r="N2737" i="109"/>
  <c r="T381" i="109"/>
  <c r="Q3099" i="109"/>
  <c r="N4147" i="109"/>
  <c r="Y1922" i="109"/>
  <c r="W3380" i="109"/>
  <c r="W1479" i="109"/>
  <c r="U3109" i="109"/>
  <c r="Y1186" i="109"/>
  <c r="X1874" i="109"/>
  <c r="T202" i="109"/>
  <c r="L99" i="110"/>
  <c r="Q2376" i="112"/>
  <c r="P2700" i="109"/>
  <c r="X3537" i="109"/>
  <c r="N409" i="112"/>
  <c r="S1513" i="109"/>
  <c r="X4101" i="109"/>
  <c r="Y1487" i="109"/>
  <c r="R1965" i="109"/>
  <c r="W2483" i="109"/>
  <c r="W3883" i="109"/>
  <c r="W747" i="109"/>
  <c r="U2812" i="109"/>
  <c r="R147" i="109"/>
  <c r="W2681" i="109"/>
  <c r="V289" i="109"/>
  <c r="Q2423" i="112"/>
  <c r="T1947" i="109"/>
  <c r="K24" i="113"/>
  <c r="S2614" i="109"/>
  <c r="S2454" i="109"/>
  <c r="X886" i="109"/>
  <c r="W4119" i="109"/>
  <c r="Q2661" i="109"/>
  <c r="P533" i="112"/>
  <c r="O2" i="112"/>
  <c r="S4149" i="109"/>
  <c r="N4058" i="109"/>
  <c r="P1483" i="109"/>
  <c r="O160" i="112"/>
  <c r="O3920" i="109"/>
  <c r="V591" i="109"/>
  <c r="O3761" i="109"/>
  <c r="R96" i="109"/>
  <c r="Y2020" i="109"/>
  <c r="X1125" i="109"/>
  <c r="W3876" i="109"/>
  <c r="R496" i="109"/>
  <c r="Q335" i="112"/>
  <c r="W2368" i="109"/>
  <c r="S3777" i="109"/>
  <c r="O1684" i="112"/>
  <c r="T2575" i="109"/>
  <c r="X4069" i="109"/>
  <c r="N2108" i="112"/>
  <c r="P1501" i="109"/>
  <c r="P4084" i="109"/>
  <c r="S1214" i="109"/>
  <c r="W2456" i="109"/>
  <c r="Y1001" i="109"/>
  <c r="O1185" i="112"/>
  <c r="T4182" i="109"/>
  <c r="P2150" i="112"/>
  <c r="Q515" i="112"/>
  <c r="Q3835" i="109"/>
  <c r="Z4317" i="109"/>
  <c r="U2738" i="109"/>
  <c r="V4206" i="109"/>
  <c r="N408" i="112"/>
  <c r="N825" i="112"/>
  <c r="T1194" i="109"/>
  <c r="T1563" i="109"/>
  <c r="Q1526" i="112"/>
  <c r="P1537" i="112"/>
  <c r="S2407" i="109"/>
  <c r="Q1667" i="109"/>
  <c r="W402" i="109"/>
  <c r="U989" i="109"/>
  <c r="Q2434" i="109"/>
  <c r="V1238" i="109"/>
  <c r="W3890" i="109"/>
  <c r="W109" i="109"/>
  <c r="Q1587" i="109"/>
  <c r="O1471" i="112"/>
  <c r="U3673" i="109"/>
  <c r="O1123" i="109"/>
  <c r="U3155" i="109"/>
  <c r="U1545" i="109"/>
  <c r="R127" i="110"/>
  <c r="Y2207" i="109"/>
  <c r="Q773" i="112"/>
  <c r="Y4096" i="109"/>
  <c r="R3798" i="109"/>
  <c r="S472" i="109"/>
  <c r="N866" i="112"/>
  <c r="Q2274" i="109"/>
  <c r="W591" i="109"/>
  <c r="V3883" i="109"/>
  <c r="U3734" i="109"/>
  <c r="Y3562" i="109"/>
  <c r="U1269" i="109"/>
  <c r="N4086" i="109"/>
  <c r="V1245" i="109"/>
  <c r="T2785" i="109"/>
  <c r="Q161" i="109"/>
  <c r="U56" i="109"/>
  <c r="Y968" i="109"/>
  <c r="P2471" i="112"/>
  <c r="Y3893" i="109"/>
  <c r="P3141" i="109"/>
  <c r="V926" i="109"/>
  <c r="O3844" i="109"/>
  <c r="X2403" i="109"/>
  <c r="R1668" i="109"/>
  <c r="P288" i="112"/>
  <c r="R426" i="112"/>
  <c r="O1987" i="109"/>
  <c r="O790" i="112"/>
  <c r="Y911" i="109"/>
  <c r="S3791" i="109"/>
  <c r="V3866" i="109"/>
  <c r="P2172" i="112"/>
  <c r="P2658" i="112"/>
  <c r="Y1665" i="109"/>
  <c r="T1685" i="109"/>
  <c r="U3499" i="109"/>
  <c r="O3095" i="109"/>
  <c r="N2030" i="109"/>
  <c r="Q641" i="109"/>
  <c r="N1188" i="112"/>
  <c r="T2281" i="109"/>
  <c r="W3423" i="109"/>
  <c r="T3666" i="109"/>
  <c r="R2792" i="109"/>
  <c r="R2564" i="109"/>
  <c r="V594" i="109"/>
  <c r="V573" i="109"/>
  <c r="V2712" i="109"/>
  <c r="T3452" i="109"/>
  <c r="N1496" i="109"/>
  <c r="V3338" i="109"/>
  <c r="V888" i="109"/>
  <c r="U185" i="109"/>
  <c r="S4307" i="109"/>
  <c r="Z1822" i="109"/>
  <c r="Q4264" i="109"/>
  <c r="X3017" i="109"/>
  <c r="W392" i="109"/>
  <c r="N2305" i="112"/>
  <c r="P1749" i="109"/>
  <c r="W3317" i="109"/>
  <c r="V2947" i="109"/>
  <c r="N1681" i="112"/>
  <c r="Q29" i="109"/>
  <c r="S2288" i="109"/>
  <c r="Q1077" i="112"/>
  <c r="O2976" i="109"/>
  <c r="Q953" i="109"/>
  <c r="U46" i="110"/>
  <c r="Z2921" i="109"/>
  <c r="L50" i="110"/>
  <c r="P146" i="109"/>
  <c r="S2741" i="109"/>
  <c r="T1982" i="109"/>
  <c r="N2556" i="112"/>
  <c r="O1621" i="112"/>
  <c r="O924" i="112"/>
  <c r="U2335" i="109"/>
  <c r="R52" i="109"/>
  <c r="J132" i="110"/>
  <c r="W3378" i="109"/>
  <c r="S1890" i="109"/>
  <c r="Y1738" i="109"/>
  <c r="W3399" i="109"/>
  <c r="Y2640" i="109"/>
  <c r="T2975" i="109"/>
  <c r="L9" i="110"/>
  <c r="O3033" i="109"/>
  <c r="Y3179" i="109"/>
  <c r="Z4316" i="109"/>
  <c r="O397" i="112"/>
  <c r="N3404" i="109"/>
  <c r="U3032" i="109"/>
  <c r="P2007" i="109"/>
  <c r="U2051" i="109"/>
  <c r="O2779" i="109"/>
  <c r="S1906" i="109"/>
  <c r="T4169" i="109"/>
  <c r="Q860" i="112"/>
  <c r="V1214" i="109"/>
  <c r="V2577" i="109"/>
  <c r="T3053" i="109"/>
  <c r="Q594" i="109"/>
  <c r="Y805" i="109"/>
  <c r="X2994" i="109"/>
  <c r="Q1567" i="109"/>
  <c r="V3504" i="109"/>
  <c r="Q398" i="109"/>
  <c r="T60" i="109"/>
  <c r="R959" i="109"/>
  <c r="O3398" i="109"/>
  <c r="R1154" i="109"/>
  <c r="Q73" i="112"/>
  <c r="Q1464" i="109"/>
  <c r="O647" i="109"/>
  <c r="W3766" i="109"/>
  <c r="R3308" i="109"/>
  <c r="U1189" i="109"/>
  <c r="J101" i="113"/>
  <c r="S3561" i="109"/>
  <c r="Y3928" i="109"/>
  <c r="N843" i="109"/>
  <c r="O3018" i="109"/>
  <c r="R1276" i="109"/>
  <c r="T3379" i="109"/>
  <c r="O163" i="112"/>
  <c r="P3122" i="109"/>
  <c r="P2470" i="109"/>
  <c r="W3120" i="109"/>
  <c r="Q872" i="112"/>
  <c r="O3876" i="109"/>
  <c r="U375" i="109"/>
  <c r="R2355" i="109"/>
  <c r="S3662" i="109"/>
  <c r="Q1729" i="109"/>
  <c r="P2701" i="109"/>
  <c r="O2419" i="109"/>
  <c r="O2008" i="109"/>
  <c r="Q1923" i="112"/>
  <c r="Q194" i="109"/>
  <c r="P4125" i="109"/>
  <c r="S786" i="109"/>
  <c r="O2215" i="109"/>
  <c r="R3410" i="109"/>
  <c r="T3021" i="109"/>
  <c r="Y3556" i="109"/>
  <c r="Q1946" i="112"/>
  <c r="X3572" i="109"/>
  <c r="Y3431" i="109"/>
  <c r="U3869" i="109"/>
  <c r="P3472" i="109"/>
  <c r="R3295" i="109"/>
  <c r="O2012" i="109"/>
  <c r="R2046" i="112"/>
  <c r="Q4196" i="109"/>
  <c r="S2839" i="109"/>
  <c r="O337" i="112"/>
  <c r="Y1945" i="109"/>
  <c r="S3734" i="109"/>
  <c r="U2803" i="109"/>
  <c r="U3575" i="109"/>
  <c r="O2355" i="112"/>
  <c r="R1338" i="112"/>
  <c r="X585" i="109"/>
  <c r="U121" i="110"/>
  <c r="Y439" i="109"/>
  <c r="U2979" i="109"/>
  <c r="U2622" i="109"/>
  <c r="U3391" i="109"/>
  <c r="P1241" i="109"/>
  <c r="T3028" i="109"/>
  <c r="O362" i="112"/>
  <c r="W454" i="109"/>
  <c r="W4144" i="109"/>
  <c r="Z3986" i="109"/>
  <c r="W2647" i="109"/>
  <c r="Q1705" i="112"/>
  <c r="Q86" i="110"/>
  <c r="P1982" i="112"/>
  <c r="U988" i="109"/>
  <c r="V1189" i="109"/>
  <c r="Q1197" i="112"/>
  <c r="W1006" i="109"/>
  <c r="P1169" i="109"/>
  <c r="R424" i="112"/>
  <c r="Q28" i="110"/>
  <c r="S72" i="110"/>
  <c r="T3833" i="109"/>
  <c r="W4286" i="109"/>
  <c r="S129" i="110"/>
  <c r="N1607" i="109"/>
  <c r="Q134" i="112"/>
  <c r="N66" i="110"/>
  <c r="U761" i="109"/>
  <c r="S563" i="109"/>
  <c r="W4050" i="109"/>
  <c r="X2050" i="109"/>
  <c r="Z2850" i="109"/>
  <c r="W4020" i="109"/>
  <c r="R682" i="112"/>
  <c r="Q2543" i="112"/>
  <c r="P266" i="112"/>
  <c r="N3906" i="109"/>
  <c r="Z2546" i="109"/>
  <c r="O3505" i="109"/>
  <c r="N153" i="112"/>
  <c r="P4280" i="109"/>
  <c r="W3720" i="109"/>
  <c r="N274" i="109"/>
  <c r="Q42" i="109"/>
  <c r="O1528" i="112"/>
  <c r="O4103" i="109"/>
  <c r="T4295" i="109"/>
  <c r="Q1120" i="109"/>
  <c r="S1128" i="109"/>
  <c r="N818" i="112"/>
  <c r="O2254" i="109"/>
  <c r="S622" i="109"/>
  <c r="P767" i="112"/>
  <c r="N416" i="109"/>
  <c r="P68" i="110"/>
  <c r="P117" i="112"/>
  <c r="V160" i="109"/>
  <c r="S888" i="109"/>
  <c r="O3313" i="109"/>
  <c r="U2972" i="109"/>
  <c r="P2628" i="109"/>
  <c r="Y781" i="109"/>
  <c r="S4151" i="109"/>
  <c r="R3832" i="109"/>
  <c r="N1852" i="109"/>
  <c r="O494" i="109"/>
  <c r="W647" i="109"/>
  <c r="X471" i="109"/>
  <c r="N1662" i="112"/>
  <c r="R1310" i="109"/>
  <c r="O1572" i="109"/>
  <c r="P1370" i="109"/>
  <c r="P518" i="109"/>
  <c r="V1154" i="109"/>
  <c r="S883" i="109"/>
  <c r="U3394" i="109"/>
  <c r="P3770" i="109"/>
  <c r="O993" i="112"/>
  <c r="Q3371" i="109"/>
  <c r="V616" i="109"/>
  <c r="U2367" i="109"/>
  <c r="N183" i="109"/>
  <c r="U3781" i="109"/>
  <c r="R68" i="110"/>
  <c r="T2025" i="109"/>
  <c r="V649" i="109"/>
  <c r="Q604" i="112"/>
  <c r="W2040" i="109"/>
  <c r="V1383" i="109"/>
  <c r="N2676" i="112"/>
  <c r="N1198" i="109"/>
  <c r="K23" i="110"/>
  <c r="S833" i="109"/>
  <c r="P1364" i="109"/>
  <c r="U4208" i="109"/>
  <c r="W2316" i="109"/>
  <c r="R650" i="112"/>
  <c r="N3539" i="109"/>
  <c r="O4223" i="109"/>
  <c r="Q1829" i="109"/>
  <c r="Q986" i="112"/>
  <c r="Y1613" i="109"/>
  <c r="O141" i="110"/>
  <c r="U594" i="109"/>
  <c r="S163" i="109"/>
  <c r="R3519" i="109"/>
  <c r="R4304" i="109"/>
  <c r="S179" i="109"/>
  <c r="Y558" i="109"/>
  <c r="M147" i="110"/>
  <c r="T3167" i="109"/>
  <c r="R3434" i="109"/>
  <c r="V2755" i="109"/>
  <c r="X1740" i="109"/>
  <c r="Q265" i="112"/>
  <c r="T4087" i="109"/>
  <c r="S3490" i="109"/>
  <c r="O1172" i="112"/>
  <c r="Q3744" i="109"/>
  <c r="R3516" i="109"/>
  <c r="W1372" i="109"/>
  <c r="S3099" i="109"/>
  <c r="Y1239" i="109"/>
  <c r="R4032" i="109"/>
  <c r="Q760" i="109"/>
  <c r="P2389" i="112"/>
  <c r="Q1215" i="112"/>
  <c r="W624" i="109"/>
  <c r="Q1664" i="109"/>
  <c r="Y3309" i="109"/>
  <c r="O1232" i="109"/>
  <c r="O1463" i="112"/>
  <c r="O3294" i="109"/>
  <c r="T251" i="109"/>
  <c r="R4285" i="109"/>
  <c r="N4158" i="109"/>
  <c r="N650" i="109"/>
  <c r="N3413" i="109"/>
  <c r="V1734" i="109"/>
  <c r="X1210" i="109"/>
  <c r="S3914" i="109"/>
  <c r="Y884" i="109"/>
  <c r="W429" i="109"/>
  <c r="X850" i="109"/>
  <c r="R1145" i="109"/>
  <c r="Q2355" i="109"/>
  <c r="Q3397" i="109"/>
  <c r="Q2231" i="109"/>
  <c r="W2605" i="109"/>
  <c r="T2817" i="109"/>
  <c r="W3027" i="109"/>
  <c r="X2624" i="109"/>
  <c r="O291" i="109"/>
  <c r="V2970" i="109"/>
  <c r="Q2693" i="109"/>
  <c r="Y850" i="109"/>
  <c r="O3744" i="109"/>
  <c r="Q174" i="109"/>
  <c r="N1167" i="109"/>
  <c r="N3778" i="109"/>
  <c r="S1327" i="109"/>
  <c r="R1008" i="109"/>
  <c r="P29" i="109"/>
  <c r="P1009" i="112"/>
  <c r="P3675" i="109"/>
  <c r="T814" i="109"/>
  <c r="W801" i="109"/>
  <c r="W546" i="109"/>
  <c r="Y815" i="109"/>
  <c r="S857" i="109"/>
  <c r="N3291" i="109"/>
  <c r="V433" i="109"/>
  <c r="Q2985" i="109"/>
  <c r="Y422" i="109"/>
  <c r="V955" i="109"/>
  <c r="U1255" i="109"/>
  <c r="Y1717" i="109"/>
  <c r="Y4078" i="109"/>
  <c r="P2318" i="109"/>
  <c r="O3943" i="109"/>
  <c r="S2405" i="109"/>
  <c r="V601" i="109"/>
  <c r="S1949" i="109"/>
  <c r="R2666" i="109"/>
  <c r="T2342" i="109"/>
  <c r="S153" i="109"/>
  <c r="V461" i="109"/>
  <c r="Y1462" i="109"/>
  <c r="T1369" i="109"/>
  <c r="R3050" i="109"/>
  <c r="R2384" i="109"/>
  <c r="N257" i="112"/>
  <c r="S1373" i="109"/>
  <c r="O4144" i="109"/>
  <c r="P950" i="109"/>
  <c r="T2239" i="109"/>
  <c r="Q1503" i="112"/>
  <c r="Q2754" i="109"/>
  <c r="X2074" i="109"/>
  <c r="O1841" i="109"/>
  <c r="Y153" i="109"/>
  <c r="Q2999" i="109"/>
  <c r="V166" i="109"/>
  <c r="T448" i="109"/>
  <c r="W762" i="109"/>
  <c r="N4270" i="109"/>
  <c r="O2770" i="109"/>
  <c r="Q1837" i="109"/>
  <c r="Q1190" i="109"/>
  <c r="O3509" i="109"/>
  <c r="J78" i="110"/>
  <c r="P1146" i="109"/>
  <c r="P2405" i="109"/>
  <c r="Q2015" i="112"/>
  <c r="W3464" i="109"/>
  <c r="U477" i="109"/>
  <c r="N3410" i="109"/>
  <c r="Q2471" i="109"/>
  <c r="N1990" i="109"/>
  <c r="N117" i="109"/>
  <c r="U441" i="109"/>
  <c r="S3456" i="109"/>
  <c r="X3697" i="109"/>
  <c r="X1721" i="109"/>
  <c r="N1982" i="109"/>
  <c r="N2476" i="109"/>
  <c r="O576" i="112"/>
  <c r="S2000" i="109"/>
  <c r="W2393" i="109"/>
  <c r="Q3333" i="109"/>
  <c r="S4224" i="109"/>
  <c r="R3749" i="109"/>
  <c r="P1221" i="109"/>
  <c r="P4236" i="109"/>
  <c r="Q2574" i="109"/>
  <c r="Q2211" i="109"/>
  <c r="Y2356" i="109"/>
  <c r="O2327" i="109"/>
  <c r="S2578" i="109"/>
  <c r="N2001" i="109"/>
  <c r="T3711" i="109"/>
  <c r="O1281" i="112"/>
  <c r="Q1117" i="109"/>
  <c r="U4191" i="109"/>
  <c r="R138" i="109"/>
  <c r="N1871" i="112"/>
  <c r="N1626" i="109"/>
  <c r="P2969" i="109"/>
  <c r="Q2672" i="109"/>
  <c r="U3345" i="109"/>
  <c r="R1135" i="112"/>
  <c r="W2330" i="109"/>
  <c r="R1743" i="109"/>
  <c r="M163" i="113"/>
  <c r="N808" i="109"/>
  <c r="Q2955" i="109"/>
  <c r="T1716" i="109"/>
  <c r="U3460" i="109"/>
  <c r="W1641" i="109"/>
  <c r="P4221" i="109"/>
  <c r="V144" i="109"/>
  <c r="Q3068" i="109"/>
  <c r="Z3608" i="109"/>
  <c r="P793" i="112"/>
  <c r="W779" i="109"/>
  <c r="Y488" i="109"/>
  <c r="T1929" i="109"/>
  <c r="V1918" i="109"/>
  <c r="V3457" i="109"/>
  <c r="X532" i="109"/>
  <c r="Q541" i="112"/>
  <c r="N1017" i="112"/>
  <c r="Y261" i="109"/>
  <c r="N571" i="109"/>
  <c r="P864" i="109"/>
  <c r="P1892" i="109"/>
  <c r="V4282" i="109"/>
  <c r="N2848" i="109"/>
  <c r="Y1868" i="109"/>
  <c r="U845" i="109"/>
  <c r="P2223" i="109"/>
  <c r="N3756" i="109"/>
  <c r="S2764" i="109"/>
  <c r="R441" i="112"/>
  <c r="U1465" i="109"/>
  <c r="S3691" i="109"/>
  <c r="T1621" i="109"/>
  <c r="P3301" i="109"/>
  <c r="Y40" i="109"/>
  <c r="S3845" i="109"/>
  <c r="Y750" i="109"/>
  <c r="P366" i="112"/>
  <c r="N3565" i="109"/>
  <c r="U239" i="109"/>
  <c r="X2004" i="109"/>
  <c r="U2396" i="109"/>
  <c r="O2305" i="112"/>
  <c r="Q3775" i="109"/>
  <c r="N2141" i="112"/>
  <c r="N844" i="109"/>
  <c r="N259" i="112"/>
  <c r="X1630" i="109"/>
  <c r="N2217" i="112"/>
  <c r="O3049" i="109"/>
  <c r="S3423" i="109"/>
  <c r="T594" i="109"/>
  <c r="Q2978" i="109"/>
  <c r="P2221" i="109"/>
  <c r="U10" i="110"/>
  <c r="O2619" i="112"/>
  <c r="S4064" i="109"/>
  <c r="Z3612" i="109"/>
  <c r="Z4374" i="109"/>
  <c r="N2290" i="109"/>
  <c r="U4243" i="109"/>
  <c r="Y567" i="109"/>
  <c r="S2440" i="109"/>
  <c r="R2218" i="109"/>
  <c r="X555" i="109"/>
  <c r="T1506" i="109"/>
  <c r="N73" i="112"/>
  <c r="S2110" i="109"/>
  <c r="N3718" i="109"/>
  <c r="S11" i="109"/>
  <c r="U232" i="109"/>
  <c r="V3910" i="109"/>
  <c r="T1232" i="109"/>
  <c r="U3497" i="109"/>
  <c r="X3330" i="109"/>
  <c r="P923" i="112"/>
  <c r="O3889" i="109"/>
  <c r="Q829" i="112"/>
  <c r="Q4103" i="109"/>
  <c r="Q2611" i="112"/>
  <c r="T3441" i="109"/>
  <c r="Y1658" i="109"/>
  <c r="V2936" i="109"/>
  <c r="Q415" i="109"/>
  <c r="S121" i="110"/>
  <c r="Q4163" i="109"/>
  <c r="Y1856" i="109"/>
  <c r="N1269" i="109"/>
  <c r="M63" i="110"/>
  <c r="W1147" i="109"/>
  <c r="N245" i="112"/>
  <c r="O4042" i="109"/>
  <c r="O1543" i="109"/>
  <c r="N2778" i="109"/>
  <c r="Q52" i="109"/>
  <c r="U119" i="109"/>
  <c r="O301" i="112"/>
  <c r="N2684" i="109"/>
  <c r="U1738" i="109"/>
  <c r="Y4106" i="109"/>
  <c r="P1541" i="109"/>
  <c r="O2300" i="109"/>
  <c r="T127" i="110"/>
  <c r="V2751" i="109"/>
  <c r="T1640" i="109"/>
  <c r="R3675" i="109"/>
  <c r="P45" i="112"/>
  <c r="O3394" i="109"/>
  <c r="R1469" i="109"/>
  <c r="R2770" i="109"/>
  <c r="O603" i="109"/>
  <c r="T187" i="109"/>
  <c r="V3570" i="109"/>
  <c r="O147" i="109"/>
  <c r="U34" i="110"/>
  <c r="N402" i="112"/>
  <c r="R3192" i="109"/>
  <c r="R3171" i="109"/>
  <c r="T1967" i="109"/>
  <c r="R195" i="112"/>
  <c r="X3717" i="109"/>
  <c r="X2250" i="109"/>
  <c r="S2700" i="109"/>
  <c r="O1119" i="109"/>
  <c r="R656" i="112"/>
  <c r="Y4244" i="109"/>
  <c r="W605" i="109"/>
  <c r="N643" i="112"/>
  <c r="N712" i="112"/>
  <c r="R128" i="110"/>
  <c r="Q245" i="112"/>
  <c r="W3486" i="109"/>
  <c r="W1385" i="109"/>
  <c r="T1566" i="109"/>
  <c r="Y551" i="109"/>
  <c r="P861" i="112"/>
  <c r="V2671" i="109"/>
  <c r="X2798" i="109"/>
  <c r="U3926" i="109"/>
  <c r="U3690" i="109"/>
  <c r="T622" i="109"/>
  <c r="U50" i="110"/>
  <c r="V3201" i="109"/>
  <c r="N2992" i="109"/>
  <c r="O1432" i="112"/>
  <c r="R456" i="112"/>
  <c r="P3803" i="109"/>
  <c r="N761" i="112"/>
  <c r="Q834" i="109"/>
  <c r="Q2809" i="109"/>
  <c r="Y2701" i="109"/>
  <c r="X834" i="109"/>
  <c r="U1743" i="109"/>
  <c r="U3715" i="109"/>
  <c r="Y3013" i="109"/>
  <c r="R1671" i="109"/>
  <c r="X1152" i="109"/>
  <c r="Z721" i="109"/>
  <c r="T431" i="109"/>
  <c r="Y3444" i="109"/>
  <c r="P2361" i="109"/>
  <c r="Q2959" i="109"/>
  <c r="Q130" i="109"/>
  <c r="N2712" i="109"/>
  <c r="X951" i="109"/>
  <c r="S1845" i="109"/>
  <c r="X3297" i="109"/>
  <c r="S132" i="110"/>
  <c r="R3071" i="109"/>
  <c r="S3480" i="109"/>
  <c r="N23" i="110"/>
  <c r="Q1520" i="112"/>
  <c r="Y2585" i="109"/>
  <c r="Y1839" i="109"/>
  <c r="U1597" i="109"/>
  <c r="S763" i="109"/>
  <c r="X1957" i="109"/>
  <c r="T18" i="109"/>
  <c r="O2627" i="112"/>
  <c r="Q3035" i="109"/>
  <c r="U3134" i="109"/>
  <c r="R1858" i="109"/>
  <c r="W1356" i="109"/>
  <c r="V1340" i="109"/>
  <c r="P177" i="109"/>
  <c r="R1160" i="109"/>
  <c r="W2413" i="109"/>
  <c r="Y1989" i="109"/>
  <c r="P2239" i="109"/>
  <c r="T249" i="109"/>
  <c r="N698" i="112"/>
  <c r="U276" i="109"/>
  <c r="V487" i="109"/>
  <c r="S4096" i="109"/>
  <c r="S3852" i="109"/>
  <c r="W3203" i="109"/>
  <c r="V3929" i="109"/>
  <c r="P3462" i="109"/>
  <c r="N1856" i="109"/>
  <c r="Q2997" i="109"/>
  <c r="P1633" i="112"/>
  <c r="X3577" i="109"/>
  <c r="P1444" i="112"/>
  <c r="S4069" i="109"/>
  <c r="O1205" i="109"/>
  <c r="P1937" i="112"/>
  <c r="T1919" i="109"/>
  <c r="Q1922" i="112"/>
  <c r="U1313" i="109"/>
  <c r="O2211" i="112"/>
  <c r="Q1237" i="112"/>
  <c r="U3187" i="109"/>
  <c r="O2375" i="109"/>
  <c r="U2035" i="109"/>
  <c r="Y1872" i="109"/>
  <c r="T3907" i="109"/>
  <c r="N2254" i="112"/>
  <c r="P1220" i="112"/>
  <c r="Q1213" i="112"/>
  <c r="V2705" i="109"/>
  <c r="Q3359" i="109"/>
  <c r="O1965" i="109"/>
  <c r="L91" i="113"/>
  <c r="O1990" i="112"/>
  <c r="W3385" i="109"/>
  <c r="N865" i="112"/>
  <c r="T893" i="109"/>
  <c r="P2550" i="112"/>
  <c r="T1564" i="109"/>
  <c r="O1209" i="112"/>
  <c r="P2705" i="109"/>
  <c r="Q573" i="109"/>
  <c r="T2300" i="109"/>
  <c r="O243" i="112"/>
  <c r="V3868" i="109"/>
  <c r="W3806" i="109"/>
  <c r="W1305" i="109"/>
  <c r="O2642" i="112"/>
  <c r="X4262" i="109"/>
  <c r="P4215" i="109"/>
  <c r="Q1401" i="112"/>
  <c r="O1440" i="112"/>
  <c r="T4175" i="109"/>
  <c r="N4169" i="109"/>
  <c r="Y432" i="109"/>
  <c r="O2780" i="109"/>
  <c r="N2227" i="109"/>
  <c r="U3711" i="109"/>
  <c r="X3831" i="109"/>
  <c r="V3877" i="109"/>
  <c r="O1102" i="109"/>
  <c r="Q1264" i="109"/>
  <c r="Q1158" i="109"/>
  <c r="N45" i="110"/>
  <c r="N145" i="110"/>
  <c r="Q1952" i="112"/>
  <c r="Q211" i="109"/>
  <c r="Q3795" i="109"/>
  <c r="Y2322" i="109"/>
  <c r="R1311" i="109"/>
  <c r="P380" i="109"/>
  <c r="Y3464" i="109"/>
  <c r="U2357" i="109"/>
  <c r="V4307" i="109"/>
  <c r="W1523" i="109"/>
  <c r="O1703" i="109"/>
  <c r="U93" i="109"/>
  <c r="Q279" i="109"/>
  <c r="T1319" i="109"/>
  <c r="T3566" i="109"/>
  <c r="R108" i="109"/>
  <c r="R486" i="109"/>
  <c r="O1163" i="109"/>
  <c r="Y822" i="109"/>
  <c r="Q3043" i="109"/>
  <c r="O19" i="109"/>
  <c r="R759" i="109"/>
  <c r="Y1357" i="109"/>
  <c r="N2844" i="109"/>
  <c r="V2926" i="109"/>
  <c r="W2000" i="109"/>
  <c r="X3503" i="109"/>
  <c r="Q1306" i="109"/>
  <c r="O1293" i="109"/>
  <c r="V1736" i="109"/>
  <c r="V1927" i="109"/>
  <c r="V4035" i="109"/>
  <c r="Y2195" i="109"/>
  <c r="O468" i="112"/>
  <c r="T1864" i="109"/>
  <c r="Q53" i="112"/>
  <c r="O940" i="109"/>
  <c r="O913" i="109"/>
  <c r="U1983" i="109"/>
  <c r="Y21" i="109"/>
  <c r="S448" i="109"/>
  <c r="Y3852" i="109"/>
  <c r="P2801" i="109"/>
  <c r="W2111" i="109"/>
  <c r="N573" i="109"/>
  <c r="W4154" i="109"/>
  <c r="R415" i="109"/>
  <c r="V1746" i="109"/>
  <c r="X173" i="109"/>
  <c r="Q1101" i="112"/>
  <c r="U138" i="109"/>
  <c r="P1674" i="109"/>
  <c r="S95" i="109"/>
  <c r="N178" i="112"/>
  <c r="S1005" i="109"/>
  <c r="T2335" i="109"/>
  <c r="Z1454" i="109"/>
  <c r="N4190" i="109"/>
  <c r="Q129" i="109"/>
  <c r="T2416" i="109"/>
  <c r="R2646" i="109"/>
  <c r="V1355" i="109"/>
  <c r="Z1410" i="109"/>
  <c r="Q507" i="109"/>
  <c r="N1904" i="109"/>
  <c r="N740" i="112"/>
  <c r="Q528" i="109"/>
  <c r="N101" i="110"/>
  <c r="S841" i="109"/>
  <c r="O1469" i="112"/>
  <c r="O1721" i="112"/>
  <c r="N2681" i="112"/>
  <c r="O2092" i="112"/>
  <c r="R434" i="109"/>
  <c r="P2996" i="109"/>
  <c r="O1066" i="112"/>
  <c r="N3773" i="109"/>
  <c r="X1654" i="109"/>
  <c r="Y1224" i="109"/>
  <c r="R3149" i="109"/>
  <c r="N1216" i="112"/>
  <c r="N133" i="109"/>
  <c r="Q1092" i="112"/>
  <c r="T2812" i="109"/>
  <c r="V3422" i="109"/>
  <c r="Y734" i="109"/>
  <c r="V4079" i="109"/>
  <c r="U892" i="109"/>
  <c r="P845" i="109"/>
  <c r="R3373" i="109"/>
  <c r="U100" i="109"/>
  <c r="P2804" i="109"/>
  <c r="T1234" i="109"/>
  <c r="Y932" i="109"/>
  <c r="S2997" i="109"/>
  <c r="R1948" i="109"/>
  <c r="T2565" i="109"/>
  <c r="W2638" i="109"/>
  <c r="Q1725" i="109"/>
  <c r="M53" i="110"/>
  <c r="W549" i="109"/>
  <c r="P233" i="109"/>
  <c r="S3409" i="109"/>
  <c r="V1965" i="109"/>
  <c r="V1869" i="109"/>
  <c r="Y1506" i="109"/>
  <c r="J172" i="110"/>
  <c r="T1210" i="109"/>
  <c r="P4210" i="109"/>
  <c r="S3081" i="109"/>
  <c r="P242" i="109"/>
  <c r="V2208" i="109"/>
  <c r="O1370" i="109"/>
  <c r="N1887" i="109"/>
  <c r="P1949" i="109"/>
  <c r="N4211" i="109"/>
  <c r="S530" i="109"/>
  <c r="X3317" i="109"/>
  <c r="P4134" i="109"/>
  <c r="T1530" i="109"/>
  <c r="R1946" i="109"/>
  <c r="X251" i="109"/>
  <c r="R3006" i="109"/>
  <c r="T2248" i="109"/>
  <c r="Y498" i="109"/>
  <c r="N3402" i="109"/>
  <c r="W67" i="109"/>
  <c r="O2034" i="109"/>
  <c r="P170" i="112"/>
  <c r="R2654" i="109"/>
  <c r="R3409" i="109"/>
  <c r="V24" i="109"/>
  <c r="Y2655" i="109"/>
  <c r="S1173" i="109"/>
  <c r="S1709" i="109"/>
  <c r="T649" i="109"/>
  <c r="P2068" i="109"/>
  <c r="Q176" i="109"/>
  <c r="N256" i="109"/>
  <c r="U1158" i="109"/>
  <c r="X2086" i="109"/>
  <c r="N56" i="110"/>
  <c r="N2987" i="109"/>
  <c r="U110" i="109"/>
  <c r="P24" i="112"/>
  <c r="W2773" i="109"/>
  <c r="P3290" i="109"/>
  <c r="V2471" i="109"/>
  <c r="Z1798" i="109"/>
  <c r="Y2969" i="109"/>
  <c r="S924" i="109"/>
  <c r="N1624" i="109"/>
  <c r="U2261" i="109"/>
  <c r="O408" i="112"/>
  <c r="P1908" i="112"/>
  <c r="U2234" i="109"/>
  <c r="T123" i="110"/>
  <c r="Q128" i="109"/>
  <c r="U2581" i="109"/>
  <c r="Q902" i="109"/>
  <c r="U748" i="109"/>
  <c r="Z2851" i="109"/>
  <c r="X1603" i="109"/>
  <c r="W3511" i="109"/>
  <c r="R1210" i="109"/>
  <c r="O1233" i="109"/>
  <c r="R238" i="109"/>
  <c r="U3474" i="109"/>
  <c r="O3849" i="109"/>
  <c r="S589" i="109"/>
  <c r="T3522" i="109"/>
  <c r="O2294" i="109"/>
  <c r="U1749" i="109"/>
  <c r="R382" i="109"/>
  <c r="Q2104" i="109"/>
  <c r="L158" i="113"/>
  <c r="X1099" i="109"/>
  <c r="P1900" i="112"/>
  <c r="R109" i="109"/>
  <c r="W1287" i="109"/>
  <c r="P4026" i="109"/>
  <c r="P1333" i="112"/>
  <c r="O2085" i="109"/>
  <c r="W2635" i="109"/>
  <c r="W1607" i="109"/>
  <c r="U2087" i="109"/>
  <c r="Q4038" i="109"/>
  <c r="T398" i="109"/>
  <c r="X281" i="109"/>
  <c r="X2293" i="109"/>
  <c r="O970" i="109"/>
  <c r="Q1918" i="109"/>
  <c r="U4169" i="109"/>
  <c r="X3355" i="109"/>
  <c r="V3468" i="109"/>
  <c r="X191" i="109"/>
  <c r="S1834" i="109"/>
  <c r="X2257" i="109"/>
  <c r="W2794" i="109"/>
  <c r="Y2985" i="109"/>
  <c r="V3366" i="109"/>
  <c r="T3383" i="109"/>
  <c r="Y2214" i="109"/>
  <c r="S565" i="109"/>
  <c r="X2202" i="109"/>
  <c r="O4241" i="109"/>
  <c r="Q1781" i="112"/>
  <c r="P173" i="110"/>
  <c r="T1642" i="109"/>
  <c r="P1199" i="109"/>
  <c r="R1976" i="109"/>
  <c r="Q108" i="109"/>
  <c r="Q1730" i="112"/>
  <c r="U2840" i="109"/>
  <c r="S96" i="109"/>
  <c r="R4129" i="109"/>
  <c r="U1733" i="109"/>
  <c r="Y2374" i="109"/>
  <c r="T1366" i="109"/>
  <c r="N3195" i="109"/>
  <c r="S928" i="109"/>
  <c r="U1129" i="109"/>
  <c r="O3571" i="109"/>
  <c r="Y1481" i="109"/>
  <c r="Q1459" i="112"/>
  <c r="V1942" i="109"/>
  <c r="O3213" i="109"/>
  <c r="N86" i="109"/>
  <c r="V2699" i="109"/>
  <c r="Q158" i="109"/>
  <c r="O2483" i="109"/>
  <c r="T1274" i="109"/>
  <c r="S3899" i="109"/>
  <c r="R2239" i="109"/>
  <c r="X2443" i="109"/>
  <c r="R103" i="109"/>
  <c r="O3731" i="109"/>
  <c r="Q3888" i="109"/>
  <c r="R2661" i="109"/>
  <c r="N846" i="112"/>
  <c r="J57" i="110"/>
  <c r="Q93" i="109"/>
  <c r="U2983" i="109"/>
  <c r="Q1830" i="109"/>
  <c r="U2563" i="109"/>
  <c r="T547" i="109"/>
  <c r="O3060" i="109"/>
  <c r="R2248" i="109"/>
  <c r="T3424" i="109"/>
  <c r="T2430" i="109"/>
  <c r="Q1192" i="112"/>
  <c r="T1664" i="109"/>
  <c r="S2239" i="109"/>
  <c r="T961" i="109"/>
  <c r="V2435" i="109"/>
  <c r="Q534" i="112"/>
  <c r="N1890" i="109"/>
  <c r="Q126" i="110"/>
  <c r="O212" i="109"/>
  <c r="T3159" i="109"/>
  <c r="Q2303" i="112"/>
  <c r="J157" i="110"/>
  <c r="X2028" i="109"/>
  <c r="N2469" i="109"/>
  <c r="N144" i="109"/>
  <c r="N1898" i="109"/>
  <c r="P2351" i="109"/>
  <c r="O424" i="109"/>
  <c r="T2834" i="109"/>
  <c r="L103" i="113"/>
  <c r="X3692" i="109"/>
  <c r="O3863" i="109"/>
  <c r="V1484" i="109"/>
  <c r="J119" i="110"/>
  <c r="O1978" i="109"/>
  <c r="T3148" i="109"/>
  <c r="N1067" i="112"/>
  <c r="N1033" i="112"/>
  <c r="O2792" i="109"/>
  <c r="S3928" i="109"/>
  <c r="L47" i="113"/>
  <c r="U1748" i="109"/>
  <c r="P869" i="112"/>
  <c r="X2426" i="109"/>
  <c r="S1190" i="109"/>
  <c r="O2575" i="109"/>
  <c r="S2625" i="109"/>
  <c r="U286" i="109"/>
  <c r="S3014" i="109"/>
  <c r="R2231" i="109"/>
  <c r="X1910" i="109"/>
  <c r="Q2759" i="109"/>
  <c r="S4044" i="109"/>
  <c r="O630" i="109"/>
  <c r="Z1802" i="109"/>
  <c r="V1850" i="109"/>
  <c r="R3578" i="109"/>
  <c r="V2279" i="109"/>
  <c r="T40" i="110"/>
  <c r="V2314" i="109"/>
  <c r="W3568" i="109"/>
  <c r="O1728" i="112"/>
  <c r="Y2832" i="109"/>
  <c r="U2278" i="109"/>
  <c r="L16" i="110"/>
  <c r="N2369" i="109"/>
  <c r="Y1558" i="109"/>
  <c r="Y2961" i="109"/>
  <c r="P1504" i="112"/>
  <c r="O2001" i="109"/>
  <c r="V3369" i="109"/>
  <c r="P3288" i="109"/>
  <c r="S51" i="110"/>
  <c r="V2450" i="109"/>
  <c r="N1974" i="112"/>
  <c r="R2201" i="109"/>
  <c r="O3473" i="109"/>
  <c r="P1116" i="109"/>
  <c r="P3942" i="109"/>
  <c r="S1305" i="109"/>
  <c r="N927" i="109"/>
  <c r="S2101" i="109"/>
  <c r="T1971" i="109"/>
  <c r="R4035" i="109"/>
  <c r="T4218" i="109"/>
  <c r="P3050" i="109"/>
  <c r="P2084" i="112"/>
  <c r="W796" i="109"/>
  <c r="V256" i="109"/>
  <c r="R4054" i="109"/>
  <c r="P1518" i="112"/>
  <c r="T1500" i="109"/>
  <c r="O510" i="112"/>
  <c r="N578" i="112"/>
  <c r="X898" i="109"/>
  <c r="N165" i="112"/>
  <c r="P3730" i="109"/>
  <c r="O66" i="112"/>
  <c r="N936" i="112"/>
  <c r="Q979" i="112"/>
  <c r="O2192" i="112"/>
  <c r="S4293" i="109"/>
  <c r="U822" i="109"/>
  <c r="R2593" i="109"/>
  <c r="O1257" i="112"/>
  <c r="Q2818" i="109"/>
  <c r="X1141" i="109"/>
  <c r="P2657" i="112"/>
  <c r="W1354" i="109"/>
  <c r="S1181" i="109"/>
  <c r="S452" i="109"/>
  <c r="T2830" i="109"/>
  <c r="V3148" i="109"/>
  <c r="T1682" i="109"/>
  <c r="N615" i="109"/>
  <c r="Q201" i="109"/>
  <c r="T644" i="109"/>
  <c r="T33" i="110"/>
  <c r="N1226" i="109"/>
  <c r="P1951" i="112"/>
  <c r="Q54" i="109"/>
  <c r="Y1951" i="109"/>
  <c r="X3061" i="109"/>
  <c r="N969" i="109"/>
  <c r="K10" i="110"/>
  <c r="Q444" i="109"/>
  <c r="T2244" i="109"/>
  <c r="R4205" i="109"/>
  <c r="Q3738" i="109"/>
  <c r="Q3680" i="109"/>
  <c r="R29" i="110"/>
  <c r="Y3919" i="109"/>
  <c r="X2677" i="109"/>
  <c r="K119" i="113"/>
  <c r="T1561" i="109"/>
  <c r="X3187" i="109"/>
  <c r="V494" i="109"/>
  <c r="Q80" i="112"/>
  <c r="V844" i="109"/>
  <c r="P3751" i="109"/>
  <c r="Y483" i="109"/>
  <c r="X3327" i="109"/>
  <c r="P2193" i="112"/>
  <c r="P19" i="112"/>
  <c r="Y1291" i="109"/>
  <c r="S189" i="109"/>
  <c r="O1378" i="109"/>
  <c r="W4109" i="109"/>
  <c r="Q4297" i="109"/>
  <c r="P152" i="112"/>
  <c r="O124" i="112"/>
  <c r="M76" i="110"/>
  <c r="Q3193" i="109"/>
  <c r="X60" i="109"/>
  <c r="V3514" i="109"/>
  <c r="S2983" i="109"/>
  <c r="Q2926" i="109"/>
  <c r="N2435" i="112"/>
  <c r="Q72" i="109"/>
  <c r="P2410" i="109"/>
  <c r="P638" i="109"/>
  <c r="V2344" i="109"/>
  <c r="U2280" i="109"/>
  <c r="U2718" i="109"/>
  <c r="X1938" i="109"/>
  <c r="R1255" i="109"/>
  <c r="R1881" i="109"/>
  <c r="W1918" i="109"/>
  <c r="S2318" i="109"/>
  <c r="Y775" i="109"/>
  <c r="W46" i="109"/>
  <c r="R553" i="109"/>
  <c r="Q4098" i="109"/>
  <c r="Y266" i="109"/>
  <c r="V1150" i="109"/>
  <c r="O276" i="112"/>
  <c r="O376" i="109"/>
  <c r="L177" i="110"/>
  <c r="N2006" i="109"/>
  <c r="R2842" i="109"/>
  <c r="U3292" i="109"/>
  <c r="T4145" i="109"/>
  <c r="Q836" i="109"/>
  <c r="X1276" i="109"/>
  <c r="X39" i="109"/>
  <c r="Y2728" i="109"/>
  <c r="Y1890" i="109"/>
  <c r="T2702" i="109"/>
  <c r="N2091" i="109"/>
  <c r="W1635" i="109"/>
  <c r="U3090" i="109"/>
  <c r="R1020" i="109"/>
  <c r="X3875" i="109"/>
  <c r="N1712" i="109"/>
  <c r="O3447" i="109"/>
  <c r="Q627" i="109"/>
  <c r="N14" i="109"/>
  <c r="V1466" i="109"/>
  <c r="K123" i="113"/>
  <c r="P118" i="112"/>
  <c r="O1617" i="109"/>
  <c r="U118" i="109"/>
  <c r="X1274" i="109"/>
  <c r="X1245" i="109"/>
  <c r="R289" i="109"/>
  <c r="V1284" i="109"/>
  <c r="R2451" i="109"/>
  <c r="Q2362" i="109"/>
  <c r="W3800" i="109"/>
  <c r="U2065" i="109"/>
  <c r="Y1883" i="109"/>
  <c r="W417" i="109"/>
  <c r="O4063" i="109"/>
  <c r="O2332" i="109"/>
  <c r="Q1044" i="112"/>
  <c r="T4215" i="109"/>
  <c r="N4294" i="109"/>
  <c r="M175" i="113"/>
  <c r="V3030" i="109"/>
  <c r="U632" i="109"/>
  <c r="N319" i="112"/>
  <c r="O2951" i="109"/>
  <c r="S3718" i="109"/>
  <c r="O1080" i="112"/>
  <c r="O4174" i="109"/>
  <c r="O3511" i="109"/>
  <c r="O108" i="112"/>
  <c r="R3401" i="109"/>
  <c r="W221" i="109"/>
  <c r="V3412" i="109"/>
  <c r="U3759" i="109"/>
  <c r="N1748" i="112"/>
  <c r="X3822" i="109"/>
  <c r="Q3925" i="109"/>
  <c r="Z1431" i="109"/>
  <c r="Y1723" i="109"/>
  <c r="N2025" i="112"/>
  <c r="P1761" i="112"/>
  <c r="T1288" i="109"/>
  <c r="W2032" i="109"/>
  <c r="R1381" i="109"/>
  <c r="N104" i="110"/>
  <c r="Y2455" i="109"/>
  <c r="U4092" i="109"/>
  <c r="P1673" i="112"/>
  <c r="P3674" i="109"/>
  <c r="P1696" i="112"/>
  <c r="Q2183" i="112"/>
  <c r="P3161" i="109"/>
  <c r="S917" i="109"/>
  <c r="O1501" i="109"/>
  <c r="N1889" i="109"/>
  <c r="R387" i="109"/>
  <c r="P4222" i="109"/>
  <c r="O2243" i="112"/>
  <c r="R3406" i="109"/>
  <c r="T2084" i="109"/>
  <c r="O1178" i="112"/>
  <c r="O23" i="109"/>
  <c r="X980" i="109"/>
  <c r="T2679" i="109"/>
  <c r="U1173" i="109"/>
  <c r="S1225" i="109"/>
  <c r="P1638" i="109"/>
  <c r="V1744" i="109"/>
  <c r="O1686" i="109"/>
  <c r="W1680" i="109"/>
  <c r="U3442" i="109"/>
  <c r="Y4063" i="109"/>
  <c r="P4172" i="109"/>
  <c r="Q1984" i="112"/>
  <c r="O3068" i="109"/>
  <c r="R1159" i="109"/>
  <c r="P2953" i="109"/>
  <c r="U3678" i="109"/>
  <c r="Q1917" i="112"/>
  <c r="Q798" i="112"/>
  <c r="W1949" i="109"/>
  <c r="U1916" i="109"/>
  <c r="Y2341" i="109"/>
  <c r="W77" i="109"/>
  <c r="X261" i="109"/>
  <c r="U1208" i="109"/>
  <c r="O2805" i="109"/>
  <c r="U4074" i="109"/>
  <c r="S1602" i="109"/>
  <c r="R3054" i="109"/>
  <c r="Q156" i="110"/>
  <c r="U509" i="109"/>
  <c r="P2220" i="109"/>
  <c r="Y3344" i="109"/>
  <c r="Y4306" i="109"/>
  <c r="U2340" i="109"/>
  <c r="U268" i="109"/>
  <c r="Y277" i="109"/>
  <c r="Y1141" i="109"/>
  <c r="V1139" i="109"/>
  <c r="V1731" i="109"/>
  <c r="P1250" i="109"/>
  <c r="V2021" i="109"/>
  <c r="J21" i="110"/>
  <c r="P619" i="109"/>
  <c r="U3927" i="109"/>
  <c r="R3110" i="109"/>
  <c r="R1196" i="109"/>
  <c r="Q956" i="112"/>
  <c r="U47" i="110"/>
  <c r="O3443" i="109"/>
  <c r="R4286" i="109"/>
  <c r="W3934" i="109"/>
  <c r="X2235" i="109"/>
  <c r="N298" i="112"/>
  <c r="O1002" i="109"/>
  <c r="Y1985" i="109"/>
  <c r="O2231" i="109"/>
  <c r="W2340" i="109"/>
  <c r="O3195" i="109"/>
  <c r="X3174" i="109"/>
  <c r="O3808" i="109"/>
  <c r="T1172" i="109"/>
  <c r="Y955" i="109"/>
  <c r="Z3636" i="109"/>
  <c r="X2957" i="109"/>
  <c r="S1318" i="109"/>
  <c r="S891" i="109"/>
  <c r="N4237" i="109"/>
  <c r="T4305" i="109"/>
  <c r="P3887" i="109"/>
  <c r="T3698" i="109"/>
  <c r="R2699" i="109"/>
  <c r="O128" i="112"/>
  <c r="O3495" i="109"/>
  <c r="Y1918" i="109"/>
  <c r="U2090" i="109"/>
  <c r="S3308" i="109"/>
  <c r="X3316" i="109"/>
  <c r="S3410" i="109"/>
  <c r="Y37" i="109"/>
  <c r="N1337" i="109"/>
  <c r="W511" i="109"/>
  <c r="W3328" i="109"/>
  <c r="N1284" i="112"/>
  <c r="T2194" i="109"/>
  <c r="Q3530" i="109"/>
  <c r="N330" i="112"/>
  <c r="O1514" i="112"/>
  <c r="N1668" i="112"/>
  <c r="W2845" i="109"/>
  <c r="P3297" i="109"/>
  <c r="Q99" i="109"/>
  <c r="O1994" i="112"/>
  <c r="Q1283" i="109"/>
  <c r="U2007" i="109"/>
  <c r="J116" i="113"/>
  <c r="S3743" i="109"/>
  <c r="W3086" i="109"/>
  <c r="P3775" i="109"/>
  <c r="O3178" i="109"/>
  <c r="N3098" i="109"/>
  <c r="R3570" i="109"/>
  <c r="W525" i="109"/>
  <c r="N2361" i="109"/>
  <c r="V956" i="109"/>
  <c r="T3823" i="109"/>
  <c r="Q611" i="112"/>
  <c r="T2996" i="109"/>
  <c r="P178" i="112"/>
  <c r="N42" i="110"/>
  <c r="O490" i="109"/>
  <c r="X1478" i="109"/>
  <c r="Y3675" i="109"/>
  <c r="N3752" i="109"/>
  <c r="R3093" i="109"/>
  <c r="P50" i="109"/>
  <c r="S2293" i="109"/>
  <c r="U2247" i="109"/>
  <c r="W3049" i="109"/>
  <c r="Q2185" i="112"/>
  <c r="Q840" i="109"/>
  <c r="R1670" i="109"/>
  <c r="Q1974" i="109"/>
  <c r="N981" i="109"/>
  <c r="S475" i="109"/>
  <c r="V3940" i="109"/>
  <c r="Y4286" i="109"/>
  <c r="P732" i="112"/>
  <c r="U3552" i="109"/>
  <c r="R3436" i="109"/>
  <c r="S1593" i="109"/>
  <c r="R3349" i="109"/>
  <c r="Y2213" i="109"/>
  <c r="Y3724" i="109"/>
  <c r="S1152" i="109"/>
  <c r="P2386" i="109"/>
  <c r="V2389" i="109"/>
  <c r="P4227" i="109"/>
  <c r="R3542" i="109"/>
  <c r="X1325" i="109"/>
  <c r="U2782" i="109"/>
  <c r="V2793" i="109"/>
  <c r="P2090" i="112"/>
  <c r="W16" i="109"/>
  <c r="O735" i="109"/>
  <c r="Y2957" i="109"/>
  <c r="U3174" i="109"/>
  <c r="P89" i="110"/>
  <c r="P1588" i="109"/>
  <c r="T2428" i="109"/>
  <c r="Q591" i="109"/>
  <c r="O182" i="112"/>
  <c r="Y3862" i="109"/>
  <c r="P183" i="112"/>
  <c r="P381" i="112"/>
  <c r="Q2447" i="109"/>
  <c r="O1612" i="112"/>
  <c r="O752" i="112"/>
  <c r="N838" i="109"/>
  <c r="W1250" i="109"/>
  <c r="N401" i="109"/>
  <c r="Y2480" i="109"/>
  <c r="T2981" i="109"/>
  <c r="Y568" i="109"/>
  <c r="Q606" i="112"/>
  <c r="P3514" i="109"/>
  <c r="S2572" i="109"/>
  <c r="P2642" i="109"/>
  <c r="R2070" i="109"/>
  <c r="X4142" i="109"/>
  <c r="P2117" i="109"/>
  <c r="O1517" i="112"/>
  <c r="S2243" i="109"/>
  <c r="Q1229" i="112"/>
  <c r="Y2814" i="109"/>
  <c r="U3689" i="109"/>
  <c r="S1129" i="109"/>
  <c r="R984" i="109"/>
  <c r="X753" i="109"/>
  <c r="Y203" i="109"/>
  <c r="T245" i="109"/>
  <c r="N2685" i="109"/>
  <c r="X3557" i="109"/>
  <c r="U2083" i="109"/>
  <c r="S2234" i="109"/>
  <c r="X2724" i="109"/>
  <c r="V172" i="109"/>
  <c r="O2477" i="112"/>
  <c r="N1015" i="112"/>
  <c r="V471" i="109"/>
  <c r="S3710" i="109"/>
  <c r="X88" i="109"/>
  <c r="S3203" i="109"/>
  <c r="W3162" i="109"/>
  <c r="X648" i="109"/>
  <c r="P2033" i="109"/>
  <c r="W3146" i="109"/>
  <c r="W1322" i="109"/>
  <c r="P4095" i="109"/>
  <c r="P3468" i="109"/>
  <c r="V3104" i="109"/>
  <c r="Q2664" i="109"/>
  <c r="X177" i="109"/>
  <c r="R596" i="109"/>
  <c r="S2205" i="109"/>
  <c r="S853" i="109"/>
  <c r="W1535" i="109"/>
  <c r="R1605" i="109"/>
  <c r="N1714" i="109"/>
  <c r="X539" i="109"/>
  <c r="Q794" i="109"/>
  <c r="T2771" i="109"/>
  <c r="U4281" i="109"/>
  <c r="S57" i="109"/>
  <c r="V2625" i="109"/>
  <c r="N4278" i="109"/>
  <c r="R2025" i="109"/>
  <c r="N1258" i="109"/>
  <c r="N956" i="112"/>
  <c r="P61" i="112"/>
  <c r="R2769" i="109"/>
  <c r="V3058" i="109"/>
  <c r="V462" i="109"/>
  <c r="O2202" i="109"/>
  <c r="O1044" i="112"/>
  <c r="P142" i="109"/>
  <c r="V2632" i="109"/>
  <c r="P87" i="109"/>
  <c r="S2753" i="109"/>
  <c r="N1290" i="109"/>
  <c r="X2078" i="109"/>
  <c r="Q1168" i="109"/>
  <c r="Q585" i="112"/>
  <c r="Y3388" i="109"/>
  <c r="T3670" i="109"/>
  <c r="P1464" i="112"/>
  <c r="R4019" i="109"/>
  <c r="U1920" i="109"/>
  <c r="P2293" i="109"/>
  <c r="N3320" i="109"/>
  <c r="V1887" i="109"/>
  <c r="O1167" i="112"/>
  <c r="T1503" i="109"/>
  <c r="T3321" i="109"/>
  <c r="P1390" i="112"/>
  <c r="W50" i="109"/>
  <c r="N3798" i="109"/>
  <c r="X424" i="109"/>
  <c r="P1028" i="112"/>
  <c r="P1260" i="112"/>
  <c r="P1383" i="112"/>
  <c r="R2062" i="112"/>
  <c r="R738" i="109"/>
  <c r="Q487" i="112"/>
  <c r="Y4247" i="109"/>
  <c r="Q1107" i="109"/>
  <c r="U2233" i="109"/>
  <c r="U765" i="109"/>
  <c r="Q1654" i="112"/>
  <c r="Q2326" i="112"/>
  <c r="S4065" i="109"/>
  <c r="Y1857" i="109"/>
  <c r="N976" i="112"/>
  <c r="Q723" i="112"/>
  <c r="R3844" i="109"/>
  <c r="Q1475" i="112"/>
  <c r="T4157" i="109"/>
  <c r="R3572" i="109"/>
  <c r="R3563" i="109"/>
  <c r="N2443" i="109"/>
  <c r="P1183" i="112"/>
  <c r="P3801" i="109"/>
  <c r="R1900" i="109"/>
  <c r="N1745" i="109"/>
  <c r="N917" i="109"/>
  <c r="X1176" i="109"/>
  <c r="W246" i="109"/>
  <c r="V60" i="109"/>
  <c r="S2049" i="109"/>
  <c r="P3519" i="109"/>
  <c r="S4156" i="109"/>
  <c r="O1393" i="112"/>
  <c r="U2957" i="109"/>
  <c r="R785" i="109"/>
  <c r="P4160" i="109"/>
  <c r="S892" i="109"/>
  <c r="J76" i="110"/>
  <c r="Q374" i="112"/>
  <c r="Q127" i="109"/>
  <c r="X3310" i="109"/>
  <c r="S867" i="109"/>
  <c r="W118" i="109"/>
  <c r="R2747" i="109"/>
  <c r="P446" i="109"/>
  <c r="O3471" i="109"/>
  <c r="R812" i="109"/>
  <c r="T2987" i="109"/>
  <c r="Y3660" i="109"/>
  <c r="W4086" i="109"/>
  <c r="P1845" i="112"/>
  <c r="V118" i="109"/>
  <c r="P2363" i="112"/>
  <c r="R1850" i="109"/>
  <c r="T276" i="109"/>
  <c r="R841" i="109"/>
  <c r="R1680" i="109"/>
  <c r="P1260" i="109"/>
  <c r="O4306" i="109"/>
  <c r="T1190" i="109"/>
  <c r="R1857" i="109"/>
  <c r="X245" i="109"/>
  <c r="P2554" i="112"/>
  <c r="P1610" i="109"/>
  <c r="P582" i="109"/>
  <c r="V3353" i="109"/>
  <c r="S95" i="110"/>
  <c r="Q930" i="112"/>
  <c r="V2022" i="109"/>
  <c r="T1831" i="109"/>
  <c r="R2587" i="109"/>
  <c r="U3814" i="109"/>
  <c r="O578" i="109"/>
  <c r="R4302" i="109"/>
  <c r="P2255" i="109"/>
  <c r="O521" i="109"/>
  <c r="Y2573" i="109"/>
  <c r="R3568" i="109"/>
  <c r="V3020" i="109"/>
  <c r="P1290" i="112"/>
  <c r="N1259" i="109"/>
  <c r="Z2901" i="109"/>
  <c r="S1264" i="109"/>
  <c r="T2314" i="109"/>
  <c r="W1722" i="109"/>
  <c r="Q3898" i="109"/>
  <c r="Y532" i="109"/>
  <c r="S874" i="109"/>
  <c r="Q2590" i="109"/>
  <c r="Y36" i="109"/>
  <c r="U2085" i="109"/>
  <c r="S212" i="109"/>
  <c r="P1463" i="109"/>
  <c r="U237" i="109"/>
  <c r="R10" i="110"/>
  <c r="N3710" i="109"/>
  <c r="U2022" i="109"/>
  <c r="W3078" i="109"/>
  <c r="O3430" i="109"/>
  <c r="W12" i="109"/>
  <c r="V1668" i="109"/>
  <c r="W2305" i="109"/>
  <c r="T1246" i="109"/>
  <c r="N2022" i="109"/>
  <c r="T4200" i="109"/>
  <c r="P1977" i="112"/>
  <c r="R3134" i="109"/>
  <c r="T957" i="109"/>
  <c r="J4" i="110"/>
  <c r="Y2637" i="109"/>
  <c r="N3934" i="109"/>
  <c r="T3560" i="109"/>
  <c r="W753" i="109"/>
  <c r="N1216" i="109"/>
  <c r="X207" i="109"/>
  <c r="V2305" i="109"/>
  <c r="T600" i="109"/>
  <c r="Q1009" i="109"/>
  <c r="T645" i="109"/>
  <c r="O1214" i="109"/>
  <c r="S1319" i="109"/>
  <c r="T4208" i="109"/>
  <c r="R654" i="112"/>
  <c r="O600" i="109"/>
  <c r="X2822" i="109"/>
  <c r="R1236" i="109"/>
  <c r="W2049" i="109"/>
  <c r="S2648" i="109"/>
  <c r="V3830" i="109"/>
  <c r="Q1072" i="112"/>
  <c r="R2966" i="109"/>
  <c r="U174" i="109"/>
  <c r="V3575" i="109"/>
  <c r="U4064" i="109"/>
  <c r="N3327" i="109"/>
  <c r="O631" i="109"/>
  <c r="R1129" i="109"/>
  <c r="N3475" i="109"/>
  <c r="N2764" i="109"/>
  <c r="S3367" i="109"/>
  <c r="U884" i="109"/>
  <c r="O3567" i="109"/>
  <c r="P775" i="109"/>
  <c r="P3878" i="109"/>
  <c r="O1454" i="112"/>
  <c r="W1962" i="109"/>
  <c r="X1097" i="109"/>
  <c r="O2566" i="112"/>
  <c r="N387" i="109"/>
  <c r="W2967" i="109"/>
  <c r="O2787" i="109"/>
  <c r="Q1937" i="109"/>
  <c r="R2609" i="109"/>
  <c r="U1298" i="109"/>
  <c r="N524" i="109"/>
  <c r="P2735" i="109"/>
  <c r="W1744" i="109"/>
  <c r="U1915" i="109"/>
  <c r="T465" i="109"/>
  <c r="U933" i="109"/>
  <c r="R440" i="109"/>
  <c r="W557" i="109"/>
  <c r="S3140" i="109"/>
  <c r="Q1506" i="112"/>
  <c r="U948" i="109"/>
  <c r="N3104" i="109"/>
  <c r="N397" i="109"/>
  <c r="N1018" i="109"/>
  <c r="V1943" i="109"/>
  <c r="L110" i="110"/>
  <c r="N3126" i="109"/>
  <c r="S3287" i="109"/>
  <c r="N810" i="112"/>
  <c r="U2922" i="109"/>
  <c r="U1284" i="109"/>
  <c r="S3678" i="109"/>
  <c r="Y1855" i="109"/>
  <c r="Q3826" i="109"/>
  <c r="U831" i="109"/>
  <c r="N2404" i="112"/>
  <c r="O3907" i="109"/>
  <c r="X2370" i="109"/>
  <c r="V68" i="109"/>
  <c r="N4089" i="109"/>
  <c r="Q34" i="112"/>
  <c r="O101" i="109"/>
  <c r="W227" i="109"/>
  <c r="Q571" i="109"/>
  <c r="X837" i="109"/>
  <c r="U2729" i="109"/>
  <c r="N3576" i="109"/>
  <c r="W2017" i="109"/>
  <c r="Y3673" i="109"/>
  <c r="P3321" i="109"/>
  <c r="Q943" i="109"/>
  <c r="N2768" i="109"/>
  <c r="U1159" i="109"/>
  <c r="U1002" i="109"/>
  <c r="Y789" i="109"/>
  <c r="N3779" i="109"/>
  <c r="W79" i="109"/>
  <c r="T3716" i="109"/>
  <c r="Q3489" i="109"/>
  <c r="Z1765" i="109"/>
  <c r="Q2333" i="112"/>
  <c r="L161" i="113"/>
  <c r="S1216" i="109"/>
  <c r="N1501" i="109"/>
  <c r="P1421" i="112"/>
  <c r="N4218" i="109"/>
  <c r="S2043" i="109"/>
  <c r="N3849" i="109"/>
  <c r="T3839" i="109"/>
  <c r="N2986" i="109"/>
  <c r="U500" i="109"/>
  <c r="W2425" i="109"/>
  <c r="Q1240" i="109"/>
  <c r="X378" i="109"/>
  <c r="Q3379" i="109"/>
  <c r="Y3120" i="109"/>
  <c r="Y253" i="109"/>
  <c r="Q2567" i="109"/>
  <c r="S1345" i="109"/>
  <c r="S2298" i="109"/>
  <c r="S2967" i="109"/>
  <c r="T3829" i="109"/>
  <c r="O2766" i="109"/>
  <c r="R1296" i="109"/>
  <c r="W4295" i="109"/>
  <c r="P1619" i="112"/>
  <c r="R2599" i="109"/>
  <c r="P1834" i="109"/>
  <c r="S2313" i="109"/>
  <c r="N426" i="109"/>
  <c r="X4134" i="109"/>
  <c r="S508" i="109"/>
  <c r="O35" i="110"/>
  <c r="X2728" i="109"/>
  <c r="T840" i="109"/>
  <c r="Z2130" i="109"/>
  <c r="N3012" i="109"/>
  <c r="O4171" i="109"/>
  <c r="R3933" i="109"/>
  <c r="S3732" i="109"/>
  <c r="V2243" i="109"/>
  <c r="P756" i="112"/>
  <c r="N2321" i="112"/>
  <c r="P142" i="110"/>
  <c r="W2451" i="109"/>
  <c r="W3910" i="109"/>
  <c r="U117" i="109"/>
  <c r="Y2685" i="109"/>
  <c r="P769" i="109"/>
  <c r="V1655" i="109"/>
  <c r="Q182" i="109"/>
  <c r="U2382" i="109"/>
  <c r="O1033" i="112"/>
  <c r="V763" i="109"/>
  <c r="X1503" i="109"/>
  <c r="P279" i="109"/>
  <c r="O2996" i="109"/>
  <c r="T1629" i="109"/>
  <c r="U1624" i="109"/>
  <c r="U2647" i="109"/>
  <c r="R137" i="109"/>
  <c r="O842" i="109"/>
  <c r="P3805" i="109"/>
  <c r="X856" i="109"/>
  <c r="Y5" i="109"/>
  <c r="O2141" i="112"/>
  <c r="O17" i="109"/>
  <c r="P306" i="112"/>
  <c r="S3131" i="109"/>
  <c r="X2291" i="109"/>
  <c r="S2665" i="109"/>
  <c r="N2105" i="109"/>
  <c r="U3910" i="109"/>
  <c r="Q2041" i="109"/>
  <c r="S918" i="109"/>
  <c r="T2567" i="109"/>
  <c r="P3059" i="109"/>
  <c r="P1070" i="112"/>
  <c r="N4150" i="109"/>
  <c r="Y1113" i="109"/>
  <c r="T3545" i="109"/>
  <c r="Q1189" i="109"/>
  <c r="V2407" i="109"/>
  <c r="P2376" i="109"/>
  <c r="X3368" i="109"/>
  <c r="O1664" i="112"/>
  <c r="Y3198" i="109"/>
  <c r="T1872" i="109"/>
  <c r="P1553" i="109"/>
  <c r="S470" i="109"/>
  <c r="P1562" i="109"/>
  <c r="Y1716" i="109"/>
  <c r="O111" i="109"/>
  <c r="S2707" i="109"/>
  <c r="V2377" i="109"/>
  <c r="P938" i="109"/>
  <c r="R248" i="109"/>
  <c r="N3459" i="109"/>
  <c r="R3679" i="109"/>
  <c r="T3109" i="109"/>
  <c r="Q503" i="112"/>
  <c r="U2573" i="109"/>
  <c r="P1320" i="109"/>
  <c r="N3463" i="109"/>
  <c r="O261" i="112"/>
  <c r="W1387" i="109"/>
  <c r="X17" i="109"/>
  <c r="K145" i="113"/>
  <c r="X4292" i="109"/>
  <c r="U2813" i="109"/>
  <c r="N2333" i="109"/>
  <c r="Q1517" i="109"/>
  <c r="O2722" i="109"/>
  <c r="Y3052" i="109"/>
  <c r="Y621" i="109"/>
  <c r="O1275" i="112"/>
  <c r="Z664" i="109"/>
  <c r="T1226" i="109"/>
  <c r="V1647" i="109"/>
  <c r="O1524" i="109"/>
  <c r="W490" i="109"/>
  <c r="N142" i="112"/>
  <c r="Q4126" i="109"/>
  <c r="S2744" i="109"/>
  <c r="O658" i="109"/>
  <c r="O3045" i="109"/>
  <c r="R953" i="109"/>
  <c r="Y3101" i="109"/>
  <c r="N2663" i="109"/>
  <c r="Q1181" i="109"/>
  <c r="Y2080" i="109"/>
  <c r="W2810" i="109"/>
  <c r="U1352" i="109"/>
  <c r="K46" i="113"/>
  <c r="U2610" i="109"/>
  <c r="O104" i="110"/>
  <c r="T1701" i="109"/>
  <c r="X3865" i="109"/>
  <c r="P2340" i="109"/>
  <c r="P1108" i="109"/>
  <c r="S2271" i="109"/>
  <c r="R4106" i="109"/>
  <c r="T1876" i="109"/>
  <c r="W3545" i="109"/>
  <c r="T858" i="109"/>
  <c r="Y4084" i="109"/>
  <c r="O1019" i="112"/>
  <c r="U4129" i="109"/>
  <c r="S842" i="109"/>
  <c r="S4301" i="109"/>
  <c r="X2049" i="109"/>
  <c r="P1372" i="109"/>
  <c r="U3180" i="109"/>
  <c r="T1153" i="109"/>
  <c r="S1156" i="109"/>
  <c r="O1784" i="112"/>
  <c r="U2114" i="109"/>
  <c r="W2703" i="109"/>
  <c r="P1269" i="109"/>
  <c r="X2736" i="109"/>
  <c r="R3125" i="109"/>
  <c r="O817" i="109"/>
  <c r="N801" i="109"/>
  <c r="Q2279" i="109"/>
  <c r="N548" i="109"/>
  <c r="P4217" i="109"/>
  <c r="R4094" i="109"/>
  <c r="V3420" i="109"/>
  <c r="N2460" i="109"/>
  <c r="Z3972" i="109"/>
  <c r="O601" i="112"/>
  <c r="Q1219" i="109"/>
  <c r="X2058" i="109"/>
  <c r="N2961" i="109"/>
  <c r="Y3353" i="109"/>
  <c r="S3118" i="109"/>
  <c r="O192" i="109"/>
  <c r="Q2193" i="109"/>
  <c r="V4051" i="109"/>
  <c r="Y3915" i="109"/>
  <c r="L104" i="110"/>
  <c r="T1004" i="109"/>
  <c r="N260" i="109"/>
  <c r="X3314" i="109"/>
  <c r="Y1642" i="109"/>
  <c r="N1335" i="112"/>
  <c r="P1490" i="112"/>
  <c r="N3121" i="109"/>
  <c r="X1924" i="109"/>
  <c r="X1593" i="109"/>
  <c r="S1009" i="109"/>
  <c r="Q3309" i="109"/>
  <c r="R1852" i="109"/>
  <c r="U838" i="109"/>
  <c r="N1156" i="112"/>
  <c r="T1927" i="109"/>
  <c r="V64" i="109"/>
  <c r="R2802" i="109"/>
  <c r="O2312" i="112"/>
  <c r="N2960" i="109"/>
  <c r="S2790" i="109"/>
  <c r="Q4090" i="109"/>
  <c r="N1350" i="109"/>
  <c r="T1738" i="109"/>
  <c r="W2246" i="109"/>
  <c r="Y949" i="109"/>
  <c r="Y375" i="109"/>
  <c r="Q717" i="112"/>
  <c r="O193" i="109"/>
  <c r="Y2278" i="109"/>
  <c r="W1719" i="109"/>
  <c r="Y3319" i="109"/>
  <c r="V226" i="109"/>
  <c r="N3114" i="109"/>
  <c r="U2478" i="109"/>
  <c r="O969" i="109"/>
  <c r="Z2511" i="109"/>
  <c r="V2414" i="109"/>
  <c r="R12" i="109"/>
  <c r="W3083" i="109"/>
  <c r="Q1221" i="112"/>
  <c r="N292" i="112"/>
  <c r="O4157" i="109"/>
  <c r="Y1611" i="109"/>
  <c r="Q3298" i="109"/>
  <c r="N964" i="112"/>
  <c r="N807" i="109"/>
  <c r="N2650" i="109"/>
  <c r="R1193" i="109"/>
  <c r="S2809" i="109"/>
  <c r="Q2766" i="109"/>
  <c r="T1833" i="109"/>
  <c r="Q1512" i="109"/>
  <c r="V2974" i="109"/>
  <c r="O3837" i="109"/>
  <c r="Q2446" i="109"/>
  <c r="Q2389" i="112"/>
  <c r="N708" i="112"/>
  <c r="P3737" i="109"/>
  <c r="Y2307" i="109"/>
  <c r="R1158" i="109"/>
  <c r="X901" i="109"/>
  <c r="O475" i="109"/>
  <c r="R144" i="109"/>
  <c r="S1280" i="109"/>
  <c r="O2036" i="109"/>
  <c r="Q140" i="112"/>
  <c r="N3356" i="109"/>
  <c r="V4180" i="109"/>
  <c r="U3826" i="109"/>
  <c r="P92" i="110"/>
  <c r="W3113" i="109"/>
  <c r="O2571" i="109"/>
  <c r="R2471" i="109"/>
  <c r="Q2650" i="109"/>
  <c r="S4051" i="109"/>
  <c r="T2758" i="109"/>
  <c r="M143" i="113"/>
  <c r="O1463" i="109"/>
  <c r="O4231" i="109"/>
  <c r="P2604" i="109"/>
  <c r="R249" i="109"/>
  <c r="U1477" i="109"/>
  <c r="N66" i="109"/>
  <c r="J12" i="110"/>
  <c r="N1549" i="112"/>
  <c r="S244" i="109"/>
  <c r="P2366" i="109"/>
  <c r="T3336" i="109"/>
  <c r="S2740" i="109"/>
  <c r="Y3429" i="109"/>
  <c r="Q1284" i="112"/>
  <c r="N235" i="109"/>
  <c r="U1966" i="109"/>
  <c r="Y2627" i="109"/>
  <c r="W782" i="109"/>
  <c r="W3562" i="109"/>
  <c r="S1146" i="109"/>
  <c r="Y1934" i="109"/>
  <c r="V4292" i="109"/>
  <c r="X4246" i="109"/>
  <c r="Y4127" i="109"/>
  <c r="W1110" i="109"/>
  <c r="W2941" i="109"/>
  <c r="Q2675" i="109"/>
  <c r="Y2841" i="109"/>
  <c r="R1916" i="109"/>
  <c r="W4169" i="109"/>
  <c r="X2097" i="109"/>
  <c r="V453" i="109"/>
  <c r="V27" i="109"/>
  <c r="U818" i="109"/>
  <c r="Q3287" i="109"/>
  <c r="N740" i="109"/>
  <c r="X1373" i="109"/>
  <c r="K107" i="113"/>
  <c r="W399" i="109"/>
  <c r="O1520" i="109"/>
  <c r="U3520" i="109"/>
  <c r="W3826" i="109"/>
  <c r="U195" i="109"/>
  <c r="W1099" i="109"/>
  <c r="Q1345" i="109"/>
  <c r="Y2724" i="109"/>
  <c r="X2451" i="109"/>
  <c r="R2984" i="109"/>
  <c r="Z328" i="109"/>
  <c r="R473" i="109"/>
  <c r="Q2571" i="109"/>
  <c r="W1629" i="109"/>
  <c r="X3360" i="109"/>
  <c r="O2646" i="109"/>
  <c r="U3932" i="109"/>
  <c r="S126" i="110"/>
  <c r="Q1144" i="109"/>
  <c r="V2949" i="109"/>
  <c r="V1629" i="109"/>
  <c r="U1690" i="109"/>
  <c r="P2407" i="109"/>
  <c r="W535" i="109"/>
  <c r="V1624" i="109"/>
  <c r="S2254" i="109"/>
  <c r="V2051" i="109"/>
  <c r="N2095" i="109"/>
  <c r="P413" i="112"/>
  <c r="Q1300" i="109"/>
  <c r="V106" i="109"/>
  <c r="R3132" i="109"/>
  <c r="Q1178" i="109"/>
  <c r="W3112" i="109"/>
  <c r="T2382" i="109"/>
  <c r="Q4213" i="109"/>
  <c r="X3422" i="109"/>
  <c r="O3508" i="109"/>
  <c r="V897" i="109"/>
  <c r="Q2240" i="112"/>
  <c r="T2426" i="109"/>
  <c r="S1220" i="109"/>
  <c r="S654" i="109"/>
  <c r="S1338" i="109"/>
  <c r="V3305" i="109"/>
  <c r="K11" i="110"/>
  <c r="P494" i="112"/>
  <c r="Y936" i="109"/>
  <c r="V285" i="109"/>
  <c r="N1576" i="109"/>
  <c r="N192" i="109"/>
  <c r="V583" i="109"/>
  <c r="V829" i="109"/>
  <c r="O821" i="109"/>
  <c r="U782" i="109"/>
  <c r="W1551" i="109"/>
  <c r="T1178" i="109"/>
  <c r="X605" i="109"/>
  <c r="T1550" i="109"/>
  <c r="S3122" i="109"/>
  <c r="Y4037" i="109"/>
  <c r="P1264" i="109"/>
  <c r="T19" i="110"/>
  <c r="Y3571" i="109"/>
  <c r="V245" i="109"/>
  <c r="T562" i="109"/>
  <c r="T947" i="109"/>
  <c r="U2346" i="109"/>
  <c r="Y3409" i="109"/>
  <c r="P3667" i="109"/>
  <c r="U3393" i="109"/>
  <c r="P551" i="112"/>
  <c r="O2924" i="109"/>
  <c r="X2750" i="109"/>
  <c r="P162" i="112"/>
  <c r="P950" i="112"/>
  <c r="X4254" i="109"/>
  <c r="W1274" i="109"/>
  <c r="O544" i="109"/>
  <c r="W4303" i="109"/>
  <c r="N1942" i="112"/>
  <c r="Q364" i="112"/>
  <c r="X1209" i="109"/>
  <c r="U3048" i="109"/>
  <c r="N527" i="109"/>
  <c r="T2756" i="109"/>
  <c r="Y3131" i="109"/>
  <c r="P105" i="110"/>
  <c r="K91" i="113"/>
  <c r="X938" i="109"/>
  <c r="W148" i="109"/>
  <c r="T31" i="110"/>
  <c r="P1986" i="112"/>
  <c r="W2706" i="109"/>
  <c r="N1976" i="112"/>
  <c r="Q3173" i="109"/>
  <c r="R2274" i="109"/>
  <c r="U2709" i="109"/>
  <c r="Q1999" i="109"/>
  <c r="P3738" i="109"/>
  <c r="U3381" i="109"/>
  <c r="N15" i="112"/>
  <c r="Q1014" i="112"/>
  <c r="Z4344" i="109"/>
  <c r="O3819" i="109"/>
  <c r="T512" i="109"/>
  <c r="V1675" i="109"/>
  <c r="R979" i="109"/>
  <c r="X375" i="109"/>
  <c r="N104" i="112"/>
  <c r="O975" i="109"/>
  <c r="S247" i="109"/>
  <c r="R1495" i="109"/>
  <c r="T2113" i="109"/>
  <c r="O1863" i="109"/>
  <c r="Q1895" i="109"/>
  <c r="O3898" i="109"/>
  <c r="T3836" i="109"/>
  <c r="N490" i="109"/>
  <c r="P3392" i="109"/>
  <c r="N377" i="109"/>
  <c r="P2084" i="109"/>
  <c r="O1457" i="112"/>
  <c r="R3368" i="109"/>
  <c r="X4273" i="109"/>
  <c r="Q59" i="112"/>
  <c r="Q2647" i="109"/>
  <c r="R891" i="112"/>
  <c r="R1819" i="112"/>
  <c r="Y2385" i="109"/>
  <c r="N395" i="112"/>
  <c r="Q625" i="112"/>
  <c r="U3694" i="109"/>
  <c r="O757" i="112"/>
  <c r="Y1893" i="109"/>
  <c r="S464" i="109"/>
  <c r="N178" i="110"/>
  <c r="X2932" i="109"/>
  <c r="W2418" i="109"/>
  <c r="V1649" i="109"/>
  <c r="S1136" i="109"/>
  <c r="U4136" i="109"/>
  <c r="Y3055" i="109"/>
  <c r="X853" i="109"/>
  <c r="O2412" i="109"/>
  <c r="S2007" i="109"/>
  <c r="N510" i="109"/>
  <c r="O3712" i="109"/>
  <c r="S1278" i="109"/>
  <c r="Y2816" i="109"/>
  <c r="W1545" i="109"/>
  <c r="U2218" i="109"/>
  <c r="P1003" i="109"/>
  <c r="N83" i="112"/>
  <c r="N1507" i="109"/>
  <c r="N2659" i="112"/>
  <c r="S906" i="109"/>
  <c r="R1359" i="112"/>
  <c r="Y3810" i="109"/>
  <c r="V3154" i="109"/>
  <c r="P3401" i="109"/>
  <c r="Q121" i="110"/>
  <c r="N1260" i="112"/>
  <c r="N829" i="112"/>
  <c r="P158" i="112"/>
  <c r="Q1456" i="112"/>
  <c r="Y2261" i="109"/>
  <c r="T1703" i="109"/>
  <c r="R1868" i="109"/>
  <c r="X255" i="109"/>
  <c r="U79" i="110"/>
  <c r="W1683" i="109"/>
  <c r="Q3202" i="109"/>
  <c r="R4240" i="109"/>
  <c r="O601" i="109"/>
  <c r="X1369" i="109"/>
  <c r="N1515" i="109"/>
  <c r="Z715" i="109"/>
  <c r="P3827" i="109"/>
  <c r="R3047" i="109"/>
  <c r="W211" i="109"/>
  <c r="P221" i="109"/>
  <c r="P4121" i="109"/>
  <c r="N256" i="112"/>
  <c r="Y3437" i="109"/>
  <c r="M15" i="110"/>
  <c r="T2376" i="109"/>
  <c r="Q2233" i="112"/>
  <c r="P1909" i="109"/>
  <c r="T1358" i="109"/>
  <c r="U414" i="109"/>
  <c r="O2638" i="109"/>
  <c r="Y4168" i="109"/>
  <c r="W2247" i="109"/>
  <c r="Q3877" i="109"/>
  <c r="Q472" i="109"/>
  <c r="Y2056" i="109"/>
  <c r="O781" i="112"/>
  <c r="N2075" i="109"/>
  <c r="P419" i="109"/>
  <c r="U2096" i="109"/>
  <c r="N506" i="109"/>
  <c r="X1315" i="109"/>
  <c r="U1562" i="109"/>
  <c r="N543" i="112"/>
  <c r="T632" i="109"/>
  <c r="Q295" i="112"/>
  <c r="P1666" i="112"/>
  <c r="V3330" i="109"/>
  <c r="Q3002" i="109"/>
  <c r="V1885" i="109"/>
  <c r="X70" i="109"/>
  <c r="O184" i="109"/>
  <c r="T1343" i="109"/>
  <c r="X1010" i="109"/>
  <c r="N821" i="109"/>
  <c r="X2248" i="109"/>
  <c r="Z351" i="109"/>
  <c r="W4296" i="109"/>
  <c r="P2597" i="109"/>
  <c r="W788" i="109"/>
  <c r="N2011" i="109"/>
  <c r="R1552" i="109"/>
  <c r="V3393" i="109"/>
  <c r="X2715" i="109"/>
  <c r="Y1265" i="109"/>
  <c r="T2325" i="109"/>
  <c r="V3576" i="109"/>
  <c r="Q3454" i="109"/>
  <c r="V3319" i="109"/>
  <c r="W593" i="109"/>
  <c r="N1270" i="109"/>
  <c r="N128" i="109"/>
  <c r="V2112" i="109"/>
  <c r="U264" i="109"/>
  <c r="X1839" i="109"/>
  <c r="R2023" i="109"/>
  <c r="O2928" i="109"/>
  <c r="V3789" i="109"/>
  <c r="Q1299" i="109"/>
  <c r="P47" i="109"/>
  <c r="Q2806" i="109"/>
  <c r="P816" i="109"/>
  <c r="U3730" i="109"/>
  <c r="O3103" i="109"/>
  <c r="N2584" i="112"/>
  <c r="T1197" i="109"/>
  <c r="U1266" i="109"/>
  <c r="N926" i="112"/>
  <c r="N2430" i="109"/>
  <c r="N3151" i="109"/>
  <c r="V3923" i="109"/>
  <c r="O4249" i="109"/>
  <c r="Y1326" i="109"/>
  <c r="R2419" i="109"/>
  <c r="P16" i="109"/>
  <c r="P10" i="109"/>
  <c r="W2381" i="109"/>
  <c r="Q2998" i="109"/>
  <c r="Q4045" i="109"/>
  <c r="V274" i="109"/>
  <c r="P2610" i="109"/>
  <c r="S139" i="109"/>
  <c r="P3039" i="109"/>
  <c r="Q3312" i="109"/>
  <c r="Q1282" i="109"/>
  <c r="O3552" i="109"/>
  <c r="Y1546" i="109"/>
  <c r="R2939" i="109"/>
  <c r="W1932" i="109"/>
  <c r="Q4022" i="109"/>
  <c r="N720" i="112"/>
  <c r="R3573" i="109"/>
  <c r="R163" i="110"/>
  <c r="R3099" i="109"/>
  <c r="O1211" i="112"/>
  <c r="P581" i="112"/>
  <c r="U164" i="109"/>
  <c r="S3576" i="109"/>
  <c r="U2084" i="109"/>
  <c r="U1622" i="109"/>
  <c r="S105" i="109"/>
  <c r="T3329" i="109"/>
  <c r="S638" i="109"/>
  <c r="T1469" i="109"/>
  <c r="S152" i="109"/>
  <c r="Y901" i="109"/>
  <c r="U1203" i="109"/>
  <c r="V3521" i="109"/>
  <c r="X2810" i="109"/>
  <c r="Q2197" i="109"/>
  <c r="R1594" i="112"/>
  <c r="Y442" i="109"/>
  <c r="O373" i="112"/>
  <c r="O3131" i="109"/>
  <c r="U3733" i="109"/>
  <c r="O382" i="112"/>
  <c r="X3198" i="109"/>
  <c r="X1526" i="109"/>
  <c r="U863" i="109"/>
  <c r="O4034" i="109"/>
  <c r="O107" i="110"/>
  <c r="Q2166" i="112"/>
  <c r="P3043" i="109"/>
  <c r="O3906" i="109"/>
  <c r="N1683" i="112"/>
  <c r="X4287" i="109"/>
  <c r="V2642" i="109"/>
  <c r="P1915" i="109"/>
  <c r="N29" i="110"/>
  <c r="Q926" i="109"/>
  <c r="R878" i="109"/>
  <c r="W484" i="109"/>
  <c r="O2008" i="112"/>
  <c r="W2234" i="109"/>
  <c r="W179" i="109"/>
  <c r="N3802" i="109"/>
  <c r="Q2368" i="109"/>
  <c r="P1964" i="109"/>
  <c r="X3755" i="109"/>
  <c r="L158" i="110"/>
  <c r="W3013" i="109"/>
  <c r="S391" i="109"/>
  <c r="U1725" i="109"/>
  <c r="R1134" i="112"/>
  <c r="T1485" i="109"/>
  <c r="R3416" i="109"/>
  <c r="U3410" i="109"/>
  <c r="W3323" i="109"/>
  <c r="R1879" i="109"/>
  <c r="U3523" i="109"/>
  <c r="R3892" i="109"/>
  <c r="N1453" i="112"/>
  <c r="W252" i="109"/>
  <c r="V1344" i="109"/>
  <c r="X2780" i="109"/>
  <c r="Q1753" i="112"/>
  <c r="Y159" i="109"/>
  <c r="S2656" i="109"/>
  <c r="R554" i="109"/>
  <c r="Q3722" i="109"/>
  <c r="O1667" i="109"/>
  <c r="R1936" i="109"/>
  <c r="V1227" i="109"/>
  <c r="W1638" i="109"/>
  <c r="U2372" i="109"/>
  <c r="N2674" i="112"/>
  <c r="P3060" i="109"/>
  <c r="P1144" i="109"/>
  <c r="P1182" i="109"/>
  <c r="P2195" i="112"/>
  <c r="U1207" i="109"/>
  <c r="R778" i="109"/>
  <c r="P535" i="109"/>
  <c r="O2224" i="109"/>
  <c r="P49" i="112"/>
  <c r="Q3755" i="109"/>
  <c r="T483" i="109"/>
  <c r="U2455" i="109"/>
  <c r="W2296" i="109"/>
  <c r="W2714" i="109"/>
  <c r="S1698" i="109"/>
  <c r="P561" i="109"/>
  <c r="R203" i="112"/>
  <c r="O2384" i="109"/>
  <c r="R2263" i="109"/>
  <c r="Q459" i="109"/>
  <c r="O185" i="112"/>
  <c r="R1229" i="109"/>
  <c r="X2373" i="109"/>
  <c r="U102" i="109"/>
  <c r="N3177" i="109"/>
  <c r="N3476" i="109"/>
  <c r="Q4250" i="109"/>
  <c r="P4022" i="109"/>
  <c r="O2933" i="109"/>
  <c r="W1946" i="109"/>
  <c r="O4131" i="109"/>
  <c r="X537" i="109"/>
  <c r="O4082" i="109"/>
  <c r="O2241" i="109"/>
  <c r="S1124" i="109"/>
  <c r="T4299" i="109"/>
  <c r="P2238" i="109"/>
  <c r="N4042" i="109"/>
  <c r="R939" i="109"/>
  <c r="Y3126" i="109"/>
  <c r="X145" i="109"/>
  <c r="X1998" i="109"/>
  <c r="T3035" i="109"/>
  <c r="Q967" i="109"/>
  <c r="S3182" i="109"/>
  <c r="S4" i="110"/>
  <c r="O153" i="112"/>
  <c r="P2573" i="109"/>
  <c r="P69" i="112"/>
  <c r="U169" i="110"/>
  <c r="P4117" i="109"/>
  <c r="N595" i="109"/>
  <c r="P2803" i="109"/>
  <c r="T3422" i="109"/>
  <c r="T1482" i="109"/>
  <c r="Y3092" i="109"/>
  <c r="U1215" i="109"/>
  <c r="Q44" i="110"/>
  <c r="N3189" i="109"/>
  <c r="T3838" i="109"/>
  <c r="N520" i="112"/>
  <c r="P1741" i="109"/>
  <c r="P3848" i="109"/>
  <c r="Y3729" i="109"/>
  <c r="X1744" i="109"/>
  <c r="Q948" i="109"/>
  <c r="Y122" i="109"/>
  <c r="P2258" i="109"/>
  <c r="N548" i="112"/>
  <c r="U3553" i="109"/>
  <c r="U1617" i="109"/>
  <c r="X1494" i="109"/>
  <c r="O1169" i="112"/>
  <c r="R780" i="109"/>
  <c r="S1741" i="109"/>
  <c r="U869" i="109"/>
  <c r="S2676" i="109"/>
  <c r="Y2237" i="109"/>
  <c r="R2317" i="109"/>
  <c r="P622" i="109"/>
  <c r="P1462" i="109"/>
  <c r="T3797" i="109"/>
  <c r="Z2539" i="109"/>
  <c r="S4174" i="109"/>
  <c r="S1016" i="109"/>
  <c r="V3196" i="109"/>
  <c r="W1675" i="109"/>
  <c r="Q2630" i="112"/>
  <c r="R3385" i="109"/>
  <c r="O382" i="109"/>
  <c r="V1833" i="109"/>
  <c r="N177" i="112"/>
  <c r="L123" i="110"/>
  <c r="R1607" i="109"/>
  <c r="Q1894" i="109"/>
  <c r="Y947" i="109"/>
  <c r="P804" i="109"/>
  <c r="T591" i="109"/>
  <c r="S2449" i="109"/>
  <c r="Z3590" i="109"/>
  <c r="P1412" i="112"/>
  <c r="S1645" i="109"/>
  <c r="N179" i="112"/>
  <c r="W1366" i="109"/>
  <c r="W2607" i="109"/>
  <c r="Y3732" i="109"/>
  <c r="T3087" i="109"/>
  <c r="R1546" i="109"/>
  <c r="S1117" i="109"/>
  <c r="P2295" i="109"/>
  <c r="T3161" i="109"/>
  <c r="R2289" i="112"/>
  <c r="R1595" i="109"/>
  <c r="O2140" i="112"/>
  <c r="N3078" i="109"/>
  <c r="V3147" i="109"/>
  <c r="Q281" i="109"/>
  <c r="O907" i="109"/>
  <c r="X2930" i="109"/>
  <c r="N2252" i="109"/>
  <c r="W3356" i="109"/>
  <c r="T4172" i="109"/>
  <c r="U637" i="109"/>
  <c r="R170" i="110"/>
  <c r="U1590" i="109"/>
  <c r="T606" i="109"/>
  <c r="N805" i="109"/>
  <c r="Y372" i="109"/>
  <c r="Z300" i="109"/>
  <c r="Y3703" i="109"/>
  <c r="U1835" i="109"/>
  <c r="P1889" i="109"/>
  <c r="R2951" i="109"/>
  <c r="W3736" i="109"/>
  <c r="N278" i="112"/>
  <c r="R990" i="109"/>
  <c r="X2693" i="109"/>
  <c r="X1597" i="109"/>
  <c r="O211" i="109"/>
  <c r="T4019" i="109"/>
  <c r="R2067" i="109"/>
  <c r="R3363" i="109"/>
  <c r="P819" i="109"/>
  <c r="N2114" i="112"/>
  <c r="Y905" i="109"/>
  <c r="N2832" i="109"/>
  <c r="N584" i="109"/>
  <c r="N329" i="112"/>
  <c r="U2328" i="109"/>
  <c r="O1836" i="109"/>
  <c r="X1564" i="109"/>
  <c r="X3555" i="109"/>
  <c r="O2459" i="112"/>
  <c r="T1683" i="109"/>
  <c r="O2765" i="109"/>
  <c r="R898" i="112"/>
  <c r="Y801" i="109"/>
  <c r="X1205" i="109"/>
  <c r="N4228" i="109"/>
  <c r="S282" i="109"/>
  <c r="R3429" i="109"/>
  <c r="N2647" i="109"/>
  <c r="V1632" i="109"/>
  <c r="P1485" i="112"/>
  <c r="Q445" i="109"/>
  <c r="U4126" i="109"/>
  <c r="X970" i="109"/>
  <c r="J89" i="110"/>
  <c r="Q776" i="109"/>
  <c r="W161" i="109"/>
  <c r="P2294" i="109"/>
  <c r="P393" i="112"/>
  <c r="P310" i="112"/>
  <c r="Y80" i="109"/>
  <c r="Q1253" i="112"/>
  <c r="W4223" i="109"/>
  <c r="T23" i="110"/>
  <c r="Q244" i="112"/>
  <c r="P41" i="109"/>
  <c r="T3763" i="109"/>
  <c r="N2745" i="109"/>
  <c r="Q1147" i="109"/>
  <c r="R2686" i="109"/>
  <c r="R1213" i="109"/>
  <c r="O560" i="109"/>
  <c r="R559" i="109"/>
  <c r="O2115" i="109"/>
  <c r="O2250" i="112"/>
  <c r="L95" i="113"/>
  <c r="U2924" i="109"/>
  <c r="P178" i="109"/>
  <c r="O143" i="110"/>
  <c r="V2618" i="109"/>
  <c r="P466" i="109"/>
  <c r="N1644" i="112"/>
  <c r="W1745" i="109"/>
  <c r="V3327" i="109"/>
  <c r="V1684" i="109"/>
  <c r="P2081" i="109"/>
  <c r="N284" i="112"/>
  <c r="W3493" i="109"/>
  <c r="V1494" i="109"/>
  <c r="V3852" i="109"/>
  <c r="O3203" i="109"/>
  <c r="T3756" i="109"/>
  <c r="W974" i="109"/>
  <c r="Y1629" i="109"/>
  <c r="X3457" i="109"/>
  <c r="X4116" i="109"/>
  <c r="Q23" i="109"/>
  <c r="S762" i="109"/>
  <c r="S1628" i="109"/>
  <c r="Y1230" i="109"/>
  <c r="Q1579" i="109"/>
  <c r="S1003" i="109"/>
  <c r="N3210" i="109"/>
  <c r="O985" i="112"/>
  <c r="R826" i="109"/>
  <c r="X2110" i="109"/>
  <c r="V4074" i="109"/>
  <c r="Q1581" i="109"/>
  <c r="V3841" i="109"/>
  <c r="O2276" i="109"/>
  <c r="Y2285" i="109"/>
  <c r="Y4056" i="109"/>
  <c r="S3722" i="109"/>
  <c r="O1940" i="112"/>
  <c r="Q3348" i="109"/>
  <c r="R3559" i="109"/>
  <c r="N9" i="110"/>
  <c r="W2481" i="109"/>
  <c r="R2744" i="109"/>
  <c r="Y4238" i="109"/>
  <c r="P84" i="112"/>
  <c r="X2641" i="109"/>
  <c r="Q1133" i="109"/>
  <c r="O3295" i="109"/>
  <c r="O3897" i="109"/>
  <c r="Q4143" i="109"/>
  <c r="Y1888" i="109"/>
  <c r="O617" i="109"/>
  <c r="P2195" i="109"/>
  <c r="T2480" i="109"/>
  <c r="R2948" i="109"/>
  <c r="P1653" i="109"/>
  <c r="N1735" i="109"/>
  <c r="Y1969" i="109"/>
  <c r="O2733" i="109"/>
  <c r="P830" i="112"/>
  <c r="N93" i="109"/>
  <c r="W4163" i="109"/>
  <c r="N1210" i="109"/>
  <c r="U2115" i="109"/>
  <c r="N2669" i="112"/>
  <c r="Q4042" i="109"/>
  <c r="K118" i="110"/>
  <c r="P3074" i="109"/>
  <c r="V960" i="109"/>
  <c r="T184" i="109"/>
  <c r="T1154" i="109"/>
  <c r="R3911" i="109"/>
  <c r="W3873" i="109"/>
  <c r="Q3456" i="109"/>
  <c r="U136" i="109"/>
  <c r="P519" i="109"/>
  <c r="O4037" i="109"/>
  <c r="N188" i="109"/>
  <c r="R2526" i="112"/>
  <c r="M101" i="110"/>
  <c r="P2101" i="109"/>
  <c r="P3735" i="109"/>
  <c r="P1500" i="109"/>
  <c r="P3107" i="109"/>
  <c r="T524" i="109"/>
  <c r="N1830" i="109"/>
  <c r="T242" i="109"/>
  <c r="Q1640" i="109"/>
  <c r="U2720" i="109"/>
  <c r="Q3843" i="109"/>
  <c r="U852" i="109"/>
  <c r="Q2479" i="109"/>
  <c r="S88" i="109"/>
  <c r="O1545" i="109"/>
  <c r="Q2225" i="109"/>
  <c r="R2064" i="112"/>
  <c r="M136" i="113"/>
  <c r="U3457" i="109"/>
  <c r="R2365" i="109"/>
  <c r="Q2089" i="112"/>
  <c r="O2957" i="109"/>
  <c r="Y1205" i="109"/>
  <c r="W134" i="109"/>
  <c r="R1896" i="109"/>
  <c r="W614" i="109"/>
  <c r="Q2473" i="109"/>
  <c r="P2096" i="112"/>
  <c r="Z695" i="109"/>
  <c r="S1231" i="109"/>
  <c r="W1544" i="109"/>
  <c r="V1203" i="109"/>
  <c r="Y2750" i="109"/>
  <c r="Y3697" i="109"/>
  <c r="T3818" i="109"/>
  <c r="T1986" i="109"/>
  <c r="W3831" i="109"/>
  <c r="R3849" i="109"/>
  <c r="N78" i="109"/>
  <c r="P1075" i="112"/>
  <c r="O1866" i="109"/>
  <c r="N152" i="109"/>
  <c r="U3829" i="109"/>
  <c r="U3067" i="109"/>
  <c r="X1684" i="109"/>
  <c r="W1573" i="109"/>
  <c r="V1658" i="109"/>
  <c r="N1940" i="112"/>
  <c r="Q74" i="109"/>
  <c r="Y4023" i="109"/>
  <c r="S1577" i="109"/>
  <c r="T1021" i="109"/>
  <c r="S1901" i="109"/>
  <c r="W850" i="109"/>
  <c r="X3165" i="109"/>
  <c r="W3839" i="109"/>
  <c r="U1601" i="109"/>
  <c r="W3299" i="109"/>
  <c r="O2942" i="109"/>
  <c r="N1101" i="112"/>
  <c r="R1387" i="109"/>
  <c r="R4112" i="109"/>
  <c r="O547" i="112"/>
  <c r="V4059" i="109"/>
  <c r="K42" i="110"/>
  <c r="U424" i="109"/>
  <c r="S425" i="109"/>
  <c r="N1225" i="109"/>
  <c r="Q2091" i="109"/>
  <c r="S58" i="110"/>
  <c r="W1206" i="109"/>
  <c r="P859" i="112"/>
  <c r="V2028" i="109"/>
  <c r="P842" i="109"/>
  <c r="V2326" i="109"/>
  <c r="S1950" i="109"/>
  <c r="S4038" i="109"/>
  <c r="N1769" i="112"/>
  <c r="T134" i="110"/>
  <c r="Y582" i="109"/>
  <c r="Y3419" i="109"/>
  <c r="V4093" i="109"/>
  <c r="X458" i="109"/>
  <c r="P1513" i="112"/>
  <c r="O3293" i="109"/>
  <c r="O4285" i="109"/>
  <c r="Q858" i="112"/>
  <c r="S3022" i="109"/>
  <c r="R22" i="110"/>
  <c r="R1568" i="109"/>
  <c r="Y4187" i="109"/>
  <c r="O2592" i="112"/>
  <c r="Q1216" i="109"/>
  <c r="T3758" i="109"/>
  <c r="S3688" i="109"/>
  <c r="P3937" i="109"/>
  <c r="P137" i="110"/>
  <c r="Y98" i="109"/>
  <c r="Y3516" i="109"/>
  <c r="S1204" i="109"/>
  <c r="U91" i="109"/>
  <c r="U3519" i="109"/>
  <c r="P4185" i="109"/>
  <c r="P346" i="112"/>
  <c r="N1300" i="109"/>
  <c r="N1250" i="112"/>
  <c r="O2230" i="109"/>
  <c r="O473" i="109"/>
  <c r="Q198" i="109"/>
  <c r="T399" i="109"/>
  <c r="O3652" i="109"/>
  <c r="U999" i="109"/>
  <c r="U828" i="109"/>
  <c r="S3758" i="109"/>
  <c r="N1579" i="109"/>
  <c r="S2996" i="109"/>
  <c r="W3065" i="109"/>
  <c r="R2764" i="109"/>
  <c r="W578" i="109"/>
  <c r="S3429" i="109"/>
  <c r="Y3689" i="109"/>
  <c r="Q131" i="109"/>
  <c r="V2017" i="109"/>
  <c r="Z3946" i="109"/>
  <c r="S3530" i="109"/>
  <c r="X1651" i="109"/>
  <c r="O506" i="112"/>
  <c r="X1208" i="109"/>
  <c r="P1016" i="112"/>
  <c r="O3165" i="109"/>
  <c r="Y2239" i="109"/>
  <c r="Z3249" i="109"/>
  <c r="O4058" i="109"/>
  <c r="Q992" i="112"/>
  <c r="Q551" i="112"/>
  <c r="S162" i="110"/>
  <c r="P3335" i="109"/>
  <c r="W2622" i="109"/>
  <c r="W2935" i="109"/>
  <c r="P3677" i="109"/>
  <c r="Q1332" i="112"/>
  <c r="T1145" i="109"/>
  <c r="W2412" i="109"/>
  <c r="X3002" i="109"/>
  <c r="N2578" i="109"/>
  <c r="Y3065" i="109"/>
  <c r="Q3688" i="109"/>
  <c r="Y2365" i="109"/>
  <c r="Y1167" i="109"/>
  <c r="P1961" i="109"/>
  <c r="K157" i="110"/>
  <c r="T2031" i="109"/>
  <c r="O1643" i="109"/>
  <c r="V209" i="109"/>
  <c r="Y1340" i="109"/>
  <c r="N1485" i="109"/>
  <c r="Y1570" i="109"/>
  <c r="Y2626" i="109"/>
  <c r="P1861" i="109"/>
  <c r="S1942" i="109"/>
  <c r="P779" i="112"/>
  <c r="U3494" i="109"/>
  <c r="Y3874" i="109"/>
  <c r="T937" i="109"/>
  <c r="V811" i="109"/>
  <c r="Q2293" i="109"/>
  <c r="S187" i="109"/>
  <c r="U45" i="109"/>
  <c r="V4262" i="109"/>
  <c r="V3074" i="109"/>
  <c r="U2291" i="109"/>
  <c r="S195" i="109"/>
  <c r="P1903" i="109"/>
  <c r="S474" i="109"/>
  <c r="P98" i="110"/>
  <c r="N515" i="112"/>
  <c r="O533" i="109"/>
  <c r="X256" i="109"/>
  <c r="Y2200" i="109"/>
  <c r="Q2598" i="109"/>
  <c r="S24" i="109"/>
  <c r="Y2659" i="109"/>
  <c r="P2426" i="109"/>
  <c r="V3036" i="109"/>
  <c r="R1849" i="109"/>
  <c r="P1597" i="109"/>
  <c r="O1930" i="109"/>
  <c r="V411" i="109"/>
  <c r="U443" i="109"/>
  <c r="Q3918" i="109"/>
  <c r="Q1530" i="112"/>
  <c r="Y631" i="109"/>
  <c r="N2439" i="109"/>
  <c r="O866" i="112"/>
  <c r="Q2076" i="109"/>
  <c r="X180" i="109"/>
  <c r="N927" i="112"/>
  <c r="O1487" i="112"/>
  <c r="N4097" i="109"/>
  <c r="O194" i="109"/>
  <c r="R871" i="109"/>
  <c r="O2679" i="109"/>
  <c r="Y47" i="109"/>
  <c r="Y4069" i="109"/>
  <c r="T2669" i="109"/>
  <c r="S3063" i="109"/>
  <c r="Q3772" i="109"/>
  <c r="Y2431" i="109"/>
  <c r="U1586" i="109"/>
  <c r="S422" i="109"/>
  <c r="R1285" i="109"/>
  <c r="W565" i="109"/>
  <c r="P3740" i="109"/>
  <c r="O2247" i="109"/>
  <c r="T2391" i="109"/>
  <c r="P2625" i="109"/>
  <c r="R815" i="109"/>
  <c r="S2832" i="109"/>
  <c r="V3698" i="109"/>
  <c r="Q3084" i="109"/>
  <c r="X1679" i="109"/>
  <c r="X2454" i="109"/>
  <c r="O2374" i="112"/>
  <c r="O636" i="112"/>
  <c r="V2666" i="109"/>
  <c r="X596" i="109"/>
  <c r="X4298" i="109"/>
  <c r="X1997" i="109"/>
  <c r="U3924" i="109"/>
  <c r="W2446" i="109"/>
  <c r="N2213" i="109"/>
  <c r="R3676" i="109"/>
  <c r="X3747" i="109"/>
  <c r="T3444" i="109"/>
  <c r="Q729" i="112"/>
  <c r="N576" i="112"/>
  <c r="R2586" i="109"/>
  <c r="W2684" i="109"/>
  <c r="Q59" i="109"/>
  <c r="N2348" i="109"/>
  <c r="Q1334" i="109"/>
  <c r="V463" i="109"/>
  <c r="X602" i="109"/>
  <c r="T3862" i="109"/>
  <c r="R423" i="109"/>
  <c r="W640" i="109"/>
  <c r="S1753" i="109"/>
  <c r="U2251" i="109"/>
  <c r="T3509" i="109"/>
  <c r="U3361" i="109"/>
  <c r="R766" i="109"/>
  <c r="V3373" i="109"/>
  <c r="Q55" i="112"/>
  <c r="V2452" i="109"/>
  <c r="W2311" i="109"/>
  <c r="W2236" i="109"/>
  <c r="V194" i="109"/>
  <c r="U415" i="109"/>
  <c r="X3300" i="109"/>
  <c r="Q1907" i="109"/>
  <c r="O2702" i="109"/>
  <c r="Q330" i="112"/>
  <c r="U3356" i="109"/>
  <c r="W1277" i="109"/>
  <c r="R1895" i="109"/>
  <c r="X4067" i="109"/>
  <c r="W3681" i="109"/>
  <c r="P833" i="109"/>
  <c r="S3127" i="109"/>
  <c r="U2458" i="109"/>
  <c r="X498" i="109"/>
  <c r="R181" i="109"/>
  <c r="Y114" i="109"/>
  <c r="S386" i="109"/>
  <c r="P2536" i="112"/>
  <c r="V1697" i="109"/>
  <c r="T825" i="109"/>
  <c r="V393" i="109"/>
  <c r="O550" i="109"/>
  <c r="X401" i="109"/>
  <c r="W823" i="109"/>
  <c r="P2088" i="109"/>
  <c r="V2443" i="109"/>
  <c r="Y3019" i="109"/>
  <c r="Y4237" i="109"/>
  <c r="Y2672" i="109"/>
  <c r="Q644" i="112"/>
  <c r="X1244" i="109"/>
  <c r="Q3659" i="109"/>
  <c r="N2955" i="109"/>
  <c r="R3741" i="109"/>
  <c r="U1563" i="109"/>
  <c r="P831" i="112"/>
  <c r="X4135" i="109"/>
  <c r="S784" i="109"/>
  <c r="N155" i="109"/>
  <c r="U181" i="109"/>
  <c r="R4099" i="109"/>
  <c r="S4185" i="109"/>
  <c r="R1566" i="109"/>
  <c r="O104" i="109"/>
  <c r="Q1595" i="109"/>
  <c r="P1507" i="109"/>
  <c r="U3425" i="109"/>
  <c r="N2271" i="109"/>
  <c r="V4192" i="109"/>
  <c r="O2316" i="112"/>
  <c r="X3868" i="109"/>
  <c r="Q115" i="110"/>
  <c r="S2792" i="109"/>
  <c r="R3930" i="109"/>
  <c r="R2311" i="109"/>
  <c r="U1692" i="109"/>
  <c r="Y2247" i="109"/>
  <c r="P3441" i="109"/>
  <c r="T1160" i="109"/>
  <c r="S3395" i="109"/>
  <c r="N1266" i="109"/>
  <c r="V2759" i="109"/>
  <c r="R3388" i="109"/>
  <c r="P2936" i="109"/>
  <c r="V288" i="109"/>
  <c r="P4275" i="109"/>
  <c r="Q527" i="109"/>
  <c r="V3546" i="109"/>
  <c r="Q1123" i="109"/>
  <c r="T884" i="109"/>
  <c r="R1978" i="109"/>
  <c r="M159" i="113"/>
  <c r="V735" i="109"/>
  <c r="P1859" i="109"/>
  <c r="Y3796" i="109"/>
  <c r="Y4060" i="109"/>
  <c r="R545" i="109"/>
  <c r="V4243" i="109"/>
  <c r="V3015" i="109"/>
  <c r="N3097" i="109"/>
  <c r="Y1253" i="109"/>
  <c r="W3496" i="109"/>
  <c r="O2803" i="109"/>
  <c r="N1949" i="109"/>
  <c r="Z1080" i="109"/>
  <c r="N2683" i="109"/>
  <c r="X3104" i="109"/>
  <c r="N836" i="109"/>
  <c r="P45" i="110"/>
  <c r="R241" i="109"/>
  <c r="W1536" i="109"/>
  <c r="O161" i="109"/>
  <c r="P28" i="110"/>
  <c r="S2436" i="109"/>
  <c r="O586" i="109"/>
  <c r="R1226" i="109"/>
  <c r="R88" i="110"/>
  <c r="Y4267" i="109"/>
  <c r="K176" i="113"/>
  <c r="V2088" i="109"/>
  <c r="Y1468" i="109"/>
  <c r="Q538" i="109"/>
  <c r="W2822" i="109"/>
  <c r="S64" i="110"/>
  <c r="P3790" i="109"/>
  <c r="Q1321" i="112"/>
  <c r="Z2861" i="109"/>
  <c r="X2328" i="109"/>
  <c r="Y1675" i="109"/>
  <c r="N4123" i="109"/>
  <c r="X617" i="109"/>
  <c r="P769" i="112"/>
  <c r="S225" i="109"/>
  <c r="R589" i="109"/>
  <c r="N2461" i="112"/>
  <c r="Q26" i="109"/>
  <c r="K119" i="110"/>
  <c r="O870" i="112"/>
  <c r="T1166" i="109"/>
  <c r="O1256" i="109"/>
  <c r="X3306" i="109"/>
  <c r="Q409" i="109"/>
  <c r="U2998" i="109"/>
  <c r="Q1712" i="112"/>
  <c r="Z2137" i="109"/>
  <c r="T246" i="109"/>
  <c r="W3573" i="109"/>
  <c r="Q2557" i="109"/>
  <c r="U188" i="109"/>
  <c r="K49" i="110"/>
  <c r="Q12" i="109"/>
  <c r="O3523" i="109"/>
  <c r="X1248" i="109"/>
  <c r="W440" i="109"/>
  <c r="Q95" i="110"/>
  <c r="O464" i="109"/>
  <c r="V568" i="109"/>
  <c r="P1032" i="112"/>
  <c r="Y2587" i="109"/>
  <c r="T286" i="109"/>
  <c r="Q3444" i="109"/>
  <c r="Q4043" i="109"/>
  <c r="R13" i="110"/>
  <c r="S1914" i="109"/>
  <c r="X650" i="109"/>
  <c r="N190" i="109"/>
  <c r="S510" i="109"/>
  <c r="W1167" i="109"/>
  <c r="P3356" i="109"/>
  <c r="N4024" i="109"/>
  <c r="Q842" i="109"/>
  <c r="R166" i="110"/>
  <c r="X2433" i="109"/>
  <c r="Z2919" i="109"/>
  <c r="S3173" i="109"/>
  <c r="Q23" i="110"/>
  <c r="Q2384" i="109"/>
  <c r="O2782" i="109"/>
  <c r="Y3366" i="109"/>
  <c r="X2823" i="109"/>
  <c r="Y2686" i="109"/>
  <c r="O1681" i="109"/>
  <c r="X2336" i="109"/>
  <c r="T93" i="109"/>
  <c r="X1324" i="109"/>
  <c r="T1567" i="109"/>
  <c r="T27" i="109"/>
  <c r="N26" i="112"/>
  <c r="R3376" i="109"/>
  <c r="O2351" i="112"/>
  <c r="O1177" i="109"/>
  <c r="S2082" i="109"/>
  <c r="T3347" i="109"/>
  <c r="T1955" i="109"/>
  <c r="V2258" i="109"/>
  <c r="U2425" i="109"/>
  <c r="T7" i="110"/>
  <c r="R2754" i="112"/>
  <c r="N3074" i="109"/>
  <c r="Y4115" i="109"/>
  <c r="P1235" i="109"/>
  <c r="T1625" i="109"/>
  <c r="P1760" i="112"/>
  <c r="V2789" i="109"/>
  <c r="R2602" i="109"/>
  <c r="T1509" i="109"/>
  <c r="X2007" i="109"/>
  <c r="V3721" i="109"/>
  <c r="V3676" i="109"/>
  <c r="T3515" i="109"/>
  <c r="R2351" i="109"/>
  <c r="P1927" i="109"/>
  <c r="O1739" i="112"/>
  <c r="W621" i="109"/>
  <c r="U732" i="109"/>
  <c r="O4024" i="109"/>
  <c r="W3153" i="109"/>
  <c r="P1291" i="112"/>
  <c r="O1733" i="109"/>
  <c r="U3877" i="109"/>
  <c r="U502" i="109"/>
  <c r="Q1343" i="109"/>
  <c r="O1249" i="112"/>
  <c r="U137" i="110"/>
  <c r="P82" i="109"/>
  <c r="R166" i="109"/>
  <c r="O1964" i="109"/>
  <c r="T607" i="109"/>
  <c r="X556" i="109"/>
  <c r="Q645" i="109"/>
  <c r="R2198" i="109"/>
  <c r="P70" i="110"/>
  <c r="X4159" i="109"/>
  <c r="W2729" i="109"/>
  <c r="U33" i="109"/>
  <c r="R1230" i="109"/>
  <c r="P113" i="110"/>
  <c r="Y4229" i="109"/>
  <c r="Q2585" i="109"/>
  <c r="O1768" i="112"/>
  <c r="S535" i="109"/>
  <c r="X2211" i="109"/>
  <c r="N1215" i="112"/>
  <c r="Q3675" i="109"/>
  <c r="O571" i="109"/>
  <c r="K144" i="113"/>
  <c r="V4199" i="109"/>
  <c r="Q582" i="112"/>
  <c r="V428" i="109"/>
  <c r="U2271" i="109"/>
  <c r="P1559" i="112"/>
  <c r="T3525" i="109"/>
  <c r="U3832" i="109"/>
  <c r="V4145" i="109"/>
  <c r="P3486" i="109"/>
  <c r="N380" i="112"/>
  <c r="O1923" i="112"/>
  <c r="Y3884" i="109"/>
  <c r="R1572" i="109"/>
  <c r="N4242" i="109"/>
  <c r="S2005" i="109"/>
  <c r="V3496" i="109"/>
  <c r="V1938" i="109"/>
  <c r="O271" i="112"/>
  <c r="Q577" i="112"/>
  <c r="T2231" i="109"/>
  <c r="S3850" i="109"/>
  <c r="R4064" i="109"/>
  <c r="P1322" i="112"/>
  <c r="P1927" i="112"/>
  <c r="O31" i="109"/>
  <c r="V1879" i="109"/>
  <c r="N2085" i="112"/>
  <c r="Y1603" i="109"/>
  <c r="Y2837" i="109"/>
  <c r="Q1795" i="112"/>
  <c r="S4147" i="109"/>
  <c r="U3379" i="109"/>
  <c r="P403" i="109"/>
  <c r="O47" i="112"/>
  <c r="T2329" i="109"/>
  <c r="N1162" i="109"/>
  <c r="S3112" i="109"/>
  <c r="S2838" i="109"/>
  <c r="Z1778" i="109"/>
  <c r="Y3558" i="109"/>
  <c r="N2642" i="109"/>
  <c r="Q1476" i="112"/>
  <c r="Q3757" i="109"/>
  <c r="P2363" i="109"/>
  <c r="V4118" i="109"/>
  <c r="R896" i="112"/>
  <c r="T3788" i="109"/>
  <c r="V1832" i="109"/>
  <c r="W3047" i="109"/>
  <c r="K12" i="110"/>
  <c r="W1494" i="109"/>
  <c r="X1683" i="109"/>
  <c r="R3419" i="109"/>
  <c r="S93" i="109"/>
  <c r="P2344" i="109"/>
  <c r="P2688" i="109"/>
  <c r="X1557" i="109"/>
  <c r="R3111" i="109"/>
  <c r="M132" i="113"/>
  <c r="U4048" i="109"/>
  <c r="W1748" i="109"/>
  <c r="Z1754" i="109"/>
  <c r="R1315" i="109"/>
  <c r="Q4127" i="109"/>
  <c r="U1317" i="109"/>
  <c r="T1155" i="109"/>
  <c r="T2351" i="109"/>
  <c r="U4273" i="109"/>
  <c r="N578" i="109"/>
  <c r="W2313" i="109"/>
  <c r="O2078" i="109"/>
  <c r="Q124" i="110"/>
  <c r="T55" i="110"/>
  <c r="O1755" i="112"/>
  <c r="O507" i="109"/>
  <c r="N1013" i="112"/>
  <c r="S985" i="109"/>
  <c r="O190" i="109"/>
  <c r="T481" i="109"/>
  <c r="P1960" i="112"/>
  <c r="R2008" i="109"/>
  <c r="O1315" i="109"/>
  <c r="W2097" i="109"/>
  <c r="N376" i="109"/>
  <c r="Q809" i="109"/>
  <c r="O955" i="112"/>
  <c r="R1133" i="109"/>
  <c r="Q1669" i="109"/>
  <c r="S122" i="110"/>
  <c r="Y2394" i="109"/>
  <c r="T2117" i="109"/>
  <c r="Q1341" i="109"/>
  <c r="U630" i="109"/>
  <c r="U3772" i="109"/>
  <c r="S2420" i="109"/>
  <c r="N987" i="109"/>
  <c r="X3060" i="109"/>
  <c r="S2278" i="109"/>
  <c r="P417" i="109"/>
  <c r="V928" i="109"/>
  <c r="O4228" i="109"/>
  <c r="P1194" i="109"/>
  <c r="W2658" i="109"/>
  <c r="Q1831" i="109"/>
  <c r="T1583" i="109"/>
  <c r="P377" i="112"/>
  <c r="P96" i="112"/>
  <c r="Q1992" i="109"/>
  <c r="O1465" i="109"/>
  <c r="R3710" i="109"/>
  <c r="S2245" i="109"/>
  <c r="R234" i="109"/>
  <c r="N4283" i="109"/>
  <c r="Q2652" i="109"/>
  <c r="N819" i="112"/>
  <c r="X2781" i="109"/>
  <c r="P1474" i="112"/>
  <c r="X929" i="109"/>
  <c r="O694" i="112"/>
  <c r="T2579" i="109"/>
  <c r="L67" i="110"/>
  <c r="P3106" i="109"/>
  <c r="W1195" i="109"/>
  <c r="S648" i="109"/>
  <c r="T897" i="109"/>
  <c r="W1476" i="109"/>
  <c r="T4035" i="109"/>
  <c r="W553" i="109"/>
  <c r="Q928" i="109"/>
  <c r="V900" i="109"/>
  <c r="O3442" i="109"/>
  <c r="P1857" i="112"/>
  <c r="N897" i="109"/>
  <c r="V4304" i="109"/>
  <c r="Y521" i="109"/>
  <c r="R1589" i="109"/>
  <c r="P1212" i="112"/>
  <c r="P924" i="112"/>
  <c r="T796" i="109"/>
  <c r="P2279" i="109"/>
  <c r="S1742" i="109"/>
  <c r="Q2334" i="112"/>
  <c r="Q1616" i="109"/>
  <c r="P136" i="109"/>
  <c r="Q1374" i="109"/>
  <c r="Q3813" i="109"/>
  <c r="Q976" i="109"/>
  <c r="T2647" i="109"/>
  <c r="Y523" i="109"/>
  <c r="R3162" i="109"/>
  <c r="N3357" i="109"/>
  <c r="W2761" i="109"/>
  <c r="P515" i="109"/>
  <c r="O1722" i="109"/>
  <c r="P273" i="109"/>
  <c r="W2807" i="109"/>
  <c r="N636" i="109"/>
  <c r="Y280" i="109"/>
  <c r="U4040" i="109"/>
  <c r="V1562" i="109"/>
  <c r="T507" i="109"/>
  <c r="M154" i="113"/>
  <c r="Q2566" i="112"/>
  <c r="O3446" i="109"/>
  <c r="J86" i="110"/>
  <c r="V202" i="109"/>
  <c r="T2654" i="109"/>
  <c r="O1600" i="109"/>
  <c r="R21" i="109"/>
  <c r="Q3536" i="109"/>
  <c r="P2960" i="109"/>
  <c r="V2358" i="109"/>
  <c r="T189" i="109"/>
  <c r="O2573" i="109"/>
  <c r="V2433" i="109"/>
  <c r="O4140" i="109"/>
  <c r="Q616" i="109"/>
  <c r="N951" i="109"/>
  <c r="T952" i="109"/>
  <c r="X735" i="109"/>
  <c r="T1725" i="109"/>
  <c r="R98" i="109"/>
  <c r="R493" i="109"/>
  <c r="Q1138" i="109"/>
  <c r="O726" i="112"/>
  <c r="V1945" i="109"/>
  <c r="W1682" i="109"/>
  <c r="R1485" i="109"/>
  <c r="Y1315" i="109"/>
  <c r="T267" i="109"/>
  <c r="S1737" i="109"/>
  <c r="Y2068" i="109"/>
  <c r="T109" i="109"/>
  <c r="Q3546" i="109"/>
  <c r="S4152" i="109"/>
  <c r="V1017" i="109"/>
  <c r="O1655" i="112"/>
  <c r="U2253" i="109"/>
  <c r="V2248" i="109"/>
  <c r="W845" i="109"/>
  <c r="U2604" i="109"/>
  <c r="R4084" i="109"/>
  <c r="V4064" i="109"/>
  <c r="O2405" i="109"/>
  <c r="T2095" i="109"/>
  <c r="T551" i="109"/>
  <c r="W650" i="109"/>
  <c r="W75" i="109"/>
  <c r="Q3434" i="109"/>
  <c r="U3663" i="109"/>
  <c r="X3369" i="109"/>
  <c r="W3059" i="109"/>
  <c r="R3399" i="109"/>
  <c r="S3158" i="109"/>
  <c r="R3707" i="109"/>
  <c r="Y4231" i="109"/>
  <c r="P375" i="109"/>
  <c r="N180" i="110"/>
  <c r="P2934" i="109"/>
  <c r="N1362" i="109"/>
  <c r="W3043" i="109"/>
  <c r="Q8" i="109"/>
  <c r="O638" i="112"/>
  <c r="P2383" i="112"/>
  <c r="V3893" i="109"/>
  <c r="Y890" i="109"/>
  <c r="W1013" i="109"/>
  <c r="X3323" i="109"/>
  <c r="X387" i="109"/>
  <c r="W2271" i="109"/>
  <c r="X38" i="109"/>
  <c r="Y3367" i="109"/>
  <c r="X3425" i="109"/>
  <c r="V3714" i="109"/>
  <c r="N1491" i="112"/>
  <c r="Y1920" i="109"/>
  <c r="Q541" i="109"/>
  <c r="X2741" i="109"/>
  <c r="N2343" i="109"/>
  <c r="O2984" i="109"/>
  <c r="V3438" i="109"/>
  <c r="N1498" i="109"/>
  <c r="T2563" i="109"/>
  <c r="U4293" i="109"/>
  <c r="O27" i="112"/>
  <c r="S85" i="109"/>
  <c r="S2969" i="109"/>
  <c r="O164" i="109"/>
  <c r="N462" i="112"/>
  <c r="Q750" i="112"/>
  <c r="T744" i="109"/>
  <c r="R938" i="109"/>
  <c r="Y3708" i="109"/>
  <c r="Y1493" i="109"/>
  <c r="Y1864" i="109"/>
  <c r="O283" i="109"/>
  <c r="N522" i="109"/>
  <c r="X68" i="109"/>
  <c r="R3390" i="109"/>
  <c r="R1123" i="112"/>
  <c r="V442" i="109"/>
  <c r="U545" i="109"/>
  <c r="O2815" i="109"/>
  <c r="V2247" i="109"/>
  <c r="V1834" i="109"/>
  <c r="S254" i="109"/>
  <c r="Q70" i="109"/>
  <c r="Y1530" i="109"/>
  <c r="T2635" i="109"/>
  <c r="P96" i="109"/>
  <c r="S1283" i="109"/>
  <c r="N3388" i="109"/>
  <c r="O1302" i="109"/>
  <c r="W39" i="109"/>
  <c r="N2763" i="109"/>
  <c r="Y615" i="109"/>
  <c r="Y1695" i="109"/>
  <c r="V2340" i="109"/>
  <c r="O3738" i="109"/>
  <c r="Q1743" i="109"/>
  <c r="V4112" i="109"/>
  <c r="P46" i="112"/>
  <c r="R1921" i="109"/>
  <c r="O567" i="112"/>
  <c r="P1532" i="112"/>
  <c r="X2301" i="109"/>
  <c r="P1084" i="112"/>
  <c r="P1635" i="109"/>
  <c r="N1828" i="109"/>
  <c r="X3471" i="109"/>
  <c r="T2652" i="109"/>
  <c r="U1559" i="109"/>
  <c r="O1309" i="109"/>
  <c r="N2333" i="112"/>
  <c r="X4209" i="109"/>
  <c r="N3366" i="109"/>
  <c r="O3435" i="109"/>
  <c r="T1379" i="109"/>
  <c r="S2947" i="109"/>
  <c r="X374" i="109"/>
  <c r="O564" i="109"/>
  <c r="Q2134" i="112"/>
  <c r="P2100" i="109"/>
  <c r="W3403" i="109"/>
  <c r="N3002" i="109"/>
  <c r="S2731" i="109"/>
  <c r="U42" i="109"/>
  <c r="T87" i="110"/>
  <c r="P787" i="109"/>
  <c r="Q110" i="109"/>
  <c r="V2754" i="109"/>
  <c r="P2416" i="109"/>
  <c r="U2309" i="109"/>
  <c r="S3120" i="109"/>
  <c r="R115" i="110"/>
  <c r="Y2628" i="109"/>
  <c r="S3167" i="109"/>
  <c r="Q4161" i="109"/>
  <c r="Y2073" i="109"/>
  <c r="T741" i="109"/>
  <c r="N3332" i="109"/>
  <c r="Y514" i="109"/>
  <c r="X3758" i="109"/>
  <c r="N3521" i="109"/>
  <c r="T152" i="109"/>
  <c r="Y208" i="109"/>
  <c r="Y3828" i="109"/>
  <c r="N2584" i="109"/>
  <c r="Y1597" i="109"/>
  <c r="O2580" i="109"/>
  <c r="Q89" i="112"/>
  <c r="N133" i="112"/>
  <c r="Y3898" i="109"/>
  <c r="P847" i="109"/>
  <c r="R999" i="109"/>
  <c r="X3196" i="109"/>
  <c r="Q2431" i="109"/>
  <c r="T4031" i="109"/>
  <c r="Q2371" i="109"/>
  <c r="R3206" i="109"/>
  <c r="T2397" i="109"/>
  <c r="U2930" i="109"/>
  <c r="V2086" i="109"/>
  <c r="P1947" i="109"/>
  <c r="Y2953" i="109"/>
  <c r="O2030" i="109"/>
  <c r="U39" i="110"/>
  <c r="X94" i="109"/>
  <c r="U122" i="110"/>
  <c r="O497" i="109"/>
  <c r="U532" i="109"/>
  <c r="Q2710" i="109"/>
  <c r="R662" i="112"/>
  <c r="Z1083" i="109"/>
  <c r="X1187" i="109"/>
  <c r="N1538" i="109"/>
  <c r="Y1842" i="109"/>
  <c r="N735" i="109"/>
  <c r="U23" i="109"/>
  <c r="T3798" i="109"/>
  <c r="W3413" i="109"/>
  <c r="Q543" i="112"/>
  <c r="R3167" i="109"/>
  <c r="Y3313" i="109"/>
  <c r="W1920" i="109"/>
  <c r="S191" i="109"/>
  <c r="P1596" i="109"/>
  <c r="Q813" i="109"/>
  <c r="P3673" i="109"/>
  <c r="P2335" i="109"/>
  <c r="S2403" i="109"/>
  <c r="X1207" i="109"/>
  <c r="W287" i="109"/>
  <c r="T539" i="109"/>
  <c r="O446" i="109"/>
  <c r="T4162" i="109"/>
  <c r="Q1186" i="112"/>
  <c r="X290" i="109"/>
  <c r="N2319" i="112"/>
  <c r="N565" i="112"/>
  <c r="Q159" i="110"/>
  <c r="U1318" i="109"/>
  <c r="O1947" i="109"/>
  <c r="Y3709" i="109"/>
  <c r="T3472" i="109"/>
  <c r="T2400" i="109"/>
  <c r="X2599" i="109"/>
  <c r="N1163" i="109"/>
  <c r="R1573" i="109"/>
  <c r="V3454" i="109"/>
  <c r="Y3715" i="109"/>
  <c r="W604" i="109"/>
  <c r="O2936" i="109"/>
  <c r="P2667" i="109"/>
  <c r="Y136" i="109"/>
  <c r="P750" i="109"/>
  <c r="Q2481" i="109"/>
  <c r="N2461" i="109"/>
  <c r="Y3805" i="109"/>
  <c r="R509" i="109"/>
  <c r="W896" i="109"/>
  <c r="P513" i="109"/>
  <c r="P3529" i="109"/>
  <c r="U1501" i="109"/>
  <c r="V980" i="109"/>
  <c r="T3051" i="109"/>
  <c r="P443" i="109"/>
  <c r="Z3235" i="109"/>
  <c r="N3684" i="109"/>
  <c r="T54" i="110"/>
  <c r="U3119" i="109"/>
  <c r="N1142" i="109"/>
  <c r="P831" i="109"/>
  <c r="Y2329" i="109"/>
  <c r="W3016" i="109"/>
  <c r="V1123" i="109"/>
  <c r="R3540" i="109"/>
  <c r="U2577" i="109"/>
  <c r="X40" i="109"/>
  <c r="N3506" i="109"/>
  <c r="T3351" i="109"/>
  <c r="P3543" i="109"/>
  <c r="Y4094" i="109"/>
  <c r="W558" i="109"/>
  <c r="Y4030" i="109"/>
  <c r="U3681" i="109"/>
  <c r="N1126" i="109"/>
  <c r="P849" i="109"/>
  <c r="P1321" i="109"/>
  <c r="X12" i="109"/>
  <c r="T1584" i="109"/>
  <c r="Q1848" i="109"/>
  <c r="O2586" i="109"/>
  <c r="S2450" i="109"/>
  <c r="Q2343" i="109"/>
  <c r="W785" i="109"/>
  <c r="O989" i="109"/>
  <c r="R1898" i="109"/>
  <c r="W562" i="109"/>
  <c r="Y62" i="109"/>
  <c r="S3816" i="109"/>
  <c r="U137" i="109"/>
  <c r="Q1716" i="109"/>
  <c r="R1637" i="109"/>
  <c r="V893" i="109"/>
  <c r="W2075" i="109"/>
  <c r="U3746" i="109"/>
  <c r="R3309" i="109"/>
  <c r="P1642" i="109"/>
  <c r="V193" i="109"/>
  <c r="Y877" i="109"/>
  <c r="N1282" i="109"/>
  <c r="P3496" i="109"/>
  <c r="R3072" i="109"/>
  <c r="Q35" i="110"/>
  <c r="W2758" i="109"/>
  <c r="O473" i="112"/>
  <c r="U917" i="109"/>
  <c r="W4263" i="109"/>
  <c r="N833" i="109"/>
  <c r="O785" i="109"/>
  <c r="W176" i="109"/>
  <c r="T2703" i="109"/>
  <c r="T1502" i="109"/>
  <c r="Q2603" i="109"/>
  <c r="V189" i="109"/>
  <c r="N4266" i="109"/>
  <c r="Q1672" i="109"/>
  <c r="N208" i="109"/>
  <c r="L59" i="110"/>
  <c r="W3706" i="109"/>
  <c r="O234" i="109"/>
  <c r="Q981" i="112"/>
  <c r="O608" i="109"/>
  <c r="U3080" i="109"/>
  <c r="Q597" i="109"/>
  <c r="P124" i="112"/>
  <c r="P984" i="109"/>
  <c r="V2696" i="109"/>
  <c r="O166" i="112"/>
  <c r="N3445" i="109"/>
  <c r="O4227" i="109"/>
  <c r="Q2634" i="109"/>
  <c r="T2789" i="109"/>
  <c r="N1246" i="109"/>
  <c r="T3700" i="109"/>
  <c r="S1468" i="109"/>
  <c r="Q1304" i="109"/>
  <c r="S1242" i="109"/>
  <c r="N2239" i="109"/>
  <c r="P3765" i="109"/>
  <c r="O155" i="112"/>
  <c r="T3143" i="109"/>
  <c r="P3097" i="109"/>
  <c r="X246" i="109"/>
  <c r="U2365" i="109"/>
  <c r="N1870" i="109"/>
  <c r="T3730" i="109"/>
  <c r="S1607" i="109"/>
  <c r="S955" i="109"/>
  <c r="Y1261" i="109"/>
  <c r="X586" i="109"/>
  <c r="R2734" i="109"/>
  <c r="V2205" i="109"/>
  <c r="V370" i="109"/>
  <c r="W1864" i="109"/>
  <c r="U1181" i="109"/>
  <c r="S4060" i="109"/>
  <c r="P927" i="109"/>
  <c r="O3809" i="109"/>
  <c r="R4210" i="109"/>
  <c r="O3787" i="109"/>
  <c r="T136" i="109"/>
  <c r="L32" i="113"/>
  <c r="O3708" i="109"/>
  <c r="Q1056" i="112"/>
  <c r="U1463" i="109"/>
  <c r="X3558" i="109"/>
  <c r="U411" i="109"/>
  <c r="P1940" i="112"/>
  <c r="N876" i="109"/>
  <c r="O3516" i="109"/>
  <c r="U1014" i="109"/>
  <c r="N3556" i="109"/>
  <c r="S2258" i="109"/>
  <c r="W3810" i="109"/>
  <c r="W2985" i="109"/>
  <c r="Y4090" i="109"/>
  <c r="V957" i="109"/>
  <c r="R3329" i="109"/>
  <c r="V3712" i="109"/>
  <c r="U120" i="110"/>
  <c r="N2100" i="109"/>
  <c r="U1730" i="109"/>
  <c r="N1601" i="109"/>
  <c r="Y1301" i="109"/>
  <c r="R1927" i="109"/>
  <c r="T2437" i="109"/>
  <c r="P3447" i="109"/>
  <c r="R2345" i="109"/>
  <c r="S397" i="109"/>
  <c r="R117" i="109"/>
  <c r="Y2606" i="109"/>
  <c r="U189" i="109"/>
  <c r="T3905" i="109"/>
  <c r="V4089" i="109"/>
  <c r="O116" i="112"/>
  <c r="X1167" i="109"/>
  <c r="R4020" i="109"/>
  <c r="N124" i="112"/>
  <c r="N2179" i="112"/>
  <c r="S2752" i="109"/>
  <c r="S3552" i="109"/>
  <c r="T236" i="109"/>
  <c r="S588" i="109"/>
  <c r="U655" i="109"/>
  <c r="O2955" i="109"/>
  <c r="P2306" i="112"/>
  <c r="O255" i="112"/>
  <c r="X2676" i="109"/>
  <c r="N4260" i="109"/>
  <c r="S3872" i="109"/>
  <c r="Q762" i="112"/>
  <c r="Q3355" i="109"/>
  <c r="W1861" i="109"/>
  <c r="X205" i="109"/>
  <c r="O413" i="109"/>
  <c r="R2326" i="109"/>
  <c r="Y402" i="109"/>
  <c r="S92" i="110"/>
  <c r="W1829" i="109"/>
  <c r="N1020" i="112"/>
  <c r="R2007" i="109"/>
  <c r="P44" i="109"/>
  <c r="O3810" i="109"/>
  <c r="S1647" i="109"/>
  <c r="R2940" i="109"/>
  <c r="V1881" i="109"/>
  <c r="R1108" i="109"/>
  <c r="T2732" i="109"/>
  <c r="T105" i="110"/>
  <c r="O2788" i="109"/>
  <c r="X4078" i="109"/>
  <c r="O631" i="112"/>
  <c r="N953" i="112"/>
  <c r="O825" i="112"/>
  <c r="Y1249" i="109"/>
  <c r="O1602" i="109"/>
  <c r="Y1287" i="109"/>
  <c r="Y1174" i="109"/>
  <c r="W2035" i="109"/>
  <c r="P571" i="112"/>
  <c r="O1972" i="109"/>
  <c r="Y2727" i="109"/>
  <c r="P2052" i="109"/>
  <c r="P1099" i="109"/>
  <c r="P1969" i="109"/>
  <c r="X263" i="109"/>
  <c r="R3922" i="109"/>
  <c r="N811" i="109"/>
  <c r="Y3809" i="109"/>
  <c r="P25" i="109"/>
  <c r="R1872" i="109"/>
  <c r="U1566" i="109"/>
  <c r="W3368" i="109"/>
  <c r="U1538" i="109"/>
  <c r="N3795" i="109"/>
  <c r="R2679" i="109"/>
  <c r="O1390" i="112"/>
  <c r="O1271" i="109"/>
  <c r="Q83" i="109"/>
  <c r="O474" i="109"/>
  <c r="S2241" i="109"/>
  <c r="W3192" i="109"/>
  <c r="S1489" i="109"/>
  <c r="O754" i="112"/>
  <c r="Q600" i="112"/>
  <c r="S3008" i="109"/>
  <c r="N2922" i="109"/>
  <c r="T1932" i="109"/>
  <c r="S3835" i="109"/>
  <c r="Y3717" i="109"/>
  <c r="S2671" i="109"/>
  <c r="Q1461" i="112"/>
  <c r="O862" i="112"/>
  <c r="N741" i="109"/>
  <c r="T76" i="110"/>
  <c r="Q694" i="112"/>
  <c r="Q3007" i="109"/>
  <c r="Q837" i="109"/>
  <c r="V2356" i="109"/>
  <c r="N94" i="109"/>
  <c r="T2118" i="109"/>
  <c r="W940" i="109"/>
  <c r="N2722" i="109"/>
  <c r="X1862" i="109"/>
  <c r="U3448" i="109"/>
  <c r="Q4195" i="109"/>
  <c r="X1920" i="109"/>
  <c r="O3892" i="109"/>
  <c r="T2951" i="109"/>
  <c r="Y3149" i="109"/>
  <c r="O3775" i="109"/>
  <c r="N1209" i="112"/>
  <c r="X3771" i="109"/>
  <c r="Q785" i="109"/>
  <c r="Q3085" i="109"/>
  <c r="N1861" i="109"/>
  <c r="R1560" i="109"/>
  <c r="P4191" i="109"/>
  <c r="Y2770" i="109"/>
  <c r="X1508" i="109"/>
  <c r="W2784" i="109"/>
  <c r="N2956" i="109"/>
  <c r="W2750" i="109"/>
  <c r="R567" i="109"/>
  <c r="Q2799" i="109"/>
  <c r="O3561" i="109"/>
  <c r="T1150" i="109"/>
  <c r="W2741" i="109"/>
  <c r="W232" i="109"/>
  <c r="R1116" i="109"/>
  <c r="U641" i="109"/>
  <c r="Q1976" i="109"/>
  <c r="S926" i="109"/>
  <c r="W2730" i="109"/>
  <c r="Z2495" i="109"/>
  <c r="X3030" i="109"/>
  <c r="P2697" i="109"/>
  <c r="U2283" i="109"/>
  <c r="U2674" i="109"/>
  <c r="Q3156" i="109"/>
  <c r="N271" i="109"/>
  <c r="N630" i="109"/>
  <c r="W3571" i="109"/>
  <c r="W4224" i="109"/>
  <c r="R3852" i="109"/>
  <c r="P538" i="112"/>
  <c r="O412" i="109"/>
  <c r="Y819" i="109"/>
  <c r="M146" i="110"/>
  <c r="Y3416" i="109"/>
  <c r="T3459" i="109"/>
  <c r="Z1801" i="109"/>
  <c r="N1255" i="112"/>
  <c r="X1474" i="109"/>
  <c r="T1361" i="109"/>
  <c r="X1172" i="109"/>
  <c r="Q2611" i="109"/>
  <c r="P1276" i="112"/>
  <c r="Q3804" i="109"/>
  <c r="U3546" i="109"/>
  <c r="N3859" i="109"/>
  <c r="R1192" i="109"/>
  <c r="N428" i="109"/>
  <c r="P1482" i="109"/>
  <c r="W3298" i="109"/>
  <c r="X514" i="109"/>
  <c r="Q613" i="112"/>
  <c r="O1438" i="112"/>
  <c r="P1914" i="109"/>
  <c r="X1670" i="109"/>
  <c r="V1637" i="109"/>
  <c r="N1829" i="109"/>
  <c r="Q254" i="109"/>
  <c r="Y3418" i="109"/>
  <c r="N344" i="112"/>
  <c r="W1102" i="109"/>
  <c r="W3805" i="109"/>
  <c r="V1586" i="109"/>
  <c r="P2034" i="109"/>
  <c r="O2424" i="109"/>
  <c r="S2090" i="109"/>
  <c r="T1684" i="109"/>
  <c r="V50" i="109"/>
  <c r="Z294" i="109"/>
  <c r="V3158" i="109"/>
  <c r="S1300" i="109"/>
  <c r="V3530" i="109"/>
  <c r="T3392" i="109"/>
  <c r="Y3357" i="109"/>
  <c r="Q548" i="109"/>
  <c r="O1760" i="112"/>
  <c r="S3670" i="109"/>
  <c r="X2093" i="109"/>
  <c r="W3660" i="109"/>
  <c r="N3090" i="109"/>
  <c r="W2932" i="109"/>
  <c r="Q246" i="109"/>
  <c r="O2826" i="109"/>
  <c r="P1477" i="112"/>
  <c r="P4158" i="109"/>
  <c r="O137" i="112"/>
  <c r="V761" i="109"/>
  <c r="U903" i="109"/>
  <c r="W2938" i="109"/>
  <c r="V508" i="109"/>
  <c r="V2076" i="109"/>
  <c r="Y2293" i="109"/>
  <c r="T34" i="109"/>
  <c r="P2685" i="109"/>
  <c r="Y736" i="109"/>
  <c r="X1130" i="109"/>
  <c r="T439" i="109"/>
  <c r="Y951" i="109"/>
  <c r="N3381" i="109"/>
  <c r="P1408" i="112"/>
  <c r="X1473" i="109"/>
  <c r="P124" i="109"/>
  <c r="Y2276" i="109"/>
  <c r="N2964" i="109"/>
  <c r="Z3274" i="109"/>
  <c r="V3288" i="109"/>
  <c r="N3759" i="109"/>
  <c r="W1517" i="109"/>
  <c r="N3765" i="109"/>
  <c r="P258" i="109"/>
  <c r="R3818" i="109"/>
  <c r="Q2721" i="109"/>
  <c r="Y4055" i="109"/>
  <c r="R2233" i="109"/>
  <c r="W529" i="109"/>
  <c r="W3482" i="109"/>
  <c r="O346" i="112"/>
  <c r="N3389" i="109"/>
  <c r="T1870" i="109"/>
  <c r="O2611" i="109"/>
  <c r="Y2975" i="109"/>
  <c r="T1873" i="109"/>
  <c r="T1313" i="109"/>
  <c r="N975" i="112"/>
  <c r="S3372" i="109"/>
  <c r="W2792" i="109"/>
  <c r="O33" i="109"/>
  <c r="W1376" i="109"/>
  <c r="Q777" i="109"/>
  <c r="N143" i="112"/>
  <c r="W3465" i="109"/>
  <c r="W1331" i="109"/>
  <c r="X2992" i="109"/>
  <c r="V1331" i="109"/>
  <c r="V2368" i="109"/>
  <c r="V576" i="109"/>
  <c r="R1944" i="109"/>
  <c r="Q1257" i="109"/>
  <c r="N3723" i="109"/>
  <c r="X2692" i="109"/>
  <c r="R4126" i="109"/>
  <c r="P1054" i="112"/>
  <c r="U3386" i="109"/>
  <c r="O1287" i="112"/>
  <c r="W4085" i="109"/>
  <c r="U1367" i="109"/>
  <c r="V252" i="109"/>
  <c r="P421" i="109"/>
  <c r="X1139" i="109"/>
  <c r="V4190" i="109"/>
  <c r="O1367" i="109"/>
  <c r="T2779" i="109"/>
  <c r="X2380" i="109"/>
  <c r="O3793" i="109"/>
  <c r="X195" i="109"/>
  <c r="T2415" i="109"/>
  <c r="P2798" i="109"/>
  <c r="N842" i="109"/>
  <c r="U1497" i="109"/>
  <c r="V2261" i="109"/>
  <c r="X3856" i="109"/>
  <c r="Y854" i="109"/>
  <c r="Y1010" i="109"/>
  <c r="T3343" i="109"/>
  <c r="U2613" i="109"/>
  <c r="W173" i="109"/>
  <c r="O3143" i="109"/>
  <c r="S1370" i="109"/>
  <c r="N2692" i="112"/>
  <c r="X1918" i="109"/>
  <c r="X606" i="109"/>
  <c r="Z3230" i="109"/>
  <c r="T2017" i="109"/>
  <c r="L160" i="110"/>
  <c r="Q1566" i="109"/>
  <c r="Q1726" i="112"/>
  <c r="W3700" i="109"/>
  <c r="V1545" i="109"/>
  <c r="R804" i="109"/>
  <c r="P1942" i="109"/>
  <c r="O991" i="109"/>
  <c r="Q47" i="109"/>
  <c r="N1593" i="109"/>
  <c r="V3798" i="109"/>
  <c r="O3825" i="109"/>
  <c r="T3382" i="109"/>
  <c r="X1261" i="109"/>
  <c r="U2561" i="109"/>
  <c r="U1650" i="109"/>
  <c r="X520" i="109"/>
  <c r="Y2204" i="109"/>
  <c r="P3004" i="109"/>
  <c r="N1716" i="109"/>
  <c r="N406" i="109"/>
  <c r="X793" i="109"/>
  <c r="V155" i="109"/>
  <c r="O737" i="112"/>
  <c r="V2220" i="109"/>
  <c r="O2130" i="112"/>
  <c r="Q2622" i="109"/>
  <c r="Y3554" i="109"/>
  <c r="Y1885" i="109"/>
  <c r="S3696" i="109"/>
  <c r="W635" i="109"/>
  <c r="P2420" i="112"/>
  <c r="T3675" i="109"/>
  <c r="P2433" i="112"/>
  <c r="R3430" i="109"/>
  <c r="Z3280" i="109"/>
  <c r="Q1573" i="109"/>
  <c r="X2048" i="109"/>
  <c r="Z3618" i="109"/>
  <c r="W3698" i="109"/>
  <c r="Z1445" i="109"/>
  <c r="Y3465" i="109"/>
  <c r="Y3329" i="109"/>
  <c r="O1904" i="109"/>
  <c r="P311" i="112"/>
  <c r="P892" i="109"/>
  <c r="N2644" i="109"/>
  <c r="O1834" i="109"/>
  <c r="W991" i="109"/>
  <c r="P869" i="109"/>
  <c r="Y1117" i="109"/>
  <c r="P2649" i="109"/>
  <c r="P176" i="109"/>
  <c r="O2814" i="109"/>
  <c r="V4287" i="109"/>
  <c r="T3748" i="109"/>
  <c r="N3428" i="109"/>
  <c r="P2325" i="109"/>
  <c r="T3175" i="109"/>
  <c r="Q178" i="112"/>
  <c r="P942" i="109"/>
  <c r="U4222" i="109"/>
  <c r="T3913" i="109"/>
  <c r="P1348" i="109"/>
  <c r="V3379" i="109"/>
  <c r="N2023" i="112"/>
  <c r="O1482" i="112"/>
  <c r="N2417" i="109"/>
  <c r="U1256" i="109"/>
  <c r="R3808" i="109"/>
  <c r="T4119" i="109"/>
  <c r="O2925" i="109"/>
  <c r="P1931" i="109"/>
  <c r="U464" i="109"/>
  <c r="S3676" i="109"/>
  <c r="W1697" i="109"/>
  <c r="R3113" i="109"/>
  <c r="O1653" i="109"/>
  <c r="W1261" i="109"/>
  <c r="J179" i="110"/>
  <c r="U1312" i="109"/>
  <c r="Q4047" i="109"/>
  <c r="Q525" i="112"/>
  <c r="P546" i="109"/>
  <c r="V2815" i="109"/>
  <c r="W200" i="109"/>
  <c r="P1435" i="112"/>
  <c r="P3842" i="109"/>
  <c r="R160" i="109"/>
  <c r="U3805" i="109"/>
  <c r="S3932" i="109"/>
  <c r="Q388" i="112"/>
  <c r="W3913" i="109"/>
  <c r="V762" i="109"/>
  <c r="P3137" i="109"/>
  <c r="U2240" i="109"/>
  <c r="U2677" i="109"/>
  <c r="U1186" i="109"/>
  <c r="R3174" i="109"/>
  <c r="Q999" i="112"/>
  <c r="T3493" i="109"/>
  <c r="U17" i="109"/>
  <c r="V560" i="109"/>
  <c r="U882" i="109"/>
  <c r="T484" i="109"/>
  <c r="Q3715" i="109"/>
  <c r="V3056" i="109"/>
  <c r="V3402" i="109"/>
  <c r="O727" i="112"/>
  <c r="W282" i="109"/>
  <c r="S2778" i="109"/>
  <c r="R961" i="109"/>
  <c r="V577" i="109"/>
  <c r="S1667" i="109"/>
  <c r="N4230" i="109"/>
  <c r="N108" i="109"/>
  <c r="T472" i="109"/>
  <c r="P1212" i="109"/>
  <c r="U4142" i="109"/>
  <c r="W3099" i="109"/>
  <c r="T2096" i="109"/>
  <c r="S3919" i="109"/>
  <c r="P86" i="110"/>
  <c r="P35" i="109"/>
  <c r="N2783" i="109"/>
  <c r="T2927" i="109"/>
  <c r="O48" i="109"/>
  <c r="N762" i="112"/>
  <c r="O74" i="109"/>
  <c r="N2324" i="109"/>
  <c r="S1145" i="109"/>
  <c r="U4025" i="109"/>
  <c r="Y2472" i="109"/>
  <c r="N2646" i="112"/>
  <c r="O3433" i="109"/>
  <c r="W1134" i="109"/>
  <c r="U2258" i="109"/>
  <c r="W907" i="109"/>
  <c r="U523" i="109"/>
  <c r="X3800" i="109"/>
  <c r="O78" i="112"/>
  <c r="R3705" i="109"/>
  <c r="V2386" i="109"/>
  <c r="Z1435" i="109"/>
  <c r="N2445" i="109"/>
  <c r="S6" i="110"/>
  <c r="P1304" i="109"/>
  <c r="V4167" i="109"/>
  <c r="P945" i="112"/>
  <c r="V3779" i="109"/>
  <c r="Q396" i="112"/>
  <c r="W569" i="109"/>
  <c r="V4056" i="109"/>
  <c r="V3349" i="109"/>
  <c r="Q3114" i="109"/>
  <c r="O1547" i="109"/>
  <c r="V759" i="109"/>
  <c r="Q1169" i="109"/>
  <c r="N488" i="112"/>
  <c r="O2374" i="109"/>
  <c r="V1252" i="109"/>
  <c r="O413" i="112"/>
  <c r="R127" i="109"/>
  <c r="S2100" i="109"/>
  <c r="Q852" i="112"/>
  <c r="T38" i="110"/>
  <c r="V3043" i="109"/>
  <c r="P2594" i="109"/>
  <c r="S2762" i="109"/>
  <c r="Q32" i="110"/>
  <c r="T62" i="110"/>
  <c r="R3479" i="109"/>
  <c r="Y2291" i="109"/>
  <c r="S3898" i="109"/>
  <c r="O429" i="109"/>
  <c r="O1840" i="109"/>
  <c r="K52" i="110"/>
  <c r="O936" i="109"/>
  <c r="W1149" i="109"/>
  <c r="V2775" i="109"/>
  <c r="T3750" i="109"/>
  <c r="S90" i="109"/>
  <c r="R2673" i="109"/>
  <c r="R3004" i="109"/>
  <c r="W797" i="109"/>
  <c r="W3193" i="109"/>
  <c r="R3874" i="109"/>
  <c r="V3808" i="109"/>
  <c r="U3173" i="109"/>
  <c r="Y2280" i="109"/>
  <c r="Q2560" i="112"/>
  <c r="N869" i="109"/>
  <c r="O1850" i="109"/>
  <c r="P2388" i="109"/>
  <c r="R925" i="109"/>
  <c r="R2117" i="109"/>
  <c r="Z2916" i="109"/>
  <c r="N1325" i="109"/>
  <c r="X1634" i="109"/>
  <c r="T2364" i="109"/>
  <c r="S1346" i="109"/>
  <c r="S1591" i="109"/>
  <c r="Q2642" i="109"/>
  <c r="O3709" i="109"/>
  <c r="O515" i="112"/>
  <c r="W808" i="109"/>
  <c r="P2468" i="109"/>
  <c r="W4017" i="109"/>
  <c r="R2308" i="109"/>
  <c r="Q2229" i="109"/>
  <c r="X2399" i="109"/>
  <c r="V1547" i="109"/>
  <c r="T1185" i="109"/>
  <c r="S1260" i="109"/>
  <c r="J145" i="110"/>
  <c r="S2603" i="109"/>
  <c r="X4208" i="109"/>
  <c r="S2330" i="109"/>
  <c r="O802" i="109"/>
  <c r="T114" i="109"/>
  <c r="O824" i="112"/>
  <c r="T2413" i="109"/>
  <c r="Y3315" i="109"/>
  <c r="U1656" i="109"/>
  <c r="N3024" i="109"/>
  <c r="W473" i="109"/>
  <c r="R1005" i="109"/>
  <c r="Y2248" i="109"/>
  <c r="T1283" i="109"/>
  <c r="S1744" i="109"/>
  <c r="U4304" i="109"/>
  <c r="Y131" i="109"/>
  <c r="Q1839" i="109"/>
  <c r="P1967" i="109"/>
  <c r="U1931" i="109"/>
  <c r="N2423" i="112"/>
  <c r="V1671" i="109"/>
  <c r="N2694" i="112"/>
  <c r="U4199" i="109"/>
  <c r="P8" i="112"/>
  <c r="Y3156" i="109"/>
  <c r="Q2224" i="112"/>
  <c r="P3821" i="109"/>
  <c r="U2088" i="109"/>
  <c r="W3758" i="109"/>
  <c r="O1664" i="109"/>
  <c r="T2604" i="109"/>
  <c r="O1872" i="109"/>
  <c r="Q3677" i="109"/>
  <c r="U3569" i="109"/>
  <c r="U442" i="109"/>
  <c r="S4097" i="109"/>
  <c r="P107" i="109"/>
  <c r="W3851" i="109"/>
  <c r="T1249" i="109"/>
  <c r="X4105" i="109"/>
  <c r="O504" i="109"/>
  <c r="W3867" i="109"/>
  <c r="S33" i="109"/>
  <c r="R2350" i="109"/>
  <c r="P3672" i="109"/>
  <c r="Q4023" i="109"/>
  <c r="S2789" i="109"/>
  <c r="U879" i="109"/>
  <c r="N1244" i="109"/>
  <c r="S1885" i="109"/>
  <c r="Q209" i="109"/>
  <c r="Q1712" i="109"/>
  <c r="Q21" i="110"/>
  <c r="V2686" i="109"/>
  <c r="S3904" i="109"/>
  <c r="U131" i="110"/>
  <c r="V1883" i="109"/>
  <c r="O1057" i="112"/>
  <c r="T1912" i="109"/>
  <c r="X2631" i="109"/>
  <c r="T579" i="109"/>
  <c r="R3841" i="109"/>
  <c r="P487" i="109"/>
  <c r="Y169" i="109"/>
  <c r="V561" i="109"/>
  <c r="P4308" i="109"/>
  <c r="T393" i="109"/>
  <c r="Y3105" i="109"/>
  <c r="U1893" i="109"/>
  <c r="P625" i="109"/>
  <c r="Q2579" i="109"/>
  <c r="Q1609" i="109"/>
  <c r="P2000" i="109"/>
  <c r="X2759" i="109"/>
  <c r="Q133" i="109"/>
  <c r="V3745" i="109"/>
  <c r="X2330" i="109"/>
  <c r="V2464" i="109"/>
  <c r="W3010" i="109"/>
  <c r="T254" i="109"/>
  <c r="Z2492" i="109"/>
  <c r="U2462" i="109"/>
  <c r="Q2" i="112"/>
  <c r="Q4280" i="109"/>
  <c r="P741" i="112"/>
  <c r="V3374" i="109"/>
  <c r="Q1187" i="112"/>
  <c r="S2776" i="109"/>
  <c r="X1307" i="109"/>
  <c r="N1115" i="109"/>
  <c r="U3846" i="109"/>
  <c r="R3387" i="109"/>
  <c r="P60" i="110"/>
  <c r="Y2561" i="109"/>
  <c r="U629" i="109"/>
  <c r="Q3295" i="109"/>
  <c r="Q136" i="109"/>
  <c r="S3796" i="109"/>
  <c r="Q147" i="109"/>
  <c r="N1759" i="112"/>
  <c r="X1633" i="109"/>
  <c r="U2584" i="109"/>
  <c r="X646" i="109"/>
  <c r="Q2570" i="109"/>
  <c r="R1147" i="109"/>
  <c r="T1649" i="109"/>
  <c r="Q1625" i="109"/>
  <c r="Y823" i="109"/>
  <c r="Q230" i="109"/>
  <c r="Y271" i="109"/>
  <c r="X2193" i="109"/>
  <c r="N715" i="112"/>
  <c r="T2992" i="109"/>
  <c r="P3762" i="109"/>
  <c r="S1320" i="109"/>
  <c r="Q1149" i="109"/>
  <c r="P621" i="109"/>
  <c r="Q735" i="109"/>
  <c r="T1884" i="109"/>
  <c r="X403" i="109"/>
  <c r="Y3305" i="109"/>
  <c r="Q382" i="109"/>
  <c r="S2807" i="109"/>
  <c r="U2060" i="109"/>
  <c r="N837" i="109"/>
  <c r="X3527" i="109"/>
  <c r="R3877" i="109"/>
  <c r="V588" i="109"/>
  <c r="W3033" i="109"/>
  <c r="Y1256" i="109"/>
  <c r="Q1634" i="109"/>
  <c r="T269" i="109"/>
  <c r="N796" i="109"/>
  <c r="R57" i="109"/>
  <c r="Q393" i="109"/>
  <c r="Q1684" i="109"/>
  <c r="V2096" i="109"/>
  <c r="Y195" i="109"/>
  <c r="Y1651" i="109"/>
  <c r="O1011" i="109"/>
  <c r="P1479" i="109"/>
  <c r="V640" i="109"/>
  <c r="W2448" i="109"/>
  <c r="X611" i="109"/>
  <c r="Y1706" i="109"/>
  <c r="W24" i="109"/>
  <c r="P1556" i="109"/>
  <c r="Q940" i="109"/>
  <c r="Z1438" i="109"/>
  <c r="O1344" i="109"/>
  <c r="Q3324" i="109"/>
  <c r="Z2144" i="109"/>
  <c r="Q1914" i="109"/>
  <c r="Y3687" i="109"/>
  <c r="Q2669" i="109"/>
  <c r="R2840" i="109"/>
  <c r="Q4304" i="109"/>
  <c r="S32" i="110"/>
  <c r="W4220" i="109"/>
  <c r="Q964" i="109"/>
  <c r="W2632" i="109"/>
  <c r="T1487" i="109"/>
  <c r="W506" i="109"/>
  <c r="T2786" i="109"/>
  <c r="N3153" i="109"/>
  <c r="V1508" i="109"/>
  <c r="U35" i="110"/>
  <c r="R3508" i="109"/>
  <c r="Q2991" i="109"/>
  <c r="O2972" i="109"/>
  <c r="V2621" i="109"/>
  <c r="Q982" i="109"/>
  <c r="X3929" i="109"/>
  <c r="T4250" i="109"/>
  <c r="O717" i="112"/>
  <c r="X2782" i="109"/>
  <c r="U3144" i="109"/>
  <c r="X3064" i="109"/>
  <c r="Q637" i="112"/>
  <c r="U2206" i="109"/>
  <c r="M139" i="110"/>
  <c r="Z1781" i="109"/>
  <c r="S3567" i="109"/>
  <c r="N2744" i="109"/>
  <c r="R1537" i="109"/>
  <c r="V3903" i="109"/>
  <c r="O165" i="109"/>
  <c r="W756" i="109"/>
  <c r="S995" i="109"/>
  <c r="Y4262" i="109"/>
  <c r="N3313" i="109"/>
  <c r="N2944" i="109"/>
  <c r="S39" i="110"/>
  <c r="P1904" i="112"/>
  <c r="Q380" i="112"/>
  <c r="Q1551" i="109"/>
  <c r="Q3056" i="109"/>
  <c r="P449" i="109"/>
  <c r="W3828" i="109"/>
  <c r="O571" i="112"/>
  <c r="N1516" i="109"/>
  <c r="S3031" i="109"/>
  <c r="U827" i="109"/>
  <c r="Q3796" i="109"/>
  <c r="P441" i="109"/>
  <c r="T488" i="109"/>
  <c r="U631" i="109"/>
  <c r="V648" i="109"/>
  <c r="S2579" i="109"/>
  <c r="V3835" i="109"/>
  <c r="Z310" i="109"/>
  <c r="S3937" i="109"/>
  <c r="R4297" i="109"/>
  <c r="U1555" i="109"/>
  <c r="R664" i="112"/>
  <c r="Y832" i="109"/>
  <c r="P2471" i="109"/>
  <c r="P2844" i="109"/>
  <c r="X3819" i="109"/>
  <c r="Q3395" i="109"/>
  <c r="V2976" i="109"/>
  <c r="T3345" i="109"/>
  <c r="X4290" i="109"/>
  <c r="S2299" i="109"/>
  <c r="W411" i="109"/>
  <c r="X2691" i="109"/>
  <c r="O13" i="109"/>
  <c r="O2264" i="109"/>
  <c r="U990" i="109"/>
  <c r="P936" i="112"/>
  <c r="P1943" i="112"/>
  <c r="N547" i="112"/>
  <c r="R1691" i="109"/>
  <c r="S1714" i="109"/>
  <c r="O3811" i="109"/>
  <c r="U819" i="109"/>
  <c r="Y990" i="109"/>
  <c r="T3364" i="109"/>
  <c r="P2627" i="109"/>
  <c r="P1544" i="112"/>
  <c r="X3670" i="109"/>
  <c r="Q1313" i="109"/>
  <c r="V1146" i="109"/>
  <c r="Y1321" i="109"/>
  <c r="S1127" i="109"/>
  <c r="T923" i="109"/>
  <c r="Y3063" i="109"/>
  <c r="Q294" i="112"/>
  <c r="P3881" i="109"/>
  <c r="P3040" i="109"/>
  <c r="V1482" i="109"/>
  <c r="M87" i="110"/>
  <c r="W2016" i="109"/>
  <c r="O1633" i="112"/>
  <c r="Q1253" i="109"/>
  <c r="Q2802" i="109"/>
  <c r="R2056" i="109"/>
  <c r="V1847" i="109"/>
  <c r="U3315" i="109"/>
  <c r="P577" i="109"/>
  <c r="P783" i="112"/>
  <c r="T615" i="109"/>
  <c r="Q2135" i="112"/>
  <c r="R1604" i="109"/>
  <c r="W3796" i="109"/>
  <c r="R2412" i="109"/>
  <c r="P3736" i="109"/>
  <c r="T2585" i="109"/>
  <c r="N904" i="109"/>
  <c r="Y2567" i="109"/>
  <c r="P2046" i="109"/>
  <c r="O2395" i="109"/>
  <c r="Z323" i="109"/>
  <c r="V33" i="109"/>
  <c r="W4116" i="109"/>
  <c r="X3083" i="109"/>
  <c r="R2339" i="109"/>
  <c r="V2071" i="109"/>
  <c r="T2664" i="109"/>
  <c r="N1743" i="109"/>
  <c r="Q380" i="109"/>
  <c r="S601" i="109"/>
  <c r="V920" i="109"/>
  <c r="V1903" i="109"/>
  <c r="Q2480" i="109"/>
  <c r="N2926" i="109"/>
  <c r="S3047" i="109"/>
  <c r="Q3667" i="109"/>
  <c r="Q2685" i="109"/>
  <c r="Y629" i="109"/>
  <c r="Y1467" i="109"/>
  <c r="X2848" i="109"/>
  <c r="O2103" i="109"/>
  <c r="Q596" i="109"/>
  <c r="R406" i="109"/>
  <c r="Y433" i="109"/>
  <c r="P2425" i="112"/>
  <c r="V1929" i="109"/>
  <c r="Y3408" i="109"/>
  <c r="U1953" i="109"/>
  <c r="O2456" i="112"/>
  <c r="X227" i="109"/>
  <c r="N1442" i="112"/>
  <c r="O3290" i="109"/>
  <c r="T111" i="109"/>
  <c r="R1663" i="109"/>
  <c r="U3511" i="109"/>
  <c r="O746" i="112"/>
  <c r="W1009" i="109"/>
  <c r="R4281" i="109"/>
  <c r="S3470" i="109"/>
  <c r="V818" i="109"/>
  <c r="X1981" i="109"/>
  <c r="X489" i="109"/>
  <c r="O2962" i="109"/>
  <c r="Y2982" i="109"/>
  <c r="X3696" i="109"/>
  <c r="Q1106" i="109"/>
  <c r="T2256" i="109"/>
  <c r="U230" i="109"/>
  <c r="P77" i="109"/>
  <c r="Q3137" i="109"/>
  <c r="Q2007" i="109"/>
  <c r="O2462" i="109"/>
  <c r="N1948" i="109"/>
  <c r="R4098" i="109"/>
  <c r="V137" i="109"/>
  <c r="Q1761" i="112"/>
  <c r="N3733" i="109"/>
  <c r="X20" i="109"/>
  <c r="W3002" i="109"/>
  <c r="X3801" i="109"/>
  <c r="W2736" i="109"/>
  <c r="P957" i="109"/>
  <c r="Q927" i="109"/>
  <c r="N1211" i="109"/>
  <c r="W1467" i="109"/>
  <c r="S1930" i="109"/>
  <c r="W2402" i="109"/>
  <c r="Z313" i="109"/>
  <c r="U43" i="109"/>
  <c r="W248" i="109"/>
  <c r="P1473" i="109"/>
  <c r="O577" i="109"/>
  <c r="W235" i="109"/>
  <c r="O2732" i="109"/>
  <c r="S134" i="109"/>
  <c r="N3484" i="109"/>
  <c r="O1903" i="109"/>
  <c r="Q3735" i="109"/>
  <c r="Y740" i="109"/>
  <c r="O556" i="109"/>
  <c r="X157" i="109"/>
  <c r="N4053" i="109"/>
  <c r="X1516" i="109"/>
  <c r="Q497" i="109"/>
  <c r="X866" i="109"/>
  <c r="Q557" i="109"/>
  <c r="Y1680" i="109"/>
  <c r="N2562" i="109"/>
  <c r="T442" i="109"/>
  <c r="X3892" i="109"/>
  <c r="O2616" i="109"/>
  <c r="Q1542" i="109"/>
  <c r="U216" i="109"/>
  <c r="P2038" i="109"/>
  <c r="S249" i="109"/>
  <c r="Q4240" i="109"/>
  <c r="W2682" i="109"/>
  <c r="U4158" i="109"/>
  <c r="U1851" i="109"/>
  <c r="O2740" i="109"/>
  <c r="P1746" i="109"/>
  <c r="X1352" i="109"/>
  <c r="X3381" i="109"/>
  <c r="W1643" i="109"/>
  <c r="Z710" i="109"/>
  <c r="W2057" i="109"/>
  <c r="Q821" i="112"/>
  <c r="T234" i="109"/>
  <c r="S480" i="109"/>
  <c r="Q1286" i="109"/>
  <c r="Q1307" i="109"/>
  <c r="N3528" i="109"/>
  <c r="X3029" i="109"/>
  <c r="W1868" i="109"/>
  <c r="S1947" i="109"/>
  <c r="W1995" i="109"/>
  <c r="Q1619" i="109"/>
  <c r="S167" i="109"/>
  <c r="Q3554" i="109"/>
  <c r="N398" i="109"/>
  <c r="R601" i="109"/>
  <c r="N585" i="109"/>
  <c r="W1123" i="109"/>
  <c r="U3328" i="109"/>
  <c r="S1490" i="109"/>
  <c r="Z2149" i="109"/>
  <c r="T3855" i="109"/>
  <c r="P2339" i="109"/>
  <c r="S2649" i="109"/>
  <c r="V3207" i="109"/>
  <c r="S1517" i="109"/>
  <c r="Y2661" i="109"/>
  <c r="Y3725" i="109"/>
  <c r="U904" i="109"/>
  <c r="O1203" i="112"/>
  <c r="Q720" i="112"/>
  <c r="N2454" i="109"/>
  <c r="W4" i="109"/>
  <c r="Q851" i="112"/>
  <c r="W858" i="109"/>
  <c r="O1284" i="112"/>
  <c r="O471" i="109"/>
  <c r="R1665" i="109"/>
  <c r="Z1761" i="109"/>
  <c r="Y861" i="109"/>
  <c r="O880" i="109"/>
  <c r="U1881" i="109"/>
  <c r="S3825" i="109"/>
  <c r="X1897" i="109"/>
  <c r="N1522" i="109"/>
  <c r="T1364" i="109"/>
  <c r="W1598" i="109"/>
  <c r="V833" i="109"/>
  <c r="Y3422" i="109"/>
  <c r="R885" i="109"/>
  <c r="T817" i="109"/>
  <c r="N37" i="110"/>
  <c r="Q632" i="109"/>
  <c r="R883" i="112"/>
  <c r="V2006" i="109"/>
  <c r="W3739" i="109"/>
  <c r="Q816" i="109"/>
  <c r="R3747" i="109"/>
  <c r="X3155" i="109"/>
  <c r="N1486" i="112"/>
  <c r="N2356" i="112"/>
  <c r="O4288" i="109"/>
  <c r="T1736" i="109"/>
  <c r="X2592" i="109"/>
  <c r="V566" i="109"/>
  <c r="W1601" i="109"/>
  <c r="N3822" i="109"/>
  <c r="Y4169" i="109"/>
  <c r="W42" i="109"/>
  <c r="W3365" i="109"/>
  <c r="Y3424" i="109"/>
  <c r="P3102" i="109"/>
  <c r="T3144" i="109"/>
  <c r="R205" i="112"/>
  <c r="Q3450" i="109"/>
  <c r="O755" i="112"/>
  <c r="S3577" i="109"/>
  <c r="W2100" i="109"/>
  <c r="T1990" i="109"/>
  <c r="V488" i="109"/>
  <c r="Y254" i="109"/>
  <c r="S1550" i="109"/>
  <c r="U1929" i="109"/>
  <c r="R3932" i="109"/>
  <c r="O1379" i="109"/>
  <c r="N1154" i="109"/>
  <c r="S3402" i="109"/>
  <c r="U2990" i="109"/>
  <c r="R1828" i="109"/>
  <c r="Q3081" i="109"/>
  <c r="Y3364" i="109"/>
  <c r="T3801" i="109"/>
  <c r="Y102" i="109"/>
  <c r="P703" i="112"/>
  <c r="S382" i="109"/>
  <c r="V13" i="109"/>
  <c r="N474" i="112"/>
  <c r="O906" i="109"/>
  <c r="N2464" i="109"/>
  <c r="X1194" i="109"/>
  <c r="V587" i="109"/>
  <c r="T2761" i="109"/>
  <c r="N1525" i="109"/>
  <c r="T3419" i="109"/>
  <c r="W1311" i="109"/>
  <c r="P4209" i="109"/>
  <c r="X2415" i="109"/>
  <c r="N602" i="112"/>
  <c r="R3152" i="109"/>
  <c r="O2168" i="112"/>
  <c r="Y14" i="109"/>
  <c r="V1358" i="109"/>
  <c r="N988" i="109"/>
  <c r="Y1990" i="109"/>
  <c r="T3369" i="109"/>
  <c r="M141" i="113"/>
  <c r="S3436" i="109"/>
  <c r="O169" i="109"/>
  <c r="Q2943" i="109"/>
  <c r="O1386" i="109"/>
  <c r="R1619" i="109"/>
  <c r="Y3341" i="109"/>
  <c r="W2843" i="109"/>
  <c r="U3168" i="109"/>
  <c r="O1474" i="112"/>
  <c r="R3891" i="109"/>
  <c r="P1705" i="109"/>
  <c r="Q1578" i="109"/>
  <c r="O3676" i="109"/>
  <c r="U1830" i="109"/>
  <c r="T4069" i="109"/>
  <c r="T2447" i="109"/>
  <c r="O1753" i="109"/>
  <c r="Q2345" i="112"/>
  <c r="U3751" i="109"/>
  <c r="Y61" i="109"/>
  <c r="T1614" i="109"/>
  <c r="T3322" i="109"/>
  <c r="P118" i="109"/>
  <c r="V3155" i="109"/>
  <c r="P1506" i="112"/>
  <c r="U1509" i="109"/>
  <c r="N3543" i="109"/>
  <c r="S3425" i="109"/>
  <c r="U4078" i="109"/>
  <c r="W1560" i="109"/>
  <c r="T85" i="109"/>
  <c r="R2983" i="109"/>
  <c r="W3175" i="109"/>
  <c r="Q3808" i="109"/>
  <c r="U2274" i="109"/>
  <c r="P3309" i="109"/>
  <c r="O1420" i="112"/>
  <c r="Q2006" i="112"/>
  <c r="M165" i="110"/>
  <c r="W3823" i="109"/>
  <c r="S639" i="109"/>
  <c r="J2" i="113"/>
  <c r="V2999" i="109"/>
  <c r="V1665" i="109"/>
  <c r="U4132" i="109"/>
  <c r="U608" i="109"/>
  <c r="W1133" i="109"/>
  <c r="U378" i="109"/>
  <c r="O4248" i="109"/>
  <c r="R1731" i="109"/>
  <c r="P2563" i="109"/>
  <c r="P1373" i="109"/>
  <c r="O2022" i="112"/>
  <c r="V2342" i="109"/>
  <c r="Y368" i="109"/>
  <c r="W2944" i="109"/>
  <c r="X2249" i="109"/>
  <c r="N3805" i="109"/>
  <c r="R1750" i="109"/>
  <c r="Y485" i="109"/>
  <c r="S1579" i="109"/>
  <c r="Y1750" i="109"/>
  <c r="R1325" i="109"/>
  <c r="Q1198" i="112"/>
  <c r="O856" i="109"/>
  <c r="T2733" i="109"/>
  <c r="R213" i="112"/>
  <c r="V223" i="109"/>
  <c r="Y2996" i="109"/>
  <c r="N3571" i="109"/>
  <c r="P587" i="112"/>
  <c r="W1338" i="109"/>
  <c r="T3785" i="109"/>
  <c r="V45" i="109"/>
  <c r="S2559" i="109"/>
  <c r="W835" i="109"/>
  <c r="P287" i="109"/>
  <c r="N2359" i="109"/>
  <c r="S3033" i="109"/>
  <c r="N412" i="112"/>
  <c r="W1730" i="109"/>
  <c r="R1988" i="109"/>
  <c r="U105" i="109"/>
  <c r="R4025" i="109"/>
  <c r="N3382" i="109"/>
  <c r="Q1015" i="112"/>
  <c r="N353" i="112"/>
  <c r="W500" i="109"/>
  <c r="Q2193" i="112"/>
  <c r="R1676" i="109"/>
  <c r="U67" i="110"/>
  <c r="S1194" i="109"/>
  <c r="O946" i="112"/>
  <c r="Y147" i="109"/>
  <c r="S469" i="109"/>
  <c r="S500" i="109"/>
  <c r="W3178" i="109"/>
  <c r="X3124" i="109"/>
  <c r="W1686" i="109"/>
  <c r="V3414" i="109"/>
  <c r="N497" i="112"/>
  <c r="P2643" i="109"/>
  <c r="Q28" i="112"/>
  <c r="W1605" i="109"/>
  <c r="Y1215" i="109"/>
  <c r="U1928" i="109"/>
  <c r="S3723" i="109"/>
  <c r="Z2872" i="109"/>
  <c r="Q1887" i="109"/>
  <c r="Q131" i="110"/>
  <c r="N1880" i="109"/>
  <c r="V2294" i="109"/>
  <c r="U1914" i="109"/>
  <c r="O2018" i="109"/>
  <c r="X1882" i="109"/>
  <c r="R1536" i="109"/>
  <c r="Q998" i="109"/>
  <c r="S3452" i="109"/>
  <c r="U390" i="109"/>
  <c r="U2196" i="109"/>
  <c r="U3114" i="109"/>
  <c r="V2090" i="109"/>
  <c r="T3208" i="109"/>
  <c r="S3321" i="109"/>
  <c r="S1266" i="109"/>
  <c r="Z3248" i="109"/>
  <c r="Q1517" i="112"/>
  <c r="N908" i="109"/>
  <c r="N766" i="109"/>
  <c r="V627" i="109"/>
  <c r="Y3049" i="109"/>
  <c r="W3145" i="109"/>
  <c r="O1317" i="112"/>
  <c r="S2593" i="109"/>
  <c r="N1510" i="109"/>
  <c r="X103" i="109"/>
  <c r="P901" i="109"/>
  <c r="Q970" i="109"/>
  <c r="R2358" i="109"/>
  <c r="Q1877" i="109"/>
  <c r="Q3053" i="109"/>
  <c r="P2690" i="109"/>
  <c r="R84" i="109"/>
  <c r="W1610" i="109"/>
  <c r="R2468" i="109"/>
  <c r="Q1736" i="109"/>
  <c r="O1474" i="109"/>
  <c r="P113" i="112"/>
  <c r="N2624" i="109"/>
  <c r="Q3107" i="109"/>
  <c r="O2644" i="109"/>
  <c r="U599" i="109"/>
  <c r="O391" i="109"/>
  <c r="P3475" i="109"/>
  <c r="Q20" i="110"/>
  <c r="S1381" i="109"/>
  <c r="Q304" i="112"/>
  <c r="S4154" i="109"/>
  <c r="N3439" i="109"/>
  <c r="R3456" i="109"/>
  <c r="O2229" i="109"/>
  <c r="T980" i="109"/>
  <c r="T3804" i="109"/>
  <c r="R3074" i="109"/>
  <c r="Q4092" i="109"/>
  <c r="U650" i="109"/>
  <c r="S1919" i="109"/>
  <c r="U859" i="109"/>
  <c r="Q973" i="109"/>
  <c r="Y3561" i="109"/>
  <c r="P263" i="112"/>
  <c r="Y1674" i="109"/>
  <c r="O1046" i="112"/>
  <c r="V146" i="109"/>
  <c r="P1623" i="112"/>
  <c r="W599" i="109"/>
  <c r="S3915" i="109"/>
  <c r="W3181" i="109"/>
  <c r="V219" i="109"/>
  <c r="W4279" i="109"/>
  <c r="X3441" i="109"/>
  <c r="T2602" i="109"/>
  <c r="S1164" i="109"/>
  <c r="S3903" i="109"/>
  <c r="V1266" i="109"/>
  <c r="O536" i="109"/>
  <c r="S15" i="110"/>
  <c r="T3505" i="109"/>
  <c r="X2842" i="109"/>
  <c r="P369" i="109"/>
  <c r="V883" i="109"/>
  <c r="X3321" i="109"/>
  <c r="S3160" i="109"/>
  <c r="V986" i="109"/>
  <c r="V2812" i="109"/>
  <c r="V1936" i="109"/>
  <c r="O470" i="112"/>
  <c r="Q500" i="109"/>
  <c r="R1478" i="109"/>
  <c r="T792" i="109"/>
  <c r="S218" i="109"/>
  <c r="U501" i="109"/>
  <c r="T1586" i="109"/>
  <c r="Y4047" i="109"/>
  <c r="U1305" i="109"/>
  <c r="N3670" i="109"/>
  <c r="U484" i="109"/>
  <c r="U179" i="109"/>
  <c r="X3428" i="109"/>
  <c r="S3828" i="109"/>
  <c r="U2243" i="109"/>
  <c r="Z2549" i="109"/>
  <c r="Q1159" i="109"/>
  <c r="R3164" i="109"/>
  <c r="S3377" i="109"/>
  <c r="X1945" i="109"/>
  <c r="W27" i="109"/>
  <c r="O2077" i="109"/>
  <c r="V3837" i="109"/>
  <c r="V456" i="109"/>
  <c r="W3159" i="109"/>
  <c r="Y2575" i="109"/>
  <c r="R1563" i="109"/>
  <c r="X1941" i="109"/>
  <c r="T1253" i="109"/>
  <c r="N2370" i="109"/>
  <c r="P1273" i="112"/>
  <c r="Y1386" i="109"/>
  <c r="W3672" i="109"/>
  <c r="T2433" i="109"/>
  <c r="X3096" i="109"/>
  <c r="U3111" i="109"/>
  <c r="S1717" i="109"/>
  <c r="W545" i="109"/>
  <c r="N2421" i="112"/>
  <c r="T928" i="109"/>
  <c r="V1339" i="109"/>
  <c r="V4125" i="109"/>
  <c r="Q3015" i="109"/>
  <c r="X939" i="109"/>
  <c r="O180" i="112"/>
  <c r="S4201" i="109"/>
  <c r="X3156" i="109"/>
  <c r="P3111" i="109"/>
  <c r="V3175" i="109"/>
  <c r="W4078" i="109"/>
  <c r="R65" i="109"/>
  <c r="X1890" i="109"/>
  <c r="R950" i="109"/>
  <c r="R929" i="109"/>
  <c r="P1630" i="112"/>
  <c r="S516" i="109"/>
  <c r="V2470" i="109"/>
  <c r="N1326" i="109"/>
  <c r="P4212" i="109"/>
  <c r="P1491" i="112"/>
  <c r="Y3170" i="109"/>
  <c r="U1901" i="109"/>
  <c r="N2003" i="109"/>
  <c r="R585" i="109"/>
  <c r="W3417" i="109"/>
  <c r="P2548" i="112"/>
  <c r="R97" i="110"/>
  <c r="Y2241" i="109"/>
  <c r="O654" i="109"/>
  <c r="S2645" i="109"/>
  <c r="R438" i="112"/>
  <c r="U4111" i="109"/>
  <c r="Y78" i="109"/>
  <c r="Q1590" i="109"/>
  <c r="S3190" i="109"/>
  <c r="U3368" i="109"/>
  <c r="U2707" i="109"/>
  <c r="U1175" i="109"/>
  <c r="U1523" i="109"/>
  <c r="V3314" i="109"/>
  <c r="O2983" i="109"/>
  <c r="X1120" i="109"/>
  <c r="N976" i="109"/>
  <c r="Q972" i="109"/>
  <c r="N777" i="112"/>
  <c r="T3872" i="109"/>
  <c r="Q1007" i="112"/>
  <c r="V1829" i="109"/>
  <c r="Y642" i="109"/>
  <c r="P2061" i="109"/>
  <c r="N269" i="112"/>
  <c r="O3386" i="109"/>
  <c r="V3508" i="109"/>
  <c r="S3725" i="109"/>
  <c r="W7" i="109"/>
  <c r="W4176" i="109"/>
  <c r="W4245" i="109"/>
  <c r="S734" i="109"/>
  <c r="R1332" i="109"/>
  <c r="R1593" i="112"/>
  <c r="O4025" i="109"/>
  <c r="X4046" i="109"/>
  <c r="W912" i="109"/>
  <c r="Q1339" i="109"/>
  <c r="X3793" i="109"/>
  <c r="R2703" i="109"/>
  <c r="Y1109" i="109"/>
  <c r="S39" i="109"/>
  <c r="U1366" i="109"/>
  <c r="S3128" i="109"/>
  <c r="S1357" i="109"/>
  <c r="X2812" i="109"/>
  <c r="U1505" i="109"/>
  <c r="S2065" i="109"/>
  <c r="P2611" i="109"/>
  <c r="R437" i="112"/>
  <c r="S2276" i="109"/>
  <c r="X3575" i="109"/>
  <c r="T2341" i="109"/>
  <c r="R3511" i="109"/>
  <c r="X1123" i="109"/>
  <c r="P1221" i="112"/>
  <c r="Y569" i="109"/>
  <c r="R1180" i="109"/>
  <c r="O849" i="109"/>
  <c r="S2618" i="109"/>
  <c r="Q457" i="109"/>
  <c r="N514" i="112"/>
  <c r="S1910" i="109"/>
  <c r="R803" i="109"/>
  <c r="R577" i="109"/>
  <c r="X3084" i="109"/>
  <c r="O1975" i="109"/>
  <c r="N899" i="109"/>
  <c r="Q15" i="110"/>
  <c r="R3461" i="109"/>
  <c r="N2839" i="109"/>
  <c r="W2825" i="109"/>
  <c r="Y109" i="109"/>
  <c r="Q1246" i="112"/>
  <c r="W3516" i="109"/>
  <c r="T1002" i="109"/>
  <c r="X10" i="109"/>
  <c r="S1572" i="109"/>
  <c r="Q2204" i="109"/>
  <c r="W4111" i="109"/>
  <c r="R687" i="112"/>
  <c r="O1883" i="109"/>
  <c r="L49" i="113"/>
  <c r="V3767" i="109"/>
  <c r="X189" i="109"/>
  <c r="S935" i="109"/>
  <c r="Z2181" i="109"/>
  <c r="T1727" i="109"/>
  <c r="Z302" i="109"/>
  <c r="V1276" i="109"/>
  <c r="U1842" i="109"/>
  <c r="P3422" i="109"/>
  <c r="O2424" i="112"/>
  <c r="O249" i="109"/>
  <c r="K53" i="110"/>
  <c r="Q3519" i="109"/>
  <c r="N534" i="112"/>
  <c r="W3070" i="109"/>
  <c r="T3726" i="109"/>
  <c r="X1841" i="109"/>
  <c r="X61" i="109"/>
  <c r="W2568" i="109"/>
  <c r="W3434" i="109"/>
  <c r="V2288" i="109"/>
  <c r="X1665" i="109"/>
  <c r="R3136" i="109"/>
  <c r="P439" i="109"/>
  <c r="X3560" i="109"/>
  <c r="Y3204" i="109"/>
  <c r="N432" i="109"/>
  <c r="W1488" i="109"/>
  <c r="T2438" i="109"/>
  <c r="S1677" i="109"/>
  <c r="U2311" i="109"/>
  <c r="Q241" i="112"/>
  <c r="W953" i="109"/>
  <c r="P61" i="110"/>
  <c r="N257" i="109"/>
  <c r="P2429" i="109"/>
  <c r="V1471" i="109"/>
  <c r="S1993" i="109"/>
  <c r="P1886" i="109"/>
  <c r="R230" i="112"/>
  <c r="R203" i="109"/>
  <c r="O1162" i="109"/>
  <c r="P3029" i="109"/>
  <c r="N46" i="109"/>
  <c r="Y3818" i="109"/>
  <c r="N2719" i="109"/>
  <c r="R3358" i="109"/>
  <c r="O1639" i="112"/>
  <c r="X1146" i="109"/>
  <c r="T3737" i="109"/>
  <c r="T1120" i="109"/>
  <c r="Q269" i="109"/>
  <c r="Q3553" i="109"/>
  <c r="T908" i="109"/>
  <c r="V578" i="109"/>
  <c r="O2568" i="112"/>
  <c r="S4105" i="109"/>
  <c r="X3679" i="109"/>
  <c r="Q3712" i="109"/>
  <c r="Y3652" i="109"/>
  <c r="X1483" i="109"/>
  <c r="W2734" i="109"/>
  <c r="P1393" i="112"/>
  <c r="X3113" i="109"/>
  <c r="U3901" i="109"/>
  <c r="Q2414" i="109"/>
  <c r="R1170" i="109"/>
  <c r="U1301" i="109"/>
  <c r="Y2930" i="109"/>
  <c r="N260" i="112"/>
  <c r="N922" i="112"/>
  <c r="R3028" i="109"/>
  <c r="U2391" i="109"/>
  <c r="W2630" i="109"/>
  <c r="N1112" i="109"/>
  <c r="T2929" i="109"/>
  <c r="R128" i="109"/>
  <c r="V3304" i="109"/>
  <c r="V3667" i="109"/>
  <c r="Z3982" i="109"/>
  <c r="V3397" i="109"/>
  <c r="O226" i="109"/>
  <c r="S2798" i="109"/>
  <c r="O2062" i="109"/>
  <c r="R1295" i="109"/>
  <c r="R2605" i="109"/>
  <c r="P2483" i="109"/>
  <c r="N3162" i="109"/>
  <c r="X2244" i="109"/>
  <c r="R2006" i="109"/>
  <c r="V1473" i="109"/>
  <c r="P3380" i="109"/>
  <c r="O3122" i="109"/>
  <c r="S2688" i="109"/>
  <c r="W1111" i="109"/>
  <c r="T68" i="109"/>
  <c r="X1538" i="109"/>
  <c r="O1607" i="109"/>
  <c r="Q240" i="109"/>
  <c r="O36" i="110"/>
  <c r="Y3741" i="109"/>
  <c r="Q2422" i="109"/>
  <c r="P309" i="112"/>
  <c r="R4132" i="109"/>
  <c r="O1343" i="109"/>
  <c r="V2798" i="109"/>
  <c r="V4205" i="109"/>
  <c r="N2192" i="112"/>
  <c r="Q1010" i="109"/>
  <c r="R1338" i="109"/>
  <c r="Y3316" i="109"/>
  <c r="Y3795" i="109"/>
  <c r="P2207" i="109"/>
  <c r="V1196" i="109"/>
  <c r="S506" i="109"/>
  <c r="Q859" i="112"/>
  <c r="U3558" i="109"/>
  <c r="V3356" i="109"/>
  <c r="O519" i="112"/>
  <c r="T375" i="109"/>
  <c r="T595" i="109"/>
  <c r="U4052" i="109"/>
  <c r="X248" i="109"/>
  <c r="W834" i="109"/>
  <c r="W1750" i="109"/>
  <c r="N2777" i="109"/>
  <c r="Q866" i="112"/>
  <c r="R1810" i="112"/>
  <c r="Y3943" i="109"/>
  <c r="T287" i="109"/>
  <c r="S1662" i="109"/>
  <c r="P82" i="112"/>
  <c r="Y2347" i="109"/>
  <c r="V4087" i="109"/>
  <c r="R3146" i="109"/>
  <c r="V99" i="109"/>
  <c r="O1215" i="109"/>
  <c r="N3856" i="109"/>
  <c r="X3774" i="109"/>
  <c r="Q1666" i="109"/>
  <c r="Q373" i="109"/>
  <c r="Y1126" i="109"/>
  <c r="V261" i="109"/>
  <c r="R1347" i="109"/>
  <c r="Q581" i="112"/>
  <c r="S3328" i="109"/>
  <c r="Q185" i="112"/>
  <c r="Z4319" i="109"/>
  <c r="Z297" i="109"/>
  <c r="N3100" i="109"/>
  <c r="Z319" i="109"/>
  <c r="V3134" i="109"/>
  <c r="N4149" i="109"/>
  <c r="V4279" i="109"/>
  <c r="R430" i="109"/>
  <c r="O753" i="109"/>
  <c r="W1109" i="109"/>
  <c r="O3564" i="109"/>
  <c r="P1499" i="109"/>
  <c r="O2272" i="109"/>
  <c r="R1198" i="109"/>
  <c r="O244" i="109"/>
  <c r="X2287" i="109"/>
  <c r="S2679" i="109"/>
  <c r="S2981" i="109"/>
  <c r="U1922" i="109"/>
  <c r="U2632" i="109"/>
  <c r="X2457" i="109"/>
  <c r="S1545" i="109"/>
  <c r="O259" i="109"/>
  <c r="K153" i="110"/>
  <c r="V287" i="109"/>
  <c r="Y1490" i="109"/>
  <c r="R3702" i="109"/>
  <c r="O69" i="112"/>
  <c r="W2079" i="109"/>
  <c r="S3191" i="109"/>
  <c r="R1535" i="109"/>
  <c r="X881" i="109"/>
  <c r="U1489" i="109"/>
  <c r="O1534" i="109"/>
  <c r="N1161" i="109"/>
  <c r="U1192" i="109"/>
  <c r="P2586" i="109"/>
  <c r="N3749" i="109"/>
  <c r="N975" i="109"/>
  <c r="X4264" i="109"/>
  <c r="R193" i="109"/>
  <c r="V3179" i="109"/>
  <c r="S2409" i="109"/>
  <c r="U2596" i="109"/>
  <c r="R3794" i="109"/>
  <c r="V56" i="109"/>
  <c r="X3550" i="109"/>
  <c r="U3082" i="109"/>
  <c r="T869" i="109"/>
  <c r="X5" i="109"/>
  <c r="O2810" i="109"/>
  <c r="X1563" i="109"/>
  <c r="N3355" i="109"/>
  <c r="S847" i="109"/>
  <c r="S3684" i="109"/>
  <c r="V2401" i="109"/>
  <c r="O2584" i="109"/>
  <c r="X237" i="109"/>
  <c r="O3022" i="109"/>
  <c r="O2320" i="112"/>
  <c r="W1310" i="109"/>
  <c r="N2550" i="112"/>
  <c r="P1258" i="112"/>
  <c r="T168" i="110"/>
  <c r="X2679" i="109"/>
  <c r="O2647" i="109"/>
  <c r="V991" i="109"/>
  <c r="W2697" i="109"/>
  <c r="U1662" i="109"/>
  <c r="P1228" i="109"/>
  <c r="V4108" i="109"/>
  <c r="R2963" i="109"/>
  <c r="P1957" i="109"/>
  <c r="R1917" i="109"/>
  <c r="R226" i="112"/>
  <c r="W3741" i="109"/>
  <c r="Q2035" i="109"/>
  <c r="P4091" i="109"/>
  <c r="P974" i="109"/>
  <c r="S2607" i="109"/>
  <c r="W2318" i="109"/>
  <c r="N4039" i="109"/>
  <c r="Q3124" i="109"/>
  <c r="R827" i="109"/>
  <c r="Y821" i="109"/>
  <c r="T629" i="109"/>
  <c r="U3125" i="109"/>
  <c r="N790" i="109"/>
  <c r="U2242" i="109"/>
  <c r="P2927" i="109"/>
  <c r="U2111" i="109"/>
  <c r="P1218" i="112"/>
  <c r="O5" i="112"/>
  <c r="R3140" i="109"/>
  <c r="P2809" i="109"/>
  <c r="O3314" i="109"/>
  <c r="W181" i="109"/>
  <c r="O2988" i="109"/>
  <c r="Z2889" i="109"/>
  <c r="T1098" i="109"/>
  <c r="Q1393" i="112"/>
  <c r="R901" i="112"/>
  <c r="O1675" i="109"/>
  <c r="U3671" i="109"/>
  <c r="P1232" i="112"/>
  <c r="N1172" i="112"/>
  <c r="Q858" i="109"/>
  <c r="V2847" i="109"/>
  <c r="S2034" i="109"/>
  <c r="W1676" i="109"/>
  <c r="T420" i="109"/>
  <c r="Q779" i="112"/>
  <c r="U92" i="109"/>
  <c r="P1361" i="109"/>
  <c r="N2406" i="109"/>
  <c r="R3445" i="109"/>
  <c r="R3106" i="109"/>
  <c r="O3871" i="109"/>
  <c r="O2002" i="112"/>
  <c r="N903" i="109"/>
  <c r="X733" i="109"/>
  <c r="O2067" i="109"/>
  <c r="Y1971" i="109"/>
  <c r="Y638" i="109"/>
  <c r="O823" i="112"/>
  <c r="T3695" i="109"/>
  <c r="R1566" i="112"/>
  <c r="O898" i="109"/>
  <c r="N3336" i="109"/>
  <c r="Y3446" i="109"/>
  <c r="Y519" i="109"/>
  <c r="V782" i="109"/>
  <c r="Y3121" i="109"/>
  <c r="P3135" i="109"/>
  <c r="X4053" i="109"/>
  <c r="Z1790" i="109"/>
  <c r="U1620" i="109"/>
  <c r="N276" i="109"/>
  <c r="O901" i="109"/>
  <c r="R3121" i="109"/>
  <c r="O1320" i="112"/>
  <c r="S3700" i="109"/>
  <c r="Z357" i="109"/>
  <c r="Y210" i="109"/>
  <c r="R1596" i="109"/>
  <c r="Q651" i="109"/>
  <c r="Q3026" i="109"/>
  <c r="Q1696" i="109"/>
  <c r="P1252" i="109"/>
  <c r="X4028" i="109"/>
  <c r="Q2394" i="109"/>
  <c r="X3149" i="109"/>
  <c r="Q1233" i="112"/>
  <c r="Y2652" i="109"/>
  <c r="P1558" i="109"/>
  <c r="W994" i="109"/>
  <c r="O3846" i="109"/>
  <c r="V3863" i="109"/>
  <c r="R3043" i="109"/>
  <c r="W3712" i="109"/>
  <c r="S1469" i="109"/>
  <c r="O716" i="112"/>
  <c r="V527" i="109"/>
  <c r="P1143" i="109"/>
  <c r="V224" i="109"/>
  <c r="R1185" i="109"/>
  <c r="R1174" i="109"/>
  <c r="R1839" i="109"/>
  <c r="R2015" i="109"/>
  <c r="N2580" i="109"/>
  <c r="V3370" i="109"/>
  <c r="U3140" i="109"/>
  <c r="U1612" i="109"/>
  <c r="O3369" i="109"/>
  <c r="Q2717" i="109"/>
  <c r="S3450" i="109"/>
  <c r="Q3575" i="109"/>
  <c r="P232" i="112"/>
  <c r="Q2797" i="109"/>
  <c r="S3894" i="109"/>
  <c r="U3085" i="109"/>
  <c r="N2215" i="109"/>
  <c r="Y3085" i="109"/>
  <c r="W278" i="109"/>
  <c r="X3305" i="109"/>
  <c r="O2027" i="109"/>
  <c r="P3438" i="109"/>
  <c r="T1204" i="109"/>
  <c r="Y614" i="109"/>
  <c r="N2281" i="109"/>
  <c r="Q486" i="109"/>
  <c r="O570" i="109"/>
  <c r="O2982" i="109"/>
  <c r="T935" i="109"/>
  <c r="P24" i="110"/>
  <c r="Q159" i="109"/>
  <c r="O838" i="109"/>
  <c r="Q319" i="112"/>
  <c r="S3413" i="109"/>
  <c r="O1988" i="109"/>
  <c r="Q1639" i="109"/>
  <c r="T2560" i="109"/>
  <c r="U379" i="109"/>
  <c r="V2946" i="109"/>
  <c r="T2952" i="109"/>
  <c r="Q4242" i="109"/>
  <c r="T3847" i="109"/>
  <c r="Q2986" i="109"/>
  <c r="R3386" i="109"/>
  <c r="P1380" i="109"/>
  <c r="Q452" i="109"/>
  <c r="R643" i="109"/>
  <c r="U876" i="109"/>
  <c r="X1168" i="109"/>
  <c r="W2208" i="109"/>
  <c r="N1560" i="109"/>
  <c r="T2205" i="109"/>
  <c r="R3803" i="109"/>
  <c r="S3187" i="109"/>
  <c r="Q262" i="112"/>
  <c r="X3019" i="109"/>
  <c r="Q1557" i="109"/>
  <c r="P1675" i="109"/>
  <c r="V531" i="109"/>
  <c r="V3855" i="109"/>
  <c r="Q3862" i="109"/>
  <c r="R1237" i="109"/>
  <c r="V2582" i="109"/>
  <c r="P3663" i="109"/>
  <c r="X2103" i="109"/>
  <c r="R2639" i="109"/>
  <c r="V1364" i="109"/>
  <c r="Q2286" i="109"/>
  <c r="P1127" i="109"/>
  <c r="R3678" i="109"/>
  <c r="U3887" i="109"/>
  <c r="U468" i="109"/>
  <c r="P1100" i="112"/>
  <c r="V3205" i="109"/>
  <c r="Q932" i="109"/>
  <c r="Q3687" i="109"/>
  <c r="O2713" i="109"/>
  <c r="V4137" i="109"/>
  <c r="R2076" i="109"/>
  <c r="V3495" i="109"/>
  <c r="X645" i="109"/>
  <c r="S879" i="109"/>
  <c r="Y763" i="109"/>
  <c r="R1489" i="109"/>
  <c r="Q1960" i="112"/>
  <c r="V1273" i="109"/>
  <c r="R3724" i="109"/>
  <c r="P1245" i="112"/>
  <c r="X839" i="109"/>
  <c r="N508" i="109"/>
  <c r="V1699" i="109"/>
  <c r="U3918" i="109"/>
  <c r="U2394" i="109"/>
  <c r="X1464" i="109"/>
  <c r="V2217" i="109"/>
  <c r="N2311" i="112"/>
  <c r="N1951" i="112"/>
  <c r="Z1763" i="109"/>
  <c r="P166" i="112"/>
  <c r="V1543" i="109"/>
  <c r="N65" i="110"/>
  <c r="O516" i="109"/>
  <c r="N4025" i="109"/>
  <c r="S66" i="109"/>
  <c r="Q1990" i="109"/>
  <c r="P77" i="110"/>
  <c r="V2590" i="109"/>
  <c r="N1673" i="112"/>
  <c r="P2029" i="109"/>
  <c r="W3057" i="109"/>
  <c r="Y511" i="109"/>
  <c r="N2101" i="112"/>
  <c r="O569" i="109"/>
  <c r="N1143" i="109"/>
  <c r="U2934" i="109"/>
  <c r="W920" i="109"/>
  <c r="O1882" i="109"/>
  <c r="Q2469" i="112"/>
  <c r="T128" i="109"/>
  <c r="P424" i="109"/>
  <c r="O1669" i="109"/>
  <c r="Q603" i="109"/>
  <c r="P982" i="112"/>
  <c r="T2716" i="109"/>
  <c r="Q2625" i="112"/>
  <c r="O1167" i="109"/>
  <c r="X1889" i="109"/>
  <c r="Y1994" i="109"/>
  <c r="R3910" i="109"/>
  <c r="Q1903" i="109"/>
  <c r="S1172" i="109"/>
  <c r="V1950" i="109"/>
  <c r="V132" i="109"/>
  <c r="Q901" i="109"/>
  <c r="N2374" i="109"/>
  <c r="X598" i="109"/>
  <c r="S887" i="109"/>
  <c r="S215" i="109"/>
  <c r="W1198" i="109"/>
  <c r="Q1838" i="109"/>
  <c r="Y1722" i="109"/>
  <c r="O725" i="112"/>
  <c r="W770" i="109"/>
  <c r="X1587" i="109"/>
  <c r="N72" i="109"/>
  <c r="S889" i="109"/>
  <c r="P179" i="112"/>
  <c r="Q3360" i="109"/>
  <c r="P637" i="112"/>
  <c r="Q1532" i="109"/>
  <c r="U408" i="109"/>
  <c r="N3099" i="109"/>
  <c r="U135" i="109"/>
  <c r="Q1266" i="109"/>
  <c r="U889" i="109"/>
  <c r="W1153" i="109"/>
  <c r="S2022" i="109"/>
  <c r="U1005" i="109"/>
  <c r="N882" i="109"/>
  <c r="O2981" i="109"/>
  <c r="Y10" i="109"/>
  <c r="Y4102" i="109"/>
  <c r="T894" i="109"/>
  <c r="O1933" i="112"/>
  <c r="X3886" i="109"/>
  <c r="Z306" i="109"/>
  <c r="X131" i="109"/>
  <c r="O1001" i="112"/>
  <c r="N1533" i="112"/>
  <c r="R3322" i="109"/>
  <c r="P1295" i="112"/>
  <c r="Q168" i="112"/>
  <c r="R3126" i="109"/>
  <c r="O431" i="109"/>
  <c r="Q45" i="112"/>
  <c r="X390" i="109"/>
  <c r="R3105" i="109"/>
  <c r="T4251" i="109"/>
  <c r="S3092" i="109"/>
  <c r="P989" i="112"/>
  <c r="U959" i="109"/>
  <c r="W2766" i="109"/>
  <c r="S1294" i="109"/>
  <c r="P1282" i="112"/>
  <c r="P161" i="109"/>
  <c r="O3133" i="109"/>
  <c r="O1649" i="109"/>
  <c r="V2075" i="109"/>
  <c r="O13" i="110"/>
  <c r="X3756" i="109"/>
  <c r="N1964" i="109"/>
  <c r="U2612" i="109"/>
  <c r="W4174" i="109"/>
  <c r="W3074" i="109"/>
  <c r="S1850" i="109"/>
  <c r="P3315" i="109"/>
  <c r="P3687" i="109"/>
  <c r="N2081" i="112"/>
  <c r="N3000" i="109"/>
  <c r="S1917" i="109"/>
  <c r="W1957" i="109"/>
  <c r="Z3599" i="109"/>
  <c r="O2377" i="112"/>
  <c r="S3029" i="109"/>
  <c r="R1555" i="109"/>
  <c r="Q113" i="109"/>
  <c r="O3362" i="109"/>
  <c r="Y2653" i="109"/>
  <c r="Q1946" i="109"/>
  <c r="R3553" i="109"/>
  <c r="O4078" i="109"/>
  <c r="P2002" i="109"/>
  <c r="O1200" i="109"/>
  <c r="N919" i="109"/>
  <c r="W2799" i="109"/>
  <c r="Q3001" i="109"/>
  <c r="Q2440" i="109"/>
  <c r="V196" i="109"/>
  <c r="Z1052" i="109"/>
  <c r="X2982" i="109"/>
  <c r="S3359" i="109"/>
  <c r="O1084" i="112"/>
  <c r="Y1111" i="109"/>
  <c r="R210" i="109"/>
  <c r="X1831" i="109"/>
  <c r="T65" i="110"/>
  <c r="U1588" i="109"/>
  <c r="Y923" i="109"/>
  <c r="W437" i="109"/>
  <c r="Y767" i="109"/>
  <c r="O745" i="112"/>
  <c r="U250" i="109"/>
  <c r="P1640" i="112"/>
  <c r="P1309" i="109"/>
  <c r="O739" i="112"/>
  <c r="N3187" i="109"/>
  <c r="S631" i="109"/>
  <c r="V3913" i="109"/>
  <c r="Y1013" i="109"/>
  <c r="Q2318" i="112"/>
  <c r="O1641" i="112"/>
  <c r="Y392" i="109"/>
  <c r="S1633" i="109"/>
  <c r="N275" i="112"/>
  <c r="Y552" i="109"/>
  <c r="Z4356" i="109"/>
  <c r="O1537" i="109"/>
  <c r="W2471" i="109"/>
  <c r="X4173" i="109"/>
  <c r="O3073" i="109"/>
  <c r="Q1261" i="109"/>
  <c r="V3569" i="109"/>
  <c r="O1689" i="112"/>
  <c r="W771" i="109"/>
  <c r="S3327" i="109"/>
  <c r="Y1105" i="109"/>
  <c r="X745" i="109"/>
  <c r="V557" i="109"/>
  <c r="V3297" i="109"/>
  <c r="Q3729" i="109"/>
  <c r="R1107" i="112"/>
  <c r="P3159" i="109"/>
  <c r="U3289" i="109"/>
  <c r="O2366" i="109"/>
  <c r="T2282" i="109"/>
  <c r="R521" i="109"/>
  <c r="O1758" i="112"/>
  <c r="U2349" i="109"/>
  <c r="R1217" i="109"/>
  <c r="Y1015" i="109"/>
  <c r="R3027" i="109"/>
  <c r="T3547" i="109"/>
  <c r="V1519" i="109"/>
  <c r="Y2270" i="109"/>
  <c r="R4180" i="109"/>
  <c r="P2423" i="112"/>
  <c r="Y4201" i="109"/>
  <c r="K77" i="113"/>
  <c r="N600" i="109"/>
  <c r="T3331" i="109"/>
  <c r="N570" i="112"/>
  <c r="P66" i="110"/>
  <c r="P857" i="112"/>
  <c r="S2368" i="109"/>
  <c r="P109" i="112"/>
  <c r="N1160" i="112"/>
  <c r="O3094" i="109"/>
  <c r="N2617" i="109"/>
  <c r="W125" i="109"/>
  <c r="S1196" i="109"/>
  <c r="V3703" i="109"/>
  <c r="Q870" i="109"/>
  <c r="Q1102" i="109"/>
  <c r="O3472" i="109"/>
  <c r="Y1993" i="109"/>
  <c r="N4057" i="109"/>
  <c r="S1921" i="109"/>
  <c r="X1520" i="109"/>
  <c r="W1645" i="109"/>
  <c r="R3487" i="109"/>
  <c r="P1008" i="109"/>
  <c r="S12" i="109"/>
  <c r="V862" i="109"/>
  <c r="Y9" i="109"/>
  <c r="U21" i="109"/>
  <c r="P1612" i="109"/>
  <c r="P1594" i="109"/>
  <c r="O7" i="110"/>
  <c r="T388" i="109"/>
  <c r="P1411" i="112"/>
  <c r="Q3052" i="109"/>
  <c r="O1332" i="109"/>
  <c r="Y2696" i="109"/>
  <c r="O1134" i="109"/>
  <c r="S1900" i="109"/>
  <c r="S148" i="110"/>
  <c r="X1509" i="109"/>
  <c r="N2440" i="112"/>
  <c r="Z4323" i="109"/>
  <c r="X3205" i="109"/>
  <c r="U1847" i="109"/>
  <c r="R3820" i="109"/>
  <c r="U3317" i="109"/>
  <c r="X3388" i="109"/>
  <c r="R818" i="109"/>
  <c r="Q87" i="112"/>
  <c r="Q1420" i="112"/>
  <c r="U2329" i="109"/>
  <c r="X2978" i="109"/>
  <c r="U1694" i="109"/>
  <c r="O1105" i="109"/>
  <c r="W2457" i="109"/>
  <c r="P1129" i="109"/>
  <c r="N561" i="109"/>
  <c r="Q638" i="109"/>
  <c r="R1207" i="109"/>
  <c r="U3154" i="109"/>
  <c r="W3108" i="109"/>
  <c r="U1260" i="109"/>
  <c r="O451" i="109"/>
  <c r="Y3439" i="109"/>
  <c r="S3468" i="109"/>
  <c r="R2344" i="109"/>
  <c r="Y1560" i="109"/>
  <c r="S3810" i="109"/>
  <c r="Z3276" i="109"/>
  <c r="X2745" i="109"/>
  <c r="Y2430" i="109"/>
  <c r="Q2023" i="109"/>
  <c r="N3067" i="109"/>
  <c r="P2705" i="112"/>
  <c r="P3888" i="109"/>
  <c r="V1984" i="109"/>
  <c r="W2586" i="109"/>
  <c r="N4105" i="109"/>
  <c r="S1590" i="109"/>
  <c r="S975" i="109"/>
  <c r="T1829" i="109"/>
  <c r="Y4295" i="109"/>
  <c r="W4028" i="109"/>
  <c r="W1968" i="109"/>
  <c r="O2015" i="109"/>
  <c r="N3385" i="109"/>
  <c r="S2023" i="109"/>
  <c r="T3677" i="109"/>
  <c r="T4286" i="109"/>
  <c r="V828" i="109"/>
  <c r="Z363" i="109"/>
  <c r="Y1300" i="109"/>
  <c r="V3352" i="109"/>
  <c r="R2594" i="109"/>
  <c r="T153" i="109"/>
  <c r="O1551" i="109"/>
  <c r="R1882" i="109"/>
  <c r="U746" i="109"/>
  <c r="Y1692" i="109"/>
  <c r="X2969" i="109"/>
  <c r="R856" i="109"/>
  <c r="N3677" i="109"/>
  <c r="O1533" i="109"/>
  <c r="V4019" i="109"/>
  <c r="N3701" i="109"/>
  <c r="P3332" i="109"/>
  <c r="O761" i="112"/>
  <c r="N2765" i="109"/>
  <c r="P22" i="109"/>
  <c r="P3298" i="109"/>
  <c r="S2242" i="109"/>
  <c r="O488" i="109"/>
  <c r="U1306" i="109"/>
  <c r="T3082" i="109"/>
  <c r="O86" i="112"/>
  <c r="O2206" i="109"/>
  <c r="O290" i="109"/>
  <c r="X140" i="109"/>
  <c r="S3058" i="109"/>
  <c r="S3149" i="109"/>
  <c r="P88" i="109"/>
  <c r="X3127" i="109"/>
  <c r="Z2155" i="109"/>
  <c r="X3702" i="109"/>
  <c r="O1665" i="112"/>
  <c r="Y2638" i="109"/>
  <c r="O840" i="109"/>
  <c r="Y3213" i="109"/>
  <c r="N2307" i="109"/>
  <c r="S3740" i="109"/>
  <c r="X3075" i="109"/>
  <c r="Z4005" i="109"/>
  <c r="Z1057" i="109"/>
  <c r="V2467" i="109"/>
  <c r="Y3337" i="109"/>
  <c r="Y1682" i="109"/>
  <c r="X1608" i="109"/>
  <c r="X1177" i="109"/>
  <c r="O2667" i="109"/>
  <c r="V149" i="109"/>
  <c r="S2066" i="109"/>
  <c r="Q2357" i="109"/>
  <c r="W2580" i="109"/>
  <c r="Q2068" i="109"/>
  <c r="P2602" i="109"/>
  <c r="R4146" i="109"/>
  <c r="W4053" i="109"/>
  <c r="P1928" i="109"/>
  <c r="Q1596" i="109"/>
  <c r="R3571" i="109"/>
  <c r="W958" i="109"/>
  <c r="X3160" i="109"/>
  <c r="W68" i="109"/>
  <c r="V2813" i="109"/>
  <c r="N3826" i="109"/>
  <c r="Z1791" i="109"/>
  <c r="O563" i="109"/>
  <c r="R3402" i="109"/>
  <c r="Q2558" i="109"/>
  <c r="U2053" i="109"/>
  <c r="P2004" i="109"/>
  <c r="U4165" i="109"/>
  <c r="Y2360" i="109"/>
  <c r="O491" i="109"/>
  <c r="Q1642" i="112"/>
  <c r="L144" i="113"/>
  <c r="Y516" i="109"/>
  <c r="R1219" i="109"/>
  <c r="Q296" i="112"/>
  <c r="O386" i="112"/>
  <c r="N3300" i="109"/>
  <c r="X2675" i="109"/>
  <c r="Q2301" i="109"/>
  <c r="P1523" i="109"/>
  <c r="R893" i="112"/>
  <c r="W1203" i="109"/>
  <c r="P99" i="109"/>
  <c r="O1362" i="109"/>
  <c r="Q1740" i="109"/>
  <c r="Y1882" i="109"/>
  <c r="O2926" i="109"/>
  <c r="S4279" i="109"/>
  <c r="O4154" i="109"/>
  <c r="R3334" i="109"/>
  <c r="Y3858" i="109"/>
  <c r="N2341" i="109"/>
  <c r="W2065" i="109"/>
  <c r="X4106" i="109"/>
  <c r="W4240" i="109"/>
  <c r="R2022" i="109"/>
  <c r="Z3955" i="109"/>
  <c r="X154" i="109"/>
  <c r="N42" i="112"/>
  <c r="O1979" i="109"/>
  <c r="T3099" i="109"/>
  <c r="U1959" i="109"/>
  <c r="Z2503" i="109"/>
  <c r="W540" i="109"/>
  <c r="Y4190" i="109"/>
  <c r="R2089" i="109"/>
  <c r="Q4185" i="109"/>
  <c r="X1137" i="109"/>
  <c r="O465" i="109"/>
  <c r="R476" i="109"/>
  <c r="P597" i="109"/>
  <c r="Y2368" i="109"/>
  <c r="X86" i="109"/>
  <c r="R1348" i="109"/>
  <c r="O2194" i="109"/>
  <c r="Q2080" i="109"/>
  <c r="N499" i="109"/>
  <c r="Q3679" i="109"/>
  <c r="O3698" i="109"/>
  <c r="S369" i="109"/>
  <c r="U1205" i="109"/>
  <c r="Y2079" i="109"/>
  <c r="N834" i="109"/>
  <c r="N2482" i="109"/>
  <c r="O1984" i="109"/>
  <c r="N753" i="109"/>
  <c r="N1223" i="109"/>
  <c r="Q1545" i="109"/>
  <c r="O2696" i="109"/>
  <c r="R2242" i="109"/>
  <c r="T2432" i="109"/>
  <c r="T573" i="109"/>
  <c r="T1527" i="109"/>
  <c r="O3352" i="109"/>
  <c r="O369" i="109"/>
  <c r="X651" i="109"/>
  <c r="P860" i="109"/>
  <c r="P3340" i="109"/>
  <c r="X1320" i="109"/>
  <c r="R3069" i="109"/>
  <c r="P3479" i="109"/>
  <c r="T3538" i="109"/>
  <c r="Y2082" i="109"/>
  <c r="Y453" i="109"/>
  <c r="X289" i="109"/>
  <c r="V2257" i="109"/>
  <c r="W3907" i="109"/>
  <c r="Y1327" i="109"/>
  <c r="Y3448" i="109"/>
  <c r="O140" i="112"/>
  <c r="T558" i="109"/>
  <c r="V1986" i="109"/>
  <c r="S378" i="109"/>
  <c r="O598" i="112"/>
  <c r="O3350" i="109"/>
  <c r="W1648" i="109"/>
  <c r="Y2726" i="109"/>
  <c r="P2743" i="109"/>
  <c r="R3859" i="109"/>
  <c r="N1600" i="109"/>
  <c r="R1284" i="109"/>
  <c r="P325" i="112"/>
  <c r="S107" i="110"/>
  <c r="U1971" i="109"/>
  <c r="P217" i="109"/>
  <c r="Q808" i="112"/>
  <c r="S1524" i="109"/>
  <c r="N61" i="109"/>
  <c r="S3289" i="109"/>
  <c r="Y2099" i="109"/>
  <c r="S2266" i="109"/>
  <c r="Q3822" i="109"/>
  <c r="W1987" i="109"/>
  <c r="O1715" i="112"/>
  <c r="R1468" i="109"/>
  <c r="P2260" i="109"/>
  <c r="P2720" i="109"/>
  <c r="M153" i="113"/>
  <c r="W2777" i="109"/>
  <c r="Y970" i="109"/>
  <c r="X4253" i="109"/>
  <c r="V2005" i="109"/>
  <c r="U2350" i="109"/>
  <c r="P576" i="109"/>
  <c r="R2751" i="109"/>
  <c r="S1627" i="109"/>
  <c r="Q152" i="109"/>
  <c r="R2757" i="109"/>
  <c r="P262" i="109"/>
  <c r="W1509" i="109"/>
  <c r="V3722" i="109"/>
  <c r="W4275" i="109"/>
  <c r="P2999" i="109"/>
  <c r="N3461" i="109"/>
  <c r="O3377" i="109"/>
  <c r="O79" i="110"/>
  <c r="R2773" i="109"/>
  <c r="Y2731" i="109"/>
  <c r="W169" i="109"/>
  <c r="U1364" i="109"/>
  <c r="S2928" i="109"/>
  <c r="R2651" i="109"/>
  <c r="O1511" i="109"/>
  <c r="P752" i="109"/>
  <c r="U3377" i="109"/>
  <c r="N595" i="112"/>
  <c r="V1566" i="109"/>
  <c r="N630" i="112"/>
  <c r="O526" i="112"/>
  <c r="Q960" i="109"/>
  <c r="Y41" i="109"/>
  <c r="S629" i="109"/>
  <c r="T922" i="109"/>
  <c r="N4023" i="109"/>
  <c r="U3047" i="109"/>
  <c r="S1648" i="109"/>
  <c r="N721" i="112"/>
  <c r="U885" i="109"/>
  <c r="Y3719" i="109"/>
  <c r="N3748" i="109"/>
  <c r="X3705" i="109"/>
  <c r="T1499" i="109"/>
  <c r="T2968" i="109"/>
  <c r="Y46" i="109"/>
  <c r="P4154" i="109"/>
  <c r="S3307" i="109"/>
  <c r="O593" i="109"/>
  <c r="Q477" i="109"/>
  <c r="Y2008" i="109"/>
  <c r="Q4175" i="109"/>
  <c r="S4189" i="109"/>
  <c r="N1136" i="109"/>
  <c r="V2928" i="109"/>
  <c r="Q2445" i="112"/>
  <c r="P2003" i="112"/>
  <c r="Y3896" i="109"/>
  <c r="Q1520" i="109"/>
  <c r="X2289" i="109"/>
  <c r="N3179" i="109"/>
  <c r="L94" i="110"/>
  <c r="W3307" i="109"/>
  <c r="S4267" i="109"/>
  <c r="O282" i="112"/>
  <c r="W1330" i="109"/>
  <c r="T1903" i="109"/>
  <c r="O2599" i="109"/>
  <c r="X1357" i="109"/>
  <c r="X1159" i="109"/>
  <c r="X3097" i="109"/>
  <c r="W2637" i="109"/>
  <c r="R2039" i="109"/>
  <c r="X865" i="109"/>
  <c r="V1718" i="109"/>
  <c r="U3679" i="109"/>
  <c r="Q1103" i="109"/>
  <c r="P2632" i="109"/>
  <c r="S2652" i="109"/>
  <c r="P28" i="112"/>
  <c r="Y440" i="109"/>
  <c r="V1215" i="109"/>
  <c r="R1179" i="109"/>
  <c r="X467" i="109"/>
  <c r="R3919" i="109"/>
  <c r="N992" i="109"/>
  <c r="T3819" i="109"/>
  <c r="U506" i="109"/>
  <c r="Y656" i="109"/>
  <c r="Y1362" i="109"/>
  <c r="T2217" i="109"/>
  <c r="P1726" i="112"/>
  <c r="O2691" i="109"/>
  <c r="P2964" i="109"/>
  <c r="O502" i="112"/>
  <c r="Y1697" i="109"/>
  <c r="S3060" i="109"/>
  <c r="V564" i="109"/>
  <c r="V1522" i="109"/>
  <c r="X1984" i="109"/>
  <c r="V2100" i="109"/>
  <c r="U963" i="109"/>
  <c r="Q2953" i="109"/>
  <c r="T180" i="109"/>
  <c r="Y2433" i="109"/>
  <c r="Q531" i="109"/>
  <c r="Q3506" i="109"/>
  <c r="W3411" i="109"/>
  <c r="Q2261" i="109"/>
  <c r="Y1147" i="109"/>
  <c r="N2694" i="109"/>
  <c r="Q3326" i="109"/>
  <c r="Q823" i="109"/>
  <c r="N1342" i="109"/>
  <c r="T1277" i="109"/>
  <c r="X3208" i="109"/>
  <c r="T370" i="109"/>
  <c r="P2219" i="109"/>
  <c r="R2382" i="109"/>
  <c r="Y1705" i="109"/>
  <c r="O962" i="109"/>
  <c r="V3838" i="109"/>
  <c r="Q2725" i="109"/>
  <c r="P2264" i="109"/>
  <c r="O1880" i="109"/>
  <c r="P1080" i="112"/>
  <c r="P961" i="109"/>
  <c r="N3545" i="109"/>
  <c r="Y1002" i="109"/>
  <c r="S916" i="109"/>
  <c r="P2281" i="109"/>
  <c r="W3107" i="109"/>
  <c r="R2206" i="109"/>
  <c r="X752" i="109"/>
  <c r="W56" i="109"/>
  <c r="V277" i="109"/>
  <c r="O2108" i="109"/>
  <c r="Q249" i="112"/>
  <c r="T621" i="109"/>
  <c r="Y3294" i="109"/>
  <c r="X2755" i="109"/>
  <c r="N4111" i="109"/>
  <c r="U503" i="109"/>
  <c r="Y4052" i="109"/>
  <c r="V1239" i="109"/>
  <c r="U407" i="109"/>
  <c r="U593" i="109"/>
  <c r="O3176" i="109"/>
  <c r="O3935" i="109"/>
  <c r="T2379" i="109"/>
  <c r="Y2206" i="109"/>
  <c r="W64" i="109"/>
  <c r="S2194" i="109"/>
  <c r="P3890" i="109"/>
  <c r="O1612" i="109"/>
  <c r="Q898" i="109"/>
  <c r="P2987" i="109"/>
  <c r="T5" i="110"/>
  <c r="N328" i="112"/>
  <c r="N1271" i="109"/>
  <c r="T2246" i="109"/>
  <c r="P2438" i="109"/>
  <c r="O3773" i="109"/>
  <c r="V2376" i="109"/>
  <c r="X493" i="109"/>
  <c r="T3122" i="109"/>
  <c r="S3391" i="109"/>
  <c r="U2397" i="109"/>
  <c r="T2766" i="109"/>
  <c r="Q583" i="109"/>
  <c r="R3365" i="109"/>
  <c r="O103" i="109"/>
  <c r="T3864" i="109"/>
  <c r="T4074" i="109"/>
  <c r="X2227" i="109"/>
  <c r="O65" i="109"/>
  <c r="T1290" i="109"/>
  <c r="U1671" i="109"/>
  <c r="Q966" i="112"/>
  <c r="Y3868" i="109"/>
  <c r="R2569" i="109"/>
  <c r="O1187" i="109"/>
  <c r="V2728" i="109"/>
  <c r="P2346" i="109"/>
  <c r="V1845" i="109"/>
  <c r="U2421" i="109"/>
  <c r="S3463" i="109"/>
  <c r="R3488" i="109"/>
  <c r="T4038" i="109"/>
  <c r="L146" i="113"/>
  <c r="N2603" i="109"/>
  <c r="U996" i="109"/>
  <c r="N2131" i="112"/>
  <c r="P623" i="109"/>
  <c r="T635" i="109"/>
  <c r="U2468" i="109"/>
  <c r="W2010" i="109"/>
  <c r="Y471" i="109"/>
  <c r="S2602" i="109"/>
  <c r="P2698" i="109"/>
  <c r="X1747" i="109"/>
  <c r="P1240" i="112"/>
  <c r="P1778" i="112"/>
  <c r="R4111" i="109"/>
  <c r="Q2718" i="109"/>
  <c r="O1516" i="112"/>
  <c r="U3406" i="109"/>
  <c r="U2658" i="109"/>
  <c r="T1531" i="109"/>
  <c r="R164" i="109"/>
  <c r="P23" i="109"/>
  <c r="S2987" i="109"/>
  <c r="W2020" i="109"/>
  <c r="N1832" i="109"/>
  <c r="S2071" i="109"/>
  <c r="Q1280" i="112"/>
  <c r="Y751" i="109"/>
  <c r="Q1174" i="109"/>
  <c r="J14" i="110"/>
  <c r="O1846" i="109"/>
  <c r="R927" i="109"/>
  <c r="R1630" i="109"/>
  <c r="R2696" i="109"/>
  <c r="U253" i="109"/>
  <c r="W2649" i="109"/>
  <c r="N2945" i="109"/>
  <c r="T916" i="109"/>
  <c r="O3562" i="109"/>
  <c r="X3464" i="109"/>
  <c r="R3545" i="109"/>
  <c r="W2996" i="109"/>
  <c r="P1887" i="109"/>
  <c r="Q2234" i="109"/>
  <c r="N3541" i="109"/>
  <c r="W1478" i="109"/>
  <c r="O4291" i="109"/>
  <c r="S1745" i="109"/>
  <c r="O486" i="109"/>
  <c r="T2642" i="109"/>
  <c r="P384" i="109"/>
  <c r="Q1730" i="109"/>
  <c r="P1125" i="109"/>
  <c r="N1358" i="109"/>
  <c r="S13" i="110"/>
  <c r="O1727" i="109"/>
  <c r="R860" i="109"/>
  <c r="Y3451" i="109"/>
  <c r="N1986" i="109"/>
  <c r="N1708" i="109"/>
  <c r="O1418" i="112"/>
  <c r="Q101" i="110"/>
  <c r="W4075" i="109"/>
  <c r="U1019" i="109"/>
  <c r="U3081" i="109"/>
  <c r="V1097" i="109"/>
  <c r="N935" i="109"/>
  <c r="R2245" i="109"/>
  <c r="O220" i="109"/>
  <c r="X222" i="109"/>
  <c r="U1127" i="109"/>
  <c r="O148" i="109"/>
  <c r="O3037" i="109"/>
  <c r="S454" i="109"/>
  <c r="S2785" i="109"/>
  <c r="Y3822" i="109"/>
  <c r="S3101" i="109"/>
  <c r="T22" i="110"/>
  <c r="Y3365" i="109"/>
  <c r="V2720" i="109"/>
  <c r="U288" i="109"/>
  <c r="P3455" i="109"/>
  <c r="P239" i="109"/>
  <c r="U252" i="109"/>
  <c r="N1291" i="112"/>
  <c r="S2233" i="109"/>
  <c r="O848" i="112"/>
  <c r="N2664" i="109"/>
  <c r="P975" i="109"/>
  <c r="S780" i="109"/>
  <c r="R2408" i="109"/>
  <c r="N3384" i="109"/>
  <c r="O1904" i="112"/>
  <c r="P601" i="112"/>
  <c r="S1838" i="109"/>
  <c r="Q2980" i="109"/>
  <c r="P2194" i="109"/>
  <c r="V889" i="109"/>
  <c r="J148" i="110"/>
  <c r="T1854" i="109"/>
  <c r="T1952" i="109"/>
  <c r="V3386" i="109"/>
  <c r="S429" i="109"/>
  <c r="O1195" i="109"/>
  <c r="X3359" i="109"/>
  <c r="O2260" i="109"/>
  <c r="Z2555" i="109"/>
  <c r="W2063" i="109"/>
  <c r="Y65" i="109"/>
  <c r="O3101" i="109"/>
  <c r="N1670" i="109"/>
  <c r="V2046" i="109"/>
  <c r="O469" i="109"/>
  <c r="P763" i="109"/>
  <c r="N2008" i="112"/>
  <c r="N1837" i="109"/>
  <c r="O484" i="109"/>
  <c r="U3385" i="109"/>
  <c r="W2937" i="109"/>
  <c r="S2833" i="109"/>
  <c r="Q2822" i="109"/>
  <c r="U24" i="109"/>
  <c r="W3794" i="109"/>
  <c r="T2307" i="109"/>
  <c r="Q4073" i="109"/>
  <c r="S2264" i="109"/>
  <c r="V1595" i="109"/>
  <c r="V2102" i="109"/>
  <c r="Y565" i="109"/>
  <c r="S876" i="109"/>
  <c r="X4227" i="109"/>
  <c r="Y953" i="109"/>
  <c r="P1468" i="112"/>
  <c r="S642" i="109"/>
  <c r="Q1245" i="109"/>
  <c r="U2769" i="109"/>
  <c r="Q1958" i="109"/>
  <c r="Q141" i="110"/>
  <c r="T205" i="109"/>
  <c r="Y2452" i="109"/>
  <c r="O3437" i="109"/>
  <c r="W3415" i="109"/>
  <c r="X3058" i="109"/>
  <c r="T1020" i="109"/>
  <c r="N1063" i="112"/>
  <c r="W2105" i="109"/>
  <c r="P2124" i="112"/>
  <c r="T887" i="109"/>
  <c r="Q2575" i="109"/>
  <c r="R786" i="109"/>
  <c r="W1849" i="109"/>
  <c r="X156" i="109"/>
  <c r="T1580" i="109"/>
  <c r="P2611" i="112"/>
  <c r="V3705" i="109"/>
  <c r="W4299" i="109"/>
  <c r="R1571" i="109"/>
  <c r="U2649" i="109"/>
  <c r="V3168" i="109"/>
  <c r="Y423" i="109"/>
  <c r="V1554" i="109"/>
  <c r="X2589" i="109"/>
  <c r="Y179" i="109"/>
  <c r="P1833" i="109"/>
  <c r="X2824" i="109"/>
  <c r="O2587" i="109"/>
  <c r="N3171" i="109"/>
  <c r="S1598" i="109"/>
  <c r="S651" i="109"/>
  <c r="U2574" i="109"/>
  <c r="W4054" i="109"/>
  <c r="Y2309" i="109"/>
  <c r="M20" i="110"/>
  <c r="O1603" i="109"/>
  <c r="V1013" i="109"/>
  <c r="U3702" i="109"/>
  <c r="N4281" i="109"/>
  <c r="N616" i="109"/>
  <c r="U2743" i="109"/>
  <c r="N1107" i="109"/>
  <c r="Q4130" i="109"/>
  <c r="U1277" i="109"/>
  <c r="U2816" i="109"/>
  <c r="T475" i="109"/>
  <c r="U291" i="109"/>
  <c r="V1909" i="109"/>
  <c r="Q810" i="112"/>
  <c r="T3549" i="109"/>
  <c r="Q3020" i="109"/>
  <c r="P4273" i="109"/>
  <c r="U1903" i="109"/>
  <c r="N1914" i="112"/>
  <c r="Z303" i="109"/>
  <c r="Q3342" i="109"/>
  <c r="X1023" i="109"/>
  <c r="S2962" i="109"/>
  <c r="P2025" i="109"/>
  <c r="S3750" i="109"/>
  <c r="Y2778" i="109"/>
  <c r="T1537" i="109"/>
  <c r="R2644" i="109"/>
  <c r="U4114" i="109"/>
  <c r="P1694" i="112"/>
  <c r="W3764" i="109"/>
  <c r="P1484" i="109"/>
  <c r="X3923" i="109"/>
  <c r="O385" i="112"/>
  <c r="V2627" i="109"/>
  <c r="R400" i="109"/>
  <c r="P1636" i="109"/>
  <c r="P4211" i="109"/>
  <c r="R237" i="109"/>
  <c r="U2598" i="109"/>
  <c r="N1121" i="109"/>
  <c r="T4048" i="109"/>
  <c r="Y2759" i="109"/>
  <c r="Q809" i="112"/>
  <c r="V565" i="109"/>
  <c r="P3028" i="109"/>
  <c r="S2424" i="109"/>
  <c r="Z730" i="109"/>
  <c r="S938" i="109"/>
  <c r="W913" i="109"/>
  <c r="Q3912" i="109"/>
  <c r="T3807" i="109"/>
  <c r="T55" i="109"/>
  <c r="Y1686" i="109"/>
  <c r="Y1862" i="109"/>
  <c r="T925" i="109"/>
  <c r="P573" i="112"/>
  <c r="Q3448" i="109"/>
  <c r="Q1238" i="112"/>
  <c r="N2350" i="112"/>
  <c r="O4029" i="109"/>
  <c r="W1900" i="109"/>
  <c r="N74" i="110"/>
  <c r="W1623" i="109"/>
  <c r="V962" i="109"/>
  <c r="P580" i="109"/>
  <c r="Q1452" i="112"/>
  <c r="R453" i="109"/>
  <c r="N3890" i="109"/>
  <c r="Y2264" i="109"/>
  <c r="P996" i="112"/>
  <c r="Q579" i="109"/>
  <c r="P1442" i="112"/>
  <c r="U760" i="109"/>
  <c r="U2946" i="109"/>
  <c r="Y3125" i="109"/>
  <c r="Y3029" i="109"/>
  <c r="V4042" i="109"/>
  <c r="P35" i="110"/>
  <c r="Z324" i="109"/>
  <c r="N2060" i="109"/>
  <c r="V3548" i="109"/>
  <c r="U548" i="109"/>
  <c r="W386" i="109"/>
  <c r="N987" i="112"/>
  <c r="T954" i="109"/>
  <c r="Y3827" i="109"/>
  <c r="S560" i="109"/>
  <c r="Y3861" i="109"/>
  <c r="V504" i="109"/>
  <c r="T383" i="109"/>
  <c r="P3555" i="109"/>
  <c r="X447" i="109"/>
  <c r="P3007" i="109"/>
  <c r="Q1998" i="112"/>
  <c r="W2192" i="109"/>
  <c r="O558" i="109"/>
  <c r="R435" i="112"/>
  <c r="O2" i="109"/>
  <c r="R3914" i="109"/>
  <c r="V1722" i="109"/>
  <c r="R591" i="109"/>
  <c r="Q2708" i="109"/>
  <c r="X798" i="109"/>
  <c r="Q2221" i="109"/>
  <c r="S1875" i="109"/>
  <c r="V2647" i="109"/>
  <c r="W4130" i="109"/>
  <c r="O522" i="112"/>
  <c r="S2223" i="109"/>
  <c r="P3119" i="109"/>
  <c r="X1358" i="109"/>
  <c r="O2279" i="109"/>
  <c r="X397" i="109"/>
  <c r="N2443" i="112"/>
  <c r="T1956" i="109"/>
  <c r="V4221" i="109"/>
  <c r="O2613" i="109"/>
  <c r="O893" i="109"/>
  <c r="P3210" i="109"/>
  <c r="Q1597" i="109"/>
  <c r="X3776" i="109"/>
  <c r="R2037" i="109"/>
  <c r="P1018" i="109"/>
  <c r="R15" i="110"/>
  <c r="P1249" i="109"/>
  <c r="O3791" i="109"/>
  <c r="N1698" i="112"/>
  <c r="P826" i="112"/>
  <c r="Q2638" i="109"/>
  <c r="Q99" i="112"/>
  <c r="T2445" i="109"/>
  <c r="S782" i="109"/>
  <c r="Y825" i="109"/>
  <c r="N3157" i="109"/>
  <c r="S608" i="109"/>
  <c r="O21" i="112"/>
  <c r="Q2115" i="109"/>
  <c r="X895" i="109"/>
  <c r="O736" i="112"/>
  <c r="N2965" i="109"/>
  <c r="O589" i="109"/>
  <c r="T1560" i="109"/>
  <c r="Y3287" i="109"/>
  <c r="N1901" i="109"/>
  <c r="N184" i="109"/>
  <c r="U171" i="109"/>
  <c r="X502" i="109"/>
  <c r="X909" i="109"/>
  <c r="N1886" i="109"/>
  <c r="N2628" i="109"/>
  <c r="O857" i="112"/>
  <c r="O3305" i="109"/>
  <c r="W778" i="109"/>
  <c r="Q521" i="109"/>
  <c r="Q2960" i="109"/>
  <c r="X1134" i="109"/>
  <c r="S1970" i="109"/>
  <c r="P3350" i="109"/>
  <c r="Q315" i="112"/>
  <c r="T275" i="109"/>
  <c r="R468" i="109"/>
  <c r="J62" i="113"/>
  <c r="P282" i="112"/>
  <c r="N2652" i="109"/>
  <c r="R1834" i="109"/>
  <c r="P1182" i="112"/>
  <c r="S954" i="109"/>
  <c r="O2101" i="112"/>
  <c r="X649" i="109"/>
  <c r="N2642" i="112"/>
  <c r="Z315" i="109"/>
  <c r="V1611" i="109"/>
  <c r="W3808" i="109"/>
  <c r="W3564" i="109"/>
  <c r="X1370" i="109"/>
  <c r="S547" i="109"/>
  <c r="Z712" i="109"/>
  <c r="X2278" i="109"/>
  <c r="S3669" i="109"/>
  <c r="Y898" i="109"/>
  <c r="R2420" i="109"/>
  <c r="S1125" i="109"/>
  <c r="Q2425" i="112"/>
  <c r="U2072" i="109"/>
  <c r="T4177" i="109"/>
  <c r="U2964" i="109"/>
  <c r="U2565" i="109"/>
  <c r="Y1158" i="109"/>
  <c r="W1650" i="109"/>
  <c r="S2804" i="109"/>
  <c r="T499" i="109"/>
  <c r="N1702" i="112"/>
  <c r="Q3932" i="109"/>
  <c r="Q1200" i="109"/>
  <c r="S4184" i="109"/>
  <c r="W1504" i="109"/>
  <c r="Y4019" i="109"/>
  <c r="N3027" i="109"/>
  <c r="T2589" i="109"/>
  <c r="N1752" i="109"/>
  <c r="S937" i="109"/>
  <c r="V2307" i="109"/>
  <c r="N1276" i="112"/>
  <c r="O2640" i="109"/>
  <c r="R77" i="109"/>
  <c r="S1265" i="109"/>
  <c r="X3693" i="109"/>
  <c r="N1268" i="109"/>
  <c r="U3436" i="109"/>
  <c r="V4133" i="109"/>
  <c r="S439" i="109"/>
  <c r="R919" i="112"/>
  <c r="O1847" i="109"/>
  <c r="U3306" i="109"/>
  <c r="X1475" i="109"/>
  <c r="V11" i="109"/>
  <c r="R1660" i="109"/>
  <c r="U387" i="109"/>
  <c r="Q2137" i="112"/>
  <c r="R582" i="109"/>
  <c r="X1833" i="109"/>
  <c r="U266" i="109"/>
  <c r="N2371" i="112"/>
  <c r="O520" i="112"/>
  <c r="Q2839" i="109"/>
  <c r="T2692" i="109"/>
  <c r="W3931" i="109"/>
  <c r="R3201" i="109"/>
  <c r="N572" i="112"/>
  <c r="T3498" i="109"/>
  <c r="P3578" i="109"/>
  <c r="O443" i="109"/>
  <c r="V2797" i="109"/>
  <c r="O3858" i="109"/>
  <c r="O2977" i="109"/>
  <c r="X3009" i="109"/>
  <c r="T196" i="109"/>
  <c r="P1682" i="109"/>
  <c r="P3934" i="109"/>
  <c r="P39" i="112"/>
  <c r="Z3591" i="109"/>
  <c r="V3736" i="109"/>
  <c r="W3477" i="109"/>
  <c r="N1182" i="109"/>
  <c r="U4083" i="109"/>
  <c r="T913" i="109"/>
  <c r="Q1228" i="109"/>
  <c r="W240" i="109"/>
  <c r="R3189" i="109"/>
  <c r="N1651" i="112"/>
  <c r="P1748" i="109"/>
  <c r="Y3799" i="109"/>
  <c r="O150" i="110"/>
  <c r="T390" i="109"/>
  <c r="U998" i="109"/>
  <c r="Q2970" i="109"/>
  <c r="N1233" i="109"/>
  <c r="O386" i="109"/>
  <c r="U3570" i="109"/>
  <c r="W1624" i="109"/>
  <c r="Y1664" i="109"/>
  <c r="P1679" i="109"/>
  <c r="U2216" i="109"/>
  <c r="X943" i="109"/>
  <c r="T63" i="109"/>
  <c r="X1213" i="109"/>
  <c r="X3465" i="109"/>
  <c r="Q2971" i="109"/>
  <c r="Q3837" i="109"/>
  <c r="O632" i="109"/>
  <c r="Q283" i="112"/>
  <c r="U1116" i="109"/>
  <c r="V2233" i="109"/>
  <c r="N2475" i="109"/>
  <c r="U823" i="109"/>
  <c r="P1836" i="109"/>
  <c r="N2309" i="109"/>
  <c r="Y3808" i="109"/>
  <c r="N2800" i="109"/>
  <c r="U2341" i="109"/>
  <c r="V1956" i="109"/>
  <c r="O1844" i="109"/>
  <c r="Q553" i="109"/>
  <c r="P3897" i="109"/>
  <c r="Q3" i="112"/>
  <c r="T3005" i="109"/>
  <c r="X98" i="109"/>
  <c r="W3903" i="109"/>
  <c r="Q3119" i="109"/>
  <c r="N1704" i="109"/>
  <c r="O1618" i="109"/>
  <c r="N2599" i="109"/>
  <c r="W1716" i="109"/>
  <c r="U89" i="109"/>
  <c r="Q2595" i="109"/>
  <c r="Y2217" i="109"/>
  <c r="U4141" i="109"/>
  <c r="Y4198" i="109"/>
  <c r="P3367" i="109"/>
  <c r="S4047" i="109"/>
  <c r="P1226" i="112"/>
  <c r="S2767" i="109"/>
  <c r="Q3419" i="109"/>
  <c r="S4213" i="109"/>
  <c r="N1877" i="109"/>
  <c r="U573" i="109"/>
  <c r="V2394" i="109"/>
  <c r="N1650" i="109"/>
  <c r="W1015" i="109"/>
  <c r="Q3128" i="109"/>
  <c r="T3394" i="109"/>
  <c r="R194" i="109"/>
  <c r="R1367" i="112"/>
  <c r="X2563" i="109"/>
  <c r="O1881" i="112"/>
  <c r="R110" i="109"/>
  <c r="W1290" i="109"/>
  <c r="R1616" i="109"/>
  <c r="X1855" i="109"/>
  <c r="Q2003" i="109"/>
  <c r="N219" i="109"/>
  <c r="P1136" i="109"/>
  <c r="V2988" i="109"/>
  <c r="Y1740" i="109"/>
  <c r="R859" i="109"/>
  <c r="O1303" i="109"/>
  <c r="N1192" i="109"/>
  <c r="Y1924" i="109"/>
  <c r="N1596" i="109"/>
  <c r="Q403" i="109"/>
  <c r="U607" i="109"/>
  <c r="X3332" i="109"/>
  <c r="U651" i="109"/>
  <c r="U3169" i="109"/>
  <c r="X253" i="109"/>
  <c r="W3366" i="109"/>
  <c r="N2347" i="112"/>
  <c r="J157" i="113"/>
  <c r="T106" i="110"/>
  <c r="S1879" i="109"/>
  <c r="T1726" i="109"/>
  <c r="T2385" i="109"/>
  <c r="X391" i="109"/>
  <c r="P15" i="109"/>
  <c r="R1893" i="109"/>
  <c r="Y1887" i="109"/>
  <c r="W1954" i="109"/>
  <c r="W2628" i="109"/>
  <c r="S2291" i="109"/>
  <c r="P196" i="109"/>
  <c r="O2336" i="109"/>
  <c r="X829" i="109"/>
  <c r="T3691" i="109"/>
  <c r="T2088" i="109"/>
  <c r="X775" i="109"/>
  <c r="R1199" i="109"/>
  <c r="Q792" i="109"/>
  <c r="Y96" i="109"/>
  <c r="O2350" i="109"/>
  <c r="P2218" i="109"/>
  <c r="N820" i="109"/>
  <c r="U29" i="109"/>
  <c r="O1985" i="112"/>
  <c r="U290" i="109"/>
  <c r="X3391" i="109"/>
  <c r="T556" i="109"/>
  <c r="Y452" i="109"/>
  <c r="X3669" i="109"/>
  <c r="T3562" i="109"/>
  <c r="K44" i="110"/>
  <c r="Q478" i="112"/>
  <c r="T1601" i="109"/>
  <c r="Y463" i="109"/>
  <c r="N2557" i="109"/>
  <c r="O1963" i="109"/>
  <c r="V783" i="109"/>
  <c r="Q1458" i="112"/>
  <c r="W1669" i="109"/>
  <c r="X2105" i="109"/>
  <c r="U4229" i="109"/>
  <c r="U2826" i="109"/>
  <c r="O1006" i="109"/>
  <c r="X854" i="109"/>
  <c r="Q112" i="112"/>
  <c r="N2232" i="109"/>
  <c r="R902" i="112"/>
  <c r="W1339" i="109"/>
  <c r="N632" i="112"/>
  <c r="X162" i="109"/>
  <c r="S1133" i="109"/>
  <c r="Y3194" i="109"/>
  <c r="O3367" i="109"/>
  <c r="S2350" i="109"/>
  <c r="P512" i="109"/>
  <c r="S1549" i="109"/>
  <c r="P321" i="112"/>
  <c r="W1720" i="109"/>
  <c r="Y231" i="109"/>
  <c r="O845" i="112"/>
  <c r="V949" i="109"/>
  <c r="Y1725" i="109"/>
  <c r="Q2758" i="109"/>
  <c r="O2567" i="112"/>
  <c r="W4024" i="109"/>
  <c r="N1664" i="109"/>
  <c r="V4268" i="109"/>
  <c r="O2372" i="109"/>
  <c r="X4296" i="109"/>
  <c r="T3709" i="109"/>
  <c r="P3719" i="109"/>
  <c r="L41" i="110"/>
  <c r="U539" i="109"/>
  <c r="Q2076" i="112"/>
  <c r="W2781" i="109"/>
  <c r="N3295" i="109"/>
  <c r="S2986" i="109"/>
  <c r="R3878" i="109"/>
  <c r="V2663" i="109"/>
  <c r="Z1078" i="109"/>
  <c r="N2611" i="109"/>
  <c r="X436" i="109"/>
  <c r="T3291" i="109"/>
  <c r="T1751" i="109"/>
  <c r="N1737" i="109"/>
  <c r="T1890" i="109"/>
  <c r="N3051" i="109"/>
  <c r="S30" i="109"/>
  <c r="T1339" i="109"/>
  <c r="N2087" i="109"/>
  <c r="N875" i="112"/>
  <c r="Q1371" i="109"/>
  <c r="N3919" i="109"/>
  <c r="X818" i="109"/>
  <c r="T637" i="109"/>
  <c r="N1703" i="112"/>
  <c r="U515" i="109"/>
  <c r="N827" i="109"/>
  <c r="O2437" i="109"/>
  <c r="W1303" i="109"/>
  <c r="O701" i="112"/>
  <c r="P2411" i="109"/>
  <c r="U2052" i="109"/>
  <c r="Q20" i="112"/>
  <c r="W3500" i="109"/>
  <c r="O1452" i="112"/>
  <c r="X950" i="109"/>
  <c r="Y2355" i="109"/>
  <c r="O3838" i="109"/>
  <c r="U4189" i="109"/>
  <c r="X382" i="109"/>
  <c r="P654" i="109"/>
  <c r="W4040" i="109"/>
  <c r="X736" i="109"/>
  <c r="U6" i="110"/>
  <c r="O136" i="109"/>
  <c r="U980" i="109"/>
  <c r="S2099" i="109"/>
  <c r="R1931" i="109"/>
  <c r="X2113" i="109"/>
  <c r="Q1299" i="112"/>
  <c r="R2814" i="109"/>
  <c r="Q326" i="112"/>
  <c r="Y1681" i="109"/>
  <c r="P2113" i="109"/>
  <c r="O1334" i="109"/>
  <c r="U398" i="109"/>
  <c r="U3852" i="109"/>
  <c r="X510" i="109"/>
  <c r="Y156" i="109"/>
  <c r="O942" i="109"/>
  <c r="O1028" i="112"/>
  <c r="O523" i="109"/>
  <c r="U2435" i="109"/>
  <c r="N699" i="112"/>
  <c r="V2388" i="109"/>
  <c r="P867" i="112"/>
  <c r="P3691" i="109"/>
  <c r="N379" i="112"/>
  <c r="Q22" i="112"/>
  <c r="R563" i="109"/>
  <c r="W3524" i="109"/>
  <c r="R3503" i="109"/>
  <c r="T1937" i="109"/>
  <c r="P3037" i="109"/>
  <c r="R4037" i="109"/>
  <c r="T4290" i="109"/>
  <c r="R967" i="109"/>
  <c r="R3937" i="109"/>
  <c r="P1301" i="112"/>
  <c r="T228" i="109"/>
  <c r="P1902" i="109"/>
  <c r="S1551" i="109"/>
  <c r="Y2599" i="109"/>
  <c r="N206" i="109"/>
  <c r="R25" i="109"/>
  <c r="V1258" i="109"/>
  <c r="P1604" i="109"/>
  <c r="X2665" i="109"/>
  <c r="Z2121" i="109"/>
  <c r="U2765" i="109"/>
  <c r="Q2443" i="109"/>
  <c r="N3407" i="109"/>
  <c r="T1713" i="109"/>
  <c r="V3455" i="109"/>
  <c r="U1165" i="109"/>
  <c r="N487" i="109"/>
  <c r="Y1478" i="109"/>
  <c r="P301" i="112"/>
  <c r="N1615" i="112"/>
  <c r="X1999" i="109"/>
  <c r="V3472" i="109"/>
  <c r="O3147" i="109"/>
  <c r="P1621" i="109"/>
  <c r="T3790" i="109"/>
  <c r="S2587" i="109"/>
  <c r="Q3514" i="109"/>
  <c r="U220" i="109"/>
  <c r="S1122" i="109"/>
  <c r="Q3788" i="109"/>
  <c r="X3406" i="109"/>
  <c r="Q493" i="109"/>
  <c r="U795" i="109"/>
  <c r="V483" i="109"/>
  <c r="P3933" i="109"/>
  <c r="O1225" i="112"/>
  <c r="P3018" i="109"/>
  <c r="V2597" i="109"/>
  <c r="X521" i="109"/>
  <c r="Q4277" i="109"/>
  <c r="O518" i="109"/>
  <c r="R4209" i="109"/>
  <c r="Z3949" i="109"/>
  <c r="O1704" i="109"/>
  <c r="T2999" i="109"/>
  <c r="R1499" i="109"/>
  <c r="N1370" i="109"/>
  <c r="R3576" i="109"/>
  <c r="Q2956" i="109"/>
  <c r="X3043" i="109"/>
  <c r="X3427" i="109"/>
  <c r="R2495" i="112"/>
  <c r="N169" i="112"/>
  <c r="S2725" i="109"/>
  <c r="P853" i="112"/>
  <c r="O2603" i="112"/>
  <c r="U2441" i="109"/>
  <c r="Q2072" i="112"/>
  <c r="N2007" i="109"/>
  <c r="O565" i="109"/>
  <c r="S2727" i="109"/>
  <c r="O4084" i="109"/>
  <c r="P807" i="109"/>
  <c r="W4199" i="109"/>
  <c r="Q33" i="110"/>
  <c r="N3405" i="109"/>
  <c r="W1145" i="109"/>
  <c r="X2347" i="109"/>
  <c r="S3205" i="109"/>
  <c r="S3461" i="109"/>
  <c r="U1294" i="109"/>
  <c r="U3808" i="109"/>
  <c r="X2053" i="109"/>
  <c r="P286" i="109"/>
  <c r="U3765" i="109"/>
  <c r="Y2453" i="109"/>
  <c r="P3398" i="109"/>
  <c r="S1944" i="109"/>
  <c r="O2959" i="109"/>
  <c r="Q378" i="109"/>
  <c r="Q627" i="112"/>
  <c r="T2368" i="109"/>
  <c r="V786" i="109"/>
  <c r="N3119" i="109"/>
  <c r="Q2358" i="109"/>
  <c r="P1267" i="109"/>
  <c r="N3030" i="109"/>
  <c r="T534" i="109"/>
  <c r="R255" i="109"/>
  <c r="X2400" i="109"/>
  <c r="P857" i="109"/>
  <c r="Q1177" i="112"/>
  <c r="Y3557" i="109"/>
  <c r="X3093" i="109"/>
  <c r="U3861" i="109"/>
  <c r="Z729" i="109"/>
  <c r="W2243" i="109"/>
  <c r="V4148" i="109"/>
  <c r="O1971" i="112"/>
  <c r="P2725" i="109"/>
  <c r="N2413" i="112"/>
  <c r="T1536" i="109"/>
  <c r="W2334" i="109"/>
  <c r="N2672" i="109"/>
  <c r="T2200" i="109"/>
  <c r="O109" i="109"/>
  <c r="P2383" i="109"/>
  <c r="U3684" i="109"/>
  <c r="U2436" i="109"/>
  <c r="T1349" i="109"/>
  <c r="W177" i="109"/>
  <c r="N3079" i="109"/>
  <c r="P1271" i="109"/>
  <c r="X626" i="109"/>
  <c r="S3165" i="109"/>
  <c r="P786" i="112"/>
  <c r="Y1536" i="109"/>
  <c r="S413" i="109"/>
  <c r="S1679" i="109"/>
  <c r="S1177" i="109"/>
  <c r="W2238" i="109"/>
  <c r="Q1842" i="112"/>
  <c r="P1480" i="109"/>
  <c r="Y4145" i="109"/>
  <c r="Z1777" i="109"/>
  <c r="V619" i="109"/>
  <c r="U125" i="109"/>
  <c r="O1451" i="112"/>
  <c r="P340" i="112"/>
  <c r="Q301" i="112"/>
  <c r="R3561" i="109"/>
  <c r="R1137" i="109"/>
  <c r="Z2524" i="109"/>
  <c r="Q2304" i="109"/>
  <c r="R3116" i="109"/>
  <c r="W962" i="109"/>
  <c r="S1379" i="109"/>
  <c r="W947" i="109"/>
  <c r="T90" i="109"/>
  <c r="N935" i="112"/>
  <c r="U2226" i="109"/>
  <c r="T772" i="109"/>
  <c r="P736" i="109"/>
  <c r="X877" i="109"/>
  <c r="O2426" i="109"/>
  <c r="P641" i="112"/>
  <c r="X804" i="109"/>
  <c r="S2401" i="109"/>
  <c r="O11" i="109"/>
  <c r="V2707" i="109"/>
  <c r="N1463" i="112"/>
  <c r="O1557" i="112"/>
  <c r="Q2585" i="112"/>
  <c r="V1603" i="109"/>
  <c r="U184" i="109"/>
  <c r="P2228" i="109"/>
  <c r="O1620" i="109"/>
  <c r="P533" i="109"/>
  <c r="O410" i="109"/>
  <c r="P287" i="112"/>
  <c r="Q2757" i="109"/>
  <c r="S544" i="109"/>
  <c r="P1214" i="112"/>
  <c r="P243" i="109"/>
  <c r="P646" i="109"/>
  <c r="P270" i="112"/>
  <c r="Q3109" i="109"/>
  <c r="O256" i="112"/>
  <c r="V806" i="109"/>
  <c r="Y1913" i="109"/>
  <c r="S1478" i="109"/>
  <c r="R831" i="109"/>
  <c r="Q3927" i="109"/>
  <c r="N742" i="112"/>
  <c r="O1222" i="109"/>
  <c r="S132" i="109"/>
  <c r="V231" i="109"/>
  <c r="Z3600" i="109"/>
  <c r="T1928" i="109"/>
  <c r="O1277" i="112"/>
  <c r="X4181" i="109"/>
  <c r="P989" i="109"/>
  <c r="Q148" i="109"/>
  <c r="V1353" i="109"/>
  <c r="O146" i="110"/>
  <c r="N3572" i="109"/>
  <c r="T1747" i="109"/>
  <c r="N748" i="109"/>
  <c r="V808" i="109"/>
  <c r="N185" i="109"/>
  <c r="U3124" i="109"/>
  <c r="R3037" i="109"/>
  <c r="U3489" i="109"/>
  <c r="V861" i="109"/>
  <c r="V1882" i="109"/>
  <c r="X1186" i="109"/>
  <c r="U1682" i="109"/>
  <c r="X2942" i="109"/>
  <c r="W3012" i="109"/>
  <c r="U1216" i="109"/>
  <c r="R2305" i="109"/>
  <c r="P1120" i="109"/>
  <c r="U3038" i="109"/>
  <c r="T3014" i="109"/>
  <c r="R264" i="109"/>
  <c r="X2241" i="109"/>
  <c r="T2292" i="109"/>
  <c r="W239" i="109"/>
  <c r="Q2625" i="109"/>
  <c r="R2620" i="109"/>
  <c r="N950" i="109"/>
  <c r="R2410" i="109"/>
  <c r="Y851" i="109"/>
  <c r="U612" i="109"/>
  <c r="S3499" i="109"/>
  <c r="P560" i="112"/>
  <c r="X258" i="109"/>
  <c r="W2407" i="109"/>
  <c r="Z2884" i="109"/>
  <c r="R1816" i="112"/>
  <c r="O454" i="109"/>
  <c r="T521" i="109"/>
  <c r="T1158" i="109"/>
  <c r="R2926" i="109"/>
  <c r="N980" i="112"/>
  <c r="R1568" i="112"/>
  <c r="O250" i="112"/>
  <c r="N2930" i="109"/>
  <c r="S2715" i="109"/>
  <c r="O2720" i="109"/>
  <c r="T2842" i="109"/>
  <c r="O3489" i="109"/>
  <c r="Q4125" i="109"/>
  <c r="O1133" i="109"/>
  <c r="Z3243" i="109"/>
  <c r="T810" i="109"/>
  <c r="S3404" i="109"/>
  <c r="W1732" i="109"/>
  <c r="N2236" i="109"/>
  <c r="R4301" i="109"/>
  <c r="O892" i="109"/>
  <c r="U77" i="110"/>
  <c r="W439" i="109"/>
  <c r="P473" i="112"/>
  <c r="W3868" i="109"/>
  <c r="Q3807" i="109"/>
  <c r="O3354" i="109"/>
  <c r="Y2828" i="109"/>
  <c r="Q815" i="112"/>
  <c r="T1134" i="109"/>
  <c r="U3654" i="109"/>
  <c r="T1494" i="109"/>
  <c r="N4161" i="109"/>
  <c r="P3658" i="109"/>
  <c r="U3116" i="109"/>
  <c r="Z1044" i="109"/>
  <c r="W2738" i="109"/>
  <c r="O3928" i="109"/>
  <c r="U3138" i="109"/>
  <c r="X50" i="109"/>
  <c r="Y2744" i="109"/>
  <c r="V229" i="109"/>
  <c r="T2020" i="109"/>
  <c r="S2473" i="109"/>
  <c r="P2055" i="109"/>
  <c r="O1161" i="109"/>
  <c r="O1174" i="109"/>
  <c r="U620" i="109"/>
  <c r="P2354" i="109"/>
  <c r="U1660" i="109"/>
  <c r="X3711" i="109"/>
  <c r="Y539" i="109"/>
  <c r="R4143" i="109"/>
  <c r="N1844" i="112"/>
  <c r="Q871" i="112"/>
  <c r="T2002" i="109"/>
  <c r="R178" i="109"/>
  <c r="T3803" i="109"/>
  <c r="Y3538" i="109"/>
  <c r="W3171" i="109"/>
  <c r="Q2950" i="109"/>
  <c r="O3309" i="109"/>
  <c r="N814" i="112"/>
  <c r="P229" i="109"/>
  <c r="O1072" i="112"/>
  <c r="Q411" i="109"/>
  <c r="P67" i="109"/>
  <c r="Y3041" i="109"/>
  <c r="W3725" i="109"/>
  <c r="W3488" i="109"/>
  <c r="V1464" i="109"/>
  <c r="Y575" i="109"/>
  <c r="Y2060" i="109"/>
  <c r="S4249" i="109"/>
  <c r="Z2515" i="109"/>
  <c r="T1695" i="109"/>
  <c r="V89" i="109"/>
  <c r="V1337" i="109"/>
  <c r="N1227" i="112"/>
  <c r="S522" i="109"/>
  <c r="S1656" i="109"/>
  <c r="N3047" i="109"/>
  <c r="Q3870" i="109"/>
  <c r="T1720" i="109"/>
  <c r="W4129" i="109"/>
  <c r="X2560" i="109"/>
  <c r="N1742" i="112"/>
  <c r="P2470" i="112"/>
  <c r="O143" i="109"/>
  <c r="Q649" i="109"/>
  <c r="X2770" i="109"/>
  <c r="N826" i="109"/>
  <c r="N3575" i="109"/>
  <c r="P1840" i="109"/>
  <c r="U451" i="109"/>
  <c r="N2368" i="109"/>
  <c r="X4193" i="109"/>
  <c r="Q1410" i="112"/>
  <c r="U2984" i="109"/>
  <c r="W2435" i="109"/>
  <c r="Q1624" i="109"/>
  <c r="Y2114" i="109"/>
  <c r="Q3516" i="109"/>
  <c r="N4174" i="109"/>
  <c r="W2104" i="109"/>
  <c r="N2396" i="109"/>
  <c r="S808" i="109"/>
  <c r="P3767" i="109"/>
  <c r="N3499" i="109"/>
  <c r="S1702" i="109"/>
  <c r="N2261" i="109"/>
  <c r="U1676" i="109"/>
  <c r="N964" i="109"/>
  <c r="X143" i="109"/>
  <c r="U3444" i="109"/>
  <c r="P3065" i="109"/>
  <c r="O306" i="112"/>
  <c r="R4065" i="109"/>
  <c r="W1493" i="109"/>
  <c r="T3350" i="109"/>
  <c r="Q3864" i="109"/>
  <c r="O1246" i="109"/>
  <c r="Z365" i="109"/>
  <c r="U1649" i="109"/>
  <c r="O2741" i="109"/>
  <c r="S1504" i="109"/>
  <c r="X504" i="109"/>
  <c r="O112" i="112"/>
  <c r="W1129" i="109"/>
  <c r="U4259" i="109"/>
  <c r="S150" i="109"/>
  <c r="O3320" i="109"/>
  <c r="U3540" i="109"/>
  <c r="V2735" i="109"/>
  <c r="O1721" i="109"/>
  <c r="N224" i="109"/>
  <c r="R4067" i="109"/>
  <c r="J11" i="113"/>
  <c r="U923" i="109"/>
  <c r="W4260" i="109"/>
  <c r="W3431" i="109"/>
  <c r="V3889" i="109"/>
  <c r="O125" i="110"/>
  <c r="N151" i="110"/>
  <c r="S922" i="109"/>
  <c r="U89" i="110"/>
  <c r="P776" i="109"/>
  <c r="T107" i="109"/>
  <c r="T4256" i="109"/>
  <c r="P3689" i="109"/>
  <c r="Q1386" i="109"/>
  <c r="U3287" i="109"/>
  <c r="N365" i="112"/>
  <c r="Q115" i="109"/>
  <c r="X2055" i="109"/>
  <c r="S3432" i="109"/>
  <c r="U26" i="109"/>
  <c r="V1944" i="109"/>
  <c r="P64" i="110"/>
  <c r="W1502" i="109"/>
  <c r="T3137" i="109"/>
  <c r="W2723" i="109"/>
  <c r="U1868" i="109"/>
  <c r="Y4025" i="109"/>
  <c r="L111" i="110"/>
  <c r="U1712" i="109"/>
  <c r="P1579" i="109"/>
  <c r="O1000" i="112"/>
  <c r="N1292" i="109"/>
  <c r="N1997" i="109"/>
  <c r="O2021" i="109"/>
  <c r="R633" i="109"/>
  <c r="U227" i="109"/>
  <c r="X519" i="109"/>
  <c r="V1122" i="109"/>
  <c r="U262" i="109"/>
  <c r="W2617" i="109"/>
  <c r="S3070" i="109"/>
  <c r="R3890" i="109"/>
  <c r="Q3429" i="109"/>
  <c r="N2841" i="109"/>
  <c r="N3211" i="109"/>
  <c r="X4223" i="109"/>
  <c r="U12" i="109"/>
  <c r="S968" i="109"/>
  <c r="V2281" i="109"/>
  <c r="T4111" i="109"/>
  <c r="N1552" i="109"/>
  <c r="R3768" i="109"/>
  <c r="Q3328" i="109"/>
  <c r="U2815" i="109"/>
  <c r="V972" i="109"/>
  <c r="Q930" i="109"/>
  <c r="W1266" i="109"/>
  <c r="Q840" i="112"/>
  <c r="X4089" i="109"/>
  <c r="R1933" i="109"/>
  <c r="P3140" i="109"/>
  <c r="P3841" i="109"/>
  <c r="U787" i="109"/>
  <c r="S2808" i="109"/>
  <c r="R2981" i="109"/>
  <c r="T164" i="109"/>
  <c r="X2360" i="109"/>
  <c r="T493" i="109"/>
  <c r="T1846" i="109"/>
  <c r="R3188" i="109"/>
  <c r="W162" i="109"/>
  <c r="N116" i="112"/>
  <c r="Q3" i="109"/>
  <c r="O1107" i="109"/>
  <c r="O733" i="112"/>
  <c r="R1143" i="112"/>
  <c r="R1176" i="109"/>
  <c r="T1742" i="109"/>
  <c r="T4033" i="109"/>
  <c r="X610" i="109"/>
  <c r="X4230" i="109"/>
  <c r="O766" i="109"/>
  <c r="J72" i="110"/>
  <c r="Q1196" i="112"/>
  <c r="P472" i="112"/>
  <c r="U2716" i="109"/>
  <c r="O641" i="112"/>
  <c r="T976" i="109"/>
  <c r="O3714" i="109"/>
  <c r="R1580" i="109"/>
  <c r="N1293" i="109"/>
  <c r="M93" i="110"/>
  <c r="X1887" i="109"/>
  <c r="R1652" i="109"/>
  <c r="P2607" i="109"/>
  <c r="X277" i="109"/>
  <c r="J6" i="110"/>
  <c r="W4258" i="109"/>
  <c r="Q1854" i="112"/>
  <c r="R3825" i="109"/>
  <c r="P708" i="112"/>
  <c r="S1672" i="109"/>
  <c r="S2408" i="109"/>
  <c r="Y4232" i="109"/>
  <c r="Y1116" i="109"/>
  <c r="S2306" i="109"/>
  <c r="R1215" i="109"/>
  <c r="P263" i="109"/>
  <c r="V2355" i="109"/>
  <c r="W902" i="109"/>
  <c r="N2614" i="109"/>
  <c r="S2803" i="109"/>
  <c r="R2256" i="109"/>
  <c r="N3753" i="109"/>
  <c r="W2084" i="109"/>
  <c r="X1949" i="109"/>
  <c r="N4071" i="109"/>
  <c r="Y1979" i="109"/>
  <c r="Y3430" i="109"/>
  <c r="N1630" i="109"/>
  <c r="N4018" i="109"/>
  <c r="Q1272" i="112"/>
  <c r="N1557" i="109"/>
  <c r="P3389" i="109"/>
  <c r="O2471" i="109"/>
  <c r="N535" i="112"/>
  <c r="N527" i="112"/>
  <c r="Q2370" i="112"/>
  <c r="Q3827" i="109"/>
  <c r="X165" i="109"/>
  <c r="P180" i="109"/>
  <c r="N495" i="109"/>
  <c r="U30" i="109"/>
  <c r="Q2621" i="109"/>
  <c r="R3537" i="109"/>
  <c r="P1992" i="109"/>
  <c r="Q1466" i="112"/>
  <c r="S232" i="109"/>
  <c r="Y998" i="109"/>
  <c r="P192" i="109"/>
  <c r="T3304" i="109"/>
  <c r="L34" i="110"/>
  <c r="N297" i="112"/>
  <c r="X3000" i="109"/>
  <c r="Q951" i="112"/>
  <c r="V4178" i="109"/>
  <c r="T409" i="109"/>
  <c r="R3172" i="109"/>
  <c r="U3333" i="109"/>
  <c r="O2799" i="109"/>
  <c r="V1680" i="109"/>
  <c r="Q2977" i="109"/>
  <c r="P2703" i="109"/>
  <c r="U200" i="109"/>
  <c r="U3389" i="109"/>
  <c r="P3754" i="109"/>
  <c r="Y1544" i="109"/>
  <c r="Y421" i="109"/>
  <c r="X979" i="109"/>
  <c r="T3507" i="109"/>
  <c r="P3012" i="109"/>
  <c r="T167" i="109"/>
  <c r="P978" i="109"/>
  <c r="T1367" i="109"/>
  <c r="P1688" i="109"/>
  <c r="R3534" i="109"/>
  <c r="Q3013" i="109"/>
  <c r="Q1727" i="109"/>
  <c r="Q1642" i="109"/>
  <c r="X3325" i="109"/>
  <c r="T1137" i="109"/>
  <c r="W965" i="109"/>
  <c r="W1972" i="109"/>
  <c r="O120" i="109"/>
  <c r="N2434" i="109"/>
  <c r="S4203" i="109"/>
  <c r="S2441" i="109"/>
  <c r="W3895" i="109"/>
  <c r="X2714" i="109"/>
  <c r="X552" i="109"/>
  <c r="N50" i="109"/>
  <c r="U2039" i="109"/>
  <c r="X2595" i="109"/>
  <c r="Y3555" i="109"/>
  <c r="U2339" i="109"/>
  <c r="W3721" i="109"/>
  <c r="Z2876" i="109"/>
  <c r="Y2776" i="109"/>
  <c r="S396" i="109"/>
  <c r="P2695" i="109"/>
  <c r="Q2557" i="112"/>
  <c r="Q3331" i="109"/>
  <c r="X3570" i="109"/>
  <c r="R4258" i="109"/>
  <c r="W2256" i="109"/>
  <c r="O3164" i="109"/>
  <c r="U2113" i="109"/>
  <c r="X4303" i="109"/>
  <c r="V2391" i="109"/>
  <c r="Z1060" i="109"/>
  <c r="X2052" i="109"/>
  <c r="O2774" i="109"/>
  <c r="N2038" i="109"/>
  <c r="T742" i="109"/>
  <c r="P3041" i="109"/>
  <c r="T3095" i="109"/>
  <c r="Z2554" i="109"/>
  <c r="U4112" i="109"/>
  <c r="N238" i="109"/>
  <c r="T985" i="109"/>
  <c r="R247" i="109"/>
  <c r="U190" i="109"/>
  <c r="Y3108" i="109"/>
  <c r="P2113" i="112"/>
  <c r="W1874" i="109"/>
  <c r="Q543" i="109"/>
  <c r="Y3479" i="109"/>
  <c r="Y1891" i="109"/>
  <c r="O463" i="112"/>
  <c r="N2142" i="112"/>
  <c r="Y3757" i="109"/>
  <c r="P1512" i="112"/>
  <c r="Y2339" i="109"/>
  <c r="R9" i="110"/>
  <c r="O1204" i="109"/>
  <c r="Q763" i="109"/>
  <c r="Y964" i="109"/>
  <c r="W1474" i="109"/>
  <c r="P3160" i="109"/>
  <c r="S539" i="109"/>
  <c r="N1608" i="109"/>
  <c r="T2450" i="109"/>
  <c r="P595" i="112"/>
  <c r="P3874" i="109"/>
  <c r="N3009" i="109"/>
  <c r="O2594" i="109"/>
  <c r="N247" i="112"/>
  <c r="V3396" i="109"/>
  <c r="S111" i="110"/>
  <c r="T3541" i="109"/>
  <c r="P4" i="112"/>
  <c r="Q2376" i="109"/>
  <c r="W932" i="109"/>
  <c r="P501" i="112"/>
  <c r="S456" i="109"/>
  <c r="T4093" i="109"/>
  <c r="Z2866" i="109"/>
  <c r="X1249" i="109"/>
  <c r="P1491" i="109"/>
  <c r="Q2387" i="109"/>
  <c r="J145" i="113"/>
  <c r="W955" i="109"/>
  <c r="R53" i="109"/>
  <c r="W2113" i="109"/>
  <c r="N316" i="112"/>
  <c r="P1213" i="109"/>
  <c r="W260" i="109"/>
  <c r="X945" i="109"/>
  <c r="T4042" i="109"/>
  <c r="P3828" i="109"/>
  <c r="U2116" i="109"/>
  <c r="R2585" i="109"/>
  <c r="R3119" i="109"/>
  <c r="P1726" i="109"/>
  <c r="V1914" i="109"/>
  <c r="K7" i="113"/>
  <c r="O2210" i="109"/>
  <c r="P871" i="112"/>
  <c r="W1687" i="109"/>
  <c r="V1287" i="109"/>
  <c r="U1720" i="109"/>
  <c r="Q235" i="112"/>
  <c r="V1597" i="109"/>
  <c r="P59" i="109"/>
  <c r="T2948" i="109"/>
  <c r="W862" i="109"/>
  <c r="O2970" i="109"/>
  <c r="P1382" i="109"/>
  <c r="R3044" i="109"/>
  <c r="N2206" i="109"/>
  <c r="U26" i="110"/>
  <c r="Q3890" i="109"/>
  <c r="T1260" i="109"/>
  <c r="Q768" i="109"/>
  <c r="O74" i="112"/>
  <c r="O2708" i="109"/>
  <c r="T2695" i="109"/>
  <c r="O586" i="112"/>
  <c r="N4238" i="109"/>
  <c r="Q187" i="109"/>
  <c r="P1336" i="109"/>
  <c r="Q1491" i="109"/>
  <c r="S1342" i="109"/>
  <c r="P1522" i="112"/>
  <c r="P2104" i="109"/>
  <c r="Y2681" i="109"/>
  <c r="T4027" i="109"/>
  <c r="S462" i="109"/>
  <c r="X2960" i="109"/>
  <c r="V3552" i="109"/>
  <c r="W1271" i="109"/>
  <c r="Q2655" i="109"/>
  <c r="R3847" i="109"/>
  <c r="Y4289" i="109"/>
  <c r="S157" i="109"/>
  <c r="Y428" i="109"/>
  <c r="Q3802" i="109"/>
  <c r="T1957" i="109"/>
  <c r="N1974" i="109"/>
  <c r="R3738" i="109"/>
  <c r="N1218" i="109"/>
  <c r="V1572" i="109"/>
  <c r="O1298" i="109"/>
  <c r="P2476" i="112"/>
  <c r="U2285" i="109"/>
  <c r="S1611" i="109"/>
  <c r="V1995" i="109"/>
  <c r="Q2814" i="109"/>
  <c r="Y800" i="109"/>
  <c r="T1161" i="109"/>
  <c r="X2234" i="109"/>
  <c r="Q4296" i="109"/>
  <c r="U2299" i="109"/>
  <c r="Y940" i="109"/>
  <c r="Z359" i="109"/>
  <c r="Q750" i="109"/>
  <c r="P3030" i="109"/>
  <c r="Q1972" i="109"/>
  <c r="V2422" i="109"/>
  <c r="Y1292" i="109"/>
  <c r="W121" i="109"/>
  <c r="N948" i="109"/>
  <c r="W792" i="109"/>
  <c r="S992" i="109"/>
  <c r="X958" i="109"/>
  <c r="W4071" i="109"/>
  <c r="X1017" i="109"/>
  <c r="P2017" i="112"/>
  <c r="Q3672" i="109"/>
  <c r="T1118" i="109"/>
  <c r="U2675" i="109"/>
  <c r="P4239" i="109"/>
  <c r="Y1745" i="109"/>
  <c r="O217" i="109"/>
  <c r="T1604" i="109"/>
  <c r="O456" i="109"/>
  <c r="Y218" i="109"/>
  <c r="U2958" i="109"/>
  <c r="X1363" i="109"/>
  <c r="S4077" i="109"/>
  <c r="O75" i="109"/>
  <c r="Y2218" i="109"/>
  <c r="Z2874" i="109"/>
  <c r="V845" i="109"/>
  <c r="R492" i="109"/>
  <c r="T75" i="110"/>
  <c r="X812" i="109"/>
  <c r="S87" i="109"/>
  <c r="P582" i="112"/>
  <c r="N1971" i="109"/>
  <c r="P3087" i="109"/>
  <c r="N1544" i="112"/>
  <c r="Q4303" i="109"/>
  <c r="V2079" i="109"/>
  <c r="P166" i="109"/>
  <c r="U614" i="109"/>
  <c r="T1892" i="109"/>
  <c r="J60" i="113"/>
  <c r="R1360" i="109"/>
  <c r="O164" i="112"/>
  <c r="R839" i="109"/>
  <c r="J64" i="110"/>
  <c r="X638" i="109"/>
  <c r="R1253" i="109"/>
  <c r="X462" i="109"/>
  <c r="P4276" i="109"/>
  <c r="P1409" i="112"/>
  <c r="W2233" i="109"/>
  <c r="O392" i="109"/>
  <c r="X1174" i="109"/>
  <c r="U2705" i="109"/>
  <c r="P1555" i="109"/>
  <c r="R529" i="109"/>
  <c r="V4160" i="109"/>
  <c r="W2415" i="109"/>
  <c r="R3190" i="109"/>
  <c r="P2329" i="109"/>
  <c r="T1907" i="109"/>
  <c r="Q4290" i="109"/>
  <c r="Q3145" i="109"/>
  <c r="R3853" i="109"/>
  <c r="N1471" i="112"/>
  <c r="Q1519" i="109"/>
  <c r="W226" i="109"/>
  <c r="Q2102" i="109"/>
  <c r="Z3956" i="109"/>
  <c r="T2469" i="109"/>
  <c r="P1987" i="109"/>
  <c r="T263" i="109"/>
  <c r="X3779" i="109"/>
  <c r="X2619" i="109"/>
  <c r="V2109" i="109"/>
  <c r="S2387" i="109"/>
  <c r="W586" i="109"/>
  <c r="N1729" i="109"/>
  <c r="R2057" i="109"/>
  <c r="Y2451" i="109"/>
  <c r="P4188" i="109"/>
  <c r="N104" i="109"/>
  <c r="Q1870" i="109"/>
  <c r="U436" i="109"/>
  <c r="P986" i="112"/>
  <c r="S2385" i="109"/>
  <c r="Q2472" i="109"/>
  <c r="T4302" i="109"/>
  <c r="N858" i="109"/>
  <c r="V4301" i="109"/>
  <c r="V958" i="109"/>
  <c r="Y2034" i="109"/>
  <c r="Y476" i="109"/>
  <c r="Y4228" i="109"/>
  <c r="W1491" i="109"/>
  <c r="R548" i="109"/>
  <c r="U3141" i="109"/>
  <c r="Q1235" i="109"/>
  <c r="T3373" i="109"/>
  <c r="V1539" i="109"/>
  <c r="O1952" i="109"/>
  <c r="V3156" i="109"/>
  <c r="S946" i="109"/>
  <c r="R2429" i="109"/>
  <c r="X582" i="109"/>
  <c r="T1968" i="109"/>
  <c r="V1262" i="109"/>
  <c r="N197" i="109"/>
  <c r="N2115" i="112"/>
  <c r="P3433" i="109"/>
  <c r="T40" i="109"/>
  <c r="S2388" i="109"/>
  <c r="S175" i="110"/>
  <c r="P409" i="112"/>
  <c r="P2979" i="109"/>
  <c r="L37" i="110"/>
  <c r="O170" i="112"/>
  <c r="U618" i="109"/>
  <c r="U4157" i="109"/>
  <c r="S2074" i="109"/>
  <c r="W3075" i="109"/>
  <c r="N1125" i="109"/>
  <c r="T29" i="110"/>
  <c r="Y3110" i="109"/>
  <c r="S248" i="109"/>
  <c r="U2209" i="109"/>
  <c r="T2053" i="109"/>
  <c r="Y1936" i="109"/>
  <c r="M134" i="113"/>
  <c r="P1729" i="109"/>
  <c r="Q1733" i="112"/>
  <c r="Z1430" i="109"/>
  <c r="X392" i="109"/>
  <c r="V3384" i="109"/>
  <c r="R2230" i="109"/>
  <c r="Q2155" i="112"/>
  <c r="Y1700" i="109"/>
  <c r="V2615" i="109"/>
  <c r="X1646" i="109"/>
  <c r="N3339" i="109"/>
  <c r="R474" i="109"/>
  <c r="X530" i="109"/>
  <c r="Q3393" i="109"/>
  <c r="N1730" i="109"/>
  <c r="S4055" i="109"/>
  <c r="U1132" i="109"/>
  <c r="N2568" i="109"/>
  <c r="Q499" i="112"/>
  <c r="O1894" i="109"/>
  <c r="T4260" i="109"/>
  <c r="L96" i="110"/>
  <c r="Y647" i="109"/>
  <c r="N1553" i="112"/>
  <c r="K111" i="110"/>
  <c r="N2209" i="112"/>
  <c r="W2623" i="109"/>
  <c r="O2688" i="112"/>
  <c r="P1391" i="112"/>
  <c r="O4290" i="109"/>
  <c r="R3024" i="109"/>
  <c r="R3855" i="109"/>
  <c r="O3400" i="109"/>
  <c r="W2650" i="109"/>
  <c r="W2627" i="109"/>
  <c r="R4080" i="109"/>
  <c r="Q477" i="112"/>
  <c r="W1232" i="109"/>
  <c r="X2348" i="109"/>
  <c r="P1573" i="109"/>
  <c r="N2401" i="109"/>
  <c r="P908" i="109"/>
  <c r="P709" i="112"/>
  <c r="U2778" i="109"/>
  <c r="N1631" i="109"/>
  <c r="Q78" i="109"/>
  <c r="U224" i="109"/>
  <c r="O1188" i="109"/>
  <c r="Y2679" i="109"/>
  <c r="X1962" i="109"/>
  <c r="P973" i="109"/>
  <c r="Y2591" i="109"/>
  <c r="N2615" i="109"/>
  <c r="K40" i="113"/>
  <c r="T138" i="109"/>
  <c r="O1576" i="109"/>
  <c r="W1872" i="109"/>
  <c r="N2001" i="112"/>
  <c r="R407" i="109"/>
  <c r="U1664" i="109"/>
  <c r="P56" i="112"/>
  <c r="N2847" i="109"/>
  <c r="Y391" i="109"/>
  <c r="Z1420" i="109"/>
  <c r="O371" i="112"/>
  <c r="U2430" i="109"/>
  <c r="Q51" i="109"/>
  <c r="U1587" i="109"/>
  <c r="R1844" i="109"/>
  <c r="V2649" i="109"/>
  <c r="P94" i="112"/>
  <c r="X218" i="109"/>
  <c r="S3921" i="109"/>
  <c r="R1290" i="109"/>
  <c r="O933" i="109"/>
  <c r="U559" i="109"/>
  <c r="S1287" i="109"/>
  <c r="V756" i="109"/>
  <c r="U177" i="109"/>
  <c r="R1513" i="109"/>
  <c r="O3009" i="109"/>
  <c r="O4162" i="109"/>
  <c r="S2057" i="109"/>
  <c r="N1717" i="109"/>
  <c r="T1151" i="109"/>
  <c r="V82" i="109"/>
  <c r="U98" i="109"/>
  <c r="N1189" i="109"/>
  <c r="P2712" i="109"/>
  <c r="P2058" i="109"/>
  <c r="X4115" i="109"/>
  <c r="O2631" i="112"/>
  <c r="Q3380" i="109"/>
  <c r="N161" i="109"/>
  <c r="T3145" i="109"/>
  <c r="Y1483" i="109"/>
  <c r="O1657" i="109"/>
  <c r="W804" i="109"/>
  <c r="W2072" i="109"/>
  <c r="W4252" i="109"/>
  <c r="U1950" i="109"/>
  <c r="T3135" i="109"/>
  <c r="W2800" i="109"/>
  <c r="Z3947" i="109"/>
  <c r="U652" i="109"/>
  <c r="R1227" i="109"/>
  <c r="N1174" i="109"/>
  <c r="T172" i="109"/>
  <c r="T1935" i="109"/>
  <c r="X609" i="109"/>
  <c r="U1105" i="109"/>
  <c r="T2558" i="109"/>
  <c r="R2922" i="109"/>
  <c r="N248" i="109"/>
  <c r="O1652" i="109"/>
  <c r="U3777" i="109"/>
  <c r="P2716" i="109"/>
  <c r="Z1759" i="109"/>
  <c r="K94" i="110"/>
  <c r="Z4322" i="109"/>
  <c r="O1335" i="112"/>
  <c r="J53" i="113"/>
  <c r="W1916" i="109"/>
  <c r="J71" i="113"/>
  <c r="P991" i="112"/>
  <c r="Y110" i="109"/>
  <c r="Q10" i="109"/>
  <c r="O4050" i="109"/>
  <c r="V1512" i="109"/>
  <c r="R2730" i="109"/>
  <c r="P3133" i="109"/>
  <c r="N3797" i="109"/>
  <c r="R677" i="112"/>
  <c r="R3551" i="109"/>
  <c r="X3729" i="109"/>
  <c r="Y1276" i="109"/>
  <c r="S1962" i="109"/>
  <c r="V1294" i="109"/>
  <c r="O738" i="109"/>
  <c r="R2235" i="109"/>
  <c r="O875" i="109"/>
  <c r="S2736" i="109"/>
  <c r="V2260" i="109"/>
  <c r="W3902" i="109"/>
  <c r="R789" i="109"/>
  <c r="K31" i="113"/>
  <c r="P1869" i="109"/>
  <c r="U813" i="109"/>
  <c r="Z2888" i="109"/>
  <c r="W3386" i="109"/>
  <c r="U4179" i="109"/>
  <c r="V3157" i="109"/>
  <c r="L117" i="110"/>
  <c r="S1909" i="109"/>
  <c r="Q3718" i="109"/>
  <c r="W1374" i="109"/>
  <c r="W3163" i="109"/>
  <c r="R441" i="109"/>
  <c r="X2229" i="109"/>
  <c r="U3941" i="109"/>
  <c r="Q3655" i="109"/>
  <c r="O3856" i="109"/>
  <c r="N743" i="112"/>
  <c r="Q2393" i="109"/>
  <c r="N2069" i="109"/>
  <c r="R2368" i="109"/>
  <c r="X3893" i="109"/>
  <c r="N1730" i="112"/>
  <c r="O3497" i="109"/>
  <c r="T11" i="109"/>
  <c r="Q3742" i="109"/>
  <c r="Q4149" i="109"/>
  <c r="O981" i="112"/>
  <c r="X3078" i="109"/>
  <c r="N1920" i="112"/>
  <c r="R3337" i="109"/>
  <c r="P1198" i="112"/>
  <c r="Y3682" i="109"/>
  <c r="O3397" i="109"/>
  <c r="T3018" i="109"/>
  <c r="R3905" i="109"/>
  <c r="R604" i="109"/>
  <c r="P1700" i="109"/>
  <c r="P27" i="110"/>
  <c r="S137" i="109"/>
  <c r="Q2678" i="109"/>
  <c r="S1938" i="109"/>
  <c r="Y1175" i="109"/>
  <c r="X1166" i="109"/>
  <c r="Z307" i="109"/>
  <c r="Y4112" i="109"/>
  <c r="U3754" i="109"/>
  <c r="V3675" i="109"/>
  <c r="R2404" i="109"/>
  <c r="T1475" i="109"/>
  <c r="N814" i="109"/>
  <c r="S768" i="109"/>
  <c r="O3459" i="109"/>
  <c r="X3070" i="109"/>
  <c r="Y556" i="109"/>
  <c r="Y594" i="109"/>
  <c r="U1288" i="109"/>
  <c r="T2621" i="109"/>
  <c r="R2087" i="109"/>
  <c r="T3387" i="109"/>
  <c r="V3782" i="109"/>
  <c r="U982" i="109"/>
  <c r="V4022" i="109"/>
  <c r="V2252" i="109"/>
  <c r="P3783" i="109"/>
  <c r="X2467" i="109"/>
  <c r="N3908" i="109"/>
  <c r="O2430" i="109"/>
  <c r="V1230" i="109"/>
  <c r="W3850" i="109"/>
  <c r="N1380" i="109"/>
  <c r="X1673" i="109"/>
  <c r="Y2330" i="109"/>
  <c r="V2594" i="109"/>
  <c r="R1019" i="109"/>
  <c r="S135" i="109"/>
  <c r="Y1344" i="109"/>
  <c r="P653" i="109"/>
  <c r="X1500" i="109"/>
  <c r="O751" i="109"/>
  <c r="T129" i="109"/>
  <c r="N996" i="112"/>
  <c r="R1610" i="112"/>
  <c r="Y1553" i="109"/>
  <c r="Y528" i="109"/>
  <c r="P3748" i="109"/>
  <c r="V3832" i="109"/>
  <c r="P2744" i="109"/>
  <c r="X2775" i="109"/>
  <c r="Z2890" i="109"/>
  <c r="Q165" i="112"/>
  <c r="R2318" i="109"/>
  <c r="N4192" i="109"/>
  <c r="Z3971" i="109"/>
  <c r="X3759" i="109"/>
  <c r="X2949" i="109"/>
  <c r="S2265" i="109"/>
  <c r="W755" i="109"/>
  <c r="S3349" i="109"/>
  <c r="Y2064" i="109"/>
  <c r="S736" i="109"/>
  <c r="Y641" i="109"/>
  <c r="R2685" i="109"/>
  <c r="P898" i="109"/>
  <c r="X2732" i="109"/>
  <c r="O3857" i="109"/>
  <c r="O1235" i="109"/>
  <c r="T2440" i="109"/>
  <c r="X1348" i="109"/>
  <c r="Q387" i="109"/>
  <c r="P2634" i="112"/>
  <c r="P1546" i="112"/>
  <c r="Q1269" i="109"/>
  <c r="X3115" i="109"/>
  <c r="Y997" i="109"/>
  <c r="T2372" i="109"/>
  <c r="N2767" i="109"/>
  <c r="O4169" i="109"/>
  <c r="N3708" i="109"/>
  <c r="T835" i="109"/>
  <c r="N2335" i="109"/>
  <c r="X1513" i="109"/>
  <c r="R2031" i="109"/>
  <c r="O257" i="112"/>
  <c r="P746" i="109"/>
  <c r="R3411" i="109"/>
  <c r="O1132" i="109"/>
  <c r="X3815" i="109"/>
  <c r="W1925" i="109"/>
  <c r="Q3737" i="109"/>
  <c r="T1993" i="109"/>
  <c r="S174" i="110"/>
  <c r="X1660" i="109"/>
  <c r="S280" i="109"/>
  <c r="W3732" i="109"/>
  <c r="N1696" i="109"/>
  <c r="P1965" i="109"/>
  <c r="Z1788" i="109"/>
  <c r="Y2296" i="109"/>
  <c r="P3846" i="109"/>
  <c r="W3437" i="109"/>
  <c r="W2351" i="109"/>
  <c r="Q1331" i="109"/>
  <c r="O321" i="112"/>
  <c r="Q129" i="112"/>
  <c r="X1594" i="109"/>
  <c r="P895" i="109"/>
  <c r="T113" i="110"/>
  <c r="V2092" i="109"/>
  <c r="L133" i="110"/>
  <c r="T141" i="109"/>
  <c r="Y3034" i="109"/>
  <c r="V486" i="109"/>
  <c r="V424" i="109"/>
  <c r="U4286" i="109"/>
  <c r="Y3784" i="109"/>
  <c r="O1870" i="109"/>
  <c r="N142" i="109"/>
  <c r="Y2225" i="109"/>
  <c r="S445" i="109"/>
  <c r="O1336" i="109"/>
  <c r="S3562" i="109"/>
  <c r="Q574" i="109"/>
  <c r="S498" i="109"/>
  <c r="U428" i="109"/>
  <c r="V3034" i="109"/>
  <c r="V1334" i="109"/>
  <c r="P2420" i="109"/>
  <c r="Y2466" i="109"/>
  <c r="Y4036" i="109"/>
  <c r="U2307" i="109"/>
  <c r="U2402" i="109"/>
  <c r="O2223" i="109"/>
  <c r="X1003" i="109"/>
  <c r="P2350" i="109"/>
  <c r="X1335" i="109"/>
  <c r="P1966" i="112"/>
  <c r="S1315" i="109"/>
  <c r="O274" i="109"/>
  <c r="X3802" i="109"/>
  <c r="R2655" i="109"/>
  <c r="Q2830" i="109"/>
  <c r="N1409" i="112"/>
  <c r="O2053" i="109"/>
  <c r="N1364" i="109"/>
  <c r="S2280" i="109"/>
  <c r="N12" i="110"/>
  <c r="T1673" i="109"/>
  <c r="R904" i="109"/>
  <c r="O1663" i="109"/>
  <c r="Q35" i="109"/>
  <c r="J18" i="110"/>
  <c r="O4252" i="109"/>
  <c r="R1981" i="109"/>
  <c r="O1340" i="109"/>
  <c r="R2798" i="109"/>
  <c r="O2673" i="109"/>
  <c r="T2111" i="109"/>
  <c r="Q1746" i="112"/>
  <c r="R2590" i="109"/>
  <c r="S1991" i="109"/>
  <c r="O2096" i="112"/>
  <c r="Y163" i="109"/>
  <c r="R1106" i="109"/>
  <c r="S3563" i="109"/>
  <c r="T1005" i="109"/>
  <c r="Q2213" i="112"/>
  <c r="W3117" i="109"/>
  <c r="O4247" i="109"/>
  <c r="W3869" i="109"/>
  <c r="Q146" i="112"/>
  <c r="N2793" i="109"/>
  <c r="Q284" i="109"/>
  <c r="U935" i="109"/>
  <c r="U1698" i="109"/>
  <c r="O1963" i="112"/>
  <c r="V2574" i="109"/>
  <c r="N2315" i="109"/>
  <c r="W2765" i="109"/>
  <c r="N2807" i="109"/>
  <c r="P540" i="112"/>
  <c r="U3320" i="109"/>
  <c r="P414" i="109"/>
  <c r="W2300" i="109"/>
  <c r="W2398" i="109"/>
  <c r="R2480" i="109"/>
  <c r="U395" i="109"/>
  <c r="T2024" i="109"/>
  <c r="U844" i="109"/>
  <c r="V2997" i="109"/>
  <c r="R4260" i="109"/>
  <c r="Q2315" i="112"/>
  <c r="O2931" i="109"/>
  <c r="Q1739" i="109"/>
  <c r="T2584" i="109"/>
  <c r="P173" i="112"/>
  <c r="R2260" i="109"/>
  <c r="V1156" i="109"/>
  <c r="R1905" i="109"/>
  <c r="V2570" i="109"/>
  <c r="X2836" i="109"/>
  <c r="N1376" i="109"/>
  <c r="R1117" i="109"/>
  <c r="W610" i="109"/>
  <c r="Y2361" i="109"/>
  <c r="T4101" i="109"/>
  <c r="N467" i="109"/>
  <c r="U1980" i="109"/>
  <c r="Y2393" i="109"/>
  <c r="S3884" i="109"/>
  <c r="N110" i="110"/>
  <c r="Q1524" i="112"/>
  <c r="Q2967" i="109"/>
  <c r="U1101" i="109"/>
  <c r="V3928" i="109"/>
  <c r="V4177" i="109"/>
  <c r="P949" i="112"/>
  <c r="Q156" i="109"/>
  <c r="L62" i="110"/>
  <c r="O2432" i="112"/>
  <c r="P2560" i="109"/>
  <c r="P1512" i="109"/>
  <c r="S1542" i="109"/>
  <c r="U368" i="109"/>
  <c r="Q1200" i="112"/>
  <c r="R3464" i="109"/>
  <c r="T34" i="110"/>
  <c r="O2248" i="109"/>
  <c r="W1649" i="109"/>
  <c r="Y2457" i="109"/>
  <c r="Y3680" i="109"/>
  <c r="N1554" i="109"/>
  <c r="Q1874" i="109"/>
  <c r="X869" i="109"/>
  <c r="Q88" i="109"/>
  <c r="S193" i="109"/>
  <c r="Y1843" i="109"/>
  <c r="T3088" i="109"/>
  <c r="W2473" i="109"/>
  <c r="U786" i="109"/>
  <c r="T4059" i="109"/>
  <c r="R592" i="109"/>
  <c r="J47" i="110"/>
  <c r="O2090" i="109"/>
  <c r="R2406" i="109"/>
  <c r="Q871" i="109"/>
  <c r="W2802" i="109"/>
  <c r="P784" i="109"/>
  <c r="O105" i="110"/>
  <c r="X16" i="109"/>
  <c r="R2225" i="109"/>
  <c r="Y3914" i="109"/>
  <c r="V505" i="109"/>
  <c r="Q744" i="112"/>
  <c r="Q473" i="112"/>
  <c r="R1257" i="109"/>
  <c r="V2335" i="109"/>
  <c r="P3328" i="109"/>
  <c r="P796" i="109"/>
  <c r="O639" i="109"/>
  <c r="Q238" i="109"/>
  <c r="X21" i="109"/>
  <c r="O1854" i="109"/>
  <c r="R393" i="109"/>
  <c r="N2787" i="109"/>
  <c r="O3039" i="109"/>
  <c r="Q154" i="112"/>
  <c r="U3784" i="109"/>
  <c r="V4278" i="109"/>
  <c r="T2754" i="109"/>
  <c r="U874" i="109"/>
  <c r="S3096" i="109"/>
  <c r="O1688" i="109"/>
  <c r="V2296" i="109"/>
  <c r="W2804" i="109"/>
  <c r="X1625" i="109"/>
  <c r="N1322" i="109"/>
  <c r="P4263" i="109"/>
  <c r="N512" i="112"/>
  <c r="N2653" i="112"/>
  <c r="W2733" i="109"/>
  <c r="X2051" i="109"/>
  <c r="O4020" i="109"/>
  <c r="R3897" i="109"/>
  <c r="U4050" i="109"/>
  <c r="T1472" i="109"/>
  <c r="O2938" i="109"/>
  <c r="Q2564" i="109"/>
  <c r="Z2915" i="109"/>
  <c r="O2843" i="109"/>
  <c r="S859" i="109"/>
  <c r="U1913" i="109"/>
  <c r="O3683" i="109"/>
  <c r="U1237" i="109"/>
  <c r="Q1035" i="112"/>
  <c r="O94" i="109"/>
  <c r="U4162" i="109"/>
  <c r="T2570" i="109"/>
  <c r="O25" i="110"/>
  <c r="Z1391" i="109"/>
  <c r="O1995" i="112"/>
  <c r="P2570" i="112"/>
  <c r="P3815" i="109"/>
  <c r="W92" i="109"/>
  <c r="M57" i="110"/>
  <c r="T2004" i="109"/>
  <c r="N1585" i="109"/>
  <c r="S2380" i="109"/>
  <c r="Q3191" i="109"/>
  <c r="R2591" i="109"/>
  <c r="R673" i="112"/>
  <c r="Y3543" i="109"/>
  <c r="U4143" i="109"/>
  <c r="O422" i="109"/>
  <c r="V617" i="109"/>
  <c r="T2319" i="109"/>
  <c r="U130" i="109"/>
  <c r="S1715" i="109"/>
  <c r="P1261" i="112"/>
  <c r="T62" i="109"/>
  <c r="Y2658" i="109"/>
  <c r="Y3883" i="109"/>
  <c r="R3821" i="109"/>
  <c r="Q975" i="112"/>
  <c r="Y952" i="109"/>
  <c r="P2746" i="109"/>
  <c r="R558" i="109"/>
  <c r="R2372" i="109"/>
  <c r="Q1176" i="109"/>
  <c r="P872" i="109"/>
  <c r="P3175" i="109"/>
  <c r="X770" i="109"/>
  <c r="U1470" i="109"/>
  <c r="T227" i="109"/>
  <c r="W1705" i="109"/>
  <c r="V1120" i="109"/>
  <c r="O810" i="109"/>
  <c r="U839" i="109"/>
  <c r="R437" i="109"/>
  <c r="Y3414" i="109"/>
  <c r="T3921" i="109"/>
  <c r="Q1529" i="109"/>
  <c r="P2267" i="109"/>
  <c r="R192" i="109"/>
  <c r="U3845" i="109"/>
  <c r="Q488" i="112"/>
  <c r="V2660" i="109"/>
  <c r="Q2018" i="109"/>
  <c r="V3011" i="109"/>
  <c r="P1317" i="109"/>
  <c r="W4033" i="109"/>
  <c r="X4167" i="109"/>
  <c r="O1852" i="112"/>
  <c r="Y1370" i="109"/>
  <c r="R1626" i="109"/>
  <c r="W476" i="109"/>
  <c r="P2833" i="109"/>
  <c r="U1943" i="109"/>
  <c r="Q4272" i="109"/>
  <c r="X1696" i="109"/>
  <c r="O376" i="112"/>
  <c r="Y2320" i="109"/>
  <c r="P910" i="109"/>
  <c r="Q1238" i="109"/>
  <c r="U2643" i="109"/>
  <c r="T3421" i="109"/>
  <c r="P2928" i="109"/>
  <c r="T748" i="109"/>
  <c r="Q3203" i="109"/>
  <c r="N4037" i="109"/>
  <c r="M74" i="113"/>
  <c r="O749" i="109"/>
  <c r="N2253" i="109"/>
  <c r="T61" i="110"/>
  <c r="R1143" i="109"/>
  <c r="R490" i="109"/>
  <c r="Q390" i="109"/>
  <c r="N4215" i="109"/>
  <c r="Y553" i="109"/>
  <c r="T1219" i="109"/>
  <c r="V4136" i="109"/>
  <c r="O1940" i="109"/>
  <c r="W534" i="109"/>
  <c r="S1851" i="109"/>
  <c r="N3066" i="109"/>
  <c r="Q2480" i="112"/>
  <c r="S1713" i="109"/>
  <c r="Q2477" i="109"/>
  <c r="U796" i="109"/>
  <c r="N1234" i="109"/>
  <c r="T3423" i="109"/>
  <c r="O2683" i="109"/>
  <c r="O3653" i="109"/>
  <c r="R2827" i="109"/>
  <c r="Y16" i="109"/>
  <c r="W1505" i="109"/>
  <c r="T1263" i="109"/>
  <c r="U3184" i="109"/>
  <c r="T2811" i="109"/>
  <c r="P954" i="112"/>
  <c r="Q597" i="112"/>
  <c r="P1114" i="109"/>
  <c r="X3544" i="109"/>
  <c r="X2807" i="109"/>
  <c r="S2365" i="109"/>
  <c r="O1638" i="109"/>
  <c r="T1859" i="109"/>
  <c r="R2977" i="109"/>
  <c r="X481" i="109"/>
  <c r="X1829" i="109"/>
  <c r="W917" i="109"/>
  <c r="W2108" i="109"/>
  <c r="U223" i="109"/>
  <c r="T2302" i="109"/>
  <c r="Q1208" i="109"/>
  <c r="Y1590" i="109"/>
  <c r="Z1456" i="109"/>
  <c r="R2322" i="109"/>
  <c r="X1204" i="109"/>
  <c r="R2447" i="109"/>
  <c r="P835" i="112"/>
  <c r="T1200" i="109"/>
  <c r="Q771" i="109"/>
  <c r="Y2768" i="109"/>
  <c r="N1288" i="112"/>
  <c r="O121" i="109"/>
  <c r="Y3483" i="109"/>
  <c r="Y426" i="109"/>
  <c r="R3133" i="109"/>
  <c r="W4265" i="109"/>
  <c r="X4022" i="109"/>
  <c r="X1266" i="109"/>
  <c r="Y3017" i="109"/>
  <c r="Y1955" i="109"/>
  <c r="Y602" i="109"/>
  <c r="Y24" i="109"/>
  <c r="N2006" i="112"/>
  <c r="X4282" i="109"/>
  <c r="T1186" i="109"/>
  <c r="W1844" i="109"/>
  <c r="Q2367" i="109"/>
  <c r="S1475" i="109"/>
  <c r="X820" i="109"/>
  <c r="S1892" i="109"/>
  <c r="O2627" i="109"/>
  <c r="X463" i="109"/>
  <c r="U2005" i="109"/>
  <c r="N792" i="112"/>
  <c r="P2118" i="112"/>
  <c r="S433" i="109"/>
  <c r="N381" i="109"/>
  <c r="S902" i="109"/>
  <c r="Y396" i="109"/>
  <c r="X3520" i="109"/>
  <c r="S43" i="109"/>
  <c r="Y2243" i="109"/>
  <c r="R161" i="109"/>
  <c r="Q1198" i="109"/>
  <c r="R4097" i="109"/>
  <c r="O653" i="109"/>
  <c r="W3858" i="109"/>
  <c r="Q1494" i="112"/>
  <c r="R4127" i="109"/>
  <c r="N1298" i="112"/>
  <c r="O1746" i="112"/>
  <c r="Y2032" i="109"/>
  <c r="N106" i="110"/>
  <c r="R101" i="110"/>
  <c r="Y809" i="109"/>
  <c r="Y1339" i="109"/>
  <c r="Y617" i="109"/>
  <c r="T1230" i="109"/>
  <c r="N4146" i="109"/>
  <c r="W1581" i="109"/>
  <c r="Q3329" i="109"/>
  <c r="O2050" i="109"/>
  <c r="X1891" i="109"/>
  <c r="S1682" i="109"/>
  <c r="R2278" i="109"/>
  <c r="N3076" i="109"/>
  <c r="O3527" i="109"/>
  <c r="U2748" i="109"/>
  <c r="V1857" i="109"/>
  <c r="T2234" i="109"/>
  <c r="M164" i="110"/>
  <c r="U3530" i="109"/>
  <c r="T212" i="109"/>
  <c r="W136" i="109"/>
  <c r="P2647" i="109"/>
  <c r="U1360" i="109"/>
  <c r="X1501" i="109"/>
  <c r="T3362" i="109"/>
  <c r="N2573" i="109"/>
  <c r="P540" i="109"/>
  <c r="V3524" i="109"/>
  <c r="R1919" i="109"/>
  <c r="W1506" i="109"/>
  <c r="T3867" i="109"/>
  <c r="S1334" i="109"/>
  <c r="Y4164" i="109"/>
  <c r="N393" i="109"/>
  <c r="R1146" i="109"/>
  <c r="T4075" i="109"/>
  <c r="P893" i="109"/>
  <c r="N2057" i="109"/>
  <c r="R2377" i="109"/>
  <c r="P1959" i="109"/>
  <c r="N2207" i="112"/>
  <c r="S1848" i="109"/>
  <c r="T3016" i="109"/>
  <c r="N3535" i="109"/>
  <c r="O3705" i="109"/>
  <c r="Q3734" i="109"/>
  <c r="V4055" i="109"/>
  <c r="X1317" i="109"/>
  <c r="R976" i="109"/>
  <c r="T1214" i="109"/>
  <c r="T2932" i="109"/>
  <c r="U1292" i="109"/>
  <c r="U636" i="109"/>
  <c r="O604" i="112"/>
  <c r="R646" i="112"/>
  <c r="N838" i="112"/>
  <c r="X4247" i="109"/>
  <c r="Q1262" i="109"/>
  <c r="S966" i="109"/>
  <c r="Y3035" i="109"/>
  <c r="O1040" i="112"/>
  <c r="N58" i="112"/>
  <c r="W528" i="109"/>
  <c r="T2402" i="109"/>
  <c r="W1990" i="109"/>
  <c r="N2286" i="109"/>
  <c r="O4021" i="109"/>
  <c r="V1954" i="109"/>
  <c r="T2377" i="109"/>
  <c r="O1289" i="112"/>
  <c r="O95" i="109"/>
  <c r="N1590" i="109"/>
  <c r="S1690" i="109"/>
  <c r="O3324" i="109"/>
  <c r="Q646" i="109"/>
  <c r="U170" i="110"/>
  <c r="X858" i="109"/>
  <c r="V3016" i="109"/>
  <c r="R613" i="109"/>
  <c r="X138" i="109"/>
  <c r="Y1330" i="109"/>
  <c r="O869" i="112"/>
  <c r="K91" i="110"/>
  <c r="Y3112" i="109"/>
  <c r="V1877" i="109"/>
  <c r="M126" i="110"/>
  <c r="P1856" i="109"/>
  <c r="N966" i="112"/>
  <c r="Z299" i="109"/>
  <c r="R4124" i="109"/>
  <c r="Y3072" i="109"/>
  <c r="R644" i="109"/>
  <c r="R1012" i="109"/>
  <c r="U4027" i="109"/>
  <c r="O2153" i="112"/>
  <c r="Q1012" i="109"/>
  <c r="N910" i="109"/>
  <c r="R963" i="109"/>
  <c r="Q3139" i="109"/>
  <c r="N3032" i="109"/>
  <c r="O3204" i="109"/>
  <c r="V522" i="109"/>
  <c r="P3054" i="109"/>
  <c r="Q1828" i="109"/>
  <c r="R1977" i="109"/>
  <c r="V2339" i="109"/>
  <c r="P1603" i="109"/>
  <c r="T1543" i="109"/>
  <c r="Q1883" i="109"/>
  <c r="Q1332" i="109"/>
  <c r="P86" i="109"/>
  <c r="N4093" i="109"/>
  <c r="O1606" i="109"/>
  <c r="Q3938" i="109"/>
  <c r="W992" i="109"/>
  <c r="Z1789" i="109"/>
  <c r="N2587" i="109"/>
  <c r="R3109" i="109"/>
  <c r="N102" i="109"/>
  <c r="N925" i="109"/>
  <c r="T1221" i="109"/>
  <c r="T1240" i="109"/>
  <c r="R199" i="109"/>
  <c r="O417" i="109"/>
  <c r="S927" i="109"/>
  <c r="Q1723" i="112"/>
  <c r="W1619" i="109"/>
  <c r="T1861" i="109"/>
  <c r="P639" i="109"/>
  <c r="W4179" i="109"/>
  <c r="Y3926" i="109"/>
  <c r="Q1288" i="112"/>
  <c r="X1965" i="109"/>
  <c r="R34" i="109"/>
  <c r="P3052" i="109"/>
  <c r="O4133" i="109"/>
  <c r="T3089" i="109"/>
  <c r="R1908" i="109"/>
  <c r="S112" i="109"/>
  <c r="O3414" i="109"/>
  <c r="Y4171" i="109"/>
  <c r="V90" i="109"/>
  <c r="V1137" i="109"/>
  <c r="R3081" i="109"/>
  <c r="N3134" i="109"/>
  <c r="R2487" i="112"/>
  <c r="X572" i="109"/>
  <c r="R4241" i="109"/>
  <c r="U526" i="109"/>
  <c r="Q3793" i="109"/>
  <c r="X236" i="109"/>
  <c r="N1495" i="109"/>
  <c r="Q741" i="109"/>
  <c r="X1138" i="109"/>
  <c r="V1623" i="109"/>
  <c r="W3738" i="109"/>
  <c r="V2776" i="109"/>
  <c r="O757" i="109"/>
  <c r="X2100" i="109"/>
  <c r="P1848" i="109"/>
  <c r="Y2258" i="109"/>
  <c r="P176" i="112"/>
  <c r="O2721" i="109"/>
  <c r="O146" i="112"/>
  <c r="N60" i="109"/>
  <c r="O3438" i="109"/>
  <c r="R1475" i="109"/>
  <c r="R212" i="109"/>
  <c r="Q2088" i="109"/>
  <c r="R1507" i="109"/>
  <c r="P2645" i="109"/>
  <c r="J59" i="110"/>
  <c r="O1159" i="109"/>
  <c r="X1543" i="109"/>
  <c r="Y810" i="109"/>
  <c r="V3911" i="109"/>
  <c r="U109" i="109"/>
  <c r="P460" i="109"/>
  <c r="S2561" i="109"/>
  <c r="R2292" i="109"/>
  <c r="Q1495" i="112"/>
  <c r="V1955" i="109"/>
  <c r="R271" i="109"/>
  <c r="O1309" i="112"/>
  <c r="V427" i="109"/>
  <c r="U2076" i="109"/>
  <c r="W1695" i="109"/>
  <c r="M120" i="110"/>
  <c r="P1150" i="109"/>
  <c r="Q2724" i="109"/>
  <c r="Y2592" i="109"/>
  <c r="X3943" i="109"/>
  <c r="T2619" i="109"/>
  <c r="Q4208" i="109"/>
  <c r="N201" i="109"/>
  <c r="O627" i="109"/>
  <c r="N254" i="109"/>
  <c r="Y894" i="109"/>
  <c r="T2106" i="109"/>
  <c r="S958" i="109"/>
  <c r="V1896" i="109"/>
  <c r="Z3275" i="109"/>
  <c r="N1981" i="109"/>
  <c r="P3908" i="109"/>
  <c r="W2206" i="109"/>
  <c r="W3577" i="109"/>
  <c r="W393" i="109"/>
  <c r="Q1911" i="109"/>
  <c r="P2412" i="112"/>
  <c r="Q4052" i="109"/>
  <c r="Y2772" i="109"/>
  <c r="Q2096" i="112"/>
  <c r="P742" i="112"/>
  <c r="V1884" i="109"/>
  <c r="X3199" i="109"/>
  <c r="S1831" i="109"/>
  <c r="Q1640" i="112"/>
  <c r="Y1608" i="109"/>
  <c r="Y649" i="109"/>
  <c r="T3020" i="109"/>
  <c r="Z1407" i="109"/>
  <c r="O878" i="109"/>
  <c r="T3152" i="109"/>
  <c r="N801" i="112"/>
  <c r="V1142" i="109"/>
  <c r="N484" i="109"/>
  <c r="R19" i="109"/>
  <c r="P3152" i="109"/>
  <c r="V1486" i="109"/>
  <c r="U102" i="110"/>
  <c r="O3870" i="109"/>
  <c r="N59" i="110"/>
  <c r="N1609" i="109"/>
  <c r="N2654" i="109"/>
  <c r="U2232" i="109"/>
  <c r="N1189" i="112"/>
  <c r="P3904" i="109"/>
  <c r="R2294" i="109"/>
  <c r="Z1064" i="109"/>
  <c r="O936" i="112"/>
  <c r="V3300" i="109"/>
  <c r="V2606" i="109"/>
  <c r="Q1675" i="109"/>
  <c r="N592" i="109"/>
  <c r="W250" i="109"/>
  <c r="O2463" i="109"/>
  <c r="X1830" i="109"/>
  <c r="U1670" i="109"/>
  <c r="Z3944" i="109"/>
  <c r="S1332" i="109"/>
  <c r="R4229" i="109"/>
  <c r="T4116" i="109"/>
  <c r="P1971" i="112"/>
  <c r="Y3797" i="109"/>
  <c r="O3166" i="109"/>
  <c r="Y3445" i="109"/>
  <c r="R2063" i="109"/>
  <c r="V650" i="109"/>
  <c r="P1363" i="109"/>
  <c r="O1191" i="112"/>
  <c r="P2660" i="112"/>
  <c r="W2066" i="109"/>
  <c r="T1653" i="109"/>
  <c r="Z4008" i="109"/>
  <c r="V3781" i="109"/>
  <c r="O1475" i="109"/>
  <c r="V1989" i="109"/>
  <c r="S2220" i="109"/>
  <c r="N1897" i="112"/>
  <c r="O315" i="112"/>
  <c r="V2259" i="109"/>
  <c r="W1156" i="109"/>
  <c r="R1189" i="109"/>
  <c r="P1135" i="109"/>
  <c r="X3661" i="109"/>
  <c r="S3016" i="109"/>
  <c r="V1901" i="109"/>
  <c r="O3325" i="109"/>
  <c r="X1639" i="109"/>
  <c r="Y1242" i="109"/>
  <c r="R504" i="109"/>
  <c r="N461" i="109"/>
  <c r="S28" i="110"/>
  <c r="P2304" i="112"/>
  <c r="Q2201" i="112"/>
  <c r="Z362" i="109"/>
  <c r="P1311" i="109"/>
  <c r="N778" i="112"/>
  <c r="X4059" i="109"/>
  <c r="R1306" i="109"/>
  <c r="S3735" i="109"/>
  <c r="Q2124" i="112"/>
  <c r="R947" i="109"/>
  <c r="R4178" i="109"/>
  <c r="Q4019" i="109"/>
  <c r="Q12" i="110"/>
  <c r="X3821" i="109"/>
  <c r="O372" i="109"/>
  <c r="S3533" i="109"/>
  <c r="Q1527" i="112"/>
  <c r="U1009" i="109"/>
  <c r="U2470" i="109"/>
  <c r="X2358" i="109"/>
  <c r="R3370" i="109"/>
  <c r="X1560" i="109"/>
  <c r="N3107" i="109"/>
  <c r="W2400" i="109"/>
  <c r="R1113" i="112"/>
  <c r="O1961" i="109"/>
  <c r="N3497" i="109"/>
  <c r="N1647" i="109"/>
  <c r="R837" i="109"/>
  <c r="O953" i="109"/>
  <c r="Q961" i="112"/>
  <c r="N375" i="109"/>
  <c r="P1899" i="109"/>
  <c r="Y2848" i="109"/>
  <c r="P3311" i="109"/>
  <c r="P210" i="109"/>
  <c r="T771" i="109"/>
  <c r="N1001" i="112"/>
  <c r="R422" i="109"/>
  <c r="P938" i="112"/>
  <c r="P2030" i="109"/>
  <c r="W1562" i="109"/>
  <c r="S951" i="109"/>
  <c r="Y2242" i="109"/>
  <c r="P2971" i="109"/>
  <c r="R158" i="109"/>
  <c r="N384" i="109"/>
  <c r="R3826" i="109"/>
  <c r="X219" i="109"/>
  <c r="U2590" i="109"/>
  <c r="U2323" i="109"/>
  <c r="P772" i="109"/>
  <c r="W2339" i="109"/>
  <c r="X3409" i="109"/>
  <c r="W1661" i="109"/>
  <c r="X1260" i="109"/>
  <c r="T2312" i="109"/>
  <c r="O1527" i="112"/>
  <c r="R4250" i="109"/>
  <c r="O1164" i="109"/>
  <c r="X4250" i="109"/>
  <c r="U2012" i="109"/>
  <c r="X2435" i="109"/>
  <c r="U826" i="109"/>
  <c r="S1732" i="109"/>
  <c r="S4216" i="109"/>
  <c r="X1995" i="109"/>
  <c r="X842" i="109"/>
  <c r="S2031" i="109"/>
  <c r="R883" i="109"/>
  <c r="O59" i="112"/>
  <c r="X3151" i="109"/>
  <c r="W116" i="109"/>
  <c r="O523" i="112"/>
  <c r="N2795" i="109"/>
  <c r="Y753" i="109"/>
  <c r="W1288" i="109"/>
  <c r="X2940" i="109"/>
  <c r="V3505" i="109"/>
  <c r="Q2365" i="109"/>
  <c r="P1958" i="109"/>
  <c r="Y3523" i="109"/>
  <c r="O3304" i="109"/>
  <c r="T200" i="109"/>
  <c r="U1502" i="109"/>
  <c r="X1155" i="109"/>
  <c r="N3917" i="109"/>
  <c r="P530" i="109"/>
  <c r="P1324" i="109"/>
  <c r="X3526" i="109"/>
  <c r="V2267" i="109"/>
  <c r="Y741" i="109"/>
  <c r="R3476" i="109"/>
  <c r="V1590" i="109"/>
  <c r="T2041" i="109"/>
  <c r="X2727" i="109"/>
  <c r="Q3770" i="109"/>
  <c r="V58" i="109"/>
  <c r="T3073" i="109"/>
  <c r="P4020" i="109"/>
  <c r="Q2336" i="112"/>
  <c r="X3883" i="109"/>
  <c r="Z2535" i="109"/>
  <c r="N951" i="112"/>
  <c r="N2608" i="109"/>
  <c r="O488" i="112"/>
  <c r="P56" i="109"/>
  <c r="R43" i="110"/>
  <c r="N1867" i="112"/>
  <c r="V843" i="109"/>
  <c r="M67" i="110"/>
  <c r="S2784" i="109"/>
  <c r="V2844" i="109"/>
  <c r="N4049" i="109"/>
  <c r="Q2287" i="109"/>
  <c r="S4194" i="109"/>
  <c r="R2668" i="109"/>
  <c r="O2076" i="109"/>
  <c r="U3685" i="109"/>
  <c r="S870" i="109"/>
  <c r="Y643" i="109"/>
  <c r="O1877" i="112"/>
  <c r="R2319" i="109"/>
  <c r="N172" i="109"/>
  <c r="P911" i="109"/>
  <c r="X3676" i="109"/>
  <c r="Y1323" i="109"/>
  <c r="P4179" i="109"/>
  <c r="V2269" i="109"/>
  <c r="Q1285" i="109"/>
  <c r="N33" i="112"/>
  <c r="P939" i="109"/>
  <c r="X2101" i="109"/>
  <c r="S4125" i="109"/>
  <c r="N1915" i="109"/>
  <c r="V3077" i="109"/>
  <c r="N1305" i="109"/>
  <c r="N3213" i="109"/>
  <c r="Q1220" i="109"/>
  <c r="T154" i="109"/>
  <c r="P599" i="109"/>
  <c r="P4262" i="109"/>
  <c r="O2690" i="109"/>
  <c r="S2375" i="109"/>
  <c r="R3695" i="109"/>
  <c r="U2696" i="109"/>
  <c r="S1480" i="109"/>
  <c r="O1831" i="109"/>
  <c r="X2262" i="109"/>
  <c r="Y3296" i="109"/>
  <c r="W2024" i="109"/>
  <c r="X797" i="109"/>
  <c r="V2591" i="109"/>
  <c r="U475" i="109"/>
  <c r="N529" i="109"/>
  <c r="Y4162" i="109"/>
  <c r="W4193" i="109"/>
  <c r="R1711" i="109"/>
  <c r="V3296" i="109"/>
  <c r="P1742" i="109"/>
  <c r="Q1541" i="109"/>
  <c r="L88" i="110"/>
  <c r="P493" i="112"/>
  <c r="V2385" i="109"/>
  <c r="Q3290" i="109"/>
  <c r="S3769" i="109"/>
  <c r="S745" i="109"/>
  <c r="W3096" i="109"/>
  <c r="Y3359" i="109"/>
  <c r="R607" i="109"/>
  <c r="R1275" i="109"/>
  <c r="Y3070" i="109"/>
  <c r="Z1048" i="109"/>
  <c r="W1281" i="109"/>
  <c r="Y1840" i="109"/>
  <c r="W3374" i="109"/>
  <c r="V1638" i="109"/>
  <c r="O1190" i="109"/>
  <c r="Q3824" i="109"/>
  <c r="P435" i="109"/>
  <c r="R1516" i="109"/>
  <c r="X2653" i="109"/>
  <c r="L115" i="110"/>
  <c r="Y3091" i="109"/>
  <c r="O1726" i="109"/>
  <c r="Z353" i="109"/>
  <c r="P133" i="109"/>
  <c r="N1580" i="109"/>
  <c r="N2361" i="112"/>
  <c r="T4178" i="109"/>
  <c r="N3810" i="109"/>
  <c r="N2389" i="109"/>
  <c r="O621" i="112"/>
  <c r="Y833" i="109"/>
  <c r="O3797" i="109"/>
  <c r="O4136" i="109"/>
  <c r="U3008" i="109"/>
  <c r="T1569" i="109"/>
  <c r="U2568" i="109"/>
  <c r="Q278" i="109"/>
  <c r="S507" i="109"/>
  <c r="V2054" i="109"/>
  <c r="N29" i="112"/>
  <c r="O4145" i="109"/>
  <c r="V3491" i="109"/>
  <c r="U3898" i="109"/>
  <c r="X540" i="109"/>
  <c r="T145" i="110"/>
  <c r="P469" i="112"/>
  <c r="O2072" i="109"/>
  <c r="X3399" i="109"/>
  <c r="W1559" i="109"/>
  <c r="Q1917" i="109"/>
  <c r="Y784" i="109"/>
  <c r="O1581" i="109"/>
  <c r="X3897" i="109"/>
  <c r="N3494" i="109"/>
  <c r="Y4160" i="109"/>
  <c r="J12" i="113"/>
  <c r="U4056" i="109"/>
  <c r="R2791" i="109"/>
  <c r="S960" i="109"/>
  <c r="X1753" i="109"/>
  <c r="X2667" i="109"/>
  <c r="W2326" i="109"/>
  <c r="N1331" i="109"/>
  <c r="Q1983" i="112"/>
  <c r="N27" i="112"/>
  <c r="R2937" i="109"/>
  <c r="X905" i="109"/>
  <c r="X3086" i="109"/>
  <c r="U922" i="109"/>
  <c r="N3893" i="109"/>
  <c r="W580" i="109"/>
  <c r="N3527" i="109"/>
  <c r="O2640" i="112"/>
  <c r="U850" i="109"/>
  <c r="Q3073" i="109"/>
  <c r="V2012" i="109"/>
  <c r="O24" i="110"/>
  <c r="N1300" i="112"/>
  <c r="S3464" i="109"/>
  <c r="Q524" i="109"/>
  <c r="V1645" i="109"/>
  <c r="S4080" i="109"/>
  <c r="Q309" i="112"/>
  <c r="X3296" i="109"/>
  <c r="W3124" i="109"/>
  <c r="N1550" i="109"/>
  <c r="Q1105" i="109"/>
  <c r="P4249" i="109"/>
  <c r="N217" i="109"/>
  <c r="O3824" i="109"/>
  <c r="U2213" i="109"/>
  <c r="Z1075" i="109"/>
  <c r="O1714" i="109"/>
  <c r="R200" i="109"/>
  <c r="P1913" i="109"/>
  <c r="P4101" i="109"/>
  <c r="R2259" i="109"/>
  <c r="Q2084" i="109"/>
  <c r="Q801" i="109"/>
  <c r="R3732" i="109"/>
  <c r="P3408" i="109"/>
  <c r="O594" i="109"/>
  <c r="P3138" i="109"/>
  <c r="V983" i="109"/>
  <c r="U2077" i="109"/>
  <c r="N971" i="109"/>
  <c r="X4182" i="109"/>
  <c r="Y2715" i="109"/>
  <c r="V1931" i="109"/>
  <c r="U2672" i="109"/>
  <c r="Y1101" i="109"/>
  <c r="S3133" i="109"/>
  <c r="R3924" i="109"/>
  <c r="N135" i="109"/>
  <c r="Q3022" i="109"/>
  <c r="Q2437" i="109"/>
  <c r="W3398" i="109"/>
  <c r="Q908" i="109"/>
  <c r="N2019" i="109"/>
  <c r="Y1526" i="109"/>
  <c r="T3205" i="109"/>
  <c r="V1299" i="109"/>
  <c r="Y1535" i="109"/>
  <c r="T1259" i="109"/>
  <c r="Q1686" i="109"/>
  <c r="W1119" i="109"/>
  <c r="Q1860" i="112"/>
  <c r="Y2117" i="109"/>
  <c r="S275" i="109"/>
  <c r="P2758" i="109"/>
  <c r="R380" i="109"/>
  <c r="Q2248" i="112"/>
  <c r="K90" i="113"/>
  <c r="S3848" i="109"/>
  <c r="N2753" i="109"/>
  <c r="T244" i="109"/>
  <c r="X3896" i="109"/>
  <c r="W548" i="109"/>
  <c r="Y2027" i="109"/>
  <c r="P748" i="112"/>
  <c r="Y2025" i="109"/>
  <c r="W623" i="109"/>
  <c r="U4277" i="109"/>
  <c r="O2601" i="109"/>
  <c r="P2300" i="109"/>
  <c r="X1859" i="109"/>
  <c r="Z2174" i="109"/>
  <c r="X476" i="109"/>
  <c r="T914" i="109"/>
  <c r="S4159" i="109"/>
  <c r="X1463" i="109"/>
  <c r="X3444" i="109"/>
  <c r="S3920" i="109"/>
  <c r="R216" i="112"/>
  <c r="P1504" i="109"/>
  <c r="X1238" i="109"/>
  <c r="U3193" i="109"/>
  <c r="N3450" i="109"/>
  <c r="T3209" i="109"/>
  <c r="R2648" i="109"/>
  <c r="T2577" i="109"/>
  <c r="P4140" i="109"/>
  <c r="P3000" i="109"/>
  <c r="O1642" i="109"/>
  <c r="S1356" i="109"/>
  <c r="V3738" i="109"/>
  <c r="O1838" i="109"/>
  <c r="V2348" i="109"/>
  <c r="S4263" i="109"/>
  <c r="T761" i="109"/>
  <c r="Y2617" i="109"/>
  <c r="N781" i="109"/>
  <c r="T1881" i="109"/>
  <c r="V2567" i="109"/>
  <c r="N4106" i="109"/>
  <c r="O20" i="112"/>
  <c r="T2725" i="109"/>
  <c r="V4173" i="109"/>
  <c r="Y3846" i="109"/>
  <c r="W4221" i="109"/>
  <c r="X632" i="109"/>
  <c r="W3023" i="109"/>
  <c r="P855" i="112"/>
  <c r="O582" i="112"/>
  <c r="X3746" i="109"/>
  <c r="N2813" i="109"/>
  <c r="O524" i="109"/>
  <c r="R2321" i="109"/>
  <c r="T3915" i="109"/>
  <c r="R40" i="109"/>
  <c r="R513" i="109"/>
  <c r="P1297" i="112"/>
  <c r="S976" i="109"/>
  <c r="R1954" i="109"/>
  <c r="Q4256" i="109"/>
  <c r="T3191" i="109"/>
  <c r="L92" i="110"/>
  <c r="T618" i="109"/>
  <c r="P1229" i="112"/>
  <c r="R98" i="110"/>
  <c r="W4187" i="109"/>
  <c r="X892" i="109"/>
  <c r="V1180" i="109"/>
  <c r="Y959" i="109"/>
  <c r="Q1692" i="109"/>
  <c r="T3939" i="109"/>
  <c r="O1218" i="112"/>
  <c r="O770" i="112"/>
  <c r="W2837" i="109"/>
  <c r="R1246" i="109"/>
  <c r="S255" i="109"/>
  <c r="P567" i="109"/>
  <c r="T2284" i="109"/>
  <c r="O612" i="109"/>
  <c r="O821" i="112"/>
  <c r="P1720" i="112"/>
  <c r="W456" i="109"/>
  <c r="S2720" i="109"/>
  <c r="O2999" i="109"/>
  <c r="P2097" i="109"/>
  <c r="P119" i="112"/>
  <c r="T2072" i="109"/>
  <c r="O1901" i="109"/>
  <c r="X1555" i="109"/>
  <c r="N3672" i="109"/>
  <c r="O3440" i="109"/>
  <c r="Y2399" i="109"/>
  <c r="T790" i="109"/>
  <c r="R2847" i="109"/>
  <c r="Y3574" i="109"/>
  <c r="Y371" i="109"/>
  <c r="Q2470" i="109"/>
  <c r="O507" i="112"/>
  <c r="S2686" i="109"/>
  <c r="Q3692" i="109"/>
  <c r="V3710" i="109"/>
  <c r="N22" i="112"/>
  <c r="U1736" i="109"/>
  <c r="Y872" i="109"/>
  <c r="T3027" i="109"/>
  <c r="P1585" i="109"/>
  <c r="P91" i="112"/>
  <c r="Q1076" i="112"/>
  <c r="Q737" i="109"/>
  <c r="Q1929" i="109"/>
  <c r="O3540" i="109"/>
  <c r="Y739" i="109"/>
  <c r="Y4075" i="109"/>
  <c r="O222" i="109"/>
  <c r="T1345" i="109"/>
  <c r="N3524" i="109"/>
  <c r="N2364" i="112"/>
  <c r="Q3121" i="109"/>
  <c r="S3181" i="109"/>
  <c r="O816" i="112"/>
  <c r="Q85" i="109"/>
  <c r="R2041" i="109"/>
  <c r="P2359" i="112"/>
  <c r="X1336" i="109"/>
  <c r="U211" i="109"/>
  <c r="W1838" i="109"/>
  <c r="W2285" i="109"/>
  <c r="S2301" i="109"/>
  <c r="Q3003" i="109"/>
  <c r="P3460" i="109"/>
  <c r="R459" i="109"/>
  <c r="R968" i="109"/>
  <c r="S1836" i="109"/>
  <c r="U1469" i="109"/>
  <c r="P134" i="112"/>
  <c r="X1692" i="109"/>
  <c r="S2801" i="109"/>
  <c r="Y141" i="109"/>
  <c r="S1995" i="109"/>
  <c r="P3940" i="109"/>
  <c r="W4126" i="109"/>
  <c r="X2632" i="109"/>
  <c r="S1019" i="109"/>
  <c r="Q2591" i="112"/>
  <c r="T259" i="109"/>
  <c r="P3075" i="109"/>
  <c r="Y1219" i="109"/>
  <c r="W3315" i="109"/>
  <c r="R1716" i="109"/>
  <c r="X163" i="109"/>
  <c r="O1687" i="112"/>
  <c r="Q3477" i="109"/>
  <c r="P1966" i="109"/>
  <c r="J97" i="113"/>
  <c r="T3813" i="109"/>
  <c r="O584" i="112"/>
  <c r="V590" i="109"/>
  <c r="L29" i="110"/>
  <c r="N3731" i="109"/>
  <c r="Q944" i="112"/>
  <c r="P2345" i="109"/>
  <c r="T138" i="110"/>
  <c r="Q2714" i="109"/>
  <c r="W182" i="109"/>
  <c r="W1655" i="109"/>
  <c r="P251" i="112"/>
  <c r="P946" i="109"/>
  <c r="U2294" i="109"/>
  <c r="X1734" i="109"/>
  <c r="N4204" i="109"/>
  <c r="S3143" i="109"/>
  <c r="N63" i="110"/>
  <c r="O1180" i="112"/>
  <c r="Q2983" i="109"/>
  <c r="U283" i="109"/>
  <c r="X1321" i="109"/>
  <c r="V1709" i="109"/>
  <c r="U2757" i="109"/>
  <c r="S2630" i="109"/>
  <c r="N2963" i="109"/>
  <c r="T3389" i="109"/>
  <c r="Y515" i="109"/>
  <c r="P3449" i="109"/>
  <c r="Q30" i="112"/>
  <c r="N2078" i="109"/>
  <c r="V2619" i="109"/>
  <c r="Y3185" i="109"/>
  <c r="T3868" i="109"/>
  <c r="Y817" i="109"/>
  <c r="O156" i="109"/>
  <c r="O3123" i="109"/>
  <c r="U3578" i="109"/>
  <c r="N3669" i="109"/>
  <c r="R879" i="109"/>
  <c r="V3839" i="109"/>
  <c r="N909" i="109"/>
  <c r="Q1211" i="109"/>
  <c r="U462" i="109"/>
  <c r="Q792" i="112"/>
  <c r="P2304" i="109"/>
  <c r="J94" i="110"/>
  <c r="P1490" i="109"/>
  <c r="N2248" i="109"/>
  <c r="O1001" i="109"/>
  <c r="U649" i="109"/>
  <c r="V1343" i="109"/>
  <c r="V1144" i="109"/>
  <c r="R2758" i="109"/>
  <c r="V998" i="109"/>
  <c r="O151" i="109"/>
  <c r="X420" i="109"/>
  <c r="Q486" i="112"/>
  <c r="U3881" i="109"/>
  <c r="N2465" i="112"/>
  <c r="O2848" i="109"/>
  <c r="S2742" i="109"/>
  <c r="J144" i="110"/>
  <c r="U916" i="109"/>
  <c r="Q3922" i="109"/>
  <c r="U2395" i="109"/>
  <c r="U2661" i="109"/>
  <c r="N1987" i="109"/>
  <c r="V2333" i="109"/>
  <c r="W1358" i="109"/>
  <c r="W1647" i="109"/>
  <c r="V553" i="109"/>
  <c r="W3550" i="109"/>
  <c r="N3729" i="109"/>
  <c r="U2787" i="109"/>
  <c r="Q3483" i="109"/>
  <c r="P129" i="112"/>
  <c r="S3454" i="109"/>
  <c r="P364" i="112"/>
  <c r="X795" i="109"/>
  <c r="V1876" i="109"/>
  <c r="Y2588" i="109"/>
  <c r="V399" i="109"/>
  <c r="P742" i="109"/>
  <c r="M119" i="113"/>
  <c r="R4252" i="109"/>
  <c r="P1180" i="109"/>
  <c r="Q2067" i="109"/>
  <c r="P3429" i="109"/>
  <c r="N3455" i="109"/>
  <c r="T3293" i="109"/>
  <c r="R1518" i="109"/>
  <c r="Q2469" i="109"/>
  <c r="Y3744" i="109"/>
  <c r="Z1426" i="109"/>
  <c r="P3211" i="109"/>
  <c r="O56" i="112"/>
  <c r="Q601" i="109"/>
  <c r="N2407" i="112"/>
  <c r="X2038" i="109"/>
  <c r="Y496" i="109"/>
  <c r="N3713" i="109"/>
  <c r="W851" i="109"/>
  <c r="Q1376" i="109"/>
  <c r="P81" i="109"/>
  <c r="R3061" i="109"/>
  <c r="X1923" i="109"/>
  <c r="P1668" i="112"/>
  <c r="Q4263" i="109"/>
  <c r="P1917" i="109"/>
  <c r="P57" i="109"/>
  <c r="R460" i="112"/>
  <c r="O2446" i="109"/>
  <c r="Y1941" i="109"/>
  <c r="N4225" i="109"/>
  <c r="P2717" i="109"/>
  <c r="Q503" i="109"/>
  <c r="N2660" i="109"/>
  <c r="W2073" i="109"/>
  <c r="Y3776" i="109"/>
  <c r="V2614" i="109"/>
  <c r="O1473" i="109"/>
  <c r="U2061" i="109"/>
  <c r="N943" i="112"/>
  <c r="Q619" i="112"/>
  <c r="N2470" i="109"/>
  <c r="Y3361" i="109"/>
  <c r="T1498" i="109"/>
  <c r="V1678" i="109"/>
  <c r="V3456" i="109"/>
  <c r="M36" i="110"/>
  <c r="Y4175" i="109"/>
  <c r="V2337" i="109"/>
  <c r="Y981" i="109"/>
  <c r="P1549" i="109"/>
  <c r="O1933" i="109"/>
  <c r="N1995" i="112"/>
  <c r="Q2559" i="109"/>
  <c r="O872" i="112"/>
  <c r="S1693" i="109"/>
  <c r="T2289" i="109"/>
  <c r="N3706" i="109"/>
  <c r="T1149" i="109"/>
  <c r="N1186" i="109"/>
  <c r="N945" i="109"/>
  <c r="Y1495" i="109"/>
  <c r="W2321" i="109"/>
  <c r="P3804" i="109"/>
  <c r="N1108" i="109"/>
  <c r="O614" i="109"/>
  <c r="P615" i="109"/>
  <c r="W3419" i="109"/>
  <c r="T140" i="110"/>
  <c r="O1244" i="109"/>
  <c r="Y782" i="109"/>
  <c r="N3364" i="109"/>
  <c r="U420" i="109"/>
  <c r="V3345" i="109"/>
  <c r="V3086" i="109"/>
  <c r="Q2092" i="109"/>
  <c r="P825" i="109"/>
  <c r="V2312" i="109"/>
  <c r="W3288" i="109"/>
  <c r="T1338" i="109"/>
  <c r="Q595" i="112"/>
  <c r="Q1323" i="109"/>
  <c r="Y1154" i="109"/>
  <c r="X92" i="109"/>
  <c r="V4197" i="109"/>
  <c r="T1950" i="109"/>
  <c r="Z3247" i="109"/>
  <c r="N3804" i="109"/>
  <c r="Y2062" i="109"/>
  <c r="Q4176" i="109"/>
  <c r="X637" i="109"/>
  <c r="P1274" i="109"/>
  <c r="P1201" i="112"/>
  <c r="P4049" i="109"/>
  <c r="S1586" i="109"/>
  <c r="S1022" i="109"/>
  <c r="S399" i="109"/>
  <c r="P1256" i="112"/>
  <c r="Q4081" i="109"/>
  <c r="W2210" i="109"/>
  <c r="S3916" i="109"/>
  <c r="U2995" i="109"/>
  <c r="S741" i="109"/>
  <c r="T514" i="109"/>
  <c r="S2601" i="109"/>
  <c r="U4190" i="109"/>
  <c r="Q755" i="109"/>
  <c r="Y1733" i="109"/>
  <c r="S2836" i="109"/>
  <c r="N1966" i="112"/>
  <c r="N3848" i="109"/>
  <c r="Q160" i="110"/>
  <c r="X1191" i="109"/>
  <c r="P1454" i="112"/>
  <c r="Q1875" i="109"/>
  <c r="P7" i="110"/>
  <c r="T3358" i="109"/>
  <c r="P4177" i="109"/>
  <c r="P1876" i="109"/>
  <c r="Q2232" i="109"/>
  <c r="Q1977" i="109"/>
  <c r="W3166" i="109"/>
  <c r="R3720" i="109"/>
  <c r="X2096" i="109"/>
  <c r="U143" i="109"/>
  <c r="R46" i="109"/>
  <c r="Q734" i="109"/>
  <c r="W805" i="109"/>
  <c r="N1748" i="109"/>
  <c r="S257" i="109"/>
  <c r="R3750" i="109"/>
  <c r="O384" i="109"/>
  <c r="Y3701" i="109"/>
  <c r="Y1380" i="109"/>
  <c r="T4293" i="109"/>
  <c r="O1256" i="112"/>
  <c r="T376" i="109"/>
  <c r="P3293" i="109"/>
  <c r="P183" i="109"/>
  <c r="Z311" i="109"/>
  <c r="T2806" i="109"/>
  <c r="V879" i="109"/>
  <c r="V2839" i="109"/>
  <c r="Q427" i="109"/>
  <c r="Q58" i="109"/>
  <c r="X828" i="109"/>
  <c r="N943" i="109"/>
  <c r="S2256" i="109"/>
  <c r="P3750" i="109"/>
  <c r="O1328" i="109"/>
  <c r="V3942" i="109"/>
  <c r="Z1762" i="109"/>
  <c r="R2300" i="112"/>
  <c r="Q1513" i="112"/>
  <c r="V1216" i="109"/>
  <c r="R250" i="109"/>
  <c r="T3066" i="109"/>
  <c r="V4306" i="109"/>
  <c r="W458" i="109"/>
  <c r="Z2534" i="109"/>
  <c r="O1322" i="109"/>
  <c r="Q3849" i="109"/>
  <c r="P2412" i="109"/>
  <c r="R3118" i="109"/>
  <c r="N371" i="112"/>
  <c r="R2749" i="112"/>
  <c r="W160" i="109"/>
  <c r="Q1654" i="109"/>
  <c r="Y2301" i="109"/>
  <c r="S3525" i="109"/>
  <c r="R3827" i="109"/>
  <c r="V4228" i="109"/>
  <c r="W286" i="109"/>
  <c r="U1833" i="109"/>
  <c r="X967" i="109"/>
  <c r="R2095" i="109"/>
  <c r="P1292" i="109"/>
  <c r="U995" i="109"/>
  <c r="U2669" i="109"/>
  <c r="P2071" i="109"/>
  <c r="Q48" i="109"/>
  <c r="S1750" i="109"/>
  <c r="Q3700" i="109"/>
  <c r="Q3881" i="109"/>
  <c r="R2761" i="112"/>
  <c r="X1605" i="109"/>
  <c r="U1217" i="109"/>
  <c r="N2618" i="109"/>
  <c r="N2627" i="109"/>
  <c r="Q1836" i="109"/>
  <c r="X3901" i="109"/>
  <c r="R1715" i="109"/>
  <c r="W855" i="109"/>
  <c r="P1333" i="109"/>
  <c r="Y658" i="109"/>
  <c r="N1641" i="112"/>
  <c r="U3830" i="109"/>
  <c r="N4299" i="109"/>
  <c r="N169" i="109"/>
  <c r="X1485" i="109"/>
  <c r="O1295" i="109"/>
  <c r="T932" i="109"/>
  <c r="P1475" i="109"/>
  <c r="X3299" i="109"/>
  <c r="R689" i="112"/>
  <c r="R2045" i="109"/>
  <c r="Z2877" i="109"/>
  <c r="W2244" i="109"/>
  <c r="S1720" i="109"/>
  <c r="N656" i="109"/>
  <c r="Q1923" i="109"/>
  <c r="N2348" i="112"/>
  <c r="Y737" i="109"/>
  <c r="W3846" i="109"/>
  <c r="P1128" i="109"/>
  <c r="P3355" i="109"/>
  <c r="P2991" i="109"/>
  <c r="O1179" i="109"/>
  <c r="P85" i="109"/>
  <c r="R1491" i="109"/>
  <c r="Q2385" i="109"/>
  <c r="W3926" i="109"/>
  <c r="Q1487" i="112"/>
  <c r="T3344" i="109"/>
  <c r="Q2949" i="109"/>
  <c r="N1840" i="109"/>
  <c r="P156" i="109"/>
  <c r="P1481" i="109"/>
  <c r="R3535" i="109"/>
  <c r="T806" i="109"/>
  <c r="Q2805" i="109"/>
  <c r="Q2327" i="109"/>
  <c r="Q86" i="112"/>
  <c r="O1962" i="109"/>
  <c r="Q3568" i="109"/>
  <c r="U2624" i="109"/>
  <c r="X1229" i="109"/>
  <c r="N768" i="109"/>
  <c r="S99" i="109"/>
  <c r="P498" i="109"/>
  <c r="Y3768" i="109"/>
  <c r="Z2519" i="109"/>
  <c r="V2364" i="109"/>
  <c r="W1723" i="109"/>
  <c r="U1986" i="109"/>
  <c r="O4192" i="109"/>
  <c r="X3394" i="109"/>
  <c r="R3717" i="109"/>
  <c r="Q595" i="109"/>
  <c r="R3709" i="109"/>
  <c r="R4061" i="109"/>
  <c r="N1200" i="109"/>
  <c r="N1117" i="109"/>
  <c r="N2774" i="109"/>
  <c r="O2402" i="109"/>
  <c r="N3141" i="109"/>
  <c r="O1258" i="109"/>
  <c r="P2436" i="112"/>
  <c r="P337" i="112"/>
  <c r="U3758" i="109"/>
  <c r="X3894" i="109"/>
  <c r="Q3054" i="109"/>
  <c r="Y1751" i="109"/>
  <c r="Y2092" i="109"/>
  <c r="Q1957" i="109"/>
  <c r="O2820" i="109"/>
  <c r="W108" i="109"/>
  <c r="V754" i="109"/>
  <c r="S53" i="110"/>
  <c r="R3680" i="109"/>
  <c r="N4265" i="109"/>
  <c r="P2060" i="109"/>
  <c r="T2395" i="109"/>
  <c r="U3049" i="109"/>
  <c r="P318" i="112"/>
  <c r="N1595" i="109"/>
  <c r="O113" i="112"/>
  <c r="S3012" i="109"/>
  <c r="W2776" i="109"/>
  <c r="P4108" i="109"/>
  <c r="X3188" i="109"/>
  <c r="Q791" i="109"/>
  <c r="V491" i="109"/>
  <c r="T3805" i="109"/>
  <c r="Y1516" i="109"/>
  <c r="R2043" i="109"/>
  <c r="Y3371" i="109"/>
  <c r="S3207" i="109"/>
  <c r="Q3942" i="109"/>
  <c r="U2756" i="109"/>
  <c r="U2667" i="109"/>
  <c r="N1506" i="109"/>
  <c r="O3374" i="109"/>
  <c r="R2660" i="109"/>
  <c r="P89" i="109"/>
  <c r="V3138" i="109"/>
  <c r="O3303" i="109"/>
  <c r="S4068" i="109"/>
  <c r="P1663" i="112"/>
  <c r="V1264" i="109"/>
  <c r="V2318" i="109"/>
  <c r="R2932" i="109"/>
  <c r="U3774" i="109"/>
  <c r="Q135" i="109"/>
  <c r="V976" i="109"/>
  <c r="P1876" i="112"/>
  <c r="Q3344" i="109"/>
  <c r="R3785" i="109"/>
  <c r="Y2771" i="109"/>
  <c r="R2713" i="109"/>
  <c r="R3315" i="109"/>
  <c r="W904" i="109"/>
  <c r="R83" i="109"/>
  <c r="U3026" i="109"/>
  <c r="X1570" i="109"/>
  <c r="Q980" i="112"/>
  <c r="Y3056" i="109"/>
  <c r="R2785" i="109"/>
  <c r="R2941" i="109"/>
  <c r="W423" i="109"/>
  <c r="S1159" i="109"/>
  <c r="U421" i="109"/>
  <c r="Q812" i="109"/>
  <c r="Y1742" i="109"/>
  <c r="N2756" i="109"/>
  <c r="N8" i="109"/>
  <c r="R753" i="109"/>
  <c r="O930" i="109"/>
  <c r="N3876" i="109"/>
  <c r="P1670" i="109"/>
  <c r="O2574" i="109"/>
  <c r="W859" i="109"/>
  <c r="N1617" i="109"/>
  <c r="O756" i="109"/>
  <c r="O1526" i="112"/>
  <c r="S855" i="109"/>
  <c r="Q2331" i="109"/>
  <c r="N1561" i="109"/>
  <c r="Q3884" i="109"/>
  <c r="X1200" i="109"/>
  <c r="S2444" i="109"/>
  <c r="V2948" i="109"/>
  <c r="Y3854" i="109"/>
  <c r="O1929" i="109"/>
  <c r="U2926" i="109"/>
  <c r="O3" i="110"/>
  <c r="O467" i="109"/>
  <c r="Y560" i="109"/>
  <c r="S2063" i="109"/>
  <c r="V4188" i="109"/>
  <c r="W3082" i="109"/>
  <c r="T4142" i="109"/>
  <c r="N1039" i="112"/>
  <c r="Q1714" i="109"/>
  <c r="W1547" i="109"/>
  <c r="W4292" i="109"/>
  <c r="X1465" i="109"/>
  <c r="T2394" i="109"/>
  <c r="P871" i="109"/>
  <c r="N2601" i="109"/>
  <c r="Q1558" i="109"/>
  <c r="S2951" i="109"/>
  <c r="Y1928" i="109"/>
  <c r="K147" i="110"/>
  <c r="Q438" i="109"/>
  <c r="P720" i="112"/>
  <c r="Y562" i="109"/>
  <c r="X468" i="109"/>
  <c r="V284" i="109"/>
  <c r="O3109" i="109"/>
  <c r="Q1574" i="109"/>
  <c r="T1745" i="109"/>
  <c r="N751" i="109"/>
  <c r="R2223" i="109"/>
  <c r="O493" i="109"/>
  <c r="T2613" i="109"/>
  <c r="S1743" i="109"/>
  <c r="Q963" i="112"/>
  <c r="V1863" i="109"/>
  <c r="U3786" i="109"/>
  <c r="Y245" i="109"/>
  <c r="S2069" i="109"/>
  <c r="O2422" i="109"/>
  <c r="T1632" i="109"/>
  <c r="R477" i="109"/>
  <c r="R2394" i="109"/>
  <c r="X1219" i="109"/>
  <c r="O1662" i="109"/>
  <c r="U3341" i="109"/>
  <c r="J85" i="110"/>
  <c r="T1141" i="109"/>
  <c r="W2410" i="109"/>
  <c r="X2840" i="109"/>
  <c r="N2202" i="112"/>
  <c r="R3289" i="109"/>
  <c r="Q1303" i="109"/>
  <c r="P167" i="109"/>
  <c r="W1249" i="109"/>
  <c r="R655" i="109"/>
  <c r="P3474" i="109"/>
  <c r="T855" i="109"/>
  <c r="S4066" i="109"/>
  <c r="O964" i="112"/>
  <c r="Q21" i="109"/>
  <c r="Y1159" i="109"/>
  <c r="X1250" i="109"/>
  <c r="X1110" i="109"/>
  <c r="Y4110" i="109"/>
  <c r="S3771" i="109"/>
  <c r="T3323" i="109"/>
  <c r="P115" i="112"/>
  <c r="O187" i="109"/>
  <c r="O2397" i="109"/>
  <c r="W3678" i="109"/>
  <c r="O1504" i="109"/>
  <c r="S1853" i="109"/>
  <c r="O926" i="109"/>
  <c r="T283" i="109"/>
  <c r="T598" i="109"/>
  <c r="O143" i="112"/>
  <c r="N1430" i="112"/>
  <c r="N3084" i="109"/>
  <c r="S2021" i="109"/>
  <c r="V3390" i="109"/>
  <c r="V739" i="109"/>
  <c r="O1671" i="109"/>
  <c r="U2968" i="109"/>
  <c r="X288" i="109"/>
  <c r="N1103" i="109"/>
  <c r="P1326" i="109"/>
  <c r="Q493" i="112"/>
  <c r="S173" i="110"/>
  <c r="J152" i="113"/>
  <c r="T3824" i="109"/>
  <c r="Q1787" i="112"/>
  <c r="O1919" i="112"/>
  <c r="N877" i="109"/>
  <c r="Q1492" i="109"/>
  <c r="S2964" i="109"/>
  <c r="R1585" i="109"/>
  <c r="O455" i="109"/>
  <c r="X3347" i="109"/>
  <c r="V4049" i="109"/>
  <c r="P3531" i="109"/>
  <c r="P4110" i="109"/>
  <c r="U3791" i="109"/>
  <c r="U114" i="110"/>
  <c r="X198" i="109"/>
  <c r="T4092" i="109"/>
  <c r="T3461" i="109"/>
  <c r="V1385" i="109"/>
  <c r="U4121" i="109"/>
  <c r="P108" i="112"/>
  <c r="Q525" i="109"/>
  <c r="T492" i="109"/>
  <c r="O1301" i="109"/>
  <c r="X777" i="109"/>
  <c r="W2333" i="109"/>
  <c r="R2109" i="109"/>
  <c r="R1118" i="109"/>
  <c r="Q3036" i="109"/>
  <c r="P2014" i="109"/>
  <c r="X1933" i="109"/>
  <c r="S3106" i="109"/>
  <c r="R2797" i="109"/>
  <c r="P3002" i="109"/>
  <c r="Q3422" i="109"/>
  <c r="V916" i="109"/>
  <c r="N2042" i="109"/>
  <c r="T3405" i="109"/>
  <c r="U4247" i="109"/>
  <c r="W3785" i="109"/>
  <c r="U271" i="109"/>
  <c r="P3506" i="109"/>
  <c r="Q2127" i="112"/>
  <c r="R3330" i="109"/>
  <c r="N2230" i="109"/>
  <c r="V3103" i="109"/>
  <c r="S1710" i="109"/>
  <c r="V1953" i="109"/>
  <c r="O311" i="112"/>
  <c r="S31" i="110"/>
  <c r="W1639" i="109"/>
  <c r="W637" i="109"/>
  <c r="Q2282" i="109"/>
  <c r="S3437" i="109"/>
  <c r="P2696" i="109"/>
  <c r="S4071" i="109"/>
  <c r="W384" i="109"/>
  <c r="O746" i="109"/>
  <c r="V2968" i="109"/>
  <c r="T2405" i="109"/>
  <c r="S34" i="109"/>
  <c r="P3360" i="109"/>
  <c r="S2464" i="109"/>
  <c r="X2814" i="109"/>
  <c r="W939" i="109"/>
  <c r="U3113" i="109"/>
  <c r="N2387" i="112"/>
  <c r="R3928" i="109"/>
  <c r="Q4112" i="109"/>
  <c r="W3130" i="109"/>
  <c r="V1303" i="109"/>
  <c r="R3885" i="109"/>
  <c r="T3166" i="109"/>
  <c r="U4289" i="109"/>
  <c r="U2275" i="109"/>
  <c r="R2949" i="109"/>
  <c r="U2798" i="109"/>
  <c r="O129" i="110"/>
  <c r="N2272" i="109"/>
  <c r="N1610" i="109"/>
  <c r="V741" i="109"/>
  <c r="N839" i="109"/>
  <c r="N704" i="112"/>
  <c r="X1216" i="109"/>
  <c r="X3152" i="109"/>
  <c r="X2224" i="109"/>
  <c r="U4298" i="109"/>
  <c r="S2323" i="109"/>
  <c r="P3512" i="109"/>
  <c r="Q2305" i="109"/>
  <c r="O2754" i="109"/>
  <c r="S1979" i="109"/>
  <c r="Y3059" i="109"/>
  <c r="R2002" i="109"/>
  <c r="R153" i="109"/>
  <c r="U2644" i="109"/>
  <c r="P1619" i="109"/>
  <c r="U1466" i="109"/>
  <c r="W3940" i="109"/>
  <c r="Y999" i="109"/>
  <c r="Y1660" i="109"/>
  <c r="Q2268" i="109"/>
  <c r="Y1128" i="109"/>
  <c r="T4229" i="109"/>
  <c r="S2666" i="109"/>
  <c r="R2786" i="109"/>
  <c r="Q2947" i="109"/>
  <c r="N4157" i="109"/>
  <c r="Y3288" i="109"/>
  <c r="Q1753" i="109"/>
  <c r="U449" i="109"/>
  <c r="U470" i="109"/>
  <c r="T3067" i="109"/>
  <c r="P647" i="109"/>
  <c r="Q824" i="112"/>
  <c r="R1592" i="112"/>
  <c r="X1278" i="109"/>
  <c r="T1723" i="109"/>
  <c r="Y113" i="109"/>
  <c r="P4146" i="109"/>
  <c r="P62" i="110"/>
  <c r="Y3498" i="109"/>
  <c r="X226" i="109"/>
  <c r="Q3205" i="109"/>
  <c r="P3205" i="109"/>
  <c r="W1703" i="109"/>
  <c r="P1268" i="112"/>
  <c r="R266" i="109"/>
  <c r="N788" i="112"/>
  <c r="P1576" i="109"/>
  <c r="V3785" i="109"/>
  <c r="Y916" i="109"/>
  <c r="R3340" i="109"/>
  <c r="U2744" i="109"/>
  <c r="O2382" i="109"/>
  <c r="X3062" i="109"/>
  <c r="N932" i="109"/>
  <c r="J95" i="110"/>
  <c r="O2208" i="109"/>
  <c r="T987" i="109"/>
  <c r="T1844" i="109"/>
  <c r="X2608" i="109"/>
  <c r="O132" i="109"/>
  <c r="Q1413" i="112"/>
  <c r="P190" i="109"/>
  <c r="S4041" i="109"/>
  <c r="W3487" i="109"/>
  <c r="P3912" i="109"/>
  <c r="W873" i="109"/>
  <c r="N2312" i="109"/>
  <c r="N3011" i="109"/>
  <c r="Z4006" i="109"/>
  <c r="P2040" i="109"/>
  <c r="P1692" i="109"/>
  <c r="N209" i="109"/>
  <c r="Y1213" i="109"/>
  <c r="Q968" i="109"/>
  <c r="O639" i="112"/>
  <c r="O1860" i="109"/>
  <c r="Q216" i="109"/>
  <c r="X3916" i="109"/>
  <c r="U886" i="109"/>
  <c r="W1218" i="109"/>
  <c r="O2368" i="109"/>
  <c r="S1288" i="109"/>
  <c r="Y1482" i="109"/>
  <c r="S4056" i="109"/>
  <c r="S393" i="109"/>
  <c r="W3197" i="109"/>
  <c r="Y3428" i="109"/>
  <c r="Y2211" i="109"/>
  <c r="P37" i="109"/>
  <c r="P739" i="112"/>
  <c r="N3561" i="109"/>
  <c r="Y1463" i="109"/>
  <c r="R3773" i="109"/>
  <c r="W3174" i="109"/>
  <c r="Q1173" i="109"/>
  <c r="V2568" i="109"/>
  <c r="T253" i="109"/>
  <c r="V2055" i="109"/>
  <c r="U1098" i="109"/>
  <c r="O2533" i="112"/>
  <c r="S2061" i="109"/>
  <c r="O1022" i="109"/>
  <c r="N3924" i="109"/>
  <c r="R2273" i="112"/>
  <c r="V2941" i="109"/>
  <c r="O1065" i="112"/>
  <c r="R898" i="109"/>
  <c r="U2631" i="109"/>
  <c r="S210" i="109"/>
  <c r="T81" i="109"/>
  <c r="V1705" i="109"/>
  <c r="Q390" i="112"/>
  <c r="W877" i="109"/>
  <c r="T2582" i="109"/>
  <c r="P1590" i="109"/>
  <c r="Q3197" i="109"/>
  <c r="Y1007" i="109"/>
  <c r="Y586" i="109"/>
  <c r="P1544" i="109"/>
  <c r="W4149" i="109"/>
  <c r="N644" i="112"/>
  <c r="Q282" i="109"/>
  <c r="Z1770" i="109"/>
  <c r="O438" i="109"/>
  <c r="T511" i="109"/>
  <c r="S912" i="109"/>
  <c r="P3929" i="109"/>
  <c r="X2927" i="109"/>
  <c r="R2782" i="109"/>
  <c r="S3137" i="109"/>
  <c r="T1310" i="109"/>
  <c r="W1930" i="109"/>
  <c r="T248" i="109"/>
  <c r="U1714" i="109"/>
  <c r="T1495" i="109"/>
  <c r="P64" i="109"/>
  <c r="T2057" i="109"/>
  <c r="W654" i="109"/>
  <c r="U604" i="109"/>
  <c r="N418" i="109"/>
  <c r="Q226" i="109"/>
  <c r="T19" i="109"/>
  <c r="R1601" i="112"/>
  <c r="T827" i="109"/>
  <c r="U455" i="109"/>
  <c r="N2598" i="109"/>
  <c r="R865" i="109"/>
  <c r="X2238" i="109"/>
  <c r="N3559" i="109"/>
  <c r="R2055" i="112"/>
  <c r="P1176" i="112"/>
  <c r="P2310" i="109"/>
  <c r="V2375" i="109"/>
  <c r="N2479" i="109"/>
  <c r="R1576" i="109"/>
  <c r="R1474" i="109"/>
  <c r="O2473" i="112"/>
  <c r="Q3061" i="109"/>
  <c r="R514" i="109"/>
  <c r="W1828" i="109"/>
  <c r="N1728" i="109"/>
  <c r="P2622" i="109"/>
  <c r="Q1646" i="109"/>
  <c r="V3439" i="109"/>
  <c r="Z3611" i="109"/>
  <c r="W3361" i="109"/>
  <c r="P1996" i="109"/>
  <c r="P818" i="109"/>
  <c r="X3762" i="109"/>
  <c r="P1039" i="112"/>
  <c r="N1594" i="109"/>
  <c r="V1666" i="109"/>
  <c r="L112" i="110"/>
  <c r="N105" i="110"/>
  <c r="X4095" i="109"/>
  <c r="O14" i="109"/>
  <c r="X3" i="109"/>
  <c r="S1880" i="109"/>
  <c r="Q4" i="109"/>
  <c r="R1114" i="109"/>
  <c r="K82" i="113"/>
  <c r="R676" i="112"/>
  <c r="T18" i="110"/>
  <c r="Z1046" i="109"/>
  <c r="Y3774" i="109"/>
  <c r="S1985" i="109"/>
  <c r="N33" i="109"/>
  <c r="O794" i="112"/>
  <c r="O1980" i="112"/>
  <c r="O1827" i="109"/>
  <c r="P1878" i="109"/>
  <c r="X1676" i="109"/>
  <c r="N2219" i="109"/>
  <c r="Z672" i="109"/>
  <c r="Z2870" i="109"/>
  <c r="Y3501" i="109"/>
  <c r="U101" i="110"/>
  <c r="S3072" i="109"/>
  <c r="P2814" i="109"/>
  <c r="Q1196" i="109"/>
  <c r="T837" i="109"/>
  <c r="S60" i="109"/>
  <c r="Y860" i="109"/>
  <c r="Q769" i="109"/>
  <c r="U168" i="109"/>
  <c r="O472" i="112"/>
  <c r="O2794" i="109"/>
  <c r="X2083" i="109"/>
  <c r="W1140" i="109"/>
  <c r="T1836" i="109"/>
  <c r="Q3411" i="109"/>
  <c r="X4218" i="109"/>
  <c r="Y4293" i="109"/>
  <c r="U1548" i="109"/>
  <c r="N3112" i="109"/>
  <c r="Q4093" i="109"/>
  <c r="N273" i="109"/>
  <c r="X1349" i="109"/>
  <c r="N288" i="112"/>
  <c r="N44" i="112"/>
  <c r="U2732" i="109"/>
  <c r="X4041" i="109"/>
  <c r="T4152" i="109"/>
  <c r="O2302" i="109"/>
  <c r="V2973" i="109"/>
  <c r="Q58" i="112"/>
  <c r="W1613" i="109"/>
  <c r="W37" i="109"/>
  <c r="Z3615" i="109"/>
  <c r="P2819" i="109"/>
  <c r="U4079" i="109"/>
  <c r="V2352" i="109"/>
  <c r="R1631" i="109"/>
  <c r="W1270" i="109"/>
  <c r="O2845" i="109"/>
  <c r="Q2683" i="109"/>
  <c r="U150" i="110"/>
  <c r="Z2180" i="109"/>
  <c r="U2693" i="109"/>
  <c r="P1447" i="112"/>
  <c r="T2705" i="109"/>
  <c r="O1354" i="109"/>
  <c r="X1863" i="109"/>
  <c r="T3210" i="109"/>
  <c r="Y2815" i="109"/>
  <c r="U1890" i="109"/>
  <c r="R472" i="109"/>
  <c r="P495" i="109"/>
  <c r="M168" i="113"/>
  <c r="Q1161" i="112"/>
  <c r="T32" i="109"/>
  <c r="R1121" i="109"/>
  <c r="O628" i="109"/>
  <c r="N1741" i="109"/>
  <c r="W810" i="109"/>
  <c r="Y4254" i="109"/>
  <c r="S3701" i="109"/>
  <c r="R2945" i="109"/>
  <c r="X2445" i="109"/>
  <c r="W3443" i="109"/>
  <c r="S3288" i="109"/>
  <c r="U2650" i="109"/>
  <c r="Q401" i="109"/>
  <c r="S603" i="109"/>
  <c r="S1936" i="109"/>
  <c r="S4281" i="109"/>
  <c r="X2405" i="109"/>
  <c r="W1018" i="109"/>
  <c r="U2609" i="109"/>
  <c r="V3093" i="109"/>
  <c r="Y746" i="109"/>
  <c r="R3481" i="109"/>
  <c r="R828" i="109"/>
  <c r="Y977" i="109"/>
  <c r="N1170" i="112"/>
  <c r="X815" i="109"/>
  <c r="Q947" i="112"/>
  <c r="X1724" i="109"/>
  <c r="U2117" i="109"/>
  <c r="L108" i="110"/>
  <c r="Q1451" i="112"/>
  <c r="R628" i="109"/>
  <c r="O12" i="109"/>
  <c r="U2008" i="109"/>
  <c r="X271" i="109"/>
  <c r="P569" i="112"/>
  <c r="Y3918" i="109"/>
  <c r="V977" i="109"/>
  <c r="Z684" i="109"/>
  <c r="Q2925" i="109"/>
  <c r="Y3452" i="109"/>
  <c r="T3134" i="109"/>
  <c r="K99" i="113"/>
  <c r="X3445" i="109"/>
  <c r="W2652" i="109"/>
  <c r="W3305" i="109"/>
  <c r="X3890" i="109"/>
  <c r="Y976" i="109"/>
  <c r="Q2099" i="109"/>
  <c r="R1949" i="109"/>
  <c r="X3192" i="109"/>
  <c r="U3886" i="109"/>
  <c r="O2313" i="109"/>
  <c r="W1496" i="109"/>
  <c r="Q57" i="109"/>
  <c r="Q2005" i="109"/>
  <c r="X1233" i="109"/>
  <c r="R2275" i="109"/>
  <c r="X4213" i="109"/>
  <c r="S600" i="109"/>
  <c r="Z338" i="109"/>
  <c r="O4143" i="109"/>
  <c r="S2334" i="109"/>
  <c r="K76" i="113"/>
  <c r="X3704" i="109"/>
  <c r="T3202" i="109"/>
  <c r="S2842" i="109"/>
  <c r="T3745" i="109"/>
  <c r="O1638" i="112"/>
  <c r="Q2677" i="109"/>
  <c r="V3800" i="109"/>
  <c r="W3680" i="109"/>
  <c r="R974" i="109"/>
  <c r="R2264" i="109"/>
  <c r="X2986" i="109"/>
  <c r="Z3953" i="109"/>
  <c r="L71" i="110"/>
  <c r="X4180" i="109"/>
  <c r="O1741" i="112"/>
  <c r="N1654" i="112"/>
  <c r="M5" i="110"/>
  <c r="N747" i="109"/>
  <c r="P2072" i="112"/>
  <c r="Q511" i="112"/>
  <c r="Q100" i="110"/>
  <c r="T3513" i="109"/>
  <c r="T3052" i="109"/>
  <c r="X3911" i="109"/>
  <c r="W1885" i="109"/>
  <c r="P1526" i="109"/>
  <c r="Q3780" i="109"/>
  <c r="O1429" i="112"/>
  <c r="V2213" i="109"/>
  <c r="X3820" i="109"/>
  <c r="N2688" i="109"/>
  <c r="V3771" i="109"/>
  <c r="X3074" i="109"/>
  <c r="Q2409" i="109"/>
  <c r="Q2026" i="109"/>
  <c r="K138" i="113"/>
  <c r="U3479" i="109"/>
  <c r="P1955" i="109"/>
  <c r="P1710" i="109"/>
  <c r="Y4100" i="109"/>
  <c r="R648" i="109"/>
  <c r="U3309" i="109"/>
  <c r="P351" i="112"/>
  <c r="R2236" i="109"/>
  <c r="U1166" i="109"/>
  <c r="Y255" i="109"/>
  <c r="W975" i="109"/>
  <c r="W2365" i="109"/>
  <c r="T1258" i="109"/>
  <c r="Y283" i="109"/>
  <c r="S1700" i="109"/>
  <c r="S1169" i="109"/>
  <c r="O2975" i="109"/>
  <c r="N2623" i="109"/>
  <c r="T3658" i="109"/>
  <c r="P244" i="109"/>
  <c r="N992" i="112"/>
  <c r="V3469" i="109"/>
  <c r="P1934" i="112"/>
  <c r="Y772" i="109"/>
  <c r="T181" i="109"/>
  <c r="Y4224" i="109"/>
  <c r="R3070" i="109"/>
  <c r="Q3408" i="109"/>
  <c r="W3804" i="109"/>
  <c r="Q1780" i="112"/>
  <c r="Y4095" i="109"/>
  <c r="P2064" i="109"/>
  <c r="U2308" i="109"/>
  <c r="U2386" i="109"/>
  <c r="P1291" i="109"/>
  <c r="Q990" i="109"/>
  <c r="W2312" i="109"/>
  <c r="S2973" i="109"/>
  <c r="Q2006" i="109"/>
  <c r="P2636" i="109"/>
  <c r="Y1293" i="109"/>
  <c r="Q3039" i="109"/>
  <c r="O3828" i="109"/>
  <c r="X500" i="109"/>
  <c r="P1190" i="112"/>
  <c r="P4113" i="109"/>
  <c r="Z1077" i="109"/>
  <c r="O1548" i="109"/>
  <c r="R1337" i="112"/>
  <c r="Y2222" i="109"/>
  <c r="W2604" i="109"/>
  <c r="S505" i="109"/>
  <c r="N137" i="110"/>
  <c r="V585" i="109"/>
  <c r="W1664" i="109"/>
  <c r="U3171" i="109"/>
  <c r="U1016" i="109"/>
  <c r="Q3750" i="109"/>
  <c r="Q1925" i="109"/>
  <c r="R2960" i="109"/>
  <c r="U3318" i="109"/>
  <c r="N4068" i="109"/>
  <c r="Q804" i="109"/>
  <c r="S2309" i="109"/>
  <c r="P502" i="112"/>
  <c r="Y3122" i="109"/>
  <c r="U2457" i="109"/>
  <c r="X622" i="109"/>
  <c r="O60" i="109"/>
  <c r="V3939" i="109"/>
  <c r="R3328" i="109"/>
  <c r="P3544" i="109"/>
  <c r="T1599" i="109"/>
  <c r="O980" i="112"/>
  <c r="T159" i="110"/>
  <c r="M170" i="113"/>
  <c r="P1441" i="112"/>
  <c r="N1146" i="109"/>
  <c r="X3666" i="109"/>
  <c r="R136" i="110"/>
  <c r="N2313" i="109"/>
  <c r="P184" i="109"/>
  <c r="N3423" i="109"/>
  <c r="Q219" i="109"/>
  <c r="O3779" i="109"/>
  <c r="Q2461" i="109"/>
  <c r="W970" i="109"/>
  <c r="R3666" i="109"/>
  <c r="T550" i="109"/>
  <c r="Z3580" i="109"/>
  <c r="O3757" i="109"/>
  <c r="P9" i="110"/>
  <c r="O3476" i="109"/>
  <c r="T867" i="109"/>
  <c r="Y1298" i="109"/>
  <c r="U293" i="109"/>
  <c r="V1022" i="109"/>
  <c r="Y635" i="109"/>
  <c r="Z2132" i="109"/>
  <c r="X2300" i="109"/>
  <c r="Y3080" i="109"/>
  <c r="Y2800" i="109"/>
  <c r="V3497" i="109"/>
  <c r="Y69" i="109"/>
  <c r="Y2045" i="109"/>
  <c r="R3753" i="109"/>
  <c r="Q1100" i="112"/>
  <c r="Y3530" i="109"/>
  <c r="N2381" i="109"/>
  <c r="O2927" i="109"/>
  <c r="X873" i="109"/>
  <c r="R1625" i="109"/>
  <c r="V2362" i="109"/>
  <c r="O1509" i="109"/>
  <c r="W2981" i="109"/>
  <c r="U2419" i="109"/>
  <c r="T2414" i="109"/>
  <c r="V3904" i="109"/>
  <c r="V1534" i="109"/>
  <c r="U2770" i="109"/>
  <c r="O3687" i="109"/>
  <c r="V2626" i="109"/>
  <c r="U2330" i="109"/>
  <c r="N1690" i="109"/>
  <c r="V409" i="109"/>
  <c r="O1731" i="109"/>
  <c r="U807" i="109"/>
  <c r="R2768" i="109"/>
  <c r="T1843" i="109"/>
  <c r="W2642" i="109"/>
  <c r="P2107" i="109"/>
  <c r="W3363" i="109"/>
  <c r="S1337" i="109"/>
  <c r="X4045" i="109"/>
  <c r="Q3878" i="109"/>
  <c r="Q1254" i="109"/>
  <c r="Y3455" i="109"/>
  <c r="Q1342" i="109"/>
  <c r="U156" i="109"/>
  <c r="U3524" i="109"/>
  <c r="P1660" i="109"/>
  <c r="Y2698" i="109"/>
  <c r="X155" i="109"/>
  <c r="T290" i="109"/>
  <c r="Z3650" i="109"/>
  <c r="W2636" i="109"/>
  <c r="O549" i="109"/>
  <c r="N4132" i="109"/>
  <c r="Z2908" i="109"/>
  <c r="P1298" i="112"/>
  <c r="T929" i="109"/>
  <c r="S1652" i="109"/>
  <c r="P1187" i="112"/>
  <c r="S2206" i="109"/>
  <c r="R143" i="109"/>
  <c r="P1089" i="112"/>
  <c r="X24" i="109"/>
  <c r="X3845" i="109"/>
  <c r="R384" i="109"/>
  <c r="N477" i="109"/>
  <c r="V1388" i="109"/>
  <c r="Q2803" i="109"/>
  <c r="S45" i="109"/>
  <c r="X1282" i="109"/>
  <c r="V2929" i="109"/>
  <c r="X3556" i="109"/>
  <c r="T623" i="109"/>
  <c r="W4062" i="109"/>
  <c r="Q1936" i="112"/>
  <c r="X534" i="109"/>
  <c r="Y3084" i="109"/>
  <c r="R897" i="109"/>
  <c r="W1197" i="109"/>
  <c r="Y464" i="109"/>
  <c r="N194" i="109"/>
  <c r="S1557" i="109"/>
  <c r="R2258" i="109"/>
  <c r="S4126" i="109"/>
  <c r="R960" i="109"/>
  <c r="T2005" i="109"/>
  <c r="R1544" i="109"/>
  <c r="Z3262" i="109"/>
  <c r="N538" i="112"/>
  <c r="Y1617" i="109"/>
  <c r="W846" i="109"/>
  <c r="N1476" i="109"/>
  <c r="N830" i="109"/>
  <c r="P1173" i="112"/>
  <c r="Q2214" i="109"/>
  <c r="X3714" i="109"/>
  <c r="Q1890" i="109"/>
  <c r="Q2482" i="109"/>
  <c r="N2420" i="109"/>
  <c r="Q1023" i="109"/>
  <c r="N12" i="109"/>
  <c r="T4134" i="109"/>
  <c r="V767" i="109"/>
  <c r="P4041" i="109"/>
  <c r="S426" i="109"/>
  <c r="O3185" i="109"/>
  <c r="P1919" i="112"/>
  <c r="R1528" i="109"/>
  <c r="S1511" i="109"/>
  <c r="O839" i="109"/>
  <c r="N158" i="110"/>
  <c r="Y1227" i="109"/>
  <c r="R552" i="109"/>
  <c r="X2447" i="109"/>
  <c r="V163" i="109"/>
  <c r="U454" i="109"/>
  <c r="N19" i="109"/>
  <c r="U967" i="109"/>
  <c r="N156" i="110"/>
  <c r="R479" i="109"/>
  <c r="W2613" i="109"/>
  <c r="X1108" i="109"/>
  <c r="W1663" i="109"/>
  <c r="W2614" i="109"/>
  <c r="O411" i="109"/>
  <c r="N111" i="110"/>
  <c r="N1557" i="112"/>
  <c r="N2086" i="112"/>
  <c r="O1681" i="112"/>
  <c r="S3782" i="109"/>
  <c r="N4133" i="109"/>
  <c r="R1992" i="109"/>
  <c r="T425" i="109"/>
  <c r="P2106" i="109"/>
  <c r="R1110" i="109"/>
  <c r="U3732" i="109"/>
  <c r="O1855" i="112"/>
  <c r="R2848" i="109"/>
  <c r="O1389" i="112"/>
  <c r="N1526" i="112"/>
  <c r="V1605" i="109"/>
  <c r="O445" i="109"/>
  <c r="P4155" i="109"/>
  <c r="Y1197" i="109"/>
  <c r="Z4364" i="109"/>
  <c r="O923" i="109"/>
  <c r="Q1385" i="109"/>
  <c r="Y2286" i="109"/>
  <c r="O4127" i="109"/>
  <c r="Y3005" i="109"/>
  <c r="W441" i="109"/>
  <c r="S1467" i="109"/>
  <c r="Y3394" i="109"/>
  <c r="V1182" i="109"/>
  <c r="R3301" i="109"/>
  <c r="V2334" i="109"/>
  <c r="O263" i="112"/>
  <c r="Y2793" i="109"/>
  <c r="O1634" i="109"/>
  <c r="S1929" i="109"/>
  <c r="P2275" i="109"/>
  <c r="S3050" i="109"/>
  <c r="S117" i="109"/>
  <c r="W3862" i="109"/>
  <c r="X2748" i="109"/>
  <c r="N102" i="110"/>
  <c r="N2770" i="109"/>
  <c r="Q751" i="112"/>
  <c r="Q506" i="109"/>
  <c r="U3717" i="109"/>
  <c r="Q1207" i="112"/>
  <c r="W1640" i="109"/>
  <c r="W469" i="109"/>
  <c r="N116" i="109"/>
  <c r="S2108" i="109"/>
  <c r="V1228" i="109"/>
  <c r="O2266" i="109"/>
  <c r="O2596" i="109"/>
  <c r="X2263" i="109"/>
  <c r="Q989" i="112"/>
  <c r="N3694" i="109"/>
  <c r="R562" i="109"/>
  <c r="V2987" i="109"/>
  <c r="V4166" i="109"/>
  <c r="N3" i="112"/>
  <c r="Q491" i="112"/>
  <c r="Q2807" i="109"/>
  <c r="P1022" i="109"/>
  <c r="S1984" i="109"/>
  <c r="O1693" i="112"/>
  <c r="N1961" i="109"/>
  <c r="O2603" i="109"/>
  <c r="S259" i="109"/>
  <c r="N1483" i="112"/>
  <c r="U3353" i="109"/>
  <c r="Q2831" i="109"/>
  <c r="R4206" i="109"/>
  <c r="V1320" i="109"/>
  <c r="R3715" i="109"/>
  <c r="O3655" i="109"/>
  <c r="Y166" i="109"/>
  <c r="U2208" i="109"/>
  <c r="R561" i="109"/>
  <c r="T99" i="110"/>
  <c r="N3146" i="109"/>
  <c r="Y1211" i="109"/>
  <c r="N931" i="109"/>
  <c r="W2588" i="109"/>
  <c r="P1938" i="109"/>
  <c r="Q3338" i="109"/>
  <c r="W191" i="109"/>
  <c r="Q1333" i="109"/>
  <c r="N1154" i="112"/>
  <c r="O1578" i="109"/>
  <c r="X244" i="109"/>
  <c r="N1866" i="109"/>
  <c r="X1149" i="109"/>
  <c r="U2295" i="109"/>
  <c r="X287" i="109"/>
  <c r="R1926" i="109"/>
  <c r="R1672" i="109"/>
  <c r="P2054" i="109"/>
  <c r="P952" i="109"/>
  <c r="P3562" i="109"/>
  <c r="O1316" i="109"/>
  <c r="X914" i="109"/>
  <c r="Y2663" i="109"/>
  <c r="R4095" i="109"/>
  <c r="Q566" i="109"/>
  <c r="W4290" i="109"/>
  <c r="K159" i="113"/>
  <c r="P157" i="109"/>
  <c r="M152" i="110"/>
  <c r="P2784" i="109"/>
  <c r="P1846" i="109"/>
  <c r="O3427" i="109"/>
  <c r="T4064" i="109"/>
  <c r="R3522" i="109"/>
  <c r="N2277" i="109"/>
  <c r="O789" i="109"/>
  <c r="O976" i="109"/>
  <c r="U1917" i="109"/>
  <c r="V787" i="109"/>
  <c r="X2350" i="109"/>
  <c r="O1959" i="109"/>
  <c r="W2116" i="109"/>
  <c r="X266" i="109"/>
  <c r="V147" i="109"/>
  <c r="W4198" i="109"/>
  <c r="U1330" i="109"/>
  <c r="Q1867" i="109"/>
  <c r="Q2786" i="109"/>
  <c r="Q4063" i="109"/>
  <c r="N789" i="109"/>
  <c r="N955" i="109"/>
  <c r="T3418" i="109"/>
  <c r="Y84" i="109"/>
  <c r="W1708" i="109"/>
  <c r="X286" i="109"/>
  <c r="O1978" i="112"/>
  <c r="Y1532" i="109"/>
  <c r="T135" i="109"/>
  <c r="W3476" i="109"/>
  <c r="Q3816" i="109"/>
  <c r="U16" i="109"/>
  <c r="X2000" i="109"/>
  <c r="Y2216" i="109"/>
  <c r="Y2997" i="109"/>
  <c r="X3816" i="109"/>
  <c r="N494" i="109"/>
  <c r="T2828" i="109"/>
  <c r="O126" i="109"/>
  <c r="R3305" i="109"/>
  <c r="T1644" i="109"/>
  <c r="S3371" i="109"/>
  <c r="O620" i="109"/>
  <c r="X46" i="109"/>
  <c r="N34" i="109"/>
  <c r="P1277" i="109"/>
  <c r="Z1442" i="109"/>
  <c r="U154" i="109"/>
  <c r="X2582" i="109"/>
  <c r="X185" i="109"/>
  <c r="V612" i="109"/>
  <c r="R1880" i="109"/>
  <c r="W2656" i="109"/>
  <c r="X2271" i="109"/>
  <c r="R4102" i="109"/>
  <c r="T2052" i="109"/>
  <c r="W4184" i="109"/>
  <c r="P2424" i="109"/>
  <c r="P472" i="109"/>
  <c r="O2197" i="109"/>
  <c r="T1598" i="109"/>
  <c r="S1552" i="109"/>
  <c r="T133" i="110"/>
  <c r="P583" i="109"/>
  <c r="N2682" i="109"/>
  <c r="W622" i="109"/>
  <c r="Y1899" i="109"/>
  <c r="O3656" i="109"/>
  <c r="X538" i="109"/>
  <c r="O3181" i="109"/>
  <c r="P1538" i="112"/>
  <c r="Q3160" i="109"/>
  <c r="Q338" i="112"/>
  <c r="V3858" i="109"/>
  <c r="N4140" i="109"/>
  <c r="U3030" i="109"/>
  <c r="W1751" i="109"/>
  <c r="W2205" i="109"/>
  <c r="Y276" i="109"/>
  <c r="N1482" i="109"/>
  <c r="U1887" i="109"/>
  <c r="N2607" i="109"/>
  <c r="N3567" i="109"/>
  <c r="O1849" i="109"/>
  <c r="O815" i="109"/>
  <c r="W1244" i="109"/>
  <c r="O1226" i="109"/>
  <c r="R1845" i="109"/>
  <c r="S2195" i="109"/>
  <c r="O2445" i="109"/>
  <c r="V1342" i="109"/>
  <c r="N23" i="112"/>
  <c r="Y4268" i="109"/>
  <c r="O1729" i="112"/>
  <c r="R2413" i="109"/>
  <c r="Y648" i="109"/>
  <c r="U3044" i="109"/>
  <c r="U3463" i="109"/>
  <c r="R4050" i="109"/>
  <c r="U2558" i="109"/>
  <c r="R1149" i="109"/>
  <c r="V646" i="109"/>
  <c r="X1310" i="109"/>
  <c r="N3824" i="109"/>
  <c r="R2320" i="109"/>
  <c r="X1658" i="109"/>
  <c r="O3461" i="109"/>
  <c r="O1860" i="112"/>
  <c r="Z339" i="109"/>
  <c r="T3467" i="109"/>
  <c r="P2753" i="109"/>
  <c r="O26" i="109"/>
  <c r="S2081" i="109"/>
  <c r="X389" i="109"/>
  <c r="V2966" i="109"/>
  <c r="Q2219" i="109"/>
  <c r="U1542" i="109"/>
  <c r="O1137" i="109"/>
  <c r="V644" i="109"/>
  <c r="R4291" i="109"/>
  <c r="U3153" i="109"/>
  <c r="P926" i="109"/>
  <c r="S2930" i="109"/>
  <c r="R637" i="109"/>
  <c r="Q753" i="109"/>
  <c r="W3382" i="109"/>
  <c r="O644" i="112"/>
  <c r="T2795" i="109"/>
  <c r="W2715" i="109"/>
  <c r="P4145" i="109"/>
  <c r="O2388" i="109"/>
  <c r="T397" i="109"/>
  <c r="O3672" i="109"/>
  <c r="S3772" i="109"/>
  <c r="P865" i="112"/>
  <c r="J56" i="113"/>
  <c r="U4276" i="109"/>
  <c r="T2247" i="109"/>
  <c r="T495" i="109"/>
  <c r="P68" i="112"/>
  <c r="U77" i="109"/>
  <c r="Q1932" i="112"/>
  <c r="W2211" i="109"/>
  <c r="U4138" i="109"/>
  <c r="O1039" i="112"/>
  <c r="S380" i="109"/>
  <c r="S1580" i="109"/>
  <c r="P3379" i="109"/>
  <c r="S3727" i="109"/>
  <c r="Q3799" i="109"/>
  <c r="O3772" i="109"/>
  <c r="Y1009" i="109"/>
  <c r="N1494" i="112"/>
  <c r="U1610" i="109"/>
  <c r="O1913" i="109"/>
  <c r="N2834" i="109"/>
  <c r="P4137" i="109"/>
  <c r="Q474" i="109"/>
  <c r="S4043" i="109"/>
  <c r="T939" i="109"/>
  <c r="V4077" i="109"/>
  <c r="Q712" i="112"/>
  <c r="N734" i="109"/>
  <c r="W397" i="109"/>
  <c r="Y2283" i="109"/>
  <c r="P1299" i="109"/>
  <c r="O2565" i="109"/>
  <c r="V222" i="109"/>
  <c r="T1853" i="109"/>
  <c r="Q60" i="109"/>
  <c r="V1162" i="109"/>
  <c r="Y1830" i="109"/>
  <c r="T1862" i="109"/>
  <c r="Q1983" i="109"/>
  <c r="Q1713" i="109"/>
  <c r="Q2787" i="109"/>
  <c r="R1928" i="109"/>
  <c r="T1715" i="109"/>
  <c r="N3674" i="109"/>
  <c r="R792" i="109"/>
  <c r="X3384" i="109"/>
  <c r="N2447" i="109"/>
  <c r="O3682" i="109"/>
  <c r="Q728" i="112"/>
  <c r="V600" i="109"/>
  <c r="U2684" i="109"/>
  <c r="X2838" i="109"/>
  <c r="S1474" i="109"/>
  <c r="T215" i="109"/>
  <c r="U1911" i="109"/>
  <c r="N1005" i="109"/>
  <c r="X482" i="109"/>
  <c r="W3441" i="109"/>
  <c r="X133" i="109"/>
  <c r="Y2387" i="109"/>
  <c r="V10" i="109"/>
  <c r="R4254" i="109"/>
  <c r="Z3223" i="109"/>
  <c r="O45" i="109"/>
  <c r="U3501" i="109"/>
  <c r="T2700" i="109"/>
  <c r="R3701" i="109"/>
  <c r="Q1671" i="109"/>
  <c r="U857" i="109"/>
  <c r="W1337" i="109"/>
  <c r="X3703" i="109"/>
  <c r="X4294" i="109"/>
  <c r="N1425" i="112"/>
  <c r="V2636" i="109"/>
  <c r="U1870" i="109"/>
  <c r="T3885" i="109"/>
  <c r="Y447" i="109"/>
  <c r="X983" i="109"/>
  <c r="N3491" i="109"/>
  <c r="Q4191" i="109"/>
  <c r="P2359" i="109"/>
  <c r="Y844" i="109"/>
  <c r="N3042" i="109"/>
  <c r="S1562" i="109"/>
  <c r="Y563" i="109"/>
  <c r="Q467" i="112"/>
  <c r="N4233" i="109"/>
  <c r="P6" i="112"/>
  <c r="R2777" i="109"/>
  <c r="Q1305" i="109"/>
  <c r="P456" i="109"/>
  <c r="Y2845" i="109"/>
  <c r="V1751" i="109"/>
  <c r="X2251" i="109"/>
  <c r="T20" i="109"/>
  <c r="W2337" i="109"/>
  <c r="X3116" i="109"/>
  <c r="P875" i="112"/>
  <c r="O1896" i="109"/>
  <c r="Q496" i="109"/>
  <c r="U40" i="109"/>
  <c r="Q569" i="112"/>
  <c r="O2834" i="109"/>
  <c r="Q1218" i="112"/>
  <c r="W3565" i="109"/>
  <c r="N255" i="112"/>
  <c r="P3482" i="109"/>
  <c r="V758" i="109"/>
  <c r="T2730" i="109"/>
  <c r="X3140" i="109"/>
  <c r="Q935" i="109"/>
  <c r="S1941" i="109"/>
  <c r="R4018" i="109"/>
  <c r="R1906" i="109"/>
  <c r="W2990" i="109"/>
  <c r="X2674" i="109"/>
  <c r="T2354" i="109"/>
  <c r="P3077" i="109"/>
  <c r="P362" i="112"/>
  <c r="O3085" i="109"/>
  <c r="Y1115" i="109"/>
  <c r="W3522" i="109"/>
  <c r="T824" i="109"/>
  <c r="V790" i="109"/>
  <c r="S1697" i="109"/>
  <c r="R189" i="109"/>
  <c r="S3930" i="109"/>
  <c r="P1984" i="112"/>
  <c r="V2767" i="109"/>
  <c r="P792" i="112"/>
  <c r="N2645" i="109"/>
  <c r="R4056" i="109"/>
  <c r="W963" i="109"/>
  <c r="P3388" i="109"/>
  <c r="N2323" i="109"/>
  <c r="R1140" i="109"/>
  <c r="X2613" i="109"/>
  <c r="N4224" i="109"/>
  <c r="U2082" i="109"/>
  <c r="X2453" i="109"/>
  <c r="T77" i="109"/>
  <c r="P4225" i="109"/>
  <c r="T1972" i="109"/>
  <c r="V2722" i="109"/>
  <c r="P1912" i="109"/>
  <c r="N618" i="109"/>
  <c r="U121" i="109"/>
  <c r="T604" i="109"/>
  <c r="U205" i="109"/>
  <c r="N847" i="109"/>
  <c r="X445" i="109"/>
  <c r="N1939" i="112"/>
  <c r="N832" i="109"/>
  <c r="Y436" i="109"/>
  <c r="S1675" i="109"/>
  <c r="Y2725" i="109"/>
  <c r="N649" i="109"/>
  <c r="V2749" i="109"/>
  <c r="N238" i="112"/>
  <c r="O1052" i="112"/>
  <c r="O1421" i="112"/>
  <c r="W2003" i="109"/>
  <c r="P2387" i="109"/>
  <c r="X1522" i="109"/>
  <c r="V3351" i="109"/>
  <c r="O830" i="109"/>
  <c r="U1167" i="109"/>
  <c r="O1962" i="112"/>
  <c r="Q463" i="112"/>
  <c r="T266" i="109"/>
  <c r="X2072" i="109"/>
  <c r="W3662" i="109"/>
  <c r="V1900" i="109"/>
  <c r="R3290" i="109"/>
  <c r="W3830" i="109"/>
  <c r="R3548" i="109"/>
  <c r="V890" i="109"/>
  <c r="S278" i="109"/>
  <c r="N1478" i="109"/>
  <c r="W849" i="109"/>
  <c r="S2966" i="109"/>
  <c r="R257" i="109"/>
  <c r="T2671" i="109"/>
  <c r="O1310" i="109"/>
  <c r="V1541" i="109"/>
  <c r="W1922" i="109"/>
  <c r="V2600" i="109"/>
  <c r="S965" i="109"/>
  <c r="W1482" i="109"/>
  <c r="P94" i="109"/>
  <c r="N576" i="109"/>
  <c r="R881" i="112"/>
  <c r="P1533" i="109"/>
  <c r="X3847" i="109"/>
  <c r="P1283" i="112"/>
  <c r="S2078" i="109"/>
  <c r="R1153" i="109"/>
  <c r="U3900" i="109"/>
  <c r="X518" i="109"/>
  <c r="O3915" i="109"/>
  <c r="S3397" i="109"/>
  <c r="W2266" i="109"/>
  <c r="Q3155" i="109"/>
  <c r="Y3706" i="109"/>
  <c r="N1639" i="109"/>
  <c r="Q1221" i="109"/>
  <c r="Q570" i="109"/>
  <c r="X1227" i="109"/>
  <c r="R1500" i="109"/>
  <c r="Q1004" i="109"/>
  <c r="Y1561" i="109"/>
  <c r="S266" i="109"/>
  <c r="Q3376" i="109"/>
  <c r="R3851" i="109"/>
  <c r="R2479" i="109"/>
  <c r="T1292" i="109"/>
  <c r="U2099" i="109"/>
  <c r="T3164" i="109"/>
  <c r="N1279" i="112"/>
  <c r="U412" i="109"/>
  <c r="U907" i="109"/>
  <c r="T4212" i="109"/>
  <c r="U4301" i="109"/>
  <c r="X22" i="109"/>
  <c r="X3207" i="109"/>
  <c r="P555" i="109"/>
  <c r="T2605" i="109"/>
  <c r="Q1624" i="112"/>
  <c r="R3200" i="109"/>
  <c r="X542" i="109"/>
  <c r="N157" i="109"/>
  <c r="Q2580" i="109"/>
  <c r="W383" i="109"/>
  <c r="V2430" i="109"/>
  <c r="Z2145" i="109"/>
  <c r="N895" i="109"/>
  <c r="W3790" i="109"/>
  <c r="N2230" i="112"/>
  <c r="V3777" i="109"/>
  <c r="T571" i="109"/>
  <c r="V3465" i="109"/>
  <c r="W3772" i="109"/>
  <c r="N3846" i="109"/>
  <c r="P990" i="109"/>
  <c r="W1908" i="109"/>
  <c r="Q606" i="109"/>
  <c r="Z3991" i="109"/>
  <c r="R453" i="112"/>
  <c r="U3545" i="109"/>
  <c r="X2574" i="109"/>
  <c r="O1946" i="112"/>
  <c r="U3200" i="109"/>
  <c r="P2230" i="109"/>
  <c r="S1719" i="109"/>
  <c r="Q836" i="112"/>
  <c r="N451" i="109"/>
  <c r="Y4093" i="109"/>
  <c r="P3334" i="109"/>
  <c r="T3178" i="109"/>
  <c r="W1896" i="109"/>
  <c r="R1248" i="109"/>
  <c r="N2821" i="109"/>
  <c r="Q743" i="112"/>
  <c r="P2393" i="112"/>
  <c r="W2476" i="109"/>
  <c r="R2270" i="109"/>
  <c r="O2015" i="112"/>
  <c r="O985" i="109"/>
  <c r="O2836" i="109"/>
  <c r="S3754" i="109"/>
  <c r="N2244" i="109"/>
  <c r="Q1115" i="109"/>
  <c r="V3792" i="109"/>
  <c r="O2638" i="112"/>
  <c r="Z2518" i="109"/>
  <c r="O862" i="109"/>
  <c r="R4157" i="109"/>
  <c r="X188" i="109"/>
  <c r="X2803" i="109"/>
  <c r="O1149" i="109"/>
  <c r="X3148" i="109"/>
  <c r="Q2242" i="109"/>
  <c r="R455" i="112"/>
  <c r="S3300" i="109"/>
  <c r="O1177" i="112"/>
  <c r="N2429" i="109"/>
  <c r="Y1637" i="109"/>
  <c r="Q2843" i="109"/>
  <c r="V3049" i="109"/>
  <c r="Q4119" i="109"/>
  <c r="X774" i="109"/>
  <c r="Y2096" i="109"/>
  <c r="T3033" i="109"/>
  <c r="N725" i="112"/>
  <c r="N525" i="109"/>
  <c r="O70" i="112"/>
  <c r="N1602" i="109"/>
  <c r="Q4051" i="109"/>
  <c r="V216" i="109"/>
  <c r="X472" i="109"/>
  <c r="V230" i="109"/>
  <c r="X3872" i="109"/>
  <c r="Q3708" i="109"/>
  <c r="N1236" i="112"/>
  <c r="W1977" i="109"/>
  <c r="O1631" i="109"/>
  <c r="V1997" i="109"/>
  <c r="L136" i="113"/>
  <c r="Q587" i="112"/>
  <c r="N2364" i="109"/>
  <c r="X3143" i="109"/>
  <c r="P1781" i="112"/>
  <c r="U1475" i="109"/>
  <c r="J105" i="113"/>
  <c r="W4134" i="109"/>
  <c r="R1171" i="109"/>
  <c r="P1948" i="109"/>
  <c r="Q2587" i="109"/>
  <c r="Q832" i="109"/>
  <c r="O2152" i="112"/>
  <c r="P6" i="109"/>
  <c r="V214" i="109"/>
  <c r="P2453" i="109"/>
  <c r="N2265" i="109"/>
  <c r="P3877" i="109"/>
  <c r="U1844" i="109"/>
  <c r="O1501" i="112"/>
  <c r="Y4269" i="109"/>
  <c r="P2050" i="109"/>
  <c r="P791" i="112"/>
  <c r="W1221" i="109"/>
  <c r="O807" i="109"/>
  <c r="V1488" i="109"/>
  <c r="Y862" i="109"/>
  <c r="U3091" i="109"/>
  <c r="O3079" i="109"/>
  <c r="R2579" i="109"/>
  <c r="Q405" i="112"/>
  <c r="W3364" i="109"/>
  <c r="P528" i="109"/>
  <c r="S3934" i="109"/>
  <c r="Y467" i="109"/>
  <c r="T1215" i="109"/>
  <c r="N99" i="109"/>
  <c r="Z1446" i="109"/>
  <c r="W164" i="109"/>
  <c r="O1091" i="112"/>
  <c r="O3212" i="109"/>
  <c r="Y118" i="109"/>
  <c r="O2643" i="109"/>
  <c r="P1888" i="109"/>
  <c r="O1185" i="109"/>
  <c r="Y3823" i="109"/>
  <c r="O111" i="110"/>
  <c r="T79" i="110"/>
  <c r="O2658" i="109"/>
  <c r="Y1110" i="109"/>
  <c r="U1013" i="109"/>
  <c r="U2361" i="109"/>
  <c r="R1212" i="109"/>
  <c r="Q1702" i="109"/>
  <c r="Y771" i="109"/>
  <c r="Q2318" i="109"/>
  <c r="W4205" i="109"/>
  <c r="P2059" i="109"/>
  <c r="U116" i="110"/>
  <c r="P1159" i="109"/>
  <c r="X2312" i="109"/>
  <c r="S1335" i="109"/>
  <c r="R112" i="109"/>
  <c r="Q3721" i="109"/>
  <c r="U1334" i="109"/>
  <c r="Y1616" i="109"/>
  <c r="N2222" i="112"/>
  <c r="T2016" i="109"/>
  <c r="N3772" i="109"/>
  <c r="R232" i="109"/>
  <c r="V4037" i="109"/>
  <c r="Q896" i="109"/>
  <c r="Z1814" i="109"/>
  <c r="O1275" i="109"/>
  <c r="P7" i="109"/>
  <c r="S999" i="109"/>
  <c r="R571" i="109"/>
  <c r="P3516" i="109"/>
  <c r="X583" i="109"/>
  <c r="O1718" i="112"/>
  <c r="N3335" i="109"/>
  <c r="V1714" i="109"/>
  <c r="O3088" i="109"/>
  <c r="Q169" i="112"/>
  <c r="V2382" i="109"/>
  <c r="P805" i="112"/>
  <c r="R631" i="109"/>
  <c r="Q532" i="109"/>
  <c r="U1923" i="109"/>
  <c r="U2575" i="109"/>
  <c r="P9" i="109"/>
  <c r="V2937" i="109"/>
  <c r="O2665" i="109"/>
  <c r="W634" i="109"/>
  <c r="Q2360" i="109"/>
  <c r="S3805" i="109"/>
  <c r="L53" i="110"/>
  <c r="Q4174" i="109"/>
  <c r="X2938" i="109"/>
  <c r="Y892" i="109"/>
  <c r="V381" i="109"/>
  <c r="Q2022" i="112"/>
  <c r="Q325" i="112"/>
  <c r="N1207" i="109"/>
  <c r="Q1533" i="109"/>
  <c r="R3691" i="109"/>
  <c r="W2322" i="109"/>
  <c r="R439" i="112"/>
  <c r="P2032" i="109"/>
  <c r="X128" i="109"/>
  <c r="S4112" i="109"/>
  <c r="Y2739" i="109"/>
  <c r="Y3690" i="109"/>
  <c r="V3449" i="109"/>
  <c r="R4239" i="109"/>
  <c r="X1000" i="109"/>
  <c r="U3016" i="109"/>
  <c r="O116" i="109"/>
  <c r="X3864" i="109"/>
  <c r="S2246" i="109"/>
  <c r="Y3670" i="109"/>
  <c r="Z3232" i="109"/>
  <c r="P1658" i="109"/>
  <c r="O183" i="112"/>
  <c r="T2259" i="109"/>
  <c r="P2169" i="112"/>
  <c r="P4194" i="109"/>
  <c r="S3566" i="109"/>
  <c r="X4160" i="109"/>
  <c r="Y1507" i="109"/>
  <c r="O1292" i="109"/>
  <c r="W2194" i="109"/>
  <c r="Q992" i="109"/>
  <c r="T385" i="109"/>
  <c r="T3765" i="109"/>
  <c r="W2071" i="109"/>
  <c r="Q1153" i="109"/>
  <c r="Q861" i="112"/>
  <c r="R1807" i="112"/>
  <c r="N3205" i="109"/>
  <c r="V3795" i="109"/>
  <c r="P2599" i="109"/>
  <c r="X1183" i="109"/>
  <c r="U4251" i="109"/>
  <c r="Q1229" i="109"/>
  <c r="X1988" i="109"/>
  <c r="P838" i="112"/>
  <c r="N67" i="110"/>
  <c r="N597" i="109"/>
  <c r="P868" i="109"/>
  <c r="U1635" i="109"/>
  <c r="T3078" i="109"/>
  <c r="R462" i="109"/>
  <c r="V2958" i="109"/>
  <c r="X4267" i="109"/>
  <c r="W139" i="109"/>
  <c r="O3463" i="109"/>
  <c r="W4073" i="109"/>
  <c r="U3321" i="109"/>
  <c r="Z2894" i="109"/>
  <c r="S2048" i="109"/>
  <c r="N2456" i="112"/>
  <c r="R1598" i="112"/>
  <c r="Q2083" i="112"/>
  <c r="Y2335" i="109"/>
  <c r="Q126" i="112"/>
  <c r="Q1097" i="109"/>
  <c r="L42" i="113"/>
  <c r="N1899" i="109"/>
  <c r="P234" i="109"/>
  <c r="X3764" i="109"/>
  <c r="O944" i="109"/>
  <c r="S2477" i="109"/>
  <c r="Q4018" i="109"/>
  <c r="W66" i="109"/>
  <c r="T3719" i="109"/>
  <c r="T3542" i="109"/>
  <c r="Y4083" i="109"/>
  <c r="O2042" i="109"/>
  <c r="O2670" i="109"/>
  <c r="Q776" i="112"/>
  <c r="P1347" i="109"/>
  <c r="R2086" i="109"/>
  <c r="N469" i="109"/>
  <c r="P482" i="109"/>
  <c r="N435" i="109"/>
  <c r="O2043" i="109"/>
  <c r="R4280" i="109"/>
  <c r="J52" i="110"/>
  <c r="V3475" i="109"/>
  <c r="N581" i="109"/>
  <c r="X3349" i="109"/>
  <c r="P1624" i="109"/>
  <c r="R11" i="110"/>
  <c r="P172" i="109"/>
  <c r="Q3503" i="109"/>
  <c r="L25" i="113"/>
  <c r="Y1672" i="109"/>
  <c r="S166" i="109"/>
  <c r="T3678" i="109"/>
  <c r="W1462" i="109"/>
  <c r="N3716" i="109"/>
  <c r="V1173" i="109"/>
  <c r="W1367" i="109"/>
  <c r="O1956" i="109"/>
  <c r="N2376" i="109"/>
  <c r="R2071" i="109"/>
  <c r="P1668" i="109"/>
  <c r="S1955" i="109"/>
  <c r="Q3743" i="109"/>
  <c r="R40" i="110"/>
  <c r="O2997" i="109"/>
  <c r="P255" i="109"/>
  <c r="U2465" i="109"/>
  <c r="T1388" i="109"/>
  <c r="V2236" i="109"/>
  <c r="Y492" i="109"/>
  <c r="N1571" i="109"/>
  <c r="T4227" i="109"/>
  <c r="S236" i="109"/>
  <c r="Z4016" i="109"/>
  <c r="P874" i="112"/>
  <c r="N604" i="109"/>
  <c r="Y238" i="109"/>
  <c r="O2455" i="109"/>
  <c r="W3832" i="109"/>
  <c r="U2019" i="109"/>
  <c r="O760" i="109"/>
  <c r="N2415" i="109"/>
  <c r="R388" i="109"/>
  <c r="P4136" i="109"/>
  <c r="P3116" i="109"/>
  <c r="Y1347" i="109"/>
  <c r="T2655" i="109"/>
  <c r="Q833" i="109"/>
  <c r="W759" i="109"/>
  <c r="V1676" i="109"/>
  <c r="T4039" i="109"/>
  <c r="N2689" i="109"/>
  <c r="Q145" i="109"/>
  <c r="U1708" i="109"/>
  <c r="U4105" i="109"/>
  <c r="Z1807" i="109"/>
  <c r="N2720" i="109"/>
  <c r="O2560" i="109"/>
  <c r="Y256" i="109"/>
  <c r="S4033" i="109"/>
  <c r="X105" i="109"/>
  <c r="V1280" i="109"/>
  <c r="O846" i="109"/>
  <c r="Y1206" i="109"/>
  <c r="R5" i="109"/>
  <c r="R137" i="110"/>
  <c r="W1002" i="109"/>
  <c r="Y1324" i="109"/>
  <c r="O2737" i="109"/>
  <c r="Z1461" i="109"/>
  <c r="O918" i="109"/>
  <c r="V2608" i="109"/>
  <c r="T419" i="109"/>
  <c r="Q1054" i="112"/>
  <c r="V218" i="109"/>
  <c r="X1580" i="109"/>
  <c r="U1286" i="109"/>
  <c r="T2728" i="109"/>
  <c r="U3515" i="109"/>
  <c r="O2000" i="109"/>
  <c r="X1499" i="109"/>
  <c r="L63" i="110"/>
  <c r="O1261" i="109"/>
  <c r="P148" i="112"/>
  <c r="P839" i="112"/>
  <c r="O1925" i="112"/>
  <c r="O1264" i="109"/>
  <c r="R3510" i="109"/>
  <c r="Y928" i="109"/>
  <c r="S3766" i="109"/>
  <c r="P395" i="109"/>
  <c r="O1478" i="109"/>
  <c r="L8" i="110"/>
  <c r="Y2260" i="109"/>
  <c r="O3780" i="109"/>
  <c r="U753" i="109"/>
  <c r="Q4241" i="109"/>
  <c r="T1217" i="109"/>
  <c r="Y1486" i="109"/>
  <c r="O331" i="112"/>
  <c r="P3317" i="109"/>
  <c r="Y4305" i="109"/>
  <c r="N314" i="112"/>
  <c r="W2042" i="109"/>
  <c r="T2062" i="109"/>
  <c r="X459" i="109"/>
  <c r="P483" i="112"/>
  <c r="N1719" i="109"/>
  <c r="R2743" i="109"/>
  <c r="W1965" i="109"/>
  <c r="N727" i="112"/>
  <c r="V266" i="109"/>
  <c r="N915" i="109"/>
  <c r="N2655" i="109"/>
  <c r="Q10" i="112"/>
  <c r="S2694" i="109"/>
  <c r="X3044" i="109"/>
  <c r="Q1020" i="112"/>
  <c r="R100" i="109"/>
  <c r="U3201" i="109"/>
  <c r="U4264" i="109"/>
  <c r="P3188" i="109"/>
  <c r="R1373" i="109"/>
  <c r="Z2156" i="109"/>
  <c r="P891" i="109"/>
  <c r="Q45" i="109"/>
  <c r="V1199" i="109"/>
  <c r="Y1247" i="109"/>
  <c r="Q419" i="109"/>
  <c r="N3049" i="109"/>
  <c r="O1161" i="112"/>
  <c r="Q85" i="112"/>
  <c r="O36" i="112"/>
  <c r="N501" i="109"/>
  <c r="Y857" i="109"/>
  <c r="N1559" i="109"/>
  <c r="V3398" i="109"/>
  <c r="U2621" i="109"/>
  <c r="X1386" i="109"/>
  <c r="R1937" i="109"/>
  <c r="P194" i="109"/>
  <c r="W1293" i="109"/>
  <c r="X27" i="109"/>
  <c r="Y1948" i="109"/>
  <c r="V989" i="109"/>
  <c r="U2197" i="109"/>
  <c r="R888" i="109"/>
  <c r="Y1574" i="109"/>
  <c r="O2221" i="109"/>
  <c r="R2299" i="112"/>
  <c r="V3509" i="109"/>
  <c r="Q793" i="109"/>
  <c r="R3814" i="109"/>
  <c r="Y4113" i="109"/>
  <c r="O2653" i="109"/>
  <c r="T2622" i="109"/>
  <c r="U958" i="109"/>
  <c r="V98" i="109"/>
  <c r="Y2960" i="109"/>
  <c r="N3041" i="109"/>
  <c r="S1343" i="109"/>
  <c r="P2262" i="109"/>
  <c r="Y3924" i="109"/>
  <c r="Q843" i="109"/>
  <c r="T3061" i="109"/>
  <c r="N1173" i="109"/>
  <c r="Q1211" i="112"/>
  <c r="S604" i="109"/>
  <c r="R1874" i="109"/>
  <c r="X1604" i="109"/>
  <c r="X771" i="109"/>
  <c r="W1909" i="109"/>
  <c r="N564" i="109"/>
  <c r="O2742" i="109"/>
  <c r="W3497" i="109"/>
  <c r="U2300" i="109"/>
  <c r="X501" i="109"/>
  <c r="P2011" i="109"/>
  <c r="Q4200" i="109"/>
  <c r="V519" i="109"/>
  <c r="X4019" i="109"/>
  <c r="O6" i="109"/>
  <c r="T1180" i="109"/>
  <c r="W2048" i="109"/>
  <c r="R1366" i="109"/>
  <c r="O3412" i="109"/>
  <c r="P1227" i="109"/>
  <c r="Q1380" i="109"/>
  <c r="U2791" i="109"/>
  <c r="R3883" i="109"/>
  <c r="W4194" i="109"/>
  <c r="R3173" i="109"/>
  <c r="J156" i="110"/>
  <c r="Q1323" i="112"/>
  <c r="W2833" i="109"/>
  <c r="V3499" i="109"/>
  <c r="Q4216" i="109"/>
  <c r="L166" i="113"/>
  <c r="Q1676" i="109"/>
  <c r="V1223" i="109"/>
  <c r="O2363" i="112"/>
  <c r="O2452" i="112"/>
  <c r="X280" i="109"/>
  <c r="W2844" i="109"/>
  <c r="R1955" i="109"/>
  <c r="R210" i="112"/>
  <c r="U3505" i="109"/>
  <c r="R1628" i="109"/>
  <c r="W2437" i="109"/>
  <c r="W895" i="109"/>
  <c r="Q3104" i="109"/>
  <c r="V3900" i="109"/>
  <c r="P4207" i="109"/>
  <c r="T1320" i="109"/>
  <c r="U551" i="109"/>
  <c r="R4103" i="109"/>
  <c r="R2992" i="109"/>
  <c r="O1152" i="109"/>
  <c r="N1867" i="109"/>
  <c r="O258" i="112"/>
  <c r="O4194" i="109"/>
  <c r="X3750" i="109"/>
  <c r="W4138" i="109"/>
  <c r="U2194" i="109"/>
  <c r="Q3075" i="109"/>
  <c r="R27" i="109"/>
  <c r="P1933" i="112"/>
  <c r="Q2356" i="109"/>
  <c r="R2338" i="109"/>
  <c r="Q2715" i="109"/>
  <c r="P291" i="109"/>
  <c r="O967" i="109"/>
  <c r="P3707" i="109"/>
  <c r="N4246" i="109"/>
  <c r="P1027" i="112"/>
  <c r="T1305" i="109"/>
  <c r="O863" i="109"/>
  <c r="Y2583" i="109"/>
  <c r="R1609" i="109"/>
  <c r="K29" i="113"/>
  <c r="P606" i="109"/>
  <c r="W159" i="109"/>
  <c r="U1168" i="109"/>
  <c r="U2576" i="109"/>
  <c r="W2679" i="109"/>
  <c r="W435" i="109"/>
  <c r="Q13" i="109"/>
  <c r="V3484" i="109"/>
  <c r="V1330" i="109"/>
  <c r="J69" i="113"/>
  <c r="V1246" i="109"/>
  <c r="X1308" i="109"/>
  <c r="O246" i="109"/>
  <c r="Q1615" i="109"/>
  <c r="S2654" i="109"/>
  <c r="O2801" i="109"/>
  <c r="X368" i="109"/>
  <c r="Y3153" i="109"/>
  <c r="Q813" i="112"/>
  <c r="O2343" i="109"/>
  <c r="O3769" i="109"/>
  <c r="W4065" i="109"/>
  <c r="Q368" i="112"/>
  <c r="N362" i="112"/>
  <c r="Q4265" i="109"/>
  <c r="T1231" i="109"/>
  <c r="O1994" i="109"/>
  <c r="V3025" i="109"/>
  <c r="O874" i="109"/>
  <c r="O39" i="110"/>
  <c r="Q4097" i="109"/>
  <c r="S3518" i="109"/>
  <c r="O911" i="109"/>
  <c r="X4185" i="109"/>
  <c r="P2209" i="109"/>
  <c r="Z326" i="109"/>
  <c r="R377" i="109"/>
  <c r="W2011" i="109"/>
  <c r="Y887" i="109"/>
  <c r="Y2471" i="109"/>
  <c r="N853" i="112"/>
  <c r="R2640" i="109"/>
  <c r="Q17" i="112"/>
  <c r="U6" i="109"/>
  <c r="U2050" i="109"/>
  <c r="Q1080" i="112"/>
  <c r="R2721" i="109"/>
  <c r="P933" i="109"/>
  <c r="P2204" i="109"/>
  <c r="U1250" i="109"/>
  <c r="O801" i="109"/>
  <c r="P102" i="112"/>
  <c r="Q74" i="112"/>
  <c r="W41" i="109"/>
  <c r="O3008" i="109"/>
  <c r="N2449" i="109"/>
  <c r="T3031" i="109"/>
  <c r="Z4353" i="109"/>
  <c r="Y2730" i="109"/>
  <c r="S2475" i="109"/>
  <c r="P2750" i="109"/>
  <c r="V3459" i="109"/>
  <c r="V1111" i="109"/>
  <c r="P1154" i="112"/>
  <c r="Z1455" i="109"/>
  <c r="U924" i="109"/>
  <c r="R1138" i="109"/>
  <c r="N3176" i="109"/>
  <c r="N3918" i="109"/>
  <c r="R4100" i="109"/>
  <c r="N954" i="112"/>
  <c r="O4203" i="109"/>
  <c r="R2987" i="109"/>
  <c r="S749" i="109"/>
  <c r="T3451" i="109"/>
  <c r="N613" i="109"/>
  <c r="N1488" i="109"/>
  <c r="Z2184" i="109"/>
  <c r="V1008" i="109"/>
  <c r="O867" i="112"/>
  <c r="O2020" i="109"/>
  <c r="N1141" i="109"/>
  <c r="W1912" i="109"/>
  <c r="O3017" i="109"/>
  <c r="X3517" i="109"/>
  <c r="T103" i="109"/>
  <c r="N4022" i="109"/>
  <c r="O1291" i="109"/>
  <c r="W4117" i="109"/>
  <c r="V827" i="109"/>
  <c r="P1695" i="109"/>
  <c r="U3823" i="109"/>
  <c r="T2462" i="109"/>
  <c r="R1687" i="109"/>
  <c r="P200" i="109"/>
  <c r="O169" i="112"/>
  <c r="Y2262" i="109"/>
  <c r="X844" i="109"/>
  <c r="R651" i="109"/>
  <c r="T38" i="109"/>
  <c r="O1100" i="109"/>
  <c r="T876" i="109"/>
  <c r="Z2899" i="109"/>
  <c r="Y3517" i="109"/>
  <c r="Q2054" i="109"/>
  <c r="X3313" i="109"/>
  <c r="X3858" i="109"/>
  <c r="O605" i="109"/>
  <c r="O2293" i="109"/>
  <c r="Y848" i="109"/>
  <c r="Y3078" i="109"/>
  <c r="N3806" i="109"/>
  <c r="N2433" i="109"/>
  <c r="T3180" i="109"/>
  <c r="K18" i="113"/>
  <c r="Z1059" i="109"/>
  <c r="X1181" i="109"/>
  <c r="O603" i="112"/>
  <c r="N1193" i="112"/>
  <c r="U2344" i="109"/>
  <c r="Y1646" i="109"/>
  <c r="W1830" i="109"/>
  <c r="X1119" i="109"/>
  <c r="T112" i="109"/>
  <c r="Q1235" i="112"/>
  <c r="S3855" i="109"/>
  <c r="O3161" i="109"/>
  <c r="V1589" i="109"/>
  <c r="V2235" i="109"/>
  <c r="V2222" i="109"/>
  <c r="Q615" i="112"/>
  <c r="W3663" i="109"/>
  <c r="X1613" i="109"/>
  <c r="N891" i="109"/>
  <c r="T4070" i="109"/>
  <c r="V3206" i="109"/>
  <c r="S4289" i="109"/>
  <c r="V3734" i="109"/>
  <c r="U79" i="109"/>
  <c r="W2214" i="109"/>
  <c r="T2775" i="109"/>
  <c r="R987" i="109"/>
  <c r="R179" i="109"/>
  <c r="N1158" i="112"/>
  <c r="T1573" i="109"/>
  <c r="Z3637" i="109"/>
  <c r="R2717" i="109"/>
  <c r="Q972" i="112"/>
  <c r="Q431" i="109"/>
  <c r="W1377" i="109"/>
  <c r="P282" i="109"/>
  <c r="W1753" i="109"/>
  <c r="S3301" i="109"/>
  <c r="O147" i="112"/>
  <c r="X875" i="109"/>
  <c r="V1662" i="109"/>
  <c r="T1712" i="109"/>
  <c r="P1911" i="109"/>
  <c r="N1307" i="109"/>
  <c r="O1656" i="109"/>
  <c r="Y4146" i="109"/>
  <c r="V3825" i="109"/>
  <c r="Q620" i="109"/>
  <c r="Q645" i="112"/>
  <c r="R1753" i="109"/>
  <c r="P3439" i="109"/>
  <c r="P172" i="112"/>
  <c r="S504" i="109"/>
  <c r="Z2514" i="109"/>
  <c r="S823" i="109"/>
  <c r="O1012" i="109"/>
  <c r="V1005" i="109"/>
  <c r="T745" i="109"/>
  <c r="R2423" i="109"/>
  <c r="R2954" i="109"/>
  <c r="V2924" i="109"/>
  <c r="X1562" i="109"/>
  <c r="U155" i="109"/>
  <c r="U2931" i="109"/>
  <c r="O2706" i="112"/>
  <c r="Y934" i="109"/>
  <c r="S1889" i="109"/>
  <c r="T477" i="109"/>
  <c r="S988" i="109"/>
  <c r="N2090" i="112"/>
  <c r="P71" i="109"/>
  <c r="W4096" i="109"/>
  <c r="T631" i="109"/>
  <c r="Y538" i="109"/>
  <c r="T3097" i="109"/>
  <c r="X1842" i="109"/>
  <c r="W1383" i="109"/>
  <c r="W3451" i="109"/>
  <c r="R2740" i="112"/>
  <c r="X1502" i="109"/>
  <c r="N1652" i="112"/>
  <c r="W1996" i="109"/>
  <c r="X2800" i="109"/>
  <c r="S3121" i="109"/>
  <c r="U4077" i="109"/>
  <c r="X3433" i="109"/>
  <c r="P630" i="109"/>
  <c r="X1284" i="109"/>
  <c r="Q2169" i="112"/>
  <c r="W3559" i="109"/>
  <c r="N1386" i="109"/>
  <c r="T658" i="109"/>
  <c r="O606" i="112"/>
  <c r="X3413" i="109"/>
  <c r="P1520" i="109"/>
  <c r="T3189" i="109"/>
  <c r="X1749" i="109"/>
  <c r="X965" i="109"/>
  <c r="Q1354" i="109"/>
  <c r="X635" i="109"/>
  <c r="N350" i="112"/>
  <c r="Q3437" i="109"/>
  <c r="Y1747" i="109"/>
  <c r="T3857" i="109"/>
  <c r="V3568" i="109"/>
  <c r="T1371" i="109"/>
  <c r="N4235" i="109"/>
  <c r="N1921" i="109"/>
  <c r="Q1854" i="109"/>
  <c r="P856" i="112"/>
  <c r="O3416" i="109"/>
  <c r="W3428" i="109"/>
  <c r="W1749" i="109"/>
  <c r="W865" i="109"/>
  <c r="U2364" i="109"/>
  <c r="Q3307" i="109"/>
  <c r="V4266" i="109"/>
  <c r="P1279" i="112"/>
  <c r="X2280" i="109"/>
  <c r="O2100" i="109"/>
  <c r="S1215" i="109"/>
  <c r="W2297" i="109"/>
  <c r="S3373" i="109"/>
  <c r="Q565" i="109"/>
  <c r="Z1823" i="109"/>
  <c r="X242" i="109"/>
  <c r="O24" i="109"/>
  <c r="Q3517" i="109"/>
  <c r="V623" i="109"/>
  <c r="Y186" i="109"/>
  <c r="R4154" i="109"/>
  <c r="X1356" i="109"/>
  <c r="S1465" i="109"/>
  <c r="Q3184" i="109"/>
  <c r="P139" i="109"/>
  <c r="N1723" i="109"/>
  <c r="O4229" i="109"/>
  <c r="Q68" i="110"/>
  <c r="Y1003" i="109"/>
  <c r="P549" i="109"/>
  <c r="S220" i="109"/>
  <c r="S114" i="109"/>
  <c r="P856" i="109"/>
  <c r="W1901" i="109"/>
  <c r="W773" i="109"/>
  <c r="S3482" i="109"/>
  <c r="S2087" i="109"/>
  <c r="X1362" i="109"/>
  <c r="Y1479" i="109"/>
  <c r="O2946" i="109"/>
  <c r="O3722" i="109"/>
  <c r="S3348" i="109"/>
  <c r="Q2409" i="112"/>
  <c r="R3455" i="109"/>
  <c r="S3369" i="109"/>
  <c r="T4057" i="109"/>
  <c r="O158" i="112"/>
  <c r="P1634" i="109"/>
  <c r="P3393" i="109"/>
  <c r="P3868" i="109"/>
  <c r="T3825" i="109"/>
  <c r="S1298" i="109"/>
  <c r="Q4032" i="109"/>
  <c r="S2036" i="109"/>
  <c r="W2994" i="109"/>
  <c r="X3695" i="109"/>
  <c r="U2708" i="109"/>
  <c r="W2306" i="109"/>
  <c r="R1998" i="109"/>
  <c r="O135" i="112"/>
  <c r="Q2475" i="109"/>
  <c r="U895" i="109"/>
  <c r="T1467" i="109"/>
  <c r="Y3184" i="109"/>
  <c r="Q3909" i="109"/>
  <c r="U3683" i="109"/>
  <c r="O1467" i="112"/>
  <c r="O3031" i="109"/>
  <c r="Q4096" i="109"/>
  <c r="N1874" i="109"/>
  <c r="X82" i="109"/>
  <c r="U4262" i="109"/>
  <c r="Y1252" i="109"/>
  <c r="N1054" i="112"/>
  <c r="Z358" i="109"/>
  <c r="O1654" i="112"/>
  <c r="R2816" i="109"/>
  <c r="P3669" i="109"/>
  <c r="V771" i="109"/>
  <c r="W3468" i="109"/>
  <c r="U3764" i="109"/>
  <c r="S1891" i="109"/>
  <c r="N1548" i="109"/>
  <c r="Y2336" i="109"/>
  <c r="U2276" i="109"/>
  <c r="T1574" i="109"/>
  <c r="Y178" i="109"/>
  <c r="Y618" i="109"/>
  <c r="P97" i="112"/>
  <c r="Q2640" i="109"/>
  <c r="P2218" i="112"/>
  <c r="T2961" i="109"/>
  <c r="X599" i="109"/>
  <c r="O4104" i="109"/>
  <c r="Y1212" i="109"/>
  <c r="Z3225" i="109"/>
  <c r="P2348" i="112"/>
  <c r="V4135" i="109"/>
  <c r="P3537" i="109"/>
  <c r="V2989" i="109"/>
  <c r="X3532" i="109"/>
  <c r="Q1286" i="112"/>
  <c r="Y1310" i="109"/>
  <c r="N946" i="112"/>
  <c r="P1666" i="109"/>
  <c r="N2388" i="109"/>
  <c r="Y107" i="109"/>
  <c r="V2583" i="109"/>
  <c r="T4246" i="109"/>
  <c r="N1155" i="109"/>
  <c r="T1871" i="109"/>
  <c r="S234" i="109"/>
  <c r="Q197" i="109"/>
  <c r="R1902" i="109"/>
  <c r="W1915" i="109"/>
  <c r="Q1628" i="109"/>
  <c r="Y886" i="109"/>
  <c r="P550" i="112"/>
  <c r="V474" i="109"/>
  <c r="Q2380" i="109"/>
  <c r="U2041" i="109"/>
  <c r="V2332" i="109"/>
  <c r="S1932" i="109"/>
  <c r="V1912" i="109"/>
  <c r="U35" i="109"/>
  <c r="O1708" i="109"/>
  <c r="U161" i="110"/>
  <c r="R2481" i="109"/>
  <c r="T1316" i="109"/>
  <c r="X1232" i="109"/>
  <c r="V3348" i="109"/>
  <c r="T2675" i="109"/>
  <c r="N3693" i="109"/>
  <c r="Z1452" i="109"/>
  <c r="U1625" i="109"/>
  <c r="N607" i="109"/>
  <c r="X1550" i="109"/>
  <c r="P72" i="109"/>
  <c r="P334" i="112"/>
  <c r="S2032" i="109"/>
  <c r="O4076" i="109"/>
  <c r="V232" i="109"/>
  <c r="O379" i="112"/>
  <c r="X1316" i="109"/>
  <c r="S3889" i="109"/>
  <c r="Y383" i="109"/>
  <c r="N3699" i="109"/>
  <c r="N3212" i="109"/>
  <c r="N564" i="112"/>
  <c r="Q504" i="109"/>
  <c r="U409" i="109"/>
  <c r="X3100" i="109"/>
  <c r="Q3848" i="109"/>
  <c r="X3804" i="109"/>
  <c r="X2580" i="109"/>
  <c r="V1271" i="109"/>
  <c r="O1566" i="109"/>
  <c r="O289" i="109"/>
  <c r="W1319" i="109"/>
  <c r="W3753" i="109"/>
  <c r="T1828" i="109"/>
  <c r="Y585" i="109"/>
  <c r="T899" i="109"/>
  <c r="S1903" i="109"/>
  <c r="S3032" i="109"/>
  <c r="Z2532" i="109"/>
  <c r="S907" i="109"/>
  <c r="S1657" i="109"/>
  <c r="U4265" i="109"/>
  <c r="S2320" i="109"/>
  <c r="Q11" i="112"/>
  <c r="Z1437" i="109"/>
  <c r="P3900" i="109"/>
  <c r="U2375" i="109"/>
  <c r="T99" i="109"/>
  <c r="P108" i="109"/>
  <c r="Q2429" i="109"/>
  <c r="V3061" i="109"/>
  <c r="P1871" i="112"/>
  <c r="T3485" i="109"/>
  <c r="O2688" i="109"/>
  <c r="V4123" i="109"/>
  <c r="U1239" i="109"/>
  <c r="O3458" i="109"/>
  <c r="R172" i="110"/>
  <c r="U1919" i="109"/>
  <c r="O3802" i="109"/>
  <c r="V1892" i="109"/>
  <c r="Y879" i="109"/>
  <c r="U1381" i="109"/>
  <c r="R1649" i="109"/>
  <c r="T844" i="109"/>
  <c r="S2799" i="109"/>
  <c r="T3039" i="109"/>
  <c r="X2988" i="109"/>
  <c r="V1919" i="109"/>
  <c r="T414" i="109"/>
  <c r="V3467" i="109"/>
  <c r="W398" i="109"/>
  <c r="O3469" i="109"/>
  <c r="R609" i="109"/>
  <c r="O375" i="112"/>
  <c r="P1176" i="109"/>
  <c r="S2397" i="109"/>
  <c r="Q1856" i="109"/>
  <c r="Q1084" i="112"/>
  <c r="U2086" i="109"/>
  <c r="U197" i="109"/>
  <c r="Q798" i="109"/>
  <c r="Q3658" i="109"/>
  <c r="R1303" i="109"/>
  <c r="V3188" i="109"/>
  <c r="O1115" i="109"/>
  <c r="U1944" i="109"/>
  <c r="T4084" i="109"/>
  <c r="P1866" i="109"/>
  <c r="X920" i="109"/>
  <c r="S4247" i="109"/>
  <c r="O227" i="109"/>
  <c r="R549" i="109"/>
  <c r="Z3952" i="109"/>
  <c r="Q567" i="109"/>
  <c r="P1671" i="112"/>
  <c r="V3918" i="109"/>
  <c r="X66" i="109"/>
  <c r="V475" i="109"/>
  <c r="V4098" i="109"/>
  <c r="P1716" i="109"/>
  <c r="M8" i="110"/>
  <c r="S3304" i="109"/>
  <c r="S783" i="109"/>
  <c r="W1976" i="109"/>
  <c r="N1868" i="109"/>
  <c r="S795" i="109"/>
  <c r="R3021" i="109"/>
  <c r="V1485" i="109"/>
  <c r="O3877" i="109"/>
  <c r="W772" i="109"/>
  <c r="Y3860" i="109"/>
  <c r="S2474" i="109"/>
  <c r="P1943" i="109"/>
  <c r="U2469" i="109"/>
  <c r="Y424" i="109"/>
  <c r="U3411" i="109"/>
  <c r="W1212" i="109"/>
  <c r="Y1982" i="109"/>
  <c r="Q1843" i="109"/>
  <c r="O178" i="109"/>
  <c r="P2652" i="109"/>
  <c r="N791" i="112"/>
  <c r="O1950" i="109"/>
  <c r="W1945" i="109"/>
  <c r="W1499" i="109"/>
  <c r="U1331" i="109"/>
  <c r="P3857" i="109"/>
  <c r="S3082" i="109"/>
  <c r="N3377" i="109"/>
  <c r="Q128" i="112"/>
  <c r="Z1050" i="109"/>
  <c r="U2384" i="109"/>
  <c r="O2052" i="109"/>
  <c r="P759" i="109"/>
  <c r="T76" i="109"/>
  <c r="T2203" i="109"/>
  <c r="Y3209" i="109"/>
  <c r="U1686" i="109"/>
  <c r="Q32" i="109"/>
  <c r="Y206" i="109"/>
  <c r="Q3190" i="109"/>
  <c r="P87" i="112"/>
  <c r="P960" i="112"/>
  <c r="W3483" i="109"/>
  <c r="R2622" i="109"/>
  <c r="O2458" i="109"/>
  <c r="P2823" i="109"/>
  <c r="N1972" i="109"/>
  <c r="N20" i="110"/>
  <c r="S597" i="109"/>
  <c r="V203" i="109"/>
  <c r="O1156" i="109"/>
  <c r="W4267" i="109"/>
  <c r="P3682" i="109"/>
  <c r="S22" i="109"/>
  <c r="S930" i="109"/>
  <c r="V2842" i="109"/>
  <c r="Y1727" i="109"/>
  <c r="W1469" i="109"/>
  <c r="N507" i="109"/>
  <c r="N65" i="112"/>
  <c r="P1177" i="112"/>
  <c r="Q2929" i="109"/>
  <c r="Y3520" i="109"/>
  <c r="P2137" i="112"/>
  <c r="P750" i="112"/>
  <c r="N2709" i="109"/>
  <c r="N154" i="112"/>
  <c r="Q2610" i="109"/>
  <c r="Q2326" i="109"/>
  <c r="R466" i="109"/>
  <c r="M48" i="110"/>
  <c r="P21" i="110"/>
  <c r="X2068" i="109"/>
  <c r="V2374" i="109"/>
  <c r="N2457" i="109"/>
  <c r="Q64" i="109"/>
  <c r="P2714" i="109"/>
  <c r="N498" i="109"/>
  <c r="R757" i="109"/>
  <c r="O513" i="109"/>
  <c r="U1356" i="109"/>
  <c r="O251" i="109"/>
  <c r="W2747" i="109"/>
  <c r="Q1708" i="109"/>
  <c r="P2384" i="109"/>
  <c r="U97" i="109"/>
  <c r="V3299" i="109"/>
  <c r="X978" i="109"/>
  <c r="U48" i="109"/>
  <c r="U1636" i="109"/>
  <c r="P1472" i="112"/>
  <c r="W1739" i="109"/>
  <c r="P19" i="110"/>
  <c r="V1695" i="109"/>
  <c r="T278" i="109"/>
  <c r="O1538" i="109"/>
  <c r="O819" i="112"/>
  <c r="O384" i="112"/>
  <c r="W376" i="109"/>
  <c r="X1602" i="109"/>
  <c r="X1701" i="109"/>
  <c r="Q1594" i="109"/>
  <c r="S4088" i="109"/>
  <c r="M28" i="113"/>
  <c r="U610" i="109"/>
  <c r="T3531" i="109"/>
  <c r="N1378" i="109"/>
  <c r="Y2232" i="109"/>
  <c r="Y1677" i="109"/>
  <c r="V3363" i="109"/>
  <c r="X3737" i="109"/>
  <c r="X4192" i="109"/>
  <c r="V937" i="109"/>
  <c r="R2828" i="109"/>
  <c r="W3054" i="109"/>
  <c r="P1468" i="109"/>
  <c r="R2208" i="109"/>
  <c r="R2708" i="109"/>
  <c r="Q1968" i="109"/>
  <c r="P1350" i="109"/>
  <c r="R218" i="112"/>
  <c r="U4282" i="109"/>
  <c r="S1212" i="109"/>
  <c r="Z1396" i="109"/>
  <c r="N43" i="109"/>
  <c r="V3846" i="109"/>
  <c r="W1324" i="109"/>
  <c r="P795" i="112"/>
  <c r="R3183" i="109"/>
  <c r="N4056" i="109"/>
  <c r="S1139" i="109"/>
  <c r="T104" i="110"/>
  <c r="T1842" i="109"/>
  <c r="U619" i="109"/>
  <c r="W1207" i="109"/>
  <c r="Q1715" i="109"/>
  <c r="S1310" i="109"/>
  <c r="S1943" i="109"/>
  <c r="R4219" i="109"/>
  <c r="X4284" i="109"/>
  <c r="P1906" i="112"/>
  <c r="P788" i="112"/>
  <c r="W2231" i="109"/>
  <c r="N3303" i="109"/>
  <c r="X257" i="109"/>
  <c r="S264" i="109"/>
  <c r="R2704" i="109"/>
  <c r="T1641" i="109"/>
  <c r="Y2257" i="109"/>
  <c r="P2332" i="109"/>
  <c r="P104" i="109"/>
  <c r="N615" i="112"/>
  <c r="W1222" i="109"/>
  <c r="X3838" i="109"/>
  <c r="Y3802" i="109"/>
  <c r="W2566" i="109"/>
  <c r="N13" i="109"/>
  <c r="S2758" i="109"/>
  <c r="O1216" i="109"/>
  <c r="U3065" i="109"/>
  <c r="U1283" i="109"/>
  <c r="U2231" i="109"/>
  <c r="T2012" i="109"/>
  <c r="O2017" i="112"/>
  <c r="U2109" i="109"/>
  <c r="O4031" i="109"/>
  <c r="U2973" i="109"/>
  <c r="R3015" i="109"/>
  <c r="Y907" i="109"/>
  <c r="P762" i="109"/>
  <c r="P1606" i="109"/>
  <c r="Y2003" i="109"/>
  <c r="V1158" i="109"/>
  <c r="S101" i="110"/>
  <c r="W3693" i="109"/>
  <c r="W3829" i="109"/>
  <c r="T3006" i="109"/>
  <c r="R2641" i="109"/>
  <c r="S3414" i="109"/>
  <c r="W2707" i="109"/>
  <c r="S1011" i="109"/>
  <c r="N997" i="109"/>
  <c r="Q1005" i="112"/>
  <c r="S37" i="109"/>
  <c r="Y3832" i="109"/>
  <c r="X816" i="109"/>
  <c r="O968" i="109"/>
  <c r="U1308" i="109"/>
  <c r="V3065" i="109"/>
  <c r="S292" i="109"/>
  <c r="P3787" i="109"/>
  <c r="S2980" i="109"/>
  <c r="O2448" i="109"/>
  <c r="V1966" i="109"/>
  <c r="O1719" i="109"/>
  <c r="W3106" i="109"/>
  <c r="N2360" i="112"/>
  <c r="P2792" i="109"/>
  <c r="U4045" i="109"/>
  <c r="K122" i="110"/>
  <c r="Q839" i="109"/>
  <c r="U4245" i="109"/>
  <c r="Y3060" i="109"/>
  <c r="U90" i="109"/>
  <c r="N3940" i="109"/>
  <c r="O17" i="112"/>
  <c r="P75" i="112"/>
  <c r="Q114" i="112"/>
  <c r="S2800" i="109"/>
  <c r="U59" i="110"/>
  <c r="R82" i="109"/>
  <c r="T3563" i="109"/>
  <c r="X3434" i="109"/>
  <c r="U122" i="109"/>
  <c r="Y250" i="109"/>
  <c r="Y2429" i="109"/>
  <c r="R4082" i="109"/>
  <c r="Q2483" i="109"/>
  <c r="N541" i="109"/>
  <c r="T4278" i="109"/>
  <c r="R2249" i="109"/>
  <c r="V3367" i="109"/>
  <c r="N109" i="110"/>
  <c r="X830" i="109"/>
  <c r="S4236" i="109"/>
  <c r="R623" i="109"/>
  <c r="Q630" i="112"/>
  <c r="O805" i="112"/>
  <c r="P746" i="112"/>
  <c r="U2112" i="109"/>
  <c r="V500" i="109"/>
  <c r="Y513" i="109"/>
  <c r="W1286" i="109"/>
  <c r="W1880" i="109"/>
  <c r="N1529" i="109"/>
  <c r="Q356" i="112"/>
  <c r="Q160" i="112"/>
  <c r="W1321" i="109"/>
  <c r="S814" i="109"/>
  <c r="Y1153" i="109"/>
  <c r="O1906" i="109"/>
  <c r="V1580" i="109"/>
  <c r="V3081" i="109"/>
  <c r="V3365" i="109"/>
  <c r="X3837" i="109"/>
  <c r="Y3142" i="109"/>
  <c r="U3787" i="109"/>
  <c r="P2199" i="112"/>
  <c r="X860" i="109"/>
  <c r="Q289" i="109"/>
  <c r="T110" i="109"/>
  <c r="Y434" i="109"/>
  <c r="W2251" i="109"/>
  <c r="N995" i="109"/>
  <c r="Y581" i="109"/>
  <c r="X1009" i="109"/>
  <c r="P2005" i="109"/>
  <c r="R1708" i="109"/>
  <c r="N2761" i="109"/>
  <c r="R2113" i="109"/>
  <c r="O768" i="109"/>
  <c r="O582" i="109"/>
  <c r="N559" i="109"/>
  <c r="Y1531" i="109"/>
  <c r="U3889" i="109"/>
  <c r="T999" i="109"/>
  <c r="O773" i="109"/>
  <c r="Y2388" i="109"/>
  <c r="U2760" i="109"/>
  <c r="V3002" i="109"/>
  <c r="O595" i="112"/>
  <c r="V1166" i="109"/>
  <c r="Q1259" i="109"/>
  <c r="N519" i="109"/>
  <c r="P766" i="109"/>
  <c r="O528" i="109"/>
  <c r="X1272" i="109"/>
  <c r="W1927" i="109"/>
  <c r="O2252" i="109"/>
  <c r="Z1780" i="109"/>
  <c r="S837" i="109"/>
  <c r="W611" i="109"/>
  <c r="O1605" i="109"/>
  <c r="Y1125" i="109"/>
  <c r="N2093" i="109"/>
  <c r="O96" i="110"/>
  <c r="Y411" i="109"/>
  <c r="Q3125" i="109"/>
  <c r="P953" i="109"/>
  <c r="S173" i="109"/>
  <c r="X3742" i="109"/>
  <c r="T2764" i="109"/>
  <c r="N1687" i="109"/>
  <c r="O407" i="109"/>
  <c r="N3168" i="109"/>
  <c r="Y3655" i="109"/>
  <c r="P1037" i="112"/>
  <c r="X1158" i="109"/>
  <c r="W228" i="109"/>
  <c r="Q3120" i="109"/>
  <c r="P2074" i="112"/>
  <c r="R820" i="109"/>
  <c r="P109" i="109"/>
  <c r="Q151" i="112"/>
  <c r="O2373" i="112"/>
  <c r="X1571" i="109"/>
  <c r="Q1335" i="109"/>
  <c r="V1591" i="109"/>
  <c r="X1951" i="109"/>
  <c r="V1957" i="109"/>
  <c r="N2370" i="112"/>
  <c r="X97" i="109"/>
  <c r="S3075" i="109"/>
  <c r="S556" i="109"/>
  <c r="S2810" i="109"/>
  <c r="P2451" i="109"/>
  <c r="V1673" i="109"/>
  <c r="W1553" i="109"/>
  <c r="W1627" i="109"/>
  <c r="O368" i="109"/>
  <c r="R2466" i="109"/>
  <c r="X2003" i="109"/>
  <c r="P2709" i="109"/>
  <c r="S1141" i="109"/>
  <c r="P755" i="109"/>
  <c r="N989" i="112"/>
  <c r="Q1534" i="109"/>
  <c r="Y4117" i="109"/>
  <c r="Y1946" i="109"/>
  <c r="U2588" i="109"/>
  <c r="P1014" i="112"/>
  <c r="P1580" i="109"/>
  <c r="S564" i="109"/>
  <c r="R408" i="109"/>
  <c r="U480" i="109"/>
  <c r="Q957" i="109"/>
  <c r="S3161" i="109"/>
  <c r="W2279" i="109"/>
  <c r="S492" i="109"/>
  <c r="S1829" i="109"/>
  <c r="U549" i="109"/>
  <c r="O1935" i="109"/>
  <c r="W1162" i="109"/>
  <c r="N3406" i="109"/>
  <c r="P785" i="109"/>
  <c r="W1097" i="109"/>
  <c r="S2290" i="109"/>
  <c r="Q1141" i="109"/>
  <c r="V810" i="109"/>
  <c r="T4090" i="109"/>
  <c r="V1253" i="109"/>
  <c r="S3338" i="109"/>
  <c r="N1959" i="109"/>
  <c r="T4267" i="109"/>
  <c r="Y3423" i="109"/>
  <c r="O3345" i="109"/>
  <c r="S2025" i="109"/>
  <c r="W977" i="109"/>
  <c r="S3666" i="109"/>
  <c r="Q1391" i="112"/>
  <c r="R2971" i="109"/>
  <c r="V174" i="109"/>
  <c r="P1261" i="109"/>
  <c r="U1111" i="109"/>
  <c r="P759" i="112"/>
  <c r="T2820" i="109"/>
  <c r="Q2062" i="109"/>
  <c r="V796" i="109"/>
  <c r="P1845" i="109"/>
  <c r="Y3478" i="109"/>
  <c r="O3401" i="109"/>
  <c r="N3549" i="109"/>
  <c r="N837" i="112"/>
  <c r="S2379" i="109"/>
  <c r="P1130" i="109"/>
  <c r="T100" i="110"/>
  <c r="T2691" i="109"/>
  <c r="Y2063" i="109"/>
  <c r="Z2151" i="109"/>
  <c r="Y3181" i="109"/>
  <c r="T100" i="109"/>
  <c r="S524" i="109"/>
  <c r="L77" i="110"/>
  <c r="X1237" i="109"/>
  <c r="O3694" i="109"/>
  <c r="V4139" i="109"/>
  <c r="S551" i="109"/>
  <c r="P2944" i="109"/>
  <c r="O3767" i="109"/>
  <c r="T3102" i="109"/>
  <c r="P1065" i="112"/>
  <c r="X883" i="109"/>
  <c r="T3816" i="109"/>
  <c r="Y462" i="109"/>
  <c r="X3850" i="109"/>
  <c r="T2094" i="109"/>
  <c r="N3043" i="109"/>
  <c r="T243" i="109"/>
  <c r="S2361" i="109"/>
  <c r="X2429" i="109"/>
  <c r="Z2506" i="109"/>
  <c r="P3903" i="109"/>
  <c r="U2199" i="109"/>
  <c r="V2638" i="109"/>
  <c r="T392" i="109"/>
  <c r="N1738" i="109"/>
  <c r="R2671" i="109"/>
  <c r="V1132" i="109"/>
  <c r="X3861" i="109"/>
  <c r="S3798" i="109"/>
  <c r="Y3045" i="109"/>
  <c r="Q929" i="109"/>
  <c r="N3315" i="109"/>
  <c r="O3289" i="109"/>
  <c r="S790" i="109"/>
  <c r="P3448" i="109"/>
  <c r="P3008" i="109"/>
  <c r="X3846" i="109"/>
  <c r="R1886" i="109"/>
  <c r="S4137" i="109"/>
  <c r="Q2940" i="109"/>
  <c r="Y2031" i="109"/>
  <c r="S769" i="109"/>
  <c r="O2244" i="109"/>
  <c r="X35" i="109"/>
  <c r="Q2651" i="109"/>
  <c r="N1321" i="109"/>
  <c r="O1507" i="109"/>
  <c r="T2637" i="109"/>
  <c r="U2971" i="109"/>
  <c r="P112" i="109"/>
  <c r="Z2873" i="109"/>
  <c r="R4282" i="109"/>
  <c r="Q1273" i="109"/>
  <c r="R1112" i="112"/>
  <c r="P518" i="112"/>
  <c r="N764" i="109"/>
  <c r="Q377" i="109"/>
  <c r="O3532" i="109"/>
  <c r="P4196" i="109"/>
  <c r="O330" i="112"/>
  <c r="P3387" i="109"/>
  <c r="O988" i="109"/>
  <c r="N26" i="109"/>
  <c r="N4069" i="109"/>
  <c r="Q3451" i="109"/>
  <c r="O503" i="109"/>
  <c r="P246" i="112"/>
  <c r="X2192" i="109"/>
  <c r="P3458" i="109"/>
  <c r="U1262" i="109"/>
  <c r="P3300" i="109"/>
  <c r="O3700" i="109"/>
  <c r="Y2747" i="109"/>
  <c r="X3881" i="109"/>
  <c r="X3885" i="109"/>
  <c r="W104" i="109"/>
  <c r="U182" i="109"/>
  <c r="Q736" i="109"/>
  <c r="Y2231" i="109"/>
  <c r="P1626" i="109"/>
  <c r="P1962" i="109"/>
  <c r="N3061" i="109"/>
  <c r="U212" i="109"/>
  <c r="W4036" i="109"/>
  <c r="U816" i="109"/>
  <c r="R2092" i="109"/>
  <c r="U2986" i="109"/>
  <c r="Q2720" i="109"/>
  <c r="O2480" i="109"/>
  <c r="T3440" i="109"/>
  <c r="Z2179" i="109"/>
  <c r="Q1952" i="109"/>
  <c r="S1226" i="109"/>
  <c r="Q270" i="109"/>
  <c r="T4028" i="109"/>
  <c r="W2117" i="109"/>
  <c r="O1639" i="109"/>
  <c r="U1837" i="109"/>
  <c r="Q1013" i="109"/>
  <c r="Q631" i="109"/>
  <c r="P2598" i="109"/>
  <c r="V3559" i="109"/>
  <c r="O772" i="109"/>
  <c r="W503" i="109"/>
  <c r="Q3820" i="109"/>
  <c r="U2607" i="109"/>
  <c r="M27" i="110"/>
  <c r="P3369" i="109"/>
  <c r="N407" i="112"/>
  <c r="Y2465" i="109"/>
  <c r="V2670" i="109"/>
  <c r="W2390" i="109"/>
  <c r="S3794" i="109"/>
  <c r="S4087" i="109"/>
  <c r="V1015" i="109"/>
  <c r="U2706" i="109"/>
  <c r="X1728" i="109"/>
  <c r="S22" i="110"/>
  <c r="R2446" i="109"/>
  <c r="P3063" i="109"/>
  <c r="S1311" i="109"/>
  <c r="R2799" i="109"/>
  <c r="N101" i="109"/>
  <c r="N408" i="109"/>
  <c r="P2408" i="109"/>
  <c r="S1749" i="109"/>
  <c r="N832" i="112"/>
  <c r="N3744" i="109"/>
  <c r="T1163" i="109"/>
  <c r="T636" i="109"/>
  <c r="W641" i="109"/>
  <c r="N3154" i="109"/>
  <c r="N1270" i="112"/>
  <c r="T1300" i="109"/>
  <c r="O1650" i="109"/>
  <c r="O877" i="109"/>
  <c r="T2360" i="109"/>
  <c r="Q1174" i="112"/>
  <c r="U65" i="109"/>
  <c r="Y1621" i="109"/>
  <c r="Q872" i="109"/>
  <c r="U2809" i="109"/>
  <c r="Q127" i="110"/>
  <c r="R2327" i="109"/>
  <c r="Q2686" i="109"/>
  <c r="O4132" i="109"/>
  <c r="S385" i="109"/>
  <c r="O3881" i="109"/>
  <c r="S3446" i="109"/>
  <c r="R819" i="109"/>
  <c r="N717" i="112"/>
  <c r="S3212" i="109"/>
  <c r="U1856" i="109"/>
  <c r="S2612" i="109"/>
  <c r="O1922" i="109"/>
  <c r="N44" i="109"/>
  <c r="T4125" i="109"/>
  <c r="R1540" i="109"/>
  <c r="Q3402" i="109"/>
  <c r="S2998" i="109"/>
  <c r="Z2912" i="109"/>
  <c r="N62" i="109"/>
  <c r="T2427" i="109"/>
  <c r="X2794" i="109"/>
  <c r="R3102" i="109"/>
  <c r="T379" i="109"/>
  <c r="O3197" i="109"/>
  <c r="S3445" i="109"/>
  <c r="V3340" i="109"/>
  <c r="R2745" i="109"/>
  <c r="N4067" i="109"/>
  <c r="N1078" i="112"/>
  <c r="Y3158" i="109"/>
  <c r="R3005" i="109"/>
  <c r="U1273" i="109"/>
  <c r="W2731" i="109"/>
  <c r="V2084" i="109"/>
  <c r="T3714" i="109"/>
  <c r="U2" i="109"/>
  <c r="N308" i="112"/>
  <c r="X2820" i="109"/>
  <c r="U105" i="110"/>
  <c r="Q4040" i="109"/>
  <c r="S839" i="109"/>
  <c r="P2601" i="109"/>
  <c r="N174" i="109"/>
  <c r="T2483" i="109"/>
  <c r="V2701" i="109"/>
  <c r="O58" i="109"/>
  <c r="N2789" i="109"/>
  <c r="P2845" i="109"/>
  <c r="P2073" i="109"/>
  <c r="U1606" i="109"/>
  <c r="Q1948" i="109"/>
  <c r="O1647" i="109"/>
  <c r="W130" i="109"/>
  <c r="N3726" i="109"/>
  <c r="S3829" i="109"/>
  <c r="R2422" i="109"/>
  <c r="R3788" i="109"/>
  <c r="Y3540" i="109"/>
  <c r="U245" i="109"/>
  <c r="T1165" i="109"/>
  <c r="Y236" i="109"/>
  <c r="X631" i="109"/>
  <c r="P1092" i="112"/>
  <c r="N2794" i="109"/>
  <c r="X221" i="109"/>
  <c r="X3491" i="109"/>
  <c r="Q3433" i="109"/>
  <c r="W1151" i="109"/>
  <c r="O85" i="109"/>
  <c r="P2455" i="109"/>
  <c r="O2322" i="109"/>
  <c r="Y1998" i="109"/>
  <c r="P212" i="109"/>
  <c r="R1985" i="109"/>
  <c r="R2295" i="109"/>
  <c r="W2742" i="109"/>
  <c r="X3380" i="109"/>
  <c r="P1662" i="109"/>
  <c r="Y1917" i="109"/>
  <c r="Q2075" i="112"/>
  <c r="S3489" i="109"/>
  <c r="S479" i="109"/>
  <c r="T1748" i="109"/>
  <c r="W601" i="109"/>
  <c r="P2311" i="112"/>
  <c r="R1929" i="109"/>
  <c r="X3210" i="109"/>
  <c r="Q17" i="109"/>
  <c r="P740" i="109"/>
  <c r="U1339" i="109"/>
  <c r="T288" i="109"/>
  <c r="U2371" i="109"/>
  <c r="O990" i="109"/>
  <c r="V1475" i="109"/>
  <c r="N2629" i="109"/>
  <c r="U3566" i="109"/>
  <c r="Q1492" i="112"/>
  <c r="V797" i="109"/>
  <c r="R762" i="109"/>
  <c r="R2329" i="109"/>
  <c r="R661" i="112"/>
  <c r="P2299" i="109"/>
  <c r="U770" i="109"/>
  <c r="Q2110" i="109"/>
  <c r="T3342" i="109"/>
  <c r="Q2117" i="109"/>
  <c r="W10" i="109"/>
  <c r="W3095" i="109"/>
  <c r="O2608" i="109"/>
  <c r="T1198" i="109"/>
  <c r="P2990" i="109"/>
  <c r="N754" i="109"/>
  <c r="R3042" i="109"/>
  <c r="Z4314" i="109"/>
  <c r="P2331" i="109"/>
  <c r="O1895" i="112"/>
  <c r="X1512" i="109"/>
  <c r="Q1650" i="109"/>
  <c r="Y651" i="109"/>
  <c r="T889" i="109"/>
  <c r="R1720" i="109"/>
  <c r="U3670" i="109"/>
  <c r="V2761" i="109"/>
  <c r="X1565" i="109"/>
  <c r="S1210" i="109"/>
  <c r="X3089" i="109"/>
  <c r="T1354" i="109"/>
  <c r="Y3162" i="109"/>
  <c r="T1750" i="109"/>
  <c r="W3346" i="109"/>
  <c r="O4064" i="109"/>
  <c r="S4119" i="109"/>
  <c r="P1211" i="109"/>
  <c r="U3793" i="109"/>
  <c r="Z1786" i="109"/>
  <c r="R68" i="109"/>
  <c r="W124" i="109"/>
  <c r="S1340" i="109"/>
  <c r="Q150" i="112"/>
  <c r="W1349" i="109"/>
  <c r="W3309" i="109"/>
  <c r="X3488" i="109"/>
  <c r="P96" i="110"/>
  <c r="Y3342" i="109"/>
  <c r="R3799" i="109"/>
  <c r="N3839" i="109"/>
  <c r="Y3922" i="109"/>
  <c r="N738" i="112"/>
  <c r="Q2713" i="109"/>
  <c r="O3090" i="109"/>
  <c r="T2040" i="109"/>
  <c r="J70" i="110"/>
  <c r="Y1497" i="109"/>
  <c r="P618" i="112"/>
  <c r="N2604" i="109"/>
  <c r="Q482" i="112"/>
  <c r="X2270" i="109"/>
  <c r="N465" i="109"/>
  <c r="P83" i="109"/>
  <c r="Q1207" i="109"/>
  <c r="N2222" i="109"/>
  <c r="Q526" i="112"/>
  <c r="Y2563" i="109"/>
  <c r="V436" i="109"/>
  <c r="Y931" i="109"/>
  <c r="T878" i="109"/>
  <c r="R989" i="109"/>
  <c r="T155" i="109"/>
  <c r="O2451" i="109"/>
  <c r="U1244" i="109"/>
  <c r="S2339" i="109"/>
  <c r="X2996" i="109"/>
  <c r="P17" i="112"/>
  <c r="R935" i="109"/>
  <c r="U1236" i="109"/>
  <c r="R1319" i="109"/>
  <c r="P1110" i="109"/>
  <c r="W644" i="109"/>
  <c r="P2251" i="112"/>
  <c r="V1249" i="109"/>
  <c r="O2663" i="109"/>
  <c r="N128" i="112"/>
  <c r="U4279" i="109"/>
  <c r="X4086" i="109"/>
  <c r="O4179" i="109"/>
  <c r="U3813" i="109"/>
  <c r="T1700" i="109"/>
  <c r="V1119" i="109"/>
  <c r="Y232" i="109"/>
  <c r="R1340" i="109"/>
  <c r="S1571" i="109"/>
  <c r="W1306" i="109"/>
  <c r="Y4196" i="109"/>
  <c r="S2634" i="109"/>
  <c r="Y1911" i="109"/>
  <c r="N2058" i="109"/>
  <c r="Q2597" i="109"/>
  <c r="R3413" i="109"/>
  <c r="T762" i="109"/>
  <c r="Q3115" i="109"/>
  <c r="Y1744" i="109"/>
  <c r="R4045" i="109"/>
  <c r="Z1772" i="109"/>
  <c r="S4219" i="109"/>
  <c r="N1355" i="109"/>
  <c r="R2596" i="109"/>
  <c r="N470" i="112"/>
  <c r="X1286" i="109"/>
  <c r="V812" i="109"/>
  <c r="S1725" i="109"/>
  <c r="O2399" i="109"/>
  <c r="Y1375" i="109"/>
  <c r="R1577" i="109"/>
  <c r="Y3472" i="109"/>
  <c r="R2765" i="109"/>
  <c r="P979" i="112"/>
  <c r="O309" i="112"/>
  <c r="X2294" i="109"/>
  <c r="Q4128" i="109"/>
  <c r="N468" i="112"/>
  <c r="N3434" i="109"/>
  <c r="R852" i="109"/>
  <c r="R2312" i="109"/>
  <c r="R595" i="109"/>
  <c r="Y3323" i="109"/>
  <c r="V1904" i="109"/>
  <c r="N2577" i="109"/>
  <c r="U463" i="109"/>
  <c r="Q2335" i="109"/>
  <c r="Y1477" i="109"/>
  <c r="Y2084" i="109"/>
  <c r="Q887" i="109"/>
  <c r="O53" i="109"/>
  <c r="Q1295" i="109"/>
  <c r="X1154" i="109"/>
  <c r="V3706" i="109"/>
  <c r="Y1143" i="109"/>
  <c r="X1015" i="109"/>
  <c r="P3025" i="109"/>
  <c r="Q654" i="109"/>
  <c r="O3359" i="109"/>
  <c r="Y1204" i="109"/>
  <c r="W214" i="109"/>
  <c r="Q2989" i="109"/>
  <c r="Q178" i="109"/>
  <c r="Z3592" i="109"/>
  <c r="O2344" i="109"/>
  <c r="S250" i="109"/>
  <c r="T494" i="109"/>
  <c r="N2700" i="109"/>
  <c r="W36" i="109"/>
  <c r="Z2140" i="109"/>
  <c r="R2018" i="109"/>
  <c r="X640" i="109"/>
  <c r="O2103" i="112"/>
  <c r="R2444" i="109"/>
  <c r="X1907" i="109"/>
  <c r="S1631" i="109"/>
  <c r="U225" i="109"/>
  <c r="X2965" i="109"/>
  <c r="K57" i="110"/>
  <c r="V482" i="109"/>
  <c r="O867" i="109"/>
  <c r="P4087" i="109"/>
  <c r="X2683" i="109"/>
  <c r="X2722" i="109"/>
  <c r="R2098" i="109"/>
  <c r="X3684" i="109"/>
  <c r="T2212" i="109"/>
  <c r="Y2622" i="109"/>
  <c r="Y1185" i="109"/>
  <c r="W2361" i="109"/>
  <c r="N293" i="109"/>
  <c r="W608" i="109"/>
  <c r="N3374" i="109"/>
  <c r="Y3001" i="109"/>
  <c r="P2448" i="109"/>
  <c r="W418" i="109"/>
  <c r="W982" i="109"/>
  <c r="T1855" i="109"/>
  <c r="V3515" i="109"/>
  <c r="P3154" i="109"/>
  <c r="Y112" i="109"/>
  <c r="N1385" i="109"/>
  <c r="X2079" i="109"/>
  <c r="Q768" i="112"/>
  <c r="T14" i="110"/>
  <c r="W3833" i="109"/>
  <c r="W853" i="109"/>
  <c r="S592" i="109"/>
  <c r="N2059" i="109"/>
  <c r="Y2349" i="109"/>
  <c r="O764" i="109"/>
  <c r="P452" i="109"/>
  <c r="R3196" i="109"/>
  <c r="O2086" i="109"/>
  <c r="R2200" i="109"/>
  <c r="S3558" i="109"/>
  <c r="T769" i="109"/>
  <c r="T51" i="109"/>
  <c r="Y2720" i="109"/>
  <c r="N1004" i="109"/>
  <c r="P2806" i="109"/>
  <c r="W1234" i="109"/>
  <c r="P1640" i="109"/>
  <c r="O2724" i="109"/>
  <c r="W3863" i="109"/>
  <c r="U754" i="109"/>
  <c r="P2572" i="109"/>
  <c r="N1353" i="109"/>
  <c r="V3178" i="109"/>
  <c r="Y215" i="109"/>
  <c r="U986" i="109"/>
  <c r="R1640" i="109"/>
  <c r="O233" i="109"/>
  <c r="T773" i="109"/>
  <c r="W468" i="109"/>
  <c r="U1172" i="109"/>
  <c r="R4277" i="109"/>
  <c r="O4153" i="109"/>
  <c r="P3420" i="109"/>
  <c r="R86" i="109"/>
  <c r="O1326" i="112"/>
  <c r="S4" i="109"/>
  <c r="T3397" i="109"/>
  <c r="S569" i="109"/>
  <c r="P3546" i="109"/>
  <c r="P1223" i="109"/>
  <c r="T86" i="109"/>
  <c r="W2223" i="109"/>
  <c r="K80" i="110"/>
  <c r="Y425" i="109"/>
  <c r="U932" i="109"/>
  <c r="Y1112" i="109"/>
  <c r="U3302" i="109"/>
  <c r="P2277" i="109"/>
  <c r="X545" i="109"/>
  <c r="W1000" i="109"/>
  <c r="P1233" i="109"/>
  <c r="O835" i="112"/>
  <c r="Y1540" i="109"/>
  <c r="W3844" i="109"/>
  <c r="R1277" i="109"/>
  <c r="X2811" i="109"/>
  <c r="X1637" i="109"/>
  <c r="Y3062" i="109"/>
  <c r="P1880" i="109"/>
  <c r="R2247" i="109"/>
  <c r="U611" i="109"/>
  <c r="Q4039" i="109"/>
  <c r="U2792" i="109"/>
  <c r="X1330" i="109"/>
  <c r="L107" i="113"/>
  <c r="X2210" i="109"/>
  <c r="W3518" i="109"/>
  <c r="P1224" i="109"/>
  <c r="P4070" i="109"/>
  <c r="U3752" i="109"/>
  <c r="Q1926" i="112"/>
  <c r="K180" i="110"/>
  <c r="V3908" i="109"/>
  <c r="T3569" i="109"/>
  <c r="Q3776" i="109"/>
  <c r="N20" i="109"/>
  <c r="U393" i="109"/>
  <c r="X1680" i="109"/>
  <c r="X2404" i="109"/>
  <c r="W809" i="109"/>
  <c r="R2727" i="112"/>
  <c r="O2699" i="109"/>
  <c r="N447" i="109"/>
  <c r="W4216" i="109"/>
  <c r="U1293" i="109"/>
  <c r="R2832" i="109"/>
  <c r="Y1714" i="109"/>
  <c r="J44" i="110"/>
  <c r="P68" i="109"/>
  <c r="S1635" i="109"/>
  <c r="Q3445" i="109"/>
  <c r="R1009" i="109"/>
  <c r="U1703" i="109"/>
  <c r="P2474" i="109"/>
  <c r="P912" i="109"/>
  <c r="S3353" i="109"/>
  <c r="Y1713" i="109"/>
  <c r="O2112" i="109"/>
  <c r="N1035" i="112"/>
  <c r="Y4151" i="109"/>
  <c r="Q985" i="112"/>
  <c r="X3295" i="109"/>
  <c r="O2739" i="109"/>
  <c r="U4257" i="109"/>
  <c r="P253" i="109"/>
  <c r="Q1584" i="109"/>
  <c r="S2638" i="109"/>
  <c r="V1579" i="109"/>
  <c r="R4075" i="109"/>
  <c r="Q2760" i="109"/>
  <c r="O3754" i="109"/>
  <c r="Q3140" i="109"/>
  <c r="V3934" i="109"/>
  <c r="Q376" i="112"/>
  <c r="O3830" i="109"/>
  <c r="P1337" i="109"/>
  <c r="X2029" i="109"/>
  <c r="X925" i="109"/>
  <c r="N4047" i="109"/>
  <c r="N2414" i="109"/>
  <c r="N979" i="112"/>
  <c r="O1635" i="112"/>
  <c r="V525" i="109"/>
  <c r="S2079" i="109"/>
  <c r="M29" i="113"/>
  <c r="X4186" i="109"/>
  <c r="R1939" i="109"/>
  <c r="X3483" i="109"/>
  <c r="R3462" i="109"/>
  <c r="O960" i="109"/>
  <c r="T4252" i="109"/>
  <c r="Q1500" i="109"/>
  <c r="P2041" i="109"/>
  <c r="X3175" i="109"/>
  <c r="V3711" i="109"/>
  <c r="R2005" i="109"/>
  <c r="T1980" i="109"/>
  <c r="V3718" i="109"/>
  <c r="V2099" i="109"/>
  <c r="W3416" i="109"/>
  <c r="R2698" i="109"/>
  <c r="P2797" i="109"/>
  <c r="N320" i="112"/>
  <c r="R4081" i="109"/>
  <c r="W1919" i="109"/>
  <c r="N3663" i="109"/>
  <c r="T1122" i="109"/>
  <c r="W2740" i="109"/>
  <c r="O359" i="112"/>
  <c r="Q1679" i="112"/>
  <c r="Z3632" i="109"/>
  <c r="Y1892" i="109"/>
  <c r="T2720" i="109"/>
  <c r="O152" i="109"/>
  <c r="Q1499" i="109"/>
  <c r="R105" i="109"/>
  <c r="Y2458" i="109"/>
  <c r="T1529" i="109"/>
  <c r="O1306" i="109"/>
  <c r="X4098" i="109"/>
  <c r="N1374" i="109"/>
  <c r="Q243" i="109"/>
  <c r="P1854" i="109"/>
  <c r="Q435" i="109"/>
  <c r="T505" i="109"/>
  <c r="T258" i="109"/>
  <c r="Y754" i="109"/>
  <c r="N2463" i="112"/>
  <c r="Q1611" i="109"/>
  <c r="N542" i="112"/>
  <c r="Q2107" i="109"/>
  <c r="P3419" i="109"/>
  <c r="P2559" i="109"/>
  <c r="V3006" i="109"/>
  <c r="Q1003" i="109"/>
  <c r="U3300" i="109"/>
  <c r="T240" i="109"/>
  <c r="R833" i="109"/>
  <c r="Q2619" i="109"/>
  <c r="X3403" i="109"/>
  <c r="X109" i="109"/>
  <c r="W2579" i="109"/>
  <c r="U1153" i="109"/>
  <c r="N266" i="109"/>
  <c r="O565" i="112"/>
  <c r="T2998" i="109"/>
  <c r="O1203" i="109"/>
  <c r="Y849" i="109"/>
  <c r="Q126" i="109"/>
  <c r="Y2018" i="109"/>
  <c r="O1552" i="112"/>
  <c r="N4041" i="109"/>
  <c r="N980" i="109"/>
  <c r="Y505" i="109"/>
  <c r="Y3847" i="109"/>
  <c r="O26" i="110"/>
  <c r="U1940" i="109"/>
  <c r="Q3129" i="109"/>
  <c r="N558" i="109"/>
  <c r="O742" i="109"/>
  <c r="T2788" i="109"/>
  <c r="W758" i="109"/>
  <c r="Q825" i="112"/>
  <c r="P3376" i="109"/>
  <c r="Z1787" i="109"/>
  <c r="Y3306" i="109"/>
  <c r="W2328" i="109"/>
  <c r="S1624" i="109"/>
  <c r="O3753" i="109"/>
  <c r="N1493" i="112"/>
  <c r="X4033" i="109"/>
  <c r="O1682" i="109"/>
  <c r="T4099" i="109"/>
  <c r="W3534" i="109"/>
  <c r="Q4180" i="109"/>
  <c r="R796" i="109"/>
  <c r="N3102" i="109"/>
  <c r="W2790" i="109"/>
  <c r="Y3908" i="109"/>
  <c r="X4070" i="109"/>
  <c r="S1868" i="109"/>
  <c r="O444" i="109"/>
  <c r="V2072" i="109"/>
  <c r="P78" i="110"/>
  <c r="R2313" i="109"/>
  <c r="V2985" i="109"/>
  <c r="O972" i="109"/>
  <c r="P2590" i="109"/>
  <c r="Y3869" i="109"/>
  <c r="Y3695" i="109"/>
  <c r="J123" i="110"/>
  <c r="X14" i="109"/>
  <c r="Q2804" i="109"/>
  <c r="T3840" i="109"/>
  <c r="O3311" i="109"/>
  <c r="T3177" i="109"/>
  <c r="X3834" i="109"/>
  <c r="S1642" i="109"/>
  <c r="O1737" i="109"/>
  <c r="T416" i="109"/>
  <c r="P1792" i="112"/>
  <c r="V3663" i="109"/>
  <c r="W824" i="109"/>
  <c r="U913" i="109"/>
  <c r="X4199" i="109"/>
  <c r="X4291" i="109"/>
  <c r="V1208" i="109"/>
  <c r="M148" i="110"/>
  <c r="Q342" i="112"/>
  <c r="R1694" i="109"/>
  <c r="S2286" i="109"/>
  <c r="S4225" i="109"/>
  <c r="O3130" i="109"/>
  <c r="R4138" i="109"/>
  <c r="N4276" i="109"/>
  <c r="T3445" i="109"/>
  <c r="N16" i="109"/>
  <c r="K34" i="110"/>
  <c r="T3713" i="109"/>
  <c r="S2016" i="109"/>
  <c r="N1884" i="109"/>
  <c r="N3818" i="109"/>
  <c r="S1644" i="109"/>
  <c r="S3938" i="109"/>
  <c r="O790" i="109"/>
  <c r="U1022" i="109"/>
  <c r="W1552" i="109"/>
  <c r="Q257" i="112"/>
  <c r="W2702" i="109"/>
  <c r="N3483" i="109"/>
  <c r="N925" i="112"/>
  <c r="Y117" i="109"/>
  <c r="V3523" i="109"/>
  <c r="O266" i="109"/>
  <c r="S751" i="109"/>
  <c r="Q69" i="112"/>
  <c r="N4234" i="109"/>
  <c r="S104" i="109"/>
  <c r="T968" i="109"/>
  <c r="N2980" i="109"/>
  <c r="P3860" i="109"/>
  <c r="U570" i="109"/>
  <c r="Q3573" i="109"/>
  <c r="S3761" i="109"/>
  <c r="Q2832" i="109"/>
  <c r="N131" i="109"/>
  <c r="P1111" i="109"/>
  <c r="P476" i="109"/>
  <c r="V4152" i="109"/>
  <c r="V3935" i="109"/>
  <c r="Q2004" i="112"/>
  <c r="T3901" i="109"/>
  <c r="X2297" i="109"/>
  <c r="S1512" i="109"/>
  <c r="R225" i="109"/>
  <c r="J51" i="110"/>
  <c r="W2793" i="109"/>
  <c r="Q118" i="112"/>
  <c r="Q1244" i="112"/>
  <c r="R75" i="109"/>
  <c r="W1490" i="109"/>
  <c r="S3742" i="109"/>
  <c r="Y2088" i="109"/>
  <c r="P2233" i="109"/>
  <c r="X1529" i="109"/>
  <c r="N95" i="110"/>
  <c r="J82" i="110"/>
  <c r="O3502" i="109"/>
  <c r="N3441" i="109"/>
  <c r="Y2634" i="109"/>
  <c r="Y3547" i="109"/>
  <c r="T554" i="109"/>
  <c r="T1188" i="109"/>
  <c r="T1674" i="109"/>
  <c r="O2106" i="109"/>
  <c r="O76" i="109"/>
  <c r="N2786" i="109"/>
  <c r="Y3484" i="109"/>
  <c r="P738" i="112"/>
  <c r="P1565" i="109"/>
  <c r="X3913" i="109"/>
  <c r="Q408" i="112"/>
  <c r="W113" i="109"/>
  <c r="P411" i="109"/>
  <c r="O3573" i="109"/>
  <c r="U2110" i="109"/>
  <c r="U1000" i="109"/>
  <c r="Q1208" i="112"/>
  <c r="Q171" i="112"/>
  <c r="O4100" i="109"/>
  <c r="O3691" i="109"/>
  <c r="N242" i="112"/>
  <c r="W3213" i="109"/>
  <c r="U2249" i="109"/>
  <c r="P88" i="112"/>
  <c r="S3144" i="109"/>
  <c r="Z3977" i="109"/>
  <c r="Q1921" i="112"/>
  <c r="N3196" i="109"/>
  <c r="Y3779" i="109"/>
  <c r="Q3168" i="109"/>
  <c r="N2585" i="109"/>
  <c r="W1016" i="109"/>
  <c r="Q3844" i="109"/>
  <c r="T860" i="109"/>
  <c r="Q3716" i="109"/>
  <c r="N1462" i="109"/>
  <c r="M35" i="110"/>
  <c r="Z331" i="109"/>
  <c r="V2607" i="109"/>
  <c r="U1603" i="109"/>
  <c r="N1160" i="109"/>
  <c r="W1902" i="109"/>
  <c r="Y2416" i="109"/>
  <c r="N40" i="112"/>
  <c r="T2353" i="109"/>
  <c r="R944" i="109"/>
  <c r="N3881" i="109"/>
  <c r="N50" i="112"/>
  <c r="P4291" i="109"/>
  <c r="Y3413" i="109"/>
  <c r="U3658" i="109"/>
  <c r="R670" i="112"/>
  <c r="T69" i="109"/>
  <c r="R578" i="109"/>
  <c r="S967" i="109"/>
  <c r="Y97" i="109"/>
  <c r="T1630" i="109"/>
  <c r="Y367" i="109"/>
  <c r="O235" i="109"/>
  <c r="N3895" i="109"/>
  <c r="O1733" i="112"/>
  <c r="R3546" i="109"/>
  <c r="S2635" i="109"/>
  <c r="V1588" i="109"/>
  <c r="P296" i="112"/>
  <c r="O581" i="109"/>
  <c r="P3836" i="109"/>
  <c r="S2317" i="109"/>
  <c r="P241" i="109"/>
  <c r="R3128" i="109"/>
  <c r="W822" i="109"/>
  <c r="N3496" i="109"/>
  <c r="R1279" i="109"/>
  <c r="S2588" i="109"/>
  <c r="X1558" i="109"/>
  <c r="U3395" i="109"/>
  <c r="U1496" i="109"/>
  <c r="V2087" i="109"/>
  <c r="V126" i="109"/>
  <c r="O1416" i="112"/>
  <c r="U3" i="110"/>
  <c r="X2413" i="109"/>
  <c r="O3337" i="109"/>
  <c r="U2954" i="109"/>
  <c r="Y416" i="109"/>
  <c r="Y566" i="109"/>
  <c r="P92" i="109"/>
  <c r="O2703" i="109"/>
  <c r="T1866" i="109"/>
  <c r="P447" i="109"/>
  <c r="N414" i="109"/>
  <c r="P5" i="110"/>
  <c r="P3465" i="109"/>
  <c r="Q3421" i="109"/>
  <c r="Y474" i="109"/>
  <c r="W964" i="109"/>
  <c r="X3158" i="109"/>
  <c r="N1873" i="109"/>
  <c r="N1299" i="109"/>
  <c r="V3526" i="109"/>
  <c r="N178" i="109"/>
  <c r="R3729" i="109"/>
  <c r="O1118" i="109"/>
  <c r="X2935" i="109"/>
  <c r="T3371" i="109"/>
  <c r="O2597" i="109"/>
  <c r="X918" i="109"/>
  <c r="X3172" i="109"/>
  <c r="Q560" i="109"/>
  <c r="U2605" i="109"/>
  <c r="Q1478" i="109"/>
  <c r="S3370" i="109"/>
  <c r="P2003" i="109"/>
  <c r="W821" i="109"/>
  <c r="U2031" i="109"/>
  <c r="N1897" i="109"/>
  <c r="R1139" i="109"/>
  <c r="Y1853" i="109"/>
  <c r="Z345" i="109"/>
  <c r="X3180" i="109"/>
  <c r="N1565" i="112"/>
  <c r="Y1866" i="109"/>
  <c r="V2001" i="109"/>
  <c r="Y2318" i="109"/>
  <c r="T1544" i="109"/>
  <c r="T4247" i="109"/>
  <c r="Q974" i="112"/>
  <c r="O3192" i="109"/>
  <c r="O4122" i="109"/>
  <c r="N1074" i="112"/>
  <c r="T596" i="109"/>
  <c r="N1202" i="109"/>
  <c r="X3796" i="109"/>
  <c r="W201" i="109"/>
  <c r="W3780" i="109"/>
  <c r="O1622" i="109"/>
  <c r="P226" i="109"/>
  <c r="X247" i="109"/>
  <c r="Q515" i="109"/>
  <c r="X3404" i="109"/>
  <c r="N753" i="112"/>
  <c r="R948" i="109"/>
  <c r="P865" i="109"/>
  <c r="Q3386" i="109"/>
  <c r="R134" i="109"/>
  <c r="W1869" i="109"/>
  <c r="R2942" i="109"/>
  <c r="N2593" i="109"/>
  <c r="T386" i="109"/>
  <c r="N879" i="109"/>
  <c r="X507" i="109"/>
  <c r="V3723" i="109"/>
  <c r="W2943" i="109"/>
  <c r="R1624" i="109"/>
  <c r="T3742" i="109"/>
  <c r="N641" i="109"/>
  <c r="P3795" i="109"/>
  <c r="V3850" i="109"/>
  <c r="T160" i="110"/>
  <c r="P1716" i="112"/>
  <c r="R1599" i="112"/>
  <c r="Y2442" i="109"/>
  <c r="Q1000" i="112"/>
  <c r="S1221" i="109"/>
  <c r="N2317" i="109"/>
  <c r="Q3171" i="109"/>
  <c r="T983" i="109"/>
  <c r="V3400" i="109"/>
  <c r="P3553" i="109"/>
  <c r="N1383" i="112"/>
  <c r="O67" i="110"/>
  <c r="R7" i="109"/>
  <c r="W3807" i="109"/>
  <c r="N3794" i="109"/>
  <c r="Y1669" i="109"/>
  <c r="Q121" i="112"/>
  <c r="R1190" i="109"/>
  <c r="T3499" i="109"/>
  <c r="Z4312" i="109"/>
  <c r="W820" i="109"/>
  <c r="X454" i="109"/>
  <c r="Z2545" i="109"/>
  <c r="P2985" i="109"/>
  <c r="O1879" i="109"/>
  <c r="O929" i="109"/>
  <c r="Y3032" i="109"/>
  <c r="T3" i="109"/>
  <c r="U3812" i="109"/>
  <c r="N2473" i="109"/>
  <c r="N959" i="109"/>
  <c r="T4115" i="109"/>
  <c r="T2701" i="109"/>
  <c r="S35" i="109"/>
  <c r="S1747" i="109"/>
  <c r="S459" i="109"/>
  <c r="N496" i="109"/>
  <c r="N462" i="109"/>
  <c r="P4123" i="109"/>
  <c r="T2357" i="109"/>
  <c r="S765" i="109"/>
  <c r="N816" i="109"/>
  <c r="Y2843" i="109"/>
  <c r="S1618" i="109"/>
  <c r="O1207" i="112"/>
  <c r="Y3686" i="109"/>
  <c r="N544" i="109"/>
  <c r="V2403" i="109"/>
  <c r="T1169" i="109"/>
  <c r="T576" i="109"/>
  <c r="S62" i="109"/>
  <c r="S1364" i="109"/>
  <c r="N4" i="109"/>
  <c r="T3722" i="109"/>
  <c r="S2697" i="109"/>
  <c r="N638" i="109"/>
  <c r="O84" i="109"/>
  <c r="X955" i="109"/>
  <c r="P3694" i="109"/>
  <c r="Q3322" i="109"/>
  <c r="X597" i="109"/>
  <c r="Q632" i="112"/>
  <c r="P557" i="109"/>
  <c r="N11" i="110"/>
  <c r="Z318" i="109"/>
  <c r="X741" i="109"/>
  <c r="W389" i="109"/>
  <c r="S2012" i="109"/>
  <c r="Q609" i="109"/>
  <c r="N2378" i="109"/>
  <c r="P4152" i="109"/>
  <c r="X2926" i="109"/>
  <c r="P2273" i="109"/>
  <c r="P2940" i="109"/>
  <c r="P3702" i="109"/>
  <c r="Q1658" i="109"/>
  <c r="W481" i="109"/>
  <c r="W1578" i="109"/>
  <c r="X127" i="109"/>
  <c r="U1591" i="109"/>
  <c r="P1733" i="109"/>
  <c r="V282" i="109"/>
  <c r="U2945" i="109"/>
  <c r="V3040" i="109"/>
  <c r="T945" i="109"/>
  <c r="V1128" i="109"/>
  <c r="Y2965" i="109"/>
  <c r="N3028" i="109"/>
  <c r="Y2748" i="109"/>
  <c r="O3288" i="109"/>
  <c r="P1689" i="112"/>
  <c r="R431" i="109"/>
  <c r="X2194" i="109"/>
  <c r="U2626" i="109"/>
  <c r="U3000" i="109"/>
  <c r="R600" i="109"/>
  <c r="N2336" i="112"/>
  <c r="U3491" i="109"/>
  <c r="V2830" i="109"/>
  <c r="Y1275" i="109"/>
  <c r="Y405" i="109"/>
  <c r="O1366" i="109"/>
  <c r="T1496" i="109"/>
  <c r="Z3233" i="109"/>
  <c r="Q2699" i="109"/>
  <c r="W1533" i="109"/>
  <c r="W78" i="109"/>
  <c r="X59" i="109"/>
  <c r="T1879" i="109"/>
  <c r="O489" i="109"/>
  <c r="U3057" i="109"/>
  <c r="V1915" i="109"/>
  <c r="W1240" i="109"/>
  <c r="Y1958" i="109"/>
  <c r="R657" i="112"/>
  <c r="V550" i="109"/>
  <c r="X494" i="109"/>
  <c r="Y3458" i="109"/>
  <c r="W3664" i="109"/>
  <c r="Q1909" i="112"/>
  <c r="S548" i="109"/>
  <c r="P1738" i="109"/>
  <c r="P3891" i="109"/>
  <c r="Q735" i="112"/>
  <c r="Q2351" i="109"/>
  <c r="Y3830" i="109"/>
  <c r="T2260" i="109"/>
  <c r="S1620" i="109"/>
  <c r="U376" i="109"/>
  <c r="Y2977" i="109"/>
  <c r="Z3624" i="109"/>
  <c r="R3381" i="109"/>
  <c r="P144" i="112"/>
  <c r="U598" i="109"/>
  <c r="X861" i="109"/>
  <c r="N1835" i="109"/>
  <c r="W1313" i="109"/>
  <c r="V217" i="109"/>
  <c r="O167" i="109"/>
  <c r="N1327" i="109"/>
  <c r="W457" i="109"/>
  <c r="P2440" i="109"/>
  <c r="N301" i="112"/>
  <c r="X2396" i="109"/>
  <c r="W2220" i="109"/>
  <c r="P1359" i="109"/>
  <c r="V1010" i="109"/>
  <c r="W651" i="109"/>
  <c r="T400" i="109"/>
  <c r="R3414" i="109"/>
  <c r="W218" i="109"/>
  <c r="P3189" i="109"/>
  <c r="X126" i="109"/>
  <c r="U1149" i="109"/>
  <c r="P2608" i="109"/>
  <c r="Y286" i="109"/>
  <c r="W14" i="109"/>
  <c r="S3090" i="109"/>
  <c r="O2094" i="109"/>
  <c r="Y1940" i="109"/>
  <c r="O3940" i="109"/>
  <c r="P182" i="109"/>
  <c r="R3049" i="109"/>
  <c r="W4121" i="109"/>
  <c r="O496" i="109"/>
  <c r="W1834" i="109"/>
  <c r="V2769" i="109"/>
  <c r="O536" i="112"/>
  <c r="Q1344" i="109"/>
  <c r="S1361" i="109"/>
  <c r="S1630" i="109"/>
  <c r="S228" i="109"/>
  <c r="Y4304" i="109"/>
  <c r="O1540" i="109"/>
  <c r="O102" i="109"/>
  <c r="T626" i="109"/>
  <c r="N803" i="112"/>
  <c r="S1341" i="109"/>
  <c r="Q2363" i="109"/>
  <c r="T1707" i="109"/>
  <c r="W1888" i="109"/>
  <c r="W2195" i="109"/>
  <c r="O371" i="109"/>
  <c r="W4021" i="109"/>
  <c r="S3733" i="109"/>
  <c r="R3670" i="109"/>
  <c r="O487" i="109"/>
  <c r="Q1661" i="109"/>
  <c r="U1889" i="109"/>
  <c r="Q637" i="109"/>
  <c r="V4186" i="109"/>
  <c r="Q2609" i="109"/>
  <c r="T1484" i="109"/>
  <c r="W1969" i="109"/>
  <c r="P3829" i="109"/>
  <c r="P2256" i="109"/>
  <c r="O1380" i="109"/>
  <c r="S3136" i="109"/>
  <c r="S806" i="109"/>
  <c r="N358" i="112"/>
  <c r="O1490" i="109"/>
  <c r="Y758" i="109"/>
  <c r="R4052" i="109"/>
  <c r="Q588" i="109"/>
  <c r="P3089" i="109"/>
  <c r="U3738" i="109"/>
  <c r="O721" i="112"/>
  <c r="S521" i="109"/>
  <c r="W2371" i="109"/>
  <c r="N3852" i="109"/>
  <c r="N18" i="109"/>
  <c r="P2237" i="109"/>
  <c r="P1757" i="112"/>
  <c r="O3465" i="109"/>
  <c r="P109" i="110"/>
  <c r="V4258" i="109"/>
  <c r="U3500" i="109"/>
  <c r="N2996" i="109"/>
  <c r="P155" i="109"/>
  <c r="Q938" i="109"/>
  <c r="Q203" i="109"/>
  <c r="U1211" i="109"/>
  <c r="X1899" i="109"/>
  <c r="N2268" i="109"/>
  <c r="P1020" i="112"/>
  <c r="T2214" i="109"/>
  <c r="O1608" i="109"/>
  <c r="O40" i="112"/>
  <c r="Y3681" i="109"/>
  <c r="N75" i="110"/>
  <c r="S3803" i="109"/>
  <c r="R3404" i="109"/>
  <c r="X838" i="109"/>
  <c r="T208" i="109"/>
  <c r="X997" i="109"/>
  <c r="U3488" i="109"/>
  <c r="X3091" i="109"/>
  <c r="Q3847" i="109"/>
  <c r="P3128" i="109"/>
  <c r="P408" i="112"/>
  <c r="X2973" i="109"/>
  <c r="Q1199" i="109"/>
  <c r="S996" i="109"/>
  <c r="T1242" i="109"/>
  <c r="W2074" i="109"/>
  <c r="Y143" i="109"/>
  <c r="X4245" i="109"/>
  <c r="W1979" i="109"/>
  <c r="X43" i="109"/>
  <c r="T1353" i="109"/>
  <c r="R3673" i="109"/>
  <c r="Y2118" i="109"/>
  <c r="Q4152" i="109"/>
  <c r="S2585" i="109"/>
  <c r="V1737" i="109"/>
  <c r="T1838" i="109"/>
  <c r="Y3804" i="109"/>
  <c r="T533" i="109"/>
  <c r="V94" i="109"/>
  <c r="P3064" i="109"/>
  <c r="Y2007" i="109"/>
  <c r="N3452" i="109"/>
  <c r="U2301" i="109"/>
  <c r="X1888" i="109"/>
  <c r="P2065" i="109"/>
  <c r="V2052" i="109"/>
  <c r="Z2176" i="109"/>
  <c r="Y945" i="109"/>
  <c r="O1129" i="109"/>
  <c r="S110" i="109"/>
  <c r="S3869" i="109"/>
  <c r="R869" i="109"/>
  <c r="Q153" i="110"/>
  <c r="T3524" i="109"/>
  <c r="Q1203" i="109"/>
  <c r="Y3568" i="109"/>
  <c r="U2222" i="109"/>
  <c r="V2758" i="109"/>
  <c r="Y958" i="109"/>
  <c r="N399" i="112"/>
  <c r="Q1293" i="112"/>
  <c r="Z2910" i="109"/>
  <c r="Q775" i="109"/>
  <c r="Y2995" i="109"/>
  <c r="V2457" i="109"/>
  <c r="T3481" i="109"/>
  <c r="T4184" i="109"/>
  <c r="R3663" i="109"/>
  <c r="O1958" i="109"/>
  <c r="T45" i="110"/>
  <c r="R95" i="110"/>
  <c r="Y3141" i="109"/>
  <c r="S1174" i="109"/>
  <c r="N3020" i="109"/>
  <c r="U1741" i="109"/>
  <c r="N2581" i="109"/>
  <c r="O478" i="112"/>
  <c r="P496" i="109"/>
  <c r="W960" i="109"/>
  <c r="W2260" i="109"/>
  <c r="X410" i="109"/>
  <c r="P3838" i="109"/>
  <c r="X557" i="109"/>
  <c r="O2404" i="109"/>
  <c r="W2796" i="109"/>
  <c r="Q4166" i="109"/>
  <c r="P4104" i="109"/>
  <c r="O4298" i="109"/>
  <c r="P1100" i="109"/>
  <c r="U3549" i="109"/>
  <c r="O933" i="112"/>
  <c r="P1352" i="109"/>
  <c r="V2354" i="109"/>
  <c r="V4240" i="109"/>
  <c r="Q886" i="109"/>
  <c r="S4305" i="109"/>
  <c r="Q3502" i="109"/>
  <c r="V2629" i="109"/>
  <c r="U806" i="109"/>
  <c r="X994" i="109"/>
  <c r="W1893" i="109"/>
  <c r="Y2202" i="109"/>
  <c r="T3307" i="109"/>
  <c r="U4102" i="109"/>
  <c r="W151" i="109"/>
  <c r="T1999" i="109"/>
  <c r="Y461" i="109"/>
  <c r="P289" i="112"/>
  <c r="Q1231" i="112"/>
  <c r="R1659" i="109"/>
  <c r="P3053" i="109"/>
  <c r="K16" i="110"/>
  <c r="T3497" i="109"/>
  <c r="V3563" i="109"/>
  <c r="U5" i="109"/>
  <c r="N2641" i="109"/>
  <c r="Y3372" i="109"/>
  <c r="T2028" i="109"/>
  <c r="X71" i="109"/>
  <c r="U2814" i="109"/>
  <c r="N3879" i="109"/>
  <c r="V2251" i="109"/>
  <c r="S2039" i="109"/>
  <c r="V814" i="109"/>
  <c r="U2597" i="109"/>
  <c r="Y1563" i="109"/>
  <c r="W868" i="109"/>
  <c r="Q190" i="109"/>
  <c r="N4209" i="109"/>
  <c r="Q2237" i="109"/>
  <c r="S3745" i="109"/>
  <c r="V778" i="109"/>
  <c r="X1712" i="109"/>
  <c r="U955" i="109"/>
  <c r="P497" i="109"/>
  <c r="R3736" i="109"/>
  <c r="N1932" i="109"/>
  <c r="P1862" i="109"/>
  <c r="N1711" i="109"/>
  <c r="U4118" i="109"/>
  <c r="O748" i="109"/>
  <c r="R2379" i="109"/>
  <c r="N1632" i="109"/>
  <c r="V547" i="109"/>
  <c r="P358" i="112"/>
  <c r="S235" i="109"/>
  <c r="T3378" i="109"/>
  <c r="N145" i="112"/>
  <c r="O39" i="109"/>
  <c r="O527" i="109"/>
  <c r="W918" i="109"/>
  <c r="W2428" i="109"/>
  <c r="Q1853" i="109"/>
  <c r="P469" i="109"/>
  <c r="Y1927" i="109"/>
  <c r="Q3100" i="109"/>
  <c r="R3303" i="109"/>
  <c r="U4253" i="109"/>
  <c r="W1897" i="109"/>
  <c r="P3909" i="109"/>
  <c r="N2651" i="109"/>
  <c r="S214" i="109"/>
  <c r="N3373" i="109"/>
  <c r="V946" i="109"/>
  <c r="X104" i="109"/>
  <c r="Z3250" i="109"/>
  <c r="N3395" i="109"/>
  <c r="L131" i="110"/>
  <c r="O2433" i="109"/>
  <c r="O1665" i="109"/>
  <c r="T654" i="109"/>
  <c r="V3021" i="109"/>
  <c r="Y1895" i="109"/>
  <c r="U2618" i="109"/>
  <c r="R1830" i="109"/>
  <c r="U1932" i="109"/>
  <c r="W892" i="109"/>
  <c r="Y393" i="109"/>
  <c r="W4082" i="109"/>
  <c r="P1687" i="109"/>
  <c r="N694" i="112"/>
  <c r="P67" i="110"/>
  <c r="W1689" i="109"/>
  <c r="P1058" i="112"/>
  <c r="Q524" i="112"/>
  <c r="Q4283" i="109"/>
  <c r="V2019" i="109"/>
  <c r="Q1434" i="112"/>
  <c r="T1893" i="109"/>
  <c r="X1371" i="109"/>
  <c r="Q1901" i="109"/>
  <c r="R995" i="109"/>
  <c r="O2710" i="109"/>
  <c r="V820" i="109"/>
  <c r="T486" i="109"/>
  <c r="T4255" i="109"/>
  <c r="V1651" i="109"/>
  <c r="V3072" i="109"/>
  <c r="R163" i="109"/>
  <c r="T124" i="109"/>
  <c r="J181" i="113"/>
  <c r="V1646" i="109"/>
  <c r="R2559" i="109"/>
  <c r="W1634" i="109"/>
  <c r="Y2670" i="109"/>
  <c r="T257" i="109"/>
  <c r="X1217" i="109"/>
  <c r="T417" i="109"/>
  <c r="P89" i="112"/>
  <c r="X987" i="109"/>
  <c r="T4216" i="109"/>
  <c r="P940" i="109"/>
  <c r="P3653" i="109"/>
  <c r="Y3018" i="109"/>
  <c r="V1633" i="109"/>
  <c r="P1629" i="109"/>
  <c r="V987" i="109"/>
  <c r="S3314" i="109"/>
  <c r="Z1405" i="109"/>
  <c r="P51" i="109"/>
  <c r="X604" i="109"/>
  <c r="U625" i="109"/>
  <c r="Y1957" i="109"/>
  <c r="U1190" i="109"/>
  <c r="M42" i="110"/>
  <c r="Y130" i="109"/>
  <c r="N2407" i="109"/>
  <c r="S531" i="109"/>
  <c r="N3801" i="109"/>
  <c r="V2780" i="109"/>
  <c r="V2369" i="109"/>
  <c r="O996" i="109"/>
  <c r="X110" i="109"/>
  <c r="Y3762" i="109"/>
  <c r="Q514" i="112"/>
  <c r="R590" i="109"/>
  <c r="T3105" i="109"/>
  <c r="U1142" i="109"/>
  <c r="V3719" i="109"/>
  <c r="O1176" i="109"/>
  <c r="U1602" i="109"/>
  <c r="Q1256" i="109"/>
  <c r="S2429" i="109"/>
  <c r="U396" i="109"/>
  <c r="Q392" i="112"/>
  <c r="Y180" i="109"/>
  <c r="W2826" i="109"/>
  <c r="P2817" i="109"/>
  <c r="O1919" i="109"/>
  <c r="P4269" i="109"/>
  <c r="S4027" i="109"/>
  <c r="S3826" i="109"/>
  <c r="P1625" i="109"/>
  <c r="Q590" i="109"/>
  <c r="N2073" i="109"/>
  <c r="P3113" i="109"/>
  <c r="Q293" i="109"/>
  <c r="V4174" i="109"/>
  <c r="P3826" i="109"/>
  <c r="P197" i="109"/>
  <c r="Q1191" i="109"/>
  <c r="Z1062" i="109"/>
  <c r="V3419" i="109"/>
  <c r="P8" i="110"/>
  <c r="W1350" i="109"/>
  <c r="T2985" i="109"/>
  <c r="P537" i="112"/>
  <c r="U1629" i="109"/>
  <c r="Y2386" i="109"/>
  <c r="U2839" i="109"/>
  <c r="N1519" i="109"/>
  <c r="P1303" i="109"/>
  <c r="V1377" i="109"/>
  <c r="X3324" i="109"/>
  <c r="P2763" i="109"/>
  <c r="P181" i="109"/>
  <c r="O2306" i="109"/>
  <c r="N2459" i="109"/>
  <c r="O3888" i="109"/>
  <c r="O2630" i="109"/>
  <c r="R2226" i="109"/>
  <c r="N693" i="112"/>
  <c r="U4091" i="109"/>
  <c r="R1550" i="109"/>
  <c r="J134" i="113"/>
  <c r="U3526" i="109"/>
  <c r="V517" i="109"/>
  <c r="X1115" i="109"/>
  <c r="W2593" i="109"/>
  <c r="P2460" i="109"/>
  <c r="O1720" i="109"/>
  <c r="T4043" i="109"/>
  <c r="S3665" i="109"/>
  <c r="R2470" i="109"/>
  <c r="O2205" i="109"/>
  <c r="U275" i="109"/>
  <c r="N3436" i="109"/>
  <c r="P2653" i="109"/>
  <c r="Q804" i="112"/>
  <c r="R985" i="109"/>
  <c r="O2310" i="109"/>
  <c r="P1471" i="109"/>
  <c r="W4308" i="109"/>
  <c r="W3003" i="109"/>
  <c r="J13" i="113"/>
  <c r="P20" i="110"/>
  <c r="W2997" i="109"/>
  <c r="T2022" i="109"/>
  <c r="V2965" i="109"/>
  <c r="O1291" i="112"/>
  <c r="Y2424" i="109"/>
  <c r="U251" i="109"/>
  <c r="P199" i="109"/>
  <c r="T1551" i="109"/>
  <c r="R74" i="110"/>
  <c r="T1013" i="109"/>
  <c r="R3807" i="109"/>
  <c r="Y401" i="109"/>
  <c r="V1971" i="109"/>
  <c r="O520" i="109"/>
  <c r="N638" i="112"/>
  <c r="S3091" i="109"/>
  <c r="Q2354" i="109"/>
  <c r="T1668" i="109"/>
  <c r="T262" i="109"/>
  <c r="V4300" i="109"/>
  <c r="V2338" i="109"/>
  <c r="U2239" i="109"/>
  <c r="V74" i="109"/>
  <c r="V2462" i="109"/>
  <c r="U1204" i="109"/>
  <c r="O1103" i="109"/>
  <c r="O1617" i="112"/>
  <c r="X2590" i="109"/>
  <c r="O809" i="112"/>
  <c r="R2796" i="109"/>
  <c r="T224" i="109"/>
  <c r="T1256" i="109"/>
  <c r="P3509" i="109"/>
  <c r="S3440" i="109"/>
  <c r="N4075" i="109"/>
  <c r="W1728" i="109"/>
  <c r="O4094" i="109"/>
  <c r="S519" i="109"/>
  <c r="V1750" i="109"/>
  <c r="V244" i="109"/>
  <c r="R95" i="109"/>
  <c r="X1713" i="109"/>
  <c r="U242" i="109"/>
  <c r="R4179" i="109"/>
  <c r="S540" i="109"/>
  <c r="V1360" i="109"/>
  <c r="O3043" i="109"/>
  <c r="V2232" i="109"/>
  <c r="P2272" i="109"/>
  <c r="N2235" i="109"/>
  <c r="X3213" i="109"/>
  <c r="Y1236" i="109"/>
  <c r="X413" i="109"/>
  <c r="R2391" i="109"/>
  <c r="N2034" i="109"/>
  <c r="P745" i="112"/>
  <c r="R3934" i="109"/>
  <c r="Y74" i="109"/>
  <c r="R658" i="112"/>
  <c r="R197" i="109"/>
  <c r="O889" i="109"/>
  <c r="R2722" i="109"/>
  <c r="T1356" i="109"/>
  <c r="V1528" i="109"/>
  <c r="V4252" i="109"/>
  <c r="R3394" i="109"/>
  <c r="R3797" i="109"/>
  <c r="S2356" i="109"/>
  <c r="P2605" i="109"/>
  <c r="O144" i="109"/>
  <c r="Q2680" i="112"/>
  <c r="O1585" i="109"/>
  <c r="Q20" i="109"/>
  <c r="O1202" i="109"/>
  <c r="V2709" i="109"/>
  <c r="P1193" i="109"/>
  <c r="W2227" i="109"/>
  <c r="W1169" i="109"/>
  <c r="U2715" i="109"/>
  <c r="O282" i="109"/>
  <c r="W2957" i="109"/>
  <c r="S1533" i="109"/>
  <c r="Q1891" i="109"/>
  <c r="P1997" i="109"/>
  <c r="W3683" i="109"/>
  <c r="S1558" i="109"/>
  <c r="V1735" i="109"/>
  <c r="V2272" i="109"/>
  <c r="V1315" i="109"/>
  <c r="X750" i="109"/>
  <c r="S3808" i="109"/>
  <c r="T1832" i="109"/>
  <c r="W2218" i="109"/>
  <c r="O1189" i="109"/>
  <c r="S1109" i="109"/>
  <c r="T2982" i="109"/>
  <c r="S279" i="109"/>
  <c r="T506" i="109"/>
  <c r="Y2038" i="109"/>
  <c r="X1598" i="109"/>
  <c r="V2683" i="109"/>
  <c r="W2009" i="109"/>
  <c r="W1256" i="109"/>
  <c r="T1010" i="109"/>
  <c r="N3469" i="109"/>
  <c r="X79" i="109"/>
  <c r="Y2813" i="109"/>
  <c r="U3348" i="109"/>
  <c r="O16" i="112"/>
  <c r="X3576" i="109"/>
  <c r="Y3570" i="109"/>
  <c r="Y4176" i="109"/>
  <c r="S2469" i="109"/>
  <c r="S3538" i="109"/>
  <c r="S2452" i="109"/>
  <c r="T3377" i="109"/>
  <c r="W3507" i="109"/>
  <c r="P3341" i="109"/>
  <c r="Q2481" i="112"/>
  <c r="Y920" i="109"/>
  <c r="U961" i="109"/>
  <c r="Y3521" i="109"/>
  <c r="P128" i="109"/>
  <c r="T633" i="109"/>
  <c r="X4153" i="109"/>
  <c r="Y534" i="109"/>
  <c r="W414" i="109"/>
  <c r="P1226" i="109"/>
  <c r="P2957" i="109"/>
  <c r="W2831" i="109"/>
  <c r="X2057" i="109"/>
  <c r="R4270" i="109"/>
  <c r="T2657" i="109"/>
  <c r="N502" i="109"/>
  <c r="V4094" i="109"/>
  <c r="V1531" i="109"/>
  <c r="N2219" i="112"/>
  <c r="T3121" i="109"/>
  <c r="U2038" i="109"/>
  <c r="N2399" i="112"/>
  <c r="P1995" i="109"/>
  <c r="X2023" i="109"/>
  <c r="R154" i="109"/>
  <c r="Q471" i="109"/>
  <c r="U977" i="109"/>
  <c r="P918" i="109"/>
  <c r="T1488" i="109"/>
  <c r="U3657" i="109"/>
  <c r="N1343" i="109"/>
  <c r="U1349" i="109"/>
  <c r="S2058" i="109"/>
  <c r="O987" i="109"/>
  <c r="V3189" i="109"/>
  <c r="K133" i="113"/>
  <c r="Q3571" i="109"/>
  <c r="P1497" i="109"/>
  <c r="L11" i="113"/>
  <c r="Y3456" i="109"/>
  <c r="S3351" i="109"/>
  <c r="Q630" i="109"/>
  <c r="Q1644" i="109"/>
  <c r="V3857" i="109"/>
  <c r="X2791" i="109"/>
  <c r="P888" i="109"/>
  <c r="Q4182" i="109"/>
  <c r="V2641" i="109"/>
  <c r="O1406" i="112"/>
  <c r="Y1587" i="109"/>
  <c r="Y627" i="109"/>
  <c r="R1956" i="109"/>
  <c r="O130" i="112"/>
  <c r="N3724" i="109"/>
  <c r="M23" i="113"/>
  <c r="X3059" i="109"/>
  <c r="U2449" i="109"/>
  <c r="P2434" i="109"/>
  <c r="V204" i="109"/>
  <c r="X1211" i="109"/>
  <c r="P965" i="109"/>
  <c r="T4088" i="109"/>
  <c r="P207" i="109"/>
  <c r="X4044" i="109"/>
  <c r="O3012" i="109"/>
  <c r="R1124" i="109"/>
  <c r="V4062" i="109"/>
  <c r="V1911" i="109"/>
  <c r="Z3272" i="109"/>
  <c r="X1671" i="109"/>
  <c r="T3657" i="109"/>
  <c r="O3847" i="109"/>
  <c r="U3802" i="109"/>
  <c r="V2371" i="109"/>
  <c r="T49" i="109"/>
  <c r="X2018" i="109"/>
  <c r="Q1630" i="109"/>
  <c r="T871" i="109"/>
  <c r="Y418" i="109"/>
  <c r="O3721" i="109"/>
  <c r="S649" i="109"/>
  <c r="Q3017" i="109"/>
  <c r="P1287" i="109"/>
  <c r="W2439" i="109"/>
  <c r="R1307" i="109"/>
  <c r="Y2702" i="109"/>
  <c r="O2649" i="109"/>
  <c r="Q181" i="109"/>
  <c r="Z1053" i="109"/>
  <c r="T3038" i="109"/>
  <c r="N883" i="109"/>
  <c r="N736" i="109"/>
  <c r="Z366" i="109"/>
  <c r="V819" i="109"/>
  <c r="R885" i="112"/>
  <c r="Q3446" i="109"/>
  <c r="V3937" i="109"/>
  <c r="Q73" i="109"/>
  <c r="T261" i="109"/>
  <c r="X3470" i="109"/>
  <c r="N433" i="109"/>
  <c r="U3145" i="109"/>
  <c r="Y3710" i="109"/>
  <c r="W4284" i="109"/>
  <c r="U3078" i="109"/>
  <c r="P851" i="109"/>
  <c r="U1326" i="109"/>
  <c r="V2309" i="109"/>
  <c r="V3672" i="109"/>
  <c r="Y48" i="109"/>
  <c r="V1748" i="109"/>
  <c r="Q556" i="112"/>
  <c r="Q885" i="109"/>
  <c r="S3179" i="109"/>
  <c r="Y1388" i="109"/>
  <c r="S4218" i="109"/>
  <c r="V2631" i="109"/>
  <c r="S1330" i="109"/>
  <c r="Q1363" i="109"/>
  <c r="V2807" i="109"/>
  <c r="R2779" i="109"/>
  <c r="N3832" i="109"/>
  <c r="O1324" i="112"/>
  <c r="V4176" i="109"/>
  <c r="T1370" i="109"/>
  <c r="R85" i="109"/>
  <c r="S1622" i="109"/>
  <c r="Q3038" i="109"/>
  <c r="U3461" i="109"/>
  <c r="N1724" i="112"/>
  <c r="Q1845" i="112"/>
  <c r="W2772" i="109"/>
  <c r="P284" i="109"/>
  <c r="W3294" i="109"/>
  <c r="X4274" i="109"/>
  <c r="R1135" i="109"/>
  <c r="O1787" i="112"/>
  <c r="X3682" i="109"/>
  <c r="Y640" i="109"/>
  <c r="Q3819" i="109"/>
  <c r="P698" i="112"/>
  <c r="Y2454" i="109"/>
  <c r="N35" i="112"/>
  <c r="R3870" i="109"/>
  <c r="P1217" i="109"/>
  <c r="N52" i="109"/>
  <c r="Q4036" i="109"/>
  <c r="Q2639" i="109"/>
  <c r="Y448" i="109"/>
  <c r="P514" i="109"/>
  <c r="W1192" i="109"/>
  <c r="X4168" i="109"/>
  <c r="N3178" i="109"/>
  <c r="U2795" i="109"/>
  <c r="S1650" i="109"/>
  <c r="Q3548" i="109"/>
  <c r="N786" i="112"/>
  <c r="Z2520" i="109"/>
  <c r="S4052" i="109"/>
  <c r="Q1622" i="109"/>
  <c r="N2306" i="109"/>
  <c r="Y4026" i="109"/>
  <c r="Z1091" i="109"/>
  <c r="R3667" i="109"/>
  <c r="P54" i="112"/>
  <c r="N4076" i="109"/>
  <c r="P137" i="109"/>
  <c r="Y82" i="109"/>
  <c r="V2713" i="109"/>
  <c r="N831" i="109"/>
  <c r="T2042" i="109"/>
  <c r="Q2195" i="109"/>
  <c r="P342" i="112"/>
  <c r="P3062" i="109"/>
  <c r="N2084" i="109"/>
  <c r="R3181" i="109"/>
  <c r="N351" i="112"/>
  <c r="S4246" i="109"/>
  <c r="R1148" i="109"/>
  <c r="X448" i="109"/>
  <c r="O114" i="110"/>
  <c r="V3094" i="109"/>
  <c r="R2675" i="109"/>
  <c r="W3395" i="109"/>
  <c r="S36" i="110"/>
  <c r="R4170" i="109"/>
  <c r="P1376" i="109"/>
  <c r="Y1464" i="109"/>
  <c r="S2711" i="109"/>
  <c r="V3113" i="109"/>
  <c r="W2007" i="109"/>
  <c r="Y1100" i="109"/>
  <c r="O2949" i="109"/>
  <c r="R3154" i="109"/>
  <c r="T4181" i="109"/>
  <c r="U2359" i="109"/>
  <c r="T2704" i="109"/>
  <c r="Y1132" i="109"/>
  <c r="N2241" i="109"/>
  <c r="Q2604" i="109"/>
  <c r="S3721" i="109"/>
  <c r="U2759" i="109"/>
  <c r="O3021" i="109"/>
  <c r="Y4179" i="109"/>
  <c r="N1289" i="109"/>
  <c r="N2238" i="109"/>
  <c r="U4220" i="109"/>
  <c r="R910" i="109"/>
  <c r="Y2794" i="109"/>
  <c r="S1176" i="109"/>
  <c r="V2199" i="109"/>
  <c r="P2049" i="109"/>
  <c r="T2588" i="109"/>
  <c r="O1915" i="109"/>
  <c r="P1188" i="109"/>
  <c r="Y2782" i="109"/>
  <c r="S3115" i="109"/>
  <c r="X1703" i="109"/>
  <c r="U1358" i="109"/>
  <c r="O2793" i="109"/>
  <c r="S993" i="109"/>
  <c r="Y54" i="109"/>
  <c r="T969" i="109"/>
  <c r="T2114" i="109"/>
  <c r="V3874" i="109"/>
  <c r="W2014" i="109"/>
  <c r="S3346" i="109"/>
  <c r="V2934" i="109"/>
  <c r="P4055" i="109"/>
  <c r="Y1333" i="109"/>
  <c r="T4198" i="109"/>
  <c r="S3152" i="109"/>
  <c r="S1276" i="109"/>
  <c r="O409" i="109"/>
  <c r="T2059" i="109"/>
  <c r="Y68" i="109"/>
  <c r="O4202" i="109"/>
  <c r="X3337" i="109"/>
  <c r="U3798" i="109"/>
  <c r="Q3846" i="109"/>
  <c r="Y628" i="109"/>
  <c r="T2213" i="109"/>
  <c r="W1268" i="109"/>
  <c r="P2732" i="109"/>
  <c r="R240" i="109"/>
  <c r="Z2856" i="109"/>
  <c r="W495" i="109"/>
  <c r="P2675" i="109"/>
  <c r="P1097" i="112"/>
  <c r="U2417" i="109"/>
  <c r="W2971" i="109"/>
  <c r="O3382" i="109"/>
  <c r="R2212" i="109"/>
  <c r="P2108" i="109"/>
  <c r="N760" i="109"/>
  <c r="R3292" i="109"/>
  <c r="U2711" i="109"/>
  <c r="S3876" i="109"/>
  <c r="W2069" i="109"/>
  <c r="W4142" i="109"/>
  <c r="P2263" i="109"/>
  <c r="U3454" i="109"/>
  <c r="S1976" i="109"/>
  <c r="S2321" i="109"/>
  <c r="Q37" i="112"/>
  <c r="N1260" i="109"/>
  <c r="S1674" i="109"/>
  <c r="Z330" i="109"/>
  <c r="R744" i="109"/>
  <c r="T559" i="109"/>
  <c r="V421" i="109"/>
  <c r="N3504" i="109"/>
  <c r="S2560" i="109"/>
  <c r="V3555" i="109"/>
  <c r="U1488" i="109"/>
  <c r="N1564" i="109"/>
  <c r="T823" i="109"/>
  <c r="Q2613" i="109"/>
  <c r="T2104" i="109"/>
  <c r="X1491" i="109"/>
  <c r="X4244" i="109"/>
  <c r="P186" i="109"/>
  <c r="P1106" i="109"/>
  <c r="P3347" i="109"/>
  <c r="S646" i="109"/>
  <c r="T3851" i="109"/>
  <c r="O938" i="112"/>
  <c r="Q2118" i="112"/>
  <c r="S1573" i="109"/>
  <c r="N407" i="109"/>
  <c r="Q818" i="109"/>
  <c r="X1656" i="109"/>
  <c r="V2654" i="109"/>
  <c r="U1726" i="109"/>
  <c r="O3789" i="109"/>
  <c r="P591" i="109"/>
  <c r="X273" i="109"/>
  <c r="Y1250" i="109"/>
  <c r="P2022" i="109"/>
  <c r="Y4220" i="109"/>
  <c r="Q1936" i="109"/>
  <c r="Q3005" i="109"/>
  <c r="Q2118" i="109"/>
  <c r="Q1240" i="112"/>
  <c r="V753" i="109"/>
  <c r="R3758" i="109"/>
  <c r="Y3369" i="109"/>
  <c r="R900" i="109"/>
  <c r="M163" i="110"/>
  <c r="Q1851" i="109"/>
  <c r="V2110" i="109"/>
  <c r="X2577" i="109"/>
  <c r="Q2436" i="109"/>
  <c r="X823" i="109"/>
  <c r="O128" i="109"/>
  <c r="T1541" i="109"/>
  <c r="N3784" i="109"/>
  <c r="R2575" i="109"/>
  <c r="N3368" i="109"/>
  <c r="W3320" i="109"/>
  <c r="X3512" i="109"/>
  <c r="S484" i="109"/>
  <c r="R1510" i="109"/>
  <c r="L174" i="110"/>
  <c r="Y3783" i="109"/>
  <c r="Q3134" i="109"/>
  <c r="T1657" i="109"/>
  <c r="Y2281" i="109"/>
  <c r="V4031" i="109"/>
  <c r="X1294" i="109"/>
  <c r="Q621" i="109"/>
  <c r="T879" i="109"/>
  <c r="Q446" i="109"/>
  <c r="U2202" i="109"/>
  <c r="T2442" i="109"/>
  <c r="X2077" i="109"/>
  <c r="T3449" i="109"/>
  <c r="Q790" i="112"/>
  <c r="U3710" i="109"/>
  <c r="O3887" i="109"/>
  <c r="N38" i="109"/>
  <c r="W2423" i="109"/>
  <c r="Y417" i="109"/>
  <c r="Z701" i="109"/>
  <c r="Y2568" i="109"/>
  <c r="W1178" i="109"/>
  <c r="N587" i="109"/>
  <c r="R3147" i="109"/>
  <c r="U1155" i="109"/>
  <c r="R170" i="109"/>
  <c r="R874" i="109"/>
  <c r="R2787" i="109"/>
  <c r="Q400" i="112"/>
  <c r="P1751" i="109"/>
  <c r="Q2312" i="109"/>
  <c r="V120" i="109"/>
  <c r="P4234" i="109"/>
  <c r="X18" i="109"/>
  <c r="O1252" i="109"/>
  <c r="R1225" i="109"/>
  <c r="X641" i="109"/>
  <c r="S3504" i="109"/>
  <c r="X2753" i="109"/>
  <c r="N3456" i="109"/>
  <c r="T3212" i="109"/>
  <c r="U3344" i="109"/>
  <c r="R877" i="109"/>
  <c r="R3092" i="109"/>
  <c r="U4238" i="109"/>
  <c r="V290" i="109"/>
  <c r="S515" i="109"/>
  <c r="S432" i="109"/>
  <c r="Y3792" i="109"/>
  <c r="R1957" i="109"/>
  <c r="R2803" i="109"/>
  <c r="P604" i="109"/>
  <c r="P1654" i="109"/>
  <c r="N1521" i="109"/>
  <c r="Q117" i="110"/>
  <c r="S1640" i="109"/>
  <c r="P1174" i="109"/>
  <c r="Q8" i="112"/>
  <c r="V2719" i="109"/>
  <c r="R2959" i="109"/>
  <c r="T3420" i="109"/>
  <c r="V4222" i="109"/>
  <c r="N3200" i="109"/>
  <c r="V3145" i="109"/>
  <c r="S2196" i="109"/>
  <c r="P387" i="112"/>
  <c r="N289" i="112"/>
  <c r="Y608" i="109"/>
  <c r="T963" i="109"/>
  <c r="O956" i="109"/>
  <c r="Y2010" i="109"/>
  <c r="X3566" i="109"/>
  <c r="O2025" i="109"/>
  <c r="O1699" i="109"/>
  <c r="S4240" i="109"/>
  <c r="W1514" i="109"/>
  <c r="S2247" i="109"/>
  <c r="V2585" i="109"/>
  <c r="T3368" i="109"/>
  <c r="P379" i="109"/>
  <c r="N2088" i="109"/>
  <c r="V2254" i="109"/>
  <c r="T885" i="109"/>
  <c r="W504" i="109"/>
  <c r="R1891" i="109"/>
  <c r="O73" i="110"/>
  <c r="V592" i="109"/>
  <c r="Q259" i="112"/>
  <c r="U1020" i="109"/>
  <c r="P2595" i="109"/>
  <c r="O3136" i="109"/>
  <c r="X2768" i="109"/>
  <c r="N762" i="109"/>
  <c r="Y2483" i="109"/>
  <c r="T2668" i="109"/>
  <c r="W4125" i="109"/>
  <c r="N2646" i="109"/>
  <c r="S813" i="109"/>
  <c r="O973" i="109"/>
  <c r="P2006" i="109"/>
  <c r="T1951" i="109"/>
  <c r="Q3569" i="109"/>
  <c r="V734" i="109"/>
  <c r="O976" i="112"/>
  <c r="W3515" i="109"/>
  <c r="T872" i="109"/>
  <c r="W4153" i="109"/>
  <c r="S463" i="109"/>
  <c r="N2140" i="112"/>
  <c r="N1568" i="109"/>
  <c r="R2664" i="109"/>
  <c r="W1947" i="109"/>
  <c r="O828" i="109"/>
  <c r="R2033" i="109"/>
  <c r="X2236" i="109"/>
  <c r="V1888" i="109"/>
  <c r="N1359" i="109"/>
  <c r="W2625" i="109"/>
  <c r="U606" i="109"/>
  <c r="P140" i="112"/>
  <c r="N1661" i="109"/>
  <c r="Q2047" i="109"/>
  <c r="T2324" i="109"/>
  <c r="J106" i="113"/>
  <c r="T1101" i="109"/>
  <c r="U3819" i="109"/>
  <c r="O2573" i="112"/>
  <c r="P143" i="109"/>
  <c r="T2032" i="109"/>
  <c r="Q508" i="109"/>
  <c r="X1697" i="109"/>
  <c r="Q1099" i="109"/>
  <c r="Y220" i="109"/>
  <c r="S1537" i="109"/>
  <c r="S974" i="109"/>
  <c r="S2381" i="109"/>
  <c r="T373" i="109"/>
  <c r="S2685" i="109"/>
  <c r="W799" i="109"/>
  <c r="P126" i="109"/>
  <c r="T3780" i="109"/>
  <c r="P516" i="109"/>
  <c r="W517" i="109"/>
  <c r="X2475" i="109"/>
  <c r="S3380" i="109"/>
  <c r="W3042" i="109"/>
  <c r="R2016" i="109"/>
  <c r="O1553" i="109"/>
  <c r="Z1457" i="109"/>
  <c r="P2077" i="109"/>
  <c r="R2810" i="109"/>
  <c r="Q2629" i="109"/>
  <c r="U2676" i="109"/>
  <c r="X2984" i="109"/>
  <c r="W254" i="109"/>
  <c r="O2750" i="109"/>
  <c r="S161" i="110"/>
  <c r="Z3948" i="109"/>
  <c r="Y460" i="109"/>
  <c r="R2068" i="109"/>
  <c r="Y2799" i="109"/>
  <c r="X2671" i="109"/>
  <c r="W4242" i="109"/>
  <c r="P3839" i="109"/>
  <c r="T799" i="109"/>
  <c r="R2562" i="109"/>
  <c r="V3014" i="109"/>
  <c r="Y2026" i="109"/>
  <c r="N1697" i="109"/>
  <c r="V940" i="109"/>
  <c r="U1259" i="109"/>
  <c r="U1910" i="109"/>
  <c r="O3205" i="109"/>
  <c r="W2324" i="109"/>
  <c r="S3764" i="109"/>
  <c r="R3157" i="109"/>
  <c r="R1269" i="109"/>
  <c r="X862" i="109"/>
  <c r="U476" i="109"/>
  <c r="Q1114" i="109"/>
  <c r="O140" i="109"/>
  <c r="R1565" i="109"/>
  <c r="N2741" i="109"/>
  <c r="Y1148" i="109"/>
  <c r="R3502" i="109"/>
  <c r="W901" i="109"/>
  <c r="P1179" i="109"/>
  <c r="N3665" i="109"/>
  <c r="S3411" i="109"/>
  <c r="U1718" i="109"/>
  <c r="W1966" i="109"/>
  <c r="Z716" i="109"/>
  <c r="P2036" i="109"/>
  <c r="V1837" i="109"/>
  <c r="X19" i="109"/>
  <c r="P1560" i="109"/>
  <c r="N2400" i="109"/>
  <c r="N1275" i="112"/>
  <c r="P2808" i="109"/>
  <c r="X3926" i="109"/>
  <c r="Y406" i="109"/>
  <c r="O379" i="109"/>
  <c r="N1707" i="109"/>
  <c r="V3478" i="109"/>
  <c r="R276" i="109"/>
  <c r="V2016" i="109"/>
  <c r="W1017" i="109"/>
  <c r="T2026" i="109"/>
  <c r="O2214" i="109"/>
  <c r="N2115" i="109"/>
  <c r="N1736" i="109"/>
  <c r="Q2060" i="109"/>
  <c r="Q7" i="109"/>
  <c r="X11" i="109"/>
  <c r="O235" i="112"/>
  <c r="U2452" i="109"/>
  <c r="W2281" i="109"/>
  <c r="W1921" i="109"/>
  <c r="O1234" i="112"/>
  <c r="V458" i="109"/>
  <c r="W1642" i="109"/>
  <c r="V3361" i="109"/>
  <c r="T1483" i="109"/>
  <c r="O1165" i="109"/>
  <c r="O3385" i="109"/>
  <c r="Q3076" i="109"/>
  <c r="X3660" i="109"/>
  <c r="U1006" i="109"/>
  <c r="U3824" i="109"/>
  <c r="S1147" i="109"/>
  <c r="V2587" i="109"/>
  <c r="T3059" i="109"/>
  <c r="R915" i="109"/>
  <c r="N2200" i="109"/>
  <c r="S4045" i="109"/>
  <c r="V1333" i="109"/>
  <c r="V2011" i="109"/>
  <c r="S1913" i="109"/>
  <c r="W2557" i="109"/>
  <c r="W2752" i="109"/>
  <c r="U2963" i="109"/>
  <c r="R287" i="109"/>
  <c r="V3747" i="109"/>
  <c r="P2365" i="109"/>
  <c r="O2467" i="109"/>
  <c r="R2692" i="109"/>
  <c r="X2395" i="109"/>
  <c r="R877" i="112"/>
  <c r="W3069" i="109"/>
  <c r="Z2141" i="109"/>
  <c r="V3298" i="109"/>
  <c r="T2330" i="109"/>
  <c r="V2788" i="109"/>
  <c r="Y650" i="109"/>
  <c r="W915" i="109"/>
  <c r="V3112" i="109"/>
  <c r="Z1806" i="109"/>
  <c r="T206" i="109"/>
  <c r="U289" i="109"/>
  <c r="S872" i="109"/>
  <c r="Q2458" i="109"/>
  <c r="N2620" i="109"/>
  <c r="P854" i="109"/>
  <c r="P3425" i="109"/>
  <c r="Q1471" i="109"/>
  <c r="P2755" i="109"/>
  <c r="W3935" i="109"/>
  <c r="N4021" i="109"/>
  <c r="V773" i="109"/>
  <c r="X1699" i="109"/>
  <c r="N2455" i="109"/>
  <c r="X4100" i="109"/>
  <c r="S3575" i="109"/>
  <c r="R2035" i="112"/>
  <c r="T1209" i="109"/>
  <c r="O4303" i="109"/>
  <c r="W2619" i="109"/>
  <c r="Q2769" i="109"/>
  <c r="T211" i="109"/>
  <c r="T3310" i="109"/>
  <c r="Q2236" i="109"/>
  <c r="P2205" i="109"/>
  <c r="Y1012" i="109"/>
  <c r="S142" i="109"/>
  <c r="U51" i="110"/>
  <c r="R1642" i="109"/>
  <c r="S1135" i="109"/>
  <c r="N1955" i="109"/>
  <c r="T285" i="109"/>
  <c r="O1346" i="109"/>
  <c r="W2372" i="109"/>
  <c r="W1564" i="109"/>
  <c r="W2982" i="109"/>
  <c r="O1038" i="112"/>
  <c r="V3325" i="109"/>
  <c r="Z3589" i="109"/>
  <c r="W1540" i="109"/>
  <c r="T508" i="109"/>
  <c r="R3757" i="109"/>
  <c r="Q828" i="112"/>
  <c r="T1622" i="109"/>
  <c r="O272" i="109"/>
  <c r="N1928" i="109"/>
  <c r="W1484" i="109"/>
  <c r="N383" i="109"/>
  <c r="X3540" i="109"/>
  <c r="P3023" i="109"/>
  <c r="W3103" i="109"/>
  <c r="U494" i="109"/>
  <c r="P634" i="109"/>
  <c r="V1289" i="109"/>
  <c r="X404" i="109"/>
  <c r="S3692" i="109"/>
  <c r="P4277" i="109"/>
  <c r="T2352" i="109"/>
  <c r="V3031" i="109"/>
  <c r="Y2812" i="109"/>
  <c r="O1921" i="109"/>
  <c r="Y1123" i="109"/>
  <c r="P809" i="109"/>
  <c r="S3163" i="109"/>
  <c r="U2195" i="109"/>
  <c r="X2931" i="109"/>
  <c r="N1133" i="109"/>
  <c r="T1282" i="109"/>
  <c r="Z3646" i="109"/>
  <c r="O1122" i="109"/>
  <c r="U1974" i="109"/>
  <c r="Q2666" i="109"/>
  <c r="T881" i="109"/>
  <c r="V2365" i="109"/>
  <c r="P1882" i="109"/>
  <c r="N2304" i="109"/>
  <c r="V3424" i="109"/>
  <c r="O3695" i="109"/>
  <c r="X2383" i="109"/>
  <c r="Y404" i="109"/>
  <c r="O3091" i="109"/>
  <c r="T1189" i="109"/>
  <c r="Z3239" i="109"/>
  <c r="Q2016" i="109"/>
  <c r="T3112" i="109"/>
  <c r="P780" i="109"/>
  <c r="W133" i="109"/>
  <c r="O2578" i="109"/>
  <c r="R1223" i="109"/>
  <c r="W3838" i="109"/>
  <c r="Y2201" i="109"/>
  <c r="Y1712" i="109"/>
  <c r="Q100" i="109"/>
  <c r="P771" i="109"/>
  <c r="O2105" i="109"/>
  <c r="S2763" i="109"/>
  <c r="Q1722" i="109"/>
  <c r="S1183" i="109"/>
  <c r="Y2643" i="109"/>
  <c r="V1304" i="109"/>
  <c r="V2003" i="109"/>
  <c r="U1621" i="109"/>
  <c r="T2620" i="109"/>
  <c r="T655" i="109"/>
  <c r="O2990" i="109"/>
  <c r="X1843" i="109"/>
  <c r="Y1626" i="109"/>
  <c r="R230" i="109"/>
  <c r="O1206" i="109"/>
  <c r="Y845" i="109"/>
  <c r="R161" i="110"/>
  <c r="U106" i="109"/>
  <c r="V853" i="109"/>
  <c r="T1493" i="109"/>
  <c r="N616" i="112"/>
  <c r="W1549" i="109"/>
  <c r="Q3778" i="109"/>
  <c r="S1953" i="109"/>
  <c r="X1849" i="109"/>
  <c r="S1154" i="109"/>
  <c r="Q2596" i="109"/>
  <c r="T1222" i="109"/>
  <c r="O1623" i="109"/>
  <c r="P4201" i="109"/>
  <c r="U67" i="109"/>
  <c r="W3760" i="109"/>
  <c r="V1990" i="109"/>
  <c r="V3334" i="109"/>
  <c r="W2215" i="109"/>
  <c r="O576" i="109"/>
  <c r="O2428" i="109"/>
  <c r="U148" i="109"/>
  <c r="Y1104" i="109"/>
  <c r="S1625" i="109"/>
  <c r="V4121" i="109"/>
  <c r="P103" i="112"/>
  <c r="N2000" i="109"/>
  <c r="T2670" i="109"/>
  <c r="S71" i="109"/>
  <c r="Q2368" i="112"/>
  <c r="X7" i="109"/>
  <c r="U849" i="109"/>
  <c r="P1614" i="112"/>
  <c r="S4259" i="109"/>
  <c r="P934" i="109"/>
  <c r="O120" i="112"/>
  <c r="P965" i="112"/>
  <c r="Z1819" i="109"/>
  <c r="Q2828" i="109"/>
  <c r="O854" i="109"/>
  <c r="S3737" i="109"/>
  <c r="M144" i="110"/>
  <c r="Z693" i="109"/>
  <c r="Q3490" i="109"/>
  <c r="R1021" i="109"/>
  <c r="O1030" i="112"/>
  <c r="P1557" i="109"/>
  <c r="T3084" i="109"/>
  <c r="U3486" i="109"/>
  <c r="X137" i="109"/>
  <c r="Q1402" i="112"/>
  <c r="O1654" i="109"/>
  <c r="S126" i="109"/>
  <c r="Y991" i="109"/>
  <c r="N782" i="112"/>
  <c r="X3108" i="109"/>
  <c r="N3900" i="109"/>
  <c r="O3383" i="109"/>
  <c r="Q3337" i="109"/>
  <c r="N2143" i="112"/>
  <c r="Q2032" i="109"/>
  <c r="P967" i="112"/>
  <c r="R823" i="109"/>
  <c r="O557" i="109"/>
  <c r="X73" i="109"/>
  <c r="R3186" i="109"/>
  <c r="V856" i="109"/>
  <c r="X3468" i="109"/>
  <c r="S2681" i="109"/>
  <c r="W3094" i="109"/>
  <c r="S1623" i="109"/>
  <c r="V742" i="109"/>
  <c r="N1899" i="112"/>
  <c r="W2433" i="109"/>
  <c r="T118" i="109"/>
  <c r="P3935" i="109"/>
  <c r="S478" i="109"/>
  <c r="R2401" i="109"/>
  <c r="O265" i="109"/>
  <c r="T933" i="109"/>
  <c r="T3550" i="109"/>
  <c r="O776" i="109"/>
  <c r="O3117" i="109"/>
  <c r="N1857" i="109"/>
  <c r="S162" i="109"/>
  <c r="U1532" i="109"/>
  <c r="Y2300" i="109"/>
  <c r="Y2215" i="109"/>
  <c r="Y2378" i="109"/>
  <c r="R3906" i="109"/>
  <c r="V1613" i="109"/>
  <c r="U229" i="109"/>
  <c r="O4022" i="109"/>
  <c r="V4202" i="109"/>
  <c r="V2634" i="109"/>
  <c r="P858" i="109"/>
  <c r="O3423" i="109"/>
  <c r="W195" i="109"/>
  <c r="P3158" i="109"/>
  <c r="W2713" i="109"/>
  <c r="Q780" i="112"/>
  <c r="P3346" i="109"/>
  <c r="X3386" i="109"/>
  <c r="R1692" i="109"/>
  <c r="U1572" i="109"/>
  <c r="T2390" i="109"/>
  <c r="U1507" i="109"/>
  <c r="X411" i="109"/>
  <c r="N2631" i="109"/>
  <c r="P3926" i="109"/>
  <c r="U3571" i="109"/>
  <c r="T752" i="109"/>
  <c r="Q3460" i="109"/>
  <c r="O353" i="112"/>
  <c r="Z1424" i="109"/>
  <c r="X2743" i="109"/>
  <c r="R564" i="109"/>
  <c r="V3752" i="109"/>
  <c r="N2534" i="112"/>
  <c r="V3079" i="109"/>
  <c r="P3366" i="109"/>
  <c r="W127" i="109"/>
  <c r="S1098" i="109"/>
  <c r="T460" i="109"/>
  <c r="T1744" i="109"/>
  <c r="N2697" i="109"/>
  <c r="O1770" i="112"/>
  <c r="M168" i="110"/>
  <c r="T2823" i="109"/>
  <c r="O624" i="109"/>
  <c r="T1317" i="109"/>
  <c r="P2479" i="109"/>
  <c r="U3536" i="109"/>
  <c r="U3688" i="109"/>
  <c r="X1479" i="109"/>
  <c r="Q2403" i="109"/>
  <c r="V178" i="109"/>
  <c r="U3466" i="109"/>
  <c r="P2589" i="109"/>
  <c r="V896" i="109"/>
  <c r="S2773" i="109"/>
  <c r="Z1041" i="109"/>
  <c r="T4197" i="109"/>
  <c r="O770" i="109"/>
  <c r="P302" i="112"/>
  <c r="X2640" i="109"/>
  <c r="O4049" i="109"/>
  <c r="P2831" i="109"/>
  <c r="T2747" i="109"/>
  <c r="T1271" i="109"/>
  <c r="Q69" i="109"/>
  <c r="U556" i="109"/>
  <c r="Y3129" i="109"/>
  <c r="V917" i="109"/>
  <c r="Q1351" i="109"/>
  <c r="N3342" i="109"/>
  <c r="X1376" i="109"/>
  <c r="V3193" i="109"/>
  <c r="R3318" i="109"/>
  <c r="T549" i="109"/>
  <c r="W3182" i="109"/>
  <c r="P1215" i="109"/>
  <c r="Y2208" i="109"/>
  <c r="R2923" i="109"/>
  <c r="W4026" i="109"/>
  <c r="Q165" i="109"/>
  <c r="Y2366" i="109"/>
  <c r="X4043" i="109"/>
  <c r="T736" i="109"/>
  <c r="V1625" i="109"/>
  <c r="X2339" i="109"/>
  <c r="Y1503" i="109"/>
  <c r="O1037" i="112"/>
  <c r="X3889" i="109"/>
  <c r="U370" i="109"/>
  <c r="Q1199" i="112"/>
  <c r="V3662" i="109"/>
  <c r="R430" i="112"/>
  <c r="Q138" i="112"/>
  <c r="Y4088" i="109"/>
  <c r="S1001" i="109"/>
  <c r="U4187" i="109"/>
  <c r="O588" i="109"/>
  <c r="Q114" i="109"/>
  <c r="U3004" i="109"/>
  <c r="P4178" i="109"/>
  <c r="N3540" i="109"/>
  <c r="Q2198" i="109"/>
  <c r="R1655" i="109"/>
  <c r="U2013" i="109"/>
  <c r="R574" i="109"/>
  <c r="W3343" i="109"/>
  <c r="V21" i="109"/>
  <c r="V2292" i="109"/>
  <c r="Q89" i="109"/>
  <c r="Y3354" i="109"/>
  <c r="P1779" i="112"/>
  <c r="N853" i="109"/>
  <c r="R2739" i="109"/>
  <c r="S4018" i="109"/>
  <c r="N1921" i="112"/>
  <c r="S3471" i="109"/>
  <c r="R1681" i="109"/>
  <c r="Q1225" i="109"/>
  <c r="N170" i="109"/>
  <c r="W1342" i="109"/>
  <c r="W4211" i="109"/>
  <c r="N2797" i="109"/>
  <c r="V3707" i="109"/>
  <c r="O1734" i="109"/>
  <c r="V400" i="109"/>
  <c r="P3144" i="109"/>
  <c r="X1983" i="109"/>
  <c r="W2942" i="109"/>
  <c r="Q468" i="109"/>
  <c r="O292" i="112"/>
  <c r="U4066" i="109"/>
  <c r="Z4007" i="109"/>
  <c r="V3100" i="109"/>
  <c r="O850" i="109"/>
  <c r="W1014" i="109"/>
  <c r="S2765" i="109"/>
  <c r="Q3106" i="109"/>
  <c r="R409" i="109"/>
  <c r="P1685" i="109"/>
  <c r="Y3674" i="109"/>
  <c r="W2764" i="109"/>
  <c r="N2214" i="109"/>
  <c r="U1471" i="109"/>
  <c r="P798" i="109"/>
  <c r="T1233" i="109"/>
  <c r="U1023" i="109"/>
  <c r="Q118" i="109"/>
  <c r="T1301" i="109"/>
  <c r="W1346" i="109"/>
  <c r="N4087" i="109"/>
  <c r="O3144" i="109"/>
  <c r="O1863" i="112"/>
  <c r="P1156" i="109"/>
  <c r="N315" i="112"/>
  <c r="O152" i="112"/>
  <c r="V3451" i="109"/>
  <c r="P2788" i="109"/>
  <c r="R813" i="109"/>
  <c r="X1940" i="109"/>
  <c r="R1511" i="109"/>
  <c r="P1246" i="109"/>
  <c r="R622" i="109"/>
  <c r="T1746" i="109"/>
  <c r="S3196" i="109"/>
  <c r="Q615" i="109"/>
  <c r="P65" i="112"/>
  <c r="U1265" i="109"/>
  <c r="W3814" i="109"/>
  <c r="O238" i="109"/>
  <c r="R2477" i="109"/>
  <c r="Y3905" i="109"/>
  <c r="R907" i="112"/>
  <c r="O1865" i="109"/>
  <c r="V1004" i="109"/>
  <c r="U231" i="109"/>
  <c r="Q2738" i="109"/>
  <c r="V2007" i="109"/>
  <c r="Q1509" i="109"/>
  <c r="W2386" i="109"/>
  <c r="N2779" i="109"/>
  <c r="S2975" i="109"/>
  <c r="P1152" i="109"/>
  <c r="N2979" i="109"/>
  <c r="R1578" i="112"/>
  <c r="T3077" i="109"/>
  <c r="O3097" i="109"/>
  <c r="T2797" i="109"/>
  <c r="O372" i="112"/>
  <c r="U1383" i="109"/>
  <c r="U4017" i="109"/>
  <c r="W3719" i="109"/>
  <c r="W980" i="109"/>
  <c r="V79" i="109"/>
  <c r="R2753" i="109"/>
  <c r="X3125" i="109"/>
  <c r="L54" i="110"/>
  <c r="T832" i="109"/>
  <c r="S756" i="109"/>
  <c r="N164" i="109"/>
  <c r="N4122" i="109"/>
  <c r="U3190" i="109"/>
  <c r="V3336" i="109"/>
  <c r="X478" i="109"/>
  <c r="P1186" i="109"/>
  <c r="N1912" i="112"/>
  <c r="T1885" i="109"/>
  <c r="V4113" i="109"/>
  <c r="P1461" i="112"/>
  <c r="Q1898" i="109"/>
  <c r="R63" i="109"/>
  <c r="N1547" i="109"/>
  <c r="O4240" i="109"/>
  <c r="Q1689" i="109"/>
  <c r="Y1232" i="109"/>
  <c r="P4253" i="109"/>
  <c r="N131" i="112"/>
  <c r="O205" i="109"/>
  <c r="V929" i="109"/>
  <c r="P851" i="112"/>
  <c r="X4148" i="109"/>
  <c r="X2925" i="109"/>
  <c r="R3441" i="109"/>
  <c r="Z703" i="109"/>
  <c r="P1654" i="112"/>
  <c r="R1278" i="109"/>
  <c r="Q505" i="109"/>
  <c r="U2560" i="109"/>
  <c r="Z312" i="109"/>
  <c r="R3496" i="109"/>
  <c r="S141" i="109"/>
  <c r="U575" i="109"/>
  <c r="T3040" i="109"/>
  <c r="S54" i="109"/>
  <c r="S934" i="109"/>
  <c r="O3909" i="109"/>
  <c r="Y518" i="109"/>
  <c r="V3525" i="109"/>
  <c r="W607" i="109"/>
  <c r="Q3441" i="109"/>
  <c r="Y748" i="109"/>
  <c r="P2015" i="109"/>
  <c r="O3152" i="109"/>
  <c r="X1298" i="109"/>
  <c r="T1117" i="109"/>
  <c r="S2835" i="109"/>
  <c r="V2080" i="109"/>
  <c r="T120" i="109"/>
  <c r="X3139" i="109"/>
  <c r="V751" i="109"/>
  <c r="W1351" i="109"/>
  <c r="W2086" i="109"/>
  <c r="P547" i="109"/>
  <c r="Q844" i="112"/>
  <c r="O3053" i="109"/>
  <c r="N1087" i="112"/>
  <c r="O1993" i="112"/>
  <c r="W2001" i="109"/>
  <c r="T2674" i="109"/>
  <c r="Y3421" i="109"/>
  <c r="S1716" i="109"/>
  <c r="T4051" i="109"/>
  <c r="W4189" i="109"/>
  <c r="W2450" i="109"/>
  <c r="P980" i="109"/>
  <c r="N923" i="112"/>
  <c r="R1320" i="109"/>
  <c r="V3811" i="109"/>
  <c r="P292" i="109"/>
  <c r="O2166" i="112"/>
  <c r="V2298" i="109"/>
  <c r="Z3227" i="109"/>
  <c r="Y4206" i="109"/>
  <c r="U939" i="109"/>
  <c r="P2546" i="112"/>
  <c r="Q1745" i="109"/>
  <c r="N2675" i="109"/>
  <c r="Q75" i="110"/>
  <c r="U2475" i="109"/>
  <c r="N2563" i="109"/>
  <c r="T468" i="109"/>
  <c r="N3062" i="109"/>
  <c r="R1111" i="109"/>
  <c r="N4166" i="109"/>
  <c r="N77" i="110"/>
  <c r="O1507" i="112"/>
  <c r="V55" i="109"/>
  <c r="S3474" i="109"/>
  <c r="R2962" i="109"/>
  <c r="O1025" i="112"/>
  <c r="V2465" i="109"/>
  <c r="X3416" i="109"/>
  <c r="N960" i="112"/>
  <c r="N1973" i="109"/>
  <c r="N17" i="110"/>
  <c r="O2813" i="109"/>
  <c r="W1726" i="109"/>
  <c r="Q3505" i="109"/>
  <c r="O481" i="109"/>
  <c r="T422" i="109"/>
  <c r="Q2593" i="109"/>
  <c r="P1204" i="109"/>
  <c r="Q1325" i="109"/>
  <c r="O16" i="109"/>
  <c r="W2449" i="109"/>
  <c r="N321" i="112"/>
  <c r="Q1871" i="109"/>
  <c r="T747" i="109"/>
  <c r="X4052" i="109"/>
  <c r="N2799" i="109"/>
  <c r="P1102" i="109"/>
  <c r="R4246" i="109"/>
  <c r="P4058" i="109"/>
  <c r="O394" i="109"/>
  <c r="Q1190" i="112"/>
  <c r="N3770" i="109"/>
  <c r="T3194" i="109"/>
  <c r="X1530" i="109"/>
  <c r="N226" i="109"/>
  <c r="U2611" i="109"/>
  <c r="O1555" i="109"/>
  <c r="S799" i="109"/>
  <c r="Q2665" i="112"/>
  <c r="S246" i="109"/>
  <c r="Q2938" i="109"/>
  <c r="N106" i="112"/>
  <c r="U517" i="109"/>
  <c r="S3712" i="109"/>
  <c r="Y138" i="109"/>
  <c r="Q583" i="112"/>
  <c r="P2017" i="109"/>
  <c r="Q1507" i="109"/>
  <c r="W3202" i="109"/>
  <c r="R2202" i="109"/>
  <c r="S3536" i="109"/>
  <c r="X2575" i="109"/>
  <c r="S582" i="109"/>
  <c r="R3907" i="109"/>
  <c r="N1967" i="109"/>
  <c r="N623" i="112"/>
  <c r="O1527" i="109"/>
  <c r="Q959" i="109"/>
  <c r="O958" i="112"/>
  <c r="R3677" i="109"/>
  <c r="S119" i="109"/>
  <c r="W385" i="109"/>
  <c r="S534" i="109"/>
  <c r="W2253" i="109"/>
  <c r="Y3212" i="109"/>
  <c r="T1995" i="109"/>
  <c r="V825" i="109"/>
  <c r="N2068" i="109"/>
  <c r="V3764" i="109"/>
  <c r="Y2700" i="109"/>
  <c r="W4177" i="109"/>
  <c r="P966" i="109"/>
  <c r="W881" i="109"/>
  <c r="O2991" i="109"/>
  <c r="R3486" i="109"/>
  <c r="Y610" i="109"/>
  <c r="W3188" i="109"/>
  <c r="O3728" i="109"/>
  <c r="R913" i="109"/>
  <c r="T2381" i="109"/>
  <c r="T501" i="109"/>
  <c r="W3044" i="109"/>
  <c r="N2729" i="109"/>
  <c r="S3340" i="109"/>
  <c r="Q2057" i="109"/>
  <c r="P1172" i="112"/>
  <c r="W1116" i="109"/>
  <c r="U1930" i="109"/>
  <c r="T2108" i="109"/>
  <c r="Q3841" i="109"/>
  <c r="Y1328" i="109"/>
  <c r="U2642" i="109"/>
  <c r="O4106" i="109"/>
  <c r="X554" i="109"/>
  <c r="V210" i="109"/>
  <c r="Q386" i="112"/>
  <c r="Q109" i="109"/>
  <c r="X2427" i="109"/>
  <c r="O162" i="109"/>
  <c r="X1939" i="109"/>
  <c r="W3405" i="109"/>
  <c r="Z2138" i="109"/>
  <c r="N2428" i="109"/>
  <c r="X3420" i="109"/>
  <c r="Y444" i="109"/>
  <c r="P4048" i="109"/>
  <c r="V4227" i="109"/>
  <c r="S744" i="109"/>
  <c r="Y2289" i="109"/>
  <c r="V4050" i="109"/>
  <c r="N1235" i="109"/>
  <c r="N1001" i="109"/>
  <c r="Y1851" i="109"/>
  <c r="N3732" i="109"/>
  <c r="Q4145" i="109"/>
  <c r="N78" i="110"/>
  <c r="S2384" i="109"/>
  <c r="O1557" i="109"/>
  <c r="T2586" i="109"/>
  <c r="Z3965" i="109"/>
  <c r="W875" i="109"/>
  <c r="O813" i="109"/>
  <c r="Y458" i="109"/>
  <c r="T1108" i="109"/>
  <c r="Q1268" i="109"/>
  <c r="N3790" i="109"/>
  <c r="P3518" i="109"/>
  <c r="O2695" i="109"/>
  <c r="P3415" i="109"/>
  <c r="N3147" i="109"/>
  <c r="S183" i="109"/>
  <c r="U485" i="109"/>
  <c r="X3011" i="109"/>
  <c r="V101" i="109"/>
  <c r="R2482" i="109"/>
  <c r="P773" i="109"/>
  <c r="Y435" i="109"/>
  <c r="Q489" i="109"/>
  <c r="S1951" i="109"/>
  <c r="U2026" i="109"/>
  <c r="X3150" i="109"/>
  <c r="V3069" i="109"/>
  <c r="T2624" i="109"/>
  <c r="N2974" i="109"/>
  <c r="N2772" i="109"/>
  <c r="Q925" i="109"/>
  <c r="W2394" i="109"/>
  <c r="V948" i="109"/>
  <c r="W3556" i="109"/>
  <c r="U2710" i="109"/>
  <c r="X2943" i="109"/>
  <c r="W3071" i="109"/>
  <c r="P4229" i="109"/>
  <c r="Y1916" i="109"/>
  <c r="W1173" i="109"/>
  <c r="V2297" i="109"/>
  <c r="W893" i="109"/>
  <c r="S4287" i="109"/>
  <c r="X2818" i="109"/>
  <c r="R3689" i="109"/>
  <c r="P3165" i="109"/>
  <c r="P3768" i="109"/>
  <c r="X4177" i="109"/>
  <c r="S2609" i="109"/>
  <c r="Z1393" i="109"/>
  <c r="O2606" i="109"/>
  <c r="T3468" i="109"/>
  <c r="Y3533" i="109"/>
  <c r="N374" i="112"/>
  <c r="Q907" i="109"/>
  <c r="O3686" i="109"/>
  <c r="R2724" i="109"/>
  <c r="N1346" i="109"/>
  <c r="P470" i="109"/>
  <c r="W1850" i="109"/>
  <c r="P1377" i="109"/>
  <c r="N3363" i="109"/>
  <c r="X233" i="109"/>
  <c r="V415" i="109"/>
  <c r="W1582" i="109"/>
  <c r="W30" i="109"/>
  <c r="X1710" i="109"/>
  <c r="Q1422" i="112"/>
  <c r="Q3663" i="109"/>
  <c r="K67" i="113"/>
  <c r="Y1336" i="109"/>
  <c r="S952" i="109"/>
  <c r="V1177" i="109"/>
  <c r="V1839" i="109"/>
  <c r="Q749" i="109"/>
  <c r="O814" i="109"/>
  <c r="Q2392" i="109"/>
  <c r="X1876" i="109"/>
  <c r="X2663" i="109"/>
  <c r="Y2688" i="109"/>
  <c r="X53" i="109"/>
  <c r="X186" i="109"/>
  <c r="O32" i="112"/>
  <c r="Y2112" i="109"/>
  <c r="S2749" i="109"/>
  <c r="Y1201" i="109"/>
  <c r="V3399" i="109"/>
  <c r="Y918" i="109"/>
  <c r="R442" i="109"/>
  <c r="N2710" i="109"/>
  <c r="Z4378" i="109"/>
  <c r="W2805" i="109"/>
  <c r="R1261" i="109"/>
  <c r="P3688" i="109"/>
  <c r="P2234" i="109"/>
  <c r="S1230" i="109"/>
  <c r="S2580" i="109"/>
  <c r="P404" i="112"/>
  <c r="Y2753" i="109"/>
  <c r="W1665" i="109"/>
  <c r="W2581" i="109"/>
  <c r="P1646" i="109"/>
  <c r="W2461" i="109"/>
  <c r="T1464" i="109"/>
  <c r="R799" i="109"/>
  <c r="V638" i="109"/>
  <c r="Q1916" i="109"/>
  <c r="T948" i="109"/>
  <c r="Q587" i="109"/>
  <c r="X3677" i="109"/>
  <c r="N1629" i="109"/>
  <c r="R652" i="112"/>
  <c r="R433" i="109"/>
  <c r="T2963" i="109"/>
  <c r="T2832" i="109"/>
  <c r="K18" i="110"/>
  <c r="Y3758" i="109"/>
  <c r="Q2420" i="109"/>
  <c r="X1236" i="109"/>
  <c r="P1000" i="109"/>
  <c r="N4142" i="109"/>
  <c r="O2992" i="109"/>
  <c r="Q3832" i="109"/>
  <c r="S3197" i="109"/>
  <c r="U3677" i="109"/>
  <c r="X102" i="109"/>
  <c r="V25" i="109"/>
  <c r="Z317" i="109"/>
  <c r="N118" i="109"/>
  <c r="P3178" i="109"/>
  <c r="Q1704" i="109"/>
  <c r="S3083" i="109"/>
  <c r="N2670" i="109"/>
  <c r="T3328" i="109"/>
  <c r="X206" i="109"/>
  <c r="Y1852" i="109"/>
  <c r="N1388" i="109"/>
  <c r="X270" i="109"/>
  <c r="S2701" i="109"/>
  <c r="W2112" i="109"/>
  <c r="N2726" i="109"/>
  <c r="N439" i="109"/>
  <c r="O2354" i="109"/>
  <c r="R855" i="109"/>
  <c r="X3874" i="109"/>
  <c r="P3330" i="109"/>
  <c r="V3406" i="109"/>
  <c r="W502" i="109"/>
  <c r="O979" i="112"/>
  <c r="W3722" i="109"/>
  <c r="R2702" i="109"/>
  <c r="X3782" i="109"/>
  <c r="U1641" i="109"/>
  <c r="P4103" i="109"/>
  <c r="N868" i="109"/>
  <c r="V1222" i="109"/>
  <c r="W1887" i="109"/>
  <c r="S1271" i="109"/>
  <c r="W3508" i="109"/>
  <c r="S1871" i="109"/>
  <c r="Q3840" i="109"/>
  <c r="S3539" i="109"/>
  <c r="Q11" i="109"/>
  <c r="M61" i="113"/>
  <c r="U1328" i="109"/>
  <c r="O1891" i="109"/>
  <c r="S2828" i="109"/>
  <c r="W2571" i="109"/>
  <c r="U639" i="109"/>
  <c r="S570" i="109"/>
  <c r="Y1297" i="109"/>
  <c r="S758" i="109"/>
  <c r="O487" i="112"/>
  <c r="Y2447" i="109"/>
  <c r="O1522" i="109"/>
  <c r="Q1119" i="109"/>
  <c r="R4028" i="109"/>
  <c r="V503" i="109"/>
  <c r="Y616" i="109"/>
  <c r="R3531" i="109"/>
  <c r="N937" i="109"/>
  <c r="P1702" i="109"/>
  <c r="O1483" i="109"/>
  <c r="Q2038" i="109"/>
  <c r="Y1193" i="109"/>
  <c r="T83" i="109"/>
  <c r="T3673" i="109"/>
  <c r="U19" i="109"/>
  <c r="U429" i="109"/>
  <c r="Y219" i="109"/>
  <c r="V1481" i="109"/>
  <c r="U3209" i="109"/>
  <c r="X48" i="109"/>
  <c r="N137" i="109"/>
  <c r="Q2313" i="112"/>
  <c r="O2232" i="109"/>
  <c r="R1632" i="109"/>
  <c r="Y2055" i="109"/>
  <c r="N163" i="109"/>
  <c r="O2031" i="109"/>
  <c r="R1241" i="109"/>
  <c r="S194" i="109"/>
  <c r="O3425" i="109"/>
  <c r="P1153" i="109"/>
  <c r="R426" i="109"/>
  <c r="T1251" i="109"/>
  <c r="Q3685" i="109"/>
  <c r="O1739" i="109"/>
  <c r="S1884" i="109"/>
  <c r="R647" i="109"/>
  <c r="O2345" i="109"/>
  <c r="R2950" i="109"/>
  <c r="Y3343" i="109"/>
  <c r="V139" i="109"/>
  <c r="S198" i="109"/>
  <c r="O762" i="112"/>
  <c r="N2452" i="112"/>
  <c r="O1967" i="109"/>
  <c r="S4100" i="109"/>
  <c r="Z4351" i="109"/>
  <c r="P3182" i="109"/>
  <c r="R1864" i="109"/>
  <c r="O553" i="109"/>
  <c r="Q1516" i="109"/>
  <c r="O1325" i="109"/>
  <c r="W638" i="109"/>
  <c r="N968" i="109"/>
  <c r="S3922" i="109"/>
  <c r="X3900" i="109"/>
  <c r="Y1575" i="109"/>
  <c r="T950" i="109"/>
  <c r="T456" i="109"/>
  <c r="N80" i="109"/>
  <c r="O1112" i="109"/>
  <c r="S774" i="109"/>
  <c r="W199" i="109"/>
  <c r="N13" i="110"/>
  <c r="Y1567" i="109"/>
  <c r="Y889" i="109"/>
  <c r="T3841" i="109"/>
  <c r="U1487" i="109"/>
  <c r="R2051" i="109"/>
  <c r="P2673" i="109"/>
  <c r="X178" i="109"/>
  <c r="W97" i="109"/>
  <c r="N2377" i="109"/>
  <c r="W3362" i="109"/>
  <c r="Q3910" i="109"/>
  <c r="S270" i="109"/>
  <c r="X893" i="109"/>
  <c r="W38" i="109"/>
  <c r="O803" i="112"/>
  <c r="W3707" i="109"/>
  <c r="V4305" i="109"/>
  <c r="Q2000" i="109"/>
  <c r="U1214" i="109"/>
  <c r="O3574" i="109"/>
  <c r="K174" i="110"/>
  <c r="R3319" i="109"/>
  <c r="Q623" i="109"/>
  <c r="R1309" i="109"/>
  <c r="U2203" i="109"/>
  <c r="U1242" i="109"/>
  <c r="J55" i="110"/>
  <c r="Z2875" i="109"/>
  <c r="N940" i="112"/>
  <c r="O66" i="109"/>
  <c r="S3062" i="109"/>
  <c r="N4262" i="109"/>
  <c r="Q635" i="109"/>
  <c r="P1103" i="109"/>
  <c r="N2933" i="109"/>
  <c r="Y468" i="109"/>
  <c r="T2220" i="109"/>
  <c r="Z1432" i="109"/>
  <c r="Y824" i="109"/>
  <c r="N3440" i="109"/>
  <c r="W2458" i="109"/>
  <c r="O2945" i="109"/>
  <c r="Z702" i="109"/>
  <c r="Q2578" i="109"/>
  <c r="S151" i="109"/>
  <c r="S984" i="109"/>
  <c r="O2088" i="109"/>
  <c r="X2572" i="109"/>
  <c r="Q1469" i="112"/>
  <c r="Q202" i="109"/>
  <c r="O2602" i="109"/>
  <c r="Q1553" i="109"/>
  <c r="S3044" i="109"/>
  <c r="P1297" i="109"/>
  <c r="K6" i="110"/>
  <c r="N1100" i="109"/>
  <c r="N1581" i="109"/>
  <c r="R142" i="109"/>
  <c r="O1350" i="109"/>
  <c r="S1897" i="109"/>
  <c r="P960" i="109"/>
  <c r="X1607" i="109"/>
  <c r="S3430" i="109"/>
  <c r="Z3229" i="109"/>
  <c r="Y2446" i="109"/>
  <c r="T4249" i="109"/>
  <c r="O1173" i="112"/>
  <c r="O957" i="109"/>
  <c r="U1373" i="109"/>
  <c r="S1301" i="109"/>
  <c r="T1331" i="109"/>
  <c r="N2456" i="109"/>
  <c r="N1947" i="112"/>
  <c r="Y3387" i="109"/>
  <c r="U2281" i="109"/>
  <c r="N482" i="109"/>
  <c r="T964" i="109"/>
  <c r="U265" i="109"/>
  <c r="R1133" i="112"/>
  <c r="S4092" i="109"/>
  <c r="U504" i="109"/>
  <c r="Q3082" i="109"/>
  <c r="X231" i="109"/>
  <c r="W4237" i="109"/>
  <c r="Y1303" i="109"/>
  <c r="N1569" i="109"/>
  <c r="Q1327" i="109"/>
  <c r="Z2537" i="109"/>
  <c r="P3733" i="109"/>
  <c r="U3573" i="109"/>
  <c r="X1735" i="109"/>
  <c r="X1934" i="109"/>
  <c r="T4180" i="109"/>
  <c r="R500" i="109"/>
  <c r="Y1466" i="109"/>
  <c r="X1524" i="109"/>
  <c r="R3523" i="109"/>
  <c r="T989" i="109"/>
  <c r="X781" i="109"/>
  <c r="X2817" i="109"/>
  <c r="W999" i="109"/>
  <c r="O2569" i="109"/>
  <c r="T2251" i="109"/>
  <c r="T47" i="110"/>
  <c r="Y3183" i="109"/>
  <c r="P936" i="109"/>
  <c r="O191" i="109"/>
  <c r="W2118" i="109"/>
  <c r="V3787" i="109"/>
  <c r="V4129" i="109"/>
  <c r="Q1899" i="109"/>
  <c r="Y2944" i="109"/>
  <c r="O2735" i="109"/>
  <c r="O1093" i="112"/>
  <c r="R3343" i="109"/>
  <c r="N4116" i="109"/>
  <c r="U2582" i="109"/>
  <c r="X453" i="109"/>
  <c r="S260" i="109"/>
  <c r="O569" i="112"/>
  <c r="Q2320" i="109"/>
  <c r="V2418" i="109"/>
  <c r="O510" i="109"/>
  <c r="P2600" i="109"/>
  <c r="Y1997" i="109"/>
  <c r="W3452" i="109"/>
  <c r="O2816" i="109"/>
  <c r="N1625" i="109"/>
  <c r="X3751" i="109"/>
  <c r="U4254" i="109"/>
  <c r="P1469" i="109"/>
  <c r="Q414" i="109"/>
  <c r="U238" i="109"/>
  <c r="R2298" i="109"/>
  <c r="W448" i="109"/>
  <c r="X4137" i="109"/>
  <c r="P1030" i="112"/>
  <c r="U1011" i="109"/>
  <c r="N1205" i="109"/>
  <c r="V4081" i="109"/>
  <c r="U498" i="109"/>
  <c r="V1179" i="109"/>
  <c r="R756" i="109"/>
  <c r="X371" i="109"/>
  <c r="Y4182" i="109"/>
  <c r="S229" i="109"/>
  <c r="V842" i="109"/>
  <c r="X4207" i="109"/>
  <c r="U785" i="109"/>
  <c r="N4048" i="109"/>
  <c r="Q2452" i="109"/>
  <c r="V2048" i="109"/>
  <c r="O723" i="112"/>
  <c r="P72" i="112"/>
  <c r="O60" i="112"/>
  <c r="S1110" i="109"/>
  <c r="P615" i="112"/>
  <c r="R1666" i="109"/>
  <c r="X1996" i="109"/>
  <c r="O1323" i="109"/>
  <c r="Z1783" i="109"/>
  <c r="U4242" i="109"/>
  <c r="N3148" i="109"/>
  <c r="U2415" i="109"/>
  <c r="Y806" i="109"/>
  <c r="O4071" i="109"/>
  <c r="Y3143" i="109"/>
  <c r="Q144" i="109"/>
  <c r="S4139" i="109"/>
  <c r="U737" i="109"/>
  <c r="V3759" i="109"/>
  <c r="O1672" i="109"/>
  <c r="Q799" i="109"/>
  <c r="R1740" i="109"/>
  <c r="U2456" i="109"/>
  <c r="N1208" i="109"/>
  <c r="V1635" i="109"/>
  <c r="V3007" i="109"/>
  <c r="Q143" i="109"/>
  <c r="X1873" i="109"/>
  <c r="Q265" i="109"/>
  <c r="R3296" i="109"/>
  <c r="T4023" i="109"/>
  <c r="P1771" i="112"/>
  <c r="W3001" i="109"/>
  <c r="W25" i="109"/>
  <c r="R3361" i="109"/>
  <c r="Q1648" i="109"/>
  <c r="R3351" i="109"/>
  <c r="Q975" i="109"/>
  <c r="U1285" i="109"/>
  <c r="P2341" i="109"/>
  <c r="T2446" i="109"/>
  <c r="T75" i="109"/>
  <c r="X821" i="109"/>
  <c r="S3003" i="109"/>
  <c r="S1608" i="109"/>
  <c r="N32" i="110"/>
  <c r="V1510" i="109"/>
  <c r="V3041" i="109"/>
  <c r="P2742" i="109"/>
  <c r="P3922" i="109"/>
  <c r="O437" i="109"/>
  <c r="P3679" i="109"/>
  <c r="P2765" i="109"/>
  <c r="P2624" i="112"/>
  <c r="R3475" i="109"/>
  <c r="Y3311" i="109"/>
  <c r="S124" i="109"/>
  <c r="W2039" i="109"/>
  <c r="W2474" i="109"/>
  <c r="S1120" i="109"/>
  <c r="O2475" i="109"/>
  <c r="U801" i="109"/>
  <c r="U3872" i="109"/>
  <c r="N1582" i="109"/>
  <c r="X2672" i="109"/>
  <c r="Z2127" i="109"/>
  <c r="P649" i="109"/>
  <c r="T982" i="109"/>
  <c r="J45" i="110"/>
  <c r="Q40" i="109"/>
  <c r="S4131" i="109"/>
  <c r="P1616" i="112"/>
  <c r="T2557" i="109"/>
  <c r="P2085" i="112"/>
  <c r="Q4301" i="109"/>
  <c r="R1157" i="109"/>
  <c r="O2111" i="112"/>
  <c r="X3716" i="109"/>
  <c r="T1650" i="109"/>
  <c r="Y2086" i="109"/>
  <c r="R1126" i="112"/>
  <c r="P171" i="112"/>
  <c r="O8" i="109"/>
  <c r="T1511" i="109"/>
  <c r="V1620" i="109"/>
  <c r="P341" i="112"/>
  <c r="X4289" i="109"/>
  <c r="V2453" i="109"/>
  <c r="N1277" i="109"/>
  <c r="O87" i="109"/>
  <c r="N1082" i="112"/>
  <c r="W1550" i="109"/>
  <c r="X67" i="109"/>
  <c r="N2769" i="109"/>
  <c r="O3424" i="109"/>
  <c r="O2333" i="109"/>
  <c r="U902" i="109"/>
  <c r="O3662" i="109"/>
  <c r="R3721" i="109"/>
  <c r="X4118" i="109"/>
  <c r="Y441" i="109"/>
  <c r="P1151" i="109"/>
  <c r="P1747" i="109"/>
  <c r="P555" i="112"/>
  <c r="U861" i="109"/>
  <c r="P4251" i="109"/>
  <c r="U648" i="109"/>
  <c r="T3766" i="109"/>
  <c r="Y3904" i="109"/>
  <c r="T776" i="109"/>
  <c r="Q757" i="109"/>
  <c r="W3128" i="109"/>
  <c r="R2993" i="109"/>
  <c r="N221" i="109"/>
  <c r="P1686" i="109"/>
  <c r="X291" i="109"/>
  <c r="Z720" i="109"/>
  <c r="X1650" i="109"/>
  <c r="V66" i="109"/>
  <c r="U2423" i="109"/>
  <c r="X136" i="109"/>
  <c r="P274" i="109"/>
  <c r="Y1579" i="109"/>
  <c r="V1382" i="109"/>
  <c r="X3182" i="109"/>
  <c r="T1882" i="109"/>
  <c r="X2098" i="109"/>
  <c r="O1010" i="112"/>
  <c r="T2633" i="109"/>
  <c r="Q16" i="109"/>
  <c r="P4021" i="109"/>
  <c r="O260" i="109"/>
  <c r="Q259" i="109"/>
  <c r="Q1373" i="109"/>
  <c r="W2424" i="109"/>
  <c r="S3545" i="109"/>
  <c r="T529" i="109"/>
  <c r="P520" i="109"/>
  <c r="X2773" i="109"/>
  <c r="X1351" i="109"/>
  <c r="S3138" i="109"/>
  <c r="N2747" i="109"/>
  <c r="Q2433" i="112"/>
  <c r="P426" i="109"/>
  <c r="R936" i="109"/>
  <c r="V4214" i="109"/>
  <c r="Y149" i="109"/>
  <c r="Y1146" i="109"/>
  <c r="P3849" i="109"/>
  <c r="V3831" i="109"/>
  <c r="O2791" i="109"/>
  <c r="Q2194" i="109"/>
  <c r="O2706" i="109"/>
  <c r="Y2410" i="109"/>
  <c r="Q557" i="112"/>
  <c r="O2118" i="109"/>
  <c r="O1525" i="109"/>
  <c r="S5" i="109"/>
  <c r="V2697" i="109"/>
  <c r="Y2656" i="109"/>
  <c r="X969" i="109"/>
  <c r="Q600" i="109"/>
  <c r="S1649" i="109"/>
  <c r="P2458" i="109"/>
  <c r="N2751" i="109"/>
  <c r="X4058" i="109"/>
  <c r="N4303" i="109"/>
  <c r="W751" i="109"/>
  <c r="T754" i="109"/>
  <c r="Z2172" i="109"/>
  <c r="O1520" i="112"/>
  <c r="S1307" i="109"/>
  <c r="N3471" i="109"/>
  <c r="X146" i="109"/>
  <c r="S3892" i="109"/>
  <c r="W567" i="109"/>
  <c r="V1347" i="109"/>
  <c r="M142" i="110"/>
  <c r="U63" i="109"/>
  <c r="O783" i="109"/>
  <c r="R256" i="109"/>
  <c r="N3065" i="109"/>
  <c r="M125" i="113"/>
  <c r="Q78" i="110"/>
  <c r="Q1997" i="109"/>
  <c r="Y64" i="109"/>
  <c r="Y797" i="109"/>
  <c r="O2048" i="109"/>
  <c r="P966" i="112"/>
  <c r="W3058" i="109"/>
  <c r="X3288" i="109"/>
  <c r="R4072" i="109"/>
  <c r="X607" i="109"/>
  <c r="U1657" i="109"/>
  <c r="X3038" i="109"/>
  <c r="O1579" i="109"/>
  <c r="S2270" i="109"/>
  <c r="U4241" i="109"/>
  <c r="Y4087" i="109"/>
  <c r="R1120" i="109"/>
  <c r="S3156" i="109"/>
  <c r="T896" i="109"/>
  <c r="P522" i="112"/>
  <c r="W1859" i="109"/>
  <c r="S732" i="109"/>
  <c r="Q3315" i="109"/>
  <c r="W3547" i="109"/>
  <c r="T3150" i="109"/>
  <c r="T3518" i="109"/>
  <c r="O2089" i="109"/>
  <c r="N800" i="109"/>
  <c r="X1230" i="109"/>
  <c r="R686" i="112"/>
  <c r="V417" i="109"/>
  <c r="W2719" i="109"/>
  <c r="R1982" i="109"/>
  <c r="Q848" i="112"/>
  <c r="V1332" i="109"/>
  <c r="P416" i="109"/>
  <c r="T4294" i="109"/>
  <c r="R802" i="109"/>
  <c r="N161" i="110"/>
  <c r="O561" i="109"/>
  <c r="Y2238" i="109"/>
  <c r="R2476" i="109"/>
  <c r="N1908" i="109"/>
  <c r="W987" i="109"/>
  <c r="Q4068" i="109"/>
  <c r="O112" i="109"/>
  <c r="Q3473" i="109"/>
  <c r="R3311" i="109"/>
  <c r="Z1779" i="109"/>
  <c r="Z1826" i="109"/>
  <c r="R1534" i="109"/>
  <c r="N138" i="109"/>
  <c r="P592" i="109"/>
  <c r="Q3187" i="109"/>
  <c r="X2966" i="109"/>
  <c r="N9" i="109"/>
  <c r="Z3954" i="109"/>
  <c r="S1237" i="109"/>
  <c r="X3655" i="109"/>
  <c r="V3873" i="109"/>
  <c r="R527" i="109"/>
  <c r="V855" i="109"/>
  <c r="R279" i="109"/>
  <c r="V935" i="109"/>
  <c r="X2607" i="109"/>
  <c r="Y2423" i="109"/>
  <c r="Y3193" i="109"/>
  <c r="O517" i="109"/>
  <c r="N2571" i="109"/>
  <c r="K24" i="110"/>
  <c r="T1291" i="109"/>
  <c r="T1612" i="109"/>
  <c r="V1362" i="109"/>
  <c r="O406" i="109"/>
  <c r="U975" i="109"/>
  <c r="U987" i="109"/>
  <c r="Y2051" i="109"/>
  <c r="V738" i="109"/>
  <c r="Y1280" i="109"/>
  <c r="Y490" i="109"/>
  <c r="O2624" i="112"/>
  <c r="W180" i="109"/>
  <c r="U84" i="110"/>
  <c r="T4287" i="109"/>
  <c r="R503" i="109"/>
  <c r="W737" i="109"/>
  <c r="Y1947" i="109"/>
  <c r="W1989" i="109"/>
  <c r="N2610" i="112"/>
  <c r="O3327" i="109"/>
  <c r="Y387" i="109"/>
  <c r="R4194" i="109"/>
  <c r="N1197" i="112"/>
  <c r="N3886" i="109"/>
  <c r="W87" i="109"/>
  <c r="R3150" i="109"/>
  <c r="N50" i="110"/>
  <c r="O2303" i="109"/>
  <c r="L51" i="110"/>
  <c r="X3377" i="109"/>
  <c r="Q3195" i="109"/>
  <c r="W795" i="109"/>
  <c r="T1501" i="109"/>
  <c r="Z2166" i="109"/>
  <c r="Z4342" i="109"/>
  <c r="T3094" i="109"/>
  <c r="X3698" i="109"/>
  <c r="X2355" i="109"/>
  <c r="R4057" i="109"/>
  <c r="V3133" i="109"/>
  <c r="V1657" i="109"/>
  <c r="Y2834" i="109"/>
  <c r="V2786" i="109"/>
  <c r="X3197" i="109"/>
  <c r="R685" i="112"/>
  <c r="X1318" i="109"/>
  <c r="W811" i="109"/>
  <c r="Y151" i="109"/>
  <c r="W3156" i="109"/>
  <c r="X2239" i="109"/>
  <c r="P2650" i="109"/>
  <c r="O3296" i="109"/>
  <c r="Q2336" i="109"/>
  <c r="X2837" i="109"/>
  <c r="W1135" i="109"/>
  <c r="R940" i="109"/>
  <c r="Q119" i="109"/>
  <c r="P4130" i="109"/>
  <c r="X220" i="109"/>
  <c r="T7" i="109"/>
  <c r="S2719" i="109"/>
  <c r="V1891" i="109"/>
  <c r="O403" i="112"/>
  <c r="Y3531" i="109"/>
  <c r="X1614" i="109"/>
  <c r="U1481" i="109"/>
  <c r="Y49" i="109"/>
  <c r="P3668" i="109"/>
  <c r="X4109" i="109"/>
  <c r="Z1090" i="109"/>
  <c r="Q4171" i="109"/>
  <c r="R1477" i="109"/>
  <c r="Z1414" i="109"/>
  <c r="W202" i="109"/>
  <c r="X3372" i="109"/>
  <c r="Q1924" i="109"/>
  <c r="V2262" i="109"/>
  <c r="O2096" i="109"/>
  <c r="O1469" i="109"/>
  <c r="T2348" i="109"/>
  <c r="W3479" i="109"/>
  <c r="R3068" i="109"/>
  <c r="Q2269" i="109"/>
  <c r="P461" i="109"/>
  <c r="Q1988" i="112"/>
  <c r="R4092" i="109"/>
  <c r="N1105" i="109"/>
  <c r="S482" i="109"/>
  <c r="Q34" i="109"/>
  <c r="R442" i="112"/>
  <c r="R2662" i="109"/>
  <c r="P1273" i="109"/>
  <c r="N633" i="109"/>
  <c r="R2738" i="112"/>
  <c r="Q1873" i="109"/>
  <c r="Q3399" i="109"/>
  <c r="V1549" i="109"/>
  <c r="Y457" i="109"/>
  <c r="Z361" i="109"/>
  <c r="W1563" i="109"/>
  <c r="T1132" i="109"/>
  <c r="X1727" i="109"/>
  <c r="W4156" i="109"/>
  <c r="O127" i="112"/>
  <c r="S1604" i="109"/>
  <c r="V2439" i="109"/>
  <c r="P1925" i="109"/>
  <c r="X2777" i="109"/>
  <c r="R926" i="109"/>
  <c r="O4086" i="109"/>
  <c r="T786" i="109"/>
  <c r="U123" i="109"/>
  <c r="S858" i="109"/>
  <c r="U1526" i="109"/>
  <c r="R2961" i="109"/>
  <c r="U57" i="109"/>
  <c r="N3478" i="109"/>
  <c r="O3701" i="109"/>
  <c r="N2387" i="109"/>
  <c r="R429" i="112"/>
  <c r="R666" i="112"/>
  <c r="U4280" i="109"/>
  <c r="O830" i="112"/>
  <c r="Q916" i="109"/>
  <c r="W2229" i="109"/>
  <c r="W971" i="109"/>
  <c r="Y465" i="109"/>
  <c r="Q1535" i="109"/>
  <c r="N1566" i="109"/>
  <c r="V2800" i="109"/>
  <c r="L31" i="113"/>
  <c r="V567" i="109"/>
  <c r="V3894" i="109"/>
  <c r="T3854" i="109"/>
  <c r="Q1279" i="109"/>
  <c r="O1405" i="112"/>
  <c r="O278" i="109"/>
  <c r="V168" i="109"/>
  <c r="Q608" i="109"/>
  <c r="X3195" i="109"/>
  <c r="Y865" i="109"/>
  <c r="N2182" i="112"/>
  <c r="P1946" i="109"/>
  <c r="T1878" i="109"/>
  <c r="N2704" i="109"/>
  <c r="T3897" i="109"/>
  <c r="O258" i="109"/>
  <c r="N93" i="112"/>
  <c r="X2095" i="109"/>
  <c r="Y2737" i="109"/>
  <c r="V2704" i="109"/>
  <c r="Q2670" i="109"/>
  <c r="O3719" i="109"/>
  <c r="R1182" i="109"/>
  <c r="X1142" i="109"/>
  <c r="Y2749" i="109"/>
  <c r="P3371" i="109"/>
  <c r="W1194" i="109"/>
  <c r="Q3299" i="109"/>
  <c r="Q1313" i="112"/>
  <c r="P2265" i="109"/>
  <c r="O414" i="109"/>
  <c r="R2211" i="109"/>
  <c r="V516" i="109"/>
  <c r="Y937" i="109"/>
  <c r="S1873" i="109"/>
  <c r="W911" i="109"/>
  <c r="O4201" i="109"/>
  <c r="O1703" i="112"/>
  <c r="R1293" i="109"/>
  <c r="V3290" i="109"/>
  <c r="T1142" i="109"/>
  <c r="O2602" i="112"/>
  <c r="R2583" i="109"/>
  <c r="Q1487" i="109"/>
  <c r="N195" i="109"/>
  <c r="R3556" i="109"/>
  <c r="W518" i="109"/>
  <c r="R1162" i="109"/>
  <c r="V100" i="109"/>
  <c r="S994" i="109"/>
  <c r="U2403" i="109"/>
  <c r="Q2285" i="109"/>
  <c r="R2396" i="109"/>
  <c r="T3070" i="109"/>
  <c r="P1514" i="109"/>
  <c r="W71" i="109"/>
  <c r="Y1021" i="109"/>
  <c r="R2060" i="109"/>
  <c r="N97" i="110"/>
  <c r="T2078" i="109"/>
  <c r="X758" i="109"/>
  <c r="S2950" i="109"/>
  <c r="X3891" i="109"/>
  <c r="S2636" i="109"/>
  <c r="V76" i="109"/>
  <c r="U1012" i="109"/>
  <c r="N2393" i="109"/>
  <c r="S52" i="109"/>
  <c r="U88" i="109"/>
  <c r="O395" i="109"/>
  <c r="S1486" i="109"/>
  <c r="N4103" i="109"/>
  <c r="U3709" i="109"/>
  <c r="R3180" i="109"/>
  <c r="V4265" i="109"/>
  <c r="X3708" i="109"/>
  <c r="Z3974" i="109"/>
  <c r="N642" i="109"/>
  <c r="N2427" i="109"/>
  <c r="Y4020" i="109"/>
  <c r="U2673" i="109"/>
  <c r="Q1158" i="112"/>
  <c r="T2479" i="109"/>
  <c r="V4207" i="109"/>
  <c r="S2343" i="109"/>
  <c r="Y749" i="109"/>
  <c r="T1858" i="109"/>
  <c r="V2473" i="109"/>
  <c r="X282" i="109"/>
  <c r="Z3995" i="109"/>
  <c r="P2730" i="109"/>
  <c r="U410" i="109"/>
  <c r="W131" i="109"/>
  <c r="T2232" i="109"/>
  <c r="U3029" i="109"/>
  <c r="V3933" i="109"/>
  <c r="R1751" i="109"/>
  <c r="S2373" i="109"/>
  <c r="P761" i="109"/>
  <c r="N1360" i="109"/>
  <c r="O1041" i="112"/>
  <c r="Q1682" i="112"/>
  <c r="P463" i="112"/>
  <c r="M99" i="110"/>
  <c r="R3437" i="109"/>
  <c r="N438" i="109"/>
  <c r="Q2036" i="109"/>
  <c r="T910" i="109"/>
  <c r="N1340" i="109"/>
  <c r="R212" i="112"/>
  <c r="N1178" i="112"/>
  <c r="S1651" i="109"/>
  <c r="N2014" i="109"/>
  <c r="N234" i="112"/>
  <c r="N164" i="110"/>
  <c r="N2194" i="109"/>
  <c r="U2069" i="109"/>
  <c r="T2286" i="109"/>
  <c r="Q1858" i="112"/>
  <c r="X3927" i="109"/>
  <c r="P1978" i="109"/>
  <c r="P1952" i="112"/>
  <c r="S1736" i="109"/>
  <c r="P3157" i="109"/>
  <c r="W2303" i="109"/>
  <c r="Q1266" i="112"/>
  <c r="V938" i="109"/>
  <c r="Y3033" i="109"/>
  <c r="S123" i="109"/>
  <c r="S2723" i="109"/>
  <c r="V3432" i="109"/>
  <c r="Y1538" i="109"/>
  <c r="Y77" i="109"/>
  <c r="O401" i="109"/>
  <c r="O1029" i="112"/>
  <c r="V1011" i="109"/>
  <c r="X3298" i="109"/>
  <c r="W2056" i="109"/>
  <c r="N3007" i="109"/>
  <c r="X2785" i="109"/>
  <c r="N4175" i="109"/>
  <c r="T3457" i="109"/>
  <c r="U525" i="109"/>
  <c r="O2057" i="109"/>
  <c r="X2606" i="109"/>
  <c r="P1720" i="109"/>
  <c r="O327" i="112"/>
  <c r="U432" i="109"/>
  <c r="U2737" i="109"/>
  <c r="Q616" i="112"/>
  <c r="U774" i="109"/>
  <c r="U2646" i="109"/>
  <c r="T1306" i="109"/>
  <c r="R2610" i="109"/>
  <c r="Z1088" i="109"/>
  <c r="N597" i="112"/>
  <c r="P2224" i="109"/>
  <c r="S1849" i="109"/>
  <c r="N1978" i="109"/>
  <c r="X904" i="109"/>
  <c r="Q3908" i="109"/>
  <c r="Q410" i="109"/>
  <c r="R2565" i="109"/>
  <c r="U284" i="109"/>
  <c r="O200" i="109"/>
  <c r="P1611" i="109"/>
  <c r="R2381" i="109"/>
  <c r="P2044" i="109"/>
  <c r="S830" i="109"/>
  <c r="Q2350" i="109"/>
  <c r="T2116" i="109"/>
  <c r="W271" i="109"/>
  <c r="U3427" i="109"/>
  <c r="X855" i="109"/>
  <c r="P1311" i="112"/>
  <c r="O1857" i="109"/>
  <c r="O3734" i="109"/>
  <c r="T2954" i="109"/>
  <c r="P497" i="112"/>
  <c r="Q2410" i="109"/>
  <c r="N539" i="109"/>
  <c r="W933" i="109"/>
  <c r="S4157" i="109"/>
  <c r="W1671" i="109"/>
  <c r="N290" i="109"/>
  <c r="N1941" i="109"/>
  <c r="N4040" i="109"/>
  <c r="O4178" i="109"/>
  <c r="O2285" i="109"/>
  <c r="O4184" i="109"/>
  <c r="P1851" i="109"/>
  <c r="R2375" i="109"/>
  <c r="U1719" i="109"/>
  <c r="S1347" i="109"/>
  <c r="W4304" i="109"/>
  <c r="R1648" i="109"/>
  <c r="N907" i="109"/>
  <c r="N2391" i="109"/>
  <c r="N1876" i="109"/>
  <c r="Y4156" i="109"/>
  <c r="U3160" i="109"/>
  <c r="O270" i="109"/>
  <c r="S4220" i="109"/>
  <c r="U1645" i="109"/>
  <c r="U1270" i="109"/>
  <c r="T892" i="109"/>
  <c r="U3666" i="109"/>
  <c r="X653" i="109"/>
  <c r="V3871" i="109"/>
  <c r="N906" i="109"/>
  <c r="P548" i="109"/>
  <c r="U1324" i="109"/>
  <c r="Q2648" i="109"/>
  <c r="P218" i="109"/>
  <c r="T2773" i="109"/>
  <c r="V1164" i="109"/>
  <c r="W2225" i="109"/>
  <c r="X2059" i="109"/>
  <c r="Y957" i="109"/>
  <c r="T2030" i="109"/>
  <c r="Z1084" i="109"/>
  <c r="R2403" i="109"/>
  <c r="U2670" i="109"/>
  <c r="X2041" i="109"/>
  <c r="P2672" i="109"/>
  <c r="X3291" i="109"/>
  <c r="N1301" i="109"/>
  <c r="W1657" i="109"/>
  <c r="Q3098" i="109"/>
  <c r="Q984" i="109"/>
  <c r="U2473" i="109"/>
  <c r="W212" i="109"/>
  <c r="R3454" i="109"/>
  <c r="O172" i="109"/>
  <c r="S3444" i="109"/>
  <c r="O2698" i="109"/>
  <c r="X2022" i="109"/>
  <c r="P1956" i="112"/>
  <c r="R3016" i="109"/>
  <c r="O25" i="109"/>
  <c r="Q3479" i="109"/>
  <c r="Q2444" i="109"/>
  <c r="W889" i="109"/>
  <c r="Q3926" i="109"/>
  <c r="V3869" i="109"/>
  <c r="Q1082" i="112"/>
  <c r="N1561" i="112"/>
  <c r="U2585" i="109"/>
  <c r="U487" i="109"/>
  <c r="U1546" i="109"/>
  <c r="U2459" i="109"/>
  <c r="Y1844" i="109"/>
  <c r="P613" i="109"/>
  <c r="X1497" i="109"/>
  <c r="V264" i="109"/>
  <c r="V1653" i="109"/>
  <c r="W1326" i="109"/>
  <c r="V192" i="109"/>
  <c r="T3213" i="109"/>
  <c r="X3689" i="109"/>
  <c r="V2024" i="109"/>
  <c r="O242" i="109"/>
  <c r="U1188" i="109"/>
  <c r="N2199" i="109"/>
  <c r="P1379" i="109"/>
  <c r="P1216" i="109"/>
  <c r="N3681" i="109"/>
  <c r="P2482" i="109"/>
  <c r="N701" i="112"/>
  <c r="X1709" i="109"/>
  <c r="N2029" i="109"/>
  <c r="O4018" i="109"/>
  <c r="R13" i="109"/>
  <c r="V3532" i="109"/>
  <c r="P598" i="109"/>
  <c r="T1849" i="109"/>
  <c r="N2596" i="109"/>
  <c r="S614" i="109"/>
  <c r="V418" i="109"/>
  <c r="W3129" i="109"/>
  <c r="O1251" i="109"/>
  <c r="O1742" i="109"/>
  <c r="W3757" i="109"/>
  <c r="W985" i="109"/>
  <c r="O196" i="109"/>
  <c r="U83" i="110"/>
  <c r="N3799" i="109"/>
  <c r="P232" i="109"/>
  <c r="O1486" i="109"/>
  <c r="P2321" i="112"/>
  <c r="P299" i="112"/>
  <c r="V1178" i="109"/>
  <c r="P3917" i="109"/>
  <c r="N3547" i="109"/>
  <c r="R556" i="109"/>
  <c r="W2033" i="109"/>
  <c r="P3431" i="109"/>
  <c r="Y1596" i="109"/>
  <c r="Q1505" i="109"/>
  <c r="V443" i="109"/>
  <c r="Y1135" i="109"/>
  <c r="Q991" i="109"/>
  <c r="Q305" i="112"/>
  <c r="Q1089" i="112"/>
  <c r="X1383" i="109"/>
  <c r="X114" i="109"/>
  <c r="R4269" i="109"/>
  <c r="R1003" i="109"/>
  <c r="U3416" i="109"/>
  <c r="S3659" i="109"/>
  <c r="N792" i="109"/>
  <c r="R2385" i="109"/>
  <c r="X3021" i="109"/>
  <c r="N3353" i="109"/>
  <c r="N1178" i="109"/>
  <c r="O890" i="109"/>
  <c r="Y1341" i="109"/>
  <c r="S1531" i="109"/>
  <c r="U1691" i="109"/>
  <c r="S609" i="109"/>
  <c r="T421" i="109"/>
  <c r="R2416" i="109"/>
  <c r="O3069" i="109"/>
  <c r="W4098" i="109"/>
  <c r="Y1322" i="109"/>
  <c r="R3341" i="109"/>
  <c r="O792" i="109"/>
  <c r="P2646" i="109"/>
  <c r="V2244" i="109"/>
  <c r="T1336" i="109"/>
  <c r="U3422" i="109"/>
  <c r="N1679" i="109"/>
  <c r="Q367" i="109"/>
  <c r="P3745" i="109"/>
  <c r="T1918" i="109"/>
  <c r="P131" i="112"/>
  <c r="W394" i="109"/>
  <c r="Z2900" i="109"/>
  <c r="S1284" i="109"/>
  <c r="P3120" i="109"/>
  <c r="O1883" i="112"/>
  <c r="Q3050" i="109"/>
  <c r="U1108" i="109"/>
  <c r="N2989" i="109"/>
  <c r="U2353" i="109"/>
  <c r="N2937" i="109"/>
  <c r="L140" i="110"/>
  <c r="Y146" i="109"/>
  <c r="U588" i="109"/>
  <c r="Y2227" i="109"/>
  <c r="R67" i="109"/>
  <c r="S1685" i="109"/>
  <c r="V1917" i="109"/>
  <c r="Q1662" i="109"/>
  <c r="P1232" i="109"/>
  <c r="R3782" i="109"/>
  <c r="T2562" i="109"/>
  <c r="X170" i="109"/>
  <c r="Y3302" i="109"/>
  <c r="O3013" i="109"/>
  <c r="V1532" i="109"/>
  <c r="O2795" i="109"/>
  <c r="Q476" i="109"/>
  <c r="P764" i="109"/>
  <c r="Q285" i="112"/>
  <c r="X1150" i="109"/>
  <c r="Q1301" i="112"/>
  <c r="V3287" i="109"/>
  <c r="N2198" i="109"/>
  <c r="W382" i="109"/>
  <c r="V1323" i="109"/>
  <c r="W1847" i="109"/>
  <c r="N1183" i="109"/>
  <c r="V974" i="109"/>
  <c r="U3165" i="109"/>
  <c r="T3853" i="109"/>
  <c r="P2127" i="112"/>
  <c r="U2992" i="109"/>
  <c r="O1589" i="109"/>
  <c r="P1259" i="109"/>
  <c r="O1705" i="109"/>
  <c r="U2616" i="109"/>
  <c r="P161" i="112"/>
  <c r="S3094" i="109"/>
  <c r="X2760" i="109"/>
  <c r="P3789" i="109"/>
  <c r="U4201" i="109"/>
  <c r="S2567" i="109"/>
  <c r="N748" i="112"/>
  <c r="R537" i="109"/>
  <c r="X54" i="109"/>
  <c r="R1297" i="109"/>
  <c r="O1442" i="112"/>
  <c r="V4132" i="109"/>
  <c r="Q1518" i="112"/>
  <c r="V1190" i="109"/>
  <c r="W944" i="109"/>
  <c r="P110" i="109"/>
  <c r="P1988" i="109"/>
  <c r="X1258" i="109"/>
  <c r="Q3709" i="109"/>
  <c r="O3106" i="109"/>
  <c r="R3312" i="109"/>
  <c r="N1573" i="109"/>
  <c r="V1948" i="109"/>
  <c r="Q179" i="110"/>
  <c r="Q4077" i="109"/>
  <c r="N2572" i="109"/>
  <c r="S2391" i="109"/>
  <c r="Q355" i="112"/>
  <c r="X1917" i="109"/>
  <c r="U3421" i="109"/>
  <c r="R1974" i="109"/>
  <c r="O563" i="112"/>
  <c r="N149" i="112"/>
  <c r="W434" i="109"/>
  <c r="P42" i="109"/>
  <c r="T854" i="109"/>
  <c r="V599" i="109"/>
  <c r="U769" i="109"/>
  <c r="U1162" i="109"/>
  <c r="R3076" i="109"/>
  <c r="Q1865" i="109"/>
  <c r="T2093" i="109"/>
  <c r="T2595" i="109"/>
  <c r="R3038" i="109"/>
  <c r="S2470" i="109"/>
  <c r="P99" i="110"/>
  <c r="V1700" i="109"/>
  <c r="V2950" i="109"/>
  <c r="V841" i="109"/>
  <c r="O963" i="109"/>
  <c r="U1513" i="109"/>
  <c r="X2786" i="109"/>
  <c r="T4085" i="109"/>
  <c r="N761" i="109"/>
  <c r="U23" i="110"/>
  <c r="R2261" i="109"/>
  <c r="Z2147" i="109"/>
  <c r="V251" i="109"/>
  <c r="Q4087" i="109"/>
  <c r="T435" i="109"/>
  <c r="U32" i="109"/>
  <c r="V1261" i="109"/>
  <c r="Q1294" i="109"/>
  <c r="S3323" i="109"/>
  <c r="X3505" i="109"/>
  <c r="U1249" i="109"/>
  <c r="S1182" i="109"/>
  <c r="N532" i="112"/>
  <c r="R594" i="109"/>
  <c r="Q1100" i="109"/>
  <c r="W3769" i="109"/>
  <c r="Q3375" i="109"/>
  <c r="S606" i="109"/>
  <c r="Q1859" i="112"/>
  <c r="T2075" i="109"/>
  <c r="N1147" i="109"/>
  <c r="S3730" i="109"/>
  <c r="O2468" i="109"/>
  <c r="Q1715" i="112"/>
  <c r="X1182" i="109"/>
  <c r="Y3292" i="109"/>
  <c r="T842" i="109"/>
  <c r="U84" i="109"/>
  <c r="X3301" i="109"/>
  <c r="S3652" i="109"/>
  <c r="R4257" i="109"/>
  <c r="X1576" i="109"/>
  <c r="P2278" i="109"/>
  <c r="O1168" i="112"/>
  <c r="V1694" i="109"/>
  <c r="Y164" i="109"/>
  <c r="S1234" i="109"/>
  <c r="R2398" i="109"/>
  <c r="Q656" i="109"/>
  <c r="K151" i="110"/>
  <c r="R96" i="110"/>
  <c r="O1239" i="109"/>
  <c r="V1542" i="109"/>
  <c r="O180" i="109"/>
  <c r="U2774" i="109"/>
  <c r="X2269" i="109"/>
  <c r="N176" i="110"/>
  <c r="N130" i="109"/>
  <c r="O2275" i="109"/>
  <c r="Y1970" i="109"/>
  <c r="N397" i="112"/>
  <c r="U1248" i="109"/>
  <c r="X41" i="109"/>
  <c r="S3878" i="109"/>
  <c r="O1987" i="112"/>
  <c r="S1014" i="109"/>
  <c r="T2055" i="109"/>
  <c r="W4136" i="109"/>
  <c r="Q2671" i="112"/>
  <c r="O1695" i="109"/>
  <c r="O1981" i="109"/>
  <c r="Q655" i="109"/>
  <c r="T2272" i="109"/>
  <c r="S2236" i="109"/>
  <c r="T3169" i="109"/>
  <c r="R2636" i="109"/>
  <c r="S2619" i="109"/>
  <c r="O435" i="109"/>
  <c r="T2676" i="109"/>
  <c r="U3121" i="109"/>
  <c r="V1145" i="109"/>
  <c r="W61" i="109"/>
  <c r="Q1847" i="109"/>
  <c r="W572" i="109"/>
  <c r="P3876" i="109"/>
  <c r="S2097" i="109"/>
  <c r="W3665" i="109"/>
  <c r="R1960" i="109"/>
  <c r="O2472" i="109"/>
  <c r="N1304" i="109"/>
  <c r="X3867" i="109"/>
  <c r="N2377" i="112"/>
  <c r="P1225" i="109"/>
  <c r="Y3150" i="109"/>
  <c r="Y1187" i="109"/>
  <c r="Q149" i="109"/>
  <c r="U3870" i="109"/>
  <c r="X2387" i="109"/>
  <c r="V866" i="109"/>
  <c r="Q223" i="109"/>
  <c r="V3661" i="109"/>
  <c r="Q3689" i="109"/>
  <c r="N568" i="109"/>
  <c r="N2702" i="109"/>
  <c r="O4080" i="109"/>
  <c r="N795" i="112"/>
  <c r="T3407" i="109"/>
  <c r="O1747" i="112"/>
  <c r="O112" i="110"/>
  <c r="Q1904" i="112"/>
  <c r="Q3459" i="109"/>
  <c r="Q980" i="109"/>
  <c r="Q253" i="109"/>
  <c r="Q2167" i="112"/>
  <c r="L120" i="110"/>
  <c r="R1242" i="109"/>
  <c r="P2249" i="109"/>
  <c r="R1971" i="109"/>
  <c r="U27" i="110"/>
  <c r="O2745" i="109"/>
  <c r="Y2449" i="109"/>
  <c r="Y2941" i="109"/>
  <c r="R204" i="109"/>
  <c r="X2416" i="109"/>
  <c r="X924" i="109"/>
  <c r="Y3566" i="109"/>
  <c r="O578" i="112"/>
  <c r="W1934" i="109"/>
  <c r="Q2348" i="109"/>
  <c r="X562" i="109"/>
  <c r="S461" i="109"/>
  <c r="Y3449" i="109"/>
  <c r="Y1593" i="109"/>
  <c r="P1121" i="109"/>
  <c r="W2319" i="109"/>
  <c r="Y2469" i="109"/>
  <c r="Y3016" i="109"/>
  <c r="U3097" i="109"/>
  <c r="R4039" i="109"/>
  <c r="Z719" i="109"/>
  <c r="V2613" i="109"/>
  <c r="R3499" i="109"/>
  <c r="V2212" i="109"/>
  <c r="O2407" i="112"/>
  <c r="V3848" i="109"/>
  <c r="O2556" i="112"/>
  <c r="N473" i="109"/>
  <c r="X3122" i="109"/>
  <c r="N3040" i="109"/>
  <c r="S2329" i="109"/>
  <c r="W2289" i="109"/>
  <c r="P1627" i="109"/>
  <c r="S1578" i="109"/>
  <c r="N2187" i="112"/>
  <c r="P3758" i="109"/>
  <c r="X1489" i="109"/>
  <c r="S1986" i="109"/>
  <c r="S1363" i="109"/>
  <c r="N1616" i="109"/>
  <c r="R79" i="109"/>
  <c r="Y3014" i="109"/>
  <c r="V2073" i="109"/>
  <c r="P2319" i="112"/>
  <c r="P14" i="109"/>
  <c r="W3148" i="109"/>
  <c r="J41" i="110"/>
  <c r="P2324" i="109"/>
  <c r="O168" i="110"/>
  <c r="Z3266" i="109"/>
  <c r="R36" i="109"/>
  <c r="O1966" i="109"/>
  <c r="W2602" i="109"/>
  <c r="T624" i="109"/>
  <c r="X1743" i="109"/>
  <c r="W3731" i="109"/>
  <c r="U2483" i="109"/>
  <c r="W3821" i="109"/>
  <c r="U3311" i="109"/>
  <c r="P1636" i="112"/>
  <c r="V1206" i="109"/>
  <c r="W1983" i="109"/>
  <c r="O1284" i="109"/>
  <c r="T154" i="110"/>
  <c r="N1382" i="109"/>
  <c r="O1299" i="109"/>
  <c r="P526" i="109"/>
  <c r="U54" i="109"/>
  <c r="Z3648" i="109"/>
  <c r="N3433" i="109"/>
  <c r="N1198" i="112"/>
  <c r="U1700" i="109"/>
  <c r="O4264" i="109"/>
  <c r="X1337" i="109"/>
  <c r="P413" i="109"/>
  <c r="Q336" i="112"/>
  <c r="S428" i="109"/>
  <c r="U832" i="109"/>
  <c r="N3692" i="109"/>
  <c r="V2413" i="109"/>
  <c r="W443" i="109"/>
  <c r="V387" i="109"/>
  <c r="P956" i="109"/>
  <c r="N2589" i="109"/>
  <c r="S1724" i="109"/>
  <c r="R1119" i="109"/>
  <c r="W2262" i="109"/>
  <c r="U1254" i="109"/>
  <c r="J28" i="110"/>
  <c r="T3850" i="109"/>
  <c r="Q2731" i="109"/>
  <c r="T117" i="109"/>
  <c r="R3335" i="109"/>
  <c r="R1669" i="109"/>
  <c r="W2657" i="109"/>
  <c r="X1013" i="109"/>
  <c r="Z3586" i="109"/>
  <c r="T1680" i="109"/>
  <c r="Q3856" i="109"/>
  <c r="T3859" i="109"/>
  <c r="S2102" i="109"/>
  <c r="P2976" i="109"/>
  <c r="R2681" i="109"/>
  <c r="T2659" i="109"/>
  <c r="Y1624" i="109"/>
  <c r="V199" i="109"/>
  <c r="X461" i="109"/>
  <c r="V2405" i="109"/>
  <c r="V2077" i="109"/>
  <c r="N2478" i="109"/>
  <c r="P1696" i="109"/>
  <c r="O122" i="112"/>
  <c r="Y4148" i="109"/>
  <c r="T1613" i="109"/>
  <c r="P2319" i="109"/>
  <c r="W488" i="109"/>
  <c r="O1740" i="109"/>
  <c r="R1704" i="109"/>
  <c r="P3412" i="109"/>
  <c r="X1946" i="109"/>
  <c r="W742" i="109"/>
  <c r="S3155" i="109"/>
  <c r="V596" i="109"/>
  <c r="O622" i="109"/>
  <c r="U3755" i="109"/>
  <c r="T4052" i="109"/>
  <c r="Y2266" i="109"/>
  <c r="W1137" i="109"/>
  <c r="N778" i="109"/>
  <c r="U1480" i="109"/>
  <c r="X440" i="109"/>
  <c r="Q2712" i="112"/>
  <c r="Y4158" i="109"/>
  <c r="R1302" i="109"/>
  <c r="O1743" i="112"/>
  <c r="Y106" i="109"/>
  <c r="P172" i="110"/>
  <c r="Q3313" i="109"/>
  <c r="U2746" i="109"/>
  <c r="P880" i="109"/>
  <c r="R2304" i="109"/>
  <c r="U113" i="109"/>
  <c r="R2449" i="109"/>
  <c r="Q1370" i="109"/>
  <c r="P1690" i="109"/>
  <c r="X1900" i="109"/>
  <c r="Z2120" i="109"/>
  <c r="X3506" i="109"/>
  <c r="X3435" i="109"/>
  <c r="Y3938" i="109"/>
  <c r="W1301" i="109"/>
  <c r="U1709" i="109"/>
  <c r="P403" i="112"/>
  <c r="W4215" i="109"/>
  <c r="O4017" i="109"/>
  <c r="W612" i="109"/>
  <c r="V2330" i="109"/>
  <c r="N1187" i="109"/>
  <c r="O1885" i="109"/>
  <c r="T2989" i="109"/>
  <c r="U546" i="109"/>
  <c r="U4249" i="109"/>
  <c r="W2093" i="109"/>
  <c r="T2287" i="109"/>
  <c r="N2278" i="109"/>
  <c r="R1597" i="109"/>
  <c r="V533" i="109"/>
  <c r="W1021" i="109"/>
  <c r="O319" i="112"/>
  <c r="S1832" i="109"/>
  <c r="Z694" i="109"/>
  <c r="O509" i="112"/>
  <c r="O1749" i="109"/>
  <c r="X473" i="109"/>
  <c r="Q2765" i="109"/>
  <c r="Q1389" i="112"/>
  <c r="R3908" i="109"/>
  <c r="V4285" i="109"/>
  <c r="Y510" i="109"/>
  <c r="U82" i="109"/>
  <c r="U2682" i="109"/>
  <c r="N376" i="112"/>
  <c r="Y4033" i="109"/>
  <c r="Q1657" i="109"/>
  <c r="S68" i="109"/>
  <c r="P2095" i="109"/>
  <c r="T845" i="109"/>
  <c r="Y1860" i="109"/>
  <c r="Y3111" i="109"/>
  <c r="W2480" i="109"/>
  <c r="R3007" i="109"/>
  <c r="R3408" i="109"/>
  <c r="O4267" i="109"/>
  <c r="O3850" i="109"/>
  <c r="N1969" i="109"/>
  <c r="O734" i="109"/>
  <c r="P500" i="109"/>
  <c r="O995" i="109"/>
  <c r="W2286" i="109"/>
  <c r="Y2" i="109"/>
  <c r="P3914" i="109"/>
  <c r="Y1635" i="109"/>
  <c r="W1622" i="109"/>
  <c r="Y770" i="109"/>
  <c r="R4296" i="109"/>
  <c r="O554" i="109"/>
  <c r="W2838" i="109"/>
  <c r="V1101" i="109"/>
  <c r="O1342" i="109"/>
  <c r="O1484" i="109"/>
  <c r="U2735" i="109"/>
  <c r="V4151" i="109"/>
  <c r="T575" i="109"/>
  <c r="S26" i="110"/>
  <c r="V2633" i="109"/>
  <c r="P20" i="109"/>
  <c r="U4038" i="109"/>
  <c r="P1592" i="109"/>
  <c r="P389" i="109"/>
  <c r="T2386" i="109"/>
  <c r="Q2719" i="109"/>
  <c r="W1538" i="109"/>
  <c r="U1473" i="109"/>
  <c r="W1557" i="109"/>
  <c r="S1956" i="109"/>
  <c r="S2566" i="109"/>
  <c r="R1584" i="112"/>
  <c r="V1926" i="109"/>
  <c r="P1208" i="109"/>
  <c r="O171" i="109"/>
  <c r="P2693" i="109"/>
  <c r="P572" i="109"/>
  <c r="N3386" i="109"/>
  <c r="T2843" i="109"/>
  <c r="W2808" i="109"/>
  <c r="Y738" i="109"/>
  <c r="T1847" i="109"/>
  <c r="O2804" i="109"/>
  <c r="O237" i="109"/>
  <c r="U3834" i="109"/>
  <c r="P3319" i="109"/>
  <c r="P367" i="112"/>
  <c r="O2083" i="109"/>
  <c r="N605" i="109"/>
  <c r="W2404" i="109"/>
  <c r="X1955" i="109"/>
  <c r="T578" i="109"/>
  <c r="P93" i="110"/>
  <c r="O1479" i="109"/>
  <c r="Q2202" i="109"/>
  <c r="X398" i="109"/>
  <c r="U627" i="109"/>
  <c r="S1184" i="109"/>
  <c r="Y1022" i="109"/>
  <c r="R1178" i="109"/>
  <c r="X485" i="109"/>
  <c r="O982" i="109"/>
  <c r="T2839" i="109"/>
  <c r="Y3826" i="109"/>
  <c r="P3575" i="109"/>
  <c r="P2337" i="109"/>
  <c r="Q4308" i="109"/>
  <c r="S377" i="109"/>
  <c r="K31" i="110"/>
  <c r="P3774" i="109"/>
  <c r="Z724" i="109"/>
  <c r="P339" i="112"/>
  <c r="V2317" i="109"/>
  <c r="P3150" i="109"/>
  <c r="Y2574" i="109"/>
  <c r="Y2041" i="109"/>
  <c r="Y639" i="109"/>
  <c r="P1742" i="112"/>
  <c r="Y3175" i="109"/>
  <c r="N3008" i="109"/>
  <c r="U2688" i="109"/>
  <c r="S49" i="109"/>
  <c r="T3802" i="109"/>
  <c r="U3660" i="109"/>
  <c r="O806" i="112"/>
  <c r="O2383" i="109"/>
  <c r="T2612" i="109"/>
  <c r="T1547" i="109"/>
  <c r="V142" i="109"/>
  <c r="Q1913" i="109"/>
  <c r="Q1178" i="112"/>
  <c r="P1384" i="112"/>
  <c r="O280" i="112"/>
  <c r="Y2615" i="109"/>
  <c r="T3170" i="109"/>
  <c r="V2101" i="109"/>
  <c r="Q900" i="109"/>
  <c r="N22" i="109"/>
  <c r="U176" i="110"/>
  <c r="U1321" i="109"/>
  <c r="U1678" i="109"/>
  <c r="R1938" i="109"/>
  <c r="X1840" i="109"/>
  <c r="U2409" i="109"/>
  <c r="O1130" i="109"/>
  <c r="O2073" i="109"/>
  <c r="O3134" i="109"/>
  <c r="Y148" i="109"/>
  <c r="X2378" i="109"/>
  <c r="T609" i="109"/>
  <c r="T3546" i="109"/>
  <c r="W1263" i="109"/>
  <c r="N287" i="112"/>
  <c r="S1958" i="109"/>
  <c r="W4300" i="109"/>
  <c r="Q1002" i="109"/>
  <c r="W2563" i="109"/>
  <c r="N2804" i="109"/>
  <c r="R122" i="109"/>
  <c r="P48" i="110"/>
  <c r="P396" i="109"/>
  <c r="T3093" i="109"/>
  <c r="Q911" i="109"/>
  <c r="Z3222" i="109"/>
  <c r="N2008" i="109"/>
  <c r="Q1226" i="109"/>
  <c r="W2291" i="109"/>
  <c r="P1515" i="109"/>
  <c r="S1734" i="109"/>
  <c r="W2676" i="109"/>
  <c r="P4258" i="109"/>
  <c r="Q1170" i="109"/>
  <c r="U416" i="109"/>
  <c r="O2046" i="109"/>
  <c r="X1334" i="109"/>
  <c r="P2245" i="109"/>
  <c r="P617" i="112"/>
  <c r="N2225" i="112"/>
  <c r="N1850" i="109"/>
  <c r="N4072" i="109"/>
  <c r="O1081" i="112"/>
  <c r="S3801" i="109"/>
  <c r="W3938" i="109"/>
  <c r="R2094" i="109"/>
  <c r="S489" i="109"/>
  <c r="R2039" i="112"/>
  <c r="N1894" i="109"/>
  <c r="Q2696" i="109"/>
  <c r="S1321" i="109"/>
  <c r="Y2589" i="109"/>
  <c r="U577" i="109"/>
  <c r="R207" i="109"/>
  <c r="R2062" i="109"/>
  <c r="S1844" i="109"/>
  <c r="X3048" i="109"/>
  <c r="T1889" i="109"/>
  <c r="T997" i="109"/>
  <c r="S3142" i="109"/>
  <c r="N153" i="110"/>
  <c r="R3360" i="109"/>
  <c r="W1572" i="109"/>
  <c r="N76" i="110"/>
  <c r="T4165" i="109"/>
  <c r="X3938" i="109"/>
  <c r="X1733" i="109"/>
  <c r="U3346" i="109"/>
  <c r="P2840" i="109"/>
  <c r="U1238" i="109"/>
  <c r="T238" i="109"/>
  <c r="U86" i="109"/>
  <c r="S105" i="110"/>
  <c r="Q222" i="109"/>
  <c r="U2657" i="109"/>
  <c r="Q815" i="109"/>
  <c r="R858" i="109"/>
  <c r="P4274" i="109"/>
  <c r="P1059" i="112"/>
  <c r="R2222" i="109"/>
  <c r="V4038" i="109"/>
  <c r="W3322" i="109"/>
  <c r="V113" i="109"/>
  <c r="Y1943" i="109"/>
  <c r="U1646" i="109"/>
  <c r="P1378" i="109"/>
  <c r="N1267" i="109"/>
  <c r="W4061" i="109"/>
  <c r="P90" i="109"/>
  <c r="U1530" i="109"/>
  <c r="X1579" i="109"/>
  <c r="N2962" i="109"/>
  <c r="V849" i="109"/>
  <c r="V3075" i="109"/>
  <c r="O1614" i="109"/>
  <c r="Q1910" i="109"/>
  <c r="Q1185" i="109"/>
  <c r="Q3123" i="109"/>
  <c r="N4277" i="109"/>
  <c r="X3336" i="109"/>
  <c r="N746" i="112"/>
  <c r="T61" i="109"/>
  <c r="T1689" i="109"/>
  <c r="P126" i="112"/>
  <c r="P165" i="110"/>
  <c r="Z689" i="109"/>
  <c r="O3750" i="109"/>
  <c r="U2412" i="109"/>
  <c r="T1312" i="109"/>
  <c r="N965" i="109"/>
  <c r="P2226" i="109"/>
  <c r="P1593" i="109"/>
  <c r="N4084" i="109"/>
  <c r="T841" i="109"/>
  <c r="U1112" i="109"/>
  <c r="X3787" i="109"/>
  <c r="U543" i="109"/>
  <c r="T767" i="109"/>
  <c r="V51" i="109"/>
  <c r="S2696" i="109"/>
  <c r="X4301" i="109"/>
  <c r="X370" i="109"/>
  <c r="P633" i="112"/>
  <c r="V3713" i="109"/>
  <c r="N2657" i="112"/>
  <c r="R1110" i="112"/>
  <c r="S233" i="109"/>
  <c r="W620" i="109"/>
  <c r="X2344" i="109"/>
  <c r="W99" i="109"/>
  <c r="O2378" i="109"/>
  <c r="U1534" i="109"/>
  <c r="U2037" i="109"/>
  <c r="X488" i="109"/>
  <c r="T80" i="109"/>
  <c r="S2346" i="109"/>
  <c r="V1521" i="109"/>
  <c r="T144" i="109"/>
  <c r="W957" i="109"/>
  <c r="U3409" i="109"/>
  <c r="Q1170" i="112"/>
  <c r="Y1277" i="109"/>
  <c r="T639" i="109"/>
  <c r="W3014" i="109"/>
  <c r="O1227" i="109"/>
  <c r="U3669" i="109"/>
  <c r="V2575" i="109"/>
  <c r="Q3566" i="109"/>
  <c r="U1379" i="109"/>
  <c r="P1895" i="109"/>
  <c r="Y1136" i="109"/>
  <c r="Q2450" i="112"/>
  <c r="Q1412" i="112"/>
  <c r="T4126" i="109"/>
  <c r="O640" i="109"/>
  <c r="N3512" i="109"/>
  <c r="Q1204" i="112"/>
  <c r="Q19" i="109"/>
  <c r="O1960" i="109"/>
  <c r="O1723" i="109"/>
  <c r="X744" i="109"/>
  <c r="U1619" i="109"/>
  <c r="S3420" i="109"/>
  <c r="Y1836" i="109"/>
  <c r="N577" i="109"/>
  <c r="T1953" i="109"/>
  <c r="T2618" i="109"/>
  <c r="T1507" i="109"/>
  <c r="T2389" i="109"/>
  <c r="P3021" i="109"/>
  <c r="R489" i="109"/>
  <c r="S3674" i="109"/>
  <c r="Y1992" i="109"/>
  <c r="Q392" i="109"/>
  <c r="Y3377" i="109"/>
  <c r="V1556" i="109"/>
  <c r="S2633" i="109"/>
  <c r="W143" i="109"/>
  <c r="S442" i="109"/>
  <c r="W2344" i="109"/>
  <c r="W1204" i="109"/>
  <c r="X2325" i="109"/>
  <c r="T2023" i="109"/>
  <c r="S2760" i="109"/>
  <c r="N471" i="112"/>
  <c r="Y259" i="109"/>
  <c r="U642" i="109"/>
  <c r="N583" i="112"/>
  <c r="Y4039" i="109"/>
  <c r="V444" i="109"/>
  <c r="O71" i="109"/>
  <c r="Q1993" i="109"/>
  <c r="V1462" i="109"/>
  <c r="N1721" i="109"/>
  <c r="U1644" i="109"/>
  <c r="Y3778" i="109"/>
  <c r="R2667" i="109"/>
  <c r="Q1467" i="109"/>
  <c r="V3766" i="109"/>
  <c r="T526" i="109"/>
  <c r="P3670" i="109"/>
  <c r="N2302" i="109"/>
  <c r="U513" i="109"/>
  <c r="S1250" i="109"/>
  <c r="Y53" i="109"/>
  <c r="R1168" i="109"/>
  <c r="V234" i="109"/>
  <c r="O1290" i="109"/>
  <c r="X2483" i="109"/>
  <c r="U3857" i="109"/>
  <c r="O1172" i="109"/>
  <c r="Q3409" i="109"/>
  <c r="T1941" i="109"/>
  <c r="W1108" i="109"/>
  <c r="N3688" i="109"/>
  <c r="Q586" i="109"/>
  <c r="T4170" i="109"/>
  <c r="P97" i="109"/>
  <c r="U1281" i="109"/>
  <c r="S864" i="109"/>
  <c r="N1993" i="109"/>
  <c r="Y2943" i="109"/>
  <c r="S2577" i="109"/>
  <c r="Y482" i="109"/>
  <c r="O568" i="109"/>
  <c r="S947" i="109"/>
  <c r="V2370" i="109"/>
  <c r="Y2397" i="109"/>
  <c r="P1310" i="109"/>
  <c r="O995" i="112"/>
  <c r="R419" i="112"/>
  <c r="W4250" i="109"/>
  <c r="U1861" i="109"/>
  <c r="O224" i="109"/>
  <c r="U1335" i="109"/>
  <c r="O2819" i="109"/>
  <c r="P133" i="112"/>
  <c r="Y2712" i="109"/>
  <c r="U3778" i="109"/>
  <c r="O1629" i="112"/>
  <c r="O3086" i="109"/>
  <c r="T1285" i="109"/>
  <c r="X1521" i="109"/>
  <c r="V237" i="109"/>
  <c r="Q2398" i="109"/>
  <c r="Z1449" i="109"/>
  <c r="N1914" i="109"/>
  <c r="Q2030" i="109"/>
  <c r="W510" i="109"/>
  <c r="R771" i="109"/>
  <c r="X2713" i="109"/>
  <c r="N374" i="109"/>
  <c r="W870" i="109"/>
  <c r="W2710" i="109"/>
  <c r="X2351" i="109"/>
  <c r="R4306" i="109"/>
  <c r="Y4234" i="109"/>
  <c r="O3507" i="109"/>
  <c r="U2021" i="109"/>
  <c r="R1918" i="109"/>
  <c r="S625" i="109"/>
  <c r="V1841" i="109"/>
  <c r="Q3372" i="109"/>
  <c r="R966" i="109"/>
  <c r="X790" i="109"/>
  <c r="X1004" i="109"/>
  <c r="R269" i="109"/>
  <c r="V4203" i="109"/>
  <c r="X508" i="109"/>
  <c r="T487" i="109"/>
  <c r="U2227" i="109"/>
  <c r="X525" i="109"/>
  <c r="N1479" i="109"/>
  <c r="T1964" i="109"/>
  <c r="N413" i="109"/>
  <c r="S3398" i="109"/>
  <c r="P2613" i="109"/>
  <c r="P3923" i="109"/>
  <c r="Y2464" i="109"/>
  <c r="N4198" i="109"/>
  <c r="N1683" i="109"/>
  <c r="S196" i="109"/>
  <c r="X1559" i="109"/>
  <c r="R3896" i="109"/>
  <c r="N1667" i="109"/>
  <c r="P70" i="112"/>
  <c r="N517" i="112"/>
  <c r="Q3894" i="109"/>
  <c r="N3108" i="109"/>
  <c r="X1827" i="109"/>
  <c r="U2009" i="109"/>
  <c r="T1348" i="109"/>
  <c r="X3194" i="109"/>
  <c r="P8" i="109"/>
  <c r="O1546" i="109"/>
  <c r="N3925" i="109"/>
  <c r="U3301" i="109"/>
  <c r="X3906" i="109"/>
  <c r="Q2450" i="109"/>
  <c r="S752" i="109"/>
  <c r="T1602" i="109"/>
  <c r="U3727" i="109"/>
  <c r="Q327" i="112"/>
  <c r="P1904" i="109"/>
  <c r="P1707" i="109"/>
  <c r="Q3839" i="109"/>
  <c r="Q3029" i="109"/>
  <c r="S1694" i="109"/>
  <c r="Y1977" i="109"/>
  <c r="N2932" i="109"/>
  <c r="P3662" i="109"/>
  <c r="O228" i="109"/>
  <c r="V1715" i="109"/>
  <c r="X1628" i="109"/>
  <c r="T2837" i="109"/>
  <c r="S3830" i="109"/>
  <c r="X2723" i="109"/>
  <c r="N2638" i="109"/>
  <c r="P66" i="112"/>
  <c r="Y1518" i="109"/>
  <c r="S536" i="109"/>
  <c r="W2193" i="109"/>
  <c r="T3204" i="109"/>
  <c r="R1679" i="109"/>
  <c r="N229" i="109"/>
  <c r="Q3196" i="109"/>
  <c r="O732" i="112"/>
  <c r="V3461" i="109"/>
  <c r="Q2691" i="109"/>
  <c r="W1895" i="109"/>
  <c r="S138" i="109"/>
  <c r="W2046" i="109"/>
  <c r="X1254" i="109"/>
  <c r="S3110" i="109"/>
  <c r="Y450" i="109"/>
  <c r="N4300" i="109"/>
  <c r="N625" i="109"/>
  <c r="P1565" i="112"/>
  <c r="X3701" i="109"/>
  <c r="Q3154" i="109"/>
  <c r="Y1474" i="109"/>
  <c r="S2816" i="109"/>
  <c r="Q812" i="112"/>
  <c r="W3008" i="109"/>
  <c r="R4063" i="109"/>
  <c r="U1949" i="109"/>
  <c r="V1117" i="109"/>
  <c r="W891" i="109"/>
  <c r="R1108" i="112"/>
  <c r="Q706" i="112"/>
  <c r="Q743" i="109"/>
  <c r="V824" i="109"/>
  <c r="Q1902" i="112"/>
  <c r="U1261" i="109"/>
  <c r="O1244" i="112"/>
  <c r="U3206" i="109"/>
  <c r="Q3540" i="109"/>
  <c r="O3815" i="109"/>
  <c r="P979" i="109"/>
  <c r="O1016" i="109"/>
  <c r="R1650" i="109"/>
  <c r="N2781" i="109"/>
  <c r="S41" i="109"/>
  <c r="Q2341" i="109"/>
  <c r="X2364" i="109"/>
  <c r="Y4074" i="109"/>
  <c r="X3206" i="109"/>
  <c r="W412" i="109"/>
  <c r="N2703" i="109"/>
  <c r="Q98" i="112"/>
  <c r="P37" i="112"/>
  <c r="V2240" i="109"/>
  <c r="S2273" i="109"/>
  <c r="W262" i="109"/>
  <c r="Q2273" i="109"/>
  <c r="Q2755" i="109"/>
  <c r="T1901" i="109"/>
  <c r="X3795" i="109"/>
  <c r="W276" i="109"/>
  <c r="T3120" i="109"/>
  <c r="V3763" i="109"/>
  <c r="X2705" i="109"/>
  <c r="N141" i="109"/>
  <c r="Q3883" i="109"/>
  <c r="W489" i="109"/>
  <c r="T3199" i="109"/>
  <c r="W1298" i="109"/>
  <c r="Z2488" i="109"/>
  <c r="T2223" i="109"/>
  <c r="R986" i="109"/>
  <c r="O736" i="109"/>
  <c r="O267" i="112"/>
  <c r="V3822" i="109"/>
  <c r="S1002" i="109"/>
  <c r="U1975" i="109"/>
  <c r="W2314" i="109"/>
  <c r="X449" i="109"/>
  <c r="P2846" i="109"/>
  <c r="S577" i="109"/>
  <c r="R194" i="112"/>
  <c r="O1280" i="112"/>
  <c r="V3096" i="109"/>
  <c r="O3482" i="109"/>
  <c r="U131" i="109"/>
  <c r="U3295" i="109"/>
  <c r="N265" i="112"/>
  <c r="T3578" i="109"/>
  <c r="S3753" i="109"/>
  <c r="T1992" i="109"/>
  <c r="X874" i="109"/>
  <c r="N4062" i="109"/>
  <c r="W1280" i="109"/>
  <c r="W34" i="109"/>
  <c r="X644" i="109"/>
  <c r="T4176" i="109"/>
  <c r="W3860" i="109"/>
  <c r="R2032" i="109"/>
  <c r="N631" i="109"/>
  <c r="Y626" i="109"/>
  <c r="S936" i="109"/>
  <c r="S28" i="109"/>
  <c r="W754" i="109"/>
  <c r="P799" i="109"/>
  <c r="P2231" i="112"/>
  <c r="J46" i="110"/>
  <c r="T3385" i="109"/>
  <c r="O1732" i="112"/>
  <c r="O2560" i="112"/>
  <c r="N1034" i="112"/>
  <c r="O742" i="112"/>
  <c r="Q1511" i="109"/>
  <c r="S3357" i="109"/>
  <c r="S3210" i="109"/>
  <c r="N1726" i="109"/>
  <c r="S371" i="109"/>
  <c r="Y2408" i="109"/>
  <c r="Q245" i="109"/>
  <c r="X2440" i="109"/>
  <c r="U2591" i="109"/>
  <c r="Q987" i="112"/>
  <c r="O1873" i="109"/>
  <c r="W4067" i="109"/>
  <c r="N2340" i="109"/>
  <c r="J65" i="110"/>
  <c r="R569" i="109"/>
  <c r="X2444" i="109"/>
  <c r="J37" i="110"/>
  <c r="T2392" i="109"/>
  <c r="X4176" i="109"/>
  <c r="Q24" i="110"/>
  <c r="U1495" i="109"/>
  <c r="R4216" i="109"/>
  <c r="P2740" i="109"/>
  <c r="Q1627" i="109"/>
  <c r="X3902" i="109"/>
  <c r="R1585" i="112"/>
  <c r="S4165" i="109"/>
  <c r="W3528" i="109"/>
  <c r="O2411" i="112"/>
  <c r="P1265" i="112"/>
  <c r="P2087" i="109"/>
  <c r="R517" i="109"/>
  <c r="O2056" i="109"/>
  <c r="Q2668" i="109"/>
  <c r="V4095" i="109"/>
  <c r="R2974" i="109"/>
  <c r="U218" i="109"/>
  <c r="X3335" i="109"/>
  <c r="N108" i="112"/>
  <c r="U4305" i="109"/>
  <c r="O3525" i="109"/>
  <c r="O2273" i="109"/>
  <c r="P269" i="112"/>
  <c r="S81" i="109"/>
  <c r="R2356" i="109"/>
  <c r="O3801" i="109"/>
  <c r="Y2586" i="109"/>
  <c r="V3543" i="109"/>
  <c r="Z3968" i="109"/>
  <c r="O1499" i="109"/>
  <c r="S1018" i="109"/>
  <c r="Q1723" i="109"/>
  <c r="U472" i="109"/>
  <c r="S3505" i="109"/>
  <c r="U1599" i="109"/>
  <c r="R1341" i="112"/>
  <c r="R3806" i="109"/>
  <c r="W1998" i="109"/>
  <c r="Q1626" i="112"/>
  <c r="P1953" i="109"/>
  <c r="N3920" i="109"/>
  <c r="S1316" i="109"/>
  <c r="Q3920" i="109"/>
  <c r="O3065" i="109"/>
  <c r="R2978" i="109"/>
  <c r="P3742" i="109"/>
  <c r="U740" i="109"/>
  <c r="X3209" i="109"/>
  <c r="V3860" i="109"/>
  <c r="N4115" i="109"/>
  <c r="N228" i="109"/>
  <c r="Y2384" i="109"/>
  <c r="O103" i="110"/>
  <c r="O1087" i="112"/>
  <c r="X2345" i="109"/>
  <c r="R2823" i="109"/>
  <c r="N709" i="112"/>
  <c r="T1867" i="109"/>
  <c r="P74" i="109"/>
  <c r="N812" i="109"/>
  <c r="Z1796" i="109"/>
  <c r="Y1549" i="109"/>
  <c r="Y420" i="109"/>
  <c r="V121" i="109"/>
  <c r="P1172" i="109"/>
  <c r="R1582" i="109"/>
  <c r="N1511" i="109"/>
  <c r="W442" i="109"/>
  <c r="T1916" i="109"/>
  <c r="W1248" i="109"/>
  <c r="T1374" i="109"/>
  <c r="X995" i="109"/>
  <c r="X450" i="109"/>
  <c r="V135" i="109"/>
  <c r="P1525" i="109"/>
  <c r="U3334" i="109"/>
  <c r="N3188" i="109"/>
  <c r="P1877" i="109"/>
  <c r="O3453" i="109"/>
  <c r="O503" i="112"/>
  <c r="T1383" i="109"/>
  <c r="V2724" i="109"/>
  <c r="Y4230" i="109"/>
  <c r="N3161" i="109"/>
  <c r="Y2346" i="109"/>
  <c r="Y2288" i="109"/>
  <c r="N2951" i="109"/>
  <c r="W4188" i="109"/>
  <c r="W2801" i="109"/>
  <c r="T1676" i="109"/>
  <c r="S1636" i="109"/>
  <c r="V1540" i="109"/>
  <c r="S78" i="109"/>
  <c r="N1401" i="112"/>
  <c r="P3454" i="109"/>
  <c r="W3330" i="109"/>
  <c r="V2829" i="109"/>
  <c r="W2383" i="109"/>
  <c r="W866" i="109"/>
  <c r="X249" i="109"/>
  <c r="W2940" i="109"/>
  <c r="R4212" i="109"/>
  <c r="P1216" i="112"/>
  <c r="X434" i="109"/>
  <c r="O2562" i="109"/>
  <c r="P1730" i="112"/>
  <c r="X3928" i="109"/>
  <c r="O1691" i="109"/>
  <c r="N1674" i="112"/>
  <c r="Y72" i="109"/>
  <c r="W1952" i="109"/>
  <c r="V3769" i="109"/>
  <c r="N1512" i="112"/>
  <c r="P933" i="112"/>
  <c r="Q4053" i="109"/>
  <c r="O96" i="109"/>
  <c r="N405" i="109"/>
  <c r="R1203" i="109"/>
  <c r="S503" i="109"/>
  <c r="P36" i="109"/>
  <c r="P1195" i="109"/>
  <c r="Y1272" i="109"/>
  <c r="X2666" i="109"/>
  <c r="S2479" i="109"/>
  <c r="T794" i="109"/>
  <c r="S106" i="109"/>
  <c r="Q3335" i="109"/>
  <c r="P2678" i="109"/>
  <c r="X1574" i="109"/>
  <c r="S3114" i="109"/>
  <c r="O588" i="112"/>
  <c r="R1913" i="109"/>
  <c r="T1741" i="109"/>
  <c r="N1700" i="109"/>
  <c r="U133" i="109"/>
  <c r="V1372" i="109"/>
  <c r="X2804" i="109"/>
  <c r="S1185" i="109"/>
  <c r="N1563" i="109"/>
  <c r="P2312" i="109"/>
  <c r="Y2019" i="109"/>
  <c r="O3531" i="109"/>
  <c r="W58" i="109"/>
  <c r="V4286" i="109"/>
  <c r="Z1403" i="109"/>
  <c r="W1347" i="109"/>
  <c r="U1898" i="109"/>
  <c r="P2413" i="109"/>
  <c r="V176" i="109"/>
  <c r="N1003" i="112"/>
  <c r="V3666" i="109"/>
  <c r="V4181" i="109"/>
  <c r="X3508" i="109"/>
  <c r="W1023" i="109"/>
  <c r="R116" i="109"/>
  <c r="Z2526" i="109"/>
  <c r="O2581" i="109"/>
  <c r="T4138" i="109"/>
  <c r="O3554" i="109"/>
  <c r="N1919" i="112"/>
  <c r="P2690" i="112"/>
  <c r="X4026" i="109"/>
  <c r="T470" i="109"/>
  <c r="Q2456" i="109"/>
  <c r="O1592" i="109"/>
  <c r="W155" i="109"/>
  <c r="X2731" i="109"/>
  <c r="X4051" i="109"/>
  <c r="Z2161" i="109"/>
  <c r="S1972" i="109"/>
  <c r="U1319" i="109"/>
  <c r="R157" i="109"/>
  <c r="S2421" i="109"/>
  <c r="V3095" i="109"/>
  <c r="T1691" i="109"/>
  <c r="P2123" i="112"/>
  <c r="R3733" i="109"/>
  <c r="W4294" i="109"/>
  <c r="X3138" i="109"/>
  <c r="X2975" i="109"/>
  <c r="T2765" i="109"/>
  <c r="N610" i="109"/>
  <c r="R273" i="109"/>
  <c r="X747" i="109"/>
  <c r="Y1240" i="109"/>
  <c r="R772" i="109"/>
  <c r="R1312" i="109"/>
  <c r="J45" i="113"/>
  <c r="Q1698" i="109"/>
  <c r="R620" i="109"/>
  <c r="X654" i="109"/>
  <c r="P1229" i="109"/>
  <c r="O1673" i="109"/>
  <c r="R4292" i="109"/>
  <c r="U3707" i="109"/>
  <c r="X3400" i="109"/>
  <c r="V3545" i="109"/>
  <c r="Q3876" i="109"/>
  <c r="Q779" i="109"/>
  <c r="Y90" i="109"/>
  <c r="N204" i="109"/>
  <c r="U1707" i="109"/>
  <c r="Q2592" i="109"/>
  <c r="Y2560" i="109"/>
  <c r="T3301" i="109"/>
  <c r="N1338" i="109"/>
  <c r="T891" i="109"/>
  <c r="Z686" i="109"/>
  <c r="N887" i="109"/>
  <c r="P2967" i="109"/>
  <c r="Q981" i="109"/>
  <c r="R1859" i="109"/>
  <c r="Q1991" i="109"/>
  <c r="O1498" i="109"/>
  <c r="Q1113" i="109"/>
  <c r="V2708" i="109"/>
  <c r="R3104" i="109"/>
  <c r="V2933" i="109"/>
  <c r="R2112" i="109"/>
  <c r="P254" i="112"/>
  <c r="N953" i="109"/>
  <c r="S2106" i="109"/>
  <c r="R213" i="109"/>
  <c r="P2342" i="109"/>
  <c r="Y4073" i="109"/>
  <c r="V498" i="109"/>
  <c r="R1177" i="109"/>
  <c r="S376" i="109"/>
  <c r="Q1001" i="112"/>
  <c r="N1563" i="112"/>
  <c r="Q302" i="112"/>
  <c r="Y2780" i="109"/>
  <c r="Q1224" i="109"/>
  <c r="Q2238" i="109"/>
  <c r="Y1164" i="109"/>
  <c r="O81" i="109"/>
  <c r="Q1880" i="109"/>
  <c r="V1614" i="109"/>
  <c r="U505" i="109"/>
  <c r="Q3165" i="109"/>
  <c r="P3773" i="109"/>
  <c r="V2104" i="109"/>
  <c r="O3715" i="109"/>
  <c r="R283" i="109"/>
  <c r="X2662" i="109"/>
  <c r="N1008" i="109"/>
  <c r="X3071" i="109"/>
  <c r="O797" i="112"/>
  <c r="O2227" i="109"/>
  <c r="W2280" i="109"/>
  <c r="Y3069" i="109"/>
  <c r="U3131" i="109"/>
  <c r="P1202" i="109"/>
  <c r="O3370" i="109"/>
  <c r="S3290" i="109"/>
  <c r="Y268" i="109"/>
  <c r="Y1331" i="109"/>
  <c r="P4093" i="109"/>
  <c r="V4284" i="109"/>
  <c r="V994" i="109"/>
  <c r="Q1134" i="109"/>
  <c r="R2965" i="109"/>
  <c r="X113" i="109"/>
  <c r="N1172" i="109"/>
  <c r="Q4273" i="109"/>
  <c r="X4154" i="109"/>
  <c r="W1224" i="109"/>
  <c r="T2742" i="109"/>
  <c r="O650" i="109"/>
  <c r="N1310" i="109"/>
  <c r="Q1296" i="112"/>
  <c r="Q1833" i="109"/>
  <c r="O253" i="112"/>
  <c r="W1226" i="109"/>
  <c r="N2771" i="109"/>
  <c r="P2083" i="109"/>
  <c r="J19" i="110"/>
  <c r="X169" i="109"/>
  <c r="N521" i="109"/>
  <c r="V2316" i="109"/>
  <c r="N936" i="109"/>
  <c r="U1688" i="109"/>
  <c r="P1752" i="109"/>
  <c r="X3333" i="109"/>
  <c r="O4278" i="109"/>
  <c r="X547" i="109"/>
  <c r="O7" i="109"/>
  <c r="Y2306" i="109"/>
  <c r="T4205" i="109"/>
  <c r="Z1043" i="109"/>
  <c r="R1993" i="109"/>
  <c r="S1385" i="109"/>
  <c r="T3774" i="109"/>
  <c r="S3802" i="109"/>
  <c r="P2072" i="109"/>
  <c r="O1907" i="109"/>
  <c r="V280" i="109"/>
  <c r="S1333" i="109"/>
  <c r="X3166" i="109"/>
  <c r="U1001" i="109"/>
  <c r="Y2760" i="109"/>
  <c r="T2833" i="109"/>
  <c r="S2713" i="109"/>
  <c r="Y221" i="109"/>
  <c r="Q1982" i="109"/>
  <c r="P2727" i="109"/>
  <c r="P1140" i="109"/>
  <c r="R1747" i="109"/>
  <c r="V2043" i="109"/>
  <c r="T2682" i="109"/>
  <c r="P1198" i="109"/>
  <c r="S1114" i="109"/>
  <c r="P2738" i="109"/>
  <c r="Y3906" i="109"/>
  <c r="Q369" i="109"/>
  <c r="W4124" i="109"/>
  <c r="Y777" i="109"/>
  <c r="N88" i="109"/>
  <c r="X1486" i="109"/>
  <c r="Q1270" i="109"/>
  <c r="O492" i="109"/>
  <c r="Q983" i="109"/>
  <c r="V3498" i="109"/>
  <c r="S3812" i="109"/>
  <c r="N3091" i="109"/>
  <c r="O2102" i="109"/>
  <c r="S2237" i="109"/>
  <c r="U2713" i="109"/>
  <c r="Q3707" i="109"/>
  <c r="T2776" i="109"/>
  <c r="O1954" i="112"/>
  <c r="Q2295" i="109"/>
  <c r="R3170" i="109"/>
  <c r="R3861" i="109"/>
  <c r="U104" i="110"/>
  <c r="Q1710" i="112"/>
  <c r="Q569" i="109"/>
  <c r="Y413" i="109"/>
  <c r="Q3468" i="109"/>
  <c r="P429" i="109"/>
  <c r="P261" i="109"/>
  <c r="R584" i="109"/>
  <c r="O3689" i="109"/>
  <c r="S640" i="109"/>
  <c r="O398" i="109"/>
  <c r="S2045" i="109"/>
  <c r="R867" i="109"/>
  <c r="Q3453" i="109"/>
  <c r="Y182" i="109"/>
  <c r="Q2761" i="109"/>
  <c r="V1988" i="109"/>
  <c r="Q856" i="109"/>
  <c r="Q2636" i="109"/>
  <c r="S1351" i="109"/>
  <c r="X1226" i="109"/>
  <c r="X558" i="109"/>
  <c r="O2193" i="112"/>
  <c r="Y3672" i="109"/>
  <c r="P2090" i="109"/>
  <c r="S2076" i="109"/>
  <c r="W1315" i="109"/>
  <c r="T131" i="109"/>
  <c r="U3017" i="109"/>
  <c r="V2586" i="109"/>
  <c r="N1066" i="112"/>
  <c r="S2823" i="109"/>
  <c r="K75" i="113"/>
  <c r="S2221" i="109"/>
  <c r="N3290" i="109"/>
  <c r="O2242" i="109"/>
  <c r="V3045" i="109"/>
  <c r="O498" i="112"/>
  <c r="V1327" i="109"/>
  <c r="Y1915" i="109"/>
  <c r="Y400" i="109"/>
  <c r="X2424" i="109"/>
  <c r="V1698" i="109"/>
  <c r="Q1307" i="112"/>
  <c r="X4096" i="109"/>
  <c r="U2736" i="109"/>
  <c r="V3445" i="109"/>
  <c r="S2217" i="109"/>
  <c r="V1581" i="109"/>
  <c r="X475" i="109"/>
  <c r="Z3630" i="109"/>
  <c r="W2700" i="109"/>
  <c r="R1854" i="109"/>
  <c r="W1905" i="109"/>
  <c r="O107" i="109"/>
  <c r="V2037" i="109"/>
  <c r="U3304" i="109"/>
  <c r="Q4133" i="109"/>
  <c r="W82" i="109"/>
  <c r="N464" i="112"/>
  <c r="R385" i="109"/>
  <c r="X4237" i="109"/>
  <c r="P75" i="109"/>
  <c r="R421" i="109"/>
  <c r="N1960" i="112"/>
  <c r="Q4101" i="109"/>
  <c r="Q3861" i="109"/>
  <c r="P1096" i="112"/>
  <c r="Z1813" i="109"/>
  <c r="N2404" i="109"/>
  <c r="R4221" i="109"/>
  <c r="S20" i="110"/>
  <c r="V410" i="109"/>
  <c r="R4136" i="109"/>
  <c r="N2303" i="109"/>
  <c r="Y3930" i="109"/>
  <c r="Z1024" i="109"/>
  <c r="O2461" i="109"/>
  <c r="V2669" i="109"/>
  <c r="W1733" i="109"/>
  <c r="V1242" i="109"/>
  <c r="P2691" i="109"/>
  <c r="U2989" i="109"/>
  <c r="O819" i="109"/>
  <c r="R2009" i="109"/>
  <c r="R980" i="109"/>
  <c r="U4203" i="109"/>
  <c r="W1285" i="109"/>
  <c r="O3663" i="109"/>
  <c r="P1160" i="109"/>
  <c r="T2607" i="109"/>
  <c r="T4065" i="109"/>
  <c r="O1730" i="109"/>
  <c r="Q3671" i="109"/>
  <c r="T2950" i="109"/>
  <c r="R917" i="109"/>
  <c r="Q1878" i="109"/>
  <c r="V3110" i="109"/>
  <c r="Y584" i="109"/>
  <c r="S970" i="109"/>
  <c r="O2418" i="109"/>
  <c r="W2106" i="109"/>
  <c r="W170" i="109"/>
  <c r="W842" i="109"/>
  <c r="S2646" i="109"/>
  <c r="O1355" i="109"/>
  <c r="R123" i="109"/>
  <c r="K130" i="110"/>
  <c r="O2966" i="109"/>
  <c r="N2957" i="109"/>
  <c r="T3080" i="109"/>
  <c r="P158" i="109"/>
  <c r="N1275" i="109"/>
  <c r="Z3238" i="109"/>
  <c r="R3158" i="109"/>
  <c r="U1912" i="109"/>
  <c r="T2816" i="109"/>
  <c r="S2569" i="109"/>
  <c r="N436" i="109"/>
  <c r="P1905" i="109"/>
  <c r="P297" i="112"/>
  <c r="T3781" i="109"/>
  <c r="N3935" i="109"/>
  <c r="T2038" i="109"/>
  <c r="Q1321" i="109"/>
  <c r="P4" i="109"/>
  <c r="V2291" i="109"/>
  <c r="O3707" i="109"/>
  <c r="U1233" i="109"/>
  <c r="U3682" i="109"/>
  <c r="U18" i="109"/>
  <c r="W774" i="109"/>
  <c r="S19" i="109"/>
  <c r="V3107" i="109"/>
  <c r="T4167" i="109"/>
  <c r="T2373" i="109"/>
  <c r="O592" i="112"/>
  <c r="O823" i="109"/>
  <c r="N2622" i="109"/>
  <c r="U1685" i="109"/>
  <c r="N861" i="109"/>
  <c r="U4233" i="109"/>
  <c r="W1275" i="109"/>
  <c r="T1125" i="109"/>
  <c r="Q2270" i="109"/>
  <c r="V1946" i="109"/>
  <c r="V1828" i="109"/>
  <c r="Q1067" i="112"/>
  <c r="M24" i="110"/>
  <c r="X106" i="109"/>
  <c r="X2682" i="109"/>
  <c r="R4152" i="109"/>
  <c r="Z2178" i="109"/>
  <c r="X3007" i="109"/>
  <c r="T3508" i="109"/>
  <c r="X897" i="109"/>
  <c r="X3545" i="109"/>
  <c r="Q2265" i="109"/>
  <c r="N1019" i="109"/>
  <c r="W3920" i="109"/>
  <c r="Q3327" i="109"/>
  <c r="P2133" i="112"/>
  <c r="T2472" i="109"/>
  <c r="O2686" i="109"/>
  <c r="Y2265" i="109"/>
  <c r="N3190" i="109"/>
  <c r="Q234" i="109"/>
  <c r="W3357" i="109"/>
  <c r="R887" i="109"/>
  <c r="V1920" i="109"/>
  <c r="X4165" i="109"/>
  <c r="T404" i="109"/>
  <c r="N2667" i="109"/>
  <c r="U3426" i="109"/>
  <c r="S1249" i="109"/>
  <c r="R1867" i="109"/>
  <c r="Q79" i="109"/>
  <c r="O2341" i="109"/>
  <c r="Y1243" i="109"/>
  <c r="V3372" i="109"/>
  <c r="Q2763" i="109"/>
  <c r="R2467" i="109"/>
  <c r="P2213" i="112"/>
  <c r="Y2925" i="109"/>
  <c r="V119" i="109"/>
  <c r="N1689" i="112"/>
  <c r="X4201" i="109"/>
  <c r="N2425" i="109"/>
  <c r="N279" i="112"/>
  <c r="W2696" i="109"/>
  <c r="Q3940" i="109"/>
  <c r="Z661" i="109"/>
  <c r="V1546" i="109"/>
  <c r="Q1369" i="109"/>
  <c r="S3098" i="109"/>
  <c r="T1666" i="109"/>
  <c r="Y1260" i="109"/>
  <c r="P3395" i="109"/>
  <c r="W4072" i="109"/>
  <c r="P1973" i="109"/>
  <c r="N1910" i="112"/>
  <c r="Y2324" i="109"/>
  <c r="Y856" i="109"/>
  <c r="X1649" i="109"/>
  <c r="Q3786" i="109"/>
  <c r="V2975" i="109"/>
  <c r="N2671" i="109"/>
  <c r="U474" i="109"/>
  <c r="N4288" i="109"/>
  <c r="T2610" i="109"/>
  <c r="W2685" i="109"/>
  <c r="P883" i="109"/>
  <c r="Z2125" i="109"/>
  <c r="O3016" i="109"/>
  <c r="Y3937" i="109"/>
  <c r="W828" i="109"/>
  <c r="X1364" i="109"/>
  <c r="T1740" i="109"/>
  <c r="V2441" i="109"/>
  <c r="W1835" i="109"/>
  <c r="Y3074" i="109"/>
  <c r="O529" i="109"/>
  <c r="S3337" i="109"/>
  <c r="T3196" i="109"/>
  <c r="T3337" i="109"/>
  <c r="N2792" i="109"/>
  <c r="Q2428" i="109"/>
  <c r="T4097" i="109"/>
  <c r="N4138" i="109"/>
  <c r="V1710" i="109"/>
  <c r="V4171" i="109"/>
  <c r="N2788" i="109"/>
  <c r="S979" i="109"/>
  <c r="T463" i="109"/>
  <c r="J35" i="110"/>
  <c r="V2219" i="109"/>
  <c r="Y2931" i="109"/>
  <c r="M90" i="113"/>
  <c r="T4303" i="109"/>
  <c r="T1264" i="109"/>
  <c r="Y942" i="109"/>
  <c r="O3002" i="109"/>
  <c r="T3017" i="109"/>
  <c r="U2749" i="109"/>
  <c r="J27" i="110"/>
  <c r="O1277" i="109"/>
  <c r="S1928" i="109"/>
  <c r="R606" i="109"/>
  <c r="U2314" i="109"/>
  <c r="O3931" i="109"/>
  <c r="X4130" i="109"/>
  <c r="Z2864" i="109"/>
  <c r="P216" i="109"/>
  <c r="Y2467" i="109"/>
  <c r="X2066" i="109"/>
  <c r="V1858" i="109"/>
  <c r="R3684" i="109"/>
  <c r="T3002" i="109"/>
  <c r="Y105" i="109"/>
  <c r="V206" i="109"/>
  <c r="X779" i="109"/>
  <c r="T3551" i="109"/>
  <c r="V3090" i="109"/>
  <c r="N1891" i="112"/>
  <c r="V2475" i="109"/>
  <c r="R890" i="109"/>
  <c r="Q1379" i="109"/>
  <c r="S3166" i="109"/>
  <c r="T384" i="109"/>
  <c r="Y938" i="109"/>
  <c r="U3107" i="109"/>
  <c r="N912" i="109"/>
  <c r="P1404" i="112"/>
  <c r="P3213" i="109"/>
  <c r="O1668" i="109"/>
  <c r="N1242" i="109"/>
  <c r="V3921" i="109"/>
  <c r="W3788" i="109"/>
  <c r="V2195" i="109"/>
  <c r="W587" i="109"/>
  <c r="X848" i="109"/>
  <c r="W2235" i="109"/>
  <c r="N3387" i="109"/>
  <c r="O644" i="109"/>
  <c r="W3566" i="109"/>
  <c r="Y3734" i="109"/>
  <c r="Q1610" i="109"/>
  <c r="O2075" i="109"/>
  <c r="O3756" i="109"/>
  <c r="N3891" i="109"/>
  <c r="O3156" i="109"/>
  <c r="O4151" i="109"/>
  <c r="P1725" i="109"/>
  <c r="O4261" i="109"/>
  <c r="W4208" i="109"/>
  <c r="Q237" i="112"/>
  <c r="S3322" i="109"/>
  <c r="O3506" i="109"/>
  <c r="R152" i="109"/>
  <c r="W368" i="109"/>
  <c r="P1656" i="109"/>
  <c r="P410" i="109"/>
  <c r="N120" i="109"/>
  <c r="W3742" i="109"/>
  <c r="Q1112" i="109"/>
  <c r="U1638" i="109"/>
  <c r="P644" i="109"/>
  <c r="Q4072" i="109"/>
  <c r="Y3196" i="109"/>
  <c r="Q3047" i="109"/>
  <c r="X656" i="109"/>
  <c r="Y3941" i="109"/>
  <c r="Y3107" i="109"/>
  <c r="P1527" i="109"/>
  <c r="X3418" i="109"/>
  <c r="P578" i="109"/>
  <c r="V1257" i="109"/>
  <c r="V3404" i="109"/>
  <c r="T1512" i="109"/>
  <c r="R2597" i="109"/>
  <c r="X3534" i="109"/>
  <c r="Q1575" i="109"/>
  <c r="Y546" i="109"/>
  <c r="S2019" i="109"/>
  <c r="O2761" i="109"/>
  <c r="U17" i="110"/>
  <c r="O1098" i="109"/>
  <c r="T1270" i="109"/>
  <c r="U3352" i="109"/>
  <c r="V1615" i="109"/>
  <c r="R3067" i="109"/>
  <c r="W2085" i="109"/>
  <c r="V2784" i="109"/>
  <c r="Y1877" i="109"/>
  <c r="R808" i="109"/>
  <c r="P1791" i="112"/>
  <c r="S871" i="109"/>
  <c r="N70" i="109"/>
  <c r="Q3385" i="109"/>
  <c r="X196" i="109"/>
  <c r="Q1231" i="109"/>
  <c r="P430" i="109"/>
  <c r="T3899" i="109"/>
  <c r="T1581" i="109"/>
  <c r="V2771" i="109"/>
  <c r="N2372" i="109"/>
  <c r="O3429" i="109"/>
  <c r="P1717" i="109"/>
  <c r="U802" i="109"/>
  <c r="O817" i="112"/>
  <c r="O216" i="109"/>
  <c r="V2395" i="109"/>
  <c r="R3898" i="109"/>
  <c r="X2379" i="109"/>
  <c r="T3060" i="109"/>
  <c r="N2077" i="109"/>
  <c r="Z3651" i="109"/>
  <c r="Z3284" i="109"/>
  <c r="Q235" i="109"/>
  <c r="O4095" i="109"/>
  <c r="P1614" i="109"/>
  <c r="W1651" i="109"/>
  <c r="N1486" i="109"/>
  <c r="Q2643" i="109"/>
  <c r="T2424" i="109"/>
  <c r="P2435" i="112"/>
  <c r="O2922" i="109"/>
  <c r="Q3825" i="109"/>
  <c r="Y1975" i="109"/>
  <c r="N894" i="109"/>
  <c r="Q650" i="109"/>
  <c r="W648" i="109"/>
  <c r="R1287" i="109"/>
  <c r="U2067" i="109"/>
  <c r="S1846" i="109"/>
  <c r="Q3318" i="109"/>
  <c r="W2665" i="109"/>
  <c r="T467" i="109"/>
  <c r="X1381" i="109"/>
  <c r="Y2075" i="109"/>
  <c r="X4081" i="109"/>
  <c r="P1407" i="112"/>
  <c r="U38" i="109"/>
  <c r="O2431" i="112"/>
  <c r="T2294" i="109"/>
  <c r="Q3570" i="109"/>
  <c r="T3736" i="109"/>
  <c r="S1494" i="109"/>
  <c r="X3004" i="109"/>
  <c r="R2628" i="109"/>
  <c r="U460" i="109"/>
  <c r="R3314" i="109"/>
  <c r="T1989" i="109"/>
  <c r="L86" i="113"/>
  <c r="O4059" i="109"/>
  <c r="Y2603" i="109"/>
  <c r="W3655" i="109"/>
  <c r="T1017" i="109"/>
  <c r="R1134" i="109"/>
  <c r="P433" i="109"/>
  <c r="P1263" i="109"/>
  <c r="O3189" i="109"/>
  <c r="X2311" i="109"/>
  <c r="R1653" i="109"/>
  <c r="V466" i="109"/>
  <c r="Q1330" i="112"/>
  <c r="T1177" i="109"/>
  <c r="N3658" i="109"/>
  <c r="X3481" i="109"/>
  <c r="Z333" i="109"/>
  <c r="V1492" i="109"/>
  <c r="N81" i="109"/>
  <c r="O786" i="109"/>
  <c r="R997" i="109"/>
  <c r="S82" i="109"/>
  <c r="Y2668" i="109"/>
  <c r="N1280" i="109"/>
  <c r="X1192" i="109"/>
  <c r="Y973" i="109"/>
  <c r="U244" i="109"/>
  <c r="N4216" i="109"/>
  <c r="X460" i="109"/>
  <c r="X3204" i="109"/>
  <c r="Q105" i="112"/>
  <c r="P925" i="109"/>
  <c r="Q30" i="109"/>
  <c r="T565" i="109"/>
  <c r="R1161" i="109"/>
  <c r="R1335" i="109"/>
  <c r="R402" i="109"/>
  <c r="N1998" i="109"/>
  <c r="Q2370" i="109"/>
  <c r="U3372" i="109"/>
  <c r="V886" i="109"/>
  <c r="V848" i="109"/>
  <c r="R3472" i="109"/>
  <c r="O4121" i="109"/>
  <c r="W1948" i="109"/>
  <c r="R4222" i="109"/>
  <c r="N1674" i="109"/>
  <c r="V136" i="109"/>
  <c r="X911" i="109"/>
  <c r="V1707" i="109"/>
  <c r="U1229" i="109"/>
  <c r="X32" i="109"/>
  <c r="R1813" i="112"/>
  <c r="R456" i="109"/>
  <c r="Q1023" i="112"/>
  <c r="O2743" i="109"/>
  <c r="T3936" i="109"/>
  <c r="X2480" i="109"/>
  <c r="V375" i="109"/>
  <c r="V3067" i="109"/>
  <c r="R956" i="109"/>
  <c r="N2706" i="109"/>
  <c r="R866" i="109"/>
  <c r="S2678" i="109"/>
  <c r="U1873" i="109"/>
  <c r="P2192" i="109"/>
  <c r="P4072" i="109"/>
  <c r="Q120" i="112"/>
  <c r="S2573" i="109"/>
  <c r="U984" i="109"/>
  <c r="O3402" i="109"/>
  <c r="X3350" i="109"/>
  <c r="W3778" i="109"/>
  <c r="T3683" i="109"/>
  <c r="X2217" i="109"/>
  <c r="X3548" i="109"/>
  <c r="N1980" i="109"/>
  <c r="N2750" i="109"/>
  <c r="R1204" i="109"/>
  <c r="Y3038" i="109"/>
  <c r="O1445" i="112"/>
  <c r="Q1995" i="109"/>
  <c r="N2297" i="109"/>
  <c r="N210" i="109"/>
  <c r="O2444" i="109"/>
  <c r="X264" i="109"/>
  <c r="U1228" i="109"/>
  <c r="O649" i="109"/>
  <c r="P2926" i="109"/>
  <c r="N388" i="109"/>
  <c r="O841" i="109"/>
  <c r="V3409" i="109"/>
  <c r="V2030" i="109"/>
  <c r="Y1374" i="109"/>
  <c r="W4091" i="109"/>
  <c r="S3111" i="109"/>
  <c r="X1688" i="109"/>
  <c r="Y1874" i="109"/>
  <c r="N4268" i="109"/>
  <c r="P4295" i="109"/>
  <c r="S2952" i="109"/>
  <c r="T1934" i="109"/>
  <c r="S82" i="110"/>
  <c r="Q86" i="109"/>
  <c r="R1541" i="109"/>
  <c r="N567" i="109"/>
  <c r="O777" i="109"/>
  <c r="S3208" i="109"/>
  <c r="S1543" i="109"/>
  <c r="W3024" i="109"/>
  <c r="Z1776" i="109"/>
  <c r="Q2019" i="109"/>
  <c r="Q2241" i="109"/>
  <c r="X541" i="109"/>
  <c r="U1232" i="109"/>
  <c r="V1135" i="109"/>
  <c r="O1274" i="109"/>
  <c r="S1704" i="109"/>
  <c r="X2309" i="109"/>
  <c r="U3737" i="109"/>
  <c r="Q1201" i="112"/>
  <c r="O277" i="109"/>
  <c r="O108" i="109"/>
  <c r="O1327" i="112"/>
  <c r="W3353" i="109"/>
  <c r="P3943" i="109"/>
  <c r="Q3783" i="109"/>
  <c r="Y925" i="109"/>
  <c r="Q1272" i="109"/>
  <c r="S1992" i="109"/>
  <c r="S4256" i="109"/>
  <c r="Y3765" i="109"/>
  <c r="S3331" i="109"/>
  <c r="S2212" i="109"/>
  <c r="P1194" i="112"/>
  <c r="R2272" i="109"/>
  <c r="T2971" i="109"/>
  <c r="Y1504" i="109"/>
  <c r="P3907" i="109"/>
  <c r="V446" i="109"/>
  <c r="S3005" i="109"/>
  <c r="Y229" i="109"/>
  <c r="N647" i="109"/>
  <c r="U3816" i="109"/>
  <c r="Q1403" i="112"/>
  <c r="X1016" i="109"/>
  <c r="N2033" i="109"/>
  <c r="O785" i="112"/>
  <c r="X584" i="109"/>
  <c r="N4163" i="109"/>
  <c r="Q146" i="109"/>
  <c r="T755" i="109"/>
  <c r="Q2391" i="109"/>
  <c r="O370" i="109"/>
  <c r="T3311" i="109"/>
  <c r="N2715" i="109"/>
  <c r="V1497" i="109"/>
  <c r="W1515" i="109"/>
  <c r="Y3511" i="109"/>
  <c r="T2339" i="109"/>
  <c r="Y880" i="109"/>
  <c r="N1871" i="109"/>
  <c r="N794" i="109"/>
  <c r="V1594" i="109"/>
  <c r="P92" i="112"/>
  <c r="Z2911" i="109"/>
  <c r="O49" i="109"/>
  <c r="P29" i="112"/>
  <c r="N2653" i="109"/>
  <c r="Y2981" i="109"/>
  <c r="R2383" i="109"/>
  <c r="Y1476" i="109"/>
  <c r="P2961" i="109"/>
  <c r="T1205" i="109"/>
  <c r="T3138" i="109"/>
  <c r="N776" i="109"/>
  <c r="S2825" i="109"/>
  <c r="P3491" i="109"/>
  <c r="U3342" i="109"/>
  <c r="V2423" i="109"/>
  <c r="W110" i="109"/>
  <c r="U2567" i="109"/>
  <c r="T2455" i="109"/>
  <c r="P2459" i="109"/>
  <c r="T3878" i="109"/>
  <c r="Q2945" i="109"/>
  <c r="R1355" i="109"/>
  <c r="N1497" i="112"/>
  <c r="P2126" i="112"/>
  <c r="W3101" i="109"/>
  <c r="W55" i="109"/>
  <c r="X3364" i="109"/>
  <c r="R452" i="109"/>
  <c r="Q462" i="109"/>
  <c r="S558" i="109"/>
  <c r="S178" i="109"/>
  <c r="P852" i="109"/>
  <c r="R2572" i="109"/>
  <c r="V3186" i="109"/>
  <c r="X1173" i="109"/>
  <c r="Y756" i="109"/>
  <c r="W3684" i="109"/>
  <c r="T4163" i="109"/>
  <c r="S1957" i="109"/>
  <c r="P854" i="112"/>
  <c r="P947" i="109"/>
  <c r="S2945" i="109"/>
  <c r="Y1228" i="109"/>
  <c r="W1670" i="109"/>
  <c r="Z685" i="109"/>
  <c r="O4212" i="109"/>
  <c r="U945" i="109"/>
  <c r="N550" i="109"/>
  <c r="Q3142" i="109"/>
  <c r="O1523" i="112"/>
  <c r="U1981" i="109"/>
  <c r="R2938" i="109"/>
  <c r="Z1803" i="109"/>
  <c r="V538" i="109"/>
  <c r="S2993" i="109"/>
  <c r="W2022" i="109"/>
  <c r="V3765" i="109"/>
  <c r="T4123" i="109"/>
  <c r="V1213" i="109"/>
  <c r="Y1106" i="109"/>
  <c r="N443" i="109"/>
  <c r="Y2083" i="109"/>
  <c r="Q3078" i="109"/>
  <c r="P2369" i="109"/>
  <c r="Q484" i="109"/>
  <c r="V2643" i="109"/>
  <c r="X3578" i="109"/>
  <c r="N372" i="109"/>
  <c r="U3766" i="109"/>
  <c r="U1478" i="109"/>
  <c r="W2025" i="109"/>
  <c r="T21" i="109"/>
  <c r="X4194" i="109"/>
  <c r="W1314" i="109"/>
  <c r="S1534" i="109"/>
  <c r="O541" i="109"/>
  <c r="S559" i="109"/>
  <c r="X1561" i="109"/>
  <c r="U1954" i="109"/>
  <c r="N918" i="109"/>
  <c r="X1640" i="109"/>
  <c r="U160" i="109"/>
  <c r="N1965" i="109"/>
  <c r="R2027" i="109"/>
  <c r="V1963" i="109"/>
  <c r="V4126" i="109"/>
  <c r="P1632" i="112"/>
  <c r="O938" i="109"/>
  <c r="X2625" i="109"/>
  <c r="R3367" i="109"/>
  <c r="W196" i="109"/>
  <c r="Y2594" i="109"/>
  <c r="R3177" i="109"/>
  <c r="Q1703" i="109"/>
  <c r="Q3763" i="109"/>
  <c r="Y115" i="109"/>
  <c r="W3433" i="109"/>
  <c r="W3418" i="109"/>
  <c r="Q3069" i="109"/>
  <c r="O638" i="109"/>
  <c r="W2612" i="109"/>
  <c r="V1212" i="109"/>
  <c r="V2215" i="109"/>
  <c r="J80" i="110"/>
  <c r="O1616" i="112"/>
  <c r="U778" i="109"/>
  <c r="S3814" i="109"/>
  <c r="Y2783" i="109"/>
  <c r="X491" i="109"/>
  <c r="W1165" i="109"/>
  <c r="X1007" i="109"/>
  <c r="T1554" i="109"/>
  <c r="R850" i="109"/>
  <c r="V2743" i="109"/>
  <c r="Y2049" i="109"/>
  <c r="Z1459" i="109"/>
  <c r="R2990" i="109"/>
  <c r="T3408" i="109"/>
  <c r="R519" i="109"/>
  <c r="W3090" i="109"/>
  <c r="Y237" i="109"/>
  <c r="P1923" i="109"/>
  <c r="Q1659" i="109"/>
  <c r="W1857" i="109"/>
  <c r="R544" i="109"/>
  <c r="W3466" i="109"/>
  <c r="R3549" i="109"/>
  <c r="V2824" i="109"/>
  <c r="X1252" i="109"/>
  <c r="R3734" i="109"/>
  <c r="W2562" i="109"/>
  <c r="Q3091" i="109"/>
  <c r="Y2254" i="109"/>
  <c r="V1701" i="109"/>
  <c r="O825" i="109"/>
  <c r="Y459" i="109"/>
  <c r="T1739" i="109"/>
  <c r="N91" i="112"/>
  <c r="Q2445" i="109"/>
  <c r="W4291" i="109"/>
  <c r="S1861" i="109"/>
  <c r="W152" i="109"/>
  <c r="W3172" i="109"/>
  <c r="R216" i="109"/>
  <c r="R2969" i="109"/>
  <c r="N1699" i="109"/>
  <c r="S2597" i="109"/>
  <c r="O1707" i="112"/>
  <c r="Q2332" i="109"/>
  <c r="P2352" i="109"/>
  <c r="O3491" i="109"/>
  <c r="T1363" i="109"/>
  <c r="P793" i="109"/>
  <c r="N1986" i="112"/>
  <c r="V2359" i="109"/>
  <c r="N3788" i="109"/>
  <c r="P1922" i="109"/>
  <c r="O1196" i="109"/>
  <c r="X1883" i="109"/>
  <c r="U1113" i="109"/>
  <c r="R1975" i="109"/>
  <c r="S635" i="109"/>
  <c r="U2345" i="109"/>
  <c r="Z325" i="109"/>
  <c r="S1973" i="109"/>
  <c r="V3898" i="109"/>
  <c r="P1495" i="109"/>
  <c r="Q4150" i="109"/>
  <c r="U1472" i="109"/>
  <c r="O2757" i="109"/>
  <c r="X4132" i="109"/>
  <c r="X2614" i="109"/>
  <c r="N3538" i="109"/>
  <c r="U540" i="109"/>
  <c r="U1008" i="109"/>
  <c r="P224" i="109"/>
  <c r="R949" i="109"/>
  <c r="X906" i="109"/>
  <c r="N3529" i="109"/>
  <c r="N1386" i="112"/>
  <c r="V830" i="109"/>
  <c r="T4114" i="109"/>
  <c r="W2403" i="109"/>
  <c r="O1318" i="109"/>
  <c r="Y3679" i="109"/>
  <c r="O2314" i="109"/>
  <c r="X3798" i="109"/>
  <c r="N2025" i="109"/>
  <c r="N1217" i="109"/>
  <c r="R274" i="109"/>
  <c r="Y4225" i="109"/>
  <c r="O2292" i="109"/>
  <c r="R1966" i="109"/>
  <c r="R3127" i="109"/>
  <c r="Y902" i="109"/>
  <c r="V2302" i="109"/>
  <c r="Q1866" i="109"/>
  <c r="N3304" i="109"/>
  <c r="P459" i="109"/>
  <c r="U426" i="109"/>
  <c r="N4306" i="109"/>
  <c r="X1129" i="109"/>
  <c r="X2995" i="109"/>
  <c r="W1352" i="109"/>
  <c r="O3855" i="109"/>
  <c r="Q2321" i="109"/>
  <c r="K73" i="110"/>
  <c r="R992" i="109"/>
  <c r="N2435" i="109"/>
  <c r="V653" i="109"/>
  <c r="R4188" i="109"/>
  <c r="W3180" i="109"/>
  <c r="P4252" i="109"/>
  <c r="Q2564" i="112"/>
  <c r="P3047" i="109"/>
  <c r="P2676" i="109"/>
  <c r="S1107" i="109"/>
  <c r="O1255" i="109"/>
  <c r="V83" i="109"/>
  <c r="P2561" i="109"/>
  <c r="V4156" i="109"/>
  <c r="V1511" i="109"/>
  <c r="N3800" i="109"/>
  <c r="N4141" i="109"/>
  <c r="P1074" i="112"/>
  <c r="P415" i="112"/>
  <c r="N1603" i="109"/>
  <c r="R4177" i="109"/>
  <c r="T3665" i="109"/>
  <c r="V2578" i="109"/>
  <c r="U3035" i="109"/>
  <c r="Q2561" i="109"/>
  <c r="P3148" i="109"/>
  <c r="Q618" i="109"/>
  <c r="Y2808" i="109"/>
  <c r="S9" i="110"/>
  <c r="X95" i="109"/>
  <c r="R873" i="109"/>
  <c r="W76" i="109"/>
  <c r="U1647" i="109"/>
  <c r="V4117" i="109"/>
  <c r="Y2209" i="109"/>
  <c r="P3564" i="109"/>
  <c r="O1023" i="109"/>
  <c r="J87" i="110"/>
  <c r="Q1136" i="109"/>
  <c r="N3696" i="109"/>
  <c r="T171" i="109"/>
  <c r="P1181" i="109"/>
  <c r="O2403" i="109"/>
  <c r="P3172" i="109"/>
  <c r="W163" i="109"/>
  <c r="U738" i="109"/>
  <c r="S3694" i="109"/>
  <c r="W114" i="109"/>
  <c r="N515" i="109"/>
  <c r="Y3190" i="109"/>
  <c r="T2925" i="109"/>
  <c r="X2564" i="109"/>
  <c r="V2684" i="109"/>
  <c r="Y1190" i="109"/>
  <c r="Y4135" i="109"/>
  <c r="N2318" i="109"/>
  <c r="T3296" i="109"/>
  <c r="W3815" i="109"/>
  <c r="P614" i="109"/>
  <c r="Y2287" i="109"/>
  <c r="S2661" i="109"/>
  <c r="N2408" i="109"/>
  <c r="Y1623" i="109"/>
  <c r="V258" i="109"/>
  <c r="N1911" i="109"/>
  <c r="P803" i="109"/>
  <c r="P100" i="109"/>
  <c r="Q513" i="109"/>
  <c r="N2710" i="112"/>
  <c r="V780" i="109"/>
  <c r="T2583" i="109"/>
  <c r="Y1696" i="109"/>
  <c r="W4157" i="109"/>
  <c r="S1594" i="109"/>
  <c r="O1310" i="112"/>
  <c r="R2441" i="109"/>
  <c r="X734" i="109"/>
  <c r="R4159" i="109"/>
  <c r="Y2354" i="109"/>
  <c r="S3306" i="109"/>
  <c r="N795" i="109"/>
  <c r="V3899" i="109"/>
  <c r="Q991" i="112"/>
  <c r="T51" i="110"/>
  <c r="Y1889" i="109"/>
  <c r="Q36" i="112"/>
  <c r="Q1309" i="109"/>
  <c r="Z1397" i="109"/>
  <c r="U555" i="109"/>
  <c r="U109" i="110"/>
  <c r="Y759" i="109"/>
  <c r="R4022" i="109"/>
  <c r="L46" i="110"/>
  <c r="K58" i="110"/>
  <c r="O2656" i="109"/>
  <c r="P2681" i="109"/>
  <c r="O412" i="112"/>
  <c r="Q4117" i="109"/>
  <c r="U1578" i="109"/>
  <c r="R2262" i="109"/>
  <c r="R3664" i="109"/>
  <c r="U2639" i="109"/>
  <c r="P238" i="109"/>
  <c r="R501" i="109"/>
  <c r="P528" i="112"/>
  <c r="O3366" i="109"/>
  <c r="R2936" i="109"/>
  <c r="Q1216" i="112"/>
  <c r="N4189" i="109"/>
  <c r="Y2014" i="109"/>
  <c r="V581" i="109"/>
  <c r="Y1373" i="109"/>
  <c r="N2247" i="109"/>
  <c r="R4202" i="109"/>
  <c r="N32" i="109"/>
  <c r="Q3369" i="109"/>
  <c r="Y1858" i="109"/>
  <c r="T1639" i="109"/>
  <c r="V2612" i="109"/>
  <c r="P276" i="109"/>
  <c r="Q94" i="109"/>
  <c r="Y1554" i="109"/>
  <c r="X2091" i="109"/>
  <c r="O1106" i="109"/>
  <c r="U1543" i="109"/>
  <c r="Q2776" i="109"/>
  <c r="O3158" i="109"/>
  <c r="V1495" i="109"/>
  <c r="R3550" i="109"/>
  <c r="S4169" i="109"/>
  <c r="P3866" i="109"/>
  <c r="R126" i="109"/>
  <c r="V42" i="109"/>
  <c r="O760" i="112"/>
  <c r="V4226" i="109"/>
  <c r="T2596" i="109"/>
  <c r="R236" i="109"/>
  <c r="U867" i="109"/>
  <c r="U4104" i="109"/>
  <c r="S1659" i="109"/>
  <c r="N574" i="109"/>
  <c r="N1509" i="109"/>
  <c r="T26" i="109"/>
  <c r="R3748" i="109"/>
  <c r="M6" i="113"/>
  <c r="Q3127" i="109"/>
  <c r="S3887" i="109"/>
  <c r="V1640" i="109"/>
  <c r="P220" i="109"/>
  <c r="P2082" i="109"/>
  <c r="W4038" i="109"/>
  <c r="N326" i="112"/>
  <c r="T1962" i="109"/>
  <c r="U3539" i="109"/>
  <c r="R3453" i="109"/>
  <c r="V2820" i="109"/>
  <c r="R1741" i="109"/>
  <c r="Q2290" i="109"/>
  <c r="K37" i="110"/>
  <c r="X3023" i="109"/>
  <c r="W231" i="109"/>
  <c r="X1008" i="109"/>
  <c r="O2411" i="109"/>
  <c r="U1124" i="109"/>
  <c r="Q1909" i="109"/>
  <c r="S957" i="109"/>
  <c r="Q1242" i="112"/>
  <c r="Y1202" i="109"/>
  <c r="X63" i="109"/>
  <c r="S3715" i="109"/>
  <c r="U805" i="109"/>
  <c r="T3881" i="109"/>
  <c r="Y3152" i="109"/>
  <c r="N765" i="112"/>
  <c r="S3827" i="109"/>
  <c r="P131" i="109"/>
  <c r="Y2676" i="109"/>
  <c r="S2691" i="109"/>
  <c r="W203" i="109"/>
  <c r="Q31" i="112"/>
  <c r="P1007" i="109"/>
  <c r="Q1154" i="109"/>
  <c r="N2440" i="109"/>
  <c r="N1294" i="109"/>
  <c r="N3319" i="109"/>
  <c r="Q2302" i="109"/>
  <c r="Y2952" i="109"/>
  <c r="X1836" i="109"/>
  <c r="R89" i="109"/>
  <c r="U2933" i="109"/>
  <c r="S818" i="109"/>
  <c r="N1222" i="109"/>
  <c r="U2286" i="109"/>
  <c r="R2607" i="109"/>
  <c r="V732" i="109"/>
  <c r="Q50" i="109"/>
  <c r="W645" i="109"/>
  <c r="R3143" i="109"/>
  <c r="V529" i="109"/>
  <c r="S772" i="109"/>
  <c r="P1330" i="112"/>
  <c r="Q3377" i="109"/>
  <c r="N1621" i="109"/>
  <c r="T909" i="109"/>
  <c r="N3001" i="109"/>
  <c r="P280" i="112"/>
  <c r="P2606" i="109"/>
  <c r="Y1610" i="109"/>
  <c r="V635" i="109"/>
  <c r="Q1180" i="109"/>
  <c r="O592" i="109"/>
  <c r="T3539" i="109"/>
  <c r="N1116" i="109"/>
  <c r="P372" i="109"/>
  <c r="N1388" i="112"/>
  <c r="Y1501" i="109"/>
  <c r="W1143" i="109"/>
  <c r="O73" i="112"/>
  <c r="P3869" i="109"/>
  <c r="P1574" i="109"/>
  <c r="O505" i="109"/>
  <c r="U1836" i="109"/>
  <c r="N738" i="109"/>
  <c r="U2010" i="109"/>
  <c r="V3411" i="109"/>
  <c r="N1258" i="112"/>
  <c r="R1915" i="109"/>
  <c r="N45" i="109"/>
  <c r="X2660" i="109"/>
  <c r="Z1760" i="109"/>
  <c r="T2362" i="109"/>
  <c r="R2968" i="109"/>
  <c r="O3422" i="109"/>
  <c r="U781" i="109"/>
  <c r="O85" i="112"/>
  <c r="V1660" i="109"/>
  <c r="V3905" i="109"/>
  <c r="Y1932" i="109"/>
  <c r="T3684" i="109"/>
  <c r="Q2704" i="112"/>
  <c r="R2393" i="109"/>
  <c r="U583" i="109"/>
  <c r="P1613" i="109"/>
  <c r="P3048" i="109"/>
  <c r="P1200" i="109"/>
  <c r="T2934" i="109"/>
  <c r="W1618" i="109"/>
  <c r="Q3488" i="109"/>
  <c r="O2198" i="112"/>
  <c r="O2593" i="109"/>
  <c r="R191" i="109"/>
  <c r="S3564" i="109"/>
  <c r="W107" i="109"/>
  <c r="T4183" i="109"/>
  <c r="R3873" i="109"/>
  <c r="S2093" i="109"/>
  <c r="Y193" i="109"/>
  <c r="T497" i="109"/>
  <c r="W776" i="109"/>
  <c r="V2378" i="109"/>
  <c r="N2969" i="109"/>
  <c r="O41" i="110"/>
  <c r="S1585" i="109"/>
  <c r="Q545" i="112"/>
  <c r="S939" i="109"/>
  <c r="Q1896" i="109"/>
  <c r="N4065" i="109"/>
  <c r="X2446" i="109"/>
  <c r="P1672" i="109"/>
  <c r="N1448" i="112"/>
  <c r="O924" i="109"/>
  <c r="N441" i="109"/>
  <c r="X1616" i="109"/>
  <c r="R3185" i="109"/>
  <c r="X193" i="109"/>
  <c r="O3658" i="109"/>
  <c r="U883" i="109"/>
  <c r="T3023" i="109"/>
  <c r="S591" i="109"/>
  <c r="Q506" i="112"/>
  <c r="O2092" i="109"/>
  <c r="V3182" i="109"/>
  <c r="W2389" i="109"/>
  <c r="X2302" i="109"/>
  <c r="J21" i="113"/>
  <c r="Y1931" i="109"/>
  <c r="N844" i="112"/>
  <c r="S2056" i="109"/>
  <c r="Z1800" i="109"/>
  <c r="P1367" i="109"/>
  <c r="V374" i="109"/>
  <c r="T46" i="109"/>
  <c r="N1947" i="109"/>
  <c r="U891" i="109"/>
  <c r="Q502" i="109"/>
  <c r="N2355" i="109"/>
  <c r="U1702" i="109"/>
  <c r="V2421" i="109"/>
  <c r="X4234" i="109"/>
  <c r="U2079" i="109"/>
  <c r="X2567" i="109"/>
  <c r="V3213" i="109"/>
  <c r="Y3155" i="109"/>
  <c r="T2273" i="109"/>
  <c r="N122" i="109"/>
  <c r="Y2635" i="109"/>
  <c r="Q830" i="109"/>
  <c r="X2767" i="109"/>
  <c r="O2243" i="109"/>
  <c r="R3547" i="109"/>
  <c r="V208" i="109"/>
  <c r="S2653" i="109"/>
  <c r="Q283" i="109"/>
  <c r="U2630" i="109"/>
  <c r="T3928" i="109"/>
  <c r="V197" i="109"/>
  <c r="N2216" i="109"/>
  <c r="N2990" i="109"/>
  <c r="P473" i="109"/>
  <c r="W1188" i="109"/>
  <c r="T3409" i="109"/>
  <c r="V882" i="109"/>
  <c r="T2813" i="109"/>
  <c r="O1326" i="109"/>
  <c r="V3691" i="109"/>
  <c r="X3063" i="109"/>
  <c r="O3792" i="109"/>
  <c r="N1467" i="109"/>
  <c r="R1638" i="109"/>
  <c r="Y2482" i="109"/>
  <c r="X3417" i="109"/>
  <c r="W791" i="109"/>
  <c r="Q2667" i="109"/>
  <c r="O1660" i="109"/>
  <c r="O1591" i="109"/>
  <c r="W3798" i="109"/>
  <c r="P1987" i="112"/>
  <c r="R1983" i="109"/>
  <c r="N1354" i="109"/>
  <c r="V413" i="109"/>
  <c r="T3568" i="109"/>
  <c r="T148" i="109"/>
  <c r="P1960" i="109"/>
  <c r="W2317" i="109"/>
  <c r="R1832" i="112"/>
  <c r="X4050" i="109"/>
  <c r="R270" i="109"/>
  <c r="S1530" i="109"/>
  <c r="P2576" i="109"/>
  <c r="S2013" i="109"/>
  <c r="N3103" i="109"/>
  <c r="O1472" i="112"/>
  <c r="W2203" i="109"/>
  <c r="Y3764" i="109"/>
  <c r="Z1774" i="109"/>
  <c r="P2658" i="109"/>
  <c r="P1518" i="109"/>
  <c r="O1590" i="109"/>
  <c r="Q2085" i="109"/>
  <c r="S2062" i="109"/>
  <c r="T3203" i="109"/>
  <c r="V625" i="109"/>
  <c r="Q454" i="109"/>
  <c r="S1100" i="109"/>
  <c r="T1728" i="109"/>
  <c r="O1913" i="112"/>
  <c r="N1691" i="109"/>
  <c r="Q2011" i="109"/>
  <c r="N24" i="110"/>
  <c r="U263" i="109"/>
  <c r="W72" i="109"/>
  <c r="N1099" i="109"/>
  <c r="S575" i="109"/>
  <c r="N2101" i="109"/>
  <c r="S2466" i="109"/>
  <c r="O2671" i="109"/>
  <c r="U2741" i="109"/>
  <c r="W122" i="109"/>
  <c r="R239" i="109"/>
  <c r="O3504" i="109"/>
  <c r="Y1120" i="109"/>
  <c r="P1843" i="109"/>
  <c r="Z2880" i="109"/>
  <c r="Y544" i="109"/>
  <c r="W3098" i="109"/>
  <c r="P2312" i="112"/>
  <c r="Q1608" i="109"/>
  <c r="P3721" i="109"/>
  <c r="U2018" i="109"/>
  <c r="S848" i="109"/>
  <c r="Y1726" i="109"/>
  <c r="X1702" i="109"/>
  <c r="N1916" i="109"/>
  <c r="Y2618" i="109"/>
  <c r="U2726" i="109"/>
  <c r="V496" i="109"/>
  <c r="U78" i="109"/>
  <c r="P3549" i="109"/>
  <c r="P7" i="112"/>
  <c r="T1298" i="109"/>
  <c r="S3040" i="109"/>
  <c r="S1326" i="109"/>
  <c r="W436" i="109"/>
  <c r="N4208" i="109"/>
  <c r="R2078" i="109"/>
  <c r="O2099" i="109"/>
  <c r="Q1319" i="109"/>
  <c r="P4243" i="109"/>
  <c r="R2520" i="112"/>
  <c r="W3173" i="109"/>
  <c r="P1470" i="112"/>
  <c r="R1115" i="109"/>
  <c r="Y3177" i="109"/>
  <c r="Y2017" i="109"/>
  <c r="V655" i="109"/>
  <c r="S3352" i="109"/>
  <c r="Y139" i="109"/>
  <c r="U1304" i="109"/>
  <c r="Y2245" i="109"/>
  <c r="W763" i="109"/>
  <c r="U1938" i="109"/>
  <c r="P53" i="112"/>
  <c r="O3727" i="109"/>
  <c r="Q855" i="112"/>
  <c r="X1698" i="109"/>
  <c r="V3132" i="109"/>
  <c r="W1308" i="109"/>
  <c r="O385" i="109"/>
  <c r="Q4218" i="109"/>
  <c r="Y3921" i="109"/>
  <c r="O6" i="110"/>
  <c r="X1342" i="109"/>
  <c r="N3738" i="109"/>
  <c r="Q2314" i="109"/>
  <c r="P594" i="112"/>
  <c r="X3164" i="109"/>
  <c r="N1927" i="112"/>
  <c r="O2364" i="109"/>
  <c r="Y3015" i="109"/>
  <c r="U1595" i="109"/>
  <c r="V228" i="109"/>
  <c r="P3435" i="109"/>
  <c r="Y2344" i="109"/>
  <c r="W560" i="109"/>
  <c r="W2683" i="109"/>
  <c r="Y596" i="109"/>
  <c r="S494" i="109"/>
  <c r="O2923" i="109"/>
  <c r="W2373" i="109"/>
  <c r="Q2081" i="109"/>
  <c r="W1863" i="109"/>
  <c r="Q772" i="109"/>
  <c r="R1305" i="109"/>
  <c r="S273" i="109"/>
  <c r="V2366" i="109"/>
  <c r="X3449" i="109"/>
  <c r="S4104" i="109"/>
  <c r="P2972" i="109"/>
  <c r="S626" i="109"/>
  <c r="Y595" i="109"/>
  <c r="Y233" i="109"/>
  <c r="V2463" i="109"/>
  <c r="P242" i="112"/>
  <c r="P392" i="109"/>
  <c r="U59" i="109"/>
  <c r="X1140" i="109"/>
  <c r="S2419" i="109"/>
  <c r="T1136" i="109"/>
  <c r="N459" i="109"/>
  <c r="P187" i="109"/>
  <c r="U1995" i="109"/>
  <c r="W1586" i="109"/>
  <c r="S1601" i="109"/>
  <c r="O1482" i="109"/>
  <c r="W4283" i="109"/>
  <c r="Y3752" i="109"/>
  <c r="Y3932" i="109"/>
  <c r="O1991" i="109"/>
  <c r="N83" i="110"/>
  <c r="R508" i="109"/>
  <c r="V881" i="109"/>
  <c r="S267" i="109"/>
  <c r="S3472" i="109"/>
  <c r="N898" i="109"/>
  <c r="P1204" i="112"/>
  <c r="U1713" i="109"/>
  <c r="V918" i="109"/>
  <c r="R3344" i="109"/>
  <c r="R765" i="109"/>
  <c r="S438" i="109"/>
  <c r="W906" i="109"/>
  <c r="W2209" i="109"/>
  <c r="R1967" i="109"/>
  <c r="W899" i="109"/>
  <c r="R2209" i="109"/>
  <c r="V2417" i="109"/>
  <c r="W916" i="109"/>
  <c r="N170" i="112"/>
  <c r="T1113" i="109"/>
  <c r="P3427" i="109"/>
  <c r="O1267" i="112"/>
  <c r="T3174" i="109"/>
  <c r="S754" i="109"/>
  <c r="U180" i="109"/>
  <c r="T3171" i="109"/>
  <c r="U1675" i="109"/>
  <c r="U132" i="109"/>
  <c r="S1870" i="109"/>
  <c r="T2014" i="109"/>
  <c r="W2107" i="109"/>
  <c r="O2773" i="109"/>
  <c r="O1250" i="109"/>
  <c r="R886" i="109"/>
  <c r="Q1296" i="109"/>
  <c r="Q18" i="110"/>
  <c r="X1943" i="109"/>
  <c r="V3936" i="109"/>
  <c r="U4087" i="109"/>
  <c r="O2051" i="109"/>
  <c r="X921" i="109"/>
  <c r="S1466" i="109"/>
  <c r="W1272" i="109"/>
  <c r="O3740" i="109"/>
  <c r="Y933" i="109"/>
  <c r="U4207" i="109"/>
  <c r="T252" i="109"/>
  <c r="S69" i="109"/>
  <c r="N1733" i="112"/>
  <c r="Q16" i="110"/>
  <c r="S831" i="109"/>
  <c r="Y2337" i="109"/>
  <c r="W3206" i="109"/>
  <c r="S13" i="109"/>
  <c r="R20" i="110"/>
  <c r="W1576" i="109"/>
  <c r="U1884" i="109"/>
  <c r="W3406" i="109"/>
  <c r="P157" i="112"/>
  <c r="X2630" i="109"/>
  <c r="Q658" i="109"/>
  <c r="T3019" i="109"/>
  <c r="N97" i="109"/>
  <c r="T274" i="109"/>
  <c r="T1539" i="109"/>
  <c r="P4054" i="109"/>
  <c r="N1163" i="112"/>
  <c r="X3921" i="109"/>
  <c r="N1883" i="109"/>
  <c r="V3879" i="109"/>
  <c r="T2571" i="109"/>
  <c r="Y1221" i="109"/>
  <c r="R2064" i="109"/>
  <c r="O155" i="109"/>
  <c r="X953" i="109"/>
  <c r="Z1428" i="109"/>
  <c r="O1101" i="109"/>
  <c r="W4285" i="109"/>
  <c r="Q3439" i="109"/>
  <c r="X1366" i="109"/>
  <c r="R54" i="109"/>
  <c r="R1011" i="109"/>
  <c r="P214" i="109"/>
  <c r="Y2610" i="109"/>
  <c r="P3845" i="109"/>
  <c r="X2334" i="109"/>
  <c r="Q949" i="109"/>
  <c r="Q695" i="112"/>
  <c r="V392" i="109"/>
  <c r="N1109" i="109"/>
  <c r="S3030" i="109"/>
  <c r="W1858" i="109"/>
  <c r="Y2030" i="109"/>
  <c r="R451" i="109"/>
  <c r="Q1022" i="112"/>
  <c r="Y2820" i="109"/>
  <c r="Q745" i="109"/>
  <c r="Q556" i="109"/>
  <c r="P2286" i="109"/>
  <c r="O1732" i="109"/>
  <c r="O747" i="109"/>
  <c r="P1208" i="112"/>
  <c r="Z2858" i="109"/>
  <c r="V1187" i="109"/>
  <c r="V548" i="109"/>
  <c r="O3025" i="109"/>
  <c r="P4195" i="109"/>
  <c r="P536" i="109"/>
  <c r="U2956" i="109"/>
  <c r="Q170" i="109"/>
  <c r="W807" i="109"/>
  <c r="T1315" i="109"/>
  <c r="T2396" i="109"/>
  <c r="Q3425" i="109"/>
  <c r="P741" i="109"/>
  <c r="Q2448" i="109"/>
  <c r="T1255" i="109"/>
  <c r="S804" i="109"/>
  <c r="Q1364" i="109"/>
  <c r="O1712" i="112"/>
  <c r="N1718" i="109"/>
  <c r="Q2078" i="112"/>
  <c r="N1740" i="109"/>
  <c r="N1541" i="109"/>
  <c r="T1139" i="109"/>
  <c r="N1882" i="109"/>
  <c r="T159" i="109"/>
  <c r="P993" i="109"/>
  <c r="P2815" i="109"/>
  <c r="Y3786" i="109"/>
  <c r="Y4018" i="109"/>
  <c r="N58" i="110"/>
  <c r="W2956" i="109"/>
  <c r="W942" i="109"/>
  <c r="T2600" i="109"/>
  <c r="X279" i="109"/>
  <c r="S652" i="109"/>
  <c r="U3093" i="109"/>
  <c r="Q1690" i="109"/>
  <c r="X1915" i="109"/>
  <c r="T981" i="109"/>
  <c r="U482" i="109"/>
  <c r="R427" i="109"/>
  <c r="O3547" i="109"/>
  <c r="Y503" i="109"/>
  <c r="Q1137" i="109"/>
  <c r="Q1717" i="109"/>
  <c r="U1728" i="109"/>
  <c r="O2452" i="109"/>
  <c r="S748" i="109"/>
  <c r="O2392" i="109"/>
  <c r="V97" i="109"/>
  <c r="R1292" i="109"/>
  <c r="N3675" i="109"/>
  <c r="W3176" i="109"/>
  <c r="O2726" i="109"/>
  <c r="X1584" i="109"/>
  <c r="Q777" i="112"/>
  <c r="W538" i="109"/>
  <c r="U386" i="109"/>
  <c r="W2979" i="109"/>
  <c r="O436" i="109"/>
  <c r="U1859" i="109"/>
  <c r="W1658" i="109"/>
  <c r="W931" i="109"/>
  <c r="N2043" i="109"/>
  <c r="T1329" i="109"/>
  <c r="X1292" i="109"/>
  <c r="O2324" i="109"/>
  <c r="X1554" i="109"/>
  <c r="Y3081" i="109"/>
  <c r="S1739" i="109"/>
  <c r="P2754" i="109"/>
  <c r="V2811" i="109"/>
  <c r="P969" i="109"/>
  <c r="X2087" i="109"/>
  <c r="P1630" i="109"/>
  <c r="T4140" i="109"/>
  <c r="O1887" i="112"/>
  <c r="P639" i="112"/>
  <c r="Y3474" i="109"/>
  <c r="Y1367" i="109"/>
  <c r="P1903" i="112"/>
  <c r="S409" i="109"/>
  <c r="U4180" i="109"/>
  <c r="P909" i="109"/>
  <c r="N458" i="109"/>
  <c r="S1273" i="109"/>
  <c r="S627" i="109"/>
  <c r="T97" i="109"/>
  <c r="Y3095" i="109"/>
  <c r="Q416" i="109"/>
  <c r="S27" i="109"/>
  <c r="Z1400" i="109"/>
  <c r="W1831" i="109"/>
  <c r="N1196" i="109"/>
  <c r="P605" i="109"/>
  <c r="Q1560" i="109"/>
  <c r="W817" i="109"/>
  <c r="W561" i="109"/>
  <c r="P3200" i="109"/>
  <c r="P3759" i="109"/>
  <c r="W1997" i="109"/>
  <c r="P2313" i="109"/>
  <c r="Q263" i="109"/>
  <c r="W119" i="109"/>
  <c r="T2257" i="109"/>
  <c r="U1651" i="109"/>
  <c r="O2823" i="109"/>
  <c r="Q2309" i="109"/>
  <c r="X2578" i="109"/>
  <c r="V3059" i="109"/>
  <c r="X595" i="109"/>
  <c r="U1574" i="109"/>
  <c r="P2839" i="109"/>
  <c r="U149" i="109"/>
  <c r="Y1730" i="109"/>
  <c r="U4069" i="109"/>
  <c r="O2934" i="109"/>
  <c r="Q757" i="112"/>
  <c r="O2685" i="109"/>
  <c r="O1531" i="109"/>
  <c r="P1017" i="109"/>
  <c r="T1558" i="109"/>
  <c r="Y2240" i="109"/>
  <c r="U144" i="109"/>
  <c r="N1722" i="109"/>
  <c r="W905" i="109"/>
  <c r="O902" i="109"/>
  <c r="Y410" i="109"/>
  <c r="T1526" i="109"/>
  <c r="O1388" i="109"/>
  <c r="Y2409" i="109"/>
  <c r="P15" i="110"/>
  <c r="W563" i="109"/>
  <c r="W2087" i="109"/>
  <c r="V3191" i="109"/>
  <c r="P3478" i="109"/>
  <c r="Q383" i="109"/>
  <c r="U2023" i="109"/>
  <c r="R48" i="109"/>
  <c r="Q3858" i="109"/>
  <c r="P4124" i="109"/>
  <c r="Q4205" i="109"/>
  <c r="S3326" i="109"/>
  <c r="V62" i="109"/>
  <c r="R226" i="109"/>
  <c r="T24" i="110"/>
  <c r="V3788" i="109"/>
  <c r="P610" i="109"/>
  <c r="W910" i="109"/>
  <c r="O500" i="112"/>
  <c r="S2574" i="109"/>
  <c r="R4226" i="109"/>
  <c r="Y92" i="109"/>
  <c r="T2406" i="109"/>
  <c r="P535" i="112"/>
  <c r="S1118" i="109"/>
  <c r="P314" i="112"/>
  <c r="Q1130" i="109"/>
  <c r="U2" i="110"/>
  <c r="V437" i="109"/>
  <c r="W929" i="109"/>
  <c r="T423" i="109"/>
  <c r="R87" i="109"/>
  <c r="P150" i="112"/>
  <c r="P599" i="112"/>
  <c r="X3117" i="109"/>
  <c r="V769" i="109"/>
  <c r="X4195" i="109"/>
  <c r="V1689" i="109"/>
  <c r="Q2958" i="109"/>
  <c r="N1558" i="109"/>
  <c r="S3529" i="109"/>
  <c r="V4208" i="109"/>
  <c r="Q958" i="109"/>
  <c r="N1985" i="112"/>
  <c r="P3078" i="109"/>
  <c r="U4272" i="109"/>
  <c r="T2407" i="109"/>
  <c r="X878" i="109"/>
  <c r="U3156" i="109"/>
  <c r="O2844" i="109"/>
  <c r="Y2402" i="109"/>
  <c r="W3708" i="109"/>
  <c r="O284" i="112"/>
  <c r="X2830" i="109"/>
  <c r="T1671" i="109"/>
  <c r="Q1493" i="109"/>
  <c r="R291" i="109"/>
  <c r="O357" i="112"/>
  <c r="N516" i="109"/>
  <c r="S778" i="109"/>
  <c r="T1900" i="109"/>
  <c r="Y3040" i="109"/>
  <c r="T1385" i="109"/>
  <c r="W2763" i="109"/>
  <c r="P2655" i="109"/>
  <c r="R47" i="109"/>
  <c r="W284" i="109"/>
  <c r="V2740" i="109"/>
  <c r="U1908" i="109"/>
  <c r="P534" i="109"/>
  <c r="Q3923" i="109"/>
  <c r="N1944" i="109"/>
  <c r="T2960" i="109"/>
  <c r="Y896" i="109"/>
  <c r="R1970" i="109"/>
  <c r="V2954" i="109"/>
  <c r="R2301" i="109"/>
  <c r="T1131" i="109"/>
  <c r="T42" i="109"/>
  <c r="N3359" i="109"/>
  <c r="N1130" i="109"/>
  <c r="U2797" i="109"/>
  <c r="R1117" i="112"/>
  <c r="T1593" i="109"/>
  <c r="V3528" i="109"/>
  <c r="X466" i="109"/>
  <c r="N3847" i="109"/>
  <c r="N1949" i="112"/>
  <c r="P360" i="112"/>
  <c r="X3014" i="109"/>
  <c r="U2476" i="109"/>
  <c r="Y3855" i="109"/>
  <c r="Q744" i="109"/>
  <c r="R2059" i="109"/>
  <c r="S2344" i="109"/>
  <c r="V795" i="109"/>
  <c r="O812" i="109"/>
  <c r="U388" i="109"/>
  <c r="W3039" i="109"/>
  <c r="W1012" i="109"/>
  <c r="T3303" i="109"/>
  <c r="Z2917" i="109"/>
  <c r="X2778" i="109"/>
  <c r="T3923" i="109"/>
  <c r="T2037" i="109"/>
  <c r="P1257" i="109"/>
  <c r="W2846" i="109"/>
  <c r="R457" i="109"/>
  <c r="U478" i="109"/>
  <c r="O1337" i="109"/>
  <c r="S2659" i="109"/>
  <c r="O1621" i="109"/>
  <c r="O361" i="112"/>
  <c r="V887" i="109"/>
  <c r="V3535" i="109"/>
  <c r="W798" i="109"/>
  <c r="U2003" i="109"/>
  <c r="Q2097" i="109"/>
  <c r="Q1256" i="112"/>
  <c r="N4271" i="109"/>
  <c r="Y1189" i="109"/>
  <c r="V1186" i="109"/>
  <c r="U3088" i="109"/>
  <c r="S3011" i="109"/>
  <c r="S381" i="109"/>
  <c r="Q479" i="109"/>
  <c r="Z1409" i="109"/>
  <c r="X3658" i="109"/>
  <c r="Y863" i="109"/>
  <c r="Y2256" i="109"/>
  <c r="P3802" i="109"/>
  <c r="P477" i="109"/>
  <c r="Y2929" i="109"/>
  <c r="Z675" i="109"/>
  <c r="N3470" i="109"/>
  <c r="Y1286" i="109"/>
  <c r="W2743" i="109"/>
  <c r="T583" i="109"/>
  <c r="V57" i="109"/>
  <c r="Z1092" i="109"/>
  <c r="O5" i="110"/>
  <c r="P1385" i="109"/>
  <c r="P586" i="109"/>
  <c r="O1636" i="109"/>
  <c r="Y3780" i="109"/>
  <c r="O416" i="109"/>
  <c r="T2949" i="109"/>
  <c r="Q252" i="109"/>
  <c r="P2409" i="109"/>
  <c r="U1648" i="109"/>
  <c r="O2059" i="109"/>
  <c r="V614" i="109"/>
  <c r="W1334" i="109"/>
  <c r="R2475" i="109"/>
  <c r="R2392" i="109"/>
  <c r="W2030" i="109"/>
  <c r="N3750" i="109"/>
  <c r="Q256" i="109"/>
  <c r="R2615" i="109"/>
  <c r="P3548" i="109"/>
  <c r="P1677" i="109"/>
  <c r="P1231" i="112"/>
  <c r="Y2460" i="109"/>
  <c r="X167" i="109"/>
  <c r="Y919" i="109"/>
  <c r="O1648" i="109"/>
  <c r="O1890" i="112"/>
  <c r="T79" i="109"/>
  <c r="W3383" i="109"/>
  <c r="S3714" i="109"/>
  <c r="N3174" i="109"/>
  <c r="Q2424" i="112"/>
  <c r="U4206" i="109"/>
  <c r="X2576" i="109"/>
  <c r="U1958" i="109"/>
  <c r="Q3177" i="109"/>
  <c r="R3124" i="109"/>
  <c r="W3331" i="109"/>
  <c r="X2231" i="109"/>
  <c r="N2228" i="109"/>
  <c r="X1925" i="109"/>
  <c r="S1994" i="109"/>
  <c r="N3329" i="109"/>
  <c r="N2814" i="109"/>
  <c r="V2432" i="109"/>
  <c r="V3720" i="109"/>
  <c r="V4046" i="109"/>
  <c r="R2762" i="109"/>
  <c r="Q244" i="109"/>
  <c r="Y228" i="109"/>
  <c r="Q2836" i="109"/>
  <c r="Y3130" i="109"/>
  <c r="X2388" i="109"/>
  <c r="Y1160" i="109"/>
  <c r="W258" i="109"/>
  <c r="U166" i="109"/>
  <c r="O1114" i="109"/>
  <c r="T4241" i="109"/>
  <c r="R188" i="109"/>
  <c r="O996" i="112"/>
  <c r="N457" i="109"/>
  <c r="Q103" i="109"/>
  <c r="O1700" i="109"/>
  <c r="X2612" i="109"/>
  <c r="O1191" i="109"/>
  <c r="Q2075" i="109"/>
  <c r="X1295" i="109"/>
  <c r="P141" i="109"/>
  <c r="K120" i="110"/>
  <c r="P1850" i="109"/>
  <c r="S852" i="109"/>
  <c r="Q2684" i="109"/>
  <c r="O2825" i="109"/>
  <c r="Q2440" i="112"/>
  <c r="V3670" i="109"/>
  <c r="Q850" i="109"/>
  <c r="X1572" i="109"/>
  <c r="O130" i="109"/>
  <c r="U2818" i="109"/>
  <c r="O1735" i="112"/>
  <c r="Q864" i="109"/>
  <c r="O3027" i="109"/>
  <c r="Q2688" i="109"/>
  <c r="Y50" i="109"/>
  <c r="W1591" i="109"/>
  <c r="N1695" i="109"/>
  <c r="N1492" i="109"/>
  <c r="Y3300" i="109"/>
  <c r="V1205" i="109"/>
  <c r="O1225" i="109"/>
  <c r="R2687" i="109"/>
  <c r="Q857" i="109"/>
  <c r="X2386" i="109"/>
  <c r="Q4204" i="109"/>
  <c r="N501" i="112"/>
  <c r="R2036" i="109"/>
  <c r="Q3556" i="109"/>
  <c r="Y840" i="109"/>
  <c r="R403" i="109"/>
  <c r="M10" i="110"/>
  <c r="P1175" i="109"/>
  <c r="T3688" i="109"/>
  <c r="W1132" i="109"/>
  <c r="W477" i="109"/>
  <c r="X2470" i="109"/>
  <c r="X827" i="109"/>
  <c r="N920" i="109"/>
  <c r="U226" i="109"/>
  <c r="O1611" i="109"/>
  <c r="S286" i="109"/>
  <c r="Y101" i="109"/>
  <c r="T1360" i="109"/>
  <c r="Q1694" i="109"/>
  <c r="S2284" i="109"/>
  <c r="W1542" i="109"/>
  <c r="R547" i="109"/>
  <c r="T510" i="109"/>
  <c r="O1931" i="112"/>
  <c r="N123" i="109"/>
  <c r="U3359" i="109"/>
  <c r="V1641" i="109"/>
  <c r="T4282" i="109"/>
  <c r="O3692" i="109"/>
  <c r="R3665" i="109"/>
  <c r="N815" i="109"/>
  <c r="T98" i="109"/>
  <c r="U1196" i="109"/>
  <c r="O2809" i="109"/>
  <c r="Q2082" i="109"/>
  <c r="W993" i="109"/>
  <c r="V1552" i="109"/>
  <c r="Q1967" i="109"/>
  <c r="W1257" i="109"/>
  <c r="O1471" i="109"/>
  <c r="R2279" i="109"/>
  <c r="W1497" i="109"/>
  <c r="N1016" i="109"/>
  <c r="W2356" i="109"/>
  <c r="O4198" i="109"/>
  <c r="P1827" i="109"/>
  <c r="Y611" i="109"/>
  <c r="Z4341" i="109"/>
  <c r="N2021" i="109"/>
  <c r="O3852" i="109"/>
  <c r="P2296" i="109"/>
  <c r="O3821" i="109"/>
  <c r="O2935" i="109"/>
  <c r="X1657" i="109"/>
  <c r="X1573" i="109"/>
  <c r="X1482" i="109"/>
  <c r="X3480" i="109"/>
  <c r="Y3872" i="109"/>
  <c r="Q499" i="109"/>
  <c r="Q1188" i="112"/>
  <c r="O3406" i="109"/>
  <c r="N1045" i="112"/>
  <c r="P1298" i="109"/>
  <c r="R50" i="109"/>
  <c r="Z364" i="109"/>
  <c r="N4050" i="109"/>
  <c r="R1173" i="109"/>
  <c r="U940" i="109"/>
  <c r="W1519" i="109"/>
  <c r="O218" i="109"/>
  <c r="N870" i="109"/>
  <c r="O732" i="109"/>
  <c r="W445" i="109"/>
  <c r="O3706" i="109"/>
  <c r="S2103" i="109"/>
  <c r="V832" i="109"/>
  <c r="W1736" i="109"/>
  <c r="V84" i="109"/>
  <c r="S2279" i="109"/>
  <c r="S747" i="109"/>
  <c r="U3329" i="109"/>
  <c r="V3659" i="109"/>
  <c r="S243" i="109"/>
  <c r="P55" i="109"/>
  <c r="Y2221" i="109"/>
  <c r="S458" i="109"/>
  <c r="V3003" i="109"/>
  <c r="N1618" i="109"/>
  <c r="P1970" i="109"/>
  <c r="W1532" i="109"/>
  <c r="O1238" i="109"/>
  <c r="R1583" i="112"/>
  <c r="W841" i="109"/>
  <c r="S1238" i="109"/>
  <c r="U814" i="109"/>
  <c r="N3487" i="109"/>
  <c r="R1593" i="109"/>
  <c r="T2947" i="109"/>
  <c r="T1490" i="109"/>
  <c r="U2420" i="109"/>
  <c r="V143" i="109"/>
  <c r="X1018" i="109"/>
  <c r="Q40" i="112"/>
  <c r="Q633" i="112"/>
  <c r="Y4077" i="109"/>
  <c r="W839" i="109"/>
  <c r="O1300" i="109"/>
  <c r="P1538" i="109"/>
  <c r="N928" i="112"/>
  <c r="Y2842" i="109"/>
  <c r="R576" i="109"/>
  <c r="Y776" i="109"/>
  <c r="W1208" i="109"/>
  <c r="V1745" i="109"/>
  <c r="Q1184" i="112"/>
  <c r="P1743" i="109"/>
  <c r="Y768" i="109"/>
  <c r="R2286" i="109"/>
  <c r="Q1539" i="109"/>
  <c r="Q4030" i="109"/>
  <c r="X4145" i="109"/>
  <c r="N4020" i="109"/>
  <c r="Q912" i="109"/>
  <c r="U2966" i="109"/>
  <c r="P1937" i="109"/>
  <c r="N492" i="109"/>
  <c r="Y929" i="109"/>
  <c r="Y4233" i="109"/>
  <c r="W3533" i="109"/>
  <c r="Q137" i="109"/>
  <c r="T292" i="109"/>
  <c r="T3413" i="109"/>
  <c r="O3926" i="109"/>
  <c r="Q27" i="112"/>
  <c r="S4079" i="109"/>
  <c r="Q64" i="112"/>
  <c r="Q2179" i="112"/>
  <c r="V2038" i="109"/>
  <c r="S1581" i="109"/>
  <c r="V880" i="109"/>
  <c r="O1099" i="112"/>
  <c r="R420" i="109"/>
  <c r="S3319" i="109"/>
  <c r="P3426" i="109"/>
  <c r="O3766" i="109"/>
  <c r="X1691" i="109"/>
  <c r="O1009" i="112"/>
  <c r="Z2903" i="109"/>
  <c r="W4235" i="109"/>
  <c r="Y816" i="109"/>
  <c r="U1716" i="109"/>
  <c r="N106" i="109"/>
  <c r="X3129" i="109"/>
  <c r="N1744" i="112"/>
  <c r="K114" i="113"/>
  <c r="O781" i="109"/>
  <c r="U553" i="109"/>
  <c r="P2794" i="109"/>
  <c r="S3108" i="109"/>
  <c r="N984" i="109"/>
  <c r="P2729" i="109"/>
  <c r="R144" i="110"/>
  <c r="P3763" i="109"/>
  <c r="P776" i="112"/>
  <c r="Y1216" i="109"/>
  <c r="P607" i="109"/>
  <c r="R1122" i="109"/>
  <c r="Y3549" i="109"/>
  <c r="P2562" i="109"/>
  <c r="N119" i="112"/>
  <c r="J130" i="110"/>
  <c r="O2301" i="109"/>
  <c r="S602" i="109"/>
  <c r="P1740" i="112"/>
  <c r="Q2568" i="112"/>
  <c r="S1261" i="109"/>
  <c r="X792" i="109"/>
  <c r="Z2500" i="109"/>
  <c r="S2988" i="109"/>
  <c r="V3378" i="109"/>
  <c r="J121" i="110"/>
  <c r="X3652" i="109"/>
  <c r="O1386" i="112"/>
  <c r="N934" i="112"/>
  <c r="X1682" i="109"/>
  <c r="P3003" i="109"/>
  <c r="Q161" i="112"/>
  <c r="S1515" i="109"/>
  <c r="Q2114" i="109"/>
  <c r="Q644" i="109"/>
  <c r="R3726" i="109"/>
  <c r="U439" i="109"/>
  <c r="Q467" i="109"/>
  <c r="U400" i="109"/>
  <c r="T3465" i="109"/>
  <c r="V1923" i="109"/>
  <c r="Q1860" i="109"/>
  <c r="X3730" i="109"/>
  <c r="N1508" i="109"/>
  <c r="U86" i="110"/>
  <c r="O1902" i="109"/>
  <c r="P1023" i="109"/>
  <c r="R2742" i="109"/>
  <c r="U928" i="109"/>
  <c r="O1193" i="109"/>
  <c r="R3921" i="109"/>
  <c r="U1271" i="109"/>
  <c r="Q2539" i="112"/>
  <c r="S1339" i="109"/>
  <c r="Y230" i="109"/>
  <c r="O1155" i="112"/>
  <c r="Y3435" i="109"/>
  <c r="N160" i="112"/>
  <c r="Q1890" i="112"/>
  <c r="V802" i="109"/>
  <c r="R78" i="109"/>
  <c r="O1110" i="109"/>
  <c r="N1309" i="109"/>
  <c r="S155" i="109"/>
  <c r="W2077" i="109"/>
  <c r="O1369" i="109"/>
  <c r="W1583" i="109"/>
  <c r="P2630" i="109"/>
  <c r="V161" i="109"/>
  <c r="T3068" i="109"/>
  <c r="U2212" i="109"/>
  <c r="R2678" i="109"/>
  <c r="V1335" i="109"/>
  <c r="U2740" i="109"/>
  <c r="X1586" i="109"/>
  <c r="N2251" i="109"/>
  <c r="W950" i="109"/>
  <c r="Q617" i="109"/>
  <c r="O3724" i="109"/>
  <c r="S217" i="109"/>
  <c r="R2046" i="109"/>
  <c r="Q883" i="109"/>
  <c r="U2211" i="109"/>
  <c r="P616" i="109"/>
  <c r="U3916" i="109"/>
  <c r="U3469" i="109"/>
  <c r="Q931" i="112"/>
  <c r="P1452" i="112"/>
  <c r="V1610" i="109"/>
  <c r="Q3911" i="109"/>
  <c r="V191" i="109"/>
  <c r="O342" i="112"/>
  <c r="N2373" i="112"/>
  <c r="P2027" i="109"/>
  <c r="N534" i="109"/>
  <c r="R3714" i="109"/>
  <c r="V1968" i="109"/>
  <c r="Q1336" i="109"/>
  <c r="O864" i="109"/>
  <c r="W491" i="109"/>
  <c r="O1845" i="112"/>
  <c r="P2747" i="109"/>
  <c r="P3092" i="109"/>
  <c r="U1669" i="109"/>
  <c r="T1513" i="109"/>
  <c r="U2571" i="109"/>
  <c r="Q2966" i="109"/>
  <c r="R1611" i="109"/>
  <c r="V3482" i="109"/>
  <c r="N2234" i="109"/>
  <c r="X3931" i="109"/>
  <c r="X732" i="109"/>
  <c r="T160" i="109"/>
  <c r="N961" i="109"/>
  <c r="V2276" i="109"/>
  <c r="V3727" i="109"/>
  <c r="W631" i="109"/>
  <c r="S4061" i="109"/>
  <c r="U3157" i="109"/>
  <c r="K140" i="113"/>
  <c r="O2159" i="112"/>
  <c r="Q1230" i="109"/>
  <c r="U3338" i="109"/>
  <c r="S2037" i="109"/>
  <c r="S4226" i="109"/>
  <c r="R1383" i="109"/>
  <c r="V1003" i="109"/>
  <c r="P3756" i="109"/>
  <c r="N1605" i="109"/>
  <c r="S1911" i="109"/>
  <c r="X175" i="109"/>
  <c r="X381" i="109"/>
  <c r="Q971" i="112"/>
  <c r="N1387" i="109"/>
  <c r="N3437" i="109"/>
  <c r="V1291" i="109"/>
  <c r="T2346" i="109"/>
  <c r="U418" i="109"/>
  <c r="S2355" i="109"/>
  <c r="P1281" i="109"/>
  <c r="X3825" i="109"/>
  <c r="V1889" i="109"/>
  <c r="O55" i="110"/>
  <c r="V4229" i="109"/>
  <c r="S1166" i="109"/>
  <c r="N3774" i="109"/>
  <c r="P136" i="112"/>
  <c r="V3556" i="109"/>
  <c r="P3918" i="109"/>
  <c r="S4292" i="109"/>
  <c r="Y2962" i="109"/>
  <c r="Q290" i="109"/>
  <c r="X3382" i="109"/>
  <c r="Q1687" i="109"/>
  <c r="P3678" i="109"/>
  <c r="S8" i="110"/>
  <c r="P3" i="109"/>
  <c r="S64" i="109"/>
  <c r="P3757" i="109"/>
  <c r="T1468" i="109"/>
  <c r="U2214" i="109"/>
  <c r="X4151" i="109"/>
  <c r="V1319" i="109"/>
  <c r="T450" i="109"/>
  <c r="V401" i="109"/>
  <c r="X216" i="109"/>
  <c r="N3208" i="109"/>
  <c r="V2284" i="109"/>
  <c r="W2836" i="109"/>
  <c r="X836" i="109"/>
  <c r="Q2209" i="109"/>
  <c r="O4083" i="109"/>
  <c r="N1197" i="109"/>
  <c r="U1661" i="109"/>
  <c r="P2321" i="109"/>
  <c r="O900" i="109"/>
  <c r="W1546" i="109"/>
  <c r="N787" i="112"/>
  <c r="U4101" i="109"/>
  <c r="O2017" i="109"/>
  <c r="R1878" i="109"/>
  <c r="N1992" i="109"/>
  <c r="X2299" i="109"/>
  <c r="X2643" i="109"/>
  <c r="Y395" i="109"/>
  <c r="O1020" i="112"/>
  <c r="N1009" i="109"/>
  <c r="T1268" i="109"/>
  <c r="V2400" i="109"/>
  <c r="Y2290" i="109"/>
  <c r="U2078" i="109"/>
  <c r="R566" i="109"/>
  <c r="T1834" i="109"/>
  <c r="X3036" i="109"/>
  <c r="P1470" i="109"/>
  <c r="U1212" i="109"/>
  <c r="S3672" i="109"/>
  <c r="V1960" i="109"/>
  <c r="P1728" i="109"/>
  <c r="N1329" i="109"/>
  <c r="X1686" i="109"/>
  <c r="W117" i="109"/>
  <c r="N440" i="109"/>
  <c r="W1534" i="109"/>
  <c r="N464" i="109"/>
  <c r="W194" i="109"/>
  <c r="S1254" i="109"/>
  <c r="P1959" i="112"/>
  <c r="Y1199" i="109"/>
  <c r="X3681" i="109"/>
  <c r="P739" i="109"/>
  <c r="V3333" i="109"/>
  <c r="P830" i="109"/>
  <c r="S962" i="109"/>
  <c r="V2057" i="109"/>
  <c r="U3399" i="109"/>
  <c r="N1361" i="109"/>
  <c r="P969" i="112"/>
  <c r="O46" i="109"/>
  <c r="O2228" i="109"/>
  <c r="W4182" i="109"/>
  <c r="P3939" i="109"/>
  <c r="T650" i="109"/>
  <c r="X1385" i="109"/>
  <c r="T1597" i="109"/>
  <c r="P4192" i="109"/>
  <c r="P626" i="109"/>
  <c r="O2019" i="109"/>
  <c r="U150" i="109"/>
  <c r="Y38" i="109"/>
  <c r="U3883" i="109"/>
  <c r="O529" i="112"/>
  <c r="O3408" i="109"/>
  <c r="R4088" i="109"/>
  <c r="Q65" i="109"/>
  <c r="N114" i="112"/>
  <c r="T1171" i="109"/>
  <c r="N952" i="109"/>
  <c r="P2724" i="109"/>
  <c r="Y561" i="109"/>
  <c r="Q406" i="109"/>
  <c r="Q3691" i="109"/>
  <c r="P3513" i="109"/>
  <c r="O2045" i="109"/>
  <c r="N750" i="109"/>
  <c r="R2455" i="109"/>
  <c r="P3090" i="109"/>
  <c r="O3836" i="109"/>
  <c r="O2701" i="109"/>
  <c r="Y198" i="109"/>
  <c r="X1860" i="109"/>
  <c r="S471" i="109"/>
  <c r="O3660" i="109"/>
  <c r="T587" i="109"/>
  <c r="W1862" i="109"/>
  <c r="R2972" i="109"/>
  <c r="X1986" i="109"/>
  <c r="P1727" i="109"/>
  <c r="V2628" i="109"/>
  <c r="T998" i="109"/>
  <c r="U868" i="109"/>
  <c r="X2604" i="109"/>
  <c r="Q2381" i="109"/>
  <c r="R632" i="109"/>
  <c r="N1493" i="109"/>
  <c r="V2657" i="109"/>
  <c r="Q391" i="112"/>
  <c r="T4231" i="109"/>
  <c r="U1951" i="109"/>
  <c r="W2444" i="109"/>
  <c r="P392" i="112"/>
  <c r="V1338" i="109"/>
  <c r="P17" i="109"/>
  <c r="N237" i="109"/>
  <c r="S31" i="109"/>
  <c r="W3801" i="109"/>
  <c r="O993" i="109"/>
  <c r="W1345" i="109"/>
  <c r="P18" i="112"/>
  <c r="Y1494" i="109"/>
  <c r="T1326" i="109"/>
  <c r="O1213" i="109"/>
  <c r="O895" i="109"/>
  <c r="P4094" i="109"/>
  <c r="W3435" i="109"/>
  <c r="Z2906" i="109"/>
  <c r="Q426" i="109"/>
  <c r="R469" i="109"/>
  <c r="Z3604" i="109"/>
  <c r="S120" i="109"/>
  <c r="O4300" i="109"/>
  <c r="R2386" i="109"/>
  <c r="P3746" i="109"/>
  <c r="S405" i="109"/>
  <c r="O141" i="112"/>
  <c r="W289" i="109"/>
  <c r="V17" i="109"/>
  <c r="X633" i="109"/>
  <c r="Q1352" i="109"/>
  <c r="U4230" i="109"/>
  <c r="V3748" i="109"/>
  <c r="O50" i="109"/>
  <c r="Y265" i="109"/>
  <c r="T537" i="109"/>
  <c r="R3779" i="109"/>
  <c r="S1189" i="109"/>
  <c r="W1999" i="109"/>
  <c r="U2024" i="109"/>
  <c r="W543" i="109"/>
  <c r="R1493" i="109"/>
  <c r="R610" i="109"/>
  <c r="P1732" i="109"/>
  <c r="R550" i="109"/>
  <c r="W2353" i="109"/>
  <c r="Z2502" i="109"/>
  <c r="Q4259" i="109"/>
  <c r="S2824" i="109"/>
  <c r="N1714" i="112"/>
  <c r="P3017" i="109"/>
  <c r="W3037" i="109"/>
  <c r="Q1312" i="109"/>
  <c r="T1156" i="109"/>
  <c r="S216" i="109"/>
  <c r="T3512" i="109"/>
  <c r="W185" i="109"/>
  <c r="T1335" i="109"/>
  <c r="N1320" i="109"/>
  <c r="P3666" i="109"/>
  <c r="Q4209" i="109"/>
  <c r="O1407" i="112"/>
  <c r="N1213" i="109"/>
  <c r="O9" i="109"/>
  <c r="Q1568" i="109"/>
  <c r="Q1395" i="112"/>
  <c r="W1570" i="109"/>
  <c r="R4187" i="109"/>
  <c r="R3304" i="109"/>
  <c r="T82" i="110"/>
  <c r="X3131" i="109"/>
  <c r="U69" i="109"/>
  <c r="R1961" i="109"/>
  <c r="V1548" i="109"/>
  <c r="N913" i="109"/>
  <c r="Q229" i="109"/>
  <c r="W74" i="109"/>
  <c r="W2282" i="109"/>
  <c r="X1269" i="109"/>
  <c r="P385" i="109"/>
  <c r="V1277" i="109"/>
  <c r="S2924" i="109"/>
  <c r="R3148" i="109"/>
  <c r="V3106" i="109"/>
  <c r="W2775" i="109"/>
  <c r="P651" i="109"/>
  <c r="Y103" i="109"/>
  <c r="U1605" i="109"/>
  <c r="N2039" i="109"/>
  <c r="N653" i="109"/>
  <c r="O3074" i="109"/>
  <c r="N125" i="109"/>
  <c r="P2028" i="109"/>
  <c r="W3377" i="109"/>
  <c r="S2332" i="109"/>
  <c r="P589" i="109"/>
  <c r="P1329" i="112"/>
  <c r="Z3269" i="109"/>
  <c r="T413" i="109"/>
  <c r="O1632" i="109"/>
  <c r="Q4070" i="109"/>
  <c r="N1157" i="109"/>
  <c r="X2329" i="109"/>
  <c r="X963" i="109"/>
  <c r="Y3374" i="109"/>
  <c r="S2312" i="109"/>
  <c r="O2460" i="109"/>
  <c r="O3480" i="109"/>
  <c r="U567" i="109"/>
  <c r="X3494" i="109"/>
  <c r="U3761" i="109"/>
  <c r="Q115" i="112"/>
  <c r="Y2348" i="109"/>
  <c r="Q2745" i="109"/>
  <c r="Y181" i="109"/>
  <c r="Q1885" i="109"/>
  <c r="O3939" i="109"/>
  <c r="V1169" i="109"/>
  <c r="P2291" i="109"/>
  <c r="V1489" i="109"/>
  <c r="Z2522" i="109"/>
  <c r="U3297" i="109"/>
  <c r="Y2435" i="109"/>
  <c r="N1229" i="109"/>
  <c r="W1833" i="109"/>
  <c r="X1953" i="109"/>
  <c r="V932" i="109"/>
  <c r="Q971" i="109"/>
  <c r="Q3696" i="109"/>
  <c r="V788" i="109"/>
  <c r="Y2081" i="109"/>
  <c r="N985" i="112"/>
  <c r="S1596" i="109"/>
  <c r="W126" i="109"/>
  <c r="U53" i="109"/>
  <c r="V3170" i="109"/>
  <c r="V2398" i="109"/>
  <c r="P1107" i="109"/>
  <c r="Q470" i="109"/>
  <c r="Q3934" i="109"/>
  <c r="Z346" i="109"/>
  <c r="X1652" i="109"/>
  <c r="N232" i="109"/>
  <c r="X4076" i="109"/>
  <c r="Y2597" i="109"/>
  <c r="Y1179" i="109"/>
  <c r="P2654" i="109"/>
  <c r="S3656" i="109"/>
  <c r="W3341" i="109"/>
  <c r="P1529" i="109"/>
  <c r="S3200" i="109"/>
  <c r="R593" i="109"/>
  <c r="Q2083" i="109"/>
  <c r="N2574" i="109"/>
  <c r="Q260" i="109"/>
  <c r="U1387" i="109"/>
  <c r="N603" i="109"/>
  <c r="V2561" i="109"/>
  <c r="Z2529" i="109"/>
  <c r="W183" i="109"/>
  <c r="S1664" i="109"/>
  <c r="S184" i="109"/>
  <c r="X1259" i="109"/>
  <c r="R2498" i="112"/>
  <c r="R4207" i="109"/>
  <c r="Z1037" i="109"/>
  <c r="N1297" i="109"/>
  <c r="T530" i="109"/>
  <c r="X787" i="109"/>
  <c r="Q3683" i="109"/>
  <c r="W157" i="109"/>
  <c r="N2988" i="109"/>
  <c r="R4118" i="109"/>
  <c r="W2237" i="109"/>
  <c r="P3430" i="109"/>
  <c r="T3735" i="109"/>
  <c r="N1951" i="109"/>
  <c r="X464" i="109"/>
  <c r="N7" i="109"/>
  <c r="Q1096" i="112"/>
  <c r="R2793" i="109"/>
  <c r="U946" i="109"/>
  <c r="S1268" i="109"/>
  <c r="N970" i="109"/>
  <c r="Q2093" i="109"/>
  <c r="R2196" i="109"/>
  <c r="N1171" i="109"/>
  <c r="Q2993" i="109"/>
  <c r="W789" i="109"/>
  <c r="P2606" i="112"/>
  <c r="W1336" i="109"/>
  <c r="O1333" i="109"/>
  <c r="O861" i="112"/>
  <c r="P4024" i="109"/>
  <c r="W245" i="109"/>
  <c r="N1713" i="109"/>
  <c r="U1706" i="109"/>
  <c r="T3384" i="109"/>
  <c r="S72" i="109"/>
  <c r="W1685" i="109"/>
  <c r="O118" i="109"/>
  <c r="P1133" i="109"/>
  <c r="V2971" i="109"/>
  <c r="X2686" i="109"/>
  <c r="R3354" i="109"/>
  <c r="O2305" i="109"/>
  <c r="P724" i="112"/>
  <c r="S1380" i="109"/>
  <c r="U3129" i="109"/>
  <c r="W1260" i="109"/>
  <c r="V1559" i="109"/>
  <c r="S791" i="109"/>
  <c r="Y241" i="109"/>
  <c r="U51" i="109"/>
  <c r="V2116" i="109"/>
  <c r="O617" i="112"/>
  <c r="R894" i="109"/>
  <c r="Q2234" i="112"/>
  <c r="W1994" i="109"/>
  <c r="X3170" i="109"/>
  <c r="V3757" i="109"/>
  <c r="R2324" i="109"/>
  <c r="O18" i="109"/>
  <c r="U2310" i="109"/>
  <c r="V1592" i="109"/>
  <c r="V2214" i="109"/>
  <c r="O3900" i="109"/>
  <c r="P2587" i="109"/>
  <c r="S3560" i="109"/>
  <c r="N2718" i="109"/>
  <c r="Q1387" i="109"/>
  <c r="Q2277" i="109"/>
  <c r="O4254" i="109"/>
  <c r="P2370" i="109"/>
  <c r="P1239" i="112"/>
  <c r="Q933" i="112"/>
  <c r="T634" i="109"/>
  <c r="V4187" i="109"/>
  <c r="S467" i="109"/>
  <c r="P491" i="112"/>
  <c r="N17" i="109"/>
  <c r="P4099" i="109"/>
  <c r="N3207" i="109"/>
  <c r="P41" i="110"/>
  <c r="Y386" i="109"/>
  <c r="V632" i="109"/>
  <c r="W93" i="109"/>
  <c r="T1906" i="109"/>
  <c r="Q1893" i="109"/>
  <c r="U66" i="109"/>
  <c r="X96" i="109"/>
  <c r="R1126" i="109"/>
  <c r="N1565" i="109"/>
  <c r="Y71" i="109"/>
  <c r="S423" i="109"/>
  <c r="N2943" i="109"/>
  <c r="R1802" i="112"/>
  <c r="S277" i="109"/>
  <c r="T1344" i="109"/>
  <c r="S2932" i="109"/>
  <c r="T1003" i="109"/>
  <c r="U755" i="109"/>
  <c r="Y1850" i="109"/>
  <c r="W3570" i="109"/>
  <c r="O271" i="109"/>
  <c r="O2624" i="109"/>
  <c r="X1870" i="109"/>
  <c r="Y846" i="109"/>
  <c r="T3922" i="109"/>
  <c r="P1460" i="112"/>
  <c r="Y2717" i="109"/>
  <c r="S3843" i="109"/>
  <c r="Y1144" i="109"/>
  <c r="Y2102" i="109"/>
  <c r="P1644" i="109"/>
  <c r="R3494" i="109"/>
  <c r="P2202" i="109"/>
  <c r="P1963" i="109"/>
  <c r="V1940" i="109"/>
  <c r="V2785" i="109"/>
  <c r="W886" i="109"/>
  <c r="S3799" i="109"/>
  <c r="V1172" i="109"/>
  <c r="T489" i="109"/>
  <c r="P1623" i="109"/>
  <c r="O1141" i="109"/>
  <c r="W3291" i="109"/>
  <c r="O3833" i="109"/>
  <c r="R86" i="110"/>
  <c r="U162" i="109"/>
  <c r="T2046" i="109"/>
  <c r="O3488" i="109"/>
  <c r="N2051" i="109"/>
  <c r="N2055" i="109"/>
  <c r="Q266" i="112"/>
  <c r="N3199" i="109"/>
  <c r="Y520" i="109"/>
  <c r="Q1164" i="109"/>
  <c r="Y4297" i="109"/>
  <c r="Y657" i="109"/>
  <c r="P2428" i="109"/>
  <c r="O3514" i="109"/>
  <c r="X477" i="109"/>
  <c r="T178" i="109"/>
  <c r="V3199" i="109"/>
  <c r="Y2210" i="109"/>
  <c r="V435" i="109"/>
  <c r="W3409" i="109"/>
  <c r="U3911" i="109"/>
  <c r="Z1082" i="109"/>
  <c r="Y1837" i="109"/>
  <c r="O3528" i="109"/>
  <c r="W4087" i="109"/>
  <c r="Y3332" i="109"/>
  <c r="Q1243" i="109"/>
  <c r="W2663" i="109"/>
  <c r="S2314" i="109"/>
  <c r="U1579" i="109"/>
  <c r="S1195" i="109"/>
  <c r="R3395" i="109"/>
  <c r="W3704" i="109"/>
  <c r="V524" i="109"/>
  <c r="P378" i="109"/>
  <c r="T217" i="109"/>
  <c r="O273" i="109"/>
  <c r="P2820" i="109"/>
  <c r="R2435" i="109"/>
  <c r="T1991" i="109"/>
  <c r="P440" i="109"/>
  <c r="N941" i="109"/>
  <c r="S1314" i="109"/>
  <c r="R1539" i="109"/>
  <c r="R3875" i="109"/>
  <c r="P943" i="112"/>
  <c r="T2000" i="109"/>
  <c r="W3745" i="109"/>
  <c r="U1982" i="109"/>
  <c r="Y284" i="109"/>
  <c r="W4251" i="109"/>
  <c r="T2783" i="109"/>
  <c r="W2597" i="109"/>
  <c r="N2264" i="109"/>
  <c r="N3887" i="109"/>
  <c r="X634" i="109"/>
  <c r="X99" i="109"/>
  <c r="N413" i="112"/>
  <c r="T151" i="109"/>
  <c r="T1939" i="109"/>
  <c r="Q3577" i="109"/>
  <c r="Q3390" i="109"/>
  <c r="T2977" i="109"/>
  <c r="X882" i="109"/>
  <c r="U2427" i="109"/>
  <c r="U3432" i="109"/>
  <c r="P474" i="112"/>
  <c r="U47" i="109"/>
  <c r="X996" i="109"/>
  <c r="V3018" i="109"/>
  <c r="R621" i="109"/>
  <c r="V1352" i="109"/>
  <c r="O1691" i="112"/>
  <c r="V854" i="109"/>
  <c r="O580" i="109"/>
  <c r="Q121" i="109"/>
  <c r="S972" i="109"/>
  <c r="N802" i="109"/>
  <c r="V609" i="109"/>
  <c r="X2040" i="109"/>
  <c r="W1510" i="109"/>
  <c r="P2634" i="109"/>
  <c r="N640" i="109"/>
  <c r="O1533" i="112"/>
  <c r="W2417" i="109"/>
  <c r="R4189" i="109"/>
  <c r="W1163" i="109"/>
  <c r="S620" i="109"/>
  <c r="Q286" i="112"/>
  <c r="V2289" i="109"/>
  <c r="T3504" i="109"/>
  <c r="W4127" i="109"/>
  <c r="T57" i="109"/>
  <c r="Y2992" i="109"/>
  <c r="R887" i="112"/>
  <c r="X425" i="109"/>
  <c r="Q217" i="109"/>
  <c r="T4131" i="109"/>
  <c r="N1848" i="109"/>
  <c r="O769" i="109"/>
  <c r="U4216" i="109"/>
  <c r="V2053" i="109"/>
  <c r="P1282" i="109"/>
  <c r="U1549" i="109"/>
  <c r="R2328" i="109"/>
  <c r="O974" i="109"/>
  <c r="T1262" i="109"/>
  <c r="V867" i="109"/>
  <c r="T1850" i="109"/>
  <c r="W2041" i="109"/>
  <c r="Q519" i="109"/>
  <c r="R116" i="110"/>
  <c r="N824" i="109"/>
  <c r="Q55" i="109"/>
  <c r="T2473" i="109"/>
  <c r="X3181" i="109"/>
  <c r="N1614" i="109"/>
  <c r="Q2423" i="109"/>
  <c r="Q157" i="109"/>
  <c r="Y3546" i="109"/>
  <c r="U1514" i="109"/>
  <c r="Z3957" i="109"/>
  <c r="R51" i="109"/>
  <c r="N269" i="109"/>
  <c r="Y2407" i="109"/>
  <c r="O3358" i="109"/>
  <c r="O1335" i="109"/>
  <c r="Q400" i="109"/>
  <c r="R9" i="109"/>
  <c r="Y4194" i="109"/>
  <c r="Q643" i="109"/>
  <c r="V554" i="109"/>
  <c r="U3095" i="109"/>
  <c r="N4152" i="109"/>
  <c r="S3516" i="109"/>
  <c r="N811" i="112"/>
  <c r="V549" i="109"/>
  <c r="N289" i="109"/>
  <c r="N2280" i="109"/>
  <c r="W4019" i="109"/>
  <c r="S2693" i="109"/>
  <c r="U1639" i="109"/>
  <c r="S3194" i="109"/>
  <c r="N1221" i="109"/>
  <c r="U3652" i="109"/>
  <c r="X486" i="109"/>
  <c r="Y1000" i="109"/>
  <c r="O10" i="109"/>
  <c r="R1634" i="109"/>
  <c r="W1107" i="109"/>
  <c r="U127" i="109"/>
  <c r="W1543" i="109"/>
  <c r="P248" i="109"/>
  <c r="X64" i="109"/>
  <c r="T753" i="109"/>
  <c r="Y593" i="109"/>
  <c r="P58" i="109"/>
  <c r="T2801" i="109"/>
  <c r="W2406" i="109"/>
  <c r="Y508" i="109"/>
  <c r="X2763" i="109"/>
  <c r="U640" i="109"/>
  <c r="O3210" i="109"/>
  <c r="V490" i="109"/>
  <c r="P1724" i="112"/>
  <c r="Q1278" i="109"/>
  <c r="N1732" i="109"/>
  <c r="N454" i="109"/>
  <c r="X738" i="109"/>
  <c r="S2460" i="109"/>
  <c r="N168" i="109"/>
  <c r="O1234" i="109"/>
  <c r="U1964" i="109"/>
  <c r="Q3164" i="109"/>
  <c r="Y2323" i="109"/>
  <c r="O269" i="109"/>
  <c r="Y1753" i="109"/>
  <c r="T646" i="109"/>
  <c r="S1137" i="109"/>
  <c r="W3870" i="109"/>
  <c r="V1021" i="109"/>
  <c r="Q1556" i="109"/>
  <c r="O1676" i="112"/>
  <c r="R1010" i="109"/>
  <c r="R619" i="109"/>
  <c r="Y1356" i="109"/>
  <c r="Q814" i="109"/>
  <c r="O978" i="109"/>
  <c r="V947" i="109"/>
  <c r="S4206" i="109"/>
  <c r="X4150" i="109"/>
  <c r="N1536" i="109"/>
  <c r="O203" i="109"/>
  <c r="P2757" i="109"/>
  <c r="Y3174" i="109"/>
  <c r="Y3116" i="109"/>
  <c r="U71" i="109"/>
  <c r="V3426" i="109"/>
  <c r="Y1489" i="109"/>
  <c r="Y4246" i="109"/>
  <c r="O921" i="109"/>
  <c r="V3932" i="109"/>
  <c r="O2257" i="109"/>
  <c r="R132" i="109"/>
  <c r="S1877" i="109"/>
  <c r="W656" i="109"/>
  <c r="Z3967" i="109"/>
  <c r="V7" i="109"/>
  <c r="W2926" i="109"/>
  <c r="X2414" i="109"/>
  <c r="P3500" i="109"/>
  <c r="W3771" i="109"/>
  <c r="T2825" i="109"/>
  <c r="S1509" i="109"/>
  <c r="O1522" i="112"/>
  <c r="W2716" i="109"/>
  <c r="Z4328" i="109"/>
  <c r="Y2648" i="109"/>
  <c r="P26" i="112"/>
  <c r="O844" i="112"/>
  <c r="S3551" i="109"/>
  <c r="O885" i="109"/>
  <c r="R2776" i="109"/>
  <c r="Z2491" i="109"/>
  <c r="Q551" i="109"/>
  <c r="Q1693" i="112"/>
  <c r="Q333" i="112"/>
  <c r="Y1568" i="109"/>
  <c r="N1000" i="109"/>
  <c r="V1898" i="109"/>
  <c r="O2588" i="109"/>
  <c r="O117" i="109"/>
  <c r="P2013" i="112"/>
  <c r="R652" i="109"/>
  <c r="P1864" i="112"/>
  <c r="T3733" i="109"/>
  <c r="Z3216" i="109"/>
  <c r="Z3966" i="109"/>
  <c r="R1364" i="109"/>
  <c r="X803" i="109"/>
  <c r="O1314" i="112"/>
  <c r="W887" i="109"/>
  <c r="Q1209" i="109"/>
  <c r="N2096" i="109"/>
  <c r="O1383" i="109"/>
  <c r="T2649" i="109"/>
  <c r="O3426" i="109"/>
  <c r="P2309" i="109"/>
  <c r="U930" i="109"/>
  <c r="X2610" i="109"/>
  <c r="Q1731" i="109"/>
  <c r="Q2408" i="109"/>
  <c r="T4150" i="109"/>
  <c r="U1106" i="109"/>
  <c r="W3152" i="109"/>
  <c r="N3742" i="109"/>
  <c r="O209" i="109"/>
  <c r="U3859" i="109"/>
  <c r="U1344" i="109"/>
  <c r="N1681" i="109"/>
  <c r="P4165" i="109"/>
  <c r="S3473" i="109"/>
  <c r="U4072" i="109"/>
  <c r="O1718" i="109"/>
  <c r="N1232" i="109"/>
  <c r="U1544" i="109"/>
  <c r="V2726" i="109"/>
  <c r="Q5" i="109"/>
  <c r="Q1214" i="109"/>
  <c r="T2757" i="109"/>
  <c r="O2355" i="109"/>
  <c r="T3655" i="109"/>
  <c r="R3205" i="109"/>
  <c r="S3792" i="109"/>
  <c r="R2288" i="109"/>
  <c r="Q3301" i="109"/>
  <c r="P3130" i="109"/>
  <c r="S1963" i="109"/>
  <c r="Q3040" i="109"/>
  <c r="W632" i="109"/>
  <c r="P2089" i="109"/>
  <c r="T2684" i="109"/>
  <c r="X4191" i="109"/>
  <c r="U380" i="109"/>
  <c r="Q2968" i="109"/>
  <c r="W1691" i="109"/>
  <c r="R3557" i="109"/>
  <c r="Y2614" i="109"/>
  <c r="R640" i="109"/>
  <c r="X1931" i="109"/>
  <c r="U2783" i="109"/>
  <c r="W884" i="109"/>
  <c r="P1896" i="109"/>
  <c r="U905" i="109"/>
  <c r="Z4335" i="109"/>
  <c r="R1984" i="109"/>
  <c r="P633" i="109"/>
  <c r="U383" i="109"/>
  <c r="N363" i="112"/>
  <c r="O1175" i="112"/>
  <c r="N2102" i="112"/>
  <c r="V3098" i="109"/>
  <c r="O2558" i="109"/>
  <c r="S770" i="109"/>
  <c r="T2291" i="109"/>
  <c r="P1893" i="109"/>
  <c r="R1130" i="109"/>
  <c r="R2227" i="109"/>
  <c r="T2616" i="109"/>
  <c r="V131" i="109"/>
  <c r="X1343" i="109"/>
  <c r="P4184" i="109"/>
  <c r="N946" i="109"/>
  <c r="U2938" i="109"/>
  <c r="N1464" i="109"/>
  <c r="N476" i="109"/>
  <c r="S1168" i="109"/>
  <c r="T1179" i="109"/>
  <c r="N989" i="109"/>
  <c r="W53" i="109"/>
  <c r="W421" i="109"/>
  <c r="N3446" i="109"/>
  <c r="V2229" i="109"/>
  <c r="T1616" i="109"/>
  <c r="N2318" i="112"/>
  <c r="Z678" i="109"/>
  <c r="S1707" i="109"/>
  <c r="R452" i="112"/>
  <c r="Q3180" i="109"/>
  <c r="V276" i="109"/>
  <c r="Q1048" i="112"/>
  <c r="U920" i="109"/>
  <c r="N2283" i="109"/>
  <c r="O1943" i="112"/>
  <c r="V749" i="109"/>
  <c r="Y1223" i="109"/>
  <c r="W2745" i="109"/>
  <c r="S971" i="109"/>
  <c r="P1310" i="112"/>
  <c r="O3517" i="109"/>
  <c r="Q68" i="109"/>
  <c r="V275" i="109"/>
  <c r="X1913" i="109"/>
  <c r="M135" i="110"/>
  <c r="W952" i="109"/>
  <c r="X4057" i="109"/>
  <c r="N112" i="109"/>
  <c r="X2376" i="109"/>
  <c r="W492" i="109"/>
  <c r="Q868" i="109"/>
  <c r="V3444" i="109"/>
  <c r="T1001" i="109"/>
  <c r="N3916" i="109"/>
  <c r="U4060" i="109"/>
  <c r="T175" i="109"/>
  <c r="R2760" i="109"/>
  <c r="Q3302" i="109"/>
  <c r="Q2310" i="109"/>
  <c r="T3463" i="109"/>
  <c r="T1350" i="109"/>
  <c r="R4172" i="109"/>
  <c r="P1013" i="109"/>
  <c r="T1491" i="109"/>
  <c r="T264" i="109"/>
  <c r="P2616" i="109"/>
  <c r="N385" i="109"/>
  <c r="V636" i="109"/>
  <c r="U2692" i="109"/>
  <c r="Q1161" i="109"/>
  <c r="U469" i="109"/>
  <c r="R941" i="109"/>
  <c r="S574" i="109"/>
  <c r="U1876" i="109"/>
  <c r="W2840" i="109"/>
  <c r="R1526" i="109"/>
  <c r="Y2050" i="109"/>
  <c r="W3018" i="109"/>
  <c r="Q1719" i="109"/>
  <c r="X533" i="109"/>
  <c r="U3115" i="109"/>
  <c r="O262" i="112"/>
  <c r="W1230" i="109"/>
  <c r="U908" i="109"/>
  <c r="X2397" i="109"/>
  <c r="R807" i="109"/>
  <c r="N165" i="110"/>
  <c r="X2689" i="109"/>
  <c r="N3764" i="109"/>
  <c r="V1161" i="109"/>
  <c r="V2695" i="109"/>
  <c r="X1596" i="109"/>
  <c r="P2092" i="109"/>
  <c r="N1716" i="112"/>
  <c r="O2470" i="109"/>
  <c r="S83" i="109"/>
  <c r="R2621" i="109"/>
  <c r="X1020" i="109"/>
  <c r="P315" i="112"/>
  <c r="R1615" i="109"/>
  <c r="W2350" i="109"/>
  <c r="W3062" i="109"/>
  <c r="P105" i="109"/>
  <c r="Q2461" i="112"/>
  <c r="P835" i="109"/>
  <c r="W2269" i="109"/>
  <c r="W3555" i="109"/>
  <c r="Y1676" i="109"/>
  <c r="O2973" i="109"/>
  <c r="U3851" i="109"/>
  <c r="Q917" i="109"/>
  <c r="N1356" i="109"/>
  <c r="N103" i="112"/>
  <c r="O2289" i="109"/>
  <c r="Y1103" i="109"/>
  <c r="U2325" i="109"/>
  <c r="V3029" i="109"/>
  <c r="R1861" i="109"/>
  <c r="P119" i="109"/>
  <c r="Q4084" i="109"/>
  <c r="U1325" i="109"/>
  <c r="V3009" i="109"/>
  <c r="R1581" i="109"/>
  <c r="U4205" i="109"/>
  <c r="V173" i="109"/>
  <c r="R211" i="109"/>
  <c r="P870" i="112"/>
  <c r="Q581" i="109"/>
  <c r="U3025" i="109"/>
  <c r="N2009" i="112"/>
  <c r="O606" i="109"/>
  <c r="V1937" i="109"/>
  <c r="Q1462" i="112"/>
  <c r="X1350" i="109"/>
  <c r="O3" i="109"/>
  <c r="O1216" i="112"/>
  <c r="U1828" i="109"/>
  <c r="R3837" i="109"/>
  <c r="W198" i="109"/>
  <c r="O2477" i="109"/>
  <c r="S4188" i="109"/>
  <c r="Y3572" i="109"/>
  <c r="R2772" i="109"/>
  <c r="O1497" i="109"/>
  <c r="T195" i="109"/>
  <c r="P54" i="109"/>
  <c r="N318" i="112"/>
  <c r="W2984" i="109"/>
  <c r="Q2789" i="109"/>
  <c r="R3754" i="109"/>
  <c r="Q3138" i="109"/>
  <c r="R2442" i="109"/>
  <c r="T2721" i="109"/>
  <c r="S145" i="109"/>
  <c r="T4128" i="109"/>
  <c r="Y1180" i="109"/>
  <c r="U2962" i="109"/>
  <c r="J163" i="110"/>
  <c r="V243" i="109"/>
  <c r="N3903" i="109"/>
  <c r="U108" i="110"/>
  <c r="P1419" i="112"/>
  <c r="J61" i="110"/>
  <c r="Q138" i="109"/>
  <c r="P2362" i="112"/>
  <c r="W790" i="109"/>
  <c r="R2052" i="112"/>
  <c r="T2431" i="109"/>
  <c r="T749" i="109"/>
  <c r="T2663" i="109"/>
  <c r="R3451" i="109"/>
  <c r="T1945" i="109"/>
  <c r="R42" i="109"/>
  <c r="Q2257" i="109"/>
  <c r="T2482" i="109"/>
  <c r="Y1295" i="109"/>
  <c r="U2016" i="109"/>
  <c r="Q1621" i="112"/>
  <c r="P3170" i="109"/>
  <c r="O1678" i="112"/>
  <c r="R1562" i="109"/>
  <c r="Q869" i="109"/>
  <c r="R1833" i="109"/>
  <c r="R471" i="109"/>
  <c r="X3525" i="109"/>
  <c r="R981" i="109"/>
  <c r="O2278" i="109"/>
  <c r="P44" i="110"/>
  <c r="Q1006" i="109"/>
  <c r="O1679" i="109"/>
  <c r="X543" i="109"/>
  <c r="S2364" i="109"/>
  <c r="N1864" i="109"/>
  <c r="N164" i="112"/>
  <c r="W4185" i="109"/>
  <c r="N737" i="109"/>
  <c r="R2820" i="109"/>
  <c r="S222" i="109"/>
  <c r="P3440" i="109"/>
  <c r="V1463" i="109"/>
  <c r="N2013" i="112"/>
  <c r="V3070" i="109"/>
  <c r="P2669" i="109"/>
  <c r="Q1881" i="112"/>
  <c r="O2586" i="112"/>
  <c r="W2815" i="109"/>
  <c r="Q2239" i="109"/>
  <c r="U2388" i="109"/>
  <c r="X4032" i="109"/>
  <c r="U3364" i="109"/>
  <c r="Y3515" i="109"/>
  <c r="X3073" i="109"/>
  <c r="O150" i="109"/>
  <c r="V108" i="109"/>
  <c r="U1099" i="109"/>
  <c r="P811" i="109"/>
  <c r="R1664" i="109"/>
  <c r="O1139" i="109"/>
  <c r="W256" i="109"/>
  <c r="Z3270" i="109"/>
  <c r="X2286" i="109"/>
  <c r="W1668" i="109"/>
  <c r="X77" i="109"/>
  <c r="O559" i="109"/>
  <c r="O750" i="109"/>
  <c r="W3501" i="109"/>
  <c r="V1373" i="109"/>
  <c r="P529" i="112"/>
  <c r="Y1954" i="109"/>
  <c r="N2382" i="109"/>
  <c r="V2718" i="109"/>
  <c r="O1709" i="109"/>
  <c r="Y2244" i="109"/>
  <c r="R398" i="109"/>
  <c r="Q287" i="109"/>
  <c r="N2923" i="109"/>
  <c r="V580" i="109"/>
  <c r="R2815" i="109"/>
  <c r="O698" i="112"/>
  <c r="W746" i="109"/>
  <c r="Q509" i="109"/>
  <c r="S387" i="109"/>
  <c r="P832" i="109"/>
  <c r="W1727" i="109"/>
  <c r="W532" i="109"/>
  <c r="R2711" i="109"/>
  <c r="V2747" i="109"/>
  <c r="U1337" i="109"/>
  <c r="Y3127" i="109"/>
  <c r="N2471" i="109"/>
  <c r="Y1248" i="109"/>
  <c r="V12" i="109"/>
  <c r="W575" i="109"/>
  <c r="S2600" i="109"/>
  <c r="N2316" i="109"/>
  <c r="X1930" i="109"/>
  <c r="W3384" i="109"/>
  <c r="V1285" i="109"/>
  <c r="X2013" i="109"/>
  <c r="Q3714" i="109"/>
  <c r="Y3352" i="109"/>
  <c r="S2627" i="109"/>
  <c r="P762" i="112"/>
  <c r="N934" i="109"/>
  <c r="T2463" i="109"/>
  <c r="U447" i="109"/>
  <c r="V3740" i="109"/>
  <c r="Q2278" i="109"/>
  <c r="Q362" i="112"/>
  <c r="N60" i="110"/>
  <c r="R658" i="109"/>
  <c r="V3851" i="109"/>
  <c r="O2829" i="109"/>
  <c r="X1547" i="109"/>
  <c r="N1540" i="109"/>
  <c r="P863" i="109"/>
  <c r="Q709" i="112"/>
  <c r="T2741" i="109"/>
  <c r="X4072" i="109"/>
  <c r="O1232" i="112"/>
  <c r="P1275" i="109"/>
  <c r="U1213" i="109"/>
  <c r="R2090" i="109"/>
  <c r="Y3821" i="109"/>
  <c r="S3477" i="109"/>
  <c r="V257" i="109"/>
  <c r="O482" i="109"/>
  <c r="N547" i="109"/>
  <c r="P992" i="112"/>
  <c r="O1248" i="112"/>
  <c r="V1728" i="109"/>
  <c r="W2961" i="109"/>
  <c r="P1189" i="112"/>
  <c r="P3208" i="109"/>
  <c r="S760" i="109"/>
  <c r="U788" i="109"/>
  <c r="S1548" i="109"/>
  <c r="R3045" i="109"/>
  <c r="V2995" i="109"/>
  <c r="P930" i="109"/>
  <c r="O176" i="109"/>
  <c r="K68" i="110"/>
  <c r="N4035" i="109"/>
  <c r="S950" i="109"/>
  <c r="O2598" i="109"/>
  <c r="X1469" i="109"/>
  <c r="R1837" i="109"/>
  <c r="V184" i="109"/>
  <c r="Z2496" i="109"/>
  <c r="T2629" i="109"/>
  <c r="X2233" i="109"/>
  <c r="O546" i="109"/>
  <c r="O2847" i="109"/>
  <c r="N2483" i="109"/>
  <c r="V3681" i="109"/>
  <c r="S1205" i="109"/>
  <c r="X4054" i="109"/>
  <c r="R1356" i="109"/>
  <c r="Y4098" i="109"/>
  <c r="S1258" i="109"/>
  <c r="O3790" i="109"/>
  <c r="W1220" i="109"/>
  <c r="Y3363" i="109"/>
  <c r="O3384" i="109"/>
  <c r="Q3406" i="109"/>
  <c r="U4035" i="109"/>
  <c r="W4131" i="109"/>
  <c r="W508" i="109"/>
  <c r="Y3385" i="109"/>
  <c r="S3400" i="109"/>
  <c r="Q63" i="112"/>
  <c r="Y1251" i="109"/>
  <c r="U2445" i="109"/>
  <c r="S3102" i="109"/>
  <c r="P3413" i="109"/>
  <c r="U3071" i="109"/>
  <c r="S1553" i="109"/>
  <c r="P849" i="112"/>
  <c r="Y864" i="109"/>
  <c r="U1201" i="109"/>
  <c r="O1488" i="109"/>
  <c r="R2630" i="109"/>
  <c r="V3881" i="109"/>
  <c r="T1578" i="109"/>
  <c r="S733" i="109"/>
  <c r="Q172" i="109"/>
  <c r="S2698" i="109"/>
  <c r="X1848" i="109"/>
  <c r="V263" i="109"/>
  <c r="N606" i="109"/>
  <c r="T2083" i="109"/>
  <c r="T2309" i="109"/>
  <c r="R3792" i="109"/>
  <c r="V1622" i="109"/>
  <c r="U888" i="109"/>
  <c r="W3925" i="109"/>
  <c r="X1122" i="109"/>
  <c r="S3334" i="109"/>
  <c r="Q354" i="112"/>
  <c r="Q790" i="109"/>
  <c r="T4047" i="109"/>
  <c r="P77" i="112"/>
  <c r="P2193" i="109"/>
  <c r="Q4198" i="109"/>
  <c r="Q1227" i="109"/>
  <c r="L26" i="110"/>
  <c r="R1911" i="109"/>
  <c r="R2257" i="109"/>
  <c r="Q1353" i="109"/>
  <c r="Q4210" i="109"/>
  <c r="S636" i="109"/>
  <c r="X2819" i="109"/>
  <c r="R776" i="109"/>
  <c r="Y2795" i="109"/>
  <c r="Q3291" i="109"/>
  <c r="P3287" i="109"/>
  <c r="N3287" i="109"/>
  <c r="X578" i="109"/>
  <c r="W3462" i="109"/>
  <c r="S3568" i="109"/>
  <c r="X2353" i="109"/>
  <c r="X2343" i="109"/>
  <c r="Q1869" i="109"/>
  <c r="N1167" i="112"/>
  <c r="R2348" i="109"/>
  <c r="Q4255" i="109"/>
  <c r="R3828" i="109"/>
  <c r="S1684" i="109"/>
  <c r="Q1086" i="112"/>
  <c r="P501" i="109"/>
  <c r="T2456" i="109"/>
  <c r="O992" i="109"/>
  <c r="U3719" i="109"/>
  <c r="Q2936" i="109"/>
  <c r="W2720" i="109"/>
  <c r="U1010" i="109"/>
  <c r="V2665" i="109"/>
  <c r="U1193" i="109"/>
  <c r="S2472" i="109"/>
  <c r="N3380" i="109"/>
  <c r="P179" i="109"/>
  <c r="S4162" i="109"/>
  <c r="W2478" i="109"/>
  <c r="Y93" i="109"/>
  <c r="W367" i="109"/>
  <c r="R1846" i="109"/>
  <c r="O2709" i="109"/>
  <c r="R206" i="109"/>
  <c r="T895" i="109"/>
  <c r="W967" i="109"/>
  <c r="X3290" i="109"/>
  <c r="Q558" i="109"/>
  <c r="Y3662" i="109"/>
  <c r="S4059" i="109"/>
  <c r="Q4026" i="109"/>
  <c r="Y1903" i="109"/>
  <c r="S3717" i="109"/>
  <c r="X200" i="109"/>
  <c r="U496" i="109"/>
  <c r="Y3427" i="109"/>
  <c r="V2790" i="109"/>
  <c r="R3713" i="109"/>
  <c r="U529" i="109"/>
  <c r="P3457" i="109"/>
  <c r="T3179" i="109"/>
  <c r="Q3166" i="109"/>
  <c r="P388" i="112"/>
  <c r="O1564" i="109"/>
  <c r="W84" i="109"/>
  <c r="U2603" i="109"/>
  <c r="P400" i="109"/>
  <c r="P3378" i="109"/>
  <c r="O1939" i="109"/>
  <c r="P4159" i="109"/>
  <c r="O1325" i="112"/>
  <c r="R3452" i="109"/>
  <c r="W4191" i="109"/>
  <c r="W3205" i="109"/>
  <c r="Y3755" i="109"/>
  <c r="N81" i="110"/>
  <c r="P1532" i="109"/>
  <c r="Y3527" i="109"/>
  <c r="S657" i="109"/>
  <c r="Y4302" i="109"/>
  <c r="U217" i="109"/>
  <c r="N2775" i="109"/>
  <c r="V1732" i="109"/>
  <c r="O1266" i="109"/>
  <c r="R603" i="109"/>
  <c r="Y167" i="109"/>
  <c r="Q2098" i="112"/>
  <c r="X1002" i="109"/>
  <c r="X499" i="109"/>
  <c r="P1025" i="112"/>
  <c r="P80" i="109"/>
  <c r="R3372" i="109"/>
  <c r="N3183" i="109"/>
  <c r="P3502" i="109"/>
  <c r="R475" i="109"/>
  <c r="P2618" i="109"/>
  <c r="X1531" i="109"/>
  <c r="N2293" i="109"/>
  <c r="O2251" i="109"/>
  <c r="O2443" i="112"/>
  <c r="R1522" i="109"/>
  <c r="Y1244" i="109"/>
  <c r="T223" i="109"/>
  <c r="Q498" i="109"/>
  <c r="Q2342" i="109"/>
  <c r="U3817" i="109"/>
  <c r="X4279" i="109"/>
  <c r="R2611" i="109"/>
  <c r="U566" i="109"/>
  <c r="X1623" i="109"/>
  <c r="U4065" i="109"/>
  <c r="O4255" i="109"/>
  <c r="O3105" i="109"/>
  <c r="O3434" i="109"/>
  <c r="R4113" i="109"/>
  <c r="Q237" i="109"/>
  <c r="P1318" i="109"/>
  <c r="X3362" i="109"/>
  <c r="Q4170" i="109"/>
  <c r="Y1134" i="109"/>
  <c r="U3565" i="109"/>
  <c r="O3522" i="109"/>
  <c r="O1330" i="109"/>
  <c r="O3312" i="109"/>
  <c r="S1925" i="109"/>
  <c r="N1985" i="109"/>
  <c r="R43" i="109"/>
  <c r="R3698" i="109"/>
  <c r="V1316" i="109"/>
  <c r="N2938" i="109"/>
  <c r="U1614" i="109"/>
  <c r="R3405" i="109"/>
  <c r="Y3030" i="109"/>
  <c r="R3300" i="109"/>
  <c r="Q1987" i="109"/>
  <c r="X3189" i="109"/>
  <c r="S2417" i="109"/>
  <c r="P423" i="109"/>
  <c r="Q116" i="112"/>
  <c r="V3510" i="109"/>
  <c r="X3154" i="109"/>
  <c r="W761" i="109"/>
  <c r="U3059" i="109"/>
  <c r="Y1691" i="109"/>
  <c r="U3161" i="109"/>
  <c r="Q3740" i="109"/>
  <c r="Z3639" i="109"/>
  <c r="R946" i="109"/>
  <c r="P1009" i="109"/>
  <c r="T2942" i="109"/>
  <c r="N196" i="109"/>
  <c r="Q2288" i="109"/>
  <c r="Q418" i="109"/>
  <c r="N2204" i="109"/>
  <c r="U2763" i="109"/>
  <c r="W4137" i="109"/>
  <c r="O3794" i="109"/>
  <c r="U628" i="109"/>
  <c r="P993" i="112"/>
  <c r="Q1244" i="109"/>
  <c r="R2310" i="109"/>
  <c r="Q3482" i="109"/>
  <c r="V1237" i="109"/>
  <c r="S3874" i="109"/>
  <c r="W1877" i="109"/>
  <c r="N26" i="110"/>
  <c r="S186" i="109"/>
  <c r="S1588" i="109"/>
  <c r="S1255" i="109"/>
  <c r="V1292" i="109"/>
  <c r="Q1868" i="112"/>
  <c r="Y852" i="109"/>
  <c r="W1252" i="109"/>
  <c r="O816" i="109"/>
  <c r="V927" i="109"/>
  <c r="V4198" i="109"/>
  <c r="W595" i="109"/>
  <c r="U1467" i="109"/>
  <c r="V36" i="109"/>
  <c r="R1211" i="109"/>
  <c r="V2835" i="109"/>
  <c r="V1361" i="109"/>
  <c r="R2571" i="109"/>
  <c r="T3022" i="109"/>
  <c r="R3787" i="109"/>
  <c r="O1184" i="109"/>
  <c r="W3928" i="109"/>
  <c r="O1374" i="109"/>
  <c r="T2471" i="109"/>
  <c r="R1386" i="109"/>
  <c r="N4074" i="109"/>
  <c r="X2011" i="109"/>
  <c r="N625" i="112"/>
  <c r="U373" i="109"/>
  <c r="N776" i="112"/>
  <c r="X3507" i="109"/>
  <c r="R1910" i="109"/>
  <c r="L3" i="113"/>
  <c r="W4160" i="109"/>
  <c r="R1636" i="109"/>
  <c r="X587" i="109"/>
  <c r="O3569" i="109"/>
  <c r="V1375" i="109"/>
  <c r="Y1545" i="109"/>
  <c r="N3167" i="109"/>
  <c r="V2992" i="109"/>
  <c r="P86" i="112"/>
  <c r="Q2053" i="109"/>
  <c r="V238" i="109"/>
  <c r="T123" i="109"/>
  <c r="P275" i="109"/>
  <c r="R2684" i="109"/>
  <c r="Q535" i="112"/>
  <c r="U1631" i="109"/>
  <c r="N1859" i="109"/>
  <c r="V2118" i="109"/>
  <c r="R851" i="109"/>
  <c r="Y1707" i="109"/>
  <c r="R3566" i="109"/>
  <c r="T3890" i="109"/>
  <c r="Y3541" i="109"/>
  <c r="R821" i="109"/>
  <c r="S3713" i="109"/>
  <c r="R3938" i="109"/>
  <c r="W1539" i="109"/>
  <c r="X3318" i="109"/>
  <c r="P4089" i="109"/>
  <c r="O967" i="112"/>
  <c r="V2694" i="109"/>
  <c r="W2219" i="109"/>
  <c r="X1505" i="109"/>
  <c r="U99" i="110"/>
  <c r="R1517" i="109"/>
  <c r="N1531" i="112"/>
  <c r="V1874" i="109"/>
  <c r="U147" i="109"/>
  <c r="W4298" i="109"/>
  <c r="S3089" i="109"/>
  <c r="O64" i="109"/>
  <c r="R1521" i="109"/>
  <c r="W2228" i="109"/>
  <c r="T478" i="109"/>
  <c r="N607" i="112"/>
  <c r="Q1365" i="109"/>
  <c r="S1013" i="109"/>
  <c r="N645" i="112"/>
  <c r="U1872" i="109"/>
  <c r="S2095" i="109"/>
  <c r="W2594" i="109"/>
  <c r="R2107" i="109"/>
  <c r="T2677" i="109"/>
  <c r="O1435" i="112"/>
  <c r="P2080" i="109"/>
  <c r="Q867" i="109"/>
  <c r="S1980" i="109"/>
  <c r="Q2612" i="109"/>
  <c r="N370" i="109"/>
  <c r="Z3252" i="109"/>
  <c r="Q1236" i="112"/>
  <c r="Y3730" i="109"/>
  <c r="V1690" i="109"/>
  <c r="W2038" i="109"/>
  <c r="P2721" i="109"/>
  <c r="S245" i="109"/>
  <c r="S2251" i="109"/>
  <c r="W3109" i="109"/>
  <c r="N1888" i="109"/>
  <c r="X2946" i="109"/>
  <c r="T638" i="109"/>
  <c r="Y2955" i="109"/>
  <c r="V4036" i="109"/>
  <c r="Q1317" i="109"/>
  <c r="W2694" i="109"/>
  <c r="N1694" i="109"/>
  <c r="T1489" i="109"/>
  <c r="Q4223" i="109"/>
  <c r="V1848" i="109"/>
  <c r="W1007" i="109"/>
  <c r="O3747" i="109"/>
  <c r="T2749" i="109"/>
  <c r="P1196" i="112"/>
  <c r="Q4086" i="109"/>
  <c r="Q180" i="109"/>
  <c r="U459" i="109"/>
  <c r="T4199" i="109"/>
  <c r="X135" i="109"/>
  <c r="Z3988" i="109"/>
  <c r="Q3207" i="109"/>
  <c r="X3168" i="109"/>
  <c r="N839" i="112"/>
  <c r="U4123" i="109"/>
  <c r="O3005" i="109"/>
  <c r="N3817" i="109"/>
  <c r="V4028" i="109"/>
  <c r="W3038" i="109"/>
  <c r="U22" i="109"/>
  <c r="Y3093" i="109"/>
  <c r="W3746" i="109"/>
  <c r="O2715" i="109"/>
  <c r="P1663" i="109"/>
  <c r="N2561" i="109"/>
  <c r="V3915" i="109"/>
  <c r="V4245" i="109"/>
  <c r="Q3751" i="109"/>
  <c r="V909" i="109"/>
  <c r="T2388" i="109"/>
  <c r="O2363" i="109"/>
  <c r="Q1301" i="109"/>
  <c r="P735" i="109"/>
  <c r="Y2226" i="109"/>
  <c r="N2299" i="109"/>
  <c r="U4131" i="109"/>
  <c r="Y1285" i="109"/>
  <c r="R3504" i="109"/>
  <c r="P972" i="109"/>
  <c r="P887" i="109"/>
  <c r="Y655" i="109"/>
  <c r="O3878" i="109"/>
  <c r="S487" i="109"/>
  <c r="Y2822" i="109"/>
  <c r="Y1984" i="109"/>
  <c r="W1199" i="109"/>
  <c r="R4191" i="109"/>
  <c r="P1914" i="112"/>
  <c r="X1305" i="109"/>
  <c r="K127" i="113"/>
  <c r="R846" i="109"/>
  <c r="L18" i="110"/>
  <c r="R1283" i="109"/>
  <c r="S1605" i="109"/>
  <c r="R1258" i="109"/>
  <c r="P1485" i="109"/>
  <c r="V3183" i="109"/>
  <c r="P3010" i="109"/>
  <c r="P3207" i="109"/>
  <c r="N3378" i="109"/>
  <c r="V1149" i="109"/>
  <c r="X2061" i="109"/>
  <c r="W585" i="109"/>
  <c r="T2076" i="109"/>
  <c r="O2592" i="109"/>
  <c r="W2070" i="109"/>
  <c r="N810" i="109"/>
  <c r="Q944" i="109"/>
  <c r="N19" i="112"/>
  <c r="W3884" i="109"/>
  <c r="Y290" i="109"/>
  <c r="Q2608" i="109"/>
  <c r="Y842" i="109"/>
  <c r="Q1544" i="109"/>
  <c r="S3923" i="109"/>
  <c r="V169" i="109"/>
  <c r="W3791" i="109"/>
  <c r="X2650" i="109"/>
  <c r="Q2199" i="109"/>
  <c r="O2265" i="109"/>
  <c r="P1979" i="109"/>
  <c r="O70" i="110"/>
  <c r="U1492" i="109"/>
  <c r="S2109" i="109"/>
  <c r="W277" i="109"/>
  <c r="R615" i="109"/>
  <c r="Y636" i="109"/>
  <c r="X465" i="109"/>
  <c r="N252" i="112"/>
  <c r="X789" i="109"/>
  <c r="O3908" i="109"/>
  <c r="Q3045" i="109"/>
  <c r="Z3993" i="109"/>
  <c r="Y1169" i="109"/>
  <c r="N2739" i="109"/>
  <c r="N566" i="112"/>
  <c r="X1541" i="109"/>
  <c r="P1371" i="109"/>
  <c r="N1905" i="109"/>
  <c r="R8" i="109"/>
  <c r="W3019" i="109"/>
  <c r="Q420" i="109"/>
  <c r="O908" i="109"/>
  <c r="P375" i="112"/>
  <c r="O640" i="112"/>
  <c r="P3082" i="109"/>
  <c r="S3511" i="109"/>
  <c r="O3470" i="109"/>
  <c r="V4195" i="109"/>
  <c r="Y3132" i="109"/>
  <c r="V801" i="109"/>
  <c r="O1912" i="112"/>
  <c r="W3469" i="109"/>
  <c r="Q1944" i="109"/>
  <c r="Q2416" i="109"/>
  <c r="X9" i="109"/>
  <c r="W3677" i="109"/>
  <c r="W3702" i="109"/>
  <c r="R3505" i="109"/>
  <c r="R3075" i="109"/>
  <c r="P36" i="112"/>
  <c r="R1847" i="109"/>
  <c r="X1856" i="109"/>
  <c r="U2058" i="109"/>
  <c r="X1190" i="109"/>
  <c r="Y2844" i="109"/>
  <c r="V1247" i="109"/>
  <c r="X1107" i="109"/>
  <c r="W2029" i="109"/>
  <c r="U1338" i="109"/>
  <c r="T3521" i="109"/>
  <c r="X2366" i="109"/>
  <c r="X1162" i="109"/>
  <c r="X3185" i="109"/>
  <c r="Y1316" i="109"/>
  <c r="T179" i="109"/>
  <c r="O478" i="109"/>
  <c r="W1626" i="109"/>
  <c r="Q1742" i="112"/>
  <c r="X1275" i="109"/>
  <c r="T464" i="109"/>
  <c r="Y2746" i="109"/>
  <c r="V1195" i="109"/>
  <c r="Q2339" i="109"/>
  <c r="Q1126" i="109"/>
  <c r="O2246" i="109"/>
  <c r="X825" i="109"/>
  <c r="X1109" i="109"/>
  <c r="R641" i="109"/>
  <c r="S3365" i="109"/>
  <c r="Y204" i="109"/>
  <c r="R1646" i="109"/>
  <c r="N1308" i="109"/>
  <c r="U194" i="109"/>
  <c r="R1191" i="109"/>
  <c r="Q1020" i="109"/>
  <c r="U590" i="109"/>
  <c r="J9" i="110"/>
  <c r="N957" i="109"/>
  <c r="R3654" i="109"/>
  <c r="Y3180" i="109"/>
  <c r="O2263" i="109"/>
  <c r="N1999" i="109"/>
  <c r="Y600" i="109"/>
  <c r="M6" i="110"/>
  <c r="Z4337" i="109"/>
  <c r="S3169" i="109"/>
  <c r="V3828" i="109"/>
  <c r="V1664" i="109"/>
  <c r="Y3833" i="109"/>
  <c r="V111" i="109"/>
  <c r="W3795" i="109"/>
  <c r="X400" i="109"/>
  <c r="U233" i="109"/>
  <c r="X867" i="109"/>
  <c r="U2389" i="109"/>
  <c r="U860" i="109"/>
  <c r="W1213" i="109"/>
  <c r="Q158" i="110"/>
  <c r="W4105" i="109"/>
  <c r="W1526" i="109"/>
  <c r="O1670" i="109"/>
  <c r="V32" i="109"/>
  <c r="O2439" i="109"/>
  <c r="U605" i="109"/>
  <c r="S4129" i="109"/>
  <c r="P2974" i="109"/>
  <c r="O2797" i="109"/>
  <c r="R3708" i="109"/>
  <c r="S76" i="109"/>
  <c r="N489" i="109"/>
  <c r="W2662" i="109"/>
  <c r="N1373" i="109"/>
  <c r="N3495" i="109"/>
  <c r="U2406" i="109"/>
  <c r="W1530" i="109"/>
  <c r="Q599" i="112"/>
  <c r="O3418" i="109"/>
  <c r="Q46" i="109"/>
  <c r="S4146" i="109"/>
  <c r="Y1630" i="109"/>
  <c r="Y733" i="109"/>
  <c r="Q1162" i="109"/>
  <c r="V3315" i="109"/>
  <c r="Q3086" i="109"/>
  <c r="N1013" i="109"/>
  <c r="S3880" i="109"/>
  <c r="P484" i="112"/>
  <c r="S2046" i="109"/>
  <c r="Y2963" i="109"/>
  <c r="N423" i="109"/>
  <c r="X1968" i="109"/>
  <c r="V3542" i="109"/>
  <c r="V1516" i="109"/>
  <c r="Y58" i="109"/>
  <c r="O468" i="109"/>
  <c r="N3117" i="109"/>
  <c r="W3908" i="109"/>
  <c r="S384" i="109"/>
  <c r="W1101" i="109"/>
  <c r="Y214" i="109"/>
  <c r="T608" i="109"/>
  <c r="Q1165" i="109"/>
  <c r="S2662" i="109"/>
  <c r="N1003" i="109"/>
  <c r="W1926" i="109"/>
  <c r="P1315" i="112"/>
  <c r="X1247" i="109"/>
  <c r="V766" i="109"/>
  <c r="R835" i="109"/>
  <c r="Z2171" i="109"/>
  <c r="O2032" i="109"/>
  <c r="O1562" i="109"/>
  <c r="M113" i="110"/>
  <c r="N852" i="109"/>
  <c r="T582" i="109"/>
  <c r="P116" i="110"/>
  <c r="P878" i="109"/>
  <c r="Q1248" i="109"/>
  <c r="Y1350" i="109"/>
  <c r="Q4154" i="109"/>
  <c r="Y1752" i="109"/>
  <c r="V2943" i="109"/>
  <c r="W1239" i="109"/>
  <c r="W3699" i="109"/>
  <c r="P4076" i="109"/>
  <c r="P1910" i="109"/>
  <c r="U3483" i="109"/>
  <c r="Y3011" i="109"/>
  <c r="Y1510" i="109"/>
  <c r="O1230" i="109"/>
  <c r="Z3610" i="109"/>
  <c r="V396" i="109"/>
  <c r="S1616" i="109"/>
  <c r="R2623" i="109"/>
  <c r="P537" i="109"/>
  <c r="S451" i="109"/>
  <c r="S1360" i="109"/>
  <c r="P923" i="109"/>
  <c r="Q2347" i="109"/>
  <c r="N1604" i="109"/>
  <c r="P2932" i="109"/>
  <c r="T1203" i="109"/>
  <c r="P2584" i="109"/>
  <c r="N1481" i="109"/>
  <c r="P454" i="109"/>
  <c r="R645" i="109"/>
  <c r="R3809" i="109"/>
  <c r="V1830" i="109"/>
  <c r="R2068" i="112"/>
  <c r="P3530" i="109"/>
  <c r="P1457" i="112"/>
  <c r="U3050" i="109"/>
  <c r="W1846" i="109"/>
  <c r="W28" i="109"/>
  <c r="S785" i="109"/>
  <c r="O4" i="109"/>
  <c r="T2265" i="109"/>
  <c r="Q1001" i="109"/>
  <c r="X3111" i="109"/>
  <c r="S3891" i="109"/>
  <c r="X1947" i="109"/>
  <c r="P3567" i="109"/>
  <c r="N2636" i="109"/>
  <c r="T12" i="110"/>
  <c r="N2448" i="109"/>
  <c r="N78" i="112"/>
  <c r="V4023" i="109"/>
  <c r="U486" i="109"/>
  <c r="Q421" i="109"/>
  <c r="X900" i="109"/>
  <c r="T921" i="109"/>
  <c r="X3721" i="109"/>
  <c r="S1876" i="109"/>
  <c r="N96" i="109"/>
  <c r="O1881" i="109"/>
  <c r="Q3113" i="109"/>
  <c r="V1868" i="109"/>
  <c r="T875" i="109"/>
  <c r="X456" i="109"/>
  <c r="W1379" i="109"/>
  <c r="V3063" i="109"/>
  <c r="V915" i="109"/>
  <c r="N1206" i="109"/>
  <c r="Y747" i="109"/>
  <c r="V164" i="109"/>
  <c r="Q2253" i="112"/>
  <c r="X2073" i="109"/>
  <c r="S3925" i="109"/>
  <c r="Q535" i="109"/>
  <c r="U4232" i="109"/>
  <c r="Q2192" i="109"/>
  <c r="N2724" i="109"/>
  <c r="S1527" i="109"/>
  <c r="U1280" i="109"/>
  <c r="W935" i="109"/>
  <c r="W1512" i="109"/>
  <c r="P2067" i="109"/>
  <c r="O1914" i="109"/>
  <c r="N528" i="112"/>
  <c r="R29" i="109"/>
  <c r="U3843" i="109"/>
  <c r="Z3649" i="109"/>
  <c r="U1350" i="109"/>
  <c r="T561" i="109"/>
  <c r="N3132" i="109"/>
  <c r="O2370" i="109"/>
  <c r="R3331" i="109"/>
  <c r="Q1845" i="109"/>
  <c r="R1617" i="109"/>
  <c r="J101" i="110"/>
  <c r="V4275" i="109"/>
  <c r="U931" i="109"/>
  <c r="R2600" i="109"/>
  <c r="Y2657" i="109"/>
  <c r="T4304" i="109"/>
  <c r="N1910" i="109"/>
  <c r="P1168" i="112"/>
  <c r="X3509" i="109"/>
  <c r="Q1683" i="109"/>
  <c r="W2115" i="109"/>
  <c r="O1973" i="109"/>
  <c r="R1703" i="109"/>
  <c r="Y2703" i="109"/>
  <c r="Q4124" i="109"/>
  <c r="T1626" i="109"/>
  <c r="Z3605" i="109"/>
  <c r="N1746" i="112"/>
  <c r="T1195" i="109"/>
  <c r="T372" i="109"/>
  <c r="U3162" i="109"/>
  <c r="O3783" i="109"/>
  <c r="T4056" i="109"/>
  <c r="Q432" i="109"/>
  <c r="T1658" i="109"/>
  <c r="U24" i="110"/>
  <c r="W1171" i="109"/>
  <c r="Q117" i="109"/>
  <c r="P1117" i="109"/>
  <c r="O1339" i="109"/>
  <c r="Y390" i="109"/>
  <c r="X2198" i="109"/>
  <c r="X3439" i="109"/>
  <c r="O3784" i="109"/>
  <c r="Y22" i="109"/>
  <c r="Y3871" i="109"/>
  <c r="O944" i="112"/>
  <c r="S394" i="109"/>
  <c r="T2962" i="109"/>
  <c r="O2417" i="112"/>
  <c r="V537" i="109"/>
  <c r="V3331" i="109"/>
  <c r="X3707" i="109"/>
  <c r="V3856" i="109"/>
  <c r="V1525" i="109"/>
  <c r="N2204" i="112"/>
  <c r="W879" i="109"/>
  <c r="S875" i="109"/>
  <c r="X549" i="109"/>
  <c r="U2955" i="109"/>
  <c r="P929" i="109"/>
  <c r="S117" i="110"/>
  <c r="N39" i="109"/>
  <c r="Q90" i="109"/>
  <c r="U1004" i="109"/>
  <c r="N1085" i="112"/>
  <c r="O531" i="112"/>
  <c r="N262" i="109"/>
  <c r="Y2029" i="109"/>
  <c r="R775" i="109"/>
  <c r="Q3016" i="109"/>
  <c r="W4280" i="109"/>
  <c r="X3719" i="109"/>
  <c r="Y477" i="109"/>
  <c r="Q3314" i="109"/>
  <c r="N3124" i="109"/>
  <c r="N3022" i="109"/>
  <c r="O3051" i="109"/>
  <c r="S557" i="109"/>
  <c r="P227" i="109"/>
  <c r="Y1710" i="109"/>
  <c r="O910" i="109"/>
  <c r="S2257" i="109"/>
  <c r="W197" i="109"/>
  <c r="Y755" i="109"/>
  <c r="S2979" i="109"/>
  <c r="Q1862" i="109"/>
  <c r="Y1196" i="109"/>
  <c r="V1587" i="109"/>
  <c r="O52" i="112"/>
  <c r="O3822" i="109"/>
  <c r="N211" i="109"/>
  <c r="O1131" i="109"/>
  <c r="W1706" i="109"/>
  <c r="X3530" i="109"/>
  <c r="U756" i="109"/>
  <c r="Y2620" i="109"/>
  <c r="P369" i="112"/>
  <c r="N3016" i="109"/>
  <c r="U2324" i="109"/>
  <c r="Q37" i="109"/>
  <c r="R2341" i="109"/>
  <c r="Q2824" i="109"/>
  <c r="W3695" i="109"/>
  <c r="S1983" i="109"/>
  <c r="W2004" i="109"/>
  <c r="V2702" i="109"/>
  <c r="P821" i="109"/>
  <c r="V2655" i="109"/>
  <c r="P2315" i="109"/>
  <c r="P102" i="109"/>
  <c r="U1867" i="109"/>
  <c r="O2692" i="112"/>
  <c r="N1520" i="109"/>
  <c r="V3446" i="109"/>
  <c r="Y291" i="109"/>
  <c r="W2998" i="109"/>
  <c r="O302" i="112"/>
  <c r="O2256" i="109"/>
  <c r="P2464" i="109"/>
  <c r="W990" i="109"/>
  <c r="U3456" i="109"/>
  <c r="U2002" i="109"/>
  <c r="V3842" i="109"/>
  <c r="S240" i="109"/>
  <c r="T653" i="109"/>
  <c r="S171" i="109"/>
  <c r="N193" i="109"/>
  <c r="Y484" i="109"/>
  <c r="R102" i="109"/>
  <c r="U2201" i="109"/>
  <c r="T4297" i="109"/>
  <c r="N1693" i="109"/>
  <c r="O214" i="109"/>
  <c r="Q2255" i="109"/>
  <c r="P1865" i="109"/>
  <c r="O2406" i="112"/>
  <c r="Q1163" i="112"/>
  <c r="U169" i="109"/>
  <c r="Q1104" i="112"/>
  <c r="V4115" i="109"/>
  <c r="R2300" i="109"/>
  <c r="Q844" i="109"/>
  <c r="X275" i="109"/>
  <c r="Y4159" i="109"/>
  <c r="Q3815" i="109"/>
  <c r="P2001" i="109"/>
  <c r="Y1666" i="109"/>
  <c r="R848" i="109"/>
  <c r="X1549" i="109"/>
  <c r="Y2228" i="109"/>
  <c r="X241" i="109"/>
  <c r="Q913" i="109"/>
  <c r="N1750" i="112"/>
  <c r="T391" i="109"/>
  <c r="V510" i="109"/>
  <c r="W926" i="109"/>
  <c r="W2567" i="109"/>
  <c r="X1745" i="109"/>
  <c r="N3325" i="109"/>
  <c r="U3152" i="109"/>
  <c r="W2616" i="109"/>
  <c r="X2809" i="109"/>
  <c r="V2392" i="109"/>
  <c r="P3743" i="109"/>
  <c r="V595" i="109"/>
  <c r="V4134" i="109"/>
  <c r="W2416" i="109"/>
  <c r="V1312" i="109"/>
  <c r="Y1337" i="109"/>
  <c r="T2107" i="109"/>
  <c r="Q3424" i="109"/>
  <c r="P2209" i="112"/>
  <c r="O23" i="110"/>
  <c r="Q2467" i="109"/>
  <c r="P1998" i="109"/>
  <c r="P643" i="109"/>
  <c r="Y4085" i="109"/>
  <c r="W3394" i="109"/>
  <c r="N3513" i="109"/>
  <c r="T94" i="109"/>
  <c r="T2334" i="109"/>
  <c r="U163" i="109"/>
  <c r="U2698" i="109"/>
  <c r="S3384" i="109"/>
  <c r="Q1679" i="109"/>
  <c r="R2624" i="109"/>
  <c r="N1049" i="112"/>
  <c r="N453" i="109"/>
  <c r="O2577" i="112"/>
  <c r="O3046" i="109"/>
  <c r="S1996" i="109"/>
  <c r="X2267" i="109"/>
  <c r="V965" i="109"/>
  <c r="Y1731" i="109"/>
  <c r="O646" i="109"/>
  <c r="W2264" i="109"/>
  <c r="Q4178" i="109"/>
  <c r="Y527" i="109"/>
  <c r="X3114" i="109"/>
  <c r="X2354" i="109"/>
  <c r="N1188" i="109"/>
  <c r="N93" i="110"/>
  <c r="O3171" i="109"/>
  <c r="W1521" i="109"/>
  <c r="N3828" i="109"/>
  <c r="P142" i="112"/>
  <c r="O1853" i="112"/>
  <c r="Q518" i="109"/>
  <c r="P1320" i="112"/>
  <c r="R209" i="109"/>
  <c r="R2337" i="109"/>
  <c r="W21" i="109"/>
  <c r="R3829" i="109"/>
  <c r="Q2735" i="109"/>
  <c r="O1480" i="109"/>
  <c r="U733" i="109"/>
  <c r="N3902" i="109"/>
  <c r="T469" i="109"/>
  <c r="U824" i="109"/>
  <c r="X4" i="109"/>
  <c r="W752" i="109"/>
  <c r="W2430" i="109"/>
  <c r="Q1982" i="112"/>
  <c r="Q1770" i="112"/>
  <c r="Q821" i="109"/>
  <c r="S2009" i="109"/>
  <c r="U2098" i="109"/>
  <c r="P1725" i="112"/>
  <c r="W1667" i="109"/>
  <c r="W2347" i="109"/>
  <c r="T4210" i="109"/>
  <c r="O2629" i="109"/>
  <c r="O3363" i="109"/>
  <c r="O1506" i="112"/>
  <c r="P145" i="112"/>
  <c r="N54" i="109"/>
  <c r="W3036" i="109"/>
  <c r="N1333" i="109"/>
  <c r="X4235" i="109"/>
  <c r="V2725" i="109"/>
  <c r="N3921" i="109"/>
  <c r="K163" i="110"/>
  <c r="Y2641" i="109"/>
  <c r="V2032" i="109"/>
  <c r="Y603" i="109"/>
  <c r="O1125" i="109"/>
  <c r="P2224" i="112"/>
  <c r="W3668" i="109"/>
  <c r="Q210" i="109"/>
  <c r="O3093" i="109"/>
  <c r="X204" i="109"/>
  <c r="R1262" i="109"/>
  <c r="X29" i="109"/>
  <c r="R150" i="109"/>
  <c r="S826" i="109"/>
  <c r="P2403" i="109"/>
  <c r="O1453" i="112"/>
  <c r="N3829" i="109"/>
  <c r="Y4080" i="109"/>
  <c r="W2230" i="109"/>
  <c r="S3320" i="109"/>
  <c r="X407" i="109"/>
  <c r="U3928" i="109"/>
  <c r="W582" i="109"/>
  <c r="O39" i="112"/>
  <c r="R1264" i="109"/>
  <c r="X1552" i="109"/>
  <c r="P1239" i="109"/>
  <c r="R1506" i="109"/>
  <c r="R3900" i="109"/>
  <c r="P1881" i="109"/>
  <c r="W1711" i="109"/>
  <c r="T3534" i="109"/>
  <c r="S3027" i="109"/>
  <c r="O3003" i="109"/>
  <c r="R1147" i="112"/>
  <c r="X3863" i="109"/>
  <c r="U3194" i="109"/>
  <c r="Y94" i="109"/>
  <c r="R880" i="109"/>
  <c r="O1829" i="109"/>
  <c r="U3075" i="109"/>
  <c r="P1231" i="109"/>
  <c r="Q3464" i="109"/>
  <c r="X1969" i="109"/>
  <c r="X232" i="109"/>
  <c r="O917" i="109"/>
  <c r="P2826" i="109"/>
  <c r="P1166" i="109"/>
  <c r="Q2289" i="109"/>
  <c r="O41" i="109"/>
  <c r="T3880" i="109"/>
  <c r="Q365" i="112"/>
  <c r="U3804" i="109"/>
  <c r="O178" i="112"/>
  <c r="Y121" i="109"/>
  <c r="Q150" i="109"/>
  <c r="V2460" i="109"/>
  <c r="S40" i="109"/>
  <c r="V971" i="109"/>
  <c r="R1378" i="109"/>
  <c r="P1586" i="109"/>
  <c r="P2704" i="109"/>
  <c r="Y3867" i="109"/>
  <c r="N2553" i="112"/>
  <c r="R3923" i="109"/>
  <c r="Q440" i="109"/>
  <c r="O2342" i="109"/>
  <c r="P490" i="109"/>
  <c r="Q3860" i="109"/>
  <c r="R2831" i="109"/>
  <c r="P3212" i="109"/>
  <c r="N154" i="109"/>
  <c r="U997" i="109"/>
  <c r="N4108" i="109"/>
  <c r="Z2513" i="109"/>
  <c r="R2285" i="112"/>
  <c r="O502" i="109"/>
  <c r="T808" i="109"/>
  <c r="Z3619" i="109"/>
  <c r="N1723" i="112"/>
  <c r="V1855" i="109"/>
  <c r="S3392" i="109"/>
  <c r="P2829" i="109"/>
  <c r="P111" i="112"/>
  <c r="P1493" i="109"/>
  <c r="N1203" i="109"/>
  <c r="P1342" i="109"/>
  <c r="N2743" i="109"/>
  <c r="O57" i="112"/>
  <c r="P2091" i="109"/>
  <c r="Q1474" i="112"/>
  <c r="N1750" i="109"/>
  <c r="V1831" i="109"/>
  <c r="N1724" i="109"/>
  <c r="R3690" i="109"/>
  <c r="Y613" i="109"/>
  <c r="T1697" i="109"/>
  <c r="Y3028" i="109"/>
  <c r="R2433" i="109"/>
  <c r="T1908" i="109"/>
  <c r="Q1924" i="112"/>
  <c r="R3763" i="109"/>
  <c r="S2003" i="109"/>
  <c r="N2354" i="109"/>
  <c r="Y4125" i="109"/>
  <c r="P813" i="112"/>
  <c r="Q4295" i="109"/>
  <c r="O3173" i="109"/>
  <c r="U192" i="109"/>
  <c r="V551" i="109"/>
  <c r="T1012" i="109"/>
  <c r="V4" i="109"/>
  <c r="N3702" i="109"/>
  <c r="Y987" i="109"/>
  <c r="N788" i="109"/>
  <c r="N57" i="109"/>
  <c r="N4305" i="109"/>
  <c r="T2371" i="109"/>
  <c r="W520" i="109"/>
  <c r="O3883" i="109"/>
  <c r="T3079" i="109"/>
  <c r="V450" i="109"/>
  <c r="Q370" i="112"/>
  <c r="R3082" i="109"/>
  <c r="O556" i="112"/>
  <c r="X3932" i="109"/>
  <c r="R154" i="110"/>
  <c r="T2082" i="109"/>
  <c r="S2942" i="109"/>
  <c r="R2106" i="109"/>
  <c r="V4119" i="109"/>
  <c r="W3085" i="109"/>
  <c r="W2346" i="109"/>
  <c r="X1545" i="109"/>
  <c r="X91" i="109"/>
  <c r="Y174" i="109"/>
  <c r="N2649" i="109"/>
  <c r="S513" i="109"/>
  <c r="S4181" i="109"/>
  <c r="P100" i="112"/>
  <c r="N1180" i="109"/>
  <c r="W2688" i="109"/>
  <c r="R4173" i="109"/>
  <c r="T3300" i="109"/>
  <c r="W410" i="109"/>
  <c r="Q2304" i="112"/>
  <c r="O133" i="109"/>
  <c r="Q487" i="109"/>
  <c r="O1319" i="109"/>
  <c r="T4062" i="109"/>
  <c r="O2617" i="109"/>
  <c r="P2668" i="109"/>
  <c r="Q495" i="109"/>
  <c r="T2603" i="109"/>
  <c r="Y27" i="109"/>
  <c r="P1622" i="109"/>
  <c r="P1020" i="109"/>
  <c r="O2783" i="109"/>
  <c r="X2583" i="109"/>
  <c r="O2582" i="109"/>
  <c r="W2213" i="109"/>
  <c r="U1827" i="109"/>
  <c r="R378" i="109"/>
  <c r="Y2046" i="109"/>
  <c r="R133" i="110"/>
  <c r="T2686" i="109"/>
  <c r="X1340" i="109"/>
  <c r="N3520" i="109"/>
  <c r="Q1606" i="109"/>
  <c r="Q447" i="109"/>
  <c r="Y2364" i="109"/>
  <c r="N2262" i="109"/>
  <c r="U1937" i="109"/>
  <c r="S1905" i="109"/>
  <c r="S3055" i="109"/>
  <c r="V2091" i="109"/>
  <c r="P144" i="110"/>
  <c r="P1263" i="112"/>
  <c r="S2961" i="109"/>
  <c r="T36" i="110"/>
  <c r="T1904" i="109"/>
  <c r="Y3550" i="109"/>
  <c r="O1759" i="112"/>
  <c r="Q797" i="112"/>
  <c r="O1713" i="109"/>
  <c r="L6" i="110"/>
  <c r="Z2553" i="109"/>
  <c r="T951" i="109"/>
  <c r="T2561" i="109"/>
  <c r="X1344" i="109"/>
  <c r="N1685" i="112"/>
  <c r="X45" i="109"/>
  <c r="Q2401" i="109"/>
  <c r="Q2748" i="109"/>
  <c r="W2078" i="109"/>
  <c r="V397" i="109"/>
  <c r="R2437" i="109"/>
  <c r="T843" i="109"/>
  <c r="P1547" i="109"/>
  <c r="X3688" i="109"/>
  <c r="W556" i="109"/>
  <c r="X740" i="109"/>
  <c r="X3397" i="109"/>
  <c r="Q3814" i="109"/>
  <c r="R58" i="109"/>
  <c r="Y212" i="109"/>
  <c r="V182" i="109"/>
  <c r="X559" i="109"/>
  <c r="P387" i="109"/>
  <c r="Y1122" i="109"/>
  <c r="Z3286" i="109"/>
  <c r="T3652" i="109"/>
  <c r="R752" i="109"/>
  <c r="N2335" i="112"/>
  <c r="O4041" i="109"/>
  <c r="Y517" i="109"/>
  <c r="V3493" i="109"/>
  <c r="S990" i="109"/>
  <c r="N569" i="112"/>
  <c r="O229" i="109"/>
  <c r="Z2504" i="109"/>
  <c r="T3334" i="109"/>
  <c r="V4080" i="109"/>
  <c r="U613" i="109"/>
  <c r="R653" i="109"/>
  <c r="V38" i="109"/>
  <c r="O3885" i="109"/>
  <c r="W3000" i="109"/>
  <c r="X4170" i="109"/>
  <c r="Z1815" i="109"/>
  <c r="T1924" i="109"/>
  <c r="U1184" i="109"/>
  <c r="O1536" i="109"/>
  <c r="Y3704" i="109"/>
  <c r="Q1902" i="109"/>
  <c r="W847" i="109"/>
  <c r="W220" i="109"/>
  <c r="N1644" i="109"/>
  <c r="U2928" i="109"/>
  <c r="S3368" i="109"/>
  <c r="N1946" i="109"/>
  <c r="U921" i="109"/>
  <c r="W2930" i="109"/>
  <c r="N775" i="109"/>
  <c r="Q3817" i="109"/>
  <c r="W1507" i="109"/>
  <c r="U1235" i="109"/>
  <c r="V1683" i="109"/>
  <c r="Q4235" i="109"/>
  <c r="Y1235" i="109"/>
  <c r="S3362" i="109"/>
  <c r="X3571" i="109"/>
  <c r="P603" i="109"/>
  <c r="V914" i="109"/>
  <c r="R782" i="109"/>
  <c r="P1322" i="109"/>
  <c r="R1195" i="109"/>
  <c r="U537" i="109"/>
  <c r="N2993" i="109"/>
  <c r="O1124" i="109"/>
  <c r="R805" i="109"/>
  <c r="T1254" i="109"/>
  <c r="P1595" i="109"/>
  <c r="Q542" i="109"/>
  <c r="X2222" i="109"/>
  <c r="W3901" i="109"/>
  <c r="R1538" i="109"/>
  <c r="X3912" i="109"/>
  <c r="Q2009" i="109"/>
  <c r="N767" i="109"/>
  <c r="Y2684" i="109"/>
  <c r="N1363" i="109"/>
  <c r="M38" i="110"/>
  <c r="W930" i="109"/>
  <c r="X846" i="109"/>
  <c r="Y2350" i="109"/>
  <c r="X3559" i="109"/>
  <c r="Y4137" i="109"/>
  <c r="N1209" i="109"/>
  <c r="S2357" i="109"/>
  <c r="V2563" i="109"/>
  <c r="R2103" i="109"/>
  <c r="U3375" i="109"/>
  <c r="U2289" i="109"/>
  <c r="Y1168" i="109"/>
  <c r="N2004" i="109"/>
  <c r="Y4207" i="109"/>
  <c r="Z2167" i="109"/>
  <c r="Q3345" i="109"/>
  <c r="R2837" i="109"/>
  <c r="X4061" i="109"/>
  <c r="R1352" i="112"/>
  <c r="O3153" i="109"/>
  <c r="P635" i="109"/>
  <c r="N3472" i="109"/>
  <c r="Q105" i="109"/>
  <c r="K22" i="113"/>
  <c r="X1265" i="109"/>
  <c r="N220" i="109"/>
  <c r="U1195" i="109"/>
  <c r="O2604" i="112"/>
  <c r="U2270" i="109"/>
  <c r="X1976" i="109"/>
  <c r="V528" i="109"/>
  <c r="P2235" i="109"/>
  <c r="Q95" i="112"/>
  <c r="X1851" i="109"/>
  <c r="Y2959" i="109"/>
  <c r="P155" i="112"/>
  <c r="R1722" i="109"/>
  <c r="W1617" i="109"/>
  <c r="T2976" i="109"/>
  <c r="P1631" i="112"/>
  <c r="K172" i="110"/>
  <c r="S1387" i="109"/>
  <c r="X748" i="109"/>
  <c r="Y3548" i="109"/>
  <c r="V286" i="109"/>
  <c r="P2664" i="109"/>
  <c r="W3691" i="109"/>
  <c r="U3164" i="109"/>
  <c r="T2752" i="109"/>
  <c r="X3851" i="109"/>
  <c r="N1660" i="109"/>
  <c r="R1569" i="109"/>
  <c r="N4257" i="109"/>
  <c r="V618" i="109"/>
  <c r="O2274" i="109"/>
  <c r="P592" i="112"/>
  <c r="Q1993" i="112"/>
  <c r="U2000" i="109"/>
  <c r="V2681" i="109"/>
  <c r="O806" i="109"/>
  <c r="O1872" i="112"/>
  <c r="P609" i="112"/>
  <c r="Y2687" i="109"/>
  <c r="W3856" i="109"/>
  <c r="W1588" i="109"/>
  <c r="U1576" i="109"/>
  <c r="P574" i="109"/>
  <c r="P3924" i="109"/>
  <c r="S746" i="109"/>
  <c r="Y525" i="109"/>
  <c r="N1555" i="109"/>
  <c r="W2785" i="109"/>
  <c r="X2391" i="109"/>
  <c r="N2050" i="109"/>
  <c r="Y30" i="109"/>
  <c r="Q2589" i="109"/>
  <c r="X1251" i="109"/>
  <c r="Y3726" i="109"/>
  <c r="T886" i="109"/>
  <c r="O3520" i="109"/>
  <c r="U3899" i="109"/>
  <c r="U1506" i="109"/>
  <c r="Y2071" i="109"/>
  <c r="K128" i="110"/>
  <c r="X1600" i="109"/>
  <c r="Y1163" i="109"/>
  <c r="T2208" i="109"/>
  <c r="Y407" i="109"/>
  <c r="X4048" i="109"/>
  <c r="X2032" i="109"/>
  <c r="O2234" i="112"/>
  <c r="X984" i="109"/>
  <c r="Q2645" i="109"/>
  <c r="X1243" i="109"/>
  <c r="W219" i="109"/>
  <c r="Q2013" i="109"/>
  <c r="Y3885" i="109"/>
  <c r="N2825" i="109"/>
  <c r="Q740" i="109"/>
  <c r="V657" i="109"/>
  <c r="X1268" i="109"/>
  <c r="N1247" i="109"/>
  <c r="W783" i="109"/>
  <c r="P134" i="110"/>
  <c r="Q3373" i="109"/>
  <c r="O41" i="112"/>
  <c r="T1130" i="109"/>
  <c r="X2561" i="109"/>
  <c r="Q1188" i="109"/>
  <c r="P2954" i="109"/>
  <c r="T15" i="109"/>
  <c r="O1003" i="109"/>
  <c r="O954" i="109"/>
  <c r="Q1312" i="112"/>
  <c r="U811" i="109"/>
  <c r="Q2090" i="109"/>
  <c r="P2280" i="109"/>
  <c r="P74" i="112"/>
  <c r="U1968" i="109"/>
  <c r="S1131" i="109"/>
  <c r="Q1234" i="109"/>
  <c r="S2347" i="109"/>
  <c r="Q271" i="112"/>
  <c r="Y3747" i="109"/>
  <c r="S525" i="109"/>
  <c r="Y282" i="109"/>
  <c r="O2450" i="109"/>
  <c r="N2358" i="109"/>
  <c r="P1165" i="112"/>
  <c r="Y3042" i="109"/>
  <c r="N2097" i="109"/>
  <c r="W3716" i="109"/>
  <c r="R45" i="109"/>
  <c r="T3886" i="109"/>
  <c r="U2062" i="109"/>
  <c r="R4148" i="109"/>
  <c r="W3045" i="109"/>
  <c r="S2414" i="109"/>
  <c r="M105" i="113"/>
  <c r="X2341" i="109"/>
  <c r="R581" i="109"/>
  <c r="U491" i="109"/>
  <c r="W2320" i="109"/>
  <c r="P331" i="112"/>
  <c r="V1560" i="109"/>
  <c r="P1618" i="109"/>
  <c r="Q3768" i="109"/>
  <c r="W3324" i="109"/>
  <c r="V1553" i="109"/>
  <c r="W1580" i="109"/>
  <c r="W594" i="109"/>
  <c r="Q1662" i="112"/>
  <c r="Q1746" i="109"/>
  <c r="P1714" i="109"/>
  <c r="X3072" i="109"/>
  <c r="N200" i="109"/>
  <c r="N866" i="109"/>
  <c r="Y1963" i="109"/>
  <c r="W2224" i="109"/>
  <c r="P185" i="109"/>
  <c r="Q2695" i="109"/>
  <c r="Q116" i="110"/>
  <c r="T237" i="109"/>
  <c r="U246" i="109"/>
  <c r="P2254" i="109"/>
  <c r="N4038" i="109"/>
  <c r="N405" i="112"/>
  <c r="X3035" i="109"/>
  <c r="Q3181" i="109"/>
  <c r="V3137" i="109"/>
  <c r="T3462" i="109"/>
  <c r="V272" i="109"/>
  <c r="Q1445" i="112"/>
  <c r="U1185" i="109"/>
  <c r="W3116" i="109"/>
  <c r="T152" i="110"/>
  <c r="Q3892" i="109"/>
  <c r="U750" i="109"/>
  <c r="T3479" i="109"/>
  <c r="Z1775" i="109"/>
  <c r="V3423" i="109"/>
  <c r="N3426" i="109"/>
  <c r="N1295" i="112"/>
  <c r="U1297" i="109"/>
  <c r="N2072" i="112"/>
  <c r="X2956" i="109"/>
  <c r="T2997" i="109"/>
  <c r="Y144" i="109"/>
  <c r="V1490" i="109"/>
  <c r="X776" i="109"/>
  <c r="X3136" i="109"/>
  <c r="O1158" i="109"/>
  <c r="O2583" i="109"/>
  <c r="O3535" i="109"/>
  <c r="Z1448" i="109"/>
  <c r="P962" i="109"/>
  <c r="N250" i="109"/>
  <c r="Y2246" i="109"/>
  <c r="U1234" i="109"/>
  <c r="Q2014" i="109"/>
  <c r="X1312" i="109"/>
  <c r="X1377" i="109"/>
  <c r="R3901" i="109"/>
  <c r="R413" i="109"/>
  <c r="Q3461" i="109"/>
  <c r="V784" i="109"/>
  <c r="U1663" i="109"/>
  <c r="N1567" i="109"/>
  <c r="N31" i="110"/>
  <c r="Y412" i="109"/>
  <c r="W1894" i="109"/>
  <c r="X806" i="109"/>
  <c r="X428" i="109"/>
  <c r="T41" i="109"/>
  <c r="R218" i="109"/>
  <c r="T2313" i="109"/>
  <c r="S2624" i="109"/>
  <c r="U3369" i="109"/>
  <c r="O245" i="112"/>
  <c r="Z1412" i="109"/>
  <c r="X4221" i="109"/>
  <c r="X2245" i="109"/>
  <c r="X2438" i="109"/>
  <c r="N151" i="109"/>
  <c r="U3376" i="109"/>
  <c r="Y1609" i="109"/>
  <c r="X1379" i="109"/>
  <c r="N572" i="109"/>
  <c r="Q443" i="109"/>
  <c r="O2756" i="109"/>
  <c r="O767" i="109"/>
  <c r="P2796" i="109"/>
  <c r="P3338" i="109"/>
  <c r="N1954" i="112"/>
  <c r="P1001" i="109"/>
  <c r="R502" i="109"/>
  <c r="U2046" i="109"/>
  <c r="Q3830" i="109"/>
  <c r="P2783" i="109"/>
  <c r="Y3336" i="109"/>
  <c r="V2714" i="109"/>
  <c r="V2113" i="109"/>
  <c r="R3894" i="109"/>
  <c r="U157" i="109"/>
  <c r="Q425" i="109"/>
  <c r="X1666" i="109"/>
  <c r="Q2307" i="109"/>
  <c r="R4036" i="109"/>
  <c r="V809" i="109"/>
  <c r="N797" i="109"/>
  <c r="R2754" i="109"/>
  <c r="P3416" i="109"/>
  <c r="X513" i="109"/>
  <c r="W2928" i="109"/>
  <c r="V582" i="109"/>
  <c r="W1241" i="109"/>
  <c r="O951" i="112"/>
  <c r="O711" i="112"/>
  <c r="U809" i="109"/>
  <c r="S3720" i="109"/>
  <c r="P2621" i="109"/>
  <c r="P3727" i="109"/>
  <c r="O450" i="109"/>
  <c r="V385" i="109"/>
  <c r="Q733" i="109"/>
  <c r="P3747" i="109"/>
  <c r="P593" i="112"/>
  <c r="R253" i="109"/>
  <c r="R3682" i="109"/>
  <c r="P1464" i="109"/>
  <c r="N3573" i="109"/>
  <c r="Y4089" i="109"/>
  <c r="U2223" i="109"/>
  <c r="O1021" i="112"/>
  <c r="W293" i="109"/>
  <c r="T2419" i="109"/>
  <c r="P3902" i="109"/>
  <c r="Q3194" i="109"/>
  <c r="N2614" i="112"/>
  <c r="Q145" i="112"/>
  <c r="R4109" i="109"/>
  <c r="Z1079" i="109"/>
  <c r="Y1121" i="109"/>
  <c r="V2063" i="109"/>
  <c r="N1190" i="109"/>
  <c r="Q1477" i="109"/>
  <c r="Q618" i="112"/>
  <c r="S3439" i="109"/>
  <c r="S1977" i="109"/>
  <c r="X2265" i="109"/>
  <c r="W768" i="109"/>
  <c r="V3122" i="109"/>
  <c r="S2604" i="109"/>
  <c r="U52" i="109"/>
  <c r="N3080" i="109"/>
  <c r="U1850" i="109"/>
  <c r="Z2892" i="109"/>
  <c r="S444" i="109"/>
  <c r="Q15" i="109"/>
  <c r="Y836" i="109"/>
  <c r="V1506" i="109"/>
  <c r="N1654" i="109"/>
  <c r="N3652" i="109"/>
  <c r="P1633" i="109"/>
  <c r="U767" i="109"/>
  <c r="S1752" i="109"/>
  <c r="R424" i="109"/>
  <c r="P1145" i="109"/>
  <c r="Z4321" i="109"/>
  <c r="R390" i="109"/>
  <c r="R790" i="109"/>
  <c r="V2630" i="109"/>
  <c r="V1893" i="109"/>
  <c r="O1488" i="112"/>
  <c r="O2694" i="109"/>
  <c r="R1873" i="109"/>
  <c r="N2458" i="109"/>
  <c r="Y2766" i="109"/>
  <c r="T2229" i="109"/>
  <c r="N758" i="109"/>
  <c r="O1371" i="109"/>
  <c r="R4204" i="109"/>
  <c r="P3411" i="109"/>
  <c r="V188" i="109"/>
  <c r="R1654" i="109"/>
  <c r="O2218" i="109"/>
  <c r="O460" i="109"/>
  <c r="V1723" i="109"/>
  <c r="Q1927" i="109"/>
  <c r="P2120" i="112"/>
  <c r="R4287" i="109"/>
  <c r="Y3391" i="109"/>
  <c r="O1513" i="109"/>
  <c r="O2436" i="109"/>
  <c r="T738" i="109"/>
  <c r="O82" i="109"/>
  <c r="V1907" i="109"/>
  <c r="P1382" i="112"/>
  <c r="Q1384" i="109"/>
  <c r="V270" i="109"/>
  <c r="X108" i="109"/>
  <c r="Q58" i="110"/>
  <c r="P1240" i="109"/>
  <c r="Y3334" i="109"/>
  <c r="R2813" i="109"/>
  <c r="N3092" i="109"/>
  <c r="O1736" i="109"/>
  <c r="S977" i="109"/>
  <c r="V9" i="109"/>
  <c r="X3844" i="109"/>
  <c r="N755" i="109"/>
  <c r="R3321" i="109"/>
  <c r="U657" i="109"/>
  <c r="R737" i="109"/>
  <c r="Y3890" i="109"/>
  <c r="U1299" i="109"/>
  <c r="U870" i="109"/>
  <c r="N1097" i="109"/>
  <c r="Q9" i="112"/>
  <c r="Y3669" i="109"/>
  <c r="V3084" i="109"/>
  <c r="V3657" i="109"/>
  <c r="T3943" i="109"/>
  <c r="O2406" i="109"/>
  <c r="T1608" i="109"/>
  <c r="S2272" i="109"/>
  <c r="Q3006" i="109"/>
  <c r="V1302" i="109"/>
  <c r="W2759" i="109"/>
  <c r="S160" i="109"/>
  <c r="O2287" i="109"/>
  <c r="O3308" i="109"/>
  <c r="U864" i="109"/>
  <c r="S1887" i="109"/>
  <c r="O928" i="112"/>
  <c r="U2480" i="109"/>
  <c r="R2271" i="109"/>
  <c r="P3109" i="109"/>
  <c r="T50" i="109"/>
  <c r="N222" i="109"/>
  <c r="T943" i="109"/>
  <c r="Q946" i="109"/>
  <c r="V3729" i="109"/>
  <c r="W1344" i="109"/>
  <c r="Q827" i="112"/>
  <c r="X3784" i="109"/>
  <c r="N273" i="112"/>
  <c r="W396" i="109"/>
  <c r="W2986" i="109"/>
  <c r="Y3513" i="109"/>
  <c r="W2453" i="109"/>
  <c r="X917" i="109"/>
  <c r="Q2212" i="109"/>
  <c r="Q1409" i="112"/>
  <c r="P1187" i="109"/>
  <c r="R3056" i="109"/>
  <c r="X2999" i="109"/>
  <c r="P3001" i="109"/>
  <c r="N1240" i="109"/>
  <c r="R1601" i="109"/>
  <c r="X1228" i="109"/>
  <c r="W3118" i="109"/>
  <c r="W1975" i="109"/>
  <c r="V2393" i="109"/>
  <c r="Q737" i="112"/>
  <c r="W588" i="109"/>
  <c r="Q1515" i="109"/>
  <c r="V212" i="109"/>
  <c r="P3329" i="109"/>
  <c r="U1941" i="109"/>
  <c r="X833" i="109"/>
  <c r="S65" i="109"/>
  <c r="T4049" i="109"/>
  <c r="T2687" i="109"/>
  <c r="O4105" i="109"/>
  <c r="U1272" i="109"/>
  <c r="O886" i="109"/>
  <c r="P1918" i="109"/>
  <c r="P15" i="112"/>
  <c r="Q2722" i="109"/>
  <c r="R1367" i="109"/>
  <c r="W1882" i="109"/>
  <c r="Y247" i="109"/>
  <c r="U3680" i="109"/>
  <c r="O2367" i="109"/>
  <c r="U1732" i="109"/>
  <c r="U1110" i="109"/>
  <c r="X1472" i="109"/>
  <c r="N91" i="109"/>
  <c r="N1158" i="109"/>
  <c r="P3069" i="109"/>
  <c r="N247" i="109"/>
  <c r="R3912" i="109"/>
  <c r="V1654" i="109"/>
  <c r="U2794" i="109"/>
  <c r="P1234" i="109"/>
  <c r="N264" i="109"/>
  <c r="U2937" i="109"/>
  <c r="P21" i="112"/>
  <c r="X2306" i="109"/>
  <c r="Q3508" i="109"/>
  <c r="P2427" i="112"/>
  <c r="O4155" i="109"/>
  <c r="Q3811" i="109"/>
  <c r="P611" i="109"/>
  <c r="U764" i="109"/>
  <c r="U3548" i="109"/>
  <c r="R1840" i="109"/>
  <c r="V3125" i="109"/>
  <c r="W524" i="109"/>
  <c r="Y1901" i="109"/>
  <c r="T2986" i="109"/>
  <c r="X90" i="109"/>
  <c r="N1201" i="112"/>
  <c r="Z2507" i="109"/>
  <c r="O21" i="109"/>
  <c r="R3895" i="109"/>
  <c r="X2090" i="109"/>
  <c r="N1665" i="109"/>
  <c r="Q1975" i="109"/>
  <c r="T1743" i="109"/>
  <c r="O2137" i="112"/>
  <c r="S1119" i="109"/>
  <c r="S3748" i="109"/>
  <c r="N1885" i="109"/>
  <c r="Z2860" i="109"/>
  <c r="P123" i="112"/>
  <c r="T2753" i="109"/>
  <c r="L80" i="113"/>
  <c r="Q405" i="109"/>
  <c r="V944" i="109"/>
  <c r="T1471" i="109"/>
  <c r="S868" i="109"/>
  <c r="S2235" i="109"/>
  <c r="R417" i="112"/>
  <c r="T2050" i="109"/>
  <c r="W391" i="109"/>
  <c r="N162" i="109"/>
  <c r="Q3895" i="109"/>
  <c r="Q3141" i="109"/>
  <c r="V215" i="109"/>
  <c r="Q611" i="109"/>
  <c r="R1836" i="109"/>
  <c r="Q1247" i="109"/>
  <c r="Q3182" i="109"/>
  <c r="N2639" i="109"/>
  <c r="O1173" i="109"/>
  <c r="S2382" i="109"/>
  <c r="N771" i="109"/>
  <c r="Y1523" i="109"/>
  <c r="N523" i="112"/>
  <c r="P1637" i="109"/>
  <c r="Q794" i="112"/>
  <c r="P2406" i="109"/>
  <c r="N2806" i="109"/>
  <c r="Q415" i="112"/>
  <c r="V40" i="109"/>
  <c r="V3162" i="109"/>
  <c r="R1375" i="109"/>
  <c r="S2650" i="109"/>
  <c r="U1310" i="109"/>
  <c r="O3096" i="109"/>
  <c r="R2297" i="109"/>
  <c r="W3392" i="109"/>
  <c r="W128" i="109"/>
  <c r="N1592" i="109"/>
  <c r="Z2552" i="109"/>
  <c r="V859" i="109"/>
  <c r="S2965" i="109"/>
  <c r="N562" i="109"/>
  <c r="O3381" i="109"/>
  <c r="P455" i="109"/>
  <c r="P1174" i="112"/>
  <c r="S735" i="109"/>
  <c r="V1100" i="109"/>
  <c r="P3558" i="109"/>
  <c r="N3184" i="109"/>
  <c r="Q962" i="109"/>
  <c r="S1948" i="109"/>
  <c r="R432" i="109"/>
  <c r="T2439" i="109"/>
  <c r="P46" i="109"/>
  <c r="W903" i="109"/>
  <c r="W1468" i="109"/>
  <c r="U3535" i="109"/>
  <c r="Y1625" i="109"/>
  <c r="Q3310" i="109"/>
  <c r="X3057" i="109"/>
  <c r="V2603" i="109"/>
  <c r="P2977" i="109"/>
  <c r="Q2211" i="112"/>
  <c r="P1118" i="109"/>
  <c r="S877" i="109"/>
  <c r="W186" i="109"/>
  <c r="X2362" i="109"/>
  <c r="O2822" i="109"/>
  <c r="W2709" i="109"/>
  <c r="R4231" i="109"/>
  <c r="S2390" i="109"/>
  <c r="N3820" i="109"/>
  <c r="Q1603" i="109"/>
  <c r="W3879" i="109"/>
  <c r="S3107" i="109"/>
  <c r="O1000" i="109"/>
  <c r="S1680" i="109"/>
  <c r="U3" i="109"/>
  <c r="Y1311" i="109"/>
  <c r="O1117" i="109"/>
  <c r="L45" i="110"/>
  <c r="W988" i="109"/>
  <c r="P564" i="109"/>
  <c r="Z2548" i="109"/>
  <c r="V1346" i="109"/>
  <c r="V1959" i="109"/>
  <c r="P3417" i="109"/>
  <c r="V3383" i="109"/>
  <c r="Q922" i="109"/>
  <c r="O3432" i="109"/>
  <c r="U3525" i="109"/>
  <c r="X2991" i="109"/>
  <c r="R3909" i="109"/>
  <c r="P556" i="109"/>
  <c r="V2598" i="109"/>
  <c r="S1968" i="109"/>
  <c r="P1751" i="112"/>
  <c r="R663" i="112"/>
  <c r="W3143" i="109"/>
  <c r="U3384" i="109"/>
  <c r="P873" i="109"/>
  <c r="Y967" i="109"/>
  <c r="P889" i="109"/>
  <c r="O1209" i="109"/>
  <c r="N692" i="112"/>
  <c r="T282" i="109"/>
  <c r="T2468" i="109"/>
  <c r="S738" i="109"/>
  <c r="N3709" i="109"/>
  <c r="U3175" i="109"/>
  <c r="N1931" i="109"/>
  <c r="Q1989" i="109"/>
  <c r="W4141" i="109"/>
  <c r="W629" i="109"/>
  <c r="U1611" i="109"/>
  <c r="T564" i="109"/>
  <c r="P632" i="112"/>
  <c r="Q1951" i="109"/>
  <c r="O1356" i="109"/>
  <c r="Y4243" i="109"/>
  <c r="Q1128" i="109"/>
  <c r="Z1411" i="109"/>
  <c r="V175" i="109"/>
  <c r="N2195" i="109"/>
  <c r="P1986" i="109"/>
  <c r="P573" i="109"/>
  <c r="U763" i="109"/>
  <c r="W869" i="109"/>
  <c r="Q273" i="109"/>
  <c r="P3414" i="109"/>
  <c r="N4083" i="109"/>
  <c r="U1568" i="109"/>
  <c r="V1367" i="109"/>
  <c r="S374" i="109"/>
  <c r="S1978" i="109"/>
  <c r="N471" i="109"/>
  <c r="R121" i="109"/>
  <c r="T3679" i="109"/>
  <c r="T277" i="109"/>
  <c r="T2365" i="109"/>
  <c r="N3331" i="109"/>
  <c r="W1327" i="109"/>
  <c r="N2970" i="109"/>
  <c r="R836" i="109"/>
  <c r="T1538" i="109"/>
  <c r="X1741" i="109"/>
  <c r="U780" i="109"/>
  <c r="X1328" i="109"/>
  <c r="W618" i="109"/>
  <c r="Q3188" i="109"/>
  <c r="S1358" i="109"/>
  <c r="U1976" i="109"/>
  <c r="N929" i="109"/>
  <c r="N3131" i="109"/>
  <c r="Y2790" i="109"/>
  <c r="T1835" i="109"/>
  <c r="T3770" i="109"/>
  <c r="W3126" i="109"/>
  <c r="U2318" i="109"/>
  <c r="N3873" i="109"/>
  <c r="Z3609" i="109"/>
  <c r="W2767" i="109"/>
  <c r="Z697" i="109"/>
  <c r="N1284" i="109"/>
  <c r="U1540" i="109"/>
  <c r="U1533" i="109"/>
  <c r="Q848" i="109"/>
  <c r="T857" i="109"/>
  <c r="N3172" i="109"/>
  <c r="O573" i="109"/>
  <c r="X1184" i="109"/>
  <c r="R2999" i="109"/>
  <c r="N162" i="112"/>
  <c r="T1655" i="109"/>
  <c r="T3318" i="109"/>
  <c r="X192" i="109"/>
  <c r="N265" i="109"/>
  <c r="Q97" i="112"/>
  <c r="Y15" i="109"/>
  <c r="U3402" i="109"/>
  <c r="V3678" i="109"/>
  <c r="Y4064" i="109"/>
  <c r="T1314" i="109"/>
  <c r="M41" i="110"/>
  <c r="U1333" i="109"/>
  <c r="P812" i="109"/>
  <c r="X2585" i="109"/>
  <c r="O2393" i="109"/>
  <c r="S3100" i="109"/>
  <c r="R635" i="109"/>
  <c r="T1607" i="109"/>
  <c r="Q1600" i="109"/>
  <c r="O1998" i="112"/>
  <c r="X3137" i="109"/>
  <c r="N368" i="109"/>
  <c r="U2044" i="109"/>
  <c r="T3013" i="109"/>
  <c r="O1016" i="112"/>
  <c r="O484" i="112"/>
  <c r="Y2047" i="109"/>
  <c r="X87" i="109"/>
  <c r="U2252" i="109"/>
  <c r="R672" i="112"/>
  <c r="N583" i="109"/>
  <c r="X4117" i="109"/>
  <c r="X1921" i="109"/>
  <c r="O3572" i="109"/>
  <c r="S3719" i="109"/>
  <c r="Q2402" i="109"/>
  <c r="O2326" i="112"/>
  <c r="Q243" i="112"/>
  <c r="P3197" i="109"/>
  <c r="Q494" i="109"/>
  <c r="R209" i="112"/>
  <c r="Y1131" i="109"/>
  <c r="S168" i="109"/>
  <c r="N2197" i="112"/>
  <c r="S2848" i="109"/>
  <c r="X469" i="109"/>
  <c r="X2581" i="109"/>
  <c r="P215" i="109"/>
  <c r="T2035" i="109"/>
  <c r="S1012" i="109"/>
  <c r="N127" i="109"/>
  <c r="N2690" i="109"/>
  <c r="V2782" i="109"/>
  <c r="N1934" i="109"/>
  <c r="W1120" i="109"/>
  <c r="Y3902" i="109"/>
  <c r="J147" i="113"/>
  <c r="P2661" i="112"/>
  <c r="V1840" i="109"/>
  <c r="O3905" i="109"/>
  <c r="N500" i="109"/>
  <c r="X1655" i="109"/>
  <c r="U1267" i="109"/>
  <c r="V1293" i="109"/>
  <c r="Q2413" i="109"/>
  <c r="W2929" i="109"/>
  <c r="V4204" i="109"/>
  <c r="Y63" i="109"/>
  <c r="O3923" i="109"/>
  <c r="S541" i="109"/>
  <c r="X2455" i="109"/>
  <c r="X937" i="109"/>
  <c r="X2726" i="109"/>
  <c r="N2211" i="109"/>
  <c r="R243" i="109"/>
  <c r="V425" i="109"/>
  <c r="T1212" i="109"/>
  <c r="R3420" i="109"/>
  <c r="O3684" i="109"/>
  <c r="R2761" i="109"/>
  <c r="P3005" i="109"/>
  <c r="T1886" i="109"/>
  <c r="N3791" i="109"/>
  <c r="W1892" i="109"/>
  <c r="N902" i="109"/>
  <c r="S3017" i="109"/>
  <c r="P3066" i="109"/>
  <c r="O2653" i="112"/>
  <c r="Q4229" i="109"/>
  <c r="R853" i="109"/>
  <c r="P728" i="112"/>
  <c r="V1947" i="109"/>
  <c r="W3391" i="109"/>
  <c r="Q1964" i="109"/>
  <c r="V4158" i="109"/>
  <c r="O2413" i="109"/>
  <c r="Q1429" i="112"/>
  <c r="Z1398" i="109"/>
  <c r="R2846" i="109"/>
  <c r="T2268" i="109"/>
  <c r="R1472" i="109"/>
  <c r="N2924" i="109"/>
  <c r="V1642" i="109"/>
  <c r="Y3875" i="109"/>
  <c r="T3848" i="109"/>
  <c r="S2363" i="109"/>
  <c r="O2167" i="112"/>
  <c r="X3183" i="109"/>
  <c r="T991" i="109"/>
  <c r="Z1447" i="109"/>
  <c r="R1548" i="109"/>
  <c r="X1994" i="109"/>
  <c r="O139" i="110"/>
  <c r="Q922" i="112"/>
  <c r="R1733" i="109"/>
  <c r="Q1562" i="109"/>
  <c r="W3100" i="109"/>
  <c r="Q381" i="109"/>
  <c r="W3327" i="109"/>
  <c r="O3441" i="109"/>
  <c r="N1102" i="109"/>
  <c r="Y2751" i="109"/>
  <c r="O1974" i="109"/>
  <c r="Y2095" i="109"/>
  <c r="N1526" i="109"/>
  <c r="S1975" i="109"/>
  <c r="Y2343" i="109"/>
  <c r="S101" i="109"/>
  <c r="N240" i="112"/>
  <c r="Q3400" i="109"/>
  <c r="U1680" i="109"/>
  <c r="N1518" i="109"/>
  <c r="U465" i="109"/>
  <c r="S3157" i="109"/>
  <c r="O1738" i="109"/>
  <c r="O4215" i="109"/>
  <c r="O3813" i="109"/>
  <c r="N2634" i="109"/>
  <c r="V383" i="109"/>
  <c r="R3323" i="109"/>
  <c r="T1357" i="109"/>
  <c r="U3458" i="109"/>
  <c r="O1856" i="109"/>
  <c r="R2975" i="109"/>
  <c r="Y1521" i="109"/>
  <c r="P1123" i="109"/>
  <c r="X384" i="109"/>
  <c r="R3208" i="109"/>
  <c r="P1316" i="109"/>
  <c r="V3108" i="109"/>
  <c r="N3758" i="109"/>
  <c r="U1536" i="109"/>
  <c r="X524" i="109"/>
  <c r="N916" i="109"/>
  <c r="S632" i="109"/>
  <c r="W4123" i="109"/>
  <c r="Y3176" i="109"/>
  <c r="W1735" i="109"/>
  <c r="W814" i="109"/>
  <c r="W4178" i="109"/>
  <c r="W3088" i="109"/>
  <c r="P34" i="109"/>
  <c r="U201" i="109"/>
  <c r="X269" i="109"/>
  <c r="W2420" i="109"/>
  <c r="S1726" i="109"/>
  <c r="R2387" i="109"/>
  <c r="Q831" i="109"/>
  <c r="N30" i="109"/>
  <c r="P51" i="112"/>
  <c r="U126" i="109"/>
  <c r="R267" i="109"/>
  <c r="O307" i="112"/>
  <c r="Y637" i="109"/>
  <c r="W3886" i="109"/>
  <c r="N268" i="112"/>
  <c r="O2632" i="109"/>
  <c r="S2606" i="109"/>
  <c r="U2102" i="109"/>
  <c r="P2021" i="109"/>
  <c r="O1476" i="112"/>
  <c r="O1397" i="112"/>
  <c r="U974" i="109"/>
  <c r="U167" i="110"/>
  <c r="X2418" i="109"/>
  <c r="Q465" i="109"/>
  <c r="P3409" i="109"/>
  <c r="N4107" i="109"/>
  <c r="S2660" i="109"/>
  <c r="S2259" i="109"/>
  <c r="Q1675" i="112"/>
  <c r="Q272" i="112"/>
  <c r="S4078" i="109"/>
  <c r="Q4160" i="109"/>
  <c r="P1197" i="109"/>
  <c r="Y235" i="109"/>
  <c r="N2949" i="109"/>
  <c r="R2361" i="109"/>
  <c r="W4146" i="109"/>
  <c r="O2620" i="109"/>
  <c r="O110" i="109"/>
  <c r="T1102" i="109"/>
  <c r="R1726" i="109"/>
  <c r="U3170" i="109"/>
  <c r="S3329" i="109"/>
  <c r="P3690" i="109"/>
  <c r="T3769" i="109"/>
  <c r="N1657" i="109"/>
  <c r="Q1294" i="112"/>
  <c r="O1285" i="112"/>
  <c r="N786" i="109"/>
  <c r="U2679" i="109"/>
  <c r="R1382" i="109"/>
  <c r="W2349" i="109"/>
  <c r="O264" i="109"/>
  <c r="X1215" i="109"/>
  <c r="S759" i="109"/>
  <c r="P3434" i="109"/>
  <c r="P4267" i="109"/>
  <c r="Q4110" i="109"/>
  <c r="P1026" i="112"/>
  <c r="S3412" i="109"/>
  <c r="Q2653" i="109"/>
  <c r="X3436" i="109"/>
  <c r="P937" i="109"/>
  <c r="W2013" i="109"/>
  <c r="R2619" i="109"/>
  <c r="U2985" i="109"/>
  <c r="U452" i="109"/>
  <c r="N2424" i="109"/>
  <c r="X3807" i="109"/>
  <c r="U993" i="109"/>
  <c r="O3071" i="109"/>
  <c r="N4221" i="109"/>
  <c r="O759" i="109"/>
  <c r="R2111" i="109"/>
  <c r="U4135" i="109"/>
  <c r="T774" i="109"/>
  <c r="S3543" i="109"/>
  <c r="Y2295" i="109"/>
  <c r="O69" i="109"/>
  <c r="V1596" i="109"/>
  <c r="P267" i="109"/>
  <c r="S2415" i="109"/>
  <c r="N4252" i="109"/>
  <c r="P1994" i="109"/>
  <c r="P1935" i="109"/>
  <c r="Z341" i="109"/>
  <c r="P1953" i="112"/>
  <c r="N434" i="109"/>
  <c r="P504" i="109"/>
  <c r="X3665" i="109"/>
  <c r="Q2942" i="109"/>
  <c r="Y1966" i="109"/>
  <c r="U1939" i="109"/>
  <c r="N2934" i="109"/>
  <c r="W995" i="109"/>
  <c r="P2785" i="109"/>
  <c r="O1395" i="112"/>
  <c r="Y1734" i="109"/>
  <c r="R3396" i="109"/>
  <c r="V1570" i="109"/>
  <c r="O1523" i="109"/>
  <c r="M30" i="110"/>
  <c r="Q4055" i="109"/>
  <c r="S1206" i="109"/>
  <c r="S1143" i="109"/>
  <c r="T1508" i="109"/>
  <c r="N1438" i="112"/>
  <c r="O1911" i="109"/>
  <c r="Q789" i="109"/>
  <c r="P1170" i="109"/>
  <c r="Q1694" i="112"/>
  <c r="N3736" i="109"/>
  <c r="T3182" i="109"/>
  <c r="Q4211" i="109"/>
  <c r="Q2089" i="109"/>
  <c r="N3383" i="109"/>
  <c r="S2438" i="109"/>
  <c r="Y4107" i="109"/>
  <c r="S2459" i="109"/>
  <c r="U561" i="109"/>
  <c r="Z1404" i="109"/>
  <c r="U2771" i="109"/>
  <c r="N1150" i="109"/>
  <c r="N601" i="112"/>
  <c r="O3763" i="109"/>
  <c r="R3659" i="109"/>
  <c r="T4222" i="109"/>
  <c r="N2564" i="109"/>
  <c r="S2806" i="109"/>
  <c r="Y1237" i="109"/>
  <c r="P132" i="109"/>
  <c r="O1916" i="109"/>
  <c r="R4307" i="109"/>
  <c r="U4051" i="109"/>
  <c r="Q1630" i="112"/>
  <c r="T1981" i="109"/>
  <c r="P855" i="109"/>
  <c r="P1632" i="109"/>
  <c r="L152" i="110"/>
  <c r="O1685" i="109"/>
  <c r="O1835" i="109"/>
  <c r="N1656" i="109"/>
  <c r="O129" i="109"/>
  <c r="S2406" i="109"/>
  <c r="U2666" i="109"/>
  <c r="J98" i="110"/>
  <c r="Q2774" i="109"/>
  <c r="X3694" i="109"/>
  <c r="Q3851" i="109"/>
  <c r="P3079" i="109"/>
  <c r="N1214" i="112"/>
  <c r="U394" i="109"/>
  <c r="P3706" i="109"/>
  <c r="P3203" i="109"/>
  <c r="P943" i="109"/>
  <c r="Q1886" i="109"/>
  <c r="Q3803" i="109"/>
  <c r="Y983" i="109"/>
  <c r="Y2268" i="109"/>
  <c r="S2941" i="109"/>
  <c r="W1161" i="109"/>
  <c r="X1527" i="109"/>
  <c r="V2753" i="109"/>
  <c r="Y829" i="109"/>
  <c r="V1593" i="109"/>
  <c r="S2105" i="109"/>
  <c r="W2241" i="109"/>
  <c r="Q1273" i="112"/>
  <c r="V4027" i="109"/>
  <c r="Q1465" i="109"/>
  <c r="X2408" i="109"/>
  <c r="Q966" i="109"/>
  <c r="R3745" i="109"/>
  <c r="O4185" i="109"/>
  <c r="W3169" i="109"/>
  <c r="N2409" i="109"/>
  <c r="W1160" i="109"/>
  <c r="Z1817" i="109"/>
  <c r="W1978" i="109"/>
  <c r="V3143" i="109"/>
  <c r="P1222" i="112"/>
  <c r="Y2774" i="109"/>
  <c r="T3193" i="109"/>
  <c r="T3471" i="109"/>
  <c r="U2936" i="109"/>
  <c r="R3532" i="109"/>
  <c r="W3572" i="109"/>
  <c r="V1170" i="109"/>
  <c r="O2324" i="112"/>
  <c r="N1184" i="109"/>
  <c r="P640" i="109"/>
  <c r="X380" i="109"/>
  <c r="W1988" i="109"/>
  <c r="R2663" i="109"/>
  <c r="N2256" i="109"/>
  <c r="O2136" i="112"/>
  <c r="R4071" i="109"/>
  <c r="Y2327" i="109"/>
  <c r="P2270" i="109"/>
  <c r="O981" i="109"/>
  <c r="Q1530" i="109"/>
  <c r="V2658" i="109"/>
  <c r="X2628" i="109"/>
  <c r="Z722" i="109"/>
  <c r="R4174" i="109"/>
  <c r="N3715" i="109"/>
  <c r="O3334" i="109"/>
  <c r="U2030" i="109"/>
  <c r="W3158" i="109"/>
  <c r="T3355" i="109"/>
  <c r="P2980" i="109"/>
  <c r="N2009" i="109"/>
  <c r="N2160" i="112"/>
  <c r="S2978" i="109"/>
  <c r="X2587" i="109"/>
  <c r="Q2248" i="109"/>
  <c r="N2275" i="109"/>
  <c r="O1954" i="109"/>
  <c r="Z1390" i="109"/>
  <c r="Q3131" i="109"/>
  <c r="N3005" i="109"/>
  <c r="X2082" i="109"/>
  <c r="V2703" i="109"/>
  <c r="V195" i="109"/>
  <c r="O614" i="112"/>
  <c r="N285" i="109"/>
  <c r="N1176" i="109"/>
  <c r="O1385" i="109"/>
  <c r="N80" i="110"/>
  <c r="N346" i="112"/>
  <c r="S1908" i="109"/>
  <c r="N431" i="109"/>
  <c r="W2936" i="109"/>
  <c r="O133" i="112"/>
  <c r="N1166" i="112"/>
  <c r="S653" i="109"/>
  <c r="Y165" i="109"/>
  <c r="W3686" i="109"/>
  <c r="Q4120" i="109"/>
  <c r="N1624" i="112"/>
  <c r="S1535" i="109"/>
  <c r="O574" i="109"/>
  <c r="J68" i="113"/>
  <c r="X2085" i="109"/>
  <c r="Q1348" i="109"/>
  <c r="X194" i="109"/>
  <c r="U3020" i="109"/>
  <c r="V4070" i="109"/>
  <c r="V2622" i="109"/>
  <c r="Q1864" i="109"/>
  <c r="U3667" i="109"/>
  <c r="V3453" i="109"/>
  <c r="R2000" i="109"/>
  <c r="W3723" i="109"/>
  <c r="U75" i="109"/>
  <c r="Q2740" i="109"/>
  <c r="T2923" i="109"/>
  <c r="N3397" i="109"/>
  <c r="X2283" i="109"/>
  <c r="S3569" i="109"/>
  <c r="X2268" i="109"/>
  <c r="W3532" i="109"/>
  <c r="T3815" i="109"/>
  <c r="W1364" i="109"/>
  <c r="O616" i="112"/>
  <c r="N2243" i="109"/>
  <c r="R3138" i="109"/>
  <c r="P431" i="109"/>
  <c r="P1098" i="112"/>
  <c r="P2009" i="109"/>
  <c r="R1696" i="109"/>
  <c r="R1980" i="109"/>
  <c r="O779" i="109"/>
  <c r="Q3351" i="109"/>
  <c r="R2457" i="109"/>
  <c r="Q1275" i="109"/>
  <c r="V634" i="109"/>
  <c r="J158" i="110"/>
  <c r="X1989" i="109"/>
  <c r="O4301" i="109"/>
  <c r="V2379" i="109"/>
  <c r="U3484" i="109"/>
  <c r="W2335" i="109"/>
  <c r="U2723" i="109"/>
  <c r="N4063" i="109"/>
  <c r="O692" i="112"/>
  <c r="N4229" i="109"/>
  <c r="Y827" i="109"/>
  <c r="U979" i="109"/>
  <c r="O799" i="109"/>
  <c r="W2739" i="109"/>
  <c r="O2729" i="109"/>
  <c r="U1843" i="109"/>
  <c r="N2636" i="112"/>
  <c r="X932" i="109"/>
  <c r="N115" i="109"/>
  <c r="O1765" i="112"/>
  <c r="W233" i="109"/>
  <c r="Q2702" i="109"/>
  <c r="T4220" i="109"/>
  <c r="N71" i="109"/>
  <c r="R586" i="109"/>
  <c r="S869" i="109"/>
  <c r="O2464" i="109"/>
  <c r="Q1546" i="109"/>
  <c r="N34" i="112"/>
  <c r="Q1938" i="109"/>
  <c r="U152" i="110"/>
  <c r="Q4164" i="109"/>
  <c r="R1515" i="109"/>
  <c r="O105" i="109"/>
  <c r="Q1577" i="109"/>
  <c r="W4095" i="109"/>
  <c r="Z1025" i="109"/>
  <c r="P4127" i="109"/>
  <c r="N2953" i="109"/>
  <c r="L154" i="110"/>
  <c r="X3008" i="109"/>
  <c r="Y125" i="109"/>
  <c r="Y974" i="109"/>
  <c r="Y2351" i="109"/>
  <c r="O274" i="112"/>
  <c r="R774" i="109"/>
  <c r="Y2666" i="109"/>
  <c r="U624" i="109"/>
  <c r="Y903" i="109"/>
  <c r="Y1552" i="109"/>
  <c r="W1903" i="109"/>
  <c r="Q3072" i="109"/>
  <c r="U3070" i="109"/>
  <c r="W1973" i="109"/>
  <c r="Z1785" i="109"/>
  <c r="T30" i="109"/>
  <c r="O1287" i="109"/>
  <c r="W1606" i="109"/>
  <c r="U1653" i="109"/>
  <c r="S1952" i="109"/>
  <c r="W1495" i="109"/>
  <c r="S739" i="109"/>
  <c r="N1487" i="109"/>
  <c r="Q739" i="109"/>
  <c r="T2714" i="109"/>
  <c r="Y2110" i="109"/>
  <c r="W1485" i="109"/>
  <c r="S3387" i="109"/>
  <c r="R2763" i="109"/>
  <c r="T2956" i="109"/>
  <c r="O2313" i="112"/>
  <c r="W205" i="109"/>
  <c r="Y1689" i="109"/>
  <c r="X419" i="109"/>
  <c r="V1124" i="109"/>
  <c r="U466" i="109"/>
  <c r="Y3927" i="109"/>
  <c r="R3352" i="109"/>
  <c r="X3723" i="109"/>
  <c r="N167" i="110"/>
  <c r="Q112" i="109"/>
  <c r="U2717" i="109"/>
  <c r="O38" i="109"/>
  <c r="O3680" i="109"/>
  <c r="X2698" i="109"/>
  <c r="U1667" i="109"/>
  <c r="N202" i="109"/>
  <c r="V1366" i="109"/>
  <c r="N2662" i="109"/>
  <c r="N1463" i="109"/>
  <c r="N1877" i="112"/>
  <c r="N2579" i="109"/>
  <c r="W2336" i="109"/>
  <c r="Q2021" i="109"/>
  <c r="R1490" i="109"/>
  <c r="T907" i="109"/>
  <c r="N175" i="112"/>
  <c r="V4219" i="109"/>
  <c r="T3906" i="109"/>
  <c r="V877" i="109"/>
  <c r="V3743" i="109"/>
  <c r="P442" i="109"/>
  <c r="N3554" i="109"/>
  <c r="R1498" i="109"/>
  <c r="S2787" i="109"/>
  <c r="Y3505" i="109"/>
  <c r="Z1816" i="109"/>
  <c r="P1162" i="109"/>
  <c r="W2207" i="109"/>
  <c r="T750" i="109"/>
  <c r="U2304" i="109"/>
  <c r="R3145" i="109"/>
  <c r="P99" i="112"/>
  <c r="W478" i="109"/>
  <c r="Y4138" i="109"/>
  <c r="X3768" i="109"/>
  <c r="O1021" i="109"/>
  <c r="S424" i="109"/>
  <c r="U1253" i="109"/>
  <c r="N369" i="109"/>
  <c r="O2328" i="109"/>
  <c r="T2745" i="109"/>
  <c r="U2236" i="109"/>
  <c r="V3709" i="109"/>
  <c r="Q2066" i="109"/>
  <c r="S514" i="109"/>
  <c r="R1675" i="109"/>
  <c r="Q1855" i="112"/>
  <c r="O965" i="109"/>
  <c r="Q698" i="112"/>
  <c r="O3460" i="109"/>
  <c r="X3781" i="109"/>
  <c r="N929" i="112"/>
  <c r="Y1615" i="109"/>
  <c r="R2240" i="109"/>
  <c r="T66" i="109"/>
  <c r="O3670" i="109"/>
  <c r="R4017" i="109"/>
  <c r="Q996" i="109"/>
  <c r="Q1143" i="109"/>
  <c r="W1128" i="109"/>
  <c r="Y45" i="109"/>
  <c r="P1615" i="109"/>
  <c r="R4261" i="109"/>
  <c r="P1985" i="109"/>
  <c r="X1664" i="109"/>
  <c r="R3703" i="109"/>
  <c r="T1905" i="109"/>
  <c r="Q2025" i="112"/>
  <c r="P1531" i="109"/>
  <c r="Z1793" i="109"/>
  <c r="V643" i="109"/>
  <c r="V2667" i="109"/>
  <c r="S288" i="109"/>
  <c r="W2966" i="109"/>
  <c r="T4030" i="109"/>
  <c r="X2922" i="109"/>
  <c r="T2317" i="109"/>
  <c r="S1121" i="109"/>
  <c r="T3317" i="109"/>
  <c r="U3179" i="109"/>
  <c r="N1326" i="112"/>
  <c r="T1611" i="109"/>
  <c r="V3431" i="109"/>
  <c r="Z2878" i="109"/>
  <c r="Y1283" i="109"/>
  <c r="U209" i="109"/>
  <c r="Q762" i="109"/>
  <c r="S2453" i="109"/>
  <c r="Z316" i="109"/>
  <c r="X2955" i="109"/>
  <c r="P174" i="112"/>
  <c r="O281" i="109"/>
  <c r="R3034" i="109"/>
  <c r="S3052" i="109"/>
  <c r="V3501" i="109"/>
  <c r="P3761" i="109"/>
  <c r="Q3064" i="109"/>
  <c r="R4186" i="109"/>
  <c r="O822" i="109"/>
  <c r="S2595" i="109"/>
  <c r="S1111" i="109"/>
  <c r="S4238" i="109"/>
  <c r="R1022" i="109"/>
  <c r="V1174" i="109"/>
  <c r="R2627" i="109"/>
  <c r="M145" i="110"/>
  <c r="T1099" i="109"/>
  <c r="S1476" i="109"/>
  <c r="V807" i="109"/>
  <c r="P1323" i="112"/>
  <c r="X4224" i="109"/>
  <c r="N4194" i="109"/>
  <c r="X3326" i="109"/>
  <c r="X3515" i="109"/>
  <c r="P2336" i="109"/>
  <c r="N3659" i="109"/>
  <c r="X1750" i="109"/>
  <c r="S1163" i="109"/>
  <c r="T92" i="109"/>
  <c r="V768" i="109"/>
  <c r="Q2092" i="112"/>
  <c r="U3340" i="109"/>
  <c r="P4032" i="109"/>
  <c r="U842" i="109"/>
  <c r="W2958" i="109"/>
  <c r="W1238" i="109"/>
  <c r="N2833" i="109"/>
  <c r="R487" i="109"/>
  <c r="O141" i="109"/>
  <c r="Q179" i="109"/>
  <c r="U2338" i="109"/>
  <c r="X3379" i="109"/>
  <c r="N159" i="109"/>
  <c r="Q3499" i="109"/>
  <c r="N68" i="109"/>
  <c r="P13" i="109"/>
  <c r="Q1738" i="109"/>
  <c r="J168" i="110"/>
  <c r="N1153" i="112"/>
  <c r="W2558" i="109"/>
  <c r="Q1711" i="112"/>
  <c r="Y1559" i="109"/>
  <c r="O1955" i="109"/>
  <c r="X1242" i="109"/>
  <c r="U4173" i="109"/>
  <c r="Q1900" i="109"/>
  <c r="P1206" i="109"/>
  <c r="P64" i="112"/>
  <c r="O215" i="109"/>
  <c r="Q2275" i="109"/>
  <c r="S468" i="109"/>
  <c r="U3324" i="109"/>
  <c r="S416" i="109"/>
  <c r="Q4059" i="109"/>
  <c r="W628" i="109"/>
  <c r="P2109" i="109"/>
  <c r="Y4197" i="109"/>
  <c r="Y269" i="109"/>
  <c r="N2363" i="112"/>
  <c r="O758" i="109"/>
  <c r="T2706" i="109"/>
  <c r="Y2645" i="109"/>
  <c r="O2097" i="112"/>
  <c r="Q3758" i="109"/>
  <c r="Y202" i="109"/>
  <c r="O1505" i="109"/>
  <c r="O3723" i="109"/>
  <c r="N1023" i="109"/>
  <c r="W3523" i="109"/>
  <c r="T3063" i="109"/>
  <c r="O966" i="112"/>
  <c r="S251" i="109"/>
  <c r="Z2859" i="109"/>
  <c r="P102" i="110"/>
  <c r="T3325" i="109"/>
  <c r="Y1515" i="109"/>
  <c r="Q727" i="112"/>
  <c r="U437" i="109"/>
  <c r="R149" i="110"/>
  <c r="Q1482" i="109"/>
  <c r="Y2562" i="109"/>
  <c r="T3125" i="109"/>
  <c r="R3197" i="109"/>
  <c r="T3162" i="109"/>
  <c r="P3511" i="109"/>
  <c r="O2044" i="109"/>
  <c r="Y4141" i="109"/>
  <c r="V2456" i="109"/>
  <c r="N1195" i="112"/>
  <c r="X1752" i="109"/>
  <c r="T1342" i="109"/>
  <c r="R37" i="109"/>
  <c r="W522" i="109"/>
  <c r="O3321" i="109"/>
  <c r="N3088" i="109"/>
  <c r="T1868" i="109"/>
  <c r="N241" i="109"/>
  <c r="S803" i="109"/>
  <c r="W1105" i="109"/>
  <c r="R1337" i="109"/>
  <c r="P1437" i="112"/>
  <c r="N1922" i="109"/>
  <c r="Y2259" i="109"/>
  <c r="X2680" i="109"/>
  <c r="S3840" i="109"/>
  <c r="W657" i="109"/>
  <c r="P925" i="112"/>
  <c r="U173" i="109"/>
  <c r="Y1914" i="109"/>
  <c r="U57" i="110"/>
  <c r="U1722" i="109"/>
  <c r="S599" i="109"/>
  <c r="P448" i="109"/>
  <c r="O189" i="109"/>
  <c r="Q2181" i="112"/>
  <c r="N2941" i="109"/>
  <c r="N1517" i="109"/>
  <c r="Y2927" i="109"/>
  <c r="U4151" i="109"/>
  <c r="P2247" i="109"/>
  <c r="Y3793" i="109"/>
  <c r="P1650" i="112"/>
  <c r="N2243" i="112"/>
  <c r="P1609" i="109"/>
  <c r="O161" i="112"/>
  <c r="T2576" i="109"/>
  <c r="X3081" i="109"/>
  <c r="T1628" i="109"/>
  <c r="Z1061" i="109"/>
  <c r="V2764" i="109"/>
  <c r="Z340" i="109"/>
  <c r="S2083" i="109"/>
  <c r="Y1557" i="109"/>
  <c r="Q268" i="109"/>
  <c r="Q2784" i="109"/>
  <c r="P2168" i="112"/>
  <c r="Y910" i="109"/>
  <c r="S490" i="109"/>
  <c r="W921" i="109"/>
  <c r="T1216" i="109"/>
  <c r="R3066" i="109"/>
  <c r="Q628" i="109"/>
  <c r="N3762" i="109"/>
  <c r="S997" i="109"/>
  <c r="T3729" i="109"/>
  <c r="R2456" i="109"/>
  <c r="S2067" i="109"/>
  <c r="X2588" i="109"/>
  <c r="W1752" i="109"/>
  <c r="X857" i="109"/>
  <c r="Q3095" i="109"/>
  <c r="N658" i="109"/>
  <c r="O4135" i="109"/>
  <c r="O4273" i="109"/>
  <c r="U1584" i="109"/>
  <c r="Q2369" i="109"/>
  <c r="Z3631" i="109"/>
  <c r="U417" i="109"/>
  <c r="N555" i="112"/>
  <c r="N614" i="112"/>
  <c r="N1739" i="112"/>
  <c r="T3789" i="109"/>
  <c r="U1737" i="109"/>
  <c r="Y157" i="109"/>
  <c r="S3868" i="109"/>
  <c r="W3529" i="109"/>
  <c r="P905" i="109"/>
  <c r="O1624" i="109"/>
  <c r="X2014" i="109"/>
  <c r="N148" i="110"/>
  <c r="N769" i="109"/>
  <c r="T789" i="109"/>
  <c r="X3870" i="109"/>
  <c r="R1245" i="109"/>
  <c r="Q1146" i="109"/>
  <c r="Q977" i="109"/>
  <c r="T1105" i="109"/>
  <c r="W1001" i="109"/>
  <c r="U2221" i="109"/>
  <c r="S2042" i="109"/>
  <c r="U159" i="109"/>
  <c r="R32" i="109"/>
  <c r="W1931" i="109"/>
  <c r="Q3701" i="109"/>
  <c r="O2717" i="109"/>
  <c r="V493" i="109"/>
  <c r="W2977" i="109"/>
  <c r="V4067" i="109"/>
  <c r="M23" i="110"/>
  <c r="T2308" i="109"/>
  <c r="P4142" i="109"/>
  <c r="T382" i="109"/>
  <c r="P47" i="110"/>
  <c r="T2290" i="109"/>
  <c r="Q1173" i="112"/>
  <c r="V3876" i="109"/>
  <c r="R2102" i="109"/>
  <c r="R1267" i="109"/>
  <c r="V2380" i="109"/>
  <c r="N2478" i="112"/>
  <c r="Q2386" i="112"/>
  <c r="X37" i="109"/>
  <c r="O2676" i="109"/>
  <c r="S4234" i="109"/>
  <c r="S171" i="110"/>
  <c r="P1199" i="112"/>
  <c r="P1440" i="112"/>
  <c r="N863" i="109"/>
  <c r="P846" i="112"/>
  <c r="T1015" i="109"/>
  <c r="V3076" i="109"/>
  <c r="V1268" i="109"/>
  <c r="Y2695" i="109"/>
  <c r="P114" i="109"/>
  <c r="Z1085" i="109"/>
  <c r="O2216" i="109"/>
  <c r="S211" i="109"/>
  <c r="U829" i="109"/>
  <c r="O4150" i="109"/>
  <c r="W4093" i="109"/>
  <c r="U2477" i="109"/>
  <c r="P1012" i="112"/>
  <c r="S2353" i="109"/>
  <c r="O1242" i="109"/>
  <c r="U1136" i="109"/>
  <c r="Q559" i="112"/>
  <c r="Q2296" i="109"/>
  <c r="P73" i="109"/>
  <c r="X2117" i="109"/>
  <c r="R2217" i="109"/>
  <c r="U4225" i="109"/>
  <c r="T2237" i="109"/>
  <c r="T4204" i="109"/>
  <c r="P1014" i="109"/>
  <c r="T125" i="109"/>
  <c r="L13" i="110"/>
  <c r="P138" i="109"/>
  <c r="Y456" i="109"/>
  <c r="O3548" i="109"/>
  <c r="Q1994" i="109"/>
  <c r="T1635" i="109"/>
  <c r="U2837" i="109"/>
  <c r="U777" i="109"/>
  <c r="Y278" i="109"/>
  <c r="P2333" i="109"/>
  <c r="N2176" i="112"/>
  <c r="X1588" i="109"/>
  <c r="Q3724" i="109"/>
  <c r="V1993" i="109"/>
  <c r="Q1292" i="109"/>
  <c r="O3125" i="109"/>
  <c r="N2373" i="109"/>
  <c r="U1655" i="109"/>
  <c r="R1342" i="109"/>
  <c r="T2092" i="109"/>
  <c r="Q461" i="109"/>
  <c r="Y909" i="109"/>
  <c r="Y76" i="109"/>
  <c r="O1182" i="109"/>
  <c r="O1403" i="112"/>
  <c r="X4138" i="109"/>
  <c r="O11" i="112"/>
  <c r="P410" i="112"/>
  <c r="U899" i="109"/>
  <c r="Y150" i="109"/>
  <c r="Z1764" i="109"/>
  <c r="Q1473" i="109"/>
  <c r="V4251" i="109"/>
  <c r="V1001" i="109"/>
  <c r="X2276" i="109"/>
  <c r="T4066" i="109"/>
  <c r="Y4123" i="109"/>
  <c r="W2771" i="109"/>
  <c r="P468" i="109"/>
  <c r="S3488" i="109"/>
  <c r="N334" i="112"/>
  <c r="X367" i="109"/>
  <c r="N2022" i="112"/>
  <c r="N3685" i="109"/>
  <c r="R2982" i="109"/>
  <c r="V2115" i="109"/>
  <c r="T2938" i="109"/>
  <c r="Y3168" i="109"/>
  <c r="V3344" i="109"/>
  <c r="R1543" i="109"/>
  <c r="N1118" i="109"/>
  <c r="X1300" i="109"/>
  <c r="V478" i="109"/>
  <c r="Y262" i="109"/>
  <c r="N2466" i="109"/>
  <c r="P541" i="109"/>
  <c r="V4215" i="109"/>
  <c r="V255" i="109"/>
  <c r="T2726" i="109"/>
  <c r="P804" i="112"/>
  <c r="U3867" i="109"/>
  <c r="N3054" i="109"/>
  <c r="P1708" i="109"/>
  <c r="R1553" i="109"/>
  <c r="U956" i="109"/>
  <c r="R3087" i="109"/>
  <c r="Q1724" i="109"/>
  <c r="W1993" i="109"/>
  <c r="V2664" i="109"/>
  <c r="Q1834" i="109"/>
  <c r="S903" i="109"/>
  <c r="Q2432" i="109"/>
  <c r="T163" i="109"/>
  <c r="Y1139" i="109"/>
  <c r="U13" i="109"/>
  <c r="P1266" i="112"/>
  <c r="V2372" i="109"/>
  <c r="U28" i="110"/>
  <c r="V2" i="109"/>
  <c r="P760" i="109"/>
  <c r="U2424" i="109"/>
  <c r="Y2662" i="109"/>
  <c r="O1268" i="109"/>
  <c r="R878" i="112"/>
  <c r="W1278" i="109"/>
  <c r="R2325" i="109"/>
  <c r="N249" i="109"/>
  <c r="T1167" i="109"/>
  <c r="U1589" i="109"/>
  <c r="T2006" i="109"/>
  <c r="V1661" i="109"/>
  <c r="X1147" i="109"/>
  <c r="T1997" i="109"/>
  <c r="Q3496" i="109"/>
  <c r="P2432" i="109"/>
  <c r="U4076" i="109"/>
  <c r="N1098" i="109"/>
  <c r="Q1621" i="109"/>
  <c r="X2974" i="109"/>
  <c r="N1076" i="112"/>
  <c r="U2830" i="109"/>
  <c r="O963" i="112"/>
  <c r="Q3855" i="109"/>
  <c r="R4305" i="109"/>
  <c r="Q1118" i="109"/>
  <c r="W1211" i="109"/>
  <c r="O4032" i="109"/>
  <c r="X283" i="109"/>
  <c r="W3541" i="109"/>
  <c r="W2680" i="109"/>
  <c r="N1923" i="109"/>
  <c r="S2115" i="109"/>
  <c r="Z669" i="109"/>
  <c r="W217" i="109"/>
  <c r="Q588" i="112"/>
  <c r="P1531" i="112"/>
  <c r="X1471" i="109"/>
  <c r="P2390" i="109"/>
  <c r="P1159" i="112"/>
  <c r="N2386" i="109"/>
  <c r="O2116" i="109"/>
  <c r="T3000" i="109"/>
  <c r="Q2240" i="109"/>
  <c r="R3114" i="109"/>
  <c r="V1131" i="109"/>
  <c r="P2480" i="109"/>
  <c r="Q3857" i="109"/>
  <c r="Q192" i="109"/>
  <c r="R781" i="109"/>
  <c r="P1192" i="109"/>
  <c r="V3518" i="109"/>
  <c r="V4058" i="109"/>
  <c r="Q23" i="112"/>
  <c r="N1658" i="112"/>
  <c r="Z2154" i="109"/>
  <c r="X3752" i="109"/>
  <c r="U3367" i="109"/>
  <c r="Q384" i="109"/>
  <c r="T28" i="109"/>
  <c r="R1892" i="109"/>
  <c r="Q377" i="112"/>
  <c r="Q2192" i="112"/>
  <c r="T788" i="109"/>
  <c r="O1858" i="109"/>
  <c r="O3193" i="109"/>
  <c r="P907" i="109"/>
  <c r="V2427" i="109"/>
  <c r="T3706" i="109"/>
  <c r="N236" i="109"/>
  <c r="T13" i="109"/>
  <c r="N3493" i="109"/>
  <c r="N486" i="109"/>
  <c r="N2738" i="109"/>
  <c r="W48" i="109"/>
  <c r="V3117" i="109"/>
  <c r="O3864" i="109"/>
  <c r="R1686" i="109"/>
  <c r="R189" i="112"/>
  <c r="R1697" i="109"/>
  <c r="O3477" i="109"/>
  <c r="S3071" i="109"/>
  <c r="Q807" i="109"/>
  <c r="V380" i="109"/>
  <c r="Q1643" i="109"/>
  <c r="W3942" i="109"/>
  <c r="P941" i="112"/>
  <c r="O3351" i="109"/>
  <c r="O811" i="109"/>
  <c r="T1311" i="109"/>
  <c r="Q2417" i="109"/>
  <c r="S4266" i="109"/>
  <c r="T3937" i="109"/>
  <c r="Q754" i="109"/>
  <c r="O3399" i="109"/>
  <c r="V2732" i="109"/>
  <c r="R1209" i="109"/>
  <c r="Y3518" i="109"/>
  <c r="O100" i="109"/>
  <c r="V3360" i="109"/>
  <c r="Q67" i="110"/>
  <c r="W1309" i="109"/>
  <c r="P2288" i="109"/>
  <c r="T45" i="109"/>
  <c r="N2626" i="109"/>
  <c r="V1753" i="109"/>
  <c r="O221" i="109"/>
  <c r="W573" i="109"/>
  <c r="X2393" i="109"/>
  <c r="P815" i="109"/>
  <c r="R1331" i="109"/>
  <c r="U2929" i="109"/>
  <c r="X1201" i="109"/>
  <c r="Q1284" i="109"/>
  <c r="O2692" i="109"/>
  <c r="R3107" i="109"/>
  <c r="U799" i="109"/>
  <c r="Q135" i="110"/>
  <c r="Q102" i="112"/>
  <c r="Q2739" i="109"/>
  <c r="W909" i="109"/>
  <c r="V467" i="109"/>
  <c r="S2416" i="109"/>
  <c r="N2380" i="109"/>
  <c r="X926" i="109"/>
  <c r="Q835" i="109"/>
  <c r="O572" i="109"/>
  <c r="P3437" i="109"/>
  <c r="R2353" i="109"/>
  <c r="O1026" i="112"/>
  <c r="Y1543" i="109"/>
  <c r="X1898" i="109"/>
  <c r="Z2165" i="109"/>
  <c r="O891" i="109"/>
  <c r="X3431" i="109"/>
  <c r="Y924" i="109"/>
  <c r="T1168" i="109"/>
  <c r="V2677" i="109"/>
  <c r="O58" i="110"/>
  <c r="Y796" i="109"/>
  <c r="W3743" i="109"/>
  <c r="W3337" i="109"/>
  <c r="P18" i="110"/>
  <c r="U847" i="109"/>
  <c r="S192" i="109"/>
  <c r="R2633" i="109"/>
  <c r="P1550" i="112"/>
  <c r="R3423" i="109"/>
  <c r="V1301" i="109"/>
  <c r="V93" i="109"/>
  <c r="R2714" i="109"/>
  <c r="S2294" i="109"/>
  <c r="U3728" i="109"/>
  <c r="N465" i="112"/>
  <c r="Q1094" i="112"/>
  <c r="P987" i="109"/>
  <c r="P2950" i="109"/>
  <c r="P608" i="109"/>
  <c r="N1960" i="109"/>
  <c r="U4166" i="109"/>
  <c r="P432" i="109"/>
  <c r="O2965" i="109"/>
  <c r="T193" i="109"/>
  <c r="Q44" i="109"/>
  <c r="N621" i="109"/>
  <c r="O1726" i="112"/>
  <c r="W1746" i="109"/>
  <c r="N378" i="109"/>
  <c r="Z2883" i="109"/>
  <c r="P600" i="109"/>
  <c r="U2217" i="109"/>
  <c r="X383" i="109"/>
  <c r="W1856" i="109"/>
  <c r="S2812" i="109"/>
  <c r="Q2736" i="109"/>
  <c r="N609" i="112"/>
  <c r="P2308" i="109"/>
  <c r="Q1480" i="109"/>
  <c r="P1870" i="109"/>
  <c r="N1400" i="112"/>
  <c r="P2710" i="109"/>
  <c r="Q2303" i="109"/>
  <c r="Y2675" i="109"/>
  <c r="Q3513" i="109"/>
  <c r="R3767" i="109"/>
  <c r="P56" i="110"/>
  <c r="R2270" i="112"/>
  <c r="R1963" i="109"/>
  <c r="R467" i="109"/>
  <c r="T1860" i="109"/>
  <c r="R3469" i="109"/>
  <c r="Q1274" i="109"/>
  <c r="Q1531" i="112"/>
  <c r="T186" i="109"/>
  <c r="Q1288" i="109"/>
  <c r="U4287" i="109"/>
  <c r="R14" i="109"/>
  <c r="R3198" i="109"/>
  <c r="U2104" i="109"/>
  <c r="P970" i="109"/>
  <c r="T225" i="109"/>
  <c r="V3464" i="109"/>
  <c r="Q1693" i="109"/>
  <c r="O3746" i="109"/>
  <c r="Q3323" i="109"/>
  <c r="T2201" i="109"/>
  <c r="O213" i="109"/>
  <c r="O1311" i="109"/>
  <c r="Q2447" i="112"/>
  <c r="S2757" i="109"/>
  <c r="W2044" i="109"/>
  <c r="P2663" i="109"/>
  <c r="Y2065" i="109"/>
  <c r="U3820" i="109"/>
  <c r="Q1475" i="109"/>
  <c r="S3861" i="109"/>
  <c r="P613" i="112"/>
  <c r="U3419" i="109"/>
  <c r="X1528" i="109"/>
  <c r="W1312" i="109"/>
  <c r="Q2044" i="109"/>
  <c r="R1132" i="109"/>
  <c r="S4308" i="109"/>
  <c r="Y1520" i="109"/>
  <c r="T2673" i="109"/>
  <c r="X3376" i="109"/>
  <c r="Y1355" i="109"/>
  <c r="X1283" i="109"/>
  <c r="N3899" i="109"/>
  <c r="T2338" i="109"/>
  <c r="N1466" i="109"/>
  <c r="N3206" i="109"/>
  <c r="T1565" i="109"/>
  <c r="R446" i="109"/>
  <c r="Q2703" i="109"/>
  <c r="O42" i="109"/>
  <c r="K100" i="113"/>
  <c r="S3388" i="109"/>
  <c r="R1263" i="109"/>
  <c r="Z1450" i="109"/>
  <c r="O452" i="109"/>
  <c r="K3" i="110"/>
  <c r="Q1329" i="109"/>
  <c r="U856" i="109"/>
  <c r="Q2964" i="109"/>
  <c r="T4194" i="109"/>
  <c r="Q715" i="112"/>
  <c r="S3908" i="109"/>
  <c r="R1866" i="109"/>
  <c r="Q2935" i="109"/>
  <c r="N132" i="109"/>
  <c r="Q132" i="112"/>
  <c r="S805" i="109"/>
  <c r="O9" i="112"/>
  <c r="Y1585" i="109"/>
  <c r="R2680" i="109"/>
  <c r="S1309" i="109"/>
  <c r="Y1371" i="109"/>
  <c r="R605" i="109"/>
  <c r="X2361" i="109"/>
  <c r="T4191" i="109"/>
  <c r="T441" i="109"/>
  <c r="Q442" i="109"/>
  <c r="T3871" i="109"/>
  <c r="Q83" i="110"/>
  <c r="S623" i="109"/>
  <c r="P2629" i="109"/>
  <c r="U947" i="109"/>
  <c r="N1124" i="109"/>
  <c r="O1296" i="112"/>
  <c r="N3760" i="109"/>
  <c r="Q1485" i="112"/>
  <c r="R3184" i="109"/>
  <c r="O1194" i="109"/>
  <c r="T1926" i="109"/>
  <c r="T3327" i="109"/>
  <c r="X4141" i="109"/>
  <c r="U1705" i="109"/>
  <c r="W137" i="109"/>
  <c r="X2972" i="109"/>
  <c r="Q111" i="109"/>
  <c r="N361" i="112"/>
  <c r="T70" i="109"/>
  <c r="Q321" i="112"/>
  <c r="R198" i="112"/>
  <c r="T3338" i="109"/>
  <c r="S3381" i="109"/>
  <c r="S4198" i="109"/>
  <c r="Y3731" i="109"/>
  <c r="O1601" i="109"/>
  <c r="O2193" i="109"/>
  <c r="S2750" i="109"/>
  <c r="U3373" i="109"/>
  <c r="X3469" i="109"/>
  <c r="P1285" i="109"/>
  <c r="Q807" i="112"/>
  <c r="W1717" i="109"/>
  <c r="O609" i="109"/>
  <c r="O3054" i="109"/>
  <c r="P1678" i="109"/>
  <c r="P246" i="109"/>
  <c r="W4273" i="109"/>
  <c r="V906" i="109"/>
  <c r="P3708" i="109"/>
  <c r="P2284" i="109"/>
  <c r="V22" i="109"/>
  <c r="Q968" i="112"/>
  <c r="Y1210" i="109"/>
  <c r="Q1680" i="109"/>
  <c r="P373" i="112"/>
  <c r="X1707" i="109"/>
  <c r="W3119" i="109"/>
  <c r="S256" i="109"/>
  <c r="V973" i="109"/>
  <c r="Q3562" i="109"/>
  <c r="R4166" i="109"/>
  <c r="Z3643" i="109"/>
  <c r="T4" i="109"/>
  <c r="N1613" i="109"/>
  <c r="V2748" i="109"/>
  <c r="Q3330" i="109"/>
  <c r="O483" i="109"/>
  <c r="R814" i="109"/>
  <c r="T1545" i="109"/>
  <c r="S3813" i="109"/>
  <c r="P1186" i="112"/>
  <c r="R2463" i="109"/>
  <c r="W2575" i="109"/>
  <c r="M157" i="110"/>
  <c r="Q846" i="109"/>
  <c r="Y3552" i="109"/>
  <c r="U1117" i="109"/>
  <c r="Q1618" i="112"/>
  <c r="Y3169" i="109"/>
  <c r="T68" i="110"/>
  <c r="O2026" i="109"/>
  <c r="R2490" i="112"/>
  <c r="X1148" i="109"/>
  <c r="Y3748" i="109"/>
  <c r="N172" i="112"/>
  <c r="U2296" i="109"/>
  <c r="S2840" i="109"/>
  <c r="W2660" i="109"/>
  <c r="N2565" i="109"/>
  <c r="O3664" i="109"/>
  <c r="N635" i="109"/>
  <c r="N2711" i="109"/>
  <c r="U2101" i="109"/>
  <c r="Q1368" i="109"/>
  <c r="P3715" i="109"/>
  <c r="Z3990" i="109"/>
  <c r="N1746" i="109"/>
  <c r="N117" i="110"/>
  <c r="N541" i="112"/>
  <c r="V3321" i="109"/>
  <c r="R4245" i="109"/>
  <c r="X3498" i="109"/>
  <c r="O2689" i="109"/>
  <c r="X3490" i="109"/>
  <c r="R3203" i="109"/>
  <c r="Q437" i="109"/>
  <c r="S2781" i="109"/>
  <c r="W1355" i="109"/>
  <c r="W3923" i="109"/>
  <c r="S1665" i="109"/>
  <c r="N35" i="109"/>
  <c r="Y1269" i="109"/>
  <c r="R3517" i="109"/>
  <c r="R3345" i="109"/>
  <c r="X1583" i="109"/>
  <c r="R395" i="109"/>
  <c r="O2237" i="109"/>
  <c r="S1522" i="109"/>
  <c r="Q731" i="112"/>
  <c r="V3210" i="109"/>
  <c r="V476" i="109"/>
  <c r="W547" i="109"/>
  <c r="R3366" i="109"/>
  <c r="T3132" i="109"/>
  <c r="X3039" i="109"/>
  <c r="V1708" i="109"/>
  <c r="V1191" i="109"/>
  <c r="T3176" i="109"/>
  <c r="Q2235" i="109"/>
  <c r="O829" i="109"/>
  <c r="U1163" i="109"/>
  <c r="N1155" i="112"/>
  <c r="P4305" i="109"/>
  <c r="Q1079" i="112"/>
  <c r="S2658" i="109"/>
  <c r="U890" i="109"/>
  <c r="Q746" i="109"/>
  <c r="Y3659" i="109"/>
  <c r="Q395" i="109"/>
  <c r="N4183" i="109"/>
  <c r="X522" i="109"/>
  <c r="U2220" i="109"/>
  <c r="N1106" i="109"/>
  <c r="N1860" i="109"/>
  <c r="T3151" i="109"/>
  <c r="N203" i="109"/>
  <c r="N2249" i="109"/>
  <c r="U198" i="109"/>
  <c r="Q1271" i="109"/>
  <c r="Q1705" i="109"/>
  <c r="U592" i="109"/>
  <c r="Y1980" i="109"/>
  <c r="Q2351" i="112"/>
  <c r="P106" i="109"/>
  <c r="Q3111" i="109"/>
  <c r="X1005" i="109"/>
  <c r="T3086" i="109"/>
  <c r="O804" i="109"/>
  <c r="V874" i="109"/>
  <c r="T531" i="109"/>
  <c r="O3448" i="109"/>
  <c r="V2816" i="109"/>
  <c r="X3169" i="109"/>
  <c r="O3121" i="109"/>
  <c r="X254" i="109"/>
  <c r="O1877" i="109"/>
  <c r="X577" i="109"/>
  <c r="T1293" i="109"/>
  <c r="O2457" i="112"/>
  <c r="Q1479" i="109"/>
  <c r="P2303" i="109"/>
  <c r="Y1685" i="109"/>
  <c r="U219" i="109"/>
  <c r="V1493" i="109"/>
  <c r="V2193" i="109"/>
  <c r="T23" i="109"/>
  <c r="R3299" i="109"/>
  <c r="N84" i="109"/>
  <c r="R4230" i="109"/>
  <c r="S3185" i="109"/>
  <c r="O2704" i="109"/>
  <c r="U1524" i="109"/>
  <c r="Z3587" i="109"/>
  <c r="Q22" i="110"/>
  <c r="N1848" i="112"/>
  <c r="P1119" i="109"/>
  <c r="S3941" i="109"/>
  <c r="Q3122" i="109"/>
  <c r="X1546" i="109"/>
  <c r="Z4343" i="109"/>
  <c r="R3083" i="109"/>
  <c r="R2656" i="109"/>
  <c r="S1827" i="109"/>
  <c r="T1615" i="109"/>
  <c r="U2950" i="109"/>
  <c r="Q3774" i="109"/>
  <c r="P3488" i="109"/>
  <c r="X2054" i="109"/>
  <c r="U2432" i="109"/>
  <c r="N420" i="109"/>
  <c r="O1155" i="109"/>
  <c r="N390" i="109"/>
  <c r="W1595" i="109"/>
  <c r="Y989" i="109"/>
  <c r="N48" i="112"/>
  <c r="O4046" i="109"/>
  <c r="Y446" i="109"/>
  <c r="S811" i="109"/>
  <c r="R683" i="112"/>
  <c r="U3741" i="109"/>
  <c r="P2063" i="109"/>
  <c r="T2010" i="109"/>
  <c r="O349" i="112"/>
  <c r="W2438" i="109"/>
  <c r="T2398" i="109"/>
  <c r="V1502" i="109"/>
  <c r="X782" i="109"/>
  <c r="W2370" i="109"/>
  <c r="U1577" i="109"/>
  <c r="Q639" i="112"/>
  <c r="Y1548" i="109"/>
  <c r="X4206" i="109"/>
  <c r="V4216" i="109"/>
  <c r="U4034" i="109"/>
  <c r="N63" i="109"/>
  <c r="Y1320" i="109"/>
  <c r="W2204" i="109"/>
  <c r="O778" i="109"/>
  <c r="Z3582" i="109"/>
  <c r="N1956" i="109"/>
  <c r="O1586" i="109"/>
  <c r="P3117" i="109"/>
  <c r="R1592" i="109"/>
  <c r="N1623" i="109"/>
  <c r="O2283" i="109"/>
  <c r="V3507" i="109"/>
  <c r="Q3917" i="109"/>
  <c r="Q1638" i="109"/>
  <c r="U2268" i="109"/>
  <c r="V419" i="109"/>
  <c r="R139" i="110"/>
  <c r="R2221" i="109"/>
  <c r="X377" i="109"/>
  <c r="V3689" i="109"/>
  <c r="O244" i="112"/>
  <c r="U1906" i="109"/>
  <c r="N1272" i="112"/>
  <c r="X123" i="109"/>
  <c r="V543" i="109"/>
  <c r="N99" i="112"/>
  <c r="V1115" i="109"/>
  <c r="L5" i="110"/>
  <c r="Y3322" i="109"/>
  <c r="Q2566" i="109"/>
  <c r="V4072" i="109"/>
  <c r="O3080" i="109"/>
  <c r="R788" i="109"/>
  <c r="U929" i="109"/>
  <c r="Q56" i="109"/>
  <c r="Y129" i="109"/>
  <c r="X3791" i="109"/>
  <c r="U2827" i="109"/>
  <c r="U1583" i="109"/>
  <c r="V2802" i="109"/>
  <c r="S3000" i="109"/>
  <c r="U2691" i="109"/>
  <c r="X876" i="109"/>
  <c r="N39" i="110"/>
  <c r="V4063" i="109"/>
  <c r="Q2733" i="109"/>
  <c r="X4265" i="109"/>
  <c r="Q3292" i="109"/>
  <c r="X3016" i="109"/>
  <c r="X1732" i="109"/>
  <c r="W3463" i="109"/>
  <c r="P3299" i="109"/>
  <c r="N1149" i="109"/>
  <c r="O4159" i="109"/>
  <c r="V3131" i="109"/>
  <c r="O80" i="109"/>
  <c r="P924" i="109"/>
  <c r="U1314" i="109"/>
  <c r="S921" i="109"/>
  <c r="Q1604" i="109"/>
  <c r="O3047" i="109"/>
  <c r="Q2808" i="109"/>
  <c r="U3562" i="109"/>
  <c r="N1137" i="109"/>
  <c r="P3784" i="109"/>
  <c r="N1327" i="112"/>
  <c r="N2367" i="109"/>
  <c r="X930" i="109"/>
  <c r="Y3370" i="109"/>
  <c r="R2778" i="109"/>
  <c r="Q19" i="112"/>
  <c r="V1336" i="109"/>
  <c r="N2586" i="109"/>
  <c r="O2329" i="109"/>
  <c r="Y3023" i="109"/>
  <c r="W1941" i="109"/>
  <c r="P195" i="109"/>
  <c r="N3351" i="109"/>
  <c r="N3362" i="109"/>
  <c r="N37" i="109"/>
  <c r="W1984" i="109"/>
  <c r="Q3031" i="109"/>
  <c r="Q1270" i="112"/>
  <c r="O1599" i="109"/>
  <c r="V2226" i="109"/>
  <c r="O1401" i="112"/>
  <c r="X182" i="109"/>
  <c r="O1364" i="109"/>
  <c r="S4299" i="109"/>
  <c r="R3836" i="109"/>
  <c r="N2237" i="109"/>
  <c r="R2065" i="109"/>
  <c r="V1310" i="109"/>
  <c r="X1467" i="109"/>
  <c r="X433" i="109"/>
  <c r="Q3293" i="109"/>
  <c r="T1304" i="109"/>
  <c r="P879" i="109"/>
  <c r="T1672" i="109"/>
  <c r="Y3031" i="109"/>
  <c r="Q2315" i="109"/>
  <c r="Q4292" i="109"/>
  <c r="X2067" i="109"/>
  <c r="T47" i="109"/>
  <c r="Q2707" i="109"/>
  <c r="Q3297" i="109"/>
  <c r="W407" i="109"/>
  <c r="O3052" i="109"/>
  <c r="V2324" i="109"/>
  <c r="P1665" i="109"/>
  <c r="P3306" i="109"/>
  <c r="U586" i="109"/>
  <c r="T996" i="109"/>
  <c r="V1217" i="109"/>
  <c r="Y1573" i="109"/>
  <c r="S3358" i="109"/>
  <c r="Q3041" i="109"/>
  <c r="R2438" i="109"/>
  <c r="U544" i="109"/>
  <c r="X2044" i="109"/>
  <c r="O2270" i="109"/>
  <c r="N2238" i="112"/>
  <c r="X2815" i="109"/>
  <c r="P4129" i="109"/>
  <c r="W2615" i="109"/>
  <c r="W1255" i="109"/>
  <c r="Q3852" i="109"/>
  <c r="V1348" i="109"/>
  <c r="R192" i="112"/>
  <c r="Q3549" i="109"/>
  <c r="Y2061" i="109"/>
  <c r="T74" i="109"/>
  <c r="P753" i="109"/>
  <c r="Q578" i="109"/>
  <c r="T1123" i="109"/>
  <c r="O3338" i="109"/>
  <c r="P982" i="109"/>
  <c r="U499" i="109"/>
  <c r="O3353" i="109"/>
  <c r="T229" i="109"/>
  <c r="N1742" i="109"/>
  <c r="S2261" i="109"/>
  <c r="X3542" i="109"/>
  <c r="W204" i="109"/>
  <c r="Q2071" i="109"/>
  <c r="O3020" i="109"/>
  <c r="W1940" i="109"/>
  <c r="N869" i="112"/>
  <c r="V3554" i="109"/>
  <c r="T2250" i="109"/>
  <c r="S4086" i="109"/>
  <c r="P1941" i="109"/>
  <c r="R1801" i="112"/>
  <c r="Q555" i="109"/>
  <c r="P1228" i="112"/>
  <c r="R3375" i="109"/>
  <c r="Y26" i="109"/>
  <c r="V1928" i="109"/>
  <c r="N2260" i="109"/>
  <c r="W1741" i="109"/>
  <c r="N3517" i="109"/>
  <c r="O1019" i="109"/>
  <c r="W4152" i="109"/>
  <c r="S2333" i="109"/>
  <c r="W1329" i="109"/>
  <c r="S1555" i="109"/>
  <c r="V978" i="109"/>
  <c r="N1073" i="112"/>
  <c r="P175" i="109"/>
  <c r="N3068" i="109"/>
  <c r="S3531" i="109"/>
  <c r="U2354" i="109"/>
  <c r="P23" i="110"/>
  <c r="W1942" i="109"/>
  <c r="Q1232" i="109"/>
  <c r="U3800" i="109"/>
  <c r="X3018" i="109"/>
  <c r="S509" i="109"/>
  <c r="O197" i="109"/>
  <c r="Y1502" i="109"/>
  <c r="W2592" i="109"/>
  <c r="K89" i="110"/>
  <c r="N1617" i="112"/>
  <c r="N1228" i="109"/>
  <c r="R2073" i="109"/>
  <c r="N285" i="112"/>
  <c r="O83" i="112"/>
  <c r="N3870" i="109"/>
  <c r="P3305" i="109"/>
  <c r="Q2292" i="109"/>
  <c r="W494" i="109"/>
  <c r="T516" i="109"/>
  <c r="N173" i="109"/>
  <c r="S79" i="109"/>
  <c r="X1222" i="109"/>
  <c r="Y43" i="109"/>
  <c r="O4045" i="109"/>
  <c r="S3863" i="109"/>
  <c r="O423" i="109"/>
  <c r="Z2885" i="109"/>
  <c r="Q1213" i="109"/>
  <c r="S3416" i="109"/>
  <c r="X526" i="109"/>
  <c r="P2268" i="109"/>
  <c r="P3497" i="109"/>
  <c r="U521" i="109"/>
  <c r="N602" i="109"/>
  <c r="O3839" i="109"/>
  <c r="S1654" i="109"/>
  <c r="V1507" i="109"/>
  <c r="T970" i="109"/>
  <c r="R3687" i="109"/>
  <c r="V2310" i="109"/>
  <c r="P3859" i="109"/>
  <c r="W373" i="109"/>
  <c r="P4106" i="109"/>
  <c r="N4173" i="109"/>
  <c r="R2315" i="109"/>
  <c r="U1642" i="109"/>
  <c r="S208" i="109"/>
  <c r="W972" i="109"/>
  <c r="N3093" i="109"/>
  <c r="N2342" i="109"/>
  <c r="P162" i="109"/>
  <c r="U1537" i="109"/>
  <c r="Y3295" i="109"/>
  <c r="T1959" i="109"/>
  <c r="W1709" i="109"/>
  <c r="Q262" i="109"/>
  <c r="R741" i="109"/>
  <c r="N3569" i="109"/>
  <c r="O583" i="109"/>
  <c r="P645" i="109"/>
  <c r="O1946" i="109"/>
  <c r="U919" i="109"/>
  <c r="T4072" i="109"/>
  <c r="N2111" i="109"/>
  <c r="R4162" i="109"/>
  <c r="O1263" i="109"/>
  <c r="T3103" i="109"/>
  <c r="S755" i="109"/>
  <c r="Q1314" i="109"/>
  <c r="Y2235" i="109"/>
  <c r="X894" i="109"/>
  <c r="P14" i="112"/>
  <c r="S3146" i="109"/>
  <c r="O1068" i="112"/>
  <c r="P393" i="109"/>
  <c r="U175" i="109"/>
  <c r="U3076" i="109"/>
  <c r="U744" i="109"/>
  <c r="O2005" i="109"/>
  <c r="S1989" i="109"/>
  <c r="W3561" i="109"/>
  <c r="Y2818" i="109"/>
  <c r="R3457" i="109"/>
  <c r="X1914" i="109"/>
  <c r="K78" i="110"/>
  <c r="X2296" i="109"/>
  <c r="N251" i="109"/>
  <c r="V2828" i="109"/>
  <c r="P3327" i="109"/>
  <c r="V1278" i="109"/>
  <c r="W3510" i="109"/>
  <c r="X2243" i="109"/>
  <c r="Y2418" i="109"/>
  <c r="P3705" i="109"/>
  <c r="S1828" i="109"/>
  <c r="T3794" i="109"/>
  <c r="X1972" i="109"/>
  <c r="R880" i="112"/>
  <c r="N829" i="109"/>
  <c r="X647" i="109"/>
  <c r="R399" i="109"/>
  <c r="P383" i="112"/>
  <c r="S2328" i="109"/>
  <c r="O127" i="109"/>
  <c r="V452" i="109"/>
  <c r="P4060" i="109"/>
  <c r="V755" i="109"/>
  <c r="S3668" i="109"/>
  <c r="X2019" i="109"/>
  <c r="W652" i="109"/>
  <c r="S567" i="109"/>
  <c r="R3382" i="109"/>
  <c r="Q291" i="109"/>
  <c r="R3346" i="109"/>
  <c r="Y3576" i="109"/>
  <c r="S2680" i="109"/>
  <c r="R3544" i="109"/>
  <c r="Y13" i="109"/>
  <c r="O2677" i="109"/>
  <c r="V395" i="109"/>
  <c r="O262" i="109"/>
  <c r="X2081" i="109"/>
  <c r="Z700" i="109"/>
  <c r="U3839" i="109"/>
  <c r="W897" i="109"/>
  <c r="N3360" i="109"/>
  <c r="Q1157" i="109"/>
  <c r="W757" i="109"/>
  <c r="T4098" i="109"/>
  <c r="R843" i="109"/>
  <c r="R1156" i="109"/>
  <c r="Q1750" i="112"/>
  <c r="N3712" i="109"/>
  <c r="S3738" i="109"/>
  <c r="Y3699" i="109"/>
  <c r="Q1265" i="112"/>
  <c r="W3350" i="109"/>
  <c r="O793" i="112"/>
  <c r="X75" i="109"/>
  <c r="O1615" i="112"/>
  <c r="X396" i="109"/>
  <c r="M81" i="110"/>
  <c r="O3485" i="109"/>
  <c r="R2343" i="109"/>
  <c r="V1994" i="109"/>
  <c r="Y3929" i="109"/>
  <c r="N481" i="109"/>
  <c r="P734" i="112"/>
  <c r="X2656" i="109"/>
  <c r="S3007" i="109"/>
  <c r="Q2583" i="109"/>
  <c r="V1130" i="109"/>
  <c r="U4047" i="109"/>
  <c r="T500" i="109"/>
  <c r="P4082" i="109"/>
  <c r="W2769" i="109"/>
  <c r="R2224" i="109"/>
  <c r="S2430" i="109"/>
  <c r="U3840" i="109"/>
  <c r="T1552" i="109"/>
  <c r="P2749" i="109"/>
  <c r="Q572" i="109"/>
  <c r="N1204" i="112"/>
  <c r="Q1186" i="109"/>
  <c r="Z3999" i="109"/>
  <c r="Q2015" i="109"/>
  <c r="W871" i="109"/>
  <c r="S1560" i="109"/>
  <c r="W2574" i="109"/>
  <c r="Y399" i="109"/>
  <c r="S1740" i="109"/>
  <c r="N2035" i="109"/>
  <c r="Y1496" i="109"/>
  <c r="N633" i="112"/>
  <c r="X742" i="109"/>
  <c r="P2997" i="109"/>
  <c r="Y2087" i="109"/>
  <c r="P225" i="109"/>
  <c r="P1879" i="109"/>
  <c r="P527" i="109"/>
  <c r="U3934" i="109"/>
  <c r="O2700" i="109"/>
  <c r="V1864" i="109"/>
  <c r="R3062" i="109"/>
  <c r="R875" i="109"/>
  <c r="O1462" i="109"/>
  <c r="O3119" i="109"/>
  <c r="U2764" i="109"/>
  <c r="S616" i="109"/>
  <c r="R551" i="109"/>
  <c r="W416" i="109"/>
  <c r="U1385" i="109"/>
  <c r="T2297" i="109"/>
  <c r="Q774" i="112"/>
  <c r="U2789" i="109"/>
  <c r="N4096" i="109"/>
  <c r="P6" i="110"/>
  <c r="T2219" i="109"/>
  <c r="N1263" i="109"/>
  <c r="Y867" i="109"/>
  <c r="Y3506" i="109"/>
  <c r="N601" i="109"/>
  <c r="Y382" i="109"/>
  <c r="Y3301" i="109"/>
  <c r="T2423" i="109"/>
  <c r="X800" i="109"/>
  <c r="U1199" i="109"/>
  <c r="P575" i="109"/>
  <c r="Y625" i="109"/>
  <c r="X531" i="109"/>
  <c r="O873" i="109"/>
  <c r="N1262" i="109"/>
  <c r="L38" i="110"/>
  <c r="T3470" i="109"/>
  <c r="Y120" i="109"/>
  <c r="Y2764" i="109"/>
  <c r="Q599" i="109"/>
  <c r="Q1418" i="112"/>
  <c r="V1204" i="109"/>
  <c r="X2635" i="109"/>
  <c r="R1730" i="109"/>
  <c r="R2952" i="109"/>
  <c r="W2591" i="109"/>
  <c r="Y802" i="109"/>
  <c r="V2230" i="109"/>
  <c r="P628" i="109"/>
  <c r="X569" i="109"/>
  <c r="O2680" i="109"/>
  <c r="N1536" i="112"/>
  <c r="V898" i="109"/>
  <c r="J140" i="110"/>
  <c r="O2280" i="109"/>
  <c r="T4225" i="109"/>
  <c r="P2200" i="109"/>
  <c r="W236" i="109"/>
  <c r="Q2454" i="109"/>
  <c r="O3785" i="109"/>
  <c r="S1610" i="109"/>
  <c r="Q1728" i="109"/>
  <c r="N850" i="109"/>
  <c r="Y966" i="109"/>
  <c r="W2756" i="109"/>
  <c r="Q1179" i="109"/>
  <c r="N1661" i="112"/>
  <c r="S1722" i="109"/>
  <c r="R3450" i="109"/>
  <c r="Y3491" i="109"/>
  <c r="S2786" i="109"/>
  <c r="R389" i="109"/>
  <c r="Y3721" i="109"/>
  <c r="N1937" i="109"/>
  <c r="X3050" i="109"/>
  <c r="X1021" i="109"/>
  <c r="P1906" i="109"/>
  <c r="O791" i="109"/>
  <c r="N1335" i="109"/>
  <c r="V2237" i="109"/>
  <c r="Q123" i="112"/>
  <c r="Y2340" i="109"/>
  <c r="W431" i="109"/>
  <c r="Q46" i="110"/>
  <c r="Z1054" i="109"/>
  <c r="N2106" i="109"/>
  <c r="V19" i="109"/>
  <c r="R1343" i="109"/>
  <c r="O836" i="109"/>
  <c r="S18" i="109"/>
  <c r="R438" i="109"/>
  <c r="X1347" i="109"/>
  <c r="W3569" i="109"/>
  <c r="N327" i="112"/>
  <c r="Q4035" i="109"/>
  <c r="Q1156" i="109"/>
  <c r="V3770" i="109"/>
  <c r="U3550" i="109"/>
  <c r="Q2620" i="109"/>
  <c r="X1975" i="109"/>
  <c r="Q2010" i="109"/>
  <c r="W4274" i="109"/>
  <c r="T1623" i="109"/>
  <c r="U4149" i="109"/>
  <c r="Q1931" i="109"/>
  <c r="O3196" i="109"/>
  <c r="P585" i="109"/>
  <c r="U1114" i="109"/>
  <c r="V2089" i="109"/>
  <c r="P1272" i="109"/>
  <c r="X78" i="109"/>
  <c r="X1645" i="109"/>
  <c r="Q3784" i="109"/>
  <c r="S1116" i="109"/>
  <c r="P4150" i="109"/>
  <c r="W3400" i="109"/>
  <c r="P1220" i="109"/>
  <c r="T1897" i="109"/>
  <c r="U1871" i="109"/>
  <c r="Q1414" i="112"/>
  <c r="Q1688" i="109"/>
  <c r="N888" i="109"/>
  <c r="W1343" i="109"/>
  <c r="N3498" i="109"/>
  <c r="N1945" i="109"/>
  <c r="S2728" i="109"/>
  <c r="O1953" i="109"/>
  <c r="O2410" i="109"/>
  <c r="Q3063" i="109"/>
  <c r="V2827" i="109"/>
  <c r="S43" i="110"/>
  <c r="R3115" i="109"/>
  <c r="P506" i="109"/>
  <c r="X1668" i="109"/>
  <c r="W2081" i="109"/>
  <c r="R580" i="109"/>
  <c r="W636" i="109"/>
  <c r="N2595" i="109"/>
  <c r="O3007" i="109"/>
  <c r="R198" i="109"/>
  <c r="U2959" i="109"/>
  <c r="R3422" i="109"/>
  <c r="W3915" i="109"/>
  <c r="O3936" i="109"/>
  <c r="O3301" i="109"/>
  <c r="Q1684" i="112"/>
  <c r="U840" i="109"/>
  <c r="Y760" i="109"/>
  <c r="V3793" i="109"/>
  <c r="U833" i="109"/>
  <c r="N1706" i="112"/>
  <c r="Y882" i="109"/>
  <c r="W65" i="109"/>
  <c r="Q1629" i="109"/>
  <c r="U2034" i="109"/>
  <c r="T1377" i="109"/>
  <c r="O1477" i="112"/>
  <c r="Q2584" i="112"/>
  <c r="S941" i="109"/>
  <c r="V281" i="109"/>
  <c r="T3661" i="109"/>
  <c r="U2651" i="109"/>
  <c r="N594" i="109"/>
  <c r="W812" i="109"/>
  <c r="X1241" i="109"/>
  <c r="Z1436" i="109"/>
  <c r="W1227" i="109"/>
  <c r="N821" i="112"/>
  <c r="Q3148" i="109"/>
  <c r="Q2752" i="109"/>
  <c r="O3310" i="109"/>
  <c r="P1859" i="112"/>
  <c r="Y2707" i="109"/>
  <c r="S766" i="109"/>
  <c r="V4024" i="109"/>
  <c r="U1957" i="109"/>
  <c r="Y99" i="109"/>
  <c r="Z2536" i="109"/>
  <c r="P956" i="112"/>
  <c r="O3149" i="109"/>
  <c r="Y3931" i="109"/>
  <c r="U3002" i="109"/>
  <c r="N3288" i="109"/>
  <c r="W1910" i="109"/>
  <c r="R180" i="110"/>
  <c r="T2081" i="109"/>
  <c r="W3578" i="109"/>
  <c r="S1200" i="109"/>
  <c r="Y88" i="109"/>
  <c r="V2806" i="109"/>
  <c r="T555" i="109"/>
  <c r="V1849" i="109"/>
  <c r="U3884" i="109"/>
  <c r="X3045" i="109"/>
  <c r="P2580" i="109"/>
  <c r="R1953" i="109"/>
  <c r="P977" i="112"/>
  <c r="X957" i="109"/>
  <c r="W4239" i="109"/>
  <c r="V2938" i="109"/>
  <c r="W1186" i="109"/>
  <c r="X1894" i="109"/>
  <c r="Q3779" i="109"/>
  <c r="N28" i="109"/>
  <c r="R599" i="109"/>
  <c r="T1466" i="109"/>
  <c r="Q3792" i="109"/>
  <c r="T605" i="109"/>
  <c r="P1940" i="109"/>
  <c r="T3433" i="109"/>
  <c r="S42" i="109"/>
  <c r="V2293" i="109"/>
  <c r="X899" i="109"/>
  <c r="P2364" i="109"/>
  <c r="R2214" i="109"/>
  <c r="U3828" i="109"/>
  <c r="U2438" i="109"/>
  <c r="P4098" i="109"/>
  <c r="N926" i="109"/>
  <c r="W908" i="109"/>
  <c r="R2049" i="109"/>
  <c r="S44" i="109"/>
  <c r="N3720" i="109"/>
  <c r="N2210" i="109"/>
  <c r="P4293" i="109"/>
  <c r="V1157" i="109"/>
  <c r="O1226" i="112"/>
  <c r="T2581" i="109"/>
  <c r="W983" i="109"/>
  <c r="W153" i="109"/>
  <c r="Y1704" i="109"/>
  <c r="W4234" i="109"/>
  <c r="S176" i="109"/>
  <c r="P4074" i="109"/>
  <c r="P2227" i="112"/>
  <c r="U1552" i="109"/>
  <c r="T1913" i="109"/>
  <c r="O356" i="112"/>
  <c r="N2581" i="112"/>
  <c r="W1565" i="109"/>
  <c r="T24" i="109"/>
  <c r="R2307" i="109"/>
  <c r="O534" i="109"/>
  <c r="V3654" i="109"/>
  <c r="P605" i="112"/>
  <c r="Q2419" i="109"/>
  <c r="U1353" i="109"/>
  <c r="O3549" i="109"/>
  <c r="Q2346" i="109"/>
  <c r="S1669" i="109"/>
  <c r="N3739" i="109"/>
  <c r="Q3023" i="109"/>
  <c r="S3153" i="109"/>
  <c r="Q1900" i="112"/>
  <c r="N1952" i="109"/>
  <c r="N1483" i="109"/>
  <c r="N306" i="112"/>
  <c r="V3854" i="109"/>
  <c r="P2699" i="109"/>
  <c r="U2961" i="109"/>
  <c r="O4283" i="109"/>
  <c r="U3015" i="109"/>
  <c r="P4174" i="109"/>
  <c r="N87" i="112"/>
  <c r="R2478" i="109"/>
  <c r="U3506" i="109"/>
  <c r="P4044" i="109"/>
  <c r="N3872" i="109"/>
  <c r="N3687" i="109"/>
  <c r="S619" i="109"/>
  <c r="S2737" i="109"/>
  <c r="U2722" i="109"/>
  <c r="V4029" i="109"/>
  <c r="U2712" i="109"/>
  <c r="S1191" i="109"/>
  <c r="R2352" i="109"/>
  <c r="P278" i="109"/>
  <c r="Q2029" i="109"/>
  <c r="T1109" i="109"/>
  <c r="Q2607" i="109"/>
  <c r="P11" i="109"/>
  <c r="S2834" i="109"/>
  <c r="Q2300" i="109"/>
  <c r="T1923" i="109"/>
  <c r="N3203" i="109"/>
  <c r="T2751" i="109"/>
  <c r="N2817" i="109"/>
  <c r="Q381" i="112"/>
  <c r="P3872" i="109"/>
  <c r="P2118" i="109"/>
  <c r="V3750" i="109"/>
  <c r="N1606" i="109"/>
  <c r="P2371" i="109"/>
  <c r="Y3383" i="109"/>
  <c r="T2449" i="109"/>
  <c r="Q2992" i="109"/>
  <c r="R1877" i="109"/>
  <c r="U1604" i="109"/>
  <c r="Y1289" i="109"/>
  <c r="N2037" i="109"/>
  <c r="U2947" i="109"/>
  <c r="T3768" i="109"/>
  <c r="S4212" i="109"/>
  <c r="W2329" i="109"/>
  <c r="N21" i="109"/>
  <c r="R1224" i="109"/>
  <c r="S900" i="109"/>
  <c r="T3029" i="109"/>
  <c r="X1279" i="109"/>
  <c r="R2691" i="109"/>
  <c r="Q613" i="109"/>
  <c r="P610" i="112"/>
  <c r="R217" i="112"/>
  <c r="R2104" i="109"/>
  <c r="P1011" i="109"/>
  <c r="Q3711" i="109"/>
  <c r="V2455" i="109"/>
  <c r="Y2625" i="109"/>
  <c r="R265" i="109"/>
  <c r="N3757" i="109"/>
  <c r="X751" i="109"/>
  <c r="O1908" i="109"/>
  <c r="V1309" i="109"/>
  <c r="W422" i="109"/>
  <c r="Q897" i="109"/>
  <c r="P2760" i="109"/>
  <c r="N245" i="109"/>
  <c r="R2038" i="109"/>
  <c r="W2315" i="109"/>
  <c r="O1558" i="109"/>
  <c r="T29" i="109"/>
  <c r="Z2905" i="109"/>
  <c r="P2141" i="112"/>
  <c r="T73" i="109"/>
  <c r="V376" i="109"/>
  <c r="T2835" i="109"/>
  <c r="T3386" i="109"/>
  <c r="T2331" i="109"/>
  <c r="N3680" i="109"/>
  <c r="P1315" i="109"/>
  <c r="Q1515" i="112"/>
  <c r="O3697" i="109"/>
  <c r="P768" i="109"/>
  <c r="N3505" i="109"/>
  <c r="Q2210" i="109"/>
  <c r="Z314" i="109"/>
  <c r="R3139" i="109"/>
  <c r="T2" i="109"/>
  <c r="V2778" i="109"/>
  <c r="T198" i="109"/>
  <c r="W4209" i="109"/>
  <c r="P65" i="109"/>
  <c r="P398" i="109"/>
  <c r="O4147" i="109"/>
  <c r="U273" i="109"/>
  <c r="W978" i="109"/>
  <c r="Q1505" i="112"/>
  <c r="R624" i="109"/>
  <c r="K105" i="110"/>
  <c r="W2585" i="109"/>
  <c r="T3793" i="109"/>
  <c r="N567" i="112"/>
  <c r="O909" i="109"/>
  <c r="Y60" i="109"/>
  <c r="Q2782" i="109"/>
  <c r="N1180" i="112"/>
  <c r="R2203" i="109"/>
  <c r="N2257" i="109"/>
  <c r="R1542" i="109"/>
  <c r="O4208" i="109"/>
  <c r="S408" i="109"/>
  <c r="X2027" i="109"/>
  <c r="Y3544" i="109"/>
  <c r="R3098" i="109"/>
  <c r="X2272" i="109"/>
  <c r="O771" i="109"/>
  <c r="W1283" i="109"/>
  <c r="Y2363" i="109"/>
  <c r="P757" i="109"/>
  <c r="S2777" i="109"/>
  <c r="P2290" i="109"/>
  <c r="U280" i="109"/>
  <c r="V1561" i="109"/>
  <c r="Y3106" i="109"/>
  <c r="W646" i="109"/>
  <c r="R3202" i="109"/>
  <c r="X1304" i="109"/>
  <c r="N1745" i="112"/>
  <c r="O4039" i="109"/>
  <c r="R2653" i="109"/>
  <c r="R3020" i="109"/>
  <c r="W1602" i="109"/>
  <c r="N2613" i="109"/>
  <c r="Y2334" i="109"/>
  <c r="X1323" i="109"/>
  <c r="N3026" i="109"/>
  <c r="Y1938" i="109"/>
  <c r="T1669" i="109"/>
  <c r="T3096" i="109"/>
  <c r="N253" i="112"/>
  <c r="S89" i="109"/>
  <c r="K49" i="113"/>
  <c r="W3077" i="109"/>
  <c r="Y2971" i="109"/>
  <c r="U3790" i="109"/>
  <c r="O458" i="109"/>
  <c r="P1830" i="109"/>
  <c r="U2653" i="109"/>
  <c r="W1721" i="109"/>
  <c r="P744" i="109"/>
  <c r="Q1361" i="109"/>
  <c r="W2674" i="109"/>
  <c r="N2028" i="109"/>
  <c r="Y1648" i="109"/>
  <c r="S94" i="109"/>
  <c r="P3193" i="109"/>
  <c r="N2010" i="109"/>
  <c r="O8" i="112"/>
  <c r="R3795" i="109"/>
  <c r="Q919" i="109"/>
  <c r="R817" i="109"/>
  <c r="X1644" i="109"/>
  <c r="T912" i="109"/>
  <c r="W156" i="109"/>
  <c r="N1685" i="109"/>
  <c r="U2762" i="109"/>
  <c r="N545" i="112"/>
  <c r="Q552" i="109"/>
  <c r="Y578" i="109"/>
  <c r="T1022" i="109"/>
  <c r="O232" i="109"/>
  <c r="X2195" i="109"/>
  <c r="S3080" i="109"/>
  <c r="O1899" i="112"/>
  <c r="R1940" i="109"/>
  <c r="W3436" i="109"/>
  <c r="R1479" i="109"/>
  <c r="V826" i="109"/>
  <c r="T2969" i="109"/>
  <c r="W3407" i="109"/>
  <c r="N2015" i="109"/>
  <c r="W4262" i="109"/>
  <c r="O3484" i="109"/>
  <c r="R4108" i="109"/>
  <c r="R2801" i="109"/>
  <c r="T4270" i="109"/>
  <c r="R4237" i="109"/>
  <c r="N2982" i="109"/>
  <c r="S2341" i="109"/>
  <c r="X2213" i="109"/>
  <c r="N1464" i="112"/>
  <c r="T2746" i="109"/>
  <c r="W1633" i="109"/>
  <c r="Y576" i="109"/>
  <c r="X3852" i="109"/>
  <c r="O861" i="109"/>
  <c r="O2416" i="109"/>
  <c r="S1362" i="109"/>
  <c r="Q3481" i="109"/>
  <c r="Q4181" i="109"/>
  <c r="O805" i="109"/>
  <c r="U3503" i="109"/>
  <c r="V1730" i="109"/>
  <c r="S1681" i="109"/>
  <c r="P4092" i="109"/>
  <c r="X808" i="109"/>
  <c r="X2320" i="109"/>
  <c r="R484" i="109"/>
  <c r="X912" i="109"/>
  <c r="Y119" i="109"/>
  <c r="R4048" i="109"/>
  <c r="Y1473" i="109"/>
  <c r="Y39" i="109"/>
  <c r="V1514" i="109"/>
  <c r="X1612" i="109"/>
  <c r="N3015" i="109"/>
  <c r="W1246" i="109"/>
  <c r="W3144" i="109"/>
  <c r="O519" i="109"/>
  <c r="X3551" i="109"/>
  <c r="T2101" i="109"/>
  <c r="O1674" i="109"/>
  <c r="P4036" i="109"/>
  <c r="V1663" i="109"/>
  <c r="Y2411" i="109"/>
  <c r="T268" i="109"/>
  <c r="Q3868" i="109"/>
  <c r="N993" i="109"/>
  <c r="W2757" i="109"/>
  <c r="N456" i="109"/>
  <c r="R1602" i="109"/>
  <c r="U214" i="109"/>
  <c r="U3011" i="109"/>
  <c r="S2360" i="109"/>
  <c r="O1111" i="109"/>
  <c r="W3685" i="109"/>
  <c r="Y171" i="109"/>
  <c r="U272" i="109"/>
  <c r="Q1241" i="109"/>
  <c r="P2737" i="109"/>
  <c r="Q1318" i="109"/>
  <c r="Y3160" i="109"/>
  <c r="Z1032" i="109"/>
  <c r="W1585" i="109"/>
  <c r="O4087" i="109"/>
  <c r="X1313" i="109"/>
  <c r="Y2699" i="109"/>
  <c r="U3841" i="109"/>
  <c r="T941" i="109"/>
  <c r="Y1517" i="109"/>
  <c r="T3184" i="109"/>
  <c r="W1566" i="109"/>
  <c r="X3442" i="109"/>
  <c r="S2394" i="109"/>
  <c r="N1896" i="112"/>
  <c r="O2400" i="109"/>
  <c r="Q480" i="109"/>
  <c r="Y1983" i="109"/>
  <c r="U3077" i="109"/>
  <c r="X2436" i="109"/>
  <c r="V637" i="109"/>
  <c r="S1498" i="109"/>
  <c r="O557" i="112"/>
  <c r="N2659" i="109"/>
  <c r="O591" i="109"/>
  <c r="P1369" i="109"/>
  <c r="N2784" i="109"/>
  <c r="T543" i="109"/>
  <c r="O843" i="109"/>
  <c r="U3712" i="109"/>
  <c r="N885" i="109"/>
  <c r="V2783" i="109"/>
  <c r="T4104" i="109"/>
  <c r="U3799" i="109"/>
  <c r="N277" i="112"/>
  <c r="Y3839" i="109"/>
  <c r="O3322" i="109"/>
  <c r="W3102" i="109"/>
  <c r="S2210" i="109"/>
  <c r="S2756" i="109"/>
  <c r="P2409" i="112"/>
  <c r="P467" i="109"/>
  <c r="W1827" i="109"/>
  <c r="Y3467" i="109"/>
  <c r="O4129" i="109"/>
  <c r="O2222" i="109"/>
  <c r="O1746" i="109"/>
  <c r="X3161" i="109"/>
  <c r="Q795" i="109"/>
  <c r="V3" i="109"/>
  <c r="Q463" i="109"/>
  <c r="V2108" i="109"/>
  <c r="P52" i="112"/>
  <c r="O555" i="109"/>
  <c r="N2698" i="109"/>
  <c r="X4203" i="109"/>
  <c r="S3109" i="109"/>
  <c r="Y930" i="109"/>
  <c r="Q1122" i="109"/>
  <c r="O2674" i="109"/>
  <c r="Q428" i="109"/>
  <c r="N214" i="109"/>
  <c r="O1645" i="109"/>
  <c r="V1194" i="109"/>
  <c r="R769" i="109"/>
  <c r="W3079" i="109"/>
  <c r="T407" i="109"/>
  <c r="R3858" i="109"/>
  <c r="O2730" i="109"/>
  <c r="T1140" i="109"/>
  <c r="O1556" i="109"/>
  <c r="V253" i="109"/>
  <c r="V1913" i="109"/>
  <c r="Q267" i="109"/>
  <c r="O835" i="109"/>
  <c r="U1573" i="109"/>
  <c r="U2662" i="109"/>
  <c r="Y1702" i="109"/>
  <c r="Q868" i="112"/>
  <c r="Y2022" i="109"/>
  <c r="U878" i="109"/>
  <c r="W4104" i="109"/>
  <c r="Q2837" i="109"/>
  <c r="T4228" i="109"/>
  <c r="V4277" i="109"/>
  <c r="X1877" i="109"/>
  <c r="P1867" i="109"/>
  <c r="W3576" i="109"/>
  <c r="Q1289" i="109"/>
  <c r="U1512" i="109"/>
  <c r="R3466" i="109"/>
  <c r="T2434" i="109"/>
  <c r="N736" i="112"/>
  <c r="X2616" i="109"/>
  <c r="Q3093" i="109"/>
  <c r="W4081" i="109"/>
  <c r="N2079" i="112"/>
  <c r="W765" i="109"/>
  <c r="P2019" i="109"/>
  <c r="V850" i="109"/>
  <c r="V2799" i="109"/>
  <c r="Y2005" i="109"/>
  <c r="Y1102" i="109"/>
  <c r="P3570" i="109"/>
  <c r="X2439" i="109"/>
  <c r="Y2824" i="109"/>
  <c r="S1967" i="109"/>
  <c r="Y1524" i="109"/>
  <c r="Q1633" i="112"/>
  <c r="X768" i="109"/>
  <c r="Q4067" i="109"/>
  <c r="T2739" i="109"/>
  <c r="S3117" i="109"/>
  <c r="N1303" i="109"/>
  <c r="N357" i="112"/>
  <c r="N1408" i="112"/>
  <c r="N3292" i="109"/>
  <c r="U34" i="109"/>
  <c r="N4145" i="109"/>
  <c r="T3195" i="109"/>
  <c r="N40" i="110"/>
  <c r="S1858" i="109"/>
  <c r="U2064" i="109"/>
  <c r="O2998" i="109"/>
  <c r="O4116" i="109"/>
  <c r="X570" i="109"/>
  <c r="V3429" i="109"/>
  <c r="W997" i="109"/>
  <c r="W1258" i="109"/>
  <c r="W40" i="109"/>
  <c r="V481" i="109"/>
  <c r="O1982" i="109"/>
  <c r="U2466" i="109"/>
  <c r="Q884" i="109"/>
  <c r="U2315" i="109"/>
  <c r="X1661" i="109"/>
  <c r="O225" i="109"/>
  <c r="W266" i="109"/>
  <c r="Q793" i="112"/>
  <c r="N1193" i="109"/>
  <c r="W1725" i="109"/>
  <c r="N1524" i="112"/>
  <c r="Y2956" i="109"/>
  <c r="T901" i="109"/>
  <c r="S3839" i="109"/>
  <c r="U1511" i="109"/>
  <c r="T14" i="109"/>
  <c r="Y4032" i="109"/>
  <c r="T149" i="109"/>
  <c r="U2559" i="109"/>
  <c r="N1936" i="109"/>
  <c r="Z2160" i="109"/>
  <c r="S38" i="109"/>
  <c r="Z308" i="109"/>
  <c r="N1710" i="109"/>
  <c r="O1017" i="109"/>
  <c r="Y1259" i="109"/>
  <c r="U3335" i="109"/>
  <c r="R111" i="109"/>
  <c r="P607" i="112"/>
  <c r="P4100" i="109"/>
  <c r="V1325" i="109"/>
  <c r="Q3208" i="109"/>
  <c r="W922" i="109"/>
  <c r="V1099" i="109"/>
  <c r="Y504" i="109"/>
  <c r="X3827" i="109"/>
  <c r="W1886" i="109"/>
  <c r="N3578" i="109"/>
  <c r="Z1040" i="109"/>
  <c r="S2598" i="109"/>
  <c r="R2044" i="109"/>
  <c r="Q1245" i="112"/>
  <c r="V1275" i="109"/>
  <c r="V4294" i="109"/>
  <c r="S491" i="109"/>
  <c r="P813" i="109"/>
  <c r="T1996" i="109"/>
  <c r="T2429" i="109"/>
  <c r="Q253" i="112"/>
  <c r="X927" i="109"/>
  <c r="X415" i="109"/>
  <c r="R1254" i="109"/>
  <c r="U41" i="109"/>
  <c r="V3190" i="109"/>
  <c r="T2593" i="109"/>
  <c r="X223" i="109"/>
  <c r="U3006" i="109"/>
  <c r="O3834" i="109"/>
  <c r="O815" i="112"/>
  <c r="N2693" i="109"/>
  <c r="N2845" i="109"/>
  <c r="T3326" i="109"/>
  <c r="U934" i="109"/>
  <c r="S501" i="109"/>
  <c r="X1322" i="109"/>
  <c r="U1564" i="109"/>
  <c r="O923" i="112"/>
  <c r="U103" i="109"/>
  <c r="T1714" i="109"/>
  <c r="V3746" i="109"/>
  <c r="X3459" i="109"/>
  <c r="N1417" i="112"/>
  <c r="T3696" i="109"/>
  <c r="V3173" i="109"/>
  <c r="N1635" i="109"/>
  <c r="O115" i="109"/>
  <c r="Q1382" i="112"/>
  <c r="O3126" i="109"/>
  <c r="N2375" i="109"/>
  <c r="U83" i="109"/>
  <c r="W1632" i="109"/>
  <c r="O4183" i="109"/>
  <c r="O1219" i="109"/>
  <c r="P2679" i="112"/>
  <c r="X4158" i="109"/>
  <c r="P1602" i="109"/>
  <c r="T3728" i="109"/>
  <c r="T4124" i="109"/>
  <c r="U2638" i="109"/>
  <c r="O3112" i="109"/>
  <c r="V43" i="109"/>
  <c r="Q1384" i="112"/>
  <c r="S3478" i="109"/>
  <c r="Q4060" i="109"/>
  <c r="N4180" i="109"/>
  <c r="X1611" i="109"/>
  <c r="S583" i="109"/>
  <c r="S1017" i="109"/>
  <c r="P1063" i="112"/>
  <c r="W446" i="109"/>
  <c r="O2759" i="109"/>
  <c r="W3897" i="109"/>
  <c r="W2249" i="109"/>
  <c r="O657" i="109"/>
  <c r="N3354" i="109"/>
  <c r="R657" i="109"/>
  <c r="Z704" i="109"/>
  <c r="Y177" i="109"/>
  <c r="V1842" i="109"/>
  <c r="W3397" i="109"/>
  <c r="N1853" i="112"/>
  <c r="R3805" i="109"/>
  <c r="T2729" i="109"/>
  <c r="X977" i="109"/>
  <c r="R1380" i="109"/>
  <c r="P1113" i="109"/>
  <c r="P2925" i="109"/>
  <c r="N1889" i="112"/>
  <c r="Y2810" i="109"/>
  <c r="Q4282" i="109"/>
  <c r="U1316" i="109"/>
  <c r="T3516" i="109"/>
  <c r="S1165" i="109"/>
  <c r="V70" i="109"/>
  <c r="R107" i="109"/>
  <c r="Z342" i="109"/>
  <c r="X25" i="109"/>
  <c r="W15" i="109"/>
  <c r="X2338" i="109"/>
  <c r="T3724" i="109"/>
  <c r="S3025" i="109"/>
  <c r="U4217" i="109"/>
  <c r="T2443" i="109"/>
  <c r="S3093" i="109"/>
  <c r="R1633" i="109"/>
  <c r="T2422" i="109"/>
  <c r="Q2072" i="109"/>
  <c r="R3100" i="109"/>
  <c r="T2363" i="109"/>
  <c r="O1273" i="109"/>
  <c r="W1175" i="109"/>
  <c r="X1948" i="109"/>
  <c r="R1914" i="109"/>
  <c r="T1199" i="109"/>
  <c r="Q2031" i="109"/>
  <c r="T2235" i="109"/>
  <c r="P822" i="109"/>
  <c r="O506" i="109"/>
  <c r="S2934" i="109"/>
  <c r="S838" i="109"/>
  <c r="Q164" i="109"/>
  <c r="S4255" i="109"/>
  <c r="Y765" i="109"/>
  <c r="Q2601" i="109"/>
  <c r="V2646" i="109"/>
  <c r="Q193" i="109"/>
  <c r="Y814" i="109"/>
  <c r="P3015" i="109"/>
  <c r="T946" i="109"/>
  <c r="X3915" i="109"/>
  <c r="T1126" i="109"/>
  <c r="W3848" i="109"/>
  <c r="P414" i="112"/>
  <c r="Q2812" i="109"/>
  <c r="Y3425" i="109"/>
  <c r="V1644" i="109"/>
  <c r="O149" i="109"/>
  <c r="X1462" i="109"/>
  <c r="P409" i="109"/>
  <c r="T1702" i="109"/>
  <c r="T926" i="109"/>
  <c r="O2104" i="109"/>
  <c r="W1251" i="109"/>
  <c r="O2612" i="109"/>
  <c r="Y2673" i="109"/>
  <c r="R2237" i="109"/>
  <c r="V2795" i="109"/>
  <c r="O1697" i="109"/>
  <c r="P487" i="112"/>
  <c r="N53" i="109"/>
  <c r="V2045" i="109"/>
  <c r="Q4085" i="109"/>
  <c r="N2061" i="109"/>
  <c r="N706" i="112"/>
  <c r="R4264" i="109"/>
  <c r="V2611" i="109"/>
  <c r="K19" i="113"/>
  <c r="X523" i="109"/>
  <c r="S545" i="109"/>
  <c r="Y59" i="109"/>
  <c r="N767" i="112"/>
  <c r="Q275" i="109"/>
  <c r="Y2274" i="109"/>
  <c r="U2103" i="109"/>
  <c r="J18" i="113"/>
  <c r="O700" i="112"/>
  <c r="Q2541" i="112"/>
  <c r="Y2779" i="109"/>
  <c r="V2562" i="109"/>
  <c r="U1849" i="109"/>
  <c r="X2256" i="109"/>
  <c r="S159" i="109"/>
  <c r="Q276" i="112"/>
  <c r="P1837" i="109"/>
  <c r="P1184" i="109"/>
  <c r="R1996" i="109"/>
  <c r="Y4180" i="109"/>
  <c r="P4042" i="109"/>
  <c r="R2303" i="109"/>
  <c r="P816" i="112"/>
  <c r="Q1377" i="109"/>
  <c r="R168" i="109"/>
  <c r="N1390" i="112"/>
  <c r="W3187" i="109"/>
  <c r="U99" i="109"/>
  <c r="Q2665" i="109"/>
  <c r="V1260" i="109"/>
  <c r="R651" i="112"/>
  <c r="N419" i="109"/>
  <c r="T1111" i="109"/>
  <c r="W2587" i="109"/>
  <c r="Z1413" i="109"/>
  <c r="T1521" i="109"/>
  <c r="V407" i="109"/>
  <c r="S2118" i="109"/>
  <c r="V2993" i="109"/>
  <c r="R2566" i="109"/>
  <c r="X451" i="109"/>
  <c r="R538" i="109"/>
  <c r="Q2976" i="109"/>
  <c r="N1181" i="109"/>
  <c r="S1233" i="109"/>
  <c r="T9" i="110"/>
  <c r="Y3842" i="109"/>
  <c r="O887" i="109"/>
  <c r="N3173" i="109"/>
  <c r="R1351" i="109"/>
  <c r="Y2437" i="109"/>
  <c r="T1382" i="109"/>
  <c r="Q37" i="110"/>
  <c r="Q1474" i="109"/>
  <c r="Y1127" i="109"/>
  <c r="S2590" i="109"/>
  <c r="U3495" i="109"/>
  <c r="N2820" i="109"/>
  <c r="V1967" i="109"/>
  <c r="N261" i="112"/>
  <c r="S964" i="109"/>
  <c r="V186" i="109"/>
  <c r="R1700" i="109"/>
  <c r="U3042" i="109"/>
  <c r="O2684" i="109"/>
  <c r="W3531" i="109"/>
  <c r="V1729" i="109"/>
  <c r="Q1197" i="109"/>
  <c r="V2325" i="109"/>
  <c r="Q1709" i="109"/>
  <c r="X2026" i="109"/>
  <c r="N263" i="112"/>
  <c r="V1317" i="109"/>
  <c r="T260" i="109"/>
  <c r="Y787" i="109"/>
  <c r="P174" i="109"/>
  <c r="N463" i="109"/>
  <c r="Y1564" i="109"/>
  <c r="R1734" i="109"/>
  <c r="Q2962" i="109"/>
  <c r="Q1140" i="109"/>
  <c r="J149" i="110"/>
  <c r="S3506" i="109"/>
  <c r="Y3044" i="109"/>
  <c r="T739" i="109"/>
  <c r="V3668" i="109"/>
  <c r="W1713" i="109"/>
  <c r="O2614" i="109"/>
  <c r="W487" i="109"/>
  <c r="O36" i="109"/>
  <c r="W2462" i="109"/>
  <c r="N641" i="112"/>
  <c r="P1583" i="109"/>
  <c r="V2331" i="109"/>
  <c r="O1554" i="112"/>
  <c r="U2342" i="109"/>
  <c r="W876" i="109"/>
  <c r="Y1869" i="109"/>
  <c r="S263" i="109"/>
  <c r="S1575" i="109"/>
  <c r="V269" i="109"/>
  <c r="Q2034" i="109"/>
  <c r="X2559" i="109"/>
  <c r="Y479" i="109"/>
  <c r="N2445" i="112"/>
  <c r="X772" i="109"/>
  <c r="S156" i="109"/>
  <c r="L36" i="110"/>
  <c r="X1581" i="109"/>
  <c r="W1262" i="109"/>
  <c r="O831" i="109"/>
  <c r="Z2855" i="109"/>
  <c r="Y1684" i="109"/>
  <c r="T226" i="109"/>
  <c r="Y2317" i="109"/>
  <c r="U3009" i="109"/>
  <c r="W123" i="109"/>
  <c r="O1198" i="109"/>
  <c r="U1225" i="109"/>
  <c r="P249" i="112"/>
  <c r="X199" i="109"/>
  <c r="X3738" i="109"/>
  <c r="V794" i="109"/>
  <c r="N1943" i="112"/>
  <c r="N3053" i="109"/>
  <c r="Q893" i="109"/>
  <c r="P2838" i="109"/>
  <c r="T4094" i="109"/>
  <c r="R3796" i="109"/>
  <c r="R33" i="109"/>
  <c r="N860" i="109"/>
  <c r="V207" i="109"/>
  <c r="U3720" i="109"/>
  <c r="S3312" i="109"/>
  <c r="U1268" i="109"/>
  <c r="O3083" i="109"/>
  <c r="T760" i="109"/>
  <c r="R1746" i="109"/>
  <c r="Q1973" i="109"/>
  <c r="U1739" i="109"/>
  <c r="R2342" i="109"/>
  <c r="R1727" i="109"/>
  <c r="N652" i="109"/>
  <c r="P885" i="109"/>
  <c r="T2467" i="109"/>
  <c r="S1646" i="109"/>
  <c r="O498" i="109"/>
  <c r="P1641" i="109"/>
  <c r="N103" i="110"/>
  <c r="N3451" i="109"/>
  <c r="U3398" i="109"/>
  <c r="U492" i="109"/>
  <c r="W826" i="109"/>
  <c r="N3930" i="109"/>
  <c r="W552" i="109"/>
  <c r="T1235" i="109"/>
  <c r="U3809" i="109"/>
  <c r="P129" i="109"/>
  <c r="U445" i="109"/>
  <c r="S1325" i="109"/>
  <c r="P3129" i="109"/>
  <c r="V3522" i="109"/>
  <c r="T1516" i="109"/>
  <c r="S1632" i="109"/>
  <c r="P3358" i="109"/>
  <c r="W3137" i="109"/>
  <c r="O2559" i="109"/>
  <c r="Y2111" i="109"/>
  <c r="V860" i="109"/>
  <c r="P2558" i="109"/>
  <c r="W2396" i="109"/>
  <c r="R186" i="112"/>
  <c r="O1455" i="112"/>
  <c r="R3913" i="109"/>
  <c r="Y2983" i="109"/>
  <c r="R4289" i="109"/>
  <c r="S1304" i="109"/>
  <c r="Y188" i="109"/>
  <c r="P1651" i="109"/>
  <c r="U1580" i="109"/>
  <c r="V3410" i="109"/>
  <c r="N512" i="109"/>
  <c r="N896" i="109"/>
  <c r="O1584" i="109"/>
  <c r="N878" i="109"/>
  <c r="O3492" i="109"/>
  <c r="N2205" i="109"/>
  <c r="O100" i="112"/>
  <c r="O1502" i="109"/>
  <c r="T1375" i="109"/>
  <c r="R506" i="109"/>
  <c r="P2956" i="109"/>
  <c r="R2100" i="109"/>
  <c r="R3902" i="109"/>
  <c r="P1157" i="109"/>
  <c r="W3375" i="109"/>
  <c r="N1251" i="109"/>
  <c r="X2846" i="109"/>
  <c r="W1701" i="109"/>
  <c r="P1871" i="109"/>
  <c r="Q17" i="110"/>
  <c r="U2118" i="109"/>
  <c r="Y3577" i="109"/>
  <c r="O1750" i="109"/>
  <c r="P509" i="112"/>
  <c r="P2102" i="112"/>
  <c r="P204" i="109"/>
  <c r="W425" i="109"/>
  <c r="W3198" i="109"/>
  <c r="S3699" i="109"/>
  <c r="T758" i="109"/>
  <c r="R994" i="109"/>
  <c r="Q1613" i="109"/>
  <c r="X1726" i="109"/>
  <c r="W3165" i="109"/>
  <c r="W268" i="109"/>
  <c r="P3906" i="109"/>
  <c r="X1861" i="109"/>
  <c r="U2094" i="109"/>
  <c r="N3087" i="109"/>
  <c r="W3170" i="109"/>
  <c r="U372" i="109"/>
  <c r="W1584" i="109"/>
  <c r="R92" i="109"/>
  <c r="R1205" i="109"/>
  <c r="N2089" i="109"/>
  <c r="U518" i="109"/>
  <c r="O3114" i="109"/>
  <c r="O1596" i="109"/>
  <c r="Y813" i="109"/>
  <c r="R4040" i="109"/>
  <c r="P3535" i="109"/>
  <c r="R2835" i="109"/>
  <c r="P2723" i="109"/>
  <c r="S2051" i="109"/>
  <c r="X2203" i="109"/>
  <c r="U3098" i="109"/>
  <c r="N1688" i="109"/>
  <c r="Q3455" i="109"/>
  <c r="N863" i="112"/>
  <c r="Q75" i="109"/>
  <c r="W2686" i="109"/>
  <c r="V167" i="109"/>
  <c r="Y1832" i="109"/>
  <c r="Q208" i="109"/>
  <c r="V1469" i="109"/>
  <c r="V3308" i="109"/>
  <c r="W3424" i="109"/>
  <c r="R3864" i="109"/>
  <c r="O1969" i="109"/>
  <c r="S1561" i="109"/>
  <c r="S1841" i="109"/>
  <c r="T89" i="110"/>
  <c r="U973" i="109"/>
  <c r="Y289" i="109"/>
  <c r="T816" i="109"/>
  <c r="P3167" i="109"/>
  <c r="V1313" i="109"/>
  <c r="S1103" i="109"/>
  <c r="S3354" i="109"/>
  <c r="V1582" i="109"/>
  <c r="T3919" i="109"/>
  <c r="P2975" i="109"/>
  <c r="N2110" i="109"/>
  <c r="P524" i="109"/>
  <c r="O1113" i="109"/>
  <c r="U2070" i="109"/>
  <c r="Y2557" i="109"/>
  <c r="S2006" i="109"/>
  <c r="Y2830" i="109"/>
  <c r="R1188" i="109"/>
  <c r="Q1859" i="109"/>
  <c r="O1146" i="109"/>
  <c r="N2451" i="109"/>
  <c r="T1294" i="109"/>
  <c r="Q2048" i="109"/>
  <c r="P1137" i="109"/>
  <c r="P2248" i="109"/>
  <c r="P2811" i="109"/>
  <c r="R2360" i="109"/>
  <c r="Q1670" i="109"/>
  <c r="Q1563" i="109"/>
  <c r="S1155" i="109"/>
  <c r="Y162" i="109"/>
  <c r="Q2965" i="109"/>
  <c r="Q343" i="112"/>
  <c r="S1567" i="109"/>
  <c r="N588" i="109"/>
  <c r="O480" i="109"/>
  <c r="U1510" i="109"/>
  <c r="U2411" i="109"/>
  <c r="P3816" i="109"/>
  <c r="R2836" i="109"/>
  <c r="T3517" i="109"/>
  <c r="N1135" i="109"/>
  <c r="N170" i="110"/>
  <c r="N145" i="109"/>
  <c r="Q2840" i="109"/>
  <c r="T2979" i="109"/>
  <c r="Y3403" i="109"/>
  <c r="W3530" i="109"/>
  <c r="N4253" i="109"/>
  <c r="T3877" i="109"/>
  <c r="T553" i="109"/>
  <c r="Q1350" i="109"/>
  <c r="P567" i="112"/>
  <c r="V584" i="109"/>
  <c r="W3495" i="109"/>
  <c r="Q15" i="112"/>
  <c r="Y2934" i="109"/>
  <c r="Q1372" i="109"/>
  <c r="P75" i="110"/>
  <c r="T39" i="109"/>
  <c r="W3009" i="109"/>
  <c r="T652" i="109"/>
  <c r="O267" i="109"/>
  <c r="X121" i="109"/>
  <c r="N1151" i="109"/>
  <c r="R42" i="110"/>
  <c r="Y7" i="109"/>
  <c r="O2022" i="109"/>
  <c r="W3200" i="109"/>
  <c r="V792" i="109"/>
  <c r="W3456" i="109"/>
  <c r="S2112" i="109"/>
  <c r="S595" i="109"/>
  <c r="Q1928" i="109"/>
  <c r="N3853" i="109"/>
  <c r="Q4095" i="109"/>
  <c r="R82" i="110"/>
  <c r="N1500" i="109"/>
  <c r="V954" i="109"/>
  <c r="R2075" i="109"/>
  <c r="P160" i="109"/>
  <c r="W1943" i="109"/>
  <c r="Q1223" i="112"/>
  <c r="N2020" i="109"/>
  <c r="U4152" i="109"/>
  <c r="Z2136" i="109"/>
  <c r="O2269" i="109"/>
  <c r="R1165" i="109"/>
  <c r="T2310" i="109"/>
  <c r="W2671" i="109"/>
  <c r="O4176" i="109"/>
  <c r="S4106" i="109"/>
  <c r="S2480" i="109"/>
  <c r="U3705" i="109"/>
  <c r="R3009" i="109"/>
  <c r="Q313" i="112"/>
  <c r="R539" i="109"/>
  <c r="Y2624" i="109"/>
  <c r="U1187" i="109"/>
  <c r="X1912" i="109"/>
  <c r="N3072" i="109"/>
  <c r="R2250" i="109"/>
  <c r="Q1602" i="109"/>
  <c r="P2377" i="109"/>
  <c r="Y1641" i="109"/>
  <c r="Y2028" i="109"/>
  <c r="O3576" i="109"/>
  <c r="R3926" i="109"/>
  <c r="N586" i="109"/>
  <c r="Y1688" i="109"/>
  <c r="V1598" i="109"/>
  <c r="O2585" i="109"/>
  <c r="Y757" i="109"/>
  <c r="P1486" i="109"/>
  <c r="S25" i="110"/>
  <c r="N639" i="109"/>
  <c r="Q3653" i="109"/>
  <c r="U1855" i="109"/>
  <c r="P1982" i="109"/>
  <c r="N1145" i="109"/>
  <c r="N2712" i="112"/>
  <c r="N267" i="109"/>
  <c r="Q1495" i="109"/>
  <c r="X3761" i="109"/>
  <c r="U3396" i="109"/>
  <c r="Y3417" i="109"/>
  <c r="V4060" i="109"/>
  <c r="U965" i="109"/>
  <c r="T3567" i="109"/>
  <c r="O1794" i="112"/>
  <c r="P1727" i="112"/>
  <c r="O2639" i="109"/>
  <c r="J26" i="110"/>
  <c r="S845" i="109"/>
  <c r="S1378" i="109"/>
  <c r="S615" i="109"/>
  <c r="X1832" i="109"/>
  <c r="R816" i="109"/>
  <c r="S1132" i="109"/>
  <c r="W3682" i="109"/>
  <c r="V3430" i="109"/>
  <c r="O453" i="109"/>
  <c r="O2796" i="109"/>
  <c r="X3903" i="109"/>
  <c r="N2835" i="109"/>
  <c r="Q2050" i="109"/>
  <c r="Q214" i="109"/>
  <c r="Y1591" i="109"/>
  <c r="P2311" i="109"/>
  <c r="P2939" i="109"/>
  <c r="W748" i="109"/>
  <c r="P4206" i="109"/>
  <c r="Y2013" i="109"/>
  <c r="X2769" i="109"/>
  <c r="W934" i="109"/>
  <c r="R1282" i="109"/>
  <c r="Q27" i="109"/>
  <c r="N218" i="109"/>
  <c r="O77" i="112"/>
  <c r="V402" i="109"/>
  <c r="Q3055" i="109"/>
  <c r="N2347" i="109"/>
  <c r="T1718" i="109"/>
  <c r="S621" i="109"/>
  <c r="S1010" i="109"/>
  <c r="N449" i="109"/>
  <c r="Q3065" i="109"/>
  <c r="P2093" i="109"/>
  <c r="V3091" i="109"/>
  <c r="Q3518" i="109"/>
  <c r="Q1496" i="112"/>
  <c r="X3772" i="109"/>
  <c r="Y1886" i="109"/>
  <c r="W3302" i="109"/>
  <c r="P801" i="109"/>
  <c r="Q3060" i="109"/>
  <c r="Y1930" i="109"/>
  <c r="X3862" i="109"/>
  <c r="N2047" i="109"/>
  <c r="O1793" i="112"/>
  <c r="X3303" i="109"/>
  <c r="R3362" i="109"/>
  <c r="V368" i="109"/>
  <c r="X2310" i="109"/>
  <c r="S2232" i="109"/>
  <c r="T3704" i="109"/>
  <c r="U4306" i="109"/>
  <c r="V2242" i="109"/>
  <c r="V1016" i="109"/>
  <c r="Q841" i="109"/>
  <c r="Y963" i="109"/>
  <c r="T2667" i="109"/>
  <c r="S1350" i="109"/>
  <c r="N294" i="112"/>
  <c r="O1682" i="112"/>
  <c r="N1314" i="109"/>
  <c r="N2403" i="109"/>
  <c r="X2681" i="109"/>
  <c r="X3163" i="109"/>
  <c r="Q140" i="109"/>
  <c r="R2409" i="109"/>
  <c r="S3703" i="109"/>
  <c r="S4134" i="109"/>
  <c r="O580" i="112"/>
  <c r="W1556" i="109"/>
  <c r="V447" i="109"/>
  <c r="O3348" i="109"/>
  <c r="T1478" i="109"/>
  <c r="Y2612" i="109"/>
  <c r="Y243" i="109"/>
  <c r="W3857" i="109"/>
  <c r="Q485" i="112"/>
  <c r="Q3381" i="109"/>
  <c r="V2361" i="109"/>
  <c r="O3444" i="109"/>
  <c r="T457" i="109"/>
  <c r="O1241" i="109"/>
  <c r="S2791" i="109"/>
  <c r="P450" i="109"/>
  <c r="Y57" i="109"/>
  <c r="S2224" i="109"/>
  <c r="U1541" i="109"/>
  <c r="Q1926" i="109"/>
  <c r="V593" i="109"/>
  <c r="U3195" i="109"/>
  <c r="Y843" i="109"/>
  <c r="N1264" i="109"/>
  <c r="V781" i="109"/>
  <c r="Y4140" i="109"/>
  <c r="X3574" i="109"/>
  <c r="P3726" i="109"/>
  <c r="Y3088" i="109"/>
  <c r="Y540" i="109"/>
  <c r="U1246" i="109"/>
  <c r="N1747" i="109"/>
  <c r="X2806" i="109"/>
  <c r="U241" i="109"/>
  <c r="X49" i="109"/>
  <c r="N3375" i="109"/>
  <c r="X3765" i="109"/>
  <c r="Y1871" i="109"/>
  <c r="Y1097" i="109"/>
  <c r="U2952" i="109"/>
  <c r="Z728" i="109"/>
  <c r="V907" i="109"/>
  <c r="T106" i="109"/>
  <c r="U4160" i="109"/>
  <c r="W3740" i="109"/>
  <c r="R429" i="109"/>
  <c r="O2003" i="109"/>
  <c r="U128" i="109"/>
  <c r="P2592" i="109"/>
  <c r="O466" i="109"/>
  <c r="Q3754" i="109"/>
  <c r="T3809" i="109"/>
  <c r="R1876" i="109"/>
  <c r="Z1087" i="109"/>
  <c r="L159" i="110"/>
  <c r="V1659" i="109"/>
  <c r="Z3640" i="109"/>
  <c r="W103" i="109"/>
  <c r="S20" i="109"/>
  <c r="T1462" i="109"/>
  <c r="P2442" i="109"/>
  <c r="Q3865" i="109"/>
  <c r="Q2934" i="109"/>
  <c r="N11" i="109"/>
  <c r="N73" i="109"/>
  <c r="P1164" i="109"/>
  <c r="V156" i="109"/>
  <c r="S1491" i="109"/>
  <c r="P922" i="109"/>
  <c r="Q866" i="109"/>
  <c r="Q536" i="109"/>
  <c r="W270" i="109"/>
  <c r="P747" i="112"/>
  <c r="T1589" i="109"/>
  <c r="Z1792" i="109"/>
  <c r="S1701" i="109"/>
  <c r="Q3558" i="109"/>
  <c r="T218" i="109"/>
  <c r="N1586" i="109"/>
  <c r="S3837" i="109"/>
  <c r="O1327" i="109"/>
  <c r="W3087" i="109"/>
  <c r="O1980" i="109"/>
  <c r="U1123" i="109"/>
  <c r="T1948" i="109"/>
  <c r="O3160" i="109"/>
  <c r="Y18" i="109"/>
  <c r="T4136" i="109"/>
  <c r="P1246" i="112"/>
  <c r="Y2582" i="109"/>
  <c r="T958" i="109"/>
  <c r="N29" i="109"/>
  <c r="U1161" i="109"/>
  <c r="W2708" i="109"/>
  <c r="N2236" i="112"/>
  <c r="Q2591" i="109"/>
  <c r="U136" i="110"/>
  <c r="R3091" i="109"/>
  <c r="U3472" i="109"/>
  <c r="O59" i="110"/>
  <c r="W2828" i="109"/>
  <c r="Z4350" i="109"/>
  <c r="U2978" i="109"/>
  <c r="N3912" i="109"/>
  <c r="W526" i="109"/>
  <c r="T819" i="109"/>
  <c r="R448" i="109"/>
  <c r="W981" i="109"/>
  <c r="T471" i="109"/>
  <c r="P2585" i="109"/>
  <c r="Q3435" i="109"/>
  <c r="U1183" i="109"/>
  <c r="V1686" i="109"/>
  <c r="N3480" i="109"/>
  <c r="Q3457"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<sst xmlns="http://schemas.openxmlformats.org/spreadsheetml/2006/main" count="82553" uniqueCount="1777">
  <si>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</si>
  <si>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</si>
  <si>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</si>
  <si>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</si>
  <si>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</si>
  <si>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</si>
  <si>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</si>
  <si>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</si>
  <si>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</si>
  <si>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</si>
  <si>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</si>
  <si>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</si>
  <si>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</si>
  <si>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</si>
  <si>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</si>
  <si>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</si>
  <si>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</si>
  <si>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</si>
  <si>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</si>
  <si>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</si>
  <si>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</si>
  <si>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</si>
  <si>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</si>
  <si>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</si>
  <si>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</si>
  <si>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</si>
  <si>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</si>
  <si>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</si>
  <si>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</si>
  <si>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</si>
  <si>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</si>
  <si>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</si>
  <si>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</si>
  <si>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</si>
  <si>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</si>
  <si>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</si>
  <si>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</si>
  <si>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</si>
  <si>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</si>
  <si>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</si>
  <si>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</si>
  <si>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</si>
  <si>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</si>
  <si>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</si>
  <si>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</si>
  <si>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</si>
  <si>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</si>
  <si>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</si>
  <si>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</si>
  <si>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</si>
  <si>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</si>
  <si>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</si>
  <si>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</si>
  <si>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</si>
  <si>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</si>
  <si>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</si>
  <si>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</si>
  <si>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</si>
  <si>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</si>
  <si>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</si>
  <si>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</si>
  <si>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</si>
  <si>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</si>
  <si>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</si>
  <si>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</si>
  <si>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</si>
  <si>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</si>
  <si>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</si>
  <si>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</si>
  <si>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</si>
  <si>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</si>
  <si>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</si>
  <si>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</si>
  <si>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</si>
  <si>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</si>
  <si>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</si>
  <si>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</si>
  <si>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</si>
  <si>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</si>
  <si>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</si>
  <si>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</si>
  <si>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</si>
  <si>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</si>
  <si>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</si>
  <si>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</si>
  <si>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</si>
  <si>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</si>
  <si>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</si>
  <si>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</si>
  <si>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</si>
  <si>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</si>
  <si>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</si>
  <si>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</si>
  <si>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</si>
  <si>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</si>
  <si>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</si>
  <si>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</si>
  <si>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</si>
  <si>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</si>
  <si>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</si>
  <si>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</si>
  <si>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</si>
  <si>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</si>
  <si>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</si>
  <si>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</si>
  <si>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</si>
  <si>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</si>
  <si>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</si>
  <si>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</si>
  <si>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</si>
  <si>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</si>
  <si>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</si>
  <si>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</si>
  <si>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</si>
  <si>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</si>
  <si>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</si>
  <si>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</si>
  <si>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</si>
  <si>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</si>
  <si>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</si>
  <si>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</si>
  <si>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</si>
  <si>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</si>
  <si>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</si>
  <si>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</si>
  <si>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</si>
  <si>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</si>
  <si>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</si>
  <si>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</si>
  <si>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</si>
  <si>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</si>
  <si>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</si>
  <si>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</si>
  <si>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</si>
  <si>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</si>
  <si>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</si>
  <si>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</si>
  <si>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</si>
  <si>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</si>
  <si>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</si>
  <si>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</si>
  <si>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</si>
  <si>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</si>
  <si>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</si>
  <si>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</si>
  <si>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</si>
  <si>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</si>
  <si>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</si>
  <si>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</si>
  <si>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</si>
  <si>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</si>
  <si>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</si>
  <si>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</si>
  <si>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</si>
  <si>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</si>
  <si>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</si>
  <si>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</si>
  <si>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</si>
  <si>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</si>
  <si>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</si>
  <si>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</si>
  <si>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</si>
  <si>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</si>
  <si>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</si>
  <si>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</si>
  <si>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</si>
  <si>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</si>
  <si>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</si>
  <si>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</si>
  <si>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</si>
  <si>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</si>
  <si>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</si>
  <si>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</si>
  <si>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</si>
  <si>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</si>
  <si>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</si>
  <si>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</si>
  <si>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</si>
  <si>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</si>
  <si>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</si>
  <si>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</si>
  <si>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</si>
  <si>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</si>
  <si>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</si>
  <si>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</si>
  <si>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</si>
  <si>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</si>
  <si>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</si>
  <si>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</si>
  <si>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</si>
  <si>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</si>
  <si>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</si>
  <si>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</si>
  <si>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</si>
  <si>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</si>
  <si>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</si>
  <si>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</si>
  <si>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</si>
  <si>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</si>
  <si>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</si>
  <si>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</si>
  <si>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</si>
  <si>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</si>
  <si>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</si>
  <si>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</si>
  <si>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</si>
  <si>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</si>
  <si>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</si>
  <si>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</si>
  <si>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</si>
  <si>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</si>
  <si>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</si>
  <si>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</si>
  <si>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</si>
  <si>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</si>
  <si>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</si>
  <si>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</si>
  <si>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</si>
  <si>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</si>
  <si>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</si>
  <si>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</si>
  <si>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</si>
  <si>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</si>
  <si>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</si>
  <si>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</si>
  <si>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</si>
  <si>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</si>
  <si>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</si>
  <si>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</si>
  <si>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</si>
  <si>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</si>
  <si>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</si>
  <si>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</si>
  <si>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</si>
  <si>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</si>
  <si>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</si>
  <si>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</si>
  <si>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</si>
  <si>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</si>
  <si>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</si>
  <si>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</si>
  <si>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</si>
  <si>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</si>
  <si>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</si>
  <si>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</si>
  <si>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</si>
  <si>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</si>
  <si>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</si>
  <si>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</si>
  <si>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</si>
  <si>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</si>
  <si>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</si>
  <si>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</si>
  <si>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</si>
  <si>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</si>
  <si>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</si>
  <si>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</si>
  <si>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</si>
  <si>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</si>
  <si>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</si>
  <si>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</si>
  <si>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</si>
  <si>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</si>
  <si>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</si>
  <si>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</si>
  <si>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</si>
  <si>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</si>
  <si>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</si>
  <si>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</si>
  <si>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</si>
  <si>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</si>
  <si>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</si>
  <si>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</si>
  <si>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</si>
  <si>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</si>
  <si>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</si>
  <si>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</si>
  <si>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</si>
  <si>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</si>
  <si>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</si>
  <si>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</si>
  <si>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</si>
  <si>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</si>
  <si>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</si>
  <si>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</si>
  <si>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</si>
  <si>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</si>
  <si>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</si>
  <si>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</si>
  <si>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</si>
  <si>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</si>
  <si>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</si>
  <si>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</si>
  <si>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</si>
  <si>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</si>
  <si>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</si>
  <si>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</si>
  <si>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</si>
  <si>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</si>
  <si>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</si>
  <si>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</si>
  <si>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</si>
  <si>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</si>
  <si>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</si>
  <si>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</si>
  <si>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</si>
  <si>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</si>
  <si>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</si>
  <si>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</si>
  <si>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</si>
  <si>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</si>
  <si>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</si>
  <si>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</si>
  <si>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</si>
  <si>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</si>
  <si>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</si>
  <si>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</si>
  <si>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</si>
  <si>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</si>
  <si>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</si>
  <si>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</si>
  <si>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</si>
  <si>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</si>
  <si>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</si>
  <si>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</si>
  <si>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</si>
  <si>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</si>
  <si>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</si>
  <si>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</si>
  <si>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</si>
  <si>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</si>
  <si>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</si>
  <si>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</si>
  <si>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</si>
  <si>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</si>
  <si>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</si>
  <si>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</si>
  <si>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</si>
  <si>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</si>
  <si>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</si>
  <si>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</si>
  <si>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</si>
  <si>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</si>
  <si>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</si>
  <si>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</si>
  <si>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</si>
  <si>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</si>
  <si>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</si>
  <si>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</si>
  <si>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</si>
  <si>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</si>
  <si>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</si>
  <si>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</si>
  <si>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</si>
  <si>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</si>
  <si>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</si>
  <si>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</si>
  <si>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</si>
  <si>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</si>
  <si>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</si>
  <si>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</si>
  <si>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</si>
  <si>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</si>
  <si>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</si>
  <si>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</si>
  <si>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</si>
  <si>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</si>
  <si>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</si>
  <si>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</si>
  <si>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</si>
  <si>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</si>
  <si>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</si>
  <si>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</si>
  <si>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</si>
  <si>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</si>
  <si>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</si>
  <si>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</si>
  <si>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</si>
  <si>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</si>
  <si>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</si>
  <si>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</si>
  <si>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</si>
  <si>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</si>
  <si>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</si>
  <si>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</si>
  <si>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</si>
  <si>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</si>
  <si>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</si>
  <si>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</si>
  <si>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</si>
  <si>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</si>
  <si>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</si>
  <si>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</si>
  <si>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</si>
  <si>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</si>
  <si>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</si>
  <si>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</si>
  <si>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</si>
  <si>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</si>
  <si>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</si>
  <si>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</si>
  <si>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</si>
  <si>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</si>
  <si>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</si>
  <si>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</si>
  <si>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</si>
  <si>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</si>
  <si>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</si>
  <si>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</si>
  <si>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</si>
  <si>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</si>
  <si>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</si>
  <si>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</si>
  <si>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</si>
  <si>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</si>
  <si>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</si>
  <si>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</si>
  <si>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</si>
  <si>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</si>
  <si>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</si>
  <si>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</si>
  <si>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</si>
  <si>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</si>
  <si>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</si>
  <si>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</si>
  <si>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</si>
  <si>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</si>
  <si>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</si>
  <si>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</si>
  <si>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</si>
  <si>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</si>
  <si>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</si>
  <si>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</si>
  <si>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</si>
  <si>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</si>
  <si>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</si>
  <si>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</si>
  <si>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</si>
  <si>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</si>
  <si>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</si>
  <si>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</si>
  <si>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</si>
  <si>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</si>
  <si>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</si>
  <si>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</si>
  <si>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</si>
  <si>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</si>
  <si>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</si>
  <si>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</si>
  <si>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</si>
  <si>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</si>
  <si>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</si>
  <si>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</si>
  <si>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</si>
  <si>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</si>
  <si>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</si>
  <si>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</si>
  <si>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</si>
  <si>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</si>
  <si>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</si>
  <si>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</si>
  <si>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</si>
  <si>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</si>
  <si>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</si>
  <si>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</si>
  <si>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</si>
  <si>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</si>
  <si>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</si>
  <si>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</si>
  <si>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</si>
  <si>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</si>
  <si>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</si>
  <si>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</si>
  <si>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</si>
  <si>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</si>
  <si>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</si>
  <si>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</si>
  <si>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</si>
  <si>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</si>
  <si>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</si>
  <si>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</si>
  <si>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</si>
  <si>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</si>
  <si>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</si>
  <si>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</si>
  <si>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</si>
  <si>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</si>
  <si>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</si>
  <si>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</si>
  <si>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</si>
  <si>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</si>
  <si>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</si>
  <si>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</si>
  <si>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</si>
  <si>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</si>
  <si>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</si>
  <si>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</si>
  <si>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</si>
  <si>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</si>
  <si>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</si>
  <si>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</si>
  <si>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</si>
  <si>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</si>
  <si>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</si>
  <si>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</si>
  <si>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</si>
  <si>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</si>
  <si>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</si>
  <si>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</si>
  <si>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</si>
  <si>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</si>
  <si>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</si>
  <si>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</si>
  <si>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</si>
  <si>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</si>
  <si>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</si>
  <si>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</si>
  <si>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</si>
  <si>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</si>
  <si>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</si>
  <si>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</si>
  <si>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</si>
  <si>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</si>
  <si>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</si>
  <si>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</si>
  <si>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</si>
  <si>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</si>
  <si>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</si>
  <si>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</si>
  <si>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</si>
  <si>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</si>
  <si>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</si>
  <si>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</si>
  <si>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</si>
  <si>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</si>
  <si>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</si>
  <si>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</si>
  <si>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</si>
  <si>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</si>
  <si>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</si>
  <si>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</si>
  <si>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</si>
  <si>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</si>
  <si>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</si>
  <si>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</si>
  <si>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</si>
  <si>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</si>
  <si>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</si>
  <si>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</si>
  <si>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</si>
  <si>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</si>
  <si>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</si>
  <si>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</si>
  <si>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</si>
  <si>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</si>
  <si>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</si>
  <si>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</si>
  <si>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</si>
  <si>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</si>
  <si>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</si>
  <si>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</si>
  <si>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</si>
  <si>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</si>
  <si>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</si>
  <si>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</si>
  <si>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</si>
  <si>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</si>
  <si>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</si>
  <si>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</si>
  <si>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</si>
  <si>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</si>
  <si>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</si>
  <si>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</si>
  <si>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</si>
  <si>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</si>
  <si>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</si>
  <si>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</si>
  <si>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</si>
  <si>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</si>
  <si>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</si>
  <si>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</si>
  <si>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</si>
  <si>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</si>
  <si>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</si>
  <si>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</si>
  <si>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</si>
  <si>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</si>
  <si>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</si>
  <si>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</si>
  <si>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</si>
  <si>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</si>
  <si>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</si>
  <si>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</si>
  <si>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</si>
  <si>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</si>
  <si>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</si>
  <si>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</si>
  <si>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</si>
  <si>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</si>
  <si>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</si>
  <si>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</si>
  <si>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</si>
  <si>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</si>
  <si>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</si>
  <si>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</si>
  <si>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</si>
  <si>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</si>
  <si>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</si>
  <si>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</si>
  <si>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</si>
  <si>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</si>
  <si>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</si>
  <si>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</si>
  <si>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</si>
  <si>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</si>
  <si>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</si>
  <si>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</si>
  <si>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</si>
  <si>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</si>
  <si>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</si>
  <si>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</si>
  <si>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</si>
  <si>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</si>
  <si>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</si>
  <si>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</si>
  <si>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</si>
  <si>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</si>
  <si>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</si>
  <si>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</si>
  <si>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</si>
  <si>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</si>
  <si>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</si>
  <si>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</si>
  <si>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</si>
  <si>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</si>
  <si>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</si>
  <si>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</si>
  <si>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</si>
  <si>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</si>
  <si>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</si>
  <si>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</si>
  <si>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</si>
  <si>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</si>
  <si>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</si>
  <si>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</si>
  <si>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</si>
  <si>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</si>
  <si>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</si>
  <si>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</si>
  <si>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</si>
  <si>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</si>
  <si>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</si>
  <si>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</si>
  <si>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</si>
  <si>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</si>
  <si>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</si>
  <si>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</si>
  <si>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</si>
  <si>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</si>
  <si>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</si>
  <si>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</si>
  <si>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</si>
  <si>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</si>
  <si>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</si>
  <si>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</si>
  <si>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</si>
  <si>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</si>
  <si>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</si>
  <si>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</si>
  <si>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</si>
  <si>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</si>
  <si>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</si>
  <si>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</si>
  <si>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</si>
  <si>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</si>
  <si>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</si>
  <si>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</si>
  <si>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</si>
  <si>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</si>
  <si>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</si>
  <si>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</si>
  <si>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</si>
  <si>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</si>
  <si>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</si>
  <si>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</si>
  <si>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</si>
  <si>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</si>
  <si>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</si>
  <si>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</si>
  <si>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</si>
  <si>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</si>
  <si>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</si>
  <si>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</si>
  <si>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</si>
  <si>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</si>
  <si>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</si>
  <si>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</si>
  <si>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</si>
  <si>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</si>
  <si>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</si>
  <si>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</si>
  <si>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</si>
  <si>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</si>
  <si>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</si>
  <si>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</si>
  <si>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</si>
  <si>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</si>
  <si>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</si>
  <si>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</si>
  <si>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</si>
  <si>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</si>
  <si>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</si>
  <si>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</si>
  <si>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</si>
  <si>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</si>
  <si>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</si>
  <si>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</si>
  <si>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</si>
  <si>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</si>
  <si>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</si>
  <si>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</si>
  <si>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</si>
  <si>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</si>
  <si>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</si>
  <si>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</si>
  <si>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</si>
  <si>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</si>
  <si>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</si>
  <si>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</si>
  <si>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</si>
  <si>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</si>
  <si>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</si>
  <si>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</si>
  <si>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</si>
  <si>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</si>
  <si>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</si>
  <si>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</si>
  <si>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</si>
  <si>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</si>
  <si>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</si>
  <si>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</si>
  <si>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</si>
  <si>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</si>
  <si>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</si>
  <si>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</si>
  <si>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</si>
  <si>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</si>
  <si>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</si>
  <si>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</si>
  <si>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</si>
  <si>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</si>
  <si>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</si>
  <si>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</si>
  <si>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</si>
  <si>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</si>
  <si>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</si>
  <si>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</si>
  <si>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</si>
  <si>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</si>
  <si>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</si>
  <si>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</si>
  <si>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</si>
  <si>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</si>
  <si>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</si>
  <si>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</si>
  <si>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</si>
  <si>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</si>
  <si>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</si>
  <si>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</si>
  <si>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</si>
  <si>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</si>
  <si>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</si>
  <si>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</si>
  <si>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</si>
  <si>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</si>
  <si>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</si>
  <si>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</si>
  <si>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</si>
  <si>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</si>
  <si>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</si>
  <si>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</si>
  <si>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</si>
  <si>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</si>
  <si>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</si>
  <si>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</si>
  <si>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</si>
  <si>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</si>
  <si>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</si>
  <si>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</si>
  <si>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</si>
  <si>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</si>
  <si>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</si>
  <si>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</si>
  <si>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</si>
  <si>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</si>
  <si>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</si>
  <si>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</si>
  <si>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</si>
  <si>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</si>
  <si>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</si>
  <si>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</si>
  <si>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</si>
  <si>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</si>
  <si>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</si>
  <si>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</si>
  <si>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</si>
  <si>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</si>
  <si>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</si>
  <si>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</si>
  <si>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</si>
  <si>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</si>
  <si>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</si>
  <si>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</si>
  <si>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</si>
  <si>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</si>
  <si>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</si>
  <si>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</si>
  <si>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</si>
  <si>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</si>
  <si>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</si>
  <si>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</si>
  <si>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</si>
  <si>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</si>
  <si>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</si>
  <si>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</si>
  <si>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</si>
  <si>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</si>
  <si>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</si>
  <si>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</si>
  <si>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</si>
  <si>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</si>
  <si>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</si>
  <si>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</si>
  <si>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</si>
  <si>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</si>
  <si>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</si>
  <si>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</si>
  <si>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</si>
  <si>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</si>
  <si>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</si>
  <si>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</si>
  <si>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</si>
  <si>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</si>
  <si>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</si>
  <si>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</si>
  <si>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</si>
  <si>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</si>
  <si>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</si>
  <si>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</si>
  <si>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</si>
  <si>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</si>
  <si>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</si>
  <si>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</si>
  <si>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</si>
  <si>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</si>
  <si>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</si>
  <si>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</si>
  <si>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</si>
  <si>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</si>
  <si>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</si>
  <si>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</si>
  <si>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</si>
  <si>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</si>
  <si>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</si>
  <si>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</si>
  <si>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</si>
  <si>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</si>
  <si>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</si>
  <si>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</si>
  <si>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</si>
  <si>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</si>
  <si>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</si>
  <si>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</si>
  <si>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</si>
  <si>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</si>
  <si>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</si>
  <si>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</si>
  <si>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</si>
  <si>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</si>
  <si>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</si>
  <si>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</si>
  <si>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</si>
  <si>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</si>
  <si>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</si>
  <si>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</si>
  <si>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</si>
  <si>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</si>
  <si>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</si>
  <si>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</si>
  <si>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</si>
  <si>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</si>
  <si>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</si>
  <si>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</si>
  <si>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</si>
  <si>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</si>
  <si>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</si>
  <si>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</si>
  <si>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</si>
  <si>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</si>
  <si>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</si>
  <si>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</si>
  <si>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</si>
  <si>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</si>
  <si>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</si>
  <si>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</si>
  <si>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</si>
  <si>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</si>
  <si>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</si>
  <si>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</si>
  <si>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</si>
  <si>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</si>
  <si>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</si>
  <si>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</si>
  <si>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</si>
  <si>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</si>
  <si>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</si>
  <si>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</si>
  <si>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</si>
  <si>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</si>
  <si>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</si>
  <si>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</si>
  <si>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</si>
  <si>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</si>
  <si>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</si>
  <si>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</si>
  <si>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</si>
  <si>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</si>
  <si>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</si>
  <si>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</si>
  <si>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</si>
  <si>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</si>
  <si>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</si>
  <si>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</si>
  <si>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</si>
  <si>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</si>
  <si>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</si>
  <si>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</si>
  <si>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</si>
  <si>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</si>
  <si>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</si>
  <si>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</si>
  <si>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</si>
  <si>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</si>
  <si>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</si>
  <si>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</si>
  <si>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</si>
  <si>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</si>
  <si>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</si>
  <si>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</si>
  <si>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</si>
  <si>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</si>
  <si>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</si>
  <si>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</si>
  <si>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</si>
  <si>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</si>
  <si>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</si>
  <si>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</si>
  <si>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</si>
  <si>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</si>
  <si>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</si>
  <si>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</si>
  <si>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</si>
  <si>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</si>
  <si>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</si>
  <si>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</si>
  <si>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</si>
  <si>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</si>
  <si>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</si>
  <si>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</si>
  <si>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</si>
  <si>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</si>
  <si>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</si>
  <si>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</si>
  <si>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</si>
  <si>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</si>
  <si>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</si>
  <si>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</si>
  <si>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</si>
  <si>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</si>
  <si>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</si>
  <si>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</si>
  <si>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</si>
  <si>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</si>
  <si>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</si>
  <si>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</si>
  <si>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</si>
  <si>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</si>
  <si>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</si>
  <si>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</si>
  <si>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</si>
  <si>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</si>
  <si>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</si>
  <si>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</si>
  <si>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</si>
  <si>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</si>
  <si>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</si>
  <si>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</si>
  <si>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</si>
  <si>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</si>
  <si>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</si>
  <si>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</si>
  <si>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</si>
  <si>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</si>
  <si>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</si>
  <si>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</si>
  <si>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</si>
  <si>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</si>
  <si>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</si>
  <si>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</si>
  <si>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</si>
  <si>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</si>
  <si>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</si>
  <si>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</si>
  <si>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</si>
  <si>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</si>
  <si>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</si>
  <si>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</si>
  <si>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</si>
  <si>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</si>
  <si>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</si>
  <si>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</si>
  <si>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</si>
  <si>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</si>
  <si>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</si>
  <si>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</si>
  <si>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</si>
  <si>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</si>
  <si>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</si>
  <si>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</si>
  <si>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</si>
  <si>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</si>
  <si>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</si>
  <si>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</si>
  <si>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</si>
  <si>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</si>
  <si>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</si>
  <si>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</si>
  <si>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</si>
  <si>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</si>
  <si>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</si>
  <si>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</si>
  <si>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</si>
  <si>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</si>
  <si>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</si>
  <si>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</si>
  <si>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</si>
  <si>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</si>
  <si>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</si>
  <si>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</si>
  <si>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</si>
  <si>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</si>
  <si>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</si>
  <si>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</si>
  <si>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</si>
  <si>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</si>
  <si>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</si>
  <si>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</si>
  <si>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</si>
  <si>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</si>
  <si>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</si>
  <si>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</si>
  <si>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</si>
  <si>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</si>
  <si>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</si>
  <si>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</si>
  <si>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</si>
  <si>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</si>
  <si>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</si>
  <si>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</si>
  <si>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</si>
  <si>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</si>
  <si>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</si>
  <si>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</si>
  <si>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</si>
  <si>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</si>
  <si>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</si>
  <si>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</si>
  <si>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</si>
  <si>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</si>
  <si>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</si>
  <si>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</si>
  <si>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</si>
  <si>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</si>
  <si>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</si>
  <si>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</si>
  <si>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</si>
  <si>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</si>
  <si>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</si>
  <si>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</si>
  <si>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</si>
  <si>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</si>
  <si>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</si>
  <si>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</si>
  <si>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</si>
  <si>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</si>
  <si>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</si>
  <si>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</si>
  <si>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</si>
  <si>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</si>
  <si>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</si>
  <si>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</si>
  <si>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</si>
  <si>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</si>
  <si>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</si>
  <si>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</si>
  <si>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</si>
  <si>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</si>
  <si>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</si>
  <si>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</si>
  <si>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</si>
  <si>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</si>
  <si>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</si>
  <si>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</si>
  <si>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</si>
  <si>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</si>
  <si>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</si>
  <si>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</si>
  <si>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</si>
  <si>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</si>
  <si>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</si>
  <si>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</si>
  <si>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</si>
  <si>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</si>
  <si>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</si>
  <si>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</si>
  <si>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</si>
  <si>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</si>
  <si>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</si>
  <si>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</si>
  <si>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</si>
  <si>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</si>
  <si>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</si>
  <si>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</si>
  <si>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</si>
  <si>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</si>
  <si>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</si>
  <si>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</si>
  <si>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</si>
  <si>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</si>
  <si>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</si>
  <si>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</si>
  <si>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</si>
  <si>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</si>
  <si>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</si>
  <si>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</si>
  <si>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</si>
  <si>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</si>
  <si>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</si>
  <si>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</si>
  <si>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</si>
  <si>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</si>
  <si>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</si>
  <si>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</si>
  <si>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</si>
  <si>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</si>
  <si>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</si>
  <si>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</si>
  <si>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</si>
  <si>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</si>
  <si>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</si>
  <si>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</si>
  <si>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</si>
  <si>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</si>
  <si>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</si>
  <si>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</si>
  <si>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</si>
  <si>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</si>
  <si>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</si>
  <si>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</si>
  <si>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</si>
  <si>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</si>
  <si>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</si>
  <si>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</si>
  <si>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</si>
  <si>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</si>
  <si>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</si>
  <si>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</si>
  <si>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</si>
  <si>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</si>
  <si>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</si>
  <si>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</si>
  <si>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</si>
  <si>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</si>
  <si>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</si>
  <si>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</si>
  <si>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</si>
  <si>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</si>
  <si>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</si>
  <si>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</si>
  <si>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</si>
  <si>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</si>
  <si>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</si>
  <si>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</si>
  <si>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</si>
  <si>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</si>
  <si>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</si>
  <si>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</si>
  <si>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</si>
  <si>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</si>
  <si>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</si>
  <si>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</si>
  <si>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</si>
  <si>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</si>
  <si>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</si>
  <si>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</si>
  <si>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</si>
  <si>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</si>
  <si>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</si>
  <si>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</si>
  <si>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</si>
  <si>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</si>
  <si>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</si>
  <si>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</si>
  <si>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</si>
  <si>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</si>
  <si>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</si>
  <si>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</si>
  <si>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</si>
  <si>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</si>
  <si>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</si>
  <si>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</si>
  <si>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</si>
  <si>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</si>
  <si>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</si>
  <si>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</si>
  <si>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</si>
  <si>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</si>
  <si>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</si>
  <si>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</si>
  <si>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</si>
  <si>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</si>
  <si>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</si>
  <si>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</si>
  <si>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</si>
  <si>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</si>
  <si>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</si>
  <si>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</si>
  <si>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</si>
  <si>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</si>
  <si>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</si>
  <si>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</si>
  <si>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</si>
  <si>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</si>
  <si>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</si>
  <si>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</si>
  <si>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</si>
  <si>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</si>
  <si>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</si>
  <si>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</si>
  <si>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</si>
  <si>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</si>
  <si>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</si>
  <si>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</si>
  <si>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</si>
  <si>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</si>
  <si>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</si>
  <si>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</si>
  <si>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</si>
  <si>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</si>
  <si>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</si>
  <si>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</si>
  <si>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</si>
  <si>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</si>
  <si>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</si>
  <si>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</si>
  <si>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</si>
  <si>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</si>
  <si>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</si>
  <si>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</si>
  <si>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</si>
  <si>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</si>
  <si>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</si>
  <si>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</si>
  <si>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</si>
  <si>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</si>
  <si>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</si>
  <si>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</si>
  <si>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</si>
  <si>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</si>
  <si>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</si>
  <si>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</si>
  <si>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</si>
  <si>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</si>
  <si>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</si>
  <si>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</si>
  <si>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</si>
  <si>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</si>
  <si>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</si>
  <si>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</si>
  <si>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</si>
  <si>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</si>
  <si>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</si>
  <si>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</si>
  <si>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</si>
  <si>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</si>
  <si>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</si>
  <si>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</si>
  <si>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</si>
  <si>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</si>
  <si>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</si>
  <si>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</si>
  <si>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</si>
  <si>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</si>
  <si>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</si>
  <si>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</si>
  <si>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</si>
  <si>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</si>
  <si>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</si>
  <si>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</si>
  <si>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</si>
  <si>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</si>
  <si>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</si>
  <si>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</si>
  <si>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</si>
  <si>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</si>
  <si>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</si>
  <si>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</si>
  <si>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</si>
  <si>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</si>
  <si>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</si>
  <si>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</si>
  <si>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</si>
  <si>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</si>
  <si>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</si>
  <si>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</si>
  <si>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</si>
  <si>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</si>
  <si>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</si>
  <si>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</si>
  <si>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</si>
  <si>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</si>
  <si>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</si>
  <si>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</si>
  <si>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</si>
  <si>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</si>
  <si>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</si>
  <si>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</si>
  <si>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</si>
  <si>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</si>
  <si>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</si>
  <si>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</si>
  <si>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</si>
  <si>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</si>
  <si>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</si>
  <si>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</si>
  <si>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</si>
  <si>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</si>
  <si>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</si>
  <si>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</si>
  <si>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</si>
  <si>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</si>
  <si>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</si>
  <si>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</si>
  <si>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</si>
  <si>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</si>
  <si>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</si>
  <si>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</si>
  <si>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</si>
  <si>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</si>
  <si>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</si>
  <si>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</si>
  <si>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</si>
  <si>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</si>
  <si>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</si>
  <si>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</si>
  <si>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</si>
  <si>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</si>
  <si>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</si>
  <si>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</si>
  <si>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</si>
  <si>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</si>
  <si>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</si>
  <si>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</si>
  <si>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</si>
  <si>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</si>
  <si>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</si>
  <si>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</si>
  <si>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</si>
  <si>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</si>
  <si>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</si>
  <si>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</si>
  <si>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</si>
  <si>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</si>
  <si>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</si>
  <si>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</si>
  <si>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</si>
  <si>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</si>
  <si>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</si>
  <si>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</si>
  <si>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</si>
  <si>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</si>
  <si>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</si>
  <si>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</si>
  <si>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</si>
  <si>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</si>
  <si>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</si>
  <si>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</si>
  <si>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</si>
  <si>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</si>
  <si>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</si>
  <si>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</si>
  <si>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</si>
  <si>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</si>
  <si>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</si>
  <si>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</si>
  <si>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</si>
  <si>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</si>
  <si>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</si>
  <si>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</si>
  <si>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</si>
  <si>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</si>
  <si>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</si>
  <si>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</si>
  <si>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</si>
  <si>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</si>
  <si>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</si>
  <si>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</si>
  <si>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</si>
  <si>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</si>
  <si>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</si>
  <si>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</si>
  <si>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</si>
  <si>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</si>
  <si>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</si>
  <si>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</si>
  <si>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</si>
  <si>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</si>
  <si>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</si>
  <si>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</si>
  <si>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</si>
  <si>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</si>
  <si>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</si>
  <si>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</si>
  <si>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</si>
  <si>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</si>
  <si>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</si>
  <si>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</si>
  <si>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</si>
  <si>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</si>
  <si>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</si>
  <si>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</si>
  <si>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</si>
  <si>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</si>
  <si>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</si>
  <si>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</si>
  <si>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</si>
  <si>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</si>
  <si>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</si>
  <si>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</si>
  <si>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</si>
  <si>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</si>
  <si>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</si>
  <si>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</si>
  <si>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</si>
  <si>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</si>
  <si>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</si>
  <si>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</si>
  <si>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</si>
  <si>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</si>
  <si>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</si>
  <si>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</si>
  <si>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</si>
  <si>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</si>
  <si>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</si>
  <si>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</si>
  <si>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</si>
  <si>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</si>
  <si>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</si>
  <si>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</si>
  <si>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</si>
  <si>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</si>
  <si>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</si>
  <si>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</si>
  <si>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</si>
  <si>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</si>
  <si>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</si>
  <si>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</si>
  <si>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</si>
  <si>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</si>
  <si>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</si>
  <si>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</si>
  <si>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</si>
  <si>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</si>
  <si>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</si>
  <si>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</si>
  <si>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</si>
  <si>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</si>
  <si>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</si>
  <si>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</si>
  <si>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</si>
  <si>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</si>
  <si>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</si>
  <si>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</si>
  <si>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</si>
  <si>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</si>
  <si>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</si>
  <si>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</si>
  <si>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</si>
  <si>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</si>
  <si>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</si>
  <si>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</si>
  <si>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</si>
  <si>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</si>
  <si>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</si>
  <si>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</si>
  <si>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</si>
  <si>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</si>
  <si>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</si>
  <si>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</si>
  <si>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</si>
  <si>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</si>
  <si>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</si>
  <si>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</si>
  <si>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</si>
  <si>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</si>
  <si>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</si>
  <si>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</si>
  <si>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</si>
  <si>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</si>
  <si>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</si>
  <si>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</si>
  <si>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</si>
  <si>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</si>
  <si>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</si>
  <si>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</si>
  <si>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</si>
  <si>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</si>
  <si>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</si>
  <si>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</si>
  <si>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</si>
  <si>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</si>
  <si>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</si>
  <si>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</si>
  <si>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</si>
  <si>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</si>
  <si>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</si>
  <si>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</si>
  <si>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</si>
  <si>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</si>
  <si>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</si>
  <si>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</si>
  <si>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</si>
  <si>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</si>
  <si>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</si>
  <si>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</si>
  <si>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</si>
  <si>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</si>
  <si>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</si>
  <si>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</si>
  <si>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</si>
  <si>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</si>
  <si>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</si>
  <si>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</si>
  <si>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</si>
  <si>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</si>
  <si>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</si>
  <si>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</si>
  <si>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</si>
  <si>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</si>
  <si>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</si>
  <si>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</si>
  <si>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</si>
  <si>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</si>
  <si>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</si>
  <si>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</si>
  <si>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</si>
  <si>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</si>
  <si>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</si>
  <si>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</si>
  <si>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</si>
  <si>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</si>
  <si>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</si>
  <si>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</si>
  <si>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</si>
  <si>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</si>
  <si>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</si>
  <si>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</si>
  <si>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</si>
  <si>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</si>
  <si>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</si>
  <si>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</si>
  <si>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</si>
  <si>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</si>
  <si>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</si>
  <si>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</si>
  <si>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</si>
  <si>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</si>
  <si>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</si>
  <si>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</si>
  <si>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</si>
  <si>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</si>
  <si>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</si>
  <si>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</si>
  <si>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</si>
  <si>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</si>
  <si>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</si>
  <si>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</si>
  <si>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</si>
  <si>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</si>
  <si>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</si>
  <si>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</si>
  <si>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</si>
  <si>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</si>
  <si>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</si>
  <si>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</si>
  <si>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</si>
  <si>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</si>
  <si>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</si>
  <si>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</si>
  <si>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</si>
  <si>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</si>
  <si>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</si>
  <si>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</si>
  <si>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</si>
  <si>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</si>
  <si>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</si>
  <si>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</si>
  <si>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</si>
  <si>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</si>
  <si>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</si>
  <si>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</si>
  <si>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</si>
  <si>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</si>
  <si>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</si>
  <si>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</si>
  <si>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</si>
  <si>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</si>
  <si>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</si>
  <si>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</si>
  <si>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</si>
  <si>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</si>
  <si>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</si>
  <si>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</si>
  <si>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</si>
  <si>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</si>
  <si>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</si>
  <si>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</si>
  <si>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</si>
  <si>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</si>
  <si>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</si>
  <si>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</si>
  <si>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</si>
  <si>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</si>
  <si>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</si>
  <si>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</si>
  <si>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</si>
  <si>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</si>
  <si>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</si>
  <si>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</si>
  <si>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</si>
  <si>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</si>
  <si>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</si>
  <si>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</si>
  <si>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</si>
  <si>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</si>
  <si>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</si>
  <si>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</si>
  <si>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</si>
  <si>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</si>
  <si>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</si>
  <si>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</si>
  <si>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</si>
  <si>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</si>
  <si>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</si>
  <si>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</si>
  <si>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</si>
  <si>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</si>
  <si>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</si>
  <si>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</si>
  <si>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</si>
  <si>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</si>
  <si>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</si>
  <si>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</si>
  <si>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</si>
  <si>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</si>
  <si>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</si>
  <si>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</si>
  <si>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</si>
  <si>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</si>
  <si>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</si>
  <si>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</si>
  <si>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</si>
  <si>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</si>
  <si>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</si>
  <si>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</si>
  <si>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</si>
  <si>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</si>
  <si>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</si>
  <si>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</si>
  <si>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</si>
  <si>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</si>
  <si>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</si>
  <si>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</si>
  <si>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</si>
  <si>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</si>
  <si>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</si>
  <si>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</si>
  <si>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</si>
  <si>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</si>
  <si>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</si>
  <si>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</si>
  <si>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</si>
  <si>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</si>
  <si>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</si>
  <si>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</si>
  <si>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</si>
  <si>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</si>
  <si>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</si>
  <si>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</si>
  <si>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</si>
  <si>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</si>
  <si>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</si>
  <si>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</si>
  <si>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</si>
  <si>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</si>
  <si>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</si>
  <si>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</si>
  <si>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</si>
  <si>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</si>
  <si>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</si>
  <si>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</si>
  <si>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</si>
  <si>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</si>
  <si>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</si>
  <si>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</si>
  <si>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</si>
  <si>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</si>
  <si>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</si>
  <si>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</si>
  <si>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</si>
  <si>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</si>
  <si>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</si>
  <si>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</si>
  <si>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</si>
  <si>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</si>
  <si>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COVID Vaccine Reimbursement</t>
  </si>
  <si>
    <t xml:space="preserve">MMA Notes: </t>
  </si>
  <si>
    <t>MMA &amp; LTC Encounter:</t>
  </si>
  <si>
    <t>1. Dollar amounts only represent claims with a status of Accepted or Rejected. All other statuses were excluded from this tab.</t>
  </si>
  <si>
    <t>2. Dollar amounts only represent claims adjudicated in our claims system. I.e. LTC Transportation L2.15 (Logisticare) and RX claims are not included in this tab.</t>
  </si>
  <si>
    <t>MLR Exhibit:</t>
  </si>
  <si>
    <t>1. Income tax expense was allocated to the MMA line of business by applying SSHP's effective tax rate to pre-tax income/loss. (27.49%)</t>
  </si>
  <si>
    <t>1. Subcap vendor expenses (Line 2.2) is  based partly on actual 2022 data provided by vendors meeting certain qualifications for the 2022 Annual report</t>
  </si>
  <si>
    <t>1/1/2022 - 12/31/2022</t>
  </si>
  <si>
    <t>Specialty (CMS)</t>
  </si>
  <si>
    <t>1/1/2022 - 9/30/2022</t>
  </si>
  <si>
    <t>10/1/2022 - 12/31/2022</t>
  </si>
  <si>
    <t>CY 2022</t>
  </si>
  <si>
    <t>CANO HEALTH LLC</t>
  </si>
  <si>
    <t>UMIAMI MEDICINE</t>
  </si>
  <si>
    <t>PREMIER PHYSICIANS SUPPORT SERVICES</t>
  </si>
  <si>
    <t>HEALTH FIRST NETWORK INC</t>
  </si>
  <si>
    <t>MILLENNIUM PHYSICIAN GROUP, LLC</t>
  </si>
  <si>
    <t>Primary Care - All Others</t>
  </si>
  <si>
    <t>National Imaging Associates</t>
  </si>
  <si>
    <t>CARECORE NATIONAL  -  EVICORE</t>
  </si>
  <si>
    <t>COASTAL CARE SERVICES, INC</t>
  </si>
  <si>
    <t>ACCESS BEHAVIORAL HEALTH</t>
  </si>
  <si>
    <t>TURNINGPOINT HEALTHCARE SOLUTIONS, LLC</t>
  </si>
  <si>
    <t>NEW CENTURY HEALTH</t>
  </si>
  <si>
    <t>Other Professional - All Others</t>
  </si>
  <si>
    <t>MODIVCARE SOLUTIONS, LLC</t>
  </si>
  <si>
    <t>Envolve Vision of Florida, Inc.</t>
  </si>
  <si>
    <t>HEARUSA</t>
  </si>
  <si>
    <t>Envolve PeopleCare, Inc. (Nurse Helpline)</t>
  </si>
  <si>
    <t>Non-Insurance Affiliate</t>
  </si>
  <si>
    <t>Envolve PeopleCare, Inc. (Disease Management)</t>
  </si>
  <si>
    <t>Access Medical Acquisitions, Inc.</t>
  </si>
  <si>
    <t>Envolve Pharmacy Solutions, Inc.</t>
  </si>
  <si>
    <t>U.S. Medical Management, LLC</t>
  </si>
  <si>
    <t>Centene Management Company, LLC</t>
  </si>
  <si>
    <t>Interpreta, Inc.</t>
  </si>
  <si>
    <t>Accepted Encounter Amount ($)3</t>
  </si>
  <si>
    <t>Rejected Encounter Amount ($)4</t>
  </si>
  <si>
    <t>Accepted Encounter Line Count (#)6</t>
  </si>
  <si>
    <t>Rejected Encounter Line Count (#)7</t>
  </si>
  <si>
    <t>Line 7.3 represents dollar amounts paid to Envolve Vision of Florida, Inc. as part of a Settlement.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</si>
</sst>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2">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165" fontId="0" fillId="0" borderId="0" xfId="0" applyNumberFormat="1" applyProtection="1">
      <protection locked="0"/>
    </xf>
    <xf numFmtId="165" fontId="4" fillId="0" borderId="21" xfId="0" applyNumberFormat="1" applyFont="1" applyBorder="1" applyProtection="1">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818</v>
      </c>
    </row>
    <row r="4" spans="1:19" x14ac:dyDescent="0.25">
      <c r="A4" t="s">
        <v>819</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1181</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1182</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1179</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1180</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383</v>
      </c>
      <c r="B6" s="108"/>
      <c r="C6" s="451"/>
      <c r="E6" s="162"/>
      <c r="F6" s="162"/>
      <c r="G6" s="162"/>
      <c r="H6" s="162"/>
      <c r="I6" s="162"/>
      <c r="J6" s="162"/>
      <c r="AY6" s="868"/>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1"/>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21994.032258071999</v>
      </c>
      <c r="E9" s="736">
        <v>10222.767281111999</v>
      </c>
      <c r="F9" s="736">
        <v>2059.6405529970002</v>
      </c>
      <c r="G9" s="736">
        <v>6820.6244239629996</v>
      </c>
      <c r="H9" s="736">
        <v>1329</v>
      </c>
      <c r="I9" s="736">
        <v>51</v>
      </c>
      <c r="J9" s="736">
        <v>1202</v>
      </c>
      <c r="K9" s="736">
        <v>0</v>
      </c>
      <c r="L9" s="736">
        <v>81</v>
      </c>
      <c r="M9" s="736">
        <v>228</v>
      </c>
      <c r="N9" s="736">
        <v>0</v>
      </c>
      <c r="O9" s="803">
        <v>0</v>
      </c>
      <c r="P9" s="741">
        <f>SUM(Q9:AA9)</f>
        <v>22684.797849460003</v>
      </c>
      <c r="Q9" s="736">
        <v>10671.169892472</v>
      </c>
      <c r="R9" s="736">
        <v>2105.5752688170001</v>
      </c>
      <c r="S9" s="736">
        <v>6968.1677419340003</v>
      </c>
      <c r="T9" s="736">
        <v>1349.5666666669999</v>
      </c>
      <c r="U9" s="736">
        <v>46</v>
      </c>
      <c r="V9" s="736">
        <v>1239.31827957</v>
      </c>
      <c r="W9" s="736">
        <v>0</v>
      </c>
      <c r="X9" s="736">
        <v>78</v>
      </c>
      <c r="Y9" s="736">
        <v>227</v>
      </c>
      <c r="Z9" s="736">
        <v>0</v>
      </c>
      <c r="AA9" s="737">
        <v>0</v>
      </c>
      <c r="AB9" s="741">
        <f>SUM(AC9:AM9)</f>
        <v>23348.981720429001</v>
      </c>
      <c r="AC9" s="736">
        <v>11103.501075267999</v>
      </c>
      <c r="AD9" s="736">
        <v>2203.8258064510001</v>
      </c>
      <c r="AE9" s="736">
        <v>7074.9881720430003</v>
      </c>
      <c r="AF9" s="736">
        <v>1365.5</v>
      </c>
      <c r="AG9" s="736">
        <v>38</v>
      </c>
      <c r="AH9" s="736">
        <v>1241.1666666670001</v>
      </c>
      <c r="AI9" s="736">
        <v>0</v>
      </c>
      <c r="AJ9" s="736">
        <v>76</v>
      </c>
      <c r="AK9" s="736">
        <v>246</v>
      </c>
      <c r="AL9" s="736">
        <v>0</v>
      </c>
      <c r="AM9" s="737">
        <v>0</v>
      </c>
      <c r="AN9" s="735">
        <f>SUM(AO9:AY9)</f>
        <v>23892.058064512999</v>
      </c>
      <c r="AO9" s="736">
        <v>11399.935483868001</v>
      </c>
      <c r="AP9" s="736">
        <v>2278.247311828</v>
      </c>
      <c r="AQ9" s="736">
        <v>7171.8430107519998</v>
      </c>
      <c r="AR9" s="736">
        <v>1406.032258065</v>
      </c>
      <c r="AS9" s="736">
        <v>44</v>
      </c>
      <c r="AT9" s="736">
        <v>1251</v>
      </c>
      <c r="AU9" s="736">
        <v>0</v>
      </c>
      <c r="AV9" s="736">
        <v>73</v>
      </c>
      <c r="AW9" s="736">
        <v>268</v>
      </c>
      <c r="AX9" s="736">
        <v>0</v>
      </c>
      <c r="AY9" s="737">
        <v>0</v>
      </c>
      <c r="AZ9" s="852"/>
      <c r="BA9" s="739">
        <f>AN9+AB9+P9+D9+AZ9</f>
        <v>91919.869892474002</v>
      </c>
      <c r="BB9" s="740">
        <f t="shared" ref="BB9:BL9" si="0">AO9+AC9+Q9+E9</f>
        <v>43397.37373272</v>
      </c>
      <c r="BC9" s="740">
        <f t="shared" si="0"/>
        <v>8647.2889400929998</v>
      </c>
      <c r="BD9" s="740">
        <f t="shared" si="0"/>
        <v>28035.623348691999</v>
      </c>
      <c r="BE9" s="740">
        <f t="shared" si="0"/>
        <v>5450.0989247319994</v>
      </c>
      <c r="BF9" s="740">
        <f t="shared" si="0"/>
        <v>179</v>
      </c>
      <c r="BG9" s="740">
        <f t="shared" si="0"/>
        <v>4933.4849462370003</v>
      </c>
      <c r="BH9" s="740">
        <f t="shared" si="0"/>
        <v>0</v>
      </c>
      <c r="BI9" s="741">
        <f t="shared" si="0"/>
        <v>308</v>
      </c>
      <c r="BJ9" s="741">
        <f t="shared" si="0"/>
        <v>969</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37246737.210000001</v>
      </c>
      <c r="E11" s="249">
        <v>14764640.560000001</v>
      </c>
      <c r="F11" s="249">
        <v>2974718.25</v>
      </c>
      <c r="G11" s="249">
        <v>9850959.6500000004</v>
      </c>
      <c r="H11" s="249">
        <v>1919461.41</v>
      </c>
      <c r="I11" s="249">
        <v>73658.790000000008</v>
      </c>
      <c r="J11" s="249">
        <v>1736036.58</v>
      </c>
      <c r="K11" s="249">
        <v>0</v>
      </c>
      <c r="L11" s="249">
        <v>116987.49</v>
      </c>
      <c r="M11" s="249">
        <v>5810274.4800000004</v>
      </c>
      <c r="N11" s="249">
        <v>0</v>
      </c>
      <c r="O11" s="249">
        <v>0</v>
      </c>
      <c r="P11" s="269">
        <f t="shared" ref="P11:P16" si="2">SUM(Q11:AA11)</f>
        <v>38219948.25</v>
      </c>
      <c r="Q11" s="249">
        <v>15412263.949999999</v>
      </c>
      <c r="R11" s="249">
        <v>3041061.31</v>
      </c>
      <c r="S11" s="249">
        <v>10064054.98</v>
      </c>
      <c r="T11" s="249">
        <v>1949165.6400000001</v>
      </c>
      <c r="U11" s="249">
        <v>66437.34</v>
      </c>
      <c r="V11" s="249">
        <v>1789935</v>
      </c>
      <c r="W11" s="249">
        <v>0</v>
      </c>
      <c r="X11" s="249">
        <v>112654.62</v>
      </c>
      <c r="Y11" s="249">
        <v>5784375.4100000001</v>
      </c>
      <c r="Z11" s="249">
        <v>0</v>
      </c>
      <c r="AA11" s="250">
        <v>0</v>
      </c>
      <c r="AB11" s="269">
        <f t="shared" ref="AB11:AB16" si="3">SUM(AC11:AM11)</f>
        <v>39635935.659999996</v>
      </c>
      <c r="AC11" s="249">
        <v>16036675.57</v>
      </c>
      <c r="AD11" s="249">
        <v>3182963.5700000003</v>
      </c>
      <c r="AE11" s="249">
        <v>10218334.67</v>
      </c>
      <c r="AF11" s="249">
        <v>1972178</v>
      </c>
      <c r="AG11" s="249">
        <v>54883.020000000004</v>
      </c>
      <c r="AH11" s="249">
        <v>1792604.6099999999</v>
      </c>
      <c r="AI11" s="249">
        <v>0</v>
      </c>
      <c r="AJ11" s="251">
        <v>109766.04000000001</v>
      </c>
      <c r="AK11" s="249">
        <v>6268530.1799999997</v>
      </c>
      <c r="AL11" s="249">
        <v>0</v>
      </c>
      <c r="AM11" s="250">
        <v>0</v>
      </c>
      <c r="AN11" s="269">
        <f t="shared" ref="AN11:AN16" si="4">SUM(AO11:AY11)</f>
        <v>38394487.640000001</v>
      </c>
      <c r="AO11" s="249">
        <v>14680494.950000001</v>
      </c>
      <c r="AP11" s="249">
        <v>2933858.54</v>
      </c>
      <c r="AQ11" s="249">
        <v>9235684.2699999996</v>
      </c>
      <c r="AR11" s="249">
        <v>1810646.16</v>
      </c>
      <c r="AS11" s="249">
        <v>56661.88</v>
      </c>
      <c r="AT11" s="249">
        <v>1611000.27</v>
      </c>
      <c r="AU11" s="249">
        <v>0</v>
      </c>
      <c r="AV11" s="249">
        <v>94007.209999999992</v>
      </c>
      <c r="AW11" s="249">
        <v>7972134.3599999994</v>
      </c>
      <c r="AX11" s="249">
        <v>0</v>
      </c>
      <c r="AY11" s="250">
        <v>0</v>
      </c>
      <c r="AZ11" s="853">
        <v>1854755.8841970346</v>
      </c>
      <c r="BA11" s="320">
        <f t="shared" ref="BA11:BA16" si="5">SUM(BB11:BL11)+AZ11</f>
        <v>155351864.64419702</v>
      </c>
      <c r="BB11" s="270">
        <f t="shared" ref="BB11:BL16" si="6">E11+Q11+AC11+AO11</f>
        <v>60894075.030000001</v>
      </c>
      <c r="BC11" s="270">
        <f t="shared" si="6"/>
        <v>12132601.670000002</v>
      </c>
      <c r="BD11" s="270">
        <f t="shared" si="6"/>
        <v>39369033.570000008</v>
      </c>
      <c r="BE11" s="270">
        <f t="shared" si="6"/>
        <v>7651451.21</v>
      </c>
      <c r="BF11" s="270">
        <f t="shared" si="6"/>
        <v>251641.03000000003</v>
      </c>
      <c r="BG11" s="270">
        <f t="shared" si="6"/>
        <v>6929576.459999999</v>
      </c>
      <c r="BH11" s="270">
        <f t="shared" si="6"/>
        <v>0</v>
      </c>
      <c r="BI11" s="270">
        <f t="shared" si="6"/>
        <v>433415.36</v>
      </c>
      <c r="BJ11" s="270">
        <f t="shared" si="6"/>
        <v>25835314.43</v>
      </c>
      <c r="BK11" s="270">
        <f t="shared" si="6"/>
        <v>0</v>
      </c>
      <c r="BL11" s="294">
        <f t="shared" si="6"/>
        <v>0</v>
      </c>
    </row>
    <row r="12" spans="1:64" x14ac:dyDescent="0.25">
      <c r="A12" s="1529"/>
      <c r="B12" s="126" t="s">
        <v>1314</v>
      </c>
      <c r="C12" s="127" t="s">
        <v>1323</v>
      </c>
      <c r="D12" s="269">
        <f t="shared" si="1"/>
        <v>568973.87047016411</v>
      </c>
      <c r="E12" s="249">
        <v>225718.50270282367</v>
      </c>
      <c r="F12" s="249">
        <v>44972.399720219182</v>
      </c>
      <c r="G12" s="249">
        <v>145930.77086563312</v>
      </c>
      <c r="H12" s="249">
        <v>28361.940135785786</v>
      </c>
      <c r="I12" s="249">
        <v>932.76786751770658</v>
      </c>
      <c r="J12" s="249">
        <v>25686.138136515721</v>
      </c>
      <c r="K12" s="249">
        <v>0</v>
      </c>
      <c r="L12" s="249">
        <v>1606.5580445947908</v>
      </c>
      <c r="M12" s="249">
        <v>95764.792997074168</v>
      </c>
      <c r="N12" s="249">
        <v>0</v>
      </c>
      <c r="O12" s="249">
        <v>0</v>
      </c>
      <c r="P12" s="269">
        <f t="shared" si="2"/>
        <v>585796.10393819818</v>
      </c>
      <c r="Q12" s="249">
        <v>232392.07691702136</v>
      </c>
      <c r="R12" s="249">
        <v>46302.049897451609</v>
      </c>
      <c r="S12" s="249">
        <v>150245.34772949383</v>
      </c>
      <c r="T12" s="249">
        <v>29200.486865842715</v>
      </c>
      <c r="U12" s="249">
        <v>960.34600362068215</v>
      </c>
      <c r="V12" s="249">
        <v>26445.572330334813</v>
      </c>
      <c r="W12" s="249">
        <v>0</v>
      </c>
      <c r="X12" s="249">
        <v>1654.0574042469118</v>
      </c>
      <c r="Y12" s="249">
        <v>98596.166790186166</v>
      </c>
      <c r="Z12" s="249">
        <v>0</v>
      </c>
      <c r="AA12" s="250">
        <v>0</v>
      </c>
      <c r="AB12" s="269">
        <f t="shared" si="3"/>
        <v>603533.89496352826</v>
      </c>
      <c r="AC12" s="249">
        <v>239428.86338348014</v>
      </c>
      <c r="AD12" s="249">
        <v>47704.066878452315</v>
      </c>
      <c r="AE12" s="249">
        <v>154794.7473629796</v>
      </c>
      <c r="AF12" s="249">
        <v>30084.671875579246</v>
      </c>
      <c r="AG12" s="249">
        <v>989.42509207776732</v>
      </c>
      <c r="AH12" s="249">
        <v>27246.339068773592</v>
      </c>
      <c r="AI12" s="249">
        <v>0</v>
      </c>
      <c r="AJ12" s="249">
        <v>1704.1419377273994</v>
      </c>
      <c r="AK12" s="249">
        <v>101581.63936445826</v>
      </c>
      <c r="AL12" s="249">
        <v>0</v>
      </c>
      <c r="AM12" s="250">
        <v>0</v>
      </c>
      <c r="AN12" s="269">
        <f t="shared" si="4"/>
        <v>526984.70074641565</v>
      </c>
      <c r="AO12" s="249">
        <v>209060.91434652981</v>
      </c>
      <c r="AP12" s="249">
        <v>41653.523717748052</v>
      </c>
      <c r="AQ12" s="249">
        <v>135161.36259609144</v>
      </c>
      <c r="AR12" s="249">
        <v>26268.883881599239</v>
      </c>
      <c r="AS12" s="249">
        <v>863.93140536225553</v>
      </c>
      <c r="AT12" s="249">
        <v>23790.550887718917</v>
      </c>
      <c r="AU12" s="249">
        <v>0</v>
      </c>
      <c r="AV12" s="249">
        <v>1487.9971722830251</v>
      </c>
      <c r="AW12" s="249">
        <v>88697.536739082891</v>
      </c>
      <c r="AX12" s="249">
        <v>0</v>
      </c>
      <c r="AY12" s="250">
        <v>0</v>
      </c>
      <c r="AZ12" s="853"/>
      <c r="BA12" s="289">
        <f t="shared" si="5"/>
        <v>2285288.5701183062</v>
      </c>
      <c r="BB12" s="270">
        <f t="shared" si="6"/>
        <v>906600.35734985489</v>
      </c>
      <c r="BC12" s="270">
        <f t="shared" si="6"/>
        <v>180632.04021387117</v>
      </c>
      <c r="BD12" s="270">
        <f t="shared" si="6"/>
        <v>586132.22855419805</v>
      </c>
      <c r="BE12" s="270">
        <f t="shared" si="6"/>
        <v>113915.98275880699</v>
      </c>
      <c r="BF12" s="270">
        <f t="shared" si="6"/>
        <v>3746.4703685784116</v>
      </c>
      <c r="BG12" s="270">
        <f t="shared" si="6"/>
        <v>103168.60042334304</v>
      </c>
      <c r="BH12" s="270">
        <f t="shared" si="6"/>
        <v>0</v>
      </c>
      <c r="BI12" s="270">
        <f t="shared" si="6"/>
        <v>6452.754558852127</v>
      </c>
      <c r="BJ12" s="270">
        <f t="shared" si="6"/>
        <v>384640.1358908015</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13732.240895580944</v>
      </c>
      <c r="E16" s="249">
        <v>5447.7384895437845</v>
      </c>
      <c r="F16" s="249">
        <v>1085.4133355897072</v>
      </c>
      <c r="G16" s="249">
        <v>3522.0536541489259</v>
      </c>
      <c r="H16" s="249">
        <v>684.51824314677265</v>
      </c>
      <c r="I16" s="249">
        <v>22.51244515996127</v>
      </c>
      <c r="J16" s="249">
        <v>619.93749603357026</v>
      </c>
      <c r="K16" s="249">
        <v>0</v>
      </c>
      <c r="L16" s="249">
        <v>38.774438029779454</v>
      </c>
      <c r="M16" s="249">
        <v>2311.2927939284427</v>
      </c>
      <c r="N16" s="249">
        <v>0</v>
      </c>
      <c r="O16" s="249">
        <v>0</v>
      </c>
      <c r="P16" s="269">
        <f t="shared" si="2"/>
        <v>89966.23490418907</v>
      </c>
      <c r="Q16" s="249">
        <v>36254.747576932008</v>
      </c>
      <c r="R16" s="249">
        <v>7156.4230471480023</v>
      </c>
      <c r="S16" s="249">
        <v>23664.447476996393</v>
      </c>
      <c r="T16" s="249">
        <v>4583.8791462845575</v>
      </c>
      <c r="U16" s="249">
        <v>156.0198892020957</v>
      </c>
      <c r="V16" s="249">
        <v>4207.0707798338462</v>
      </c>
      <c r="W16" s="249">
        <v>0</v>
      </c>
      <c r="X16" s="249">
        <v>264.71812297375027</v>
      </c>
      <c r="Y16" s="249">
        <v>13678.92886481843</v>
      </c>
      <c r="Z16" s="249">
        <v>0</v>
      </c>
      <c r="AA16" s="250">
        <v>0</v>
      </c>
      <c r="AB16" s="269">
        <f t="shared" si="3"/>
        <v>2216.6433649953287</v>
      </c>
      <c r="AC16" s="249">
        <v>879.36801203093387</v>
      </c>
      <c r="AD16" s="249">
        <v>175.20623814476042</v>
      </c>
      <c r="AE16" s="249">
        <v>568.52606380791929</v>
      </c>
      <c r="AF16" s="249">
        <v>110.49418907134326</v>
      </c>
      <c r="AG16" s="249">
        <v>3.633934371899048</v>
      </c>
      <c r="AH16" s="249">
        <v>100.0696352287881</v>
      </c>
      <c r="AI16" s="249">
        <v>0</v>
      </c>
      <c r="AJ16" s="249">
        <v>6.258927544578083</v>
      </c>
      <c r="AK16" s="249">
        <v>373.08636479510699</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105915.11916476536</v>
      </c>
      <c r="BB16" s="270">
        <f t="shared" si="6"/>
        <v>42581.854078506731</v>
      </c>
      <c r="BC16" s="270">
        <f t="shared" si="6"/>
        <v>8417.0426208824701</v>
      </c>
      <c r="BD16" s="270">
        <f t="shared" si="6"/>
        <v>27755.02719495324</v>
      </c>
      <c r="BE16" s="270">
        <f t="shared" si="6"/>
        <v>5378.8915785026738</v>
      </c>
      <c r="BF16" s="270">
        <f t="shared" si="6"/>
        <v>182.166268733956</v>
      </c>
      <c r="BG16" s="270">
        <f t="shared" si="6"/>
        <v>4927.0779110962039</v>
      </c>
      <c r="BH16" s="270">
        <f t="shared" si="6"/>
        <v>0</v>
      </c>
      <c r="BI16" s="270">
        <f t="shared" si="6"/>
        <v>309.75148854810777</v>
      </c>
      <c r="BJ16" s="270">
        <f t="shared" si="6"/>
        <v>16363.308023541978</v>
      </c>
      <c r="BK16" s="270">
        <f t="shared" si="6"/>
        <v>0</v>
      </c>
      <c r="BL16" s="290">
        <f t="shared" si="6"/>
        <v>0</v>
      </c>
    </row>
    <row r="17" spans="1:64" s="209" customFormat="1" x14ac:dyDescent="0.25">
      <c r="A17" s="1529"/>
      <c r="B17" s="128" t="s">
        <v>202</v>
      </c>
      <c r="C17" s="308" t="s">
        <v>14</v>
      </c>
      <c r="D17" s="271">
        <f>SUM(D11:D16)</f>
        <v>37829443.321365751</v>
      </c>
      <c r="E17" s="271">
        <f>SUM(E11:E16)</f>
        <v>14995806.801192367</v>
      </c>
      <c r="F17" s="271">
        <f>SUM(F11:F16)</f>
        <v>3020776.0630558087</v>
      </c>
      <c r="G17" s="271">
        <f t="shared" ref="G17:O17" si="7">SUM(G11:G16)</f>
        <v>10000412.474519782</v>
      </c>
      <c r="H17" s="271">
        <f t="shared" si="7"/>
        <v>1948507.8683789326</v>
      </c>
      <c r="I17" s="271">
        <f t="shared" si="7"/>
        <v>74614.070312677664</v>
      </c>
      <c r="J17" s="271">
        <f t="shared" si="7"/>
        <v>1762342.6556325492</v>
      </c>
      <c r="K17" s="271">
        <f t="shared" si="7"/>
        <v>0</v>
      </c>
      <c r="L17" s="271">
        <f t="shared" si="7"/>
        <v>118632.82248262457</v>
      </c>
      <c r="M17" s="271">
        <f t="shared" si="7"/>
        <v>5908350.5657910034</v>
      </c>
      <c r="N17" s="271">
        <f t="shared" si="7"/>
        <v>0</v>
      </c>
      <c r="O17" s="271">
        <f t="shared" si="7"/>
        <v>0</v>
      </c>
      <c r="P17" s="287">
        <f>SUM(P11:P16)</f>
        <v>38895710.588842392</v>
      </c>
      <c r="Q17" s="271">
        <f>SUM(Q11:Q16)</f>
        <v>15680910.774493951</v>
      </c>
      <c r="R17" s="271">
        <f>SUM(R11:R16)</f>
        <v>3094519.7829445996</v>
      </c>
      <c r="S17" s="271">
        <f t="shared" ref="S17:AA17" si="8">SUM(S11:S16)</f>
        <v>10237964.775206489</v>
      </c>
      <c r="T17" s="271">
        <f t="shared" si="8"/>
        <v>1982950.0060121275</v>
      </c>
      <c r="U17" s="271">
        <f t="shared" si="8"/>
        <v>67553.705892822778</v>
      </c>
      <c r="V17" s="271">
        <f t="shared" si="8"/>
        <v>1820587.6431101689</v>
      </c>
      <c r="W17" s="271">
        <f t="shared" si="8"/>
        <v>0</v>
      </c>
      <c r="X17" s="271">
        <f t="shared" si="8"/>
        <v>114573.39552722065</v>
      </c>
      <c r="Y17" s="271">
        <f t="shared" si="8"/>
        <v>5896650.5056550046</v>
      </c>
      <c r="Z17" s="271">
        <f t="shared" si="8"/>
        <v>0</v>
      </c>
      <c r="AA17" s="280">
        <f t="shared" si="8"/>
        <v>0</v>
      </c>
      <c r="AB17" s="287">
        <f>SUM(AB11:AB16)</f>
        <v>40241686.198328517</v>
      </c>
      <c r="AC17" s="271">
        <f>SUM(AC11:AC16)</f>
        <v>16276983.801395511</v>
      </c>
      <c r="AD17" s="271">
        <f>SUM(AD11:AD16)</f>
        <v>3230842.8431165973</v>
      </c>
      <c r="AE17" s="271">
        <f t="shared" ref="AE17:AM17" si="9">SUM(AE11:AE16)</f>
        <v>10373697.943426786</v>
      </c>
      <c r="AF17" s="271">
        <f t="shared" si="9"/>
        <v>2002373.1660646505</v>
      </c>
      <c r="AG17" s="271">
        <f t="shared" si="9"/>
        <v>55876.079026449675</v>
      </c>
      <c r="AH17" s="271">
        <f t="shared" si="9"/>
        <v>1819951.0187040023</v>
      </c>
      <c r="AI17" s="271">
        <f t="shared" si="9"/>
        <v>0</v>
      </c>
      <c r="AJ17" s="271">
        <f t="shared" si="9"/>
        <v>111476.44086527199</v>
      </c>
      <c r="AK17" s="271">
        <f t="shared" si="9"/>
        <v>6370484.9057292538</v>
      </c>
      <c r="AL17" s="271">
        <f t="shared" si="9"/>
        <v>0</v>
      </c>
      <c r="AM17" s="271">
        <f t="shared" si="9"/>
        <v>0</v>
      </c>
      <c r="AN17" s="287">
        <f>SUM(AN11:AN16)</f>
        <v>38921472.340746418</v>
      </c>
      <c r="AO17" s="271">
        <f>SUM(AO11:AO16)</f>
        <v>14889555.86434653</v>
      </c>
      <c r="AP17" s="271">
        <f t="shared" ref="AP17:AZ17" si="10">SUM(AP11:AP16)</f>
        <v>2975512.063717748</v>
      </c>
      <c r="AQ17" s="271">
        <f t="shared" si="10"/>
        <v>9370845.6325960904</v>
      </c>
      <c r="AR17" s="271">
        <f t="shared" si="10"/>
        <v>1836915.0438815991</v>
      </c>
      <c r="AS17" s="271">
        <f t="shared" si="10"/>
        <v>57525.811405362256</v>
      </c>
      <c r="AT17" s="271">
        <f t="shared" si="10"/>
        <v>1634790.820887719</v>
      </c>
      <c r="AU17" s="271">
        <f t="shared" si="10"/>
        <v>0</v>
      </c>
      <c r="AV17" s="271">
        <f t="shared" si="10"/>
        <v>95495.207172283015</v>
      </c>
      <c r="AW17" s="271">
        <f t="shared" si="10"/>
        <v>8060831.8967390824</v>
      </c>
      <c r="AX17" s="271">
        <f t="shared" si="10"/>
        <v>0</v>
      </c>
      <c r="AY17" s="280">
        <f t="shared" si="10"/>
        <v>0</v>
      </c>
      <c r="AZ17" s="292">
        <f t="shared" si="10"/>
        <v>1854755.8841970346</v>
      </c>
      <c r="BA17" s="291">
        <f>SUM(BA11:BA16)</f>
        <v>157743068.33348009</v>
      </c>
      <c r="BB17" s="271">
        <f>SUM(BB11:BB16)</f>
        <v>61843257.241428368</v>
      </c>
      <c r="BC17" s="271">
        <f t="shared" ref="BC17:BL17" si="11">SUM(BC11:BC16)</f>
        <v>12321650.752834756</v>
      </c>
      <c r="BD17" s="271">
        <f t="shared" si="11"/>
        <v>39982920.825749159</v>
      </c>
      <c r="BE17" s="271">
        <f t="shared" si="11"/>
        <v>7770746.0843373099</v>
      </c>
      <c r="BF17" s="271">
        <f t="shared" si="11"/>
        <v>255569.66663731242</v>
      </c>
      <c r="BG17" s="271">
        <f t="shared" si="11"/>
        <v>7037672.1383344391</v>
      </c>
      <c r="BH17" s="271">
        <f t="shared" si="11"/>
        <v>0</v>
      </c>
      <c r="BI17" s="271">
        <f t="shared" si="11"/>
        <v>440177.86604740022</v>
      </c>
      <c r="BJ17" s="271">
        <f>SUM(BJ11:BJ16)</f>
        <v>26236317.873914342</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2253612.17</v>
      </c>
      <c r="E20" s="251">
        <v>633646.54</v>
      </c>
      <c r="F20" s="251">
        <v>41569.17</v>
      </c>
      <c r="G20" s="251">
        <v>1086043.5699999998</v>
      </c>
      <c r="H20" s="251">
        <v>95825.88</v>
      </c>
      <c r="I20" s="251">
        <v>4503.3599999999997</v>
      </c>
      <c r="J20" s="251">
        <v>276487.96999999997</v>
      </c>
      <c r="K20" s="251">
        <v>0</v>
      </c>
      <c r="L20" s="251">
        <v>23807.5</v>
      </c>
      <c r="M20" s="251">
        <v>91728.18</v>
      </c>
      <c r="N20" s="251">
        <v>0</v>
      </c>
      <c r="O20" s="252">
        <v>0</v>
      </c>
      <c r="P20" s="272">
        <f t="shared" ref="P20:P27" si="13">SUM(Q20:AA20)</f>
        <v>2322820.75</v>
      </c>
      <c r="Q20" s="251">
        <v>586325.87</v>
      </c>
      <c r="R20" s="251">
        <v>147250.12</v>
      </c>
      <c r="S20" s="251">
        <v>1028777.52</v>
      </c>
      <c r="T20" s="251">
        <v>85375.360000000001</v>
      </c>
      <c r="U20" s="251">
        <v>0</v>
      </c>
      <c r="V20" s="251">
        <v>176980.33000000002</v>
      </c>
      <c r="W20" s="251">
        <v>0</v>
      </c>
      <c r="X20" s="251">
        <v>66008.59</v>
      </c>
      <c r="Y20" s="251">
        <v>232102.95999999996</v>
      </c>
      <c r="Z20" s="251">
        <v>0</v>
      </c>
      <c r="AA20" s="252">
        <v>0</v>
      </c>
      <c r="AB20" s="272">
        <f t="shared" ref="AB20:AB27" si="14">SUM(AC20:AM20)</f>
        <v>3138442.67</v>
      </c>
      <c r="AC20" s="251">
        <v>902110.95</v>
      </c>
      <c r="AD20" s="251">
        <v>149303.43</v>
      </c>
      <c r="AE20" s="251">
        <v>1371258.23</v>
      </c>
      <c r="AF20" s="251">
        <v>126282.63999999998</v>
      </c>
      <c r="AG20" s="251">
        <v>1571.35</v>
      </c>
      <c r="AH20" s="251">
        <v>339982.58999999997</v>
      </c>
      <c r="AI20" s="251">
        <v>0</v>
      </c>
      <c r="AJ20" s="251">
        <v>8397.77</v>
      </c>
      <c r="AK20" s="251">
        <v>239535.71</v>
      </c>
      <c r="AL20" s="251">
        <v>0</v>
      </c>
      <c r="AM20" s="252">
        <v>0</v>
      </c>
      <c r="AN20" s="275">
        <f t="shared" ref="AN20:AN27" si="15">SUM(AO20:AY20)</f>
        <v>3108285.7199999997</v>
      </c>
      <c r="AO20" s="251">
        <v>1000990.1199999999</v>
      </c>
      <c r="AP20" s="251">
        <v>209872.96</v>
      </c>
      <c r="AQ20" s="251">
        <v>1137328.25</v>
      </c>
      <c r="AR20" s="251">
        <v>228263.57000000004</v>
      </c>
      <c r="AS20" s="251">
        <v>0</v>
      </c>
      <c r="AT20" s="251">
        <v>313641.44999999995</v>
      </c>
      <c r="AU20" s="251">
        <v>0</v>
      </c>
      <c r="AV20" s="249">
        <v>78697.609999999986</v>
      </c>
      <c r="AW20" s="251">
        <v>139491.76</v>
      </c>
      <c r="AX20" s="251">
        <v>0</v>
      </c>
      <c r="AY20" s="252">
        <v>0</v>
      </c>
      <c r="AZ20" s="854">
        <v>631076.71519748587</v>
      </c>
      <c r="BA20" s="293">
        <f t="shared" ref="BA20:BA27" si="16">SUM(BB20:BL20)+AZ20</f>
        <v>11454238.025197487</v>
      </c>
      <c r="BB20" s="270">
        <f t="shared" ref="BB20:BL27" si="17">E20+Q20+AC20+AO20</f>
        <v>3123073.4800000004</v>
      </c>
      <c r="BC20" s="270">
        <f t="shared" si="17"/>
        <v>547995.67999999993</v>
      </c>
      <c r="BD20" s="270">
        <f t="shared" si="17"/>
        <v>4623407.57</v>
      </c>
      <c r="BE20" s="270">
        <f t="shared" si="17"/>
        <v>535747.45000000007</v>
      </c>
      <c r="BF20" s="270">
        <f t="shared" si="17"/>
        <v>6074.7099999999991</v>
      </c>
      <c r="BG20" s="270">
        <f t="shared" si="17"/>
        <v>1107092.3399999999</v>
      </c>
      <c r="BH20" s="270">
        <f t="shared" si="17"/>
        <v>0</v>
      </c>
      <c r="BI20" s="270">
        <f t="shared" si="17"/>
        <v>176911.46999999997</v>
      </c>
      <c r="BJ20" s="270">
        <f t="shared" si="17"/>
        <v>702858.61</v>
      </c>
      <c r="BK20" s="270">
        <f t="shared" si="17"/>
        <v>0</v>
      </c>
      <c r="BL20" s="294">
        <f t="shared" si="17"/>
        <v>0</v>
      </c>
    </row>
    <row r="21" spans="1:64" ht="24.75" x14ac:dyDescent="0.25">
      <c r="A21" s="1529"/>
      <c r="B21" s="126">
        <v>2.2000000000000002</v>
      </c>
      <c r="C21" s="127" t="s">
        <v>149</v>
      </c>
      <c r="D21" s="273">
        <f t="shared" si="12"/>
        <v>3889.1217914659101</v>
      </c>
      <c r="E21" s="253">
        <v>1125.754359157324</v>
      </c>
      <c r="F21" s="253">
        <v>205.45705056979781</v>
      </c>
      <c r="G21" s="253">
        <v>1649.8710957429573</v>
      </c>
      <c r="H21" s="253">
        <v>196.02785644609222</v>
      </c>
      <c r="I21" s="253">
        <v>2.1656457729820868</v>
      </c>
      <c r="J21" s="253">
        <v>394.6805438320261</v>
      </c>
      <c r="K21" s="253">
        <v>0</v>
      </c>
      <c r="L21" s="253">
        <v>64.594796623063189</v>
      </c>
      <c r="M21" s="253">
        <v>250.57044332166728</v>
      </c>
      <c r="N21" s="253">
        <v>0</v>
      </c>
      <c r="O21" s="254">
        <v>0</v>
      </c>
      <c r="P21" s="273">
        <f t="shared" si="13"/>
        <v>23348.92760882829</v>
      </c>
      <c r="Q21" s="253">
        <v>6758.6356115064445</v>
      </c>
      <c r="R21" s="253">
        <v>1233.4923043562987</v>
      </c>
      <c r="S21" s="253">
        <v>9905.2492680822706</v>
      </c>
      <c r="T21" s="253">
        <v>1176.8827192599661</v>
      </c>
      <c r="U21" s="253">
        <v>13.001780116704518</v>
      </c>
      <c r="V21" s="253">
        <v>2369.5240058484897</v>
      </c>
      <c r="W21" s="253">
        <v>0</v>
      </c>
      <c r="X21" s="253">
        <v>387.80457674749283</v>
      </c>
      <c r="Y21" s="253">
        <v>1504.3373429106209</v>
      </c>
      <c r="Z21" s="253">
        <v>0</v>
      </c>
      <c r="AA21" s="254">
        <v>0</v>
      </c>
      <c r="AB21" s="273">
        <f t="shared" si="14"/>
        <v>62028.116288526202</v>
      </c>
      <c r="AC21" s="253">
        <v>17954.804721043631</v>
      </c>
      <c r="AD21" s="253">
        <v>3276.8615919938688</v>
      </c>
      <c r="AE21" s="253">
        <v>26314.011665149817</v>
      </c>
      <c r="AF21" s="253">
        <v>3126.4741315405295</v>
      </c>
      <c r="AG21" s="253">
        <v>34.540170004718554</v>
      </c>
      <c r="AH21" s="253">
        <v>6294.8120378621652</v>
      </c>
      <c r="AI21" s="253">
        <v>0</v>
      </c>
      <c r="AJ21" s="253">
        <v>1030.2309290907644</v>
      </c>
      <c r="AK21" s="253">
        <v>3996.3810418407102</v>
      </c>
      <c r="AL21" s="253">
        <v>0</v>
      </c>
      <c r="AM21" s="254">
        <v>0</v>
      </c>
      <c r="AN21" s="288">
        <f t="shared" si="15"/>
        <v>330207.73642945249</v>
      </c>
      <c r="AO21" s="253">
        <v>95582.709579484057</v>
      </c>
      <c r="AP21" s="253">
        <v>17444.428649932437</v>
      </c>
      <c r="AQ21" s="253">
        <v>140083.09051188474</v>
      </c>
      <c r="AR21" s="253">
        <v>16643.83843576763</v>
      </c>
      <c r="AS21" s="253">
        <v>183.87518492571618</v>
      </c>
      <c r="AT21" s="253">
        <v>33510.53939156665</v>
      </c>
      <c r="AU21" s="253">
        <v>0</v>
      </c>
      <c r="AV21" s="253">
        <v>5484.451946150758</v>
      </c>
      <c r="AW21" s="253">
        <v>21274.802729740491</v>
      </c>
      <c r="AX21" s="253">
        <v>0</v>
      </c>
      <c r="AY21" s="254">
        <v>0</v>
      </c>
      <c r="AZ21" s="525">
        <v>-1880010.6359577253</v>
      </c>
      <c r="BA21" s="295">
        <f t="shared" si="16"/>
        <v>-1460536.7338394525</v>
      </c>
      <c r="BB21" s="270">
        <f t="shared" si="17"/>
        <v>121421.90427119145</v>
      </c>
      <c r="BC21" s="270">
        <f t="shared" si="17"/>
        <v>22160.239596852403</v>
      </c>
      <c r="BD21" s="270">
        <f t="shared" si="17"/>
        <v>177952.22254085977</v>
      </c>
      <c r="BE21" s="270">
        <f t="shared" si="17"/>
        <v>21143.223143014216</v>
      </c>
      <c r="BF21" s="270">
        <f t="shared" si="17"/>
        <v>233.58278082012134</v>
      </c>
      <c r="BG21" s="270">
        <f t="shared" si="17"/>
        <v>42569.555979109333</v>
      </c>
      <c r="BH21" s="270">
        <f t="shared" si="17"/>
        <v>0</v>
      </c>
      <c r="BI21" s="270">
        <f t="shared" si="17"/>
        <v>6967.0822486120787</v>
      </c>
      <c r="BJ21" s="270">
        <f t="shared" si="17"/>
        <v>27026.091557813488</v>
      </c>
      <c r="BK21" s="270">
        <f t="shared" si="17"/>
        <v>0</v>
      </c>
      <c r="BL21" s="290">
        <f t="shared" si="17"/>
        <v>0</v>
      </c>
    </row>
    <row r="22" spans="1:64" x14ac:dyDescent="0.25">
      <c r="A22" s="1529"/>
      <c r="B22" s="126">
        <v>2.2999999999999998</v>
      </c>
      <c r="C22" s="127" t="s">
        <v>150</v>
      </c>
      <c r="D22" s="273">
        <f t="shared" si="12"/>
        <v>293294.23</v>
      </c>
      <c r="E22" s="253">
        <v>112636.32999999999</v>
      </c>
      <c r="F22" s="253">
        <v>33497.97</v>
      </c>
      <c r="G22" s="253">
        <v>97072.389999999985</v>
      </c>
      <c r="H22" s="253">
        <v>25208</v>
      </c>
      <c r="I22" s="253">
        <v>515.96</v>
      </c>
      <c r="J22" s="253">
        <v>13428.42</v>
      </c>
      <c r="K22" s="253">
        <v>0</v>
      </c>
      <c r="L22" s="253">
        <v>824.32999999999993</v>
      </c>
      <c r="M22" s="253">
        <v>10110.83</v>
      </c>
      <c r="N22" s="253">
        <v>0</v>
      </c>
      <c r="O22" s="254">
        <v>0</v>
      </c>
      <c r="P22" s="273">
        <f t="shared" si="13"/>
        <v>304168.27</v>
      </c>
      <c r="Q22" s="253">
        <v>114223.21</v>
      </c>
      <c r="R22" s="253">
        <v>33042.080000000002</v>
      </c>
      <c r="S22" s="253">
        <v>107813.36000000003</v>
      </c>
      <c r="T22" s="253">
        <v>24472.640000000003</v>
      </c>
      <c r="U22" s="253">
        <v>98.92</v>
      </c>
      <c r="V22" s="253">
        <v>12933.339999999998</v>
      </c>
      <c r="W22" s="253">
        <v>0</v>
      </c>
      <c r="X22" s="253">
        <v>1074.68</v>
      </c>
      <c r="Y22" s="253">
        <v>10510.04</v>
      </c>
      <c r="Z22" s="253">
        <v>0</v>
      </c>
      <c r="AA22" s="254">
        <v>0</v>
      </c>
      <c r="AB22" s="273">
        <f t="shared" si="14"/>
        <v>358523.87</v>
      </c>
      <c r="AC22" s="253">
        <v>133828.93</v>
      </c>
      <c r="AD22" s="253">
        <v>42887.99000000002</v>
      </c>
      <c r="AE22" s="253">
        <v>108086.09</v>
      </c>
      <c r="AF22" s="253">
        <v>28508.55</v>
      </c>
      <c r="AG22" s="253">
        <v>0</v>
      </c>
      <c r="AH22" s="253">
        <v>27599.420000000006</v>
      </c>
      <c r="AI22" s="253">
        <v>0</v>
      </c>
      <c r="AJ22" s="253">
        <v>5679.4400000000005</v>
      </c>
      <c r="AK22" s="253">
        <v>11933.45</v>
      </c>
      <c r="AL22" s="253">
        <v>0</v>
      </c>
      <c r="AM22" s="254">
        <v>0</v>
      </c>
      <c r="AN22" s="288">
        <f t="shared" si="15"/>
        <v>389220.53</v>
      </c>
      <c r="AO22" s="253">
        <v>152848.76</v>
      </c>
      <c r="AP22" s="253">
        <v>42867.51</v>
      </c>
      <c r="AQ22" s="253">
        <v>121171.42999999998</v>
      </c>
      <c r="AR22" s="253">
        <v>37603.06</v>
      </c>
      <c r="AS22" s="253">
        <v>43.33</v>
      </c>
      <c r="AT22" s="253">
        <v>19973.36</v>
      </c>
      <c r="AU22" s="253">
        <v>0</v>
      </c>
      <c r="AV22" s="253">
        <v>2816.46</v>
      </c>
      <c r="AW22" s="253">
        <v>11896.619999999999</v>
      </c>
      <c r="AX22" s="253">
        <v>0</v>
      </c>
      <c r="AY22" s="254">
        <v>0</v>
      </c>
      <c r="AZ22" s="525">
        <v>7176.2107840997041</v>
      </c>
      <c r="BA22" s="295">
        <f t="shared" si="16"/>
        <v>1352383.1107840997</v>
      </c>
      <c r="BB22" s="270">
        <f t="shared" si="17"/>
        <v>513537.23</v>
      </c>
      <c r="BC22" s="270">
        <f t="shared" si="17"/>
        <v>152295.55000000002</v>
      </c>
      <c r="BD22" s="270">
        <f t="shared" si="17"/>
        <v>434143.26999999996</v>
      </c>
      <c r="BE22" s="270">
        <f t="shared" si="17"/>
        <v>115792.25</v>
      </c>
      <c r="BF22" s="270">
        <f t="shared" si="17"/>
        <v>658.21</v>
      </c>
      <c r="BG22" s="270">
        <f t="shared" si="17"/>
        <v>73934.540000000008</v>
      </c>
      <c r="BH22" s="270">
        <f t="shared" si="17"/>
        <v>0</v>
      </c>
      <c r="BI22" s="270">
        <f t="shared" si="17"/>
        <v>10394.91</v>
      </c>
      <c r="BJ22" s="270">
        <f t="shared" si="17"/>
        <v>44450.94</v>
      </c>
      <c r="BK22" s="270">
        <f t="shared" si="17"/>
        <v>0</v>
      </c>
      <c r="BL22" s="290">
        <f t="shared" si="17"/>
        <v>0</v>
      </c>
    </row>
    <row r="23" spans="1:64" x14ac:dyDescent="0.25">
      <c r="A23" s="1529"/>
      <c r="B23" s="126">
        <v>2.4</v>
      </c>
      <c r="C23" s="127" t="s">
        <v>151</v>
      </c>
      <c r="D23" s="273">
        <f t="shared" si="12"/>
        <v>1418318.6700000006</v>
      </c>
      <c r="E23" s="253">
        <v>408620.02000000008</v>
      </c>
      <c r="F23" s="253">
        <v>37330.670000000006</v>
      </c>
      <c r="G23" s="253">
        <v>751664.8</v>
      </c>
      <c r="H23" s="253">
        <v>74504.829999999987</v>
      </c>
      <c r="I23" s="253">
        <v>1359.81</v>
      </c>
      <c r="J23" s="253">
        <v>70930.36</v>
      </c>
      <c r="K23" s="253">
        <v>0</v>
      </c>
      <c r="L23" s="253">
        <v>17486.61</v>
      </c>
      <c r="M23" s="253">
        <v>56421.569999999992</v>
      </c>
      <c r="N23" s="253">
        <v>0</v>
      </c>
      <c r="O23" s="254">
        <v>0</v>
      </c>
      <c r="P23" s="273">
        <f t="shared" si="13"/>
        <v>1332546.8000000003</v>
      </c>
      <c r="Q23" s="253">
        <v>340928.02000000008</v>
      </c>
      <c r="R23" s="253">
        <v>27428.829999999998</v>
      </c>
      <c r="S23" s="253">
        <v>656737.9800000001</v>
      </c>
      <c r="T23" s="253">
        <v>95923.540000000023</v>
      </c>
      <c r="U23" s="253">
        <v>0</v>
      </c>
      <c r="V23" s="253">
        <v>126972.76999999999</v>
      </c>
      <c r="W23" s="253">
        <v>0</v>
      </c>
      <c r="X23" s="253">
        <v>16087.33</v>
      </c>
      <c r="Y23" s="253">
        <v>68468.33</v>
      </c>
      <c r="Z23" s="253">
        <v>0</v>
      </c>
      <c r="AA23" s="254">
        <v>0</v>
      </c>
      <c r="AB23" s="273">
        <f t="shared" si="14"/>
        <v>1235080.2700000003</v>
      </c>
      <c r="AC23" s="253">
        <v>361148.92000000004</v>
      </c>
      <c r="AD23" s="253">
        <v>44911.8</v>
      </c>
      <c r="AE23" s="253">
        <v>612843.68000000005</v>
      </c>
      <c r="AF23" s="253">
        <v>62557.96</v>
      </c>
      <c r="AG23" s="253">
        <v>2149.7600000000002</v>
      </c>
      <c r="AH23" s="253">
        <v>84389.959999999992</v>
      </c>
      <c r="AI23" s="253">
        <v>0</v>
      </c>
      <c r="AJ23" s="253">
        <v>6952.8200000000006</v>
      </c>
      <c r="AK23" s="253">
        <v>60125.37</v>
      </c>
      <c r="AL23" s="253">
        <v>0</v>
      </c>
      <c r="AM23" s="254">
        <v>0</v>
      </c>
      <c r="AN23" s="288">
        <f t="shared" si="15"/>
        <v>1480348.1500000001</v>
      </c>
      <c r="AO23" s="253">
        <v>470401.96</v>
      </c>
      <c r="AP23" s="253">
        <v>50612.610000000008</v>
      </c>
      <c r="AQ23" s="253">
        <v>714409.69</v>
      </c>
      <c r="AR23" s="253">
        <v>63745.86</v>
      </c>
      <c r="AS23" s="253">
        <v>0</v>
      </c>
      <c r="AT23" s="253">
        <v>85288.6</v>
      </c>
      <c r="AU23" s="253">
        <v>0</v>
      </c>
      <c r="AV23" s="253">
        <v>17667.439999999999</v>
      </c>
      <c r="AW23" s="253">
        <v>78221.990000000005</v>
      </c>
      <c r="AX23" s="253">
        <v>0</v>
      </c>
      <c r="AY23" s="254">
        <v>0</v>
      </c>
      <c r="AZ23" s="525">
        <v>240912.32832532283</v>
      </c>
      <c r="BA23" s="295">
        <f t="shared" si="16"/>
        <v>5707206.2183253244</v>
      </c>
      <c r="BB23" s="270">
        <f t="shared" si="17"/>
        <v>1581098.9200000002</v>
      </c>
      <c r="BC23" s="270">
        <f t="shared" si="17"/>
        <v>160283.91</v>
      </c>
      <c r="BD23" s="270">
        <f t="shared" si="17"/>
        <v>2735656.1500000004</v>
      </c>
      <c r="BE23" s="270">
        <f t="shared" si="17"/>
        <v>296732.19</v>
      </c>
      <c r="BF23" s="270">
        <f t="shared" si="17"/>
        <v>3509.57</v>
      </c>
      <c r="BG23" s="270">
        <f t="shared" si="17"/>
        <v>367581.68999999994</v>
      </c>
      <c r="BH23" s="270">
        <f t="shared" si="17"/>
        <v>0</v>
      </c>
      <c r="BI23" s="270">
        <f t="shared" si="17"/>
        <v>58194.2</v>
      </c>
      <c r="BJ23" s="270">
        <f t="shared" si="17"/>
        <v>263237.26</v>
      </c>
      <c r="BK23" s="270">
        <f t="shared" si="17"/>
        <v>0</v>
      </c>
      <c r="BL23" s="290">
        <f t="shared" si="17"/>
        <v>0</v>
      </c>
    </row>
    <row r="24" spans="1:64" ht="24.75" x14ac:dyDescent="0.25">
      <c r="A24" s="1529"/>
      <c r="B24" s="126">
        <v>2.5</v>
      </c>
      <c r="C24" s="127" t="s">
        <v>152</v>
      </c>
      <c r="D24" s="273">
        <f t="shared" si="12"/>
        <v>23607.787110834503</v>
      </c>
      <c r="E24" s="253">
        <v>7551.709029811238</v>
      </c>
      <c r="F24" s="253">
        <v>1032.1311866515816</v>
      </c>
      <c r="G24" s="253">
        <v>12244.415301275028</v>
      </c>
      <c r="H24" s="253">
        <v>1447.1309008146291</v>
      </c>
      <c r="I24" s="253">
        <v>0.89443922961577904</v>
      </c>
      <c r="J24" s="253">
        <v>94.752946802389559</v>
      </c>
      <c r="K24" s="253">
        <v>0</v>
      </c>
      <c r="L24" s="253">
        <v>264.20863280275398</v>
      </c>
      <c r="M24" s="253">
        <v>972.54467344726493</v>
      </c>
      <c r="N24" s="253">
        <v>0</v>
      </c>
      <c r="O24" s="254">
        <v>0</v>
      </c>
      <c r="P24" s="273">
        <f t="shared" si="13"/>
        <v>28358.947561421621</v>
      </c>
      <c r="Q24" s="253">
        <v>8654.7702102054991</v>
      </c>
      <c r="R24" s="253">
        <v>1195.2577994424457</v>
      </c>
      <c r="S24" s="253">
        <v>14076.395820573625</v>
      </c>
      <c r="T24" s="253">
        <v>2101.9584393813557</v>
      </c>
      <c r="U24" s="253">
        <v>5.5177110681355375</v>
      </c>
      <c r="V24" s="253">
        <v>584.52197309658277</v>
      </c>
      <c r="W24" s="253">
        <v>0</v>
      </c>
      <c r="X24" s="253">
        <v>312.58083847497585</v>
      </c>
      <c r="Y24" s="253">
        <v>1427.9447691789969</v>
      </c>
      <c r="Z24" s="253">
        <v>0</v>
      </c>
      <c r="AA24" s="254">
        <v>0</v>
      </c>
      <c r="AB24" s="273">
        <f t="shared" si="14"/>
        <v>50227.744688665232</v>
      </c>
      <c r="AC24" s="253">
        <v>15951.557455108999</v>
      </c>
      <c r="AD24" s="253">
        <v>2556.5408269123773</v>
      </c>
      <c r="AE24" s="253">
        <v>23784.039827886972</v>
      </c>
      <c r="AF24" s="253">
        <v>3060.4641612431069</v>
      </c>
      <c r="AG24" s="253">
        <v>19.292339087665965</v>
      </c>
      <c r="AH24" s="253">
        <v>2043.7453085018683</v>
      </c>
      <c r="AI24" s="253">
        <v>0</v>
      </c>
      <c r="AJ24" s="253">
        <v>477.14324371099906</v>
      </c>
      <c r="AK24" s="253">
        <v>2334.9615262132365</v>
      </c>
      <c r="AL24" s="253">
        <v>0</v>
      </c>
      <c r="AM24" s="254">
        <v>0</v>
      </c>
      <c r="AN24" s="288">
        <f t="shared" si="15"/>
        <v>126643.41886532436</v>
      </c>
      <c r="AO24" s="253">
        <v>39902.597790770757</v>
      </c>
      <c r="AP24" s="253">
        <v>5960.2231840703444</v>
      </c>
      <c r="AQ24" s="253">
        <v>59107.608553472361</v>
      </c>
      <c r="AR24" s="253">
        <v>7604.6232528762375</v>
      </c>
      <c r="AS24" s="253">
        <v>64.678479741135163</v>
      </c>
      <c r="AT24" s="253">
        <v>6851.7528606206115</v>
      </c>
      <c r="AU24" s="253">
        <v>0</v>
      </c>
      <c r="AV24" s="253">
        <v>1307.5111038604393</v>
      </c>
      <c r="AW24" s="253">
        <v>5844.4236399124811</v>
      </c>
      <c r="AX24" s="253">
        <v>0</v>
      </c>
      <c r="AY24" s="254">
        <v>0</v>
      </c>
      <c r="AZ24" s="525">
        <v>18542.714412917096</v>
      </c>
      <c r="BA24" s="295">
        <f t="shared" si="16"/>
        <v>247380.61263916278</v>
      </c>
      <c r="BB24" s="270">
        <f t="shared" si="17"/>
        <v>72060.634485896502</v>
      </c>
      <c r="BC24" s="270">
        <f t="shared" si="17"/>
        <v>10744.152997076748</v>
      </c>
      <c r="BD24" s="270">
        <f t="shared" si="17"/>
        <v>109212.459503208</v>
      </c>
      <c r="BE24" s="270">
        <f t="shared" si="17"/>
        <v>14214.176754315329</v>
      </c>
      <c r="BF24" s="270">
        <f t="shared" si="17"/>
        <v>90.382969126552439</v>
      </c>
      <c r="BG24" s="270">
        <f t="shared" si="17"/>
        <v>9574.7730890214516</v>
      </c>
      <c r="BH24" s="270">
        <f t="shared" si="17"/>
        <v>0</v>
      </c>
      <c r="BI24" s="270">
        <f t="shared" si="17"/>
        <v>2361.4438188491686</v>
      </c>
      <c r="BJ24" s="270">
        <f t="shared" si="17"/>
        <v>10579.874608751979</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16546.968717783311</v>
      </c>
      <c r="E26" s="253">
        <v>3592.3087065818518</v>
      </c>
      <c r="F26" s="253">
        <v>652.30989065206279</v>
      </c>
      <c r="G26" s="253">
        <v>6079.4856407279758</v>
      </c>
      <c r="H26" s="253">
        <v>915.7727819260042</v>
      </c>
      <c r="I26" s="253">
        <v>14.036817570194779</v>
      </c>
      <c r="J26" s="253">
        <v>1389.3365367998992</v>
      </c>
      <c r="K26" s="253">
        <v>0</v>
      </c>
      <c r="L26" s="253">
        <v>128.33667567971497</v>
      </c>
      <c r="M26" s="253">
        <v>3775.3816678456074</v>
      </c>
      <c r="N26" s="253">
        <v>0</v>
      </c>
      <c r="O26" s="254">
        <v>0</v>
      </c>
      <c r="P26" s="273">
        <f t="shared" si="13"/>
        <v>17581.37409768947</v>
      </c>
      <c r="Q26" s="253">
        <v>3816.8757264238884</v>
      </c>
      <c r="R26" s="253">
        <v>693.0879250923723</v>
      </c>
      <c r="S26" s="253">
        <v>6459.5342623871638</v>
      </c>
      <c r="T26" s="253">
        <v>973.02074731182313</v>
      </c>
      <c r="U26" s="253">
        <v>14.914305154719317</v>
      </c>
      <c r="V26" s="253">
        <v>1476.1885284049531</v>
      </c>
      <c r="W26" s="253">
        <v>0</v>
      </c>
      <c r="X26" s="253">
        <v>136.35942292886506</v>
      </c>
      <c r="Y26" s="253">
        <v>4011.3931799856837</v>
      </c>
      <c r="Z26" s="253">
        <v>0</v>
      </c>
      <c r="AA26" s="254">
        <v>0</v>
      </c>
      <c r="AB26" s="273">
        <f t="shared" si="14"/>
        <v>17754.823939846705</v>
      </c>
      <c r="AC26" s="253">
        <v>3854.5312867119214</v>
      </c>
      <c r="AD26" s="253">
        <v>699.92561539691769</v>
      </c>
      <c r="AE26" s="253">
        <v>6523.2610901080734</v>
      </c>
      <c r="AF26" s="253">
        <v>982.62012754792943</v>
      </c>
      <c r="AG26" s="253">
        <v>15.061442907468169</v>
      </c>
      <c r="AH26" s="253">
        <v>1490.7519331663484</v>
      </c>
      <c r="AI26" s="253">
        <v>0</v>
      </c>
      <c r="AJ26" s="253">
        <v>137.70468298944087</v>
      </c>
      <c r="AK26" s="253">
        <v>4050.9677610186059</v>
      </c>
      <c r="AL26" s="253">
        <v>0</v>
      </c>
      <c r="AM26" s="254">
        <v>0</v>
      </c>
      <c r="AN26" s="288">
        <f t="shared" si="15"/>
        <v>18868.90127733627</v>
      </c>
      <c r="AO26" s="253">
        <v>4096.3949046063672</v>
      </c>
      <c r="AP26" s="253">
        <v>743.84445507023725</v>
      </c>
      <c r="AQ26" s="253">
        <v>6932.5818117124591</v>
      </c>
      <c r="AR26" s="253">
        <v>1044.2774449716981</v>
      </c>
      <c r="AS26" s="253">
        <v>16.006516329201471</v>
      </c>
      <c r="AT26" s="253">
        <v>1584.2934377279378</v>
      </c>
      <c r="AU26" s="253">
        <v>0</v>
      </c>
      <c r="AV26" s="253">
        <v>146.34535817182993</v>
      </c>
      <c r="AW26" s="253">
        <v>4305.1573487465384</v>
      </c>
      <c r="AX26" s="253">
        <v>0</v>
      </c>
      <c r="AY26" s="254">
        <v>0</v>
      </c>
      <c r="AZ26" s="525"/>
      <c r="BA26" s="295">
        <f t="shared" si="16"/>
        <v>70752.068032655749</v>
      </c>
      <c r="BB26" s="270">
        <f t="shared" si="17"/>
        <v>15360.110624324028</v>
      </c>
      <c r="BC26" s="270">
        <f t="shared" si="17"/>
        <v>2789.16788621159</v>
      </c>
      <c r="BD26" s="270">
        <f t="shared" si="17"/>
        <v>25994.86280493567</v>
      </c>
      <c r="BE26" s="270">
        <f t="shared" si="17"/>
        <v>3915.6911017574548</v>
      </c>
      <c r="BF26" s="270">
        <f t="shared" si="17"/>
        <v>60.019081961583737</v>
      </c>
      <c r="BG26" s="270">
        <f t="shared" si="17"/>
        <v>5940.5704360991385</v>
      </c>
      <c r="BH26" s="270">
        <f t="shared" si="17"/>
        <v>0</v>
      </c>
      <c r="BI26" s="270">
        <f t="shared" si="17"/>
        <v>548.74613976985086</v>
      </c>
      <c r="BJ26" s="270">
        <f t="shared" si="17"/>
        <v>16142.899957596437</v>
      </c>
      <c r="BK26" s="270">
        <f t="shared" si="17"/>
        <v>0</v>
      </c>
      <c r="BL26" s="290">
        <f t="shared" si="17"/>
        <v>0</v>
      </c>
    </row>
    <row r="27" spans="1:64" s="255" customFormat="1" x14ac:dyDescent="0.25">
      <c r="A27" s="1529"/>
      <c r="B27" s="126" t="s">
        <v>912</v>
      </c>
      <c r="C27" s="127" t="s">
        <v>24</v>
      </c>
      <c r="D27" s="273">
        <f t="shared" si="12"/>
        <v>92791.19</v>
      </c>
      <c r="E27" s="253">
        <v>0</v>
      </c>
      <c r="F27" s="253">
        <v>0</v>
      </c>
      <c r="G27" s="253">
        <v>92791.19</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92791.19</v>
      </c>
      <c r="BB27" s="270">
        <f t="shared" si="17"/>
        <v>0</v>
      </c>
      <c r="BC27" s="270">
        <f t="shared" si="17"/>
        <v>0</v>
      </c>
      <c r="BD27" s="270">
        <f t="shared" si="17"/>
        <v>92791.19</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4102060.137620084</v>
      </c>
      <c r="E28" s="274">
        <f t="shared" ref="E28:O28" si="18">SUM(E20:E27)</f>
        <v>1167172.6620955504</v>
      </c>
      <c r="F28" s="274">
        <f t="shared" si="18"/>
        <v>114287.70812787345</v>
      </c>
      <c r="G28" s="274">
        <f t="shared" si="18"/>
        <v>2047545.7220377456</v>
      </c>
      <c r="H28" s="274">
        <f t="shared" si="18"/>
        <v>198097.6415391867</v>
      </c>
      <c r="I28" s="274">
        <f t="shared" si="18"/>
        <v>6396.2269025727928</v>
      </c>
      <c r="J28" s="274">
        <f t="shared" si="18"/>
        <v>362725.52002743428</v>
      </c>
      <c r="K28" s="274">
        <f t="shared" si="18"/>
        <v>0</v>
      </c>
      <c r="L28" s="274">
        <f t="shared" si="18"/>
        <v>42575.580105105531</v>
      </c>
      <c r="M28" s="274">
        <f>SUM(M20:M27)</f>
        <v>163259.07678461456</v>
      </c>
      <c r="N28" s="274">
        <f t="shared" si="18"/>
        <v>0</v>
      </c>
      <c r="O28" s="282">
        <f t="shared" si="18"/>
        <v>0</v>
      </c>
      <c r="P28" s="274">
        <f>SUM(P20:P27)</f>
        <v>4028825.0692679393</v>
      </c>
      <c r="Q28" s="274">
        <f t="shared" ref="Q28:AA28" si="19">SUM(Q20:Q27)</f>
        <v>1060707.381548136</v>
      </c>
      <c r="R28" s="274">
        <f t="shared" si="19"/>
        <v>210842.86802889113</v>
      </c>
      <c r="S28" s="274">
        <f t="shared" si="19"/>
        <v>1823770.0393510431</v>
      </c>
      <c r="T28" s="274">
        <f t="shared" si="19"/>
        <v>210023.40190595316</v>
      </c>
      <c r="U28" s="274">
        <f t="shared" si="19"/>
        <v>132.35379633955938</v>
      </c>
      <c r="V28" s="274">
        <f t="shared" si="19"/>
        <v>321316.67450735008</v>
      </c>
      <c r="W28" s="274">
        <f t="shared" si="19"/>
        <v>0</v>
      </c>
      <c r="X28" s="274">
        <f t="shared" si="19"/>
        <v>84007.34483815133</v>
      </c>
      <c r="Y28" s="274">
        <f>SUM(Y20:Y27)</f>
        <v>318025.00529207528</v>
      </c>
      <c r="Z28" s="274">
        <f t="shared" si="19"/>
        <v>0</v>
      </c>
      <c r="AA28" s="282">
        <f t="shared" si="19"/>
        <v>0</v>
      </c>
      <c r="AB28" s="274">
        <f>SUM(AB20:AB27)</f>
        <v>4862057.4949170388</v>
      </c>
      <c r="AC28" s="274">
        <f t="shared" ref="AC28:AM28" si="20">SUM(AC20:AC27)</f>
        <v>1434849.6934628647</v>
      </c>
      <c r="AD28" s="274">
        <f t="shared" si="20"/>
        <v>243636.54803430315</v>
      </c>
      <c r="AE28" s="274">
        <f t="shared" si="20"/>
        <v>2148809.3125831452</v>
      </c>
      <c r="AF28" s="274">
        <f t="shared" si="20"/>
        <v>224518.70842033156</v>
      </c>
      <c r="AG28" s="274">
        <f t="shared" si="20"/>
        <v>3790.0039519998522</v>
      </c>
      <c r="AH28" s="274">
        <f t="shared" si="20"/>
        <v>461801.27927953034</v>
      </c>
      <c r="AI28" s="274">
        <f t="shared" si="20"/>
        <v>0</v>
      </c>
      <c r="AJ28" s="274">
        <f t="shared" si="20"/>
        <v>22675.108855791208</v>
      </c>
      <c r="AK28" s="274">
        <f>SUM(AK20:AK27)</f>
        <v>321976.84032907255</v>
      </c>
      <c r="AL28" s="274">
        <f t="shared" si="20"/>
        <v>0</v>
      </c>
      <c r="AM28" s="282">
        <f t="shared" si="20"/>
        <v>0</v>
      </c>
      <c r="AN28" s="276">
        <f>SUM(AN20:AN27)</f>
        <v>5453574.4565721126</v>
      </c>
      <c r="AO28" s="274">
        <f t="shared" ref="AO28:AY28" si="21">SUM(AO20:AO27)</f>
        <v>1763822.5422748609</v>
      </c>
      <c r="AP28" s="274">
        <f t="shared" si="21"/>
        <v>327501.57628907292</v>
      </c>
      <c r="AQ28" s="274">
        <f t="shared" si="21"/>
        <v>2179032.6508770697</v>
      </c>
      <c r="AR28" s="274">
        <f t="shared" si="21"/>
        <v>354905.22913361562</v>
      </c>
      <c r="AS28" s="274">
        <f t="shared" si="21"/>
        <v>307.89018099605283</v>
      </c>
      <c r="AT28" s="274">
        <f t="shared" si="21"/>
        <v>460849.99568991514</v>
      </c>
      <c r="AU28" s="274">
        <f t="shared" si="21"/>
        <v>0</v>
      </c>
      <c r="AV28" s="274">
        <f t="shared" si="21"/>
        <v>106119.81840818303</v>
      </c>
      <c r="AW28" s="274">
        <f>SUM(AW20:AW27)</f>
        <v>261034.75371839953</v>
      </c>
      <c r="AX28" s="274">
        <f t="shared" si="21"/>
        <v>0</v>
      </c>
      <c r="AY28" s="282">
        <f t="shared" si="21"/>
        <v>0</v>
      </c>
      <c r="AZ28" s="292">
        <f>SUM(AZ20:AZ27)</f>
        <v>-982302.66723789973</v>
      </c>
      <c r="BA28" s="296">
        <f>SUM(BA20:BA27)</f>
        <v>17464214.491139282</v>
      </c>
      <c r="BB28" s="279">
        <f t="shared" ref="BB28:BL28" si="22">SUM(BB20:BB27)</f>
        <v>5426552.2793814121</v>
      </c>
      <c r="BC28" s="279">
        <f t="shared" si="22"/>
        <v>896268.70048014075</v>
      </c>
      <c r="BD28" s="279">
        <f t="shared" si="22"/>
        <v>8199157.7248490043</v>
      </c>
      <c r="BE28" s="279">
        <f t="shared" si="22"/>
        <v>987544.9809990871</v>
      </c>
      <c r="BF28" s="279">
        <f t="shared" si="22"/>
        <v>10626.474831908257</v>
      </c>
      <c r="BG28" s="279">
        <f t="shared" si="22"/>
        <v>1606693.4695042297</v>
      </c>
      <c r="BH28" s="279">
        <f t="shared" si="22"/>
        <v>0</v>
      </c>
      <c r="BI28" s="279">
        <f t="shared" si="22"/>
        <v>255377.85220723104</v>
      </c>
      <c r="BJ28" s="279">
        <f>SUM(BJ20:BJ27)</f>
        <v>1064295.6761241618</v>
      </c>
      <c r="BK28" s="279">
        <f t="shared" si="22"/>
        <v>0</v>
      </c>
      <c r="BL28" s="292">
        <f t="shared" si="22"/>
        <v>0</v>
      </c>
    </row>
    <row r="29" spans="1:64" ht="14.85" customHeight="1" x14ac:dyDescent="0.25">
      <c r="A29" s="1528" t="s">
        <v>53</v>
      </c>
      <c r="B29" s="124">
        <v>3.1</v>
      </c>
      <c r="C29" s="131" t="s">
        <v>33</v>
      </c>
      <c r="D29" s="272">
        <f t="shared" ref="D29:D35" si="23">SUM(E29:O29)</f>
        <v>639778</v>
      </c>
      <c r="E29" s="251">
        <v>263753.76</v>
      </c>
      <c r="F29" s="251">
        <v>52703.710000000021</v>
      </c>
      <c r="G29" s="251">
        <v>213875.43999999997</v>
      </c>
      <c r="H29" s="251">
        <v>50418.649999999994</v>
      </c>
      <c r="I29" s="251">
        <v>383.68</v>
      </c>
      <c r="J29" s="251">
        <v>42149.869999999995</v>
      </c>
      <c r="K29" s="251">
        <v>0</v>
      </c>
      <c r="L29" s="251">
        <v>956.68999999999994</v>
      </c>
      <c r="M29" s="251">
        <v>15536.2</v>
      </c>
      <c r="N29" s="251">
        <v>0</v>
      </c>
      <c r="O29" s="252">
        <v>0</v>
      </c>
      <c r="P29" s="272">
        <f t="shared" ref="P29:P35" si="24">SUM(Q29:AA29)</f>
        <v>619230.57000000007</v>
      </c>
      <c r="Q29" s="251">
        <v>251374.91999999998</v>
      </c>
      <c r="R29" s="251">
        <v>56568.15</v>
      </c>
      <c r="S29" s="251">
        <v>210872.3</v>
      </c>
      <c r="T29" s="251">
        <v>41032.720000000001</v>
      </c>
      <c r="U29" s="251">
        <v>899.99</v>
      </c>
      <c r="V29" s="251">
        <v>45719.67</v>
      </c>
      <c r="W29" s="251">
        <v>0</v>
      </c>
      <c r="X29" s="251">
        <v>842.56000000000006</v>
      </c>
      <c r="Y29" s="251">
        <v>11920.260000000004</v>
      </c>
      <c r="Z29" s="251">
        <v>0</v>
      </c>
      <c r="AA29" s="252">
        <v>0</v>
      </c>
      <c r="AB29" s="272">
        <f t="shared" ref="AB29:AB35" si="25">SUM(AC29:AM29)</f>
        <v>686739.97000000009</v>
      </c>
      <c r="AC29" s="251">
        <v>281335.02999999997</v>
      </c>
      <c r="AD29" s="251">
        <v>58114.25999999998</v>
      </c>
      <c r="AE29" s="251">
        <v>231958.24000000005</v>
      </c>
      <c r="AF29" s="251">
        <v>45247.93</v>
      </c>
      <c r="AG29" s="251">
        <v>82.59</v>
      </c>
      <c r="AH29" s="251">
        <v>50102.14</v>
      </c>
      <c r="AI29" s="251">
        <v>0</v>
      </c>
      <c r="AJ29" s="251">
        <v>4224.2700000000004</v>
      </c>
      <c r="AK29" s="251">
        <v>15675.51</v>
      </c>
      <c r="AL29" s="251">
        <v>0</v>
      </c>
      <c r="AM29" s="252">
        <v>0</v>
      </c>
      <c r="AN29" s="275">
        <f t="shared" ref="AN29:AN35" si="26">SUM(AO29:AY29)</f>
        <v>725497.47000000009</v>
      </c>
      <c r="AO29" s="251">
        <v>298588.66000000003</v>
      </c>
      <c r="AP29" s="251">
        <v>55788.869999999995</v>
      </c>
      <c r="AQ29" s="251">
        <v>236704.47000000003</v>
      </c>
      <c r="AR29" s="251">
        <v>55345.639999999985</v>
      </c>
      <c r="AS29" s="251">
        <v>965.43000000000006</v>
      </c>
      <c r="AT29" s="251">
        <v>56011.6</v>
      </c>
      <c r="AU29" s="251">
        <v>0</v>
      </c>
      <c r="AV29" s="249">
        <v>1908.27</v>
      </c>
      <c r="AW29" s="251">
        <v>20184.529999999995</v>
      </c>
      <c r="AX29" s="251">
        <v>0</v>
      </c>
      <c r="AY29" s="252">
        <v>0</v>
      </c>
      <c r="AZ29" s="854">
        <v>37557.811165373234</v>
      </c>
      <c r="BA29" s="293">
        <f t="shared" ref="BA29:BA35" si="27">SUM(BB29:BL29)+AZ29</f>
        <v>2708803.8211653731</v>
      </c>
      <c r="BB29" s="270">
        <f t="shared" ref="BB29:BL35" si="28">E29+Q29+AC29+AO29</f>
        <v>1095052.3700000001</v>
      </c>
      <c r="BC29" s="270">
        <f t="shared" si="28"/>
        <v>223174.99</v>
      </c>
      <c r="BD29" s="270">
        <f t="shared" si="28"/>
        <v>893410.45</v>
      </c>
      <c r="BE29" s="270">
        <f t="shared" si="28"/>
        <v>192044.93999999997</v>
      </c>
      <c r="BF29" s="270">
        <f t="shared" si="28"/>
        <v>2331.69</v>
      </c>
      <c r="BG29" s="270">
        <f t="shared" si="28"/>
        <v>193983.28</v>
      </c>
      <c r="BH29" s="270">
        <f t="shared" si="28"/>
        <v>0</v>
      </c>
      <c r="BI29" s="270">
        <f t="shared" si="28"/>
        <v>7931.7900000000009</v>
      </c>
      <c r="BJ29" s="270">
        <f t="shared" si="28"/>
        <v>63316.5</v>
      </c>
      <c r="BK29" s="270">
        <f t="shared" si="28"/>
        <v>0</v>
      </c>
      <c r="BL29" s="294">
        <f t="shared" si="28"/>
        <v>0</v>
      </c>
    </row>
    <row r="30" spans="1:64" x14ac:dyDescent="0.25">
      <c r="A30" s="1529"/>
      <c r="B30" s="126">
        <v>3.2</v>
      </c>
      <c r="C30" s="131" t="s">
        <v>34</v>
      </c>
      <c r="D30" s="273">
        <f t="shared" si="23"/>
        <v>1746574.87</v>
      </c>
      <c r="E30" s="253">
        <v>362521.6999999999</v>
      </c>
      <c r="F30" s="253">
        <v>61793.049999999988</v>
      </c>
      <c r="G30" s="253">
        <v>802678.50000000023</v>
      </c>
      <c r="H30" s="253">
        <v>70738.100000000006</v>
      </c>
      <c r="I30" s="253">
        <v>1071</v>
      </c>
      <c r="J30" s="253">
        <v>363911.63999999996</v>
      </c>
      <c r="K30" s="253">
        <v>0</v>
      </c>
      <c r="L30" s="253">
        <v>18416.760000000002</v>
      </c>
      <c r="M30" s="253">
        <v>65444.12000000001</v>
      </c>
      <c r="N30" s="253">
        <v>0</v>
      </c>
      <c r="O30" s="254">
        <v>0</v>
      </c>
      <c r="P30" s="273">
        <f t="shared" si="24"/>
        <v>1852130.7199999997</v>
      </c>
      <c r="Q30" s="253">
        <v>379456.42999999993</v>
      </c>
      <c r="R30" s="253">
        <v>67324.17</v>
      </c>
      <c r="S30" s="253">
        <v>777359.33000000007</v>
      </c>
      <c r="T30" s="253">
        <v>60811.489999999983</v>
      </c>
      <c r="U30" s="253">
        <v>819.38000000000011</v>
      </c>
      <c r="V30" s="253">
        <v>452015.79000000004</v>
      </c>
      <c r="W30" s="253">
        <v>0</v>
      </c>
      <c r="X30" s="253">
        <v>19116.239999999998</v>
      </c>
      <c r="Y30" s="253">
        <v>95227.889999999985</v>
      </c>
      <c r="Z30" s="253">
        <v>0</v>
      </c>
      <c r="AA30" s="254">
        <v>0</v>
      </c>
      <c r="AB30" s="273">
        <f t="shared" si="25"/>
        <v>1907558.25</v>
      </c>
      <c r="AC30" s="253">
        <v>482872.85000000003</v>
      </c>
      <c r="AD30" s="253">
        <v>79694.38</v>
      </c>
      <c r="AE30" s="253">
        <v>726054.33000000019</v>
      </c>
      <c r="AF30" s="253">
        <v>272913.78999999992</v>
      </c>
      <c r="AG30" s="253">
        <v>1545.71</v>
      </c>
      <c r="AH30" s="253">
        <v>235809.91999999998</v>
      </c>
      <c r="AI30" s="253">
        <v>0</v>
      </c>
      <c r="AJ30" s="253">
        <v>13061.55</v>
      </c>
      <c r="AK30" s="253">
        <v>95605.719999999987</v>
      </c>
      <c r="AL30" s="253">
        <v>0</v>
      </c>
      <c r="AM30" s="254">
        <v>0</v>
      </c>
      <c r="AN30" s="288">
        <f t="shared" si="26"/>
        <v>1856083.49</v>
      </c>
      <c r="AO30" s="253">
        <v>481239.45999999996</v>
      </c>
      <c r="AP30" s="253">
        <v>70676.12000000001</v>
      </c>
      <c r="AQ30" s="253">
        <v>760028.75</v>
      </c>
      <c r="AR30" s="253">
        <v>285349.68</v>
      </c>
      <c r="AS30" s="253">
        <v>32.729999999999997</v>
      </c>
      <c r="AT30" s="253">
        <v>146516.82</v>
      </c>
      <c r="AU30" s="253">
        <v>0</v>
      </c>
      <c r="AV30" s="253">
        <v>18159.719999999998</v>
      </c>
      <c r="AW30" s="253">
        <v>94080.209999999963</v>
      </c>
      <c r="AX30" s="253">
        <v>0</v>
      </c>
      <c r="AY30" s="254">
        <v>0</v>
      </c>
      <c r="AZ30" s="525">
        <v>42003.744955773887</v>
      </c>
      <c r="BA30" s="295">
        <f t="shared" si="27"/>
        <v>7404351.0749557735</v>
      </c>
      <c r="BB30" s="270">
        <f t="shared" si="28"/>
        <v>1706090.44</v>
      </c>
      <c r="BC30" s="270">
        <f t="shared" si="28"/>
        <v>279487.71999999997</v>
      </c>
      <c r="BD30" s="270">
        <f t="shared" si="28"/>
        <v>3066120.9100000006</v>
      </c>
      <c r="BE30" s="270">
        <f t="shared" si="28"/>
        <v>689813.05999999982</v>
      </c>
      <c r="BF30" s="270">
        <f t="shared" si="28"/>
        <v>3468.82</v>
      </c>
      <c r="BG30" s="270">
        <f t="shared" si="28"/>
        <v>1198254.17</v>
      </c>
      <c r="BH30" s="270">
        <f t="shared" si="28"/>
        <v>0</v>
      </c>
      <c r="BI30" s="270">
        <f t="shared" si="28"/>
        <v>68754.27</v>
      </c>
      <c r="BJ30" s="270">
        <f t="shared" si="28"/>
        <v>350357.93999999994</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0</v>
      </c>
      <c r="E33" s="253">
        <v>0</v>
      </c>
      <c r="F33" s="253">
        <v>0</v>
      </c>
      <c r="G33" s="253">
        <v>0</v>
      </c>
      <c r="H33" s="253">
        <v>0</v>
      </c>
      <c r="I33" s="253">
        <v>0</v>
      </c>
      <c r="J33" s="253">
        <v>0</v>
      </c>
      <c r="K33" s="253">
        <v>0</v>
      </c>
      <c r="L33" s="253">
        <v>0</v>
      </c>
      <c r="M33" s="253">
        <v>0</v>
      </c>
      <c r="N33" s="253">
        <v>0</v>
      </c>
      <c r="O33" s="254">
        <v>0</v>
      </c>
      <c r="P33" s="273">
        <f t="shared" si="24"/>
        <v>48649.62764512204</v>
      </c>
      <c r="Q33" s="253">
        <v>21994.97566005183</v>
      </c>
      <c r="R33" s="253">
        <v>2476.4713335762062</v>
      </c>
      <c r="S33" s="253">
        <v>18410.609256191532</v>
      </c>
      <c r="T33" s="253">
        <v>2900.0782722142412</v>
      </c>
      <c r="U33" s="253">
        <v>0</v>
      </c>
      <c r="V33" s="253">
        <v>2541.6416318282113</v>
      </c>
      <c r="W33" s="253">
        <v>0</v>
      </c>
      <c r="X33" s="253">
        <v>130.34059650401085</v>
      </c>
      <c r="Y33" s="253">
        <v>195.51089475601628</v>
      </c>
      <c r="Z33" s="253">
        <v>0</v>
      </c>
      <c r="AA33" s="254">
        <v>0</v>
      </c>
      <c r="AB33" s="273">
        <f t="shared" si="25"/>
        <v>63174.131445438019</v>
      </c>
      <c r="AC33" s="253">
        <v>28269.027617680407</v>
      </c>
      <c r="AD33" s="253">
        <v>3022.3713432034833</v>
      </c>
      <c r="AE33" s="253">
        <v>24507.489369889114</v>
      </c>
      <c r="AF33" s="253">
        <v>3958.6494223480404</v>
      </c>
      <c r="AG33" s="253">
        <v>0</v>
      </c>
      <c r="AH33" s="253">
        <v>2956.6676183512336</v>
      </c>
      <c r="AI33" s="253">
        <v>0</v>
      </c>
      <c r="AJ33" s="253">
        <v>262.81489940899854</v>
      </c>
      <c r="AK33" s="253">
        <v>197.11117455674889</v>
      </c>
      <c r="AL33" s="253">
        <v>0</v>
      </c>
      <c r="AM33" s="254">
        <v>0</v>
      </c>
      <c r="AN33" s="288">
        <f t="shared" si="26"/>
        <v>36026.623334923337</v>
      </c>
      <c r="AO33" s="253">
        <v>16021.800118568994</v>
      </c>
      <c r="AP33" s="253">
        <v>1722.3883666098807</v>
      </c>
      <c r="AQ33" s="253">
        <v>14254.557888245314</v>
      </c>
      <c r="AR33" s="253">
        <v>2233.7224129471888</v>
      </c>
      <c r="AS33" s="253">
        <v>0</v>
      </c>
      <c r="AT33" s="253">
        <v>1399.440547870528</v>
      </c>
      <c r="AU33" s="253">
        <v>0</v>
      </c>
      <c r="AV33" s="253">
        <v>215.29854582623508</v>
      </c>
      <c r="AW33" s="253">
        <v>179.41545485519589</v>
      </c>
      <c r="AX33" s="253">
        <v>0</v>
      </c>
      <c r="AY33" s="254">
        <v>0</v>
      </c>
      <c r="AZ33" s="525">
        <v>0</v>
      </c>
      <c r="BA33" s="295">
        <f t="shared" si="27"/>
        <v>147850.38242548343</v>
      </c>
      <c r="BB33" s="270">
        <f t="shared" si="28"/>
        <v>66285.803396301228</v>
      </c>
      <c r="BC33" s="270">
        <f t="shared" si="28"/>
        <v>7221.2310433895709</v>
      </c>
      <c r="BD33" s="270">
        <f t="shared" si="28"/>
        <v>57172.656514325958</v>
      </c>
      <c r="BE33" s="270">
        <f t="shared" si="28"/>
        <v>9092.4501075094704</v>
      </c>
      <c r="BF33" s="270">
        <f t="shared" si="28"/>
        <v>0</v>
      </c>
      <c r="BG33" s="270">
        <f t="shared" si="28"/>
        <v>6897.7497980499738</v>
      </c>
      <c r="BH33" s="270">
        <f t="shared" si="28"/>
        <v>0</v>
      </c>
      <c r="BI33" s="270">
        <f t="shared" si="28"/>
        <v>608.45404173924453</v>
      </c>
      <c r="BJ33" s="270">
        <f t="shared" si="28"/>
        <v>572.03752416796101</v>
      </c>
      <c r="BK33" s="270">
        <f t="shared" si="28"/>
        <v>0</v>
      </c>
      <c r="BL33" s="290">
        <f t="shared" si="28"/>
        <v>0</v>
      </c>
    </row>
    <row r="34" spans="1:64" s="255" customFormat="1" x14ac:dyDescent="0.25">
      <c r="A34" s="1529"/>
      <c r="B34" s="126" t="s">
        <v>42</v>
      </c>
      <c r="C34" s="131" t="s">
        <v>155</v>
      </c>
      <c r="D34" s="273">
        <f t="shared" si="23"/>
        <v>30908.820796568296</v>
      </c>
      <c r="E34" s="253">
        <v>9634.9695442605134</v>
      </c>
      <c r="F34" s="253">
        <v>1757.7655596696573</v>
      </c>
      <c r="G34" s="253">
        <v>15408.239056041024</v>
      </c>
      <c r="H34" s="253">
        <v>1997.6731133070998</v>
      </c>
      <c r="I34" s="253">
        <v>2.281751247551818</v>
      </c>
      <c r="J34" s="253">
        <v>547.66555672274706</v>
      </c>
      <c r="K34" s="253">
        <v>0</v>
      </c>
      <c r="L34" s="253">
        <v>294.1317449071168</v>
      </c>
      <c r="M34" s="253">
        <v>1266.0944704125864</v>
      </c>
      <c r="N34" s="253">
        <v>0</v>
      </c>
      <c r="O34" s="254">
        <v>0</v>
      </c>
      <c r="P34" s="273">
        <f t="shared" si="24"/>
        <v>39871.276288925765</v>
      </c>
      <c r="Q34" s="253">
        <v>12169.075101852352</v>
      </c>
      <c r="R34" s="253">
        <v>2321.8738392888226</v>
      </c>
      <c r="S34" s="253">
        <v>18448.840161784698</v>
      </c>
      <c r="T34" s="253">
        <v>2580.7671757315829</v>
      </c>
      <c r="U34" s="253">
        <v>8.3186014005703353</v>
      </c>
      <c r="V34" s="253">
        <v>1996.6293311271716</v>
      </c>
      <c r="W34" s="253">
        <v>0</v>
      </c>
      <c r="X34" s="253">
        <v>367.89409111722489</v>
      </c>
      <c r="Y34" s="253">
        <v>1977.8779866233392</v>
      </c>
      <c r="Z34" s="253">
        <v>0</v>
      </c>
      <c r="AA34" s="254">
        <v>0</v>
      </c>
      <c r="AB34" s="273">
        <f t="shared" si="25"/>
        <v>78628.143382513997</v>
      </c>
      <c r="AC34" s="253">
        <v>23470.435364025834</v>
      </c>
      <c r="AD34" s="253">
        <v>4220.2449801240755</v>
      </c>
      <c r="AE34" s="253">
        <v>31631.700239611597</v>
      </c>
      <c r="AF34" s="253">
        <v>8369.3690146449826</v>
      </c>
      <c r="AG34" s="253">
        <v>28.601825804764449</v>
      </c>
      <c r="AH34" s="253">
        <v>6865.0054949943105</v>
      </c>
      <c r="AI34" s="253">
        <v>0</v>
      </c>
      <c r="AJ34" s="253">
        <v>596.59469658608123</v>
      </c>
      <c r="AK34" s="253">
        <v>3446.1917667223497</v>
      </c>
      <c r="AL34" s="253">
        <v>0</v>
      </c>
      <c r="AM34" s="254">
        <v>0</v>
      </c>
      <c r="AN34" s="288">
        <f t="shared" si="26"/>
        <v>210401.18610203304</v>
      </c>
      <c r="AO34" s="253">
        <v>60114.898975348173</v>
      </c>
      <c r="AP34" s="253">
        <v>10627.655562544289</v>
      </c>
      <c r="AQ34" s="253">
        <v>83721.828069284136</v>
      </c>
      <c r="AR34" s="253">
        <v>20055.103160687802</v>
      </c>
      <c r="AS34" s="253">
        <v>105.31930873263693</v>
      </c>
      <c r="AT34" s="253">
        <v>25278.723047747382</v>
      </c>
      <c r="AU34" s="253">
        <v>0</v>
      </c>
      <c r="AV34" s="253">
        <v>1630.5436494017363</v>
      </c>
      <c r="AW34" s="253">
        <v>8867.1143282868507</v>
      </c>
      <c r="AX34" s="253">
        <v>0</v>
      </c>
      <c r="AY34" s="254">
        <v>0</v>
      </c>
      <c r="AZ34" s="525">
        <v>691435.37121489574</v>
      </c>
      <c r="BA34" s="295">
        <f t="shared" si="27"/>
        <v>1051244.7977849368</v>
      </c>
      <c r="BB34" s="270">
        <f t="shared" si="28"/>
        <v>105389.37898548687</v>
      </c>
      <c r="BC34" s="270">
        <f t="shared" si="28"/>
        <v>18927.539941626845</v>
      </c>
      <c r="BD34" s="270">
        <f t="shared" si="28"/>
        <v>149210.60752672146</v>
      </c>
      <c r="BE34" s="270">
        <f t="shared" si="28"/>
        <v>33002.912464371468</v>
      </c>
      <c r="BF34" s="270">
        <f t="shared" si="28"/>
        <v>144.52148718552354</v>
      </c>
      <c r="BG34" s="270">
        <f t="shared" si="28"/>
        <v>34688.023430591609</v>
      </c>
      <c r="BH34" s="270">
        <f t="shared" si="28"/>
        <v>0</v>
      </c>
      <c r="BI34" s="270">
        <f t="shared" si="28"/>
        <v>2889.1641820121595</v>
      </c>
      <c r="BJ34" s="270">
        <f t="shared" si="28"/>
        <v>15557.278552045125</v>
      </c>
      <c r="BK34" s="270">
        <f t="shared" si="28"/>
        <v>0</v>
      </c>
      <c r="BL34" s="290">
        <f t="shared" si="28"/>
        <v>0</v>
      </c>
    </row>
    <row r="35" spans="1:64" x14ac:dyDescent="0.25">
      <c r="A35" s="1529"/>
      <c r="B35" s="126" t="s">
        <v>43</v>
      </c>
      <c r="C35" s="131" t="s">
        <v>914</v>
      </c>
      <c r="D35" s="273">
        <f t="shared" si="23"/>
        <v>51450.68119140224</v>
      </c>
      <c r="E35" s="253">
        <v>11169.824102272274</v>
      </c>
      <c r="F35" s="253">
        <v>2028.2741083488181</v>
      </c>
      <c r="G35" s="253">
        <v>18903.382416662098</v>
      </c>
      <c r="H35" s="253">
        <v>2847.4782451241822</v>
      </c>
      <c r="I35" s="253">
        <v>43.645687501046645</v>
      </c>
      <c r="J35" s="253">
        <v>4319.9641240413557</v>
      </c>
      <c r="K35" s="253">
        <v>0</v>
      </c>
      <c r="L35" s="253">
        <v>399.04646574118624</v>
      </c>
      <c r="M35" s="253">
        <v>11739.066041711272</v>
      </c>
      <c r="N35" s="253">
        <v>0</v>
      </c>
      <c r="O35" s="254">
        <v>0</v>
      </c>
      <c r="P35" s="273">
        <f t="shared" si="24"/>
        <v>48169.84096933603</v>
      </c>
      <c r="Q35" s="253">
        <v>10457.56126454986</v>
      </c>
      <c r="R35" s="253">
        <v>1898.9377590147637</v>
      </c>
      <c r="S35" s="253">
        <v>17697.976075491093</v>
      </c>
      <c r="T35" s="253">
        <v>2665.9039502512305</v>
      </c>
      <c r="U35" s="253">
        <v>40.862545980714458</v>
      </c>
      <c r="V35" s="253">
        <v>4044.4942618773866</v>
      </c>
      <c r="W35" s="253">
        <v>0</v>
      </c>
      <c r="X35" s="253">
        <v>373.60058893332342</v>
      </c>
      <c r="Y35" s="253">
        <v>10990.50452323766</v>
      </c>
      <c r="Z35" s="253">
        <v>0</v>
      </c>
      <c r="AA35" s="254">
        <v>0</v>
      </c>
      <c r="AB35" s="273">
        <f t="shared" si="25"/>
        <v>95603.485996444913</v>
      </c>
      <c r="AC35" s="253">
        <v>20755.296089700543</v>
      </c>
      <c r="AD35" s="253">
        <v>3768.853411155259</v>
      </c>
      <c r="AE35" s="253">
        <v>35125.468007580013</v>
      </c>
      <c r="AF35" s="253">
        <v>5291.0639903909105</v>
      </c>
      <c r="AG35" s="253">
        <v>81.100575875539775</v>
      </c>
      <c r="AH35" s="253">
        <v>8027.1751524826832</v>
      </c>
      <c r="AI35" s="253">
        <v>0</v>
      </c>
      <c r="AJ35" s="253">
        <v>741.4913139341196</v>
      </c>
      <c r="AK35" s="253">
        <v>21813.037455325837</v>
      </c>
      <c r="AL35" s="253">
        <v>0</v>
      </c>
      <c r="AM35" s="254">
        <v>0</v>
      </c>
      <c r="AN35" s="288">
        <f t="shared" si="26"/>
        <v>30544.0129213168</v>
      </c>
      <c r="AO35" s="253">
        <v>6631.034688140383</v>
      </c>
      <c r="AP35" s="253">
        <v>1204.0973829464315</v>
      </c>
      <c r="AQ35" s="253">
        <v>11222.109084293426</v>
      </c>
      <c r="AR35" s="253">
        <v>1690.4229506445363</v>
      </c>
      <c r="AS35" s="253">
        <v>25.91053047543512</v>
      </c>
      <c r="AT35" s="253">
        <v>2564.5732373003798</v>
      </c>
      <c r="AU35" s="253">
        <v>0</v>
      </c>
      <c r="AV35" s="253">
        <v>236.89638550094406</v>
      </c>
      <c r="AW35" s="253">
        <v>6968.9686620152652</v>
      </c>
      <c r="AX35" s="253">
        <v>0</v>
      </c>
      <c r="AY35" s="254">
        <v>0</v>
      </c>
      <c r="AZ35" s="525">
        <v>0</v>
      </c>
      <c r="BA35" s="295">
        <f t="shared" si="27"/>
        <v>225768.02107849997</v>
      </c>
      <c r="BB35" s="270">
        <f t="shared" si="28"/>
        <v>49013.716144663063</v>
      </c>
      <c r="BC35" s="270">
        <f t="shared" si="28"/>
        <v>8900.1626614652723</v>
      </c>
      <c r="BD35" s="270">
        <f t="shared" si="28"/>
        <v>82948.935584026622</v>
      </c>
      <c r="BE35" s="270">
        <f t="shared" si="28"/>
        <v>12494.86913641086</v>
      </c>
      <c r="BF35" s="270">
        <f t="shared" si="28"/>
        <v>191.51933983273597</v>
      </c>
      <c r="BG35" s="270">
        <f t="shared" si="28"/>
        <v>18956.206775701805</v>
      </c>
      <c r="BH35" s="270">
        <f t="shared" si="28"/>
        <v>0</v>
      </c>
      <c r="BI35" s="270">
        <f t="shared" si="28"/>
        <v>1751.0347541095732</v>
      </c>
      <c r="BJ35" s="270">
        <f t="shared" si="28"/>
        <v>51511.576682290033</v>
      </c>
      <c r="BK35" s="270">
        <f t="shared" si="28"/>
        <v>0</v>
      </c>
      <c r="BL35" s="290">
        <f t="shared" si="28"/>
        <v>0</v>
      </c>
    </row>
    <row r="36" spans="1:64" s="209" customFormat="1" x14ac:dyDescent="0.25">
      <c r="A36" s="1529"/>
      <c r="B36" s="128" t="s">
        <v>453</v>
      </c>
      <c r="C36" s="309" t="s">
        <v>2</v>
      </c>
      <c r="D36" s="274">
        <f t="shared" ref="D36:BL36" si="29">SUM(D29:D35)</f>
        <v>2468712.3719879705</v>
      </c>
      <c r="E36" s="279">
        <f t="shared" si="29"/>
        <v>647080.25364653277</v>
      </c>
      <c r="F36" s="279">
        <f t="shared" si="29"/>
        <v>118282.79966801849</v>
      </c>
      <c r="G36" s="279">
        <f t="shared" si="29"/>
        <v>1050865.5614727032</v>
      </c>
      <c r="H36" s="279">
        <f t="shared" si="29"/>
        <v>126001.90135843128</v>
      </c>
      <c r="I36" s="279">
        <f t="shared" si="29"/>
        <v>1500.6074387485985</v>
      </c>
      <c r="J36" s="279">
        <f t="shared" si="29"/>
        <v>410929.13968076406</v>
      </c>
      <c r="K36" s="279">
        <f t="shared" si="29"/>
        <v>0</v>
      </c>
      <c r="L36" s="279">
        <f t="shared" si="29"/>
        <v>20066.628210648305</v>
      </c>
      <c r="M36" s="279">
        <f>SUM(M29:M35)</f>
        <v>93985.480512123861</v>
      </c>
      <c r="N36" s="279">
        <f t="shared" si="29"/>
        <v>0</v>
      </c>
      <c r="O36" s="280">
        <f t="shared" si="29"/>
        <v>0</v>
      </c>
      <c r="P36" s="274">
        <f t="shared" si="29"/>
        <v>2608052.0349033838</v>
      </c>
      <c r="Q36" s="279">
        <f t="shared" si="29"/>
        <v>675452.96202645381</v>
      </c>
      <c r="R36" s="279">
        <f t="shared" si="29"/>
        <v>130589.6029318798</v>
      </c>
      <c r="S36" s="279">
        <f t="shared" si="29"/>
        <v>1042789.0554934674</v>
      </c>
      <c r="T36" s="279">
        <f t="shared" si="29"/>
        <v>109990.95939819705</v>
      </c>
      <c r="U36" s="279">
        <f t="shared" si="29"/>
        <v>1768.5511473812849</v>
      </c>
      <c r="V36" s="279">
        <f t="shared" si="29"/>
        <v>506318.22522483277</v>
      </c>
      <c r="W36" s="279">
        <f t="shared" si="29"/>
        <v>0</v>
      </c>
      <c r="X36" s="279">
        <f t="shared" si="29"/>
        <v>20830.63527655456</v>
      </c>
      <c r="Y36" s="279">
        <f>SUM(Y29:Y35)</f>
        <v>120312.04340461701</v>
      </c>
      <c r="Z36" s="279">
        <f t="shared" si="29"/>
        <v>0</v>
      </c>
      <c r="AA36" s="280">
        <f t="shared" si="29"/>
        <v>0</v>
      </c>
      <c r="AB36" s="274">
        <f t="shared" si="29"/>
        <v>2831703.9808243969</v>
      </c>
      <c r="AC36" s="279">
        <f t="shared" si="29"/>
        <v>836702.6390714068</v>
      </c>
      <c r="AD36" s="279">
        <f t="shared" si="29"/>
        <v>148820.1097344828</v>
      </c>
      <c r="AE36" s="279">
        <f t="shared" si="29"/>
        <v>1049277.227617081</v>
      </c>
      <c r="AF36" s="279">
        <f t="shared" si="29"/>
        <v>335780.8024273839</v>
      </c>
      <c r="AG36" s="279">
        <f t="shared" si="29"/>
        <v>1738.0024016803043</v>
      </c>
      <c r="AH36" s="279">
        <f t="shared" si="29"/>
        <v>303760.90826582821</v>
      </c>
      <c r="AI36" s="279">
        <f t="shared" si="29"/>
        <v>0</v>
      </c>
      <c r="AJ36" s="279">
        <f t="shared" si="29"/>
        <v>18886.720909929198</v>
      </c>
      <c r="AK36" s="279">
        <f>SUM(AK29:AK35)</f>
        <v>136737.57039660492</v>
      </c>
      <c r="AL36" s="279">
        <f t="shared" si="29"/>
        <v>0</v>
      </c>
      <c r="AM36" s="280">
        <f t="shared" si="29"/>
        <v>0</v>
      </c>
      <c r="AN36" s="276">
        <f t="shared" si="29"/>
        <v>2858552.7823582734</v>
      </c>
      <c r="AO36" s="279">
        <f t="shared" si="29"/>
        <v>862595.85378205753</v>
      </c>
      <c r="AP36" s="279">
        <f t="shared" si="29"/>
        <v>140019.13131210062</v>
      </c>
      <c r="AQ36" s="279">
        <f t="shared" si="29"/>
        <v>1105931.715041823</v>
      </c>
      <c r="AR36" s="279">
        <f t="shared" si="29"/>
        <v>364674.56852427946</v>
      </c>
      <c r="AS36" s="279">
        <f t="shared" si="29"/>
        <v>1129.3898392080721</v>
      </c>
      <c r="AT36" s="279">
        <f t="shared" si="29"/>
        <v>231771.15683291832</v>
      </c>
      <c r="AU36" s="279">
        <f t="shared" si="29"/>
        <v>0</v>
      </c>
      <c r="AV36" s="279">
        <f t="shared" si="29"/>
        <v>22150.728580728912</v>
      </c>
      <c r="AW36" s="279">
        <f>SUM(AW29:AW35)</f>
        <v>130280.23844515726</v>
      </c>
      <c r="AX36" s="279">
        <f t="shared" si="29"/>
        <v>0</v>
      </c>
      <c r="AY36" s="280">
        <f t="shared" si="29"/>
        <v>0</v>
      </c>
      <c r="AZ36" s="292">
        <f t="shared" si="29"/>
        <v>770996.92733604286</v>
      </c>
      <c r="BA36" s="296">
        <f t="shared" si="29"/>
        <v>11538018.097410068</v>
      </c>
      <c r="BB36" s="279">
        <f t="shared" si="29"/>
        <v>3021831.7085264516</v>
      </c>
      <c r="BC36" s="279">
        <f t="shared" si="29"/>
        <v>537711.64364648168</v>
      </c>
      <c r="BD36" s="279">
        <f t="shared" si="29"/>
        <v>4248863.5596250743</v>
      </c>
      <c r="BE36" s="279">
        <f t="shared" si="29"/>
        <v>936448.23170829157</v>
      </c>
      <c r="BF36" s="279">
        <f t="shared" si="29"/>
        <v>6136.550827018259</v>
      </c>
      <c r="BG36" s="279">
        <f t="shared" si="29"/>
        <v>1452779.4300043434</v>
      </c>
      <c r="BH36" s="279">
        <f t="shared" si="29"/>
        <v>0</v>
      </c>
      <c r="BI36" s="279">
        <f t="shared" si="29"/>
        <v>81934.712977860967</v>
      </c>
      <c r="BJ36" s="279">
        <f>SUM(BJ29:BJ35)</f>
        <v>481315.33275850303</v>
      </c>
      <c r="BK36" s="279">
        <f t="shared" si="29"/>
        <v>0</v>
      </c>
      <c r="BL36" s="292">
        <f t="shared" si="29"/>
        <v>0</v>
      </c>
    </row>
    <row r="37" spans="1:64" ht="16.5" customHeight="1" x14ac:dyDescent="0.25">
      <c r="A37" s="1525" t="s">
        <v>915</v>
      </c>
      <c r="B37" s="124" t="s">
        <v>916</v>
      </c>
      <c r="C37" s="310" t="s">
        <v>915</v>
      </c>
      <c r="D37" s="275">
        <f>SUM(E37:O37)</f>
        <v>51754.029999999984</v>
      </c>
      <c r="E37" s="251">
        <v>19149.519999999997</v>
      </c>
      <c r="F37" s="251">
        <v>17040.279999999995</v>
      </c>
      <c r="G37" s="251">
        <v>4536.93</v>
      </c>
      <c r="H37" s="251">
        <v>6748.17</v>
      </c>
      <c r="I37" s="251">
        <v>0</v>
      </c>
      <c r="J37" s="251">
        <v>0</v>
      </c>
      <c r="K37" s="251">
        <v>0</v>
      </c>
      <c r="L37" s="251">
        <v>4279.13</v>
      </c>
      <c r="M37" s="251">
        <v>0</v>
      </c>
      <c r="N37" s="251">
        <v>0</v>
      </c>
      <c r="O37" s="252">
        <v>0</v>
      </c>
      <c r="P37" s="272">
        <f>SUM(Q37:AA37)</f>
        <v>13806.620000000003</v>
      </c>
      <c r="Q37" s="251">
        <v>6431.6900000000005</v>
      </c>
      <c r="R37" s="251">
        <v>3851.0700000000006</v>
      </c>
      <c r="S37" s="251">
        <v>0</v>
      </c>
      <c r="T37" s="251">
        <v>3523.86</v>
      </c>
      <c r="U37" s="251">
        <v>0</v>
      </c>
      <c r="V37" s="251">
        <v>0</v>
      </c>
      <c r="W37" s="251">
        <v>0</v>
      </c>
      <c r="X37" s="251">
        <v>0</v>
      </c>
      <c r="Y37" s="251">
        <v>0</v>
      </c>
      <c r="Z37" s="251">
        <v>0</v>
      </c>
      <c r="AA37" s="252">
        <v>0</v>
      </c>
      <c r="AB37" s="275">
        <f>SUM(AC37:AM37)</f>
        <v>14476</v>
      </c>
      <c r="AC37" s="251">
        <v>3203.7</v>
      </c>
      <c r="AD37" s="251">
        <v>7426.98</v>
      </c>
      <c r="AE37" s="251">
        <v>0</v>
      </c>
      <c r="AF37" s="251">
        <v>3845.3200000000006</v>
      </c>
      <c r="AG37" s="251">
        <v>0</v>
      </c>
      <c r="AH37" s="251">
        <v>0</v>
      </c>
      <c r="AI37" s="251">
        <v>0</v>
      </c>
      <c r="AJ37" s="251">
        <v>0</v>
      </c>
      <c r="AK37" s="251">
        <v>0</v>
      </c>
      <c r="AL37" s="251">
        <v>0</v>
      </c>
      <c r="AM37" s="252">
        <v>0</v>
      </c>
      <c r="AN37" s="275">
        <f>SUM(AO37:AY37)</f>
        <v>5920.8499999999995</v>
      </c>
      <c r="AO37" s="251">
        <v>5920.8499999999995</v>
      </c>
      <c r="AP37" s="251">
        <v>0</v>
      </c>
      <c r="AQ37" s="251">
        <v>0</v>
      </c>
      <c r="AR37" s="251">
        <v>0</v>
      </c>
      <c r="AS37" s="251">
        <v>0</v>
      </c>
      <c r="AT37" s="251">
        <v>0</v>
      </c>
      <c r="AU37" s="251">
        <v>0</v>
      </c>
      <c r="AV37" s="249">
        <v>0</v>
      </c>
      <c r="AW37" s="251">
        <v>0</v>
      </c>
      <c r="AX37" s="251">
        <v>0</v>
      </c>
      <c r="AY37" s="252">
        <v>0</v>
      </c>
      <c r="AZ37" s="854">
        <v>584.03906490017459</v>
      </c>
      <c r="BA37" s="293">
        <f>SUM(BB37:BL37)+AZ37</f>
        <v>86541.539064900178</v>
      </c>
      <c r="BB37" s="272">
        <f t="shared" ref="BB37:BL39" si="30">E37+Q37+AC37+AO37</f>
        <v>34705.760000000002</v>
      </c>
      <c r="BC37" s="272">
        <f t="shared" si="30"/>
        <v>28318.329999999994</v>
      </c>
      <c r="BD37" s="272">
        <f t="shared" si="30"/>
        <v>4536.93</v>
      </c>
      <c r="BE37" s="272">
        <f t="shared" si="30"/>
        <v>14117.350000000002</v>
      </c>
      <c r="BF37" s="272">
        <f t="shared" si="30"/>
        <v>0</v>
      </c>
      <c r="BG37" s="272">
        <f t="shared" si="30"/>
        <v>0</v>
      </c>
      <c r="BH37" s="272">
        <f t="shared" si="30"/>
        <v>0</v>
      </c>
      <c r="BI37" s="272">
        <f t="shared" si="30"/>
        <v>4279.13</v>
      </c>
      <c r="BJ37" s="272">
        <f t="shared" si="30"/>
        <v>0</v>
      </c>
      <c r="BK37" s="272">
        <f t="shared" si="30"/>
        <v>0</v>
      </c>
      <c r="BL37" s="297">
        <f t="shared" si="30"/>
        <v>0</v>
      </c>
    </row>
    <row r="38" spans="1:64" ht="16.5" customHeight="1" x14ac:dyDescent="0.25">
      <c r="A38" s="1526"/>
      <c r="B38" s="126" t="s">
        <v>917</v>
      </c>
      <c r="C38" s="311" t="s">
        <v>920</v>
      </c>
      <c r="D38" s="288">
        <f>SUM(E38:O38)</f>
        <v>686.31561025868996</v>
      </c>
      <c r="E38" s="253">
        <v>198.66253396893953</v>
      </c>
      <c r="F38" s="253">
        <v>36.257126571140788</v>
      </c>
      <c r="G38" s="253">
        <v>291.15372277816891</v>
      </c>
      <c r="H38" s="253">
        <v>34.593151137545682</v>
      </c>
      <c r="I38" s="253">
        <v>0.38217278346742706</v>
      </c>
      <c r="J38" s="253">
        <v>69.649507735063423</v>
      </c>
      <c r="K38" s="253">
        <v>0</v>
      </c>
      <c r="L38" s="253">
        <v>11.39908175701115</v>
      </c>
      <c r="M38" s="253">
        <v>44.218313527353047</v>
      </c>
      <c r="N38" s="253">
        <v>0</v>
      </c>
      <c r="O38" s="254">
        <v>0</v>
      </c>
      <c r="P38" s="273">
        <f>SUM(Q38:AA38)</f>
        <v>4120.398989793227</v>
      </c>
      <c r="Q38" s="253">
        <v>1192.700402030549</v>
      </c>
      <c r="R38" s="253">
        <v>217.6751125334645</v>
      </c>
      <c r="S38" s="253">
        <v>1747.9851649556949</v>
      </c>
      <c r="T38" s="253">
        <v>207.68518575175872</v>
      </c>
      <c r="U38" s="253">
        <v>2.2944317853007976</v>
      </c>
      <c r="V38" s="253">
        <v>418.15129514973347</v>
      </c>
      <c r="W38" s="253">
        <v>0</v>
      </c>
      <c r="X38" s="253">
        <v>68.436101778969316</v>
      </c>
      <c r="Y38" s="253">
        <v>265.47129580775663</v>
      </c>
      <c r="Z38" s="253">
        <v>0</v>
      </c>
      <c r="AA38" s="254">
        <v>0</v>
      </c>
      <c r="AB38" s="288">
        <f>SUM(AC38:AM38)</f>
        <v>10946.138168563448</v>
      </c>
      <c r="AC38" s="253">
        <v>3168.4949507724059</v>
      </c>
      <c r="AD38" s="253">
        <v>578.26969270480038</v>
      </c>
      <c r="AE38" s="253">
        <v>4643.6491173793793</v>
      </c>
      <c r="AF38" s="253">
        <v>551.73072909538757</v>
      </c>
      <c r="AG38" s="253">
        <v>6.0953241184797449</v>
      </c>
      <c r="AH38" s="253">
        <v>1110.8491831521469</v>
      </c>
      <c r="AI38" s="253">
        <v>0</v>
      </c>
      <c r="AJ38" s="253">
        <v>181.8054580748408</v>
      </c>
      <c r="AK38" s="253">
        <v>705.24371326600772</v>
      </c>
      <c r="AL38" s="253">
        <v>0</v>
      </c>
      <c r="AM38" s="254">
        <v>0</v>
      </c>
      <c r="AN38" s="288">
        <f>SUM(AO38:AY38)</f>
        <v>58271.95348755044</v>
      </c>
      <c r="AO38" s="253">
        <v>16867.536984614831</v>
      </c>
      <c r="AP38" s="253">
        <v>3078.4285852821949</v>
      </c>
      <c r="AQ38" s="253">
        <v>24720.545384450248</v>
      </c>
      <c r="AR38" s="253">
        <v>2937.1479592531109</v>
      </c>
      <c r="AS38" s="253">
        <v>32.448562045714617</v>
      </c>
      <c r="AT38" s="253">
        <v>5913.6245985117621</v>
      </c>
      <c r="AU38" s="253">
        <v>0</v>
      </c>
      <c r="AV38" s="253">
        <v>967.84446108542795</v>
      </c>
      <c r="AW38" s="253">
        <v>3754.3769523071455</v>
      </c>
      <c r="AX38" s="253">
        <v>0</v>
      </c>
      <c r="AY38" s="254">
        <v>0</v>
      </c>
      <c r="AZ38" s="525">
        <v>-2517.0490386269771</v>
      </c>
      <c r="BA38" s="295">
        <f>SUM(BB38:BL38)+AZ38</f>
        <v>71507.757217538805</v>
      </c>
      <c r="BB38" s="273">
        <f t="shared" si="30"/>
        <v>21427.394871386725</v>
      </c>
      <c r="BC38" s="273">
        <f t="shared" si="30"/>
        <v>3910.6305170916007</v>
      </c>
      <c r="BD38" s="273">
        <f t="shared" si="30"/>
        <v>31403.333389563493</v>
      </c>
      <c r="BE38" s="273">
        <f t="shared" si="30"/>
        <v>3731.1570252378028</v>
      </c>
      <c r="BF38" s="273">
        <f t="shared" si="30"/>
        <v>41.220490732962588</v>
      </c>
      <c r="BG38" s="273">
        <f t="shared" si="30"/>
        <v>7512.2745845487061</v>
      </c>
      <c r="BH38" s="273">
        <f t="shared" si="30"/>
        <v>0</v>
      </c>
      <c r="BI38" s="273">
        <f t="shared" si="30"/>
        <v>1229.4851026962492</v>
      </c>
      <c r="BJ38" s="273">
        <f t="shared" si="30"/>
        <v>4769.3102749082627</v>
      </c>
      <c r="BK38" s="273">
        <f t="shared" si="30"/>
        <v>0</v>
      </c>
      <c r="BL38" s="299">
        <f t="shared" si="30"/>
        <v>0</v>
      </c>
    </row>
    <row r="39" spans="1:64" ht="16.5" customHeight="1" x14ac:dyDescent="0.25">
      <c r="A39" s="1526"/>
      <c r="B39" s="126" t="s">
        <v>918</v>
      </c>
      <c r="C39" s="311" t="s">
        <v>921</v>
      </c>
      <c r="D39" s="273">
        <f>SUM(E39:O39)</f>
        <v>41.658118514906732</v>
      </c>
      <c r="E39" s="253">
        <v>9.0438813533313791</v>
      </c>
      <c r="F39" s="253">
        <v>1.642234489996051</v>
      </c>
      <c r="G39" s="253">
        <v>15.305518349045826</v>
      </c>
      <c r="H39" s="253">
        <v>2.3055202274722104</v>
      </c>
      <c r="I39" s="253">
        <v>3.5338642375195968E-2</v>
      </c>
      <c r="J39" s="253">
        <v>3.4977491705111361</v>
      </c>
      <c r="K39" s="253">
        <v>0</v>
      </c>
      <c r="L39" s="253">
        <v>0.32309630461372624</v>
      </c>
      <c r="M39" s="253">
        <v>9.5047799775612152</v>
      </c>
      <c r="N39" s="253">
        <v>0</v>
      </c>
      <c r="O39" s="254">
        <v>0</v>
      </c>
      <c r="P39" s="273">
        <f>SUM(Q39:AA39)</f>
        <v>44.262304371756557</v>
      </c>
      <c r="Q39" s="253">
        <v>9.6092440905597947</v>
      </c>
      <c r="R39" s="253">
        <v>1.7448959635560812</v>
      </c>
      <c r="S39" s="253">
        <v>16.262316587595123</v>
      </c>
      <c r="T39" s="253">
        <v>2.4496458717188623</v>
      </c>
      <c r="U39" s="253">
        <v>3.754777701580217E-2</v>
      </c>
      <c r="V39" s="253">
        <v>3.7164049630763683</v>
      </c>
      <c r="W39" s="253">
        <v>0</v>
      </c>
      <c r="X39" s="253">
        <v>0.34329411615373673</v>
      </c>
      <c r="Y39" s="253">
        <v>10.098955002080796</v>
      </c>
      <c r="Z39" s="253">
        <v>0</v>
      </c>
      <c r="AA39" s="254">
        <v>0</v>
      </c>
      <c r="AB39" s="273">
        <f>SUM(AC39:AM39)</f>
        <v>44.698976139511387</v>
      </c>
      <c r="AC39" s="253">
        <v>9.7040445231936143</v>
      </c>
      <c r="AD39" s="253">
        <v>1.7621103136846858</v>
      </c>
      <c r="AE39" s="253">
        <v>16.422753208166213</v>
      </c>
      <c r="AF39" s="253">
        <v>2.4738129639739896</v>
      </c>
      <c r="AG39" s="253">
        <v>3.7918206309926684E-2</v>
      </c>
      <c r="AH39" s="253">
        <v>3.7530693244997844</v>
      </c>
      <c r="AI39" s="253">
        <v>0</v>
      </c>
      <c r="AJ39" s="253">
        <v>0.34668089979928807</v>
      </c>
      <c r="AK39" s="253">
        <v>10.198586699883879</v>
      </c>
      <c r="AL39" s="253">
        <v>0</v>
      </c>
      <c r="AM39" s="254">
        <v>0</v>
      </c>
      <c r="AN39" s="288">
        <f>SUM(AO39:AY39)</f>
        <v>47.503741565219485</v>
      </c>
      <c r="AO39" s="253">
        <v>10.312952621742356</v>
      </c>
      <c r="AP39" s="253">
        <v>1.872678977912718</v>
      </c>
      <c r="AQ39" s="253">
        <v>17.453245948076763</v>
      </c>
      <c r="AR39" s="253">
        <v>2.6290394516986049</v>
      </c>
      <c r="AS39" s="253">
        <v>4.0297492889802951E-2</v>
      </c>
      <c r="AT39" s="253">
        <v>3.9885664206477611</v>
      </c>
      <c r="AU39" s="253">
        <v>0</v>
      </c>
      <c r="AV39" s="253">
        <v>0.36843438691441921</v>
      </c>
      <c r="AW39" s="253">
        <v>10.838526265337055</v>
      </c>
      <c r="AX39" s="253">
        <v>0</v>
      </c>
      <c r="AY39" s="254">
        <v>0</v>
      </c>
      <c r="AZ39" s="525"/>
      <c r="BA39" s="295">
        <f>SUM(BB39:BL39)+AZ39</f>
        <v>178.12314059139416</v>
      </c>
      <c r="BB39" s="273">
        <f t="shared" si="30"/>
        <v>38.670122588827141</v>
      </c>
      <c r="BC39" s="273">
        <f t="shared" si="30"/>
        <v>7.0219197451495354</v>
      </c>
      <c r="BD39" s="273">
        <f t="shared" si="30"/>
        <v>65.443834092883918</v>
      </c>
      <c r="BE39" s="273">
        <f t="shared" si="30"/>
        <v>9.8580185148636659</v>
      </c>
      <c r="BF39" s="273">
        <f t="shared" si="30"/>
        <v>0.15110211859072775</v>
      </c>
      <c r="BG39" s="273">
        <f t="shared" si="30"/>
        <v>14.95578987873505</v>
      </c>
      <c r="BH39" s="273">
        <f t="shared" si="30"/>
        <v>0</v>
      </c>
      <c r="BI39" s="273">
        <f t="shared" si="30"/>
        <v>1.3815057074811703</v>
      </c>
      <c r="BJ39" s="273">
        <f t="shared" si="30"/>
        <v>40.640847944862948</v>
      </c>
      <c r="BK39" s="273">
        <f t="shared" si="30"/>
        <v>0</v>
      </c>
      <c r="BL39" s="299">
        <f t="shared" si="30"/>
        <v>0</v>
      </c>
    </row>
    <row r="40" spans="1:64" s="209" customFormat="1" ht="16.5" customHeight="1" x14ac:dyDescent="0.25">
      <c r="A40" s="1527"/>
      <c r="B40" s="129" t="s">
        <v>919</v>
      </c>
      <c r="C40" s="312" t="s">
        <v>922</v>
      </c>
      <c r="D40" s="276">
        <f t="shared" ref="D40:O40" si="31">SUM(D37:D39)</f>
        <v>52482.003728773576</v>
      </c>
      <c r="E40" s="274">
        <f t="shared" si="31"/>
        <v>19357.226415322268</v>
      </c>
      <c r="F40" s="274">
        <f t="shared" si="31"/>
        <v>17078.179361061131</v>
      </c>
      <c r="G40" s="274">
        <f t="shared" si="31"/>
        <v>4843.3892411272154</v>
      </c>
      <c r="H40" s="274">
        <f t="shared" si="31"/>
        <v>6785.0686713650175</v>
      </c>
      <c r="I40" s="274">
        <f t="shared" si="31"/>
        <v>0.41751142584262302</v>
      </c>
      <c r="J40" s="274">
        <f t="shared" si="31"/>
        <v>73.147256905574565</v>
      </c>
      <c r="K40" s="274">
        <f t="shared" si="31"/>
        <v>0</v>
      </c>
      <c r="L40" s="274">
        <f t="shared" si="31"/>
        <v>4290.8521780616247</v>
      </c>
      <c r="M40" s="274">
        <f t="shared" si="31"/>
        <v>53.72309350491426</v>
      </c>
      <c r="N40" s="274">
        <f t="shared" si="31"/>
        <v>0</v>
      </c>
      <c r="O40" s="282">
        <f t="shared" si="31"/>
        <v>0</v>
      </c>
      <c r="P40" s="274">
        <f t="shared" ref="P40:BL40" si="32">SUM(P37:P39)</f>
        <v>17971.281294164986</v>
      </c>
      <c r="Q40" s="274">
        <f t="shared" si="32"/>
        <v>7633.9996461211085</v>
      </c>
      <c r="R40" s="274">
        <f t="shared" si="32"/>
        <v>4070.4900084970213</v>
      </c>
      <c r="S40" s="274">
        <f t="shared" si="32"/>
        <v>1764.24748154329</v>
      </c>
      <c r="T40" s="274">
        <f t="shared" si="32"/>
        <v>3733.9948316234777</v>
      </c>
      <c r="U40" s="274">
        <f t="shared" si="32"/>
        <v>2.3319795623166</v>
      </c>
      <c r="V40" s="274">
        <f>SUM(V37:V39)</f>
        <v>421.86770011280981</v>
      </c>
      <c r="W40" s="274">
        <f t="shared" si="32"/>
        <v>0</v>
      </c>
      <c r="X40" s="274">
        <f t="shared" si="32"/>
        <v>68.779395895123059</v>
      </c>
      <c r="Y40" s="274">
        <f>SUM(Y37:Y39)</f>
        <v>275.57025080983743</v>
      </c>
      <c r="Z40" s="274">
        <f t="shared" si="32"/>
        <v>0</v>
      </c>
      <c r="AA40" s="282">
        <f t="shared" si="32"/>
        <v>0</v>
      </c>
      <c r="AB40" s="276">
        <f t="shared" si="32"/>
        <v>25466.83714470296</v>
      </c>
      <c r="AC40" s="274">
        <f t="shared" si="32"/>
        <v>6381.898995295599</v>
      </c>
      <c r="AD40" s="274">
        <f t="shared" si="32"/>
        <v>8007.011803018484</v>
      </c>
      <c r="AE40" s="274">
        <f t="shared" si="32"/>
        <v>4660.0718705875452</v>
      </c>
      <c r="AF40" s="274">
        <f t="shared" si="32"/>
        <v>4399.5245420593619</v>
      </c>
      <c r="AG40" s="274">
        <f t="shared" si="32"/>
        <v>6.1332423247896717</v>
      </c>
      <c r="AH40" s="274">
        <f t="shared" si="32"/>
        <v>1114.6022524766468</v>
      </c>
      <c r="AI40" s="274">
        <f t="shared" si="32"/>
        <v>0</v>
      </c>
      <c r="AJ40" s="274">
        <f>SUM(AJ37:AJ39)</f>
        <v>182.15213897464008</v>
      </c>
      <c r="AK40" s="274">
        <f>SUM(AK37:AK39)</f>
        <v>715.44229996589161</v>
      </c>
      <c r="AL40" s="274">
        <f t="shared" si="32"/>
        <v>0</v>
      </c>
      <c r="AM40" s="282">
        <f t="shared" si="32"/>
        <v>0</v>
      </c>
      <c r="AN40" s="276">
        <f t="shared" si="32"/>
        <v>64240.307229115657</v>
      </c>
      <c r="AO40" s="274">
        <f t="shared" si="32"/>
        <v>22798.699937236572</v>
      </c>
      <c r="AP40" s="274">
        <f t="shared" si="32"/>
        <v>3080.3012642601075</v>
      </c>
      <c r="AQ40" s="274">
        <f t="shared" si="32"/>
        <v>24737.998630398324</v>
      </c>
      <c r="AR40" s="274">
        <f t="shared" si="32"/>
        <v>2939.7769987048096</v>
      </c>
      <c r="AS40" s="274">
        <f t="shared" si="32"/>
        <v>32.488859538604423</v>
      </c>
      <c r="AT40" s="274">
        <f t="shared" si="32"/>
        <v>5917.6131649324097</v>
      </c>
      <c r="AU40" s="274">
        <f t="shared" si="32"/>
        <v>0</v>
      </c>
      <c r="AV40" s="274">
        <f t="shared" si="32"/>
        <v>968.21289547234232</v>
      </c>
      <c r="AW40" s="274">
        <f>SUM(AW37:AW39)</f>
        <v>3765.2154785724824</v>
      </c>
      <c r="AX40" s="274">
        <f t="shared" si="32"/>
        <v>0</v>
      </c>
      <c r="AY40" s="282">
        <f t="shared" si="32"/>
        <v>0</v>
      </c>
      <c r="AZ40" s="298">
        <f t="shared" si="32"/>
        <v>-1933.0099737268024</v>
      </c>
      <c r="BA40" s="296">
        <f t="shared" si="32"/>
        <v>158227.41942303037</v>
      </c>
      <c r="BB40" s="274">
        <f>SUM(BB37:BB39)</f>
        <v>56171.824993975548</v>
      </c>
      <c r="BC40" s="274">
        <f>SUM(BC37:BC39)</f>
        <v>32235.982436836744</v>
      </c>
      <c r="BD40" s="274">
        <f>SUM(BD37:BD39)</f>
        <v>36005.707223656376</v>
      </c>
      <c r="BE40" s="274">
        <f>SUM(BE37:BE39)</f>
        <v>17858.36504375267</v>
      </c>
      <c r="BF40" s="274">
        <f t="shared" si="32"/>
        <v>41.371592851553316</v>
      </c>
      <c r="BG40" s="274">
        <f t="shared" si="32"/>
        <v>7527.2303744274413</v>
      </c>
      <c r="BH40" s="274">
        <f t="shared" si="32"/>
        <v>0</v>
      </c>
      <c r="BI40" s="274">
        <f t="shared" si="32"/>
        <v>5509.9966084037296</v>
      </c>
      <c r="BJ40" s="274">
        <f>SUM(BJ37:BJ39)</f>
        <v>4809.9511228531255</v>
      </c>
      <c r="BK40" s="274">
        <f t="shared" si="32"/>
        <v>0</v>
      </c>
      <c r="BL40" s="298">
        <f t="shared" si="32"/>
        <v>0</v>
      </c>
    </row>
    <row r="41" spans="1:64" ht="14.85" customHeight="1" x14ac:dyDescent="0.25">
      <c r="A41" s="1525" t="s">
        <v>303</v>
      </c>
      <c r="B41" s="124">
        <v>5.0999999999999996</v>
      </c>
      <c r="C41" s="310" t="s">
        <v>37</v>
      </c>
      <c r="D41" s="272">
        <f>SUM(E41:O41)</f>
        <v>706501.40000000014</v>
      </c>
      <c r="E41" s="251">
        <v>211549.16000000006</v>
      </c>
      <c r="F41" s="251">
        <v>155428.74000000002</v>
      </c>
      <c r="G41" s="251">
        <v>131482.76000000004</v>
      </c>
      <c r="H41" s="251">
        <v>121095.97000000003</v>
      </c>
      <c r="I41" s="251">
        <v>227.49</v>
      </c>
      <c r="J41" s="251">
        <v>83118.400000000009</v>
      </c>
      <c r="K41" s="251">
        <v>0</v>
      </c>
      <c r="L41" s="251">
        <v>51.42</v>
      </c>
      <c r="M41" s="251">
        <v>3547.4599999999996</v>
      </c>
      <c r="N41" s="251">
        <v>0</v>
      </c>
      <c r="O41" s="252">
        <v>0</v>
      </c>
      <c r="P41" s="272">
        <f>SUM(Q41:AA41)</f>
        <v>748782.67999999993</v>
      </c>
      <c r="Q41" s="251">
        <v>253340.06999999998</v>
      </c>
      <c r="R41" s="251">
        <v>189633.90000000008</v>
      </c>
      <c r="S41" s="251">
        <v>125202.83000000002</v>
      </c>
      <c r="T41" s="251">
        <v>89380.21</v>
      </c>
      <c r="U41" s="251">
        <v>242.32</v>
      </c>
      <c r="V41" s="251">
        <v>88404.78</v>
      </c>
      <c r="W41" s="251">
        <v>0</v>
      </c>
      <c r="X41" s="251">
        <v>334.46</v>
      </c>
      <c r="Y41" s="251">
        <v>2244.11</v>
      </c>
      <c r="Z41" s="251">
        <v>0</v>
      </c>
      <c r="AA41" s="252">
        <v>0</v>
      </c>
      <c r="AB41" s="272">
        <f>SUM(AC41:AM41)</f>
        <v>650051.91000000015</v>
      </c>
      <c r="AC41" s="251">
        <v>185418.71999999997</v>
      </c>
      <c r="AD41" s="251">
        <v>163587.05000000002</v>
      </c>
      <c r="AE41" s="251">
        <v>105570.58999999998</v>
      </c>
      <c r="AF41" s="251">
        <v>98397.18</v>
      </c>
      <c r="AG41" s="251">
        <v>0</v>
      </c>
      <c r="AH41" s="251">
        <v>72299.92</v>
      </c>
      <c r="AI41" s="251">
        <v>0</v>
      </c>
      <c r="AJ41" s="251">
        <v>22250.560000000005</v>
      </c>
      <c r="AK41" s="251">
        <v>2527.8900000000003</v>
      </c>
      <c r="AL41" s="251">
        <v>0</v>
      </c>
      <c r="AM41" s="252">
        <v>0</v>
      </c>
      <c r="AN41" s="275">
        <f>SUM(AO41:AY41)</f>
        <v>610229.18000000005</v>
      </c>
      <c r="AO41" s="251">
        <v>191934.68000000002</v>
      </c>
      <c r="AP41" s="251">
        <v>141147.43000000005</v>
      </c>
      <c r="AQ41" s="251">
        <v>108481.59999999999</v>
      </c>
      <c r="AR41" s="251">
        <v>91536.23000000001</v>
      </c>
      <c r="AS41" s="251">
        <v>105.94</v>
      </c>
      <c r="AT41" s="251">
        <v>72262.01999999999</v>
      </c>
      <c r="AU41" s="251">
        <v>0</v>
      </c>
      <c r="AV41" s="249">
        <v>2557.73</v>
      </c>
      <c r="AW41" s="251">
        <v>2203.5500000000002</v>
      </c>
      <c r="AX41" s="251">
        <v>0</v>
      </c>
      <c r="AY41" s="252">
        <v>0</v>
      </c>
      <c r="AZ41" s="854">
        <v>62944.448537577089</v>
      </c>
      <c r="BA41" s="293">
        <f>SUM(BB41:BL41)+AZ41</f>
        <v>2778509.6185375769</v>
      </c>
      <c r="BB41" s="273">
        <f t="shared" ref="BB41:BL44" si="33">E41+Q41+AC41+AO41</f>
        <v>842242.63</v>
      </c>
      <c r="BC41" s="273">
        <f t="shared" si="33"/>
        <v>649797.12000000023</v>
      </c>
      <c r="BD41" s="273">
        <f t="shared" si="33"/>
        <v>470737.78</v>
      </c>
      <c r="BE41" s="273">
        <f t="shared" si="33"/>
        <v>400409.59000000008</v>
      </c>
      <c r="BF41" s="273">
        <f t="shared" si="33"/>
        <v>575.75</v>
      </c>
      <c r="BG41" s="273">
        <f t="shared" si="33"/>
        <v>316085.12</v>
      </c>
      <c r="BH41" s="273">
        <f t="shared" si="33"/>
        <v>0</v>
      </c>
      <c r="BI41" s="273">
        <f t="shared" si="33"/>
        <v>25194.170000000006</v>
      </c>
      <c r="BJ41" s="273">
        <f t="shared" si="33"/>
        <v>10523.009999999998</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8960.0256471306457</v>
      </c>
      <c r="E43" s="253">
        <v>3027.9866392241552</v>
      </c>
      <c r="F43" s="253">
        <v>2230.069835203667</v>
      </c>
      <c r="G43" s="253">
        <v>1872.8479506445638</v>
      </c>
      <c r="H43" s="253">
        <v>1719.1686402311207</v>
      </c>
      <c r="I43" s="253">
        <v>9.9532837863483978E-2</v>
      </c>
      <c r="J43" s="253">
        <v>54.643246200642423</v>
      </c>
      <c r="K43" s="253">
        <v>0</v>
      </c>
      <c r="L43" s="253">
        <v>5.0560485710827425</v>
      </c>
      <c r="M43" s="253">
        <v>50.153754217550478</v>
      </c>
      <c r="N43" s="253">
        <v>0</v>
      </c>
      <c r="O43" s="254">
        <v>0</v>
      </c>
      <c r="P43" s="273">
        <f>SUM(Q43:AA43)</f>
        <v>10660.486374394441</v>
      </c>
      <c r="Q43" s="253">
        <v>3934.3781838550367</v>
      </c>
      <c r="R43" s="253">
        <v>2960.1956148243821</v>
      </c>
      <c r="S43" s="253">
        <v>1987.1446608631027</v>
      </c>
      <c r="T43" s="253">
        <v>1469.0668901986701</v>
      </c>
      <c r="U43" s="253">
        <v>0.45157603665880586</v>
      </c>
      <c r="V43" s="253">
        <v>247.91396567333572</v>
      </c>
      <c r="W43" s="253">
        <v>0</v>
      </c>
      <c r="X43" s="253">
        <v>24.082514044632223</v>
      </c>
      <c r="Y43" s="253">
        <v>37.25296889862144</v>
      </c>
      <c r="Z43" s="253">
        <v>0</v>
      </c>
      <c r="AA43" s="254">
        <v>0</v>
      </c>
      <c r="AB43" s="273">
        <f>SUM(AC43:AM43)</f>
        <v>14535.915364439743</v>
      </c>
      <c r="AC43" s="253">
        <v>4587.063827612963</v>
      </c>
      <c r="AD43" s="253">
        <v>3798.4833487518345</v>
      </c>
      <c r="AE43" s="253">
        <v>2588.2513028532085</v>
      </c>
      <c r="AF43" s="253">
        <v>2310.2407339111896</v>
      </c>
      <c r="AG43" s="253">
        <v>1.5337738703880865</v>
      </c>
      <c r="AH43" s="253">
        <v>842.03751259137255</v>
      </c>
      <c r="AI43" s="253">
        <v>0</v>
      </c>
      <c r="AJ43" s="253">
        <v>348.32394749430966</v>
      </c>
      <c r="AK43" s="253">
        <v>59.980917354477526</v>
      </c>
      <c r="AL43" s="253">
        <v>0</v>
      </c>
      <c r="AM43" s="254">
        <v>0</v>
      </c>
      <c r="AN43" s="288">
        <f>SUM(AO43:AY43)</f>
        <v>40971.775661042324</v>
      </c>
      <c r="AO43" s="253">
        <v>13005.60764018448</v>
      </c>
      <c r="AP43" s="253">
        <v>9951.6688939927426</v>
      </c>
      <c r="AQ43" s="253">
        <v>7283.2925450600796</v>
      </c>
      <c r="AR43" s="253">
        <v>6186.408068542627</v>
      </c>
      <c r="AS43" s="253">
        <v>7.3334152425323227</v>
      </c>
      <c r="AT43" s="253">
        <v>4026.0242065925454</v>
      </c>
      <c r="AU43" s="253">
        <v>0</v>
      </c>
      <c r="AV43" s="253">
        <v>351.25650503829252</v>
      </c>
      <c r="AW43" s="253">
        <v>160.18438638901355</v>
      </c>
      <c r="AX43" s="253">
        <v>0</v>
      </c>
      <c r="AY43" s="254">
        <v>0</v>
      </c>
      <c r="AZ43" s="525">
        <v>-190743.24392222016</v>
      </c>
      <c r="BA43" s="295">
        <f>SUM(BB43:BL43)+AZ43</f>
        <v>-115615.04087521302</v>
      </c>
      <c r="BB43" s="273">
        <f t="shared" si="33"/>
        <v>24555.036290876633</v>
      </c>
      <c r="BC43" s="273">
        <f t="shared" si="33"/>
        <v>18940.417692772629</v>
      </c>
      <c r="BD43" s="273">
        <f t="shared" si="33"/>
        <v>13731.536459420955</v>
      </c>
      <c r="BE43" s="273">
        <f t="shared" si="33"/>
        <v>11684.884332883608</v>
      </c>
      <c r="BF43" s="273">
        <f t="shared" si="33"/>
        <v>9.4182979874426991</v>
      </c>
      <c r="BG43" s="273">
        <f t="shared" si="33"/>
        <v>5170.6189310578957</v>
      </c>
      <c r="BH43" s="273">
        <f t="shared" si="33"/>
        <v>0</v>
      </c>
      <c r="BI43" s="273">
        <f t="shared" si="33"/>
        <v>728.71901514831711</v>
      </c>
      <c r="BJ43" s="273">
        <f t="shared" si="33"/>
        <v>307.57202685966297</v>
      </c>
      <c r="BK43" s="273">
        <f t="shared" si="33"/>
        <v>0</v>
      </c>
      <c r="BL43" s="299">
        <f t="shared" si="33"/>
        <v>0</v>
      </c>
    </row>
    <row r="44" spans="1:64" x14ac:dyDescent="0.25">
      <c r="A44" s="1526"/>
      <c r="B44" s="126" t="s">
        <v>82</v>
      </c>
      <c r="C44" s="131" t="s">
        <v>923</v>
      </c>
      <c r="D44" s="273">
        <f>SUM(E44:O44)</f>
        <v>2982.3356899475166</v>
      </c>
      <c r="E44" s="253">
        <v>647.4581929579831</v>
      </c>
      <c r="F44" s="253">
        <v>117.56878863901194</v>
      </c>
      <c r="G44" s="253">
        <v>1095.733442910345</v>
      </c>
      <c r="H44" s="253">
        <v>165.05390793935817</v>
      </c>
      <c r="I44" s="253">
        <v>2.5299196926554841</v>
      </c>
      <c r="J44" s="253">
        <v>250.40646475588997</v>
      </c>
      <c r="K44" s="253">
        <v>0</v>
      </c>
      <c r="L44" s="253">
        <v>23.130704767544092</v>
      </c>
      <c r="M44" s="253">
        <v>680.45426828472841</v>
      </c>
      <c r="N44" s="253">
        <v>0</v>
      </c>
      <c r="O44" s="254">
        <v>0</v>
      </c>
      <c r="P44" s="273">
        <f>SUM(Q44:AA44)</f>
        <v>3168.7712924426369</v>
      </c>
      <c r="Q44" s="253">
        <v>687.93293183509718</v>
      </c>
      <c r="R44" s="253">
        <v>124.91839989116492</v>
      </c>
      <c r="S44" s="253">
        <v>1164.2313404782201</v>
      </c>
      <c r="T44" s="253">
        <v>175.37197001217262</v>
      </c>
      <c r="U44" s="253">
        <v>2.6880732847391426</v>
      </c>
      <c r="V44" s="253">
        <v>266.06019558263637</v>
      </c>
      <c r="W44" s="253">
        <v>0</v>
      </c>
      <c r="X44" s="253">
        <v>24.576681118901682</v>
      </c>
      <c r="Y44" s="253">
        <v>722.99170023970476</v>
      </c>
      <c r="Z44" s="253">
        <v>0</v>
      </c>
      <c r="AA44" s="254">
        <v>0</v>
      </c>
      <c r="AB44" s="273">
        <f>SUM(AC44:AM44)</f>
        <v>3200.0329490943091</v>
      </c>
      <c r="AC44" s="253">
        <v>694.71976532027088</v>
      </c>
      <c r="AD44" s="253">
        <v>126.15078802097014</v>
      </c>
      <c r="AE44" s="253">
        <v>1175.7171174782668</v>
      </c>
      <c r="AF44" s="253">
        <v>177.10211012229138</v>
      </c>
      <c r="AG44" s="253">
        <v>2.7145925934322195</v>
      </c>
      <c r="AH44" s="253">
        <v>268.68502448802877</v>
      </c>
      <c r="AI44" s="253">
        <v>0</v>
      </c>
      <c r="AJ44" s="253">
        <v>24.819143479189126</v>
      </c>
      <c r="AK44" s="253">
        <v>730.12440759185938</v>
      </c>
      <c r="AL44" s="253">
        <v>0</v>
      </c>
      <c r="AM44" s="254">
        <v>0</v>
      </c>
      <c r="AN44" s="288">
        <f>SUM(AO44:AY44)</f>
        <v>3400.8281921158314</v>
      </c>
      <c r="AO44" s="253">
        <v>738.31194900351079</v>
      </c>
      <c r="AP44" s="253">
        <v>134.06648093444358</v>
      </c>
      <c r="AQ44" s="253">
        <v>1249.4908592128415</v>
      </c>
      <c r="AR44" s="253">
        <v>188.21488983654237</v>
      </c>
      <c r="AS44" s="253">
        <v>2.8849274894078749</v>
      </c>
      <c r="AT44" s="253">
        <v>285.54443676488893</v>
      </c>
      <c r="AU44" s="253">
        <v>0</v>
      </c>
      <c r="AV44" s="253">
        <v>26.376491802086957</v>
      </c>
      <c r="AW44" s="253">
        <v>775.93815707210956</v>
      </c>
      <c r="AX44" s="253">
        <v>0</v>
      </c>
      <c r="AY44" s="254">
        <v>0</v>
      </c>
      <c r="AZ44" s="525"/>
      <c r="BA44" s="295">
        <f>SUM(BB44:BL44)+AZ44</f>
        <v>12751.968123600291</v>
      </c>
      <c r="BB44" s="270">
        <f t="shared" si="33"/>
        <v>2768.4228391168617</v>
      </c>
      <c r="BC44" s="273">
        <f t="shared" si="33"/>
        <v>502.70445748559058</v>
      </c>
      <c r="BD44" s="270">
        <f t="shared" si="33"/>
        <v>4685.172760079673</v>
      </c>
      <c r="BE44" s="273">
        <f t="shared" si="33"/>
        <v>705.74287791036454</v>
      </c>
      <c r="BF44" s="270">
        <f t="shared" si="33"/>
        <v>10.81751306023472</v>
      </c>
      <c r="BG44" s="270">
        <f t="shared" si="33"/>
        <v>1070.6961215914439</v>
      </c>
      <c r="BH44" s="270">
        <f t="shared" si="33"/>
        <v>0</v>
      </c>
      <c r="BI44" s="270">
        <f t="shared" si="33"/>
        <v>98.90302116772186</v>
      </c>
      <c r="BJ44" s="270">
        <f t="shared" si="33"/>
        <v>2909.508533188402</v>
      </c>
      <c r="BK44" s="270">
        <f t="shared" si="33"/>
        <v>0</v>
      </c>
      <c r="BL44" s="290">
        <f t="shared" si="33"/>
        <v>0</v>
      </c>
    </row>
    <row r="45" spans="1:64" s="209" customFormat="1" ht="24" x14ac:dyDescent="0.25">
      <c r="A45" s="1527"/>
      <c r="B45" s="128" t="s">
        <v>217</v>
      </c>
      <c r="C45" s="312" t="s">
        <v>306</v>
      </c>
      <c r="D45" s="277">
        <f>SUM(D41:D44)</f>
        <v>718443.76133707829</v>
      </c>
      <c r="E45" s="277">
        <f t="shared" ref="E45:BL45" si="34">SUM(E41:E44)</f>
        <v>215224.6048321822</v>
      </c>
      <c r="F45" s="277">
        <f t="shared" si="34"/>
        <v>157776.3786238427</v>
      </c>
      <c r="G45" s="277">
        <f t="shared" si="34"/>
        <v>134451.34139355493</v>
      </c>
      <c r="H45" s="277">
        <f t="shared" si="34"/>
        <v>122980.19254817051</v>
      </c>
      <c r="I45" s="277">
        <f>SUM(I41:I44)</f>
        <v>230.11945253051897</v>
      </c>
      <c r="J45" s="277">
        <f t="shared" si="34"/>
        <v>83423.449710956542</v>
      </c>
      <c r="K45" s="277">
        <f t="shared" si="34"/>
        <v>0</v>
      </c>
      <c r="L45" s="277">
        <f t="shared" si="34"/>
        <v>79.606753338626831</v>
      </c>
      <c r="M45" s="277">
        <f t="shared" si="34"/>
        <v>4278.0680225022788</v>
      </c>
      <c r="N45" s="277">
        <f t="shared" si="34"/>
        <v>0</v>
      </c>
      <c r="O45" s="282">
        <f t="shared" si="34"/>
        <v>0</v>
      </c>
      <c r="P45" s="277">
        <f t="shared" si="34"/>
        <v>762611.93766683701</v>
      </c>
      <c r="Q45" s="277">
        <f t="shared" si="34"/>
        <v>257962.38111569011</v>
      </c>
      <c r="R45" s="277">
        <f t="shared" si="34"/>
        <v>192719.01401471565</v>
      </c>
      <c r="S45" s="277">
        <f t="shared" si="34"/>
        <v>128354.20600134134</v>
      </c>
      <c r="T45" s="277">
        <f t="shared" si="34"/>
        <v>91024.648860210844</v>
      </c>
      <c r="U45" s="277">
        <f t="shared" si="34"/>
        <v>245.45964932139793</v>
      </c>
      <c r="V45" s="277">
        <f t="shared" si="34"/>
        <v>88918.754161255973</v>
      </c>
      <c r="W45" s="277">
        <f t="shared" si="34"/>
        <v>0</v>
      </c>
      <c r="X45" s="277">
        <f t="shared" si="34"/>
        <v>383.11919516353385</v>
      </c>
      <c r="Y45" s="277">
        <f>SUM(Y41:Y44)</f>
        <v>3004.3546691383262</v>
      </c>
      <c r="Z45" s="277">
        <f t="shared" si="34"/>
        <v>0</v>
      </c>
      <c r="AA45" s="283">
        <f t="shared" si="34"/>
        <v>0</v>
      </c>
      <c r="AB45" s="277">
        <f t="shared" si="34"/>
        <v>667787.85831353418</v>
      </c>
      <c r="AC45" s="277">
        <f t="shared" si="34"/>
        <v>190700.50359293321</v>
      </c>
      <c r="AD45" s="277">
        <f t="shared" si="34"/>
        <v>167511.68413677285</v>
      </c>
      <c r="AE45" s="277">
        <f t="shared" si="34"/>
        <v>109334.55842033146</v>
      </c>
      <c r="AF45" s="277">
        <f t="shared" si="34"/>
        <v>100884.52284403348</v>
      </c>
      <c r="AG45" s="277">
        <f t="shared" si="34"/>
        <v>4.2483664638203056</v>
      </c>
      <c r="AH45" s="277">
        <f t="shared" si="34"/>
        <v>73410.642537079402</v>
      </c>
      <c r="AI45" s="277">
        <f t="shared" si="34"/>
        <v>0</v>
      </c>
      <c r="AJ45" s="277">
        <f t="shared" si="34"/>
        <v>22623.703090973504</v>
      </c>
      <c r="AK45" s="277">
        <f t="shared" si="34"/>
        <v>3317.9953249463374</v>
      </c>
      <c r="AL45" s="277">
        <f t="shared" si="34"/>
        <v>0</v>
      </c>
      <c r="AM45" s="283">
        <f t="shared" si="34"/>
        <v>0</v>
      </c>
      <c r="AN45" s="849">
        <f t="shared" si="34"/>
        <v>654601.78385315824</v>
      </c>
      <c r="AO45" s="277">
        <f t="shared" si="34"/>
        <v>205678.59958918803</v>
      </c>
      <c r="AP45" s="277">
        <f t="shared" si="34"/>
        <v>151233.16537492725</v>
      </c>
      <c r="AQ45" s="277">
        <f t="shared" si="34"/>
        <v>117014.38340427291</v>
      </c>
      <c r="AR45" s="277">
        <f t="shared" si="34"/>
        <v>97910.852958379182</v>
      </c>
      <c r="AS45" s="277">
        <f t="shared" si="34"/>
        <v>116.15834273194019</v>
      </c>
      <c r="AT45" s="277">
        <f t="shared" si="34"/>
        <v>76573.58864335742</v>
      </c>
      <c r="AU45" s="277">
        <f t="shared" si="34"/>
        <v>0</v>
      </c>
      <c r="AV45" s="274">
        <f t="shared" si="34"/>
        <v>2935.3629968403793</v>
      </c>
      <c r="AW45" s="277">
        <f>SUM(AW41:AW44)</f>
        <v>3139.6725434611235</v>
      </c>
      <c r="AX45" s="277">
        <f t="shared" si="34"/>
        <v>0</v>
      </c>
      <c r="AY45" s="283">
        <f t="shared" si="34"/>
        <v>0</v>
      </c>
      <c r="AZ45" s="304">
        <f t="shared" si="34"/>
        <v>-127798.79538464308</v>
      </c>
      <c r="BA45" s="296">
        <f t="shared" si="34"/>
        <v>2675646.545785964</v>
      </c>
      <c r="BB45" s="274">
        <f t="shared" si="34"/>
        <v>869566.08912999358</v>
      </c>
      <c r="BC45" s="274">
        <f t="shared" si="34"/>
        <v>669240.24215025839</v>
      </c>
      <c r="BD45" s="274">
        <f t="shared" si="34"/>
        <v>489154.48921950068</v>
      </c>
      <c r="BE45" s="274">
        <f t="shared" si="34"/>
        <v>412800.2172107941</v>
      </c>
      <c r="BF45" s="274">
        <f t="shared" si="34"/>
        <v>595.98581104767743</v>
      </c>
      <c r="BG45" s="274">
        <f t="shared" si="34"/>
        <v>322326.43505264935</v>
      </c>
      <c r="BH45" s="274">
        <f t="shared" si="34"/>
        <v>0</v>
      </c>
      <c r="BI45" s="274">
        <f t="shared" si="34"/>
        <v>26021.792036316045</v>
      </c>
      <c r="BJ45" s="274">
        <f>SUM(BJ41:BJ44)</f>
        <v>13740.090560048064</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387085.23000000004</v>
      </c>
      <c r="E51" s="251">
        <v>81400.540423452563</v>
      </c>
      <c r="F51" s="251">
        <v>6203.1880439835186</v>
      </c>
      <c r="G51" s="251">
        <v>195646.40606425412</v>
      </c>
      <c r="H51" s="251">
        <v>12630.902133617374</v>
      </c>
      <c r="I51" s="251">
        <v>1240.5541886158826</v>
      </c>
      <c r="J51" s="251">
        <v>26838.621703512301</v>
      </c>
      <c r="K51" s="251">
        <v>0</v>
      </c>
      <c r="L51" s="251">
        <v>1260.9964023655089</v>
      </c>
      <c r="M51" s="251">
        <v>61864.021040198728</v>
      </c>
      <c r="N51" s="251">
        <v>0</v>
      </c>
      <c r="O51" s="252">
        <v>0</v>
      </c>
      <c r="P51" s="272">
        <f>SUM(Q51:AA51)</f>
        <v>427393.11</v>
      </c>
      <c r="Q51" s="251">
        <v>89262.282815581653</v>
      </c>
      <c r="R51" s="251">
        <v>7679.9922283606211</v>
      </c>
      <c r="S51" s="251">
        <v>217034.32389148627</v>
      </c>
      <c r="T51" s="251">
        <v>15065.221810368121</v>
      </c>
      <c r="U51" s="251">
        <v>1159.7760932998272</v>
      </c>
      <c r="V51" s="251">
        <v>28779.111411678135</v>
      </c>
      <c r="W51" s="251">
        <v>0</v>
      </c>
      <c r="X51" s="251">
        <v>2972.0971398223946</v>
      </c>
      <c r="Y51" s="251">
        <v>65440.304609402963</v>
      </c>
      <c r="Z51" s="251">
        <v>0</v>
      </c>
      <c r="AA51" s="252">
        <v>0</v>
      </c>
      <c r="AB51" s="272">
        <f>SUM(AC51:AM51)</f>
        <v>371408.87</v>
      </c>
      <c r="AC51" s="251">
        <v>73925.860933173884</v>
      </c>
      <c r="AD51" s="251">
        <v>6121.5318738028309</v>
      </c>
      <c r="AE51" s="251">
        <v>164077.38747476379</v>
      </c>
      <c r="AF51" s="251">
        <v>46905.745127378672</v>
      </c>
      <c r="AG51" s="251">
        <v>1076.2708119587921</v>
      </c>
      <c r="AH51" s="251">
        <v>24463.919722989569</v>
      </c>
      <c r="AI51" s="251">
        <v>0</v>
      </c>
      <c r="AJ51" s="251">
        <v>3127.857669392316</v>
      </c>
      <c r="AK51" s="251">
        <v>51710.296386540082</v>
      </c>
      <c r="AL51" s="251">
        <v>0</v>
      </c>
      <c r="AM51" s="252">
        <v>0</v>
      </c>
      <c r="AN51" s="275">
        <f>SUM(AO51:AY51)</f>
        <v>397538.04000000004</v>
      </c>
      <c r="AO51" s="251">
        <v>84596.979241895649</v>
      </c>
      <c r="AP51" s="251">
        <v>7336.5255158023056</v>
      </c>
      <c r="AQ51" s="251">
        <v>198126.50628019049</v>
      </c>
      <c r="AR51" s="251">
        <v>13375.999405881612</v>
      </c>
      <c r="AS51" s="251">
        <v>1041.7350898584559</v>
      </c>
      <c r="AT51" s="251">
        <v>28432.372544041365</v>
      </c>
      <c r="AU51" s="251">
        <v>0</v>
      </c>
      <c r="AV51" s="249">
        <v>2547.090702050637</v>
      </c>
      <c r="AW51" s="251">
        <v>62080.831220279448</v>
      </c>
      <c r="AX51" s="251">
        <v>0</v>
      </c>
      <c r="AY51" s="252">
        <v>0</v>
      </c>
      <c r="AZ51" s="854">
        <v>19837.292253695447</v>
      </c>
      <c r="BA51" s="293">
        <f>SUM(BB51:BL51)+AZ51</f>
        <v>1603262.5422536957</v>
      </c>
      <c r="BB51" s="272">
        <f t="shared" ref="BB51:BL54" si="37">E51+Q51+AC51+AO51</f>
        <v>329185.66341410374</v>
      </c>
      <c r="BC51" s="272">
        <f t="shared" si="37"/>
        <v>27341.237661949279</v>
      </c>
      <c r="BD51" s="272">
        <f t="shared" si="37"/>
        <v>774884.62371069472</v>
      </c>
      <c r="BE51" s="272">
        <f t="shared" si="37"/>
        <v>87977.868477245778</v>
      </c>
      <c r="BF51" s="272">
        <f t="shared" si="37"/>
        <v>4518.3361837329576</v>
      </c>
      <c r="BG51" s="272">
        <f t="shared" si="37"/>
        <v>108514.02538222137</v>
      </c>
      <c r="BH51" s="272">
        <f t="shared" si="37"/>
        <v>0</v>
      </c>
      <c r="BI51" s="272">
        <f t="shared" si="37"/>
        <v>9908.0419136308574</v>
      </c>
      <c r="BJ51" s="272">
        <f t="shared" si="37"/>
        <v>241095.45325642123</v>
      </c>
      <c r="BK51" s="272">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65195.758564529067</v>
      </c>
      <c r="E53" s="253">
        <v>14153.848666666287</v>
      </c>
      <c r="F53" s="253">
        <v>2570.1286359779506</v>
      </c>
      <c r="G53" s="253">
        <v>23953.431277322175</v>
      </c>
      <c r="H53" s="253">
        <v>3608.1836020061751</v>
      </c>
      <c r="I53" s="253">
        <v>55.305656578491053</v>
      </c>
      <c r="J53" s="253">
        <v>5474.0448817515762</v>
      </c>
      <c r="K53" s="253">
        <v>0</v>
      </c>
      <c r="L53" s="253">
        <v>505.65194539811989</v>
      </c>
      <c r="M53" s="253">
        <v>14875.163898828285</v>
      </c>
      <c r="N53" s="253">
        <v>0</v>
      </c>
      <c r="O53" s="254">
        <v>0</v>
      </c>
      <c r="P53" s="273">
        <f>SUM(Q53:AA53)</f>
        <v>31732.997556673545</v>
      </c>
      <c r="Q53" s="253">
        <v>6889.1605074630315</v>
      </c>
      <c r="R53" s="253">
        <v>1250.9691967937015</v>
      </c>
      <c r="S53" s="253">
        <v>11658.951332621906</v>
      </c>
      <c r="T53" s="253">
        <v>1756.2259255433601</v>
      </c>
      <c r="U53" s="253">
        <v>26.919147866627171</v>
      </c>
      <c r="V53" s="253">
        <v>2664.4041987150522</v>
      </c>
      <c r="W53" s="253">
        <v>0</v>
      </c>
      <c r="X53" s="253">
        <v>246.11803438047269</v>
      </c>
      <c r="Y53" s="253">
        <v>7240.2492132893876</v>
      </c>
      <c r="Z53" s="253">
        <v>0</v>
      </c>
      <c r="AA53" s="254">
        <v>0</v>
      </c>
      <c r="AB53" s="273">
        <f>SUM(AC53:AM53)</f>
        <v>43675.06709211343</v>
      </c>
      <c r="AC53" s="253">
        <v>9481.7562329061857</v>
      </c>
      <c r="AD53" s="253">
        <v>1721.7460626767047</v>
      </c>
      <c r="AE53" s="253">
        <v>16046.561021111593</v>
      </c>
      <c r="AF53" s="253">
        <v>2417.1459059304761</v>
      </c>
      <c r="AG53" s="253">
        <v>37.049622779497291</v>
      </c>
      <c r="AH53" s="253">
        <v>3667.0986386193481</v>
      </c>
      <c r="AI53" s="253">
        <v>0</v>
      </c>
      <c r="AJ53" s="253">
        <v>338.73956108144699</v>
      </c>
      <c r="AK53" s="253">
        <v>9964.9700470081771</v>
      </c>
      <c r="AL53" s="253">
        <v>0</v>
      </c>
      <c r="AM53" s="254">
        <v>0</v>
      </c>
      <c r="AN53" s="288">
        <f>SUM(AO53:AY53)</f>
        <v>50635.557305852657</v>
      </c>
      <c r="AO53" s="253">
        <v>10992.862588599042</v>
      </c>
      <c r="AP53" s="253">
        <v>1996.1405265599506</v>
      </c>
      <c r="AQ53" s="253">
        <v>18603.899529969549</v>
      </c>
      <c r="AR53" s="253">
        <v>2802.3661595805729</v>
      </c>
      <c r="AS53" s="253">
        <v>42.954216726325775</v>
      </c>
      <c r="AT53" s="253">
        <v>4251.5237096351075</v>
      </c>
      <c r="AU53" s="253">
        <v>0</v>
      </c>
      <c r="AV53" s="253">
        <v>392.72444437747038</v>
      </c>
      <c r="AW53" s="253">
        <v>11553.086130404641</v>
      </c>
      <c r="AX53" s="253">
        <v>0</v>
      </c>
      <c r="AY53" s="254">
        <v>0</v>
      </c>
      <c r="AZ53" s="525">
        <v>-4403</v>
      </c>
      <c r="BA53" s="295">
        <f>SUM(BB53:BL53)+AZ53</f>
        <v>186836.38051916868</v>
      </c>
      <c r="BB53" s="273">
        <f t="shared" si="37"/>
        <v>41517.627995634546</v>
      </c>
      <c r="BC53" s="273">
        <f t="shared" si="37"/>
        <v>7538.9844220083078</v>
      </c>
      <c r="BD53" s="273">
        <f t="shared" si="37"/>
        <v>70262.843161025216</v>
      </c>
      <c r="BE53" s="273">
        <f t="shared" si="37"/>
        <v>10583.921593060584</v>
      </c>
      <c r="BF53" s="273">
        <f t="shared" si="37"/>
        <v>162.22864395094129</v>
      </c>
      <c r="BG53" s="273">
        <f t="shared" si="37"/>
        <v>16057.071428721083</v>
      </c>
      <c r="BH53" s="273">
        <f t="shared" si="37"/>
        <v>0</v>
      </c>
      <c r="BI53" s="273">
        <f t="shared" si="37"/>
        <v>1483.2339852375098</v>
      </c>
      <c r="BJ53" s="273">
        <f t="shared" si="37"/>
        <v>43633.469289530491</v>
      </c>
      <c r="BK53" s="273">
        <f t="shared" si="37"/>
        <v>0</v>
      </c>
      <c r="BL53" s="299">
        <f t="shared" si="37"/>
        <v>0</v>
      </c>
    </row>
    <row r="54" spans="1:64" ht="16.5" customHeight="1" x14ac:dyDescent="0.25">
      <c r="A54" s="1538"/>
      <c r="B54" s="126" t="s">
        <v>91</v>
      </c>
      <c r="C54" s="131" t="s">
        <v>925</v>
      </c>
      <c r="D54" s="273">
        <f>SUM(E54:O54)</f>
        <v>99.557438821109827</v>
      </c>
      <c r="E54" s="253">
        <v>21.613690119429549</v>
      </c>
      <c r="F54" s="253">
        <v>3.9247250139055976</v>
      </c>
      <c r="G54" s="253">
        <v>36.578181180104004</v>
      </c>
      <c r="H54" s="253">
        <v>5.5098909211480906</v>
      </c>
      <c r="I54" s="253">
        <v>8.4454719793230881E-2</v>
      </c>
      <c r="J54" s="253">
        <v>8.3591617065024746</v>
      </c>
      <c r="K54" s="253">
        <v>0</v>
      </c>
      <c r="L54" s="253">
        <v>0.7721577864443725</v>
      </c>
      <c r="M54" s="253">
        <v>22.715177373782524</v>
      </c>
      <c r="N54" s="253">
        <v>0</v>
      </c>
      <c r="O54" s="254">
        <v>0</v>
      </c>
      <c r="P54" s="273">
        <f>SUM(Q54:AA54)</f>
        <v>105.78110141953832</v>
      </c>
      <c r="Q54" s="253">
        <v>22.964832900955123</v>
      </c>
      <c r="R54" s="253">
        <v>4.1700724692780806</v>
      </c>
      <c r="S54" s="253">
        <v>38.864803463931615</v>
      </c>
      <c r="T54" s="253">
        <v>5.8543323054728438</v>
      </c>
      <c r="U54" s="253">
        <v>8.9734261804976956E-2</v>
      </c>
      <c r="V54" s="253">
        <v>8.8817203689491411</v>
      </c>
      <c r="W54" s="253">
        <v>0</v>
      </c>
      <c r="X54" s="253">
        <v>0.82042790661303422</v>
      </c>
      <c r="Y54" s="253">
        <v>24.135177742533504</v>
      </c>
      <c r="Z54" s="253">
        <v>0</v>
      </c>
      <c r="AA54" s="254">
        <v>0</v>
      </c>
      <c r="AB54" s="273">
        <f>SUM(AC54:AM54)</f>
        <v>106.82468966483076</v>
      </c>
      <c r="AC54" s="253">
        <v>23.191393499672007</v>
      </c>
      <c r="AD54" s="253">
        <v>4.2112125080237197</v>
      </c>
      <c r="AE54" s="253">
        <v>39.248225942108505</v>
      </c>
      <c r="AF54" s="253">
        <v>5.9120884858873053</v>
      </c>
      <c r="AG54" s="253">
        <v>9.0619539227531479E-2</v>
      </c>
      <c r="AH54" s="253">
        <v>8.9693433833687823</v>
      </c>
      <c r="AI54" s="253">
        <v>0</v>
      </c>
      <c r="AJ54" s="253">
        <v>0.82852187527058785</v>
      </c>
      <c r="AK54" s="253">
        <v>24.373284431272324</v>
      </c>
      <c r="AL54" s="253">
        <v>0</v>
      </c>
      <c r="AM54" s="254">
        <v>0</v>
      </c>
      <c r="AN54" s="288">
        <f>SUM(AO54:AY54)</f>
        <v>113.52771112216271</v>
      </c>
      <c r="AO54" s="253">
        <v>24.646603982767928</v>
      </c>
      <c r="AP54" s="253">
        <v>4.4754571118810711</v>
      </c>
      <c r="AQ54" s="253">
        <v>41.710968417444512</v>
      </c>
      <c r="AR54" s="253">
        <v>6.2830594299910123</v>
      </c>
      <c r="AS54" s="253">
        <v>9.6305722054755349E-2</v>
      </c>
      <c r="AT54" s="253">
        <v>9.532150552250199</v>
      </c>
      <c r="AU54" s="253">
        <v>0</v>
      </c>
      <c r="AV54" s="253">
        <v>0.88050985600081455</v>
      </c>
      <c r="AW54" s="253">
        <v>25.902656049772428</v>
      </c>
      <c r="AX54" s="253">
        <v>0</v>
      </c>
      <c r="AY54" s="254">
        <v>0</v>
      </c>
      <c r="AZ54" s="525"/>
      <c r="BA54" s="295">
        <f>SUM(BB54:BL54)+AZ54</f>
        <v>425.69094102764154</v>
      </c>
      <c r="BB54" s="273">
        <f t="shared" si="37"/>
        <v>92.416520502824611</v>
      </c>
      <c r="BC54" s="273">
        <f t="shared" si="37"/>
        <v>16.781467103088467</v>
      </c>
      <c r="BD54" s="273">
        <f t="shared" si="37"/>
        <v>156.40217900358863</v>
      </c>
      <c r="BE54" s="273">
        <f t="shared" si="37"/>
        <v>23.559371142499252</v>
      </c>
      <c r="BF54" s="273">
        <f t="shared" si="37"/>
        <v>0.36111424288049465</v>
      </c>
      <c r="BG54" s="273">
        <f t="shared" si="37"/>
        <v>35.742376011070597</v>
      </c>
      <c r="BH54" s="273">
        <f t="shared" si="37"/>
        <v>0</v>
      </c>
      <c r="BI54" s="273">
        <f t="shared" si="37"/>
        <v>3.3016174243288092</v>
      </c>
      <c r="BJ54" s="273">
        <f t="shared" si="37"/>
        <v>97.12629559736078</v>
      </c>
      <c r="BK54" s="273">
        <f t="shared" si="37"/>
        <v>0</v>
      </c>
      <c r="BL54" s="299">
        <f t="shared" si="37"/>
        <v>0</v>
      </c>
    </row>
    <row r="55" spans="1:64" s="209" customFormat="1" ht="16.5" customHeight="1" x14ac:dyDescent="0.25">
      <c r="A55" s="1539"/>
      <c r="B55" s="129" t="s">
        <v>262</v>
      </c>
      <c r="C55" s="312" t="s">
        <v>38</v>
      </c>
      <c r="D55" s="274">
        <f>SUM(D51:D54)</f>
        <v>452380.54600335023</v>
      </c>
      <c r="E55" s="274">
        <f t="shared" ref="E55:BL55" si="38">SUM(E51:E54)</f>
        <v>95576.002780238268</v>
      </c>
      <c r="F55" s="274">
        <f t="shared" si="38"/>
        <v>8777.2414049753752</v>
      </c>
      <c r="G55" s="274">
        <f t="shared" si="38"/>
        <v>219636.4155227564</v>
      </c>
      <c r="H55" s="274">
        <f t="shared" si="38"/>
        <v>16244.595626544697</v>
      </c>
      <c r="I55" s="274">
        <f t="shared" si="38"/>
        <v>1295.944299914167</v>
      </c>
      <c r="J55" s="274">
        <f t="shared" si="38"/>
        <v>32321.025746970379</v>
      </c>
      <c r="K55" s="274">
        <f t="shared" si="38"/>
        <v>0</v>
      </c>
      <c r="L55" s="274">
        <f t="shared" si="38"/>
        <v>1767.4205055500731</v>
      </c>
      <c r="M55" s="274">
        <f t="shared" si="38"/>
        <v>76761.900116400793</v>
      </c>
      <c r="N55" s="274">
        <f t="shared" si="38"/>
        <v>0</v>
      </c>
      <c r="O55" s="282">
        <f t="shared" si="38"/>
        <v>0</v>
      </c>
      <c r="P55" s="274">
        <f t="shared" si="38"/>
        <v>459231.88865809306</v>
      </c>
      <c r="Q55" s="274">
        <f t="shared" si="38"/>
        <v>96174.408155945639</v>
      </c>
      <c r="R55" s="274">
        <f t="shared" si="38"/>
        <v>8935.1314976236008</v>
      </c>
      <c r="S55" s="274">
        <f t="shared" si="38"/>
        <v>228732.14002757211</v>
      </c>
      <c r="T55" s="274">
        <f t="shared" si="38"/>
        <v>16827.302068216955</v>
      </c>
      <c r="U55" s="274">
        <f t="shared" si="38"/>
        <v>1186.7849754282593</v>
      </c>
      <c r="V55" s="274">
        <f t="shared" si="38"/>
        <v>31452.397330762138</v>
      </c>
      <c r="W55" s="274">
        <f t="shared" si="38"/>
        <v>0</v>
      </c>
      <c r="X55" s="274">
        <f t="shared" si="38"/>
        <v>3219.0356021094804</v>
      </c>
      <c r="Y55" s="274">
        <f>SUM(Y51:Y54)</f>
        <v>72704.689000434882</v>
      </c>
      <c r="Z55" s="274">
        <f>SUM(Z51:Z54)</f>
        <v>0</v>
      </c>
      <c r="AA55" s="282">
        <f t="shared" si="38"/>
        <v>0</v>
      </c>
      <c r="AB55" s="274">
        <f t="shared" si="38"/>
        <v>415190.76178177824</v>
      </c>
      <c r="AC55" s="274">
        <f t="shared" si="38"/>
        <v>83430.808559579746</v>
      </c>
      <c r="AD55" s="274">
        <f t="shared" si="38"/>
        <v>7847.489148987559</v>
      </c>
      <c r="AE55" s="274">
        <f t="shared" si="38"/>
        <v>180163.19672181748</v>
      </c>
      <c r="AF55" s="274">
        <f t="shared" si="38"/>
        <v>49328.803121795034</v>
      </c>
      <c r="AG55" s="274">
        <f t="shared" si="38"/>
        <v>1113.4110542775168</v>
      </c>
      <c r="AH55" s="274">
        <f t="shared" si="38"/>
        <v>28139.987704992283</v>
      </c>
      <c r="AI55" s="274">
        <f t="shared" si="38"/>
        <v>0</v>
      </c>
      <c r="AJ55" s="274">
        <f t="shared" si="38"/>
        <v>3467.4257523490337</v>
      </c>
      <c r="AK55" s="274">
        <f t="shared" si="38"/>
        <v>61699.639717979524</v>
      </c>
      <c r="AL55" s="274">
        <f t="shared" si="38"/>
        <v>0</v>
      </c>
      <c r="AM55" s="282">
        <f t="shared" si="38"/>
        <v>0</v>
      </c>
      <c r="AN55" s="276">
        <f t="shared" si="38"/>
        <v>448287.12501697487</v>
      </c>
      <c r="AO55" s="274">
        <f t="shared" si="38"/>
        <v>95614.488434477462</v>
      </c>
      <c r="AP55" s="274">
        <f t="shared" si="38"/>
        <v>9337.1414994741372</v>
      </c>
      <c r="AQ55" s="274">
        <f t="shared" si="38"/>
        <v>216772.11677857747</v>
      </c>
      <c r="AR55" s="274">
        <f t="shared" si="38"/>
        <v>16184.648624892176</v>
      </c>
      <c r="AS55" s="274">
        <f t="shared" si="38"/>
        <v>1084.7856123068364</v>
      </c>
      <c r="AT55" s="274">
        <f t="shared" si="38"/>
        <v>32693.428404228725</v>
      </c>
      <c r="AU55" s="274">
        <f t="shared" si="38"/>
        <v>0</v>
      </c>
      <c r="AV55" s="274">
        <f t="shared" si="38"/>
        <v>2940.6956562841083</v>
      </c>
      <c r="AW55" s="274">
        <f>SUM(AW51:AW54)</f>
        <v>73659.820006733862</v>
      </c>
      <c r="AX55" s="274">
        <f t="shared" si="38"/>
        <v>0</v>
      </c>
      <c r="AY55" s="282">
        <f t="shared" si="38"/>
        <v>0</v>
      </c>
      <c r="AZ55" s="298">
        <f t="shared" si="38"/>
        <v>15434.292253695447</v>
      </c>
      <c r="BA55" s="296">
        <f t="shared" si="38"/>
        <v>1790524.6137138919</v>
      </c>
      <c r="BB55" s="274">
        <f t="shared" si="38"/>
        <v>370795.70793024113</v>
      </c>
      <c r="BC55" s="274">
        <f t="shared" si="38"/>
        <v>34897.003551060676</v>
      </c>
      <c r="BD55" s="274">
        <f t="shared" si="38"/>
        <v>845303.8690507235</v>
      </c>
      <c r="BE55" s="274">
        <f t="shared" si="38"/>
        <v>98585.349441448867</v>
      </c>
      <c r="BF55" s="274">
        <f t="shared" si="38"/>
        <v>4680.9259419267801</v>
      </c>
      <c r="BG55" s="274">
        <f t="shared" si="38"/>
        <v>124606.83918695353</v>
      </c>
      <c r="BH55" s="274">
        <f t="shared" si="38"/>
        <v>0</v>
      </c>
      <c r="BI55" s="274">
        <f t="shared" si="38"/>
        <v>11394.577516292697</v>
      </c>
      <c r="BJ55" s="274">
        <f>SUM(BJ51:BJ54)</f>
        <v>284826.04884154908</v>
      </c>
      <c r="BK55" s="274">
        <f t="shared" si="38"/>
        <v>0</v>
      </c>
      <c r="BL55" s="298">
        <f t="shared" si="38"/>
        <v>0</v>
      </c>
    </row>
    <row r="56" spans="1:64" ht="14.85" customHeight="1" x14ac:dyDescent="0.25">
      <c r="A56" s="1528" t="s">
        <v>29</v>
      </c>
      <c r="B56" s="124">
        <v>8.1</v>
      </c>
      <c r="C56" s="310" t="s">
        <v>22</v>
      </c>
      <c r="D56" s="272">
        <f t="shared" ref="D56:D62" si="39">SUM(E56:O56)</f>
        <v>8466813.2593015525</v>
      </c>
      <c r="E56" s="251">
        <v>2531969.4730192875</v>
      </c>
      <c r="F56" s="251">
        <v>460666.10218373843</v>
      </c>
      <c r="G56" s="251">
        <v>3531414.4371096357</v>
      </c>
      <c r="H56" s="251">
        <v>1070616.4194616494</v>
      </c>
      <c r="I56" s="251">
        <v>571.1838332048145</v>
      </c>
      <c r="J56" s="251">
        <v>530772.35930973501</v>
      </c>
      <c r="K56" s="251">
        <v>0</v>
      </c>
      <c r="L56" s="251">
        <v>149995.26474974758</v>
      </c>
      <c r="M56" s="251">
        <v>190808.01963455463</v>
      </c>
      <c r="N56" s="251">
        <v>0</v>
      </c>
      <c r="O56" s="252">
        <v>0</v>
      </c>
      <c r="P56" s="275">
        <f t="shared" ref="P56:P62" si="40">SUM(Q56:AA56)</f>
        <v>9138715.9622289035</v>
      </c>
      <c r="Q56" s="251">
        <v>2831118.6047136313</v>
      </c>
      <c r="R56" s="251">
        <v>594973.17823287833</v>
      </c>
      <c r="S56" s="251">
        <v>3656232.3603262845</v>
      </c>
      <c r="T56" s="251">
        <v>1047799.3845192608</v>
      </c>
      <c r="U56" s="251">
        <v>280.00632218216748</v>
      </c>
      <c r="V56" s="251">
        <v>509021.2090011409</v>
      </c>
      <c r="W56" s="251">
        <v>0</v>
      </c>
      <c r="X56" s="251">
        <v>152138.09394607143</v>
      </c>
      <c r="Y56" s="251">
        <v>347153.12516745407</v>
      </c>
      <c r="Z56" s="251">
        <v>0</v>
      </c>
      <c r="AA56" s="252">
        <v>0</v>
      </c>
      <c r="AB56" s="272">
        <f t="shared" ref="AB56:AB62" si="41">SUM(AC56:AM56)</f>
        <v>10018411.944543261</v>
      </c>
      <c r="AC56" s="251">
        <v>3140705.0917165997</v>
      </c>
      <c r="AD56" s="251">
        <v>640464.57531556382</v>
      </c>
      <c r="AE56" s="251">
        <v>3943539.3010387388</v>
      </c>
      <c r="AF56" s="251">
        <v>1126409.9983217639</v>
      </c>
      <c r="AG56" s="251">
        <v>1050.8019776418903</v>
      </c>
      <c r="AH56" s="251">
        <v>526856.86072202527</v>
      </c>
      <c r="AI56" s="251">
        <v>0</v>
      </c>
      <c r="AJ56" s="251">
        <v>195187.14729649472</v>
      </c>
      <c r="AK56" s="251">
        <v>444198.16815443372</v>
      </c>
      <c r="AL56" s="251">
        <v>0</v>
      </c>
      <c r="AM56" s="252">
        <v>0</v>
      </c>
      <c r="AN56" s="275">
        <f t="shared" ref="AN56:AN62" si="42">SUM(AO56:AY56)</f>
        <v>10744922.051026335</v>
      </c>
      <c r="AO56" s="251">
        <v>3413918.481043865</v>
      </c>
      <c r="AP56" s="251">
        <v>560229.7634124537</v>
      </c>
      <c r="AQ56" s="251">
        <v>4278094.462610201</v>
      </c>
      <c r="AR56" s="251">
        <v>1248155.1974627613</v>
      </c>
      <c r="AS56" s="251">
        <v>165.78665576562702</v>
      </c>
      <c r="AT56" s="251">
        <v>629902.21089091315</v>
      </c>
      <c r="AU56" s="251">
        <v>0</v>
      </c>
      <c r="AV56" s="249">
        <v>207827.32184727755</v>
      </c>
      <c r="AW56" s="251">
        <v>406628.82710309856</v>
      </c>
      <c r="AX56" s="251">
        <v>0</v>
      </c>
      <c r="AY56" s="252">
        <v>0</v>
      </c>
      <c r="AZ56" s="854">
        <v>63534.72828978359</v>
      </c>
      <c r="BA56" s="293">
        <f t="shared" ref="BA56:BA62" si="43">SUM(BB56:BL56)+AZ56</f>
        <v>38432397.945389837</v>
      </c>
      <c r="BB56" s="272">
        <f t="shared" ref="BB56:BL62" si="44">E56+Q56+AC56+AO56</f>
        <v>11917711.650493383</v>
      </c>
      <c r="BC56" s="272">
        <f t="shared" si="44"/>
        <v>2256333.6191446343</v>
      </c>
      <c r="BD56" s="272">
        <f t="shared" si="44"/>
        <v>15409280.561084859</v>
      </c>
      <c r="BE56" s="272">
        <f t="shared" si="44"/>
        <v>4492980.9997654352</v>
      </c>
      <c r="BF56" s="272">
        <f t="shared" si="44"/>
        <v>2067.7787887944992</v>
      </c>
      <c r="BG56" s="272">
        <f t="shared" si="44"/>
        <v>2196552.6399238147</v>
      </c>
      <c r="BH56" s="272">
        <f t="shared" si="44"/>
        <v>0</v>
      </c>
      <c r="BI56" s="272">
        <f t="shared" si="44"/>
        <v>705147.82783959131</v>
      </c>
      <c r="BJ56" s="272">
        <f t="shared" si="44"/>
        <v>1388788.140059541</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-56049.215624931123</v>
      </c>
      <c r="E59" s="253">
        <v>-16761.312503626443</v>
      </c>
      <c r="F59" s="253">
        <v>-3049.5503918227264</v>
      </c>
      <c r="G59" s="253">
        <v>-23377.509717614896</v>
      </c>
      <c r="H59" s="253">
        <v>-7087.3431016178829</v>
      </c>
      <c r="I59" s="253">
        <v>-3.7811635674851627</v>
      </c>
      <c r="J59" s="253">
        <v>-3513.6448039671127</v>
      </c>
      <c r="K59" s="253">
        <v>0</v>
      </c>
      <c r="L59" s="253">
        <v>-992.9493753085037</v>
      </c>
      <c r="M59" s="253">
        <v>-1263.1245674060692</v>
      </c>
      <c r="N59" s="253">
        <v>0</v>
      </c>
      <c r="O59" s="254">
        <v>0</v>
      </c>
      <c r="P59" s="273">
        <f t="shared" si="40"/>
        <v>-20626.464215883163</v>
      </c>
      <c r="Q59" s="253">
        <v>-6389.9531216860578</v>
      </c>
      <c r="R59" s="253">
        <v>-1342.879352083243</v>
      </c>
      <c r="S59" s="253">
        <v>-8252.2693841149467</v>
      </c>
      <c r="T59" s="253">
        <v>-2364.9270422165241</v>
      </c>
      <c r="U59" s="253">
        <v>-0.6319859823395686</v>
      </c>
      <c r="V59" s="253">
        <v>-1148.8821619997993</v>
      </c>
      <c r="W59" s="253">
        <v>0</v>
      </c>
      <c r="X59" s="253">
        <v>-343.38204224983355</v>
      </c>
      <c r="Y59" s="253">
        <v>-783.53912555042007</v>
      </c>
      <c r="Z59" s="253">
        <v>0</v>
      </c>
      <c r="AA59" s="254">
        <v>0</v>
      </c>
      <c r="AB59" s="273">
        <f t="shared" si="41"/>
        <v>-25246.891593668373</v>
      </c>
      <c r="AC59" s="253">
        <v>-7914.7315380098626</v>
      </c>
      <c r="AD59" s="253">
        <v>-1614.0022782137723</v>
      </c>
      <c r="AE59" s="253">
        <v>-9937.9132920287211</v>
      </c>
      <c r="AF59" s="253">
        <v>-2838.6086812035405</v>
      </c>
      <c r="AG59" s="253">
        <v>-2.6480727447414441</v>
      </c>
      <c r="AH59" s="253">
        <v>-1327.7052412757243</v>
      </c>
      <c r="AI59" s="253">
        <v>0</v>
      </c>
      <c r="AJ59" s="253">
        <v>-491.8812258419909</v>
      </c>
      <c r="AK59" s="253">
        <v>-1119.4012643500193</v>
      </c>
      <c r="AL59" s="253">
        <v>0</v>
      </c>
      <c r="AM59" s="254">
        <v>0</v>
      </c>
      <c r="AN59" s="288">
        <f t="shared" si="42"/>
        <v>-30840.115134135463</v>
      </c>
      <c r="AO59" s="253">
        <v>-9798.6414898085695</v>
      </c>
      <c r="AP59" s="253">
        <v>-1607.9735453789749</v>
      </c>
      <c r="AQ59" s="253">
        <v>-12279.002598162504</v>
      </c>
      <c r="AR59" s="253">
        <v>-3582.4596783691268</v>
      </c>
      <c r="AS59" s="253">
        <v>-0.47584147444111485</v>
      </c>
      <c r="AT59" s="253">
        <v>-1807.9476626139576</v>
      </c>
      <c r="AU59" s="253">
        <v>0</v>
      </c>
      <c r="AV59" s="253">
        <v>-596.50675019804805</v>
      </c>
      <c r="AW59" s="253">
        <v>-1167.1075681298385</v>
      </c>
      <c r="AX59" s="253">
        <v>0</v>
      </c>
      <c r="AY59" s="254">
        <v>0</v>
      </c>
      <c r="AZ59" s="525"/>
      <c r="BA59" s="295">
        <f t="shared" si="43"/>
        <v>-132762.68656861814</v>
      </c>
      <c r="BB59" s="273">
        <f t="shared" si="44"/>
        <v>-40864.638653130933</v>
      </c>
      <c r="BC59" s="273">
        <f t="shared" si="44"/>
        <v>-7614.4055674987158</v>
      </c>
      <c r="BD59" s="273">
        <f t="shared" si="44"/>
        <v>-53846.694991921075</v>
      </c>
      <c r="BE59" s="273">
        <f t="shared" si="44"/>
        <v>-15873.338503407074</v>
      </c>
      <c r="BF59" s="273">
        <f t="shared" si="44"/>
        <v>-7.5370637690072897</v>
      </c>
      <c r="BG59" s="273">
        <f t="shared" si="44"/>
        <v>-7798.1798698565935</v>
      </c>
      <c r="BH59" s="273">
        <f t="shared" si="44"/>
        <v>0</v>
      </c>
      <c r="BI59" s="273">
        <f t="shared" si="44"/>
        <v>-2424.7193935983764</v>
      </c>
      <c r="BJ59" s="273">
        <f t="shared" si="44"/>
        <v>-4333.1725254363464</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8410764.0436766222</v>
      </c>
      <c r="E63" s="274">
        <f t="shared" ref="E63:BL63" si="45">SUM(E56:E62)</f>
        <v>2515208.1605156609</v>
      </c>
      <c r="F63" s="274">
        <f t="shared" si="45"/>
        <v>457616.55179191573</v>
      </c>
      <c r="G63" s="274">
        <f t="shared" si="45"/>
        <v>3508036.9273920208</v>
      </c>
      <c r="H63" s="274">
        <f t="shared" si="45"/>
        <v>1063529.0763600315</v>
      </c>
      <c r="I63" s="274">
        <f t="shared" si="45"/>
        <v>567.40266963732938</v>
      </c>
      <c r="J63" s="274">
        <f t="shared" si="45"/>
        <v>527258.71450576792</v>
      </c>
      <c r="K63" s="274">
        <f t="shared" si="45"/>
        <v>0</v>
      </c>
      <c r="L63" s="274">
        <f t="shared" si="45"/>
        <v>149002.31537443909</v>
      </c>
      <c r="M63" s="274">
        <f>SUM(M56:M62)</f>
        <v>189544.89506714855</v>
      </c>
      <c r="N63" s="274">
        <f t="shared" si="45"/>
        <v>0</v>
      </c>
      <c r="O63" s="282">
        <f t="shared" si="45"/>
        <v>0</v>
      </c>
      <c r="P63" s="274">
        <f t="shared" si="45"/>
        <v>9118089.4980130196</v>
      </c>
      <c r="Q63" s="274">
        <f t="shared" si="45"/>
        <v>2824728.6515919454</v>
      </c>
      <c r="R63" s="274">
        <f t="shared" si="45"/>
        <v>593630.29888079513</v>
      </c>
      <c r="S63" s="274">
        <f t="shared" si="45"/>
        <v>3647980.0909421695</v>
      </c>
      <c r="T63" s="274">
        <f t="shared" si="45"/>
        <v>1045434.4574770443</v>
      </c>
      <c r="U63" s="274">
        <f t="shared" si="45"/>
        <v>279.37433619982789</v>
      </c>
      <c r="V63" s="274">
        <f t="shared" si="45"/>
        <v>507872.32683914108</v>
      </c>
      <c r="W63" s="274">
        <f t="shared" si="45"/>
        <v>0</v>
      </c>
      <c r="X63" s="274">
        <f t="shared" si="45"/>
        <v>151794.71190382159</v>
      </c>
      <c r="Y63" s="274">
        <f>SUM(Y56:Y62)</f>
        <v>346369.58604190365</v>
      </c>
      <c r="Z63" s="274">
        <f t="shared" si="45"/>
        <v>0</v>
      </c>
      <c r="AA63" s="282">
        <f t="shared" si="45"/>
        <v>0</v>
      </c>
      <c r="AB63" s="274">
        <f t="shared" si="45"/>
        <v>9993165.0529495925</v>
      </c>
      <c r="AC63" s="274">
        <f t="shared" si="45"/>
        <v>3132790.3601785898</v>
      </c>
      <c r="AD63" s="274">
        <f t="shared" si="45"/>
        <v>638850.57303735008</v>
      </c>
      <c r="AE63" s="274">
        <f t="shared" si="45"/>
        <v>3933601.3877467099</v>
      </c>
      <c r="AF63" s="274">
        <f t="shared" si="45"/>
        <v>1123571.3896405604</v>
      </c>
      <c r="AG63" s="274">
        <f t="shared" si="45"/>
        <v>1048.1539048971488</v>
      </c>
      <c r="AH63" s="274">
        <f t="shared" si="45"/>
        <v>525529.15548074956</v>
      </c>
      <c r="AI63" s="274">
        <f t="shared" si="45"/>
        <v>0</v>
      </c>
      <c r="AJ63" s="274">
        <f t="shared" si="45"/>
        <v>194695.26607065272</v>
      </c>
      <c r="AK63" s="274">
        <f>SUM(AK56:AK62)</f>
        <v>443078.76689008367</v>
      </c>
      <c r="AL63" s="274">
        <f t="shared" si="45"/>
        <v>0</v>
      </c>
      <c r="AM63" s="282">
        <f t="shared" si="45"/>
        <v>0</v>
      </c>
      <c r="AN63" s="276">
        <f t="shared" si="45"/>
        <v>10714081.9358922</v>
      </c>
      <c r="AO63" s="274">
        <f t="shared" si="45"/>
        <v>3404119.8395540565</v>
      </c>
      <c r="AP63" s="274">
        <f t="shared" si="45"/>
        <v>558621.78986707469</v>
      </c>
      <c r="AQ63" s="274">
        <f t="shared" si="45"/>
        <v>4265815.4600120382</v>
      </c>
      <c r="AR63" s="274">
        <f t="shared" si="45"/>
        <v>1244572.7377843922</v>
      </c>
      <c r="AS63" s="274">
        <f t="shared" si="45"/>
        <v>165.31081429118589</v>
      </c>
      <c r="AT63" s="274">
        <f t="shared" si="45"/>
        <v>628094.26322829921</v>
      </c>
      <c r="AU63" s="274">
        <f t="shared" si="45"/>
        <v>0</v>
      </c>
      <c r="AV63" s="274">
        <f t="shared" si="45"/>
        <v>207230.8150970795</v>
      </c>
      <c r="AW63" s="274">
        <f>SUM(AW56:AW62)</f>
        <v>405461.71953496872</v>
      </c>
      <c r="AX63" s="274">
        <f t="shared" si="45"/>
        <v>0</v>
      </c>
      <c r="AY63" s="282">
        <f t="shared" si="45"/>
        <v>0</v>
      </c>
      <c r="AZ63" s="298">
        <f t="shared" si="45"/>
        <v>63534.72828978359</v>
      </c>
      <c r="BA63" s="296">
        <f t="shared" si="45"/>
        <v>38299635.258821219</v>
      </c>
      <c r="BB63" s="274">
        <f t="shared" si="45"/>
        <v>11876847.011840252</v>
      </c>
      <c r="BC63" s="274">
        <f t="shared" si="45"/>
        <v>2248719.2135771355</v>
      </c>
      <c r="BD63" s="274">
        <f t="shared" si="45"/>
        <v>15355433.866092939</v>
      </c>
      <c r="BE63" s="274">
        <f t="shared" si="45"/>
        <v>4477107.6612620279</v>
      </c>
      <c r="BF63" s="274">
        <f t="shared" si="45"/>
        <v>2060.2417250254921</v>
      </c>
      <c r="BG63" s="274">
        <f t="shared" si="45"/>
        <v>2188754.460053958</v>
      </c>
      <c r="BH63" s="274">
        <f t="shared" si="45"/>
        <v>0</v>
      </c>
      <c r="BI63" s="274">
        <f t="shared" si="45"/>
        <v>702723.10844599293</v>
      </c>
      <c r="BJ63" s="274">
        <f>SUM(BJ56:BJ62)</f>
        <v>1384454.9675341046</v>
      </c>
      <c r="BK63" s="274">
        <f t="shared" si="45"/>
        <v>0</v>
      </c>
      <c r="BL63" s="298">
        <f t="shared" si="45"/>
        <v>0</v>
      </c>
    </row>
    <row r="64" spans="1:64" ht="24.75" customHeight="1" x14ac:dyDescent="0.25">
      <c r="A64" s="1528" t="s">
        <v>3</v>
      </c>
      <c r="B64" s="124">
        <v>9.1</v>
      </c>
      <c r="C64" s="131" t="s">
        <v>186</v>
      </c>
      <c r="D64" s="272">
        <f>SUM(E64:M64)</f>
        <v>5965734.4699999988</v>
      </c>
      <c r="E64" s="251">
        <v>444735.3</v>
      </c>
      <c r="F64" s="251">
        <v>94644.209999999992</v>
      </c>
      <c r="G64" s="251">
        <v>1649544.6899999997</v>
      </c>
      <c r="H64" s="251">
        <v>337107.18</v>
      </c>
      <c r="I64" s="251">
        <v>34243.32</v>
      </c>
      <c r="J64" s="251">
        <v>176785.73</v>
      </c>
      <c r="K64" s="251">
        <v>0</v>
      </c>
      <c r="L64" s="251">
        <v>31200.36</v>
      </c>
      <c r="M64" s="251">
        <v>3197473.6799999997</v>
      </c>
      <c r="N64" s="300"/>
      <c r="O64" s="1116"/>
      <c r="P64" s="272">
        <f>SUM(Q64:Y64)</f>
        <v>6428520.6499999985</v>
      </c>
      <c r="Q64" s="251">
        <v>431549.95999999996</v>
      </c>
      <c r="R64" s="251">
        <v>140331.12</v>
      </c>
      <c r="S64" s="251">
        <v>1797020.5199999998</v>
      </c>
      <c r="T64" s="251">
        <v>383559.12</v>
      </c>
      <c r="U64" s="251">
        <v>6053.4</v>
      </c>
      <c r="V64" s="251">
        <v>380616.43000000005</v>
      </c>
      <c r="W64" s="251">
        <v>0</v>
      </c>
      <c r="X64" s="251">
        <v>29355</v>
      </c>
      <c r="Y64" s="251">
        <v>3260035.0999999992</v>
      </c>
      <c r="Z64" s="300"/>
      <c r="AA64" s="1116"/>
      <c r="AB64" s="272">
        <f>SUM(AC64:AK64)</f>
        <v>6324802.5499999989</v>
      </c>
      <c r="AC64" s="251">
        <v>367679.09</v>
      </c>
      <c r="AD64" s="251">
        <v>103841.16999999998</v>
      </c>
      <c r="AE64" s="251">
        <v>1795499.8399999999</v>
      </c>
      <c r="AF64" s="251">
        <v>217056.71999999997</v>
      </c>
      <c r="AG64" s="251">
        <v>0</v>
      </c>
      <c r="AH64" s="251">
        <v>302364.82999999996</v>
      </c>
      <c r="AI64" s="251">
        <v>0</v>
      </c>
      <c r="AJ64" s="251">
        <v>33054</v>
      </c>
      <c r="AK64" s="251">
        <v>3505306.8999999994</v>
      </c>
      <c r="AL64" s="300"/>
      <c r="AM64" s="1116"/>
      <c r="AN64" s="275">
        <f>SUM(AO64:AW64)</f>
        <v>7130248.9800000004</v>
      </c>
      <c r="AO64" s="251">
        <v>483077.90000000008</v>
      </c>
      <c r="AP64" s="251">
        <v>131867.45000000001</v>
      </c>
      <c r="AQ64" s="251">
        <v>2008945.3399999999</v>
      </c>
      <c r="AR64" s="251">
        <v>254994.39</v>
      </c>
      <c r="AS64" s="251">
        <v>0</v>
      </c>
      <c r="AT64" s="251">
        <v>419083.21</v>
      </c>
      <c r="AU64" s="251">
        <v>0</v>
      </c>
      <c r="AV64" s="249">
        <v>36379</v>
      </c>
      <c r="AW64" s="251">
        <v>3795901.6900000004</v>
      </c>
      <c r="AX64" s="300"/>
      <c r="AY64" s="1116"/>
      <c r="AZ64" s="854">
        <v>260865.17632579096</v>
      </c>
      <c r="BA64" s="293">
        <f>SUM(BB64:BJ64)+AZ64</f>
        <v>26110171.826325789</v>
      </c>
      <c r="BB64" s="273">
        <f t="shared" ref="BB64:BJ71" si="46">E64+Q64+AC64+AO64</f>
        <v>1727042.2500000002</v>
      </c>
      <c r="BC64" s="273">
        <f t="shared" si="46"/>
        <v>470683.95</v>
      </c>
      <c r="BD64" s="273">
        <f t="shared" si="46"/>
        <v>7251010.3899999987</v>
      </c>
      <c r="BE64" s="273">
        <f t="shared" si="46"/>
        <v>1192717.4100000001</v>
      </c>
      <c r="BF64" s="273">
        <f t="shared" si="46"/>
        <v>40296.720000000001</v>
      </c>
      <c r="BG64" s="273">
        <f t="shared" si="46"/>
        <v>1278850.2</v>
      </c>
      <c r="BH64" s="273">
        <f t="shared" si="46"/>
        <v>0</v>
      </c>
      <c r="BI64" s="273">
        <f t="shared" si="46"/>
        <v>129988.36</v>
      </c>
      <c r="BJ64" s="273">
        <f t="shared" si="46"/>
        <v>13758717.370000001</v>
      </c>
      <c r="BK64" s="300"/>
      <c r="BL64" s="301"/>
    </row>
    <row r="65" spans="1:64" x14ac:dyDescent="0.25">
      <c r="A65" s="1529"/>
      <c r="B65" s="126" t="s">
        <v>107</v>
      </c>
      <c r="C65" s="131" t="s">
        <v>187</v>
      </c>
      <c r="D65" s="273">
        <f>SUM(E65:M65)</f>
        <v>36835.61</v>
      </c>
      <c r="E65" s="253">
        <v>0</v>
      </c>
      <c r="F65" s="253">
        <v>0</v>
      </c>
      <c r="G65" s="253">
        <v>23303.21</v>
      </c>
      <c r="H65" s="253">
        <v>0</v>
      </c>
      <c r="I65" s="253">
        <v>0</v>
      </c>
      <c r="J65" s="253">
        <v>0</v>
      </c>
      <c r="K65" s="253">
        <v>0</v>
      </c>
      <c r="L65" s="253">
        <v>0</v>
      </c>
      <c r="M65" s="253">
        <v>13532.4</v>
      </c>
      <c r="N65" s="302"/>
      <c r="O65" s="374"/>
      <c r="P65" s="273">
        <f>SUM(Q65:Y65)</f>
        <v>25841.93</v>
      </c>
      <c r="Q65" s="253">
        <v>0</v>
      </c>
      <c r="R65" s="253">
        <v>0</v>
      </c>
      <c r="S65" s="253">
        <v>10458.59</v>
      </c>
      <c r="T65" s="253">
        <v>0</v>
      </c>
      <c r="U65" s="253">
        <v>0</v>
      </c>
      <c r="V65" s="253">
        <v>0</v>
      </c>
      <c r="W65" s="253">
        <v>0</v>
      </c>
      <c r="X65" s="253">
        <v>0</v>
      </c>
      <c r="Y65" s="253">
        <v>15383.34</v>
      </c>
      <c r="Z65" s="302"/>
      <c r="AA65" s="374"/>
      <c r="AB65" s="273">
        <f>SUM(AC65:AK65)</f>
        <v>8435.19</v>
      </c>
      <c r="AC65" s="253">
        <v>0</v>
      </c>
      <c r="AD65" s="253">
        <v>0</v>
      </c>
      <c r="AE65" s="253">
        <v>0</v>
      </c>
      <c r="AF65" s="253">
        <v>0</v>
      </c>
      <c r="AG65" s="253">
        <v>0</v>
      </c>
      <c r="AH65" s="253">
        <v>0</v>
      </c>
      <c r="AI65" s="253">
        <v>0</v>
      </c>
      <c r="AJ65" s="253">
        <v>0</v>
      </c>
      <c r="AK65" s="253">
        <v>8435.19</v>
      </c>
      <c r="AL65" s="302"/>
      <c r="AM65" s="374"/>
      <c r="AN65" s="288">
        <f>SUM(AO65:AW65)</f>
        <v>13811.52</v>
      </c>
      <c r="AO65" s="253">
        <v>0</v>
      </c>
      <c r="AP65" s="253">
        <v>0</v>
      </c>
      <c r="AQ65" s="253">
        <v>13811.52</v>
      </c>
      <c r="AR65" s="253">
        <v>0</v>
      </c>
      <c r="AS65" s="253">
        <v>0</v>
      </c>
      <c r="AT65" s="253">
        <v>0</v>
      </c>
      <c r="AU65" s="253">
        <v>0</v>
      </c>
      <c r="AV65" s="253">
        <v>0</v>
      </c>
      <c r="AW65" s="253">
        <v>0</v>
      </c>
      <c r="AX65" s="302"/>
      <c r="AY65" s="374"/>
      <c r="AZ65" s="525">
        <v>4702.2258653126137</v>
      </c>
      <c r="BA65" s="295">
        <f>SUM(BB65:BJ65)+AZ65</f>
        <v>89626.475865312619</v>
      </c>
      <c r="BB65" s="273">
        <f t="shared" si="46"/>
        <v>0</v>
      </c>
      <c r="BC65" s="273">
        <f t="shared" si="46"/>
        <v>0</v>
      </c>
      <c r="BD65" s="273">
        <f t="shared" si="46"/>
        <v>47573.320000000007</v>
      </c>
      <c r="BE65" s="273">
        <f t="shared" si="46"/>
        <v>0</v>
      </c>
      <c r="BF65" s="273">
        <f t="shared" si="46"/>
        <v>0</v>
      </c>
      <c r="BG65" s="273">
        <f t="shared" si="46"/>
        <v>0</v>
      </c>
      <c r="BH65" s="273">
        <f t="shared" si="46"/>
        <v>0</v>
      </c>
      <c r="BI65" s="273">
        <f t="shared" si="46"/>
        <v>0</v>
      </c>
      <c r="BJ65" s="273">
        <f t="shared" si="46"/>
        <v>37350.93</v>
      </c>
      <c r="BK65" s="302"/>
      <c r="BL65" s="303"/>
    </row>
    <row r="66" spans="1:64" x14ac:dyDescent="0.25">
      <c r="A66" s="1529"/>
      <c r="B66" s="126" t="s">
        <v>1316</v>
      </c>
      <c r="C66" s="131" t="s">
        <v>1317</v>
      </c>
      <c r="D66" s="273">
        <f>SUM(E66:M66)</f>
        <v>63972.509999999995</v>
      </c>
      <c r="E66" s="253">
        <v>0</v>
      </c>
      <c r="F66" s="253">
        <v>0</v>
      </c>
      <c r="G66" s="253">
        <v>63972.509999999995</v>
      </c>
      <c r="H66" s="253">
        <v>0</v>
      </c>
      <c r="I66" s="253">
        <v>0</v>
      </c>
      <c r="J66" s="253">
        <v>0</v>
      </c>
      <c r="K66" s="253">
        <v>0</v>
      </c>
      <c r="L66" s="253">
        <v>0</v>
      </c>
      <c r="M66" s="253">
        <v>0</v>
      </c>
      <c r="N66" s="302"/>
      <c r="O66" s="374"/>
      <c r="P66" s="273">
        <f>SUM(Q66:Y66)</f>
        <v>90832.639999999999</v>
      </c>
      <c r="Q66" s="253">
        <v>0</v>
      </c>
      <c r="R66" s="253">
        <v>0</v>
      </c>
      <c r="S66" s="253">
        <v>64576.33</v>
      </c>
      <c r="T66" s="253">
        <v>0</v>
      </c>
      <c r="U66" s="253">
        <v>0</v>
      </c>
      <c r="V66" s="253">
        <v>0</v>
      </c>
      <c r="W66" s="253">
        <v>0</v>
      </c>
      <c r="X66" s="253">
        <v>0</v>
      </c>
      <c r="Y66" s="253">
        <v>26256.31</v>
      </c>
      <c r="Z66" s="302"/>
      <c r="AA66" s="374"/>
      <c r="AB66" s="273">
        <f>SUM(AC66:AK66)</f>
        <v>130571.92</v>
      </c>
      <c r="AC66" s="253">
        <v>0</v>
      </c>
      <c r="AD66" s="253">
        <v>0</v>
      </c>
      <c r="AE66" s="253">
        <v>65285.96</v>
      </c>
      <c r="AF66" s="253">
        <v>0</v>
      </c>
      <c r="AG66" s="253">
        <v>0</v>
      </c>
      <c r="AH66" s="253">
        <v>0</v>
      </c>
      <c r="AI66" s="253">
        <v>0</v>
      </c>
      <c r="AJ66" s="253">
        <v>0</v>
      </c>
      <c r="AK66" s="253">
        <v>65285.96</v>
      </c>
      <c r="AL66" s="302"/>
      <c r="AM66" s="374"/>
      <c r="AN66" s="288">
        <f>SUM(AO66:AW66)</f>
        <v>140318.40999999997</v>
      </c>
      <c r="AO66" s="253">
        <v>8216.01</v>
      </c>
      <c r="AP66" s="253">
        <v>0</v>
      </c>
      <c r="AQ66" s="253">
        <v>90376.109999999986</v>
      </c>
      <c r="AR66" s="253">
        <v>0</v>
      </c>
      <c r="AS66" s="253">
        <v>0</v>
      </c>
      <c r="AT66" s="253">
        <v>0</v>
      </c>
      <c r="AU66" s="253">
        <v>0</v>
      </c>
      <c r="AV66" s="253">
        <v>0</v>
      </c>
      <c r="AW66" s="253">
        <v>41726.289999999994</v>
      </c>
      <c r="AX66" s="302"/>
      <c r="AY66" s="374"/>
      <c r="AZ66" s="525">
        <v>31424.154085685277</v>
      </c>
      <c r="BA66" s="295">
        <f>SUM(BB66:BJ66)+AZ66</f>
        <v>457119.63408568525</v>
      </c>
      <c r="BB66" s="273">
        <f t="shared" si="46"/>
        <v>8216.01</v>
      </c>
      <c r="BC66" s="273">
        <f t="shared" si="46"/>
        <v>0</v>
      </c>
      <c r="BD66" s="273">
        <f t="shared" si="46"/>
        <v>284210.90999999997</v>
      </c>
      <c r="BE66" s="273">
        <f t="shared" si="46"/>
        <v>0</v>
      </c>
      <c r="BF66" s="273">
        <f t="shared" si="46"/>
        <v>0</v>
      </c>
      <c r="BG66" s="273">
        <f t="shared" si="46"/>
        <v>0</v>
      </c>
      <c r="BH66" s="273">
        <f t="shared" si="46"/>
        <v>0</v>
      </c>
      <c r="BI66" s="273">
        <f t="shared" si="46"/>
        <v>0</v>
      </c>
      <c r="BJ66" s="273">
        <f t="shared" si="46"/>
        <v>133268.56</v>
      </c>
      <c r="BK66" s="302"/>
      <c r="BL66" s="303"/>
    </row>
    <row r="67" spans="1:64" x14ac:dyDescent="0.25">
      <c r="A67" s="1529"/>
      <c r="B67" s="126" t="s">
        <v>108</v>
      </c>
      <c r="C67" s="131" t="s">
        <v>188</v>
      </c>
      <c r="D67" s="273">
        <f>SUM(E67:M67)</f>
        <v>1978148.8000000005</v>
      </c>
      <c r="E67" s="253">
        <v>400986.0400000001</v>
      </c>
      <c r="F67" s="253">
        <v>37589.920000000006</v>
      </c>
      <c r="G67" s="253">
        <v>915155.96000000008</v>
      </c>
      <c r="H67" s="253">
        <v>73270.61</v>
      </c>
      <c r="I67" s="253">
        <v>1881.7199999999998</v>
      </c>
      <c r="J67" s="253">
        <v>231613.41000000006</v>
      </c>
      <c r="K67" s="253">
        <v>0</v>
      </c>
      <c r="L67" s="253">
        <v>9650.8300000000017</v>
      </c>
      <c r="M67" s="253">
        <v>308000.31</v>
      </c>
      <c r="N67" s="302"/>
      <c r="O67" s="374"/>
      <c r="P67" s="273">
        <f>SUM(Q67:Y67)</f>
        <v>1953332.8399999996</v>
      </c>
      <c r="Q67" s="253">
        <v>337611.29999999993</v>
      </c>
      <c r="R67" s="253">
        <v>42254.77</v>
      </c>
      <c r="S67" s="253">
        <v>847648.87999999989</v>
      </c>
      <c r="T67" s="253">
        <v>102199.29</v>
      </c>
      <c r="U67" s="253">
        <v>188.74</v>
      </c>
      <c r="V67" s="253">
        <v>278052.75</v>
      </c>
      <c r="W67" s="253">
        <v>0</v>
      </c>
      <c r="X67" s="253">
        <v>35685.17</v>
      </c>
      <c r="Y67" s="253">
        <v>309691.93999999989</v>
      </c>
      <c r="Z67" s="302"/>
      <c r="AA67" s="374"/>
      <c r="AB67" s="273">
        <f>SUM(AC67:AK67)</f>
        <v>2061084.3099999998</v>
      </c>
      <c r="AC67" s="253">
        <v>426134.65</v>
      </c>
      <c r="AD67" s="253">
        <v>38362.050000000003</v>
      </c>
      <c r="AE67" s="253">
        <v>927034.99999999977</v>
      </c>
      <c r="AF67" s="253">
        <v>55338.420000000006</v>
      </c>
      <c r="AG67" s="253">
        <v>339.19</v>
      </c>
      <c r="AH67" s="253">
        <v>266443.09999999998</v>
      </c>
      <c r="AI67" s="253">
        <v>0</v>
      </c>
      <c r="AJ67" s="253">
        <v>9213.57</v>
      </c>
      <c r="AK67" s="253">
        <v>338218.33</v>
      </c>
      <c r="AL67" s="302"/>
      <c r="AM67" s="374"/>
      <c r="AN67" s="288">
        <f>SUM(AO67:AW67)</f>
        <v>2123369.1</v>
      </c>
      <c r="AO67" s="253">
        <v>411085.23</v>
      </c>
      <c r="AP67" s="253">
        <v>49465.420000000006</v>
      </c>
      <c r="AQ67" s="253">
        <v>928174.55</v>
      </c>
      <c r="AR67" s="253">
        <v>74542.47</v>
      </c>
      <c r="AS67" s="253">
        <v>610.97</v>
      </c>
      <c r="AT67" s="253">
        <v>304294.44000000006</v>
      </c>
      <c r="AU67" s="253">
        <v>0</v>
      </c>
      <c r="AV67" s="253">
        <v>10969.07</v>
      </c>
      <c r="AW67" s="253">
        <v>344226.95</v>
      </c>
      <c r="AX67" s="302"/>
      <c r="AY67" s="374"/>
      <c r="AZ67" s="525">
        <v>206131.83939693461</v>
      </c>
      <c r="BA67" s="295">
        <f>SUM(BB67:BJ67)+AZ67</f>
        <v>8322066.8893969338</v>
      </c>
      <c r="BB67" s="273">
        <f t="shared" si="46"/>
        <v>1575817.2200000002</v>
      </c>
      <c r="BC67" s="273">
        <f t="shared" si="46"/>
        <v>167672.16</v>
      </c>
      <c r="BD67" s="273">
        <f t="shared" si="46"/>
        <v>3618014.3899999997</v>
      </c>
      <c r="BE67" s="273">
        <f t="shared" si="46"/>
        <v>305350.79000000004</v>
      </c>
      <c r="BF67" s="273">
        <f t="shared" si="46"/>
        <v>3020.62</v>
      </c>
      <c r="BG67" s="273">
        <f t="shared" si="46"/>
        <v>1080403.7000000002</v>
      </c>
      <c r="BH67" s="273">
        <f t="shared" si="46"/>
        <v>0</v>
      </c>
      <c r="BI67" s="273">
        <f t="shared" si="46"/>
        <v>65518.64</v>
      </c>
      <c r="BJ67" s="273">
        <f t="shared" si="46"/>
        <v>1300137.5299999998</v>
      </c>
      <c r="BK67" s="302"/>
      <c r="BL67" s="303"/>
    </row>
    <row r="68" spans="1:64" x14ac:dyDescent="0.25">
      <c r="A68" s="1529"/>
      <c r="B68" s="126" t="s">
        <v>109</v>
      </c>
      <c r="C68" s="131" t="s">
        <v>161</v>
      </c>
      <c r="D68" s="273">
        <f>SUM(E68:O68)</f>
        <v>2271376.5840664944</v>
      </c>
      <c r="E68" s="253">
        <v>972369.25792927574</v>
      </c>
      <c r="F68" s="253">
        <v>57495.597771574539</v>
      </c>
      <c r="G68" s="253">
        <v>954298.72505312145</v>
      </c>
      <c r="H68" s="253">
        <v>80777.43296844518</v>
      </c>
      <c r="I68" s="253">
        <v>260.6817196846311</v>
      </c>
      <c r="J68" s="253">
        <v>156246.05694260338</v>
      </c>
      <c r="K68" s="253">
        <v>0</v>
      </c>
      <c r="L68" s="253">
        <v>6885.7707538044615</v>
      </c>
      <c r="M68" s="253">
        <v>43043.060927984734</v>
      </c>
      <c r="N68" s="253">
        <v>0</v>
      </c>
      <c r="O68" s="254">
        <v>0</v>
      </c>
      <c r="P68" s="273">
        <f>SUM(Q68:AA68)</f>
        <v>2405559.6808553413</v>
      </c>
      <c r="Q68" s="253">
        <v>975405.6568889505</v>
      </c>
      <c r="R68" s="253">
        <v>58834.939836510719</v>
      </c>
      <c r="S68" s="253">
        <v>1052422.7444817296</v>
      </c>
      <c r="T68" s="253">
        <v>76707.236467079681</v>
      </c>
      <c r="U68" s="253">
        <v>106.8179417113322</v>
      </c>
      <c r="V68" s="253">
        <v>145200.86504519911</v>
      </c>
      <c r="W68" s="253">
        <v>0</v>
      </c>
      <c r="X68" s="253">
        <v>5438.5740786620972</v>
      </c>
      <c r="Y68" s="253">
        <v>91442.846115497712</v>
      </c>
      <c r="Z68" s="253">
        <v>0</v>
      </c>
      <c r="AA68" s="254">
        <v>0</v>
      </c>
      <c r="AB68" s="273">
        <f>SUM(AC68:AM68)</f>
        <v>2187426.8070237082</v>
      </c>
      <c r="AC68" s="253">
        <v>955626.55593566305</v>
      </c>
      <c r="AD68" s="253">
        <v>53558.251744638103</v>
      </c>
      <c r="AE68" s="253">
        <v>891816.12591346749</v>
      </c>
      <c r="AF68" s="253">
        <v>76778.473556893368</v>
      </c>
      <c r="AG68" s="253">
        <v>367.21832054446139</v>
      </c>
      <c r="AH68" s="253">
        <v>148591.90344378146</v>
      </c>
      <c r="AI68" s="253">
        <v>0</v>
      </c>
      <c r="AJ68" s="253">
        <v>5955.432492024057</v>
      </c>
      <c r="AK68" s="253">
        <v>54732.845616695726</v>
      </c>
      <c r="AL68" s="253">
        <v>0</v>
      </c>
      <c r="AM68" s="254">
        <v>0</v>
      </c>
      <c r="AN68" s="288">
        <f>SUM(AO68:AY68)</f>
        <v>2224886.0782589894</v>
      </c>
      <c r="AO68" s="253">
        <v>967484.12292368757</v>
      </c>
      <c r="AP68" s="253">
        <v>63850.483221433875</v>
      </c>
      <c r="AQ68" s="253">
        <v>887980.92741951032</v>
      </c>
      <c r="AR68" s="253">
        <v>82116.185468055191</v>
      </c>
      <c r="AS68" s="253">
        <v>1891.0806905561169</v>
      </c>
      <c r="AT68" s="253">
        <v>152498.89813700615</v>
      </c>
      <c r="AU68" s="253">
        <v>0</v>
      </c>
      <c r="AV68" s="253">
        <v>5103.1887258428114</v>
      </c>
      <c r="AW68" s="253">
        <v>63961.191672897403</v>
      </c>
      <c r="AX68" s="253">
        <v>0</v>
      </c>
      <c r="AY68" s="254">
        <v>0</v>
      </c>
      <c r="AZ68" s="525">
        <v>199840.03259483937</v>
      </c>
      <c r="BA68" s="295">
        <f>SUM(BB68:BL68)+AZ68</f>
        <v>9289089.1827993728</v>
      </c>
      <c r="BB68" s="273">
        <f t="shared" si="46"/>
        <v>3870885.5936775771</v>
      </c>
      <c r="BC68" s="273">
        <f t="shared" si="46"/>
        <v>233739.27257415725</v>
      </c>
      <c r="BD68" s="273">
        <f t="shared" si="46"/>
        <v>3786518.5228678291</v>
      </c>
      <c r="BE68" s="273">
        <f t="shared" si="46"/>
        <v>316379.32846047339</v>
      </c>
      <c r="BF68" s="273">
        <f t="shared" si="46"/>
        <v>2625.7986724965417</v>
      </c>
      <c r="BG68" s="273">
        <f t="shared" si="46"/>
        <v>602537.72356859013</v>
      </c>
      <c r="BH68" s="273">
        <f t="shared" si="46"/>
        <v>0</v>
      </c>
      <c r="BI68" s="273">
        <f t="shared" si="46"/>
        <v>23382.966050333427</v>
      </c>
      <c r="BJ68" s="273">
        <f t="shared" si="46"/>
        <v>253179.94433307557</v>
      </c>
      <c r="BK68" s="273">
        <f t="shared" ref="BK68:BL71" si="47">N68+Z68+AL68+AX68</f>
        <v>0</v>
      </c>
      <c r="BL68" s="299">
        <f t="shared" si="47"/>
        <v>0</v>
      </c>
    </row>
    <row r="69" spans="1:64" s="255" customFormat="1" x14ac:dyDescent="0.25">
      <c r="A69" s="1529"/>
      <c r="B69" s="126" t="s">
        <v>110</v>
      </c>
      <c r="C69" s="131" t="s">
        <v>135</v>
      </c>
      <c r="D69" s="273">
        <f>SUM(E69:O69)</f>
        <v>47395.720533149331</v>
      </c>
      <c r="E69" s="253">
        <v>23917.198665907687</v>
      </c>
      <c r="F69" s="253">
        <v>4818.7375229998188</v>
      </c>
      <c r="G69" s="253">
        <v>12543.921834746852</v>
      </c>
      <c r="H69" s="253">
        <v>2444.1856173473716</v>
      </c>
      <c r="I69" s="253">
        <v>93.794933397077472</v>
      </c>
      <c r="J69" s="253">
        <v>3009.5950093447073</v>
      </c>
      <c r="K69" s="253">
        <v>0</v>
      </c>
      <c r="L69" s="253">
        <v>148.96842363065247</v>
      </c>
      <c r="M69" s="253">
        <v>419.31852577516986</v>
      </c>
      <c r="N69" s="253">
        <v>0</v>
      </c>
      <c r="O69" s="254">
        <v>0</v>
      </c>
      <c r="P69" s="273">
        <f>SUM(Q69:AA69)</f>
        <v>48938.332872441439</v>
      </c>
      <c r="Q69" s="253">
        <v>24966.2819564981</v>
      </c>
      <c r="R69" s="253">
        <v>4926.2064395581392</v>
      </c>
      <c r="S69" s="253">
        <v>12815.271161850262</v>
      </c>
      <c r="T69" s="253">
        <v>2482.0101100970023</v>
      </c>
      <c r="U69" s="253">
        <v>84.599351691481644</v>
      </c>
      <c r="V69" s="253">
        <v>3103.0333687051088</v>
      </c>
      <c r="W69" s="253">
        <v>0</v>
      </c>
      <c r="X69" s="253">
        <v>143.45107460729497</v>
      </c>
      <c r="Y69" s="253">
        <v>417.47940943405069</v>
      </c>
      <c r="Z69" s="253">
        <v>0</v>
      </c>
      <c r="AA69" s="254">
        <v>0</v>
      </c>
      <c r="AB69" s="273">
        <f>SUM(AC69:AM69)</f>
        <v>50426.621038883743</v>
      </c>
      <c r="AC69" s="253">
        <v>25977.764513428025</v>
      </c>
      <c r="AD69" s="253">
        <v>5156.0735159579272</v>
      </c>
      <c r="AE69" s="253">
        <v>13011.7263604291</v>
      </c>
      <c r="AF69" s="253">
        <v>2511.3133637982214</v>
      </c>
      <c r="AG69" s="253">
        <v>69.886420962528319</v>
      </c>
      <c r="AH69" s="253">
        <v>3107.6614024675623</v>
      </c>
      <c r="AI69" s="253">
        <v>0</v>
      </c>
      <c r="AJ69" s="253">
        <v>139.77284192505664</v>
      </c>
      <c r="AK69" s="253">
        <v>452.4226199153149</v>
      </c>
      <c r="AL69" s="253">
        <v>0</v>
      </c>
      <c r="AM69" s="254">
        <v>0</v>
      </c>
      <c r="AN69" s="288">
        <f>SUM(AO69:AY69)</f>
        <v>51617.545670201071</v>
      </c>
      <c r="AO69" s="253">
        <v>26671.302813472928</v>
      </c>
      <c r="AP69" s="253">
        <v>5330.1901597365968</v>
      </c>
      <c r="AQ69" s="253">
        <v>13189.853677015282</v>
      </c>
      <c r="AR69" s="253">
        <v>2585.8569019480219</v>
      </c>
      <c r="AS69" s="253">
        <v>80.921119009243313</v>
      </c>
      <c r="AT69" s="253">
        <v>3132.2823266973624</v>
      </c>
      <c r="AU69" s="253">
        <v>0</v>
      </c>
      <c r="AV69" s="253">
        <v>134.25549290169914</v>
      </c>
      <c r="AW69" s="253">
        <v>492.8831794199366</v>
      </c>
      <c r="AX69" s="253">
        <v>0</v>
      </c>
      <c r="AY69" s="254">
        <v>0</v>
      </c>
      <c r="AZ69" s="525"/>
      <c r="BA69" s="295">
        <f>SUM(BB69:BL69)+AZ69</f>
        <v>198378.22011467558</v>
      </c>
      <c r="BB69" s="273">
        <f t="shared" si="46"/>
        <v>101532.54794930673</v>
      </c>
      <c r="BC69" s="273">
        <f t="shared" si="46"/>
        <v>20231.207638252483</v>
      </c>
      <c r="BD69" s="273">
        <f t="shared" si="46"/>
        <v>51560.7730340415</v>
      </c>
      <c r="BE69" s="273">
        <f t="shared" si="46"/>
        <v>10023.365993190617</v>
      </c>
      <c r="BF69" s="273">
        <f t="shared" si="46"/>
        <v>329.20182506033075</v>
      </c>
      <c r="BG69" s="273">
        <f t="shared" si="46"/>
        <v>12352.572107214741</v>
      </c>
      <c r="BH69" s="273">
        <f t="shared" si="46"/>
        <v>0</v>
      </c>
      <c r="BI69" s="273">
        <f t="shared" si="46"/>
        <v>566.44783306470322</v>
      </c>
      <c r="BJ69" s="273">
        <f t="shared" si="46"/>
        <v>1782.103734544472</v>
      </c>
      <c r="BK69" s="273">
        <f t="shared" si="47"/>
        <v>0</v>
      </c>
      <c r="BL69" s="299">
        <f t="shared" si="47"/>
        <v>0</v>
      </c>
    </row>
    <row r="70" spans="1:64" x14ac:dyDescent="0.25">
      <c r="A70" s="1529"/>
      <c r="B70" s="126" t="s">
        <v>111</v>
      </c>
      <c r="C70" s="131" t="s">
        <v>163</v>
      </c>
      <c r="D70" s="273">
        <f>SUM(E70:O70)</f>
        <v>136614.25517997786</v>
      </c>
      <c r="E70" s="253">
        <v>25471.633593335948</v>
      </c>
      <c r="F70" s="253">
        <v>2670.0817718714825</v>
      </c>
      <c r="G70" s="253">
        <v>50596.547036577438</v>
      </c>
      <c r="H70" s="253">
        <v>6868.8792982944997</v>
      </c>
      <c r="I70" s="253">
        <v>4.4774074299766307</v>
      </c>
      <c r="J70" s="253">
        <v>288.64261790949911</v>
      </c>
      <c r="K70" s="253">
        <v>0</v>
      </c>
      <c r="L70" s="253">
        <v>671.75409436505856</v>
      </c>
      <c r="M70" s="253">
        <v>50042.239360193955</v>
      </c>
      <c r="N70" s="253">
        <v>0</v>
      </c>
      <c r="O70" s="254">
        <v>0</v>
      </c>
      <c r="P70" s="273">
        <f>SUM(Q70:AA70)</f>
        <v>145682.37277096984</v>
      </c>
      <c r="Q70" s="253">
        <v>25057.285441537391</v>
      </c>
      <c r="R70" s="253">
        <v>3424.9249647378142</v>
      </c>
      <c r="S70" s="253">
        <v>53989.692458505859</v>
      </c>
      <c r="T70" s="253">
        <v>7903.3746857404549</v>
      </c>
      <c r="U70" s="253">
        <v>16.076567291404682</v>
      </c>
      <c r="V70" s="253">
        <v>1036.3994214423083</v>
      </c>
      <c r="W70" s="253">
        <v>0</v>
      </c>
      <c r="X70" s="253">
        <v>987.35563223698682</v>
      </c>
      <c r="Y70" s="253">
        <v>53267.263599477636</v>
      </c>
      <c r="Z70" s="253">
        <v>0</v>
      </c>
      <c r="AA70" s="254">
        <v>0</v>
      </c>
      <c r="AB70" s="273">
        <f>SUM(AC70:AM70)</f>
        <v>190696.33882555465</v>
      </c>
      <c r="AC70" s="253">
        <v>32724.425143480428</v>
      </c>
      <c r="AD70" s="253">
        <v>3762.9939034662875</v>
      </c>
      <c r="AE70" s="253">
        <v>68654.653922193829</v>
      </c>
      <c r="AF70" s="253">
        <v>7094.6032781831109</v>
      </c>
      <c r="AG70" s="253">
        <v>67.90175027551301</v>
      </c>
      <c r="AH70" s="253">
        <v>4377.3856336910185</v>
      </c>
      <c r="AI70" s="253">
        <v>0</v>
      </c>
      <c r="AJ70" s="253">
        <v>932.96232943628149</v>
      </c>
      <c r="AK70" s="253">
        <v>73081.412864828148</v>
      </c>
      <c r="AL70" s="253">
        <v>0</v>
      </c>
      <c r="AM70" s="254">
        <v>0</v>
      </c>
      <c r="AN70" s="288">
        <f>SUM(AO70:AY70)</f>
        <v>474079.03337903169</v>
      </c>
      <c r="AO70" s="253">
        <v>79305.398142020815</v>
      </c>
      <c r="AP70" s="253">
        <v>9845.0871495225019</v>
      </c>
      <c r="AQ70" s="253">
        <v>165818.08261938251</v>
      </c>
      <c r="AR70" s="253">
        <v>19314.733785835972</v>
      </c>
      <c r="AS70" s="253">
        <v>365.36126774498058</v>
      </c>
      <c r="AT70" s="253">
        <v>23553.548443813401</v>
      </c>
      <c r="AU70" s="253">
        <v>0</v>
      </c>
      <c r="AV70" s="253">
        <v>2363.1942075337333</v>
      </c>
      <c r="AW70" s="253">
        <v>173513.62776317782</v>
      </c>
      <c r="AX70" s="253">
        <v>0</v>
      </c>
      <c r="AY70" s="254">
        <v>0</v>
      </c>
      <c r="AZ70" s="525">
        <v>-1400037.2701585016</v>
      </c>
      <c r="BA70" s="295">
        <f>SUM(BB70:BL70)+AZ70</f>
        <v>-452965.27000296756</v>
      </c>
      <c r="BB70" s="273">
        <f t="shared" si="46"/>
        <v>162558.74232037459</v>
      </c>
      <c r="BC70" s="273">
        <f t="shared" si="46"/>
        <v>19703.087789598088</v>
      </c>
      <c r="BD70" s="273">
        <f t="shared" si="46"/>
        <v>339058.97603665967</v>
      </c>
      <c r="BE70" s="273">
        <f t="shared" si="46"/>
        <v>41181.591048054033</v>
      </c>
      <c r="BF70" s="273">
        <f t="shared" si="46"/>
        <v>453.81699274187491</v>
      </c>
      <c r="BG70" s="273">
        <f t="shared" si="46"/>
        <v>29255.976116856225</v>
      </c>
      <c r="BH70" s="273">
        <f t="shared" si="46"/>
        <v>0</v>
      </c>
      <c r="BI70" s="273">
        <f t="shared" si="46"/>
        <v>4955.2662635720608</v>
      </c>
      <c r="BJ70" s="273">
        <f t="shared" si="46"/>
        <v>349904.54358767753</v>
      </c>
      <c r="BK70" s="273">
        <f t="shared" si="47"/>
        <v>0</v>
      </c>
      <c r="BL70" s="299">
        <f t="shared" si="47"/>
        <v>0</v>
      </c>
    </row>
    <row r="71" spans="1:64" x14ac:dyDescent="0.25">
      <c r="A71" s="1529"/>
      <c r="B71" s="126" t="s">
        <v>112</v>
      </c>
      <c r="C71" s="131" t="s">
        <v>927</v>
      </c>
      <c r="D71" s="273">
        <f>SUM(E71:O71)</f>
        <v>508338.29257676797</v>
      </c>
      <c r="E71" s="253">
        <v>110359.0697158886</v>
      </c>
      <c r="F71" s="253">
        <v>20039.567470061022</v>
      </c>
      <c r="G71" s="253">
        <v>186767.46194795749</v>
      </c>
      <c r="H71" s="253">
        <v>28133.392906716319</v>
      </c>
      <c r="I71" s="253">
        <v>431.22411110717809</v>
      </c>
      <c r="J71" s="253">
        <v>42681.712582943277</v>
      </c>
      <c r="K71" s="253">
        <v>0</v>
      </c>
      <c r="L71" s="253">
        <v>3942.6222229991799</v>
      </c>
      <c r="M71" s="253">
        <v>115983.24161909489</v>
      </c>
      <c r="N71" s="253">
        <v>0</v>
      </c>
      <c r="O71" s="254">
        <v>0</v>
      </c>
      <c r="P71" s="273">
        <f>SUM(Q71:AA71)</f>
        <v>-355489.14662537386</v>
      </c>
      <c r="Q71" s="253">
        <v>-77175.873013239019</v>
      </c>
      <c r="R71" s="253">
        <v>-14013.991947297125</v>
      </c>
      <c r="S71" s="253">
        <v>-130609.49103148624</v>
      </c>
      <c r="T71" s="253">
        <v>-19674.134296256245</v>
      </c>
      <c r="U71" s="253">
        <v>-301.56195883792458</v>
      </c>
      <c r="V71" s="253">
        <v>-29848.008312945691</v>
      </c>
      <c r="W71" s="253">
        <v>0</v>
      </c>
      <c r="X71" s="253">
        <v>-2757.1391531723989</v>
      </c>
      <c r="Y71" s="253">
        <v>-81108.946912139276</v>
      </c>
      <c r="Z71" s="253">
        <v>0</v>
      </c>
      <c r="AA71" s="254">
        <v>0</v>
      </c>
      <c r="AB71" s="273">
        <f>SUM(AC71:AM71)</f>
        <v>280705.37082662055</v>
      </c>
      <c r="AC71" s="253">
        <v>60940.487940914078</v>
      </c>
      <c r="AD71" s="253">
        <v>11065.887225167196</v>
      </c>
      <c r="AE71" s="253">
        <v>103133.34728079886</v>
      </c>
      <c r="AF71" s="253">
        <v>15535.313006737941</v>
      </c>
      <c r="AG71" s="253">
        <v>238.12277332902289</v>
      </c>
      <c r="AH71" s="253">
        <v>23568.92276869146</v>
      </c>
      <c r="AI71" s="253">
        <v>0</v>
      </c>
      <c r="AJ71" s="253">
        <v>2177.1234811493696</v>
      </c>
      <c r="AK71" s="253">
        <v>64046.166349832609</v>
      </c>
      <c r="AL71" s="253">
        <v>0</v>
      </c>
      <c r="AM71" s="254">
        <v>0</v>
      </c>
      <c r="AN71" s="288">
        <f>SUM(AO71:AY71)</f>
        <v>90792.07783740852</v>
      </c>
      <c r="AO71" s="253">
        <v>19710.750486489855</v>
      </c>
      <c r="AP71" s="253">
        <v>3579.1794482903601</v>
      </c>
      <c r="AQ71" s="253">
        <v>33357.719043196783</v>
      </c>
      <c r="AR71" s="253">
        <v>5024.7821891781696</v>
      </c>
      <c r="AS71" s="253">
        <v>77.019051353676289</v>
      </c>
      <c r="AT71" s="253">
        <v>7623.1938999151189</v>
      </c>
      <c r="AU71" s="253">
        <v>0</v>
      </c>
      <c r="AV71" s="253">
        <v>704.1745014713407</v>
      </c>
      <c r="AW71" s="253">
        <v>20715.259217513216</v>
      </c>
      <c r="AX71" s="253">
        <v>0</v>
      </c>
      <c r="AY71" s="254">
        <v>0</v>
      </c>
      <c r="AZ71" s="525">
        <v>0</v>
      </c>
      <c r="BA71" s="295">
        <f>SUM(BB71:BL71)+AZ71</f>
        <v>524346.59461542312</v>
      </c>
      <c r="BB71" s="273">
        <f t="shared" si="46"/>
        <v>113834.43513005352</v>
      </c>
      <c r="BC71" s="273">
        <f t="shared" si="46"/>
        <v>20670.642196221455</v>
      </c>
      <c r="BD71" s="273">
        <f t="shared" si="46"/>
        <v>192649.03724046689</v>
      </c>
      <c r="BE71" s="273">
        <f t="shared" si="46"/>
        <v>29019.353806376188</v>
      </c>
      <c r="BF71" s="273">
        <f t="shared" si="46"/>
        <v>444.80397695195268</v>
      </c>
      <c r="BG71" s="273">
        <f t="shared" si="46"/>
        <v>44025.820938604164</v>
      </c>
      <c r="BH71" s="273">
        <f t="shared" si="46"/>
        <v>0</v>
      </c>
      <c r="BI71" s="273">
        <f t="shared" si="46"/>
        <v>4066.7810524474912</v>
      </c>
      <c r="BJ71" s="273">
        <f t="shared" si="46"/>
        <v>119635.72027430143</v>
      </c>
      <c r="BK71" s="273">
        <f t="shared" si="47"/>
        <v>0</v>
      </c>
      <c r="BL71" s="299">
        <f t="shared" si="47"/>
        <v>0</v>
      </c>
    </row>
    <row r="72" spans="1:64" s="209" customFormat="1" x14ac:dyDescent="0.25">
      <c r="A72" s="1530"/>
      <c r="B72" s="129" t="s">
        <v>460</v>
      </c>
      <c r="C72" s="312" t="s">
        <v>5</v>
      </c>
      <c r="D72" s="274">
        <f>SUM(D64:D71)</f>
        <v>11008416.242356388</v>
      </c>
      <c r="E72" s="274">
        <f t="shared" ref="E72:BG72" si="48">SUM(E64:E71)</f>
        <v>1977838.4999044081</v>
      </c>
      <c r="F72" s="274">
        <f t="shared" si="48"/>
        <v>217258.11453650685</v>
      </c>
      <c r="G72" s="274">
        <f t="shared" si="48"/>
        <v>3856183.0258724028</v>
      </c>
      <c r="H72" s="274">
        <f t="shared" si="48"/>
        <v>528601.68079080328</v>
      </c>
      <c r="I72" s="274">
        <f t="shared" si="48"/>
        <v>36915.218171618864</v>
      </c>
      <c r="J72" s="274">
        <f t="shared" si="48"/>
        <v>610625.14715280093</v>
      </c>
      <c r="K72" s="274">
        <f t="shared" si="48"/>
        <v>0</v>
      </c>
      <c r="L72" s="274">
        <f t="shared" si="48"/>
        <v>52500.305494799351</v>
      </c>
      <c r="M72" s="274">
        <f>SUM(M64:M71)</f>
        <v>3728494.2504330487</v>
      </c>
      <c r="N72" s="274">
        <f>SUM(N68:N71)</f>
        <v>0</v>
      </c>
      <c r="O72" s="274">
        <f>SUM(O68:O71)</f>
        <v>0</v>
      </c>
      <c r="P72" s="276">
        <f t="shared" si="48"/>
        <v>10743219.299873376</v>
      </c>
      <c r="Q72" s="274">
        <f t="shared" si="48"/>
        <v>1717414.6112737467</v>
      </c>
      <c r="R72" s="274">
        <f t="shared" si="48"/>
        <v>235757.96929350952</v>
      </c>
      <c r="S72" s="274">
        <f t="shared" si="48"/>
        <v>3708322.5370705994</v>
      </c>
      <c r="T72" s="274">
        <f t="shared" si="48"/>
        <v>553176.89696666086</v>
      </c>
      <c r="U72" s="274">
        <f t="shared" si="48"/>
        <v>6148.0719018562932</v>
      </c>
      <c r="V72" s="274">
        <f t="shared" si="48"/>
        <v>778161.46952240076</v>
      </c>
      <c r="W72" s="274">
        <f t="shared" si="48"/>
        <v>0</v>
      </c>
      <c r="X72" s="274">
        <f t="shared" si="48"/>
        <v>68852.411632333984</v>
      </c>
      <c r="Y72" s="274">
        <f>SUM(Y64:Y71)</f>
        <v>3675385.3322122693</v>
      </c>
      <c r="Z72" s="274">
        <f>SUM(Z68:Z71)</f>
        <v>0</v>
      </c>
      <c r="AA72" s="282">
        <f>SUM(AA68:AA71)</f>
        <v>0</v>
      </c>
      <c r="AB72" s="276">
        <f t="shared" si="48"/>
        <v>11234149.107714767</v>
      </c>
      <c r="AC72" s="274">
        <f t="shared" si="48"/>
        <v>1869082.9735334856</v>
      </c>
      <c r="AD72" s="274">
        <f t="shared" si="48"/>
        <v>215746.42638922948</v>
      </c>
      <c r="AE72" s="274">
        <f t="shared" si="48"/>
        <v>3864436.6534768888</v>
      </c>
      <c r="AF72" s="274">
        <f t="shared" si="48"/>
        <v>374314.84320561256</v>
      </c>
      <c r="AG72" s="274">
        <f t="shared" si="48"/>
        <v>1082.3192651115255</v>
      </c>
      <c r="AH72" s="274">
        <f t="shared" si="48"/>
        <v>748453.8032486313</v>
      </c>
      <c r="AI72" s="274">
        <f t="shared" si="48"/>
        <v>0</v>
      </c>
      <c r="AJ72" s="274">
        <f t="shared" si="48"/>
        <v>51472.861144534763</v>
      </c>
      <c r="AK72" s="274">
        <f>SUM(AK64:AK71)</f>
        <v>4109559.2274512709</v>
      </c>
      <c r="AL72" s="274">
        <f>SUM(AL68:AL71)</f>
        <v>0</v>
      </c>
      <c r="AM72" s="274">
        <f>SUM(AM68:AM71)</f>
        <v>0</v>
      </c>
      <c r="AN72" s="276">
        <f t="shared" si="48"/>
        <v>12249122.74514563</v>
      </c>
      <c r="AO72" s="274">
        <f t="shared" si="48"/>
        <v>1995550.7143656714</v>
      </c>
      <c r="AP72" s="274">
        <f t="shared" si="48"/>
        <v>263937.80997898336</v>
      </c>
      <c r="AQ72" s="274">
        <f t="shared" si="48"/>
        <v>4141654.1027591042</v>
      </c>
      <c r="AR72" s="274">
        <f t="shared" si="48"/>
        <v>438578.41834501736</v>
      </c>
      <c r="AS72" s="274">
        <f t="shared" si="48"/>
        <v>3025.3521286640171</v>
      </c>
      <c r="AT72" s="274">
        <f t="shared" si="48"/>
        <v>910185.57280743215</v>
      </c>
      <c r="AU72" s="274">
        <f t="shared" si="48"/>
        <v>0</v>
      </c>
      <c r="AV72" s="274">
        <f t="shared" si="48"/>
        <v>55652.882927749582</v>
      </c>
      <c r="AW72" s="274">
        <f>SUM(AW64:AW71)</f>
        <v>4440537.8918330083</v>
      </c>
      <c r="AX72" s="274">
        <f>SUM(AX68:AX71)</f>
        <v>0</v>
      </c>
      <c r="AY72" s="282">
        <f>SUM(AY68:AY71)</f>
        <v>0</v>
      </c>
      <c r="AZ72" s="298">
        <f>SUM(AZ64:AZ71)</f>
        <v>-697073.84188993881</v>
      </c>
      <c r="BA72" s="296">
        <f t="shared" si="48"/>
        <v>44537833.55320023</v>
      </c>
      <c r="BB72" s="274">
        <f t="shared" si="48"/>
        <v>7559886.7990773115</v>
      </c>
      <c r="BC72" s="274">
        <f>SUM(BC64:BC71)</f>
        <v>932700.32019822928</v>
      </c>
      <c r="BD72" s="274">
        <f t="shared" si="48"/>
        <v>15570596.319178995</v>
      </c>
      <c r="BE72" s="274">
        <f t="shared" si="48"/>
        <v>1894671.8393080942</v>
      </c>
      <c r="BF72" s="274">
        <f t="shared" si="48"/>
        <v>47170.961467250709</v>
      </c>
      <c r="BG72" s="274">
        <f t="shared" si="48"/>
        <v>3047425.9927312657</v>
      </c>
      <c r="BH72" s="274">
        <f>SUM(BH64:BH71)</f>
        <v>0</v>
      </c>
      <c r="BI72" s="274">
        <f>SUM(BI64:BI71)</f>
        <v>228478.46119941768</v>
      </c>
      <c r="BJ72" s="274">
        <f>SUM(BJ64:BJ71)</f>
        <v>15953976.701929599</v>
      </c>
      <c r="BK72" s="274">
        <f>SUM(BK68:BK71)</f>
        <v>0</v>
      </c>
      <c r="BL72" s="298">
        <f>SUM(BL68:BL71)</f>
        <v>0</v>
      </c>
    </row>
    <row r="73" spans="1:64" ht="14.85" customHeight="1" x14ac:dyDescent="0.25">
      <c r="A73" s="1526" t="s">
        <v>6</v>
      </c>
      <c r="B73" s="126" t="s">
        <v>118</v>
      </c>
      <c r="C73" s="131" t="s">
        <v>189</v>
      </c>
      <c r="D73" s="272">
        <f>SUM(E73:O73)</f>
        <v>59420.107687883938</v>
      </c>
      <c r="E73" s="251">
        <v>17769.365420213813</v>
      </c>
      <c r="F73" s="251">
        <v>3232.9553707640803</v>
      </c>
      <c r="G73" s="251">
        <v>24783.471622345965</v>
      </c>
      <c r="H73" s="251">
        <v>7513.5875787670057</v>
      </c>
      <c r="I73" s="251">
        <v>4.0085689667623763</v>
      </c>
      <c r="J73" s="251">
        <v>3724.9611845742274</v>
      </c>
      <c r="K73" s="251">
        <v>0</v>
      </c>
      <c r="L73" s="251">
        <v>1052.6669847490998</v>
      </c>
      <c r="M73" s="251">
        <v>1339.090957502988</v>
      </c>
      <c r="N73" s="251">
        <v>0</v>
      </c>
      <c r="O73" s="252">
        <v>0</v>
      </c>
      <c r="P73" s="272">
        <f>SUM(Q73:AA73)</f>
        <v>66429.206935944472</v>
      </c>
      <c r="Q73" s="251">
        <v>20579.364150284273</v>
      </c>
      <c r="R73" s="251">
        <v>4324.8522594993492</v>
      </c>
      <c r="S73" s="251">
        <v>26577.105260066932</v>
      </c>
      <c r="T73" s="251">
        <v>7616.4400370102876</v>
      </c>
      <c r="U73" s="251">
        <v>2.0353622977768215</v>
      </c>
      <c r="V73" s="251">
        <v>3700.0685180803375</v>
      </c>
      <c r="W73" s="251">
        <v>0</v>
      </c>
      <c r="X73" s="251">
        <v>1105.8898172734998</v>
      </c>
      <c r="Y73" s="251">
        <v>2523.4515314320051</v>
      </c>
      <c r="Z73" s="251">
        <v>0</v>
      </c>
      <c r="AA73" s="252">
        <v>0</v>
      </c>
      <c r="AB73" s="272">
        <f>SUM(AC73:AM73)</f>
        <v>69410.29196759178</v>
      </c>
      <c r="AC73" s="251">
        <v>21712.637975010995</v>
      </c>
      <c r="AD73" s="251">
        <v>4427.7240471646364</v>
      </c>
      <c r="AE73" s="251">
        <v>27312.872088662934</v>
      </c>
      <c r="AF73" s="251">
        <v>7887.2107666198235</v>
      </c>
      <c r="AG73" s="251">
        <v>7.2645098019991785</v>
      </c>
      <c r="AH73" s="251">
        <v>3642.3197808921695</v>
      </c>
      <c r="AI73" s="251">
        <v>0</v>
      </c>
      <c r="AJ73" s="251">
        <v>1349.3873964166366</v>
      </c>
      <c r="AK73" s="251">
        <v>3070.8754030225787</v>
      </c>
      <c r="AL73" s="251">
        <v>0</v>
      </c>
      <c r="AM73" s="252">
        <v>0</v>
      </c>
      <c r="AN73" s="275">
        <f>SUM(AO73:AY73)</f>
        <v>78264.041707291413</v>
      </c>
      <c r="AO73" s="251">
        <v>24842.018159440646</v>
      </c>
      <c r="AP73" s="251">
        <v>4038.8735662927752</v>
      </c>
      <c r="AQ73" s="251">
        <v>31362.636151232793</v>
      </c>
      <c r="AR73" s="251">
        <v>9048.3456126230212</v>
      </c>
      <c r="AS73" s="251">
        <v>1.1952084400822927</v>
      </c>
      <c r="AT73" s="251">
        <v>4541.1642777066554</v>
      </c>
      <c r="AU73" s="251">
        <v>0</v>
      </c>
      <c r="AV73" s="249">
        <v>1498.2928994160093</v>
      </c>
      <c r="AW73" s="251">
        <v>2931.5158321394383</v>
      </c>
      <c r="AX73" s="251">
        <v>0</v>
      </c>
      <c r="AY73" s="252">
        <v>0</v>
      </c>
      <c r="AZ73" s="854">
        <v>0</v>
      </c>
      <c r="BA73" s="293">
        <f>SUM(BB73:BL73)+AZ73</f>
        <v>273523.64829871163</v>
      </c>
      <c r="BB73" s="273">
        <f t="shared" ref="BB73:BL76" si="49">E73+Q73+AC73+AO73</f>
        <v>84903.385704949731</v>
      </c>
      <c r="BC73" s="273">
        <f t="shared" si="49"/>
        <v>16024.405243720841</v>
      </c>
      <c r="BD73" s="273">
        <f t="shared" si="49"/>
        <v>110036.08512230864</v>
      </c>
      <c r="BE73" s="273">
        <f t="shared" si="49"/>
        <v>32065.583995020141</v>
      </c>
      <c r="BF73" s="273">
        <f t="shared" si="49"/>
        <v>14.50364950662067</v>
      </c>
      <c r="BG73" s="273">
        <f t="shared" si="49"/>
        <v>15608.513761253391</v>
      </c>
      <c r="BH73" s="273">
        <f t="shared" si="49"/>
        <v>0</v>
      </c>
      <c r="BI73" s="273">
        <f t="shared" si="49"/>
        <v>5006.2370978552453</v>
      </c>
      <c r="BJ73" s="273">
        <f t="shared" si="49"/>
        <v>9864.933724097009</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0.20398497227535953</v>
      </c>
      <c r="E75" s="253">
        <v>4.9359856521128558E-2</v>
      </c>
      <c r="F75" s="253">
        <v>0</v>
      </c>
      <c r="G75" s="253">
        <v>0.12243390497958191</v>
      </c>
      <c r="H75" s="253">
        <v>3.2191210774649058E-2</v>
      </c>
      <c r="I75" s="253">
        <v>0</v>
      </c>
      <c r="J75" s="253">
        <v>0</v>
      </c>
      <c r="K75" s="253">
        <v>0</v>
      </c>
      <c r="L75" s="253">
        <v>0</v>
      </c>
      <c r="M75" s="253">
        <v>0</v>
      </c>
      <c r="N75" s="253">
        <v>0</v>
      </c>
      <c r="O75" s="254">
        <v>0</v>
      </c>
      <c r="P75" s="273">
        <f>SUM(Q75:AA75)</f>
        <v>1.2583640139985384</v>
      </c>
      <c r="Q75" s="253">
        <v>0.30449628955251323</v>
      </c>
      <c r="R75" s="253">
        <v>0</v>
      </c>
      <c r="S75" s="253">
        <v>0.75528318778134262</v>
      </c>
      <c r="T75" s="253">
        <v>0.19858453666468256</v>
      </c>
      <c r="U75" s="253">
        <v>0</v>
      </c>
      <c r="V75" s="253">
        <v>0</v>
      </c>
      <c r="W75" s="253">
        <v>0</v>
      </c>
      <c r="X75" s="253">
        <v>0</v>
      </c>
      <c r="Y75" s="253">
        <v>0</v>
      </c>
      <c r="Z75" s="253">
        <v>0</v>
      </c>
      <c r="AA75" s="254">
        <v>0</v>
      </c>
      <c r="AB75" s="273">
        <f>SUM(AC75:AM75)</f>
        <v>6.2955275349434707</v>
      </c>
      <c r="AC75" s="253">
        <v>1.0646526424530975</v>
      </c>
      <c r="AD75" s="253">
        <v>0</v>
      </c>
      <c r="AE75" s="253">
        <v>3.2727130347011673</v>
      </c>
      <c r="AF75" s="253">
        <v>1.9581618577892059</v>
      </c>
      <c r="AG75" s="253">
        <v>0</v>
      </c>
      <c r="AH75" s="253">
        <v>0</v>
      </c>
      <c r="AI75" s="253">
        <v>0</v>
      </c>
      <c r="AJ75" s="253">
        <v>0</v>
      </c>
      <c r="AK75" s="253">
        <v>0</v>
      </c>
      <c r="AL75" s="253">
        <v>0</v>
      </c>
      <c r="AM75" s="254">
        <v>0</v>
      </c>
      <c r="AN75" s="288">
        <f>SUM(AO75:AY75)</f>
        <v>24.250657653923952</v>
      </c>
      <c r="AO75" s="253">
        <v>6.29888382963696</v>
      </c>
      <c r="AP75" s="253">
        <v>0</v>
      </c>
      <c r="AQ75" s="253">
        <v>15.030582398197444</v>
      </c>
      <c r="AR75" s="253">
        <v>2.9211914260895488</v>
      </c>
      <c r="AS75" s="253">
        <v>0</v>
      </c>
      <c r="AT75" s="253">
        <v>0</v>
      </c>
      <c r="AU75" s="253">
        <v>0</v>
      </c>
      <c r="AV75" s="253">
        <v>0</v>
      </c>
      <c r="AW75" s="253">
        <v>0</v>
      </c>
      <c r="AX75" s="253">
        <v>0</v>
      </c>
      <c r="AY75" s="254">
        <v>0</v>
      </c>
      <c r="AZ75" s="525">
        <v>-4387.8546424394535</v>
      </c>
      <c r="BA75" s="295">
        <f>SUM(BB75:BL75)+AZ75</f>
        <v>-4355.8461082643125</v>
      </c>
      <c r="BB75" s="273">
        <f t="shared" si="49"/>
        <v>7.7173926181636991</v>
      </c>
      <c r="BC75" s="273">
        <f t="shared" si="49"/>
        <v>0</v>
      </c>
      <c r="BD75" s="273">
        <f t="shared" si="49"/>
        <v>19.181012525659536</v>
      </c>
      <c r="BE75" s="273">
        <f t="shared" si="49"/>
        <v>5.1101290313180865</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59420.311672856216</v>
      </c>
      <c r="E77" s="277">
        <f t="shared" ref="E77:BL77" si="50">SUM(E73:E76)</f>
        <v>17769.414780070336</v>
      </c>
      <c r="F77" s="277">
        <f t="shared" si="50"/>
        <v>3232.9553707640803</v>
      </c>
      <c r="G77" s="277">
        <f t="shared" si="50"/>
        <v>24783.594056250946</v>
      </c>
      <c r="H77" s="277">
        <f t="shared" si="50"/>
        <v>7513.6197699777804</v>
      </c>
      <c r="I77" s="277">
        <f t="shared" si="50"/>
        <v>4.0085689667623763</v>
      </c>
      <c r="J77" s="277">
        <f t="shared" si="50"/>
        <v>3724.9611845742274</v>
      </c>
      <c r="K77" s="277">
        <f t="shared" si="50"/>
        <v>0</v>
      </c>
      <c r="L77" s="277">
        <f t="shared" si="50"/>
        <v>1052.6669847490998</v>
      </c>
      <c r="M77" s="277">
        <f t="shared" si="50"/>
        <v>1339.090957502988</v>
      </c>
      <c r="N77" s="277">
        <f t="shared" si="50"/>
        <v>0</v>
      </c>
      <c r="O77" s="283">
        <f t="shared" si="50"/>
        <v>0</v>
      </c>
      <c r="P77" s="277">
        <f t="shared" si="50"/>
        <v>66430.465299958465</v>
      </c>
      <c r="Q77" s="277">
        <f t="shared" si="50"/>
        <v>20579.668646573824</v>
      </c>
      <c r="R77" s="277">
        <f t="shared" si="50"/>
        <v>4324.8522594993492</v>
      </c>
      <c r="S77" s="277">
        <f t="shared" si="50"/>
        <v>26577.860543254712</v>
      </c>
      <c r="T77" s="277">
        <f t="shared" si="50"/>
        <v>7616.638621546952</v>
      </c>
      <c r="U77" s="277">
        <f t="shared" si="50"/>
        <v>2.0353622977768215</v>
      </c>
      <c r="V77" s="277">
        <f t="shared" si="50"/>
        <v>3700.0685180803375</v>
      </c>
      <c r="W77" s="277">
        <f t="shared" si="50"/>
        <v>0</v>
      </c>
      <c r="X77" s="277">
        <f t="shared" si="50"/>
        <v>1105.8898172734998</v>
      </c>
      <c r="Y77" s="277">
        <f>SUM(Y73:Y76)</f>
        <v>2523.4515314320051</v>
      </c>
      <c r="Z77" s="277">
        <f>SUM(Z73:Z76)</f>
        <v>0</v>
      </c>
      <c r="AA77" s="283">
        <f t="shared" si="50"/>
        <v>0</v>
      </c>
      <c r="AB77" s="277">
        <f t="shared" si="50"/>
        <v>69416.587495126718</v>
      </c>
      <c r="AC77" s="277">
        <f t="shared" si="50"/>
        <v>21713.702627653449</v>
      </c>
      <c r="AD77" s="277">
        <f t="shared" si="50"/>
        <v>4427.7240471646364</v>
      </c>
      <c r="AE77" s="277">
        <f t="shared" si="50"/>
        <v>27316.144801697636</v>
      </c>
      <c r="AF77" s="277">
        <f t="shared" si="50"/>
        <v>7889.168928477613</v>
      </c>
      <c r="AG77" s="277">
        <f t="shared" si="50"/>
        <v>7.2645098019991785</v>
      </c>
      <c r="AH77" s="277">
        <f t="shared" si="50"/>
        <v>3642.3197808921695</v>
      </c>
      <c r="AI77" s="277">
        <f t="shared" si="50"/>
        <v>0</v>
      </c>
      <c r="AJ77" s="277">
        <f t="shared" si="50"/>
        <v>1349.3873964166366</v>
      </c>
      <c r="AK77" s="277">
        <f t="shared" si="50"/>
        <v>3070.8754030225787</v>
      </c>
      <c r="AL77" s="277">
        <f t="shared" si="50"/>
        <v>0</v>
      </c>
      <c r="AM77" s="283">
        <f t="shared" si="50"/>
        <v>0</v>
      </c>
      <c r="AN77" s="849">
        <f t="shared" si="50"/>
        <v>78288.292364945344</v>
      </c>
      <c r="AO77" s="277">
        <f t="shared" si="50"/>
        <v>24848.317043270283</v>
      </c>
      <c r="AP77" s="277">
        <f t="shared" si="50"/>
        <v>4038.8735662927752</v>
      </c>
      <c r="AQ77" s="277">
        <f t="shared" si="50"/>
        <v>31377.666733630991</v>
      </c>
      <c r="AR77" s="277">
        <f t="shared" si="50"/>
        <v>9051.2668040491117</v>
      </c>
      <c r="AS77" s="277">
        <f t="shared" si="50"/>
        <v>1.1952084400822927</v>
      </c>
      <c r="AT77" s="277">
        <f t="shared" si="50"/>
        <v>4541.1642777066554</v>
      </c>
      <c r="AU77" s="277">
        <f t="shared" si="50"/>
        <v>0</v>
      </c>
      <c r="AV77" s="277">
        <f t="shared" si="50"/>
        <v>1498.2928994160093</v>
      </c>
      <c r="AW77" s="277">
        <f>SUM(AW73:AW76)</f>
        <v>2931.5158321394383</v>
      </c>
      <c r="AX77" s="277">
        <f t="shared" si="50"/>
        <v>0</v>
      </c>
      <c r="AY77" s="283">
        <f t="shared" si="50"/>
        <v>0</v>
      </c>
      <c r="AZ77" s="304">
        <f t="shared" si="50"/>
        <v>-4387.8546424394535</v>
      </c>
      <c r="BA77" s="296">
        <f t="shared" si="50"/>
        <v>269167.80219044734</v>
      </c>
      <c r="BB77" s="274">
        <f t="shared" si="50"/>
        <v>84911.103097567888</v>
      </c>
      <c r="BC77" s="274">
        <f t="shared" si="50"/>
        <v>16024.405243720841</v>
      </c>
      <c r="BD77" s="274">
        <f t="shared" si="50"/>
        <v>110055.2661348343</v>
      </c>
      <c r="BE77" s="274">
        <f t="shared" si="50"/>
        <v>32070.694124051457</v>
      </c>
      <c r="BF77" s="274">
        <f t="shared" si="50"/>
        <v>14.50364950662067</v>
      </c>
      <c r="BG77" s="274">
        <f t="shared" si="50"/>
        <v>15608.513761253391</v>
      </c>
      <c r="BH77" s="274">
        <f t="shared" si="50"/>
        <v>0</v>
      </c>
      <c r="BI77" s="274">
        <f t="shared" si="50"/>
        <v>5006.2370978552453</v>
      </c>
      <c r="BJ77" s="274">
        <f>SUM(BJ73:BJ76)</f>
        <v>9864.933724097009</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26375961.915431</v>
      </c>
      <c r="E78" s="272">
        <f>E20+SUM(E22:E23,E27)+SUM(E29:E32)+E37+E41+E46+E51+SUM(E56:E57)+SUM(E59:E60)+SUM(E64:E68)+E73</f>
        <v>6444345.694288603</v>
      </c>
      <c r="F78" s="272">
        <f>F20+SUM(F22:F23,F27)+SUM(F29:F32)+F37+F41+F46+F51+SUM(F56:F57)+SUM(F59:F60)+SUM(F64:F68)+F73</f>
        <v>1056146.0129782378</v>
      </c>
      <c r="G78" s="272">
        <f t="shared" ref="G78:O78" si="51">G20+SUM(G22:G23,G27)+SUM(G29:G32)+G37+G41+G46+G51+SUM(G56:G57)+SUM(G59:G60)+SUM(G64:G68)+G73</f>
        <v>10514887.480131742</v>
      </c>
      <c r="H78" s="272">
        <f t="shared" si="51"/>
        <v>2019368.389040861</v>
      </c>
      <c r="I78" s="272">
        <f t="shared" si="51"/>
        <v>46258.987146904605</v>
      </c>
      <c r="J78" s="272">
        <f t="shared" si="51"/>
        <v>1972494.1543364581</v>
      </c>
      <c r="K78" s="272">
        <f t="shared" si="51"/>
        <v>0</v>
      </c>
      <c r="L78" s="272">
        <f t="shared" si="51"/>
        <v>264875.37951535813</v>
      </c>
      <c r="M78" s="272">
        <f t="shared" si="51"/>
        <v>4057585.8179928344</v>
      </c>
      <c r="N78" s="272">
        <f t="shared" si="51"/>
        <v>0</v>
      </c>
      <c r="O78" s="284">
        <f t="shared" si="51"/>
        <v>0</v>
      </c>
      <c r="P78" s="272">
        <f>P20+SUM(P22:P23,P27)+SUM(P29:P32)+P37+P41+P46+P51+SUM(P56:P57)+SUM(P59:P60)+SUM(P64:P68)+P73</f>
        <v>27709485.965804305</v>
      </c>
      <c r="Q78" s="272">
        <f t="shared" ref="Q78:AA78" si="52">Q20+SUM(Q22:Q23,Q27)+SUM(Q29:Q32)+Q37+Q41+Q46+Q51+SUM(Q56:Q57)+SUM(Q59:Q60)+SUM(Q64:Q68)+Q73</f>
        <v>6611217.4254467608</v>
      </c>
      <c r="R78" s="272">
        <f t="shared" si="52"/>
        <v>1372154.293205166</v>
      </c>
      <c r="S78" s="272">
        <f t="shared" si="52"/>
        <v>10570481.904575452</v>
      </c>
      <c r="T78" s="272">
        <f t="shared" si="52"/>
        <v>2031101.5857915024</v>
      </c>
      <c r="U78" s="272">
        <f t="shared" si="52"/>
        <v>9850.7537335087636</v>
      </c>
      <c r="V78" s="272">
        <f t="shared" si="52"/>
        <v>2247248.2318140985</v>
      </c>
      <c r="W78" s="272">
        <f t="shared" si="52"/>
        <v>0</v>
      </c>
      <c r="X78" s="272">
        <f t="shared" si="52"/>
        <v>329815.30293957959</v>
      </c>
      <c r="Y78" s="272">
        <f t="shared" si="52"/>
        <v>4537616.468298235</v>
      </c>
      <c r="Z78" s="272">
        <f t="shared" si="52"/>
        <v>0</v>
      </c>
      <c r="AA78" s="284">
        <f t="shared" si="52"/>
        <v>0</v>
      </c>
      <c r="AB78" s="272">
        <f>AB20+SUM(AB22:AB23,AB27)+SUM(AB29:AB32)+AB37+AB41+AB46+AB51+SUM(AB56:AB57)+SUM(AB59:AB60)+SUM(AB64:AB68)+AB73</f>
        <v>29137177.931940895</v>
      </c>
      <c r="AC78" s="272">
        <f t="shared" ref="AC78:AM78" si="53">AC20+SUM(AC22:AC23,AC27)+SUM(AC29:AC32)+AC37+AC41+AC46+AC51+SUM(AC56:AC57)+SUM(AC59:AC60)+SUM(AC64:AC68)+AC73</f>
        <v>7327788.2550224382</v>
      </c>
      <c r="AD78" s="272">
        <f t="shared" si="53"/>
        <v>1391087.1907029557</v>
      </c>
      <c r="AE78" s="272">
        <f t="shared" si="53"/>
        <v>10960399.733223604</v>
      </c>
      <c r="AF78" s="272">
        <f t="shared" si="53"/>
        <v>2165291.3290914521</v>
      </c>
      <c r="AG78" s="272">
        <f t="shared" si="53"/>
        <v>8187.5075472024018</v>
      </c>
      <c r="AH78" s="272">
        <f t="shared" si="53"/>
        <v>2081219.1784284126</v>
      </c>
      <c r="AI78" s="272">
        <f t="shared" si="53"/>
        <v>0</v>
      </c>
      <c r="AJ78" s="272">
        <f t="shared" si="53"/>
        <v>307961.9236284857</v>
      </c>
      <c r="AK78" s="272">
        <f t="shared" si="53"/>
        <v>4895242.8142963415</v>
      </c>
      <c r="AL78" s="272">
        <f t="shared" si="53"/>
        <v>0</v>
      </c>
      <c r="AM78" s="272">
        <f t="shared" si="53"/>
        <v>0</v>
      </c>
      <c r="AN78" s="275">
        <f>AN20+SUM(AN22:AN23,AN27)+SUM(AN29:AN32)+AN37+AN41+AN46+AN51+SUM(AN56:AN57)+SUM(AN59:AN60)+SUM(AN64:AN68)+AN73</f>
        <v>30998103.495858483</v>
      </c>
      <c r="AO78" s="272">
        <f t="shared" ref="AO78:AY78" si="54">AO20+SUM(AO22:AO23,AO27)+SUM(AO29:AO32)+AO37+AO41+AO46+AO51+SUM(AO56:AO57)+SUM(AO59:AO60)+SUM(AO64:AO68)+AO73</f>
        <v>7985346.5898790807</v>
      </c>
      <c r="AP78" s="272">
        <f t="shared" si="54"/>
        <v>1386146.0421706035</v>
      </c>
      <c r="AQ78" s="272">
        <f t="shared" si="54"/>
        <v>11502717.239862971</v>
      </c>
      <c r="AR78" s="272">
        <f t="shared" si="54"/>
        <v>2440494.1682709521</v>
      </c>
      <c r="AS78" s="272">
        <f t="shared" si="54"/>
        <v>4857.7218031458406</v>
      </c>
      <c r="AT78" s="272">
        <f t="shared" si="54"/>
        <v>2230638.1981870537</v>
      </c>
      <c r="AU78" s="272">
        <f t="shared" si="54"/>
        <v>0</v>
      </c>
      <c r="AV78" s="272">
        <f t="shared" si="54"/>
        <v>385534.68742438895</v>
      </c>
      <c r="AW78" s="272">
        <f t="shared" si="54"/>
        <v>5062368.8482602853</v>
      </c>
      <c r="AX78" s="272">
        <f t="shared" si="54"/>
        <v>0</v>
      </c>
      <c r="AY78" s="284">
        <f t="shared" si="54"/>
        <v>0</v>
      </c>
      <c r="AZ78" s="297">
        <f>AZ20+SUM(AZ22:AZ23,AZ27)+SUM(AZ29:AZ32)+AZ37+AZ41+AZ46+AZ51+SUM(AZ56:AZ57)+SUM(AZ59:AZ60)+SUM(AZ64:AZ68)+AZ73</f>
        <v>1808590.7468425746</v>
      </c>
      <c r="BA78" s="293">
        <f>BA20+SUM(BA22:BA23,BA27)+SUM(BA29:BA32)+BA37+BA41+BA46+BA51+SUM(BA56:BA57)+SUM(BA59:BA60)+SUM(BA64:BA68)+BA73</f>
        <v>116029320.05587725</v>
      </c>
      <c r="BB78" s="272">
        <f t="shared" ref="BB78:BL78" si="55">BB20+SUM(BB22:BB23,BB27)+SUM(BB29:BB32)+BB37+BB41+BB46+BB51+SUM(BB56:BB57)+SUM(BB59:BB60)+SUM(BB64:BB68)+BB73</f>
        <v>28368697.964636885</v>
      </c>
      <c r="BC78" s="272">
        <f t="shared" si="55"/>
        <v>5205533.5390569633</v>
      </c>
      <c r="BD78" s="272">
        <f t="shared" si="55"/>
        <v>43548486.357793771</v>
      </c>
      <c r="BE78" s="272">
        <f t="shared" si="55"/>
        <v>8656255.4721947666</v>
      </c>
      <c r="BF78" s="272">
        <f t="shared" si="55"/>
        <v>69154.97023076161</v>
      </c>
      <c r="BG78" s="272">
        <f t="shared" si="55"/>
        <v>8531599.7627660241</v>
      </c>
      <c r="BH78" s="272">
        <f t="shared" si="55"/>
        <v>0</v>
      </c>
      <c r="BI78" s="272">
        <f t="shared" si="55"/>
        <v>1288187.2935078123</v>
      </c>
      <c r="BJ78" s="272">
        <f>BJ20+SUM(BJ22:BJ23,BJ27)+SUM(BJ29:BJ32)+BJ37+BJ41+BJ46+BJ51+SUM(BJ56:BJ57)+SUM(BJ59:BJ60)+SUM(BJ64:BJ68)+BJ73</f>
        <v>18552813.9488477</v>
      </c>
      <c r="BK78" s="272">
        <f t="shared" si="55"/>
        <v>0</v>
      </c>
      <c r="BL78" s="297">
        <f t="shared" si="55"/>
        <v>0</v>
      </c>
    </row>
    <row r="79" spans="1:64" s="209" customFormat="1" x14ac:dyDescent="0.25">
      <c r="A79" s="1540"/>
      <c r="B79" s="126" t="s">
        <v>55</v>
      </c>
      <c r="C79" s="127" t="s">
        <v>173</v>
      </c>
      <c r="D79" s="273">
        <f>D21+D24+D34+D38+D43+D48+D53+D58+D70+D75</f>
        <v>269862.28868573724</v>
      </c>
      <c r="E79" s="273">
        <f>E21+E24+E34+E38+E43+E48+E53+E58+E70+E75</f>
        <v>61164.613726280921</v>
      </c>
      <c r="F79" s="273">
        <f>F21+F24+F34+F38+F43+F48+F53+F58+F70+F75</f>
        <v>10501.891166515277</v>
      </c>
      <c r="G79" s="273">
        <f t="shared" ref="G79:O79" si="56">G21+G24+G34+G38+G43+G48+G53+G58+G70+G75</f>
        <v>106016.62787428634</v>
      </c>
      <c r="H79" s="273">
        <f t="shared" si="56"/>
        <v>15871.688753447936</v>
      </c>
      <c r="I79" s="273">
        <f t="shared" si="56"/>
        <v>65.606605879948276</v>
      </c>
      <c r="J79" s="273">
        <f t="shared" si="56"/>
        <v>6924.0793009539439</v>
      </c>
      <c r="K79" s="273">
        <f t="shared" si="56"/>
        <v>0</v>
      </c>
      <c r="L79" s="273">
        <f t="shared" si="56"/>
        <v>1816.7963444242062</v>
      </c>
      <c r="M79" s="273">
        <f t="shared" si="56"/>
        <v>67500.984913948661</v>
      </c>
      <c r="N79" s="273">
        <f t="shared" si="56"/>
        <v>0</v>
      </c>
      <c r="O79" s="281">
        <f t="shared" si="56"/>
        <v>0</v>
      </c>
      <c r="P79" s="273">
        <f>P21+P24+P34+P38+P43+P48+P53+P58+P70+P75</f>
        <v>283776.66551502072</v>
      </c>
      <c r="Q79" s="273">
        <f t="shared" ref="Q79:AA79" si="57">Q21+Q24+Q34+Q38+Q43+Q48+Q53+Q58+Q70+Q75</f>
        <v>64656.30995473986</v>
      </c>
      <c r="R79" s="273">
        <f t="shared" si="57"/>
        <v>12604.38883197693</v>
      </c>
      <c r="S79" s="273">
        <f t="shared" si="57"/>
        <v>111815.01415057493</v>
      </c>
      <c r="T79" s="273">
        <f t="shared" si="57"/>
        <v>17196.159606143814</v>
      </c>
      <c r="U79" s="273">
        <f t="shared" si="57"/>
        <v>72.579815565401859</v>
      </c>
      <c r="V79" s="273">
        <f t="shared" si="57"/>
        <v>9317.5441910526715</v>
      </c>
      <c r="W79" s="273">
        <f t="shared" si="57"/>
        <v>0</v>
      </c>
      <c r="X79" s="273">
        <f t="shared" si="57"/>
        <v>2394.2717887807548</v>
      </c>
      <c r="Y79" s="273">
        <f t="shared" si="57"/>
        <v>65720.39717618635</v>
      </c>
      <c r="Z79" s="273">
        <f t="shared" si="57"/>
        <v>0</v>
      </c>
      <c r="AA79" s="281">
        <f t="shared" si="57"/>
        <v>0</v>
      </c>
      <c r="AB79" s="273">
        <f>AB21+AB24+AB34+AB38+AB43+AB48+AB53+AB58+AB70+AB75</f>
        <v>450743.75933791167</v>
      </c>
      <c r="AC79" s="273">
        <f t="shared" ref="AC79:AM79" si="58">AC21+AC24+AC34+AC38+AC43+AC48+AC53+AC58+AC70+AC75</f>
        <v>107339.60234759291</v>
      </c>
      <c r="AD79" s="273">
        <f t="shared" si="58"/>
        <v>19915.140406629947</v>
      </c>
      <c r="AE79" s="273">
        <f t="shared" si="58"/>
        <v>173666.13980922112</v>
      </c>
      <c r="AF79" s="273">
        <f t="shared" si="58"/>
        <v>26931.98611640657</v>
      </c>
      <c r="AG79" s="273">
        <f t="shared" si="58"/>
        <v>195.01480594102708</v>
      </c>
      <c r="AH79" s="273">
        <f t="shared" si="58"/>
        <v>25200.933809412229</v>
      </c>
      <c r="AI79" s="273">
        <f t="shared" si="58"/>
        <v>0</v>
      </c>
      <c r="AJ79" s="273">
        <f t="shared" si="58"/>
        <v>3905.8001654747236</v>
      </c>
      <c r="AK79" s="273">
        <f t="shared" si="58"/>
        <v>93589.141877233109</v>
      </c>
      <c r="AL79" s="273">
        <f t="shared" si="58"/>
        <v>0</v>
      </c>
      <c r="AM79" s="281">
        <f t="shared" si="58"/>
        <v>0</v>
      </c>
      <c r="AN79" s="288">
        <f>AN21+AN24+AN34+AN38+AN43+AN48+AN53+AN58+AN70+AN75</f>
        <v>1291234.911887941</v>
      </c>
      <c r="AO79" s="273">
        <f t="shared" ref="AO79:AY79" si="59">AO21+AO24+AO34+AO38+AO43+AO48+AO53+AO58+AO70+AO75</f>
        <v>315777.91058485175</v>
      </c>
      <c r="AP79" s="273">
        <f t="shared" si="59"/>
        <v>58903.632551904455</v>
      </c>
      <c r="AQ79" s="273">
        <f t="shared" si="59"/>
        <v>499353.37779590185</v>
      </c>
      <c r="AR79" s="273">
        <f t="shared" si="59"/>
        <v>75547.142013970049</v>
      </c>
      <c r="AS79" s="273">
        <f t="shared" si="59"/>
        <v>801.97043515904159</v>
      </c>
      <c r="AT79" s="273">
        <f t="shared" si="59"/>
        <v>103385.73625848745</v>
      </c>
      <c r="AU79" s="273">
        <f t="shared" si="59"/>
        <v>0</v>
      </c>
      <c r="AV79" s="273">
        <f t="shared" si="59"/>
        <v>12497.526317447859</v>
      </c>
      <c r="AW79" s="273">
        <f t="shared" si="59"/>
        <v>224967.61593021845</v>
      </c>
      <c r="AX79" s="273">
        <f t="shared" si="59"/>
        <v>0</v>
      </c>
      <c r="AY79" s="281">
        <f t="shared" si="59"/>
        <v>0</v>
      </c>
      <c r="AZ79" s="299">
        <f>AZ21+AZ24+AZ34+AZ38+AZ43+AZ48+AZ53+AZ58+AZ70+AZ75</f>
        <v>-2772120.9680917007</v>
      </c>
      <c r="BA79" s="295">
        <f>BA21+BA24+BA34+BA38+BA43+BA48+BA53+BA58+BA70+BA75</f>
        <v>-476503.34266509034</v>
      </c>
      <c r="BB79" s="273">
        <f t="shared" ref="BB79:BL79" si="60">BB21+BB24+BB34+BB38+BB43+BB48+BB53+BB58+BB70+BB75</f>
        <v>548938.43661346554</v>
      </c>
      <c r="BC79" s="273">
        <f t="shared" si="60"/>
        <v>101925.05295702664</v>
      </c>
      <c r="BD79" s="273">
        <f t="shared" si="60"/>
        <v>890851.15962998429</v>
      </c>
      <c r="BE79" s="273">
        <f t="shared" si="60"/>
        <v>135546.97648996837</v>
      </c>
      <c r="BF79" s="273">
        <f t="shared" si="60"/>
        <v>1135.1716625454187</v>
      </c>
      <c r="BG79" s="273">
        <f t="shared" si="60"/>
        <v>144828.29355990631</v>
      </c>
      <c r="BH79" s="273">
        <f t="shared" si="60"/>
        <v>0</v>
      </c>
      <c r="BI79" s="273">
        <f t="shared" si="60"/>
        <v>20614.394616127545</v>
      </c>
      <c r="BJ79" s="273">
        <f>BJ21+BJ24+BJ34+BJ38+BJ43+BJ48+BJ53+BJ58+BJ70+BJ75</f>
        <v>451778.13989758654</v>
      </c>
      <c r="BK79" s="273">
        <f t="shared" si="60"/>
        <v>0</v>
      </c>
      <c r="BL79" s="299">
        <f t="shared" si="60"/>
        <v>0</v>
      </c>
    </row>
    <row r="80" spans="1:64" s="209" customFormat="1" x14ac:dyDescent="0.25">
      <c r="A80" s="1540"/>
      <c r="B80" s="126" t="s">
        <v>56</v>
      </c>
      <c r="C80" s="127" t="s">
        <v>174</v>
      </c>
      <c r="D80" s="273">
        <f>D25+D33+D42+D47+D52+D61+D69+D74</f>
        <v>47395.720533149331</v>
      </c>
      <c r="E80" s="273">
        <f>E25+E33+E42+E47+E52+E61+E69+E74</f>
        <v>23917.198665907687</v>
      </c>
      <c r="F80" s="273">
        <f>F25+F33+F42+F47+F52+F61+F69+F74</f>
        <v>4818.7375229998188</v>
      </c>
      <c r="G80" s="273">
        <f t="shared" ref="G80:O80" si="61">G25+G33+G42+G47+G52+G61+G69+G74</f>
        <v>12543.921834746852</v>
      </c>
      <c r="H80" s="273">
        <f t="shared" si="61"/>
        <v>2444.1856173473716</v>
      </c>
      <c r="I80" s="273">
        <f t="shared" si="61"/>
        <v>93.794933397077472</v>
      </c>
      <c r="J80" s="273">
        <f t="shared" si="61"/>
        <v>3009.5950093447073</v>
      </c>
      <c r="K80" s="273">
        <f t="shared" si="61"/>
        <v>0</v>
      </c>
      <c r="L80" s="273">
        <f t="shared" si="61"/>
        <v>148.96842363065247</v>
      </c>
      <c r="M80" s="273">
        <f t="shared" si="61"/>
        <v>419.31852577516986</v>
      </c>
      <c r="N80" s="273">
        <f t="shared" si="61"/>
        <v>0</v>
      </c>
      <c r="O80" s="281">
        <f t="shared" si="61"/>
        <v>0</v>
      </c>
      <c r="P80" s="273">
        <f>P25+P33+P42+P47+P52+P61+P69+P74</f>
        <v>97587.960517563479</v>
      </c>
      <c r="Q80" s="273">
        <f t="shared" ref="Q80:AA80" si="62">Q25+Q33+Q42+Q47+Q52+Q61+Q69+Q74</f>
        <v>46961.257616549934</v>
      </c>
      <c r="R80" s="273">
        <f t="shared" si="62"/>
        <v>7402.6777731343454</v>
      </c>
      <c r="S80" s="273">
        <f t="shared" si="62"/>
        <v>31225.880418041794</v>
      </c>
      <c r="T80" s="273">
        <f t="shared" si="62"/>
        <v>5382.0883823112435</v>
      </c>
      <c r="U80" s="273">
        <f t="shared" si="62"/>
        <v>84.599351691481644</v>
      </c>
      <c r="V80" s="273">
        <f t="shared" si="62"/>
        <v>5644.6750005333197</v>
      </c>
      <c r="W80" s="273">
        <f t="shared" si="62"/>
        <v>0</v>
      </c>
      <c r="X80" s="273">
        <f t="shared" si="62"/>
        <v>273.79167111130585</v>
      </c>
      <c r="Y80" s="273">
        <f t="shared" si="62"/>
        <v>612.99030419006704</v>
      </c>
      <c r="Z80" s="273">
        <f t="shared" si="62"/>
        <v>0</v>
      </c>
      <c r="AA80" s="281">
        <f t="shared" si="62"/>
        <v>0</v>
      </c>
      <c r="AB80" s="273">
        <f>AB25+AB33+AB42+AB47+AB52+AB61+AB69+AB74</f>
        <v>113600.75248432177</v>
      </c>
      <c r="AC80" s="273">
        <f t="shared" ref="AC80:AM80" si="63">AC25+AC33+AC42+AC47+AC52+AC61+AC69+AC74</f>
        <v>54246.792131108436</v>
      </c>
      <c r="AD80" s="273">
        <f t="shared" si="63"/>
        <v>8178.4448591614109</v>
      </c>
      <c r="AE80" s="273">
        <f t="shared" si="63"/>
        <v>37519.215730318218</v>
      </c>
      <c r="AF80" s="273">
        <f t="shared" si="63"/>
        <v>6469.9627861462614</v>
      </c>
      <c r="AG80" s="273">
        <f t="shared" si="63"/>
        <v>69.886420962528319</v>
      </c>
      <c r="AH80" s="273">
        <f t="shared" si="63"/>
        <v>6064.3290208187955</v>
      </c>
      <c r="AI80" s="273">
        <f t="shared" si="63"/>
        <v>0</v>
      </c>
      <c r="AJ80" s="273">
        <f t="shared" si="63"/>
        <v>402.58774133405518</v>
      </c>
      <c r="AK80" s="273">
        <f t="shared" si="63"/>
        <v>649.53379447206385</v>
      </c>
      <c r="AL80" s="273">
        <f t="shared" si="63"/>
        <v>0</v>
      </c>
      <c r="AM80" s="281">
        <f t="shared" si="63"/>
        <v>0</v>
      </c>
      <c r="AN80" s="288">
        <f>AN25+AN33+AN42+AN47+AN52+AN61+AN69+AN74</f>
        <v>87644.169005124408</v>
      </c>
      <c r="AO80" s="273">
        <f t="shared" ref="AO80:AY80" si="64">AO25+AO33+AO42+AO47+AO52+AO61+AO69+AO74</f>
        <v>42693.102932041918</v>
      </c>
      <c r="AP80" s="273">
        <f t="shared" si="64"/>
        <v>7052.5785263464777</v>
      </c>
      <c r="AQ80" s="273">
        <f t="shared" si="64"/>
        <v>27444.411565260598</v>
      </c>
      <c r="AR80" s="273">
        <f t="shared" si="64"/>
        <v>4819.5793148952107</v>
      </c>
      <c r="AS80" s="273">
        <f t="shared" si="64"/>
        <v>80.921119009243313</v>
      </c>
      <c r="AT80" s="273">
        <f t="shared" si="64"/>
        <v>4531.7228745678904</v>
      </c>
      <c r="AU80" s="273">
        <f t="shared" si="64"/>
        <v>0</v>
      </c>
      <c r="AV80" s="273">
        <f t="shared" si="64"/>
        <v>349.5540387279342</v>
      </c>
      <c r="AW80" s="273">
        <f t="shared" si="64"/>
        <v>672.29863427513249</v>
      </c>
      <c r="AX80" s="273">
        <f t="shared" si="64"/>
        <v>0</v>
      </c>
      <c r="AY80" s="281">
        <f t="shared" si="64"/>
        <v>0</v>
      </c>
      <c r="AZ80" s="299">
        <f>AZ25+AZ33+AZ42+AZ47+AZ52+AZ61+AZ69+AZ74</f>
        <v>0</v>
      </c>
      <c r="BA80" s="295">
        <f>BA25+BA33+BA42+BA47+BA52+BA61+BA69+BA74</f>
        <v>346228.60254015902</v>
      </c>
      <c r="BB80" s="273">
        <f t="shared" ref="BB80:BL80" si="65">BB25+BB33+BB42+BB47+BB52+BB61+BB69+BB74</f>
        <v>167818.35134560795</v>
      </c>
      <c r="BC80" s="273">
        <f t="shared" si="65"/>
        <v>27452.438681642052</v>
      </c>
      <c r="BD80" s="273">
        <f t="shared" si="65"/>
        <v>108733.42954836745</v>
      </c>
      <c r="BE80" s="273">
        <f t="shared" si="65"/>
        <v>19115.816100700089</v>
      </c>
      <c r="BF80" s="273">
        <f t="shared" si="65"/>
        <v>329.20182506033075</v>
      </c>
      <c r="BG80" s="273">
        <f t="shared" si="65"/>
        <v>19250.321905264715</v>
      </c>
      <c r="BH80" s="273">
        <f t="shared" si="65"/>
        <v>0</v>
      </c>
      <c r="BI80" s="273">
        <f t="shared" si="65"/>
        <v>1174.9018748039477</v>
      </c>
      <c r="BJ80" s="273">
        <f>BJ25+BJ33+BJ42+BJ47+BJ52+BJ61+BJ69+BJ74</f>
        <v>2354.1412587124332</v>
      </c>
      <c r="BK80" s="273">
        <f t="shared" si="65"/>
        <v>0</v>
      </c>
      <c r="BL80" s="299">
        <f t="shared" si="65"/>
        <v>0</v>
      </c>
    </row>
    <row r="81" spans="1:64" s="209" customFormat="1" x14ac:dyDescent="0.25">
      <c r="A81" s="1540"/>
      <c r="B81" s="126" t="s">
        <v>120</v>
      </c>
      <c r="C81" s="127" t="s">
        <v>929</v>
      </c>
      <c r="D81" s="273">
        <f>D26+D35+D39+D44+D49+D54+D62+D71+D76</f>
        <v>579459.49373323703</v>
      </c>
      <c r="E81" s="273">
        <f>E26+E35+E39+E44+E49+E54+E62+E71+E76</f>
        <v>125799.31828917348</v>
      </c>
      <c r="F81" s="273">
        <f>F26+F35+F39+F44+F49+F54+F62+F71+F76</f>
        <v>22843.287217204816</v>
      </c>
      <c r="G81" s="273">
        <f t="shared" ref="G81:O81" si="66">G26+G35+G39+G44+G49+G54+G62+G71+G76</f>
        <v>212897.94714778705</v>
      </c>
      <c r="H81" s="273">
        <f t="shared" si="66"/>
        <v>32069.513252854482</v>
      </c>
      <c r="I81" s="273">
        <f t="shared" si="66"/>
        <v>491.55632923324345</v>
      </c>
      <c r="J81" s="273">
        <f t="shared" si="66"/>
        <v>48653.276619417433</v>
      </c>
      <c r="K81" s="273">
        <f t="shared" si="66"/>
        <v>0</v>
      </c>
      <c r="L81" s="273">
        <f t="shared" si="66"/>
        <v>4494.2313232786837</v>
      </c>
      <c r="M81" s="273">
        <f t="shared" si="66"/>
        <v>132210.36355428785</v>
      </c>
      <c r="N81" s="273">
        <f t="shared" si="66"/>
        <v>0</v>
      </c>
      <c r="O81" s="281">
        <f t="shared" si="66"/>
        <v>0</v>
      </c>
      <c r="P81" s="273">
        <f>P26+P35+P39+P44+P49+P54+P62+P71+P76</f>
        <v>-286419.11686011445</v>
      </c>
      <c r="Q81" s="273">
        <f t="shared" ref="Q81:AA81" si="67">Q26+Q35+Q39+Q44+Q49+Q54+Q62+Q71+Q76</f>
        <v>-62180.929013438654</v>
      </c>
      <c r="R81" s="273">
        <f t="shared" si="67"/>
        <v>-11291.13289486599</v>
      </c>
      <c r="S81" s="273">
        <f t="shared" si="67"/>
        <v>-105232.62223307823</v>
      </c>
      <c r="T81" s="273">
        <f t="shared" si="67"/>
        <v>-15851.533650503827</v>
      </c>
      <c r="U81" s="273">
        <f t="shared" si="67"/>
        <v>-242.96975237893088</v>
      </c>
      <c r="V81" s="273">
        <f t="shared" si="67"/>
        <v>-24048.667201748689</v>
      </c>
      <c r="W81" s="273">
        <f t="shared" si="67"/>
        <v>0</v>
      </c>
      <c r="X81" s="273">
        <f t="shared" si="67"/>
        <v>-2221.4387381685419</v>
      </c>
      <c r="Y81" s="273">
        <f t="shared" si="67"/>
        <v>-65349.823375931614</v>
      </c>
      <c r="Z81" s="273">
        <f t="shared" si="67"/>
        <v>0</v>
      </c>
      <c r="AA81" s="281">
        <f t="shared" si="67"/>
        <v>0</v>
      </c>
      <c r="AB81" s="273">
        <f>AB26+AB35+AB39+AB44+AB49+AB54+AB62+AB71+AB76</f>
        <v>397415.23737781082</v>
      </c>
      <c r="AC81" s="273">
        <f t="shared" ref="AC81:AM81" si="68">AC26+AC35+AC39+AC44+AC49+AC54+AC62+AC71+AC76</f>
        <v>86277.930520669674</v>
      </c>
      <c r="AD81" s="273">
        <f t="shared" si="68"/>
        <v>15666.790362562051</v>
      </c>
      <c r="AE81" s="273">
        <f t="shared" si="68"/>
        <v>146013.46447511547</v>
      </c>
      <c r="AF81" s="273">
        <f t="shared" si="68"/>
        <v>21994.485136248935</v>
      </c>
      <c r="AG81" s="273">
        <f t="shared" si="68"/>
        <v>337.12792245100047</v>
      </c>
      <c r="AH81" s="273">
        <f t="shared" si="68"/>
        <v>33368.257291536385</v>
      </c>
      <c r="AI81" s="273">
        <f t="shared" si="68"/>
        <v>0</v>
      </c>
      <c r="AJ81" s="273">
        <f t="shared" si="68"/>
        <v>3082.3138243271887</v>
      </c>
      <c r="AK81" s="273">
        <f t="shared" si="68"/>
        <v>90674.867844900058</v>
      </c>
      <c r="AL81" s="273">
        <f t="shared" si="68"/>
        <v>0</v>
      </c>
      <c r="AM81" s="281">
        <f t="shared" si="68"/>
        <v>0</v>
      </c>
      <c r="AN81" s="288">
        <f>AN26+AN35+AN39+AN44+AN49+AN54+AN62+AN71+AN76</f>
        <v>143766.85168086481</v>
      </c>
      <c r="AO81" s="273">
        <f t="shared" ref="AO81:AZ81" si="69">AO26+AO35+AO39+AO44+AO49+AO54+AO62+AO71+AO76</f>
        <v>31211.451584844624</v>
      </c>
      <c r="AP81" s="273">
        <f t="shared" si="69"/>
        <v>5667.5359033312661</v>
      </c>
      <c r="AQ81" s="273">
        <f t="shared" si="69"/>
        <v>52821.06501278103</v>
      </c>
      <c r="AR81" s="273">
        <f t="shared" si="69"/>
        <v>7956.6095735126364</v>
      </c>
      <c r="AS81" s="273">
        <f t="shared" si="69"/>
        <v>121.95762886266532</v>
      </c>
      <c r="AT81" s="273">
        <f t="shared" si="69"/>
        <v>12071.125728681223</v>
      </c>
      <c r="AU81" s="273">
        <f t="shared" si="69"/>
        <v>0</v>
      </c>
      <c r="AV81" s="273">
        <f t="shared" si="69"/>
        <v>1115.0416811891168</v>
      </c>
      <c r="AW81" s="273">
        <f t="shared" si="69"/>
        <v>32802.064567662237</v>
      </c>
      <c r="AX81" s="273">
        <f t="shared" si="69"/>
        <v>0</v>
      </c>
      <c r="AY81" s="281">
        <f t="shared" si="69"/>
        <v>0</v>
      </c>
      <c r="AZ81" s="299">
        <f t="shared" si="69"/>
        <v>0</v>
      </c>
      <c r="BA81" s="295">
        <f>BA26+BA35+BA39+BA44+BA49+BA54+BA62+BA71+BA76</f>
        <v>834222.4659317981</v>
      </c>
      <c r="BB81" s="273">
        <f t="shared" ref="BB81:BL81" si="70">BB26+BB35+BB39+BB44+BB49+BB54+BB62+BB71+BB76</f>
        <v>181107.77138124913</v>
      </c>
      <c r="BC81" s="273">
        <f t="shared" si="70"/>
        <v>32886.480588232145</v>
      </c>
      <c r="BD81" s="273">
        <f t="shared" si="70"/>
        <v>306499.85440260533</v>
      </c>
      <c r="BE81" s="273">
        <f t="shared" si="70"/>
        <v>46169.074312112229</v>
      </c>
      <c r="BF81" s="273">
        <f t="shared" si="70"/>
        <v>707.67212816797837</v>
      </c>
      <c r="BG81" s="273">
        <f t="shared" si="70"/>
        <v>70043.992437886365</v>
      </c>
      <c r="BH81" s="273">
        <f t="shared" si="70"/>
        <v>0</v>
      </c>
      <c r="BI81" s="273">
        <f t="shared" si="70"/>
        <v>6470.1480906264478</v>
      </c>
      <c r="BJ81" s="273">
        <f>BJ26+BJ35+BJ39+BJ44+BJ49+BJ54+BJ62+BJ71+BJ76</f>
        <v>190337.47259091854</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27272679.418383129</v>
      </c>
      <c r="E84" s="285">
        <f t="shared" ref="E84:BL84" si="72">SUM(E78:E83)</f>
        <v>6655226.824969965</v>
      </c>
      <c r="F84" s="285">
        <f t="shared" si="72"/>
        <v>1094309.9288849577</v>
      </c>
      <c r="G84" s="285">
        <f t="shared" si="72"/>
        <v>10846345.976988561</v>
      </c>
      <c r="H84" s="285">
        <f t="shared" si="72"/>
        <v>2069753.7766645111</v>
      </c>
      <c r="I84" s="285">
        <f t="shared" si="72"/>
        <v>46909.945015414873</v>
      </c>
      <c r="J84" s="285">
        <f t="shared" si="72"/>
        <v>2031081.1052661741</v>
      </c>
      <c r="K84" s="285">
        <f t="shared" si="72"/>
        <v>0</v>
      </c>
      <c r="L84" s="285">
        <f t="shared" si="72"/>
        <v>271335.37560669164</v>
      </c>
      <c r="M84" s="285">
        <f t="shared" si="72"/>
        <v>4257716.4849868463</v>
      </c>
      <c r="N84" s="285">
        <f t="shared" si="72"/>
        <v>0</v>
      </c>
      <c r="O84" s="286">
        <f t="shared" si="72"/>
        <v>0</v>
      </c>
      <c r="P84" s="278">
        <f t="shared" si="72"/>
        <v>27804431.474976774</v>
      </c>
      <c r="Q84" s="285">
        <f t="shared" si="72"/>
        <v>6660654.0640046122</v>
      </c>
      <c r="R84" s="285">
        <f t="shared" si="72"/>
        <v>1380870.2269154114</v>
      </c>
      <c r="S84" s="285">
        <f t="shared" si="72"/>
        <v>10608290.176910991</v>
      </c>
      <c r="T84" s="285">
        <f t="shared" si="72"/>
        <v>2037828.3001294537</v>
      </c>
      <c r="U84" s="285">
        <f t="shared" si="72"/>
        <v>9764.9631483867161</v>
      </c>
      <c r="V84" s="285">
        <f t="shared" si="72"/>
        <v>2238161.7838039361</v>
      </c>
      <c r="W84" s="285">
        <f t="shared" si="72"/>
        <v>0</v>
      </c>
      <c r="X84" s="285">
        <f t="shared" si="72"/>
        <v>330261.92766130308</v>
      </c>
      <c r="Y84" s="285">
        <f>SUM(Y78:Y83)</f>
        <v>4538600.0324026793</v>
      </c>
      <c r="Z84" s="285">
        <f t="shared" si="72"/>
        <v>0</v>
      </c>
      <c r="AA84" s="286">
        <f t="shared" si="72"/>
        <v>0</v>
      </c>
      <c r="AB84" s="278">
        <f t="shared" si="72"/>
        <v>30098937.681140941</v>
      </c>
      <c r="AC84" s="285">
        <f t="shared" si="72"/>
        <v>7575652.5800218089</v>
      </c>
      <c r="AD84" s="285">
        <f t="shared" si="72"/>
        <v>1434847.5663313093</v>
      </c>
      <c r="AE84" s="285">
        <f t="shared" si="72"/>
        <v>11317598.55323826</v>
      </c>
      <c r="AF84" s="285">
        <f t="shared" si="72"/>
        <v>2220687.7631302541</v>
      </c>
      <c r="AG84" s="285">
        <f t="shared" si="72"/>
        <v>8789.5366965569574</v>
      </c>
      <c r="AH84" s="285">
        <f t="shared" si="72"/>
        <v>2145852.6985501801</v>
      </c>
      <c r="AI84" s="285">
        <f t="shared" si="72"/>
        <v>0</v>
      </c>
      <c r="AJ84" s="285">
        <f t="shared" si="72"/>
        <v>315352.62535962166</v>
      </c>
      <c r="AK84" s="285">
        <f t="shared" si="72"/>
        <v>5080156.3578129467</v>
      </c>
      <c r="AL84" s="285">
        <f t="shared" si="72"/>
        <v>0</v>
      </c>
      <c r="AM84" s="286">
        <f t="shared" si="72"/>
        <v>0</v>
      </c>
      <c r="AN84" s="850">
        <f t="shared" si="72"/>
        <v>32520749.428432412</v>
      </c>
      <c r="AO84" s="285">
        <f t="shared" si="72"/>
        <v>8375029.0549808191</v>
      </c>
      <c r="AP84" s="285">
        <f t="shared" si="72"/>
        <v>1457769.7891521859</v>
      </c>
      <c r="AQ84" s="285">
        <f t="shared" si="72"/>
        <v>12082336.094236914</v>
      </c>
      <c r="AR84" s="285">
        <f t="shared" si="72"/>
        <v>2528817.4991733301</v>
      </c>
      <c r="AS84" s="285">
        <f t="shared" si="72"/>
        <v>5862.5709861767909</v>
      </c>
      <c r="AT84" s="285">
        <f t="shared" si="72"/>
        <v>2350626.7830487904</v>
      </c>
      <c r="AU84" s="285">
        <f t="shared" si="72"/>
        <v>0</v>
      </c>
      <c r="AV84" s="285">
        <f t="shared" si="72"/>
        <v>399496.80946175382</v>
      </c>
      <c r="AW84" s="285">
        <f>SUM(AW78:AW83)</f>
        <v>5320810.8273924403</v>
      </c>
      <c r="AX84" s="285">
        <f t="shared" si="72"/>
        <v>0</v>
      </c>
      <c r="AY84" s="286">
        <f t="shared" si="72"/>
        <v>0</v>
      </c>
      <c r="AZ84" s="856">
        <f t="shared" si="72"/>
        <v>-963530.22124912613</v>
      </c>
      <c r="BA84" s="305">
        <f t="shared" si="72"/>
        <v>116733267.78168413</v>
      </c>
      <c r="BB84" s="278">
        <f t="shared" si="72"/>
        <v>29266562.523977205</v>
      </c>
      <c r="BC84" s="278">
        <f t="shared" si="72"/>
        <v>5367797.5112838633</v>
      </c>
      <c r="BD84" s="278">
        <f t="shared" si="72"/>
        <v>44854570.801374726</v>
      </c>
      <c r="BE84" s="278">
        <f t="shared" si="72"/>
        <v>8857087.3390975464</v>
      </c>
      <c r="BF84" s="278">
        <f t="shared" si="72"/>
        <v>71327.015846535331</v>
      </c>
      <c r="BG84" s="278">
        <f t="shared" si="72"/>
        <v>8765722.3706690818</v>
      </c>
      <c r="BH84" s="278">
        <f t="shared" si="72"/>
        <v>0</v>
      </c>
      <c r="BI84" s="278">
        <f t="shared" si="72"/>
        <v>1316446.7380893701</v>
      </c>
      <c r="BJ84" s="278">
        <f>SUM(BJ78:BJ83)</f>
        <v>19197283.702594917</v>
      </c>
      <c r="BK84" s="278">
        <f t="shared" si="72"/>
        <v>0</v>
      </c>
      <c r="BL84" s="306">
        <f t="shared" si="72"/>
        <v>0</v>
      </c>
    </row>
    <row r="85" spans="1:64" x14ac:dyDescent="0.25">
      <c r="A85" s="1540"/>
      <c r="B85" s="126" t="s">
        <v>168</v>
      </c>
      <c r="C85" s="127" t="s">
        <v>40</v>
      </c>
      <c r="D85" s="272">
        <f>SUM(E85:O85)</f>
        <v>984.6441826873488</v>
      </c>
      <c r="E85" s="251">
        <v>457.65997867986511</v>
      </c>
      <c r="F85" s="251">
        <v>92.207425411552364</v>
      </c>
      <c r="G85" s="251">
        <v>305.35047337150417</v>
      </c>
      <c r="H85" s="251">
        <v>59.497599323162859</v>
      </c>
      <c r="I85" s="251">
        <v>2.2832035857647144</v>
      </c>
      <c r="J85" s="251">
        <v>53.811974707631123</v>
      </c>
      <c r="K85" s="251">
        <v>0</v>
      </c>
      <c r="L85" s="251">
        <v>3.626264518567488</v>
      </c>
      <c r="M85" s="251">
        <v>10.207263089301078</v>
      </c>
      <c r="N85" s="251">
        <v>0</v>
      </c>
      <c r="O85" s="252">
        <v>0</v>
      </c>
      <c r="P85" s="272">
        <f>SUM(Q85:AA85)</f>
        <v>648.8320272182757</v>
      </c>
      <c r="Q85" s="251">
        <v>305.21747824559316</v>
      </c>
      <c r="R85" s="251">
        <v>60.223797416811479</v>
      </c>
      <c r="S85" s="251">
        <v>199.30397581672324</v>
      </c>
      <c r="T85" s="251">
        <v>38.60039141678331</v>
      </c>
      <c r="U85" s="251">
        <v>1.3156949182490139</v>
      </c>
      <c r="V85" s="251">
        <v>35.44706005485564</v>
      </c>
      <c r="W85" s="251">
        <v>0</v>
      </c>
      <c r="X85" s="251">
        <v>2.2309609483352841</v>
      </c>
      <c r="Y85" s="251">
        <v>6.4926684009244804</v>
      </c>
      <c r="Z85" s="251">
        <v>0</v>
      </c>
      <c r="AA85" s="252">
        <v>0</v>
      </c>
      <c r="AB85" s="272">
        <f>SUM(AC85:AM85)</f>
        <v>2457.6576372480563</v>
      </c>
      <c r="AC85" s="251">
        <v>1168.7278076862967</v>
      </c>
      <c r="AD85" s="251">
        <v>231.96940188829535</v>
      </c>
      <c r="AE85" s="251">
        <v>744.69623226642659</v>
      </c>
      <c r="AF85" s="251">
        <v>143.72924454885222</v>
      </c>
      <c r="AG85" s="251">
        <v>3.9997885703818272</v>
      </c>
      <c r="AH85" s="251">
        <v>130.64221703351521</v>
      </c>
      <c r="AI85" s="251">
        <v>0</v>
      </c>
      <c r="AJ85" s="251">
        <v>7.9995771407636544</v>
      </c>
      <c r="AK85" s="251">
        <v>25.893368113524463</v>
      </c>
      <c r="AL85" s="251">
        <v>0</v>
      </c>
      <c r="AM85" s="252">
        <v>0</v>
      </c>
      <c r="AN85" s="275">
        <f>SUM(AO85:AY85)</f>
        <v>-6946.4315570735771</v>
      </c>
      <c r="AO85" s="251">
        <v>-3314.4432924078301</v>
      </c>
      <c r="AP85" s="251">
        <v>-662.38282943092463</v>
      </c>
      <c r="AQ85" s="251">
        <v>-2085.1580252209942</v>
      </c>
      <c r="AR85" s="251">
        <v>-408.79303161383871</v>
      </c>
      <c r="AS85" s="251">
        <v>-12.792660543764979</v>
      </c>
      <c r="AT85" s="251">
        <v>-363.71859864204521</v>
      </c>
      <c r="AU85" s="251">
        <v>0</v>
      </c>
      <c r="AV85" s="251">
        <v>-21.22418681124644</v>
      </c>
      <c r="AW85" s="251">
        <v>-77.918932402932143</v>
      </c>
      <c r="AX85" s="251">
        <v>0</v>
      </c>
      <c r="AY85" s="252">
        <v>0</v>
      </c>
      <c r="AZ85" s="854">
        <v>0</v>
      </c>
      <c r="BA85" s="293">
        <f>SUM(BB85:BL85)+AZ85</f>
        <v>-2855.2977099198956</v>
      </c>
      <c r="BB85" s="273">
        <f t="shared" ref="BB85:BL86" si="73">E85+Q85+AC85+AO85</f>
        <v>-1382.838027796075</v>
      </c>
      <c r="BC85" s="273">
        <f t="shared" si="73"/>
        <v>-277.98220471426544</v>
      </c>
      <c r="BD85" s="273">
        <f t="shared" si="73"/>
        <v>-835.80734376634018</v>
      </c>
      <c r="BE85" s="273">
        <f t="shared" si="73"/>
        <v>-166.96579632504032</v>
      </c>
      <c r="BF85" s="273">
        <f t="shared" si="73"/>
        <v>-5.1939734693694239</v>
      </c>
      <c r="BG85" s="273">
        <f t="shared" si="73"/>
        <v>-143.81734684604322</v>
      </c>
      <c r="BH85" s="273">
        <f t="shared" si="73"/>
        <v>0</v>
      </c>
      <c r="BI85" s="273">
        <f t="shared" si="73"/>
        <v>-7.3673842035800128</v>
      </c>
      <c r="BJ85" s="273">
        <f t="shared" si="73"/>
        <v>-35.325632799182117</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984.6441826873488</v>
      </c>
      <c r="E87" s="273">
        <f t="shared" ref="E87:O87" si="74">SUM(E85:E86)</f>
        <v>457.65997867986511</v>
      </c>
      <c r="F87" s="273">
        <f t="shared" si="74"/>
        <v>92.207425411552364</v>
      </c>
      <c r="G87" s="273">
        <f t="shared" si="74"/>
        <v>305.35047337150417</v>
      </c>
      <c r="H87" s="273">
        <f t="shared" si="74"/>
        <v>59.497599323162859</v>
      </c>
      <c r="I87" s="273">
        <f t="shared" si="74"/>
        <v>2.2832035857647144</v>
      </c>
      <c r="J87" s="273">
        <f t="shared" si="74"/>
        <v>53.811974707631123</v>
      </c>
      <c r="K87" s="273">
        <f t="shared" si="74"/>
        <v>0</v>
      </c>
      <c r="L87" s="273">
        <f t="shared" si="74"/>
        <v>3.626264518567488</v>
      </c>
      <c r="M87" s="273">
        <f t="shared" si="74"/>
        <v>10.207263089301078</v>
      </c>
      <c r="N87" s="273">
        <f t="shared" si="74"/>
        <v>0</v>
      </c>
      <c r="O87" s="281">
        <f t="shared" si="74"/>
        <v>0</v>
      </c>
      <c r="P87" s="273">
        <f>SUM(P85:P86)</f>
        <v>648.8320272182757</v>
      </c>
      <c r="Q87" s="273">
        <f t="shared" ref="Q87:AA87" si="75">SUM(Q85:Q86)</f>
        <v>305.21747824559316</v>
      </c>
      <c r="R87" s="273">
        <f t="shared" si="75"/>
        <v>60.223797416811479</v>
      </c>
      <c r="S87" s="273">
        <f t="shared" si="75"/>
        <v>199.30397581672324</v>
      </c>
      <c r="T87" s="273">
        <f t="shared" si="75"/>
        <v>38.60039141678331</v>
      </c>
      <c r="U87" s="273">
        <f t="shared" si="75"/>
        <v>1.3156949182490139</v>
      </c>
      <c r="V87" s="273">
        <f t="shared" si="75"/>
        <v>35.44706005485564</v>
      </c>
      <c r="W87" s="273">
        <f t="shared" si="75"/>
        <v>0</v>
      </c>
      <c r="X87" s="273">
        <f t="shared" si="75"/>
        <v>2.2309609483352841</v>
      </c>
      <c r="Y87" s="273">
        <f t="shared" si="75"/>
        <v>6.4926684009244804</v>
      </c>
      <c r="Z87" s="273">
        <f t="shared" si="75"/>
        <v>0</v>
      </c>
      <c r="AA87" s="281">
        <f t="shared" si="75"/>
        <v>0</v>
      </c>
      <c r="AB87" s="273">
        <f>SUM(AB85:AB86)</f>
        <v>2457.6576372480563</v>
      </c>
      <c r="AC87" s="273">
        <f t="shared" ref="AC87:AM87" si="76">SUM(AC85:AC86)</f>
        <v>1168.7278076862967</v>
      </c>
      <c r="AD87" s="273">
        <f t="shared" si="76"/>
        <v>231.96940188829535</v>
      </c>
      <c r="AE87" s="273">
        <f t="shared" si="76"/>
        <v>744.69623226642659</v>
      </c>
      <c r="AF87" s="273">
        <f t="shared" si="76"/>
        <v>143.72924454885222</v>
      </c>
      <c r="AG87" s="273">
        <f t="shared" si="76"/>
        <v>3.9997885703818272</v>
      </c>
      <c r="AH87" s="273">
        <f t="shared" si="76"/>
        <v>130.64221703351521</v>
      </c>
      <c r="AI87" s="273">
        <f t="shared" si="76"/>
        <v>0</v>
      </c>
      <c r="AJ87" s="273">
        <f t="shared" si="76"/>
        <v>7.9995771407636544</v>
      </c>
      <c r="AK87" s="273">
        <f t="shared" si="76"/>
        <v>25.893368113524463</v>
      </c>
      <c r="AL87" s="273">
        <f t="shared" si="76"/>
        <v>0</v>
      </c>
      <c r="AM87" s="281">
        <f t="shared" si="76"/>
        <v>0</v>
      </c>
      <c r="AN87" s="288">
        <f>SUM(AN85:AN86)</f>
        <v>-6946.4315570735771</v>
      </c>
      <c r="AO87" s="273">
        <f>SUM(AO85:AO86)</f>
        <v>-3314.4432924078301</v>
      </c>
      <c r="AP87" s="273">
        <f t="shared" ref="AP87:AZ87" si="77">SUM(AP85:AP86)</f>
        <v>-662.38282943092463</v>
      </c>
      <c r="AQ87" s="273">
        <f t="shared" si="77"/>
        <v>-2085.1580252209942</v>
      </c>
      <c r="AR87" s="273">
        <f t="shared" si="77"/>
        <v>-408.79303161383871</v>
      </c>
      <c r="AS87" s="273">
        <f t="shared" si="77"/>
        <v>-12.792660543764979</v>
      </c>
      <c r="AT87" s="273">
        <f t="shared" si="77"/>
        <v>-363.71859864204521</v>
      </c>
      <c r="AU87" s="273">
        <f t="shared" si="77"/>
        <v>0</v>
      </c>
      <c r="AV87" s="273">
        <f t="shared" si="77"/>
        <v>-21.22418681124644</v>
      </c>
      <c r="AW87" s="273">
        <f t="shared" si="77"/>
        <v>-77.918932402932143</v>
      </c>
      <c r="AX87" s="273">
        <f t="shared" si="77"/>
        <v>0</v>
      </c>
      <c r="AY87" s="281">
        <f t="shared" si="77"/>
        <v>0</v>
      </c>
      <c r="AZ87" s="299">
        <f t="shared" si="77"/>
        <v>0</v>
      </c>
      <c r="BA87" s="295">
        <f>SUM(BA85:BA86)</f>
        <v>-2855.2977099198956</v>
      </c>
      <c r="BB87" s="273">
        <f>SUM(BB85:BB86)</f>
        <v>-1382.838027796075</v>
      </c>
      <c r="BC87" s="273">
        <f>F87+R87+AD87+AP87</f>
        <v>-277.98220471426544</v>
      </c>
      <c r="BD87" s="273">
        <f>SUM(BD85:BD86)</f>
        <v>-835.80734376634018</v>
      </c>
      <c r="BE87" s="273">
        <f>H87+T87+AF87+AR87</f>
        <v>-166.96579632504032</v>
      </c>
      <c r="BF87" s="273">
        <f t="shared" ref="BF87:BL87" si="78">SUM(BF85:BF86)</f>
        <v>-5.1939734693694239</v>
      </c>
      <c r="BG87" s="273">
        <f t="shared" si="78"/>
        <v>-143.81734684604322</v>
      </c>
      <c r="BH87" s="273">
        <f t="shared" si="78"/>
        <v>0</v>
      </c>
      <c r="BI87" s="273">
        <f t="shared" si="78"/>
        <v>-7.3673842035800128</v>
      </c>
      <c r="BJ87" s="273">
        <f>SUM(BJ85:BJ86)</f>
        <v>-35.325632799182117</v>
      </c>
      <c r="BK87" s="273">
        <f t="shared" si="78"/>
        <v>0</v>
      </c>
      <c r="BL87" s="299">
        <f t="shared" si="78"/>
        <v>0</v>
      </c>
    </row>
    <row r="88" spans="1:64" s="209" customFormat="1" ht="24.75" x14ac:dyDescent="0.25">
      <c r="A88" s="1541"/>
      <c r="B88" s="129" t="s">
        <v>171</v>
      </c>
      <c r="C88" s="130" t="s">
        <v>325</v>
      </c>
      <c r="D88" s="274">
        <f>D84+D87</f>
        <v>27273664.062565815</v>
      </c>
      <c r="E88" s="274">
        <f t="shared" ref="E88:O88" si="79">E84+E87</f>
        <v>6655684.4849486453</v>
      </c>
      <c r="F88" s="274">
        <f t="shared" si="79"/>
        <v>1094402.1363103692</v>
      </c>
      <c r="G88" s="274">
        <f t="shared" si="79"/>
        <v>10846651.327461934</v>
      </c>
      <c r="H88" s="274">
        <f t="shared" si="79"/>
        <v>2069813.2742638341</v>
      </c>
      <c r="I88" s="274">
        <f t="shared" si="79"/>
        <v>46912.228219000637</v>
      </c>
      <c r="J88" s="274">
        <f t="shared" si="79"/>
        <v>2031134.9172408816</v>
      </c>
      <c r="K88" s="274">
        <f t="shared" si="79"/>
        <v>0</v>
      </c>
      <c r="L88" s="274">
        <f t="shared" si="79"/>
        <v>271339.00187121023</v>
      </c>
      <c r="M88" s="274">
        <f t="shared" si="79"/>
        <v>4257726.6922499361</v>
      </c>
      <c r="N88" s="274">
        <f t="shared" si="79"/>
        <v>0</v>
      </c>
      <c r="O88" s="282">
        <f t="shared" si="79"/>
        <v>0</v>
      </c>
      <c r="P88" s="274">
        <f>P84+P87</f>
        <v>27805080.307003994</v>
      </c>
      <c r="Q88" s="274">
        <f t="shared" ref="Q88:AA88" si="80">Q84+Q87</f>
        <v>6660959.2814828577</v>
      </c>
      <c r="R88" s="274">
        <f t="shared" si="80"/>
        <v>1380930.4507128282</v>
      </c>
      <c r="S88" s="274">
        <f t="shared" si="80"/>
        <v>10608489.480886808</v>
      </c>
      <c r="T88" s="274">
        <f t="shared" si="80"/>
        <v>2037866.9005208705</v>
      </c>
      <c r="U88" s="274">
        <f t="shared" si="80"/>
        <v>9766.2788433049645</v>
      </c>
      <c r="V88" s="274">
        <f t="shared" si="80"/>
        <v>2238197.2308639907</v>
      </c>
      <c r="W88" s="274">
        <f t="shared" si="80"/>
        <v>0</v>
      </c>
      <c r="X88" s="274">
        <f t="shared" si="80"/>
        <v>330264.15862225142</v>
      </c>
      <c r="Y88" s="274">
        <f t="shared" si="80"/>
        <v>4538606.5250710798</v>
      </c>
      <c r="Z88" s="274">
        <f t="shared" si="80"/>
        <v>0</v>
      </c>
      <c r="AA88" s="282">
        <f t="shared" si="80"/>
        <v>0</v>
      </c>
      <c r="AB88" s="274">
        <f>AB84+AB87</f>
        <v>30101395.33877819</v>
      </c>
      <c r="AC88" s="274">
        <f t="shared" ref="AC88:AM88" si="81">AC84+AC87</f>
        <v>7576821.3078294955</v>
      </c>
      <c r="AD88" s="274">
        <f t="shared" si="81"/>
        <v>1435079.5357331976</v>
      </c>
      <c r="AE88" s="274">
        <f t="shared" si="81"/>
        <v>11318343.249470526</v>
      </c>
      <c r="AF88" s="274">
        <f t="shared" si="81"/>
        <v>2220831.4923748029</v>
      </c>
      <c r="AG88" s="274">
        <f t="shared" si="81"/>
        <v>8793.5364851273389</v>
      </c>
      <c r="AH88" s="274">
        <f t="shared" si="81"/>
        <v>2145983.3407672136</v>
      </c>
      <c r="AI88" s="274">
        <f t="shared" si="81"/>
        <v>0</v>
      </c>
      <c r="AJ88" s="274">
        <f t="shared" si="81"/>
        <v>315360.62493676244</v>
      </c>
      <c r="AK88" s="274">
        <f t="shared" si="81"/>
        <v>5080182.2511810604</v>
      </c>
      <c r="AL88" s="274">
        <f t="shared" si="81"/>
        <v>0</v>
      </c>
      <c r="AM88" s="282">
        <f t="shared" si="81"/>
        <v>0</v>
      </c>
      <c r="AN88" s="276">
        <f>AN84+AN87</f>
        <v>32513802.996875338</v>
      </c>
      <c r="AO88" s="274">
        <f>AO84+AO87</f>
        <v>8371714.6116884109</v>
      </c>
      <c r="AP88" s="274">
        <f t="shared" ref="AP88:AZ88" si="82">AP84+AP87</f>
        <v>1457107.4063227549</v>
      </c>
      <c r="AQ88" s="274">
        <f t="shared" si="82"/>
        <v>12080250.936211692</v>
      </c>
      <c r="AR88" s="274">
        <f t="shared" si="82"/>
        <v>2528408.7061417163</v>
      </c>
      <c r="AS88" s="274">
        <f t="shared" si="82"/>
        <v>5849.7783256330258</v>
      </c>
      <c r="AT88" s="274">
        <f t="shared" si="82"/>
        <v>2350263.0644501485</v>
      </c>
      <c r="AU88" s="274">
        <f t="shared" si="82"/>
        <v>0</v>
      </c>
      <c r="AV88" s="274">
        <f t="shared" si="82"/>
        <v>399475.58527494257</v>
      </c>
      <c r="AW88" s="274">
        <f t="shared" si="82"/>
        <v>5320732.9084600378</v>
      </c>
      <c r="AX88" s="274">
        <f t="shared" si="82"/>
        <v>0</v>
      </c>
      <c r="AY88" s="282">
        <f t="shared" si="82"/>
        <v>0</v>
      </c>
      <c r="AZ88" s="298">
        <f t="shared" si="82"/>
        <v>-963530.22124912613</v>
      </c>
      <c r="BA88" s="307">
        <f>BA84+BA87</f>
        <v>116730412.4839742</v>
      </c>
      <c r="BB88" s="277">
        <f>BB84+BB87</f>
        <v>29265179.685949408</v>
      </c>
      <c r="BC88" s="277">
        <f t="shared" ref="BC88:BL88" si="83">BC84+BC87</f>
        <v>5367519.5290791495</v>
      </c>
      <c r="BD88" s="277">
        <f t="shared" si="83"/>
        <v>44853734.99403096</v>
      </c>
      <c r="BE88" s="277">
        <f t="shared" si="83"/>
        <v>8856920.3733012211</v>
      </c>
      <c r="BF88" s="277">
        <f t="shared" si="83"/>
        <v>71321.821873065957</v>
      </c>
      <c r="BG88" s="277">
        <f t="shared" si="83"/>
        <v>8765578.5533222351</v>
      </c>
      <c r="BH88" s="277">
        <f t="shared" si="83"/>
        <v>0</v>
      </c>
      <c r="BI88" s="277">
        <f t="shared" si="83"/>
        <v>1316439.3707051666</v>
      </c>
      <c r="BJ88" s="277">
        <f>BJ84+BJ87</f>
        <v>19197248.376962118</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2000892.536109508</v>
      </c>
      <c r="E91" s="253">
        <v>-930.85697695827082</v>
      </c>
      <c r="F91" s="253">
        <v>2001823.3930864662</v>
      </c>
      <c r="G91" s="302"/>
      <c r="H91" s="302"/>
      <c r="I91" s="302"/>
      <c r="J91" s="302"/>
      <c r="K91" s="302"/>
      <c r="L91" s="302"/>
      <c r="M91" s="302"/>
      <c r="N91" s="302"/>
      <c r="O91" s="374"/>
      <c r="P91" s="273">
        <f t="shared" ref="P91:P97" si="85">Q91+R91</f>
        <v>2045146.8910702344</v>
      </c>
      <c r="Q91" s="253">
        <v>-951.44502670734812</v>
      </c>
      <c r="R91" s="253">
        <v>2046098.3360969417</v>
      </c>
      <c r="S91" s="302"/>
      <c r="T91" s="302"/>
      <c r="U91" s="302"/>
      <c r="V91" s="302"/>
      <c r="W91" s="302"/>
      <c r="X91" s="302"/>
      <c r="Y91" s="302"/>
      <c r="Z91" s="302"/>
      <c r="AA91" s="374"/>
      <c r="AB91" s="273">
        <f t="shared" ref="AB91:AB97" si="86">AC91+AD91</f>
        <v>2117930.4175255955</v>
      </c>
      <c r="AC91" s="253">
        <v>-985.30544258971906</v>
      </c>
      <c r="AD91" s="253">
        <v>2118915.7229681853</v>
      </c>
      <c r="AE91" s="302"/>
      <c r="AF91" s="302"/>
      <c r="AG91" s="302"/>
      <c r="AH91" s="302"/>
      <c r="AI91" s="302"/>
      <c r="AJ91" s="302"/>
      <c r="AK91" s="302"/>
      <c r="AL91" s="302"/>
      <c r="AM91" s="374"/>
      <c r="AN91" s="288">
        <f t="shared" ref="AN91:AN97" si="87">AO91+AP91</f>
        <v>2119333.6308690179</v>
      </c>
      <c r="AO91" s="253">
        <v>-985.95824672952824</v>
      </c>
      <c r="AP91" s="253">
        <v>2120319.5891157473</v>
      </c>
      <c r="AQ91" s="302"/>
      <c r="AR91" s="302"/>
      <c r="AS91" s="302"/>
      <c r="AT91" s="302"/>
      <c r="AU91" s="302"/>
      <c r="AV91" s="302"/>
      <c r="AW91" s="302"/>
      <c r="AX91" s="302"/>
      <c r="AY91" s="374"/>
      <c r="AZ91" s="525"/>
      <c r="BA91" s="295">
        <f t="shared" ref="BA91:BA97" si="88">BB91+BC91+AZ91</f>
        <v>8283303.4755743556</v>
      </c>
      <c r="BB91" s="273">
        <f t="shared" ref="BB91:BC96" si="89">E91+Q91+AC91+AO91</f>
        <v>-3853.565692984866</v>
      </c>
      <c r="BC91" s="273">
        <f t="shared" si="89"/>
        <v>8287157.0412673401</v>
      </c>
      <c r="BD91" s="302"/>
      <c r="BE91" s="302"/>
      <c r="BF91" s="302"/>
      <c r="BG91" s="302"/>
      <c r="BH91" s="302"/>
      <c r="BI91" s="302"/>
      <c r="BJ91" s="302"/>
      <c r="BK91" s="302"/>
      <c r="BL91" s="303"/>
    </row>
    <row r="92" spans="1:64" x14ac:dyDescent="0.25">
      <c r="A92" s="1526"/>
      <c r="B92" s="126" t="s">
        <v>123</v>
      </c>
      <c r="C92" s="127" t="s">
        <v>98</v>
      </c>
      <c r="D92" s="273">
        <f t="shared" si="84"/>
        <v>128082.12110420629</v>
      </c>
      <c r="E92" s="253">
        <v>102826.89147468483</v>
      </c>
      <c r="F92" s="253">
        <v>25255.229629521462</v>
      </c>
      <c r="G92" s="302"/>
      <c r="H92" s="302"/>
      <c r="I92" s="302"/>
      <c r="J92" s="302"/>
      <c r="K92" s="302"/>
      <c r="L92" s="302"/>
      <c r="M92" s="302"/>
      <c r="N92" s="302"/>
      <c r="O92" s="374"/>
      <c r="P92" s="273">
        <f t="shared" si="85"/>
        <v>130914.95272768239</v>
      </c>
      <c r="Q92" s="253">
        <v>105101.14542521272</v>
      </c>
      <c r="R92" s="253">
        <v>25813.807302469671</v>
      </c>
      <c r="S92" s="302"/>
      <c r="T92" s="302"/>
      <c r="U92" s="302"/>
      <c r="V92" s="302"/>
      <c r="W92" s="302"/>
      <c r="X92" s="302"/>
      <c r="Y92" s="302"/>
      <c r="Z92" s="302"/>
      <c r="AA92" s="374"/>
      <c r="AB92" s="273">
        <f t="shared" si="86"/>
        <v>135574.0077651772</v>
      </c>
      <c r="AC92" s="253">
        <v>108841.52809989758</v>
      </c>
      <c r="AD92" s="253">
        <v>26732.47966527961</v>
      </c>
      <c r="AE92" s="302"/>
      <c r="AF92" s="302"/>
      <c r="AG92" s="302"/>
      <c r="AH92" s="302"/>
      <c r="AI92" s="302"/>
      <c r="AJ92" s="302"/>
      <c r="AK92" s="302"/>
      <c r="AL92" s="302"/>
      <c r="AM92" s="374"/>
      <c r="AN92" s="288">
        <f t="shared" si="87"/>
        <v>135663.83095065257</v>
      </c>
      <c r="AO92" s="253">
        <v>108913.63995177168</v>
      </c>
      <c r="AP92" s="253">
        <v>26750.190998880887</v>
      </c>
      <c r="AQ92" s="302"/>
      <c r="AR92" s="302"/>
      <c r="AS92" s="302"/>
      <c r="AT92" s="302"/>
      <c r="AU92" s="302"/>
      <c r="AV92" s="302"/>
      <c r="AW92" s="302"/>
      <c r="AX92" s="302"/>
      <c r="AY92" s="374"/>
      <c r="AZ92" s="525"/>
      <c r="BA92" s="295">
        <f t="shared" si="88"/>
        <v>530234.9125477185</v>
      </c>
      <c r="BB92" s="273">
        <f t="shared" si="89"/>
        <v>425683.20495156688</v>
      </c>
      <c r="BC92" s="273">
        <f t="shared" si="89"/>
        <v>104551.70759615164</v>
      </c>
      <c r="BD92" s="302"/>
      <c r="BE92" s="302"/>
      <c r="BF92" s="302"/>
      <c r="BG92" s="302"/>
      <c r="BH92" s="302"/>
      <c r="BI92" s="302"/>
      <c r="BJ92" s="302"/>
      <c r="BK92" s="302"/>
      <c r="BL92" s="303"/>
    </row>
    <row r="93" spans="1:64" x14ac:dyDescent="0.25">
      <c r="A93" s="1526"/>
      <c r="B93" s="126" t="s">
        <v>124</v>
      </c>
      <c r="C93" s="127" t="s">
        <v>99</v>
      </c>
      <c r="D93" s="273">
        <f t="shared" si="84"/>
        <v>130977.57605313462</v>
      </c>
      <c r="E93" s="253">
        <v>104283.84925119583</v>
      </c>
      <c r="F93" s="253">
        <v>26693.726801938788</v>
      </c>
      <c r="G93" s="302"/>
      <c r="H93" s="302"/>
      <c r="I93" s="302"/>
      <c r="J93" s="302"/>
      <c r="K93" s="302"/>
      <c r="L93" s="302"/>
      <c r="M93" s="302"/>
      <c r="N93" s="302"/>
      <c r="O93" s="374"/>
      <c r="P93" s="273">
        <f t="shared" si="85"/>
        <v>133874.44734329457</v>
      </c>
      <c r="Q93" s="253">
        <v>106590.32718449185</v>
      </c>
      <c r="R93" s="253">
        <v>27284.120158802711</v>
      </c>
      <c r="S93" s="302"/>
      <c r="T93" s="302"/>
      <c r="U93" s="302"/>
      <c r="V93" s="302"/>
      <c r="W93" s="302"/>
      <c r="X93" s="302"/>
      <c r="Y93" s="302"/>
      <c r="Z93" s="302"/>
      <c r="AA93" s="374"/>
      <c r="AB93" s="273">
        <f t="shared" si="86"/>
        <v>138638.82608912073</v>
      </c>
      <c r="AC93" s="253">
        <v>110383.70747047133</v>
      </c>
      <c r="AD93" s="253">
        <v>28255.118618649409</v>
      </c>
      <c r="AE93" s="302"/>
      <c r="AF93" s="302"/>
      <c r="AG93" s="302"/>
      <c r="AH93" s="302"/>
      <c r="AI93" s="302"/>
      <c r="AJ93" s="302"/>
      <c r="AK93" s="302"/>
      <c r="AL93" s="302"/>
      <c r="AM93" s="374"/>
      <c r="AN93" s="288">
        <f t="shared" si="87"/>
        <v>138730.67983892994</v>
      </c>
      <c r="AO93" s="253">
        <v>110456.84107766507</v>
      </c>
      <c r="AP93" s="253">
        <v>28273.838761264855</v>
      </c>
      <c r="AQ93" s="302"/>
      <c r="AR93" s="302"/>
      <c r="AS93" s="302"/>
      <c r="AT93" s="302"/>
      <c r="AU93" s="302"/>
      <c r="AV93" s="302"/>
      <c r="AW93" s="302"/>
      <c r="AX93" s="302"/>
      <c r="AY93" s="374"/>
      <c r="AZ93" s="525"/>
      <c r="BA93" s="295">
        <f t="shared" si="88"/>
        <v>542221.52932447987</v>
      </c>
      <c r="BB93" s="273">
        <f t="shared" si="89"/>
        <v>431714.72498382407</v>
      </c>
      <c r="BC93" s="273">
        <f t="shared" si="89"/>
        <v>110506.80434065576</v>
      </c>
      <c r="BD93" s="302"/>
      <c r="BE93" s="302"/>
      <c r="BF93" s="302"/>
      <c r="BG93" s="302"/>
      <c r="BH93" s="302"/>
      <c r="BI93" s="302"/>
      <c r="BJ93" s="302"/>
      <c r="BK93" s="302"/>
      <c r="BL93" s="303"/>
    </row>
    <row r="94" spans="1:64" x14ac:dyDescent="0.25">
      <c r="A94" s="1526"/>
      <c r="B94" s="132" t="s">
        <v>125</v>
      </c>
      <c r="C94" s="127" t="s">
        <v>100</v>
      </c>
      <c r="D94" s="273">
        <f t="shared" si="84"/>
        <v>107372.89132313966</v>
      </c>
      <c r="E94" s="253">
        <v>50389.917596681225</v>
      </c>
      <c r="F94" s="253">
        <v>56982.973726458433</v>
      </c>
      <c r="G94" s="302"/>
      <c r="H94" s="302"/>
      <c r="I94" s="302"/>
      <c r="J94" s="302"/>
      <c r="K94" s="302"/>
      <c r="L94" s="302"/>
      <c r="M94" s="302"/>
      <c r="N94" s="302"/>
      <c r="O94" s="374"/>
      <c r="P94" s="273">
        <f t="shared" si="85"/>
        <v>109747.69054899557</v>
      </c>
      <c r="Q94" s="253">
        <v>51504.406885596858</v>
      </c>
      <c r="R94" s="253">
        <v>58243.283663398703</v>
      </c>
      <c r="S94" s="302"/>
      <c r="T94" s="302"/>
      <c r="U94" s="302"/>
      <c r="V94" s="302"/>
      <c r="W94" s="302"/>
      <c r="X94" s="302"/>
      <c r="Y94" s="302"/>
      <c r="Z94" s="302"/>
      <c r="AA94" s="374"/>
      <c r="AB94" s="273">
        <f t="shared" si="86"/>
        <v>113653.43637750548</v>
      </c>
      <c r="AC94" s="253">
        <v>53337.366844362368</v>
      </c>
      <c r="AD94" s="253">
        <v>60316.069533143105</v>
      </c>
      <c r="AE94" s="302"/>
      <c r="AF94" s="302"/>
      <c r="AG94" s="302"/>
      <c r="AH94" s="302"/>
      <c r="AI94" s="302"/>
      <c r="AJ94" s="302"/>
      <c r="AK94" s="302"/>
      <c r="AL94" s="302"/>
      <c r="AM94" s="374"/>
      <c r="AN94" s="288">
        <f t="shared" si="87"/>
        <v>113728.7363104641</v>
      </c>
      <c r="AO94" s="253">
        <v>53372.704976455709</v>
      </c>
      <c r="AP94" s="253">
        <v>60356.031334008396</v>
      </c>
      <c r="AQ94" s="302"/>
      <c r="AR94" s="302"/>
      <c r="AS94" s="302"/>
      <c r="AT94" s="302"/>
      <c r="AU94" s="302"/>
      <c r="AV94" s="302"/>
      <c r="AW94" s="302"/>
      <c r="AX94" s="302"/>
      <c r="AY94" s="374"/>
      <c r="AZ94" s="525"/>
      <c r="BA94" s="295">
        <f t="shared" si="88"/>
        <v>444502.7545601048</v>
      </c>
      <c r="BB94" s="273">
        <f t="shared" si="89"/>
        <v>208604.39630309617</v>
      </c>
      <c r="BC94" s="273">
        <f t="shared" si="89"/>
        <v>235898.35825700866</v>
      </c>
      <c r="BD94" s="302"/>
      <c r="BE94" s="302"/>
      <c r="BF94" s="302"/>
      <c r="BG94" s="302"/>
      <c r="BH94" s="302"/>
      <c r="BI94" s="302"/>
      <c r="BJ94" s="302"/>
      <c r="BK94" s="302"/>
      <c r="BL94" s="303"/>
    </row>
    <row r="95" spans="1:64" x14ac:dyDescent="0.25">
      <c r="A95" s="1526"/>
      <c r="B95" s="132" t="s">
        <v>126</v>
      </c>
      <c r="C95" s="127" t="s">
        <v>101</v>
      </c>
      <c r="D95" s="273">
        <f t="shared" si="84"/>
        <v>147591.25372817845</v>
      </c>
      <c r="E95" s="253">
        <v>7572.3615289371692</v>
      </c>
      <c r="F95" s="253">
        <v>140018.89219924127</v>
      </c>
      <c r="G95" s="302"/>
      <c r="H95" s="302"/>
      <c r="I95" s="302"/>
      <c r="J95" s="302"/>
      <c r="K95" s="302"/>
      <c r="L95" s="302"/>
      <c r="M95" s="302"/>
      <c r="N95" s="302"/>
      <c r="O95" s="374"/>
      <c r="P95" s="273">
        <f t="shared" si="85"/>
        <v>150855.57483174215</v>
      </c>
      <c r="Q95" s="253">
        <v>7739.8417753496597</v>
      </c>
      <c r="R95" s="253">
        <v>143115.73305639249</v>
      </c>
      <c r="S95" s="302"/>
      <c r="T95" s="302"/>
      <c r="U95" s="302"/>
      <c r="V95" s="302"/>
      <c r="W95" s="302"/>
      <c r="X95" s="302"/>
      <c r="Y95" s="302"/>
      <c r="Z95" s="302"/>
      <c r="AA95" s="374"/>
      <c r="AB95" s="273">
        <f t="shared" si="86"/>
        <v>156224.28490809226</v>
      </c>
      <c r="AC95" s="253">
        <v>8015.2904392457167</v>
      </c>
      <c r="AD95" s="253">
        <v>148208.99446884653</v>
      </c>
      <c r="AE95" s="302"/>
      <c r="AF95" s="302"/>
      <c r="AG95" s="302"/>
      <c r="AH95" s="302"/>
      <c r="AI95" s="302"/>
      <c r="AJ95" s="302"/>
      <c r="AK95" s="302"/>
      <c r="AL95" s="302"/>
      <c r="AM95" s="374"/>
      <c r="AN95" s="288">
        <f t="shared" si="87"/>
        <v>156327.78972550062</v>
      </c>
      <c r="AO95" s="253">
        <v>8020.6008887310654</v>
      </c>
      <c r="AP95" s="253">
        <v>148307.18883676955</v>
      </c>
      <c r="AQ95" s="302"/>
      <c r="AR95" s="302"/>
      <c r="AS95" s="302"/>
      <c r="AT95" s="302"/>
      <c r="AU95" s="302"/>
      <c r="AV95" s="302"/>
      <c r="AW95" s="302"/>
      <c r="AX95" s="302"/>
      <c r="AY95" s="374"/>
      <c r="AZ95" s="525"/>
      <c r="BA95" s="295">
        <f t="shared" si="88"/>
        <v>610998.90319351351</v>
      </c>
      <c r="BB95" s="273">
        <f t="shared" si="89"/>
        <v>31348.094632263608</v>
      </c>
      <c r="BC95" s="273">
        <f t="shared" si="89"/>
        <v>579650.80856124987</v>
      </c>
      <c r="BD95" s="302"/>
      <c r="BE95" s="302"/>
      <c r="BF95" s="302"/>
      <c r="BG95" s="302"/>
      <c r="BH95" s="302"/>
      <c r="BI95" s="302"/>
      <c r="BJ95" s="302"/>
      <c r="BK95" s="302"/>
      <c r="BL95" s="303"/>
    </row>
    <row r="96" spans="1:64" x14ac:dyDescent="0.25">
      <c r="A96" s="1526"/>
      <c r="B96" s="126" t="s">
        <v>127</v>
      </c>
      <c r="C96" s="127" t="s">
        <v>28</v>
      </c>
      <c r="D96" s="273">
        <f t="shared" si="84"/>
        <v>59837.611471102944</v>
      </c>
      <c r="E96" s="253">
        <v>59837.611471102944</v>
      </c>
      <c r="F96" s="253">
        <v>0</v>
      </c>
      <c r="G96" s="302"/>
      <c r="H96" s="302"/>
      <c r="I96" s="302"/>
      <c r="J96" s="302"/>
      <c r="K96" s="302"/>
      <c r="L96" s="302"/>
      <c r="M96" s="302"/>
      <c r="N96" s="302"/>
      <c r="O96" s="374"/>
      <c r="P96" s="273">
        <f t="shared" si="85"/>
        <v>61161.058308079548</v>
      </c>
      <c r="Q96" s="253">
        <v>61161.058308079548</v>
      </c>
      <c r="R96" s="253">
        <v>0</v>
      </c>
      <c r="S96" s="302"/>
      <c r="T96" s="302"/>
      <c r="U96" s="302"/>
      <c r="V96" s="302"/>
      <c r="W96" s="302"/>
      <c r="X96" s="302"/>
      <c r="Y96" s="302"/>
      <c r="Z96" s="302"/>
      <c r="AA96" s="374"/>
      <c r="AB96" s="273">
        <f t="shared" si="86"/>
        <v>63337.683138716769</v>
      </c>
      <c r="AC96" s="253">
        <v>63337.683138716769</v>
      </c>
      <c r="AD96" s="253">
        <v>0</v>
      </c>
      <c r="AE96" s="302"/>
      <c r="AF96" s="302"/>
      <c r="AG96" s="302"/>
      <c r="AH96" s="302"/>
      <c r="AI96" s="302"/>
      <c r="AJ96" s="302"/>
      <c r="AK96" s="302"/>
      <c r="AL96" s="302"/>
      <c r="AM96" s="374"/>
      <c r="AN96" s="288">
        <f t="shared" si="87"/>
        <v>63379.646879067375</v>
      </c>
      <c r="AO96" s="253">
        <v>63379.646879067375</v>
      </c>
      <c r="AP96" s="253">
        <v>0</v>
      </c>
      <c r="AQ96" s="302"/>
      <c r="AR96" s="302"/>
      <c r="AS96" s="302"/>
      <c r="AT96" s="302"/>
      <c r="AU96" s="302"/>
      <c r="AV96" s="302"/>
      <c r="AW96" s="302"/>
      <c r="AX96" s="302"/>
      <c r="AY96" s="374"/>
      <c r="AZ96" s="525"/>
      <c r="BA96" s="295">
        <f t="shared" si="88"/>
        <v>247715.99979696664</v>
      </c>
      <c r="BB96" s="273">
        <f t="shared" si="89"/>
        <v>247715.99979696664</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2574753.9897892699</v>
      </c>
      <c r="E97" s="274">
        <f>SUM(E91:E96)</f>
        <v>323979.7743456437</v>
      </c>
      <c r="F97" s="274">
        <f>SUM(F91:F96)</f>
        <v>2250774.215443626</v>
      </c>
      <c r="G97" s="334"/>
      <c r="H97" s="334"/>
      <c r="I97" s="334"/>
      <c r="J97" s="334"/>
      <c r="K97" s="334"/>
      <c r="L97" s="334"/>
      <c r="M97" s="334"/>
      <c r="N97" s="334"/>
      <c r="O97" s="375"/>
      <c r="P97" s="274">
        <f t="shared" si="85"/>
        <v>2631700.6148300283</v>
      </c>
      <c r="Q97" s="274">
        <f>SUM(Q91:Q96)</f>
        <v>331145.33455202327</v>
      </c>
      <c r="R97" s="274">
        <f>SUM(R91:R96)</f>
        <v>2300555.2802780052</v>
      </c>
      <c r="S97" s="334"/>
      <c r="T97" s="334"/>
      <c r="U97" s="334"/>
      <c r="V97" s="334"/>
      <c r="W97" s="334"/>
      <c r="X97" s="334"/>
      <c r="Y97" s="334"/>
      <c r="Z97" s="334"/>
      <c r="AA97" s="375"/>
      <c r="AB97" s="274">
        <f t="shared" si="86"/>
        <v>2725358.6558042075</v>
      </c>
      <c r="AC97" s="274">
        <f>SUM(AC91:AC96)</f>
        <v>342930.27055010403</v>
      </c>
      <c r="AD97" s="274">
        <f>SUM(AD91:AD96)</f>
        <v>2382428.3852541037</v>
      </c>
      <c r="AE97" s="334"/>
      <c r="AF97" s="334"/>
      <c r="AG97" s="334"/>
      <c r="AH97" s="334"/>
      <c r="AI97" s="334"/>
      <c r="AJ97" s="334"/>
      <c r="AK97" s="334"/>
      <c r="AL97" s="334"/>
      <c r="AM97" s="375"/>
      <c r="AN97" s="276">
        <f t="shared" si="87"/>
        <v>2727164.3145736326</v>
      </c>
      <c r="AO97" s="274">
        <f>SUM(AO91:AO96)</f>
        <v>343157.47552696138</v>
      </c>
      <c r="AP97" s="274">
        <f>SUM(AP91:AP96)</f>
        <v>2384006.8390466711</v>
      </c>
      <c r="AQ97" s="334"/>
      <c r="AR97" s="334"/>
      <c r="AS97" s="334"/>
      <c r="AT97" s="334"/>
      <c r="AU97" s="334"/>
      <c r="AV97" s="334"/>
      <c r="AW97" s="334"/>
      <c r="AX97" s="334"/>
      <c r="AY97" s="375"/>
      <c r="AZ97" s="298">
        <f>SUM(AZ91:AZ96)</f>
        <v>0</v>
      </c>
      <c r="BA97" s="296">
        <f t="shared" si="88"/>
        <v>10658977.574997138</v>
      </c>
      <c r="BB97" s="274">
        <f>SUM(BB91:BB96)</f>
        <v>1341212.8549747323</v>
      </c>
      <c r="BC97" s="274">
        <f>SUM(BC91:BC96)</f>
        <v>9317764.7200224064</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29848418.052355085</v>
      </c>
      <c r="E105" s="302"/>
      <c r="F105" s="302"/>
      <c r="G105" s="302"/>
      <c r="H105" s="302"/>
      <c r="I105" s="302"/>
      <c r="J105" s="302"/>
      <c r="K105" s="302"/>
      <c r="L105" s="302"/>
      <c r="M105" s="302"/>
      <c r="N105" s="302"/>
      <c r="O105" s="374"/>
      <c r="P105" s="273">
        <f>P88+P97+P104</f>
        <v>30436780.921834022</v>
      </c>
      <c r="Q105" s="302"/>
      <c r="R105" s="302"/>
      <c r="S105" s="302"/>
      <c r="T105" s="302"/>
      <c r="U105" s="302"/>
      <c r="V105" s="302"/>
      <c r="W105" s="302"/>
      <c r="X105" s="302"/>
      <c r="Y105" s="302"/>
      <c r="Z105" s="302"/>
      <c r="AA105" s="374"/>
      <c r="AB105" s="273">
        <f>AB88+AB97+AB104</f>
        <v>32826753.9945824</v>
      </c>
      <c r="AC105" s="302"/>
      <c r="AD105" s="302"/>
      <c r="AE105" s="302"/>
      <c r="AF105" s="302"/>
      <c r="AG105" s="302"/>
      <c r="AH105" s="302"/>
      <c r="AI105" s="302"/>
      <c r="AJ105" s="302"/>
      <c r="AK105" s="302"/>
      <c r="AL105" s="302"/>
      <c r="AM105" s="374"/>
      <c r="AN105" s="288">
        <f>AN88+AN97+AN104</f>
        <v>35240967.311448969</v>
      </c>
      <c r="AO105" s="302"/>
      <c r="AP105" s="302"/>
      <c r="AQ105" s="302"/>
      <c r="AR105" s="302"/>
      <c r="AS105" s="302"/>
      <c r="AT105" s="302"/>
      <c r="AU105" s="302"/>
      <c r="AV105" s="302"/>
      <c r="AW105" s="302"/>
      <c r="AX105" s="302"/>
      <c r="AY105" s="374"/>
      <c r="AZ105" s="299">
        <f>AZ88+AZ97+AZ104</f>
        <v>-963530.22124912613</v>
      </c>
      <c r="BA105" s="295">
        <f>BA88+BA97+BA104</f>
        <v>127389390.05897135</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7981025.2690106668</v>
      </c>
      <c r="E106" s="337"/>
      <c r="F106" s="337"/>
      <c r="G106" s="337"/>
      <c r="H106" s="337"/>
      <c r="I106" s="337"/>
      <c r="J106" s="337"/>
      <c r="K106" s="337"/>
      <c r="L106" s="337"/>
      <c r="M106" s="337"/>
      <c r="N106" s="337"/>
      <c r="O106" s="565"/>
      <c r="P106" s="343">
        <f>P17-P105</f>
        <v>8458929.6670083702</v>
      </c>
      <c r="Q106" s="337"/>
      <c r="R106" s="337"/>
      <c r="S106" s="337"/>
      <c r="T106" s="337"/>
      <c r="U106" s="337"/>
      <c r="V106" s="337"/>
      <c r="W106" s="337"/>
      <c r="X106" s="337"/>
      <c r="Y106" s="337"/>
      <c r="Z106" s="337"/>
      <c r="AA106" s="565"/>
      <c r="AB106" s="343">
        <f>AB17-AB105</f>
        <v>7414932.2037461177</v>
      </c>
      <c r="AC106" s="337"/>
      <c r="AD106" s="337"/>
      <c r="AE106" s="337"/>
      <c r="AF106" s="337"/>
      <c r="AG106" s="337"/>
      <c r="AH106" s="337"/>
      <c r="AI106" s="337"/>
      <c r="AJ106" s="337"/>
      <c r="AK106" s="337"/>
      <c r="AL106" s="337"/>
      <c r="AM106" s="565"/>
      <c r="AN106" s="343">
        <f>AN17-AN105</f>
        <v>3680505.0292974487</v>
      </c>
      <c r="AO106" s="337"/>
      <c r="AP106" s="337"/>
      <c r="AQ106" s="337"/>
      <c r="AR106" s="337"/>
      <c r="AS106" s="337"/>
      <c r="AT106" s="337"/>
      <c r="AU106" s="337"/>
      <c r="AV106" s="337"/>
      <c r="AW106" s="337"/>
      <c r="AX106" s="337"/>
      <c r="AY106" s="565"/>
      <c r="AZ106" s="857">
        <f>AZ17-AZ105</f>
        <v>2818286.1054461608</v>
      </c>
      <c r="BA106" s="344">
        <f>BA17-BA105</f>
        <v>30353678.274508744</v>
      </c>
      <c r="BB106" s="337"/>
      <c r="BC106" s="337"/>
      <c r="BD106" s="337"/>
      <c r="BE106" s="337"/>
      <c r="BF106" s="337"/>
      <c r="BG106" s="337"/>
      <c r="BH106" s="337"/>
      <c r="BI106" s="337"/>
      <c r="BJ106" s="337"/>
      <c r="BK106" s="337"/>
      <c r="BL106" s="338"/>
    </row>
    <row r="107" spans="1:64" x14ac:dyDescent="0.25">
      <c r="A107" s="266"/>
      <c r="B107" s="126" t="s">
        <v>270</v>
      </c>
      <c r="C107" s="127" t="s">
        <v>26</v>
      </c>
      <c r="D107" s="257">
        <v>2193983.846451032</v>
      </c>
      <c r="E107" s="339"/>
      <c r="F107" s="339"/>
      <c r="G107" s="339"/>
      <c r="H107" s="339"/>
      <c r="I107" s="339"/>
      <c r="J107" s="339"/>
      <c r="K107" s="339"/>
      <c r="L107" s="339"/>
      <c r="M107" s="339"/>
      <c r="N107" s="339"/>
      <c r="O107" s="376"/>
      <c r="P107" s="257">
        <v>2325359.7654606006</v>
      </c>
      <c r="Q107" s="339"/>
      <c r="R107" s="339"/>
      <c r="S107" s="339"/>
      <c r="T107" s="339"/>
      <c r="U107" s="339"/>
      <c r="V107" s="339"/>
      <c r="W107" s="339"/>
      <c r="X107" s="339"/>
      <c r="Y107" s="339"/>
      <c r="Z107" s="339"/>
      <c r="AA107" s="376"/>
      <c r="AB107" s="257">
        <v>2038364.8628098075</v>
      </c>
      <c r="AC107" s="339"/>
      <c r="AD107" s="339"/>
      <c r="AE107" s="339"/>
      <c r="AF107" s="339"/>
      <c r="AG107" s="339"/>
      <c r="AH107" s="339"/>
      <c r="AI107" s="339"/>
      <c r="AJ107" s="339"/>
      <c r="AK107" s="339"/>
      <c r="AL107" s="339"/>
      <c r="AM107" s="339"/>
      <c r="AN107" s="257">
        <v>1011770.8325538685</v>
      </c>
      <c r="AO107" s="339"/>
      <c r="AP107" s="339"/>
      <c r="AQ107" s="339"/>
      <c r="AR107" s="339"/>
      <c r="AS107" s="339"/>
      <c r="AT107" s="339"/>
      <c r="AU107" s="339"/>
      <c r="AV107" s="339"/>
      <c r="AW107" s="339"/>
      <c r="AX107" s="339"/>
      <c r="AY107" s="376"/>
      <c r="AZ107" s="257">
        <v>774746.85038714949</v>
      </c>
      <c r="BA107" s="295">
        <f>D107+P107+AB107+AN107+AZ107</f>
        <v>8344226.1576624569</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5787041.4225596348</v>
      </c>
      <c r="E108" s="341"/>
      <c r="F108" s="341"/>
      <c r="G108" s="341"/>
      <c r="H108" s="341"/>
      <c r="I108" s="341"/>
      <c r="J108" s="341"/>
      <c r="K108" s="341"/>
      <c r="L108" s="341"/>
      <c r="M108" s="341"/>
      <c r="N108" s="341"/>
      <c r="O108" s="1117"/>
      <c r="P108" s="556">
        <f>P106-P107</f>
        <v>6133569.9015477691</v>
      </c>
      <c r="Q108" s="341"/>
      <c r="R108" s="341"/>
      <c r="S108" s="341"/>
      <c r="T108" s="341"/>
      <c r="U108" s="341"/>
      <c r="V108" s="341"/>
      <c r="W108" s="341"/>
      <c r="X108" s="341"/>
      <c r="Y108" s="341"/>
      <c r="Z108" s="341"/>
      <c r="AA108" s="1117"/>
      <c r="AB108" s="556">
        <f>AB106-AB107</f>
        <v>5376567.3409363106</v>
      </c>
      <c r="AC108" s="341"/>
      <c r="AD108" s="341"/>
      <c r="AE108" s="341"/>
      <c r="AF108" s="341"/>
      <c r="AG108" s="341"/>
      <c r="AH108" s="341"/>
      <c r="AI108" s="341"/>
      <c r="AJ108" s="341"/>
      <c r="AK108" s="341"/>
      <c r="AL108" s="341"/>
      <c r="AM108" s="341"/>
      <c r="AN108" s="549">
        <f>AN106-AN107</f>
        <v>2668734.19674358</v>
      </c>
      <c r="AO108" s="341"/>
      <c r="AP108" s="341"/>
      <c r="AQ108" s="341"/>
      <c r="AR108" s="341"/>
      <c r="AS108" s="341"/>
      <c r="AT108" s="341"/>
      <c r="AU108" s="341"/>
      <c r="AV108" s="341"/>
      <c r="AW108" s="341"/>
      <c r="AX108" s="341"/>
      <c r="AY108" s="1117"/>
      <c r="AZ108" s="578">
        <f>AZ106-AZ107</f>
        <v>2043539.2550590113</v>
      </c>
      <c r="BA108" s="346">
        <f>BA106-BA107</f>
        <v>22009452.116846286</v>
      </c>
      <c r="BB108" s="517"/>
      <c r="BC108" s="517"/>
      <c r="BD108" s="517"/>
      <c r="BE108" s="517"/>
      <c r="BF108" s="517"/>
      <c r="BG108" s="517"/>
      <c r="BH108" s="517"/>
      <c r="BI108" s="517"/>
      <c r="BJ108" s="341"/>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19054.238479257998</v>
      </c>
      <c r="E9" s="736">
        <v>8965.2281105959992</v>
      </c>
      <c r="F9" s="736">
        <v>1673.5760368660001</v>
      </c>
      <c r="G9" s="736">
        <v>5939.4343317960002</v>
      </c>
      <c r="H9" s="736">
        <v>1005</v>
      </c>
      <c r="I9" s="736">
        <v>51</v>
      </c>
      <c r="J9" s="736">
        <v>962</v>
      </c>
      <c r="K9" s="736">
        <v>0</v>
      </c>
      <c r="L9" s="736">
        <v>108</v>
      </c>
      <c r="M9" s="736">
        <v>350</v>
      </c>
      <c r="N9" s="736">
        <v>0</v>
      </c>
      <c r="O9" s="803">
        <v>0</v>
      </c>
      <c r="P9" s="735">
        <f>SUM(Q9:AA9)</f>
        <v>19710.555913982</v>
      </c>
      <c r="Q9" s="736">
        <v>9373.5795698959992</v>
      </c>
      <c r="R9" s="736">
        <v>1740.7612903230001</v>
      </c>
      <c r="S9" s="736">
        <v>6092.4817204299998</v>
      </c>
      <c r="T9" s="736">
        <v>1026</v>
      </c>
      <c r="U9" s="736">
        <v>46</v>
      </c>
      <c r="V9" s="736">
        <v>980.73333333300002</v>
      </c>
      <c r="W9" s="736">
        <v>0</v>
      </c>
      <c r="X9" s="736">
        <v>109</v>
      </c>
      <c r="Y9" s="736">
        <v>342</v>
      </c>
      <c r="Z9" s="736">
        <v>0</v>
      </c>
      <c r="AA9" s="737">
        <v>0</v>
      </c>
      <c r="AB9" s="741">
        <f>SUM(AC9:AM9)</f>
        <v>20221.712903223</v>
      </c>
      <c r="AC9" s="736">
        <v>9649.4150537620008</v>
      </c>
      <c r="AD9" s="736">
        <v>1791.109677418</v>
      </c>
      <c r="AE9" s="736">
        <v>6184.5</v>
      </c>
      <c r="AF9" s="736">
        <v>1062.6881720429999</v>
      </c>
      <c r="AG9" s="736">
        <v>38</v>
      </c>
      <c r="AH9" s="736">
        <v>997</v>
      </c>
      <c r="AI9" s="736">
        <v>0</v>
      </c>
      <c r="AJ9" s="736">
        <v>106</v>
      </c>
      <c r="AK9" s="736">
        <v>393</v>
      </c>
      <c r="AL9" s="736">
        <v>0</v>
      </c>
      <c r="AM9" s="737">
        <v>0</v>
      </c>
      <c r="AN9" s="735">
        <f>SUM(AO9:AY9)</f>
        <v>20611.582795697999</v>
      </c>
      <c r="AO9" s="736">
        <v>9804.0172043019993</v>
      </c>
      <c r="AP9" s="736">
        <v>1870.9204301059999</v>
      </c>
      <c r="AQ9" s="736">
        <v>6280</v>
      </c>
      <c r="AR9" s="736">
        <v>1070.64516129</v>
      </c>
      <c r="AS9" s="736">
        <v>33</v>
      </c>
      <c r="AT9" s="736">
        <v>1026</v>
      </c>
      <c r="AU9" s="736">
        <v>0</v>
      </c>
      <c r="AV9" s="736">
        <v>101</v>
      </c>
      <c r="AW9" s="736">
        <v>426</v>
      </c>
      <c r="AX9" s="736">
        <v>0</v>
      </c>
      <c r="AY9" s="737">
        <v>0</v>
      </c>
      <c r="AZ9" s="852"/>
      <c r="BA9" s="739">
        <f>AN9+AB9+P9+D9+AZ9</f>
        <v>79598.090092161001</v>
      </c>
      <c r="BB9" s="740">
        <f t="shared" ref="BB9:BL9" si="0">AO9+AC9+Q9+E9</f>
        <v>37792.239938555998</v>
      </c>
      <c r="BC9" s="740">
        <f t="shared" si="0"/>
        <v>7076.3674347130009</v>
      </c>
      <c r="BD9" s="740">
        <f t="shared" si="0"/>
        <v>24496.416052225999</v>
      </c>
      <c r="BE9" s="740">
        <f t="shared" si="0"/>
        <v>4164.3333333330002</v>
      </c>
      <c r="BF9" s="740">
        <f t="shared" si="0"/>
        <v>168</v>
      </c>
      <c r="BG9" s="740">
        <f t="shared" si="0"/>
        <v>3965.7333333329998</v>
      </c>
      <c r="BH9" s="740">
        <f t="shared" si="0"/>
        <v>0</v>
      </c>
      <c r="BI9" s="741">
        <f t="shared" si="0"/>
        <v>424</v>
      </c>
      <c r="BJ9" s="741">
        <f t="shared" si="0"/>
        <v>1511</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34908936.219999999</v>
      </c>
      <c r="E11" s="249">
        <v>12244618.91</v>
      </c>
      <c r="F11" s="249">
        <v>2285753.42</v>
      </c>
      <c r="G11" s="249">
        <v>8112020.0099999998</v>
      </c>
      <c r="H11" s="249">
        <v>1372618.9500000002</v>
      </c>
      <c r="I11" s="249">
        <v>69655.290000000008</v>
      </c>
      <c r="J11" s="249">
        <v>1313889.98</v>
      </c>
      <c r="K11" s="249">
        <v>0</v>
      </c>
      <c r="L11" s="249">
        <v>147505.32</v>
      </c>
      <c r="M11" s="249">
        <v>9362874.3399999999</v>
      </c>
      <c r="N11" s="249">
        <v>0</v>
      </c>
      <c r="O11" s="249">
        <v>0</v>
      </c>
      <c r="P11" s="269">
        <f t="shared" ref="P11:P16" si="2">SUM(Q11:AA11)</f>
        <v>35601623.510000005</v>
      </c>
      <c r="Q11" s="249">
        <v>12802341.260000002</v>
      </c>
      <c r="R11" s="249">
        <v>2377514.36</v>
      </c>
      <c r="S11" s="249">
        <v>8321050.6200000001</v>
      </c>
      <c r="T11" s="249">
        <v>1401300.54</v>
      </c>
      <c r="U11" s="249">
        <v>62826.34</v>
      </c>
      <c r="V11" s="249">
        <v>1339475.7799999998</v>
      </c>
      <c r="W11" s="249">
        <v>0</v>
      </c>
      <c r="X11" s="249">
        <v>148871.10999999999</v>
      </c>
      <c r="Y11" s="249">
        <v>9148243.5</v>
      </c>
      <c r="Z11" s="249">
        <v>0</v>
      </c>
      <c r="AA11" s="250">
        <v>0</v>
      </c>
      <c r="AB11" s="269">
        <f t="shared" ref="AB11:AB16" si="3">SUM(AC11:AM11)</f>
        <v>37594313.039999992</v>
      </c>
      <c r="AC11" s="249">
        <v>13179074.58</v>
      </c>
      <c r="AD11" s="249">
        <v>2446279.6800000002</v>
      </c>
      <c r="AE11" s="249">
        <v>8446728.2599999998</v>
      </c>
      <c r="AF11" s="249">
        <v>1451408.88</v>
      </c>
      <c r="AG11" s="249">
        <v>51900.020000000004</v>
      </c>
      <c r="AH11" s="249">
        <v>1361692.63</v>
      </c>
      <c r="AI11" s="249">
        <v>0</v>
      </c>
      <c r="AJ11" s="251">
        <v>144773.74</v>
      </c>
      <c r="AK11" s="249">
        <v>10512455.25</v>
      </c>
      <c r="AL11" s="249">
        <v>0</v>
      </c>
      <c r="AM11" s="250">
        <v>0</v>
      </c>
      <c r="AN11" s="269">
        <f t="shared" ref="AN11:AN16" si="4">SUM(AO11:AY11)</f>
        <v>37629606.480000004</v>
      </c>
      <c r="AO11" s="249">
        <v>11889233.65</v>
      </c>
      <c r="AP11" s="249">
        <v>2268846.4900000002</v>
      </c>
      <c r="AQ11" s="249">
        <v>7615693.2000000002</v>
      </c>
      <c r="AR11" s="249">
        <v>1298360.68</v>
      </c>
      <c r="AS11" s="249">
        <v>40018.770000000004</v>
      </c>
      <c r="AT11" s="249">
        <v>1244219.94</v>
      </c>
      <c r="AU11" s="249">
        <v>0</v>
      </c>
      <c r="AV11" s="249">
        <v>122481.69</v>
      </c>
      <c r="AW11" s="249">
        <v>13150752.060000001</v>
      </c>
      <c r="AX11" s="249">
        <v>0</v>
      </c>
      <c r="AY11" s="250">
        <v>0</v>
      </c>
      <c r="AZ11" s="853">
        <v>1854027.3129184362</v>
      </c>
      <c r="BA11" s="320">
        <f t="shared" ref="BA11:BA16" si="5">SUM(BB11:BL11)+AZ11</f>
        <v>147588506.56291842</v>
      </c>
      <c r="BB11" s="270">
        <f t="shared" ref="BB11:BL16" si="6">E11+Q11+AC11+AO11</f>
        <v>50115268.399999999</v>
      </c>
      <c r="BC11" s="270">
        <f t="shared" si="6"/>
        <v>9378393.9499999993</v>
      </c>
      <c r="BD11" s="270">
        <f t="shared" si="6"/>
        <v>32495492.09</v>
      </c>
      <c r="BE11" s="270">
        <f t="shared" si="6"/>
        <v>5523689.0499999998</v>
      </c>
      <c r="BF11" s="270">
        <f t="shared" si="6"/>
        <v>224400.42000000004</v>
      </c>
      <c r="BG11" s="270">
        <f t="shared" si="6"/>
        <v>5259278.33</v>
      </c>
      <c r="BH11" s="270">
        <f t="shared" si="6"/>
        <v>0</v>
      </c>
      <c r="BI11" s="270">
        <f t="shared" si="6"/>
        <v>563631.86</v>
      </c>
      <c r="BJ11" s="270">
        <f t="shared" si="6"/>
        <v>42174325.149999999</v>
      </c>
      <c r="BK11" s="270">
        <f t="shared" si="6"/>
        <v>0</v>
      </c>
      <c r="BL11" s="294">
        <f t="shared" si="6"/>
        <v>0</v>
      </c>
    </row>
    <row r="12" spans="1:64" x14ac:dyDescent="0.25">
      <c r="A12" s="1529"/>
      <c r="B12" s="126" t="s">
        <v>1314</v>
      </c>
      <c r="C12" s="127" t="s">
        <v>1323</v>
      </c>
      <c r="D12" s="269">
        <f t="shared" si="1"/>
        <v>540199.82128441427</v>
      </c>
      <c r="E12" s="249">
        <v>185764.26918752279</v>
      </c>
      <c r="F12" s="249">
        <v>34763.267840234403</v>
      </c>
      <c r="G12" s="249">
        <v>120452.33982998638</v>
      </c>
      <c r="H12" s="249">
        <v>20474.879060856674</v>
      </c>
      <c r="I12" s="249">
        <v>831.79400924196568</v>
      </c>
      <c r="J12" s="249">
        <v>19494.777272832594</v>
      </c>
      <c r="K12" s="249">
        <v>0</v>
      </c>
      <c r="L12" s="249">
        <v>2089.2367517222388</v>
      </c>
      <c r="M12" s="249">
        <v>156329.25733201727</v>
      </c>
      <c r="N12" s="249">
        <v>0</v>
      </c>
      <c r="O12" s="249">
        <v>0</v>
      </c>
      <c r="P12" s="269">
        <f t="shared" si="2"/>
        <v>556171.32364097668</v>
      </c>
      <c r="Q12" s="249">
        <v>191256.55990327909</v>
      </c>
      <c r="R12" s="249">
        <v>35791.075685323987</v>
      </c>
      <c r="S12" s="249">
        <v>124013.62355065462</v>
      </c>
      <c r="T12" s="249">
        <v>21080.237608353546</v>
      </c>
      <c r="U12" s="249">
        <v>856.38676076712386</v>
      </c>
      <c r="V12" s="249">
        <v>20071.158213524857</v>
      </c>
      <c r="W12" s="249">
        <v>0</v>
      </c>
      <c r="X12" s="249">
        <v>2151.0069493209903</v>
      </c>
      <c r="Y12" s="249">
        <v>160951.27496975244</v>
      </c>
      <c r="Z12" s="249">
        <v>0</v>
      </c>
      <c r="AA12" s="250">
        <v>0</v>
      </c>
      <c r="AB12" s="269">
        <f t="shared" si="3"/>
        <v>573012.08213476441</v>
      </c>
      <c r="AC12" s="249">
        <v>197047.77099017604</v>
      </c>
      <c r="AD12" s="249">
        <v>36874.822430667708</v>
      </c>
      <c r="AE12" s="249">
        <v>127768.73172574681</v>
      </c>
      <c r="AF12" s="249">
        <v>21718.543064718837</v>
      </c>
      <c r="AG12" s="249">
        <v>882.31798375960273</v>
      </c>
      <c r="AH12" s="249">
        <v>20678.908943914499</v>
      </c>
      <c r="AI12" s="249">
        <v>0</v>
      </c>
      <c r="AJ12" s="249">
        <v>2216.1390174665203</v>
      </c>
      <c r="AK12" s="249">
        <v>165824.84797831438</v>
      </c>
      <c r="AL12" s="249">
        <v>0</v>
      </c>
      <c r="AM12" s="250">
        <v>0</v>
      </c>
      <c r="AN12" s="269">
        <f t="shared" si="4"/>
        <v>500334.12066461879</v>
      </c>
      <c r="AO12" s="249">
        <v>172055.22588632954</v>
      </c>
      <c r="AP12" s="249">
        <v>32197.805998745014</v>
      </c>
      <c r="AQ12" s="249">
        <v>111563.19042745834</v>
      </c>
      <c r="AR12" s="249">
        <v>18963.872639333109</v>
      </c>
      <c r="AS12" s="249">
        <v>770.40922227380975</v>
      </c>
      <c r="AT12" s="249">
        <v>18056.100465127471</v>
      </c>
      <c r="AU12" s="249">
        <v>0</v>
      </c>
      <c r="AV12" s="249">
        <v>1935.0551256158108</v>
      </c>
      <c r="AW12" s="249">
        <v>144792.46089973568</v>
      </c>
      <c r="AX12" s="249">
        <v>0</v>
      </c>
      <c r="AY12" s="250">
        <v>0</v>
      </c>
      <c r="AZ12" s="853"/>
      <c r="BA12" s="289">
        <f t="shared" si="5"/>
        <v>2169717.3477247739</v>
      </c>
      <c r="BB12" s="270">
        <f t="shared" si="6"/>
        <v>746123.82596730744</v>
      </c>
      <c r="BC12" s="270">
        <f t="shared" si="6"/>
        <v>139626.97195497112</v>
      </c>
      <c r="BD12" s="270">
        <f t="shared" si="6"/>
        <v>483797.88553384616</v>
      </c>
      <c r="BE12" s="270">
        <f t="shared" si="6"/>
        <v>82237.532373262162</v>
      </c>
      <c r="BF12" s="270">
        <f t="shared" si="6"/>
        <v>3340.907976042502</v>
      </c>
      <c r="BG12" s="270">
        <f t="shared" si="6"/>
        <v>78300.944895399429</v>
      </c>
      <c r="BH12" s="270">
        <f t="shared" si="6"/>
        <v>0</v>
      </c>
      <c r="BI12" s="270">
        <f t="shared" si="6"/>
        <v>8391.4378441255612</v>
      </c>
      <c r="BJ12" s="270">
        <f t="shared" si="6"/>
        <v>627897.84117981978</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69">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13037.776359567193</v>
      </c>
      <c r="E16" s="249">
        <v>4483.4390939018967</v>
      </c>
      <c r="F16" s="249">
        <v>839.01492331313204</v>
      </c>
      <c r="G16" s="249">
        <v>2907.1291896320731</v>
      </c>
      <c r="H16" s="249">
        <v>494.1632404652118</v>
      </c>
      <c r="I16" s="249">
        <v>20.07543105797285</v>
      </c>
      <c r="J16" s="249">
        <v>470.50838643085234</v>
      </c>
      <c r="K16" s="249">
        <v>0</v>
      </c>
      <c r="L16" s="249">
        <v>50.423936584017987</v>
      </c>
      <c r="M16" s="249">
        <v>3773.0221581820356</v>
      </c>
      <c r="N16" s="249">
        <v>0</v>
      </c>
      <c r="O16" s="249">
        <v>0</v>
      </c>
      <c r="P16" s="269">
        <f t="shared" si="2"/>
        <v>83869.578636086168</v>
      </c>
      <c r="Q16" s="249">
        <v>30104.041842765255</v>
      </c>
      <c r="R16" s="249">
        <v>5592.3330169631436</v>
      </c>
      <c r="S16" s="249">
        <v>19564.641087905748</v>
      </c>
      <c r="T16" s="249">
        <v>3296.011299610142</v>
      </c>
      <c r="U16" s="249">
        <v>147.21158207605632</v>
      </c>
      <c r="V16" s="249">
        <v>3150.0914761129789</v>
      </c>
      <c r="W16" s="249">
        <v>0</v>
      </c>
      <c r="X16" s="249">
        <v>349.59963391645721</v>
      </c>
      <c r="Y16" s="249">
        <v>21665.648696736382</v>
      </c>
      <c r="Z16" s="249">
        <v>0</v>
      </c>
      <c r="AA16" s="250">
        <v>0</v>
      </c>
      <c r="AB16" s="269">
        <f t="shared" si="3"/>
        <v>2104.5436561652268</v>
      </c>
      <c r="AC16" s="249">
        <v>723.71185412691318</v>
      </c>
      <c r="AD16" s="249">
        <v>135.43287486986952</v>
      </c>
      <c r="AE16" s="249">
        <v>469.26562666519294</v>
      </c>
      <c r="AF16" s="249">
        <v>79.767291917686876</v>
      </c>
      <c r="AG16" s="249">
        <v>3.2405542105219598</v>
      </c>
      <c r="AH16" s="249">
        <v>75.948951149861472</v>
      </c>
      <c r="AI16" s="249">
        <v>0</v>
      </c>
      <c r="AJ16" s="249">
        <v>8.1393769098441222</v>
      </c>
      <c r="AK16" s="249">
        <v>609.03712631533688</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99011.898651818599</v>
      </c>
      <c r="BB16" s="270">
        <f t="shared" si="6"/>
        <v>35311.19279079407</v>
      </c>
      <c r="BC16" s="270">
        <f t="shared" si="6"/>
        <v>6566.7808151461459</v>
      </c>
      <c r="BD16" s="270">
        <f t="shared" si="6"/>
        <v>22941.035904203014</v>
      </c>
      <c r="BE16" s="270">
        <f t="shared" si="6"/>
        <v>3869.941831993041</v>
      </c>
      <c r="BF16" s="270">
        <f t="shared" si="6"/>
        <v>170.52756734455113</v>
      </c>
      <c r="BG16" s="270">
        <f t="shared" si="6"/>
        <v>3696.5488136936924</v>
      </c>
      <c r="BH16" s="270">
        <f t="shared" si="6"/>
        <v>0</v>
      </c>
      <c r="BI16" s="270">
        <f t="shared" si="6"/>
        <v>408.16294741031936</v>
      </c>
      <c r="BJ16" s="270">
        <f t="shared" si="6"/>
        <v>26047.707981233754</v>
      </c>
      <c r="BK16" s="270">
        <f t="shared" si="6"/>
        <v>0</v>
      </c>
      <c r="BL16" s="290">
        <f t="shared" si="6"/>
        <v>0</v>
      </c>
    </row>
    <row r="17" spans="1:64" s="209" customFormat="1" x14ac:dyDescent="0.25">
      <c r="A17" s="1529"/>
      <c r="B17" s="128" t="s">
        <v>202</v>
      </c>
      <c r="C17" s="308" t="s">
        <v>14</v>
      </c>
      <c r="D17" s="271">
        <f>SUM(D11:D16)</f>
        <v>35462173.817643978</v>
      </c>
      <c r="E17" s="271">
        <f>SUM(E11:E16)</f>
        <v>12434866.618281426</v>
      </c>
      <c r="F17" s="271">
        <f>SUM(F11:F16)</f>
        <v>2321355.7027635477</v>
      </c>
      <c r="G17" s="271">
        <f t="shared" ref="G17:O17" si="7">SUM(G11:G16)</f>
        <v>8235379.4790196177</v>
      </c>
      <c r="H17" s="271">
        <f t="shared" si="7"/>
        <v>1393587.9923013221</v>
      </c>
      <c r="I17" s="271">
        <f t="shared" si="7"/>
        <v>70507.159440299947</v>
      </c>
      <c r="J17" s="271">
        <f t="shared" si="7"/>
        <v>1333855.2656592634</v>
      </c>
      <c r="K17" s="271">
        <f t="shared" si="7"/>
        <v>0</v>
      </c>
      <c r="L17" s="271">
        <f t="shared" si="7"/>
        <v>149644.98068830624</v>
      </c>
      <c r="M17" s="271">
        <f t="shared" si="7"/>
        <v>9522976.6194901988</v>
      </c>
      <c r="N17" s="271">
        <f t="shared" si="7"/>
        <v>0</v>
      </c>
      <c r="O17" s="271">
        <f t="shared" si="7"/>
        <v>0</v>
      </c>
      <c r="P17" s="287">
        <f>SUM(P11:P16)</f>
        <v>36241664.412277073</v>
      </c>
      <c r="Q17" s="271">
        <f>SUM(Q11:Q16)</f>
        <v>13023701.861746047</v>
      </c>
      <c r="R17" s="271">
        <f>SUM(R11:R16)</f>
        <v>2418897.7687022872</v>
      </c>
      <c r="S17" s="271">
        <f t="shared" ref="S17:AA17" si="8">SUM(S11:S16)</f>
        <v>8464628.8846385609</v>
      </c>
      <c r="T17" s="271">
        <f t="shared" si="8"/>
        <v>1425676.7889079638</v>
      </c>
      <c r="U17" s="271">
        <f t="shared" si="8"/>
        <v>63829.938342843183</v>
      </c>
      <c r="V17" s="271">
        <f t="shared" si="8"/>
        <v>1362697.0296896377</v>
      </c>
      <c r="W17" s="271">
        <f t="shared" si="8"/>
        <v>0</v>
      </c>
      <c r="X17" s="271">
        <f t="shared" si="8"/>
        <v>151371.71658323743</v>
      </c>
      <c r="Y17" s="271">
        <f t="shared" si="8"/>
        <v>9330860.4236664884</v>
      </c>
      <c r="Z17" s="271">
        <f t="shared" si="8"/>
        <v>0</v>
      </c>
      <c r="AA17" s="869">
        <f t="shared" si="8"/>
        <v>0</v>
      </c>
      <c r="AB17" s="287">
        <f>SUM(AB11:AB16)</f>
        <v>38169429.665790915</v>
      </c>
      <c r="AC17" s="271">
        <f>SUM(AC11:AC16)</f>
        <v>13376846.062844303</v>
      </c>
      <c r="AD17" s="271">
        <f>SUM(AD11:AD16)</f>
        <v>2483289.9353055381</v>
      </c>
      <c r="AE17" s="271">
        <f t="shared" ref="AE17:AM17" si="9">SUM(AE11:AE16)</f>
        <v>8574966.2573524117</v>
      </c>
      <c r="AF17" s="271">
        <f t="shared" si="9"/>
        <v>1473207.1903566364</v>
      </c>
      <c r="AG17" s="271">
        <f t="shared" si="9"/>
        <v>52785.578537970126</v>
      </c>
      <c r="AH17" s="271">
        <f t="shared" si="9"/>
        <v>1382447.4878950643</v>
      </c>
      <c r="AI17" s="271">
        <f t="shared" si="9"/>
        <v>0</v>
      </c>
      <c r="AJ17" s="271">
        <f t="shared" si="9"/>
        <v>146998.01839437635</v>
      </c>
      <c r="AK17" s="271">
        <f t="shared" si="9"/>
        <v>10678889.13510463</v>
      </c>
      <c r="AL17" s="271">
        <f t="shared" si="9"/>
        <v>0</v>
      </c>
      <c r="AM17" s="271">
        <f t="shared" si="9"/>
        <v>0</v>
      </c>
      <c r="AN17" s="287">
        <f>SUM(AN11:AN16)</f>
        <v>38129940.600664623</v>
      </c>
      <c r="AO17" s="271">
        <f>SUM(AO11:AO16)</f>
        <v>12061288.87588633</v>
      </c>
      <c r="AP17" s="271">
        <f t="shared" ref="AP17:AZ17" si="10">SUM(AP11:AP16)</f>
        <v>2301044.2959987451</v>
      </c>
      <c r="AQ17" s="271">
        <f t="shared" si="10"/>
        <v>7727256.3904274581</v>
      </c>
      <c r="AR17" s="271">
        <f t="shared" si="10"/>
        <v>1317324.5526393331</v>
      </c>
      <c r="AS17" s="271">
        <f t="shared" si="10"/>
        <v>40789.179222273815</v>
      </c>
      <c r="AT17" s="271">
        <f t="shared" si="10"/>
        <v>1262276.0404651274</v>
      </c>
      <c r="AU17" s="271">
        <f t="shared" si="10"/>
        <v>0</v>
      </c>
      <c r="AV17" s="271">
        <f t="shared" si="10"/>
        <v>124416.74512561581</v>
      </c>
      <c r="AW17" s="271">
        <f t="shared" si="10"/>
        <v>13295544.520899735</v>
      </c>
      <c r="AX17" s="271">
        <f t="shared" si="10"/>
        <v>0</v>
      </c>
      <c r="AY17" s="280">
        <f t="shared" si="10"/>
        <v>0</v>
      </c>
      <c r="AZ17" s="292">
        <f t="shared" si="10"/>
        <v>1854027.3129184362</v>
      </c>
      <c r="BA17" s="291">
        <f>SUM(BA11:BA16)</f>
        <v>149857235.809295</v>
      </c>
      <c r="BB17" s="271">
        <f>SUM(BB11:BB16)</f>
        <v>50896703.418758094</v>
      </c>
      <c r="BC17" s="271">
        <f t="shared" ref="BC17:BL17" si="11">SUM(BC11:BC16)</f>
        <v>9524587.7027701177</v>
      </c>
      <c r="BD17" s="271">
        <f t="shared" si="11"/>
        <v>33002231.011438049</v>
      </c>
      <c r="BE17" s="271">
        <f t="shared" si="11"/>
        <v>5609796.5242052553</v>
      </c>
      <c r="BF17" s="271">
        <f t="shared" si="11"/>
        <v>227911.85554338709</v>
      </c>
      <c r="BG17" s="271">
        <f t="shared" si="11"/>
        <v>5341275.823709094</v>
      </c>
      <c r="BH17" s="271">
        <f t="shared" si="11"/>
        <v>0</v>
      </c>
      <c r="BI17" s="271">
        <f t="shared" si="11"/>
        <v>572431.46079153591</v>
      </c>
      <c r="BJ17" s="271">
        <f>SUM(BJ11:BJ16)</f>
        <v>42828270.699161053</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1245" t="s">
        <v>36</v>
      </c>
      <c r="E19" s="215" t="s">
        <v>932</v>
      </c>
      <c r="F19" s="215" t="s">
        <v>933</v>
      </c>
      <c r="G19" s="215" t="s">
        <v>934</v>
      </c>
      <c r="H19" s="215" t="s">
        <v>935</v>
      </c>
      <c r="I19" s="1246" t="s">
        <v>47</v>
      </c>
      <c r="J19" s="1246" t="s">
        <v>48</v>
      </c>
      <c r="K19" s="1246" t="s">
        <v>50</v>
      </c>
      <c r="L19" s="1246" t="s">
        <v>49</v>
      </c>
      <c r="M19" s="215" t="s">
        <v>1537</v>
      </c>
      <c r="N19" s="215" t="s">
        <v>137</v>
      </c>
      <c r="O19" s="1247" t="s">
        <v>138</v>
      </c>
      <c r="P19" s="1248" t="s">
        <v>36</v>
      </c>
      <c r="Q19" s="215" t="s">
        <v>932</v>
      </c>
      <c r="R19" s="215" t="s">
        <v>933</v>
      </c>
      <c r="S19" s="215" t="s">
        <v>934</v>
      </c>
      <c r="T19" s="215" t="s">
        <v>935</v>
      </c>
      <c r="U19" s="1246" t="s">
        <v>47</v>
      </c>
      <c r="V19" s="1246" t="s">
        <v>48</v>
      </c>
      <c r="W19" s="1246" t="s">
        <v>50</v>
      </c>
      <c r="X19" s="1246" t="s">
        <v>49</v>
      </c>
      <c r="Y19" s="215" t="s">
        <v>1537</v>
      </c>
      <c r="Z19" s="215" t="s">
        <v>137</v>
      </c>
      <c r="AA19" s="1247" t="s">
        <v>138</v>
      </c>
      <c r="AB19" s="1245" t="s">
        <v>36</v>
      </c>
      <c r="AC19" s="215" t="s">
        <v>932</v>
      </c>
      <c r="AD19" s="215" t="s">
        <v>933</v>
      </c>
      <c r="AE19" s="215" t="s">
        <v>934</v>
      </c>
      <c r="AF19" s="215" t="s">
        <v>935</v>
      </c>
      <c r="AG19" s="1246" t="s">
        <v>47</v>
      </c>
      <c r="AH19" s="1246" t="s">
        <v>48</v>
      </c>
      <c r="AI19" s="1246" t="s">
        <v>50</v>
      </c>
      <c r="AJ19" s="1246" t="s">
        <v>49</v>
      </c>
      <c r="AK19" s="215" t="s">
        <v>1537</v>
      </c>
      <c r="AL19" s="215" t="s">
        <v>137</v>
      </c>
      <c r="AM19" s="1247" t="s">
        <v>138</v>
      </c>
      <c r="AN19" s="1248" t="s">
        <v>36</v>
      </c>
      <c r="AO19" s="215" t="s">
        <v>932</v>
      </c>
      <c r="AP19" s="215" t="s">
        <v>933</v>
      </c>
      <c r="AQ19" s="215" t="s">
        <v>934</v>
      </c>
      <c r="AR19" s="215" t="s">
        <v>935</v>
      </c>
      <c r="AS19" s="1246" t="s">
        <v>47</v>
      </c>
      <c r="AT19" s="1246" t="s">
        <v>48</v>
      </c>
      <c r="AU19" s="1246" t="s">
        <v>50</v>
      </c>
      <c r="AV19" s="1246" t="s">
        <v>49</v>
      </c>
      <c r="AW19" s="215" t="s">
        <v>1537</v>
      </c>
      <c r="AX19" s="215" t="s">
        <v>137</v>
      </c>
      <c r="AY19" s="216" t="s">
        <v>138</v>
      </c>
      <c r="AZ19" s="217" t="s">
        <v>903</v>
      </c>
      <c r="BA19" s="1249" t="s">
        <v>36</v>
      </c>
      <c r="BB19" s="215" t="s">
        <v>932</v>
      </c>
      <c r="BC19" s="215" t="s">
        <v>933</v>
      </c>
      <c r="BD19" s="215" t="s">
        <v>934</v>
      </c>
      <c r="BE19" s="215" t="s">
        <v>935</v>
      </c>
      <c r="BF19" s="215" t="s">
        <v>47</v>
      </c>
      <c r="BG19" s="215" t="s">
        <v>48</v>
      </c>
      <c r="BH19" s="215" t="s">
        <v>50</v>
      </c>
      <c r="BI19" s="215" t="s">
        <v>49</v>
      </c>
      <c r="BJ19" s="215" t="s">
        <v>1537</v>
      </c>
      <c r="BK19" s="215" t="s">
        <v>137</v>
      </c>
      <c r="BL19" s="1250" t="s">
        <v>138</v>
      </c>
    </row>
    <row r="20" spans="1:64" ht="14.85" customHeight="1" x14ac:dyDescent="0.25">
      <c r="A20" s="1528" t="s">
        <v>0</v>
      </c>
      <c r="B20" s="124">
        <v>2.1</v>
      </c>
      <c r="C20" s="125" t="s">
        <v>148</v>
      </c>
      <c r="D20" s="272">
        <f t="shared" ref="D20:D27" si="12">SUM(E20:O20)</f>
        <v>2586943.0099999998</v>
      </c>
      <c r="E20" s="251">
        <v>508940.75000000006</v>
      </c>
      <c r="F20" s="251">
        <v>572245.22</v>
      </c>
      <c r="G20" s="251">
        <v>566490.55000000005</v>
      </c>
      <c r="H20" s="251">
        <v>602171.35000000009</v>
      </c>
      <c r="I20" s="251">
        <v>4682.32</v>
      </c>
      <c r="J20" s="251">
        <v>183368.22999999998</v>
      </c>
      <c r="K20" s="251">
        <v>0</v>
      </c>
      <c r="L20" s="251">
        <v>0</v>
      </c>
      <c r="M20" s="251">
        <v>149044.59000000003</v>
      </c>
      <c r="N20" s="251">
        <v>0</v>
      </c>
      <c r="O20" s="252">
        <v>0</v>
      </c>
      <c r="P20" s="275">
        <f t="shared" ref="P20:P27" si="13">SUM(Q20:AA20)</f>
        <v>3774790.7900000005</v>
      </c>
      <c r="Q20" s="251">
        <v>520033.1999999999</v>
      </c>
      <c r="R20" s="251">
        <v>354138.41</v>
      </c>
      <c r="S20" s="251">
        <v>1462479.5999999999</v>
      </c>
      <c r="T20" s="251">
        <v>306549.07000000007</v>
      </c>
      <c r="U20" s="251">
        <v>0</v>
      </c>
      <c r="V20" s="251">
        <v>174171.53000000003</v>
      </c>
      <c r="W20" s="251">
        <v>0</v>
      </c>
      <c r="X20" s="251">
        <v>17638.899999999998</v>
      </c>
      <c r="Y20" s="251">
        <v>939780.08</v>
      </c>
      <c r="Z20" s="251">
        <v>0</v>
      </c>
      <c r="AA20" s="252">
        <v>0</v>
      </c>
      <c r="AB20" s="272">
        <f t="shared" ref="AB20:AB27" si="14">SUM(AC20:AM20)</f>
        <v>2316950.5999999996</v>
      </c>
      <c r="AC20" s="251">
        <v>565270.09000000008</v>
      </c>
      <c r="AD20" s="251">
        <v>92823.489999999991</v>
      </c>
      <c r="AE20" s="251">
        <v>828855.75999999989</v>
      </c>
      <c r="AF20" s="251">
        <v>124032.33000000002</v>
      </c>
      <c r="AG20" s="251">
        <v>0</v>
      </c>
      <c r="AH20" s="251">
        <v>299705.92000000004</v>
      </c>
      <c r="AI20" s="251">
        <v>0</v>
      </c>
      <c r="AJ20" s="251">
        <v>4196.01</v>
      </c>
      <c r="AK20" s="251">
        <v>402066.99999999994</v>
      </c>
      <c r="AL20" s="251">
        <v>0</v>
      </c>
      <c r="AM20" s="252">
        <v>0</v>
      </c>
      <c r="AN20" s="275">
        <f t="shared" ref="AN20:AN27" si="15">SUM(AO20:AY20)</f>
        <v>3575035.7200000007</v>
      </c>
      <c r="AO20" s="251">
        <v>535723.40999999992</v>
      </c>
      <c r="AP20" s="251">
        <v>167862.58000000002</v>
      </c>
      <c r="AQ20" s="251">
        <v>1657465.1500000004</v>
      </c>
      <c r="AR20" s="251">
        <v>266370.79000000004</v>
      </c>
      <c r="AS20" s="251">
        <v>0</v>
      </c>
      <c r="AT20" s="251">
        <v>340182.08</v>
      </c>
      <c r="AU20" s="251">
        <v>0</v>
      </c>
      <c r="AV20" s="249">
        <v>0</v>
      </c>
      <c r="AW20" s="251">
        <v>607431.71</v>
      </c>
      <c r="AX20" s="251">
        <v>0</v>
      </c>
      <c r="AY20" s="252">
        <v>0</v>
      </c>
      <c r="AZ20" s="854">
        <v>989916.92738080118</v>
      </c>
      <c r="BA20" s="293">
        <f t="shared" ref="BA20:BA27" si="16">SUM(BB20:BL20)+AZ20</f>
        <v>13243637.047380801</v>
      </c>
      <c r="BB20" s="270">
        <f t="shared" ref="BB20:BL27" si="17">E20+Q20+AC20+AO20</f>
        <v>2129967.4500000002</v>
      </c>
      <c r="BC20" s="270">
        <f t="shared" si="17"/>
        <v>1187069.7</v>
      </c>
      <c r="BD20" s="270">
        <f t="shared" si="17"/>
        <v>4515291.0600000005</v>
      </c>
      <c r="BE20" s="270">
        <f t="shared" si="17"/>
        <v>1299123.5400000003</v>
      </c>
      <c r="BF20" s="270">
        <f t="shared" si="17"/>
        <v>4682.32</v>
      </c>
      <c r="BG20" s="270">
        <f t="shared" si="17"/>
        <v>997427.76</v>
      </c>
      <c r="BH20" s="270">
        <f t="shared" si="17"/>
        <v>0</v>
      </c>
      <c r="BI20" s="270">
        <f t="shared" si="17"/>
        <v>21834.909999999996</v>
      </c>
      <c r="BJ20" s="270">
        <f t="shared" si="17"/>
        <v>2098323.38</v>
      </c>
      <c r="BK20" s="270">
        <f t="shared" si="17"/>
        <v>0</v>
      </c>
      <c r="BL20" s="294">
        <f t="shared" si="17"/>
        <v>0</v>
      </c>
    </row>
    <row r="21" spans="1:64" ht="24.75" x14ac:dyDescent="0.25">
      <c r="A21" s="1529"/>
      <c r="B21" s="126">
        <v>2.2000000000000002</v>
      </c>
      <c r="C21" s="127" t="s">
        <v>149</v>
      </c>
      <c r="D21" s="273">
        <f t="shared" si="12"/>
        <v>4386.4872300954657</v>
      </c>
      <c r="E21" s="253">
        <v>762.93397472810943</v>
      </c>
      <c r="F21" s="253">
        <v>433.94734789086942</v>
      </c>
      <c r="G21" s="253">
        <v>1611.9395125817996</v>
      </c>
      <c r="H21" s="253">
        <v>464.57172904130954</v>
      </c>
      <c r="I21" s="253">
        <v>1.6692560658450339</v>
      </c>
      <c r="J21" s="253">
        <v>355.58491060462012</v>
      </c>
      <c r="K21" s="253">
        <v>0</v>
      </c>
      <c r="L21" s="253">
        <v>7.7841873183977999</v>
      </c>
      <c r="M21" s="253">
        <v>748.05631186451456</v>
      </c>
      <c r="N21" s="253">
        <v>0</v>
      </c>
      <c r="O21" s="254">
        <v>0</v>
      </c>
      <c r="P21" s="288">
        <f t="shared" si="13"/>
        <v>26334.935824661869</v>
      </c>
      <c r="Q21" s="253">
        <v>4580.3888644813615</v>
      </c>
      <c r="R21" s="253">
        <v>2605.2681698424894</v>
      </c>
      <c r="S21" s="253">
        <v>9677.52130356813</v>
      </c>
      <c r="T21" s="253">
        <v>2789.1262480636069</v>
      </c>
      <c r="U21" s="253">
        <v>10.021629851638664</v>
      </c>
      <c r="V21" s="253">
        <v>2134.8074916855503</v>
      </c>
      <c r="W21" s="253">
        <v>0</v>
      </c>
      <c r="X21" s="253">
        <v>46.733539327479448</v>
      </c>
      <c r="Y21" s="253">
        <v>4491.0685778416128</v>
      </c>
      <c r="Z21" s="253">
        <v>0</v>
      </c>
      <c r="AA21" s="254">
        <v>0</v>
      </c>
      <c r="AB21" s="273">
        <f t="shared" si="14"/>
        <v>69960.663253988954</v>
      </c>
      <c r="AC21" s="253">
        <v>12168.134566715458</v>
      </c>
      <c r="AD21" s="253">
        <v>6921.0834736874358</v>
      </c>
      <c r="AE21" s="253">
        <v>25709.035843489743</v>
      </c>
      <c r="AF21" s="253">
        <v>7409.5157669192849</v>
      </c>
      <c r="AG21" s="253">
        <v>26.623185109493917</v>
      </c>
      <c r="AH21" s="253">
        <v>5671.2706281988148</v>
      </c>
      <c r="AI21" s="253">
        <v>0</v>
      </c>
      <c r="AJ21" s="253">
        <v>124.15102999776602</v>
      </c>
      <c r="AK21" s="253">
        <v>11930.848759870949</v>
      </c>
      <c r="AL21" s="253">
        <v>0</v>
      </c>
      <c r="AM21" s="254">
        <v>0</v>
      </c>
      <c r="AN21" s="288">
        <f t="shared" si="15"/>
        <v>372436.78567869269</v>
      </c>
      <c r="AO21" s="253">
        <v>64777.272183378052</v>
      </c>
      <c r="AP21" s="253">
        <v>36844.506076164151</v>
      </c>
      <c r="AQ21" s="253">
        <v>136862.49139299977</v>
      </c>
      <c r="AR21" s="253">
        <v>39444.68373103466</v>
      </c>
      <c r="AS21" s="253">
        <v>141.7289806231704</v>
      </c>
      <c r="AT21" s="253">
        <v>30191.106047867783</v>
      </c>
      <c r="AU21" s="253">
        <v>0</v>
      </c>
      <c r="AV21" s="253">
        <v>660.92012854710265</v>
      </c>
      <c r="AW21" s="253">
        <v>63514.077138078006</v>
      </c>
      <c r="AX21" s="253">
        <v>0</v>
      </c>
      <c r="AY21" s="254">
        <v>0</v>
      </c>
      <c r="AZ21" s="525">
        <v>-1674351.6461476395</v>
      </c>
      <c r="BA21" s="295">
        <f t="shared" si="16"/>
        <v>-1201232.7741602005</v>
      </c>
      <c r="BB21" s="270">
        <f t="shared" si="17"/>
        <v>82288.72958930298</v>
      </c>
      <c r="BC21" s="270">
        <f t="shared" si="17"/>
        <v>46804.805067584944</v>
      </c>
      <c r="BD21" s="270">
        <f t="shared" si="17"/>
        <v>173860.98805263944</v>
      </c>
      <c r="BE21" s="270">
        <f t="shared" si="17"/>
        <v>50107.89747505886</v>
      </c>
      <c r="BF21" s="270">
        <f t="shared" si="17"/>
        <v>180.04305165014802</v>
      </c>
      <c r="BG21" s="270">
        <f t="shared" si="17"/>
        <v>38352.769078356767</v>
      </c>
      <c r="BH21" s="270">
        <f t="shared" si="17"/>
        <v>0</v>
      </c>
      <c r="BI21" s="270">
        <f t="shared" si="17"/>
        <v>839.58888519074594</v>
      </c>
      <c r="BJ21" s="270">
        <f t="shared" si="17"/>
        <v>80684.050787655084</v>
      </c>
      <c r="BK21" s="270">
        <f t="shared" si="17"/>
        <v>0</v>
      </c>
      <c r="BL21" s="290">
        <f t="shared" si="17"/>
        <v>0</v>
      </c>
    </row>
    <row r="22" spans="1:64" x14ac:dyDescent="0.25">
      <c r="A22" s="1529"/>
      <c r="B22" s="126">
        <v>2.2999999999999998</v>
      </c>
      <c r="C22" s="127" t="s">
        <v>150</v>
      </c>
      <c r="D22" s="273">
        <f t="shared" si="12"/>
        <v>304503.5</v>
      </c>
      <c r="E22" s="253">
        <v>102961.10000000002</v>
      </c>
      <c r="F22" s="253">
        <v>37337.759999999995</v>
      </c>
      <c r="G22" s="253">
        <v>106803.45999999996</v>
      </c>
      <c r="H22" s="253">
        <v>25643.450000000004</v>
      </c>
      <c r="I22" s="253">
        <v>0</v>
      </c>
      <c r="J22" s="253">
        <v>14763.079999999998</v>
      </c>
      <c r="K22" s="253">
        <v>0</v>
      </c>
      <c r="L22" s="253">
        <v>1491.51</v>
      </c>
      <c r="M22" s="253">
        <v>15503.14</v>
      </c>
      <c r="N22" s="253">
        <v>0</v>
      </c>
      <c r="O22" s="254">
        <v>0</v>
      </c>
      <c r="P22" s="288">
        <f t="shared" si="13"/>
        <v>379174.52999999997</v>
      </c>
      <c r="Q22" s="253">
        <v>129587.81999999996</v>
      </c>
      <c r="R22" s="253">
        <v>39905.290000000008</v>
      </c>
      <c r="S22" s="253">
        <v>127713.73000000001</v>
      </c>
      <c r="T22" s="253">
        <v>32667.670000000002</v>
      </c>
      <c r="U22" s="253">
        <v>522.16</v>
      </c>
      <c r="V22" s="253">
        <v>23683.410000000003</v>
      </c>
      <c r="W22" s="253">
        <v>0</v>
      </c>
      <c r="X22" s="253">
        <v>1665.15</v>
      </c>
      <c r="Y22" s="253">
        <v>23429.300000000003</v>
      </c>
      <c r="Z22" s="253">
        <v>0</v>
      </c>
      <c r="AA22" s="254">
        <v>0</v>
      </c>
      <c r="AB22" s="273">
        <f t="shared" si="14"/>
        <v>404563.86</v>
      </c>
      <c r="AC22" s="253">
        <v>142233.79</v>
      </c>
      <c r="AD22" s="253">
        <v>35633.270000000011</v>
      </c>
      <c r="AE22" s="253">
        <v>149980.63</v>
      </c>
      <c r="AF22" s="253">
        <v>35355.240000000005</v>
      </c>
      <c r="AG22" s="253">
        <v>170.74</v>
      </c>
      <c r="AH22" s="253">
        <v>21885.529999999995</v>
      </c>
      <c r="AI22" s="253">
        <v>0</v>
      </c>
      <c r="AJ22" s="253">
        <v>1272.54</v>
      </c>
      <c r="AK22" s="253">
        <v>18032.119999999995</v>
      </c>
      <c r="AL22" s="253">
        <v>0</v>
      </c>
      <c r="AM22" s="254">
        <v>0</v>
      </c>
      <c r="AN22" s="288">
        <f t="shared" si="15"/>
        <v>488982.2</v>
      </c>
      <c r="AO22" s="253">
        <v>178591.15000000002</v>
      </c>
      <c r="AP22" s="253">
        <v>51322.929999999993</v>
      </c>
      <c r="AQ22" s="253">
        <v>186068.28000000003</v>
      </c>
      <c r="AR22" s="253">
        <v>31597.170000000002</v>
      </c>
      <c r="AS22" s="253">
        <v>0</v>
      </c>
      <c r="AT22" s="253">
        <v>22335.070000000003</v>
      </c>
      <c r="AU22" s="253">
        <v>0</v>
      </c>
      <c r="AV22" s="253">
        <v>675.37</v>
      </c>
      <c r="AW22" s="253">
        <v>18392.23</v>
      </c>
      <c r="AX22" s="253">
        <v>0</v>
      </c>
      <c r="AY22" s="254">
        <v>0</v>
      </c>
      <c r="AZ22" s="525">
        <v>14643.676136471533</v>
      </c>
      <c r="BA22" s="295">
        <f t="shared" si="16"/>
        <v>1591867.7661364716</v>
      </c>
      <c r="BB22" s="270">
        <f t="shared" si="17"/>
        <v>553373.86</v>
      </c>
      <c r="BC22" s="270">
        <f t="shared" si="17"/>
        <v>164199.25</v>
      </c>
      <c r="BD22" s="270">
        <f t="shared" si="17"/>
        <v>570566.1</v>
      </c>
      <c r="BE22" s="270">
        <f t="shared" si="17"/>
        <v>125263.53000000001</v>
      </c>
      <c r="BF22" s="270">
        <f t="shared" si="17"/>
        <v>692.9</v>
      </c>
      <c r="BG22" s="270">
        <f t="shared" si="17"/>
        <v>82667.090000000011</v>
      </c>
      <c r="BH22" s="270">
        <f t="shared" si="17"/>
        <v>0</v>
      </c>
      <c r="BI22" s="270">
        <f t="shared" si="17"/>
        <v>5104.57</v>
      </c>
      <c r="BJ22" s="270">
        <f t="shared" si="17"/>
        <v>75356.789999999994</v>
      </c>
      <c r="BK22" s="270">
        <f t="shared" si="17"/>
        <v>0</v>
      </c>
      <c r="BL22" s="290">
        <f t="shared" si="17"/>
        <v>0</v>
      </c>
    </row>
    <row r="23" spans="1:64" x14ac:dyDescent="0.25">
      <c r="A23" s="1529"/>
      <c r="B23" s="126">
        <v>2.4</v>
      </c>
      <c r="C23" s="127" t="s">
        <v>151</v>
      </c>
      <c r="D23" s="273">
        <f t="shared" si="12"/>
        <v>1641061.9200000002</v>
      </c>
      <c r="E23" s="253">
        <v>583808.85</v>
      </c>
      <c r="F23" s="253">
        <v>37568.83</v>
      </c>
      <c r="G23" s="253">
        <v>754403.54999999993</v>
      </c>
      <c r="H23" s="253">
        <v>65020.620000000017</v>
      </c>
      <c r="I23" s="253">
        <v>0</v>
      </c>
      <c r="J23" s="253">
        <v>112188.32</v>
      </c>
      <c r="K23" s="253">
        <v>0</v>
      </c>
      <c r="L23" s="253">
        <v>16620.620000000003</v>
      </c>
      <c r="M23" s="253">
        <v>71451.12999999999</v>
      </c>
      <c r="N23" s="253">
        <v>0</v>
      </c>
      <c r="O23" s="254">
        <v>0</v>
      </c>
      <c r="P23" s="288">
        <f t="shared" si="13"/>
        <v>1480702.3800000001</v>
      </c>
      <c r="Q23" s="253">
        <v>584562.59000000008</v>
      </c>
      <c r="R23" s="253">
        <v>63898.579999999994</v>
      </c>
      <c r="S23" s="253">
        <v>587594.88</v>
      </c>
      <c r="T23" s="253">
        <v>54198.30999999999</v>
      </c>
      <c r="U23" s="253">
        <v>0</v>
      </c>
      <c r="V23" s="253">
        <v>82990.779999999984</v>
      </c>
      <c r="W23" s="253">
        <v>0</v>
      </c>
      <c r="X23" s="253">
        <v>18562.11</v>
      </c>
      <c r="Y23" s="253">
        <v>88895.129999999961</v>
      </c>
      <c r="Z23" s="253">
        <v>0</v>
      </c>
      <c r="AA23" s="254">
        <v>0</v>
      </c>
      <c r="AB23" s="273">
        <f t="shared" si="14"/>
        <v>1761217.3199999994</v>
      </c>
      <c r="AC23" s="253">
        <v>700541.96</v>
      </c>
      <c r="AD23" s="253">
        <v>39506.01</v>
      </c>
      <c r="AE23" s="253">
        <v>811332.91999999981</v>
      </c>
      <c r="AF23" s="253">
        <v>35814.9</v>
      </c>
      <c r="AG23" s="253">
        <v>184.97</v>
      </c>
      <c r="AH23" s="253">
        <v>87734.52</v>
      </c>
      <c r="AI23" s="253">
        <v>0</v>
      </c>
      <c r="AJ23" s="253">
        <v>10533.65</v>
      </c>
      <c r="AK23" s="253">
        <v>75568.39</v>
      </c>
      <c r="AL23" s="253">
        <v>0</v>
      </c>
      <c r="AM23" s="254">
        <v>0</v>
      </c>
      <c r="AN23" s="288">
        <f t="shared" si="15"/>
        <v>1790539.4199999997</v>
      </c>
      <c r="AO23" s="253">
        <v>695832.57</v>
      </c>
      <c r="AP23" s="253">
        <v>40113.119999999995</v>
      </c>
      <c r="AQ23" s="253">
        <v>768837.19</v>
      </c>
      <c r="AR23" s="253">
        <v>82977.45</v>
      </c>
      <c r="AS23" s="253">
        <v>0</v>
      </c>
      <c r="AT23" s="253">
        <v>117811.01999999999</v>
      </c>
      <c r="AU23" s="253">
        <v>0</v>
      </c>
      <c r="AV23" s="253">
        <v>13050.439999999999</v>
      </c>
      <c r="AW23" s="253">
        <v>71917.62999999999</v>
      </c>
      <c r="AX23" s="253">
        <v>0</v>
      </c>
      <c r="AY23" s="254">
        <v>0</v>
      </c>
      <c r="AZ23" s="525">
        <v>53734.278185795527</v>
      </c>
      <c r="BA23" s="295">
        <f t="shared" si="16"/>
        <v>6727255.3181857951</v>
      </c>
      <c r="BB23" s="270">
        <f t="shared" si="17"/>
        <v>2564745.9699999997</v>
      </c>
      <c r="BC23" s="270">
        <f t="shared" si="17"/>
        <v>181086.54</v>
      </c>
      <c r="BD23" s="270">
        <f t="shared" si="17"/>
        <v>2922168.5399999996</v>
      </c>
      <c r="BE23" s="270">
        <f t="shared" si="17"/>
        <v>238011.28000000003</v>
      </c>
      <c r="BF23" s="270">
        <f t="shared" si="17"/>
        <v>184.97</v>
      </c>
      <c r="BG23" s="270">
        <f t="shared" si="17"/>
        <v>400724.64</v>
      </c>
      <c r="BH23" s="270">
        <f t="shared" si="17"/>
        <v>0</v>
      </c>
      <c r="BI23" s="270">
        <f t="shared" si="17"/>
        <v>58766.820000000007</v>
      </c>
      <c r="BJ23" s="270">
        <f t="shared" si="17"/>
        <v>307832.27999999997</v>
      </c>
      <c r="BK23" s="270">
        <f t="shared" si="17"/>
        <v>0</v>
      </c>
      <c r="BL23" s="290">
        <f t="shared" si="17"/>
        <v>0</v>
      </c>
    </row>
    <row r="24" spans="1:64" ht="24.75" x14ac:dyDescent="0.25">
      <c r="A24" s="1529"/>
      <c r="B24" s="126">
        <v>2.5</v>
      </c>
      <c r="C24" s="127" t="s">
        <v>152</v>
      </c>
      <c r="D24" s="273">
        <f t="shared" si="12"/>
        <v>26549.520825053612</v>
      </c>
      <c r="E24" s="253">
        <v>10026.500466614811</v>
      </c>
      <c r="F24" s="253">
        <v>1094.7128097434877</v>
      </c>
      <c r="G24" s="253">
        <v>12483.622669059765</v>
      </c>
      <c r="H24" s="253">
        <v>1313.2710417492149</v>
      </c>
      <c r="I24" s="253">
        <v>0.18839798801827445</v>
      </c>
      <c r="J24" s="253">
        <v>103.73976711434833</v>
      </c>
      <c r="K24" s="253">
        <v>0</v>
      </c>
      <c r="L24" s="253">
        <v>260.48736080257595</v>
      </c>
      <c r="M24" s="253">
        <v>1266.998311981391</v>
      </c>
      <c r="N24" s="253">
        <v>0</v>
      </c>
      <c r="O24" s="254">
        <v>0</v>
      </c>
      <c r="P24" s="288">
        <f t="shared" si="13"/>
        <v>33572.135555422603</v>
      </c>
      <c r="Q24" s="253">
        <v>13356.671783652811</v>
      </c>
      <c r="R24" s="253">
        <v>1798.5274141120292</v>
      </c>
      <c r="S24" s="253">
        <v>13867.590003068901</v>
      </c>
      <c r="T24" s="253">
        <v>1603.4632832980415</v>
      </c>
      <c r="U24" s="253">
        <v>1.162209381345499</v>
      </c>
      <c r="V24" s="253">
        <v>639.96081819726214</v>
      </c>
      <c r="W24" s="253">
        <v>0</v>
      </c>
      <c r="X24" s="253">
        <v>345.94573047831238</v>
      </c>
      <c r="Y24" s="253">
        <v>1958.8143132338962</v>
      </c>
      <c r="Z24" s="253">
        <v>0</v>
      </c>
      <c r="AA24" s="254">
        <v>0</v>
      </c>
      <c r="AB24" s="273">
        <f t="shared" si="14"/>
        <v>64173.821933946354</v>
      </c>
      <c r="AC24" s="253">
        <v>25084.736642525466</v>
      </c>
      <c r="AD24" s="253">
        <v>2547.9295003903489</v>
      </c>
      <c r="AE24" s="253">
        <v>28316.908517743133</v>
      </c>
      <c r="AF24" s="253">
        <v>2581.0364050978387</v>
      </c>
      <c r="AG24" s="253">
        <v>4.0635939792621771</v>
      </c>
      <c r="AH24" s="253">
        <v>2237.5838377585842</v>
      </c>
      <c r="AI24" s="253">
        <v>0</v>
      </c>
      <c r="AJ24" s="253">
        <v>444.86520974006851</v>
      </c>
      <c r="AK24" s="253">
        <v>2956.6982267116437</v>
      </c>
      <c r="AL24" s="253">
        <v>0</v>
      </c>
      <c r="AM24" s="254">
        <v>0</v>
      </c>
      <c r="AN24" s="288">
        <f t="shared" si="15"/>
        <v>153430.34545119337</v>
      </c>
      <c r="AO24" s="253">
        <v>58766.583858954393</v>
      </c>
      <c r="AP24" s="253">
        <v>6443.523994678887</v>
      </c>
      <c r="AQ24" s="253">
        <v>65535.252745308637</v>
      </c>
      <c r="AR24" s="253">
        <v>6997.2930556244173</v>
      </c>
      <c r="AS24" s="253">
        <v>13.623391112378847</v>
      </c>
      <c r="AT24" s="253">
        <v>7501.6057027571687</v>
      </c>
      <c r="AU24" s="253">
        <v>0</v>
      </c>
      <c r="AV24" s="253">
        <v>1154.0948668393366</v>
      </c>
      <c r="AW24" s="253">
        <v>7018.3678359181686</v>
      </c>
      <c r="AX24" s="253">
        <v>0</v>
      </c>
      <c r="AY24" s="254">
        <v>0</v>
      </c>
      <c r="AZ24" s="525">
        <v>49055.364608895041</v>
      </c>
      <c r="BA24" s="295">
        <f t="shared" si="16"/>
        <v>326781.18837451097</v>
      </c>
      <c r="BB24" s="270">
        <f t="shared" si="17"/>
        <v>107234.49275174749</v>
      </c>
      <c r="BC24" s="270">
        <f t="shared" si="17"/>
        <v>11884.693718924753</v>
      </c>
      <c r="BD24" s="270">
        <f t="shared" si="17"/>
        <v>120203.37393518044</v>
      </c>
      <c r="BE24" s="270">
        <f t="shared" si="17"/>
        <v>12495.063785769513</v>
      </c>
      <c r="BF24" s="270">
        <f t="shared" si="17"/>
        <v>19.037592461004799</v>
      </c>
      <c r="BG24" s="270">
        <f t="shared" si="17"/>
        <v>10482.890125827364</v>
      </c>
      <c r="BH24" s="270">
        <f t="shared" si="17"/>
        <v>0</v>
      </c>
      <c r="BI24" s="270">
        <f t="shared" si="17"/>
        <v>2205.3931678602935</v>
      </c>
      <c r="BJ24" s="270">
        <f t="shared" si="17"/>
        <v>13200.878687845099</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17081.145570635617</v>
      </c>
      <c r="E26" s="253">
        <v>2821.2772602785913</v>
      </c>
      <c r="F26" s="253">
        <v>763.77808513832747</v>
      </c>
      <c r="G26" s="253">
        <v>4911.2848082096552</v>
      </c>
      <c r="H26" s="253">
        <v>846.00948687613845</v>
      </c>
      <c r="I26" s="253">
        <v>13.183385769398848</v>
      </c>
      <c r="J26" s="253">
        <v>1038.7528098259002</v>
      </c>
      <c r="K26" s="253">
        <v>0</v>
      </c>
      <c r="L26" s="253">
        <v>34.026205406771538</v>
      </c>
      <c r="M26" s="253">
        <v>6652.833529130834</v>
      </c>
      <c r="N26" s="253">
        <v>0</v>
      </c>
      <c r="O26" s="254">
        <v>0</v>
      </c>
      <c r="P26" s="288">
        <f t="shared" si="13"/>
        <v>18148.944100661043</v>
      </c>
      <c r="Q26" s="253">
        <v>2997.6445711747974</v>
      </c>
      <c r="R26" s="253">
        <v>811.524362646692</v>
      </c>
      <c r="S26" s="253">
        <v>5218.3053576836865</v>
      </c>
      <c r="T26" s="253">
        <v>898.89631947985413</v>
      </c>
      <c r="U26" s="253">
        <v>14.007522528090401</v>
      </c>
      <c r="V26" s="253">
        <v>1103.6886608087921</v>
      </c>
      <c r="W26" s="253">
        <v>0</v>
      </c>
      <c r="X26" s="253">
        <v>36.153295300446736</v>
      </c>
      <c r="Y26" s="253">
        <v>7068.7240110386829</v>
      </c>
      <c r="Z26" s="253">
        <v>0</v>
      </c>
      <c r="AA26" s="254">
        <v>0</v>
      </c>
      <c r="AB26" s="273">
        <f t="shared" si="14"/>
        <v>18327.993330379315</v>
      </c>
      <c r="AC26" s="253">
        <v>3027.2179694100405</v>
      </c>
      <c r="AD26" s="253">
        <v>819.53049298813778</v>
      </c>
      <c r="AE26" s="253">
        <v>5269.7867854486212</v>
      </c>
      <c r="AF26" s="253">
        <v>907.76442181720165</v>
      </c>
      <c r="AG26" s="253">
        <v>14.145714375781674</v>
      </c>
      <c r="AH26" s="253">
        <v>1114.5771512614908</v>
      </c>
      <c r="AI26" s="253">
        <v>0</v>
      </c>
      <c r="AJ26" s="253">
        <v>36.509967272073261</v>
      </c>
      <c r="AK26" s="253">
        <v>7138.4608278059713</v>
      </c>
      <c r="AL26" s="253">
        <v>0</v>
      </c>
      <c r="AM26" s="254">
        <v>0</v>
      </c>
      <c r="AN26" s="288">
        <f t="shared" si="15"/>
        <v>19478.03582475799</v>
      </c>
      <c r="AO26" s="253">
        <v>3217.169441009371</v>
      </c>
      <c r="AP26" s="253">
        <v>870.95428365556688</v>
      </c>
      <c r="AQ26" s="253">
        <v>5600.4546676512864</v>
      </c>
      <c r="AR26" s="253">
        <v>964.72470334701075</v>
      </c>
      <c r="AS26" s="253">
        <v>15.033327785075485</v>
      </c>
      <c r="AT26" s="253">
        <v>1184.5144905058035</v>
      </c>
      <c r="AU26" s="253">
        <v>0</v>
      </c>
      <c r="AV26" s="253">
        <v>38.800889855598115</v>
      </c>
      <c r="AW26" s="253">
        <v>7586.3840209482796</v>
      </c>
      <c r="AX26" s="253">
        <v>0</v>
      </c>
      <c r="AY26" s="254">
        <v>0</v>
      </c>
      <c r="AZ26" s="525"/>
      <c r="BA26" s="295">
        <f t="shared" si="16"/>
        <v>73036.118826433973</v>
      </c>
      <c r="BB26" s="270">
        <f t="shared" si="17"/>
        <v>12063.309241872799</v>
      </c>
      <c r="BC26" s="270">
        <f t="shared" si="17"/>
        <v>3265.7872244287241</v>
      </c>
      <c r="BD26" s="270">
        <f t="shared" si="17"/>
        <v>20999.831618993248</v>
      </c>
      <c r="BE26" s="270">
        <f t="shared" si="17"/>
        <v>3617.3949315202049</v>
      </c>
      <c r="BF26" s="270">
        <f t="shared" si="17"/>
        <v>56.369950458346409</v>
      </c>
      <c r="BG26" s="270">
        <f t="shared" si="17"/>
        <v>4441.5331124019867</v>
      </c>
      <c r="BH26" s="270">
        <f t="shared" si="17"/>
        <v>0</v>
      </c>
      <c r="BI26" s="270">
        <f t="shared" si="17"/>
        <v>145.49035783488964</v>
      </c>
      <c r="BJ26" s="270">
        <f t="shared" si="17"/>
        <v>28446.402388923769</v>
      </c>
      <c r="BK26" s="270">
        <f t="shared" si="17"/>
        <v>0</v>
      </c>
      <c r="BL26" s="290">
        <f t="shared" si="17"/>
        <v>0</v>
      </c>
    </row>
    <row r="27" spans="1:64" s="255" customFormat="1" x14ac:dyDescent="0.25">
      <c r="A27" s="1529"/>
      <c r="B27" s="126" t="s">
        <v>912</v>
      </c>
      <c r="C27" s="127" t="s">
        <v>24</v>
      </c>
      <c r="D27" s="273">
        <f t="shared" si="12"/>
        <v>49140.74</v>
      </c>
      <c r="E27" s="253">
        <v>0</v>
      </c>
      <c r="F27" s="253">
        <v>0</v>
      </c>
      <c r="G27" s="253">
        <v>49140.74</v>
      </c>
      <c r="H27" s="253">
        <v>0</v>
      </c>
      <c r="I27" s="253">
        <v>0</v>
      </c>
      <c r="J27" s="253">
        <v>0</v>
      </c>
      <c r="K27" s="253">
        <v>0</v>
      </c>
      <c r="L27" s="253">
        <v>0</v>
      </c>
      <c r="M27" s="253">
        <v>0</v>
      </c>
      <c r="N27" s="253">
        <v>0</v>
      </c>
      <c r="O27" s="254">
        <v>0</v>
      </c>
      <c r="P27" s="288">
        <f t="shared" si="13"/>
        <v>330840.11000000004</v>
      </c>
      <c r="Q27" s="253">
        <v>86650.27</v>
      </c>
      <c r="R27" s="253">
        <v>0</v>
      </c>
      <c r="S27" s="253">
        <v>244189.84000000003</v>
      </c>
      <c r="T27" s="253">
        <v>0</v>
      </c>
      <c r="U27" s="253">
        <v>0</v>
      </c>
      <c r="V27" s="253">
        <v>0</v>
      </c>
      <c r="W27" s="253">
        <v>0</v>
      </c>
      <c r="X27" s="253">
        <v>0</v>
      </c>
      <c r="Y27" s="253">
        <v>0</v>
      </c>
      <c r="Z27" s="253">
        <v>0</v>
      </c>
      <c r="AA27" s="254">
        <v>0</v>
      </c>
      <c r="AB27" s="273">
        <f t="shared" si="14"/>
        <v>492756</v>
      </c>
      <c r="AC27" s="253">
        <v>39100.660000000003</v>
      </c>
      <c r="AD27" s="253">
        <v>0</v>
      </c>
      <c r="AE27" s="253">
        <v>453655.33999999997</v>
      </c>
      <c r="AF27" s="253">
        <v>0</v>
      </c>
      <c r="AG27" s="253">
        <v>0</v>
      </c>
      <c r="AH27" s="253">
        <v>0</v>
      </c>
      <c r="AI27" s="253">
        <v>0</v>
      </c>
      <c r="AJ27" s="253">
        <v>0</v>
      </c>
      <c r="AK27" s="253">
        <v>0</v>
      </c>
      <c r="AL27" s="253">
        <v>0</v>
      </c>
      <c r="AM27" s="254">
        <v>0</v>
      </c>
      <c r="AN27" s="288">
        <f t="shared" si="15"/>
        <v>605821.51</v>
      </c>
      <c r="AO27" s="253">
        <v>282499.42000000004</v>
      </c>
      <c r="AP27" s="253">
        <v>0</v>
      </c>
      <c r="AQ27" s="253">
        <v>323322.08999999997</v>
      </c>
      <c r="AR27" s="253">
        <v>0</v>
      </c>
      <c r="AS27" s="253">
        <v>0</v>
      </c>
      <c r="AT27" s="253">
        <v>0</v>
      </c>
      <c r="AU27" s="253">
        <v>0</v>
      </c>
      <c r="AV27" s="253">
        <v>0</v>
      </c>
      <c r="AW27" s="253">
        <v>0</v>
      </c>
      <c r="AX27" s="253">
        <v>0</v>
      </c>
      <c r="AY27" s="254">
        <v>0</v>
      </c>
      <c r="AZ27" s="525">
        <v>220344.51085542972</v>
      </c>
      <c r="BA27" s="295">
        <f t="shared" si="16"/>
        <v>1698902.8708554297</v>
      </c>
      <c r="BB27" s="270">
        <f t="shared" si="17"/>
        <v>408250.35000000003</v>
      </c>
      <c r="BC27" s="270">
        <f t="shared" si="17"/>
        <v>0</v>
      </c>
      <c r="BD27" s="270">
        <f t="shared" si="17"/>
        <v>1070308.0099999998</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4629666.3236257853</v>
      </c>
      <c r="E28" s="274">
        <f t="shared" ref="E28:O28" si="18">SUM(E20:E27)</f>
        <v>1209321.4117016215</v>
      </c>
      <c r="F28" s="274">
        <f t="shared" si="18"/>
        <v>649444.24824277253</v>
      </c>
      <c r="G28" s="274">
        <f t="shared" si="18"/>
        <v>1495845.146989851</v>
      </c>
      <c r="H28" s="274">
        <f t="shared" si="18"/>
        <v>695459.27225766669</v>
      </c>
      <c r="I28" s="274">
        <f t="shared" si="18"/>
        <v>4697.3610398232622</v>
      </c>
      <c r="J28" s="274">
        <f t="shared" si="18"/>
        <v>311817.7074875448</v>
      </c>
      <c r="K28" s="274">
        <f t="shared" si="18"/>
        <v>0</v>
      </c>
      <c r="L28" s="274">
        <f t="shared" si="18"/>
        <v>18414.427753527751</v>
      </c>
      <c r="M28" s="274">
        <f>SUM(M20:M27)</f>
        <v>244666.7481529768</v>
      </c>
      <c r="N28" s="274">
        <f t="shared" si="18"/>
        <v>0</v>
      </c>
      <c r="O28" s="282">
        <f t="shared" si="18"/>
        <v>0</v>
      </c>
      <c r="P28" s="276">
        <f>SUM(P20:P27)</f>
        <v>6043563.825480747</v>
      </c>
      <c r="Q28" s="274">
        <f t="shared" ref="Q28:AA28" si="19">SUM(Q20:Q27)</f>
        <v>1341768.585219309</v>
      </c>
      <c r="R28" s="274">
        <f t="shared" si="19"/>
        <v>463157.5999466012</v>
      </c>
      <c r="S28" s="274">
        <f t="shared" si="19"/>
        <v>2450741.4666643208</v>
      </c>
      <c r="T28" s="274">
        <f t="shared" si="19"/>
        <v>398706.53585084155</v>
      </c>
      <c r="U28" s="274">
        <f t="shared" si="19"/>
        <v>547.35136176107449</v>
      </c>
      <c r="V28" s="274">
        <f t="shared" si="19"/>
        <v>284724.17697069165</v>
      </c>
      <c r="W28" s="274">
        <f t="shared" si="19"/>
        <v>0</v>
      </c>
      <c r="X28" s="274">
        <f t="shared" si="19"/>
        <v>38294.992565106244</v>
      </c>
      <c r="Y28" s="274">
        <f>SUM(Y20:Y27)</f>
        <v>1065623.1169021141</v>
      </c>
      <c r="Z28" s="274">
        <f t="shared" si="19"/>
        <v>0</v>
      </c>
      <c r="AA28" s="282">
        <f t="shared" si="19"/>
        <v>0</v>
      </c>
      <c r="AB28" s="274">
        <f>SUM(AB20:AB27)</f>
        <v>5127950.258518314</v>
      </c>
      <c r="AC28" s="274">
        <f t="shared" ref="AC28:AM28" si="20">SUM(AC20:AC27)</f>
        <v>1487426.5891786511</v>
      </c>
      <c r="AD28" s="274">
        <f t="shared" si="20"/>
        <v>178251.31346706592</v>
      </c>
      <c r="AE28" s="274">
        <f t="shared" si="20"/>
        <v>2303120.381146681</v>
      </c>
      <c r="AF28" s="274">
        <f t="shared" si="20"/>
        <v>206100.78659383435</v>
      </c>
      <c r="AG28" s="274">
        <f t="shared" si="20"/>
        <v>400.54249346453776</v>
      </c>
      <c r="AH28" s="274">
        <f t="shared" si="20"/>
        <v>418349.40161721891</v>
      </c>
      <c r="AI28" s="274">
        <f t="shared" si="20"/>
        <v>0</v>
      </c>
      <c r="AJ28" s="274">
        <f t="shared" si="20"/>
        <v>16607.726207009906</v>
      </c>
      <c r="AK28" s="274">
        <f>SUM(AK20:AK27)</f>
        <v>517693.51781438856</v>
      </c>
      <c r="AL28" s="274">
        <f t="shared" si="20"/>
        <v>0</v>
      </c>
      <c r="AM28" s="282">
        <f t="shared" si="20"/>
        <v>0</v>
      </c>
      <c r="AN28" s="276">
        <f>SUM(AN20:AN27)</f>
        <v>7005724.0169546437</v>
      </c>
      <c r="AO28" s="274">
        <f t="shared" ref="AO28:AY28" si="21">SUM(AO20:AO27)</f>
        <v>1819407.5754833417</v>
      </c>
      <c r="AP28" s="274">
        <f t="shared" si="21"/>
        <v>303457.61435449857</v>
      </c>
      <c r="AQ28" s="274">
        <f t="shared" si="21"/>
        <v>3143690.9088059594</v>
      </c>
      <c r="AR28" s="274">
        <f t="shared" si="21"/>
        <v>428352.11149000609</v>
      </c>
      <c r="AS28" s="274">
        <f t="shared" si="21"/>
        <v>170.38569952062471</v>
      </c>
      <c r="AT28" s="274">
        <f t="shared" si="21"/>
        <v>519205.39624113083</v>
      </c>
      <c r="AU28" s="274">
        <f t="shared" si="21"/>
        <v>0</v>
      </c>
      <c r="AV28" s="274">
        <f t="shared" si="21"/>
        <v>15579.625885242034</v>
      </c>
      <c r="AW28" s="274">
        <f>SUM(AW20:AW27)</f>
        <v>775860.39899494452</v>
      </c>
      <c r="AX28" s="274">
        <f t="shared" si="21"/>
        <v>0</v>
      </c>
      <c r="AY28" s="282">
        <f t="shared" si="21"/>
        <v>0</v>
      </c>
      <c r="AZ28" s="292">
        <f>SUM(AZ20:AZ27)</f>
        <v>-346656.8889802465</v>
      </c>
      <c r="BA28" s="296">
        <f>SUM(BA20:BA27)</f>
        <v>22460247.535599239</v>
      </c>
      <c r="BB28" s="279">
        <f t="shared" ref="BB28:BL28" si="22">SUM(BB20:BB27)</f>
        <v>5857924.1615829235</v>
      </c>
      <c r="BC28" s="279">
        <f t="shared" si="22"/>
        <v>1594310.7760109382</v>
      </c>
      <c r="BD28" s="279">
        <f t="shared" si="22"/>
        <v>9393397.9036068134</v>
      </c>
      <c r="BE28" s="279">
        <f t="shared" si="22"/>
        <v>1728618.7061923489</v>
      </c>
      <c r="BF28" s="279">
        <f t="shared" si="22"/>
        <v>5815.6405945694987</v>
      </c>
      <c r="BG28" s="279">
        <f t="shared" si="22"/>
        <v>1534096.6823165864</v>
      </c>
      <c r="BH28" s="279">
        <f t="shared" si="22"/>
        <v>0</v>
      </c>
      <c r="BI28" s="279">
        <f t="shared" si="22"/>
        <v>88896.77241088594</v>
      </c>
      <c r="BJ28" s="279">
        <f>SUM(BJ20:BJ27)</f>
        <v>2603843.7818644238</v>
      </c>
      <c r="BK28" s="279">
        <f t="shared" si="22"/>
        <v>0</v>
      </c>
      <c r="BL28" s="292">
        <f t="shared" si="22"/>
        <v>0</v>
      </c>
    </row>
    <row r="29" spans="1:64" ht="14.85" customHeight="1" x14ac:dyDescent="0.25">
      <c r="A29" s="1528" t="s">
        <v>53</v>
      </c>
      <c r="B29" s="124">
        <v>3.1</v>
      </c>
      <c r="C29" s="131" t="s">
        <v>33</v>
      </c>
      <c r="D29" s="272">
        <f t="shared" ref="D29:D35" si="23">SUM(E29:O29)</f>
        <v>484447.33999999991</v>
      </c>
      <c r="E29" s="251">
        <v>198091.94</v>
      </c>
      <c r="F29" s="251">
        <v>41478.189999999995</v>
      </c>
      <c r="G29" s="251">
        <v>168691.53999999995</v>
      </c>
      <c r="H29" s="251">
        <v>27656.300000000007</v>
      </c>
      <c r="I29" s="251">
        <v>770.94</v>
      </c>
      <c r="J29" s="251">
        <v>28179.370000000006</v>
      </c>
      <c r="K29" s="251">
        <v>0</v>
      </c>
      <c r="L29" s="251">
        <v>1116.05</v>
      </c>
      <c r="M29" s="251">
        <v>18463.009999999998</v>
      </c>
      <c r="N29" s="251">
        <v>0</v>
      </c>
      <c r="O29" s="252">
        <v>0</v>
      </c>
      <c r="P29" s="275">
        <f t="shared" ref="P29:P35" si="24">SUM(Q29:AA29)</f>
        <v>482316.26</v>
      </c>
      <c r="Q29" s="251">
        <v>190913.36</v>
      </c>
      <c r="R29" s="251">
        <v>46054.33</v>
      </c>
      <c r="S29" s="251">
        <v>160230.84000000005</v>
      </c>
      <c r="T29" s="251">
        <v>28829.180000000004</v>
      </c>
      <c r="U29" s="251">
        <v>1511.24</v>
      </c>
      <c r="V29" s="251">
        <v>33379.770000000004</v>
      </c>
      <c r="W29" s="251">
        <v>0</v>
      </c>
      <c r="X29" s="251">
        <v>2639.25</v>
      </c>
      <c r="Y29" s="251">
        <v>18758.289999999997</v>
      </c>
      <c r="Z29" s="251">
        <v>0</v>
      </c>
      <c r="AA29" s="252">
        <v>0</v>
      </c>
      <c r="AB29" s="272">
        <f t="shared" ref="AB29:AB35" si="25">SUM(AC29:AM29)</f>
        <v>526471.75</v>
      </c>
      <c r="AC29" s="251">
        <v>211892.90000000002</v>
      </c>
      <c r="AD29" s="251">
        <v>46201.540000000008</v>
      </c>
      <c r="AE29" s="251">
        <v>173226.31999999998</v>
      </c>
      <c r="AF29" s="251">
        <v>34082.57</v>
      </c>
      <c r="AG29" s="251">
        <v>279.98999999999995</v>
      </c>
      <c r="AH29" s="251">
        <v>34624.57</v>
      </c>
      <c r="AI29" s="251">
        <v>0</v>
      </c>
      <c r="AJ29" s="251">
        <v>1462.13</v>
      </c>
      <c r="AK29" s="251">
        <v>24701.729999999996</v>
      </c>
      <c r="AL29" s="251">
        <v>0</v>
      </c>
      <c r="AM29" s="252">
        <v>0</v>
      </c>
      <c r="AN29" s="275">
        <f t="shared" ref="AN29:AN35" si="26">SUM(AO29:AY29)</f>
        <v>549951.13</v>
      </c>
      <c r="AO29" s="251">
        <v>210118.83000000002</v>
      </c>
      <c r="AP29" s="251">
        <v>42308.31</v>
      </c>
      <c r="AQ29" s="251">
        <v>162136.47</v>
      </c>
      <c r="AR29" s="251">
        <v>33761.930000000008</v>
      </c>
      <c r="AS29" s="251">
        <v>275.96000000000004</v>
      </c>
      <c r="AT29" s="251">
        <v>38137.99</v>
      </c>
      <c r="AU29" s="251">
        <v>0</v>
      </c>
      <c r="AV29" s="249">
        <v>1965.2600000000002</v>
      </c>
      <c r="AW29" s="251">
        <v>61246.380000000005</v>
      </c>
      <c r="AX29" s="251">
        <v>0</v>
      </c>
      <c r="AY29" s="252">
        <v>0</v>
      </c>
      <c r="AZ29" s="854">
        <v>8266.0044758353833</v>
      </c>
      <c r="BA29" s="293">
        <f t="shared" ref="BA29:BA35" si="27">SUM(BB29:BL29)+AZ29</f>
        <v>2051452.484475835</v>
      </c>
      <c r="BB29" s="270">
        <f t="shared" ref="BB29:BL35" si="28">E29+Q29+AC29+AO29</f>
        <v>811017.03</v>
      </c>
      <c r="BC29" s="270">
        <f t="shared" si="28"/>
        <v>176042.37</v>
      </c>
      <c r="BD29" s="270">
        <f t="shared" si="28"/>
        <v>664285.16999999993</v>
      </c>
      <c r="BE29" s="270">
        <f t="shared" si="28"/>
        <v>124329.98000000003</v>
      </c>
      <c r="BF29" s="270">
        <f t="shared" si="28"/>
        <v>2838.13</v>
      </c>
      <c r="BG29" s="270">
        <f t="shared" si="28"/>
        <v>134321.70000000001</v>
      </c>
      <c r="BH29" s="270">
        <f t="shared" si="28"/>
        <v>0</v>
      </c>
      <c r="BI29" s="270">
        <f t="shared" si="28"/>
        <v>7182.6900000000005</v>
      </c>
      <c r="BJ29" s="270">
        <f t="shared" si="28"/>
        <v>123169.41</v>
      </c>
      <c r="BK29" s="270">
        <f t="shared" si="28"/>
        <v>0</v>
      </c>
      <c r="BL29" s="294">
        <f t="shared" si="28"/>
        <v>0</v>
      </c>
    </row>
    <row r="30" spans="1:64" x14ac:dyDescent="0.25">
      <c r="A30" s="1529"/>
      <c r="B30" s="126">
        <v>3.2</v>
      </c>
      <c r="C30" s="131" t="s">
        <v>34</v>
      </c>
      <c r="D30" s="273">
        <f t="shared" si="23"/>
        <v>1526616.6899999997</v>
      </c>
      <c r="E30" s="253">
        <v>370986.47999999992</v>
      </c>
      <c r="F30" s="253">
        <v>91285.489999999976</v>
      </c>
      <c r="G30" s="253">
        <v>817612.48</v>
      </c>
      <c r="H30" s="253">
        <v>75036.430000000008</v>
      </c>
      <c r="I30" s="253">
        <v>1470.4299999999998</v>
      </c>
      <c r="J30" s="253">
        <v>91249.21</v>
      </c>
      <c r="K30" s="253">
        <v>0</v>
      </c>
      <c r="L30" s="253">
        <v>1610.7099999999998</v>
      </c>
      <c r="M30" s="253">
        <v>77365.460000000006</v>
      </c>
      <c r="N30" s="253">
        <v>0</v>
      </c>
      <c r="O30" s="254">
        <v>0</v>
      </c>
      <c r="P30" s="288">
        <f t="shared" si="24"/>
        <v>2019815.8100000003</v>
      </c>
      <c r="Q30" s="253">
        <v>454518.99999999994</v>
      </c>
      <c r="R30" s="253">
        <v>138345.71999999997</v>
      </c>
      <c r="S30" s="253">
        <v>1037479.3300000001</v>
      </c>
      <c r="T30" s="253">
        <v>67703.839999999997</v>
      </c>
      <c r="U30" s="253">
        <v>1609.3899999999999</v>
      </c>
      <c r="V30" s="253">
        <v>143831.88</v>
      </c>
      <c r="W30" s="253">
        <v>0</v>
      </c>
      <c r="X30" s="253">
        <v>6445.09</v>
      </c>
      <c r="Y30" s="253">
        <v>169881.56000000003</v>
      </c>
      <c r="Z30" s="253">
        <v>0</v>
      </c>
      <c r="AA30" s="254">
        <v>0</v>
      </c>
      <c r="AB30" s="273">
        <f t="shared" si="25"/>
        <v>1755946.5100000002</v>
      </c>
      <c r="AC30" s="253">
        <v>451783.97000000009</v>
      </c>
      <c r="AD30" s="253">
        <v>88200.480000000025</v>
      </c>
      <c r="AE30" s="253">
        <v>848248.38000000012</v>
      </c>
      <c r="AF30" s="253">
        <v>77557.540000000008</v>
      </c>
      <c r="AG30" s="253">
        <v>104.74</v>
      </c>
      <c r="AH30" s="253">
        <v>115633.29999999999</v>
      </c>
      <c r="AI30" s="253">
        <v>0</v>
      </c>
      <c r="AJ30" s="253">
        <v>2846.9500000000003</v>
      </c>
      <c r="AK30" s="253">
        <v>171571.15000000002</v>
      </c>
      <c r="AL30" s="253">
        <v>0</v>
      </c>
      <c r="AM30" s="254">
        <v>0</v>
      </c>
      <c r="AN30" s="288">
        <f t="shared" si="26"/>
        <v>1757519.67</v>
      </c>
      <c r="AO30" s="253">
        <v>479108.54000000004</v>
      </c>
      <c r="AP30" s="253">
        <v>89892.239999999991</v>
      </c>
      <c r="AQ30" s="253">
        <v>665728.28</v>
      </c>
      <c r="AR30" s="253">
        <v>102678.39999999998</v>
      </c>
      <c r="AS30" s="253">
        <v>12.67</v>
      </c>
      <c r="AT30" s="253">
        <v>132743.5</v>
      </c>
      <c r="AU30" s="253">
        <v>0</v>
      </c>
      <c r="AV30" s="253">
        <v>2630.5400000000004</v>
      </c>
      <c r="AW30" s="253">
        <v>284725.5</v>
      </c>
      <c r="AX30" s="253">
        <v>0</v>
      </c>
      <c r="AY30" s="254">
        <v>0</v>
      </c>
      <c r="AZ30" s="525">
        <v>70795.686046832037</v>
      </c>
      <c r="BA30" s="295">
        <f t="shared" si="27"/>
        <v>7130694.3660468329</v>
      </c>
      <c r="BB30" s="270">
        <f t="shared" si="28"/>
        <v>1756397.99</v>
      </c>
      <c r="BC30" s="270">
        <f t="shared" si="28"/>
        <v>407723.93</v>
      </c>
      <c r="BD30" s="270">
        <f t="shared" si="28"/>
        <v>3369068.4700000007</v>
      </c>
      <c r="BE30" s="270">
        <f t="shared" si="28"/>
        <v>322976.21000000002</v>
      </c>
      <c r="BF30" s="270">
        <f t="shared" si="28"/>
        <v>3197.2299999999996</v>
      </c>
      <c r="BG30" s="270">
        <f t="shared" si="28"/>
        <v>483457.89</v>
      </c>
      <c r="BH30" s="270">
        <f t="shared" si="28"/>
        <v>0</v>
      </c>
      <c r="BI30" s="270">
        <f t="shared" si="28"/>
        <v>13533.29</v>
      </c>
      <c r="BJ30" s="270">
        <f t="shared" si="28"/>
        <v>703543.67</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88">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88">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2132.5065881203832</v>
      </c>
      <c r="E33" s="253">
        <v>184.54383935657162</v>
      </c>
      <c r="F33" s="253">
        <v>1947.9627487638115</v>
      </c>
      <c r="G33" s="253">
        <v>0</v>
      </c>
      <c r="H33" s="253">
        <v>0</v>
      </c>
      <c r="I33" s="253">
        <v>0</v>
      </c>
      <c r="J33" s="253">
        <v>0</v>
      </c>
      <c r="K33" s="253">
        <v>0</v>
      </c>
      <c r="L33" s="253">
        <v>0</v>
      </c>
      <c r="M33" s="253">
        <v>0</v>
      </c>
      <c r="N33" s="253">
        <v>0</v>
      </c>
      <c r="O33" s="254">
        <v>0</v>
      </c>
      <c r="P33" s="288">
        <f t="shared" si="24"/>
        <v>537.65496057904477</v>
      </c>
      <c r="Q33" s="253">
        <v>48.877723689004071</v>
      </c>
      <c r="R33" s="253">
        <v>488.77723689004068</v>
      </c>
      <c r="S33" s="253">
        <v>0</v>
      </c>
      <c r="T33" s="253">
        <v>0</v>
      </c>
      <c r="U33" s="253">
        <v>0</v>
      </c>
      <c r="V33" s="253">
        <v>0</v>
      </c>
      <c r="W33" s="253">
        <v>0</v>
      </c>
      <c r="X33" s="253">
        <v>0</v>
      </c>
      <c r="Y33" s="253">
        <v>0</v>
      </c>
      <c r="Z33" s="253">
        <v>0</v>
      </c>
      <c r="AA33" s="254">
        <v>0</v>
      </c>
      <c r="AB33" s="273">
        <f t="shared" si="25"/>
        <v>41.064828032656024</v>
      </c>
      <c r="AC33" s="253">
        <v>41.064828032656024</v>
      </c>
      <c r="AD33" s="253">
        <v>0</v>
      </c>
      <c r="AE33" s="253">
        <v>0</v>
      </c>
      <c r="AF33" s="253">
        <v>0</v>
      </c>
      <c r="AG33" s="253">
        <v>0</v>
      </c>
      <c r="AH33" s="253">
        <v>0</v>
      </c>
      <c r="AI33" s="253">
        <v>0</v>
      </c>
      <c r="AJ33" s="253">
        <v>0</v>
      </c>
      <c r="AK33" s="253">
        <v>0</v>
      </c>
      <c r="AL33" s="253">
        <v>0</v>
      </c>
      <c r="AM33" s="254">
        <v>0</v>
      </c>
      <c r="AN33" s="288">
        <f t="shared" si="26"/>
        <v>206.32777308347528</v>
      </c>
      <c r="AO33" s="253">
        <v>67.280795570698459</v>
      </c>
      <c r="AP33" s="253">
        <v>0</v>
      </c>
      <c r="AQ33" s="253">
        <v>71.766181942078362</v>
      </c>
      <c r="AR33" s="253">
        <v>67.280795570698459</v>
      </c>
      <c r="AS33" s="253">
        <v>0</v>
      </c>
      <c r="AT33" s="253">
        <v>0</v>
      </c>
      <c r="AU33" s="253">
        <v>0</v>
      </c>
      <c r="AV33" s="253">
        <v>0</v>
      </c>
      <c r="AW33" s="253">
        <v>0</v>
      </c>
      <c r="AX33" s="253">
        <v>0</v>
      </c>
      <c r="AY33" s="254">
        <v>0</v>
      </c>
      <c r="AZ33" s="525">
        <v>0</v>
      </c>
      <c r="BA33" s="295">
        <f t="shared" si="27"/>
        <v>2917.554149815559</v>
      </c>
      <c r="BB33" s="270">
        <f t="shared" si="28"/>
        <v>341.76718664893014</v>
      </c>
      <c r="BC33" s="270">
        <f t="shared" si="28"/>
        <v>2436.7399856538523</v>
      </c>
      <c r="BD33" s="270">
        <f t="shared" si="28"/>
        <v>71.766181942078362</v>
      </c>
      <c r="BE33" s="270">
        <f t="shared" si="28"/>
        <v>67.280795570698459</v>
      </c>
      <c r="BF33" s="270">
        <f t="shared" si="28"/>
        <v>0</v>
      </c>
      <c r="BG33" s="270">
        <f t="shared" si="28"/>
        <v>0</v>
      </c>
      <c r="BH33" s="270">
        <f t="shared" si="28"/>
        <v>0</v>
      </c>
      <c r="BI33" s="270">
        <f t="shared" si="28"/>
        <v>0</v>
      </c>
      <c r="BJ33" s="270">
        <f t="shared" si="28"/>
        <v>0</v>
      </c>
      <c r="BK33" s="270">
        <f t="shared" si="28"/>
        <v>0</v>
      </c>
      <c r="BL33" s="290">
        <f t="shared" si="28"/>
        <v>0</v>
      </c>
    </row>
    <row r="34" spans="1:64" s="255" customFormat="1" x14ac:dyDescent="0.25">
      <c r="A34" s="1529"/>
      <c r="B34" s="126" t="s">
        <v>42</v>
      </c>
      <c r="C34" s="131" t="s">
        <v>155</v>
      </c>
      <c r="D34" s="273">
        <f t="shared" si="23"/>
        <v>29324.119398105409</v>
      </c>
      <c r="E34" s="253">
        <v>8763.7110067824615</v>
      </c>
      <c r="F34" s="253">
        <v>2038.5584217202641</v>
      </c>
      <c r="G34" s="253">
        <v>15025.119627822902</v>
      </c>
      <c r="H34" s="253">
        <v>1575.1585306578056</v>
      </c>
      <c r="I34" s="253">
        <v>2.3741343794639334</v>
      </c>
      <c r="J34" s="253">
        <v>243.01645031118832</v>
      </c>
      <c r="K34" s="253">
        <v>0</v>
      </c>
      <c r="L34" s="253">
        <v>45.301508886915727</v>
      </c>
      <c r="M34" s="253">
        <v>1630.8797175444079</v>
      </c>
      <c r="N34" s="253">
        <v>0</v>
      </c>
      <c r="O34" s="254">
        <v>0</v>
      </c>
      <c r="P34" s="288">
        <f t="shared" si="24"/>
        <v>43058.313636610168</v>
      </c>
      <c r="Q34" s="253">
        <v>12022.563878325553</v>
      </c>
      <c r="R34" s="253">
        <v>3220.0963802462179</v>
      </c>
      <c r="S34" s="253">
        <v>21261.694482659863</v>
      </c>
      <c r="T34" s="253">
        <v>1888.935874439318</v>
      </c>
      <c r="U34" s="253">
        <v>8.6554034298615417</v>
      </c>
      <c r="V34" s="253">
        <v>885.96729643044625</v>
      </c>
      <c r="W34" s="253">
        <v>0</v>
      </c>
      <c r="X34" s="253">
        <v>147.1014144218303</v>
      </c>
      <c r="Y34" s="253">
        <v>3623.2989066570817</v>
      </c>
      <c r="Z34" s="253">
        <v>0</v>
      </c>
      <c r="AA34" s="254">
        <v>0</v>
      </c>
      <c r="AB34" s="273">
        <f t="shared" si="25"/>
        <v>71828.420391492502</v>
      </c>
      <c r="AC34" s="253">
        <v>21047.40913029918</v>
      </c>
      <c r="AD34" s="253">
        <v>4577.1062919264932</v>
      </c>
      <c r="AE34" s="253">
        <v>32797.760786937419</v>
      </c>
      <c r="AF34" s="253">
        <v>3616.5626993078113</v>
      </c>
      <c r="AG34" s="253">
        <v>29.759851356008891</v>
      </c>
      <c r="AH34" s="253">
        <v>3046.2190771016349</v>
      </c>
      <c r="AI34" s="253">
        <v>0</v>
      </c>
      <c r="AJ34" s="253">
        <v>156.60790273892979</v>
      </c>
      <c r="AK34" s="253">
        <v>6556.9946518250263</v>
      </c>
      <c r="AL34" s="253">
        <v>0</v>
      </c>
      <c r="AM34" s="254">
        <v>0</v>
      </c>
      <c r="AN34" s="288">
        <f t="shared" si="26"/>
        <v>190636.9619332802</v>
      </c>
      <c r="AO34" s="253">
        <v>54795.897489542316</v>
      </c>
      <c r="AP34" s="253">
        <v>12168.314003408734</v>
      </c>
      <c r="AQ34" s="253">
        <v>83058.121229077442</v>
      </c>
      <c r="AR34" s="253">
        <v>9740.9374603871638</v>
      </c>
      <c r="AS34" s="253">
        <v>109.58345786018945</v>
      </c>
      <c r="AT34" s="253">
        <v>11216.965295798451</v>
      </c>
      <c r="AU34" s="253">
        <v>0</v>
      </c>
      <c r="AV34" s="253">
        <v>430.67994449493017</v>
      </c>
      <c r="AW34" s="253">
        <v>19116.463052710988</v>
      </c>
      <c r="AX34" s="253">
        <v>0</v>
      </c>
      <c r="AY34" s="254">
        <v>0</v>
      </c>
      <c r="AZ34" s="525">
        <v>1043649.7151972663</v>
      </c>
      <c r="BA34" s="295">
        <f t="shared" si="27"/>
        <v>1378497.5305567547</v>
      </c>
      <c r="BB34" s="270">
        <f t="shared" si="28"/>
        <v>96629.581504949514</v>
      </c>
      <c r="BC34" s="270">
        <f t="shared" si="28"/>
        <v>22004.075097301709</v>
      </c>
      <c r="BD34" s="270">
        <f t="shared" si="28"/>
        <v>152142.69612649764</v>
      </c>
      <c r="BE34" s="270">
        <f t="shared" si="28"/>
        <v>16821.5945647921</v>
      </c>
      <c r="BF34" s="270">
        <f t="shared" si="28"/>
        <v>150.37284702552381</v>
      </c>
      <c r="BG34" s="270">
        <f t="shared" si="28"/>
        <v>15392.168119641719</v>
      </c>
      <c r="BH34" s="270">
        <f t="shared" si="28"/>
        <v>0</v>
      </c>
      <c r="BI34" s="270">
        <f t="shared" si="28"/>
        <v>779.69077054260606</v>
      </c>
      <c r="BJ34" s="270">
        <f t="shared" si="28"/>
        <v>30927.636328737502</v>
      </c>
      <c r="BK34" s="270">
        <f t="shared" si="28"/>
        <v>0</v>
      </c>
      <c r="BL34" s="290">
        <f t="shared" si="28"/>
        <v>0</v>
      </c>
    </row>
    <row r="35" spans="1:64" x14ac:dyDescent="0.25">
      <c r="A35" s="1529"/>
      <c r="B35" s="126" t="s">
        <v>43</v>
      </c>
      <c r="C35" s="131" t="s">
        <v>914</v>
      </c>
      <c r="D35" s="273">
        <f t="shared" si="23"/>
        <v>53111.635739916812</v>
      </c>
      <c r="E35" s="253">
        <v>8772.4005131613158</v>
      </c>
      <c r="F35" s="253">
        <v>2374.8701910095897</v>
      </c>
      <c r="G35" s="253">
        <v>15271.011459386085</v>
      </c>
      <c r="H35" s="253">
        <v>2630.5582089718919</v>
      </c>
      <c r="I35" s="253">
        <v>40.992050557008355</v>
      </c>
      <c r="J35" s="253">
        <v>3229.8689002528845</v>
      </c>
      <c r="K35" s="253">
        <v>0</v>
      </c>
      <c r="L35" s="253">
        <v>105.80013030758272</v>
      </c>
      <c r="M35" s="253">
        <v>20686.134286270451</v>
      </c>
      <c r="N35" s="253">
        <v>0</v>
      </c>
      <c r="O35" s="254">
        <v>0</v>
      </c>
      <c r="P35" s="288">
        <f t="shared" si="24"/>
        <v>49724.881925190508</v>
      </c>
      <c r="Q35" s="253">
        <v>8213.0134694682311</v>
      </c>
      <c r="R35" s="253">
        <v>2223.4325527815399</v>
      </c>
      <c r="S35" s="253">
        <v>14297.229432259879</v>
      </c>
      <c r="T35" s="253">
        <v>2462.8161892622747</v>
      </c>
      <c r="U35" s="253">
        <v>38.378122711192418</v>
      </c>
      <c r="V35" s="253">
        <v>3023.9108146732287</v>
      </c>
      <c r="W35" s="253">
        <v>0</v>
      </c>
      <c r="X35" s="253">
        <v>99.053604994892254</v>
      </c>
      <c r="Y35" s="253">
        <v>19367.047739039273</v>
      </c>
      <c r="Z35" s="253">
        <v>0</v>
      </c>
      <c r="AA35" s="254">
        <v>0</v>
      </c>
      <c r="AB35" s="273">
        <f t="shared" si="25"/>
        <v>98689.801692225825</v>
      </c>
      <c r="AC35" s="253">
        <v>16300.504681274693</v>
      </c>
      <c r="AD35" s="253">
        <v>4412.8836352024955</v>
      </c>
      <c r="AE35" s="253">
        <v>28375.949480197301</v>
      </c>
      <c r="AF35" s="253">
        <v>4887.9923272289598</v>
      </c>
      <c r="AG35" s="253">
        <v>76.169699616093695</v>
      </c>
      <c r="AH35" s="253">
        <v>6001.6061794587076</v>
      </c>
      <c r="AI35" s="253">
        <v>0</v>
      </c>
      <c r="AJ35" s="253">
        <v>196.59334030301031</v>
      </c>
      <c r="AK35" s="253">
        <v>38438.102348944558</v>
      </c>
      <c r="AL35" s="253">
        <v>0</v>
      </c>
      <c r="AM35" s="254">
        <v>0</v>
      </c>
      <c r="AN35" s="288">
        <f t="shared" si="26"/>
        <v>31530.048791334142</v>
      </c>
      <c r="AO35" s="253">
        <v>5207.7894484658582</v>
      </c>
      <c r="AP35" s="253">
        <v>1409.856276359051</v>
      </c>
      <c r="AQ35" s="253">
        <v>9065.7297539339579</v>
      </c>
      <c r="AR35" s="253">
        <v>1561.6470387672948</v>
      </c>
      <c r="AS35" s="253">
        <v>24.335182603836213</v>
      </c>
      <c r="AT35" s="253">
        <v>1917.4315118682825</v>
      </c>
      <c r="AU35" s="253">
        <v>0</v>
      </c>
      <c r="AV35" s="253">
        <v>62.808897226647886</v>
      </c>
      <c r="AW35" s="253">
        <v>12280.450682109213</v>
      </c>
      <c r="AX35" s="253">
        <v>0</v>
      </c>
      <c r="AY35" s="254">
        <v>0</v>
      </c>
      <c r="AZ35" s="525">
        <v>0</v>
      </c>
      <c r="BA35" s="295">
        <f t="shared" si="27"/>
        <v>233056.36814866727</v>
      </c>
      <c r="BB35" s="270">
        <f t="shared" si="28"/>
        <v>38493.708112370099</v>
      </c>
      <c r="BC35" s="270">
        <f t="shared" si="28"/>
        <v>10421.042655352676</v>
      </c>
      <c r="BD35" s="270">
        <f t="shared" si="28"/>
        <v>67009.920125777222</v>
      </c>
      <c r="BE35" s="270">
        <f t="shared" si="28"/>
        <v>11543.01376423042</v>
      </c>
      <c r="BF35" s="270">
        <f t="shared" si="28"/>
        <v>179.8750554881307</v>
      </c>
      <c r="BG35" s="270">
        <f t="shared" si="28"/>
        <v>14172.817406253103</v>
      </c>
      <c r="BH35" s="270">
        <f t="shared" si="28"/>
        <v>0</v>
      </c>
      <c r="BI35" s="270">
        <f t="shared" si="28"/>
        <v>464.25597283213318</v>
      </c>
      <c r="BJ35" s="270">
        <f t="shared" si="28"/>
        <v>90771.735056363497</v>
      </c>
      <c r="BK35" s="270">
        <f t="shared" si="28"/>
        <v>0</v>
      </c>
      <c r="BL35" s="290">
        <f t="shared" si="28"/>
        <v>0</v>
      </c>
    </row>
    <row r="36" spans="1:64" s="209" customFormat="1" x14ac:dyDescent="0.25">
      <c r="A36" s="1529"/>
      <c r="B36" s="128" t="s">
        <v>453</v>
      </c>
      <c r="C36" s="309" t="s">
        <v>2</v>
      </c>
      <c r="D36" s="274">
        <f t="shared" ref="D36:BL36" si="29">SUM(D29:D35)</f>
        <v>2095632.2917261422</v>
      </c>
      <c r="E36" s="279">
        <f t="shared" si="29"/>
        <v>586799.07535930036</v>
      </c>
      <c r="F36" s="279">
        <f t="shared" si="29"/>
        <v>139125.07136149364</v>
      </c>
      <c r="G36" s="279">
        <f t="shared" si="29"/>
        <v>1016600.1510872089</v>
      </c>
      <c r="H36" s="279">
        <f t="shared" si="29"/>
        <v>106898.44673962971</v>
      </c>
      <c r="I36" s="279">
        <f t="shared" si="29"/>
        <v>2284.7361849364725</v>
      </c>
      <c r="J36" s="279">
        <f t="shared" si="29"/>
        <v>122901.46535056409</v>
      </c>
      <c r="K36" s="279">
        <f t="shared" si="29"/>
        <v>0</v>
      </c>
      <c r="L36" s="279">
        <f t="shared" si="29"/>
        <v>2877.8616391944979</v>
      </c>
      <c r="M36" s="279">
        <f>SUM(M29:M35)</f>
        <v>118145.48400381485</v>
      </c>
      <c r="N36" s="279">
        <f t="shared" si="29"/>
        <v>0</v>
      </c>
      <c r="O36" s="280">
        <f t="shared" si="29"/>
        <v>0</v>
      </c>
      <c r="P36" s="276">
        <f t="shared" si="29"/>
        <v>2595452.9205223802</v>
      </c>
      <c r="Q36" s="279">
        <f t="shared" si="29"/>
        <v>665716.81507148256</v>
      </c>
      <c r="R36" s="279">
        <f t="shared" si="29"/>
        <v>190332.3561699178</v>
      </c>
      <c r="S36" s="279">
        <f t="shared" si="29"/>
        <v>1233269.09391492</v>
      </c>
      <c r="T36" s="279">
        <f t="shared" si="29"/>
        <v>100884.7720637016</v>
      </c>
      <c r="U36" s="279">
        <f t="shared" si="29"/>
        <v>3167.6635261410538</v>
      </c>
      <c r="V36" s="279">
        <f t="shared" si="29"/>
        <v>181121.52811110369</v>
      </c>
      <c r="W36" s="279">
        <f t="shared" si="29"/>
        <v>0</v>
      </c>
      <c r="X36" s="279">
        <f t="shared" si="29"/>
        <v>9330.4950194167213</v>
      </c>
      <c r="Y36" s="279">
        <f>SUM(Y29:Y35)</f>
        <v>211630.19664569639</v>
      </c>
      <c r="Z36" s="279">
        <f t="shared" si="29"/>
        <v>0</v>
      </c>
      <c r="AA36" s="280">
        <f t="shared" si="29"/>
        <v>0</v>
      </c>
      <c r="AB36" s="274">
        <f t="shared" si="29"/>
        <v>2452977.5469117514</v>
      </c>
      <c r="AC36" s="279">
        <f t="shared" si="29"/>
        <v>701065.84863960661</v>
      </c>
      <c r="AD36" s="279">
        <f t="shared" si="29"/>
        <v>143392.00992712902</v>
      </c>
      <c r="AE36" s="279">
        <f t="shared" si="29"/>
        <v>1082648.4102671349</v>
      </c>
      <c r="AF36" s="279">
        <f t="shared" si="29"/>
        <v>120144.66502653678</v>
      </c>
      <c r="AG36" s="279">
        <f t="shared" si="29"/>
        <v>490.65955097210252</v>
      </c>
      <c r="AH36" s="279">
        <f t="shared" si="29"/>
        <v>159305.69525656034</v>
      </c>
      <c r="AI36" s="279">
        <f t="shared" si="29"/>
        <v>0</v>
      </c>
      <c r="AJ36" s="279">
        <f t="shared" si="29"/>
        <v>4662.2812430419399</v>
      </c>
      <c r="AK36" s="279">
        <f>SUM(AK29:AK35)</f>
        <v>241267.97700076958</v>
      </c>
      <c r="AL36" s="279">
        <f t="shared" si="29"/>
        <v>0</v>
      </c>
      <c r="AM36" s="280">
        <f t="shared" si="29"/>
        <v>0</v>
      </c>
      <c r="AN36" s="276">
        <f t="shared" si="29"/>
        <v>2529844.1384976977</v>
      </c>
      <c r="AO36" s="279">
        <f t="shared" si="29"/>
        <v>749298.33773357898</v>
      </c>
      <c r="AP36" s="279">
        <f t="shared" si="29"/>
        <v>145778.72027976779</v>
      </c>
      <c r="AQ36" s="279">
        <f t="shared" si="29"/>
        <v>920060.3671649535</v>
      </c>
      <c r="AR36" s="279">
        <f t="shared" si="29"/>
        <v>147810.19529472513</v>
      </c>
      <c r="AS36" s="279">
        <f t="shared" si="29"/>
        <v>422.54864046402571</v>
      </c>
      <c r="AT36" s="279">
        <f t="shared" si="29"/>
        <v>184015.88680766671</v>
      </c>
      <c r="AU36" s="279">
        <f t="shared" si="29"/>
        <v>0</v>
      </c>
      <c r="AV36" s="279">
        <f t="shared" si="29"/>
        <v>5089.288841721579</v>
      </c>
      <c r="AW36" s="279">
        <f>SUM(AW29:AW35)</f>
        <v>377368.79373482021</v>
      </c>
      <c r="AX36" s="279">
        <f t="shared" si="29"/>
        <v>0</v>
      </c>
      <c r="AY36" s="280">
        <f t="shared" si="29"/>
        <v>0</v>
      </c>
      <c r="AZ36" s="292">
        <f t="shared" si="29"/>
        <v>1122711.4057199338</v>
      </c>
      <c r="BA36" s="296">
        <f t="shared" si="29"/>
        <v>10796618.303377906</v>
      </c>
      <c r="BB36" s="279">
        <f t="shared" si="29"/>
        <v>2702880.0768039688</v>
      </c>
      <c r="BC36" s="279">
        <f t="shared" si="29"/>
        <v>618628.15773830831</v>
      </c>
      <c r="BD36" s="279">
        <f t="shared" si="29"/>
        <v>4252578.0224342179</v>
      </c>
      <c r="BE36" s="279">
        <f t="shared" si="29"/>
        <v>475738.07912459329</v>
      </c>
      <c r="BF36" s="279">
        <f t="shared" si="29"/>
        <v>6365.6079025136542</v>
      </c>
      <c r="BG36" s="279">
        <f t="shared" si="29"/>
        <v>647344.57552589488</v>
      </c>
      <c r="BH36" s="279">
        <f t="shared" si="29"/>
        <v>0</v>
      </c>
      <c r="BI36" s="279">
        <f t="shared" si="29"/>
        <v>21959.926743374741</v>
      </c>
      <c r="BJ36" s="279">
        <f>SUM(BJ29:BJ35)</f>
        <v>948412.45138510107</v>
      </c>
      <c r="BK36" s="279">
        <f t="shared" si="29"/>
        <v>0</v>
      </c>
      <c r="BL36" s="292">
        <f t="shared" si="29"/>
        <v>0</v>
      </c>
    </row>
    <row r="37" spans="1:64" ht="16.5" customHeight="1" x14ac:dyDescent="0.25">
      <c r="A37" s="1525" t="s">
        <v>915</v>
      </c>
      <c r="B37" s="124" t="s">
        <v>916</v>
      </c>
      <c r="C37" s="310" t="s">
        <v>915</v>
      </c>
      <c r="D37" s="275">
        <f>SUM(E37:O37)</f>
        <v>9547.15</v>
      </c>
      <c r="E37" s="251">
        <v>5196.16</v>
      </c>
      <c r="F37" s="251">
        <v>2978</v>
      </c>
      <c r="G37" s="251">
        <v>1372.99</v>
      </c>
      <c r="H37" s="251">
        <v>0</v>
      </c>
      <c r="I37" s="251">
        <v>0</v>
      </c>
      <c r="J37" s="251">
        <v>0</v>
      </c>
      <c r="K37" s="251">
        <v>0</v>
      </c>
      <c r="L37" s="251">
        <v>0</v>
      </c>
      <c r="M37" s="251">
        <v>0</v>
      </c>
      <c r="N37" s="251">
        <v>0</v>
      </c>
      <c r="O37" s="252">
        <v>0</v>
      </c>
      <c r="P37" s="275">
        <f>SUM(Q37:AA37)</f>
        <v>18361.87</v>
      </c>
      <c r="Q37" s="251">
        <v>0</v>
      </c>
      <c r="R37" s="251">
        <v>9464.8499999999985</v>
      </c>
      <c r="S37" s="251">
        <v>4881.07</v>
      </c>
      <c r="T37" s="251">
        <v>4015.95</v>
      </c>
      <c r="U37" s="251">
        <v>0</v>
      </c>
      <c r="V37" s="251">
        <v>0</v>
      </c>
      <c r="W37" s="251">
        <v>0</v>
      </c>
      <c r="X37" s="251">
        <v>0</v>
      </c>
      <c r="Y37" s="251">
        <v>0</v>
      </c>
      <c r="Z37" s="251">
        <v>0</v>
      </c>
      <c r="AA37" s="252">
        <v>0</v>
      </c>
      <c r="AB37" s="275">
        <f>SUM(AC37:AM37)</f>
        <v>22616.629999999997</v>
      </c>
      <c r="AC37" s="251">
        <v>4892.12</v>
      </c>
      <c r="AD37" s="251">
        <v>17724.509999999998</v>
      </c>
      <c r="AE37" s="251">
        <v>0</v>
      </c>
      <c r="AF37" s="251">
        <v>0</v>
      </c>
      <c r="AG37" s="251">
        <v>0</v>
      </c>
      <c r="AH37" s="251">
        <v>0</v>
      </c>
      <c r="AI37" s="251">
        <v>0</v>
      </c>
      <c r="AJ37" s="251">
        <v>0</v>
      </c>
      <c r="AK37" s="251">
        <v>0</v>
      </c>
      <c r="AL37" s="251">
        <v>0</v>
      </c>
      <c r="AM37" s="252">
        <v>0</v>
      </c>
      <c r="AN37" s="275">
        <f>SUM(AO37:AY37)</f>
        <v>0</v>
      </c>
      <c r="AO37" s="251">
        <v>0</v>
      </c>
      <c r="AP37" s="251">
        <v>0</v>
      </c>
      <c r="AQ37" s="251">
        <v>0</v>
      </c>
      <c r="AR37" s="251">
        <v>0</v>
      </c>
      <c r="AS37" s="251">
        <v>0</v>
      </c>
      <c r="AT37" s="251">
        <v>0</v>
      </c>
      <c r="AU37" s="251">
        <v>0</v>
      </c>
      <c r="AV37" s="249">
        <v>0</v>
      </c>
      <c r="AW37" s="251">
        <v>0</v>
      </c>
      <c r="AX37" s="251">
        <v>0</v>
      </c>
      <c r="AY37" s="252">
        <v>0</v>
      </c>
      <c r="AZ37" s="854">
        <v>280.37879781692101</v>
      </c>
      <c r="BA37" s="293">
        <f>SUM(BB37:BL37)+AZ37</f>
        <v>50806.028797816914</v>
      </c>
      <c r="BB37" s="272">
        <f t="shared" ref="BB37:BL39" si="30">E37+Q37+AC37+AO37</f>
        <v>10088.279999999999</v>
      </c>
      <c r="BC37" s="272">
        <f t="shared" si="30"/>
        <v>30167.359999999997</v>
      </c>
      <c r="BD37" s="272">
        <f t="shared" si="30"/>
        <v>6254.0599999999995</v>
      </c>
      <c r="BE37" s="272">
        <f t="shared" si="30"/>
        <v>4015.95</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774.08598178155262</v>
      </c>
      <c r="E38" s="253">
        <v>134.63540730496047</v>
      </c>
      <c r="F38" s="253">
        <v>76.578943745447532</v>
      </c>
      <c r="G38" s="253">
        <v>284.45991398502343</v>
      </c>
      <c r="H38" s="253">
        <v>81.983246301407561</v>
      </c>
      <c r="I38" s="253">
        <v>0.29457459985500595</v>
      </c>
      <c r="J38" s="253">
        <v>62.75027834199178</v>
      </c>
      <c r="K38" s="253">
        <v>0</v>
      </c>
      <c r="L38" s="253">
        <v>1.3736801150113764</v>
      </c>
      <c r="M38" s="253">
        <v>132.0099373878555</v>
      </c>
      <c r="N38" s="253">
        <v>0</v>
      </c>
      <c r="O38" s="254">
        <v>0</v>
      </c>
      <c r="P38" s="288">
        <f>SUM(Q38:AA38)</f>
        <v>4647.3416161168016</v>
      </c>
      <c r="Q38" s="253">
        <v>808.3039172614167</v>
      </c>
      <c r="R38" s="253">
        <v>459.75320644279225</v>
      </c>
      <c r="S38" s="253">
        <v>1707.7978771002583</v>
      </c>
      <c r="T38" s="253">
        <v>492.19874965828359</v>
      </c>
      <c r="U38" s="253">
        <v>1.7685229149950585</v>
      </c>
      <c r="V38" s="253">
        <v>376.73073382686181</v>
      </c>
      <c r="W38" s="253">
        <v>0</v>
      </c>
      <c r="X38" s="253">
        <v>8.2470951754375506</v>
      </c>
      <c r="Y38" s="253">
        <v>792.54151373675518</v>
      </c>
      <c r="Z38" s="253">
        <v>0</v>
      </c>
      <c r="AA38" s="254">
        <v>0</v>
      </c>
      <c r="AB38" s="288">
        <f>SUM(AC38:AM38)</f>
        <v>12345.999397762756</v>
      </c>
      <c r="AC38" s="253">
        <v>2147.3178647144928</v>
      </c>
      <c r="AD38" s="253">
        <v>1221.3676718271947</v>
      </c>
      <c r="AE38" s="253">
        <v>4536.8886782628961</v>
      </c>
      <c r="AF38" s="253">
        <v>1307.5616059269328</v>
      </c>
      <c r="AG38" s="253">
        <v>4.6982091369695151</v>
      </c>
      <c r="AH38" s="253">
        <v>1000.8124637997909</v>
      </c>
      <c r="AI38" s="253">
        <v>0</v>
      </c>
      <c r="AJ38" s="253">
        <v>21.909005293723414</v>
      </c>
      <c r="AK38" s="253">
        <v>2105.443898800756</v>
      </c>
      <c r="AL38" s="253">
        <v>0</v>
      </c>
      <c r="AM38" s="254">
        <v>0</v>
      </c>
      <c r="AN38" s="288">
        <f>SUM(AO38:AY38)</f>
        <v>65724.13864918107</v>
      </c>
      <c r="AO38" s="253">
        <v>11431.28332647848</v>
      </c>
      <c r="AP38" s="253">
        <v>6501.9716604995556</v>
      </c>
      <c r="AQ38" s="253">
        <v>24152.204363470548</v>
      </c>
      <c r="AR38" s="253">
        <v>6960.8265407708222</v>
      </c>
      <c r="AS38" s="253">
        <v>25.010996580559482</v>
      </c>
      <c r="AT38" s="253">
        <v>5327.8422437413728</v>
      </c>
      <c r="AU38" s="253">
        <v>0</v>
      </c>
      <c r="AV38" s="253">
        <v>116.6329638612534</v>
      </c>
      <c r="AW38" s="253">
        <v>11208.366553778471</v>
      </c>
      <c r="AX38" s="253">
        <v>0</v>
      </c>
      <c r="AY38" s="254">
        <v>0</v>
      </c>
      <c r="AZ38" s="525">
        <v>-16556.327892300196</v>
      </c>
      <c r="BA38" s="295">
        <f>SUM(BB38:BL38)+AZ38</f>
        <v>66935.237752541972</v>
      </c>
      <c r="BB38" s="273">
        <f t="shared" si="30"/>
        <v>14521.54051575935</v>
      </c>
      <c r="BC38" s="273">
        <f t="shared" si="30"/>
        <v>8259.6714825149902</v>
      </c>
      <c r="BD38" s="273">
        <f t="shared" si="30"/>
        <v>30681.350832818724</v>
      </c>
      <c r="BE38" s="273">
        <f t="shared" si="30"/>
        <v>8842.5701426574451</v>
      </c>
      <c r="BF38" s="273">
        <f t="shared" si="30"/>
        <v>31.772303232379059</v>
      </c>
      <c r="BG38" s="273">
        <f t="shared" si="30"/>
        <v>6768.1357197100169</v>
      </c>
      <c r="BH38" s="273">
        <f t="shared" si="30"/>
        <v>0</v>
      </c>
      <c r="BI38" s="273">
        <f t="shared" si="30"/>
        <v>148.16274444542574</v>
      </c>
      <c r="BJ38" s="273">
        <f t="shared" si="30"/>
        <v>14238.361903703837</v>
      </c>
      <c r="BK38" s="273">
        <f t="shared" si="30"/>
        <v>0</v>
      </c>
      <c r="BL38" s="299">
        <f t="shared" si="30"/>
        <v>0</v>
      </c>
    </row>
    <row r="39" spans="1:64" ht="16.5" customHeight="1" x14ac:dyDescent="0.25">
      <c r="A39" s="1526"/>
      <c r="B39" s="126" t="s">
        <v>918</v>
      </c>
      <c r="C39" s="311" t="s">
        <v>921</v>
      </c>
      <c r="D39" s="273">
        <f>SUM(E39:O39)</f>
        <v>43.002945052236555</v>
      </c>
      <c r="E39" s="253">
        <v>7.1027572769740246</v>
      </c>
      <c r="F39" s="253">
        <v>1.9228632465828077</v>
      </c>
      <c r="G39" s="253">
        <v>12.364493345598532</v>
      </c>
      <c r="H39" s="253">
        <v>2.129886390076098</v>
      </c>
      <c r="I39" s="253">
        <v>3.3190069805300523E-2</v>
      </c>
      <c r="J39" s="253">
        <v>2.615130807186095</v>
      </c>
      <c r="K39" s="253">
        <v>0</v>
      </c>
      <c r="L39" s="253">
        <v>8.5663285017543569E-2</v>
      </c>
      <c r="M39" s="253">
        <v>16.748960630996152</v>
      </c>
      <c r="N39" s="253">
        <v>0</v>
      </c>
      <c r="O39" s="254">
        <v>0</v>
      </c>
      <c r="P39" s="288">
        <f>SUM(Q39:AA39)</f>
        <v>45.691200434386161</v>
      </c>
      <c r="Q39" s="253">
        <v>7.5467739705919579</v>
      </c>
      <c r="R39" s="253">
        <v>2.0430677457278046</v>
      </c>
      <c r="S39" s="253">
        <v>13.137438448392826</v>
      </c>
      <c r="T39" s="253">
        <v>2.2630325860990488</v>
      </c>
      <c r="U39" s="253">
        <v>3.5264890115389497E-2</v>
      </c>
      <c r="V39" s="253">
        <v>2.7786112260016815</v>
      </c>
      <c r="W39" s="253">
        <v>0</v>
      </c>
      <c r="X39" s="253">
        <v>9.101837841222378E-2</v>
      </c>
      <c r="Y39" s="253">
        <v>17.795993189045234</v>
      </c>
      <c r="Z39" s="253">
        <v>0</v>
      </c>
      <c r="AA39" s="254">
        <v>0</v>
      </c>
      <c r="AB39" s="273">
        <f>SUM(AC39:AM39)</f>
        <v>46.141969040940111</v>
      </c>
      <c r="AC39" s="253">
        <v>7.6212270108789264</v>
      </c>
      <c r="AD39" s="253">
        <v>2.0632237230731478</v>
      </c>
      <c r="AE39" s="253">
        <v>13.267046442202799</v>
      </c>
      <c r="AF39" s="253">
        <v>2.2853586365359799</v>
      </c>
      <c r="AG39" s="253">
        <v>3.5612797485440315E-2</v>
      </c>
      <c r="AH39" s="253">
        <v>2.8060237408533881</v>
      </c>
      <c r="AI39" s="253">
        <v>0</v>
      </c>
      <c r="AJ39" s="253">
        <v>9.1916324345305472E-2</v>
      </c>
      <c r="AK39" s="253">
        <v>17.971560365565121</v>
      </c>
      <c r="AL39" s="253">
        <v>0</v>
      </c>
      <c r="AM39" s="254">
        <v>0</v>
      </c>
      <c r="AN39" s="288">
        <f>SUM(AO39:AY39)</f>
        <v>49.03727919382132</v>
      </c>
      <c r="AO39" s="253">
        <v>8.0994427524401953</v>
      </c>
      <c r="AP39" s="253">
        <v>2.1926866115723107</v>
      </c>
      <c r="AQ39" s="253">
        <v>14.099525312551279</v>
      </c>
      <c r="AR39" s="253">
        <v>2.4287600171200316</v>
      </c>
      <c r="AS39" s="253">
        <v>3.7847424578198577E-2</v>
      </c>
      <c r="AT39" s="253">
        <v>2.9820957463395459</v>
      </c>
      <c r="AU39" s="253">
        <v>0</v>
      </c>
      <c r="AV39" s="253">
        <v>9.7683877673087408E-2</v>
      </c>
      <c r="AW39" s="253">
        <v>19.099237451546671</v>
      </c>
      <c r="AX39" s="253">
        <v>0</v>
      </c>
      <c r="AY39" s="254">
        <v>0</v>
      </c>
      <c r="AZ39" s="525"/>
      <c r="BA39" s="295">
        <f>SUM(BB39:BL39)+AZ39</f>
        <v>183.87339372138416</v>
      </c>
      <c r="BB39" s="273">
        <f t="shared" si="30"/>
        <v>30.370201010885104</v>
      </c>
      <c r="BC39" s="273">
        <f t="shared" si="30"/>
        <v>8.2218413269560706</v>
      </c>
      <c r="BD39" s="273">
        <f t="shared" si="30"/>
        <v>52.868503548745437</v>
      </c>
      <c r="BE39" s="273">
        <f t="shared" si="30"/>
        <v>9.1070376298311579</v>
      </c>
      <c r="BF39" s="273">
        <f t="shared" si="30"/>
        <v>0.1419151819843289</v>
      </c>
      <c r="BG39" s="273">
        <f t="shared" si="30"/>
        <v>11.181861520380711</v>
      </c>
      <c r="BH39" s="273">
        <f t="shared" si="30"/>
        <v>0</v>
      </c>
      <c r="BI39" s="273">
        <f t="shared" si="30"/>
        <v>0.36628186544816022</v>
      </c>
      <c r="BJ39" s="273">
        <f t="shared" si="30"/>
        <v>71.615751637153181</v>
      </c>
      <c r="BK39" s="273">
        <f t="shared" si="30"/>
        <v>0</v>
      </c>
      <c r="BL39" s="299">
        <f t="shared" si="30"/>
        <v>0</v>
      </c>
    </row>
    <row r="40" spans="1:64" s="209" customFormat="1" ht="16.5" customHeight="1" x14ac:dyDescent="0.25">
      <c r="A40" s="1527"/>
      <c r="B40" s="129" t="s">
        <v>919</v>
      </c>
      <c r="C40" s="312" t="s">
        <v>922</v>
      </c>
      <c r="D40" s="276">
        <f t="shared" ref="D40:O40" si="31">SUM(D37:D39)</f>
        <v>10364.238926833788</v>
      </c>
      <c r="E40" s="274">
        <f t="shared" si="31"/>
        <v>5337.8981645819349</v>
      </c>
      <c r="F40" s="274">
        <f t="shared" si="31"/>
        <v>3056.5018069920307</v>
      </c>
      <c r="G40" s="274">
        <f t="shared" si="31"/>
        <v>1669.8144073306219</v>
      </c>
      <c r="H40" s="274">
        <f t="shared" si="31"/>
        <v>84.113132691483656</v>
      </c>
      <c r="I40" s="274">
        <f t="shared" si="31"/>
        <v>0.32776466966030648</v>
      </c>
      <c r="J40" s="274">
        <f t="shared" si="31"/>
        <v>65.365409149177879</v>
      </c>
      <c r="K40" s="274">
        <f t="shared" si="31"/>
        <v>0</v>
      </c>
      <c r="L40" s="274">
        <f t="shared" si="31"/>
        <v>1.45934340002892</v>
      </c>
      <c r="M40" s="274">
        <f t="shared" si="31"/>
        <v>148.75889801885165</v>
      </c>
      <c r="N40" s="274">
        <f t="shared" si="31"/>
        <v>0</v>
      </c>
      <c r="O40" s="282">
        <f t="shared" si="31"/>
        <v>0</v>
      </c>
      <c r="P40" s="276">
        <f t="shared" ref="P40:BL40" si="32">SUM(P37:P39)</f>
        <v>23054.902816551188</v>
      </c>
      <c r="Q40" s="274">
        <f t="shared" si="32"/>
        <v>815.85069123200867</v>
      </c>
      <c r="R40" s="274">
        <f t="shared" si="32"/>
        <v>9926.6462741885189</v>
      </c>
      <c r="S40" s="274">
        <f t="shared" si="32"/>
        <v>6602.0053155486503</v>
      </c>
      <c r="T40" s="274">
        <f t="shared" si="32"/>
        <v>4510.4117822443823</v>
      </c>
      <c r="U40" s="274">
        <f t="shared" si="32"/>
        <v>1.8037878051104481</v>
      </c>
      <c r="V40" s="274">
        <f>SUM(V37:V39)</f>
        <v>379.50934505286347</v>
      </c>
      <c r="W40" s="274">
        <f t="shared" si="32"/>
        <v>0</v>
      </c>
      <c r="X40" s="274">
        <f t="shared" si="32"/>
        <v>8.3381135538497748</v>
      </c>
      <c r="Y40" s="274">
        <f>SUM(Y37:Y39)</f>
        <v>810.33750692580043</v>
      </c>
      <c r="Z40" s="274">
        <f t="shared" si="32"/>
        <v>0</v>
      </c>
      <c r="AA40" s="282">
        <f t="shared" si="32"/>
        <v>0</v>
      </c>
      <c r="AB40" s="276">
        <f t="shared" si="32"/>
        <v>35008.771366803689</v>
      </c>
      <c r="AC40" s="274">
        <f t="shared" si="32"/>
        <v>7047.0590917253721</v>
      </c>
      <c r="AD40" s="274">
        <f t="shared" si="32"/>
        <v>18947.940895550269</v>
      </c>
      <c r="AE40" s="274">
        <f t="shared" si="32"/>
        <v>4550.1557247050987</v>
      </c>
      <c r="AF40" s="274">
        <f t="shared" si="32"/>
        <v>1309.8469645634686</v>
      </c>
      <c r="AG40" s="274">
        <f t="shared" si="32"/>
        <v>4.733821934454955</v>
      </c>
      <c r="AH40" s="274">
        <f t="shared" si="32"/>
        <v>1003.6184875406442</v>
      </c>
      <c r="AI40" s="274">
        <f t="shared" si="32"/>
        <v>0</v>
      </c>
      <c r="AJ40" s="274">
        <f>SUM(AJ37:AJ39)</f>
        <v>22.00092161806872</v>
      </c>
      <c r="AK40" s="274">
        <f>SUM(AK37:AK39)</f>
        <v>2123.4154591663209</v>
      </c>
      <c r="AL40" s="274">
        <f t="shared" si="32"/>
        <v>0</v>
      </c>
      <c r="AM40" s="282">
        <f t="shared" si="32"/>
        <v>0</v>
      </c>
      <c r="AN40" s="276">
        <f t="shared" si="32"/>
        <v>65773.175928374898</v>
      </c>
      <c r="AO40" s="274">
        <f t="shared" si="32"/>
        <v>11439.382769230921</v>
      </c>
      <c r="AP40" s="274">
        <f t="shared" si="32"/>
        <v>6504.1643471111283</v>
      </c>
      <c r="AQ40" s="274">
        <f t="shared" si="32"/>
        <v>24166.303888783099</v>
      </c>
      <c r="AR40" s="274">
        <f t="shared" si="32"/>
        <v>6963.2553007879424</v>
      </c>
      <c r="AS40" s="274">
        <f t="shared" si="32"/>
        <v>25.048844005137681</v>
      </c>
      <c r="AT40" s="274">
        <f t="shared" si="32"/>
        <v>5330.8243394877127</v>
      </c>
      <c r="AU40" s="274">
        <f t="shared" si="32"/>
        <v>0</v>
      </c>
      <c r="AV40" s="274">
        <f t="shared" si="32"/>
        <v>116.73064773892649</v>
      </c>
      <c r="AW40" s="274">
        <f>SUM(AW37:AW39)</f>
        <v>11227.465791230017</v>
      </c>
      <c r="AX40" s="274">
        <f t="shared" si="32"/>
        <v>0</v>
      </c>
      <c r="AY40" s="282">
        <f t="shared" si="32"/>
        <v>0</v>
      </c>
      <c r="AZ40" s="298">
        <f t="shared" si="32"/>
        <v>-16275.949094483276</v>
      </c>
      <c r="BA40" s="296">
        <f t="shared" si="32"/>
        <v>117925.13994408026</v>
      </c>
      <c r="BB40" s="274">
        <f>SUM(BB37:BB39)</f>
        <v>24640.190716770234</v>
      </c>
      <c r="BC40" s="274">
        <f>SUM(BC37:BC39)</f>
        <v>38435.253323841942</v>
      </c>
      <c r="BD40" s="274">
        <f>SUM(BD37:BD39)</f>
        <v>36988.279336367465</v>
      </c>
      <c r="BE40" s="274">
        <f>SUM(BE37:BE39)</f>
        <v>12867.627180287276</v>
      </c>
      <c r="BF40" s="274">
        <f t="shared" si="32"/>
        <v>31.914218414363386</v>
      </c>
      <c r="BG40" s="274">
        <f t="shared" si="32"/>
        <v>6779.317581230398</v>
      </c>
      <c r="BH40" s="274">
        <f t="shared" si="32"/>
        <v>0</v>
      </c>
      <c r="BI40" s="274">
        <f t="shared" si="32"/>
        <v>148.52902631087392</v>
      </c>
      <c r="BJ40" s="274">
        <f>SUM(BJ37:BJ39)</f>
        <v>14309.97765534099</v>
      </c>
      <c r="BK40" s="274">
        <f t="shared" si="32"/>
        <v>0</v>
      </c>
      <c r="BL40" s="298">
        <f t="shared" si="32"/>
        <v>0</v>
      </c>
    </row>
    <row r="41" spans="1:64" ht="14.85" customHeight="1" x14ac:dyDescent="0.25">
      <c r="A41" s="1525" t="s">
        <v>303</v>
      </c>
      <c r="B41" s="124">
        <v>5.0999999999999996</v>
      </c>
      <c r="C41" s="310" t="s">
        <v>37</v>
      </c>
      <c r="D41" s="272">
        <f>SUM(E41:O41)</f>
        <v>823843.08</v>
      </c>
      <c r="E41" s="251">
        <v>212290.29999999996</v>
      </c>
      <c r="F41" s="251">
        <v>209599.56999999995</v>
      </c>
      <c r="G41" s="251">
        <v>132982.99000000002</v>
      </c>
      <c r="H41" s="251">
        <v>159394.53000000006</v>
      </c>
      <c r="I41" s="251">
        <v>1221.25</v>
      </c>
      <c r="J41" s="251">
        <v>98313.940000000017</v>
      </c>
      <c r="K41" s="251">
        <v>0</v>
      </c>
      <c r="L41" s="251">
        <v>2314.56</v>
      </c>
      <c r="M41" s="251">
        <v>7725.94</v>
      </c>
      <c r="N41" s="251">
        <v>0</v>
      </c>
      <c r="O41" s="252">
        <v>0</v>
      </c>
      <c r="P41" s="275">
        <f>SUM(Q41:AA41)</f>
        <v>772495.40000000026</v>
      </c>
      <c r="Q41" s="251">
        <v>214366.12000000002</v>
      </c>
      <c r="R41" s="251">
        <v>180960.39000000004</v>
      </c>
      <c r="S41" s="251">
        <v>128059.21000000002</v>
      </c>
      <c r="T41" s="251">
        <v>151983.30000000005</v>
      </c>
      <c r="U41" s="251">
        <v>1984.5</v>
      </c>
      <c r="V41" s="251">
        <v>84315.65</v>
      </c>
      <c r="W41" s="251">
        <v>0</v>
      </c>
      <c r="X41" s="251">
        <v>4590.93</v>
      </c>
      <c r="Y41" s="251">
        <v>6235.3</v>
      </c>
      <c r="Z41" s="251">
        <v>0</v>
      </c>
      <c r="AA41" s="252">
        <v>0</v>
      </c>
      <c r="AB41" s="272">
        <f>SUM(AC41:AM41)</f>
        <v>844499.54000000015</v>
      </c>
      <c r="AC41" s="251">
        <v>222402.33999999997</v>
      </c>
      <c r="AD41" s="251">
        <v>209822.58000000005</v>
      </c>
      <c r="AE41" s="251">
        <v>131721.39999999997</v>
      </c>
      <c r="AF41" s="251">
        <v>186173.01999999996</v>
      </c>
      <c r="AG41" s="251">
        <v>2539.2799999999997</v>
      </c>
      <c r="AH41" s="251">
        <v>79463.510000000009</v>
      </c>
      <c r="AI41" s="251">
        <v>0</v>
      </c>
      <c r="AJ41" s="251">
        <v>4962.7800000000007</v>
      </c>
      <c r="AK41" s="251">
        <v>7414.63</v>
      </c>
      <c r="AL41" s="251">
        <v>0</v>
      </c>
      <c r="AM41" s="252">
        <v>0</v>
      </c>
      <c r="AN41" s="275">
        <f>SUM(AO41:AY41)</f>
        <v>839072.84000000008</v>
      </c>
      <c r="AO41" s="251">
        <v>201556.97000000003</v>
      </c>
      <c r="AP41" s="251">
        <v>220261.16</v>
      </c>
      <c r="AQ41" s="251">
        <v>97213.200000000012</v>
      </c>
      <c r="AR41" s="251">
        <v>222421.64</v>
      </c>
      <c r="AS41" s="251">
        <v>789</v>
      </c>
      <c r="AT41" s="251">
        <v>80139.520000000004</v>
      </c>
      <c r="AU41" s="251">
        <v>0</v>
      </c>
      <c r="AV41" s="249">
        <v>6208.4199999999992</v>
      </c>
      <c r="AW41" s="251">
        <v>10482.93</v>
      </c>
      <c r="AX41" s="251">
        <v>0</v>
      </c>
      <c r="AY41" s="252">
        <v>0</v>
      </c>
      <c r="AZ41" s="854">
        <v>46535.838945536379</v>
      </c>
      <c r="BA41" s="293">
        <f>SUM(BB41:BL41)+AZ41</f>
        <v>3326446.6989455358</v>
      </c>
      <c r="BB41" s="273">
        <f t="shared" ref="BB41:BL44" si="33">E41+Q41+AC41+AO41</f>
        <v>850615.73</v>
      </c>
      <c r="BC41" s="273">
        <f t="shared" si="33"/>
        <v>820643.70000000007</v>
      </c>
      <c r="BD41" s="273">
        <f t="shared" si="33"/>
        <v>489976.8</v>
      </c>
      <c r="BE41" s="273">
        <f t="shared" si="33"/>
        <v>719972.49</v>
      </c>
      <c r="BF41" s="273">
        <f t="shared" si="33"/>
        <v>6534.03</v>
      </c>
      <c r="BG41" s="273">
        <f t="shared" si="33"/>
        <v>342232.62000000005</v>
      </c>
      <c r="BH41" s="273">
        <f t="shared" si="33"/>
        <v>0</v>
      </c>
      <c r="BI41" s="273">
        <f t="shared" si="33"/>
        <v>18076.689999999999</v>
      </c>
      <c r="BJ41" s="273">
        <f t="shared" si="33"/>
        <v>31858.799999999999</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88">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10435.800839407937</v>
      </c>
      <c r="E43" s="253">
        <v>3039.5322652487148</v>
      </c>
      <c r="F43" s="253">
        <v>2997.6893135855248</v>
      </c>
      <c r="G43" s="253">
        <v>1896.6147201996514</v>
      </c>
      <c r="H43" s="253">
        <v>2296.2357957867343</v>
      </c>
      <c r="I43" s="253">
        <v>1.1295710787410163</v>
      </c>
      <c r="J43" s="253">
        <v>59.163497834225495</v>
      </c>
      <c r="K43" s="253">
        <v>0</v>
      </c>
      <c r="L43" s="253">
        <v>34.661180118660198</v>
      </c>
      <c r="M43" s="253">
        <v>110.77449555568262</v>
      </c>
      <c r="N43" s="253">
        <v>0</v>
      </c>
      <c r="O43" s="254">
        <v>0</v>
      </c>
      <c r="P43" s="288">
        <f>SUM(Q43:AA43)</f>
        <v>11439.873570379663</v>
      </c>
      <c r="Q43" s="253">
        <v>3437.3048929386487</v>
      </c>
      <c r="R43" s="253">
        <v>2982.1117721830424</v>
      </c>
      <c r="S43" s="253">
        <v>2039.1458820451821</v>
      </c>
      <c r="T43" s="253">
        <v>2528.6964669257954</v>
      </c>
      <c r="U43" s="253">
        <v>5.1248134968471337</v>
      </c>
      <c r="V43" s="253">
        <v>268.42214529736725</v>
      </c>
      <c r="W43" s="253">
        <v>0</v>
      </c>
      <c r="X43" s="253">
        <v>73.504282408593539</v>
      </c>
      <c r="Y43" s="253">
        <v>105.56331508418607</v>
      </c>
      <c r="Z43" s="253">
        <v>0</v>
      </c>
      <c r="AA43" s="254">
        <v>0</v>
      </c>
      <c r="AB43" s="273">
        <f>SUM(AC43:AM43)</f>
        <v>18374.155727829428</v>
      </c>
      <c r="AC43" s="253">
        <v>5076.7769766943657</v>
      </c>
      <c r="AD43" s="253">
        <v>4837.9468222906926</v>
      </c>
      <c r="AE43" s="253">
        <v>2970.0032438242806</v>
      </c>
      <c r="AF43" s="253">
        <v>4270.8743172106551</v>
      </c>
      <c r="AG43" s="253">
        <v>17.406382079603766</v>
      </c>
      <c r="AH43" s="253">
        <v>911.69335675285333</v>
      </c>
      <c r="AI43" s="253">
        <v>0</v>
      </c>
      <c r="AJ43" s="253">
        <v>110.87630847773781</v>
      </c>
      <c r="AK43" s="253">
        <v>178.57832049923707</v>
      </c>
      <c r="AL43" s="253">
        <v>0</v>
      </c>
      <c r="AM43" s="254">
        <v>0</v>
      </c>
      <c r="AN43" s="288">
        <f>SUM(AO43:AY43)</f>
        <v>50774.200073308966</v>
      </c>
      <c r="AO43" s="253">
        <v>13226.452143451816</v>
      </c>
      <c r="AP43" s="253">
        <v>13066.670734659943</v>
      </c>
      <c r="AQ43" s="253">
        <v>7394.6121670763623</v>
      </c>
      <c r="AR43" s="253">
        <v>11810.04629898593</v>
      </c>
      <c r="AS43" s="253">
        <v>83.224933038929166</v>
      </c>
      <c r="AT43" s="253">
        <v>4359.068887537599</v>
      </c>
      <c r="AU43" s="253">
        <v>0</v>
      </c>
      <c r="AV43" s="253">
        <v>303.92560398763572</v>
      </c>
      <c r="AW43" s="253">
        <v>530.1993045707477</v>
      </c>
      <c r="AX43" s="253">
        <v>0</v>
      </c>
      <c r="AY43" s="254">
        <v>0</v>
      </c>
      <c r="AZ43" s="525">
        <v>-258755.77533189071</v>
      </c>
      <c r="BA43" s="295">
        <f>SUM(BB43:BL43)+AZ43</f>
        <v>-167731.74512096471</v>
      </c>
      <c r="BB43" s="273">
        <f t="shared" si="33"/>
        <v>24780.066278333543</v>
      </c>
      <c r="BC43" s="273">
        <f t="shared" si="33"/>
        <v>23884.418642719203</v>
      </c>
      <c r="BD43" s="273">
        <f t="shared" si="33"/>
        <v>14300.376013145476</v>
      </c>
      <c r="BE43" s="273">
        <f t="shared" si="33"/>
        <v>20905.852878909114</v>
      </c>
      <c r="BF43" s="273">
        <f t="shared" si="33"/>
        <v>106.88569969412109</v>
      </c>
      <c r="BG43" s="273">
        <f t="shared" si="33"/>
        <v>5598.3478874220455</v>
      </c>
      <c r="BH43" s="273">
        <f t="shared" si="33"/>
        <v>0</v>
      </c>
      <c r="BI43" s="273">
        <f t="shared" si="33"/>
        <v>522.96737499262724</v>
      </c>
      <c r="BJ43" s="273">
        <f t="shared" si="33"/>
        <v>925.1154357098535</v>
      </c>
      <c r="BK43" s="273">
        <f t="shared" si="33"/>
        <v>0</v>
      </c>
      <c r="BL43" s="299">
        <f t="shared" si="33"/>
        <v>0</v>
      </c>
    </row>
    <row r="44" spans="1:64" x14ac:dyDescent="0.25">
      <c r="A44" s="1526"/>
      <c r="B44" s="126" t="s">
        <v>82</v>
      </c>
      <c r="C44" s="131" t="s">
        <v>923</v>
      </c>
      <c r="D44" s="273">
        <f>SUM(E44:O44)</f>
        <v>3078.6128220419978</v>
      </c>
      <c r="E44" s="253">
        <v>508.49167651616614</v>
      </c>
      <c r="F44" s="253">
        <v>137.65921005578321</v>
      </c>
      <c r="G44" s="253">
        <v>885.18327536808636</v>
      </c>
      <c r="H44" s="253">
        <v>152.48015088306119</v>
      </c>
      <c r="I44" s="253">
        <v>2.3761017842603054</v>
      </c>
      <c r="J44" s="253">
        <v>187.21915963058967</v>
      </c>
      <c r="K44" s="253">
        <v>0</v>
      </c>
      <c r="L44" s="253">
        <v>6.1326982910797572</v>
      </c>
      <c r="M44" s="253">
        <v>1199.070549512971</v>
      </c>
      <c r="N44" s="253">
        <v>0</v>
      </c>
      <c r="O44" s="254">
        <v>0</v>
      </c>
      <c r="P44" s="288">
        <f>SUM(Q44:AA44)</f>
        <v>3271.0670243845598</v>
      </c>
      <c r="Q44" s="253">
        <v>540.27916187356186</v>
      </c>
      <c r="R44" s="253">
        <v>146.26473955813242</v>
      </c>
      <c r="S44" s="253">
        <v>940.51899019660652</v>
      </c>
      <c r="T44" s="253">
        <v>162.01218609098598</v>
      </c>
      <c r="U44" s="253">
        <v>2.5246397135187304</v>
      </c>
      <c r="V44" s="253">
        <v>198.9228444109483</v>
      </c>
      <c r="W44" s="253">
        <v>0</v>
      </c>
      <c r="X44" s="253">
        <v>6.5160734103435347</v>
      </c>
      <c r="Y44" s="253">
        <v>1274.0283891304623</v>
      </c>
      <c r="Z44" s="253">
        <v>0</v>
      </c>
      <c r="AA44" s="254">
        <v>0</v>
      </c>
      <c r="AB44" s="273">
        <f>SUM(AC44:AM44)</f>
        <v>3303.3378842111424</v>
      </c>
      <c r="AC44" s="253">
        <v>545.60931040615753</v>
      </c>
      <c r="AD44" s="253">
        <v>147.70772096837734</v>
      </c>
      <c r="AE44" s="253">
        <v>949.79772287637616</v>
      </c>
      <c r="AF44" s="253">
        <v>163.6105246479662</v>
      </c>
      <c r="AG44" s="253">
        <v>2.5495466609154795</v>
      </c>
      <c r="AH44" s="253">
        <v>200.8853267387137</v>
      </c>
      <c r="AI44" s="253">
        <v>0</v>
      </c>
      <c r="AJ44" s="253">
        <v>6.5803580275884181</v>
      </c>
      <c r="AK44" s="253">
        <v>1286.5973738850475</v>
      </c>
      <c r="AL44" s="253">
        <v>0</v>
      </c>
      <c r="AM44" s="254">
        <v>0</v>
      </c>
      <c r="AN44" s="288">
        <f>SUM(AO44:AY44)</f>
        <v>3510.6152915984967</v>
      </c>
      <c r="AO44" s="253">
        <v>579.84513104319717</v>
      </c>
      <c r="AP44" s="253">
        <v>156.97606545101615</v>
      </c>
      <c r="AQ44" s="253">
        <v>1009.3955044055407</v>
      </c>
      <c r="AR44" s="253">
        <v>173.87673614646508</v>
      </c>
      <c r="AS44" s="253">
        <v>2.7095252766100861</v>
      </c>
      <c r="AT44" s="253">
        <v>213.4904525744881</v>
      </c>
      <c r="AU44" s="253">
        <v>0</v>
      </c>
      <c r="AV44" s="253">
        <v>6.9932614602521994</v>
      </c>
      <c r="AW44" s="253">
        <v>1367.3286152409275</v>
      </c>
      <c r="AX44" s="253">
        <v>0</v>
      </c>
      <c r="AY44" s="254">
        <v>0</v>
      </c>
      <c r="AZ44" s="525"/>
      <c r="BA44" s="295">
        <f>SUM(BB44:BL44)+AZ44</f>
        <v>13163.633022236198</v>
      </c>
      <c r="BB44" s="270">
        <f t="shared" si="33"/>
        <v>2174.2252798390828</v>
      </c>
      <c r="BC44" s="273">
        <f t="shared" si="33"/>
        <v>588.60773603330904</v>
      </c>
      <c r="BD44" s="270">
        <f t="shared" si="33"/>
        <v>3784.8954928466096</v>
      </c>
      <c r="BE44" s="273">
        <f t="shared" si="33"/>
        <v>651.97959776847847</v>
      </c>
      <c r="BF44" s="270">
        <f t="shared" si="33"/>
        <v>10.159813435304603</v>
      </c>
      <c r="BG44" s="270">
        <f t="shared" si="33"/>
        <v>800.51778335473978</v>
      </c>
      <c r="BH44" s="270">
        <f t="shared" si="33"/>
        <v>0</v>
      </c>
      <c r="BI44" s="270">
        <f t="shared" si="33"/>
        <v>26.222391189263909</v>
      </c>
      <c r="BJ44" s="270">
        <f t="shared" si="33"/>
        <v>5127.0249277694084</v>
      </c>
      <c r="BK44" s="270">
        <f t="shared" si="33"/>
        <v>0</v>
      </c>
      <c r="BL44" s="290">
        <f t="shared" si="33"/>
        <v>0</v>
      </c>
    </row>
    <row r="45" spans="1:64" s="209" customFormat="1" ht="24" x14ac:dyDescent="0.25">
      <c r="A45" s="1527"/>
      <c r="B45" s="128" t="s">
        <v>217</v>
      </c>
      <c r="C45" s="312" t="s">
        <v>306</v>
      </c>
      <c r="D45" s="277">
        <f>SUM(D41:D44)</f>
        <v>837357.49366144987</v>
      </c>
      <c r="E45" s="277">
        <f t="shared" ref="E45:BL45" si="34">SUM(E41:E44)</f>
        <v>215838.32394176483</v>
      </c>
      <c r="F45" s="277">
        <f t="shared" si="34"/>
        <v>212734.91852364124</v>
      </c>
      <c r="G45" s="277">
        <f t="shared" si="34"/>
        <v>135764.78799556778</v>
      </c>
      <c r="H45" s="277">
        <f t="shared" si="34"/>
        <v>161843.24594666983</v>
      </c>
      <c r="I45" s="277">
        <f>SUM(I41:I44)</f>
        <v>1224.7556728630013</v>
      </c>
      <c r="J45" s="277">
        <f t="shared" si="34"/>
        <v>98560.322657464829</v>
      </c>
      <c r="K45" s="277">
        <f t="shared" si="34"/>
        <v>0</v>
      </c>
      <c r="L45" s="277">
        <f t="shared" si="34"/>
        <v>2355.3538784097395</v>
      </c>
      <c r="M45" s="277">
        <f t="shared" si="34"/>
        <v>9035.7850450686528</v>
      </c>
      <c r="N45" s="277">
        <f t="shared" si="34"/>
        <v>0</v>
      </c>
      <c r="O45" s="282">
        <f t="shared" si="34"/>
        <v>0</v>
      </c>
      <c r="P45" s="849">
        <f t="shared" si="34"/>
        <v>787206.34059476445</v>
      </c>
      <c r="Q45" s="277">
        <f t="shared" si="34"/>
        <v>218343.70405481223</v>
      </c>
      <c r="R45" s="277">
        <f t="shared" si="34"/>
        <v>184088.76651174121</v>
      </c>
      <c r="S45" s="277">
        <f t="shared" si="34"/>
        <v>131038.87487224181</v>
      </c>
      <c r="T45" s="277">
        <f t="shared" si="34"/>
        <v>154674.00865301682</v>
      </c>
      <c r="U45" s="277">
        <f t="shared" si="34"/>
        <v>1992.1494532103659</v>
      </c>
      <c r="V45" s="277">
        <f t="shared" si="34"/>
        <v>84782.994989708313</v>
      </c>
      <c r="W45" s="277">
        <f t="shared" si="34"/>
        <v>0</v>
      </c>
      <c r="X45" s="277">
        <f t="shared" si="34"/>
        <v>4670.9503558189372</v>
      </c>
      <c r="Y45" s="277">
        <f>SUM(Y41:Y44)</f>
        <v>7614.8917042146486</v>
      </c>
      <c r="Z45" s="277">
        <f t="shared" si="34"/>
        <v>0</v>
      </c>
      <c r="AA45" s="283">
        <f t="shared" si="34"/>
        <v>0</v>
      </c>
      <c r="AB45" s="277">
        <f t="shared" si="34"/>
        <v>866177.03361204069</v>
      </c>
      <c r="AC45" s="277">
        <f t="shared" si="34"/>
        <v>228024.72628710046</v>
      </c>
      <c r="AD45" s="277">
        <f t="shared" si="34"/>
        <v>214808.23454325911</v>
      </c>
      <c r="AE45" s="277">
        <f t="shared" si="34"/>
        <v>135641.20096670062</v>
      </c>
      <c r="AF45" s="277">
        <f t="shared" si="34"/>
        <v>190607.50484185858</v>
      </c>
      <c r="AG45" s="277">
        <f t="shared" si="34"/>
        <v>2559.2359287405188</v>
      </c>
      <c r="AH45" s="277">
        <f t="shared" si="34"/>
        <v>80576.088683491573</v>
      </c>
      <c r="AI45" s="277">
        <f t="shared" si="34"/>
        <v>0</v>
      </c>
      <c r="AJ45" s="277">
        <f t="shared" si="34"/>
        <v>5080.2366665053269</v>
      </c>
      <c r="AK45" s="277">
        <f t="shared" si="34"/>
        <v>8879.8056943842839</v>
      </c>
      <c r="AL45" s="277">
        <f t="shared" si="34"/>
        <v>0</v>
      </c>
      <c r="AM45" s="283">
        <f t="shared" si="34"/>
        <v>0</v>
      </c>
      <c r="AN45" s="849">
        <f t="shared" si="34"/>
        <v>893357.65536490758</v>
      </c>
      <c r="AO45" s="277">
        <f t="shared" si="34"/>
        <v>215363.26727449504</v>
      </c>
      <c r="AP45" s="277">
        <f t="shared" si="34"/>
        <v>233484.80680011096</v>
      </c>
      <c r="AQ45" s="277">
        <f t="shared" si="34"/>
        <v>105617.20767148193</v>
      </c>
      <c r="AR45" s="277">
        <f t="shared" si="34"/>
        <v>234405.56303513239</v>
      </c>
      <c r="AS45" s="277">
        <f t="shared" si="34"/>
        <v>874.93445831553925</v>
      </c>
      <c r="AT45" s="277">
        <f t="shared" si="34"/>
        <v>84712.07934011209</v>
      </c>
      <c r="AU45" s="277">
        <f t="shared" si="34"/>
        <v>0</v>
      </c>
      <c r="AV45" s="274">
        <f t="shared" si="34"/>
        <v>6519.3388654478867</v>
      </c>
      <c r="AW45" s="277">
        <f>SUM(AW41:AW44)</f>
        <v>12380.457919811675</v>
      </c>
      <c r="AX45" s="277">
        <f t="shared" si="34"/>
        <v>0</v>
      </c>
      <c r="AY45" s="283">
        <f t="shared" si="34"/>
        <v>0</v>
      </c>
      <c r="AZ45" s="304">
        <f t="shared" si="34"/>
        <v>-212219.93638635433</v>
      </c>
      <c r="BA45" s="296">
        <f t="shared" si="34"/>
        <v>3171878.5868468075</v>
      </c>
      <c r="BB45" s="274">
        <f t="shared" si="34"/>
        <v>877570.02155817265</v>
      </c>
      <c r="BC45" s="274">
        <f t="shared" si="34"/>
        <v>845116.7263787525</v>
      </c>
      <c r="BD45" s="274">
        <f t="shared" si="34"/>
        <v>508062.07150599209</v>
      </c>
      <c r="BE45" s="274">
        <f t="shared" si="34"/>
        <v>741530.3224766776</v>
      </c>
      <c r="BF45" s="274">
        <f t="shared" si="34"/>
        <v>6651.0755131294254</v>
      </c>
      <c r="BG45" s="274">
        <f t="shared" si="34"/>
        <v>348631.4856707768</v>
      </c>
      <c r="BH45" s="274">
        <f t="shared" si="34"/>
        <v>0</v>
      </c>
      <c r="BI45" s="274">
        <f t="shared" si="34"/>
        <v>18625.87976618189</v>
      </c>
      <c r="BJ45" s="274">
        <f>SUM(BJ41:BJ44)</f>
        <v>37910.940363479262</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5">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88">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88">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88">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49">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565998.42999999993</v>
      </c>
      <c r="E51" s="251">
        <v>119367.84848846435</v>
      </c>
      <c r="F51" s="251">
        <v>9703.602854311157</v>
      </c>
      <c r="G51" s="251">
        <v>287159.6339980656</v>
      </c>
      <c r="H51" s="251">
        <v>16494.24049466358</v>
      </c>
      <c r="I51" s="251">
        <v>1594.3921644491829</v>
      </c>
      <c r="J51" s="251">
        <v>39877.735151679917</v>
      </c>
      <c r="K51" s="251">
        <v>0</v>
      </c>
      <c r="L51" s="251">
        <v>1913.7735160325842</v>
      </c>
      <c r="M51" s="251">
        <v>89887.203332333578</v>
      </c>
      <c r="N51" s="251">
        <v>0</v>
      </c>
      <c r="O51" s="252">
        <v>0</v>
      </c>
      <c r="P51" s="275">
        <f>SUM(Q51:AA51)</f>
        <v>632762.7899999998</v>
      </c>
      <c r="Q51" s="251">
        <v>132791.41420698591</v>
      </c>
      <c r="R51" s="251">
        <v>10578.564918638282</v>
      </c>
      <c r="S51" s="251">
        <v>322309.9926661491</v>
      </c>
      <c r="T51" s="251">
        <v>19642.987274831834</v>
      </c>
      <c r="U51" s="251">
        <v>1773.8653418179154</v>
      </c>
      <c r="V51" s="251">
        <v>43556.198619775278</v>
      </c>
      <c r="W51" s="251">
        <v>0</v>
      </c>
      <c r="X51" s="251">
        <v>2129.1979400513501</v>
      </c>
      <c r="Y51" s="251">
        <v>99980.569031750143</v>
      </c>
      <c r="Z51" s="251">
        <v>0</v>
      </c>
      <c r="AA51" s="252">
        <v>0</v>
      </c>
      <c r="AB51" s="272">
        <f>SUM(AC51:AM51)</f>
        <v>595982.19999999995</v>
      </c>
      <c r="AC51" s="251">
        <v>126904.94252197591</v>
      </c>
      <c r="AD51" s="251">
        <v>9741.6867226238337</v>
      </c>
      <c r="AE51" s="251">
        <v>301139.92045949417</v>
      </c>
      <c r="AF51" s="251">
        <v>18046.170358248433</v>
      </c>
      <c r="AG51" s="251">
        <v>1656.1116478206961</v>
      </c>
      <c r="AH51" s="251">
        <v>41019.445671052104</v>
      </c>
      <c r="AI51" s="251">
        <v>0</v>
      </c>
      <c r="AJ51" s="251">
        <v>2125.8163642385157</v>
      </c>
      <c r="AK51" s="251">
        <v>95348.106254546263</v>
      </c>
      <c r="AL51" s="251">
        <v>0</v>
      </c>
      <c r="AM51" s="252">
        <v>0</v>
      </c>
      <c r="AN51" s="275">
        <f>SUM(AO51:AY51)</f>
        <v>722350.81999999983</v>
      </c>
      <c r="AO51" s="251">
        <v>148632.97700344</v>
      </c>
      <c r="AP51" s="251">
        <v>10984.832532907991</v>
      </c>
      <c r="AQ51" s="251">
        <v>365486.74793598137</v>
      </c>
      <c r="AR51" s="251">
        <v>26297.791653266224</v>
      </c>
      <c r="AS51" s="251">
        <v>1998.4456934769139</v>
      </c>
      <c r="AT51" s="251">
        <v>49211.241767248721</v>
      </c>
      <c r="AU51" s="251">
        <v>0</v>
      </c>
      <c r="AV51" s="249">
        <v>2398.7652013623451</v>
      </c>
      <c r="AW51" s="251">
        <v>117340.01821231635</v>
      </c>
      <c r="AX51" s="251">
        <v>0</v>
      </c>
      <c r="AY51" s="252">
        <v>0</v>
      </c>
      <c r="AZ51" s="854">
        <v>5659.0273880563964</v>
      </c>
      <c r="BA51" s="293">
        <f>SUM(BB51:BL51)+AZ51</f>
        <v>2522753.267388056</v>
      </c>
      <c r="BB51" s="273">
        <f t="shared" ref="BB51:BL54" si="37">E51+Q51+AC51+AO51</f>
        <v>527697.18222086621</v>
      </c>
      <c r="BC51" s="273">
        <f t="shared" si="37"/>
        <v>41008.687028481261</v>
      </c>
      <c r="BD51" s="273">
        <f t="shared" si="37"/>
        <v>1276096.2950596903</v>
      </c>
      <c r="BE51" s="273">
        <f t="shared" si="37"/>
        <v>80481.189781010064</v>
      </c>
      <c r="BF51" s="273">
        <f t="shared" si="37"/>
        <v>7022.8148475647085</v>
      </c>
      <c r="BG51" s="273">
        <f t="shared" si="37"/>
        <v>173664.62120975601</v>
      </c>
      <c r="BH51" s="273">
        <f t="shared" si="37"/>
        <v>0</v>
      </c>
      <c r="BI51" s="273">
        <f t="shared" si="37"/>
        <v>8567.5530216847947</v>
      </c>
      <c r="BJ51" s="273">
        <f t="shared" si="37"/>
        <v>402555.89683094632</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88">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67300.43802112891</v>
      </c>
      <c r="E53" s="253">
        <v>11115.952066014401</v>
      </c>
      <c r="F53" s="253">
        <v>3009.3180500209128</v>
      </c>
      <c r="G53" s="253">
        <v>19350.670449600661</v>
      </c>
      <c r="H53" s="253">
        <v>3333.3132605974224</v>
      </c>
      <c r="I53" s="253">
        <v>51.943099086242619</v>
      </c>
      <c r="J53" s="253">
        <v>4092.7301279571084</v>
      </c>
      <c r="K53" s="253">
        <v>0</v>
      </c>
      <c r="L53" s="253">
        <v>134.06469247644353</v>
      </c>
      <c r="M53" s="253">
        <v>26212.446275375718</v>
      </c>
      <c r="N53" s="253">
        <v>0</v>
      </c>
      <c r="O53" s="254">
        <v>0</v>
      </c>
      <c r="P53" s="288">
        <f>SUM(Q53:AA53)</f>
        <v>32757.416775413963</v>
      </c>
      <c r="Q53" s="253">
        <v>5410.512700788654</v>
      </c>
      <c r="R53" s="253">
        <v>1464.7376521288431</v>
      </c>
      <c r="S53" s="253">
        <v>9418.6307762551351</v>
      </c>
      <c r="T53" s="253">
        <v>1622.437162832781</v>
      </c>
      <c r="U53" s="253">
        <v>25.282476539610073</v>
      </c>
      <c r="V53" s="253">
        <v>1992.0712330088256</v>
      </c>
      <c r="W53" s="253">
        <v>0</v>
      </c>
      <c r="X53" s="253">
        <v>65.253854736277077</v>
      </c>
      <c r="Y53" s="253">
        <v>12758.490919123837</v>
      </c>
      <c r="Z53" s="253">
        <v>0</v>
      </c>
      <c r="AA53" s="254">
        <v>0</v>
      </c>
      <c r="AB53" s="273">
        <f>SUM(AC53:AM53)</f>
        <v>45085.005690855396</v>
      </c>
      <c r="AC53" s="253">
        <v>7446.649336787309</v>
      </c>
      <c r="AD53" s="253">
        <v>2015.9619372490804</v>
      </c>
      <c r="AE53" s="253">
        <v>12963.141295874122</v>
      </c>
      <c r="AF53" s="253">
        <v>2233.0084579279778</v>
      </c>
      <c r="AG53" s="253">
        <v>34.797023418609704</v>
      </c>
      <c r="AH53" s="253">
        <v>2741.7468078313459</v>
      </c>
      <c r="AI53" s="253">
        <v>0</v>
      </c>
      <c r="AJ53" s="253">
        <v>89.810818487475956</v>
      </c>
      <c r="AK53" s="253">
        <v>17559.89001327947</v>
      </c>
      <c r="AL53" s="253">
        <v>0</v>
      </c>
      <c r="AM53" s="254">
        <v>0</v>
      </c>
      <c r="AN53" s="288">
        <f>SUM(AO53:AY53)</f>
        <v>52270.197650279835</v>
      </c>
      <c r="AO53" s="253">
        <v>8633.4209500864526</v>
      </c>
      <c r="AP53" s="253">
        <v>2337.2455498397258</v>
      </c>
      <c r="AQ53" s="253">
        <v>15029.075572264595</v>
      </c>
      <c r="AR53" s="253">
        <v>2588.8827485346487</v>
      </c>
      <c r="AS53" s="253">
        <v>40.342620874972255</v>
      </c>
      <c r="AT53" s="253">
        <v>3178.6986683565224</v>
      </c>
      <c r="AU53" s="253">
        <v>0</v>
      </c>
      <c r="AV53" s="253">
        <v>104.12395787777281</v>
      </c>
      <c r="AW53" s="253">
        <v>20358.407582445143</v>
      </c>
      <c r="AX53" s="253">
        <v>0</v>
      </c>
      <c r="AY53" s="254">
        <v>0</v>
      </c>
      <c r="AZ53" s="525">
        <v>-9782</v>
      </c>
      <c r="BA53" s="295">
        <f>SUM(BB53:BL53)+AZ53</f>
        <v>187631.05813767808</v>
      </c>
      <c r="BB53" s="273">
        <f t="shared" si="37"/>
        <v>32606.535053676816</v>
      </c>
      <c r="BC53" s="273">
        <f t="shared" si="37"/>
        <v>8827.2631892385616</v>
      </c>
      <c r="BD53" s="273">
        <f t="shared" si="37"/>
        <v>56761.518093994513</v>
      </c>
      <c r="BE53" s="273">
        <f t="shared" si="37"/>
        <v>9777.6416298928289</v>
      </c>
      <c r="BF53" s="273">
        <f t="shared" si="37"/>
        <v>152.36521991943465</v>
      </c>
      <c r="BG53" s="273">
        <f t="shared" si="37"/>
        <v>12005.246837153802</v>
      </c>
      <c r="BH53" s="273">
        <f t="shared" si="37"/>
        <v>0</v>
      </c>
      <c r="BI53" s="273">
        <f t="shared" si="37"/>
        <v>393.25332357796935</v>
      </c>
      <c r="BJ53" s="273">
        <f t="shared" si="37"/>
        <v>76889.23479022416</v>
      </c>
      <c r="BK53" s="273">
        <f t="shared" si="37"/>
        <v>0</v>
      </c>
      <c r="BL53" s="299">
        <f t="shared" si="37"/>
        <v>0</v>
      </c>
    </row>
    <row r="54" spans="1:64" ht="16.5" customHeight="1" x14ac:dyDescent="0.25">
      <c r="A54" s="1538"/>
      <c r="B54" s="126" t="s">
        <v>91</v>
      </c>
      <c r="C54" s="131" t="s">
        <v>925</v>
      </c>
      <c r="D54" s="273">
        <f>SUM(E54:O54)</f>
        <v>102.77139784010174</v>
      </c>
      <c r="E54" s="253">
        <v>16.974658200429705</v>
      </c>
      <c r="F54" s="253">
        <v>4.5953909311705043</v>
      </c>
      <c r="G54" s="253">
        <v>29.549517205582838</v>
      </c>
      <c r="H54" s="253">
        <v>5.0901490882272578</v>
      </c>
      <c r="I54" s="253">
        <v>7.9319913186361751E-2</v>
      </c>
      <c r="J54" s="253">
        <v>6.2498195940477919</v>
      </c>
      <c r="K54" s="253">
        <v>0</v>
      </c>
      <c r="L54" s="253">
        <v>0.2047240144630541</v>
      </c>
      <c r="M54" s="253">
        <v>40.027818892994226</v>
      </c>
      <c r="N54" s="253">
        <v>0</v>
      </c>
      <c r="O54" s="254">
        <v>0</v>
      </c>
      <c r="P54" s="288">
        <f>SUM(Q54:AA54)</f>
        <v>109.19597557632642</v>
      </c>
      <c r="Q54" s="253">
        <v>18.035799855077421</v>
      </c>
      <c r="R54" s="253">
        <v>4.8826639165159147</v>
      </c>
      <c r="S54" s="253">
        <v>31.39675461156369</v>
      </c>
      <c r="T54" s="253">
        <v>5.4083510315069363</v>
      </c>
      <c r="U54" s="253">
        <v>8.4278461566614768E-2</v>
      </c>
      <c r="V54" s="253">
        <v>6.6405163507642087</v>
      </c>
      <c r="W54" s="253">
        <v>0</v>
      </c>
      <c r="X54" s="253">
        <v>0.21752198523149935</v>
      </c>
      <c r="Y54" s="253">
        <v>42.530089364100142</v>
      </c>
      <c r="Z54" s="253">
        <v>0</v>
      </c>
      <c r="AA54" s="254">
        <v>0</v>
      </c>
      <c r="AB54" s="273">
        <f>SUM(AC54:AM54)</f>
        <v>110.27325341722104</v>
      </c>
      <c r="AC54" s="253">
        <v>18.213732855118291</v>
      </c>
      <c r="AD54" s="253">
        <v>4.9308340584468482</v>
      </c>
      <c r="AE54" s="253">
        <v>31.706500715671726</v>
      </c>
      <c r="AF54" s="253">
        <v>5.46170736347129</v>
      </c>
      <c r="AG54" s="253">
        <v>8.5109914544906462E-2</v>
      </c>
      <c r="AH54" s="253">
        <v>6.7060286654719645</v>
      </c>
      <c r="AI54" s="253">
        <v>0</v>
      </c>
      <c r="AJ54" s="253">
        <v>0.21966795822510576</v>
      </c>
      <c r="AK54" s="253">
        <v>42.949671886270913</v>
      </c>
      <c r="AL54" s="253">
        <v>0</v>
      </c>
      <c r="AM54" s="254">
        <v>0</v>
      </c>
      <c r="AN54" s="288">
        <f>SUM(AO54:AY54)</f>
        <v>117.19266489545338</v>
      </c>
      <c r="AO54" s="253">
        <v>19.356605748351363</v>
      </c>
      <c r="AP54" s="253">
        <v>5.2402333798959768</v>
      </c>
      <c r="AQ54" s="253">
        <v>33.696016016871134</v>
      </c>
      <c r="AR54" s="253">
        <v>5.8044178526464236</v>
      </c>
      <c r="AS54" s="253">
        <v>9.0450380173368913E-2</v>
      </c>
      <c r="AT54" s="253">
        <v>7.1268176626520852</v>
      </c>
      <c r="AU54" s="253">
        <v>0</v>
      </c>
      <c r="AV54" s="253">
        <v>0.23345165412996685</v>
      </c>
      <c r="AW54" s="253">
        <v>45.644672200733069</v>
      </c>
      <c r="AX54" s="253">
        <v>0</v>
      </c>
      <c r="AY54" s="254">
        <v>0</v>
      </c>
      <c r="AZ54" s="525"/>
      <c r="BA54" s="295">
        <f>SUM(BB54:BL54)+AZ54</f>
        <v>439.43329172910262</v>
      </c>
      <c r="BB54" s="273">
        <f t="shared" si="37"/>
        <v>72.580796658976794</v>
      </c>
      <c r="BC54" s="273">
        <f t="shared" si="37"/>
        <v>19.649122286029243</v>
      </c>
      <c r="BD54" s="273">
        <f t="shared" si="37"/>
        <v>126.34878854968937</v>
      </c>
      <c r="BE54" s="273">
        <f t="shared" si="37"/>
        <v>21.764625335851907</v>
      </c>
      <c r="BF54" s="273">
        <f t="shared" si="37"/>
        <v>0.33915866947125189</v>
      </c>
      <c r="BG54" s="273">
        <f t="shared" si="37"/>
        <v>26.72318227293605</v>
      </c>
      <c r="BH54" s="273">
        <f t="shared" si="37"/>
        <v>0</v>
      </c>
      <c r="BI54" s="273">
        <f t="shared" si="37"/>
        <v>0.87536561204962604</v>
      </c>
      <c r="BJ54" s="273">
        <f t="shared" si="37"/>
        <v>171.15225234409837</v>
      </c>
      <c r="BK54" s="273">
        <f t="shared" si="37"/>
        <v>0</v>
      </c>
      <c r="BL54" s="299">
        <f t="shared" si="37"/>
        <v>0</v>
      </c>
    </row>
    <row r="55" spans="1:64" s="209" customFormat="1" ht="16.5" customHeight="1" x14ac:dyDescent="0.25">
      <c r="A55" s="1539"/>
      <c r="B55" s="129" t="s">
        <v>262</v>
      </c>
      <c r="C55" s="312" t="s">
        <v>38</v>
      </c>
      <c r="D55" s="277">
        <f>SUM(D51:D54)</f>
        <v>633401.63941896893</v>
      </c>
      <c r="E55" s="277">
        <f t="shared" ref="E55:BL55" si="38">SUM(E51:E54)</f>
        <v>130500.77521267919</v>
      </c>
      <c r="F55" s="277">
        <f t="shared" si="38"/>
        <v>12717.51629526324</v>
      </c>
      <c r="G55" s="277">
        <f t="shared" si="38"/>
        <v>306539.85396487184</v>
      </c>
      <c r="H55" s="277">
        <f t="shared" si="38"/>
        <v>19832.643904349232</v>
      </c>
      <c r="I55" s="277">
        <f t="shared" si="38"/>
        <v>1646.4145834486119</v>
      </c>
      <c r="J55" s="277">
        <f t="shared" si="38"/>
        <v>43976.715099231078</v>
      </c>
      <c r="K55" s="277">
        <f t="shared" si="38"/>
        <v>0</v>
      </c>
      <c r="L55" s="277">
        <f t="shared" si="38"/>
        <v>2048.0429325234909</v>
      </c>
      <c r="M55" s="274">
        <f t="shared" si="38"/>
        <v>116139.67742660228</v>
      </c>
      <c r="N55" s="277">
        <f t="shared" si="38"/>
        <v>0</v>
      </c>
      <c r="O55" s="282">
        <f t="shared" si="38"/>
        <v>0</v>
      </c>
      <c r="P55" s="849">
        <f t="shared" si="38"/>
        <v>665629.40275099012</v>
      </c>
      <c r="Q55" s="277">
        <f t="shared" si="38"/>
        <v>138219.96270762963</v>
      </c>
      <c r="R55" s="277">
        <f t="shared" si="38"/>
        <v>12048.18523468364</v>
      </c>
      <c r="S55" s="277">
        <f t="shared" si="38"/>
        <v>331760.02019701584</v>
      </c>
      <c r="T55" s="277">
        <f t="shared" si="38"/>
        <v>21270.832788696123</v>
      </c>
      <c r="U55" s="277">
        <f t="shared" si="38"/>
        <v>1799.232096819092</v>
      </c>
      <c r="V55" s="277">
        <f t="shared" si="38"/>
        <v>45554.910369134872</v>
      </c>
      <c r="W55" s="277">
        <f t="shared" si="38"/>
        <v>0</v>
      </c>
      <c r="X55" s="277">
        <f t="shared" si="38"/>
        <v>2194.6693167728586</v>
      </c>
      <c r="Y55" s="274">
        <f>SUM(Y51:Y54)</f>
        <v>112781.59004023808</v>
      </c>
      <c r="Z55" s="277">
        <f>SUM(Z51:Z54)</f>
        <v>0</v>
      </c>
      <c r="AA55" s="283">
        <f t="shared" si="38"/>
        <v>0</v>
      </c>
      <c r="AB55" s="277">
        <f t="shared" si="38"/>
        <v>641177.47894427262</v>
      </c>
      <c r="AC55" s="277">
        <f t="shared" si="38"/>
        <v>134369.80559161835</v>
      </c>
      <c r="AD55" s="277">
        <f t="shared" si="38"/>
        <v>11762.57949393136</v>
      </c>
      <c r="AE55" s="277">
        <f t="shared" si="38"/>
        <v>314134.768256084</v>
      </c>
      <c r="AF55" s="277">
        <f t="shared" si="38"/>
        <v>20284.640523539885</v>
      </c>
      <c r="AG55" s="277">
        <f t="shared" si="38"/>
        <v>1690.9937811538509</v>
      </c>
      <c r="AH55" s="277">
        <f t="shared" si="38"/>
        <v>43767.898507548925</v>
      </c>
      <c r="AI55" s="277">
        <f t="shared" si="38"/>
        <v>0</v>
      </c>
      <c r="AJ55" s="277">
        <f t="shared" si="38"/>
        <v>2215.8468506842169</v>
      </c>
      <c r="AK55" s="274">
        <f t="shared" si="38"/>
        <v>112950.94593971199</v>
      </c>
      <c r="AL55" s="277">
        <f t="shared" si="38"/>
        <v>0</v>
      </c>
      <c r="AM55" s="283">
        <f t="shared" si="38"/>
        <v>0</v>
      </c>
      <c r="AN55" s="849">
        <f t="shared" si="38"/>
        <v>774738.21031517512</v>
      </c>
      <c r="AO55" s="277">
        <f t="shared" si="38"/>
        <v>157285.75455927482</v>
      </c>
      <c r="AP55" s="277">
        <f t="shared" si="38"/>
        <v>13327.318316127614</v>
      </c>
      <c r="AQ55" s="277">
        <f t="shared" si="38"/>
        <v>380549.51952426287</v>
      </c>
      <c r="AR55" s="277">
        <f t="shared" si="38"/>
        <v>28892.478819653519</v>
      </c>
      <c r="AS55" s="277">
        <f t="shared" si="38"/>
        <v>2038.8787647320596</v>
      </c>
      <c r="AT55" s="277">
        <f t="shared" si="38"/>
        <v>52397.067253267895</v>
      </c>
      <c r="AU55" s="277">
        <f t="shared" si="38"/>
        <v>0</v>
      </c>
      <c r="AV55" s="274">
        <f t="shared" si="38"/>
        <v>2503.1226108942478</v>
      </c>
      <c r="AW55" s="274">
        <f>SUM(AW51:AW54)</f>
        <v>137744.07046696224</v>
      </c>
      <c r="AX55" s="277">
        <f t="shared" si="38"/>
        <v>0</v>
      </c>
      <c r="AY55" s="283">
        <f t="shared" si="38"/>
        <v>0</v>
      </c>
      <c r="AZ55" s="304">
        <f t="shared" si="38"/>
        <v>-4122.9726119436036</v>
      </c>
      <c r="BA55" s="296">
        <f t="shared" si="38"/>
        <v>2710823.7588174632</v>
      </c>
      <c r="BB55" s="274">
        <f t="shared" si="38"/>
        <v>560376.29807120201</v>
      </c>
      <c r="BC55" s="274">
        <f t="shared" si="38"/>
        <v>49855.599340005851</v>
      </c>
      <c r="BD55" s="274">
        <f t="shared" si="38"/>
        <v>1332984.1619422345</v>
      </c>
      <c r="BE55" s="274">
        <f t="shared" si="38"/>
        <v>90280.596036238741</v>
      </c>
      <c r="BF55" s="274">
        <f t="shared" si="38"/>
        <v>7175.5192261536149</v>
      </c>
      <c r="BG55" s="274">
        <f t="shared" si="38"/>
        <v>185696.59122918273</v>
      </c>
      <c r="BH55" s="274">
        <f t="shared" si="38"/>
        <v>0</v>
      </c>
      <c r="BI55" s="274">
        <f t="shared" si="38"/>
        <v>8961.6817108748146</v>
      </c>
      <c r="BJ55" s="274">
        <f>SUM(BJ51:BJ54)</f>
        <v>479616.28387351462</v>
      </c>
      <c r="BK55" s="274">
        <f t="shared" si="38"/>
        <v>0</v>
      </c>
      <c r="BL55" s="298">
        <f t="shared" si="38"/>
        <v>0</v>
      </c>
    </row>
    <row r="56" spans="1:64" ht="14.85" customHeight="1" x14ac:dyDescent="0.25">
      <c r="A56" s="1528" t="s">
        <v>29</v>
      </c>
      <c r="B56" s="124">
        <v>8.1</v>
      </c>
      <c r="C56" s="310" t="s">
        <v>22</v>
      </c>
      <c r="D56" s="272">
        <f t="shared" ref="D56:D62" si="39">SUM(E56:O56)</f>
        <v>7174497.3104071133</v>
      </c>
      <c r="E56" s="251">
        <v>2223297.1033937442</v>
      </c>
      <c r="F56" s="251">
        <v>421010.20800318208</v>
      </c>
      <c r="G56" s="251">
        <v>2550084.9095463729</v>
      </c>
      <c r="H56" s="251">
        <v>580439.10918997799</v>
      </c>
      <c r="I56" s="251">
        <v>1.3812425566836244</v>
      </c>
      <c r="J56" s="251">
        <v>881438.83655721112</v>
      </c>
      <c r="K56" s="251">
        <v>0</v>
      </c>
      <c r="L56" s="251">
        <v>157262.3621826134</v>
      </c>
      <c r="M56" s="251">
        <v>360963.40029145469</v>
      </c>
      <c r="N56" s="251">
        <v>0</v>
      </c>
      <c r="O56" s="252">
        <v>0</v>
      </c>
      <c r="P56" s="275">
        <f t="shared" ref="P56:P62" si="40">SUM(Q56:AA56)</f>
        <v>8038749.3620686019</v>
      </c>
      <c r="Q56" s="251">
        <v>2628623.815685166</v>
      </c>
      <c r="R56" s="251">
        <v>474548.66788079095</v>
      </c>
      <c r="S56" s="251">
        <v>2921341.5496248547</v>
      </c>
      <c r="T56" s="251">
        <v>611601.84934286331</v>
      </c>
      <c r="U56" s="251">
        <v>100.46615649235278</v>
      </c>
      <c r="V56" s="251">
        <v>837034.93685294152</v>
      </c>
      <c r="W56" s="251">
        <v>0</v>
      </c>
      <c r="X56" s="251">
        <v>154430.22106332376</v>
      </c>
      <c r="Y56" s="251">
        <v>411067.85546217073</v>
      </c>
      <c r="Z56" s="251">
        <v>0</v>
      </c>
      <c r="AA56" s="252">
        <v>0</v>
      </c>
      <c r="AB56" s="272">
        <f t="shared" ref="AB56:AB62" si="41">SUM(AC56:AM56)</f>
        <v>8638385.2733209804</v>
      </c>
      <c r="AC56" s="251">
        <v>2903573.2988224621</v>
      </c>
      <c r="AD56" s="251">
        <v>564155.45129062713</v>
      </c>
      <c r="AE56" s="251">
        <v>2888473.7599676982</v>
      </c>
      <c r="AF56" s="251">
        <v>755481.08129231923</v>
      </c>
      <c r="AG56" s="251">
        <v>96.792813104954888</v>
      </c>
      <c r="AH56" s="251">
        <v>794666.92574536637</v>
      </c>
      <c r="AI56" s="251">
        <v>0</v>
      </c>
      <c r="AJ56" s="251">
        <v>142185.02271994486</v>
      </c>
      <c r="AK56" s="251">
        <v>589752.94066945824</v>
      </c>
      <c r="AL56" s="251">
        <v>0</v>
      </c>
      <c r="AM56" s="252">
        <v>0</v>
      </c>
      <c r="AN56" s="275">
        <f t="shared" ref="AN56:AN62" si="42">SUM(AO56:AY56)</f>
        <v>8719721.612249054</v>
      </c>
      <c r="AO56" s="251">
        <v>2903994.8211286967</v>
      </c>
      <c r="AP56" s="251">
        <v>592618.99042004405</v>
      </c>
      <c r="AQ56" s="251">
        <v>3226115.7716590692</v>
      </c>
      <c r="AR56" s="251">
        <v>584009.37158168154</v>
      </c>
      <c r="AS56" s="251">
        <v>0</v>
      </c>
      <c r="AT56" s="251">
        <v>607757.19061191124</v>
      </c>
      <c r="AU56" s="251">
        <v>0</v>
      </c>
      <c r="AV56" s="249">
        <v>113724.91281030361</v>
      </c>
      <c r="AW56" s="251">
        <v>691500.55403734848</v>
      </c>
      <c r="AX56" s="251">
        <v>0</v>
      </c>
      <c r="AY56" s="252">
        <v>0</v>
      </c>
      <c r="AZ56" s="854">
        <v>52812.453965761255</v>
      </c>
      <c r="BA56" s="293">
        <f t="shared" ref="BA56:BA62" si="43">SUM(BB56:BL56)+AZ56</f>
        <v>32624166.012011509</v>
      </c>
      <c r="BB56" s="272">
        <f t="shared" ref="BB56:BL62" si="44">E56+Q56+AC56+AO56</f>
        <v>10659489.039030069</v>
      </c>
      <c r="BC56" s="272">
        <f t="shared" si="44"/>
        <v>2052333.3175946441</v>
      </c>
      <c r="BD56" s="272">
        <f t="shared" si="44"/>
        <v>11586015.990797995</v>
      </c>
      <c r="BE56" s="272">
        <f t="shared" si="44"/>
        <v>2531531.4114068421</v>
      </c>
      <c r="BF56" s="272">
        <f t="shared" si="44"/>
        <v>198.64021215399129</v>
      </c>
      <c r="BG56" s="272">
        <f t="shared" si="44"/>
        <v>3120897.8897674298</v>
      </c>
      <c r="BH56" s="272">
        <f t="shared" si="44"/>
        <v>0</v>
      </c>
      <c r="BI56" s="272">
        <f t="shared" si="44"/>
        <v>567602.51877618558</v>
      </c>
      <c r="BJ56" s="272">
        <f t="shared" si="44"/>
        <v>2053284.7504604319</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88">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88">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-47494.250131208035</v>
      </c>
      <c r="E59" s="253">
        <v>-14717.941087161813</v>
      </c>
      <c r="F59" s="253">
        <v>-2787.0334689079996</v>
      </c>
      <c r="G59" s="253">
        <v>-16881.234365246681</v>
      </c>
      <c r="H59" s="253">
        <v>-3842.4323050223679</v>
      </c>
      <c r="I59" s="253">
        <v>-9.1436482084734164E-3</v>
      </c>
      <c r="J59" s="253">
        <v>-5835.0118158220721</v>
      </c>
      <c r="K59" s="253">
        <v>0</v>
      </c>
      <c r="L59" s="253">
        <v>-1041.0566263494557</v>
      </c>
      <c r="M59" s="253">
        <v>-2389.531319049433</v>
      </c>
      <c r="N59" s="253">
        <v>0</v>
      </c>
      <c r="O59" s="254">
        <v>0</v>
      </c>
      <c r="P59" s="288">
        <f t="shared" si="40"/>
        <v>-18143.793585715175</v>
      </c>
      <c r="Q59" s="253">
        <v>-5932.9139121229946</v>
      </c>
      <c r="R59" s="253">
        <v>-1071.0761946419914</v>
      </c>
      <c r="S59" s="253">
        <v>-6593.5900825407934</v>
      </c>
      <c r="T59" s="253">
        <v>-1380.4109583860763</v>
      </c>
      <c r="U59" s="253">
        <v>-0.22675631788553963</v>
      </c>
      <c r="V59" s="253">
        <v>-1889.222867172942</v>
      </c>
      <c r="W59" s="253">
        <v>0</v>
      </c>
      <c r="X59" s="253">
        <v>-348.55546903732386</v>
      </c>
      <c r="Y59" s="253">
        <v>-927.79734549516809</v>
      </c>
      <c r="Z59" s="253">
        <v>0</v>
      </c>
      <c r="AA59" s="254">
        <v>0</v>
      </c>
      <c r="AB59" s="273">
        <f t="shared" si="41"/>
        <v>-21769.156403941317</v>
      </c>
      <c r="AC59" s="253">
        <v>-7317.1477391253138</v>
      </c>
      <c r="AD59" s="253">
        <v>-1421.6995267867142</v>
      </c>
      <c r="AE59" s="253">
        <v>-7279.096157428452</v>
      </c>
      <c r="AF59" s="253">
        <v>-1903.8495388326846</v>
      </c>
      <c r="AG59" s="253">
        <v>-0.24392265690751735</v>
      </c>
      <c r="AH59" s="253">
        <v>-2002.59979709605</v>
      </c>
      <c r="AI59" s="253">
        <v>0</v>
      </c>
      <c r="AJ59" s="253">
        <v>-358.31326109613053</v>
      </c>
      <c r="AK59" s="253">
        <v>-1486.2064609190672</v>
      </c>
      <c r="AL59" s="253">
        <v>0</v>
      </c>
      <c r="AM59" s="254">
        <v>0</v>
      </c>
      <c r="AN59" s="288">
        <f t="shared" si="42"/>
        <v>-25027.37732133512</v>
      </c>
      <c r="AO59" s="253">
        <v>-8335.0567093213613</v>
      </c>
      <c r="AP59" s="253">
        <v>-1700.9372248990439</v>
      </c>
      <c r="AQ59" s="253">
        <v>-9259.609456590937</v>
      </c>
      <c r="AR59" s="253">
        <v>-1676.2258649677954</v>
      </c>
      <c r="AS59" s="253">
        <v>0</v>
      </c>
      <c r="AT59" s="253">
        <v>-1744.3869432519271</v>
      </c>
      <c r="AU59" s="253">
        <v>0</v>
      </c>
      <c r="AV59" s="253">
        <v>-326.41366666352593</v>
      </c>
      <c r="AW59" s="253">
        <v>-1984.7474556405243</v>
      </c>
      <c r="AX59" s="253">
        <v>0</v>
      </c>
      <c r="AY59" s="254">
        <v>0</v>
      </c>
      <c r="AZ59" s="525"/>
      <c r="BA59" s="295">
        <f t="shared" si="43"/>
        <v>-112434.57744219963</v>
      </c>
      <c r="BB59" s="273">
        <f t="shared" si="44"/>
        <v>-36303.059447731481</v>
      </c>
      <c r="BC59" s="273">
        <f t="shared" si="44"/>
        <v>-6980.7464152357488</v>
      </c>
      <c r="BD59" s="273">
        <f t="shared" si="44"/>
        <v>-40013.530061806865</v>
      </c>
      <c r="BE59" s="273">
        <f t="shared" si="44"/>
        <v>-8802.9186672089236</v>
      </c>
      <c r="BF59" s="273">
        <f t="shared" si="44"/>
        <v>-0.47982262300153039</v>
      </c>
      <c r="BG59" s="273">
        <f t="shared" si="44"/>
        <v>-11471.221423342991</v>
      </c>
      <c r="BH59" s="273">
        <f t="shared" si="44"/>
        <v>0</v>
      </c>
      <c r="BI59" s="273">
        <f t="shared" si="44"/>
        <v>-2074.3390231464359</v>
      </c>
      <c r="BJ59" s="273">
        <f t="shared" si="44"/>
        <v>-6788.2825811041921</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88">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88">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88">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7127003.0602759048</v>
      </c>
      <c r="E63" s="274">
        <f t="shared" ref="E63:BL63" si="45">SUM(E56:E62)</f>
        <v>2208579.1623065826</v>
      </c>
      <c r="F63" s="274">
        <f t="shared" si="45"/>
        <v>418223.17453427409</v>
      </c>
      <c r="G63" s="274">
        <f t="shared" si="45"/>
        <v>2533203.6751811262</v>
      </c>
      <c r="H63" s="274">
        <f t="shared" si="45"/>
        <v>576596.67688495561</v>
      </c>
      <c r="I63" s="274">
        <f t="shared" si="45"/>
        <v>1.3720989084751509</v>
      </c>
      <c r="J63" s="274">
        <f t="shared" si="45"/>
        <v>875603.82474138902</v>
      </c>
      <c r="K63" s="274">
        <f t="shared" si="45"/>
        <v>0</v>
      </c>
      <c r="L63" s="274">
        <f t="shared" si="45"/>
        <v>156221.30555626395</v>
      </c>
      <c r="M63" s="274">
        <f>SUM(M56:M62)</f>
        <v>358573.86897240527</v>
      </c>
      <c r="N63" s="274">
        <f t="shared" si="45"/>
        <v>0</v>
      </c>
      <c r="O63" s="282">
        <f t="shared" si="45"/>
        <v>0</v>
      </c>
      <c r="P63" s="276">
        <f t="shared" si="45"/>
        <v>8020605.568482887</v>
      </c>
      <c r="Q63" s="274">
        <f t="shared" si="45"/>
        <v>2622690.901773043</v>
      </c>
      <c r="R63" s="274">
        <f t="shared" si="45"/>
        <v>473477.59168614895</v>
      </c>
      <c r="S63" s="274">
        <f t="shared" si="45"/>
        <v>2914747.9595423141</v>
      </c>
      <c r="T63" s="274">
        <f t="shared" si="45"/>
        <v>610221.43838447728</v>
      </c>
      <c r="U63" s="274">
        <f t="shared" si="45"/>
        <v>100.23940017446724</v>
      </c>
      <c r="V63" s="274">
        <f t="shared" si="45"/>
        <v>835145.71398576861</v>
      </c>
      <c r="W63" s="274">
        <f t="shared" si="45"/>
        <v>0</v>
      </c>
      <c r="X63" s="274">
        <f t="shared" si="45"/>
        <v>154081.66559428643</v>
      </c>
      <c r="Y63" s="274">
        <f>SUM(Y56:Y62)</f>
        <v>410140.05811667559</v>
      </c>
      <c r="Z63" s="274">
        <f t="shared" si="45"/>
        <v>0</v>
      </c>
      <c r="AA63" s="282">
        <f t="shared" si="45"/>
        <v>0</v>
      </c>
      <c r="AB63" s="274">
        <f t="shared" si="45"/>
        <v>8616616.1169170383</v>
      </c>
      <c r="AC63" s="274">
        <f t="shared" si="45"/>
        <v>2896256.1510833367</v>
      </c>
      <c r="AD63" s="274">
        <f t="shared" si="45"/>
        <v>562733.75176384044</v>
      </c>
      <c r="AE63" s="274">
        <f t="shared" si="45"/>
        <v>2881194.6638102699</v>
      </c>
      <c r="AF63" s="274">
        <f t="shared" si="45"/>
        <v>753577.23175348656</v>
      </c>
      <c r="AG63" s="274">
        <f t="shared" si="45"/>
        <v>96.548890448047374</v>
      </c>
      <c r="AH63" s="274">
        <f t="shared" si="45"/>
        <v>792664.32594827027</v>
      </c>
      <c r="AI63" s="274">
        <f t="shared" si="45"/>
        <v>0</v>
      </c>
      <c r="AJ63" s="274">
        <f t="shared" si="45"/>
        <v>141826.70945884872</v>
      </c>
      <c r="AK63" s="274">
        <f>SUM(AK56:AK62)</f>
        <v>588266.73420853913</v>
      </c>
      <c r="AL63" s="274">
        <f t="shared" si="45"/>
        <v>0</v>
      </c>
      <c r="AM63" s="282">
        <f t="shared" si="45"/>
        <v>0</v>
      </c>
      <c r="AN63" s="276">
        <f t="shared" si="45"/>
        <v>8694694.2349277195</v>
      </c>
      <c r="AO63" s="274">
        <f t="shared" si="45"/>
        <v>2895659.7644193755</v>
      </c>
      <c r="AP63" s="274">
        <f t="shared" si="45"/>
        <v>590918.05319514498</v>
      </c>
      <c r="AQ63" s="274">
        <f t="shared" si="45"/>
        <v>3216856.1622024784</v>
      </c>
      <c r="AR63" s="274">
        <f t="shared" si="45"/>
        <v>582333.14571671374</v>
      </c>
      <c r="AS63" s="274">
        <f t="shared" si="45"/>
        <v>0</v>
      </c>
      <c r="AT63" s="274">
        <f t="shared" si="45"/>
        <v>606012.8036686593</v>
      </c>
      <c r="AU63" s="274">
        <f t="shared" si="45"/>
        <v>0</v>
      </c>
      <c r="AV63" s="274">
        <f t="shared" si="45"/>
        <v>113398.49914364007</v>
      </c>
      <c r="AW63" s="274">
        <f>SUM(AW56:AW62)</f>
        <v>689515.8065817079</v>
      </c>
      <c r="AX63" s="274">
        <f t="shared" si="45"/>
        <v>0</v>
      </c>
      <c r="AY63" s="282">
        <f t="shared" si="45"/>
        <v>0</v>
      </c>
      <c r="AZ63" s="298">
        <f t="shared" si="45"/>
        <v>52812.453965761255</v>
      </c>
      <c r="BA63" s="296">
        <f t="shared" si="45"/>
        <v>32511731.43456931</v>
      </c>
      <c r="BB63" s="274">
        <f t="shared" si="45"/>
        <v>10623185.979582338</v>
      </c>
      <c r="BC63" s="274">
        <f t="shared" si="45"/>
        <v>2045352.5711794083</v>
      </c>
      <c r="BD63" s="274">
        <f t="shared" si="45"/>
        <v>11546002.460736187</v>
      </c>
      <c r="BE63" s="274">
        <f t="shared" si="45"/>
        <v>2522728.4927396332</v>
      </c>
      <c r="BF63" s="274">
        <f t="shared" si="45"/>
        <v>198.16038953098976</v>
      </c>
      <c r="BG63" s="274">
        <f t="shared" si="45"/>
        <v>3109426.668344087</v>
      </c>
      <c r="BH63" s="274">
        <f t="shared" si="45"/>
        <v>0</v>
      </c>
      <c r="BI63" s="274">
        <f t="shared" si="45"/>
        <v>565528.17975303915</v>
      </c>
      <c r="BJ63" s="274">
        <f>SUM(BJ56:BJ62)</f>
        <v>2046496.4678793277</v>
      </c>
      <c r="BK63" s="274">
        <f t="shared" si="45"/>
        <v>0</v>
      </c>
      <c r="BL63" s="298">
        <f t="shared" si="45"/>
        <v>0</v>
      </c>
    </row>
    <row r="64" spans="1:64" ht="24.75" customHeight="1" x14ac:dyDescent="0.25">
      <c r="A64" s="1528" t="s">
        <v>3</v>
      </c>
      <c r="B64" s="124">
        <v>9.1</v>
      </c>
      <c r="C64" s="131" t="s">
        <v>186</v>
      </c>
      <c r="D64" s="272">
        <f>SUM(E64:M64)</f>
        <v>6485192.25</v>
      </c>
      <c r="E64" s="251">
        <v>144422.91999999998</v>
      </c>
      <c r="F64" s="251">
        <v>24072</v>
      </c>
      <c r="G64" s="251">
        <v>790187.92</v>
      </c>
      <c r="H64" s="251">
        <v>169549.67</v>
      </c>
      <c r="I64" s="251">
        <v>8938.9399999999987</v>
      </c>
      <c r="J64" s="251">
        <v>208928.59999999998</v>
      </c>
      <c r="K64" s="251">
        <v>0</v>
      </c>
      <c r="L64" s="251">
        <v>0</v>
      </c>
      <c r="M64" s="251">
        <v>5139092.2</v>
      </c>
      <c r="N64" s="300"/>
      <c r="O64" s="1116"/>
      <c r="P64" s="275">
        <f>SUM(Q64:Y64)</f>
        <v>7098714.7699999977</v>
      </c>
      <c r="Q64" s="251">
        <v>230174.05000000005</v>
      </c>
      <c r="R64" s="251">
        <v>31712.989999999998</v>
      </c>
      <c r="S64" s="251">
        <v>1103832.2999999998</v>
      </c>
      <c r="T64" s="251">
        <v>162149.71000000002</v>
      </c>
      <c r="U64" s="251">
        <v>5629.98</v>
      </c>
      <c r="V64" s="251">
        <v>346041.36</v>
      </c>
      <c r="W64" s="251">
        <v>0</v>
      </c>
      <c r="X64" s="251">
        <v>60.06</v>
      </c>
      <c r="Y64" s="251">
        <v>5219114.3199999984</v>
      </c>
      <c r="Z64" s="300"/>
      <c r="AA64" s="1116"/>
      <c r="AB64" s="272">
        <f>SUM(AC64:AK64)</f>
        <v>7748155.71</v>
      </c>
      <c r="AC64" s="251">
        <v>175511.29</v>
      </c>
      <c r="AD64" s="251">
        <v>35361.479999999996</v>
      </c>
      <c r="AE64" s="251">
        <v>805393.67</v>
      </c>
      <c r="AF64" s="251">
        <v>146557.53</v>
      </c>
      <c r="AG64" s="251">
        <v>7671</v>
      </c>
      <c r="AH64" s="251">
        <v>213838.57</v>
      </c>
      <c r="AI64" s="251">
        <v>0</v>
      </c>
      <c r="AJ64" s="251">
        <v>0</v>
      </c>
      <c r="AK64" s="251">
        <v>6363822.1699999999</v>
      </c>
      <c r="AL64" s="300"/>
      <c r="AM64" s="1116"/>
      <c r="AN64" s="275">
        <f>SUM(AO64:AW64)</f>
        <v>8453504.9800000004</v>
      </c>
      <c r="AO64" s="251">
        <v>194482.94000000003</v>
      </c>
      <c r="AP64" s="251">
        <v>56856.39</v>
      </c>
      <c r="AQ64" s="251">
        <v>741759.96000000008</v>
      </c>
      <c r="AR64" s="251">
        <v>100447.59999999999</v>
      </c>
      <c r="AS64" s="251">
        <v>2670</v>
      </c>
      <c r="AT64" s="251">
        <v>246598.63</v>
      </c>
      <c r="AU64" s="251">
        <v>0</v>
      </c>
      <c r="AV64" s="249">
        <v>0</v>
      </c>
      <c r="AW64" s="251">
        <v>7110689.46</v>
      </c>
      <c r="AX64" s="300"/>
      <c r="AY64" s="1116"/>
      <c r="AZ64" s="854">
        <v>1156927.2708361414</v>
      </c>
      <c r="BA64" s="293">
        <f>SUM(BB64:BJ64)+AZ64</f>
        <v>30942494.980836138</v>
      </c>
      <c r="BB64" s="273">
        <f>E64+Q64+AC64+AO64</f>
        <v>744591.20000000007</v>
      </c>
      <c r="BC64" s="273">
        <f t="shared" ref="BB64:BJ71" si="46">F64+R64+AD64+AP64</f>
        <v>148002.85999999999</v>
      </c>
      <c r="BD64" s="273">
        <f t="shared" si="46"/>
        <v>3441173.8499999996</v>
      </c>
      <c r="BE64" s="273">
        <f t="shared" si="46"/>
        <v>578704.51</v>
      </c>
      <c r="BF64" s="273">
        <f t="shared" si="46"/>
        <v>24909.919999999998</v>
      </c>
      <c r="BG64" s="273">
        <f t="shared" si="46"/>
        <v>1015407.16</v>
      </c>
      <c r="BH64" s="273">
        <f t="shared" si="46"/>
        <v>0</v>
      </c>
      <c r="BI64" s="273">
        <f t="shared" si="46"/>
        <v>60.06</v>
      </c>
      <c r="BJ64" s="273">
        <f t="shared" si="46"/>
        <v>23832718.149999999</v>
      </c>
      <c r="BK64" s="300"/>
      <c r="BL64" s="301"/>
    </row>
    <row r="65" spans="1:64" x14ac:dyDescent="0.25">
      <c r="A65" s="1529"/>
      <c r="B65" s="126" t="s">
        <v>107</v>
      </c>
      <c r="C65" s="131" t="s">
        <v>187</v>
      </c>
      <c r="D65" s="273">
        <f>SUM(E65:M65)</f>
        <v>63328.640000000007</v>
      </c>
      <c r="E65" s="253">
        <v>13879.090000000004</v>
      </c>
      <c r="F65" s="253">
        <v>0</v>
      </c>
      <c r="G65" s="253">
        <v>49449.55</v>
      </c>
      <c r="H65" s="253">
        <v>0</v>
      </c>
      <c r="I65" s="253">
        <v>0</v>
      </c>
      <c r="J65" s="253">
        <v>0</v>
      </c>
      <c r="K65" s="253">
        <v>0</v>
      </c>
      <c r="L65" s="253">
        <v>0</v>
      </c>
      <c r="M65" s="253">
        <v>0</v>
      </c>
      <c r="N65" s="302"/>
      <c r="O65" s="374"/>
      <c r="P65" s="288">
        <f>SUM(Q65:Y65)</f>
        <v>99904.04</v>
      </c>
      <c r="Q65" s="253">
        <v>2551.6999999999998</v>
      </c>
      <c r="R65" s="253">
        <v>0</v>
      </c>
      <c r="S65" s="253">
        <v>77838.81</v>
      </c>
      <c r="T65" s="253">
        <v>0</v>
      </c>
      <c r="U65" s="253">
        <v>0</v>
      </c>
      <c r="V65" s="253">
        <v>0</v>
      </c>
      <c r="W65" s="253">
        <v>0</v>
      </c>
      <c r="X65" s="253">
        <v>0</v>
      </c>
      <c r="Y65" s="253">
        <v>19513.53</v>
      </c>
      <c r="Z65" s="302"/>
      <c r="AA65" s="374"/>
      <c r="AB65" s="273">
        <f>SUM(AC65:AK65)</f>
        <v>92793.48000000001</v>
      </c>
      <c r="AC65" s="253">
        <v>4315.5</v>
      </c>
      <c r="AD65" s="253">
        <v>0</v>
      </c>
      <c r="AE65" s="253">
        <v>61627.880000000005</v>
      </c>
      <c r="AF65" s="253">
        <v>0</v>
      </c>
      <c r="AG65" s="253">
        <v>0</v>
      </c>
      <c r="AH65" s="253">
        <v>0</v>
      </c>
      <c r="AI65" s="253">
        <v>0</v>
      </c>
      <c r="AJ65" s="253">
        <v>0</v>
      </c>
      <c r="AK65" s="253">
        <v>26850.1</v>
      </c>
      <c r="AL65" s="302"/>
      <c r="AM65" s="374"/>
      <c r="AN65" s="288">
        <f>SUM(AO65:AW65)</f>
        <v>105898.68</v>
      </c>
      <c r="AO65" s="253">
        <v>13761.359999999999</v>
      </c>
      <c r="AP65" s="253">
        <v>0</v>
      </c>
      <c r="AQ65" s="253">
        <v>68093.049999999988</v>
      </c>
      <c r="AR65" s="253">
        <v>0</v>
      </c>
      <c r="AS65" s="253">
        <v>0</v>
      </c>
      <c r="AT65" s="253">
        <v>0</v>
      </c>
      <c r="AU65" s="253">
        <v>0</v>
      </c>
      <c r="AV65" s="253">
        <v>0</v>
      </c>
      <c r="AW65" s="253">
        <v>24044.269999999997</v>
      </c>
      <c r="AX65" s="302"/>
      <c r="AY65" s="374"/>
      <c r="AZ65" s="525">
        <v>-3176.3588475049091</v>
      </c>
      <c r="BA65" s="295">
        <f>SUM(BB65:BJ65)+AZ65</f>
        <v>358748.48115249508</v>
      </c>
      <c r="BB65" s="273">
        <f t="shared" si="46"/>
        <v>34507.65</v>
      </c>
      <c r="BC65" s="273">
        <f t="shared" si="46"/>
        <v>0</v>
      </c>
      <c r="BD65" s="273">
        <f t="shared" si="46"/>
        <v>257009.28999999998</v>
      </c>
      <c r="BE65" s="273">
        <f t="shared" si="46"/>
        <v>0</v>
      </c>
      <c r="BF65" s="273">
        <f t="shared" si="46"/>
        <v>0</v>
      </c>
      <c r="BG65" s="273">
        <f t="shared" si="46"/>
        <v>0</v>
      </c>
      <c r="BH65" s="273">
        <f t="shared" si="46"/>
        <v>0</v>
      </c>
      <c r="BI65" s="273">
        <f t="shared" si="46"/>
        <v>0</v>
      </c>
      <c r="BJ65" s="273">
        <f t="shared" si="46"/>
        <v>70407.899999999994</v>
      </c>
      <c r="BK65" s="302"/>
      <c r="BL65" s="303"/>
    </row>
    <row r="66" spans="1:64" x14ac:dyDescent="0.25">
      <c r="A66" s="1529"/>
      <c r="B66" s="126" t="s">
        <v>1316</v>
      </c>
      <c r="C66" s="131" t="s">
        <v>1317</v>
      </c>
      <c r="D66" s="273">
        <f>SUM(E66:M66)</f>
        <v>709.63</v>
      </c>
      <c r="E66" s="253">
        <v>0</v>
      </c>
      <c r="F66" s="253">
        <v>0</v>
      </c>
      <c r="G66" s="253">
        <v>0</v>
      </c>
      <c r="H66" s="253">
        <v>0</v>
      </c>
      <c r="I66" s="253">
        <v>0</v>
      </c>
      <c r="J66" s="253">
        <v>0</v>
      </c>
      <c r="K66" s="253">
        <v>0</v>
      </c>
      <c r="L66" s="253">
        <v>0</v>
      </c>
      <c r="M66" s="253">
        <v>709.63</v>
      </c>
      <c r="N66" s="302"/>
      <c r="O66" s="374"/>
      <c r="P66" s="288">
        <f>SUM(Q66:Y66)</f>
        <v>68579.25</v>
      </c>
      <c r="Q66" s="253">
        <v>0</v>
      </c>
      <c r="R66" s="253">
        <v>0</v>
      </c>
      <c r="S66" s="253">
        <v>26711.079999999998</v>
      </c>
      <c r="T66" s="253">
        <v>0</v>
      </c>
      <c r="U66" s="253">
        <v>0</v>
      </c>
      <c r="V66" s="253">
        <v>0</v>
      </c>
      <c r="W66" s="253">
        <v>0</v>
      </c>
      <c r="X66" s="253">
        <v>0</v>
      </c>
      <c r="Y66" s="253">
        <v>41868.17</v>
      </c>
      <c r="Z66" s="302"/>
      <c r="AA66" s="374"/>
      <c r="AB66" s="273">
        <f>SUM(AC66:AK66)</f>
        <v>75720.079999999987</v>
      </c>
      <c r="AC66" s="253">
        <v>0</v>
      </c>
      <c r="AD66" s="253">
        <v>0</v>
      </c>
      <c r="AE66" s="253">
        <v>55850.439999999995</v>
      </c>
      <c r="AF66" s="253">
        <v>0</v>
      </c>
      <c r="AG66" s="253">
        <v>0</v>
      </c>
      <c r="AH66" s="253">
        <v>0</v>
      </c>
      <c r="AI66" s="253">
        <v>0</v>
      </c>
      <c r="AJ66" s="253">
        <v>0</v>
      </c>
      <c r="AK66" s="253">
        <v>19869.64</v>
      </c>
      <c r="AL66" s="302"/>
      <c r="AM66" s="374"/>
      <c r="AN66" s="288">
        <f>SUM(AO66:AW66)</f>
        <v>111250.67</v>
      </c>
      <c r="AO66" s="253">
        <v>0</v>
      </c>
      <c r="AP66" s="253">
        <v>0</v>
      </c>
      <c r="AQ66" s="253">
        <v>65689.16</v>
      </c>
      <c r="AR66" s="253">
        <v>0</v>
      </c>
      <c r="AS66" s="253">
        <v>0</v>
      </c>
      <c r="AT66" s="253">
        <v>0</v>
      </c>
      <c r="AU66" s="253">
        <v>0</v>
      </c>
      <c r="AV66" s="253">
        <v>0</v>
      </c>
      <c r="AW66" s="253">
        <v>45561.509999999995</v>
      </c>
      <c r="AX66" s="302"/>
      <c r="AY66" s="374"/>
      <c r="AZ66" s="525">
        <v>0</v>
      </c>
      <c r="BA66" s="295">
        <f>SUM(BB66:BJ66)+AZ66</f>
        <v>256259.62999999998</v>
      </c>
      <c r="BB66" s="273">
        <f t="shared" si="46"/>
        <v>0</v>
      </c>
      <c r="BC66" s="273">
        <f t="shared" si="46"/>
        <v>0</v>
      </c>
      <c r="BD66" s="273">
        <f t="shared" si="46"/>
        <v>148250.68</v>
      </c>
      <c r="BE66" s="273">
        <f t="shared" si="46"/>
        <v>0</v>
      </c>
      <c r="BF66" s="273">
        <f t="shared" si="46"/>
        <v>0</v>
      </c>
      <c r="BG66" s="273">
        <f t="shared" si="46"/>
        <v>0</v>
      </c>
      <c r="BH66" s="273">
        <f t="shared" si="46"/>
        <v>0</v>
      </c>
      <c r="BI66" s="273">
        <f t="shared" si="46"/>
        <v>0</v>
      </c>
      <c r="BJ66" s="273">
        <f t="shared" si="46"/>
        <v>108008.94999999998</v>
      </c>
      <c r="BK66" s="302"/>
      <c r="BL66" s="303"/>
    </row>
    <row r="67" spans="1:64" x14ac:dyDescent="0.25">
      <c r="A67" s="1529"/>
      <c r="B67" s="126" t="s">
        <v>108</v>
      </c>
      <c r="C67" s="131" t="s">
        <v>188</v>
      </c>
      <c r="D67" s="273">
        <f>SUM(E67:M67)</f>
        <v>2028609.34</v>
      </c>
      <c r="E67" s="253">
        <v>444050.44000000006</v>
      </c>
      <c r="F67" s="253">
        <v>35228.920000000006</v>
      </c>
      <c r="G67" s="253">
        <v>808707.89</v>
      </c>
      <c r="H67" s="253">
        <v>72123.98</v>
      </c>
      <c r="I67" s="253">
        <v>4887.95</v>
      </c>
      <c r="J67" s="253">
        <v>181541.1</v>
      </c>
      <c r="K67" s="253">
        <v>0</v>
      </c>
      <c r="L67" s="253">
        <v>2728.7599999999998</v>
      </c>
      <c r="M67" s="253">
        <v>479340.3</v>
      </c>
      <c r="N67" s="302"/>
      <c r="O67" s="374"/>
      <c r="P67" s="288">
        <f>SUM(Q67:Y67)</f>
        <v>1869111.8199999998</v>
      </c>
      <c r="Q67" s="253">
        <v>346038.98</v>
      </c>
      <c r="R67" s="253">
        <v>34658.44</v>
      </c>
      <c r="S67" s="253">
        <v>825787.17999999993</v>
      </c>
      <c r="T67" s="253">
        <v>44995.75</v>
      </c>
      <c r="U67" s="253">
        <v>1574.5300000000002</v>
      </c>
      <c r="V67" s="253">
        <v>171677.46999999997</v>
      </c>
      <c r="W67" s="253">
        <v>0</v>
      </c>
      <c r="X67" s="253">
        <v>5316.75</v>
      </c>
      <c r="Y67" s="253">
        <v>439062.72</v>
      </c>
      <c r="Z67" s="302"/>
      <c r="AA67" s="374"/>
      <c r="AB67" s="273">
        <f>SUM(AC67:AK67)</f>
        <v>2013777.5</v>
      </c>
      <c r="AC67" s="253">
        <v>333397.10000000003</v>
      </c>
      <c r="AD67" s="253">
        <v>31288.54</v>
      </c>
      <c r="AE67" s="253">
        <v>814743.9800000001</v>
      </c>
      <c r="AF67" s="253">
        <v>38804.69000000001</v>
      </c>
      <c r="AG67" s="253">
        <v>1839.94</v>
      </c>
      <c r="AH67" s="253">
        <v>233874.69</v>
      </c>
      <c r="AI67" s="253">
        <v>0</v>
      </c>
      <c r="AJ67" s="253">
        <v>3330.63</v>
      </c>
      <c r="AK67" s="253">
        <v>556497.93000000005</v>
      </c>
      <c r="AL67" s="302"/>
      <c r="AM67" s="374"/>
      <c r="AN67" s="288">
        <f>SUM(AO67:AW67)</f>
        <v>2265620.0499999998</v>
      </c>
      <c r="AO67" s="253">
        <v>386521.83999999997</v>
      </c>
      <c r="AP67" s="253">
        <v>39315.17</v>
      </c>
      <c r="AQ67" s="253">
        <v>934865.92000000016</v>
      </c>
      <c r="AR67" s="253">
        <v>40660.950000000004</v>
      </c>
      <c r="AS67" s="253">
        <v>811.62</v>
      </c>
      <c r="AT67" s="253">
        <v>213211.76999999993</v>
      </c>
      <c r="AU67" s="253">
        <v>0</v>
      </c>
      <c r="AV67" s="253">
        <v>1586.46</v>
      </c>
      <c r="AW67" s="253">
        <v>648646.31999999983</v>
      </c>
      <c r="AX67" s="302"/>
      <c r="AY67" s="374"/>
      <c r="AZ67" s="525">
        <v>208584.22225663497</v>
      </c>
      <c r="BA67" s="295">
        <f>SUM(BB67:BJ67)+AZ67</f>
        <v>8385702.9322566343</v>
      </c>
      <c r="BB67" s="273">
        <f t="shared" si="46"/>
        <v>1510008.3599999999</v>
      </c>
      <c r="BC67" s="273">
        <f t="shared" si="46"/>
        <v>140491.07</v>
      </c>
      <c r="BD67" s="273">
        <f t="shared" si="46"/>
        <v>3384104.9699999997</v>
      </c>
      <c r="BE67" s="273">
        <f t="shared" si="46"/>
        <v>196585.37000000002</v>
      </c>
      <c r="BF67" s="273">
        <f t="shared" si="46"/>
        <v>9114.0400000000009</v>
      </c>
      <c r="BG67" s="273">
        <f t="shared" si="46"/>
        <v>800305.02999999991</v>
      </c>
      <c r="BH67" s="273">
        <f t="shared" si="46"/>
        <v>0</v>
      </c>
      <c r="BI67" s="273">
        <f t="shared" si="46"/>
        <v>12962.599999999999</v>
      </c>
      <c r="BJ67" s="273">
        <f t="shared" si="46"/>
        <v>2123547.27</v>
      </c>
      <c r="BK67" s="302"/>
      <c r="BL67" s="303"/>
    </row>
    <row r="68" spans="1:64" x14ac:dyDescent="0.25">
      <c r="A68" s="1529"/>
      <c r="B68" s="126" t="s">
        <v>109</v>
      </c>
      <c r="C68" s="131" t="s">
        <v>161</v>
      </c>
      <c r="D68" s="273">
        <f>SUM(E68:O68)</f>
        <v>1169333.799486619</v>
      </c>
      <c r="E68" s="253">
        <v>390166.84886893642</v>
      </c>
      <c r="F68" s="253">
        <v>40784.263085147039</v>
      </c>
      <c r="G68" s="253">
        <v>513735.47888384806</v>
      </c>
      <c r="H68" s="253">
        <v>45771.095875151652</v>
      </c>
      <c r="I68" s="253">
        <v>758.64435810850387</v>
      </c>
      <c r="J68" s="253">
        <v>99511.055264032271</v>
      </c>
      <c r="K68" s="253">
        <v>0</v>
      </c>
      <c r="L68" s="253">
        <v>3985.7529312548836</v>
      </c>
      <c r="M68" s="253">
        <v>74620.660220140082</v>
      </c>
      <c r="N68" s="253">
        <v>0</v>
      </c>
      <c r="O68" s="254">
        <v>0</v>
      </c>
      <c r="P68" s="288">
        <f>SUM(Q68:AA68)</f>
        <v>1283985.740190682</v>
      </c>
      <c r="Q68" s="253">
        <v>458872.11631823092</v>
      </c>
      <c r="R68" s="253">
        <v>40663.07439593663</v>
      </c>
      <c r="S68" s="253">
        <v>561080.97748082737</v>
      </c>
      <c r="T68" s="253">
        <v>44717.550664687646</v>
      </c>
      <c r="U68" s="253">
        <v>1549.696156138986</v>
      </c>
      <c r="V68" s="253">
        <v>98487.373732853506</v>
      </c>
      <c r="W68" s="253">
        <v>0</v>
      </c>
      <c r="X68" s="253">
        <v>4433.7305223853955</v>
      </c>
      <c r="Y68" s="253">
        <v>74181.22091962189</v>
      </c>
      <c r="Z68" s="253">
        <v>0</v>
      </c>
      <c r="AA68" s="254">
        <v>0</v>
      </c>
      <c r="AB68" s="273">
        <f>SUM(AC68:AM68)</f>
        <v>1246973.1668788427</v>
      </c>
      <c r="AC68" s="253">
        <v>388889.74974113406</v>
      </c>
      <c r="AD68" s="253">
        <v>46014.477583445871</v>
      </c>
      <c r="AE68" s="253">
        <v>557625.57154338516</v>
      </c>
      <c r="AF68" s="253">
        <v>36364.88907676797</v>
      </c>
      <c r="AG68" s="253">
        <v>2260.1247576532392</v>
      </c>
      <c r="AH68" s="253">
        <v>107273.05725115346</v>
      </c>
      <c r="AI68" s="253">
        <v>0</v>
      </c>
      <c r="AJ68" s="253">
        <v>3564.1919558078575</v>
      </c>
      <c r="AK68" s="253">
        <v>104981.10496949519</v>
      </c>
      <c r="AL68" s="253">
        <v>0</v>
      </c>
      <c r="AM68" s="254">
        <v>0</v>
      </c>
      <c r="AN68" s="288">
        <f>SUM(AO68:AY68)</f>
        <v>1267090.3574982393</v>
      </c>
      <c r="AO68" s="253">
        <v>426645.68545861577</v>
      </c>
      <c r="AP68" s="253">
        <v>27682.683354482197</v>
      </c>
      <c r="AQ68" s="253">
        <v>583471.27025610453</v>
      </c>
      <c r="AR68" s="253">
        <v>46221.680183820441</v>
      </c>
      <c r="AS68" s="253">
        <v>2395.6106632982601</v>
      </c>
      <c r="AT68" s="253">
        <v>87441.813020992398</v>
      </c>
      <c r="AU68" s="253">
        <v>0</v>
      </c>
      <c r="AV68" s="253">
        <v>2938.7934148409736</v>
      </c>
      <c r="AW68" s="253">
        <v>90292.821146084651</v>
      </c>
      <c r="AX68" s="253">
        <v>0</v>
      </c>
      <c r="AY68" s="254">
        <v>0</v>
      </c>
      <c r="AZ68" s="525">
        <v>92292.714642990963</v>
      </c>
      <c r="BA68" s="295">
        <f>SUM(BB68:BL68)+AZ68</f>
        <v>5059675.7786973743</v>
      </c>
      <c r="BB68" s="273">
        <f t="shared" si="46"/>
        <v>1664574.4003869169</v>
      </c>
      <c r="BC68" s="273">
        <f t="shared" si="46"/>
        <v>155144.49841901174</v>
      </c>
      <c r="BD68" s="273">
        <f t="shared" si="46"/>
        <v>2215913.2981641651</v>
      </c>
      <c r="BE68" s="273">
        <f t="shared" si="46"/>
        <v>173075.21580042772</v>
      </c>
      <c r="BF68" s="273">
        <f t="shared" si="46"/>
        <v>6964.0759351989891</v>
      </c>
      <c r="BG68" s="273">
        <f t="shared" si="46"/>
        <v>392713.29926903162</v>
      </c>
      <c r="BH68" s="273">
        <f t="shared" si="46"/>
        <v>0</v>
      </c>
      <c r="BI68" s="273">
        <f t="shared" si="46"/>
        <v>14922.46882428911</v>
      </c>
      <c r="BJ68" s="273">
        <f t="shared" si="46"/>
        <v>344075.80725534179</v>
      </c>
      <c r="BK68" s="273">
        <f t="shared" ref="BK68:BL71" si="47">N68+Z68+AL68+AX68</f>
        <v>0</v>
      </c>
      <c r="BL68" s="299">
        <f t="shared" si="47"/>
        <v>0</v>
      </c>
    </row>
    <row r="69" spans="1:64" s="255" customFormat="1" x14ac:dyDescent="0.25">
      <c r="A69" s="1529"/>
      <c r="B69" s="126" t="s">
        <v>110</v>
      </c>
      <c r="C69" s="131" t="s">
        <v>135</v>
      </c>
      <c r="D69" s="273">
        <f>SUM(E69:O69)</f>
        <v>41006.969434081118</v>
      </c>
      <c r="E69" s="253">
        <v>20975.058505193763</v>
      </c>
      <c r="F69" s="253">
        <v>3915.5005152257113</v>
      </c>
      <c r="G69" s="253">
        <v>10923.310736610219</v>
      </c>
      <c r="H69" s="253">
        <v>1848.311922824762</v>
      </c>
      <c r="I69" s="253">
        <v>93.794933397077472</v>
      </c>
      <c r="J69" s="253">
        <v>2408.6775365970125</v>
      </c>
      <c r="K69" s="253">
        <v>0</v>
      </c>
      <c r="L69" s="253">
        <v>198.62456484086994</v>
      </c>
      <c r="M69" s="253">
        <v>643.69071939170817</v>
      </c>
      <c r="N69" s="253">
        <v>0</v>
      </c>
      <c r="O69" s="254">
        <v>0</v>
      </c>
      <c r="P69" s="288">
        <f>SUM(Q69:AA69)</f>
        <v>42464.464648690562</v>
      </c>
      <c r="Q69" s="253">
        <v>21930.438072097986</v>
      </c>
      <c r="R69" s="253">
        <v>4072.6872152809278</v>
      </c>
      <c r="S69" s="253">
        <v>11204.782690012624</v>
      </c>
      <c r="T69" s="253">
        <v>1886.9333659882645</v>
      </c>
      <c r="U69" s="253">
        <v>84.599351691481644</v>
      </c>
      <c r="V69" s="253">
        <v>2455.5824837745395</v>
      </c>
      <c r="W69" s="253">
        <v>0</v>
      </c>
      <c r="X69" s="253">
        <v>200.4636811819891</v>
      </c>
      <c r="Y69" s="253">
        <v>628.97778866275485</v>
      </c>
      <c r="Z69" s="253">
        <v>0</v>
      </c>
      <c r="AA69" s="254">
        <v>0</v>
      </c>
      <c r="AB69" s="273">
        <f>SUM(AC69:AM69)</f>
        <v>43578.60446971684</v>
      </c>
      <c r="AC69" s="253">
        <v>22575.783102980102</v>
      </c>
      <c r="AD69" s="253">
        <v>4190.4823624798719</v>
      </c>
      <c r="AE69" s="253">
        <v>11374.015011651485</v>
      </c>
      <c r="AF69" s="253">
        <v>1954.4071827183368</v>
      </c>
      <c r="AG69" s="253">
        <v>69.886420962528319</v>
      </c>
      <c r="AH69" s="253">
        <v>2496.3113347060512</v>
      </c>
      <c r="AI69" s="253">
        <v>0</v>
      </c>
      <c r="AJ69" s="253">
        <v>194.94633215863161</v>
      </c>
      <c r="AK69" s="253">
        <v>722.7727220598324</v>
      </c>
      <c r="AL69" s="253">
        <v>0</v>
      </c>
      <c r="AM69" s="254">
        <v>0</v>
      </c>
      <c r="AN69" s="288">
        <f>SUM(AO69:AY69)</f>
        <v>44432.217157620107</v>
      </c>
      <c r="AO69" s="253">
        <v>22937.490480929871</v>
      </c>
      <c r="AP69" s="253">
        <v>4377.2076957701429</v>
      </c>
      <c r="AQ69" s="253">
        <v>11549.650622228364</v>
      </c>
      <c r="AR69" s="253">
        <v>1969.0410116686044</v>
      </c>
      <c r="AS69" s="253">
        <v>60.690839256932492</v>
      </c>
      <c r="AT69" s="253">
        <v>2568.9221959963975</v>
      </c>
      <c r="AU69" s="253">
        <v>0</v>
      </c>
      <c r="AV69" s="253">
        <v>185.75075045303578</v>
      </c>
      <c r="AW69" s="253">
        <v>783.46356131676475</v>
      </c>
      <c r="AX69" s="253">
        <v>0</v>
      </c>
      <c r="AY69" s="254">
        <v>0</v>
      </c>
      <c r="AZ69" s="525"/>
      <c r="BA69" s="295">
        <f>SUM(BB69:BL69)+AZ69</f>
        <v>171482.25571010867</v>
      </c>
      <c r="BB69" s="273">
        <f t="shared" si="46"/>
        <v>88418.770161201726</v>
      </c>
      <c r="BC69" s="273">
        <f t="shared" si="46"/>
        <v>16555.877788756654</v>
      </c>
      <c r="BD69" s="273">
        <f t="shared" si="46"/>
        <v>45051.759060502693</v>
      </c>
      <c r="BE69" s="273">
        <f t="shared" si="46"/>
        <v>7658.6934831999679</v>
      </c>
      <c r="BF69" s="273">
        <f t="shared" si="46"/>
        <v>308.97154530801993</v>
      </c>
      <c r="BG69" s="273">
        <f t="shared" si="46"/>
        <v>9929.4935510740015</v>
      </c>
      <c r="BH69" s="273">
        <f t="shared" si="46"/>
        <v>0</v>
      </c>
      <c r="BI69" s="273">
        <f t="shared" si="46"/>
        <v>779.78532863452642</v>
      </c>
      <c r="BJ69" s="273">
        <f t="shared" si="46"/>
        <v>2778.9047914310604</v>
      </c>
      <c r="BK69" s="273">
        <f t="shared" si="47"/>
        <v>0</v>
      </c>
      <c r="BL69" s="299">
        <f t="shared" si="47"/>
        <v>0</v>
      </c>
    </row>
    <row r="70" spans="1:64" x14ac:dyDescent="0.25">
      <c r="A70" s="1529"/>
      <c r="B70" s="126" t="s">
        <v>111</v>
      </c>
      <c r="C70" s="131" t="s">
        <v>163</v>
      </c>
      <c r="D70" s="273">
        <f>SUM(E70:O70)</f>
        <v>130175.69863879621</v>
      </c>
      <c r="E70" s="253">
        <v>13908.507706181901</v>
      </c>
      <c r="F70" s="253">
        <v>1406.9081487595511</v>
      </c>
      <c r="G70" s="253">
        <v>30379.230709975353</v>
      </c>
      <c r="H70" s="253">
        <v>4008.8940563474412</v>
      </c>
      <c r="I70" s="253">
        <v>3.994505859615372</v>
      </c>
      <c r="J70" s="253">
        <v>215.22301218228077</v>
      </c>
      <c r="K70" s="253">
        <v>0</v>
      </c>
      <c r="L70" s="253">
        <v>94.209485587800174</v>
      </c>
      <c r="M70" s="253">
        <v>80158.731013902274</v>
      </c>
      <c r="N70" s="253">
        <v>0</v>
      </c>
      <c r="O70" s="254">
        <v>0</v>
      </c>
      <c r="P70" s="288">
        <f>SUM(Q70:AA70)</f>
        <v>141818.67728780955</v>
      </c>
      <c r="Q70" s="253">
        <v>14792.337961072079</v>
      </c>
      <c r="R70" s="253">
        <v>1538.3918200398348</v>
      </c>
      <c r="S70" s="253">
        <v>36842.632609638655</v>
      </c>
      <c r="T70" s="253">
        <v>3586.5524947318759</v>
      </c>
      <c r="U70" s="253">
        <v>14.342662188406653</v>
      </c>
      <c r="V70" s="253">
        <v>772.77917904944945</v>
      </c>
      <c r="W70" s="253">
        <v>0</v>
      </c>
      <c r="X70" s="253">
        <v>136.55527328254456</v>
      </c>
      <c r="Y70" s="253">
        <v>84135.085287806694</v>
      </c>
      <c r="Z70" s="253">
        <v>0</v>
      </c>
      <c r="AA70" s="254">
        <v>0</v>
      </c>
      <c r="AB70" s="273">
        <f>SUM(AC70:AM70)</f>
        <v>198462.23849419516</v>
      </c>
      <c r="AC70" s="253">
        <v>17244.472620133231</v>
      </c>
      <c r="AD70" s="253">
        <v>2079.5563033700018</v>
      </c>
      <c r="AE70" s="253">
        <v>42969.196646572484</v>
      </c>
      <c r="AF70" s="253">
        <v>4203.8766159049301</v>
      </c>
      <c r="AG70" s="253">
        <v>60.578346642689183</v>
      </c>
      <c r="AH70" s="253">
        <v>3263.9467047163944</v>
      </c>
      <c r="AI70" s="253">
        <v>0</v>
      </c>
      <c r="AJ70" s="253">
        <v>128.43991491528641</v>
      </c>
      <c r="AK70" s="253">
        <v>128512.17134194015</v>
      </c>
      <c r="AL70" s="253">
        <v>0</v>
      </c>
      <c r="AM70" s="254">
        <v>0</v>
      </c>
      <c r="AN70" s="288">
        <f>SUM(AO70:AY70)</f>
        <v>484578.25749720098</v>
      </c>
      <c r="AO70" s="253">
        <v>43563.393617597474</v>
      </c>
      <c r="AP70" s="253">
        <v>4997.8924996891947</v>
      </c>
      <c r="AQ70" s="253">
        <v>103532.58569719986</v>
      </c>
      <c r="AR70" s="253">
        <v>9765.0323365935183</v>
      </c>
      <c r="AS70" s="253">
        <v>325.95597959496911</v>
      </c>
      <c r="AT70" s="253">
        <v>17562.42955518165</v>
      </c>
      <c r="AU70" s="253">
        <v>0</v>
      </c>
      <c r="AV70" s="253">
        <v>275.93733325266578</v>
      </c>
      <c r="AW70" s="253">
        <v>304555.03047809168</v>
      </c>
      <c r="AX70" s="253">
        <v>0</v>
      </c>
      <c r="AY70" s="254">
        <v>0</v>
      </c>
      <c r="AZ70" s="525">
        <v>-904191.13750678708</v>
      </c>
      <c r="BA70" s="295">
        <f>SUM(BB70:BL70)+AZ70</f>
        <v>50843.734411214828</v>
      </c>
      <c r="BB70" s="273">
        <f t="shared" si="46"/>
        <v>89508.711904984695</v>
      </c>
      <c r="BC70" s="273">
        <f t="shared" si="46"/>
        <v>10022.748771858583</v>
      </c>
      <c r="BD70" s="273">
        <f t="shared" si="46"/>
        <v>213723.64566338633</v>
      </c>
      <c r="BE70" s="273">
        <f t="shared" si="46"/>
        <v>21564.355503577764</v>
      </c>
      <c r="BF70" s="273">
        <f t="shared" si="46"/>
        <v>404.87149428568034</v>
      </c>
      <c r="BG70" s="273">
        <f t="shared" si="46"/>
        <v>21814.378451129774</v>
      </c>
      <c r="BH70" s="273">
        <f t="shared" si="46"/>
        <v>0</v>
      </c>
      <c r="BI70" s="273">
        <f t="shared" si="46"/>
        <v>635.14200703829692</v>
      </c>
      <c r="BJ70" s="273">
        <f t="shared" si="46"/>
        <v>597361.01812174078</v>
      </c>
      <c r="BK70" s="273">
        <f t="shared" si="47"/>
        <v>0</v>
      </c>
      <c r="BL70" s="299">
        <f t="shared" si="47"/>
        <v>0</v>
      </c>
    </row>
    <row r="71" spans="1:64" x14ac:dyDescent="0.25">
      <c r="A71" s="1529"/>
      <c r="B71" s="126" t="s">
        <v>112</v>
      </c>
      <c r="C71" s="131" t="s">
        <v>927</v>
      </c>
      <c r="D71" s="273">
        <f>SUM(E71:O71)</f>
        <v>524748.70308423089</v>
      </c>
      <c r="E71" s="253">
        <v>86672.265466626588</v>
      </c>
      <c r="F71" s="253">
        <v>23463.974237740811</v>
      </c>
      <c r="G71" s="253">
        <v>150879.2441893229</v>
      </c>
      <c r="H71" s="253">
        <v>25990.19949800062</v>
      </c>
      <c r="I71" s="253">
        <v>405.00589121164683</v>
      </c>
      <c r="J71" s="253">
        <v>31911.453920180978</v>
      </c>
      <c r="K71" s="253">
        <v>0</v>
      </c>
      <c r="L71" s="253">
        <v>1045.3167256402342</v>
      </c>
      <c r="M71" s="253">
        <v>204381.24315550717</v>
      </c>
      <c r="N71" s="253">
        <v>0</v>
      </c>
      <c r="O71" s="254">
        <v>0</v>
      </c>
      <c r="P71" s="288">
        <f>SUM(Q71:AA71)</f>
        <v>-366965.21071942226</v>
      </c>
      <c r="Q71" s="253">
        <v>-60611.309706057495</v>
      </c>
      <c r="R71" s="253">
        <v>-16408.734695025112</v>
      </c>
      <c r="S71" s="253">
        <v>-105512.28294933897</v>
      </c>
      <c r="T71" s="253">
        <v>-18175.364663822129</v>
      </c>
      <c r="U71" s="253">
        <v>-283.22713584150182</v>
      </c>
      <c r="V71" s="253">
        <v>-22316.193147985032</v>
      </c>
      <c r="W71" s="253">
        <v>0</v>
      </c>
      <c r="X71" s="253">
        <v>-731.00680428271903</v>
      </c>
      <c r="Y71" s="253">
        <v>-142927.09161706929</v>
      </c>
      <c r="Z71" s="253">
        <v>0</v>
      </c>
      <c r="AA71" s="254">
        <v>0</v>
      </c>
      <c r="AB71" s="273">
        <f>SUM(AC71:AM71)</f>
        <v>289767.23068290669</v>
      </c>
      <c r="AC71" s="253">
        <v>47860.589637792342</v>
      </c>
      <c r="AD71" s="253">
        <v>12956.851147460298</v>
      </c>
      <c r="AE71" s="253">
        <v>83315.805259365006</v>
      </c>
      <c r="AF71" s="253">
        <v>14351.837535124014</v>
      </c>
      <c r="AG71" s="253">
        <v>223.6450224972231</v>
      </c>
      <c r="AH71" s="253">
        <v>17621.565475373358</v>
      </c>
      <c r="AI71" s="253">
        <v>0</v>
      </c>
      <c r="AJ71" s="253">
        <v>577.22588163628893</v>
      </c>
      <c r="AK71" s="253">
        <v>112859.71072365817</v>
      </c>
      <c r="AL71" s="253">
        <v>0</v>
      </c>
      <c r="AM71" s="254">
        <v>0</v>
      </c>
      <c r="AN71" s="288">
        <f>SUM(AO71:AY71)</f>
        <v>93723.069442595137</v>
      </c>
      <c r="AO71" s="253">
        <v>15480.154038173538</v>
      </c>
      <c r="AP71" s="253">
        <v>4190.79775511146</v>
      </c>
      <c r="AQ71" s="253">
        <v>26947.881524029861</v>
      </c>
      <c r="AR71" s="253">
        <v>4641.9957935313159</v>
      </c>
      <c r="AS71" s="253">
        <v>72.336329834809234</v>
      </c>
      <c r="AT71" s="253">
        <v>5699.5651331704521</v>
      </c>
      <c r="AU71" s="253">
        <v>0</v>
      </c>
      <c r="AV71" s="253">
        <v>186.69944583161734</v>
      </c>
      <c r="AW71" s="253">
        <v>36503.639422912085</v>
      </c>
      <c r="AX71" s="253">
        <v>0</v>
      </c>
      <c r="AY71" s="254">
        <v>0</v>
      </c>
      <c r="AZ71" s="525">
        <v>0</v>
      </c>
      <c r="BA71" s="295">
        <f>SUM(BB71:BL71)+AZ71</f>
        <v>541273.7924903105</v>
      </c>
      <c r="BB71" s="273">
        <f t="shared" si="46"/>
        <v>89401.699436534967</v>
      </c>
      <c r="BC71" s="273">
        <f t="shared" si="46"/>
        <v>24202.888445287455</v>
      </c>
      <c r="BD71" s="273">
        <f t="shared" si="46"/>
        <v>155630.6480233788</v>
      </c>
      <c r="BE71" s="273">
        <f t="shared" si="46"/>
        <v>26808.668162833819</v>
      </c>
      <c r="BF71" s="273">
        <f t="shared" si="46"/>
        <v>417.76010770217738</v>
      </c>
      <c r="BG71" s="273">
        <f t="shared" si="46"/>
        <v>32916.391380739755</v>
      </c>
      <c r="BH71" s="273">
        <f t="shared" si="46"/>
        <v>0</v>
      </c>
      <c r="BI71" s="273">
        <f t="shared" si="46"/>
        <v>1078.2352488254214</v>
      </c>
      <c r="BJ71" s="273">
        <f t="shared" si="46"/>
        <v>210817.50168500812</v>
      </c>
      <c r="BK71" s="273">
        <f t="shared" si="47"/>
        <v>0</v>
      </c>
      <c r="BL71" s="299">
        <f t="shared" si="47"/>
        <v>0</v>
      </c>
    </row>
    <row r="72" spans="1:64" s="209" customFormat="1" x14ac:dyDescent="0.25">
      <c r="A72" s="1530"/>
      <c r="B72" s="129" t="s">
        <v>460</v>
      </c>
      <c r="C72" s="312" t="s">
        <v>5</v>
      </c>
      <c r="D72" s="274">
        <f>SUM(D64:D71)</f>
        <v>10443105.030643726</v>
      </c>
      <c r="E72" s="274">
        <f t="shared" ref="E72:BG72" si="48">SUM(E64:E71)</f>
        <v>1114075.1305469386</v>
      </c>
      <c r="F72" s="274">
        <f t="shared" si="48"/>
        <v>128871.56598687312</v>
      </c>
      <c r="G72" s="274">
        <f t="shared" si="48"/>
        <v>2354262.6245197561</v>
      </c>
      <c r="H72" s="274">
        <f t="shared" si="48"/>
        <v>319292.15135232446</v>
      </c>
      <c r="I72" s="274">
        <f t="shared" si="48"/>
        <v>15088.329688576843</v>
      </c>
      <c r="J72" s="274">
        <f t="shared" si="48"/>
        <v>524516.10973299248</v>
      </c>
      <c r="K72" s="274">
        <f t="shared" si="48"/>
        <v>0</v>
      </c>
      <c r="L72" s="274">
        <f t="shared" si="48"/>
        <v>8052.663707323788</v>
      </c>
      <c r="M72" s="274">
        <f>SUM(M64:M71)</f>
        <v>5978946.4551089415</v>
      </c>
      <c r="N72" s="274">
        <f>SUM(N68:N71)</f>
        <v>0</v>
      </c>
      <c r="O72" s="274">
        <f>SUM(O68:O71)</f>
        <v>0</v>
      </c>
      <c r="P72" s="276">
        <f t="shared" si="48"/>
        <v>10237613.551407758</v>
      </c>
      <c r="Q72" s="274">
        <f t="shared" si="48"/>
        <v>1013748.3126453435</v>
      </c>
      <c r="R72" s="274">
        <f t="shared" si="48"/>
        <v>96236.848736232263</v>
      </c>
      <c r="S72" s="274">
        <f t="shared" si="48"/>
        <v>2537785.4798311396</v>
      </c>
      <c r="T72" s="274">
        <f t="shared" si="48"/>
        <v>239161.13186158566</v>
      </c>
      <c r="U72" s="274">
        <f t="shared" si="48"/>
        <v>8569.9210341773723</v>
      </c>
      <c r="V72" s="274">
        <f t="shared" si="48"/>
        <v>597118.37224769243</v>
      </c>
      <c r="W72" s="274">
        <f t="shared" si="48"/>
        <v>0</v>
      </c>
      <c r="X72" s="274">
        <f t="shared" si="48"/>
        <v>9416.5526725672116</v>
      </c>
      <c r="Y72" s="274">
        <f>SUM(Y64:Y71)</f>
        <v>5735576.9323790204</v>
      </c>
      <c r="Z72" s="274">
        <f>SUM(Z68:Z71)</f>
        <v>0</v>
      </c>
      <c r="AA72" s="282">
        <f>SUM(AA68:AA71)</f>
        <v>0</v>
      </c>
      <c r="AB72" s="276">
        <f t="shared" si="48"/>
        <v>11709228.010525659</v>
      </c>
      <c r="AC72" s="274">
        <f t="shared" si="48"/>
        <v>989794.48510203976</v>
      </c>
      <c r="AD72" s="274">
        <f t="shared" si="48"/>
        <v>131891.38739675604</v>
      </c>
      <c r="AE72" s="274">
        <f t="shared" si="48"/>
        <v>2432900.5584609746</v>
      </c>
      <c r="AF72" s="274">
        <f t="shared" si="48"/>
        <v>242237.23041051527</v>
      </c>
      <c r="AG72" s="274">
        <f t="shared" si="48"/>
        <v>12125.17454775568</v>
      </c>
      <c r="AH72" s="274">
        <f t="shared" si="48"/>
        <v>578368.14076594939</v>
      </c>
      <c r="AI72" s="274">
        <f t="shared" si="48"/>
        <v>0</v>
      </c>
      <c r="AJ72" s="274">
        <f t="shared" si="48"/>
        <v>7795.4340845180659</v>
      </c>
      <c r="AK72" s="274">
        <f>SUM(AK64:AK71)</f>
        <v>7314115.5997571517</v>
      </c>
      <c r="AL72" s="274">
        <f>SUM(AL68:AL71)</f>
        <v>0</v>
      </c>
      <c r="AM72" s="274">
        <f>SUM(AM68:AM71)</f>
        <v>0</v>
      </c>
      <c r="AN72" s="276">
        <f t="shared" si="48"/>
        <v>12826098.281595655</v>
      </c>
      <c r="AO72" s="274">
        <f t="shared" si="48"/>
        <v>1103392.8635953167</v>
      </c>
      <c r="AP72" s="274">
        <f t="shared" si="48"/>
        <v>137420.14130505297</v>
      </c>
      <c r="AQ72" s="274">
        <f t="shared" si="48"/>
        <v>2535909.4780995622</v>
      </c>
      <c r="AR72" s="274">
        <f t="shared" si="48"/>
        <v>203706.29932561386</v>
      </c>
      <c r="AS72" s="274">
        <f t="shared" si="48"/>
        <v>6336.2138119849706</v>
      </c>
      <c r="AT72" s="274">
        <f t="shared" si="48"/>
        <v>573083.12990534084</v>
      </c>
      <c r="AU72" s="274">
        <f t="shared" si="48"/>
        <v>0</v>
      </c>
      <c r="AV72" s="274">
        <f t="shared" si="48"/>
        <v>5173.6409443782932</v>
      </c>
      <c r="AW72" s="274">
        <f>SUM(AW64:AW71)</f>
        <v>8261076.5146084046</v>
      </c>
      <c r="AX72" s="274">
        <f>SUM(AX68:AX71)</f>
        <v>0</v>
      </c>
      <c r="AY72" s="282">
        <f>SUM(AY68:AY71)</f>
        <v>0</v>
      </c>
      <c r="AZ72" s="298">
        <f>SUM(AZ64:AZ71)</f>
        <v>550436.71138147509</v>
      </c>
      <c r="BA72" s="296">
        <f>SUM(BA64:BA71)</f>
        <v>45766481.585554272</v>
      </c>
      <c r="BB72" s="274">
        <f t="shared" si="48"/>
        <v>4221010.7918896386</v>
      </c>
      <c r="BC72" s="274">
        <f>SUM(BC64:BC71)</f>
        <v>494419.94342491444</v>
      </c>
      <c r="BD72" s="274">
        <f t="shared" si="48"/>
        <v>9860858.1409114301</v>
      </c>
      <c r="BE72" s="274">
        <f t="shared" si="48"/>
        <v>1004396.8129500392</v>
      </c>
      <c r="BF72" s="274">
        <f t="shared" si="48"/>
        <v>42119.639082494868</v>
      </c>
      <c r="BG72" s="274">
        <f t="shared" si="48"/>
        <v>2273085.7526519755</v>
      </c>
      <c r="BH72" s="274">
        <f>SUM(BH64:BH71)</f>
        <v>0</v>
      </c>
      <c r="BI72" s="274">
        <f>SUM(BI64:BI71)</f>
        <v>30438.291408787354</v>
      </c>
      <c r="BJ72" s="274">
        <f>SUM(BJ64:BJ71)</f>
        <v>27289715.501853518</v>
      </c>
      <c r="BK72" s="274">
        <f>SUM(BK68:BK71)</f>
        <v>0</v>
      </c>
      <c r="BL72" s="298">
        <f>SUM(BL68:BL71)</f>
        <v>0</v>
      </c>
    </row>
    <row r="73" spans="1:64" ht="14.85" customHeight="1" x14ac:dyDescent="0.25">
      <c r="A73" s="1526" t="s">
        <v>6</v>
      </c>
      <c r="B73" s="126" t="s">
        <v>118</v>
      </c>
      <c r="C73" s="131" t="s">
        <v>189</v>
      </c>
      <c r="D73" s="272">
        <f>SUM(E73:O73)</f>
        <v>50350.632491213306</v>
      </c>
      <c r="E73" s="251">
        <v>15603.1022841662</v>
      </c>
      <c r="F73" s="251">
        <v>2954.6502481042276</v>
      </c>
      <c r="G73" s="251">
        <v>17896.499579936764</v>
      </c>
      <c r="H73" s="251">
        <v>4073.5225069996472</v>
      </c>
      <c r="I73" s="251">
        <v>9.6935622586294696E-3</v>
      </c>
      <c r="J73" s="251">
        <v>6185.9390285918716</v>
      </c>
      <c r="K73" s="251">
        <v>0</v>
      </c>
      <c r="L73" s="251">
        <v>1103.6674850335307</v>
      </c>
      <c r="M73" s="251">
        <v>2533.241664818805</v>
      </c>
      <c r="N73" s="251">
        <v>0</v>
      </c>
      <c r="O73" s="252">
        <v>0</v>
      </c>
      <c r="P73" s="275">
        <f>SUM(Q73:AA73)</f>
        <v>58433.56408998229</v>
      </c>
      <c r="Q73" s="251">
        <v>19107.432174345991</v>
      </c>
      <c r="R73" s="251">
        <v>3449.4880670458288</v>
      </c>
      <c r="S73" s="251">
        <v>21235.193558118965</v>
      </c>
      <c r="T73" s="251">
        <v>4445.7258525512043</v>
      </c>
      <c r="U73" s="251">
        <v>0.73028717899464546</v>
      </c>
      <c r="V73" s="251">
        <v>6084.3960204730693</v>
      </c>
      <c r="W73" s="251">
        <v>0</v>
      </c>
      <c r="X73" s="251">
        <v>1122.551259343126</v>
      </c>
      <c r="Y73" s="251">
        <v>2988.0468709251122</v>
      </c>
      <c r="Z73" s="251">
        <v>0</v>
      </c>
      <c r="AA73" s="252">
        <v>0</v>
      </c>
      <c r="AB73" s="272">
        <f>SUM(AC73:AM73)</f>
        <v>60148.992937952542</v>
      </c>
      <c r="AC73" s="251">
        <v>20073.274640626245</v>
      </c>
      <c r="AD73" s="251">
        <v>4279.4161444616548</v>
      </c>
      <c r="AE73" s="251">
        <v>19968.886991621002</v>
      </c>
      <c r="AF73" s="251">
        <v>5272.8677115635865</v>
      </c>
      <c r="AG73" s="251">
        <v>0.66915779997099623</v>
      </c>
      <c r="AH73" s="251">
        <v>5493.7712282923967</v>
      </c>
      <c r="AI73" s="251">
        <v>0</v>
      </c>
      <c r="AJ73" s="251">
        <v>982.96778386776646</v>
      </c>
      <c r="AK73" s="251">
        <v>4077.1392797199155</v>
      </c>
      <c r="AL73" s="251">
        <v>0</v>
      </c>
      <c r="AM73" s="252">
        <v>0</v>
      </c>
      <c r="AN73" s="275">
        <f>SUM(AO73:AY73)</f>
        <v>62923.231168987993</v>
      </c>
      <c r="AO73" s="251">
        <v>20985.817205186137</v>
      </c>
      <c r="AP73" s="251">
        <v>4272.3777485711144</v>
      </c>
      <c r="AQ73" s="251">
        <v>23258.089025093705</v>
      </c>
      <c r="AR73" s="251">
        <v>4210.3082831248139</v>
      </c>
      <c r="AS73" s="251">
        <v>0</v>
      </c>
      <c r="AT73" s="251">
        <v>4391.5138219988439</v>
      </c>
      <c r="AU73" s="251">
        <v>0</v>
      </c>
      <c r="AV73" s="249">
        <v>819.87886787857735</v>
      </c>
      <c r="AW73" s="251">
        <v>4985.2462171347934</v>
      </c>
      <c r="AX73" s="251">
        <v>0</v>
      </c>
      <c r="AY73" s="252">
        <v>0</v>
      </c>
      <c r="AZ73" s="854">
        <v>0</v>
      </c>
      <c r="BA73" s="293">
        <f>SUM(BB73:BL73)+AZ73</f>
        <v>231856.42068813616</v>
      </c>
      <c r="BB73" s="273">
        <f t="shared" ref="BB73:BL76" si="49">E73+Q73+AC73+AO73</f>
        <v>75769.626304324571</v>
      </c>
      <c r="BC73" s="273">
        <f t="shared" si="49"/>
        <v>14955.932208182825</v>
      </c>
      <c r="BD73" s="273">
        <f t="shared" si="49"/>
        <v>82358.669154770439</v>
      </c>
      <c r="BE73" s="273">
        <f t="shared" si="49"/>
        <v>18002.424354239251</v>
      </c>
      <c r="BF73" s="273">
        <f t="shared" si="49"/>
        <v>1.4091385412242712</v>
      </c>
      <c r="BG73" s="273">
        <f t="shared" si="49"/>
        <v>22155.62009935618</v>
      </c>
      <c r="BH73" s="273">
        <f t="shared" si="49"/>
        <v>0</v>
      </c>
      <c r="BI73" s="273">
        <f t="shared" si="49"/>
        <v>4029.0653961230005</v>
      </c>
      <c r="BJ73" s="273">
        <f t="shared" si="49"/>
        <v>14583.674032598625</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88">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0.10499485306259536</v>
      </c>
      <c r="E75" s="253">
        <v>1.0730403591549685E-2</v>
      </c>
      <c r="F75" s="253">
        <v>8.1387965161186057E-2</v>
      </c>
      <c r="G75" s="253">
        <v>0</v>
      </c>
      <c r="H75" s="253">
        <v>1.0730403591549685E-2</v>
      </c>
      <c r="I75" s="253">
        <v>0</v>
      </c>
      <c r="J75" s="253">
        <v>2.146080718309937E-3</v>
      </c>
      <c r="K75" s="253">
        <v>0</v>
      </c>
      <c r="L75" s="253">
        <v>0</v>
      </c>
      <c r="M75" s="253">
        <v>0</v>
      </c>
      <c r="N75" s="253">
        <v>0</v>
      </c>
      <c r="O75" s="254">
        <v>0</v>
      </c>
      <c r="P75" s="288">
        <f>SUM(Q75:AA75)</f>
        <v>0.64770332478552872</v>
      </c>
      <c r="Q75" s="253">
        <v>6.6194845554894174E-2</v>
      </c>
      <c r="R75" s="253">
        <v>0.50207466456476146</v>
      </c>
      <c r="S75" s="253">
        <v>0</v>
      </c>
      <c r="T75" s="253">
        <v>6.6194845554894174E-2</v>
      </c>
      <c r="U75" s="253">
        <v>0</v>
      </c>
      <c r="V75" s="253">
        <v>1.3238969110978835E-2</v>
      </c>
      <c r="W75" s="253">
        <v>0</v>
      </c>
      <c r="X75" s="253">
        <v>0</v>
      </c>
      <c r="Y75" s="253">
        <v>0</v>
      </c>
      <c r="Z75" s="253">
        <v>0</v>
      </c>
      <c r="AA75" s="254">
        <v>0</v>
      </c>
      <c r="AB75" s="273">
        <f>SUM(AC75:AM75)</f>
        <v>7.6894896471739616</v>
      </c>
      <c r="AC75" s="253">
        <v>0.23144622662023859</v>
      </c>
      <c r="AD75" s="253">
        <v>6.5483963596451922</v>
      </c>
      <c r="AE75" s="253">
        <v>0</v>
      </c>
      <c r="AF75" s="253">
        <v>0.86335781558448366</v>
      </c>
      <c r="AG75" s="253">
        <v>0</v>
      </c>
      <c r="AH75" s="253">
        <v>4.6289245324047719E-2</v>
      </c>
      <c r="AI75" s="253">
        <v>0</v>
      </c>
      <c r="AJ75" s="253">
        <v>0</v>
      </c>
      <c r="AK75" s="253">
        <v>0</v>
      </c>
      <c r="AL75" s="253">
        <v>0</v>
      </c>
      <c r="AM75" s="254">
        <v>0</v>
      </c>
      <c r="AN75" s="288">
        <f>SUM(AO75:AY75)</f>
        <v>8.1857513278556429</v>
      </c>
      <c r="AO75" s="253">
        <v>1.3693225716602089</v>
      </c>
      <c r="AP75" s="253">
        <v>5.8853074435378296</v>
      </c>
      <c r="AQ75" s="253">
        <v>0</v>
      </c>
      <c r="AR75" s="253">
        <v>0.77593442721466999</v>
      </c>
      <c r="AS75" s="253">
        <v>0</v>
      </c>
      <c r="AT75" s="253">
        <v>0.15518688544293399</v>
      </c>
      <c r="AU75" s="253">
        <v>0</v>
      </c>
      <c r="AV75" s="253">
        <v>0</v>
      </c>
      <c r="AW75" s="253">
        <v>0</v>
      </c>
      <c r="AX75" s="253">
        <v>0</v>
      </c>
      <c r="AY75" s="254">
        <v>0</v>
      </c>
      <c r="AZ75" s="525">
        <v>-1963.4996742877097</v>
      </c>
      <c r="BA75" s="295">
        <f>SUM(BB75:BL75)+AZ75</f>
        <v>-1946.8717351348319</v>
      </c>
      <c r="BB75" s="273">
        <f t="shared" si="49"/>
        <v>1.6776940474268913</v>
      </c>
      <c r="BC75" s="273">
        <f t="shared" si="49"/>
        <v>13.017166432908969</v>
      </c>
      <c r="BD75" s="273">
        <f t="shared" si="49"/>
        <v>0</v>
      </c>
      <c r="BE75" s="273">
        <f t="shared" si="49"/>
        <v>1.7162174919455975</v>
      </c>
      <c r="BF75" s="273">
        <f t="shared" si="49"/>
        <v>0</v>
      </c>
      <c r="BG75" s="273">
        <f t="shared" si="49"/>
        <v>0.21686118059627049</v>
      </c>
      <c r="BH75" s="273">
        <f t="shared" si="49"/>
        <v>0</v>
      </c>
      <c r="BI75" s="273">
        <f t="shared" si="49"/>
        <v>0</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88">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50350.737486066369</v>
      </c>
      <c r="E77" s="277">
        <f t="shared" ref="E77:BL77" si="50">SUM(E73:E76)</f>
        <v>15603.113014569792</v>
      </c>
      <c r="F77" s="277">
        <f t="shared" si="50"/>
        <v>2954.731636069389</v>
      </c>
      <c r="G77" s="277">
        <f t="shared" si="50"/>
        <v>17896.499579936764</v>
      </c>
      <c r="H77" s="277">
        <f t="shared" si="50"/>
        <v>4073.5332374032387</v>
      </c>
      <c r="I77" s="277">
        <f t="shared" si="50"/>
        <v>9.6935622586294696E-3</v>
      </c>
      <c r="J77" s="277">
        <f t="shared" si="50"/>
        <v>6185.94117467259</v>
      </c>
      <c r="K77" s="277">
        <f t="shared" si="50"/>
        <v>0</v>
      </c>
      <c r="L77" s="277">
        <f t="shared" si="50"/>
        <v>1103.6674850335307</v>
      </c>
      <c r="M77" s="277">
        <f t="shared" si="50"/>
        <v>2533.241664818805</v>
      </c>
      <c r="N77" s="277">
        <f t="shared" si="50"/>
        <v>0</v>
      </c>
      <c r="O77" s="283">
        <f t="shared" si="50"/>
        <v>0</v>
      </c>
      <c r="P77" s="849">
        <f t="shared" si="50"/>
        <v>58434.211793307077</v>
      </c>
      <c r="Q77" s="277">
        <f t="shared" si="50"/>
        <v>19107.498369191548</v>
      </c>
      <c r="R77" s="277">
        <f t="shared" si="50"/>
        <v>3449.9901417103933</v>
      </c>
      <c r="S77" s="277">
        <f t="shared" si="50"/>
        <v>21235.193558118965</v>
      </c>
      <c r="T77" s="277">
        <f t="shared" si="50"/>
        <v>4445.7920473967588</v>
      </c>
      <c r="U77" s="277">
        <f t="shared" si="50"/>
        <v>0.73028717899464546</v>
      </c>
      <c r="V77" s="277">
        <f t="shared" si="50"/>
        <v>6084.40925944218</v>
      </c>
      <c r="W77" s="277">
        <f t="shared" si="50"/>
        <v>0</v>
      </c>
      <c r="X77" s="277">
        <f t="shared" si="50"/>
        <v>1122.551259343126</v>
      </c>
      <c r="Y77" s="277">
        <f>SUM(Y73:Y76)</f>
        <v>2988.0468709251122</v>
      </c>
      <c r="Z77" s="277">
        <f>SUM(Z73:Z76)</f>
        <v>0</v>
      </c>
      <c r="AA77" s="283">
        <f t="shared" si="50"/>
        <v>0</v>
      </c>
      <c r="AB77" s="277">
        <f t="shared" si="50"/>
        <v>60156.682427599713</v>
      </c>
      <c r="AC77" s="277">
        <f t="shared" si="50"/>
        <v>20073.506086852864</v>
      </c>
      <c r="AD77" s="277">
        <f t="shared" si="50"/>
        <v>4285.9645408213</v>
      </c>
      <c r="AE77" s="277">
        <f t="shared" si="50"/>
        <v>19968.886991621002</v>
      </c>
      <c r="AF77" s="277">
        <f t="shared" si="50"/>
        <v>5273.7310693791705</v>
      </c>
      <c r="AG77" s="277">
        <f t="shared" si="50"/>
        <v>0.66915779997099623</v>
      </c>
      <c r="AH77" s="277">
        <f t="shared" si="50"/>
        <v>5493.817517537721</v>
      </c>
      <c r="AI77" s="277">
        <f t="shared" si="50"/>
        <v>0</v>
      </c>
      <c r="AJ77" s="277">
        <f t="shared" si="50"/>
        <v>982.96778386776646</v>
      </c>
      <c r="AK77" s="277">
        <f t="shared" si="50"/>
        <v>4077.1392797199155</v>
      </c>
      <c r="AL77" s="277">
        <f t="shared" si="50"/>
        <v>0</v>
      </c>
      <c r="AM77" s="283">
        <f t="shared" si="50"/>
        <v>0</v>
      </c>
      <c r="AN77" s="849">
        <f t="shared" si="50"/>
        <v>62931.416920315853</v>
      </c>
      <c r="AO77" s="277">
        <f t="shared" si="50"/>
        <v>20987.186527757796</v>
      </c>
      <c r="AP77" s="277">
        <f t="shared" si="50"/>
        <v>4278.2630560146517</v>
      </c>
      <c r="AQ77" s="277">
        <f t="shared" si="50"/>
        <v>23258.089025093705</v>
      </c>
      <c r="AR77" s="277">
        <f t="shared" si="50"/>
        <v>4211.0842175520283</v>
      </c>
      <c r="AS77" s="277">
        <f t="shared" si="50"/>
        <v>0</v>
      </c>
      <c r="AT77" s="277">
        <f t="shared" si="50"/>
        <v>4391.669008884287</v>
      </c>
      <c r="AU77" s="277">
        <f t="shared" si="50"/>
        <v>0</v>
      </c>
      <c r="AV77" s="277">
        <f t="shared" si="50"/>
        <v>819.87886787857735</v>
      </c>
      <c r="AW77" s="277">
        <f>SUM(AW73:AW76)</f>
        <v>4985.2462171347934</v>
      </c>
      <c r="AX77" s="277">
        <f t="shared" si="50"/>
        <v>0</v>
      </c>
      <c r="AY77" s="283">
        <f t="shared" si="50"/>
        <v>0</v>
      </c>
      <c r="AZ77" s="304">
        <f t="shared" si="50"/>
        <v>-1963.4996742877097</v>
      </c>
      <c r="BA77" s="296">
        <f t="shared" si="50"/>
        <v>229909.54895300133</v>
      </c>
      <c r="BB77" s="274">
        <f t="shared" si="50"/>
        <v>75771.303998371994</v>
      </c>
      <c r="BC77" s="274">
        <f t="shared" si="50"/>
        <v>14968.949374615733</v>
      </c>
      <c r="BD77" s="274">
        <f t="shared" si="50"/>
        <v>82358.669154770439</v>
      </c>
      <c r="BE77" s="274">
        <f t="shared" si="50"/>
        <v>18004.140571731197</v>
      </c>
      <c r="BF77" s="274">
        <f t="shared" si="50"/>
        <v>1.4091385412242712</v>
      </c>
      <c r="BG77" s="274">
        <f t="shared" si="50"/>
        <v>22155.836960536777</v>
      </c>
      <c r="BH77" s="274">
        <f t="shared" si="50"/>
        <v>0</v>
      </c>
      <c r="BI77" s="274">
        <f t="shared" si="50"/>
        <v>4029.0653961230005</v>
      </c>
      <c r="BJ77" s="274">
        <f>SUM(BJ73:BJ76)</f>
        <v>14583.674032598625</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24916629.212253734</v>
      </c>
      <c r="E78" s="272">
        <f>E20+SUM(E22:E23,E27)+SUM(E29:E32)+E37+E41+E46+E51+SUM(E56:E57)+SUM(E59:E60)+SUM(E64:E68)+E73</f>
        <v>5318344.9919481482</v>
      </c>
      <c r="F78" s="272">
        <f>F20+SUM(F22:F23,F27)+SUM(F29:F32)+F37+F41+F46+F51+SUM(F56:F57)+SUM(F59:F60)+SUM(F64:F68)+F73</f>
        <v>1523459.6707218364</v>
      </c>
      <c r="G78" s="272">
        <f t="shared" ref="G78:O78" si="51">G20+SUM(G22:G23,G27)+SUM(G29:G32)+G37+G41+G46+G51+SUM(G56:G57)+SUM(G59:G60)+SUM(G64:G68)+G73</f>
        <v>7597838.9476429773</v>
      </c>
      <c r="H78" s="272">
        <f t="shared" si="51"/>
        <v>1839531.8657617706</v>
      </c>
      <c r="I78" s="272">
        <f t="shared" si="51"/>
        <v>24326.248315028417</v>
      </c>
      <c r="J78" s="272">
        <f t="shared" si="51"/>
        <v>1939710.404185693</v>
      </c>
      <c r="K78" s="272">
        <f t="shared" si="51"/>
        <v>0</v>
      </c>
      <c r="L78" s="272">
        <f t="shared" si="51"/>
        <v>189106.70948858498</v>
      </c>
      <c r="M78" s="272">
        <f t="shared" si="51"/>
        <v>6484310.3741896972</v>
      </c>
      <c r="N78" s="272">
        <f t="shared" si="51"/>
        <v>0</v>
      </c>
      <c r="O78" s="284">
        <f t="shared" si="51"/>
        <v>0</v>
      </c>
      <c r="P78" s="275">
        <f>P20+SUM(P22:P23,P27)+SUM(P29:P32)+P37+P41+P46+P51+SUM(P56:P57)+SUM(P59:P60)+SUM(P64:P68)+P73</f>
        <v>28390594.692763552</v>
      </c>
      <c r="Q78" s="272">
        <f t="shared" ref="Q78:AA78" si="52">Q20+SUM(Q22:Q23,Q27)+SUM(Q29:Q32)+Q37+Q41+Q46+Q51+SUM(Q56:Q57)+SUM(Q59:Q60)+SUM(Q64:Q68)+Q73</f>
        <v>5992858.9544726061</v>
      </c>
      <c r="R78" s="272">
        <f t="shared" si="52"/>
        <v>1427307.7190677698</v>
      </c>
      <c r="S78" s="272">
        <f t="shared" si="52"/>
        <v>9606171.9932474084</v>
      </c>
      <c r="T78" s="272">
        <f t="shared" si="52"/>
        <v>1532120.4821765481</v>
      </c>
      <c r="U78" s="272">
        <f t="shared" si="52"/>
        <v>16256.331185310362</v>
      </c>
      <c r="V78" s="272">
        <f t="shared" si="52"/>
        <v>2043365.5323588704</v>
      </c>
      <c r="W78" s="272">
        <f t="shared" si="52"/>
        <v>0</v>
      </c>
      <c r="X78" s="272">
        <f t="shared" si="52"/>
        <v>218685.3853160663</v>
      </c>
      <c r="Y78" s="272">
        <f t="shared" si="52"/>
        <v>7553828.2949389713</v>
      </c>
      <c r="Z78" s="272">
        <f t="shared" si="52"/>
        <v>0</v>
      </c>
      <c r="AA78" s="284">
        <f t="shared" si="52"/>
        <v>0</v>
      </c>
      <c r="AB78" s="272">
        <f>AB20+SUM(AB22:AB23,AB27)+SUM(AB29:AB32)+AB37+AB41+AB46+AB51+SUM(AB56:AB57)+SUM(AB59:AB60)+SUM(AB64:AB68)+AB73</f>
        <v>28575189.45673383</v>
      </c>
      <c r="AC78" s="272">
        <f t="shared" ref="AC78:AM78" si="53">AC20+SUM(AC22:AC23,AC27)+SUM(AC29:AC32)+AC37+AC41+AC46+AC51+SUM(AC56:AC57)+SUM(AC59:AC60)+SUM(AC64:AC68)+AC73</f>
        <v>6283465.8379870728</v>
      </c>
      <c r="AD78" s="272">
        <f t="shared" si="53"/>
        <v>1219331.2322143717</v>
      </c>
      <c r="AE78" s="272">
        <f t="shared" si="53"/>
        <v>8894565.7628047708</v>
      </c>
      <c r="AF78" s="272">
        <f t="shared" si="53"/>
        <v>1491638.9789000666</v>
      </c>
      <c r="AG78" s="272">
        <f t="shared" si="53"/>
        <v>16804.114453721952</v>
      </c>
      <c r="AH78" s="272">
        <f t="shared" si="53"/>
        <v>2033211.2100987684</v>
      </c>
      <c r="AI78" s="272">
        <f t="shared" si="53"/>
        <v>0</v>
      </c>
      <c r="AJ78" s="272">
        <f t="shared" si="53"/>
        <v>177104.37556276284</v>
      </c>
      <c r="AK78" s="272">
        <f t="shared" si="53"/>
        <v>8459067.944712298</v>
      </c>
      <c r="AL78" s="272">
        <f t="shared" si="53"/>
        <v>0</v>
      </c>
      <c r="AM78" s="272">
        <f t="shared" si="53"/>
        <v>0</v>
      </c>
      <c r="AN78" s="275">
        <f>AN20+SUM(AN22:AN23,AN27)+SUM(AN29:AN32)+AN37+AN41+AN46+AN51+SUM(AN56:AN57)+SUM(AN59:AN60)+SUM(AN64:AN68)+AN73</f>
        <v>31290255.513594948</v>
      </c>
      <c r="AO78" s="272">
        <f t="shared" ref="AO78:AY78" si="54">AO20+SUM(AO22:AO23,AO27)+SUM(AO29:AO32)+AO37+AO41+AO46+AO51+SUM(AO56:AO57)+SUM(AO59:AO60)+SUM(AO64:AO68)+AO73</f>
        <v>6670121.2740866179</v>
      </c>
      <c r="AP78" s="272">
        <f t="shared" si="54"/>
        <v>1341789.8468311063</v>
      </c>
      <c r="AQ78" s="272">
        <f t="shared" si="54"/>
        <v>9860251.0194196571</v>
      </c>
      <c r="AR78" s="272">
        <f t="shared" si="54"/>
        <v>1539978.8558369251</v>
      </c>
      <c r="AS78" s="272">
        <f t="shared" si="54"/>
        <v>8953.3063567751742</v>
      </c>
      <c r="AT78" s="272">
        <f t="shared" si="54"/>
        <v>1938216.9522788993</v>
      </c>
      <c r="AU78" s="272">
        <f t="shared" si="54"/>
        <v>0</v>
      </c>
      <c r="AV78" s="272">
        <f t="shared" si="54"/>
        <v>145672.42662772199</v>
      </c>
      <c r="AW78" s="272">
        <f>AW20+SUM(AW22:AW23,AW27)+SUM(AW29:AW32)+AW37+AW41+AW46+AW51+SUM(AW56:AW57)+SUM(AW59:AW60)+SUM(AW64:AW68)+AW73</f>
        <v>9785271.832157243</v>
      </c>
      <c r="AX78" s="272">
        <f t="shared" si="54"/>
        <v>0</v>
      </c>
      <c r="AY78" s="284">
        <f t="shared" si="54"/>
        <v>0</v>
      </c>
      <c r="AZ78" s="297">
        <f>AZ20+SUM(AZ22:AZ23,AZ27)+SUM(AZ29:AZ32)+AZ37+AZ41+AZ46+AZ51+SUM(AZ56:AZ57)+SUM(AZ59:AZ60)+SUM(AZ64:AZ68)+AZ73</f>
        <v>2917616.6310665985</v>
      </c>
      <c r="BA78" s="293">
        <f>BA20+SUM(BA22:BA23,BA27)+SUM(BA29:BA32)+BA37+BA41+BA46+BA51+SUM(BA56:BA57)+SUM(BA59:BA60)+SUM(BA64:BA68)+BA73</f>
        <v>116090285.50641266</v>
      </c>
      <c r="BB78" s="272">
        <f t="shared" ref="BB78:BL78" si="55">BB20+SUM(BB22:BB23,BB27)+SUM(BB29:BB32)+BB37+BB41+BB46+BB51+SUM(BB56:BB57)+SUM(BB59:BB60)+SUM(BB64:BB68)+BB73</f>
        <v>24264791.058494445</v>
      </c>
      <c r="BC78" s="272">
        <f t="shared" si="55"/>
        <v>5511888.4688350847</v>
      </c>
      <c r="BD78" s="272">
        <f t="shared" si="55"/>
        <v>35958827.723114811</v>
      </c>
      <c r="BE78" s="272">
        <f t="shared" si="55"/>
        <v>6403270.1826753104</v>
      </c>
      <c r="BF78" s="272">
        <f t="shared" si="55"/>
        <v>66340.000310835909</v>
      </c>
      <c r="BG78" s="272">
        <f t="shared" si="55"/>
        <v>7954504.0989222303</v>
      </c>
      <c r="BH78" s="272">
        <f t="shared" si="55"/>
        <v>0</v>
      </c>
      <c r="BI78" s="272">
        <f t="shared" si="55"/>
        <v>730568.89699513593</v>
      </c>
      <c r="BJ78" s="272">
        <f>BJ20+SUM(BJ22:BJ23,BJ27)+SUM(BJ29:BJ32)+BJ37+BJ41+BJ46+BJ51+SUM(BJ56:BJ57)+SUM(BJ59:BJ60)+SUM(BJ64:BJ68)+BJ73</f>
        <v>32282478.44599821</v>
      </c>
      <c r="BK78" s="272">
        <f t="shared" si="55"/>
        <v>0</v>
      </c>
      <c r="BL78" s="297">
        <f t="shared" si="55"/>
        <v>0</v>
      </c>
    </row>
    <row r="79" spans="1:64" s="209" customFormat="1" x14ac:dyDescent="0.25">
      <c r="A79" s="1540"/>
      <c r="B79" s="126" t="s">
        <v>55</v>
      </c>
      <c r="C79" s="127" t="s">
        <v>173</v>
      </c>
      <c r="D79" s="273">
        <f>D21+D24+D34+D38+D43+D48+D53+D58+D70+D75</f>
        <v>268946.25592922221</v>
      </c>
      <c r="E79" s="273">
        <f>E21+E24+E34+E38+E43+E48+E53+E58+E70+E75</f>
        <v>47751.783623278956</v>
      </c>
      <c r="F79" s="273">
        <f>F21+F24+F34+F38+F43+F48+F53+F58+F70+F75</f>
        <v>11057.794423431218</v>
      </c>
      <c r="G79" s="273">
        <f t="shared" ref="G79:O79" si="56">G21+G24+G34+G38+G43+G48+G53+G58+G70+G75</f>
        <v>81031.657603225147</v>
      </c>
      <c r="H79" s="273">
        <f t="shared" si="56"/>
        <v>13073.438390884927</v>
      </c>
      <c r="I79" s="273">
        <f t="shared" si="56"/>
        <v>61.593539057781257</v>
      </c>
      <c r="J79" s="273">
        <f t="shared" si="56"/>
        <v>5132.2101904264809</v>
      </c>
      <c r="K79" s="273">
        <f t="shared" si="56"/>
        <v>0</v>
      </c>
      <c r="L79" s="273">
        <f t="shared" si="56"/>
        <v>577.88209530580468</v>
      </c>
      <c r="M79" s="273">
        <f t="shared" si="56"/>
        <v>110259.89606361184</v>
      </c>
      <c r="N79" s="273">
        <f t="shared" si="56"/>
        <v>0</v>
      </c>
      <c r="O79" s="281">
        <f t="shared" si="56"/>
        <v>0</v>
      </c>
      <c r="P79" s="288">
        <f>P21+P24+P34+P38+P43+P48+P53+P58+P70+P75</f>
        <v>293629.34196973941</v>
      </c>
      <c r="Q79" s="273">
        <f t="shared" ref="Q79:AA79" si="57">Q21+Q24+Q34+Q38+Q43+Q48+Q53+Q58+Q70+Q75</f>
        <v>54408.150193366077</v>
      </c>
      <c r="R79" s="273">
        <f t="shared" si="57"/>
        <v>14069.388489659812</v>
      </c>
      <c r="S79" s="273">
        <f t="shared" si="57"/>
        <v>94815.012934336119</v>
      </c>
      <c r="T79" s="273">
        <f t="shared" si="57"/>
        <v>14511.476474795256</v>
      </c>
      <c r="U79" s="273">
        <f t="shared" si="57"/>
        <v>66.357717802704627</v>
      </c>
      <c r="V79" s="273">
        <f t="shared" si="57"/>
        <v>7070.7521364648737</v>
      </c>
      <c r="W79" s="273">
        <f t="shared" si="57"/>
        <v>0</v>
      </c>
      <c r="X79" s="273">
        <f t="shared" si="57"/>
        <v>823.34118983047483</v>
      </c>
      <c r="Y79" s="273">
        <f t="shared" si="57"/>
        <v>107864.86283348406</v>
      </c>
      <c r="Z79" s="273">
        <f t="shared" si="57"/>
        <v>0</v>
      </c>
      <c r="AA79" s="281">
        <f t="shared" si="57"/>
        <v>0</v>
      </c>
      <c r="AB79" s="273">
        <f>AB21+AB24+AB34+AB38+AB43+AB48+AB53+AB58+AB70+AB75</f>
        <v>480237.99437971768</v>
      </c>
      <c r="AC79" s="273">
        <f t="shared" ref="AC79:AM79" si="58">AC21+AC24+AC34+AC38+AC43+AC48+AC53+AC58+AC70+AC75</f>
        <v>90215.728584096127</v>
      </c>
      <c r="AD79" s="273">
        <f t="shared" si="58"/>
        <v>24207.500397100892</v>
      </c>
      <c r="AE79" s="273">
        <f t="shared" si="58"/>
        <v>150262.93501270408</v>
      </c>
      <c r="AF79" s="273">
        <f t="shared" si="58"/>
        <v>25623.299226111016</v>
      </c>
      <c r="AG79" s="273">
        <f t="shared" si="58"/>
        <v>177.92659172263717</v>
      </c>
      <c r="AH79" s="273">
        <f t="shared" si="58"/>
        <v>18873.319165404744</v>
      </c>
      <c r="AI79" s="273">
        <f t="shared" si="58"/>
        <v>0</v>
      </c>
      <c r="AJ79" s="273">
        <f t="shared" si="58"/>
        <v>1076.6601896509878</v>
      </c>
      <c r="AK79" s="273">
        <f t="shared" si="58"/>
        <v>169800.62521292723</v>
      </c>
      <c r="AL79" s="273">
        <f t="shared" si="58"/>
        <v>0</v>
      </c>
      <c r="AM79" s="281">
        <f t="shared" si="58"/>
        <v>0</v>
      </c>
      <c r="AN79" s="288">
        <f>AN21+AN24+AN34+AN38+AN43+AN48+AN53+AN58+AN70+AN75</f>
        <v>1369859.072684465</v>
      </c>
      <c r="AO79" s="273">
        <f t="shared" ref="AO79:AY79" si="59">AO21+AO24+AO34+AO38+AO43+AO48+AO53+AO58+AO70+AO75</f>
        <v>255195.67289206065</v>
      </c>
      <c r="AP79" s="273">
        <f t="shared" si="59"/>
        <v>82366.009826383728</v>
      </c>
      <c r="AQ79" s="273">
        <f t="shared" si="59"/>
        <v>435564.34316739725</v>
      </c>
      <c r="AR79" s="273">
        <f t="shared" si="59"/>
        <v>87308.478106358394</v>
      </c>
      <c r="AS79" s="273">
        <f t="shared" si="59"/>
        <v>739.47035968516877</v>
      </c>
      <c r="AT79" s="273">
        <f t="shared" si="59"/>
        <v>79337.871588125985</v>
      </c>
      <c r="AU79" s="273">
        <f t="shared" si="59"/>
        <v>0</v>
      </c>
      <c r="AV79" s="273">
        <f t="shared" si="59"/>
        <v>3046.314798860697</v>
      </c>
      <c r="AW79" s="273">
        <f t="shared" si="59"/>
        <v>426300.91194559319</v>
      </c>
      <c r="AX79" s="273">
        <f t="shared" si="59"/>
        <v>0</v>
      </c>
      <c r="AY79" s="281">
        <f t="shared" si="59"/>
        <v>0</v>
      </c>
      <c r="AZ79" s="299">
        <f>AZ21+AZ24+AZ34+AZ38+AZ43+AZ48+AZ53+AZ58+AZ70+AZ75</f>
        <v>-1772895.3067467436</v>
      </c>
      <c r="BA79" s="295">
        <f>BA21+BA24+BA34+BA38+BA43+BA48+BA53+BA58+BA70+BA75</f>
        <v>639777.35821640049</v>
      </c>
      <c r="BB79" s="273">
        <f t="shared" ref="BB79:BL79" si="60">BB21+BB24+BB34+BB38+BB43+BB48+BB53+BB58+BB70+BB75</f>
        <v>447571.33529280184</v>
      </c>
      <c r="BC79" s="273">
        <f t="shared" si="60"/>
        <v>131700.69313657563</v>
      </c>
      <c r="BD79" s="273">
        <f t="shared" si="60"/>
        <v>761673.9487176626</v>
      </c>
      <c r="BE79" s="273">
        <f t="shared" si="60"/>
        <v>140516.69219814957</v>
      </c>
      <c r="BF79" s="273">
        <f t="shared" si="60"/>
        <v>1045.3482082682917</v>
      </c>
      <c r="BG79" s="273">
        <f t="shared" si="60"/>
        <v>110414.15308042208</v>
      </c>
      <c r="BH79" s="273">
        <f t="shared" si="60"/>
        <v>0</v>
      </c>
      <c r="BI79" s="273">
        <f t="shared" si="60"/>
        <v>5524.198273647964</v>
      </c>
      <c r="BJ79" s="273">
        <f>BJ21+BJ24+BJ34+BJ38+BJ43+BJ48+BJ53+BJ58+BJ70+BJ75</f>
        <v>814226.29605561635</v>
      </c>
      <c r="BK79" s="273">
        <f t="shared" si="60"/>
        <v>0</v>
      </c>
      <c r="BL79" s="299">
        <f t="shared" si="60"/>
        <v>0</v>
      </c>
    </row>
    <row r="80" spans="1:64" s="209" customFormat="1" x14ac:dyDescent="0.25">
      <c r="A80" s="1540"/>
      <c r="B80" s="126" t="s">
        <v>56</v>
      </c>
      <c r="C80" s="127" t="s">
        <v>174</v>
      </c>
      <c r="D80" s="273">
        <f>D25+D33+D42+D47+D52+D61+D69+D74</f>
        <v>43139.476022201503</v>
      </c>
      <c r="E80" s="273">
        <f>E25+E33+E42+E47+E52+E61+E69+E74</f>
        <v>21159.602344550334</v>
      </c>
      <c r="F80" s="273">
        <f>F25+F33+F42+F47+F52+F61+F69+F74</f>
        <v>5863.4632639895226</v>
      </c>
      <c r="G80" s="273">
        <f t="shared" ref="G80:O80" si="61">G25+G33+G42+G47+G52+G61+G69+G74</f>
        <v>10923.310736610219</v>
      </c>
      <c r="H80" s="273">
        <f t="shared" si="61"/>
        <v>1848.311922824762</v>
      </c>
      <c r="I80" s="273">
        <f t="shared" si="61"/>
        <v>93.794933397077472</v>
      </c>
      <c r="J80" s="273">
        <f t="shared" si="61"/>
        <v>2408.6775365970125</v>
      </c>
      <c r="K80" s="273">
        <f t="shared" si="61"/>
        <v>0</v>
      </c>
      <c r="L80" s="273">
        <f t="shared" si="61"/>
        <v>198.62456484086994</v>
      </c>
      <c r="M80" s="273">
        <f t="shared" si="61"/>
        <v>643.69071939170817</v>
      </c>
      <c r="N80" s="273">
        <f t="shared" si="61"/>
        <v>0</v>
      </c>
      <c r="O80" s="281">
        <f t="shared" si="61"/>
        <v>0</v>
      </c>
      <c r="P80" s="288">
        <f>P25+P33+P42+P47+P52+P61+P69+P74</f>
        <v>43002.119609269605</v>
      </c>
      <c r="Q80" s="273">
        <f t="shared" ref="Q80:AA80" si="62">Q25+Q33+Q42+Q47+Q52+Q61+Q69+Q74</f>
        <v>21979.315795786992</v>
      </c>
      <c r="R80" s="273">
        <f t="shared" si="62"/>
        <v>4561.4644521709688</v>
      </c>
      <c r="S80" s="273">
        <f t="shared" si="62"/>
        <v>11204.782690012624</v>
      </c>
      <c r="T80" s="273">
        <f t="shared" si="62"/>
        <v>1886.9333659882645</v>
      </c>
      <c r="U80" s="273">
        <f t="shared" si="62"/>
        <v>84.599351691481644</v>
      </c>
      <c r="V80" s="273">
        <f t="shared" si="62"/>
        <v>2455.5824837745395</v>
      </c>
      <c r="W80" s="273">
        <f t="shared" si="62"/>
        <v>0</v>
      </c>
      <c r="X80" s="273">
        <f t="shared" si="62"/>
        <v>200.4636811819891</v>
      </c>
      <c r="Y80" s="273">
        <f t="shared" si="62"/>
        <v>628.97778866275485</v>
      </c>
      <c r="Z80" s="273">
        <f t="shared" si="62"/>
        <v>0</v>
      </c>
      <c r="AA80" s="281">
        <f t="shared" si="62"/>
        <v>0</v>
      </c>
      <c r="AB80" s="273">
        <f>AB25+AB33+AB42+AB47+AB52+AB61+AB69+AB74</f>
        <v>43619.669297749497</v>
      </c>
      <c r="AC80" s="273">
        <f t="shared" ref="AC80:AM80" si="63">AC25+AC33+AC42+AC47+AC52+AC61+AC69+AC74</f>
        <v>22616.847931012759</v>
      </c>
      <c r="AD80" s="273">
        <f t="shared" si="63"/>
        <v>4190.4823624798719</v>
      </c>
      <c r="AE80" s="273">
        <f t="shared" si="63"/>
        <v>11374.015011651485</v>
      </c>
      <c r="AF80" s="273">
        <f t="shared" si="63"/>
        <v>1954.4071827183368</v>
      </c>
      <c r="AG80" s="273">
        <f t="shared" si="63"/>
        <v>69.886420962528319</v>
      </c>
      <c r="AH80" s="273">
        <f t="shared" si="63"/>
        <v>2496.3113347060512</v>
      </c>
      <c r="AI80" s="273">
        <f t="shared" si="63"/>
        <v>0</v>
      </c>
      <c r="AJ80" s="273">
        <f t="shared" si="63"/>
        <v>194.94633215863161</v>
      </c>
      <c r="AK80" s="273">
        <f t="shared" si="63"/>
        <v>722.7727220598324</v>
      </c>
      <c r="AL80" s="273">
        <f t="shared" si="63"/>
        <v>0</v>
      </c>
      <c r="AM80" s="281">
        <f t="shared" si="63"/>
        <v>0</v>
      </c>
      <c r="AN80" s="288">
        <f>AN25+AN33+AN42+AN47+AN52+AN61+AN69+AN74</f>
        <v>44638.544930703581</v>
      </c>
      <c r="AO80" s="273">
        <f t="shared" ref="AO80:AY80" si="64">AO25+AO33+AO42+AO47+AO52+AO61+AO69+AO74</f>
        <v>23004.771276500571</v>
      </c>
      <c r="AP80" s="273">
        <f t="shared" si="64"/>
        <v>4377.2076957701429</v>
      </c>
      <c r="AQ80" s="273">
        <f t="shared" si="64"/>
        <v>11621.416804170443</v>
      </c>
      <c r="AR80" s="273">
        <f t="shared" si="64"/>
        <v>2036.3218072393029</v>
      </c>
      <c r="AS80" s="273">
        <f t="shared" si="64"/>
        <v>60.690839256932492</v>
      </c>
      <c r="AT80" s="273">
        <f t="shared" si="64"/>
        <v>2568.9221959963975</v>
      </c>
      <c r="AU80" s="273">
        <f t="shared" si="64"/>
        <v>0</v>
      </c>
      <c r="AV80" s="273">
        <f t="shared" si="64"/>
        <v>185.75075045303578</v>
      </c>
      <c r="AW80" s="273">
        <f t="shared" si="64"/>
        <v>783.46356131676475</v>
      </c>
      <c r="AX80" s="273">
        <f t="shared" si="64"/>
        <v>0</v>
      </c>
      <c r="AY80" s="281">
        <f t="shared" si="64"/>
        <v>0</v>
      </c>
      <c r="AZ80" s="299">
        <f>AZ25+AZ33+AZ42+AZ47+AZ52+AZ61+AZ69+AZ74</f>
        <v>0</v>
      </c>
      <c r="BA80" s="295">
        <f>BA25+BA33+BA42+BA47+BA52+BA61+BA69+BA74</f>
        <v>174399.80985992422</v>
      </c>
      <c r="BB80" s="273">
        <f t="shared" ref="BB80:BL80" si="65">BB25+BB33+BB42+BB47+BB52+BB61+BB69+BB74</f>
        <v>88760.537347850652</v>
      </c>
      <c r="BC80" s="273">
        <f t="shared" si="65"/>
        <v>18992.617774410508</v>
      </c>
      <c r="BD80" s="273">
        <f t="shared" si="65"/>
        <v>45123.525242444768</v>
      </c>
      <c r="BE80" s="273">
        <f t="shared" si="65"/>
        <v>7725.9742787706664</v>
      </c>
      <c r="BF80" s="273">
        <f t="shared" si="65"/>
        <v>308.97154530801993</v>
      </c>
      <c r="BG80" s="273">
        <f t="shared" si="65"/>
        <v>9929.4935510740015</v>
      </c>
      <c r="BH80" s="273">
        <f t="shared" si="65"/>
        <v>0</v>
      </c>
      <c r="BI80" s="273">
        <f t="shared" si="65"/>
        <v>779.78532863452642</v>
      </c>
      <c r="BJ80" s="273">
        <f>BJ25+BJ33+BJ42+BJ47+BJ52+BJ61+BJ69+BJ74</f>
        <v>2778.9047914310604</v>
      </c>
      <c r="BK80" s="273">
        <f t="shared" si="65"/>
        <v>0</v>
      </c>
      <c r="BL80" s="299">
        <f t="shared" si="65"/>
        <v>0</v>
      </c>
    </row>
    <row r="81" spans="1:64" s="209" customFormat="1" x14ac:dyDescent="0.25">
      <c r="A81" s="1540"/>
      <c r="B81" s="126" t="s">
        <v>120</v>
      </c>
      <c r="C81" s="127" t="s">
        <v>929</v>
      </c>
      <c r="D81" s="273">
        <f>D26+D35+D39+D44+D49+D54+D62+D71+D76</f>
        <v>598165.87155971769</v>
      </c>
      <c r="E81" s="273">
        <f>E26+E35+E39+E44+E49+E54+E62+E71+E76</f>
        <v>98798.512332060069</v>
      </c>
      <c r="F81" s="273">
        <f>F26+F35+F39+F44+F49+F54+F62+F71+F76</f>
        <v>26746.799978122264</v>
      </c>
      <c r="G81" s="273">
        <f t="shared" ref="G81:O81" si="66">G26+G35+G39+G44+G49+G54+G62+G71+G76</f>
        <v>171988.63774283789</v>
      </c>
      <c r="H81" s="273">
        <f t="shared" si="66"/>
        <v>29626.467380210015</v>
      </c>
      <c r="I81" s="273">
        <f t="shared" si="66"/>
        <v>461.669939305306</v>
      </c>
      <c r="J81" s="273">
        <f t="shared" si="66"/>
        <v>36376.159740291587</v>
      </c>
      <c r="K81" s="273">
        <f t="shared" si="66"/>
        <v>0</v>
      </c>
      <c r="L81" s="273">
        <f t="shared" si="66"/>
        <v>1191.5661469451488</v>
      </c>
      <c r="M81" s="273">
        <f t="shared" si="66"/>
        <v>232976.05829994541</v>
      </c>
      <c r="N81" s="273">
        <f t="shared" si="66"/>
        <v>0</v>
      </c>
      <c r="O81" s="281">
        <f t="shared" si="66"/>
        <v>0</v>
      </c>
      <c r="P81" s="288">
        <f>P26+P35+P39+P44+P49+P54+P62+P71+P76</f>
        <v>-295665.4304931754</v>
      </c>
      <c r="Q81" s="273">
        <f t="shared" ref="Q81:AA81" si="67">Q26+Q35+Q39+Q44+Q49+Q54+Q62+Q71+Q76</f>
        <v>-48834.789929715233</v>
      </c>
      <c r="R81" s="273">
        <f t="shared" si="67"/>
        <v>-13220.587308376504</v>
      </c>
      <c r="S81" s="273">
        <f t="shared" si="67"/>
        <v>-85011.694976138839</v>
      </c>
      <c r="T81" s="273">
        <f t="shared" si="67"/>
        <v>-14643.968585371407</v>
      </c>
      <c r="U81" s="273">
        <f t="shared" si="67"/>
        <v>-228.19730753701828</v>
      </c>
      <c r="V81" s="273">
        <f t="shared" si="67"/>
        <v>-17980.251700515299</v>
      </c>
      <c r="W81" s="273">
        <f t="shared" si="67"/>
        <v>0</v>
      </c>
      <c r="X81" s="273">
        <f t="shared" si="67"/>
        <v>-588.97529021339278</v>
      </c>
      <c r="Y81" s="273">
        <f t="shared" si="67"/>
        <v>-115156.96539530774</v>
      </c>
      <c r="Z81" s="273">
        <f t="shared" si="67"/>
        <v>0</v>
      </c>
      <c r="AA81" s="281">
        <f t="shared" si="67"/>
        <v>0</v>
      </c>
      <c r="AB81" s="273">
        <f>AB26+AB35+AB39+AB44+AB49+AB54+AB62+AB71+AB76</f>
        <v>410244.77881218115</v>
      </c>
      <c r="AC81" s="273">
        <f t="shared" ref="AC81:AM81" si="68">AC26+AC35+AC39+AC44+AC49+AC54+AC62+AC71+AC76</f>
        <v>67759.756558749228</v>
      </c>
      <c r="AD81" s="273">
        <f t="shared" si="68"/>
        <v>18343.96705440083</v>
      </c>
      <c r="AE81" s="273">
        <f t="shared" si="68"/>
        <v>117956.31279504517</v>
      </c>
      <c r="AF81" s="273">
        <f t="shared" si="68"/>
        <v>20318.951874818151</v>
      </c>
      <c r="AG81" s="273">
        <f t="shared" si="68"/>
        <v>316.63070586204429</v>
      </c>
      <c r="AH81" s="273">
        <f t="shared" si="68"/>
        <v>24948.146185238598</v>
      </c>
      <c r="AI81" s="273">
        <f t="shared" si="68"/>
        <v>0</v>
      </c>
      <c r="AJ81" s="273">
        <f t="shared" si="68"/>
        <v>817.22113152153133</v>
      </c>
      <c r="AK81" s="273">
        <f t="shared" si="68"/>
        <v>159783.79250654558</v>
      </c>
      <c r="AL81" s="273">
        <f t="shared" si="68"/>
        <v>0</v>
      </c>
      <c r="AM81" s="281">
        <f t="shared" si="68"/>
        <v>0</v>
      </c>
      <c r="AN81" s="288">
        <f>AN26+AN35+AN39+AN44+AN49+AN54+AN62+AN71+AN76</f>
        <v>148407.99929437504</v>
      </c>
      <c r="AO81" s="273">
        <f t="shared" ref="AO81:AZ81" si="69">AO26+AO35+AO39+AO44+AO49+AO54+AO62+AO71+AO76</f>
        <v>24512.414107192755</v>
      </c>
      <c r="AP81" s="273">
        <f t="shared" si="69"/>
        <v>6636.017300568562</v>
      </c>
      <c r="AQ81" s="273">
        <f t="shared" si="69"/>
        <v>42671.256991350063</v>
      </c>
      <c r="AR81" s="273">
        <f t="shared" si="69"/>
        <v>7350.4774496618538</v>
      </c>
      <c r="AS81" s="273">
        <f t="shared" si="69"/>
        <v>114.54266330508258</v>
      </c>
      <c r="AT81" s="273">
        <f t="shared" si="69"/>
        <v>9025.1105015280173</v>
      </c>
      <c r="AU81" s="273">
        <f t="shared" si="69"/>
        <v>0</v>
      </c>
      <c r="AV81" s="273">
        <f t="shared" si="69"/>
        <v>295.63362990591861</v>
      </c>
      <c r="AW81" s="273">
        <f t="shared" si="69"/>
        <v>57802.546650862787</v>
      </c>
      <c r="AX81" s="273">
        <f t="shared" si="69"/>
        <v>0</v>
      </c>
      <c r="AY81" s="281">
        <f t="shared" si="69"/>
        <v>0</v>
      </c>
      <c r="AZ81" s="299">
        <f t="shared" si="69"/>
        <v>0</v>
      </c>
      <c r="BA81" s="295">
        <f>BA26+BA35+BA39+BA44+BA49+BA54+BA62+BA71+BA76</f>
        <v>861153.21917309845</v>
      </c>
      <c r="BB81" s="273">
        <f t="shared" ref="BB81:BL81" si="70">BB26+BB35+BB39+BB44+BB49+BB54+BB62+BB71+BB76</f>
        <v>142235.89306828682</v>
      </c>
      <c r="BC81" s="273">
        <f t="shared" si="70"/>
        <v>38506.197024715148</v>
      </c>
      <c r="BD81" s="273">
        <f t="shared" si="70"/>
        <v>247604.5125530943</v>
      </c>
      <c r="BE81" s="273">
        <f t="shared" si="70"/>
        <v>42651.928119318603</v>
      </c>
      <c r="BF81" s="273">
        <f t="shared" si="70"/>
        <v>664.64600093541469</v>
      </c>
      <c r="BG81" s="273">
        <f t="shared" si="70"/>
        <v>52369.164726542906</v>
      </c>
      <c r="BH81" s="273">
        <f t="shared" si="70"/>
        <v>0</v>
      </c>
      <c r="BI81" s="273">
        <f t="shared" si="70"/>
        <v>1715.4456181592059</v>
      </c>
      <c r="BJ81" s="273">
        <f>BJ26+BJ35+BJ39+BJ44+BJ49+BJ54+BJ62+BJ71+BJ76</f>
        <v>335405.43206204602</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88">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88">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25826880.815764874</v>
      </c>
      <c r="E84" s="285">
        <f t="shared" ref="E84:BL84" si="72">SUM(E78:E83)</f>
        <v>5486054.8902480379</v>
      </c>
      <c r="F84" s="285">
        <f t="shared" si="72"/>
        <v>1567127.7283873793</v>
      </c>
      <c r="G84" s="285">
        <f t="shared" si="72"/>
        <v>7861782.5537256505</v>
      </c>
      <c r="H84" s="285">
        <f t="shared" si="72"/>
        <v>1884080.0834556904</v>
      </c>
      <c r="I84" s="285">
        <f t="shared" si="72"/>
        <v>24943.306726788582</v>
      </c>
      <c r="J84" s="285">
        <f t="shared" si="72"/>
        <v>1983627.4516530081</v>
      </c>
      <c r="K84" s="285">
        <f t="shared" si="72"/>
        <v>0</v>
      </c>
      <c r="L84" s="285">
        <f t="shared" si="72"/>
        <v>191074.78229567679</v>
      </c>
      <c r="M84" s="285">
        <f t="shared" si="72"/>
        <v>6828190.0192726469</v>
      </c>
      <c r="N84" s="285">
        <f t="shared" si="72"/>
        <v>0</v>
      </c>
      <c r="O84" s="286">
        <f t="shared" si="72"/>
        <v>0</v>
      </c>
      <c r="P84" s="850">
        <f t="shared" si="72"/>
        <v>28431560.723849386</v>
      </c>
      <c r="Q84" s="285">
        <f t="shared" si="72"/>
        <v>6020411.630532044</v>
      </c>
      <c r="R84" s="285">
        <f t="shared" si="72"/>
        <v>1432717.9847012241</v>
      </c>
      <c r="S84" s="285">
        <f t="shared" si="72"/>
        <v>9627180.0938956197</v>
      </c>
      <c r="T84" s="285">
        <f t="shared" si="72"/>
        <v>1533874.9234319602</v>
      </c>
      <c r="U84" s="285">
        <f t="shared" si="72"/>
        <v>16179.09094726753</v>
      </c>
      <c r="V84" s="285">
        <f t="shared" si="72"/>
        <v>2034911.6152785944</v>
      </c>
      <c r="W84" s="285">
        <f t="shared" si="72"/>
        <v>0</v>
      </c>
      <c r="X84" s="285">
        <f t="shared" si="72"/>
        <v>219120.21489686536</v>
      </c>
      <c r="Y84" s="285">
        <f>SUM(Y78:Y83)</f>
        <v>7547165.1701658098</v>
      </c>
      <c r="Z84" s="285">
        <f t="shared" si="72"/>
        <v>0</v>
      </c>
      <c r="AA84" s="286">
        <f t="shared" si="72"/>
        <v>0</v>
      </c>
      <c r="AB84" s="278">
        <f t="shared" si="72"/>
        <v>29509291.89922348</v>
      </c>
      <c r="AC84" s="285">
        <f t="shared" si="72"/>
        <v>6464058.17106093</v>
      </c>
      <c r="AD84" s="285">
        <f t="shared" si="72"/>
        <v>1266073.1820283532</v>
      </c>
      <c r="AE84" s="285">
        <f t="shared" si="72"/>
        <v>9174159.0256241709</v>
      </c>
      <c r="AF84" s="285">
        <f t="shared" si="72"/>
        <v>1539535.6371837142</v>
      </c>
      <c r="AG84" s="285">
        <f t="shared" si="72"/>
        <v>17368.55817226916</v>
      </c>
      <c r="AH84" s="285">
        <f t="shared" si="72"/>
        <v>2079528.9867841178</v>
      </c>
      <c r="AI84" s="285">
        <f t="shared" si="72"/>
        <v>0</v>
      </c>
      <c r="AJ84" s="285">
        <f t="shared" si="72"/>
        <v>179193.203216094</v>
      </c>
      <c r="AK84" s="285">
        <f t="shared" si="72"/>
        <v>8789375.1351538301</v>
      </c>
      <c r="AL84" s="285">
        <f t="shared" si="72"/>
        <v>0</v>
      </c>
      <c r="AM84" s="286">
        <f t="shared" si="72"/>
        <v>0</v>
      </c>
      <c r="AN84" s="850">
        <f t="shared" si="72"/>
        <v>32853161.130504493</v>
      </c>
      <c r="AO84" s="285">
        <f t="shared" si="72"/>
        <v>6972834.1323623722</v>
      </c>
      <c r="AP84" s="285">
        <f t="shared" si="72"/>
        <v>1435169.0816538287</v>
      </c>
      <c r="AQ84" s="285">
        <f t="shared" si="72"/>
        <v>10350108.036382575</v>
      </c>
      <c r="AR84" s="285">
        <f t="shared" si="72"/>
        <v>1636674.1332001844</v>
      </c>
      <c r="AS84" s="285">
        <f t="shared" si="72"/>
        <v>9868.0102190223588</v>
      </c>
      <c r="AT84" s="285">
        <f t="shared" si="72"/>
        <v>2029148.8565645497</v>
      </c>
      <c r="AU84" s="285">
        <f t="shared" si="72"/>
        <v>0</v>
      </c>
      <c r="AV84" s="285">
        <f t="shared" si="72"/>
        <v>149200.12580694165</v>
      </c>
      <c r="AW84" s="285">
        <f>SUM(AW78:AW83)</f>
        <v>10270158.754315015</v>
      </c>
      <c r="AX84" s="285">
        <f t="shared" si="72"/>
        <v>0</v>
      </c>
      <c r="AY84" s="286">
        <f t="shared" si="72"/>
        <v>0</v>
      </c>
      <c r="AZ84" s="856">
        <f t="shared" si="72"/>
        <v>1144721.3243198548</v>
      </c>
      <c r="BA84" s="305">
        <f t="shared" si="72"/>
        <v>117765615.8936621</v>
      </c>
      <c r="BB84" s="278">
        <f t="shared" si="72"/>
        <v>24943358.824203383</v>
      </c>
      <c r="BC84" s="278">
        <f t="shared" si="72"/>
        <v>5701087.9767707856</v>
      </c>
      <c r="BD84" s="278">
        <f t="shared" si="72"/>
        <v>37013229.709628016</v>
      </c>
      <c r="BE84" s="278">
        <f t="shared" si="72"/>
        <v>6594164.7772715492</v>
      </c>
      <c r="BF84" s="278">
        <f t="shared" si="72"/>
        <v>68358.966065347631</v>
      </c>
      <c r="BG84" s="278">
        <f t="shared" si="72"/>
        <v>8127216.9102802696</v>
      </c>
      <c r="BH84" s="278">
        <f t="shared" si="72"/>
        <v>0</v>
      </c>
      <c r="BI84" s="278">
        <f t="shared" si="72"/>
        <v>738588.32621557766</v>
      </c>
      <c r="BJ84" s="278">
        <f>SUM(BJ78:BJ83)</f>
        <v>33434889.0789073</v>
      </c>
      <c r="BK84" s="278">
        <f t="shared" si="72"/>
        <v>0</v>
      </c>
      <c r="BL84" s="306">
        <f t="shared" si="72"/>
        <v>0</v>
      </c>
    </row>
    <row r="85" spans="1:64" x14ac:dyDescent="0.25">
      <c r="A85" s="1540"/>
      <c r="B85" s="126" t="s">
        <v>168</v>
      </c>
      <c r="C85" s="127" t="s">
        <v>40</v>
      </c>
      <c r="D85" s="272">
        <f>SUM(E85:O85)</f>
        <v>853.03344352662486</v>
      </c>
      <c r="E85" s="251">
        <v>401.36158763355695</v>
      </c>
      <c r="F85" s="251">
        <v>74.923819772987287</v>
      </c>
      <c r="G85" s="251">
        <v>265.90074046609175</v>
      </c>
      <c r="H85" s="251">
        <v>44.992541248892913</v>
      </c>
      <c r="I85" s="251">
        <v>2.2832035857647144</v>
      </c>
      <c r="J85" s="251">
        <v>43.067487245208937</v>
      </c>
      <c r="K85" s="251">
        <v>0</v>
      </c>
      <c r="L85" s="251">
        <v>4.8350193580899843</v>
      </c>
      <c r="M85" s="251">
        <v>15.669044216032356</v>
      </c>
      <c r="N85" s="251">
        <v>0</v>
      </c>
      <c r="O85" s="252">
        <v>0</v>
      </c>
      <c r="P85" s="275">
        <f>SUM(Q85:AA85)</f>
        <v>563.76257069324265</v>
      </c>
      <c r="Q85" s="251">
        <v>268.10371751989004</v>
      </c>
      <c r="R85" s="251">
        <v>49.789364860055805</v>
      </c>
      <c r="S85" s="251">
        <v>174.25754867597303</v>
      </c>
      <c r="T85" s="251">
        <v>29.345717089641045</v>
      </c>
      <c r="U85" s="251">
        <v>1.3156949182490139</v>
      </c>
      <c r="V85" s="251">
        <v>28.050997017905306</v>
      </c>
      <c r="W85" s="251">
        <v>0</v>
      </c>
      <c r="X85" s="251">
        <v>3.1176249149813584</v>
      </c>
      <c r="Y85" s="251">
        <v>9.7819056965470157</v>
      </c>
      <c r="Z85" s="251">
        <v>0</v>
      </c>
      <c r="AA85" s="252">
        <v>0</v>
      </c>
      <c r="AB85" s="272">
        <f>SUM(AC85:AM85)</f>
        <v>2128.4888458908968</v>
      </c>
      <c r="AC85" s="251">
        <v>1015.6742116554632</v>
      </c>
      <c r="AD85" s="251">
        <v>188.52789515886312</v>
      </c>
      <c r="AE85" s="251">
        <v>650.96558982964234</v>
      </c>
      <c r="AF85" s="251">
        <v>111.85600011625125</v>
      </c>
      <c r="AG85" s="251">
        <v>3.9997885703818272</v>
      </c>
      <c r="AH85" s="251">
        <v>104.94182117554426</v>
      </c>
      <c r="AI85" s="251">
        <v>0</v>
      </c>
      <c r="AJ85" s="251">
        <v>11.157304959486149</v>
      </c>
      <c r="AK85" s="251">
        <v>41.366234425264686</v>
      </c>
      <c r="AL85" s="251">
        <v>0</v>
      </c>
      <c r="AM85" s="252">
        <v>0</v>
      </c>
      <c r="AN85" s="275">
        <f>SUM(AO85:AY85)</f>
        <v>-5992.6586812516107</v>
      </c>
      <c r="AO85" s="251">
        <v>-2850.4423649969822</v>
      </c>
      <c r="AP85" s="251">
        <v>-543.95568106229166</v>
      </c>
      <c r="AQ85" s="251">
        <v>-1825.8615503373653</v>
      </c>
      <c r="AR85" s="251">
        <v>-311.28182070926084</v>
      </c>
      <c r="AS85" s="251">
        <v>-9.5944954078237341</v>
      </c>
      <c r="AT85" s="251">
        <v>-298.30158449779248</v>
      </c>
      <c r="AU85" s="251">
        <v>0</v>
      </c>
      <c r="AV85" s="251">
        <v>-29.364970793642339</v>
      </c>
      <c r="AW85" s="251">
        <v>-123.85621344645185</v>
      </c>
      <c r="AX85" s="251">
        <v>0</v>
      </c>
      <c r="AY85" s="252">
        <v>0</v>
      </c>
      <c r="AZ85" s="854">
        <v>0</v>
      </c>
      <c r="BA85" s="293">
        <f>SUM(BB85:BL85)+AZ85</f>
        <v>-2447.3738211408458</v>
      </c>
      <c r="BB85" s="273">
        <f t="shared" ref="BB85:BL86" si="73">E85+Q85+AC85+AO85</f>
        <v>-1165.3028481880719</v>
      </c>
      <c r="BC85" s="273">
        <f t="shared" si="73"/>
        <v>-230.71460127038546</v>
      </c>
      <c r="BD85" s="273">
        <f t="shared" si="73"/>
        <v>-734.73767136565812</v>
      </c>
      <c r="BE85" s="273">
        <f t="shared" si="73"/>
        <v>-125.08756225447564</v>
      </c>
      <c r="BF85" s="273">
        <f t="shared" si="73"/>
        <v>-1.9958083334281786</v>
      </c>
      <c r="BG85" s="273">
        <f t="shared" si="73"/>
        <v>-122.24127905913397</v>
      </c>
      <c r="BH85" s="273">
        <f t="shared" si="73"/>
        <v>0</v>
      </c>
      <c r="BI85" s="273">
        <f t="shared" si="73"/>
        <v>-10.255021561084849</v>
      </c>
      <c r="BJ85" s="273">
        <f t="shared" si="73"/>
        <v>-57.039029108607792</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88">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853.03344352662486</v>
      </c>
      <c r="E87" s="273">
        <f t="shared" ref="E87:O87" si="74">SUM(E85:E86)</f>
        <v>401.36158763355695</v>
      </c>
      <c r="F87" s="273">
        <f t="shared" si="74"/>
        <v>74.923819772987287</v>
      </c>
      <c r="G87" s="273">
        <f t="shared" si="74"/>
        <v>265.90074046609175</v>
      </c>
      <c r="H87" s="273">
        <f t="shared" si="74"/>
        <v>44.992541248892913</v>
      </c>
      <c r="I87" s="273">
        <f t="shared" si="74"/>
        <v>2.2832035857647144</v>
      </c>
      <c r="J87" s="273">
        <f t="shared" si="74"/>
        <v>43.067487245208937</v>
      </c>
      <c r="K87" s="273">
        <f t="shared" si="74"/>
        <v>0</v>
      </c>
      <c r="L87" s="273">
        <f t="shared" si="74"/>
        <v>4.8350193580899843</v>
      </c>
      <c r="M87" s="273">
        <f t="shared" si="74"/>
        <v>15.669044216032356</v>
      </c>
      <c r="N87" s="273">
        <f t="shared" si="74"/>
        <v>0</v>
      </c>
      <c r="O87" s="281">
        <f t="shared" si="74"/>
        <v>0</v>
      </c>
      <c r="P87" s="288">
        <f>SUM(P85:P86)</f>
        <v>563.76257069324265</v>
      </c>
      <c r="Q87" s="273">
        <f t="shared" ref="Q87:AA87" si="75">SUM(Q85:Q86)</f>
        <v>268.10371751989004</v>
      </c>
      <c r="R87" s="273">
        <f t="shared" si="75"/>
        <v>49.789364860055805</v>
      </c>
      <c r="S87" s="273">
        <f t="shared" si="75"/>
        <v>174.25754867597303</v>
      </c>
      <c r="T87" s="273">
        <f t="shared" si="75"/>
        <v>29.345717089641045</v>
      </c>
      <c r="U87" s="273">
        <f t="shared" si="75"/>
        <v>1.3156949182490139</v>
      </c>
      <c r="V87" s="273">
        <f t="shared" si="75"/>
        <v>28.050997017905306</v>
      </c>
      <c r="W87" s="273">
        <f t="shared" si="75"/>
        <v>0</v>
      </c>
      <c r="X87" s="273">
        <f t="shared" si="75"/>
        <v>3.1176249149813584</v>
      </c>
      <c r="Y87" s="273">
        <f t="shared" si="75"/>
        <v>9.7819056965470157</v>
      </c>
      <c r="Z87" s="273">
        <f t="shared" si="75"/>
        <v>0</v>
      </c>
      <c r="AA87" s="281">
        <f t="shared" si="75"/>
        <v>0</v>
      </c>
      <c r="AB87" s="273">
        <f>SUM(AB85:AB86)</f>
        <v>2128.4888458908968</v>
      </c>
      <c r="AC87" s="273">
        <f t="shared" ref="AC87:AM87" si="76">SUM(AC85:AC86)</f>
        <v>1015.6742116554632</v>
      </c>
      <c r="AD87" s="273">
        <f t="shared" si="76"/>
        <v>188.52789515886312</v>
      </c>
      <c r="AE87" s="273">
        <f t="shared" si="76"/>
        <v>650.96558982964234</v>
      </c>
      <c r="AF87" s="273">
        <f t="shared" si="76"/>
        <v>111.85600011625125</v>
      </c>
      <c r="AG87" s="273">
        <f t="shared" si="76"/>
        <v>3.9997885703818272</v>
      </c>
      <c r="AH87" s="273">
        <f t="shared" si="76"/>
        <v>104.94182117554426</v>
      </c>
      <c r="AI87" s="273">
        <f t="shared" si="76"/>
        <v>0</v>
      </c>
      <c r="AJ87" s="273">
        <f t="shared" si="76"/>
        <v>11.157304959486149</v>
      </c>
      <c r="AK87" s="273">
        <f t="shared" si="76"/>
        <v>41.366234425264686</v>
      </c>
      <c r="AL87" s="273">
        <f t="shared" si="76"/>
        <v>0</v>
      </c>
      <c r="AM87" s="281">
        <f t="shared" si="76"/>
        <v>0</v>
      </c>
      <c r="AN87" s="288">
        <f>SUM(AN85:AN86)</f>
        <v>-5992.6586812516107</v>
      </c>
      <c r="AO87" s="273">
        <f>SUM(AO85:AO86)</f>
        <v>-2850.4423649969822</v>
      </c>
      <c r="AP87" s="273">
        <f t="shared" ref="AP87:AZ87" si="77">SUM(AP85:AP86)</f>
        <v>-543.95568106229166</v>
      </c>
      <c r="AQ87" s="273">
        <f t="shared" si="77"/>
        <v>-1825.8615503373653</v>
      </c>
      <c r="AR87" s="273">
        <f t="shared" si="77"/>
        <v>-311.28182070926084</v>
      </c>
      <c r="AS87" s="273">
        <f t="shared" si="77"/>
        <v>-9.5944954078237341</v>
      </c>
      <c r="AT87" s="273">
        <f t="shared" si="77"/>
        <v>-298.30158449779248</v>
      </c>
      <c r="AU87" s="273">
        <f t="shared" si="77"/>
        <v>0</v>
      </c>
      <c r="AV87" s="273">
        <f t="shared" si="77"/>
        <v>-29.364970793642339</v>
      </c>
      <c r="AW87" s="273">
        <f t="shared" si="77"/>
        <v>-123.85621344645185</v>
      </c>
      <c r="AX87" s="273">
        <f t="shared" si="77"/>
        <v>0</v>
      </c>
      <c r="AY87" s="281">
        <f t="shared" si="77"/>
        <v>0</v>
      </c>
      <c r="AZ87" s="299">
        <f t="shared" si="77"/>
        <v>0</v>
      </c>
      <c r="BA87" s="295">
        <f>SUM(BA85:BA86)</f>
        <v>-2447.3738211408458</v>
      </c>
      <c r="BB87" s="273">
        <f>SUM(BB85:BB86)</f>
        <v>-1165.3028481880719</v>
      </c>
      <c r="BC87" s="273">
        <f>F87+R87+AD87+AP87</f>
        <v>-230.71460127038546</v>
      </c>
      <c r="BD87" s="273">
        <f>SUM(BD85:BD86)</f>
        <v>-734.73767136565812</v>
      </c>
      <c r="BE87" s="273">
        <f>H87+T87+AF87+AR87</f>
        <v>-125.08756225447564</v>
      </c>
      <c r="BF87" s="273">
        <f t="shared" ref="BF87:BL87" si="78">SUM(BF85:BF86)</f>
        <v>-1.9958083334281786</v>
      </c>
      <c r="BG87" s="273">
        <f t="shared" si="78"/>
        <v>-122.24127905913397</v>
      </c>
      <c r="BH87" s="273">
        <f t="shared" si="78"/>
        <v>0</v>
      </c>
      <c r="BI87" s="273">
        <f t="shared" si="78"/>
        <v>-10.255021561084849</v>
      </c>
      <c r="BJ87" s="273">
        <f>SUM(BJ85:BJ86)</f>
        <v>-57.039029108607792</v>
      </c>
      <c r="BK87" s="273">
        <f t="shared" si="78"/>
        <v>0</v>
      </c>
      <c r="BL87" s="299">
        <f t="shared" si="78"/>
        <v>0</v>
      </c>
    </row>
    <row r="88" spans="1:64" s="209" customFormat="1" ht="24.75" x14ac:dyDescent="0.25">
      <c r="A88" s="1541"/>
      <c r="B88" s="129" t="s">
        <v>171</v>
      </c>
      <c r="C88" s="130" t="s">
        <v>325</v>
      </c>
      <c r="D88" s="274">
        <f>D84+D87</f>
        <v>25827733.8492084</v>
      </c>
      <c r="E88" s="274">
        <f t="shared" ref="E88:O88" si="79">E84+E87</f>
        <v>5486456.2518356713</v>
      </c>
      <c r="F88" s="274">
        <f t="shared" si="79"/>
        <v>1567202.6522071522</v>
      </c>
      <c r="G88" s="274">
        <f t="shared" si="79"/>
        <v>7862048.4544661166</v>
      </c>
      <c r="H88" s="274">
        <f t="shared" si="79"/>
        <v>1884125.0759969393</v>
      </c>
      <c r="I88" s="274">
        <f t="shared" si="79"/>
        <v>24945.589930374346</v>
      </c>
      <c r="J88" s="274">
        <f t="shared" si="79"/>
        <v>1983670.5191402533</v>
      </c>
      <c r="K88" s="274">
        <f t="shared" si="79"/>
        <v>0</v>
      </c>
      <c r="L88" s="274">
        <f t="shared" si="79"/>
        <v>191079.61731503488</v>
      </c>
      <c r="M88" s="274">
        <f t="shared" si="79"/>
        <v>6828205.688316863</v>
      </c>
      <c r="N88" s="274">
        <f t="shared" si="79"/>
        <v>0</v>
      </c>
      <c r="O88" s="282">
        <f t="shared" si="79"/>
        <v>0</v>
      </c>
      <c r="P88" s="276">
        <f>P84+P87</f>
        <v>28432124.48642008</v>
      </c>
      <c r="Q88" s="274">
        <f t="shared" ref="Q88:AA88" si="80">Q84+Q87</f>
        <v>6020679.7342495639</v>
      </c>
      <c r="R88" s="274">
        <f t="shared" si="80"/>
        <v>1432767.7740660843</v>
      </c>
      <c r="S88" s="274">
        <f t="shared" si="80"/>
        <v>9627354.3514442965</v>
      </c>
      <c r="T88" s="274">
        <f t="shared" si="80"/>
        <v>1533904.2691490499</v>
      </c>
      <c r="U88" s="274">
        <f t="shared" si="80"/>
        <v>16180.406642185779</v>
      </c>
      <c r="V88" s="274">
        <f t="shared" si="80"/>
        <v>2034939.6662756123</v>
      </c>
      <c r="W88" s="274">
        <f t="shared" si="80"/>
        <v>0</v>
      </c>
      <c r="X88" s="274">
        <f t="shared" si="80"/>
        <v>219123.33252178034</v>
      </c>
      <c r="Y88" s="274">
        <f t="shared" si="80"/>
        <v>7547174.9520715065</v>
      </c>
      <c r="Z88" s="274">
        <f t="shared" si="80"/>
        <v>0</v>
      </c>
      <c r="AA88" s="282">
        <f t="shared" si="80"/>
        <v>0</v>
      </c>
      <c r="AB88" s="274">
        <f>AB84+AB87</f>
        <v>29511420.388069373</v>
      </c>
      <c r="AC88" s="274">
        <f t="shared" ref="AC88:AM88" si="81">AC84+AC87</f>
        <v>6465073.8452725857</v>
      </c>
      <c r="AD88" s="274">
        <f t="shared" si="81"/>
        <v>1266261.7099235121</v>
      </c>
      <c r="AE88" s="274">
        <f t="shared" si="81"/>
        <v>9174809.9912139997</v>
      </c>
      <c r="AF88" s="274">
        <f t="shared" si="81"/>
        <v>1539647.4931838305</v>
      </c>
      <c r="AG88" s="274">
        <f t="shared" si="81"/>
        <v>17372.557960839542</v>
      </c>
      <c r="AH88" s="274">
        <f t="shared" si="81"/>
        <v>2079633.9286052934</v>
      </c>
      <c r="AI88" s="274">
        <f t="shared" si="81"/>
        <v>0</v>
      </c>
      <c r="AJ88" s="274">
        <f t="shared" si="81"/>
        <v>179204.36052105349</v>
      </c>
      <c r="AK88" s="274">
        <f t="shared" si="81"/>
        <v>8789416.5013882555</v>
      </c>
      <c r="AL88" s="274">
        <f t="shared" si="81"/>
        <v>0</v>
      </c>
      <c r="AM88" s="282">
        <f t="shared" si="81"/>
        <v>0</v>
      </c>
      <c r="AN88" s="276">
        <f>AN84+AN87</f>
        <v>32847168.471823242</v>
      </c>
      <c r="AO88" s="274">
        <f>AO84+AO87</f>
        <v>6969983.689997375</v>
      </c>
      <c r="AP88" s="274">
        <f t="shared" ref="AP88:AZ88" si="82">AP84+AP87</f>
        <v>1434625.1259727664</v>
      </c>
      <c r="AQ88" s="274">
        <f t="shared" si="82"/>
        <v>10348282.174832238</v>
      </c>
      <c r="AR88" s="274">
        <f t="shared" si="82"/>
        <v>1636362.8513794751</v>
      </c>
      <c r="AS88" s="274">
        <f t="shared" si="82"/>
        <v>9858.4157236145347</v>
      </c>
      <c r="AT88" s="274">
        <f t="shared" si="82"/>
        <v>2028850.5549800519</v>
      </c>
      <c r="AU88" s="274">
        <f t="shared" si="82"/>
        <v>0</v>
      </c>
      <c r="AV88" s="274">
        <f t="shared" si="82"/>
        <v>149170.76083614799</v>
      </c>
      <c r="AW88" s="274">
        <f t="shared" si="82"/>
        <v>10270034.898101568</v>
      </c>
      <c r="AX88" s="274">
        <f t="shared" si="82"/>
        <v>0</v>
      </c>
      <c r="AY88" s="282">
        <f t="shared" si="82"/>
        <v>0</v>
      </c>
      <c r="AZ88" s="298">
        <f t="shared" si="82"/>
        <v>1144721.3243198548</v>
      </c>
      <c r="BA88" s="307">
        <f>BA84+BA87</f>
        <v>117763168.51984096</v>
      </c>
      <c r="BB88" s="277">
        <f>BB84+BB87</f>
        <v>24942193.521355197</v>
      </c>
      <c r="BC88" s="277">
        <f t="shared" ref="BC88:BL88" si="83">BC84+BC87</f>
        <v>5700857.2621695157</v>
      </c>
      <c r="BD88" s="277">
        <f t="shared" si="83"/>
        <v>37012494.971956648</v>
      </c>
      <c r="BE88" s="277">
        <f t="shared" si="83"/>
        <v>6594039.6897092946</v>
      </c>
      <c r="BF88" s="277">
        <f t="shared" si="83"/>
        <v>68356.970257014196</v>
      </c>
      <c r="BG88" s="277">
        <f t="shared" si="83"/>
        <v>8127094.6690012105</v>
      </c>
      <c r="BH88" s="277">
        <f t="shared" si="83"/>
        <v>0</v>
      </c>
      <c r="BI88" s="277">
        <f t="shared" si="83"/>
        <v>738578.07119401661</v>
      </c>
      <c r="BJ88" s="277">
        <f>BJ84+BJ87</f>
        <v>33434832.03987819</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1899683.8861605187</v>
      </c>
      <c r="E91" s="253">
        <v>-883.77260024470422</v>
      </c>
      <c r="F91" s="253">
        <v>1900567.6587607635</v>
      </c>
      <c r="G91" s="302"/>
      <c r="H91" s="302"/>
      <c r="I91" s="302"/>
      <c r="J91" s="302"/>
      <c r="K91" s="302"/>
      <c r="L91" s="302"/>
      <c r="M91" s="302"/>
      <c r="N91" s="302"/>
      <c r="O91" s="374"/>
      <c r="P91" s="288">
        <f t="shared" ref="P91:P97" si="85">Q91+R91</f>
        <v>1941699.7783157176</v>
      </c>
      <c r="Q91" s="253">
        <v>-903.31927036814795</v>
      </c>
      <c r="R91" s="253">
        <v>1942603.0975860858</v>
      </c>
      <c r="S91" s="302"/>
      <c r="T91" s="302"/>
      <c r="U91" s="302"/>
      <c r="V91" s="302"/>
      <c r="W91" s="302"/>
      <c r="X91" s="302"/>
      <c r="Y91" s="302"/>
      <c r="Z91" s="302"/>
      <c r="AA91" s="374"/>
      <c r="AB91" s="273">
        <f t="shared" ref="AB91:AB97" si="86">AC91+AD91</f>
        <v>2010801.786489544</v>
      </c>
      <c r="AC91" s="253">
        <v>-935.46696709328239</v>
      </c>
      <c r="AD91" s="253">
        <v>2011737.2534566373</v>
      </c>
      <c r="AE91" s="302"/>
      <c r="AF91" s="302"/>
      <c r="AG91" s="302"/>
      <c r="AH91" s="302"/>
      <c r="AI91" s="302"/>
      <c r="AJ91" s="302"/>
      <c r="AK91" s="302"/>
      <c r="AL91" s="302"/>
      <c r="AM91" s="374"/>
      <c r="AN91" s="288">
        <f t="shared" ref="AN91:AN97" si="87">AO91+AP91</f>
        <v>2012134.0228436901</v>
      </c>
      <c r="AO91" s="253">
        <v>-936.0867512560169</v>
      </c>
      <c r="AP91" s="253">
        <v>2013070.109594946</v>
      </c>
      <c r="AQ91" s="302"/>
      <c r="AR91" s="302"/>
      <c r="AS91" s="302"/>
      <c r="AT91" s="302"/>
      <c r="AU91" s="302"/>
      <c r="AV91" s="302"/>
      <c r="AW91" s="302"/>
      <c r="AX91" s="302"/>
      <c r="AY91" s="374"/>
      <c r="AZ91" s="525"/>
      <c r="BA91" s="295">
        <f t="shared" ref="BA91:BA97" si="88">BB91+BC91+AZ91</f>
        <v>7864319.4738094704</v>
      </c>
      <c r="BB91" s="273">
        <f t="shared" ref="BB91:BC96" si="89">E91+Q91+AC91+AO91</f>
        <v>-3658.645588962152</v>
      </c>
      <c r="BC91" s="273">
        <f t="shared" si="89"/>
        <v>7867978.1193984328</v>
      </c>
      <c r="BD91" s="302"/>
      <c r="BE91" s="302"/>
      <c r="BF91" s="302"/>
      <c r="BG91" s="302"/>
      <c r="BH91" s="302"/>
      <c r="BI91" s="302"/>
      <c r="BJ91" s="302"/>
      <c r="BK91" s="302"/>
      <c r="BL91" s="303"/>
    </row>
    <row r="92" spans="1:64" x14ac:dyDescent="0.25">
      <c r="A92" s="1526"/>
      <c r="B92" s="126" t="s">
        <v>123</v>
      </c>
      <c r="C92" s="127" t="s">
        <v>98</v>
      </c>
      <c r="D92" s="273">
        <f t="shared" si="84"/>
        <v>121603.5030247143</v>
      </c>
      <c r="E92" s="253">
        <v>97625.72715586581</v>
      </c>
      <c r="F92" s="253">
        <v>23977.775868848483</v>
      </c>
      <c r="G92" s="302"/>
      <c r="H92" s="302"/>
      <c r="I92" s="302"/>
      <c r="J92" s="302"/>
      <c r="K92" s="302"/>
      <c r="L92" s="302"/>
      <c r="M92" s="302"/>
      <c r="N92" s="302"/>
      <c r="O92" s="374"/>
      <c r="P92" s="288">
        <f t="shared" si="85"/>
        <v>124293.04506168301</v>
      </c>
      <c r="Q92" s="253">
        <v>99784.945357186662</v>
      </c>
      <c r="R92" s="253">
        <v>24508.099704496341</v>
      </c>
      <c r="S92" s="302"/>
      <c r="T92" s="302"/>
      <c r="U92" s="302"/>
      <c r="V92" s="302"/>
      <c r="W92" s="302"/>
      <c r="X92" s="302"/>
      <c r="Y92" s="302"/>
      <c r="Z92" s="302"/>
      <c r="AA92" s="374"/>
      <c r="AB92" s="273">
        <f t="shared" si="86"/>
        <v>128716.43693292915</v>
      </c>
      <c r="AC92" s="253">
        <v>103336.13292320592</v>
      </c>
      <c r="AD92" s="253">
        <v>25380.304009723222</v>
      </c>
      <c r="AE92" s="302"/>
      <c r="AF92" s="302"/>
      <c r="AG92" s="302"/>
      <c r="AH92" s="302"/>
      <c r="AI92" s="302"/>
      <c r="AJ92" s="302"/>
      <c r="AK92" s="302"/>
      <c r="AL92" s="302"/>
      <c r="AM92" s="374"/>
      <c r="AN92" s="288">
        <f t="shared" si="87"/>
        <v>128801.71670431705</v>
      </c>
      <c r="AO92" s="253">
        <v>103404.59723127555</v>
      </c>
      <c r="AP92" s="253">
        <v>25397.119473041497</v>
      </c>
      <c r="AQ92" s="302"/>
      <c r="AR92" s="302"/>
      <c r="AS92" s="302"/>
      <c r="AT92" s="302"/>
      <c r="AU92" s="302"/>
      <c r="AV92" s="302"/>
      <c r="AW92" s="302"/>
      <c r="AX92" s="302"/>
      <c r="AY92" s="374"/>
      <c r="AZ92" s="525"/>
      <c r="BA92" s="295">
        <f t="shared" si="88"/>
        <v>503414.70172364346</v>
      </c>
      <c r="BB92" s="273">
        <f t="shared" si="89"/>
        <v>404151.40266753396</v>
      </c>
      <c r="BC92" s="273">
        <f t="shared" si="89"/>
        <v>99263.299056109536</v>
      </c>
      <c r="BD92" s="302"/>
      <c r="BE92" s="302"/>
      <c r="BF92" s="302"/>
      <c r="BG92" s="302"/>
      <c r="BH92" s="302"/>
      <c r="BI92" s="302"/>
      <c r="BJ92" s="302"/>
      <c r="BK92" s="302"/>
      <c r="BL92" s="303"/>
    </row>
    <row r="93" spans="1:64" x14ac:dyDescent="0.25">
      <c r="A93" s="1526"/>
      <c r="B93" s="126" t="s">
        <v>124</v>
      </c>
      <c r="C93" s="127" t="s">
        <v>99</v>
      </c>
      <c r="D93" s="273">
        <f t="shared" si="84"/>
        <v>124352.50078962065</v>
      </c>
      <c r="E93" s="253">
        <v>99008.989455517221</v>
      </c>
      <c r="F93" s="253">
        <v>25343.51133410343</v>
      </c>
      <c r="G93" s="302"/>
      <c r="H93" s="302"/>
      <c r="I93" s="302"/>
      <c r="J93" s="302"/>
      <c r="K93" s="302"/>
      <c r="L93" s="302"/>
      <c r="M93" s="302"/>
      <c r="N93" s="302"/>
      <c r="O93" s="374"/>
      <c r="P93" s="288">
        <f t="shared" si="85"/>
        <v>127102.84325473776</v>
      </c>
      <c r="Q93" s="253">
        <v>101198.80169410286</v>
      </c>
      <c r="R93" s="253">
        <v>25904.041560634905</v>
      </c>
      <c r="S93" s="302"/>
      <c r="T93" s="302"/>
      <c r="U93" s="302"/>
      <c r="V93" s="302"/>
      <c r="W93" s="302"/>
      <c r="X93" s="302"/>
      <c r="Y93" s="302"/>
      <c r="Z93" s="302"/>
      <c r="AA93" s="374"/>
      <c r="AB93" s="273">
        <f t="shared" si="86"/>
        <v>131626.23137662554</v>
      </c>
      <c r="AC93" s="253">
        <v>104800.30615938806</v>
      </c>
      <c r="AD93" s="253">
        <v>26825.925217237495</v>
      </c>
      <c r="AE93" s="302"/>
      <c r="AF93" s="302"/>
      <c r="AG93" s="302"/>
      <c r="AH93" s="302"/>
      <c r="AI93" s="302"/>
      <c r="AJ93" s="302"/>
      <c r="AK93" s="302"/>
      <c r="AL93" s="302"/>
      <c r="AM93" s="374"/>
      <c r="AN93" s="288">
        <f t="shared" si="87"/>
        <v>131713.43900284581</v>
      </c>
      <c r="AO93" s="253">
        <v>104869.74054060319</v>
      </c>
      <c r="AP93" s="253">
        <v>26843.698462242613</v>
      </c>
      <c r="AQ93" s="302"/>
      <c r="AR93" s="302"/>
      <c r="AS93" s="302"/>
      <c r="AT93" s="302"/>
      <c r="AU93" s="302"/>
      <c r="AV93" s="302"/>
      <c r="AW93" s="302"/>
      <c r="AX93" s="302"/>
      <c r="AY93" s="374"/>
      <c r="AZ93" s="525"/>
      <c r="BA93" s="295">
        <f t="shared" si="88"/>
        <v>514795.01442382974</v>
      </c>
      <c r="BB93" s="273">
        <f t="shared" si="89"/>
        <v>409877.8378496113</v>
      </c>
      <c r="BC93" s="273">
        <f t="shared" si="89"/>
        <v>104917.17657421844</v>
      </c>
      <c r="BD93" s="302"/>
      <c r="BE93" s="302"/>
      <c r="BF93" s="302"/>
      <c r="BG93" s="302"/>
      <c r="BH93" s="302"/>
      <c r="BI93" s="302"/>
      <c r="BJ93" s="302"/>
      <c r="BK93" s="302"/>
      <c r="BL93" s="303"/>
    </row>
    <row r="94" spans="1:64" x14ac:dyDescent="0.25">
      <c r="A94" s="1526"/>
      <c r="B94" s="132" t="s">
        <v>125</v>
      </c>
      <c r="C94" s="127" t="s">
        <v>100</v>
      </c>
      <c r="D94" s="273">
        <f t="shared" si="84"/>
        <v>101941.78236760115</v>
      </c>
      <c r="E94" s="253">
        <v>47841.10728380103</v>
      </c>
      <c r="F94" s="253">
        <v>54100.675083800117</v>
      </c>
      <c r="G94" s="302"/>
      <c r="H94" s="302"/>
      <c r="I94" s="302"/>
      <c r="J94" s="302"/>
      <c r="K94" s="302"/>
      <c r="L94" s="302"/>
      <c r="M94" s="302"/>
      <c r="N94" s="302"/>
      <c r="O94" s="374"/>
      <c r="P94" s="288">
        <f t="shared" si="85"/>
        <v>104196.4600880732</v>
      </c>
      <c r="Q94" s="253">
        <v>48899.223751948848</v>
      </c>
      <c r="R94" s="253">
        <v>55297.236336124355</v>
      </c>
      <c r="S94" s="302"/>
      <c r="T94" s="302"/>
      <c r="U94" s="302"/>
      <c r="V94" s="302"/>
      <c r="W94" s="302"/>
      <c r="X94" s="302"/>
      <c r="Y94" s="302"/>
      <c r="Z94" s="302"/>
      <c r="AA94" s="374"/>
      <c r="AB94" s="273">
        <f t="shared" si="86"/>
        <v>107904.64644988833</v>
      </c>
      <c r="AC94" s="253">
        <v>50639.469384737655</v>
      </c>
      <c r="AD94" s="253">
        <v>57265.177065150674</v>
      </c>
      <c r="AE94" s="302"/>
      <c r="AF94" s="302"/>
      <c r="AG94" s="302"/>
      <c r="AH94" s="302"/>
      <c r="AI94" s="302"/>
      <c r="AJ94" s="302"/>
      <c r="AK94" s="302"/>
      <c r="AL94" s="302"/>
      <c r="AM94" s="374"/>
      <c r="AN94" s="288">
        <f t="shared" si="87"/>
        <v>107976.13758031586</v>
      </c>
      <c r="AO94" s="253">
        <v>50673.020052198917</v>
      </c>
      <c r="AP94" s="253">
        <v>57303.117528116942</v>
      </c>
      <c r="AQ94" s="302"/>
      <c r="AR94" s="302"/>
      <c r="AS94" s="302"/>
      <c r="AT94" s="302"/>
      <c r="AU94" s="302"/>
      <c r="AV94" s="302"/>
      <c r="AW94" s="302"/>
      <c r="AX94" s="302"/>
      <c r="AY94" s="374"/>
      <c r="AZ94" s="525"/>
      <c r="BA94" s="295">
        <f t="shared" si="88"/>
        <v>422019.02648587851</v>
      </c>
      <c r="BB94" s="273">
        <f t="shared" si="89"/>
        <v>198052.82047268644</v>
      </c>
      <c r="BC94" s="273">
        <f t="shared" si="89"/>
        <v>223966.20601319207</v>
      </c>
      <c r="BD94" s="302"/>
      <c r="BE94" s="302"/>
      <c r="BF94" s="302"/>
      <c r="BG94" s="302"/>
      <c r="BH94" s="302"/>
      <c r="BI94" s="302"/>
      <c r="BJ94" s="302"/>
      <c r="BK94" s="302"/>
      <c r="BL94" s="303"/>
    </row>
    <row r="95" spans="1:64" x14ac:dyDescent="0.25">
      <c r="A95" s="1526"/>
      <c r="B95" s="132" t="s">
        <v>126</v>
      </c>
      <c r="C95" s="127" t="s">
        <v>101</v>
      </c>
      <c r="D95" s="273">
        <f t="shared" si="84"/>
        <v>140125.82954145432</v>
      </c>
      <c r="E95" s="253">
        <v>7189.3382163710958</v>
      </c>
      <c r="F95" s="253">
        <v>132936.49132508322</v>
      </c>
      <c r="G95" s="302"/>
      <c r="H95" s="302"/>
      <c r="I95" s="302"/>
      <c r="J95" s="302"/>
      <c r="K95" s="302"/>
      <c r="L95" s="302"/>
      <c r="M95" s="302"/>
      <c r="N95" s="302"/>
      <c r="O95" s="374"/>
      <c r="P95" s="288">
        <f t="shared" si="85"/>
        <v>143225.03556465791</v>
      </c>
      <c r="Q95" s="253">
        <v>7348.3470185022807</v>
      </c>
      <c r="R95" s="253">
        <v>135876.68854615564</v>
      </c>
      <c r="S95" s="302"/>
      <c r="T95" s="302"/>
      <c r="U95" s="302"/>
      <c r="V95" s="302"/>
      <c r="W95" s="302"/>
      <c r="X95" s="302"/>
      <c r="Y95" s="302"/>
      <c r="Z95" s="302"/>
      <c r="AA95" s="374"/>
      <c r="AB95" s="273">
        <f t="shared" si="86"/>
        <v>148322.18687961073</v>
      </c>
      <c r="AC95" s="253">
        <v>7609.8630064049639</v>
      </c>
      <c r="AD95" s="253">
        <v>140712.32387320578</v>
      </c>
      <c r="AE95" s="302"/>
      <c r="AF95" s="302"/>
      <c r="AG95" s="302"/>
      <c r="AH95" s="302"/>
      <c r="AI95" s="302"/>
      <c r="AJ95" s="302"/>
      <c r="AK95" s="302"/>
      <c r="AL95" s="302"/>
      <c r="AM95" s="374"/>
      <c r="AN95" s="288">
        <f t="shared" si="87"/>
        <v>148420.4562420189</v>
      </c>
      <c r="AO95" s="253">
        <v>7614.904844051679</v>
      </c>
      <c r="AP95" s="253">
        <v>140805.55139796721</v>
      </c>
      <c r="AQ95" s="302"/>
      <c r="AR95" s="302"/>
      <c r="AS95" s="302"/>
      <c r="AT95" s="302"/>
      <c r="AU95" s="302"/>
      <c r="AV95" s="302"/>
      <c r="AW95" s="302"/>
      <c r="AX95" s="302"/>
      <c r="AY95" s="374"/>
      <c r="AZ95" s="525"/>
      <c r="BA95" s="295">
        <f t="shared" si="88"/>
        <v>580093.50822774193</v>
      </c>
      <c r="BB95" s="273">
        <f t="shared" si="89"/>
        <v>29762.45308533002</v>
      </c>
      <c r="BC95" s="273">
        <f t="shared" si="89"/>
        <v>550331.05514241196</v>
      </c>
      <c r="BD95" s="302"/>
      <c r="BE95" s="302"/>
      <c r="BF95" s="302"/>
      <c r="BG95" s="302"/>
      <c r="BH95" s="302"/>
      <c r="BI95" s="302"/>
      <c r="BJ95" s="302"/>
      <c r="BK95" s="302"/>
      <c r="BL95" s="303"/>
    </row>
    <row r="96" spans="1:64" x14ac:dyDescent="0.25">
      <c r="A96" s="1526"/>
      <c r="B96" s="126" t="s">
        <v>127</v>
      </c>
      <c r="C96" s="127" t="s">
        <v>28</v>
      </c>
      <c r="D96" s="273">
        <f t="shared" si="84"/>
        <v>56810.920250125229</v>
      </c>
      <c r="E96" s="253">
        <v>56810.920250125229</v>
      </c>
      <c r="F96" s="253">
        <v>0</v>
      </c>
      <c r="G96" s="302"/>
      <c r="H96" s="302"/>
      <c r="I96" s="302"/>
      <c r="J96" s="302"/>
      <c r="K96" s="302"/>
      <c r="L96" s="302"/>
      <c r="M96" s="302"/>
      <c r="N96" s="302"/>
      <c r="O96" s="374"/>
      <c r="P96" s="288">
        <f t="shared" si="85"/>
        <v>58067.424827468989</v>
      </c>
      <c r="Q96" s="253">
        <v>58067.424827468989</v>
      </c>
      <c r="R96" s="253">
        <v>0</v>
      </c>
      <c r="S96" s="302"/>
      <c r="T96" s="302"/>
      <c r="U96" s="302"/>
      <c r="V96" s="302"/>
      <c r="W96" s="302"/>
      <c r="X96" s="302"/>
      <c r="Y96" s="302"/>
      <c r="Z96" s="302"/>
      <c r="AA96" s="374"/>
      <c r="AB96" s="273">
        <f t="shared" si="86"/>
        <v>60133.952160825036</v>
      </c>
      <c r="AC96" s="253">
        <v>60133.952160825036</v>
      </c>
      <c r="AD96" s="253">
        <v>0</v>
      </c>
      <c r="AE96" s="302"/>
      <c r="AF96" s="302"/>
      <c r="AG96" s="302"/>
      <c r="AH96" s="302"/>
      <c r="AI96" s="302"/>
      <c r="AJ96" s="302"/>
      <c r="AK96" s="302"/>
      <c r="AL96" s="302"/>
      <c r="AM96" s="374"/>
      <c r="AN96" s="288">
        <f t="shared" si="87"/>
        <v>60173.79330167015</v>
      </c>
      <c r="AO96" s="253">
        <v>60173.79330167015</v>
      </c>
      <c r="AP96" s="253">
        <v>0</v>
      </c>
      <c r="AQ96" s="302"/>
      <c r="AR96" s="302"/>
      <c r="AS96" s="302"/>
      <c r="AT96" s="302"/>
      <c r="AU96" s="302"/>
      <c r="AV96" s="302"/>
      <c r="AW96" s="302"/>
      <c r="AX96" s="302"/>
      <c r="AY96" s="374"/>
      <c r="AZ96" s="525"/>
      <c r="BA96" s="295">
        <f t="shared" si="88"/>
        <v>235186.09054008938</v>
      </c>
      <c r="BB96" s="273">
        <f t="shared" si="89"/>
        <v>235186.09054008938</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2444518.4221340348</v>
      </c>
      <c r="E97" s="274">
        <f>SUM(E91:E96)</f>
        <v>307592.30976143572</v>
      </c>
      <c r="F97" s="274">
        <f>SUM(F91:F96)</f>
        <v>2136926.1123725991</v>
      </c>
      <c r="G97" s="334"/>
      <c r="H97" s="334"/>
      <c r="I97" s="334"/>
      <c r="J97" s="334"/>
      <c r="K97" s="334"/>
      <c r="L97" s="334"/>
      <c r="M97" s="334"/>
      <c r="N97" s="334"/>
      <c r="O97" s="375"/>
      <c r="P97" s="276">
        <f t="shared" si="85"/>
        <v>2498584.5871123387</v>
      </c>
      <c r="Q97" s="274">
        <f>SUM(Q91:Q96)</f>
        <v>314395.42337884149</v>
      </c>
      <c r="R97" s="274">
        <f>SUM(R91:R96)</f>
        <v>2184189.1637334973</v>
      </c>
      <c r="S97" s="334"/>
      <c r="T97" s="334"/>
      <c r="U97" s="334"/>
      <c r="V97" s="334"/>
      <c r="W97" s="334"/>
      <c r="X97" s="334"/>
      <c r="Y97" s="334"/>
      <c r="Z97" s="334"/>
      <c r="AA97" s="375"/>
      <c r="AB97" s="274">
        <f t="shared" si="86"/>
        <v>2587505.2402894227</v>
      </c>
      <c r="AC97" s="274">
        <f>SUM(AC91:AC96)</f>
        <v>325584.25666746835</v>
      </c>
      <c r="AD97" s="274">
        <f>SUM(AD91:AD96)</f>
        <v>2261920.9836219545</v>
      </c>
      <c r="AE97" s="334"/>
      <c r="AF97" s="334"/>
      <c r="AG97" s="334"/>
      <c r="AH97" s="334"/>
      <c r="AI97" s="334"/>
      <c r="AJ97" s="334"/>
      <c r="AK97" s="334"/>
      <c r="AL97" s="334"/>
      <c r="AM97" s="375"/>
      <c r="AN97" s="276">
        <f t="shared" si="87"/>
        <v>2589219.5656748582</v>
      </c>
      <c r="AO97" s="274">
        <f>SUM(AO91:AO96)</f>
        <v>325799.9692185435</v>
      </c>
      <c r="AP97" s="274">
        <f>SUM(AP91:AP96)</f>
        <v>2263419.5964563144</v>
      </c>
      <c r="AQ97" s="334"/>
      <c r="AR97" s="334"/>
      <c r="AS97" s="334"/>
      <c r="AT97" s="334"/>
      <c r="AU97" s="334"/>
      <c r="AV97" s="334"/>
      <c r="AW97" s="334"/>
      <c r="AX97" s="334"/>
      <c r="AY97" s="375"/>
      <c r="AZ97" s="298">
        <f>SUM(AZ91:AZ96)</f>
        <v>0</v>
      </c>
      <c r="BA97" s="296">
        <f t="shared" si="88"/>
        <v>10119827.815210653</v>
      </c>
      <c r="BB97" s="274">
        <f>SUM(BB91:BB96)</f>
        <v>1273371.9590262889</v>
      </c>
      <c r="BC97" s="274">
        <f>SUM(BC91:BC96)</f>
        <v>8846455.8561843652</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28272252.271342434</v>
      </c>
      <c r="E105" s="302"/>
      <c r="F105" s="302"/>
      <c r="G105" s="302"/>
      <c r="H105" s="302"/>
      <c r="I105" s="302"/>
      <c r="J105" s="302"/>
      <c r="K105" s="302"/>
      <c r="L105" s="302"/>
      <c r="M105" s="302"/>
      <c r="N105" s="302"/>
      <c r="O105" s="374"/>
      <c r="P105" s="288">
        <f>P88+P97+P104</f>
        <v>30930709.073532417</v>
      </c>
      <c r="Q105" s="302"/>
      <c r="R105" s="302"/>
      <c r="S105" s="302"/>
      <c r="T105" s="302"/>
      <c r="U105" s="302"/>
      <c r="V105" s="302"/>
      <c r="W105" s="302"/>
      <c r="X105" s="302"/>
      <c r="Y105" s="302"/>
      <c r="Z105" s="302"/>
      <c r="AA105" s="374"/>
      <c r="AB105" s="273">
        <f>AB88+AB97+AB104</f>
        <v>32098925.628358796</v>
      </c>
      <c r="AC105" s="302"/>
      <c r="AD105" s="302"/>
      <c r="AE105" s="302"/>
      <c r="AF105" s="302"/>
      <c r="AG105" s="302"/>
      <c r="AH105" s="302"/>
      <c r="AI105" s="302"/>
      <c r="AJ105" s="302"/>
      <c r="AK105" s="302"/>
      <c r="AL105" s="302"/>
      <c r="AM105" s="374"/>
      <c r="AN105" s="288">
        <f>AN88+AN97+AN104</f>
        <v>35436388.037498102</v>
      </c>
      <c r="AO105" s="302"/>
      <c r="AP105" s="302"/>
      <c r="AQ105" s="302"/>
      <c r="AR105" s="302"/>
      <c r="AS105" s="302"/>
      <c r="AT105" s="302"/>
      <c r="AU105" s="302"/>
      <c r="AV105" s="302"/>
      <c r="AW105" s="302"/>
      <c r="AX105" s="302"/>
      <c r="AY105" s="374"/>
      <c r="AZ105" s="299">
        <f>AZ88+AZ97+AZ104</f>
        <v>1144721.3243198548</v>
      </c>
      <c r="BA105" s="295">
        <f>BA88+BA97+BA104</f>
        <v>127882996.33505161</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7189921.5463015437</v>
      </c>
      <c r="E106" s="337"/>
      <c r="F106" s="337"/>
      <c r="G106" s="337"/>
      <c r="H106" s="337"/>
      <c r="I106" s="337"/>
      <c r="J106" s="337"/>
      <c r="K106" s="337"/>
      <c r="L106" s="337"/>
      <c r="M106" s="337"/>
      <c r="N106" s="337"/>
      <c r="O106" s="565"/>
      <c r="P106" s="343">
        <f>P17-P105</f>
        <v>5310955.3387446553</v>
      </c>
      <c r="Q106" s="337"/>
      <c r="R106" s="337"/>
      <c r="S106" s="337"/>
      <c r="T106" s="337"/>
      <c r="U106" s="337"/>
      <c r="V106" s="337"/>
      <c r="W106" s="337"/>
      <c r="X106" s="337"/>
      <c r="Y106" s="337"/>
      <c r="Z106" s="337"/>
      <c r="AA106" s="565"/>
      <c r="AB106" s="343">
        <f>AB17-AB105</f>
        <v>6070504.0374321193</v>
      </c>
      <c r="AC106" s="337"/>
      <c r="AD106" s="337"/>
      <c r="AE106" s="337"/>
      <c r="AF106" s="337"/>
      <c r="AG106" s="337"/>
      <c r="AH106" s="337"/>
      <c r="AI106" s="337"/>
      <c r="AJ106" s="337"/>
      <c r="AK106" s="337"/>
      <c r="AL106" s="337"/>
      <c r="AM106" s="565"/>
      <c r="AN106" s="343">
        <f>AN17-AN105</f>
        <v>2693552.5631665215</v>
      </c>
      <c r="AO106" s="337"/>
      <c r="AP106" s="337"/>
      <c r="AQ106" s="337"/>
      <c r="AR106" s="337"/>
      <c r="AS106" s="337"/>
      <c r="AT106" s="337"/>
      <c r="AU106" s="337"/>
      <c r="AV106" s="337"/>
      <c r="AW106" s="337"/>
      <c r="AX106" s="337"/>
      <c r="AY106" s="565"/>
      <c r="AZ106" s="857">
        <f>AZ17-AZ105</f>
        <v>709305.9885985814</v>
      </c>
      <c r="BA106" s="344">
        <f>BA17-BA105</f>
        <v>21974239.474243388</v>
      </c>
      <c r="BB106" s="337"/>
      <c r="BC106" s="337"/>
      <c r="BD106" s="337"/>
      <c r="BE106" s="337"/>
      <c r="BF106" s="337"/>
      <c r="BG106" s="337"/>
      <c r="BH106" s="337"/>
      <c r="BI106" s="337"/>
      <c r="BJ106" s="337"/>
      <c r="BK106" s="337"/>
      <c r="BL106" s="338"/>
    </row>
    <row r="107" spans="1:64" x14ac:dyDescent="0.25">
      <c r="A107" s="266"/>
      <c r="B107" s="126" t="s">
        <v>270</v>
      </c>
      <c r="C107" s="127" t="s">
        <v>26</v>
      </c>
      <c r="D107" s="257">
        <v>1976509.4330782942</v>
      </c>
      <c r="E107" s="339"/>
      <c r="F107" s="339"/>
      <c r="G107" s="339"/>
      <c r="H107" s="339"/>
      <c r="I107" s="339"/>
      <c r="J107" s="339"/>
      <c r="K107" s="339"/>
      <c r="L107" s="339"/>
      <c r="M107" s="339"/>
      <c r="N107" s="339"/>
      <c r="O107" s="376"/>
      <c r="P107" s="257">
        <v>1459981.6226209055</v>
      </c>
      <c r="Q107" s="339"/>
      <c r="R107" s="339"/>
      <c r="S107" s="339"/>
      <c r="T107" s="339"/>
      <c r="U107" s="339"/>
      <c r="V107" s="339"/>
      <c r="W107" s="339"/>
      <c r="X107" s="339"/>
      <c r="Y107" s="339"/>
      <c r="Z107" s="339"/>
      <c r="AA107" s="376"/>
      <c r="AB107" s="257">
        <v>1668781.5598900896</v>
      </c>
      <c r="AC107" s="339"/>
      <c r="AD107" s="339"/>
      <c r="AE107" s="339"/>
      <c r="AF107" s="339"/>
      <c r="AG107" s="339"/>
      <c r="AH107" s="339"/>
      <c r="AI107" s="339"/>
      <c r="AJ107" s="339"/>
      <c r="AK107" s="339"/>
      <c r="AL107" s="339"/>
      <c r="AM107" s="339"/>
      <c r="AN107" s="257">
        <v>740457.59961447667</v>
      </c>
      <c r="AO107" s="339"/>
      <c r="AP107" s="339"/>
      <c r="AQ107" s="339"/>
      <c r="AR107" s="339"/>
      <c r="AS107" s="339"/>
      <c r="AT107" s="339"/>
      <c r="AU107" s="339"/>
      <c r="AV107" s="339"/>
      <c r="AW107" s="339"/>
      <c r="AX107" s="339"/>
      <c r="AY107" s="376"/>
      <c r="AZ107" s="257">
        <v>194988.21626575</v>
      </c>
      <c r="BA107" s="295">
        <f>D107+P107+AB107+AN107+AZ107</f>
        <v>6040718.4314695159</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5213412.1132232491</v>
      </c>
      <c r="E108" s="341"/>
      <c r="F108" s="341"/>
      <c r="G108" s="341"/>
      <c r="H108" s="341"/>
      <c r="I108" s="341"/>
      <c r="J108" s="341"/>
      <c r="K108" s="341"/>
      <c r="L108" s="341"/>
      <c r="M108" s="341"/>
      <c r="N108" s="341"/>
      <c r="O108" s="1117"/>
      <c r="P108" s="549">
        <f>P106-P107</f>
        <v>3850973.7161237495</v>
      </c>
      <c r="Q108" s="341"/>
      <c r="R108" s="341"/>
      <c r="S108" s="341"/>
      <c r="T108" s="341"/>
      <c r="U108" s="341"/>
      <c r="V108" s="341"/>
      <c r="W108" s="341"/>
      <c r="X108" s="341"/>
      <c r="Y108" s="341"/>
      <c r="Z108" s="341"/>
      <c r="AA108" s="1117"/>
      <c r="AB108" s="556">
        <f>AB106-AB107</f>
        <v>4401722.4775420297</v>
      </c>
      <c r="AC108" s="341"/>
      <c r="AD108" s="341"/>
      <c r="AE108" s="341"/>
      <c r="AF108" s="341"/>
      <c r="AG108" s="341"/>
      <c r="AH108" s="341"/>
      <c r="AI108" s="341"/>
      <c r="AJ108" s="341"/>
      <c r="AK108" s="341"/>
      <c r="AL108" s="341"/>
      <c r="AM108" s="341"/>
      <c r="AN108" s="549">
        <f>AN106-AN107</f>
        <v>1953094.9635520447</v>
      </c>
      <c r="AO108" s="341"/>
      <c r="AP108" s="341"/>
      <c r="AQ108" s="341"/>
      <c r="AR108" s="341"/>
      <c r="AS108" s="341"/>
      <c r="AT108" s="341"/>
      <c r="AU108" s="341"/>
      <c r="AV108" s="341"/>
      <c r="AW108" s="341"/>
      <c r="AX108" s="341"/>
      <c r="AY108" s="1117"/>
      <c r="AZ108" s="578">
        <f>AZ106-AZ107</f>
        <v>514317.7723328314</v>
      </c>
      <c r="BA108" s="346">
        <f>BA106-BA107</f>
        <v>15933521.042773873</v>
      </c>
      <c r="BB108" s="517"/>
      <c r="BC108" s="517"/>
      <c r="BD108" s="517"/>
      <c r="BE108" s="517"/>
      <c r="BF108" s="517"/>
      <c r="BG108" s="517"/>
      <c r="BH108" s="517"/>
      <c r="BI108" s="517"/>
      <c r="BJ108" s="341"/>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16283.721198154999</v>
      </c>
      <c r="E9" s="736">
        <v>8178.7811059900005</v>
      </c>
      <c r="F9" s="736">
        <v>1320.4562211980001</v>
      </c>
      <c r="G9" s="736">
        <v>4607.4838709669993</v>
      </c>
      <c r="H9" s="736">
        <v>785</v>
      </c>
      <c r="I9" s="736">
        <v>35</v>
      </c>
      <c r="J9" s="736">
        <v>1066</v>
      </c>
      <c r="K9" s="736">
        <v>0</v>
      </c>
      <c r="L9" s="736">
        <v>87</v>
      </c>
      <c r="M9" s="736">
        <v>204</v>
      </c>
      <c r="N9" s="736">
        <v>0</v>
      </c>
      <c r="O9" s="803">
        <v>0</v>
      </c>
      <c r="P9" s="741">
        <f>SUM(Q9:AA9)</f>
        <v>16682.718279573</v>
      </c>
      <c r="Q9" s="736">
        <v>8477.2559139820005</v>
      </c>
      <c r="R9" s="736">
        <v>1367.3290322580001</v>
      </c>
      <c r="S9" s="736">
        <v>4655.1333333330003</v>
      </c>
      <c r="T9" s="736">
        <v>788</v>
      </c>
      <c r="U9" s="736">
        <v>32</v>
      </c>
      <c r="V9" s="736">
        <v>1081</v>
      </c>
      <c r="W9" s="736">
        <v>0</v>
      </c>
      <c r="X9" s="736">
        <v>84</v>
      </c>
      <c r="Y9" s="736">
        <v>198</v>
      </c>
      <c r="Z9" s="736">
        <v>0</v>
      </c>
      <c r="AA9" s="737">
        <v>0</v>
      </c>
      <c r="AB9" s="741">
        <f>SUM(AC9:AM9)</f>
        <v>16969.664516129997</v>
      </c>
      <c r="AC9" s="736">
        <v>8671.3419354849993</v>
      </c>
      <c r="AD9" s="736">
        <v>1415.751612903</v>
      </c>
      <c r="AE9" s="736">
        <v>4686.7322580640002</v>
      </c>
      <c r="AF9" s="736">
        <v>786.80645161300004</v>
      </c>
      <c r="AG9" s="736">
        <v>31</v>
      </c>
      <c r="AH9" s="736">
        <v>1101.032258065</v>
      </c>
      <c r="AI9" s="736">
        <v>0</v>
      </c>
      <c r="AJ9" s="736">
        <v>84</v>
      </c>
      <c r="AK9" s="736">
        <v>193</v>
      </c>
      <c r="AL9" s="736">
        <v>0</v>
      </c>
      <c r="AM9" s="737">
        <v>0</v>
      </c>
      <c r="AN9" s="735">
        <f>SUM(AO9:AY9)</f>
        <v>17249.102150539002</v>
      </c>
      <c r="AO9" s="736">
        <v>8737.2634408609993</v>
      </c>
      <c r="AP9" s="736">
        <v>1477.483870968</v>
      </c>
      <c r="AQ9" s="736">
        <v>4752.35483871</v>
      </c>
      <c r="AR9" s="736">
        <v>804</v>
      </c>
      <c r="AS9" s="736">
        <v>32</v>
      </c>
      <c r="AT9" s="736">
        <v>1142</v>
      </c>
      <c r="AU9" s="736">
        <v>0</v>
      </c>
      <c r="AV9" s="736">
        <v>83</v>
      </c>
      <c r="AW9" s="736">
        <v>221</v>
      </c>
      <c r="AX9" s="736">
        <v>0</v>
      </c>
      <c r="AY9" s="737">
        <v>0</v>
      </c>
      <c r="AZ9" s="852"/>
      <c r="BA9" s="739">
        <f>AN9+AB9+P9+D9+AZ9</f>
        <v>67185.206144397001</v>
      </c>
      <c r="BB9" s="740">
        <f t="shared" ref="BB9:BL9" si="0">AO9+AC9+Q9+E9</f>
        <v>34064.642396317999</v>
      </c>
      <c r="BC9" s="740">
        <f t="shared" si="0"/>
        <v>5581.0207373269996</v>
      </c>
      <c r="BD9" s="740">
        <f t="shared" si="0"/>
        <v>18701.704301074002</v>
      </c>
      <c r="BE9" s="740">
        <f t="shared" si="0"/>
        <v>3163.8064516129998</v>
      </c>
      <c r="BF9" s="740">
        <f t="shared" si="0"/>
        <v>130</v>
      </c>
      <c r="BG9" s="740">
        <f t="shared" si="0"/>
        <v>4390.032258065</v>
      </c>
      <c r="BH9" s="740">
        <f t="shared" si="0"/>
        <v>0</v>
      </c>
      <c r="BI9" s="741">
        <f t="shared" si="0"/>
        <v>338</v>
      </c>
      <c r="BJ9" s="741">
        <f t="shared" si="0"/>
        <v>816</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27656590.970000003</v>
      </c>
      <c r="E11" s="249">
        <v>11152013.41</v>
      </c>
      <c r="F11" s="249">
        <v>1800481.67</v>
      </c>
      <c r="G11" s="249">
        <v>6282442.4900000002</v>
      </c>
      <c r="H11" s="249">
        <v>1070371.0499999998</v>
      </c>
      <c r="I11" s="249">
        <v>47723.55</v>
      </c>
      <c r="J11" s="249">
        <v>1453522.98</v>
      </c>
      <c r="K11" s="249">
        <v>0</v>
      </c>
      <c r="L11" s="249">
        <v>118627.10999999999</v>
      </c>
      <c r="M11" s="249">
        <v>5731408.71</v>
      </c>
      <c r="N11" s="249">
        <v>0</v>
      </c>
      <c r="O11" s="249">
        <v>0</v>
      </c>
      <c r="P11" s="269">
        <f t="shared" ref="P11:P16" si="2">SUM(Q11:AA11)</f>
        <v>28039867.440000001</v>
      </c>
      <c r="Q11" s="249">
        <v>11558992.75</v>
      </c>
      <c r="R11" s="249">
        <v>1864394.15</v>
      </c>
      <c r="S11" s="249">
        <v>6347413.9500000002</v>
      </c>
      <c r="T11" s="249">
        <v>1074461.6399999999</v>
      </c>
      <c r="U11" s="249">
        <v>43632.959999999999</v>
      </c>
      <c r="V11" s="249">
        <v>1473975.93</v>
      </c>
      <c r="W11" s="249">
        <v>0</v>
      </c>
      <c r="X11" s="249">
        <v>114536.51999999999</v>
      </c>
      <c r="Y11" s="249">
        <v>5562459.54</v>
      </c>
      <c r="Z11" s="249">
        <v>0</v>
      </c>
      <c r="AA11" s="250">
        <v>0</v>
      </c>
      <c r="AB11" s="269">
        <f t="shared" ref="AB11:AB16" si="3">SUM(AC11:AM11)</f>
        <v>28297478.750000004</v>
      </c>
      <c r="AC11" s="249">
        <v>11823634.859999999</v>
      </c>
      <c r="AD11" s="249">
        <v>1930419.8</v>
      </c>
      <c r="AE11" s="249">
        <v>6390500.040000001</v>
      </c>
      <c r="AF11" s="249">
        <v>1072834.2</v>
      </c>
      <c r="AG11" s="249">
        <v>42269.43</v>
      </c>
      <c r="AH11" s="249">
        <v>1501290.51</v>
      </c>
      <c r="AI11" s="249">
        <v>0</v>
      </c>
      <c r="AJ11" s="251">
        <v>114536.51999999999</v>
      </c>
      <c r="AK11" s="249">
        <v>5421993.3899999997</v>
      </c>
      <c r="AL11" s="249">
        <v>0</v>
      </c>
      <c r="AM11" s="250">
        <v>0</v>
      </c>
      <c r="AN11" s="269">
        <f t="shared" ref="AN11:AN16" si="4">SUM(AO11:AY11)</f>
        <v>28150145.400000006</v>
      </c>
      <c r="AO11" s="249">
        <v>10953470.34</v>
      </c>
      <c r="AP11" s="249">
        <v>1852247.65</v>
      </c>
      <c r="AQ11" s="249">
        <v>5957789.6400000006</v>
      </c>
      <c r="AR11" s="249">
        <v>1007934.6000000001</v>
      </c>
      <c r="AS11" s="249">
        <v>40116.800000000003</v>
      </c>
      <c r="AT11" s="249">
        <v>1431668.3</v>
      </c>
      <c r="AU11" s="249">
        <v>0</v>
      </c>
      <c r="AV11" s="249">
        <v>104052.95</v>
      </c>
      <c r="AW11" s="249">
        <v>6802865.1199999992</v>
      </c>
      <c r="AX11" s="249">
        <v>0</v>
      </c>
      <c r="AY11" s="250">
        <v>0</v>
      </c>
      <c r="AZ11" s="853">
        <v>1451874.7728118072</v>
      </c>
      <c r="BA11" s="320">
        <f t="shared" ref="BA11:BA16" si="5">SUM(BB11:BL11)+AZ11</f>
        <v>113595957.33281177</v>
      </c>
      <c r="BB11" s="270">
        <f t="shared" ref="BB11:BL16" si="6">E11+Q11+AC11+AO11</f>
        <v>45488111.359999999</v>
      </c>
      <c r="BC11" s="270">
        <f t="shared" si="6"/>
        <v>7447543.2699999996</v>
      </c>
      <c r="BD11" s="270">
        <f t="shared" si="6"/>
        <v>24978146.120000005</v>
      </c>
      <c r="BE11" s="270">
        <f t="shared" si="6"/>
        <v>4225601.49</v>
      </c>
      <c r="BF11" s="270">
        <f t="shared" si="6"/>
        <v>173742.74</v>
      </c>
      <c r="BG11" s="270">
        <f t="shared" si="6"/>
        <v>5860457.7199999997</v>
      </c>
      <c r="BH11" s="270">
        <f t="shared" si="6"/>
        <v>0</v>
      </c>
      <c r="BI11" s="270">
        <f t="shared" si="6"/>
        <v>451753.1</v>
      </c>
      <c r="BJ11" s="270">
        <f t="shared" si="6"/>
        <v>23518726.759999998</v>
      </c>
      <c r="BK11" s="270">
        <f t="shared" si="6"/>
        <v>0</v>
      </c>
      <c r="BL11" s="294">
        <f t="shared" si="6"/>
        <v>0</v>
      </c>
    </row>
    <row r="12" spans="1:64" x14ac:dyDescent="0.25">
      <c r="A12" s="1529"/>
      <c r="B12" s="126" t="s">
        <v>1314</v>
      </c>
      <c r="C12" s="127" t="s">
        <v>1323</v>
      </c>
      <c r="D12" s="269">
        <f t="shared" si="1"/>
        <v>415688.95479493478</v>
      </c>
      <c r="E12" s="249">
        <v>168612.60117507531</v>
      </c>
      <c r="F12" s="249">
        <v>27606.106421531287</v>
      </c>
      <c r="G12" s="249">
        <v>92587.492949373482</v>
      </c>
      <c r="H12" s="249">
        <v>15663.205999462582</v>
      </c>
      <c r="I12" s="249">
        <v>644.01916128893333</v>
      </c>
      <c r="J12" s="249">
        <v>21723.192955306535</v>
      </c>
      <c r="K12" s="249">
        <v>0</v>
      </c>
      <c r="L12" s="249">
        <v>1674.5312786691154</v>
      </c>
      <c r="M12" s="249">
        <v>87177.804854227536</v>
      </c>
      <c r="N12" s="249">
        <v>0</v>
      </c>
      <c r="O12" s="249">
        <v>0</v>
      </c>
      <c r="P12" s="269">
        <f t="shared" si="2"/>
        <v>427979.17937390355</v>
      </c>
      <c r="Q12" s="249">
        <v>173597.78712091804</v>
      </c>
      <c r="R12" s="249">
        <v>28422.306235738295</v>
      </c>
      <c r="S12" s="249">
        <v>95324.926957243239</v>
      </c>
      <c r="T12" s="249">
        <v>16126.303027034583</v>
      </c>
      <c r="U12" s="249">
        <v>663.06017749612306</v>
      </c>
      <c r="V12" s="249">
        <v>22365.459046126041</v>
      </c>
      <c r="W12" s="249">
        <v>0</v>
      </c>
      <c r="X12" s="249">
        <v>1724.040329227131</v>
      </c>
      <c r="Y12" s="249">
        <v>89755.296480120087</v>
      </c>
      <c r="Z12" s="249">
        <v>0</v>
      </c>
      <c r="AA12" s="250">
        <v>0</v>
      </c>
      <c r="AB12" s="269">
        <f t="shared" si="3"/>
        <v>440938.30490562186</v>
      </c>
      <c r="AC12" s="249">
        <v>178854.29403468795</v>
      </c>
      <c r="AD12" s="249">
        <v>29282.928088765595</v>
      </c>
      <c r="AE12" s="249">
        <v>98211.347031574827</v>
      </c>
      <c r="AF12" s="249">
        <v>16614.604316820674</v>
      </c>
      <c r="AG12" s="249">
        <v>683.13750950051178</v>
      </c>
      <c r="AH12" s="249">
        <v>23042.680755315865</v>
      </c>
      <c r="AI12" s="249">
        <v>0</v>
      </c>
      <c r="AJ12" s="249">
        <v>1776.2439319371599</v>
      </c>
      <c r="AK12" s="249">
        <v>92473.069237019285</v>
      </c>
      <c r="AL12" s="249">
        <v>0</v>
      </c>
      <c r="AM12" s="250">
        <v>0</v>
      </c>
      <c r="AN12" s="269">
        <f t="shared" si="4"/>
        <v>385011.91498509439</v>
      </c>
      <c r="AO12" s="249">
        <v>156169.31775600972</v>
      </c>
      <c r="AP12" s="249">
        <v>25568.829231653152</v>
      </c>
      <c r="AQ12" s="249">
        <v>85754.715281507844</v>
      </c>
      <c r="AR12" s="249">
        <v>14507.29173122738</v>
      </c>
      <c r="AS12" s="249">
        <v>596.49179444102958</v>
      </c>
      <c r="AT12" s="249">
        <v>20120.063385949736</v>
      </c>
      <c r="AU12" s="249">
        <v>0</v>
      </c>
      <c r="AV12" s="249">
        <v>1550.9541133246653</v>
      </c>
      <c r="AW12" s="249">
        <v>80744.251690980935</v>
      </c>
      <c r="AX12" s="249">
        <v>0</v>
      </c>
      <c r="AY12" s="250">
        <v>0</v>
      </c>
      <c r="AZ12" s="853"/>
      <c r="BA12" s="289">
        <f t="shared" si="5"/>
        <v>1669618.3540595544</v>
      </c>
      <c r="BB12" s="270">
        <f t="shared" si="6"/>
        <v>677234.000086691</v>
      </c>
      <c r="BC12" s="270">
        <f t="shared" si="6"/>
        <v>110880.16997768832</v>
      </c>
      <c r="BD12" s="270">
        <f t="shared" si="6"/>
        <v>371878.48221969942</v>
      </c>
      <c r="BE12" s="270">
        <f t="shared" si="6"/>
        <v>62911.405074545219</v>
      </c>
      <c r="BF12" s="270">
        <f t="shared" si="6"/>
        <v>2586.7086427265976</v>
      </c>
      <c r="BG12" s="270">
        <f t="shared" si="6"/>
        <v>87251.396142698184</v>
      </c>
      <c r="BH12" s="270">
        <f t="shared" si="6"/>
        <v>0</v>
      </c>
      <c r="BI12" s="270">
        <f t="shared" si="6"/>
        <v>6725.7696531580714</v>
      </c>
      <c r="BJ12" s="270">
        <f t="shared" si="6"/>
        <v>350150.42226234783</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10032.694225763458</v>
      </c>
      <c r="E16" s="249">
        <v>4069.4818822757611</v>
      </c>
      <c r="F16" s="249">
        <v>666.27612135554216</v>
      </c>
      <c r="G16" s="249">
        <v>2234.6083415888083</v>
      </c>
      <c r="H16" s="249">
        <v>378.03303305297885</v>
      </c>
      <c r="I16" s="249">
        <v>15.543466445799437</v>
      </c>
      <c r="J16" s="249">
        <v>524.29142033702396</v>
      </c>
      <c r="K16" s="249">
        <v>0</v>
      </c>
      <c r="L16" s="249">
        <v>40.41497878780936</v>
      </c>
      <c r="M16" s="249">
        <v>2104.0449819197352</v>
      </c>
      <c r="N16" s="249">
        <v>0</v>
      </c>
      <c r="O16" s="249">
        <v>0</v>
      </c>
      <c r="P16" s="269">
        <f t="shared" si="2"/>
        <v>65991.92787801419</v>
      </c>
      <c r="Q16" s="249">
        <v>27186.18127616357</v>
      </c>
      <c r="R16" s="249">
        <v>4387.6401680719164</v>
      </c>
      <c r="S16" s="249">
        <v>14928.784550195225</v>
      </c>
      <c r="T16" s="249">
        <v>2527.0147873356159</v>
      </c>
      <c r="U16" s="249">
        <v>102.67180520259711</v>
      </c>
      <c r="V16" s="249">
        <v>3468.1691656464382</v>
      </c>
      <c r="W16" s="249">
        <v>0</v>
      </c>
      <c r="X16" s="249">
        <v>269.40887915602286</v>
      </c>
      <c r="Y16" s="249">
        <v>13122.057246242804</v>
      </c>
      <c r="Z16" s="249">
        <v>0</v>
      </c>
      <c r="AA16" s="250">
        <v>0</v>
      </c>
      <c r="AB16" s="269">
        <f t="shared" si="3"/>
        <v>1619.4665719651071</v>
      </c>
      <c r="AC16" s="249">
        <v>656.89133200525987</v>
      </c>
      <c r="AD16" s="249">
        <v>107.54956564538952</v>
      </c>
      <c r="AE16" s="249">
        <v>360.70804404108844</v>
      </c>
      <c r="AF16" s="249">
        <v>61.021680353394011</v>
      </c>
      <c r="AG16" s="249">
        <v>2.5090094201010049</v>
      </c>
      <c r="AH16" s="249">
        <v>84.630549889932993</v>
      </c>
      <c r="AI16" s="249">
        <v>0</v>
      </c>
      <c r="AJ16" s="249">
        <v>6.5237418464784849</v>
      </c>
      <c r="AK16" s="249">
        <v>339.6326487634625</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77644.088675742751</v>
      </c>
      <c r="BB16" s="270">
        <f t="shared" si="6"/>
        <v>31912.554490444592</v>
      </c>
      <c r="BC16" s="270">
        <f t="shared" si="6"/>
        <v>5161.4658550728482</v>
      </c>
      <c r="BD16" s="270">
        <f t="shared" si="6"/>
        <v>17524.100935825125</v>
      </c>
      <c r="BE16" s="270">
        <f t="shared" si="6"/>
        <v>2966.0695007419886</v>
      </c>
      <c r="BF16" s="270">
        <f t="shared" si="6"/>
        <v>120.72428106849756</v>
      </c>
      <c r="BG16" s="270">
        <f t="shared" si="6"/>
        <v>4077.0911358733947</v>
      </c>
      <c r="BH16" s="270">
        <f t="shared" si="6"/>
        <v>0</v>
      </c>
      <c r="BI16" s="270">
        <f t="shared" si="6"/>
        <v>316.34759979031065</v>
      </c>
      <c r="BJ16" s="270">
        <f t="shared" si="6"/>
        <v>15565.734876926002</v>
      </c>
      <c r="BK16" s="270">
        <f t="shared" si="6"/>
        <v>0</v>
      </c>
      <c r="BL16" s="290">
        <f t="shared" si="6"/>
        <v>0</v>
      </c>
    </row>
    <row r="17" spans="1:64" s="209" customFormat="1" x14ac:dyDescent="0.25">
      <c r="A17" s="1529"/>
      <c r="B17" s="128" t="s">
        <v>202</v>
      </c>
      <c r="C17" s="308" t="s">
        <v>14</v>
      </c>
      <c r="D17" s="271">
        <f>SUM(D11:D16)</f>
        <v>28082312.6190207</v>
      </c>
      <c r="E17" s="271">
        <f>SUM(E11:E16)</f>
        <v>11324695.493057352</v>
      </c>
      <c r="F17" s="271">
        <f>SUM(F11:F16)</f>
        <v>1828754.0525428867</v>
      </c>
      <c r="G17" s="271">
        <f t="shared" ref="G17:O17" si="7">SUM(G11:G16)</f>
        <v>6377264.591290962</v>
      </c>
      <c r="H17" s="271">
        <f t="shared" si="7"/>
        <v>1086412.2890325154</v>
      </c>
      <c r="I17" s="271">
        <f t="shared" si="7"/>
        <v>48383.112627734736</v>
      </c>
      <c r="J17" s="271">
        <f t="shared" si="7"/>
        <v>1475770.4643756435</v>
      </c>
      <c r="K17" s="271">
        <f t="shared" si="7"/>
        <v>0</v>
      </c>
      <c r="L17" s="271">
        <f t="shared" si="7"/>
        <v>120342.05625745692</v>
      </c>
      <c r="M17" s="271">
        <f t="shared" si="7"/>
        <v>5820690.5598361474</v>
      </c>
      <c r="N17" s="271">
        <f t="shared" si="7"/>
        <v>0</v>
      </c>
      <c r="O17" s="271">
        <f t="shared" si="7"/>
        <v>0</v>
      </c>
      <c r="P17" s="287">
        <f>SUM(P11:P16)</f>
        <v>28533838.547251921</v>
      </c>
      <c r="Q17" s="271">
        <f>SUM(Q11:Q16)</f>
        <v>11759776.718397081</v>
      </c>
      <c r="R17" s="271">
        <f>SUM(R11:R16)</f>
        <v>1897204.0964038102</v>
      </c>
      <c r="S17" s="271">
        <f t="shared" ref="S17:AA17" si="8">SUM(S11:S16)</f>
        <v>6457667.6615074389</v>
      </c>
      <c r="T17" s="271">
        <f t="shared" si="8"/>
        <v>1093114.95781437</v>
      </c>
      <c r="U17" s="271">
        <f t="shared" si="8"/>
        <v>44398.691982698721</v>
      </c>
      <c r="V17" s="271">
        <f t="shared" si="8"/>
        <v>1499809.5582117725</v>
      </c>
      <c r="W17" s="271">
        <f t="shared" si="8"/>
        <v>0</v>
      </c>
      <c r="X17" s="271">
        <f t="shared" si="8"/>
        <v>116529.96920838315</v>
      </c>
      <c r="Y17" s="271">
        <f t="shared" si="8"/>
        <v>5665336.8937263628</v>
      </c>
      <c r="Z17" s="271">
        <f t="shared" si="8"/>
        <v>0</v>
      </c>
      <c r="AA17" s="280">
        <f t="shared" si="8"/>
        <v>0</v>
      </c>
      <c r="AB17" s="287">
        <f>SUM(AB11:AB16)</f>
        <v>28740036.521477591</v>
      </c>
      <c r="AC17" s="271">
        <f>SUM(AC11:AC16)</f>
        <v>12003146.045366693</v>
      </c>
      <c r="AD17" s="271">
        <f>SUM(AD11:AD16)</f>
        <v>1959810.277654411</v>
      </c>
      <c r="AE17" s="271">
        <f t="shared" ref="AE17:AM17" si="9">SUM(AE11:AE16)</f>
        <v>6489072.0950756166</v>
      </c>
      <c r="AF17" s="271">
        <f t="shared" si="9"/>
        <v>1089509.825997174</v>
      </c>
      <c r="AG17" s="271">
        <f t="shared" si="9"/>
        <v>42955.076518920614</v>
      </c>
      <c r="AH17" s="271">
        <f t="shared" si="9"/>
        <v>1524417.8213052058</v>
      </c>
      <c r="AI17" s="271">
        <f t="shared" si="9"/>
        <v>0</v>
      </c>
      <c r="AJ17" s="271">
        <f t="shared" si="9"/>
        <v>116319.28767378363</v>
      </c>
      <c r="AK17" s="271">
        <f t="shared" si="9"/>
        <v>5514806.0918857818</v>
      </c>
      <c r="AL17" s="271">
        <f t="shared" si="9"/>
        <v>0</v>
      </c>
      <c r="AM17" s="271">
        <f t="shared" si="9"/>
        <v>0</v>
      </c>
      <c r="AN17" s="287">
        <f>SUM(AN11:AN16)</f>
        <v>28535157.3149851</v>
      </c>
      <c r="AO17" s="271">
        <f>SUM(AO11:AO16)</f>
        <v>11109639.65775601</v>
      </c>
      <c r="AP17" s="271">
        <f t="shared" ref="AP17:AZ17" si="10">SUM(AP11:AP16)</f>
        <v>1877816.479231653</v>
      </c>
      <c r="AQ17" s="271">
        <f t="shared" si="10"/>
        <v>6043544.3552815085</v>
      </c>
      <c r="AR17" s="271">
        <f t="shared" si="10"/>
        <v>1022441.8917312275</v>
      </c>
      <c r="AS17" s="271">
        <f t="shared" si="10"/>
        <v>40713.291794441029</v>
      </c>
      <c r="AT17" s="271">
        <f t="shared" si="10"/>
        <v>1451788.3633859497</v>
      </c>
      <c r="AU17" s="271">
        <f t="shared" si="10"/>
        <v>0</v>
      </c>
      <c r="AV17" s="271">
        <f t="shared" si="10"/>
        <v>105603.90411332466</v>
      </c>
      <c r="AW17" s="271">
        <f t="shared" si="10"/>
        <v>6883609.3716909802</v>
      </c>
      <c r="AX17" s="271">
        <f t="shared" si="10"/>
        <v>0</v>
      </c>
      <c r="AY17" s="280">
        <f t="shared" si="10"/>
        <v>0</v>
      </c>
      <c r="AZ17" s="292">
        <f t="shared" si="10"/>
        <v>1451874.7728118072</v>
      </c>
      <c r="BA17" s="291">
        <f>SUM(BA11:BA16)</f>
        <v>115343219.77554706</v>
      </c>
      <c r="BB17" s="271">
        <f>SUM(BB11:BB16)</f>
        <v>46197257.914577134</v>
      </c>
      <c r="BC17" s="271">
        <f t="shared" ref="BC17:BL17" si="11">SUM(BC11:BC16)</f>
        <v>7563584.905832761</v>
      </c>
      <c r="BD17" s="271">
        <f t="shared" si="11"/>
        <v>25367548.703155529</v>
      </c>
      <c r="BE17" s="271">
        <f t="shared" si="11"/>
        <v>4291478.964575287</v>
      </c>
      <c r="BF17" s="271">
        <f t="shared" si="11"/>
        <v>176450.17292379506</v>
      </c>
      <c r="BG17" s="271">
        <f t="shared" si="11"/>
        <v>5951786.2072785711</v>
      </c>
      <c r="BH17" s="271">
        <f t="shared" si="11"/>
        <v>0</v>
      </c>
      <c r="BI17" s="271">
        <f t="shared" si="11"/>
        <v>458795.21725294838</v>
      </c>
      <c r="BJ17" s="271">
        <f>SUM(BJ11:BJ16)</f>
        <v>23884442.917139273</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1712676.4699999997</v>
      </c>
      <c r="E20" s="251">
        <v>374309.85000000003</v>
      </c>
      <c r="F20" s="251">
        <v>35031.47</v>
      </c>
      <c r="G20" s="251">
        <v>553360.28</v>
      </c>
      <c r="H20" s="251">
        <v>161055.34999999995</v>
      </c>
      <c r="I20" s="251">
        <v>42235.93</v>
      </c>
      <c r="J20" s="251">
        <v>117964.50999999998</v>
      </c>
      <c r="K20" s="251">
        <v>0</v>
      </c>
      <c r="L20" s="251">
        <v>0</v>
      </c>
      <c r="M20" s="251">
        <v>428719.07999999996</v>
      </c>
      <c r="N20" s="251">
        <v>0</v>
      </c>
      <c r="O20" s="252">
        <v>0</v>
      </c>
      <c r="P20" s="272">
        <f t="shared" ref="P20:P27" si="13">SUM(Q20:AA20)</f>
        <v>1626200.3800000001</v>
      </c>
      <c r="Q20" s="251">
        <v>339345.12</v>
      </c>
      <c r="R20" s="251">
        <v>225570.52000000002</v>
      </c>
      <c r="S20" s="251">
        <v>333790.13</v>
      </c>
      <c r="T20" s="251">
        <v>76528.17</v>
      </c>
      <c r="U20" s="251">
        <v>0</v>
      </c>
      <c r="V20" s="251">
        <v>426197.56000000011</v>
      </c>
      <c r="W20" s="251">
        <v>0</v>
      </c>
      <c r="X20" s="251">
        <v>41148.94</v>
      </c>
      <c r="Y20" s="251">
        <v>183619.94000000003</v>
      </c>
      <c r="Z20" s="251">
        <v>0</v>
      </c>
      <c r="AA20" s="252">
        <v>0</v>
      </c>
      <c r="AB20" s="272">
        <f t="shared" ref="AB20:AB27" si="14">SUM(AC20:AM20)</f>
        <v>2273615.04</v>
      </c>
      <c r="AC20" s="251">
        <v>419692.99</v>
      </c>
      <c r="AD20" s="251">
        <v>152716.03</v>
      </c>
      <c r="AE20" s="251">
        <v>780164.4800000001</v>
      </c>
      <c r="AF20" s="251">
        <v>99684.75</v>
      </c>
      <c r="AG20" s="251">
        <v>0</v>
      </c>
      <c r="AH20" s="251">
        <v>477162.53999999992</v>
      </c>
      <c r="AI20" s="251">
        <v>0</v>
      </c>
      <c r="AJ20" s="251">
        <v>0</v>
      </c>
      <c r="AK20" s="251">
        <v>344194.25</v>
      </c>
      <c r="AL20" s="251">
        <v>0</v>
      </c>
      <c r="AM20" s="252">
        <v>0</v>
      </c>
      <c r="AN20" s="275">
        <f t="shared" ref="AN20:AN27" si="15">SUM(AO20:AY20)</f>
        <v>2307544.42</v>
      </c>
      <c r="AO20" s="251">
        <v>776347.82</v>
      </c>
      <c r="AP20" s="251">
        <v>115834.09999999999</v>
      </c>
      <c r="AQ20" s="251">
        <v>697605.43</v>
      </c>
      <c r="AR20" s="251">
        <v>91985.150000000009</v>
      </c>
      <c r="AS20" s="251">
        <v>0</v>
      </c>
      <c r="AT20" s="251">
        <v>333850.52</v>
      </c>
      <c r="AU20" s="251">
        <v>0</v>
      </c>
      <c r="AV20" s="249">
        <v>13764.99</v>
      </c>
      <c r="AW20" s="251">
        <v>278156.41000000003</v>
      </c>
      <c r="AX20" s="251">
        <v>0</v>
      </c>
      <c r="AY20" s="252">
        <v>0</v>
      </c>
      <c r="AZ20" s="854">
        <v>438149.62268023333</v>
      </c>
      <c r="BA20" s="293">
        <f t="shared" ref="BA20:BA27" si="16">SUM(BB20:BL20)+AZ20</f>
        <v>8358185.9326802343</v>
      </c>
      <c r="BB20" s="270">
        <f t="shared" ref="BB20:BL27" si="17">E20+Q20+AC20+AO20</f>
        <v>1909695.7799999998</v>
      </c>
      <c r="BC20" s="270">
        <f t="shared" si="17"/>
        <v>529152.12</v>
      </c>
      <c r="BD20" s="270">
        <f t="shared" si="17"/>
        <v>2364920.3200000003</v>
      </c>
      <c r="BE20" s="270">
        <f t="shared" si="17"/>
        <v>429253.42</v>
      </c>
      <c r="BF20" s="270">
        <f t="shared" si="17"/>
        <v>42235.93</v>
      </c>
      <c r="BG20" s="270">
        <f t="shared" si="17"/>
        <v>1355175.13</v>
      </c>
      <c r="BH20" s="270">
        <f t="shared" si="17"/>
        <v>0</v>
      </c>
      <c r="BI20" s="270">
        <f t="shared" si="17"/>
        <v>54913.93</v>
      </c>
      <c r="BJ20" s="270">
        <f t="shared" si="17"/>
        <v>1234689.6800000002</v>
      </c>
      <c r="BK20" s="270">
        <f t="shared" si="17"/>
        <v>0</v>
      </c>
      <c r="BL20" s="294">
        <f t="shared" si="17"/>
        <v>0</v>
      </c>
    </row>
    <row r="21" spans="1:64" ht="24.75" x14ac:dyDescent="0.25">
      <c r="A21" s="1529"/>
      <c r="B21" s="126">
        <v>2.2000000000000002</v>
      </c>
      <c r="C21" s="127" t="s">
        <v>149</v>
      </c>
      <c r="D21" s="273">
        <f t="shared" si="12"/>
        <v>2836.3078390372666</v>
      </c>
      <c r="E21" s="253">
        <v>685.49775438281915</v>
      </c>
      <c r="F21" s="253">
        <v>193.436369130744</v>
      </c>
      <c r="G21" s="253">
        <v>844.04820041763105</v>
      </c>
      <c r="H21" s="253">
        <v>154.34154872771344</v>
      </c>
      <c r="I21" s="253">
        <v>15.057190100015857</v>
      </c>
      <c r="J21" s="253">
        <v>484.18061443375456</v>
      </c>
      <c r="K21" s="253">
        <v>0</v>
      </c>
      <c r="L21" s="253">
        <v>19.576921430378444</v>
      </c>
      <c r="M21" s="253">
        <v>440.16924041421009</v>
      </c>
      <c r="N21" s="253">
        <v>0</v>
      </c>
      <c r="O21" s="254">
        <v>0</v>
      </c>
      <c r="P21" s="273">
        <f t="shared" si="13"/>
        <v>17028.200699539299</v>
      </c>
      <c r="Q21" s="253">
        <v>4115.4888690348425</v>
      </c>
      <c r="R21" s="253">
        <v>1161.3243353960204</v>
      </c>
      <c r="S21" s="253">
        <v>5067.3703181932879</v>
      </c>
      <c r="T21" s="253">
        <v>926.61270114646982</v>
      </c>
      <c r="U21" s="253">
        <v>90.398105404953327</v>
      </c>
      <c r="V21" s="253">
        <v>2906.8511407431533</v>
      </c>
      <c r="W21" s="253">
        <v>0</v>
      </c>
      <c r="X21" s="253">
        <v>117.53299222581883</v>
      </c>
      <c r="Y21" s="253">
        <v>2642.6222373947512</v>
      </c>
      <c r="Z21" s="253">
        <v>0</v>
      </c>
      <c r="AA21" s="254">
        <v>0</v>
      </c>
      <c r="AB21" s="273">
        <f t="shared" si="14"/>
        <v>45236.647732636113</v>
      </c>
      <c r="AC21" s="253">
        <v>10933.094077353167</v>
      </c>
      <c r="AD21" s="253">
        <v>3085.1421586233041</v>
      </c>
      <c r="AE21" s="253">
        <v>13461.836048310601</v>
      </c>
      <c r="AF21" s="253">
        <v>2461.6137128031</v>
      </c>
      <c r="AG21" s="253">
        <v>240.14911041142585</v>
      </c>
      <c r="AH21" s="253">
        <v>7722.2604657559095</v>
      </c>
      <c r="AI21" s="253">
        <v>0</v>
      </c>
      <c r="AJ21" s="253">
        <v>312.23490139071902</v>
      </c>
      <c r="AK21" s="253">
        <v>7020.317257987881</v>
      </c>
      <c r="AL21" s="253">
        <v>0</v>
      </c>
      <c r="AM21" s="254">
        <v>0</v>
      </c>
      <c r="AN21" s="288">
        <f t="shared" si="15"/>
        <v>240818.06679358066</v>
      </c>
      <c r="AO21" s="253">
        <v>58202.51304521472</v>
      </c>
      <c r="AP21" s="253">
        <v>16423.806972041151</v>
      </c>
      <c r="AQ21" s="253">
        <v>71664.31411555392</v>
      </c>
      <c r="AR21" s="253">
        <v>13104.44264158268</v>
      </c>
      <c r="AS21" s="253">
        <v>1278.4378907403984</v>
      </c>
      <c r="AT21" s="253">
        <v>41109.585476604123</v>
      </c>
      <c r="AU21" s="253">
        <v>0</v>
      </c>
      <c r="AV21" s="253">
        <v>1662.1878301594372</v>
      </c>
      <c r="AW21" s="253">
        <v>37372.778821684231</v>
      </c>
      <c r="AX21" s="253">
        <v>0</v>
      </c>
      <c r="AY21" s="254">
        <v>0</v>
      </c>
      <c r="AZ21" s="525">
        <v>-1490702.2177929757</v>
      </c>
      <c r="BA21" s="295">
        <f t="shared" si="16"/>
        <v>-1184782.9947281824</v>
      </c>
      <c r="BB21" s="270">
        <f t="shared" si="17"/>
        <v>73936.593745985549</v>
      </c>
      <c r="BC21" s="270">
        <f t="shared" si="17"/>
        <v>20863.709835191221</v>
      </c>
      <c r="BD21" s="270">
        <f t="shared" si="17"/>
        <v>91037.568682475438</v>
      </c>
      <c r="BE21" s="270">
        <f t="shared" si="17"/>
        <v>16647.010604259965</v>
      </c>
      <c r="BF21" s="270">
        <f t="shared" si="17"/>
        <v>1624.0422966567935</v>
      </c>
      <c r="BG21" s="270">
        <f t="shared" si="17"/>
        <v>52222.87769753694</v>
      </c>
      <c r="BH21" s="270">
        <f t="shared" si="17"/>
        <v>0</v>
      </c>
      <c r="BI21" s="270">
        <f t="shared" si="17"/>
        <v>2111.5326452063537</v>
      </c>
      <c r="BJ21" s="270">
        <f t="shared" si="17"/>
        <v>47475.887557481074</v>
      </c>
      <c r="BK21" s="270">
        <f t="shared" si="17"/>
        <v>0</v>
      </c>
      <c r="BL21" s="290">
        <f t="shared" si="17"/>
        <v>0</v>
      </c>
    </row>
    <row r="22" spans="1:64" x14ac:dyDescent="0.25">
      <c r="A22" s="1529"/>
      <c r="B22" s="126">
        <v>2.2999999999999998</v>
      </c>
      <c r="C22" s="127" t="s">
        <v>150</v>
      </c>
      <c r="D22" s="273">
        <f t="shared" si="12"/>
        <v>282281.56999999995</v>
      </c>
      <c r="E22" s="253">
        <v>115322.31</v>
      </c>
      <c r="F22" s="253">
        <v>24427.11</v>
      </c>
      <c r="G22" s="253">
        <v>71570.049999999988</v>
      </c>
      <c r="H22" s="253">
        <v>21188.430000000004</v>
      </c>
      <c r="I22" s="253">
        <v>416.13</v>
      </c>
      <c r="J22" s="253">
        <v>15074.350000000002</v>
      </c>
      <c r="K22" s="253">
        <v>0</v>
      </c>
      <c r="L22" s="253">
        <v>2767.09</v>
      </c>
      <c r="M22" s="253">
        <v>31516.1</v>
      </c>
      <c r="N22" s="253">
        <v>0</v>
      </c>
      <c r="O22" s="254">
        <v>0</v>
      </c>
      <c r="P22" s="273">
        <f t="shared" si="13"/>
        <v>328927.3600000001</v>
      </c>
      <c r="Q22" s="253">
        <v>119540.90999999997</v>
      </c>
      <c r="R22" s="253">
        <v>35723.530000000013</v>
      </c>
      <c r="S22" s="253">
        <v>93727.94</v>
      </c>
      <c r="T22" s="253">
        <v>17973.399999999998</v>
      </c>
      <c r="U22" s="253">
        <v>375.75</v>
      </c>
      <c r="V22" s="253">
        <v>30905.77</v>
      </c>
      <c r="W22" s="253">
        <v>0</v>
      </c>
      <c r="X22" s="253">
        <v>7935.0300000000007</v>
      </c>
      <c r="Y22" s="253">
        <v>22745.030000000002</v>
      </c>
      <c r="Z22" s="253">
        <v>0</v>
      </c>
      <c r="AA22" s="254">
        <v>0</v>
      </c>
      <c r="AB22" s="273">
        <f t="shared" si="14"/>
        <v>303699.21999999991</v>
      </c>
      <c r="AC22" s="253">
        <v>126613.29999999999</v>
      </c>
      <c r="AD22" s="253">
        <v>28053.93</v>
      </c>
      <c r="AE22" s="253">
        <v>83314.899999999994</v>
      </c>
      <c r="AF22" s="253">
        <v>26374.510000000006</v>
      </c>
      <c r="AG22" s="253">
        <v>0</v>
      </c>
      <c r="AH22" s="253">
        <v>18301.849999999999</v>
      </c>
      <c r="AI22" s="253">
        <v>0</v>
      </c>
      <c r="AJ22" s="253">
        <v>3640.1099999999997</v>
      </c>
      <c r="AK22" s="253">
        <v>17400.620000000003</v>
      </c>
      <c r="AL22" s="253">
        <v>0</v>
      </c>
      <c r="AM22" s="254">
        <v>0</v>
      </c>
      <c r="AN22" s="288">
        <f t="shared" si="15"/>
        <v>362047.44999999995</v>
      </c>
      <c r="AO22" s="253">
        <v>138348.62</v>
      </c>
      <c r="AP22" s="253">
        <v>47166.67</v>
      </c>
      <c r="AQ22" s="253">
        <v>104552.28999999998</v>
      </c>
      <c r="AR22" s="253">
        <v>33082.310000000005</v>
      </c>
      <c r="AS22" s="253">
        <v>0</v>
      </c>
      <c r="AT22" s="253">
        <v>20155.560000000001</v>
      </c>
      <c r="AU22" s="253">
        <v>0</v>
      </c>
      <c r="AV22" s="253">
        <v>2179.12</v>
      </c>
      <c r="AW22" s="253">
        <v>16562.88</v>
      </c>
      <c r="AX22" s="253">
        <v>0</v>
      </c>
      <c r="AY22" s="254">
        <v>0</v>
      </c>
      <c r="AZ22" s="525">
        <v>17856.396432776997</v>
      </c>
      <c r="BA22" s="295">
        <f t="shared" si="16"/>
        <v>1294811.996432777</v>
      </c>
      <c r="BB22" s="270">
        <f t="shared" si="17"/>
        <v>499825.13999999996</v>
      </c>
      <c r="BC22" s="270">
        <f t="shared" si="17"/>
        <v>135371.24</v>
      </c>
      <c r="BD22" s="270">
        <f t="shared" si="17"/>
        <v>353165.17999999993</v>
      </c>
      <c r="BE22" s="270">
        <f t="shared" si="17"/>
        <v>98618.650000000023</v>
      </c>
      <c r="BF22" s="270">
        <f t="shared" si="17"/>
        <v>791.88</v>
      </c>
      <c r="BG22" s="270">
        <f t="shared" si="17"/>
        <v>84437.53</v>
      </c>
      <c r="BH22" s="270">
        <f t="shared" si="17"/>
        <v>0</v>
      </c>
      <c r="BI22" s="270">
        <f t="shared" si="17"/>
        <v>16521.349999999999</v>
      </c>
      <c r="BJ22" s="270">
        <f t="shared" si="17"/>
        <v>88224.63</v>
      </c>
      <c r="BK22" s="270">
        <f t="shared" si="17"/>
        <v>0</v>
      </c>
      <c r="BL22" s="290">
        <f t="shared" si="17"/>
        <v>0</v>
      </c>
    </row>
    <row r="23" spans="1:64" x14ac:dyDescent="0.25">
      <c r="A23" s="1529"/>
      <c r="B23" s="126">
        <v>2.4</v>
      </c>
      <c r="C23" s="127" t="s">
        <v>151</v>
      </c>
      <c r="D23" s="273">
        <f t="shared" si="12"/>
        <v>1271501.8399999996</v>
      </c>
      <c r="E23" s="253">
        <v>419775.12999999995</v>
      </c>
      <c r="F23" s="253">
        <v>85957.73000000001</v>
      </c>
      <c r="G23" s="253">
        <v>509106.02999999997</v>
      </c>
      <c r="H23" s="253">
        <v>30394.699999999997</v>
      </c>
      <c r="I23" s="253">
        <v>28248.699999999997</v>
      </c>
      <c r="J23" s="253">
        <v>117278.2</v>
      </c>
      <c r="K23" s="253">
        <v>0</v>
      </c>
      <c r="L23" s="253">
        <v>36175.159999999996</v>
      </c>
      <c r="M23" s="253">
        <v>44566.19</v>
      </c>
      <c r="N23" s="253">
        <v>0</v>
      </c>
      <c r="O23" s="254">
        <v>0</v>
      </c>
      <c r="P23" s="273">
        <f t="shared" si="13"/>
        <v>1165596.2599999998</v>
      </c>
      <c r="Q23" s="253">
        <v>437772.7699999999</v>
      </c>
      <c r="R23" s="253">
        <v>92271.989999999991</v>
      </c>
      <c r="S23" s="253">
        <v>418920.68999999994</v>
      </c>
      <c r="T23" s="253">
        <v>38726.36</v>
      </c>
      <c r="U23" s="253">
        <v>45918.13</v>
      </c>
      <c r="V23" s="253">
        <v>79789.55</v>
      </c>
      <c r="W23" s="253">
        <v>0</v>
      </c>
      <c r="X23" s="253">
        <v>6057.0200000000013</v>
      </c>
      <c r="Y23" s="253">
        <v>46139.749999999993</v>
      </c>
      <c r="Z23" s="253">
        <v>0</v>
      </c>
      <c r="AA23" s="254">
        <v>0</v>
      </c>
      <c r="AB23" s="273">
        <f t="shared" si="14"/>
        <v>1200306.52</v>
      </c>
      <c r="AC23" s="253">
        <v>420713.68000000005</v>
      </c>
      <c r="AD23" s="253">
        <v>100143.48000000001</v>
      </c>
      <c r="AE23" s="253">
        <v>435853.85</v>
      </c>
      <c r="AF23" s="253">
        <v>45001.94999999999</v>
      </c>
      <c r="AG23" s="253">
        <v>3921.5</v>
      </c>
      <c r="AH23" s="253">
        <v>111443.25</v>
      </c>
      <c r="AI23" s="253">
        <v>0</v>
      </c>
      <c r="AJ23" s="253">
        <v>20663.28</v>
      </c>
      <c r="AK23" s="253">
        <v>62565.530000000006</v>
      </c>
      <c r="AL23" s="253">
        <v>0</v>
      </c>
      <c r="AM23" s="254">
        <v>0</v>
      </c>
      <c r="AN23" s="288">
        <f t="shared" si="15"/>
        <v>1271552.9899999998</v>
      </c>
      <c r="AO23" s="253">
        <v>461336.14999999991</v>
      </c>
      <c r="AP23" s="253">
        <v>114813.20999999999</v>
      </c>
      <c r="AQ23" s="253">
        <v>427157.65999999992</v>
      </c>
      <c r="AR23" s="253">
        <v>71348.740000000005</v>
      </c>
      <c r="AS23" s="253">
        <v>16037.159999999998</v>
      </c>
      <c r="AT23" s="253">
        <v>103325.37000000001</v>
      </c>
      <c r="AU23" s="253">
        <v>0</v>
      </c>
      <c r="AV23" s="253">
        <v>14676.970000000001</v>
      </c>
      <c r="AW23" s="253">
        <v>62857.729999999996</v>
      </c>
      <c r="AX23" s="253">
        <v>0</v>
      </c>
      <c r="AY23" s="254">
        <v>0</v>
      </c>
      <c r="AZ23" s="525">
        <v>78816.408880196483</v>
      </c>
      <c r="BA23" s="295">
        <f t="shared" si="16"/>
        <v>4987774.0188801968</v>
      </c>
      <c r="BB23" s="270">
        <f t="shared" si="17"/>
        <v>1739597.73</v>
      </c>
      <c r="BC23" s="270">
        <f t="shared" si="17"/>
        <v>393186.41000000003</v>
      </c>
      <c r="BD23" s="270">
        <f t="shared" si="17"/>
        <v>1791038.2299999997</v>
      </c>
      <c r="BE23" s="270">
        <f t="shared" si="17"/>
        <v>185471.75</v>
      </c>
      <c r="BF23" s="270">
        <f t="shared" si="17"/>
        <v>94125.489999999991</v>
      </c>
      <c r="BG23" s="270">
        <f t="shared" si="17"/>
        <v>411836.37</v>
      </c>
      <c r="BH23" s="270">
        <f t="shared" si="17"/>
        <v>0</v>
      </c>
      <c r="BI23" s="270">
        <f t="shared" si="17"/>
        <v>77572.429999999993</v>
      </c>
      <c r="BJ23" s="270">
        <f t="shared" si="17"/>
        <v>216129.2</v>
      </c>
      <c r="BK23" s="270">
        <f t="shared" si="17"/>
        <v>0</v>
      </c>
      <c r="BL23" s="290">
        <f t="shared" si="17"/>
        <v>0</v>
      </c>
    </row>
    <row r="24" spans="1:64" ht="24.75" x14ac:dyDescent="0.25">
      <c r="A24" s="1529"/>
      <c r="B24" s="126">
        <v>2.5</v>
      </c>
      <c r="C24" s="127" t="s">
        <v>152</v>
      </c>
      <c r="D24" s="273">
        <f t="shared" si="12"/>
        <v>20304.158905628108</v>
      </c>
      <c r="E24" s="253">
        <v>7771.3680174032606</v>
      </c>
      <c r="F24" s="253">
        <v>1617.4400402379008</v>
      </c>
      <c r="G24" s="253">
        <v>8371.9478443895132</v>
      </c>
      <c r="H24" s="253">
        <v>763.79471468875624</v>
      </c>
      <c r="I24" s="253">
        <v>20.370033758969004</v>
      </c>
      <c r="J24" s="253">
        <v>106.50438477904738</v>
      </c>
      <c r="K24" s="253">
        <v>0</v>
      </c>
      <c r="L24" s="253">
        <v>550.7863295479757</v>
      </c>
      <c r="M24" s="253">
        <v>1101.9475408226872</v>
      </c>
      <c r="N24" s="253">
        <v>0</v>
      </c>
      <c r="O24" s="254">
        <v>0</v>
      </c>
      <c r="P24" s="273">
        <f t="shared" si="13"/>
        <v>25473.788507015768</v>
      </c>
      <c r="Q24" s="253">
        <v>10166.646288939075</v>
      </c>
      <c r="R24" s="253">
        <v>2353.7768539144413</v>
      </c>
      <c r="S24" s="253">
        <v>9463.4018129143933</v>
      </c>
      <c r="T24" s="253">
        <v>1108.808567250062</v>
      </c>
      <c r="U24" s="253">
        <v>125.66081295253491</v>
      </c>
      <c r="V24" s="253">
        <v>657.01548326849991</v>
      </c>
      <c r="W24" s="253">
        <v>0</v>
      </c>
      <c r="X24" s="253">
        <v>305.38261128731659</v>
      </c>
      <c r="Y24" s="253">
        <v>1293.0960764894471</v>
      </c>
      <c r="Z24" s="253">
        <v>0</v>
      </c>
      <c r="AA24" s="254">
        <v>0</v>
      </c>
      <c r="AB24" s="273">
        <f t="shared" si="14"/>
        <v>45952.789080641698</v>
      </c>
      <c r="AC24" s="253">
        <v>17283.364693667332</v>
      </c>
      <c r="AD24" s="253">
        <v>4066.8420539592316</v>
      </c>
      <c r="AE24" s="253">
        <v>16486.730762076586</v>
      </c>
      <c r="AF24" s="253">
        <v>2217.1052670455424</v>
      </c>
      <c r="AG24" s="253">
        <v>439.36534254434071</v>
      </c>
      <c r="AH24" s="253">
        <v>2297.2144305021925</v>
      </c>
      <c r="AI24" s="253">
        <v>0</v>
      </c>
      <c r="AJ24" s="253">
        <v>742.7048824310524</v>
      </c>
      <c r="AK24" s="253">
        <v>2419.4616484154149</v>
      </c>
      <c r="AL24" s="253">
        <v>0</v>
      </c>
      <c r="AM24" s="254">
        <v>0</v>
      </c>
      <c r="AN24" s="288">
        <f t="shared" si="15"/>
        <v>113728.67553432682</v>
      </c>
      <c r="AO24" s="253">
        <v>41869.822696948635</v>
      </c>
      <c r="AP24" s="253">
        <v>10124.860356667861</v>
      </c>
      <c r="AQ24" s="253">
        <v>39585.432507676451</v>
      </c>
      <c r="AR24" s="253">
        <v>5648.0733756637164</v>
      </c>
      <c r="AS24" s="253">
        <v>1472.9931024734581</v>
      </c>
      <c r="AT24" s="253">
        <v>7701.5200867618078</v>
      </c>
      <c r="AU24" s="253">
        <v>0</v>
      </c>
      <c r="AV24" s="253">
        <v>1660.2561451294034</v>
      </c>
      <c r="AW24" s="253">
        <v>5665.7172630054774</v>
      </c>
      <c r="AX24" s="253">
        <v>0</v>
      </c>
      <c r="AY24" s="254">
        <v>0</v>
      </c>
      <c r="AZ24" s="525">
        <v>101938.20521317722</v>
      </c>
      <c r="BA24" s="295">
        <f t="shared" si="16"/>
        <v>307397.61724078958</v>
      </c>
      <c r="BB24" s="270">
        <f t="shared" si="17"/>
        <v>77091.201696958306</v>
      </c>
      <c r="BC24" s="270">
        <f t="shared" si="17"/>
        <v>18162.919304779436</v>
      </c>
      <c r="BD24" s="270">
        <f t="shared" si="17"/>
        <v>73907.512927056945</v>
      </c>
      <c r="BE24" s="270">
        <f t="shared" si="17"/>
        <v>9737.7819246480776</v>
      </c>
      <c r="BF24" s="270">
        <f t="shared" si="17"/>
        <v>2058.3892917293028</v>
      </c>
      <c r="BG24" s="270">
        <f t="shared" si="17"/>
        <v>10762.254385311548</v>
      </c>
      <c r="BH24" s="270">
        <f t="shared" si="17"/>
        <v>0</v>
      </c>
      <c r="BI24" s="270">
        <f t="shared" si="17"/>
        <v>3259.1299683957477</v>
      </c>
      <c r="BJ24" s="270">
        <f t="shared" si="17"/>
        <v>10480.222528733026</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12978.238818836428</v>
      </c>
      <c r="E26" s="253">
        <v>2742.2800658730166</v>
      </c>
      <c r="F26" s="253">
        <v>557.81359188855447</v>
      </c>
      <c r="G26" s="253">
        <v>3792.4728503221249</v>
      </c>
      <c r="H26" s="253">
        <v>565.10628535558385</v>
      </c>
      <c r="I26" s="253">
        <v>44.964025871522189</v>
      </c>
      <c r="J26" s="253">
        <v>1336.1719008470156</v>
      </c>
      <c r="K26" s="253">
        <v>0</v>
      </c>
      <c r="L26" s="253">
        <v>74.24676108619748</v>
      </c>
      <c r="M26" s="253">
        <v>3865.183337592412</v>
      </c>
      <c r="N26" s="253">
        <v>0</v>
      </c>
      <c r="O26" s="254">
        <v>0</v>
      </c>
      <c r="P26" s="273">
        <f t="shared" si="13"/>
        <v>13789.551167634399</v>
      </c>
      <c r="Q26" s="253">
        <v>2913.7090026002547</v>
      </c>
      <c r="R26" s="253">
        <v>592.68435222390099</v>
      </c>
      <c r="S26" s="253">
        <v>4029.5527884321896</v>
      </c>
      <c r="T26" s="253">
        <v>600.4329359198274</v>
      </c>
      <c r="U26" s="253">
        <v>47.774874858850964</v>
      </c>
      <c r="V26" s="253">
        <v>1419.7003963853058</v>
      </c>
      <c r="W26" s="253">
        <v>0</v>
      </c>
      <c r="X26" s="253">
        <v>78.88817006073856</v>
      </c>
      <c r="Y26" s="253">
        <v>4106.8086471533306</v>
      </c>
      <c r="Z26" s="253">
        <v>0</v>
      </c>
      <c r="AA26" s="254">
        <v>0</v>
      </c>
      <c r="AB26" s="273">
        <f t="shared" si="14"/>
        <v>13925.592609000443</v>
      </c>
      <c r="AC26" s="253">
        <v>2942.454330683544</v>
      </c>
      <c r="AD26" s="253">
        <v>598.53150653454213</v>
      </c>
      <c r="AE26" s="253">
        <v>4069.3065239044167</v>
      </c>
      <c r="AF26" s="253">
        <v>606.35653423373776</v>
      </c>
      <c r="AG26" s="253">
        <v>48.246200049777791</v>
      </c>
      <c r="AH26" s="253">
        <v>1433.7065149227617</v>
      </c>
      <c r="AI26" s="253">
        <v>0</v>
      </c>
      <c r="AJ26" s="253">
        <v>79.666444874133632</v>
      </c>
      <c r="AK26" s="253">
        <v>4147.324553797529</v>
      </c>
      <c r="AL26" s="253">
        <v>0</v>
      </c>
      <c r="AM26" s="254">
        <v>0</v>
      </c>
      <c r="AN26" s="288">
        <f t="shared" si="15"/>
        <v>14799.393846870309</v>
      </c>
      <c r="AO26" s="253">
        <v>3127.0870647235338</v>
      </c>
      <c r="AP26" s="253">
        <v>636.08808211438293</v>
      </c>
      <c r="AQ26" s="253">
        <v>4324.6468298933642</v>
      </c>
      <c r="AR26" s="253">
        <v>644.40411361369729</v>
      </c>
      <c r="AS26" s="253">
        <v>51.273546210885904</v>
      </c>
      <c r="AT26" s="253">
        <v>1523.6685411471899</v>
      </c>
      <c r="AU26" s="253">
        <v>0</v>
      </c>
      <c r="AV26" s="253">
        <v>84.665344389743268</v>
      </c>
      <c r="AW26" s="253">
        <v>4407.5603247775116</v>
      </c>
      <c r="AX26" s="253">
        <v>0</v>
      </c>
      <c r="AY26" s="254">
        <v>0</v>
      </c>
      <c r="AZ26" s="525"/>
      <c r="BA26" s="295">
        <f t="shared" si="16"/>
        <v>55492.776442341579</v>
      </c>
      <c r="BB26" s="270">
        <f t="shared" si="17"/>
        <v>11725.530463880348</v>
      </c>
      <c r="BC26" s="270">
        <f t="shared" si="17"/>
        <v>2385.1175327613805</v>
      </c>
      <c r="BD26" s="270">
        <f t="shared" si="17"/>
        <v>16215.978992552096</v>
      </c>
      <c r="BE26" s="270">
        <f t="shared" si="17"/>
        <v>2416.2998691228468</v>
      </c>
      <c r="BF26" s="270">
        <f t="shared" si="17"/>
        <v>192.25864699103687</v>
      </c>
      <c r="BG26" s="270">
        <f t="shared" si="17"/>
        <v>5713.247353302273</v>
      </c>
      <c r="BH26" s="270">
        <f t="shared" si="17"/>
        <v>0</v>
      </c>
      <c r="BI26" s="270">
        <f t="shared" si="17"/>
        <v>317.46672041081291</v>
      </c>
      <c r="BJ26" s="270">
        <f t="shared" si="17"/>
        <v>16526.876863320784</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764133.52</v>
      </c>
      <c r="AO27" s="253">
        <v>0</v>
      </c>
      <c r="AP27" s="253">
        <v>0</v>
      </c>
      <c r="AQ27" s="253">
        <v>764133.52</v>
      </c>
      <c r="AR27" s="253">
        <v>0</v>
      </c>
      <c r="AS27" s="253">
        <v>0</v>
      </c>
      <c r="AT27" s="253">
        <v>0</v>
      </c>
      <c r="AU27" s="253">
        <v>0</v>
      </c>
      <c r="AV27" s="253">
        <v>0</v>
      </c>
      <c r="AW27" s="253">
        <v>0</v>
      </c>
      <c r="AX27" s="253">
        <v>0</v>
      </c>
      <c r="AY27" s="254">
        <v>0</v>
      </c>
      <c r="AZ27" s="525">
        <v>759592.08964493591</v>
      </c>
      <c r="BA27" s="295">
        <f t="shared" si="16"/>
        <v>1523725.6096449359</v>
      </c>
      <c r="BB27" s="270">
        <f t="shared" si="17"/>
        <v>0</v>
      </c>
      <c r="BC27" s="270">
        <f t="shared" si="17"/>
        <v>0</v>
      </c>
      <c r="BD27" s="270">
        <f t="shared" si="17"/>
        <v>764133.52</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3302578.5855635013</v>
      </c>
      <c r="E28" s="274">
        <f t="shared" ref="E28:O28" si="18">SUM(E20:E27)</f>
        <v>920606.43583765917</v>
      </c>
      <c r="F28" s="274">
        <f t="shared" si="18"/>
        <v>147785.00000125723</v>
      </c>
      <c r="G28" s="274">
        <f t="shared" si="18"/>
        <v>1147044.8288951293</v>
      </c>
      <c r="H28" s="274">
        <f t="shared" si="18"/>
        <v>214121.72254877197</v>
      </c>
      <c r="I28" s="274">
        <f t="shared" si="18"/>
        <v>70981.151249730494</v>
      </c>
      <c r="J28" s="274">
        <f t="shared" si="18"/>
        <v>252243.91690005979</v>
      </c>
      <c r="K28" s="274">
        <f t="shared" si="18"/>
        <v>0</v>
      </c>
      <c r="L28" s="274">
        <f t="shared" si="18"/>
        <v>39586.86001206455</v>
      </c>
      <c r="M28" s="274">
        <f>SUM(M20:M27)</f>
        <v>510208.67011882924</v>
      </c>
      <c r="N28" s="274">
        <f t="shared" si="18"/>
        <v>0</v>
      </c>
      <c r="O28" s="282">
        <f t="shared" si="18"/>
        <v>0</v>
      </c>
      <c r="P28" s="274">
        <f>SUM(P20:P27)</f>
        <v>3177015.5403741896</v>
      </c>
      <c r="Q28" s="274">
        <f t="shared" ref="Q28:AA28" si="19">SUM(Q20:Q27)</f>
        <v>913854.64416057407</v>
      </c>
      <c r="R28" s="274">
        <f t="shared" si="19"/>
        <v>357673.82554153434</v>
      </c>
      <c r="S28" s="274">
        <f t="shared" si="19"/>
        <v>864999.08491953986</v>
      </c>
      <c r="T28" s="274">
        <f t="shared" si="19"/>
        <v>135863.78420431633</v>
      </c>
      <c r="U28" s="274">
        <f t="shared" si="19"/>
        <v>46557.713793216331</v>
      </c>
      <c r="V28" s="274">
        <f t="shared" si="19"/>
        <v>541876.44702039717</v>
      </c>
      <c r="W28" s="274">
        <f t="shared" si="19"/>
        <v>0</v>
      </c>
      <c r="X28" s="274">
        <f t="shared" si="19"/>
        <v>55642.793773573874</v>
      </c>
      <c r="Y28" s="274">
        <f>SUM(Y20:Y27)</f>
        <v>260547.24696103754</v>
      </c>
      <c r="Z28" s="274">
        <f t="shared" si="19"/>
        <v>0</v>
      </c>
      <c r="AA28" s="282">
        <f t="shared" si="19"/>
        <v>0</v>
      </c>
      <c r="AB28" s="274">
        <f>SUM(AB20:AB27)</f>
        <v>3882735.8094222778</v>
      </c>
      <c r="AC28" s="274">
        <f t="shared" ref="AC28:AM28" si="20">SUM(AC20:AC27)</f>
        <v>998178.88310170418</v>
      </c>
      <c r="AD28" s="274">
        <f t="shared" si="20"/>
        <v>288663.95571911702</v>
      </c>
      <c r="AE28" s="274">
        <f t="shared" si="20"/>
        <v>1333351.1033342916</v>
      </c>
      <c r="AF28" s="274">
        <f t="shared" si="20"/>
        <v>176346.28551408238</v>
      </c>
      <c r="AG28" s="274">
        <f t="shared" si="20"/>
        <v>4649.2606530055446</v>
      </c>
      <c r="AH28" s="274">
        <f t="shared" si="20"/>
        <v>618360.82141118066</v>
      </c>
      <c r="AI28" s="274">
        <f t="shared" si="20"/>
        <v>0</v>
      </c>
      <c r="AJ28" s="274">
        <f t="shared" si="20"/>
        <v>25437.996228695902</v>
      </c>
      <c r="AK28" s="274">
        <f>SUM(AK20:AK27)</f>
        <v>437747.50346020085</v>
      </c>
      <c r="AL28" s="274">
        <f t="shared" si="20"/>
        <v>0</v>
      </c>
      <c r="AM28" s="282">
        <f t="shared" si="20"/>
        <v>0</v>
      </c>
      <c r="AN28" s="276">
        <f>SUM(AN20:AN27)</f>
        <v>5074624.5161747783</v>
      </c>
      <c r="AO28" s="274">
        <f t="shared" ref="AO28:AY28" si="21">SUM(AO20:AO27)</f>
        <v>1479232.0128068866</v>
      </c>
      <c r="AP28" s="274">
        <f t="shared" si="21"/>
        <v>304998.73541082337</v>
      </c>
      <c r="AQ28" s="274">
        <f t="shared" si="21"/>
        <v>2109023.2934531239</v>
      </c>
      <c r="AR28" s="274">
        <f t="shared" si="21"/>
        <v>215813.12013086013</v>
      </c>
      <c r="AS28" s="274">
        <f t="shared" si="21"/>
        <v>18839.86453942474</v>
      </c>
      <c r="AT28" s="274">
        <f t="shared" si="21"/>
        <v>507666.22410451312</v>
      </c>
      <c r="AU28" s="274">
        <f t="shared" si="21"/>
        <v>0</v>
      </c>
      <c r="AV28" s="274">
        <f t="shared" si="21"/>
        <v>34028.18931967859</v>
      </c>
      <c r="AW28" s="274">
        <f>SUM(AW20:AW27)</f>
        <v>405023.07640946726</v>
      </c>
      <c r="AX28" s="274">
        <f t="shared" si="21"/>
        <v>0</v>
      </c>
      <c r="AY28" s="282">
        <f t="shared" si="21"/>
        <v>0</v>
      </c>
      <c r="AZ28" s="292">
        <f>SUM(AZ20:AZ27)</f>
        <v>-94349.494941655663</v>
      </c>
      <c r="BA28" s="296">
        <f>SUM(BA20:BA27)</f>
        <v>15342604.956593094</v>
      </c>
      <c r="BB28" s="279">
        <f t="shared" ref="BB28:BL28" si="22">SUM(BB20:BB27)</f>
        <v>4311871.9759068238</v>
      </c>
      <c r="BC28" s="279">
        <f t="shared" si="22"/>
        <v>1099121.5166727321</v>
      </c>
      <c r="BD28" s="279">
        <f t="shared" si="22"/>
        <v>5454418.3106020857</v>
      </c>
      <c r="BE28" s="279">
        <f t="shared" si="22"/>
        <v>742144.91239803087</v>
      </c>
      <c r="BF28" s="279">
        <f t="shared" si="22"/>
        <v>141027.99023537713</v>
      </c>
      <c r="BG28" s="279">
        <f t="shared" si="22"/>
        <v>1920147.4094361509</v>
      </c>
      <c r="BH28" s="279">
        <f t="shared" si="22"/>
        <v>0</v>
      </c>
      <c r="BI28" s="279">
        <f t="shared" si="22"/>
        <v>154695.83933401291</v>
      </c>
      <c r="BJ28" s="279">
        <f>SUM(BJ20:BJ27)</f>
        <v>1613526.4969495353</v>
      </c>
      <c r="BK28" s="279">
        <f t="shared" si="22"/>
        <v>0</v>
      </c>
      <c r="BL28" s="292">
        <f t="shared" si="22"/>
        <v>0</v>
      </c>
    </row>
    <row r="29" spans="1:64" ht="14.85" customHeight="1" x14ac:dyDescent="0.25">
      <c r="A29" s="1528" t="s">
        <v>53</v>
      </c>
      <c r="B29" s="124">
        <v>3.1</v>
      </c>
      <c r="C29" s="131" t="s">
        <v>33</v>
      </c>
      <c r="D29" s="272">
        <f t="shared" ref="D29:D35" si="23">SUM(E29:O29)</f>
        <v>473643.37999999995</v>
      </c>
      <c r="E29" s="251">
        <v>207169.83999999991</v>
      </c>
      <c r="F29" s="251">
        <v>36972.189999999995</v>
      </c>
      <c r="G29" s="251">
        <v>144988.13999999998</v>
      </c>
      <c r="H29" s="251">
        <v>27149.529999999995</v>
      </c>
      <c r="I29" s="251">
        <v>463.08</v>
      </c>
      <c r="J29" s="251">
        <v>40110.319999999992</v>
      </c>
      <c r="K29" s="251">
        <v>0</v>
      </c>
      <c r="L29" s="251">
        <v>2881.4500000000003</v>
      </c>
      <c r="M29" s="251">
        <v>13908.830000000004</v>
      </c>
      <c r="N29" s="251">
        <v>0</v>
      </c>
      <c r="O29" s="252">
        <v>0</v>
      </c>
      <c r="P29" s="272">
        <f t="shared" ref="P29:P35" si="24">SUM(Q29:AA29)</f>
        <v>478967.54999999993</v>
      </c>
      <c r="Q29" s="251">
        <v>208800.50999999998</v>
      </c>
      <c r="R29" s="251">
        <v>38459.969999999994</v>
      </c>
      <c r="S29" s="251">
        <v>143338.43999999997</v>
      </c>
      <c r="T29" s="251">
        <v>27293.820000000011</v>
      </c>
      <c r="U29" s="251">
        <v>1265.83</v>
      </c>
      <c r="V29" s="251">
        <v>46087.040000000001</v>
      </c>
      <c r="W29" s="251">
        <v>0</v>
      </c>
      <c r="X29" s="251">
        <v>2984.2900000000004</v>
      </c>
      <c r="Y29" s="251">
        <v>10737.65</v>
      </c>
      <c r="Z29" s="251">
        <v>0</v>
      </c>
      <c r="AA29" s="252">
        <v>0</v>
      </c>
      <c r="AB29" s="272">
        <f t="shared" ref="AB29:AB35" si="25">SUM(AC29:AM29)</f>
        <v>528550.59</v>
      </c>
      <c r="AC29" s="251">
        <v>235755.37999999995</v>
      </c>
      <c r="AD29" s="251">
        <v>45886.630000000012</v>
      </c>
      <c r="AE29" s="251">
        <v>152194.51999999999</v>
      </c>
      <c r="AF29" s="251">
        <v>28335.79</v>
      </c>
      <c r="AG29" s="251">
        <v>564.44999999999993</v>
      </c>
      <c r="AH29" s="251">
        <v>49854.139999999992</v>
      </c>
      <c r="AI29" s="251">
        <v>0</v>
      </c>
      <c r="AJ29" s="251">
        <v>4313.07</v>
      </c>
      <c r="AK29" s="251">
        <v>11646.61</v>
      </c>
      <c r="AL29" s="251">
        <v>0</v>
      </c>
      <c r="AM29" s="252">
        <v>0</v>
      </c>
      <c r="AN29" s="275">
        <f t="shared" ref="AN29:AN35" si="26">SUM(AO29:AY29)</f>
        <v>503806.04000000004</v>
      </c>
      <c r="AO29" s="251">
        <v>222560.73000000004</v>
      </c>
      <c r="AP29" s="251">
        <v>37652.589999999997</v>
      </c>
      <c r="AQ29" s="251">
        <v>142422.90000000002</v>
      </c>
      <c r="AR29" s="251">
        <v>27095.27</v>
      </c>
      <c r="AS29" s="251">
        <v>130.62</v>
      </c>
      <c r="AT29" s="251">
        <v>56960.169999999991</v>
      </c>
      <c r="AU29" s="251">
        <v>0</v>
      </c>
      <c r="AV29" s="249">
        <v>3874.6600000000003</v>
      </c>
      <c r="AW29" s="251">
        <v>13109.099999999999</v>
      </c>
      <c r="AX29" s="251">
        <v>0</v>
      </c>
      <c r="AY29" s="252">
        <v>0</v>
      </c>
      <c r="AZ29" s="854">
        <v>4163.2354600331382</v>
      </c>
      <c r="BA29" s="293">
        <f t="shared" ref="BA29:BA35" si="27">SUM(BB29:BL29)+AZ29</f>
        <v>1989130.7954600328</v>
      </c>
      <c r="BB29" s="270">
        <f t="shared" ref="BB29:BL35" si="28">E29+Q29+AC29+AO29</f>
        <v>874286.45999999973</v>
      </c>
      <c r="BC29" s="270">
        <f t="shared" si="28"/>
        <v>158971.38</v>
      </c>
      <c r="BD29" s="270">
        <f t="shared" si="28"/>
        <v>582944</v>
      </c>
      <c r="BE29" s="270">
        <f t="shared" si="28"/>
        <v>109874.41000000002</v>
      </c>
      <c r="BF29" s="270">
        <f t="shared" si="28"/>
        <v>2423.9799999999996</v>
      </c>
      <c r="BG29" s="270">
        <f t="shared" si="28"/>
        <v>193011.66999999995</v>
      </c>
      <c r="BH29" s="270">
        <f t="shared" si="28"/>
        <v>0</v>
      </c>
      <c r="BI29" s="270">
        <f t="shared" si="28"/>
        <v>14053.470000000001</v>
      </c>
      <c r="BJ29" s="270">
        <f t="shared" si="28"/>
        <v>49402.19</v>
      </c>
      <c r="BK29" s="270">
        <f t="shared" si="28"/>
        <v>0</v>
      </c>
      <c r="BL29" s="294">
        <f t="shared" si="28"/>
        <v>0</v>
      </c>
    </row>
    <row r="30" spans="1:64" x14ac:dyDescent="0.25">
      <c r="A30" s="1529"/>
      <c r="B30" s="126">
        <v>3.2</v>
      </c>
      <c r="C30" s="131" t="s">
        <v>34</v>
      </c>
      <c r="D30" s="273">
        <f t="shared" si="23"/>
        <v>1047182.14</v>
      </c>
      <c r="E30" s="253">
        <v>293889.94000000006</v>
      </c>
      <c r="F30" s="253">
        <v>62988.030000000006</v>
      </c>
      <c r="G30" s="253">
        <v>384246.51</v>
      </c>
      <c r="H30" s="253">
        <v>49801.729999999981</v>
      </c>
      <c r="I30" s="253">
        <v>1576.6900000000003</v>
      </c>
      <c r="J30" s="253">
        <v>108985.97</v>
      </c>
      <c r="K30" s="253">
        <v>0</v>
      </c>
      <c r="L30" s="253">
        <v>13080.27</v>
      </c>
      <c r="M30" s="253">
        <v>132613.00000000003</v>
      </c>
      <c r="N30" s="253">
        <v>0</v>
      </c>
      <c r="O30" s="254">
        <v>0</v>
      </c>
      <c r="P30" s="273">
        <f t="shared" si="24"/>
        <v>1093155.2899999998</v>
      </c>
      <c r="Q30" s="253">
        <v>323518.21999999997</v>
      </c>
      <c r="R30" s="253">
        <v>77379.030000000028</v>
      </c>
      <c r="S30" s="253">
        <v>333348.61</v>
      </c>
      <c r="T30" s="253">
        <v>63757.189999999995</v>
      </c>
      <c r="U30" s="253">
        <v>570.85</v>
      </c>
      <c r="V30" s="253">
        <v>177932.29</v>
      </c>
      <c r="W30" s="253">
        <v>0</v>
      </c>
      <c r="X30" s="253">
        <v>19347.570000000003</v>
      </c>
      <c r="Y30" s="253">
        <v>97301.53</v>
      </c>
      <c r="Z30" s="253">
        <v>0</v>
      </c>
      <c r="AA30" s="254">
        <v>0</v>
      </c>
      <c r="AB30" s="273">
        <f t="shared" si="25"/>
        <v>1038343.73</v>
      </c>
      <c r="AC30" s="253">
        <v>324292.91000000003</v>
      </c>
      <c r="AD30" s="253">
        <v>55422.719999999987</v>
      </c>
      <c r="AE30" s="253">
        <v>350776.16000000003</v>
      </c>
      <c r="AF30" s="253">
        <v>54250.09</v>
      </c>
      <c r="AG30" s="253">
        <v>571.02</v>
      </c>
      <c r="AH30" s="253">
        <v>144235.04000000004</v>
      </c>
      <c r="AI30" s="253">
        <v>0</v>
      </c>
      <c r="AJ30" s="253">
        <v>10785.689999999995</v>
      </c>
      <c r="AK30" s="253">
        <v>98010.1</v>
      </c>
      <c r="AL30" s="253">
        <v>0</v>
      </c>
      <c r="AM30" s="254">
        <v>0</v>
      </c>
      <c r="AN30" s="288">
        <f t="shared" si="26"/>
        <v>1120967.79</v>
      </c>
      <c r="AO30" s="253">
        <v>380018.9599999999</v>
      </c>
      <c r="AP30" s="253">
        <v>74793.509999999995</v>
      </c>
      <c r="AQ30" s="253">
        <v>362690.18999999994</v>
      </c>
      <c r="AR30" s="253">
        <v>61556.280000000006</v>
      </c>
      <c r="AS30" s="253">
        <v>266.87</v>
      </c>
      <c r="AT30" s="253">
        <v>123638.39999999999</v>
      </c>
      <c r="AU30" s="253">
        <v>0</v>
      </c>
      <c r="AV30" s="253">
        <v>8360.6</v>
      </c>
      <c r="AW30" s="253">
        <v>109642.98000000001</v>
      </c>
      <c r="AX30" s="253">
        <v>0</v>
      </c>
      <c r="AY30" s="254">
        <v>0</v>
      </c>
      <c r="AZ30" s="525">
        <v>62278.133585220516</v>
      </c>
      <c r="BA30" s="295">
        <f t="shared" si="27"/>
        <v>4361927.0835852204</v>
      </c>
      <c r="BB30" s="270">
        <f t="shared" si="28"/>
        <v>1321720.03</v>
      </c>
      <c r="BC30" s="270">
        <f t="shared" si="28"/>
        <v>270583.29000000004</v>
      </c>
      <c r="BD30" s="270">
        <f t="shared" si="28"/>
        <v>1431061.47</v>
      </c>
      <c r="BE30" s="270">
        <f t="shared" si="28"/>
        <v>229365.28999999998</v>
      </c>
      <c r="BF30" s="270">
        <f t="shared" si="28"/>
        <v>2985.4300000000003</v>
      </c>
      <c r="BG30" s="270">
        <f t="shared" si="28"/>
        <v>554791.70000000007</v>
      </c>
      <c r="BH30" s="270">
        <f t="shared" si="28"/>
        <v>0</v>
      </c>
      <c r="BI30" s="270">
        <f t="shared" si="28"/>
        <v>51574.13</v>
      </c>
      <c r="BJ30" s="270">
        <f t="shared" si="28"/>
        <v>437567.61</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5126.2177599047664</v>
      </c>
      <c r="E33" s="253">
        <v>1384.0787951742871</v>
      </c>
      <c r="F33" s="253">
        <v>51.262177599047675</v>
      </c>
      <c r="G33" s="253">
        <v>3690.8767871314321</v>
      </c>
      <c r="H33" s="253">
        <v>0</v>
      </c>
      <c r="I33" s="253">
        <v>0</v>
      </c>
      <c r="J33" s="253">
        <v>0</v>
      </c>
      <c r="K33" s="253">
        <v>0</v>
      </c>
      <c r="L33" s="253">
        <v>0</v>
      </c>
      <c r="M33" s="253">
        <v>0</v>
      </c>
      <c r="N33" s="253">
        <v>0</v>
      </c>
      <c r="O33" s="254">
        <v>0</v>
      </c>
      <c r="P33" s="273">
        <f t="shared" si="24"/>
        <v>11111.535851966924</v>
      </c>
      <c r="Q33" s="253">
        <v>3486.61095648229</v>
      </c>
      <c r="R33" s="253">
        <v>586.5326842680488</v>
      </c>
      <c r="S33" s="253">
        <v>4105.7287898763416</v>
      </c>
      <c r="T33" s="253">
        <v>195.51089475601628</v>
      </c>
      <c r="U33" s="253">
        <v>977.55447378008137</v>
      </c>
      <c r="V33" s="253">
        <v>1759.5980528041464</v>
      </c>
      <c r="W33" s="253">
        <v>0</v>
      </c>
      <c r="X33" s="253">
        <v>0</v>
      </c>
      <c r="Y33" s="253">
        <v>0</v>
      </c>
      <c r="Z33" s="253">
        <v>0</v>
      </c>
      <c r="AA33" s="254">
        <v>0</v>
      </c>
      <c r="AB33" s="273">
        <f t="shared" si="25"/>
        <v>10151.22548967257</v>
      </c>
      <c r="AC33" s="253">
        <v>4303.593977822351</v>
      </c>
      <c r="AD33" s="253">
        <v>591.33352367024668</v>
      </c>
      <c r="AE33" s="253">
        <v>3153.7787929079823</v>
      </c>
      <c r="AF33" s="253">
        <v>197.11117455674889</v>
      </c>
      <c r="AG33" s="253">
        <v>0</v>
      </c>
      <c r="AH33" s="253">
        <v>1905.4080207152394</v>
      </c>
      <c r="AI33" s="253">
        <v>0</v>
      </c>
      <c r="AJ33" s="253">
        <v>0</v>
      </c>
      <c r="AK33" s="253">
        <v>0</v>
      </c>
      <c r="AL33" s="253">
        <v>0</v>
      </c>
      <c r="AM33" s="254">
        <v>0</v>
      </c>
      <c r="AN33" s="288">
        <f t="shared" si="26"/>
        <v>5220.9897362862012</v>
      </c>
      <c r="AO33" s="253">
        <v>2314.4593676320274</v>
      </c>
      <c r="AP33" s="253">
        <v>322.94781873935261</v>
      </c>
      <c r="AQ33" s="253">
        <v>932.96036524701867</v>
      </c>
      <c r="AR33" s="253">
        <v>287.06472776831345</v>
      </c>
      <c r="AS33" s="253">
        <v>0</v>
      </c>
      <c r="AT33" s="253">
        <v>1327.6743659284498</v>
      </c>
      <c r="AU33" s="253">
        <v>0</v>
      </c>
      <c r="AV33" s="253">
        <v>0</v>
      </c>
      <c r="AW33" s="253">
        <v>35.883090971039181</v>
      </c>
      <c r="AX33" s="253">
        <v>0</v>
      </c>
      <c r="AY33" s="254">
        <v>0</v>
      </c>
      <c r="AZ33" s="525">
        <v>0</v>
      </c>
      <c r="BA33" s="295">
        <f t="shared" si="27"/>
        <v>31609.968837830456</v>
      </c>
      <c r="BB33" s="270">
        <f t="shared" si="28"/>
        <v>11488.743097110955</v>
      </c>
      <c r="BC33" s="270">
        <f t="shared" si="28"/>
        <v>1552.0762042766958</v>
      </c>
      <c r="BD33" s="270">
        <f t="shared" si="28"/>
        <v>11883.344735162773</v>
      </c>
      <c r="BE33" s="270">
        <f t="shared" si="28"/>
        <v>679.68679708107857</v>
      </c>
      <c r="BF33" s="270">
        <f t="shared" si="28"/>
        <v>977.55447378008137</v>
      </c>
      <c r="BG33" s="270">
        <f t="shared" si="28"/>
        <v>4992.6804394478349</v>
      </c>
      <c r="BH33" s="270">
        <f t="shared" si="28"/>
        <v>0</v>
      </c>
      <c r="BI33" s="270">
        <f t="shared" si="28"/>
        <v>0</v>
      </c>
      <c r="BJ33" s="270">
        <f t="shared" si="28"/>
        <v>35.883090971039181</v>
      </c>
      <c r="BK33" s="270">
        <f t="shared" si="28"/>
        <v>0</v>
      </c>
      <c r="BL33" s="290">
        <f t="shared" si="28"/>
        <v>0</v>
      </c>
    </row>
    <row r="34" spans="1:64" s="255" customFormat="1" x14ac:dyDescent="0.25">
      <c r="A34" s="1529"/>
      <c r="B34" s="126" t="s">
        <v>42</v>
      </c>
      <c r="C34" s="131" t="s">
        <v>155</v>
      </c>
      <c r="D34" s="273">
        <f t="shared" si="23"/>
        <v>21134.375447668754</v>
      </c>
      <c r="E34" s="253">
        <v>7690.8472282547827</v>
      </c>
      <c r="F34" s="253">
        <v>1530.9448092949278</v>
      </c>
      <c r="G34" s="253">
        <v>8003.1394824510007</v>
      </c>
      <c r="H34" s="253">
        <v>1181.9175690527381</v>
      </c>
      <c r="I34" s="253">
        <v>2.1279039284509946</v>
      </c>
      <c r="J34" s="253">
        <v>294.16400840976979</v>
      </c>
      <c r="K34" s="253">
        <v>0</v>
      </c>
      <c r="L34" s="253">
        <v>243.29642013192222</v>
      </c>
      <c r="M34" s="253">
        <v>2187.9380261451588</v>
      </c>
      <c r="N34" s="253">
        <v>0</v>
      </c>
      <c r="O34" s="254">
        <v>0</v>
      </c>
      <c r="P34" s="273">
        <f t="shared" si="24"/>
        <v>26409.987668298905</v>
      </c>
      <c r="Q34" s="253">
        <v>10028.211224758337</v>
      </c>
      <c r="R34" s="253">
        <v>2112.9595057678498</v>
      </c>
      <c r="S34" s="253">
        <v>9048.3008282285591</v>
      </c>
      <c r="T34" s="253">
        <v>1663.114816813114</v>
      </c>
      <c r="U34" s="253">
        <v>7.7577188216655379</v>
      </c>
      <c r="V34" s="253">
        <v>1072.4364169759583</v>
      </c>
      <c r="W34" s="253">
        <v>0</v>
      </c>
      <c r="X34" s="253">
        <v>382.70082960837067</v>
      </c>
      <c r="Y34" s="253">
        <v>2094.5063273250512</v>
      </c>
      <c r="Z34" s="253">
        <v>0</v>
      </c>
      <c r="AA34" s="254">
        <v>0</v>
      </c>
      <c r="AB34" s="273">
        <f t="shared" si="25"/>
        <v>48324.393407614545</v>
      </c>
      <c r="AC34" s="253">
        <v>17906.342967034285</v>
      </c>
      <c r="AD34" s="253">
        <v>3398.4689113728518</v>
      </c>
      <c r="AE34" s="253">
        <v>16287.551216210539</v>
      </c>
      <c r="AF34" s="253">
        <v>2716.5018546286556</v>
      </c>
      <c r="AG34" s="253">
        <v>26.673344675994151</v>
      </c>
      <c r="AH34" s="253">
        <v>3687.3553747783931</v>
      </c>
      <c r="AI34" s="253">
        <v>0</v>
      </c>
      <c r="AJ34" s="253">
        <v>514.42579140146097</v>
      </c>
      <c r="AK34" s="253">
        <v>3787.0739475123619</v>
      </c>
      <c r="AL34" s="253">
        <v>0</v>
      </c>
      <c r="AM34" s="254">
        <v>0</v>
      </c>
      <c r="AN34" s="288">
        <f t="shared" si="26"/>
        <v>131243.59685911637</v>
      </c>
      <c r="AO34" s="253">
        <v>47023.95399152764</v>
      </c>
      <c r="AP34" s="253">
        <v>9133.8669666837468</v>
      </c>
      <c r="AQ34" s="253">
        <v>42562.668272161369</v>
      </c>
      <c r="AR34" s="253">
        <v>7211.6385633659938</v>
      </c>
      <c r="AS34" s="253">
        <v>98.218143206616915</v>
      </c>
      <c r="AT34" s="253">
        <v>13577.794710523096</v>
      </c>
      <c r="AU34" s="253">
        <v>0</v>
      </c>
      <c r="AV34" s="253">
        <v>1336.7992598733806</v>
      </c>
      <c r="AW34" s="253">
        <v>10298.656951774512</v>
      </c>
      <c r="AX34" s="253">
        <v>0</v>
      </c>
      <c r="AY34" s="254">
        <v>0</v>
      </c>
      <c r="AZ34" s="525">
        <v>597021.33386402519</v>
      </c>
      <c r="BA34" s="295">
        <f t="shared" si="27"/>
        <v>824133.6872467238</v>
      </c>
      <c r="BB34" s="270">
        <f t="shared" si="28"/>
        <v>82649.355411575045</v>
      </c>
      <c r="BC34" s="270">
        <f t="shared" si="28"/>
        <v>16176.240193119376</v>
      </c>
      <c r="BD34" s="270">
        <f t="shared" si="28"/>
        <v>75901.659799051471</v>
      </c>
      <c r="BE34" s="270">
        <f t="shared" si="28"/>
        <v>12773.172803860502</v>
      </c>
      <c r="BF34" s="270">
        <f t="shared" si="28"/>
        <v>134.77711063272761</v>
      </c>
      <c r="BG34" s="270">
        <f t="shared" si="28"/>
        <v>18631.75051068722</v>
      </c>
      <c r="BH34" s="270">
        <f t="shared" si="28"/>
        <v>0</v>
      </c>
      <c r="BI34" s="270">
        <f t="shared" si="28"/>
        <v>2477.2223010151347</v>
      </c>
      <c r="BJ34" s="270">
        <f t="shared" si="28"/>
        <v>18368.175252757082</v>
      </c>
      <c r="BK34" s="270">
        <f t="shared" si="28"/>
        <v>0</v>
      </c>
      <c r="BL34" s="290">
        <f t="shared" si="28"/>
        <v>0</v>
      </c>
    </row>
    <row r="35" spans="1:64" x14ac:dyDescent="0.25">
      <c r="A35" s="1529"/>
      <c r="B35" s="126" t="s">
        <v>43</v>
      </c>
      <c r="C35" s="131" t="s">
        <v>914</v>
      </c>
      <c r="D35" s="273">
        <f t="shared" si="23"/>
        <v>40354.172373348534</v>
      </c>
      <c r="E35" s="253">
        <v>8526.7688489152642</v>
      </c>
      <c r="F35" s="253">
        <v>1734.4499630101254</v>
      </c>
      <c r="G35" s="253">
        <v>11792.208885925289</v>
      </c>
      <c r="H35" s="253">
        <v>1757.1256598702703</v>
      </c>
      <c r="I35" s="253">
        <v>139.80988298547803</v>
      </c>
      <c r="J35" s="253">
        <v>4154.6554936981411</v>
      </c>
      <c r="K35" s="253">
        <v>0</v>
      </c>
      <c r="L35" s="253">
        <v>230.8607999019595</v>
      </c>
      <c r="M35" s="253">
        <v>12018.292839042004</v>
      </c>
      <c r="N35" s="253">
        <v>0</v>
      </c>
      <c r="O35" s="254">
        <v>0</v>
      </c>
      <c r="P35" s="273">
        <f t="shared" si="24"/>
        <v>37780.91991517118</v>
      </c>
      <c r="Q35" s="253">
        <v>7983.0449261995991</v>
      </c>
      <c r="R35" s="253">
        <v>1623.8498102029014</v>
      </c>
      <c r="S35" s="253">
        <v>11040.258623575502</v>
      </c>
      <c r="T35" s="253">
        <v>1645.0795526733389</v>
      </c>
      <c r="U35" s="253">
        <v>130.89466793060376</v>
      </c>
      <c r="V35" s="253">
        <v>3889.7268175967451</v>
      </c>
      <c r="W35" s="253">
        <v>0</v>
      </c>
      <c r="X35" s="253">
        <v>216.13956821993278</v>
      </c>
      <c r="Y35" s="253">
        <v>11251.925948772565</v>
      </c>
      <c r="Z35" s="253">
        <v>0</v>
      </c>
      <c r="AA35" s="254">
        <v>0</v>
      </c>
      <c r="AB35" s="273">
        <f t="shared" si="25"/>
        <v>74984.421276005349</v>
      </c>
      <c r="AC35" s="253">
        <v>15844.082281624229</v>
      </c>
      <c r="AD35" s="253">
        <v>3222.8817755260839</v>
      </c>
      <c r="AE35" s="253">
        <v>21911.785247288506</v>
      </c>
      <c r="AF35" s="253">
        <v>3265.0167991453777</v>
      </c>
      <c r="AG35" s="253">
        <v>259.78882845967746</v>
      </c>
      <c r="AH35" s="253">
        <v>7720.0056270236109</v>
      </c>
      <c r="AI35" s="253">
        <v>0</v>
      </c>
      <c r="AJ35" s="253">
        <v>428.97580244755414</v>
      </c>
      <c r="AK35" s="253">
        <v>22331.884914490318</v>
      </c>
      <c r="AL35" s="253">
        <v>0</v>
      </c>
      <c r="AM35" s="254">
        <v>0</v>
      </c>
      <c r="AN35" s="288">
        <f t="shared" si="26"/>
        <v>23956.50230198654</v>
      </c>
      <c r="AO35" s="253">
        <v>5061.9687022116832</v>
      </c>
      <c r="AP35" s="253">
        <v>1029.6668742728241</v>
      </c>
      <c r="AQ35" s="253">
        <v>7000.5172379089445</v>
      </c>
      <c r="AR35" s="253">
        <v>1043.1284409976563</v>
      </c>
      <c r="AS35" s="253">
        <v>82.998995806295298</v>
      </c>
      <c r="AT35" s="253">
        <v>2466.436753500976</v>
      </c>
      <c r="AU35" s="253">
        <v>0</v>
      </c>
      <c r="AV35" s="253">
        <v>137.05193190735295</v>
      </c>
      <c r="AW35" s="253">
        <v>7134.7333653808055</v>
      </c>
      <c r="AX35" s="253">
        <v>0</v>
      </c>
      <c r="AY35" s="254">
        <v>0</v>
      </c>
      <c r="AZ35" s="525">
        <v>0</v>
      </c>
      <c r="BA35" s="295">
        <f t="shared" si="27"/>
        <v>177076.01586651162</v>
      </c>
      <c r="BB35" s="270">
        <f t="shared" si="28"/>
        <v>37415.864758950775</v>
      </c>
      <c r="BC35" s="270">
        <f t="shared" si="28"/>
        <v>7610.8484230119348</v>
      </c>
      <c r="BD35" s="270">
        <f t="shared" si="28"/>
        <v>51744.769994698239</v>
      </c>
      <c r="BE35" s="270">
        <f t="shared" si="28"/>
        <v>7710.3504526866436</v>
      </c>
      <c r="BF35" s="270">
        <f t="shared" si="28"/>
        <v>613.4923751820545</v>
      </c>
      <c r="BG35" s="270">
        <f t="shared" si="28"/>
        <v>18230.824691819475</v>
      </c>
      <c r="BH35" s="270">
        <f t="shared" si="28"/>
        <v>0</v>
      </c>
      <c r="BI35" s="270">
        <f t="shared" si="28"/>
        <v>1013.0281024767993</v>
      </c>
      <c r="BJ35" s="270">
        <f t="shared" si="28"/>
        <v>52736.837067685687</v>
      </c>
      <c r="BK35" s="270">
        <f t="shared" si="28"/>
        <v>0</v>
      </c>
      <c r="BL35" s="290">
        <f t="shared" si="28"/>
        <v>0</v>
      </c>
    </row>
    <row r="36" spans="1:64" s="209" customFormat="1" x14ac:dyDescent="0.25">
      <c r="A36" s="1529"/>
      <c r="B36" s="128" t="s">
        <v>453</v>
      </c>
      <c r="C36" s="309" t="s">
        <v>2</v>
      </c>
      <c r="D36" s="274">
        <f t="shared" ref="D36:BL36" si="29">SUM(D29:D35)</f>
        <v>1587440.2855809222</v>
      </c>
      <c r="E36" s="279">
        <f t="shared" si="29"/>
        <v>518661.47487234429</v>
      </c>
      <c r="F36" s="279">
        <f t="shared" si="29"/>
        <v>103276.87694990409</v>
      </c>
      <c r="G36" s="279">
        <f t="shared" si="29"/>
        <v>552720.8751555077</v>
      </c>
      <c r="H36" s="279">
        <f t="shared" si="29"/>
        <v>79890.303228922989</v>
      </c>
      <c r="I36" s="279">
        <f t="shared" si="29"/>
        <v>2181.7077869139293</v>
      </c>
      <c r="J36" s="279">
        <f t="shared" si="29"/>
        <v>153545.10950210789</v>
      </c>
      <c r="K36" s="279">
        <f t="shared" si="29"/>
        <v>0</v>
      </c>
      <c r="L36" s="279">
        <f t="shared" si="29"/>
        <v>16435.877220033883</v>
      </c>
      <c r="M36" s="279">
        <f>SUM(M29:M35)</f>
        <v>160728.0608651872</v>
      </c>
      <c r="N36" s="279">
        <f t="shared" si="29"/>
        <v>0</v>
      </c>
      <c r="O36" s="280">
        <f t="shared" si="29"/>
        <v>0</v>
      </c>
      <c r="P36" s="274">
        <f t="shared" si="29"/>
        <v>1647425.2834354367</v>
      </c>
      <c r="Q36" s="279">
        <f t="shared" si="29"/>
        <v>553816.59710744012</v>
      </c>
      <c r="R36" s="279">
        <f t="shared" si="29"/>
        <v>120162.34200023883</v>
      </c>
      <c r="S36" s="279">
        <f t="shared" si="29"/>
        <v>500881.33824168035</v>
      </c>
      <c r="T36" s="279">
        <f t="shared" si="29"/>
        <v>94554.715264242492</v>
      </c>
      <c r="U36" s="279">
        <f t="shared" si="29"/>
        <v>2952.8868605323505</v>
      </c>
      <c r="V36" s="279">
        <f t="shared" si="29"/>
        <v>230741.09128737685</v>
      </c>
      <c r="W36" s="279">
        <f t="shared" si="29"/>
        <v>0</v>
      </c>
      <c r="X36" s="279">
        <f t="shared" si="29"/>
        <v>22930.700397828306</v>
      </c>
      <c r="Y36" s="279">
        <f>SUM(Y29:Y35)</f>
        <v>121385.61227609761</v>
      </c>
      <c r="Z36" s="279">
        <f t="shared" si="29"/>
        <v>0</v>
      </c>
      <c r="AA36" s="280">
        <f t="shared" si="29"/>
        <v>0</v>
      </c>
      <c r="AB36" s="274">
        <f t="shared" si="29"/>
        <v>1700354.3601732922</v>
      </c>
      <c r="AC36" s="279">
        <f t="shared" si="29"/>
        <v>598102.30922648089</v>
      </c>
      <c r="AD36" s="279">
        <f t="shared" si="29"/>
        <v>108522.03421056918</v>
      </c>
      <c r="AE36" s="279">
        <f t="shared" si="29"/>
        <v>544323.79525640712</v>
      </c>
      <c r="AF36" s="279">
        <f t="shared" si="29"/>
        <v>88764.509828330789</v>
      </c>
      <c r="AG36" s="279">
        <f t="shared" si="29"/>
        <v>1421.9321731356715</v>
      </c>
      <c r="AH36" s="279">
        <f t="shared" si="29"/>
        <v>207401.94902251725</v>
      </c>
      <c r="AI36" s="279">
        <f t="shared" si="29"/>
        <v>0</v>
      </c>
      <c r="AJ36" s="279">
        <f t="shared" si="29"/>
        <v>16042.16159384901</v>
      </c>
      <c r="AK36" s="279">
        <f>SUM(AK29:AK35)</f>
        <v>135775.66886200267</v>
      </c>
      <c r="AL36" s="279">
        <f t="shared" si="29"/>
        <v>0</v>
      </c>
      <c r="AM36" s="280">
        <f t="shared" si="29"/>
        <v>0</v>
      </c>
      <c r="AN36" s="276">
        <f t="shared" si="29"/>
        <v>1785194.9188973892</v>
      </c>
      <c r="AO36" s="279">
        <f t="shared" si="29"/>
        <v>656980.07206137129</v>
      </c>
      <c r="AP36" s="279">
        <f t="shared" si="29"/>
        <v>122932.58165969592</v>
      </c>
      <c r="AQ36" s="279">
        <f t="shared" si="29"/>
        <v>555609.23587531724</v>
      </c>
      <c r="AR36" s="279">
        <f t="shared" si="29"/>
        <v>97193.381732131966</v>
      </c>
      <c r="AS36" s="279">
        <f t="shared" si="29"/>
        <v>578.70713901291219</v>
      </c>
      <c r="AT36" s="279">
        <f t="shared" si="29"/>
        <v>197970.47582995251</v>
      </c>
      <c r="AU36" s="279">
        <f t="shared" si="29"/>
        <v>0</v>
      </c>
      <c r="AV36" s="279">
        <f t="shared" si="29"/>
        <v>13709.111191780734</v>
      </c>
      <c r="AW36" s="279">
        <f>SUM(AW29:AW35)</f>
        <v>140221.35340812639</v>
      </c>
      <c r="AX36" s="279">
        <f t="shared" si="29"/>
        <v>0</v>
      </c>
      <c r="AY36" s="280">
        <f t="shared" si="29"/>
        <v>0</v>
      </c>
      <c r="AZ36" s="292">
        <f t="shared" si="29"/>
        <v>663462.7029092788</v>
      </c>
      <c r="BA36" s="296">
        <f t="shared" si="29"/>
        <v>7383877.5509963194</v>
      </c>
      <c r="BB36" s="279">
        <f t="shared" si="29"/>
        <v>2327560.4532676367</v>
      </c>
      <c r="BC36" s="279">
        <f t="shared" si="29"/>
        <v>454893.83482040808</v>
      </c>
      <c r="BD36" s="279">
        <f t="shared" si="29"/>
        <v>2153535.2445289129</v>
      </c>
      <c r="BE36" s="279">
        <f t="shared" si="29"/>
        <v>360402.91005362826</v>
      </c>
      <c r="BF36" s="279">
        <f t="shared" si="29"/>
        <v>7135.2339595948624</v>
      </c>
      <c r="BG36" s="279">
        <f t="shared" si="29"/>
        <v>789658.6256419546</v>
      </c>
      <c r="BH36" s="279">
        <f t="shared" si="29"/>
        <v>0</v>
      </c>
      <c r="BI36" s="279">
        <f t="shared" si="29"/>
        <v>69117.850403491946</v>
      </c>
      <c r="BJ36" s="279">
        <f>SUM(BJ29:BJ35)</f>
        <v>558110.69541141379</v>
      </c>
      <c r="BK36" s="279">
        <f t="shared" si="29"/>
        <v>0</v>
      </c>
      <c r="BL36" s="292">
        <f t="shared" si="29"/>
        <v>0</v>
      </c>
    </row>
    <row r="37" spans="1:64" ht="16.5" customHeight="1" x14ac:dyDescent="0.25">
      <c r="A37" s="1525" t="s">
        <v>915</v>
      </c>
      <c r="B37" s="124" t="s">
        <v>916</v>
      </c>
      <c r="C37" s="310" t="s">
        <v>915</v>
      </c>
      <c r="D37" s="275">
        <f>SUM(E37:O37)</f>
        <v>5968.52</v>
      </c>
      <c r="E37" s="251">
        <v>5968.52</v>
      </c>
      <c r="F37" s="251">
        <v>0</v>
      </c>
      <c r="G37" s="251">
        <v>0</v>
      </c>
      <c r="H37" s="251">
        <v>0</v>
      </c>
      <c r="I37" s="251">
        <v>0</v>
      </c>
      <c r="J37" s="251">
        <v>0</v>
      </c>
      <c r="K37" s="251">
        <v>0</v>
      </c>
      <c r="L37" s="251">
        <v>0</v>
      </c>
      <c r="M37" s="251">
        <v>0</v>
      </c>
      <c r="N37" s="251">
        <v>0</v>
      </c>
      <c r="O37" s="252">
        <v>0</v>
      </c>
      <c r="P37" s="272">
        <f>SUM(Q37:AA37)</f>
        <v>11079.18</v>
      </c>
      <c r="Q37" s="251">
        <v>2769.42</v>
      </c>
      <c r="R37" s="251">
        <v>4629.8900000000003</v>
      </c>
      <c r="S37" s="251">
        <v>0</v>
      </c>
      <c r="T37" s="251">
        <v>3679.87</v>
      </c>
      <c r="U37" s="251">
        <v>0</v>
      </c>
      <c r="V37" s="251">
        <v>0</v>
      </c>
      <c r="W37" s="251">
        <v>0</v>
      </c>
      <c r="X37" s="251">
        <v>0</v>
      </c>
      <c r="Y37" s="251">
        <v>0</v>
      </c>
      <c r="Z37" s="251">
        <v>0</v>
      </c>
      <c r="AA37" s="252">
        <v>0</v>
      </c>
      <c r="AB37" s="275">
        <f>SUM(AC37:AM37)</f>
        <v>0</v>
      </c>
      <c r="AC37" s="251">
        <v>0</v>
      </c>
      <c r="AD37" s="251">
        <v>0</v>
      </c>
      <c r="AE37" s="251">
        <v>0</v>
      </c>
      <c r="AF37" s="251">
        <v>0</v>
      </c>
      <c r="AG37" s="251">
        <v>0</v>
      </c>
      <c r="AH37" s="251">
        <v>0</v>
      </c>
      <c r="AI37" s="251">
        <v>0</v>
      </c>
      <c r="AJ37" s="251">
        <v>0</v>
      </c>
      <c r="AK37" s="251">
        <v>0</v>
      </c>
      <c r="AL37" s="251">
        <v>0</v>
      </c>
      <c r="AM37" s="252">
        <v>0</v>
      </c>
      <c r="AN37" s="275">
        <f>SUM(AO37:AY37)</f>
        <v>18855.88</v>
      </c>
      <c r="AO37" s="251">
        <v>4410.7800000000007</v>
      </c>
      <c r="AP37" s="251">
        <v>8813.58</v>
      </c>
      <c r="AQ37" s="251">
        <v>2663.57</v>
      </c>
      <c r="AR37" s="251">
        <v>0</v>
      </c>
      <c r="AS37" s="251">
        <v>0</v>
      </c>
      <c r="AT37" s="251">
        <v>2967.95</v>
      </c>
      <c r="AU37" s="251">
        <v>0</v>
      </c>
      <c r="AV37" s="249">
        <v>0</v>
      </c>
      <c r="AW37" s="251">
        <v>0</v>
      </c>
      <c r="AX37" s="251">
        <v>0</v>
      </c>
      <c r="AY37" s="252">
        <v>0</v>
      </c>
      <c r="AZ37" s="854">
        <v>53.807478546953007</v>
      </c>
      <c r="BA37" s="293">
        <f>SUM(BB37:BL37)+AZ37</f>
        <v>35957.387478546952</v>
      </c>
      <c r="BB37" s="272">
        <f t="shared" ref="BB37:BL39" si="30">E37+Q37+AC37+AO37</f>
        <v>13148.720000000001</v>
      </c>
      <c r="BC37" s="272">
        <f t="shared" si="30"/>
        <v>13443.470000000001</v>
      </c>
      <c r="BD37" s="272">
        <f t="shared" si="30"/>
        <v>2663.57</v>
      </c>
      <c r="BE37" s="272">
        <f t="shared" si="30"/>
        <v>3679.87</v>
      </c>
      <c r="BF37" s="272">
        <f t="shared" si="30"/>
        <v>0</v>
      </c>
      <c r="BG37" s="272">
        <f t="shared" si="30"/>
        <v>2967.95</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500.52491277128229</v>
      </c>
      <c r="E38" s="253">
        <v>120.97019194990925</v>
      </c>
      <c r="F38" s="253">
        <v>34.135829846601879</v>
      </c>
      <c r="G38" s="253">
        <v>148.94968242664075</v>
      </c>
      <c r="H38" s="253">
        <v>27.236743893125897</v>
      </c>
      <c r="I38" s="253">
        <v>2.6571511941204453</v>
      </c>
      <c r="J38" s="253">
        <v>85.443637841250791</v>
      </c>
      <c r="K38" s="253">
        <v>0</v>
      </c>
      <c r="L38" s="253">
        <v>3.4547508406550191</v>
      </c>
      <c r="M38" s="253">
        <v>77.676924778978247</v>
      </c>
      <c r="N38" s="253">
        <v>0</v>
      </c>
      <c r="O38" s="254">
        <v>0</v>
      </c>
      <c r="P38" s="273">
        <f>SUM(Q38:AA38)</f>
        <v>3004.9765940363468</v>
      </c>
      <c r="Q38" s="253">
        <v>726.26274159438401</v>
      </c>
      <c r="R38" s="253">
        <v>204.93958859929774</v>
      </c>
      <c r="S38" s="253">
        <v>894.24182085763903</v>
      </c>
      <c r="T38" s="253">
        <v>163.51988843761234</v>
      </c>
      <c r="U38" s="253">
        <v>15.952606836168234</v>
      </c>
      <c r="V38" s="253">
        <v>512.97373071938</v>
      </c>
      <c r="W38" s="253">
        <v>0</v>
      </c>
      <c r="X38" s="253">
        <v>20.741116275144499</v>
      </c>
      <c r="Y38" s="253">
        <v>466.34510071672082</v>
      </c>
      <c r="Z38" s="253">
        <v>0</v>
      </c>
      <c r="AA38" s="254">
        <v>0</v>
      </c>
      <c r="AB38" s="288">
        <f>SUM(AC38:AM38)</f>
        <v>7982.9378351710775</v>
      </c>
      <c r="AC38" s="253">
        <v>1929.3695430623236</v>
      </c>
      <c r="AD38" s="253">
        <v>544.43685152175954</v>
      </c>
      <c r="AE38" s="253">
        <v>2375.6181261724591</v>
      </c>
      <c r="AF38" s="253">
        <v>434.40241990642943</v>
      </c>
      <c r="AG38" s="253">
        <v>42.379254778486917</v>
      </c>
      <c r="AH38" s="253">
        <v>1362.7518468981018</v>
      </c>
      <c r="AI38" s="253">
        <v>0</v>
      </c>
      <c r="AJ38" s="253">
        <v>55.10027671600924</v>
      </c>
      <c r="AK38" s="253">
        <v>1238.8795161155085</v>
      </c>
      <c r="AL38" s="253">
        <v>0</v>
      </c>
      <c r="AM38" s="254">
        <v>0</v>
      </c>
      <c r="AN38" s="288">
        <f>SUM(AO38:AY38)</f>
        <v>42497.305904749519</v>
      </c>
      <c r="AO38" s="253">
        <v>10271.031713861421</v>
      </c>
      <c r="AP38" s="253">
        <v>2898.3188774190266</v>
      </c>
      <c r="AQ38" s="253">
        <v>12646.643667450693</v>
      </c>
      <c r="AR38" s="253">
        <v>2312.5487014557671</v>
      </c>
      <c r="AS38" s="253">
        <v>225.60668660124676</v>
      </c>
      <c r="AT38" s="253">
        <v>7254.6327311654331</v>
      </c>
      <c r="AU38" s="253">
        <v>0</v>
      </c>
      <c r="AV38" s="253">
        <v>293.32726414578303</v>
      </c>
      <c r="AW38" s="253">
        <v>6595.1962626501581</v>
      </c>
      <c r="AX38" s="253">
        <v>0</v>
      </c>
      <c r="AY38" s="254">
        <v>0</v>
      </c>
      <c r="AZ38" s="525">
        <v>-1234.3568586234037</v>
      </c>
      <c r="BA38" s="295">
        <f>SUM(BB38:BL38)+AZ38</f>
        <v>52751.388388104831</v>
      </c>
      <c r="BB38" s="273">
        <f t="shared" si="30"/>
        <v>13047.634190468038</v>
      </c>
      <c r="BC38" s="273">
        <f t="shared" si="30"/>
        <v>3681.8311473866861</v>
      </c>
      <c r="BD38" s="273">
        <f t="shared" si="30"/>
        <v>16065.453296907432</v>
      </c>
      <c r="BE38" s="273">
        <f t="shared" si="30"/>
        <v>2937.7077536929346</v>
      </c>
      <c r="BF38" s="273">
        <f t="shared" si="30"/>
        <v>286.59569941002235</v>
      </c>
      <c r="BG38" s="273">
        <f t="shared" si="30"/>
        <v>9215.8019466241658</v>
      </c>
      <c r="BH38" s="273">
        <f t="shared" si="30"/>
        <v>0</v>
      </c>
      <c r="BI38" s="273">
        <f t="shared" si="30"/>
        <v>372.6234079775918</v>
      </c>
      <c r="BJ38" s="273">
        <f t="shared" si="30"/>
        <v>8378.097804261366</v>
      </c>
      <c r="BK38" s="273">
        <f t="shared" si="30"/>
        <v>0</v>
      </c>
      <c r="BL38" s="299">
        <f t="shared" si="30"/>
        <v>0</v>
      </c>
    </row>
    <row r="39" spans="1:64" ht="16.5" customHeight="1" x14ac:dyDescent="0.25">
      <c r="A39" s="1526"/>
      <c r="B39" s="126" t="s">
        <v>918</v>
      </c>
      <c r="C39" s="311" t="s">
        <v>921</v>
      </c>
      <c r="D39" s="273">
        <f>SUM(E39:O39)</f>
        <v>32.673598412548301</v>
      </c>
      <c r="E39" s="253">
        <v>6.9038764702824755</v>
      </c>
      <c r="F39" s="253">
        <v>1.4043336345433179</v>
      </c>
      <c r="G39" s="253">
        <v>9.5478081912062596</v>
      </c>
      <c r="H39" s="253">
        <v>1.4226934860619769</v>
      </c>
      <c r="I39" s="253">
        <v>0.11319999152776142</v>
      </c>
      <c r="J39" s="253">
        <v>3.3639035856731785</v>
      </c>
      <c r="K39" s="253">
        <v>0</v>
      </c>
      <c r="L39" s="253">
        <v>0.18692126790284566</v>
      </c>
      <c r="M39" s="253">
        <v>9.7308617853504824</v>
      </c>
      <c r="N39" s="253">
        <v>0</v>
      </c>
      <c r="O39" s="254">
        <v>0</v>
      </c>
      <c r="P39" s="273">
        <f>SUM(Q39:AA39)</f>
        <v>34.716132399000465</v>
      </c>
      <c r="Q39" s="253">
        <v>7.3354604712477229</v>
      </c>
      <c r="R39" s="253">
        <v>1.4921231440015419</v>
      </c>
      <c r="S39" s="253">
        <v>10.144673050730747</v>
      </c>
      <c r="T39" s="253">
        <v>1.5116307301602483</v>
      </c>
      <c r="U39" s="253">
        <v>0.12027649491873019</v>
      </c>
      <c r="V39" s="253">
        <v>3.5741922509781605</v>
      </c>
      <c r="W39" s="253">
        <v>0</v>
      </c>
      <c r="X39" s="253">
        <v>0.19860633049257451</v>
      </c>
      <c r="Y39" s="253">
        <v>10.339169926470737</v>
      </c>
      <c r="Z39" s="253">
        <v>0</v>
      </c>
      <c r="AA39" s="254">
        <v>0</v>
      </c>
      <c r="AB39" s="273">
        <f>SUM(AC39:AM39)</f>
        <v>35.058625974955241</v>
      </c>
      <c r="AC39" s="253">
        <v>7.4078287886396952</v>
      </c>
      <c r="AD39" s="253">
        <v>1.5068437524345448</v>
      </c>
      <c r="AE39" s="253">
        <v>10.244755782012671</v>
      </c>
      <c r="AF39" s="253">
        <v>1.5265437915677058</v>
      </c>
      <c r="AG39" s="253">
        <v>0.12146308812486765</v>
      </c>
      <c r="AH39" s="253">
        <v>3.6094536064516931</v>
      </c>
      <c r="AI39" s="253">
        <v>0</v>
      </c>
      <c r="AJ39" s="253">
        <v>0.20056569023794804</v>
      </c>
      <c r="AK39" s="253">
        <v>10.441171475486117</v>
      </c>
      <c r="AL39" s="253">
        <v>0</v>
      </c>
      <c r="AM39" s="254">
        <v>0</v>
      </c>
      <c r="AN39" s="288">
        <f>SUM(AO39:AY39)</f>
        <v>37.258479987281646</v>
      </c>
      <c r="AO39" s="253">
        <v>7.8726542468580947</v>
      </c>
      <c r="AP39" s="253">
        <v>1.6013949843370765</v>
      </c>
      <c r="AQ39" s="253">
        <v>10.887592358907169</v>
      </c>
      <c r="AR39" s="253">
        <v>1.6223311589126539</v>
      </c>
      <c r="AS39" s="253">
        <v>0.12908463786706023</v>
      </c>
      <c r="AT39" s="253">
        <v>3.8359391225734898</v>
      </c>
      <c r="AU39" s="253">
        <v>0</v>
      </c>
      <c r="AV39" s="253">
        <v>0.21315075956497057</v>
      </c>
      <c r="AW39" s="253">
        <v>11.096332718261133</v>
      </c>
      <c r="AX39" s="253">
        <v>0</v>
      </c>
      <c r="AY39" s="254">
        <v>0</v>
      </c>
      <c r="AZ39" s="525"/>
      <c r="BA39" s="295">
        <f>SUM(BB39:BL39)+AZ39</f>
        <v>139.70683677378562</v>
      </c>
      <c r="BB39" s="273">
        <f t="shared" si="30"/>
        <v>29.519819977027986</v>
      </c>
      <c r="BC39" s="273">
        <f t="shared" si="30"/>
        <v>6.0046955153164809</v>
      </c>
      <c r="BD39" s="273">
        <f t="shared" si="30"/>
        <v>40.824829382856848</v>
      </c>
      <c r="BE39" s="273">
        <f t="shared" si="30"/>
        <v>6.0831991667025846</v>
      </c>
      <c r="BF39" s="273">
        <f t="shared" si="30"/>
        <v>0.48402421243841953</v>
      </c>
      <c r="BG39" s="273">
        <f t="shared" si="30"/>
        <v>14.383488565676522</v>
      </c>
      <c r="BH39" s="273">
        <f t="shared" si="30"/>
        <v>0</v>
      </c>
      <c r="BI39" s="273">
        <f t="shared" si="30"/>
        <v>0.79924404819833872</v>
      </c>
      <c r="BJ39" s="273">
        <f t="shared" si="30"/>
        <v>41.607535905568469</v>
      </c>
      <c r="BK39" s="273">
        <f t="shared" si="30"/>
        <v>0</v>
      </c>
      <c r="BL39" s="299">
        <f t="shared" si="30"/>
        <v>0</v>
      </c>
    </row>
    <row r="40" spans="1:64" s="209" customFormat="1" ht="16.5" customHeight="1" x14ac:dyDescent="0.25">
      <c r="A40" s="1527"/>
      <c r="B40" s="129" t="s">
        <v>919</v>
      </c>
      <c r="C40" s="312" t="s">
        <v>922</v>
      </c>
      <c r="D40" s="276">
        <f t="shared" ref="D40:O40" si="31">SUM(D37:D39)</f>
        <v>6501.7185111838307</v>
      </c>
      <c r="E40" s="274">
        <f t="shared" si="31"/>
        <v>6096.3940684201925</v>
      </c>
      <c r="F40" s="274">
        <f t="shared" si="31"/>
        <v>35.5401634811452</v>
      </c>
      <c r="G40" s="274">
        <f t="shared" si="31"/>
        <v>158.49749061784701</v>
      </c>
      <c r="H40" s="274">
        <f t="shared" si="31"/>
        <v>28.659437379187874</v>
      </c>
      <c r="I40" s="274">
        <f t="shared" si="31"/>
        <v>2.7703511856482068</v>
      </c>
      <c r="J40" s="274">
        <f t="shared" si="31"/>
        <v>88.807541426923976</v>
      </c>
      <c r="K40" s="274">
        <f t="shared" si="31"/>
        <v>0</v>
      </c>
      <c r="L40" s="274">
        <f t="shared" si="31"/>
        <v>3.6416721085578647</v>
      </c>
      <c r="M40" s="274">
        <f t="shared" si="31"/>
        <v>87.407786564328731</v>
      </c>
      <c r="N40" s="274">
        <f t="shared" si="31"/>
        <v>0</v>
      </c>
      <c r="O40" s="282">
        <f t="shared" si="31"/>
        <v>0</v>
      </c>
      <c r="P40" s="274">
        <f t="shared" ref="P40:BL40" si="32">SUM(P37:P39)</f>
        <v>14118.872726435347</v>
      </c>
      <c r="Q40" s="274">
        <f t="shared" si="32"/>
        <v>3503.0182020656316</v>
      </c>
      <c r="R40" s="274">
        <f t="shared" si="32"/>
        <v>4836.3217117432996</v>
      </c>
      <c r="S40" s="274">
        <f t="shared" si="32"/>
        <v>904.38649390836974</v>
      </c>
      <c r="T40" s="274">
        <f t="shared" si="32"/>
        <v>3844.9015191677722</v>
      </c>
      <c r="U40" s="274">
        <f t="shared" si="32"/>
        <v>16.072883331086963</v>
      </c>
      <c r="V40" s="274">
        <f>SUM(V37:V39)</f>
        <v>516.54792297035817</v>
      </c>
      <c r="W40" s="274">
        <f t="shared" si="32"/>
        <v>0</v>
      </c>
      <c r="X40" s="274">
        <f t="shared" si="32"/>
        <v>20.939722605637073</v>
      </c>
      <c r="Y40" s="274">
        <f>SUM(Y37:Y39)</f>
        <v>476.68427064319155</v>
      </c>
      <c r="Z40" s="274">
        <f t="shared" si="32"/>
        <v>0</v>
      </c>
      <c r="AA40" s="282">
        <f t="shared" si="32"/>
        <v>0</v>
      </c>
      <c r="AB40" s="276">
        <f t="shared" si="32"/>
        <v>8017.9964611460327</v>
      </c>
      <c r="AC40" s="274">
        <f t="shared" si="32"/>
        <v>1936.7773718509634</v>
      </c>
      <c r="AD40" s="274">
        <f t="shared" si="32"/>
        <v>545.94369527419406</v>
      </c>
      <c r="AE40" s="274">
        <f t="shared" si="32"/>
        <v>2385.862881954472</v>
      </c>
      <c r="AF40" s="274">
        <f t="shared" si="32"/>
        <v>435.92896369799712</v>
      </c>
      <c r="AG40" s="274">
        <f t="shared" si="32"/>
        <v>42.500717866611787</v>
      </c>
      <c r="AH40" s="274">
        <f t="shared" si="32"/>
        <v>1366.3613005045536</v>
      </c>
      <c r="AI40" s="274">
        <f t="shared" si="32"/>
        <v>0</v>
      </c>
      <c r="AJ40" s="274">
        <f>SUM(AJ37:AJ39)</f>
        <v>55.300842406247192</v>
      </c>
      <c r="AK40" s="274">
        <f>SUM(AK37:AK39)</f>
        <v>1249.3206875909946</v>
      </c>
      <c r="AL40" s="274">
        <f t="shared" si="32"/>
        <v>0</v>
      </c>
      <c r="AM40" s="282">
        <f t="shared" si="32"/>
        <v>0</v>
      </c>
      <c r="AN40" s="276">
        <f t="shared" si="32"/>
        <v>61390.444384736802</v>
      </c>
      <c r="AO40" s="274">
        <f t="shared" si="32"/>
        <v>14689.684368108279</v>
      </c>
      <c r="AP40" s="274">
        <f t="shared" si="32"/>
        <v>11713.500272403362</v>
      </c>
      <c r="AQ40" s="274">
        <f t="shared" si="32"/>
        <v>15321.1012598096</v>
      </c>
      <c r="AR40" s="274">
        <f t="shared" si="32"/>
        <v>2314.1710326146799</v>
      </c>
      <c r="AS40" s="274">
        <f t="shared" si="32"/>
        <v>225.73577123911383</v>
      </c>
      <c r="AT40" s="274">
        <f t="shared" si="32"/>
        <v>10226.418670288005</v>
      </c>
      <c r="AU40" s="274">
        <f t="shared" si="32"/>
        <v>0</v>
      </c>
      <c r="AV40" s="274">
        <f t="shared" si="32"/>
        <v>293.54041490534803</v>
      </c>
      <c r="AW40" s="274">
        <f>SUM(AW37:AW39)</f>
        <v>6606.2925953684189</v>
      </c>
      <c r="AX40" s="274">
        <f t="shared" si="32"/>
        <v>0</v>
      </c>
      <c r="AY40" s="282">
        <f t="shared" si="32"/>
        <v>0</v>
      </c>
      <c r="AZ40" s="298">
        <f t="shared" si="32"/>
        <v>-1180.5493800764507</v>
      </c>
      <c r="BA40" s="296">
        <f t="shared" si="32"/>
        <v>88848.482703425572</v>
      </c>
      <c r="BB40" s="274">
        <f>SUM(BB37:BB39)</f>
        <v>26225.874010445066</v>
      </c>
      <c r="BC40" s="274">
        <f>SUM(BC37:BC39)</f>
        <v>17131.305842902002</v>
      </c>
      <c r="BD40" s="274">
        <f>SUM(BD37:BD39)</f>
        <v>18769.84812629029</v>
      </c>
      <c r="BE40" s="274">
        <f>SUM(BE37:BE39)</f>
        <v>6623.6609528596373</v>
      </c>
      <c r="BF40" s="274">
        <f t="shared" si="32"/>
        <v>287.07972362246079</v>
      </c>
      <c r="BG40" s="274">
        <f t="shared" si="32"/>
        <v>12198.135435189841</v>
      </c>
      <c r="BH40" s="274">
        <f t="shared" si="32"/>
        <v>0</v>
      </c>
      <c r="BI40" s="274">
        <f t="shared" si="32"/>
        <v>373.42265202579011</v>
      </c>
      <c r="BJ40" s="274">
        <f>SUM(BJ37:BJ39)</f>
        <v>8419.7053401669345</v>
      </c>
      <c r="BK40" s="274">
        <f t="shared" si="32"/>
        <v>0</v>
      </c>
      <c r="BL40" s="298">
        <f t="shared" si="32"/>
        <v>0</v>
      </c>
    </row>
    <row r="41" spans="1:64" ht="14.85" customHeight="1" x14ac:dyDescent="0.25">
      <c r="A41" s="1525" t="s">
        <v>303</v>
      </c>
      <c r="B41" s="124">
        <v>5.0999999999999996</v>
      </c>
      <c r="C41" s="310" t="s">
        <v>37</v>
      </c>
      <c r="D41" s="272">
        <f>SUM(E41:O41)</f>
        <v>609349.76</v>
      </c>
      <c r="E41" s="251">
        <v>133440.38</v>
      </c>
      <c r="F41" s="251">
        <v>147962.51999999999</v>
      </c>
      <c r="G41" s="251">
        <v>73271.990000000005</v>
      </c>
      <c r="H41" s="251">
        <v>145033.06999999998</v>
      </c>
      <c r="I41" s="251">
        <v>562.20000000000005</v>
      </c>
      <c r="J41" s="251">
        <v>103943.34999999998</v>
      </c>
      <c r="K41" s="251">
        <v>0</v>
      </c>
      <c r="L41" s="251">
        <v>2204.87</v>
      </c>
      <c r="M41" s="251">
        <v>2931.38</v>
      </c>
      <c r="N41" s="251">
        <v>0</v>
      </c>
      <c r="O41" s="252">
        <v>0</v>
      </c>
      <c r="P41" s="272">
        <f>SUM(Q41:AA41)</f>
        <v>644787.13</v>
      </c>
      <c r="Q41" s="251">
        <v>147611.95000000004</v>
      </c>
      <c r="R41" s="251">
        <v>164493.67000000004</v>
      </c>
      <c r="S41" s="251">
        <v>85440.859999999986</v>
      </c>
      <c r="T41" s="251">
        <v>105372.98000000003</v>
      </c>
      <c r="U41" s="251">
        <v>120</v>
      </c>
      <c r="V41" s="251">
        <v>129406.16</v>
      </c>
      <c r="W41" s="251">
        <v>0</v>
      </c>
      <c r="X41" s="251">
        <v>8718.6899999999969</v>
      </c>
      <c r="Y41" s="251">
        <v>3622.82</v>
      </c>
      <c r="Z41" s="251">
        <v>0</v>
      </c>
      <c r="AA41" s="252">
        <v>0</v>
      </c>
      <c r="AB41" s="272">
        <f>SUM(AC41:AM41)</f>
        <v>654552.43000000005</v>
      </c>
      <c r="AC41" s="251">
        <v>148674.88000000003</v>
      </c>
      <c r="AD41" s="251">
        <v>133886.95000000001</v>
      </c>
      <c r="AE41" s="251">
        <v>95711.219999999987</v>
      </c>
      <c r="AF41" s="251">
        <v>120746.77000000002</v>
      </c>
      <c r="AG41" s="251">
        <v>269.59000000000003</v>
      </c>
      <c r="AH41" s="251">
        <v>151576.89000000001</v>
      </c>
      <c r="AI41" s="251">
        <v>0</v>
      </c>
      <c r="AJ41" s="251">
        <v>975.02</v>
      </c>
      <c r="AK41" s="251">
        <v>2711.11</v>
      </c>
      <c r="AL41" s="251">
        <v>0</v>
      </c>
      <c r="AM41" s="252">
        <v>0</v>
      </c>
      <c r="AN41" s="275">
        <f>SUM(AO41:AY41)</f>
        <v>577304.31000000006</v>
      </c>
      <c r="AO41" s="251">
        <v>182437.01000000004</v>
      </c>
      <c r="AP41" s="251">
        <v>124560.77999999998</v>
      </c>
      <c r="AQ41" s="251">
        <v>86330.430000000008</v>
      </c>
      <c r="AR41" s="251">
        <v>80421.940000000017</v>
      </c>
      <c r="AS41" s="251">
        <v>257.90999999999997</v>
      </c>
      <c r="AT41" s="251">
        <v>98714.25</v>
      </c>
      <c r="AU41" s="251">
        <v>0</v>
      </c>
      <c r="AV41" s="249">
        <v>939.83999999999992</v>
      </c>
      <c r="AW41" s="251">
        <v>3642.1500000000005</v>
      </c>
      <c r="AX41" s="251">
        <v>0</v>
      </c>
      <c r="AY41" s="252">
        <v>0</v>
      </c>
      <c r="AZ41" s="854">
        <v>53518.313538016431</v>
      </c>
      <c r="BA41" s="293">
        <f>SUM(BB41:BL41)+AZ41</f>
        <v>2539511.9435380162</v>
      </c>
      <c r="BB41" s="273">
        <f t="shared" ref="BB41:BL44" si="33">E41+Q41+AC41+AO41</f>
        <v>612164.22000000009</v>
      </c>
      <c r="BC41" s="273">
        <f t="shared" si="33"/>
        <v>570903.92000000004</v>
      </c>
      <c r="BD41" s="273">
        <f t="shared" si="33"/>
        <v>340754.49999999994</v>
      </c>
      <c r="BE41" s="273">
        <f t="shared" si="33"/>
        <v>451574.76</v>
      </c>
      <c r="BF41" s="273">
        <f t="shared" si="33"/>
        <v>1209.7</v>
      </c>
      <c r="BG41" s="273">
        <f t="shared" si="33"/>
        <v>483640.65</v>
      </c>
      <c r="BH41" s="273">
        <f t="shared" si="33"/>
        <v>0</v>
      </c>
      <c r="BI41" s="273">
        <f t="shared" si="33"/>
        <v>12838.419999999998</v>
      </c>
      <c r="BJ41" s="273">
        <f t="shared" si="33"/>
        <v>12907.460000000003</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7308.332129914289</v>
      </c>
      <c r="E43" s="253">
        <v>1923.9698786151212</v>
      </c>
      <c r="F43" s="253">
        <v>2114.7029807269464</v>
      </c>
      <c r="G43" s="253">
        <v>1057.2480296159247</v>
      </c>
      <c r="H43" s="253">
        <v>2054.1598164608954</v>
      </c>
      <c r="I43" s="253">
        <v>0.20912700644977258</v>
      </c>
      <c r="J43" s="253">
        <v>83.609424925123761</v>
      </c>
      <c r="K43" s="253">
        <v>0</v>
      </c>
      <c r="L43" s="253">
        <v>32.261073657437834</v>
      </c>
      <c r="M43" s="253">
        <v>42.171798906389476</v>
      </c>
      <c r="N43" s="253">
        <v>0</v>
      </c>
      <c r="O43" s="254">
        <v>0</v>
      </c>
      <c r="P43" s="273">
        <f>SUM(Q43:AA43)</f>
        <v>8608.2864002115148</v>
      </c>
      <c r="Q43" s="253">
        <v>2387.650840650253</v>
      </c>
      <c r="R43" s="253">
        <v>2573.4431725526547</v>
      </c>
      <c r="S43" s="253">
        <v>1371.3715999059059</v>
      </c>
      <c r="T43" s="253">
        <v>1715.8635274304806</v>
      </c>
      <c r="U43" s="253">
        <v>0.94879988110491964</v>
      </c>
      <c r="V43" s="253">
        <v>379.33222387162607</v>
      </c>
      <c r="W43" s="253">
        <v>0</v>
      </c>
      <c r="X43" s="253">
        <v>122.73671127636004</v>
      </c>
      <c r="Y43" s="253">
        <v>56.939524643127847</v>
      </c>
      <c r="Z43" s="253">
        <v>0</v>
      </c>
      <c r="AA43" s="254">
        <v>0</v>
      </c>
      <c r="AB43" s="273">
        <f>SUM(AC43:AM43)</f>
        <v>12975.897155557355</v>
      </c>
      <c r="AC43" s="253">
        <v>3509.7674195499603</v>
      </c>
      <c r="AD43" s="253">
        <v>3212.9584226882344</v>
      </c>
      <c r="AE43" s="253">
        <v>2117.3762892588097</v>
      </c>
      <c r="AF43" s="253">
        <v>2729.0019010571759</v>
      </c>
      <c r="AG43" s="253">
        <v>3.2225901016213081</v>
      </c>
      <c r="AH43" s="253">
        <v>1288.3984222796526</v>
      </c>
      <c r="AI43" s="253">
        <v>0</v>
      </c>
      <c r="AJ43" s="253">
        <v>46.52354157283014</v>
      </c>
      <c r="AK43" s="253">
        <v>68.648569049070943</v>
      </c>
      <c r="AL43" s="253">
        <v>0</v>
      </c>
      <c r="AM43" s="254">
        <v>0</v>
      </c>
      <c r="AN43" s="288">
        <f>SUM(AO43:AY43)</f>
        <v>37341.211181990766</v>
      </c>
      <c r="AO43" s="253">
        <v>9962.3478731178511</v>
      </c>
      <c r="AP43" s="253">
        <v>8749.9477874466356</v>
      </c>
      <c r="AQ43" s="253">
        <v>5364.7909218161822</v>
      </c>
      <c r="AR43" s="253">
        <v>6706.204855632106</v>
      </c>
      <c r="AS43" s="253">
        <v>15.408132729294573</v>
      </c>
      <c r="AT43" s="253">
        <v>6160.2044543955544</v>
      </c>
      <c r="AU43" s="253">
        <v>0</v>
      </c>
      <c r="AV43" s="253">
        <v>174.67870477465468</v>
      </c>
      <c r="AW43" s="253">
        <v>207.62845207849296</v>
      </c>
      <c r="AX43" s="253">
        <v>0</v>
      </c>
      <c r="AY43" s="254">
        <v>0</v>
      </c>
      <c r="AZ43" s="525">
        <v>-196772.96496135058</v>
      </c>
      <c r="BA43" s="295">
        <f>SUM(BB43:BL43)+AZ43</f>
        <v>-130539.23809367664</v>
      </c>
      <c r="BB43" s="273">
        <f t="shared" si="33"/>
        <v>17783.736011933186</v>
      </c>
      <c r="BC43" s="273">
        <f t="shared" si="33"/>
        <v>16651.05236341447</v>
      </c>
      <c r="BD43" s="273">
        <f t="shared" si="33"/>
        <v>9910.786840596822</v>
      </c>
      <c r="BE43" s="273">
        <f t="shared" si="33"/>
        <v>13205.230100580658</v>
      </c>
      <c r="BF43" s="273">
        <f t="shared" si="33"/>
        <v>19.788649718470573</v>
      </c>
      <c r="BG43" s="273">
        <f t="shared" si="33"/>
        <v>7911.5445254719571</v>
      </c>
      <c r="BH43" s="273">
        <f t="shared" si="33"/>
        <v>0</v>
      </c>
      <c r="BI43" s="273">
        <f t="shared" si="33"/>
        <v>376.20003128128269</v>
      </c>
      <c r="BJ43" s="273">
        <f t="shared" si="33"/>
        <v>375.38834467708125</v>
      </c>
      <c r="BK43" s="273">
        <f t="shared" si="33"/>
        <v>0</v>
      </c>
      <c r="BL43" s="299">
        <f t="shared" si="33"/>
        <v>0</v>
      </c>
    </row>
    <row r="44" spans="1:64" x14ac:dyDescent="0.25">
      <c r="A44" s="1526"/>
      <c r="B44" s="126" t="s">
        <v>82</v>
      </c>
      <c r="C44" s="131" t="s">
        <v>923</v>
      </c>
      <c r="D44" s="273">
        <f>SUM(E44:O44)</f>
        <v>2339.1272130998077</v>
      </c>
      <c r="E44" s="253">
        <v>494.25365163682557</v>
      </c>
      <c r="F44" s="253">
        <v>100.53728944559909</v>
      </c>
      <c r="G44" s="253">
        <v>683.53469010412448</v>
      </c>
      <c r="H44" s="253">
        <v>101.85168487194655</v>
      </c>
      <c r="I44" s="253">
        <v>8.1040715920521968</v>
      </c>
      <c r="J44" s="253">
        <v>240.8243597824908</v>
      </c>
      <c r="K44" s="253">
        <v>0</v>
      </c>
      <c r="L44" s="253">
        <v>13.381832601907314</v>
      </c>
      <c r="M44" s="253">
        <v>696.63963306486164</v>
      </c>
      <c r="N44" s="253">
        <v>0</v>
      </c>
      <c r="O44" s="254">
        <v>0</v>
      </c>
      <c r="P44" s="273">
        <f>SUM(Q44:AA44)</f>
        <v>2485.3537404343851</v>
      </c>
      <c r="Q44" s="253">
        <v>525.15107127973192</v>
      </c>
      <c r="R44" s="253">
        <v>106.82220572588088</v>
      </c>
      <c r="S44" s="253">
        <v>726.26468934781144</v>
      </c>
      <c r="T44" s="253">
        <v>108.21876832879867</v>
      </c>
      <c r="U44" s="253">
        <v>8.6106837333415065</v>
      </c>
      <c r="V44" s="253">
        <v>255.8790817451752</v>
      </c>
      <c r="W44" s="253">
        <v>0</v>
      </c>
      <c r="X44" s="253">
        <v>14.218374924099537</v>
      </c>
      <c r="Y44" s="253">
        <v>740.18886534954549</v>
      </c>
      <c r="Z44" s="253">
        <v>0</v>
      </c>
      <c r="AA44" s="254">
        <v>0</v>
      </c>
      <c r="AB44" s="273">
        <f>SUM(AC44:AM44)</f>
        <v>2509.8731102849983</v>
      </c>
      <c r="AC44" s="253">
        <v>530.33197294964998</v>
      </c>
      <c r="AD44" s="253">
        <v>107.87606503284353</v>
      </c>
      <c r="AE44" s="253">
        <v>733.42968652219668</v>
      </c>
      <c r="AF44" s="253">
        <v>109.28640548734977</v>
      </c>
      <c r="AG44" s="253">
        <v>8.6956328235613807</v>
      </c>
      <c r="AH44" s="253">
        <v>258.40346841105429</v>
      </c>
      <c r="AI44" s="253">
        <v>0</v>
      </c>
      <c r="AJ44" s="253">
        <v>14.35864694564998</v>
      </c>
      <c r="AK44" s="253">
        <v>747.49123211269261</v>
      </c>
      <c r="AL44" s="253">
        <v>0</v>
      </c>
      <c r="AM44" s="254">
        <v>0</v>
      </c>
      <c r="AN44" s="288">
        <f>SUM(AO44:AY44)</f>
        <v>2667.3622952871397</v>
      </c>
      <c r="AO44" s="253">
        <v>563.60917324243064</v>
      </c>
      <c r="AP44" s="253">
        <v>114.64505805230792</v>
      </c>
      <c r="AQ44" s="253">
        <v>779.45083520633898</v>
      </c>
      <c r="AR44" s="253">
        <v>116.14389436257896</v>
      </c>
      <c r="AS44" s="253">
        <v>9.2412652385423311</v>
      </c>
      <c r="AT44" s="253">
        <v>274.61773497099307</v>
      </c>
      <c r="AU44" s="253">
        <v>0</v>
      </c>
      <c r="AV44" s="253">
        <v>15.259621419593456</v>
      </c>
      <c r="AW44" s="253">
        <v>794.39471279435429</v>
      </c>
      <c r="AX44" s="253">
        <v>0</v>
      </c>
      <c r="AY44" s="254">
        <v>0</v>
      </c>
      <c r="AZ44" s="525"/>
      <c r="BA44" s="295">
        <f>SUM(BB44:BL44)+AZ44</f>
        <v>10001.716359106329</v>
      </c>
      <c r="BB44" s="270">
        <f t="shared" si="33"/>
        <v>2113.345869108638</v>
      </c>
      <c r="BC44" s="273">
        <f t="shared" si="33"/>
        <v>429.88061825663146</v>
      </c>
      <c r="BD44" s="270">
        <f t="shared" si="33"/>
        <v>2922.6799011804715</v>
      </c>
      <c r="BE44" s="273">
        <f t="shared" si="33"/>
        <v>435.50075305067395</v>
      </c>
      <c r="BF44" s="270">
        <f t="shared" si="33"/>
        <v>34.651653387497419</v>
      </c>
      <c r="BG44" s="270">
        <f t="shared" si="33"/>
        <v>1029.7246449097133</v>
      </c>
      <c r="BH44" s="270">
        <f t="shared" si="33"/>
        <v>0</v>
      </c>
      <c r="BI44" s="270">
        <f t="shared" si="33"/>
        <v>57.218475891250293</v>
      </c>
      <c r="BJ44" s="270">
        <f t="shared" si="33"/>
        <v>2978.7144433214539</v>
      </c>
      <c r="BK44" s="270">
        <f t="shared" si="33"/>
        <v>0</v>
      </c>
      <c r="BL44" s="290">
        <f t="shared" si="33"/>
        <v>0</v>
      </c>
    </row>
    <row r="45" spans="1:64" s="209" customFormat="1" ht="24" x14ac:dyDescent="0.25">
      <c r="A45" s="1527"/>
      <c r="B45" s="128" t="s">
        <v>217</v>
      </c>
      <c r="C45" s="312" t="s">
        <v>306</v>
      </c>
      <c r="D45" s="277">
        <f>SUM(D41:D44)</f>
        <v>618997.21934301418</v>
      </c>
      <c r="E45" s="277">
        <f t="shared" ref="E45:BL45" si="34">SUM(E41:E44)</f>
        <v>135858.60353025194</v>
      </c>
      <c r="F45" s="277">
        <f t="shared" si="34"/>
        <v>150177.76027017256</v>
      </c>
      <c r="G45" s="277">
        <f t="shared" si="34"/>
        <v>75012.772719720044</v>
      </c>
      <c r="H45" s="277">
        <f t="shared" si="34"/>
        <v>147189.08150133281</v>
      </c>
      <c r="I45" s="277">
        <f>SUM(I41:I44)</f>
        <v>570.51319859850196</v>
      </c>
      <c r="J45" s="277">
        <f t="shared" si="34"/>
        <v>104267.78378470759</v>
      </c>
      <c r="K45" s="277">
        <f t="shared" si="34"/>
        <v>0</v>
      </c>
      <c r="L45" s="277">
        <f t="shared" si="34"/>
        <v>2250.5129062593451</v>
      </c>
      <c r="M45" s="277">
        <f t="shared" si="34"/>
        <v>3670.1914319712514</v>
      </c>
      <c r="N45" s="277">
        <f t="shared" si="34"/>
        <v>0</v>
      </c>
      <c r="O45" s="282">
        <f t="shared" si="34"/>
        <v>0</v>
      </c>
      <c r="P45" s="277">
        <f t="shared" si="34"/>
        <v>655880.77014064591</v>
      </c>
      <c r="Q45" s="277">
        <f t="shared" si="34"/>
        <v>150524.75191193004</v>
      </c>
      <c r="R45" s="277">
        <f t="shared" si="34"/>
        <v>167173.93537827858</v>
      </c>
      <c r="S45" s="277">
        <f t="shared" si="34"/>
        <v>87538.496289253701</v>
      </c>
      <c r="T45" s="277">
        <f t="shared" si="34"/>
        <v>107197.0622957593</v>
      </c>
      <c r="U45" s="277">
        <f t="shared" si="34"/>
        <v>129.55948361444644</v>
      </c>
      <c r="V45" s="277">
        <f t="shared" si="34"/>
        <v>130041.37130561681</v>
      </c>
      <c r="W45" s="277">
        <f t="shared" si="34"/>
        <v>0</v>
      </c>
      <c r="X45" s="277">
        <f t="shared" si="34"/>
        <v>8855.6450862004567</v>
      </c>
      <c r="Y45" s="277">
        <f>SUM(Y41:Y44)</f>
        <v>4419.9483899926736</v>
      </c>
      <c r="Z45" s="277">
        <f t="shared" si="34"/>
        <v>0</v>
      </c>
      <c r="AA45" s="283">
        <f t="shared" si="34"/>
        <v>0</v>
      </c>
      <c r="AB45" s="277">
        <f t="shared" si="34"/>
        <v>670038.20026584249</v>
      </c>
      <c r="AC45" s="277">
        <f t="shared" si="34"/>
        <v>152714.97939249963</v>
      </c>
      <c r="AD45" s="277">
        <f t="shared" si="34"/>
        <v>137207.7844877211</v>
      </c>
      <c r="AE45" s="277">
        <f t="shared" si="34"/>
        <v>98562.025975780998</v>
      </c>
      <c r="AF45" s="277">
        <f t="shared" si="34"/>
        <v>123585.05830654454</v>
      </c>
      <c r="AG45" s="277">
        <f t="shared" si="34"/>
        <v>281.50822292518274</v>
      </c>
      <c r="AH45" s="277">
        <f t="shared" si="34"/>
        <v>153123.69189069074</v>
      </c>
      <c r="AI45" s="277">
        <f t="shared" si="34"/>
        <v>0</v>
      </c>
      <c r="AJ45" s="277">
        <f t="shared" si="34"/>
        <v>1035.9021885184802</v>
      </c>
      <c r="AK45" s="277">
        <f t="shared" si="34"/>
        <v>3527.2498011617636</v>
      </c>
      <c r="AL45" s="277">
        <f t="shared" si="34"/>
        <v>0</v>
      </c>
      <c r="AM45" s="283">
        <f t="shared" si="34"/>
        <v>0</v>
      </c>
      <c r="AN45" s="849">
        <f t="shared" si="34"/>
        <v>617312.88347727805</v>
      </c>
      <c r="AO45" s="277">
        <f t="shared" si="34"/>
        <v>192962.96704636034</v>
      </c>
      <c r="AP45" s="277">
        <f t="shared" si="34"/>
        <v>133425.3728454989</v>
      </c>
      <c r="AQ45" s="277">
        <f t="shared" si="34"/>
        <v>92474.67175702253</v>
      </c>
      <c r="AR45" s="277">
        <f t="shared" si="34"/>
        <v>87244.28874999471</v>
      </c>
      <c r="AS45" s="277">
        <f t="shared" si="34"/>
        <v>282.55939796783684</v>
      </c>
      <c r="AT45" s="277">
        <f t="shared" si="34"/>
        <v>105149.07218936655</v>
      </c>
      <c r="AU45" s="277">
        <f t="shared" si="34"/>
        <v>0</v>
      </c>
      <c r="AV45" s="274">
        <f t="shared" si="34"/>
        <v>1129.7783261942482</v>
      </c>
      <c r="AW45" s="277">
        <f>SUM(AW41:AW44)</f>
        <v>4644.1731648728473</v>
      </c>
      <c r="AX45" s="277">
        <f t="shared" si="34"/>
        <v>0</v>
      </c>
      <c r="AY45" s="283">
        <f t="shared" si="34"/>
        <v>0</v>
      </c>
      <c r="AZ45" s="304">
        <f t="shared" si="34"/>
        <v>-143254.65142333414</v>
      </c>
      <c r="BA45" s="296">
        <f t="shared" si="34"/>
        <v>2418974.421803446</v>
      </c>
      <c r="BB45" s="274">
        <f t="shared" si="34"/>
        <v>632061.30188104196</v>
      </c>
      <c r="BC45" s="274">
        <f t="shared" si="34"/>
        <v>587984.85298167111</v>
      </c>
      <c r="BD45" s="274">
        <f t="shared" si="34"/>
        <v>353587.96674177726</v>
      </c>
      <c r="BE45" s="274">
        <f t="shared" si="34"/>
        <v>465215.49085363135</v>
      </c>
      <c r="BF45" s="274">
        <f t="shared" si="34"/>
        <v>1264.1403031059681</v>
      </c>
      <c r="BG45" s="274">
        <f t="shared" si="34"/>
        <v>492581.91917038173</v>
      </c>
      <c r="BH45" s="274">
        <f t="shared" si="34"/>
        <v>0</v>
      </c>
      <c r="BI45" s="274">
        <f t="shared" si="34"/>
        <v>13271.838507172532</v>
      </c>
      <c r="BJ45" s="274">
        <f>SUM(BJ41:BJ44)</f>
        <v>16261.562787998539</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207091.40999999997</v>
      </c>
      <c r="E51" s="251">
        <v>41675.613765347262</v>
      </c>
      <c r="F51" s="251">
        <v>4871.7655067813266</v>
      </c>
      <c r="G51" s="251">
        <v>103689.29220716146</v>
      </c>
      <c r="H51" s="251">
        <v>6768.2934517211661</v>
      </c>
      <c r="I51" s="251">
        <v>554.75232130681934</v>
      </c>
      <c r="J51" s="251">
        <v>15163.378221421661</v>
      </c>
      <c r="K51" s="251">
        <v>0</v>
      </c>
      <c r="L51" s="251">
        <v>1045.8777709443689</v>
      </c>
      <c r="M51" s="251">
        <v>33322.43675531591</v>
      </c>
      <c r="N51" s="251">
        <v>0</v>
      </c>
      <c r="O51" s="252">
        <v>0</v>
      </c>
      <c r="P51" s="272">
        <f>SUM(Q51:AA51)</f>
        <v>229619.28999999998</v>
      </c>
      <c r="Q51" s="251">
        <v>49105.366845597477</v>
      </c>
      <c r="R51" s="251">
        <v>6252.1996553250956</v>
      </c>
      <c r="S51" s="251">
        <v>106529.08515575492</v>
      </c>
      <c r="T51" s="251">
        <v>10661.544333024964</v>
      </c>
      <c r="U51" s="251">
        <v>574.47281210628637</v>
      </c>
      <c r="V51" s="251">
        <v>18855.40801239221</v>
      </c>
      <c r="W51" s="251">
        <v>0</v>
      </c>
      <c r="X51" s="251">
        <v>2591.5485803328625</v>
      </c>
      <c r="Y51" s="251">
        <v>35049.664605466191</v>
      </c>
      <c r="Z51" s="251">
        <v>0</v>
      </c>
      <c r="AA51" s="252">
        <v>0</v>
      </c>
      <c r="AB51" s="272">
        <f>SUM(AC51:AM51)</f>
        <v>160794.85</v>
      </c>
      <c r="AC51" s="251">
        <v>33005.774497978571</v>
      </c>
      <c r="AD51" s="251">
        <v>4741.2788578924974</v>
      </c>
      <c r="AE51" s="251">
        <v>75743.781368627053</v>
      </c>
      <c r="AF51" s="251">
        <v>7160.4502368623271</v>
      </c>
      <c r="AG51" s="251">
        <v>397.28574034719179</v>
      </c>
      <c r="AH51" s="251">
        <v>14943.391453930148</v>
      </c>
      <c r="AI51" s="251">
        <v>0</v>
      </c>
      <c r="AJ51" s="251">
        <v>1788.2882041513424</v>
      </c>
      <c r="AK51" s="251">
        <v>23014.599640210865</v>
      </c>
      <c r="AL51" s="251">
        <v>0</v>
      </c>
      <c r="AM51" s="252">
        <v>0</v>
      </c>
      <c r="AN51" s="275">
        <f>SUM(AO51:AY51)</f>
        <v>174281.1</v>
      </c>
      <c r="AO51" s="251">
        <v>36609.181991263205</v>
      </c>
      <c r="AP51" s="251">
        <v>4328.8917130976715</v>
      </c>
      <c r="AQ51" s="251">
        <v>83756.554466556088</v>
      </c>
      <c r="AR51" s="251">
        <v>7106.0125824236475</v>
      </c>
      <c r="AS51" s="251">
        <v>444.31900821004939</v>
      </c>
      <c r="AT51" s="251">
        <v>16128.925094180999</v>
      </c>
      <c r="AU51" s="251">
        <v>0</v>
      </c>
      <c r="AV51" s="249">
        <v>533.32296127786117</v>
      </c>
      <c r="AW51" s="251">
        <v>25373.892182990476</v>
      </c>
      <c r="AX51" s="251">
        <v>0</v>
      </c>
      <c r="AY51" s="252">
        <v>0</v>
      </c>
      <c r="AZ51" s="854">
        <v>8030.7268325760469</v>
      </c>
      <c r="BA51" s="293">
        <f>SUM(BB51:BL51)+AZ51</f>
        <v>779817.376832576</v>
      </c>
      <c r="BB51" s="273">
        <f t="shared" ref="BB51:BL54" si="37">E51+Q51+AC51+AO51</f>
        <v>160395.93710018651</v>
      </c>
      <c r="BC51" s="273">
        <f t="shared" si="37"/>
        <v>20194.135733096591</v>
      </c>
      <c r="BD51" s="273">
        <f t="shared" si="37"/>
        <v>369718.71319809952</v>
      </c>
      <c r="BE51" s="273">
        <f t="shared" si="37"/>
        <v>31696.300604032105</v>
      </c>
      <c r="BF51" s="273">
        <f t="shared" si="37"/>
        <v>1970.8298819703466</v>
      </c>
      <c r="BG51" s="273">
        <f t="shared" si="37"/>
        <v>65091.102781925016</v>
      </c>
      <c r="BH51" s="273">
        <f t="shared" si="37"/>
        <v>0</v>
      </c>
      <c r="BI51" s="273">
        <f t="shared" si="37"/>
        <v>5959.0375167064349</v>
      </c>
      <c r="BJ51" s="273">
        <f t="shared" si="37"/>
        <v>116760.59318398344</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51134.811400006598</v>
      </c>
      <c r="E53" s="253">
        <v>10804.699769501269</v>
      </c>
      <c r="F53" s="253">
        <v>2197.8092109217937</v>
      </c>
      <c r="G53" s="253">
        <v>14942.50388268429</v>
      </c>
      <c r="H53" s="253">
        <v>2226.5427324912512</v>
      </c>
      <c r="I53" s="253">
        <v>177.16016901987035</v>
      </c>
      <c r="J53" s="253">
        <v>5264.5739611937706</v>
      </c>
      <c r="K53" s="253">
        <v>0</v>
      </c>
      <c r="L53" s="253">
        <v>292.53538775182159</v>
      </c>
      <c r="M53" s="253">
        <v>15228.986286442527</v>
      </c>
      <c r="N53" s="253">
        <v>0</v>
      </c>
      <c r="O53" s="254">
        <v>0</v>
      </c>
      <c r="P53" s="273">
        <f>SUM(Q53:AA53)</f>
        <v>24889.055376375505</v>
      </c>
      <c r="Q53" s="253">
        <v>5259.0156006362831</v>
      </c>
      <c r="R53" s="253">
        <v>1069.748644019319</v>
      </c>
      <c r="S53" s="253">
        <v>7273.025878370353</v>
      </c>
      <c r="T53" s="253">
        <v>1083.734228202004</v>
      </c>
      <c r="U53" s="253">
        <v>86.229891858426384</v>
      </c>
      <c r="V53" s="253">
        <v>2562.4475629367321</v>
      </c>
      <c r="W53" s="253">
        <v>0</v>
      </c>
      <c r="X53" s="253">
        <v>142.3869427883258</v>
      </c>
      <c r="Y53" s="253">
        <v>7412.466627564062</v>
      </c>
      <c r="Z53" s="253">
        <v>0</v>
      </c>
      <c r="AA53" s="254">
        <v>0</v>
      </c>
      <c r="AB53" s="273">
        <f>SUM(AC53:AM53)</f>
        <v>34255.546185989639</v>
      </c>
      <c r="AC53" s="253">
        <v>7238.1393779787077</v>
      </c>
      <c r="AD53" s="253">
        <v>1472.3268331584231</v>
      </c>
      <c r="AE53" s="253">
        <v>10010.081544713688</v>
      </c>
      <c r="AF53" s="253">
        <v>1491.5756080782921</v>
      </c>
      <c r="AG53" s="253">
        <v>118.68076142307072</v>
      </c>
      <c r="AH53" s="253">
        <v>3526.7726924129884</v>
      </c>
      <c r="AI53" s="253">
        <v>0</v>
      </c>
      <c r="AJ53" s="253">
        <v>195.97137863243626</v>
      </c>
      <c r="AK53" s="253">
        <v>10201.997989592028</v>
      </c>
      <c r="AL53" s="253">
        <v>0</v>
      </c>
      <c r="AM53" s="254">
        <v>0</v>
      </c>
      <c r="AN53" s="288">
        <f>SUM(AO53:AY53)</f>
        <v>39714.848480614572</v>
      </c>
      <c r="AO53" s="253">
        <v>8391.6807841051068</v>
      </c>
      <c r="AP53" s="253">
        <v>1706.9713842935355</v>
      </c>
      <c r="AQ53" s="253">
        <v>11605.387042098782</v>
      </c>
      <c r="AR53" s="253">
        <v>1729.2878341679423</v>
      </c>
      <c r="AS53" s="253">
        <v>137.59490016273557</v>
      </c>
      <c r="AT53" s="253">
        <v>4088.8340341815074</v>
      </c>
      <c r="AU53" s="253">
        <v>0</v>
      </c>
      <c r="AV53" s="253">
        <v>227.20331378361024</v>
      </c>
      <c r="AW53" s="253">
        <v>11827.889187821356</v>
      </c>
      <c r="AX53" s="253">
        <v>0</v>
      </c>
      <c r="AY53" s="254">
        <v>0</v>
      </c>
      <c r="AZ53" s="525">
        <v>-2616</v>
      </c>
      <c r="BA53" s="295">
        <f>SUM(BB53:BL53)+AZ53</f>
        <v>147378.26144298632</v>
      </c>
      <c r="BB53" s="273">
        <f t="shared" si="37"/>
        <v>31693.535532221365</v>
      </c>
      <c r="BC53" s="273">
        <f t="shared" si="37"/>
        <v>6446.8560723930714</v>
      </c>
      <c r="BD53" s="273">
        <f t="shared" si="37"/>
        <v>43830.998347867113</v>
      </c>
      <c r="BE53" s="273">
        <f t="shared" si="37"/>
        <v>6531.1404029394898</v>
      </c>
      <c r="BF53" s="273">
        <f t="shared" si="37"/>
        <v>519.66572246410306</v>
      </c>
      <c r="BG53" s="273">
        <f t="shared" si="37"/>
        <v>15442.628250724998</v>
      </c>
      <c r="BH53" s="273">
        <f t="shared" si="37"/>
        <v>0</v>
      </c>
      <c r="BI53" s="273">
        <f t="shared" si="37"/>
        <v>858.09702295619388</v>
      </c>
      <c r="BJ53" s="273">
        <f t="shared" si="37"/>
        <v>44671.340091419974</v>
      </c>
      <c r="BK53" s="273">
        <f t="shared" si="37"/>
        <v>0</v>
      </c>
      <c r="BL53" s="299">
        <f t="shared" si="37"/>
        <v>0</v>
      </c>
    </row>
    <row r="54" spans="1:64" ht="16.5" customHeight="1" x14ac:dyDescent="0.25">
      <c r="A54" s="1538"/>
      <c r="B54" s="126" t="s">
        <v>91</v>
      </c>
      <c r="C54" s="131" t="s">
        <v>925</v>
      </c>
      <c r="D54" s="273">
        <f>SUM(E54:O54)</f>
        <v>78.085614304899224</v>
      </c>
      <c r="E54" s="253">
        <v>16.499359160272583</v>
      </c>
      <c r="F54" s="253">
        <v>3.3561731755946584</v>
      </c>
      <c r="G54" s="253">
        <v>22.818009160244877</v>
      </c>
      <c r="H54" s="253">
        <v>3.4000508124034234</v>
      </c>
      <c r="I54" s="253">
        <v>0.27053313094403181</v>
      </c>
      <c r="J54" s="253">
        <v>8.0392883156960124</v>
      </c>
      <c r="K54" s="253">
        <v>0</v>
      </c>
      <c r="L54" s="253">
        <v>0.44671731122332708</v>
      </c>
      <c r="M54" s="253">
        <v>23.255483238520313</v>
      </c>
      <c r="N54" s="253">
        <v>0</v>
      </c>
      <c r="O54" s="254">
        <v>0</v>
      </c>
      <c r="P54" s="273">
        <f>SUM(Q54:AA54)</f>
        <v>82.96700260676127</v>
      </c>
      <c r="Q54" s="253">
        <v>17.530788310316701</v>
      </c>
      <c r="R54" s="253">
        <v>3.5659785875672338</v>
      </c>
      <c r="S54" s="253">
        <v>24.244437881823263</v>
      </c>
      <c r="T54" s="253">
        <v>3.612599159613664</v>
      </c>
      <c r="U54" s="253">
        <v>0.28744504580071567</v>
      </c>
      <c r="V54" s="253">
        <v>8.541850641533701</v>
      </c>
      <c r="W54" s="253">
        <v>0</v>
      </c>
      <c r="X54" s="253">
        <v>0.47464307804550099</v>
      </c>
      <c r="Y54" s="253">
        <v>24.709259902060495</v>
      </c>
      <c r="Z54" s="253">
        <v>0</v>
      </c>
      <c r="AA54" s="254">
        <v>0</v>
      </c>
      <c r="AB54" s="273">
        <f>SUM(AC54:AM54)</f>
        <v>83.785517327308241</v>
      </c>
      <c r="AC54" s="253">
        <v>17.703739096098342</v>
      </c>
      <c r="AD54" s="253">
        <v>3.6011589107725124</v>
      </c>
      <c r="AE54" s="253">
        <v>24.483622481413001</v>
      </c>
      <c r="AF54" s="253">
        <v>3.6482394201832125</v>
      </c>
      <c r="AG54" s="253">
        <v>0.29028084791413333</v>
      </c>
      <c r="AH54" s="253">
        <v>8.6261206557699275</v>
      </c>
      <c r="AI54" s="253">
        <v>0</v>
      </c>
      <c r="AJ54" s="253">
        <v>0.47932569082141802</v>
      </c>
      <c r="AK54" s="253">
        <v>24.953030224335695</v>
      </c>
      <c r="AL54" s="253">
        <v>0</v>
      </c>
      <c r="AM54" s="254">
        <v>0</v>
      </c>
      <c r="AN54" s="288">
        <f>SUM(AO54:AY54)</f>
        <v>89.042879854835462</v>
      </c>
      <c r="AO54" s="253">
        <v>18.814610968588532</v>
      </c>
      <c r="AP54" s="253">
        <v>3.8271239524300813</v>
      </c>
      <c r="AQ54" s="253">
        <v>26.019917577247544</v>
      </c>
      <c r="AR54" s="253">
        <v>3.8771586634002917</v>
      </c>
      <c r="AS54" s="253">
        <v>0.30849535205475748</v>
      </c>
      <c r="AT54" s="253">
        <v>9.1673913304667369</v>
      </c>
      <c r="AU54" s="253">
        <v>0</v>
      </c>
      <c r="AV54" s="253">
        <v>0.50940235568894254</v>
      </c>
      <c r="AW54" s="253">
        <v>26.518779654958578</v>
      </c>
      <c r="AX54" s="253">
        <v>0</v>
      </c>
      <c r="AY54" s="254">
        <v>0</v>
      </c>
      <c r="AZ54" s="525"/>
      <c r="BA54" s="295">
        <f>SUM(BB54:BL54)+AZ54</f>
        <v>333.8810140938042</v>
      </c>
      <c r="BB54" s="273">
        <f t="shared" si="37"/>
        <v>70.548497535276169</v>
      </c>
      <c r="BC54" s="273">
        <f t="shared" si="37"/>
        <v>14.350434626364486</v>
      </c>
      <c r="BD54" s="273">
        <f t="shared" si="37"/>
        <v>97.565987100728691</v>
      </c>
      <c r="BE54" s="273">
        <f t="shared" si="37"/>
        <v>14.538048055600591</v>
      </c>
      <c r="BF54" s="273">
        <f t="shared" si="37"/>
        <v>1.1567543767136383</v>
      </c>
      <c r="BG54" s="273">
        <f t="shared" si="37"/>
        <v>34.374650943466378</v>
      </c>
      <c r="BH54" s="273">
        <f t="shared" si="37"/>
        <v>0</v>
      </c>
      <c r="BI54" s="273">
        <f t="shared" si="37"/>
        <v>1.9100884357791887</v>
      </c>
      <c r="BJ54" s="273">
        <f t="shared" si="37"/>
        <v>99.436553019875078</v>
      </c>
      <c r="BK54" s="273">
        <f t="shared" si="37"/>
        <v>0</v>
      </c>
      <c r="BL54" s="299">
        <f t="shared" si="37"/>
        <v>0</v>
      </c>
    </row>
    <row r="55" spans="1:64" s="209" customFormat="1" ht="16.5" customHeight="1" x14ac:dyDescent="0.25">
      <c r="A55" s="1539"/>
      <c r="B55" s="129" t="s">
        <v>262</v>
      </c>
      <c r="C55" s="312" t="s">
        <v>38</v>
      </c>
      <c r="D55" s="277">
        <f>SUM(D51:D54)</f>
        <v>258304.30701431146</v>
      </c>
      <c r="E55" s="277">
        <f t="shared" ref="E55:BL55" si="38">SUM(E51:E54)</f>
        <v>52496.812894008806</v>
      </c>
      <c r="F55" s="277">
        <f t="shared" si="38"/>
        <v>7072.9308908787152</v>
      </c>
      <c r="G55" s="277">
        <f t="shared" si="38"/>
        <v>118654.61409900599</v>
      </c>
      <c r="H55" s="277">
        <f t="shared" si="38"/>
        <v>8998.2362350248204</v>
      </c>
      <c r="I55" s="277">
        <f t="shared" si="38"/>
        <v>732.18302345763379</v>
      </c>
      <c r="J55" s="277">
        <f t="shared" si="38"/>
        <v>20435.991470931127</v>
      </c>
      <c r="K55" s="277">
        <f t="shared" si="38"/>
        <v>0</v>
      </c>
      <c r="L55" s="277">
        <f t="shared" si="38"/>
        <v>1338.859876007414</v>
      </c>
      <c r="M55" s="274">
        <f t="shared" si="38"/>
        <v>48574.678524996954</v>
      </c>
      <c r="N55" s="277">
        <f t="shared" si="38"/>
        <v>0</v>
      </c>
      <c r="O55" s="282">
        <f t="shared" si="38"/>
        <v>0</v>
      </c>
      <c r="P55" s="277">
        <f t="shared" si="38"/>
        <v>254591.31237898223</v>
      </c>
      <c r="Q55" s="277">
        <f t="shared" si="38"/>
        <v>54381.913234544074</v>
      </c>
      <c r="R55" s="277">
        <f t="shared" si="38"/>
        <v>7325.5142779319813</v>
      </c>
      <c r="S55" s="277">
        <f t="shared" si="38"/>
        <v>113826.35547200708</v>
      </c>
      <c r="T55" s="277">
        <f t="shared" si="38"/>
        <v>11748.891160386582</v>
      </c>
      <c r="U55" s="277">
        <f t="shared" si="38"/>
        <v>660.99014901051351</v>
      </c>
      <c r="V55" s="277">
        <f t="shared" si="38"/>
        <v>21426.397425970477</v>
      </c>
      <c r="W55" s="277">
        <f t="shared" si="38"/>
        <v>0</v>
      </c>
      <c r="X55" s="277">
        <f t="shared" si="38"/>
        <v>2734.410166199234</v>
      </c>
      <c r="Y55" s="274">
        <f>SUM(Y51:Y54)</f>
        <v>42486.840492932315</v>
      </c>
      <c r="Z55" s="277">
        <f>SUM(Z51:Z54)</f>
        <v>0</v>
      </c>
      <c r="AA55" s="283">
        <f t="shared" si="38"/>
        <v>0</v>
      </c>
      <c r="AB55" s="277">
        <f t="shared" si="38"/>
        <v>195134.18170331695</v>
      </c>
      <c r="AC55" s="277">
        <f t="shared" si="38"/>
        <v>40261.617615053379</v>
      </c>
      <c r="AD55" s="277">
        <f t="shared" si="38"/>
        <v>6217.2068499616935</v>
      </c>
      <c r="AE55" s="277">
        <f t="shared" si="38"/>
        <v>85778.346535822144</v>
      </c>
      <c r="AF55" s="277">
        <f t="shared" si="38"/>
        <v>8655.6740843608022</v>
      </c>
      <c r="AG55" s="277">
        <f t="shared" si="38"/>
        <v>516.25678261817666</v>
      </c>
      <c r="AH55" s="277">
        <f t="shared" si="38"/>
        <v>18478.790266998905</v>
      </c>
      <c r="AI55" s="277">
        <f t="shared" si="38"/>
        <v>0</v>
      </c>
      <c r="AJ55" s="277">
        <f t="shared" si="38"/>
        <v>1984.7389084746001</v>
      </c>
      <c r="AK55" s="274">
        <f t="shared" si="38"/>
        <v>33241.550660027227</v>
      </c>
      <c r="AL55" s="277">
        <f t="shared" si="38"/>
        <v>0</v>
      </c>
      <c r="AM55" s="283">
        <f t="shared" si="38"/>
        <v>0</v>
      </c>
      <c r="AN55" s="849">
        <f t="shared" si="38"/>
        <v>214084.9913604694</v>
      </c>
      <c r="AO55" s="277">
        <f t="shared" si="38"/>
        <v>45019.677386336902</v>
      </c>
      <c r="AP55" s="277">
        <f t="shared" si="38"/>
        <v>6039.6902213436369</v>
      </c>
      <c r="AQ55" s="277">
        <f t="shared" si="38"/>
        <v>95387.961426232112</v>
      </c>
      <c r="AR55" s="277">
        <f t="shared" si="38"/>
        <v>8839.1775752549911</v>
      </c>
      <c r="AS55" s="277">
        <f t="shared" si="38"/>
        <v>582.22240372483964</v>
      </c>
      <c r="AT55" s="277">
        <f t="shared" si="38"/>
        <v>20226.926519692974</v>
      </c>
      <c r="AU55" s="277">
        <f t="shared" si="38"/>
        <v>0</v>
      </c>
      <c r="AV55" s="274">
        <f t="shared" si="38"/>
        <v>761.0356774171604</v>
      </c>
      <c r="AW55" s="274">
        <f>SUM(AW51:AW54)</f>
        <v>37228.300150466792</v>
      </c>
      <c r="AX55" s="277">
        <f t="shared" si="38"/>
        <v>0</v>
      </c>
      <c r="AY55" s="283">
        <f t="shared" si="38"/>
        <v>0</v>
      </c>
      <c r="AZ55" s="304">
        <f t="shared" si="38"/>
        <v>5414.7268325760469</v>
      </c>
      <c r="BA55" s="296">
        <f t="shared" si="38"/>
        <v>927529.51928965608</v>
      </c>
      <c r="BB55" s="274">
        <f t="shared" si="38"/>
        <v>192160.02112994317</v>
      </c>
      <c r="BC55" s="274">
        <f t="shared" si="38"/>
        <v>26655.342240116028</v>
      </c>
      <c r="BD55" s="274">
        <f t="shared" si="38"/>
        <v>413647.27753306733</v>
      </c>
      <c r="BE55" s="274">
        <f t="shared" si="38"/>
        <v>38241.979055027194</v>
      </c>
      <c r="BF55" s="274">
        <f t="shared" si="38"/>
        <v>2491.6523588111636</v>
      </c>
      <c r="BG55" s="274">
        <f t="shared" si="38"/>
        <v>80568.105683593487</v>
      </c>
      <c r="BH55" s="274">
        <f t="shared" si="38"/>
        <v>0</v>
      </c>
      <c r="BI55" s="274">
        <f t="shared" si="38"/>
        <v>6819.0446280984079</v>
      </c>
      <c r="BJ55" s="274">
        <f>SUM(BJ51:BJ54)</f>
        <v>161531.36982842328</v>
      </c>
      <c r="BK55" s="274">
        <f t="shared" si="38"/>
        <v>0</v>
      </c>
      <c r="BL55" s="298">
        <f t="shared" si="38"/>
        <v>0</v>
      </c>
    </row>
    <row r="56" spans="1:64" ht="14.85" customHeight="1" x14ac:dyDescent="0.25">
      <c r="A56" s="1528" t="s">
        <v>29</v>
      </c>
      <c r="B56" s="124">
        <v>8.1</v>
      </c>
      <c r="C56" s="310" t="s">
        <v>22</v>
      </c>
      <c r="D56" s="272">
        <f t="shared" ref="D56:D62" si="39">SUM(E56:O56)</f>
        <v>6467247.4230784513</v>
      </c>
      <c r="E56" s="251">
        <v>2607787.30824323</v>
      </c>
      <c r="F56" s="251">
        <v>307391.15705517784</v>
      </c>
      <c r="G56" s="251">
        <v>2003587.9745121431</v>
      </c>
      <c r="H56" s="251">
        <v>572830.38443142571</v>
      </c>
      <c r="I56" s="251">
        <v>7.9271311948799319</v>
      </c>
      <c r="J56" s="251">
        <v>312241.9608062022</v>
      </c>
      <c r="K56" s="251">
        <v>0</v>
      </c>
      <c r="L56" s="251">
        <v>170484.9871687417</v>
      </c>
      <c r="M56" s="251">
        <v>492915.72373033687</v>
      </c>
      <c r="N56" s="251">
        <v>0</v>
      </c>
      <c r="O56" s="252">
        <v>0</v>
      </c>
      <c r="P56" s="275">
        <f t="shared" ref="P56:P62" si="40">SUM(Q56:AA56)</f>
        <v>7085371.5046422584</v>
      </c>
      <c r="Q56" s="251">
        <v>2681289.4238761473</v>
      </c>
      <c r="R56" s="251">
        <v>297935.98907204665</v>
      </c>
      <c r="S56" s="251">
        <v>2507038.5540320296</v>
      </c>
      <c r="T56" s="251">
        <v>599424.63781949342</v>
      </c>
      <c r="U56" s="251">
        <v>140.77251902742501</v>
      </c>
      <c r="V56" s="251">
        <v>417307.4382508517</v>
      </c>
      <c r="W56" s="251">
        <v>0</v>
      </c>
      <c r="X56" s="251">
        <v>134139.6844249969</v>
      </c>
      <c r="Y56" s="251">
        <v>448095.00464766484</v>
      </c>
      <c r="Z56" s="251">
        <v>0</v>
      </c>
      <c r="AA56" s="252">
        <v>0</v>
      </c>
      <c r="AB56" s="272">
        <f t="shared" ref="AB56:AB62" si="41">SUM(AC56:AM56)</f>
        <v>6245503.026397177</v>
      </c>
      <c r="AC56" s="251">
        <v>2571813.6120774825</v>
      </c>
      <c r="AD56" s="251">
        <v>318364.60133404465</v>
      </c>
      <c r="AE56" s="251">
        <v>1983439.7790088751</v>
      </c>
      <c r="AF56" s="251">
        <v>461457.85346461512</v>
      </c>
      <c r="AG56" s="251">
        <v>147.73903033323435</v>
      </c>
      <c r="AH56" s="251">
        <v>287524.38122952299</v>
      </c>
      <c r="AI56" s="251">
        <v>0</v>
      </c>
      <c r="AJ56" s="251">
        <v>128648.45781389896</v>
      </c>
      <c r="AK56" s="251">
        <v>494106.60243840422</v>
      </c>
      <c r="AL56" s="251">
        <v>0</v>
      </c>
      <c r="AM56" s="252">
        <v>0</v>
      </c>
      <c r="AN56" s="275">
        <f t="shared" ref="AN56:AN62" si="42">SUM(AO56:AY56)</f>
        <v>6440829.7204145864</v>
      </c>
      <c r="AO56" s="251">
        <v>2592662.4112055344</v>
      </c>
      <c r="AP56" s="251">
        <v>282838.77907500509</v>
      </c>
      <c r="AQ56" s="251">
        <v>2103374.1667015827</v>
      </c>
      <c r="AR56" s="251">
        <v>275595.53927121469</v>
      </c>
      <c r="AS56" s="251">
        <v>67.983736073857429</v>
      </c>
      <c r="AT56" s="251">
        <v>253436.81611568324</v>
      </c>
      <c r="AU56" s="251">
        <v>0</v>
      </c>
      <c r="AV56" s="249">
        <v>128519.30050483247</v>
      </c>
      <c r="AW56" s="251">
        <v>804334.72380466003</v>
      </c>
      <c r="AX56" s="251">
        <v>0</v>
      </c>
      <c r="AY56" s="252">
        <v>0</v>
      </c>
      <c r="AZ56" s="854">
        <v>48208.755744930866</v>
      </c>
      <c r="BA56" s="293">
        <f t="shared" ref="BA56:BA62" si="43">SUM(BB56:BL56)+AZ56</f>
        <v>26287160.430277407</v>
      </c>
      <c r="BB56" s="272">
        <f t="shared" ref="BB56:BL62" si="44">E56+Q56+AC56+AO56</f>
        <v>10453552.755402394</v>
      </c>
      <c r="BC56" s="272">
        <f t="shared" si="44"/>
        <v>1206530.5265362742</v>
      </c>
      <c r="BD56" s="272">
        <f t="shared" si="44"/>
        <v>8597440.4742546305</v>
      </c>
      <c r="BE56" s="272">
        <f t="shared" si="44"/>
        <v>1909308.4149867489</v>
      </c>
      <c r="BF56" s="272">
        <f t="shared" si="44"/>
        <v>364.42241662939671</v>
      </c>
      <c r="BG56" s="272">
        <f t="shared" si="44"/>
        <v>1270510.5964022602</v>
      </c>
      <c r="BH56" s="272">
        <f t="shared" si="44"/>
        <v>0</v>
      </c>
      <c r="BI56" s="272">
        <f t="shared" si="44"/>
        <v>561792.42991247005</v>
      </c>
      <c r="BJ56" s="272">
        <f t="shared" si="44"/>
        <v>2239452.054621066</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-42812.346772580946</v>
      </c>
      <c r="E59" s="253">
        <v>-17263.216828729368</v>
      </c>
      <c r="F59" s="253">
        <v>-2034.8899539097658</v>
      </c>
      <c r="G59" s="253">
        <v>-13263.494890899952</v>
      </c>
      <c r="H59" s="253">
        <v>-3792.063524991187</v>
      </c>
      <c r="I59" s="253">
        <v>-5.2476589718195264E-2</v>
      </c>
      <c r="J59" s="253">
        <v>-2067.0016513180794</v>
      </c>
      <c r="K59" s="253">
        <v>0</v>
      </c>
      <c r="L59" s="253">
        <v>-1128.5887043908513</v>
      </c>
      <c r="M59" s="253">
        <v>-3263.0387417520164</v>
      </c>
      <c r="N59" s="253">
        <v>0</v>
      </c>
      <c r="O59" s="254">
        <v>0</v>
      </c>
      <c r="P59" s="273">
        <f t="shared" si="40"/>
        <v>-15991.979879971801</v>
      </c>
      <c r="Q59" s="253">
        <v>-6051.7823929083461</v>
      </c>
      <c r="R59" s="253">
        <v>-672.45399054064615</v>
      </c>
      <c r="S59" s="253">
        <v>-5658.490890438934</v>
      </c>
      <c r="T59" s="253">
        <v>-1352.926482582895</v>
      </c>
      <c r="U59" s="253">
        <v>-0.31772946421575016</v>
      </c>
      <c r="V59" s="253">
        <v>-941.88034486233289</v>
      </c>
      <c r="W59" s="253">
        <v>0</v>
      </c>
      <c r="X59" s="253">
        <v>-302.75887905451856</v>
      </c>
      <c r="Y59" s="253">
        <v>-1011.3691701199141</v>
      </c>
      <c r="Z59" s="253">
        <v>0</v>
      </c>
      <c r="AA59" s="254">
        <v>0</v>
      </c>
      <c r="AB59" s="273">
        <f t="shared" si="41"/>
        <v>-15738.975271550973</v>
      </c>
      <c r="AC59" s="253">
        <v>-6481.0969864946046</v>
      </c>
      <c r="AD59" s="253">
        <v>-802.29447757136666</v>
      </c>
      <c r="AE59" s="253">
        <v>-4998.3659446626571</v>
      </c>
      <c r="AF59" s="253">
        <v>-1162.8965215204257</v>
      </c>
      <c r="AG59" s="253">
        <v>-0.37230963386452159</v>
      </c>
      <c r="AH59" s="253">
        <v>-724.57560376045069</v>
      </c>
      <c r="AI59" s="253">
        <v>0</v>
      </c>
      <c r="AJ59" s="253">
        <v>-324.20045074002002</v>
      </c>
      <c r="AK59" s="253">
        <v>-1245.1729771675812</v>
      </c>
      <c r="AL59" s="253">
        <v>0</v>
      </c>
      <c r="AM59" s="254">
        <v>0</v>
      </c>
      <c r="AN59" s="288">
        <f t="shared" si="42"/>
        <v>-18486.493358783744</v>
      </c>
      <c r="AO59" s="253">
        <v>-7441.4692713277045</v>
      </c>
      <c r="AP59" s="253">
        <v>-811.80491302291739</v>
      </c>
      <c r="AQ59" s="253">
        <v>-6037.1123367104319</v>
      </c>
      <c r="AR59" s="253">
        <v>-791.01533926591537</v>
      </c>
      <c r="AS59" s="253">
        <v>-0.19512717149643496</v>
      </c>
      <c r="AT59" s="253">
        <v>-727.41528985683203</v>
      </c>
      <c r="AU59" s="253">
        <v>0</v>
      </c>
      <c r="AV59" s="253">
        <v>-368.87657311101628</v>
      </c>
      <c r="AW59" s="253">
        <v>-2308.6045083174295</v>
      </c>
      <c r="AX59" s="253">
        <v>0</v>
      </c>
      <c r="AY59" s="254">
        <v>0</v>
      </c>
      <c r="AZ59" s="525"/>
      <c r="BA59" s="295">
        <f t="shared" si="43"/>
        <v>-93029.795282887455</v>
      </c>
      <c r="BB59" s="273">
        <f t="shared" si="44"/>
        <v>-37237.565479460027</v>
      </c>
      <c r="BC59" s="273">
        <f t="shared" si="44"/>
        <v>-4321.4433350446961</v>
      </c>
      <c r="BD59" s="273">
        <f t="shared" si="44"/>
        <v>-29957.464062711973</v>
      </c>
      <c r="BE59" s="273">
        <f t="shared" si="44"/>
        <v>-7098.9018683604245</v>
      </c>
      <c r="BF59" s="273">
        <f t="shared" si="44"/>
        <v>-0.93764285929490199</v>
      </c>
      <c r="BG59" s="273">
        <f t="shared" si="44"/>
        <v>-4460.8728897976953</v>
      </c>
      <c r="BH59" s="273">
        <f t="shared" si="44"/>
        <v>0</v>
      </c>
      <c r="BI59" s="273">
        <f t="shared" si="44"/>
        <v>-2124.4246072964061</v>
      </c>
      <c r="BJ59" s="273">
        <f t="shared" si="44"/>
        <v>-7828.1853973569414</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6424435.07630587</v>
      </c>
      <c r="E63" s="274">
        <f t="shared" ref="E63:BL63" si="45">SUM(E56:E62)</f>
        <v>2590524.0914145005</v>
      </c>
      <c r="F63" s="274">
        <f t="shared" si="45"/>
        <v>305356.26710126805</v>
      </c>
      <c r="G63" s="274">
        <f t="shared" si="45"/>
        <v>1990324.4796212432</v>
      </c>
      <c r="H63" s="274">
        <f t="shared" si="45"/>
        <v>569038.32090643456</v>
      </c>
      <c r="I63" s="274">
        <f t="shared" si="45"/>
        <v>7.8746546051617363</v>
      </c>
      <c r="J63" s="274">
        <f t="shared" si="45"/>
        <v>310174.9591548841</v>
      </c>
      <c r="K63" s="274">
        <f t="shared" si="45"/>
        <v>0</v>
      </c>
      <c r="L63" s="274">
        <f t="shared" si="45"/>
        <v>169356.39846435084</v>
      </c>
      <c r="M63" s="274">
        <f>SUM(M56:M62)</f>
        <v>489652.68498858484</v>
      </c>
      <c r="N63" s="274">
        <f t="shared" si="45"/>
        <v>0</v>
      </c>
      <c r="O63" s="282">
        <f t="shared" si="45"/>
        <v>0</v>
      </c>
      <c r="P63" s="274">
        <f t="shared" si="45"/>
        <v>7069379.5247622868</v>
      </c>
      <c r="Q63" s="274">
        <f t="shared" si="45"/>
        <v>2675237.6414832389</v>
      </c>
      <c r="R63" s="274">
        <f t="shared" si="45"/>
        <v>297263.53508150601</v>
      </c>
      <c r="S63" s="274">
        <f t="shared" si="45"/>
        <v>2501380.0631415904</v>
      </c>
      <c r="T63" s="274">
        <f t="shared" si="45"/>
        <v>598071.71133691049</v>
      </c>
      <c r="U63" s="274">
        <f t="shared" si="45"/>
        <v>140.45478956320926</v>
      </c>
      <c r="V63" s="274">
        <f t="shared" si="45"/>
        <v>416365.55790598935</v>
      </c>
      <c r="W63" s="274">
        <f t="shared" si="45"/>
        <v>0</v>
      </c>
      <c r="X63" s="274">
        <f t="shared" si="45"/>
        <v>133836.92554594239</v>
      </c>
      <c r="Y63" s="274">
        <f>SUM(Y56:Y62)</f>
        <v>447083.63547754491</v>
      </c>
      <c r="Z63" s="274">
        <f t="shared" si="45"/>
        <v>0</v>
      </c>
      <c r="AA63" s="282">
        <f t="shared" si="45"/>
        <v>0</v>
      </c>
      <c r="AB63" s="274">
        <f t="shared" si="45"/>
        <v>6229764.0511256261</v>
      </c>
      <c r="AC63" s="274">
        <f t="shared" si="45"/>
        <v>2565332.515090988</v>
      </c>
      <c r="AD63" s="274">
        <f t="shared" si="45"/>
        <v>317562.30685647327</v>
      </c>
      <c r="AE63" s="274">
        <f t="shared" si="45"/>
        <v>1978441.4130642125</v>
      </c>
      <c r="AF63" s="274">
        <f t="shared" si="45"/>
        <v>460294.95694309467</v>
      </c>
      <c r="AG63" s="274">
        <f t="shared" si="45"/>
        <v>147.36672069936984</v>
      </c>
      <c r="AH63" s="274">
        <f t="shared" si="45"/>
        <v>286799.80562576256</v>
      </c>
      <c r="AI63" s="274">
        <f t="shared" si="45"/>
        <v>0</v>
      </c>
      <c r="AJ63" s="274">
        <f t="shared" si="45"/>
        <v>128324.25736315893</v>
      </c>
      <c r="AK63" s="274">
        <f>SUM(AK56:AK62)</f>
        <v>492861.42946123664</v>
      </c>
      <c r="AL63" s="274">
        <f t="shared" si="45"/>
        <v>0</v>
      </c>
      <c r="AM63" s="282">
        <f t="shared" si="45"/>
        <v>0</v>
      </c>
      <c r="AN63" s="276">
        <f t="shared" si="45"/>
        <v>6422343.2270558029</v>
      </c>
      <c r="AO63" s="274">
        <f t="shared" si="45"/>
        <v>2585220.9419342065</v>
      </c>
      <c r="AP63" s="274">
        <f t="shared" si="45"/>
        <v>282026.97416198219</v>
      </c>
      <c r="AQ63" s="274">
        <f t="shared" si="45"/>
        <v>2097337.0543648722</v>
      </c>
      <c r="AR63" s="274">
        <f t="shared" si="45"/>
        <v>274804.52393194876</v>
      </c>
      <c r="AS63" s="274">
        <f t="shared" si="45"/>
        <v>67.788608902360991</v>
      </c>
      <c r="AT63" s="274">
        <f t="shared" si="45"/>
        <v>252709.40082582639</v>
      </c>
      <c r="AU63" s="274">
        <f t="shared" si="45"/>
        <v>0</v>
      </c>
      <c r="AV63" s="274">
        <f t="shared" si="45"/>
        <v>128150.42393172145</v>
      </c>
      <c r="AW63" s="274">
        <f>SUM(AW56:AW62)</f>
        <v>802026.1192963426</v>
      </c>
      <c r="AX63" s="274">
        <f t="shared" si="45"/>
        <v>0</v>
      </c>
      <c r="AY63" s="282">
        <f t="shared" si="45"/>
        <v>0</v>
      </c>
      <c r="AZ63" s="298">
        <f t="shared" si="45"/>
        <v>48208.755744930866</v>
      </c>
      <c r="BA63" s="296">
        <f t="shared" si="45"/>
        <v>26194130.634994518</v>
      </c>
      <c r="BB63" s="274">
        <f t="shared" si="45"/>
        <v>10416315.189922934</v>
      </c>
      <c r="BC63" s="274">
        <f t="shared" si="45"/>
        <v>1202209.0832012296</v>
      </c>
      <c r="BD63" s="274">
        <f t="shared" si="45"/>
        <v>8567483.0101919193</v>
      </c>
      <c r="BE63" s="274">
        <f t="shared" si="45"/>
        <v>1902209.5131183886</v>
      </c>
      <c r="BF63" s="274">
        <f t="shared" si="45"/>
        <v>363.48477377010181</v>
      </c>
      <c r="BG63" s="274">
        <f t="shared" si="45"/>
        <v>1266049.7235124626</v>
      </c>
      <c r="BH63" s="274">
        <f t="shared" si="45"/>
        <v>0</v>
      </c>
      <c r="BI63" s="274">
        <f t="shared" si="45"/>
        <v>559668.00530517369</v>
      </c>
      <c r="BJ63" s="274">
        <f>SUM(BJ56:BJ62)</f>
        <v>2231623.8692237092</v>
      </c>
      <c r="BK63" s="274">
        <f t="shared" si="45"/>
        <v>0</v>
      </c>
      <c r="BL63" s="298">
        <f t="shared" si="45"/>
        <v>0</v>
      </c>
    </row>
    <row r="64" spans="1:64" ht="24.75" customHeight="1" x14ac:dyDescent="0.25">
      <c r="A64" s="1528" t="s">
        <v>3</v>
      </c>
      <c r="B64" s="124">
        <v>9.1</v>
      </c>
      <c r="C64" s="131" t="s">
        <v>186</v>
      </c>
      <c r="D64" s="272">
        <f>SUM(E64:M64)</f>
        <v>4726342.0100000007</v>
      </c>
      <c r="E64" s="251">
        <v>385518.81999999995</v>
      </c>
      <c r="F64" s="251">
        <v>28238.55</v>
      </c>
      <c r="G64" s="251">
        <v>996860.51</v>
      </c>
      <c r="H64" s="251">
        <v>140117.24</v>
      </c>
      <c r="I64" s="251">
        <v>0</v>
      </c>
      <c r="J64" s="251">
        <v>216575.86000000002</v>
      </c>
      <c r="K64" s="251">
        <v>0</v>
      </c>
      <c r="L64" s="251">
        <v>80</v>
      </c>
      <c r="M64" s="251">
        <v>2958951.0300000007</v>
      </c>
      <c r="N64" s="300"/>
      <c r="O64" s="1116"/>
      <c r="P64" s="272">
        <f>SUM(Q64:Y64)</f>
        <v>5337952.2300000004</v>
      </c>
      <c r="Q64" s="251">
        <v>350348.48</v>
      </c>
      <c r="R64" s="251">
        <v>31962.85</v>
      </c>
      <c r="S64" s="251">
        <v>1093256.8800000001</v>
      </c>
      <c r="T64" s="251">
        <v>168527.14</v>
      </c>
      <c r="U64" s="251">
        <v>0</v>
      </c>
      <c r="V64" s="251">
        <v>312794.99999999994</v>
      </c>
      <c r="W64" s="251">
        <v>0</v>
      </c>
      <c r="X64" s="251">
        <v>80</v>
      </c>
      <c r="Y64" s="251">
        <v>3380981.8800000008</v>
      </c>
      <c r="Z64" s="300"/>
      <c r="AA64" s="1116"/>
      <c r="AB64" s="272">
        <f>SUM(AC64:AK64)</f>
        <v>5588447.1799999997</v>
      </c>
      <c r="AC64" s="251">
        <v>329264.39</v>
      </c>
      <c r="AD64" s="251">
        <v>29867.71</v>
      </c>
      <c r="AE64" s="251">
        <v>1196901.9100000001</v>
      </c>
      <c r="AF64" s="251">
        <v>152482.03000000003</v>
      </c>
      <c r="AG64" s="251">
        <v>8055</v>
      </c>
      <c r="AH64" s="251">
        <v>281493.08999999997</v>
      </c>
      <c r="AI64" s="251">
        <v>0</v>
      </c>
      <c r="AJ64" s="251">
        <v>21788.69</v>
      </c>
      <c r="AK64" s="251">
        <v>3568594.36</v>
      </c>
      <c r="AL64" s="300"/>
      <c r="AM64" s="1116"/>
      <c r="AN64" s="275">
        <f>SUM(AO64:AW64)</f>
        <v>5751074.8100000005</v>
      </c>
      <c r="AO64" s="251">
        <v>335783.98999999993</v>
      </c>
      <c r="AP64" s="251">
        <v>27808.330000000005</v>
      </c>
      <c r="AQ64" s="251">
        <v>1122308.73</v>
      </c>
      <c r="AR64" s="251">
        <v>116691.12</v>
      </c>
      <c r="AS64" s="251">
        <v>25890</v>
      </c>
      <c r="AT64" s="251">
        <v>203549.12</v>
      </c>
      <c r="AU64" s="251">
        <v>0</v>
      </c>
      <c r="AV64" s="249">
        <v>40</v>
      </c>
      <c r="AW64" s="251">
        <v>3919003.52</v>
      </c>
      <c r="AX64" s="300"/>
      <c r="AY64" s="1116"/>
      <c r="AZ64" s="854">
        <v>369122.40515710955</v>
      </c>
      <c r="BA64" s="293">
        <f>SUM(BB64:BJ64)+AZ64</f>
        <v>21772938.635157112</v>
      </c>
      <c r="BB64" s="273">
        <f t="shared" ref="BB64:BJ71" si="46">E64+Q64+AC64+AO64</f>
        <v>1400915.68</v>
      </c>
      <c r="BC64" s="273">
        <f t="shared" si="46"/>
        <v>117877.43999999999</v>
      </c>
      <c r="BD64" s="273">
        <f t="shared" si="46"/>
        <v>4409328.03</v>
      </c>
      <c r="BE64" s="273">
        <f t="shared" si="46"/>
        <v>577817.53</v>
      </c>
      <c r="BF64" s="273">
        <f t="shared" si="46"/>
        <v>33945</v>
      </c>
      <c r="BG64" s="273">
        <f t="shared" si="46"/>
        <v>1014413.07</v>
      </c>
      <c r="BH64" s="273">
        <f t="shared" si="46"/>
        <v>0</v>
      </c>
      <c r="BI64" s="273">
        <f t="shared" si="46"/>
        <v>21988.69</v>
      </c>
      <c r="BJ64" s="273">
        <f t="shared" si="46"/>
        <v>13827530.790000001</v>
      </c>
      <c r="BK64" s="300"/>
      <c r="BL64" s="301"/>
    </row>
    <row r="65" spans="1:64" x14ac:dyDescent="0.25">
      <c r="A65" s="1529"/>
      <c r="B65" s="126" t="s">
        <v>107</v>
      </c>
      <c r="C65" s="131" t="s">
        <v>187</v>
      </c>
      <c r="D65" s="273">
        <f>SUM(E65:M65)</f>
        <v>34990.199999999997</v>
      </c>
      <c r="E65" s="253">
        <v>0</v>
      </c>
      <c r="F65" s="253">
        <v>0</v>
      </c>
      <c r="G65" s="253">
        <v>21381.119999999999</v>
      </c>
      <c r="H65" s="253">
        <v>13609.08</v>
      </c>
      <c r="I65" s="253">
        <v>0</v>
      </c>
      <c r="J65" s="253">
        <v>0</v>
      </c>
      <c r="K65" s="253">
        <v>0</v>
      </c>
      <c r="L65" s="253">
        <v>0</v>
      </c>
      <c r="M65" s="253">
        <v>0</v>
      </c>
      <c r="N65" s="302"/>
      <c r="O65" s="374"/>
      <c r="P65" s="273">
        <f>SUM(Q65:Y65)</f>
        <v>27349.27</v>
      </c>
      <c r="Q65" s="253">
        <v>0</v>
      </c>
      <c r="R65" s="253">
        <v>0</v>
      </c>
      <c r="S65" s="253">
        <v>27349.27</v>
      </c>
      <c r="T65" s="253">
        <v>0</v>
      </c>
      <c r="U65" s="253">
        <v>0</v>
      </c>
      <c r="V65" s="253">
        <v>0</v>
      </c>
      <c r="W65" s="253">
        <v>0</v>
      </c>
      <c r="X65" s="253">
        <v>0</v>
      </c>
      <c r="Y65" s="253">
        <v>0</v>
      </c>
      <c r="Z65" s="302"/>
      <c r="AA65" s="374"/>
      <c r="AB65" s="273">
        <f>SUM(AC65:AK65)</f>
        <v>16290.480000000001</v>
      </c>
      <c r="AC65" s="253">
        <v>0</v>
      </c>
      <c r="AD65" s="253">
        <v>0</v>
      </c>
      <c r="AE65" s="253">
        <v>16290.480000000001</v>
      </c>
      <c r="AF65" s="253">
        <v>0</v>
      </c>
      <c r="AG65" s="253">
        <v>0</v>
      </c>
      <c r="AH65" s="253">
        <v>0</v>
      </c>
      <c r="AI65" s="253">
        <v>0</v>
      </c>
      <c r="AJ65" s="253">
        <v>0</v>
      </c>
      <c r="AK65" s="253">
        <v>0</v>
      </c>
      <c r="AL65" s="302"/>
      <c r="AM65" s="374"/>
      <c r="AN65" s="288">
        <f>SUM(AO65:AW65)</f>
        <v>7257.27</v>
      </c>
      <c r="AO65" s="253">
        <v>0</v>
      </c>
      <c r="AP65" s="253">
        <v>0</v>
      </c>
      <c r="AQ65" s="253">
        <v>7257.27</v>
      </c>
      <c r="AR65" s="253">
        <v>0</v>
      </c>
      <c r="AS65" s="253">
        <v>0</v>
      </c>
      <c r="AT65" s="253">
        <v>0</v>
      </c>
      <c r="AU65" s="253">
        <v>0</v>
      </c>
      <c r="AV65" s="253">
        <v>0</v>
      </c>
      <c r="AW65" s="253">
        <v>0</v>
      </c>
      <c r="AX65" s="302"/>
      <c r="AY65" s="374"/>
      <c r="AZ65" s="525">
        <v>305.28990193823637</v>
      </c>
      <c r="BA65" s="295">
        <f>SUM(BB65:BJ65)+AZ65</f>
        <v>86192.509901938232</v>
      </c>
      <c r="BB65" s="273">
        <f t="shared" si="46"/>
        <v>0</v>
      </c>
      <c r="BC65" s="273">
        <f t="shared" si="46"/>
        <v>0</v>
      </c>
      <c r="BD65" s="273">
        <f t="shared" si="46"/>
        <v>72278.14</v>
      </c>
      <c r="BE65" s="273">
        <f t="shared" si="46"/>
        <v>13609.08</v>
      </c>
      <c r="BF65" s="273">
        <f t="shared" si="46"/>
        <v>0</v>
      </c>
      <c r="BG65" s="273">
        <f t="shared" si="46"/>
        <v>0</v>
      </c>
      <c r="BH65" s="273">
        <f t="shared" si="46"/>
        <v>0</v>
      </c>
      <c r="BI65" s="273">
        <f t="shared" si="46"/>
        <v>0</v>
      </c>
      <c r="BJ65" s="273">
        <f t="shared" si="46"/>
        <v>0</v>
      </c>
      <c r="BK65" s="302"/>
      <c r="BL65" s="303"/>
    </row>
    <row r="66" spans="1:64" x14ac:dyDescent="0.25">
      <c r="A66" s="1529"/>
      <c r="B66" s="126" t="s">
        <v>1316</v>
      </c>
      <c r="C66" s="131" t="s">
        <v>1317</v>
      </c>
      <c r="D66" s="273">
        <f>SUM(E66:M66)</f>
        <v>211867.43000000002</v>
      </c>
      <c r="E66" s="253">
        <v>0</v>
      </c>
      <c r="F66" s="253">
        <v>0</v>
      </c>
      <c r="G66" s="253">
        <v>163301.83000000002</v>
      </c>
      <c r="H66" s="253">
        <v>0</v>
      </c>
      <c r="I66" s="253">
        <v>0</v>
      </c>
      <c r="J66" s="253">
        <v>48565.599999999999</v>
      </c>
      <c r="K66" s="253">
        <v>0</v>
      </c>
      <c r="L66" s="253">
        <v>0</v>
      </c>
      <c r="M66" s="253">
        <v>0</v>
      </c>
      <c r="N66" s="302"/>
      <c r="O66" s="374"/>
      <c r="P66" s="273">
        <f>SUM(Q66:Y66)</f>
        <v>207624.73</v>
      </c>
      <c r="Q66" s="253">
        <v>0</v>
      </c>
      <c r="R66" s="253">
        <v>0</v>
      </c>
      <c r="S66" s="253">
        <v>175450.02000000002</v>
      </c>
      <c r="T66" s="253">
        <v>0</v>
      </c>
      <c r="U66" s="253">
        <v>0</v>
      </c>
      <c r="V66" s="253">
        <v>32174.71</v>
      </c>
      <c r="W66" s="253">
        <v>0</v>
      </c>
      <c r="X66" s="253">
        <v>0</v>
      </c>
      <c r="Y66" s="253">
        <v>0</v>
      </c>
      <c r="Z66" s="302"/>
      <c r="AA66" s="374"/>
      <c r="AB66" s="273">
        <f>SUM(AC66:AK66)</f>
        <v>230704.96</v>
      </c>
      <c r="AC66" s="253">
        <v>0</v>
      </c>
      <c r="AD66" s="253">
        <v>0</v>
      </c>
      <c r="AE66" s="253">
        <v>143268.51999999999</v>
      </c>
      <c r="AF66" s="253">
        <v>0</v>
      </c>
      <c r="AG66" s="253">
        <v>0</v>
      </c>
      <c r="AH66" s="253">
        <v>87436.44</v>
      </c>
      <c r="AI66" s="253">
        <v>0</v>
      </c>
      <c r="AJ66" s="253">
        <v>0</v>
      </c>
      <c r="AK66" s="253">
        <v>0</v>
      </c>
      <c r="AL66" s="302"/>
      <c r="AM66" s="374"/>
      <c r="AN66" s="288">
        <f>SUM(AO66:AW66)</f>
        <v>271902.64</v>
      </c>
      <c r="AO66" s="253">
        <v>0</v>
      </c>
      <c r="AP66" s="253">
        <v>0</v>
      </c>
      <c r="AQ66" s="253">
        <v>167279.94</v>
      </c>
      <c r="AR66" s="253">
        <v>0</v>
      </c>
      <c r="AS66" s="253">
        <v>0</v>
      </c>
      <c r="AT66" s="253">
        <v>104622.7</v>
      </c>
      <c r="AU66" s="253">
        <v>0</v>
      </c>
      <c r="AV66" s="253">
        <v>0</v>
      </c>
      <c r="AW66" s="253">
        <v>0</v>
      </c>
      <c r="AX66" s="302"/>
      <c r="AY66" s="374"/>
      <c r="AZ66" s="525">
        <v>1530.186412608756</v>
      </c>
      <c r="BA66" s="295">
        <f>SUM(BB66:BJ66)+AZ66</f>
        <v>923629.94641260873</v>
      </c>
      <c r="BB66" s="273">
        <f t="shared" si="46"/>
        <v>0</v>
      </c>
      <c r="BC66" s="273">
        <f t="shared" si="46"/>
        <v>0</v>
      </c>
      <c r="BD66" s="273">
        <f t="shared" si="46"/>
        <v>649300.31000000006</v>
      </c>
      <c r="BE66" s="273">
        <f t="shared" si="46"/>
        <v>0</v>
      </c>
      <c r="BF66" s="273">
        <f t="shared" si="46"/>
        <v>0</v>
      </c>
      <c r="BG66" s="273">
        <f t="shared" si="46"/>
        <v>272799.45</v>
      </c>
      <c r="BH66" s="273">
        <f t="shared" si="46"/>
        <v>0</v>
      </c>
      <c r="BI66" s="273">
        <f t="shared" si="46"/>
        <v>0</v>
      </c>
      <c r="BJ66" s="273">
        <f t="shared" si="46"/>
        <v>0</v>
      </c>
      <c r="BK66" s="302"/>
      <c r="BL66" s="303"/>
    </row>
    <row r="67" spans="1:64" x14ac:dyDescent="0.25">
      <c r="A67" s="1529"/>
      <c r="B67" s="126" t="s">
        <v>108</v>
      </c>
      <c r="C67" s="131" t="s">
        <v>188</v>
      </c>
      <c r="D67" s="273">
        <f>SUM(E67:M67)</f>
        <v>1525816.0299999996</v>
      </c>
      <c r="E67" s="253">
        <v>252490.83000000002</v>
      </c>
      <c r="F67" s="253">
        <v>24422.66</v>
      </c>
      <c r="G67" s="253">
        <v>654478.84999999986</v>
      </c>
      <c r="H67" s="253">
        <v>32092.6</v>
      </c>
      <c r="I67" s="253">
        <v>708.97</v>
      </c>
      <c r="J67" s="253">
        <v>226147.53999999998</v>
      </c>
      <c r="K67" s="253">
        <v>0</v>
      </c>
      <c r="L67" s="253">
        <v>3569.75</v>
      </c>
      <c r="M67" s="253">
        <v>331904.8299999999</v>
      </c>
      <c r="N67" s="302"/>
      <c r="O67" s="374"/>
      <c r="P67" s="273">
        <f>SUM(Q67:Y67)</f>
        <v>1135887.3299999998</v>
      </c>
      <c r="Q67" s="253">
        <v>187832.07</v>
      </c>
      <c r="R67" s="253">
        <v>21565.439999999999</v>
      </c>
      <c r="S67" s="253">
        <v>459916.00999999989</v>
      </c>
      <c r="T67" s="253">
        <v>20605.22</v>
      </c>
      <c r="U67" s="253">
        <v>860.91000000000008</v>
      </c>
      <c r="V67" s="253">
        <v>196982.5</v>
      </c>
      <c r="W67" s="253">
        <v>0</v>
      </c>
      <c r="X67" s="253">
        <v>6053.98</v>
      </c>
      <c r="Y67" s="253">
        <v>242071.19999999998</v>
      </c>
      <c r="Z67" s="302"/>
      <c r="AA67" s="374"/>
      <c r="AB67" s="273">
        <f>SUM(AC67:AK67)</f>
        <v>1305612</v>
      </c>
      <c r="AC67" s="253">
        <v>249659.49</v>
      </c>
      <c r="AD67" s="253">
        <v>29123.26</v>
      </c>
      <c r="AE67" s="253">
        <v>527129.14</v>
      </c>
      <c r="AF67" s="253">
        <v>38126.600000000006</v>
      </c>
      <c r="AG67" s="253">
        <v>13682.890000000001</v>
      </c>
      <c r="AH67" s="253">
        <v>185915.83999999997</v>
      </c>
      <c r="AI67" s="253">
        <v>0</v>
      </c>
      <c r="AJ67" s="253">
        <v>7090.5199999999995</v>
      </c>
      <c r="AK67" s="253">
        <v>254884.26</v>
      </c>
      <c r="AL67" s="302"/>
      <c r="AM67" s="374"/>
      <c r="AN67" s="288">
        <f>SUM(AO67:AW67)</f>
        <v>1341901.9700000002</v>
      </c>
      <c r="AO67" s="253">
        <v>282677.03999999992</v>
      </c>
      <c r="AP67" s="253">
        <v>27930.479999999996</v>
      </c>
      <c r="AQ67" s="253">
        <v>497948.20999999996</v>
      </c>
      <c r="AR67" s="253">
        <v>52268.41</v>
      </c>
      <c r="AS67" s="253">
        <v>1046.18</v>
      </c>
      <c r="AT67" s="253">
        <v>194748.50000000003</v>
      </c>
      <c r="AU67" s="253">
        <v>0</v>
      </c>
      <c r="AV67" s="253">
        <v>4922.6099999999997</v>
      </c>
      <c r="AW67" s="253">
        <v>280360.53999999998</v>
      </c>
      <c r="AX67" s="302"/>
      <c r="AY67" s="374"/>
      <c r="AZ67" s="525">
        <v>140653.23893231363</v>
      </c>
      <c r="BA67" s="295">
        <f>SUM(BB67:BJ67)+AZ67</f>
        <v>5449870.5689323135</v>
      </c>
      <c r="BB67" s="273">
        <f t="shared" si="46"/>
        <v>972659.42999999993</v>
      </c>
      <c r="BC67" s="273">
        <f t="shared" si="46"/>
        <v>103041.84</v>
      </c>
      <c r="BD67" s="273">
        <f t="shared" si="46"/>
        <v>2139472.21</v>
      </c>
      <c r="BE67" s="273">
        <f t="shared" si="46"/>
        <v>143092.83000000002</v>
      </c>
      <c r="BF67" s="273">
        <f t="shared" si="46"/>
        <v>16298.95</v>
      </c>
      <c r="BG67" s="273">
        <f t="shared" si="46"/>
        <v>803794.37999999989</v>
      </c>
      <c r="BH67" s="273">
        <f t="shared" si="46"/>
        <v>0</v>
      </c>
      <c r="BI67" s="273">
        <f t="shared" si="46"/>
        <v>21636.86</v>
      </c>
      <c r="BJ67" s="273">
        <f t="shared" si="46"/>
        <v>1109220.8299999998</v>
      </c>
      <c r="BK67" s="302"/>
      <c r="BL67" s="303"/>
    </row>
    <row r="68" spans="1:64" x14ac:dyDescent="0.25">
      <c r="A68" s="1529"/>
      <c r="B68" s="126" t="s">
        <v>109</v>
      </c>
      <c r="C68" s="131" t="s">
        <v>161</v>
      </c>
      <c r="D68" s="273">
        <f>SUM(E68:O68)</f>
        <v>1870553.5128936516</v>
      </c>
      <c r="E68" s="253">
        <v>712940.53202939732</v>
      </c>
      <c r="F68" s="253">
        <v>45132.998671271656</v>
      </c>
      <c r="G68" s="253">
        <v>726246.85000033304</v>
      </c>
      <c r="H68" s="253">
        <v>78657.228320941445</v>
      </c>
      <c r="I68" s="253">
        <v>202.04960166149539</v>
      </c>
      <c r="J68" s="253">
        <v>209107.45537965151</v>
      </c>
      <c r="K68" s="253">
        <v>0</v>
      </c>
      <c r="L68" s="253">
        <v>16499.776632713798</v>
      </c>
      <c r="M68" s="253">
        <v>81766.622257681214</v>
      </c>
      <c r="N68" s="253">
        <v>0</v>
      </c>
      <c r="O68" s="254">
        <v>0</v>
      </c>
      <c r="P68" s="273">
        <f>SUM(Q68:AA68)</f>
        <v>1862097.6765857199</v>
      </c>
      <c r="Q68" s="253">
        <v>723844.27801890473</v>
      </c>
      <c r="R68" s="253">
        <v>43744.15477500717</v>
      </c>
      <c r="S68" s="253">
        <v>728790.89285097632</v>
      </c>
      <c r="T68" s="253">
        <v>64657.483816997868</v>
      </c>
      <c r="U68" s="253">
        <v>2681.8121536036592</v>
      </c>
      <c r="V68" s="253">
        <v>201243.06986971083</v>
      </c>
      <c r="W68" s="253">
        <v>0</v>
      </c>
      <c r="X68" s="253">
        <v>14235.891108095964</v>
      </c>
      <c r="Y68" s="253">
        <v>82900.093992423601</v>
      </c>
      <c r="Z68" s="253">
        <v>0</v>
      </c>
      <c r="AA68" s="254">
        <v>0</v>
      </c>
      <c r="AB68" s="273">
        <f>SUM(AC68:AM68)</f>
        <v>1826251.029041691</v>
      </c>
      <c r="AC68" s="253">
        <v>737354.95864240092</v>
      </c>
      <c r="AD68" s="253">
        <v>64539.668902126934</v>
      </c>
      <c r="AE68" s="253">
        <v>663695.13176506152</v>
      </c>
      <c r="AF68" s="253">
        <v>63877.410034953638</v>
      </c>
      <c r="AG68" s="253">
        <v>2699.3105380780421</v>
      </c>
      <c r="AH68" s="253">
        <v>190974.14747353096</v>
      </c>
      <c r="AI68" s="253">
        <v>0</v>
      </c>
      <c r="AJ68" s="253">
        <v>15626.142536816014</v>
      </c>
      <c r="AK68" s="253">
        <v>87484.259148723038</v>
      </c>
      <c r="AL68" s="253">
        <v>0</v>
      </c>
      <c r="AM68" s="254">
        <v>0</v>
      </c>
      <c r="AN68" s="288">
        <f>SUM(AO68:AY68)</f>
        <v>1909046.8888707883</v>
      </c>
      <c r="AO68" s="253">
        <v>760599.71303351677</v>
      </c>
      <c r="AP68" s="253">
        <v>42701.101332958118</v>
      </c>
      <c r="AQ68" s="253">
        <v>728088.68845988833</v>
      </c>
      <c r="AR68" s="253">
        <v>72145.772310384869</v>
      </c>
      <c r="AS68" s="253">
        <v>2030.4631318919262</v>
      </c>
      <c r="AT68" s="253">
        <v>194721.37828052399</v>
      </c>
      <c r="AU68" s="253">
        <v>0</v>
      </c>
      <c r="AV68" s="253">
        <v>11886.631178970505</v>
      </c>
      <c r="AW68" s="253">
        <v>96873.141142653825</v>
      </c>
      <c r="AX68" s="253">
        <v>0</v>
      </c>
      <c r="AY68" s="254">
        <v>0</v>
      </c>
      <c r="AZ68" s="525">
        <v>108265.4111546698</v>
      </c>
      <c r="BA68" s="295">
        <f>SUM(BB68:BL68)+AZ68</f>
        <v>7576214.5185465207</v>
      </c>
      <c r="BB68" s="273">
        <f t="shared" si="46"/>
        <v>2934739.4817242199</v>
      </c>
      <c r="BC68" s="273">
        <f t="shared" si="46"/>
        <v>196117.92368136387</v>
      </c>
      <c r="BD68" s="273">
        <f t="shared" si="46"/>
        <v>2846821.5630762596</v>
      </c>
      <c r="BE68" s="273">
        <f t="shared" si="46"/>
        <v>279337.89448327781</v>
      </c>
      <c r="BF68" s="273">
        <f t="shared" si="46"/>
        <v>7613.635425235123</v>
      </c>
      <c r="BG68" s="273">
        <f t="shared" si="46"/>
        <v>796046.05100341723</v>
      </c>
      <c r="BH68" s="273">
        <f t="shared" si="46"/>
        <v>0</v>
      </c>
      <c r="BI68" s="273">
        <f t="shared" si="46"/>
        <v>58248.44145659628</v>
      </c>
      <c r="BJ68" s="273">
        <f t="shared" si="46"/>
        <v>349024.11654148169</v>
      </c>
      <c r="BK68" s="273">
        <f t="shared" ref="BK68:BL71" si="47">N68+Z68+AL68+AX68</f>
        <v>0</v>
      </c>
      <c r="BL68" s="299">
        <f t="shared" si="47"/>
        <v>0</v>
      </c>
    </row>
    <row r="69" spans="1:64" s="255" customFormat="1" x14ac:dyDescent="0.25">
      <c r="A69" s="1529"/>
      <c r="B69" s="126" t="s">
        <v>110</v>
      </c>
      <c r="C69" s="131" t="s">
        <v>135</v>
      </c>
      <c r="D69" s="273">
        <f>SUM(E69:O69)</f>
        <v>35410.459354322593</v>
      </c>
      <c r="E69" s="253">
        <v>19135.086144273148</v>
      </c>
      <c r="F69" s="253">
        <v>3089.340968406646</v>
      </c>
      <c r="G69" s="253">
        <v>8473.6988785383983</v>
      </c>
      <c r="H69" s="253">
        <v>1443.7063277785455</v>
      </c>
      <c r="I69" s="253">
        <v>64.369071939170823</v>
      </c>
      <c r="J69" s="253">
        <v>2669.0751081210133</v>
      </c>
      <c r="K69" s="253">
        <v>0</v>
      </c>
      <c r="L69" s="253">
        <v>160.00312167736746</v>
      </c>
      <c r="M69" s="253">
        <v>375.17973358830989</v>
      </c>
      <c r="N69" s="253">
        <v>0</v>
      </c>
      <c r="O69" s="254">
        <v>0</v>
      </c>
      <c r="P69" s="273">
        <f>SUM(Q69:AA69)</f>
        <v>36327.073260420286</v>
      </c>
      <c r="Q69" s="253">
        <v>19833.398165197563</v>
      </c>
      <c r="R69" s="253">
        <v>3199.0046537203971</v>
      </c>
      <c r="S69" s="253">
        <v>8561.3317834212557</v>
      </c>
      <c r="T69" s="253">
        <v>1449.2236768019029</v>
      </c>
      <c r="U69" s="253">
        <v>58.851722915813312</v>
      </c>
      <c r="V69" s="253">
        <v>2706.6324501677445</v>
      </c>
      <c r="W69" s="253">
        <v>0</v>
      </c>
      <c r="X69" s="253">
        <v>154.48577265400996</v>
      </c>
      <c r="Y69" s="253">
        <v>364.14503554159489</v>
      </c>
      <c r="Z69" s="253">
        <v>0</v>
      </c>
      <c r="AA69" s="254">
        <v>0</v>
      </c>
      <c r="AB69" s="273">
        <f>SUM(AC69:AM69)</f>
        <v>36989.488229608454</v>
      </c>
      <c r="AC69" s="253">
        <v>20287.48205529448</v>
      </c>
      <c r="AD69" s="253">
        <v>3312.2941818252002</v>
      </c>
      <c r="AE69" s="253">
        <v>8619.4458822558317</v>
      </c>
      <c r="AF69" s="253">
        <v>1447.0286024594552</v>
      </c>
      <c r="AG69" s="253">
        <v>57.012606574694146</v>
      </c>
      <c r="AH69" s="253">
        <v>2756.7896747087834</v>
      </c>
      <c r="AI69" s="253">
        <v>0</v>
      </c>
      <c r="AJ69" s="253">
        <v>154.48577265400996</v>
      </c>
      <c r="AK69" s="253">
        <v>354.94945383599907</v>
      </c>
      <c r="AL69" s="253">
        <v>0</v>
      </c>
      <c r="AM69" s="254">
        <v>0</v>
      </c>
      <c r="AN69" s="288">
        <f>SUM(AO69:AY69)</f>
        <v>37594.52684879805</v>
      </c>
      <c r="AO69" s="253">
        <v>20441.712088814522</v>
      </c>
      <c r="AP69" s="253">
        <v>3456.7230472815877</v>
      </c>
      <c r="AQ69" s="253">
        <v>8740.1334426683006</v>
      </c>
      <c r="AR69" s="253">
        <v>1478.6495382598096</v>
      </c>
      <c r="AS69" s="253">
        <v>58.851722915813312</v>
      </c>
      <c r="AT69" s="253">
        <v>2859.365641157784</v>
      </c>
      <c r="AU69" s="253">
        <v>0</v>
      </c>
      <c r="AV69" s="253">
        <v>152.6466563128908</v>
      </c>
      <c r="AW69" s="253">
        <v>406.4447113873357</v>
      </c>
      <c r="AX69" s="253">
        <v>0</v>
      </c>
      <c r="AY69" s="254">
        <v>0</v>
      </c>
      <c r="AZ69" s="525"/>
      <c r="BA69" s="295">
        <f>SUM(BB69:BL69)+AZ69</f>
        <v>146321.54769314942</v>
      </c>
      <c r="BB69" s="273">
        <f t="shared" si="46"/>
        <v>79697.67845357972</v>
      </c>
      <c r="BC69" s="273">
        <f t="shared" si="46"/>
        <v>13057.362851233831</v>
      </c>
      <c r="BD69" s="273">
        <f t="shared" si="46"/>
        <v>34394.609986883785</v>
      </c>
      <c r="BE69" s="273">
        <f t="shared" si="46"/>
        <v>5818.6081452997132</v>
      </c>
      <c r="BF69" s="273">
        <f t="shared" si="46"/>
        <v>239.08512434549158</v>
      </c>
      <c r="BG69" s="273">
        <f t="shared" si="46"/>
        <v>10991.862874155326</v>
      </c>
      <c r="BH69" s="273">
        <f t="shared" si="46"/>
        <v>0</v>
      </c>
      <c r="BI69" s="273">
        <f t="shared" si="46"/>
        <v>621.62132329827818</v>
      </c>
      <c r="BJ69" s="273">
        <f t="shared" si="46"/>
        <v>1500.7189343532395</v>
      </c>
      <c r="BK69" s="273">
        <f t="shared" si="47"/>
        <v>0</v>
      </c>
      <c r="BL69" s="299">
        <f t="shared" si="47"/>
        <v>0</v>
      </c>
    </row>
    <row r="70" spans="1:64" x14ac:dyDescent="0.25">
      <c r="A70" s="1529"/>
      <c r="B70" s="126" t="s">
        <v>111</v>
      </c>
      <c r="C70" s="131" t="s">
        <v>163</v>
      </c>
      <c r="D70" s="273">
        <f>SUM(E70:O70)</f>
        <v>107910.38387784788</v>
      </c>
      <c r="E70" s="253">
        <v>18924.189797738341</v>
      </c>
      <c r="F70" s="253">
        <v>1373.1009015024833</v>
      </c>
      <c r="G70" s="253">
        <v>35897.214860301756</v>
      </c>
      <c r="H70" s="253">
        <v>3702.3266043095241</v>
      </c>
      <c r="I70" s="253">
        <v>5.6385347268086097</v>
      </c>
      <c r="J70" s="253">
        <v>281.35892990909218</v>
      </c>
      <c r="K70" s="253">
        <v>0</v>
      </c>
      <c r="L70" s="253">
        <v>284.46800147076289</v>
      </c>
      <c r="M70" s="253">
        <v>47442.086247889121</v>
      </c>
      <c r="N70" s="253">
        <v>0</v>
      </c>
      <c r="O70" s="254">
        <v>0</v>
      </c>
      <c r="P70" s="273">
        <f>SUM(Q70:AA70)</f>
        <v>113421.24649297734</v>
      </c>
      <c r="Q70" s="253">
        <v>18166.007162441721</v>
      </c>
      <c r="R70" s="253">
        <v>1402.9333039284527</v>
      </c>
      <c r="S70" s="253">
        <v>35649.572050342351</v>
      </c>
      <c r="T70" s="253">
        <v>3634.3692294098737</v>
      </c>
      <c r="U70" s="253">
        <v>20.245707896396166</v>
      </c>
      <c r="V70" s="253">
        <v>1010.2466305472545</v>
      </c>
      <c r="W70" s="253">
        <v>0</v>
      </c>
      <c r="X70" s="253">
        <v>298.87755223018911</v>
      </c>
      <c r="Y70" s="253">
        <v>53238.994856181118</v>
      </c>
      <c r="Z70" s="253">
        <v>0</v>
      </c>
      <c r="AA70" s="254">
        <v>0</v>
      </c>
      <c r="AB70" s="273">
        <f>SUM(AC70:AM70)</f>
        <v>155603.80975163387</v>
      </c>
      <c r="AC70" s="253">
        <v>24480.870822198183</v>
      </c>
      <c r="AD70" s="253">
        <v>2177.5697845739332</v>
      </c>
      <c r="AE70" s="253">
        <v>47145.91613220649</v>
      </c>
      <c r="AF70" s="253">
        <v>4714.6859584783533</v>
      </c>
      <c r="AG70" s="253">
        <v>85.510729797838508</v>
      </c>
      <c r="AH70" s="253">
        <v>4266.9254686461409</v>
      </c>
      <c r="AI70" s="253">
        <v>0</v>
      </c>
      <c r="AJ70" s="253">
        <v>713.03382263506717</v>
      </c>
      <c r="AK70" s="253">
        <v>72019.297033097871</v>
      </c>
      <c r="AL70" s="253">
        <v>0</v>
      </c>
      <c r="AM70" s="254">
        <v>0</v>
      </c>
      <c r="AN70" s="288">
        <f>SUM(AO70:AY70)</f>
        <v>381362.77017924172</v>
      </c>
      <c r="AO70" s="253">
        <v>58580.559470923203</v>
      </c>
      <c r="AP70" s="253">
        <v>4484.7358866918203</v>
      </c>
      <c r="AQ70" s="253">
        <v>110397.67064935627</v>
      </c>
      <c r="AR70" s="253">
        <v>10924.046971138894</v>
      </c>
      <c r="AS70" s="253">
        <v>460.11050551672571</v>
      </c>
      <c r="AT70" s="253">
        <v>22959.191659601456</v>
      </c>
      <c r="AU70" s="253">
        <v>0</v>
      </c>
      <c r="AV70" s="253">
        <v>1010.1122957935195</v>
      </c>
      <c r="AW70" s="253">
        <v>172546.34274021984</v>
      </c>
      <c r="AX70" s="253">
        <v>0</v>
      </c>
      <c r="AY70" s="254">
        <v>0</v>
      </c>
      <c r="AZ70" s="525">
        <v>-1035598.2723645541</v>
      </c>
      <c r="BA70" s="295">
        <f>SUM(BB70:BL70)+AZ70</f>
        <v>-277300.06206285325</v>
      </c>
      <c r="BB70" s="273">
        <f t="shared" si="46"/>
        <v>120151.62725330144</v>
      </c>
      <c r="BC70" s="273">
        <f t="shared" si="46"/>
        <v>9438.3398766966893</v>
      </c>
      <c r="BD70" s="273">
        <f t="shared" si="46"/>
        <v>229090.37369220686</v>
      </c>
      <c r="BE70" s="273">
        <f t="shared" si="46"/>
        <v>22975.428763336644</v>
      </c>
      <c r="BF70" s="273">
        <f t="shared" si="46"/>
        <v>571.505477937769</v>
      </c>
      <c r="BG70" s="273">
        <f t="shared" si="46"/>
        <v>28517.722688703943</v>
      </c>
      <c r="BH70" s="273">
        <f t="shared" si="46"/>
        <v>0</v>
      </c>
      <c r="BI70" s="273">
        <f t="shared" si="46"/>
        <v>2306.4916721295385</v>
      </c>
      <c r="BJ70" s="273">
        <f t="shared" si="46"/>
        <v>345246.72087738797</v>
      </c>
      <c r="BK70" s="273">
        <f t="shared" si="47"/>
        <v>0</v>
      </c>
      <c r="BL70" s="299">
        <f t="shared" si="47"/>
        <v>0</v>
      </c>
    </row>
    <row r="71" spans="1:64" x14ac:dyDescent="0.25">
      <c r="A71" s="1529"/>
      <c r="B71" s="126" t="s">
        <v>112</v>
      </c>
      <c r="C71" s="131" t="s">
        <v>927</v>
      </c>
      <c r="D71" s="273">
        <f>SUM(E71:O71)</f>
        <v>398703.58579517767</v>
      </c>
      <c r="E71" s="253">
        <v>84245.398068289927</v>
      </c>
      <c r="F71" s="253">
        <v>17136.553148371953</v>
      </c>
      <c r="G71" s="253">
        <v>116508.29866527722</v>
      </c>
      <c r="H71" s="253">
        <v>17360.591484851753</v>
      </c>
      <c r="I71" s="253">
        <v>1381.3367589401716</v>
      </c>
      <c r="J71" s="253">
        <v>41048.445443403121</v>
      </c>
      <c r="K71" s="253">
        <v>0</v>
      </c>
      <c r="L71" s="253">
        <v>2280.9296617180626</v>
      </c>
      <c r="M71" s="253">
        <v>118742.03256432542</v>
      </c>
      <c r="N71" s="253">
        <v>0</v>
      </c>
      <c r="O71" s="254">
        <v>0</v>
      </c>
      <c r="P71" s="273">
        <f>SUM(Q71:AA71)</f>
        <v>-278819.83226632455</v>
      </c>
      <c r="Q71" s="253">
        <v>-58914.162288666441</v>
      </c>
      <c r="R71" s="253">
        <v>-11983.867325704434</v>
      </c>
      <c r="S71" s="253">
        <v>-81476.12775214811</v>
      </c>
      <c r="T71" s="253">
        <v>-12140.540938945061</v>
      </c>
      <c r="U71" s="253">
        <v>-965.99101977694181</v>
      </c>
      <c r="V71" s="253">
        <v>-28705.838324721339</v>
      </c>
      <c r="W71" s="253">
        <v>0</v>
      </c>
      <c r="X71" s="253">
        <v>-1595.0908101895648</v>
      </c>
      <c r="Y71" s="253">
        <v>-83038.213806172644</v>
      </c>
      <c r="Z71" s="253">
        <v>0</v>
      </c>
      <c r="AA71" s="254">
        <v>0</v>
      </c>
      <c r="AB71" s="273">
        <f>SUM(AC71:AM71)</f>
        <v>220164.87747406331</v>
      </c>
      <c r="AC71" s="253">
        <v>46520.468850227931</v>
      </c>
      <c r="AD71" s="253">
        <v>9462.8372020142433</v>
      </c>
      <c r="AE71" s="253">
        <v>64336.103848160034</v>
      </c>
      <c r="AF71" s="253">
        <v>9586.5515970132092</v>
      </c>
      <c r="AG71" s="253">
        <v>762.77678234556026</v>
      </c>
      <c r="AH71" s="253">
        <v>22667.029551598604</v>
      </c>
      <c r="AI71" s="253">
        <v>0</v>
      </c>
      <c r="AJ71" s="253">
        <v>1259.5336921727474</v>
      </c>
      <c r="AK71" s="253">
        <v>65569.575950530969</v>
      </c>
      <c r="AL71" s="253">
        <v>0</v>
      </c>
      <c r="AM71" s="254">
        <v>0</v>
      </c>
      <c r="AN71" s="288">
        <f>SUM(AO71:AY71)</f>
        <v>71210.702644642806</v>
      </c>
      <c r="AO71" s="253">
        <v>15046.701872660005</v>
      </c>
      <c r="AP71" s="253">
        <v>3060.6847645200992</v>
      </c>
      <c r="AQ71" s="253">
        <v>20809.037358767186</v>
      </c>
      <c r="AR71" s="253">
        <v>3100.699271357917</v>
      </c>
      <c r="AS71" s="253">
        <v>246.71451348204289</v>
      </c>
      <c r="AT71" s="253">
        <v>7331.4832036566486</v>
      </c>
      <c r="AU71" s="253">
        <v>0</v>
      </c>
      <c r="AV71" s="253">
        <v>407.38686503158908</v>
      </c>
      <c r="AW71" s="253">
        <v>21207.994795167309</v>
      </c>
      <c r="AX71" s="253">
        <v>0</v>
      </c>
      <c r="AY71" s="254">
        <v>0</v>
      </c>
      <c r="AZ71" s="525">
        <v>0</v>
      </c>
      <c r="BA71" s="295">
        <f>SUM(BB71:BL71)+AZ71</f>
        <v>411259.33364755916</v>
      </c>
      <c r="BB71" s="273">
        <f t="shared" si="46"/>
        <v>86898.406502511425</v>
      </c>
      <c r="BC71" s="273">
        <f t="shared" si="46"/>
        <v>17676.207789201861</v>
      </c>
      <c r="BD71" s="273">
        <f t="shared" si="46"/>
        <v>120177.31212005633</v>
      </c>
      <c r="BE71" s="273">
        <f t="shared" si="46"/>
        <v>17907.301414277819</v>
      </c>
      <c r="BF71" s="273">
        <f t="shared" si="46"/>
        <v>1424.8370349908332</v>
      </c>
      <c r="BG71" s="273">
        <f t="shared" si="46"/>
        <v>42341.119873937037</v>
      </c>
      <c r="BH71" s="273">
        <f t="shared" si="46"/>
        <v>0</v>
      </c>
      <c r="BI71" s="273">
        <f t="shared" si="46"/>
        <v>2352.7594087328343</v>
      </c>
      <c r="BJ71" s="273">
        <f t="shared" si="46"/>
        <v>122481.38950385105</v>
      </c>
      <c r="BK71" s="273">
        <f t="shared" si="47"/>
        <v>0</v>
      </c>
      <c r="BL71" s="299">
        <f t="shared" si="47"/>
        <v>0</v>
      </c>
    </row>
    <row r="72" spans="1:64" s="209" customFormat="1" x14ac:dyDescent="0.25">
      <c r="A72" s="1530"/>
      <c r="B72" s="129" t="s">
        <v>460</v>
      </c>
      <c r="C72" s="312" t="s">
        <v>5</v>
      </c>
      <c r="D72" s="274">
        <f>SUM(D64:D71)</f>
        <v>8911593.6119209994</v>
      </c>
      <c r="E72" s="274">
        <f>SUM(E64:E71)</f>
        <v>1473254.8560396987</v>
      </c>
      <c r="F72" s="274">
        <f t="shared" ref="F72:AV72" si="48">SUM(F64:F71)</f>
        <v>119393.20368955274</v>
      </c>
      <c r="G72" s="274">
        <f t="shared" si="48"/>
        <v>2723148.3724044501</v>
      </c>
      <c r="H72" s="274">
        <f t="shared" si="48"/>
        <v>286982.77273788123</v>
      </c>
      <c r="I72" s="274">
        <f t="shared" si="48"/>
        <v>2362.3639672676463</v>
      </c>
      <c r="J72" s="274">
        <f t="shared" si="48"/>
        <v>744395.3348610847</v>
      </c>
      <c r="K72" s="274">
        <f t="shared" si="48"/>
        <v>0</v>
      </c>
      <c r="L72" s="274">
        <f t="shared" si="48"/>
        <v>22874.927417579991</v>
      </c>
      <c r="M72" s="274">
        <f>SUM(M64:M71)</f>
        <v>3539181.7808034848</v>
      </c>
      <c r="N72" s="274">
        <f>SUM(N68:N71)</f>
        <v>0</v>
      </c>
      <c r="O72" s="274">
        <f>SUM(O68:O71)</f>
        <v>0</v>
      </c>
      <c r="P72" s="276">
        <f t="shared" si="48"/>
        <v>8441839.7240727954</v>
      </c>
      <c r="Q72" s="274">
        <f t="shared" si="48"/>
        <v>1241110.0710578775</v>
      </c>
      <c r="R72" s="274">
        <f t="shared" si="48"/>
        <v>89890.515406951599</v>
      </c>
      <c r="S72" s="274">
        <f t="shared" si="48"/>
        <v>2447497.8489325922</v>
      </c>
      <c r="T72" s="274">
        <f t="shared" si="48"/>
        <v>246732.89578426461</v>
      </c>
      <c r="U72" s="274">
        <f t="shared" si="48"/>
        <v>2655.8285646389272</v>
      </c>
      <c r="V72" s="274">
        <f t="shared" si="48"/>
        <v>718206.32062570448</v>
      </c>
      <c r="W72" s="274">
        <f t="shared" si="48"/>
        <v>0</v>
      </c>
      <c r="X72" s="274">
        <f t="shared" si="48"/>
        <v>19228.143622790594</v>
      </c>
      <c r="Y72" s="274">
        <f>SUM(Y64:Y71)</f>
        <v>3676518.1000779746</v>
      </c>
      <c r="Z72" s="274">
        <f>SUM(Z68:Z71)</f>
        <v>0</v>
      </c>
      <c r="AA72" s="282">
        <f>SUM(AA68:AA71)</f>
        <v>0</v>
      </c>
      <c r="AB72" s="276">
        <f t="shared" si="48"/>
        <v>9380063.8244969975</v>
      </c>
      <c r="AC72" s="274">
        <f t="shared" si="48"/>
        <v>1407567.6603701217</v>
      </c>
      <c r="AD72" s="274">
        <f t="shared" si="48"/>
        <v>138483.34007054032</v>
      </c>
      <c r="AE72" s="274">
        <f t="shared" si="48"/>
        <v>2667386.6476276843</v>
      </c>
      <c r="AF72" s="274">
        <f t="shared" si="48"/>
        <v>270234.30619290471</v>
      </c>
      <c r="AG72" s="274">
        <f t="shared" si="48"/>
        <v>25342.500656796139</v>
      </c>
      <c r="AH72" s="274">
        <f t="shared" si="48"/>
        <v>775510.26216848427</v>
      </c>
      <c r="AI72" s="274">
        <f t="shared" si="48"/>
        <v>0</v>
      </c>
      <c r="AJ72" s="274">
        <f t="shared" si="48"/>
        <v>46632.405824277834</v>
      </c>
      <c r="AK72" s="274">
        <f>SUM(AK64:AK71)</f>
        <v>4048906.7015861878</v>
      </c>
      <c r="AL72" s="274">
        <f>SUM(AL68:AL71)</f>
        <v>0</v>
      </c>
      <c r="AM72" s="274">
        <f>SUM(AM68:AM71)</f>
        <v>0</v>
      </c>
      <c r="AN72" s="276">
        <f t="shared" si="48"/>
        <v>9771351.5785434712</v>
      </c>
      <c r="AO72" s="274">
        <f t="shared" si="48"/>
        <v>1473129.7164659144</v>
      </c>
      <c r="AP72" s="274">
        <f t="shared" si="48"/>
        <v>109442.05503145163</v>
      </c>
      <c r="AQ72" s="274">
        <f t="shared" si="48"/>
        <v>2662829.6799106803</v>
      </c>
      <c r="AR72" s="274">
        <f t="shared" si="48"/>
        <v>256608.69809114147</v>
      </c>
      <c r="AS72" s="274">
        <f t="shared" si="48"/>
        <v>29732.319873806508</v>
      </c>
      <c r="AT72" s="274">
        <f t="shared" si="48"/>
        <v>730791.73878493987</v>
      </c>
      <c r="AU72" s="274">
        <f t="shared" si="48"/>
        <v>0</v>
      </c>
      <c r="AV72" s="274">
        <f t="shared" si="48"/>
        <v>18419.386996108504</v>
      </c>
      <c r="AW72" s="274">
        <f>SUM(AW64:AW71)</f>
        <v>4490397.9833894279</v>
      </c>
      <c r="AX72" s="274">
        <f>SUM(AX68:AX71)</f>
        <v>0</v>
      </c>
      <c r="AY72" s="282">
        <f>SUM(AY68:AY71)</f>
        <v>0</v>
      </c>
      <c r="AZ72" s="298">
        <f t="shared" ref="AZ72:BJ72" si="49">SUM(AZ64:AZ71)</f>
        <v>-415721.74080591416</v>
      </c>
      <c r="BA72" s="296">
        <f t="shared" si="49"/>
        <v>36089126.998228341</v>
      </c>
      <c r="BB72" s="274">
        <f t="shared" si="49"/>
        <v>5595062.3039336121</v>
      </c>
      <c r="BC72" s="274">
        <f t="shared" si="49"/>
        <v>457209.11419849622</v>
      </c>
      <c r="BD72" s="274">
        <f t="shared" si="49"/>
        <v>10500862.548875406</v>
      </c>
      <c r="BE72" s="274">
        <f t="shared" si="49"/>
        <v>1060558.672806192</v>
      </c>
      <c r="BF72" s="274">
        <f t="shared" si="49"/>
        <v>60093.013062509213</v>
      </c>
      <c r="BG72" s="274">
        <f t="shared" si="49"/>
        <v>2968903.6564402138</v>
      </c>
      <c r="BH72" s="274">
        <f t="shared" si="49"/>
        <v>0</v>
      </c>
      <c r="BI72" s="274">
        <f t="shared" si="49"/>
        <v>107154.86386075694</v>
      </c>
      <c r="BJ72" s="274">
        <f t="shared" si="49"/>
        <v>15755004.565857077</v>
      </c>
      <c r="BK72" s="274">
        <f>SUM(BK68:BK71)</f>
        <v>0</v>
      </c>
      <c r="BL72" s="298">
        <f>SUM(BL68:BL71)</f>
        <v>0</v>
      </c>
    </row>
    <row r="73" spans="1:64" ht="14.85" customHeight="1" x14ac:dyDescent="0.25">
      <c r="A73" s="1526" t="s">
        <v>6</v>
      </c>
      <c r="B73" s="126" t="s">
        <v>118</v>
      </c>
      <c r="C73" s="131" t="s">
        <v>189</v>
      </c>
      <c r="D73" s="272">
        <f>SUM(E73:O73)</f>
        <v>45387.151760001398</v>
      </c>
      <c r="E73" s="251">
        <v>18301.455097368278</v>
      </c>
      <c r="F73" s="251">
        <v>2157.2715843775036</v>
      </c>
      <c r="G73" s="251">
        <v>14061.183300206838</v>
      </c>
      <c r="H73" s="251">
        <v>4020.1244656499157</v>
      </c>
      <c r="I73" s="251">
        <v>5.5632618179960437E-2</v>
      </c>
      <c r="J73" s="251">
        <v>2191.314532111352</v>
      </c>
      <c r="K73" s="251">
        <v>0</v>
      </c>
      <c r="L73" s="251">
        <v>1196.4638862921859</v>
      </c>
      <c r="M73" s="251">
        <v>3459.2832613771379</v>
      </c>
      <c r="N73" s="251">
        <v>0</v>
      </c>
      <c r="O73" s="252">
        <v>0</v>
      </c>
      <c r="P73" s="272">
        <f>SUM(Q73:AA73)</f>
        <v>51503.47289983269</v>
      </c>
      <c r="Q73" s="251">
        <v>19490.257792232114</v>
      </c>
      <c r="R73" s="251">
        <v>2165.692812155763</v>
      </c>
      <c r="S73" s="251">
        <v>18223.630495849873</v>
      </c>
      <c r="T73" s="251">
        <v>4357.2098610779985</v>
      </c>
      <c r="U73" s="251">
        <v>1.0232736016763362</v>
      </c>
      <c r="V73" s="251">
        <v>3033.4023166984971</v>
      </c>
      <c r="W73" s="251">
        <v>0</v>
      </c>
      <c r="X73" s="251">
        <v>975.05961360649303</v>
      </c>
      <c r="Y73" s="251">
        <v>3257.1967346102683</v>
      </c>
      <c r="Z73" s="251">
        <v>0</v>
      </c>
      <c r="AA73" s="252">
        <v>0</v>
      </c>
      <c r="AB73" s="272">
        <f>SUM(AC73:AM73)</f>
        <v>43556.278984542085</v>
      </c>
      <c r="AC73" s="251">
        <v>17779.720243559412</v>
      </c>
      <c r="AD73" s="251">
        <v>2580.1901468495616</v>
      </c>
      <c r="AE73" s="251">
        <v>13712.115149059509</v>
      </c>
      <c r="AF73" s="251">
        <v>3190.1967935252947</v>
      </c>
      <c r="AG73" s="251">
        <v>1.021364307290441</v>
      </c>
      <c r="AH73" s="251">
        <v>1987.7424388208069</v>
      </c>
      <c r="AI73" s="251">
        <v>0</v>
      </c>
      <c r="AJ73" s="251">
        <v>889.38544339097564</v>
      </c>
      <c r="AK73" s="251">
        <v>3415.9074050292356</v>
      </c>
      <c r="AL73" s="251">
        <v>0</v>
      </c>
      <c r="AM73" s="252">
        <v>0</v>
      </c>
      <c r="AN73" s="275">
        <f>SUM(AO73:AY73)</f>
        <v>46963.218702455131</v>
      </c>
      <c r="AO73" s="251">
        <v>18791.323386954031</v>
      </c>
      <c r="AP73" s="251">
        <v>2418.3142208523764</v>
      </c>
      <c r="AQ73" s="251">
        <v>15213.889669424279</v>
      </c>
      <c r="AR73" s="251">
        <v>1986.8554140548681</v>
      </c>
      <c r="AS73" s="251">
        <v>0.49011625675513615</v>
      </c>
      <c r="AT73" s="251">
        <v>1827.1061699759052</v>
      </c>
      <c r="AU73" s="251">
        <v>0</v>
      </c>
      <c r="AV73" s="249">
        <v>926.53628826437807</v>
      </c>
      <c r="AW73" s="251">
        <v>5798.7034366725438</v>
      </c>
      <c r="AX73" s="251">
        <v>0</v>
      </c>
      <c r="AY73" s="252">
        <v>0</v>
      </c>
      <c r="AZ73" s="854">
        <v>-852.19999999999993</v>
      </c>
      <c r="BA73" s="293">
        <f>SUM(BB73:BL73)+AZ73</f>
        <v>186557.9223468313</v>
      </c>
      <c r="BB73" s="273">
        <f t="shared" ref="BB73:BL76" si="50">E73+Q73+AC73+AO73</f>
        <v>74362.756520113835</v>
      </c>
      <c r="BC73" s="273">
        <f t="shared" si="50"/>
        <v>9321.4687642352055</v>
      </c>
      <c r="BD73" s="273">
        <f t="shared" si="50"/>
        <v>61210.818614540498</v>
      </c>
      <c r="BE73" s="273">
        <f t="shared" si="50"/>
        <v>13554.386534308076</v>
      </c>
      <c r="BF73" s="273">
        <f t="shared" si="50"/>
        <v>2.5903867839018742</v>
      </c>
      <c r="BG73" s="273">
        <f t="shared" si="50"/>
        <v>9039.5654576065608</v>
      </c>
      <c r="BH73" s="273">
        <f t="shared" si="50"/>
        <v>0</v>
      </c>
      <c r="BI73" s="273">
        <f t="shared" si="50"/>
        <v>3987.4452315540325</v>
      </c>
      <c r="BJ73" s="273">
        <f>M73+Y73+AK73+AW73</f>
        <v>15931.090837689186</v>
      </c>
      <c r="BK73" s="273">
        <f t="shared" si="50"/>
        <v>0</v>
      </c>
      <c r="BL73" s="297">
        <f t="shared" si="50"/>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50"/>
        <v>0</v>
      </c>
      <c r="BC74" s="273">
        <f t="shared" si="50"/>
        <v>0</v>
      </c>
      <c r="BD74" s="273">
        <f t="shared" si="50"/>
        <v>0</v>
      </c>
      <c r="BE74" s="273">
        <f t="shared" si="50"/>
        <v>0</v>
      </c>
      <c r="BF74" s="273">
        <f t="shared" si="50"/>
        <v>0</v>
      </c>
      <c r="BG74" s="273">
        <f t="shared" si="50"/>
        <v>0</v>
      </c>
      <c r="BH74" s="273">
        <f t="shared" si="50"/>
        <v>0</v>
      </c>
      <c r="BI74" s="273">
        <f t="shared" si="50"/>
        <v>0</v>
      </c>
      <c r="BJ74" s="273">
        <f t="shared" si="50"/>
        <v>0</v>
      </c>
      <c r="BK74" s="273">
        <f t="shared" si="50"/>
        <v>0</v>
      </c>
      <c r="BL74" s="299">
        <f t="shared" si="50"/>
        <v>0</v>
      </c>
    </row>
    <row r="75" spans="1:64" x14ac:dyDescent="0.25">
      <c r="A75" s="1526"/>
      <c r="B75" s="126" t="s">
        <v>46</v>
      </c>
      <c r="C75" s="131" t="s">
        <v>165</v>
      </c>
      <c r="D75" s="273">
        <f>SUM(E75:O75)</f>
        <v>0.19496714109702118</v>
      </c>
      <c r="E75" s="253">
        <v>2.1460807183099371E-2</v>
      </c>
      <c r="F75" s="253">
        <v>0.16277593032237211</v>
      </c>
      <c r="G75" s="253">
        <v>1.0730403591549685E-2</v>
      </c>
      <c r="H75" s="253">
        <v>0</v>
      </c>
      <c r="I75" s="253">
        <v>0</v>
      </c>
      <c r="J75" s="253">
        <v>0</v>
      </c>
      <c r="K75" s="253">
        <v>0</v>
      </c>
      <c r="L75" s="253">
        <v>0</v>
      </c>
      <c r="M75" s="253">
        <v>0</v>
      </c>
      <c r="N75" s="253">
        <v>0</v>
      </c>
      <c r="O75" s="254">
        <v>0</v>
      </c>
      <c r="P75" s="273">
        <f>SUM(Q75:AA75)</f>
        <v>1.2027338657942055</v>
      </c>
      <c r="Q75" s="253">
        <v>0.13238969110978835</v>
      </c>
      <c r="R75" s="253">
        <v>1.0041493291295229</v>
      </c>
      <c r="S75" s="253">
        <v>6.6194845554894174E-2</v>
      </c>
      <c r="T75" s="253">
        <v>0</v>
      </c>
      <c r="U75" s="253">
        <v>0</v>
      </c>
      <c r="V75" s="253">
        <v>0</v>
      </c>
      <c r="W75" s="253">
        <v>0</v>
      </c>
      <c r="X75" s="253">
        <v>0</v>
      </c>
      <c r="Y75" s="253">
        <v>0</v>
      </c>
      <c r="Z75" s="253">
        <v>0</v>
      </c>
      <c r="AA75" s="254">
        <v>0</v>
      </c>
      <c r="AB75" s="273">
        <f>SUM(AC75:AM75)</f>
        <v>8.9982083791750931</v>
      </c>
      <c r="AC75" s="253">
        <v>0.46289245324047718</v>
      </c>
      <c r="AD75" s="253">
        <v>8.3038696993143777</v>
      </c>
      <c r="AE75" s="253">
        <v>0.23144622662023859</v>
      </c>
      <c r="AF75" s="253">
        <v>0</v>
      </c>
      <c r="AG75" s="253">
        <v>0</v>
      </c>
      <c r="AH75" s="253">
        <v>0</v>
      </c>
      <c r="AI75" s="253">
        <v>0</v>
      </c>
      <c r="AJ75" s="253">
        <v>0</v>
      </c>
      <c r="AK75" s="253">
        <v>0</v>
      </c>
      <c r="AL75" s="253">
        <v>0</v>
      </c>
      <c r="AM75" s="254">
        <v>0</v>
      </c>
      <c r="AN75" s="288">
        <f>SUM(AO75:AY75)</f>
        <v>20.37931300004681</v>
      </c>
      <c r="AO75" s="253">
        <v>2.7386451433204178</v>
      </c>
      <c r="AP75" s="253">
        <v>16.271345285066182</v>
      </c>
      <c r="AQ75" s="253">
        <v>1.3693225716602089</v>
      </c>
      <c r="AR75" s="253">
        <v>0</v>
      </c>
      <c r="AS75" s="253">
        <v>0</v>
      </c>
      <c r="AT75" s="253">
        <v>0</v>
      </c>
      <c r="AU75" s="253">
        <v>0</v>
      </c>
      <c r="AV75" s="253">
        <v>0</v>
      </c>
      <c r="AW75" s="253">
        <v>0</v>
      </c>
      <c r="AX75" s="253">
        <v>0</v>
      </c>
      <c r="AY75" s="254">
        <v>0</v>
      </c>
      <c r="AZ75" s="525">
        <v>-6163.1683814037642</v>
      </c>
      <c r="BA75" s="295">
        <f>SUM(BB75:BL75)+AZ75</f>
        <v>-6132.3931590176508</v>
      </c>
      <c r="BB75" s="273">
        <f t="shared" si="50"/>
        <v>3.3553880948537826</v>
      </c>
      <c r="BC75" s="273">
        <f t="shared" si="50"/>
        <v>25.742140243832456</v>
      </c>
      <c r="BD75" s="273">
        <f t="shared" si="50"/>
        <v>1.6776940474268913</v>
      </c>
      <c r="BE75" s="273">
        <f t="shared" si="50"/>
        <v>0</v>
      </c>
      <c r="BF75" s="273">
        <f t="shared" si="50"/>
        <v>0</v>
      </c>
      <c r="BG75" s="273">
        <f t="shared" si="50"/>
        <v>0</v>
      </c>
      <c r="BH75" s="273">
        <f t="shared" si="50"/>
        <v>0</v>
      </c>
      <c r="BI75" s="273">
        <f t="shared" si="50"/>
        <v>0</v>
      </c>
      <c r="BJ75" s="273">
        <f t="shared" si="50"/>
        <v>0</v>
      </c>
      <c r="BK75" s="273">
        <f t="shared" si="50"/>
        <v>0</v>
      </c>
      <c r="BL75" s="299">
        <f t="shared" si="50"/>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9" customFormat="1" x14ac:dyDescent="0.25">
      <c r="A77" s="1527"/>
      <c r="B77" s="313" t="s">
        <v>461</v>
      </c>
      <c r="C77" s="312" t="s">
        <v>8</v>
      </c>
      <c r="D77" s="277">
        <f>SUM(D73:D76)</f>
        <v>45387.346727142496</v>
      </c>
      <c r="E77" s="277">
        <f t="shared" ref="E77:BL77" si="51">SUM(E73:E76)</f>
        <v>18301.476558175462</v>
      </c>
      <c r="F77" s="277">
        <f t="shared" si="51"/>
        <v>2157.434360307826</v>
      </c>
      <c r="G77" s="277">
        <f t="shared" si="51"/>
        <v>14061.19403061043</v>
      </c>
      <c r="H77" s="277">
        <f t="shared" si="51"/>
        <v>4020.1244656499157</v>
      </c>
      <c r="I77" s="277">
        <f t="shared" si="51"/>
        <v>5.5632618179960437E-2</v>
      </c>
      <c r="J77" s="277">
        <f t="shared" si="51"/>
        <v>2191.314532111352</v>
      </c>
      <c r="K77" s="277">
        <f t="shared" si="51"/>
        <v>0</v>
      </c>
      <c r="L77" s="277">
        <f t="shared" si="51"/>
        <v>1196.4638862921859</v>
      </c>
      <c r="M77" s="277">
        <f t="shared" si="51"/>
        <v>3459.2832613771379</v>
      </c>
      <c r="N77" s="277">
        <f t="shared" si="51"/>
        <v>0</v>
      </c>
      <c r="O77" s="283">
        <f t="shared" si="51"/>
        <v>0</v>
      </c>
      <c r="P77" s="277">
        <f t="shared" si="51"/>
        <v>51504.675633698484</v>
      </c>
      <c r="Q77" s="277">
        <f t="shared" si="51"/>
        <v>19490.390181923223</v>
      </c>
      <c r="R77" s="277">
        <f t="shared" si="51"/>
        <v>2166.6969614848927</v>
      </c>
      <c r="S77" s="277">
        <f t="shared" si="51"/>
        <v>18223.696690695429</v>
      </c>
      <c r="T77" s="277">
        <f t="shared" si="51"/>
        <v>4357.2098610779985</v>
      </c>
      <c r="U77" s="277">
        <f t="shared" si="51"/>
        <v>1.0232736016763362</v>
      </c>
      <c r="V77" s="277">
        <f t="shared" si="51"/>
        <v>3033.4023166984971</v>
      </c>
      <c r="W77" s="277">
        <f t="shared" si="51"/>
        <v>0</v>
      </c>
      <c r="X77" s="277">
        <f t="shared" si="51"/>
        <v>975.05961360649303</v>
      </c>
      <c r="Y77" s="277">
        <f>SUM(Y73:Y76)</f>
        <v>3257.1967346102683</v>
      </c>
      <c r="Z77" s="277">
        <f>SUM(Z73:Z76)</f>
        <v>0</v>
      </c>
      <c r="AA77" s="283">
        <f t="shared" si="51"/>
        <v>0</v>
      </c>
      <c r="AB77" s="277">
        <f t="shared" si="51"/>
        <v>43565.277192921261</v>
      </c>
      <c r="AC77" s="277">
        <f t="shared" si="51"/>
        <v>17780.183136012653</v>
      </c>
      <c r="AD77" s="277">
        <f t="shared" si="51"/>
        <v>2588.4940165488761</v>
      </c>
      <c r="AE77" s="277">
        <f t="shared" si="51"/>
        <v>13712.34659528613</v>
      </c>
      <c r="AF77" s="277">
        <f t="shared" si="51"/>
        <v>3190.1967935252947</v>
      </c>
      <c r="AG77" s="277">
        <f t="shared" si="51"/>
        <v>1.021364307290441</v>
      </c>
      <c r="AH77" s="277">
        <f t="shared" si="51"/>
        <v>1987.7424388208069</v>
      </c>
      <c r="AI77" s="277">
        <f t="shared" si="51"/>
        <v>0</v>
      </c>
      <c r="AJ77" s="277">
        <f t="shared" si="51"/>
        <v>889.38544339097564</v>
      </c>
      <c r="AK77" s="277">
        <f t="shared" si="51"/>
        <v>3415.9074050292356</v>
      </c>
      <c r="AL77" s="277">
        <f t="shared" si="51"/>
        <v>0</v>
      </c>
      <c r="AM77" s="283">
        <f t="shared" si="51"/>
        <v>0</v>
      </c>
      <c r="AN77" s="849">
        <f t="shared" si="51"/>
        <v>46983.59801545518</v>
      </c>
      <c r="AO77" s="277">
        <f t="shared" si="51"/>
        <v>18794.06203209735</v>
      </c>
      <c r="AP77" s="277">
        <f t="shared" si="51"/>
        <v>2434.5855661374426</v>
      </c>
      <c r="AQ77" s="277">
        <f t="shared" si="51"/>
        <v>15215.258991995939</v>
      </c>
      <c r="AR77" s="277">
        <f t="shared" si="51"/>
        <v>1986.8554140548681</v>
      </c>
      <c r="AS77" s="277">
        <f t="shared" si="51"/>
        <v>0.49011625675513615</v>
      </c>
      <c r="AT77" s="277">
        <f t="shared" si="51"/>
        <v>1827.1061699759052</v>
      </c>
      <c r="AU77" s="277">
        <f t="shared" si="51"/>
        <v>0</v>
      </c>
      <c r="AV77" s="277">
        <f t="shared" si="51"/>
        <v>926.53628826437807</v>
      </c>
      <c r="AW77" s="277">
        <f>SUM(AW73:AW76)</f>
        <v>5798.7034366725438</v>
      </c>
      <c r="AX77" s="277">
        <f t="shared" si="51"/>
        <v>0</v>
      </c>
      <c r="AY77" s="283">
        <f t="shared" si="51"/>
        <v>0</v>
      </c>
      <c r="AZ77" s="304">
        <f t="shared" si="51"/>
        <v>-7015.368381403764</v>
      </c>
      <c r="BA77" s="296">
        <f t="shared" si="51"/>
        <v>180425.52918781363</v>
      </c>
      <c r="BB77" s="274">
        <f t="shared" si="51"/>
        <v>74366.111908208695</v>
      </c>
      <c r="BC77" s="274">
        <f t="shared" si="51"/>
        <v>9347.2109044790377</v>
      </c>
      <c r="BD77" s="274">
        <f t="shared" si="51"/>
        <v>61212.496308587928</v>
      </c>
      <c r="BE77" s="274">
        <f t="shared" si="51"/>
        <v>13554.386534308076</v>
      </c>
      <c r="BF77" s="274">
        <f t="shared" si="51"/>
        <v>2.5903867839018742</v>
      </c>
      <c r="BG77" s="274">
        <f t="shared" si="51"/>
        <v>9039.5654576065608</v>
      </c>
      <c r="BH77" s="274">
        <f t="shared" si="51"/>
        <v>0</v>
      </c>
      <c r="BI77" s="274">
        <f t="shared" si="51"/>
        <v>3987.4452315540325</v>
      </c>
      <c r="BJ77" s="274">
        <f>SUM(BJ73:BJ76)</f>
        <v>15931.090837689186</v>
      </c>
      <c r="BK77" s="274">
        <f t="shared" si="51"/>
        <v>0</v>
      </c>
      <c r="BL77" s="298">
        <f t="shared" si="51"/>
        <v>0</v>
      </c>
    </row>
    <row r="78" spans="1:64" s="209" customFormat="1" ht="14.85" customHeight="1" x14ac:dyDescent="0.25">
      <c r="A78" s="1525" t="s">
        <v>233</v>
      </c>
      <c r="B78" s="314" t="s">
        <v>119</v>
      </c>
      <c r="C78" s="125" t="s">
        <v>172</v>
      </c>
      <c r="D78" s="272">
        <f>D20+SUM(D22:D23,D27)+SUM(D29:D32)+D37+D41+D46+D51+SUM(D56:D57)+SUM(D59:D60)+SUM(D64:D68)+D73</f>
        <v>20449086.500959523</v>
      </c>
      <c r="E78" s="272">
        <f>E20+SUM(E22:E23,E27)+SUM(E29:E32)+E37+E41+E46+E51+SUM(E56:E57)+SUM(E59:E60)+SUM(E64:E68)+E73</f>
        <v>5551327.3123066127</v>
      </c>
      <c r="F78" s="272">
        <f>F20+SUM(F22:F23,F27)+SUM(F29:F32)+F37+F41+F46+F51+SUM(F56:F57)+SUM(F59:F60)+SUM(F64:F68)+F73</f>
        <v>803518.56286369858</v>
      </c>
      <c r="G78" s="272">
        <f t="shared" ref="G78:O78" si="52">G20+SUM(G22:G23,G27)+SUM(G29:G32)+G37+G41+G46+G51+SUM(G56:G57)+SUM(G59:G60)+SUM(G64:G68)+G73</f>
        <v>6406887.1151289437</v>
      </c>
      <c r="H78" s="272">
        <f t="shared" si="52"/>
        <v>1278925.697144747</v>
      </c>
      <c r="I78" s="272">
        <f t="shared" si="52"/>
        <v>74976.432210191662</v>
      </c>
      <c r="J78" s="272">
        <f t="shared" si="52"/>
        <v>1531282.8072880688</v>
      </c>
      <c r="K78" s="272">
        <f t="shared" si="52"/>
        <v>0</v>
      </c>
      <c r="L78" s="272">
        <f t="shared" si="52"/>
        <v>248857.1067543012</v>
      </c>
      <c r="M78" s="272">
        <f t="shared" si="52"/>
        <v>4553311.46726296</v>
      </c>
      <c r="N78" s="272">
        <f t="shared" si="52"/>
        <v>0</v>
      </c>
      <c r="O78" s="284">
        <f t="shared" si="52"/>
        <v>0</v>
      </c>
      <c r="P78" s="272">
        <f>P20+SUM(P22:P23,P27)+SUM(P29:P32)+P37+P41+P46+P51+SUM(P56:P57)+SUM(P59:P60)+SUM(P64:P68)+P73</f>
        <v>21270126.674247839</v>
      </c>
      <c r="Q78" s="272">
        <f t="shared" ref="Q78:AA78" si="53">Q20+SUM(Q22:Q23,Q27)+SUM(Q29:Q32)+Q37+Q41+Q46+Q51+SUM(Q56:Q57)+SUM(Q59:Q60)+SUM(Q64:Q68)+Q73</f>
        <v>5585216.994139974</v>
      </c>
      <c r="R78" s="272">
        <f t="shared" si="53"/>
        <v>1041482.4723239943</v>
      </c>
      <c r="S78" s="272">
        <f t="shared" si="53"/>
        <v>6519462.5216441713</v>
      </c>
      <c r="T78" s="272">
        <f t="shared" si="53"/>
        <v>1200212.0993480114</v>
      </c>
      <c r="U78" s="272">
        <f t="shared" si="53"/>
        <v>52509.233028874834</v>
      </c>
      <c r="V78" s="272">
        <f t="shared" si="53"/>
        <v>2071768.0181047912</v>
      </c>
      <c r="W78" s="272">
        <f t="shared" si="53"/>
        <v>0</v>
      </c>
      <c r="X78" s="272">
        <f t="shared" si="53"/>
        <v>243964.94484797772</v>
      </c>
      <c r="Y78" s="272">
        <f t="shared" si="53"/>
        <v>4555510.3908100463</v>
      </c>
      <c r="Z78" s="272">
        <f t="shared" si="53"/>
        <v>0</v>
      </c>
      <c r="AA78" s="284">
        <f t="shared" si="53"/>
        <v>0</v>
      </c>
      <c r="AB78" s="272">
        <f>AB20+SUM(AB22:AB23,AB27)+SUM(AB29:AB32)+AB37+AB41+AB46+AB51+SUM(AB56:AB57)+SUM(AB59:AB60)+SUM(AB64:AB68)+AB73</f>
        <v>21400488.359151859</v>
      </c>
      <c r="AC78" s="272">
        <f t="shared" ref="AC78:AM78" si="54">AC20+SUM(AC22:AC23,AC27)+SUM(AC29:AC32)+AC37+AC41+AC46+AC51+SUM(AC56:AC57)+SUM(AC59:AC60)+SUM(AC64:AC68)+AC73</f>
        <v>5608139.988474926</v>
      </c>
      <c r="AD78" s="272">
        <f t="shared" si="54"/>
        <v>964524.15476334235</v>
      </c>
      <c r="AE78" s="272">
        <f t="shared" si="54"/>
        <v>6513197.6213469608</v>
      </c>
      <c r="AF78" s="272">
        <f t="shared" si="54"/>
        <v>1099525.5040084359</v>
      </c>
      <c r="AG78" s="272">
        <f t="shared" si="54"/>
        <v>30309.434363431894</v>
      </c>
      <c r="AH78" s="272">
        <f t="shared" si="54"/>
        <v>2002124.1669920443</v>
      </c>
      <c r="AI78" s="272">
        <f t="shared" si="54"/>
        <v>0</v>
      </c>
      <c r="AJ78" s="272">
        <f t="shared" si="54"/>
        <v>215884.45354751725</v>
      </c>
      <c r="AK78" s="272">
        <f t="shared" si="54"/>
        <v>4966783.0356551996</v>
      </c>
      <c r="AL78" s="272">
        <f t="shared" si="54"/>
        <v>0</v>
      </c>
      <c r="AM78" s="272">
        <f t="shared" si="54"/>
        <v>0</v>
      </c>
      <c r="AN78" s="275">
        <f>AN20+SUM(AN22:AN23,AN27)+SUM(AN29:AN32)+AN37+AN41+AN46+AN51+SUM(AN56:AN57)+SUM(AN59:AN60)+SUM(AN64:AN68)+AN73</f>
        <v>22850983.524629045</v>
      </c>
      <c r="AO78" s="272">
        <f t="shared" ref="AO78:AY78" si="55">AO20+SUM(AO22:AO23,AO27)+SUM(AO29:AO32)+AO37+AO41+AO46+AO51+SUM(AO56:AO57)+SUM(AO59:AO60)+SUM(AO64:AO68)+AO73</f>
        <v>6185142.2603459414</v>
      </c>
      <c r="AP78" s="272">
        <f t="shared" si="55"/>
        <v>910848.5314288903</v>
      </c>
      <c r="AQ78" s="272">
        <f t="shared" si="55"/>
        <v>7306746.3269607406</v>
      </c>
      <c r="AR78" s="272">
        <f t="shared" si="55"/>
        <v>890492.38423881214</v>
      </c>
      <c r="AS78" s="272">
        <f t="shared" si="55"/>
        <v>46171.800865261088</v>
      </c>
      <c r="AT78" s="272">
        <f t="shared" si="55"/>
        <v>1707919.3503705072</v>
      </c>
      <c r="AU78" s="272">
        <f t="shared" si="55"/>
        <v>0</v>
      </c>
      <c r="AV78" s="272">
        <f t="shared" si="55"/>
        <v>190255.70436023417</v>
      </c>
      <c r="AW78" s="272">
        <f t="shared" si="55"/>
        <v>5613407.1660586596</v>
      </c>
      <c r="AX78" s="272">
        <f t="shared" si="55"/>
        <v>0</v>
      </c>
      <c r="AY78" s="284">
        <f t="shared" si="55"/>
        <v>0</v>
      </c>
      <c r="AZ78" s="297">
        <f>AZ20+SUM(AZ22:AZ23,AZ27)+SUM(AZ29:AZ32)+AZ37+AZ41+AZ46+AZ51+SUM(AZ56:AZ57)+SUM(AZ59:AZ60)+SUM(AZ64:AZ68)+AZ73</f>
        <v>2089691.8218361067</v>
      </c>
      <c r="BA78" s="293">
        <f>BA20+SUM(BA22:BA23,BA27)+SUM(BA29:BA32)+BA37+BA41+BA46+BA51+SUM(BA56:BA57)+SUM(BA59:BA60)+SUM(BA64:BA68)+BA73</f>
        <v>88060376.880824372</v>
      </c>
      <c r="BB78" s="272">
        <f t="shared" ref="BB78:BL78" si="56">BB20+SUM(BB22:BB23,BB27)+SUM(BB29:BB32)+BB37+BB41+BB46+BB51+SUM(BB56:BB57)+SUM(BB59:BB60)+SUM(BB64:BB68)+BB73</f>
        <v>22929826.555267453</v>
      </c>
      <c r="BC78" s="272">
        <f t="shared" si="56"/>
        <v>3720373.721379925</v>
      </c>
      <c r="BD78" s="272">
        <f t="shared" si="56"/>
        <v>26746293.585080814</v>
      </c>
      <c r="BE78" s="272">
        <f t="shared" si="56"/>
        <v>4469155.684740006</v>
      </c>
      <c r="BF78" s="272">
        <f t="shared" si="56"/>
        <v>203966.90046775946</v>
      </c>
      <c r="BG78" s="272">
        <f t="shared" si="56"/>
        <v>7313094.3427554108</v>
      </c>
      <c r="BH78" s="272">
        <f t="shared" si="56"/>
        <v>0</v>
      </c>
      <c r="BI78" s="272">
        <f t="shared" si="56"/>
        <v>898962.20951003034</v>
      </c>
      <c r="BJ78" s="272">
        <f>BJ20+SUM(BJ22:BJ23,BJ27)+SUM(BJ29:BJ32)+BJ37+BJ41+BJ46+BJ51+SUM(BJ56:BJ57)+SUM(BJ59:BJ60)+SUM(BJ64:BJ68)+BJ73</f>
        <v>19689012.059786867</v>
      </c>
      <c r="BK78" s="272">
        <f t="shared" si="56"/>
        <v>0</v>
      </c>
      <c r="BL78" s="297">
        <f t="shared" si="56"/>
        <v>0</v>
      </c>
    </row>
    <row r="79" spans="1:64" s="209" customFormat="1" x14ac:dyDescent="0.25">
      <c r="A79" s="1540"/>
      <c r="B79" s="126" t="s">
        <v>55</v>
      </c>
      <c r="C79" s="127" t="s">
        <v>173</v>
      </c>
      <c r="D79" s="273">
        <f>D21+D24+D34+D38+D43+D48+D53+D58+D70+D75</f>
        <v>211129.08948001527</v>
      </c>
      <c r="E79" s="273">
        <f>E21+E24+E34+E38+E43+E48+E53+E58+E70+E75</f>
        <v>47921.564098652685</v>
      </c>
      <c r="F79" s="273">
        <f>F21+F24+F34+F38+F43+F48+F53+F58+F70+F75</f>
        <v>9061.7329175917203</v>
      </c>
      <c r="G79" s="273">
        <f t="shared" ref="G79:O79" si="57">G21+G24+G34+G38+G43+G48+G53+G58+G70+G75</f>
        <v>69265.062712690342</v>
      </c>
      <c r="H79" s="273">
        <f t="shared" si="57"/>
        <v>10110.319729624005</v>
      </c>
      <c r="I79" s="273">
        <f t="shared" si="57"/>
        <v>223.22010973468505</v>
      </c>
      <c r="J79" s="273">
        <f t="shared" si="57"/>
        <v>6599.8349614918088</v>
      </c>
      <c r="K79" s="273">
        <f t="shared" si="57"/>
        <v>0</v>
      </c>
      <c r="L79" s="273">
        <f t="shared" si="57"/>
        <v>1426.3788848309537</v>
      </c>
      <c r="M79" s="273">
        <f t="shared" si="57"/>
        <v>66520.976065399067</v>
      </c>
      <c r="N79" s="273">
        <f t="shared" si="57"/>
        <v>0</v>
      </c>
      <c r="O79" s="281">
        <f t="shared" si="57"/>
        <v>0</v>
      </c>
      <c r="P79" s="273">
        <f>P21+P24+P34+P38+P43+P48+P53+P58+P70+P75</f>
        <v>218836.74447232045</v>
      </c>
      <c r="Q79" s="273">
        <f t="shared" ref="Q79:AA79" si="58">Q21+Q24+Q34+Q38+Q43+Q48+Q53+Q58+Q70+Q75</f>
        <v>50849.415117746008</v>
      </c>
      <c r="R79" s="273">
        <f t="shared" si="58"/>
        <v>10880.129553507164</v>
      </c>
      <c r="S79" s="273">
        <f t="shared" si="58"/>
        <v>68767.350503658046</v>
      </c>
      <c r="T79" s="273">
        <f t="shared" si="58"/>
        <v>10296.022958689617</v>
      </c>
      <c r="U79" s="273">
        <f t="shared" si="58"/>
        <v>347.19364365124949</v>
      </c>
      <c r="V79" s="273">
        <f t="shared" si="58"/>
        <v>9101.3031890626062</v>
      </c>
      <c r="W79" s="273">
        <f t="shared" si="58"/>
        <v>0</v>
      </c>
      <c r="X79" s="273">
        <f t="shared" si="58"/>
        <v>1390.3587556915256</v>
      </c>
      <c r="Y79" s="273">
        <f t="shared" si="58"/>
        <v>67204.970750314271</v>
      </c>
      <c r="Z79" s="273">
        <f t="shared" si="58"/>
        <v>0</v>
      </c>
      <c r="AA79" s="281">
        <f t="shared" si="58"/>
        <v>0</v>
      </c>
      <c r="AB79" s="273">
        <f>AB21+AB24+AB34+AB38+AB43+AB48+AB53+AB58+AB70+AB75</f>
        <v>350341.01935762347</v>
      </c>
      <c r="AC79" s="273">
        <f t="shared" ref="AC79:AM79" si="59">AC21+AC24+AC34+AC38+AC43+AC48+AC53+AC58+AC70+AC75</f>
        <v>83281.411793297215</v>
      </c>
      <c r="AD79" s="273">
        <f t="shared" si="59"/>
        <v>17966.048885597051</v>
      </c>
      <c r="AE79" s="273">
        <f t="shared" si="59"/>
        <v>107885.3415651758</v>
      </c>
      <c r="AF79" s="273">
        <f t="shared" si="59"/>
        <v>16764.886721997547</v>
      </c>
      <c r="AG79" s="273">
        <f t="shared" si="59"/>
        <v>955.98113373277818</v>
      </c>
      <c r="AH79" s="273">
        <f t="shared" si="59"/>
        <v>24151.678701273377</v>
      </c>
      <c r="AI79" s="273">
        <f t="shared" si="59"/>
        <v>0</v>
      </c>
      <c r="AJ79" s="273">
        <f t="shared" si="59"/>
        <v>2579.994594779575</v>
      </c>
      <c r="AK79" s="273">
        <f t="shared" si="59"/>
        <v>96755.675961770146</v>
      </c>
      <c r="AL79" s="273">
        <f t="shared" si="59"/>
        <v>0</v>
      </c>
      <c r="AM79" s="281">
        <f t="shared" si="59"/>
        <v>0</v>
      </c>
      <c r="AN79" s="288">
        <f>AN21+AN24+AN34+AN38+AN43+AN48+AN53+AN58+AN70+AN75</f>
        <v>986726.85424662055</v>
      </c>
      <c r="AO79" s="273">
        <f t="shared" ref="AO79:AY79" si="60">AO21+AO24+AO34+AO38+AO43+AO48+AO53+AO58+AO70+AO75</f>
        <v>234304.64822084192</v>
      </c>
      <c r="AP79" s="273">
        <f t="shared" si="60"/>
        <v>53538.779576528847</v>
      </c>
      <c r="AQ79" s="273">
        <f t="shared" si="60"/>
        <v>293828.27649868536</v>
      </c>
      <c r="AR79" s="273">
        <f t="shared" si="60"/>
        <v>47636.242943007092</v>
      </c>
      <c r="AS79" s="273">
        <f t="shared" si="60"/>
        <v>3688.3693614304761</v>
      </c>
      <c r="AT79" s="273">
        <f t="shared" si="60"/>
        <v>102851.76315323298</v>
      </c>
      <c r="AU79" s="273">
        <f t="shared" si="60"/>
        <v>0</v>
      </c>
      <c r="AV79" s="273">
        <f t="shared" si="60"/>
        <v>6364.5648136597893</v>
      </c>
      <c r="AW79" s="273">
        <f t="shared" si="60"/>
        <v>244514.20967923407</v>
      </c>
      <c r="AX79" s="273">
        <f t="shared" si="60"/>
        <v>0</v>
      </c>
      <c r="AY79" s="281">
        <f t="shared" si="60"/>
        <v>0</v>
      </c>
      <c r="AZ79" s="299">
        <f>AZ21+AZ24+AZ34+AZ38+AZ43+AZ48+AZ53+AZ58+AZ70+AZ75</f>
        <v>-2034127.4412817052</v>
      </c>
      <c r="BA79" s="295">
        <f>BA21+BA24+BA34+BA38+BA43+BA48+BA53+BA58+BA70+BA75</f>
        <v>-267093.73372512544</v>
      </c>
      <c r="BB79" s="273">
        <f t="shared" ref="BB79:BL79" si="61">BB21+BB24+BB34+BB38+BB43+BB48+BB53+BB58+BB70+BB75</f>
        <v>416357.03923053783</v>
      </c>
      <c r="BC79" s="273">
        <f t="shared" si="61"/>
        <v>91446.690933224774</v>
      </c>
      <c r="BD79" s="273">
        <f t="shared" si="61"/>
        <v>539746.03128020954</v>
      </c>
      <c r="BE79" s="273">
        <f t="shared" si="61"/>
        <v>84807.47235331827</v>
      </c>
      <c r="BF79" s="273">
        <f t="shared" si="61"/>
        <v>5214.7642485491888</v>
      </c>
      <c r="BG79" s="273">
        <f t="shared" si="61"/>
        <v>142704.58000506076</v>
      </c>
      <c r="BH79" s="273">
        <f t="shared" si="61"/>
        <v>0</v>
      </c>
      <c r="BI79" s="273">
        <f t="shared" si="61"/>
        <v>11761.297048961842</v>
      </c>
      <c r="BJ79" s="273">
        <f>BJ21+BJ24+BJ34+BJ38+BJ43+BJ48+BJ53+BJ58+BJ70+BJ75</f>
        <v>474995.83245671756</v>
      </c>
      <c r="BK79" s="273">
        <f t="shared" si="61"/>
        <v>0</v>
      </c>
      <c r="BL79" s="299">
        <f t="shared" si="61"/>
        <v>0</v>
      </c>
    </row>
    <row r="80" spans="1:64" s="209" customFormat="1" x14ac:dyDescent="0.25">
      <c r="A80" s="1540"/>
      <c r="B80" s="126" t="s">
        <v>56</v>
      </c>
      <c r="C80" s="127" t="s">
        <v>174</v>
      </c>
      <c r="D80" s="273">
        <f>D25+D33+D42+D47+D52+D61+D69+D74</f>
        <v>40536.677114227357</v>
      </c>
      <c r="E80" s="273">
        <f>E25+E33+E42+E47+E52+E61+E69+E74</f>
        <v>20519.164939447433</v>
      </c>
      <c r="F80" s="273">
        <f>F25+F33+F42+F47+F52+F61+F69+F74</f>
        <v>3140.6031460056938</v>
      </c>
      <c r="G80" s="273">
        <f t="shared" ref="G80:O80" si="62">G25+G33+G42+G47+G52+G61+G69+G74</f>
        <v>12164.57566566983</v>
      </c>
      <c r="H80" s="273">
        <f t="shared" si="62"/>
        <v>1443.7063277785455</v>
      </c>
      <c r="I80" s="273">
        <f t="shared" si="62"/>
        <v>64.369071939170823</v>
      </c>
      <c r="J80" s="273">
        <f t="shared" si="62"/>
        <v>2669.0751081210133</v>
      </c>
      <c r="K80" s="273">
        <f t="shared" si="62"/>
        <v>0</v>
      </c>
      <c r="L80" s="273">
        <f t="shared" si="62"/>
        <v>160.00312167736746</v>
      </c>
      <c r="M80" s="273">
        <f t="shared" si="62"/>
        <v>375.17973358830989</v>
      </c>
      <c r="N80" s="273">
        <f t="shared" si="62"/>
        <v>0</v>
      </c>
      <c r="O80" s="281">
        <f t="shared" si="62"/>
        <v>0</v>
      </c>
      <c r="P80" s="273">
        <f>P25+P33+P42+P47+P52+P61+P69+P74</f>
        <v>47438.60911238721</v>
      </c>
      <c r="Q80" s="273">
        <f t="shared" ref="Q80:AA80" si="63">Q25+Q33+Q42+Q47+Q52+Q61+Q69+Q74</f>
        <v>23320.009121679854</v>
      </c>
      <c r="R80" s="273">
        <f t="shared" si="63"/>
        <v>3785.5373379884459</v>
      </c>
      <c r="S80" s="273">
        <f t="shared" si="63"/>
        <v>12667.060573297596</v>
      </c>
      <c r="T80" s="273">
        <f t="shared" si="63"/>
        <v>1644.7345715579193</v>
      </c>
      <c r="U80" s="273">
        <f t="shared" si="63"/>
        <v>1036.4061966958948</v>
      </c>
      <c r="V80" s="273">
        <f t="shared" si="63"/>
        <v>4466.2305029718909</v>
      </c>
      <c r="W80" s="273">
        <f t="shared" si="63"/>
        <v>0</v>
      </c>
      <c r="X80" s="273">
        <f t="shared" si="63"/>
        <v>154.48577265400996</v>
      </c>
      <c r="Y80" s="273">
        <f t="shared" si="63"/>
        <v>364.14503554159489</v>
      </c>
      <c r="Z80" s="273">
        <f t="shared" si="63"/>
        <v>0</v>
      </c>
      <c r="AA80" s="281">
        <f t="shared" si="63"/>
        <v>0</v>
      </c>
      <c r="AB80" s="273">
        <f>AB25+AB33+AB42+AB47+AB52+AB61+AB69+AB74</f>
        <v>47140.713719281026</v>
      </c>
      <c r="AC80" s="273">
        <f t="shared" ref="AC80:AM80" si="64">AC25+AC33+AC42+AC47+AC52+AC61+AC69+AC74</f>
        <v>24591.076033116831</v>
      </c>
      <c r="AD80" s="273">
        <f t="shared" si="64"/>
        <v>3903.6277054954471</v>
      </c>
      <c r="AE80" s="273">
        <f t="shared" si="64"/>
        <v>11773.224675163814</v>
      </c>
      <c r="AF80" s="273">
        <f t="shared" si="64"/>
        <v>1644.1397770162041</v>
      </c>
      <c r="AG80" s="273">
        <f t="shared" si="64"/>
        <v>57.012606574694146</v>
      </c>
      <c r="AH80" s="273">
        <f t="shared" si="64"/>
        <v>4662.1976954240226</v>
      </c>
      <c r="AI80" s="273">
        <f t="shared" si="64"/>
        <v>0</v>
      </c>
      <c r="AJ80" s="273">
        <f t="shared" si="64"/>
        <v>154.48577265400996</v>
      </c>
      <c r="AK80" s="273">
        <f t="shared" si="64"/>
        <v>354.94945383599907</v>
      </c>
      <c r="AL80" s="273">
        <f t="shared" si="64"/>
        <v>0</v>
      </c>
      <c r="AM80" s="281">
        <f t="shared" si="64"/>
        <v>0</v>
      </c>
      <c r="AN80" s="288">
        <f>AN25+AN33+AN42+AN47+AN52+AN61+AN69+AN74</f>
        <v>42815.516585084253</v>
      </c>
      <c r="AO80" s="273">
        <f t="shared" ref="AO80:AY80" si="65">AO25+AO33+AO42+AO47+AO52+AO61+AO69+AO74</f>
        <v>22756.171456446551</v>
      </c>
      <c r="AP80" s="273">
        <f t="shared" si="65"/>
        <v>3779.6708660209401</v>
      </c>
      <c r="AQ80" s="273">
        <f t="shared" si="65"/>
        <v>9673.0938079153202</v>
      </c>
      <c r="AR80" s="273">
        <f t="shared" si="65"/>
        <v>1765.7142660281229</v>
      </c>
      <c r="AS80" s="273">
        <f t="shared" si="65"/>
        <v>58.851722915813312</v>
      </c>
      <c r="AT80" s="273">
        <f t="shared" si="65"/>
        <v>4187.0400070862343</v>
      </c>
      <c r="AU80" s="273">
        <f t="shared" si="65"/>
        <v>0</v>
      </c>
      <c r="AV80" s="273">
        <f t="shared" si="65"/>
        <v>152.6466563128908</v>
      </c>
      <c r="AW80" s="273">
        <f t="shared" si="65"/>
        <v>442.32780235837487</v>
      </c>
      <c r="AX80" s="273">
        <f t="shared" si="65"/>
        <v>0</v>
      </c>
      <c r="AY80" s="281">
        <f t="shared" si="65"/>
        <v>0</v>
      </c>
      <c r="AZ80" s="299">
        <f>AZ25+AZ33+AZ42+AZ47+AZ52+AZ61+AZ69+AZ74</f>
        <v>0</v>
      </c>
      <c r="BA80" s="295">
        <f>BA25+BA33+BA42+BA47+BA52+BA61+BA69+BA74</f>
        <v>177931.51653097989</v>
      </c>
      <c r="BB80" s="273">
        <f t="shared" ref="BB80:BL80" si="66">BB25+BB33+BB42+BB47+BB52+BB61+BB69+BB74</f>
        <v>91186.421550690677</v>
      </c>
      <c r="BC80" s="273">
        <f t="shared" si="66"/>
        <v>14609.439055510527</v>
      </c>
      <c r="BD80" s="273">
        <f t="shared" si="66"/>
        <v>46277.954722046561</v>
      </c>
      <c r="BE80" s="273">
        <f t="shared" si="66"/>
        <v>6498.2949423807913</v>
      </c>
      <c r="BF80" s="273">
        <f t="shared" si="66"/>
        <v>1216.639598125573</v>
      </c>
      <c r="BG80" s="273">
        <f t="shared" si="66"/>
        <v>15984.543313603161</v>
      </c>
      <c r="BH80" s="273">
        <f t="shared" si="66"/>
        <v>0</v>
      </c>
      <c r="BI80" s="273">
        <f t="shared" si="66"/>
        <v>621.62132329827818</v>
      </c>
      <c r="BJ80" s="273">
        <f>BJ25+BJ33+BJ42+BJ47+BJ52+BJ61+BJ69+BJ74</f>
        <v>1536.6020253242787</v>
      </c>
      <c r="BK80" s="273">
        <f t="shared" si="66"/>
        <v>0</v>
      </c>
      <c r="BL80" s="299">
        <f t="shared" si="66"/>
        <v>0</v>
      </c>
    </row>
    <row r="81" spans="1:64" s="209" customFormat="1" x14ac:dyDescent="0.25">
      <c r="A81" s="1540"/>
      <c r="B81" s="126" t="s">
        <v>120</v>
      </c>
      <c r="C81" s="127" t="s">
        <v>929</v>
      </c>
      <c r="D81" s="273">
        <f>D26+D35+D39+D44+D49+D54+D62+D71+D76</f>
        <v>454485.88341317989</v>
      </c>
      <c r="E81" s="273">
        <f>E26+E35+E39+E44+E49+E54+E62+E71+E76</f>
        <v>96032.103870345585</v>
      </c>
      <c r="F81" s="273">
        <f>F26+F35+F39+F44+F49+F54+F62+F71+F76</f>
        <v>19534.114499526371</v>
      </c>
      <c r="G81" s="273">
        <f t="shared" ref="G81:O81" si="67">G26+G35+G39+G44+G49+G54+G62+G71+G76</f>
        <v>132808.88090898021</v>
      </c>
      <c r="H81" s="273">
        <f t="shared" si="67"/>
        <v>19789.497859248018</v>
      </c>
      <c r="I81" s="273">
        <f t="shared" si="67"/>
        <v>1574.5984725116959</v>
      </c>
      <c r="J81" s="273">
        <f t="shared" si="67"/>
        <v>46791.500389632136</v>
      </c>
      <c r="K81" s="273">
        <f t="shared" si="67"/>
        <v>0</v>
      </c>
      <c r="L81" s="273">
        <f t="shared" si="67"/>
        <v>2600.0526938872531</v>
      </c>
      <c r="M81" s="273">
        <f t="shared" si="67"/>
        <v>135355.13471904857</v>
      </c>
      <c r="N81" s="273">
        <f t="shared" si="67"/>
        <v>0</v>
      </c>
      <c r="O81" s="281">
        <f t="shared" si="67"/>
        <v>0</v>
      </c>
      <c r="P81" s="273">
        <f>P26+P35+P39+P44+P49+P54+P62+P71+P76</f>
        <v>-224646.32430807882</v>
      </c>
      <c r="Q81" s="273">
        <f t="shared" ref="Q81:AA81" si="68">Q26+Q35+Q39+Q44+Q49+Q54+Q62+Q71+Q76</f>
        <v>-47467.39103980529</v>
      </c>
      <c r="R81" s="273">
        <f t="shared" si="68"/>
        <v>-9655.4528558201819</v>
      </c>
      <c r="S81" s="273">
        <f t="shared" si="68"/>
        <v>-65645.662539860059</v>
      </c>
      <c r="T81" s="273">
        <f t="shared" si="68"/>
        <v>-9781.6854521333225</v>
      </c>
      <c r="U81" s="273">
        <f t="shared" si="68"/>
        <v>-778.30307171342611</v>
      </c>
      <c r="V81" s="273">
        <f t="shared" si="68"/>
        <v>-23128.415986101601</v>
      </c>
      <c r="W81" s="273">
        <f t="shared" si="68"/>
        <v>0</v>
      </c>
      <c r="X81" s="273">
        <f t="shared" si="68"/>
        <v>-1285.1714475762558</v>
      </c>
      <c r="Y81" s="273">
        <f t="shared" si="68"/>
        <v>-66904.241915068676</v>
      </c>
      <c r="Z81" s="273">
        <f t="shared" si="68"/>
        <v>0</v>
      </c>
      <c r="AA81" s="281">
        <f t="shared" si="68"/>
        <v>0</v>
      </c>
      <c r="AB81" s="273">
        <f>AB26+AB35+AB39+AB44+AB49+AB54+AB62+AB71+AB76</f>
        <v>311703.60861265636</v>
      </c>
      <c r="AC81" s="273">
        <f t="shared" ref="AC81:AM81" si="69">AC26+AC35+AC39+AC44+AC49+AC54+AC62+AC71+AC76</f>
        <v>65862.4490033701</v>
      </c>
      <c r="AD81" s="273">
        <f t="shared" si="69"/>
        <v>13397.23455177092</v>
      </c>
      <c r="AE81" s="273">
        <f t="shared" si="69"/>
        <v>91085.353684138579</v>
      </c>
      <c r="AF81" s="273">
        <f t="shared" si="69"/>
        <v>13572.386119091425</v>
      </c>
      <c r="AG81" s="273">
        <f t="shared" si="69"/>
        <v>1079.9191876146158</v>
      </c>
      <c r="AH81" s="273">
        <f t="shared" si="69"/>
        <v>32091.380736218252</v>
      </c>
      <c r="AI81" s="273">
        <f t="shared" si="69"/>
        <v>0</v>
      </c>
      <c r="AJ81" s="273">
        <f t="shared" si="69"/>
        <v>1783.2144778211446</v>
      </c>
      <c r="AK81" s="273">
        <f t="shared" si="69"/>
        <v>92831.67085263133</v>
      </c>
      <c r="AL81" s="273">
        <f t="shared" si="69"/>
        <v>0</v>
      </c>
      <c r="AM81" s="281">
        <f t="shared" si="69"/>
        <v>0</v>
      </c>
      <c r="AN81" s="288">
        <f>AN26+AN35+AN39+AN44+AN49+AN54+AN62+AN71+AN76</f>
        <v>112760.2624486289</v>
      </c>
      <c r="AO81" s="273">
        <f t="shared" ref="AO81:AZ81" si="70">AO26+AO35+AO39+AO44+AO49+AO54+AO62+AO71+AO76</f>
        <v>23826.054078053097</v>
      </c>
      <c r="AP81" s="273">
        <f t="shared" si="70"/>
        <v>4846.5132978963811</v>
      </c>
      <c r="AQ81" s="273">
        <f t="shared" si="70"/>
        <v>32950.559771711989</v>
      </c>
      <c r="AR81" s="273">
        <f t="shared" si="70"/>
        <v>4909.8752101541622</v>
      </c>
      <c r="AS81" s="273">
        <f t="shared" si="70"/>
        <v>390.66590072768827</v>
      </c>
      <c r="AT81" s="273">
        <f t="shared" si="70"/>
        <v>11609.209563728848</v>
      </c>
      <c r="AU81" s="273">
        <f t="shared" si="70"/>
        <v>0</v>
      </c>
      <c r="AV81" s="273">
        <f t="shared" si="70"/>
        <v>645.08631586353272</v>
      </c>
      <c r="AW81" s="273">
        <f t="shared" si="70"/>
        <v>33582.298310493199</v>
      </c>
      <c r="AX81" s="273">
        <f t="shared" si="70"/>
        <v>0</v>
      </c>
      <c r="AY81" s="281">
        <f t="shared" si="70"/>
        <v>0</v>
      </c>
      <c r="AZ81" s="299">
        <f t="shared" si="70"/>
        <v>0</v>
      </c>
      <c r="BA81" s="295">
        <f>BA26+BA35+BA39+BA44+BA49+BA54+BA62+BA71+BA76</f>
        <v>654303.4301663863</v>
      </c>
      <c r="BB81" s="273">
        <f t="shared" ref="BB81:BL81" si="71">BB26+BB35+BB39+BB44+BB49+BB54+BB62+BB71+BB76</f>
        <v>138253.21591196349</v>
      </c>
      <c r="BC81" s="273">
        <f t="shared" si="71"/>
        <v>28122.409493373489</v>
      </c>
      <c r="BD81" s="273">
        <f t="shared" si="71"/>
        <v>191199.13182497071</v>
      </c>
      <c r="BE81" s="273">
        <f t="shared" si="71"/>
        <v>28490.073736360289</v>
      </c>
      <c r="BF81" s="273">
        <f t="shared" si="71"/>
        <v>2266.8804891405739</v>
      </c>
      <c r="BG81" s="273">
        <f t="shared" si="71"/>
        <v>67363.674703477649</v>
      </c>
      <c r="BH81" s="273">
        <f t="shared" si="71"/>
        <v>0</v>
      </c>
      <c r="BI81" s="273">
        <f t="shared" si="71"/>
        <v>3743.1820399956741</v>
      </c>
      <c r="BJ81" s="273">
        <f>BJ26+BJ35+BJ39+BJ44+BJ49+BJ54+BJ62+BJ71+BJ76</f>
        <v>194864.86196710443</v>
      </c>
      <c r="BK81" s="273">
        <f t="shared" si="71"/>
        <v>0</v>
      </c>
      <c r="BL81" s="299">
        <f t="shared" si="71"/>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40"/>
      <c r="B84" s="315" t="s">
        <v>167</v>
      </c>
      <c r="C84" s="137" t="s">
        <v>329</v>
      </c>
      <c r="D84" s="278">
        <f>SUM(D78:D83)</f>
        <v>21155238.150966946</v>
      </c>
      <c r="E84" s="285">
        <f t="shared" ref="E84:BL84" si="73">SUM(E78:E83)</f>
        <v>5715800.1452150578</v>
      </c>
      <c r="F84" s="285">
        <f t="shared" si="73"/>
        <v>835255.01342682226</v>
      </c>
      <c r="G84" s="285">
        <f t="shared" si="73"/>
        <v>6621125.634416284</v>
      </c>
      <c r="H84" s="285">
        <f t="shared" si="73"/>
        <v>1310269.2210613976</v>
      </c>
      <c r="I84" s="285">
        <f t="shared" si="73"/>
        <v>76838.619864377222</v>
      </c>
      <c r="J84" s="285">
        <f t="shared" si="73"/>
        <v>1587343.2177473137</v>
      </c>
      <c r="K84" s="285">
        <f t="shared" si="73"/>
        <v>0</v>
      </c>
      <c r="L84" s="285">
        <f t="shared" si="73"/>
        <v>253043.54145469679</v>
      </c>
      <c r="M84" s="285">
        <f t="shared" si="73"/>
        <v>4755562.7577809962</v>
      </c>
      <c r="N84" s="285">
        <f t="shared" si="73"/>
        <v>0</v>
      </c>
      <c r="O84" s="286">
        <f t="shared" si="73"/>
        <v>0</v>
      </c>
      <c r="P84" s="278">
        <f t="shared" si="73"/>
        <v>21311755.703524467</v>
      </c>
      <c r="Q84" s="285">
        <f t="shared" si="73"/>
        <v>5611919.0273395944</v>
      </c>
      <c r="R84" s="285">
        <f t="shared" si="73"/>
        <v>1046492.6863596697</v>
      </c>
      <c r="S84" s="285">
        <f t="shared" si="73"/>
        <v>6535251.2701812666</v>
      </c>
      <c r="T84" s="285">
        <f t="shared" si="73"/>
        <v>1202371.1714261256</v>
      </c>
      <c r="U84" s="285">
        <f t="shared" si="73"/>
        <v>53114.529797508556</v>
      </c>
      <c r="V84" s="285">
        <f t="shared" si="73"/>
        <v>2062207.135810724</v>
      </c>
      <c r="W84" s="285">
        <f t="shared" si="73"/>
        <v>0</v>
      </c>
      <c r="X84" s="285">
        <f t="shared" si="73"/>
        <v>244224.617928747</v>
      </c>
      <c r="Y84" s="285">
        <f>SUM(Y78:Y83)</f>
        <v>4556175.2646808336</v>
      </c>
      <c r="Z84" s="285">
        <f t="shared" si="73"/>
        <v>0</v>
      </c>
      <c r="AA84" s="286">
        <f t="shared" si="73"/>
        <v>0</v>
      </c>
      <c r="AB84" s="278">
        <f t="shared" si="73"/>
        <v>22109673.700841419</v>
      </c>
      <c r="AC84" s="285">
        <f t="shared" si="73"/>
        <v>5781874.9253047109</v>
      </c>
      <c r="AD84" s="285">
        <f t="shared" si="73"/>
        <v>999791.0659062058</v>
      </c>
      <c r="AE84" s="285">
        <f t="shared" si="73"/>
        <v>6723941.5412714388</v>
      </c>
      <c r="AF84" s="285">
        <f t="shared" si="73"/>
        <v>1131506.9166265409</v>
      </c>
      <c r="AG84" s="285">
        <f t="shared" si="73"/>
        <v>32402.347291353981</v>
      </c>
      <c r="AH84" s="285">
        <f t="shared" si="73"/>
        <v>2063029.4241249601</v>
      </c>
      <c r="AI84" s="285">
        <f t="shared" si="73"/>
        <v>0</v>
      </c>
      <c r="AJ84" s="285">
        <f t="shared" si="73"/>
        <v>220402.14839277195</v>
      </c>
      <c r="AK84" s="285">
        <f t="shared" si="73"/>
        <v>5156725.3319234373</v>
      </c>
      <c r="AL84" s="285">
        <f t="shared" si="73"/>
        <v>0</v>
      </c>
      <c r="AM84" s="286">
        <f t="shared" si="73"/>
        <v>0</v>
      </c>
      <c r="AN84" s="850">
        <f t="shared" si="73"/>
        <v>23993286.157909378</v>
      </c>
      <c r="AO84" s="285">
        <f t="shared" si="73"/>
        <v>6466029.1341012828</v>
      </c>
      <c r="AP84" s="285">
        <f t="shared" si="73"/>
        <v>973013.49516933644</v>
      </c>
      <c r="AQ84" s="285">
        <f t="shared" si="73"/>
        <v>7643198.2570390534</v>
      </c>
      <c r="AR84" s="285">
        <f t="shared" si="73"/>
        <v>944804.21665800153</v>
      </c>
      <c r="AS84" s="285">
        <f t="shared" si="73"/>
        <v>50309.687850335074</v>
      </c>
      <c r="AT84" s="285">
        <f t="shared" si="73"/>
        <v>1826567.3630945554</v>
      </c>
      <c r="AU84" s="285">
        <f t="shared" si="73"/>
        <v>0</v>
      </c>
      <c r="AV84" s="285">
        <f t="shared" si="73"/>
        <v>197418.00214607039</v>
      </c>
      <c r="AW84" s="285">
        <f>SUM(AW78:AW83)</f>
        <v>5891946.0018507447</v>
      </c>
      <c r="AX84" s="285">
        <f t="shared" si="73"/>
        <v>0</v>
      </c>
      <c r="AY84" s="286">
        <f t="shared" si="73"/>
        <v>0</v>
      </c>
      <c r="AZ84" s="856">
        <f t="shared" si="73"/>
        <v>55564.380554401549</v>
      </c>
      <c r="BA84" s="305">
        <f t="shared" si="73"/>
        <v>88625518.093796611</v>
      </c>
      <c r="BB84" s="278">
        <f t="shared" si="73"/>
        <v>23575623.231960643</v>
      </c>
      <c r="BC84" s="278">
        <f t="shared" si="73"/>
        <v>3854552.2608620338</v>
      </c>
      <c r="BD84" s="278">
        <f t="shared" si="73"/>
        <v>27523516.702908039</v>
      </c>
      <c r="BE84" s="278">
        <f t="shared" si="73"/>
        <v>4588951.5257720659</v>
      </c>
      <c r="BF84" s="278">
        <f t="shared" si="73"/>
        <v>212665.18480357478</v>
      </c>
      <c r="BG84" s="278">
        <f t="shared" si="73"/>
        <v>7539147.1407775525</v>
      </c>
      <c r="BH84" s="278">
        <f t="shared" si="73"/>
        <v>0</v>
      </c>
      <c r="BI84" s="278">
        <f t="shared" si="73"/>
        <v>915088.30992228619</v>
      </c>
      <c r="BJ84" s="278">
        <f>SUM(BJ78:BJ83)</f>
        <v>20360409.356236015</v>
      </c>
      <c r="BK84" s="278">
        <f t="shared" si="73"/>
        <v>0</v>
      </c>
      <c r="BL84" s="306">
        <f t="shared" si="73"/>
        <v>0</v>
      </c>
    </row>
    <row r="85" spans="1:64" x14ac:dyDescent="0.25">
      <c r="A85" s="1540"/>
      <c r="B85" s="126" t="s">
        <v>168</v>
      </c>
      <c r="C85" s="127" t="s">
        <v>40</v>
      </c>
      <c r="D85" s="272">
        <f>SUM(E85:O85)</f>
        <v>729.00099272981163</v>
      </c>
      <c r="E85" s="251">
        <v>366.15337938002097</v>
      </c>
      <c r="F85" s="251">
        <v>59.115105472247038</v>
      </c>
      <c r="G85" s="251">
        <v>206.27105285382237</v>
      </c>
      <c r="H85" s="251">
        <v>35.143427741672568</v>
      </c>
      <c r="I85" s="251">
        <v>1.5669044216032355</v>
      </c>
      <c r="J85" s="251">
        <v>47.723431812258546</v>
      </c>
      <c r="K85" s="251">
        <v>0</v>
      </c>
      <c r="L85" s="251">
        <v>3.8948767051280431</v>
      </c>
      <c r="M85" s="251">
        <v>9.1328143430588575</v>
      </c>
      <c r="N85" s="251">
        <v>0</v>
      </c>
      <c r="O85" s="252">
        <v>0</v>
      </c>
      <c r="P85" s="272">
        <f>SUM(Q85:AA85)</f>
        <v>477.16016658726363</v>
      </c>
      <c r="Q85" s="251">
        <v>242.46701145048948</v>
      </c>
      <c r="R85" s="251">
        <v>39.108431724265053</v>
      </c>
      <c r="S85" s="251">
        <v>133.14641892256131</v>
      </c>
      <c r="T85" s="251">
        <v>22.538425990874408</v>
      </c>
      <c r="U85" s="251">
        <v>0.91526603008627039</v>
      </c>
      <c r="V85" s="251">
        <v>30.918830578851818</v>
      </c>
      <c r="W85" s="251">
        <v>0</v>
      </c>
      <c r="X85" s="251">
        <v>2.4025733289764597</v>
      </c>
      <c r="Y85" s="251">
        <v>5.6632085611587986</v>
      </c>
      <c r="Z85" s="251">
        <v>0</v>
      </c>
      <c r="AA85" s="252">
        <v>0</v>
      </c>
      <c r="AB85" s="272">
        <f>SUM(AC85:AM85)</f>
        <v>1786.1860572323903</v>
      </c>
      <c r="AC85" s="251">
        <v>912.72458851119825</v>
      </c>
      <c r="AD85" s="251">
        <v>149.01860841550149</v>
      </c>
      <c r="AE85" s="251">
        <v>493.31416100642639</v>
      </c>
      <c r="AF85" s="251">
        <v>82.817354006956833</v>
      </c>
      <c r="AG85" s="251">
        <v>3.262985412679912</v>
      </c>
      <c r="AH85" s="251">
        <v>115.8920063534232</v>
      </c>
      <c r="AI85" s="251">
        <v>0</v>
      </c>
      <c r="AJ85" s="251">
        <v>8.8416378924229875</v>
      </c>
      <c r="AK85" s="251">
        <v>20.314715633781386</v>
      </c>
      <c r="AL85" s="251">
        <v>0</v>
      </c>
      <c r="AM85" s="252">
        <v>0</v>
      </c>
      <c r="AN85" s="275">
        <f>SUM(AO85:AY85)</f>
        <v>-5015.0433749220883</v>
      </c>
      <c r="AO85" s="251">
        <v>-2540.2919381905167</v>
      </c>
      <c r="AP85" s="251">
        <v>-429.56703682230642</v>
      </c>
      <c r="AQ85" s="251">
        <v>-1381.7105053439998</v>
      </c>
      <c r="AR85" s="251">
        <v>-233.75679720879643</v>
      </c>
      <c r="AS85" s="251">
        <v>-9.3037531227381667</v>
      </c>
      <c r="AT85" s="251">
        <v>-332.02768956771831</v>
      </c>
      <c r="AU85" s="251">
        <v>0</v>
      </c>
      <c r="AV85" s="251">
        <v>-24.131609662102118</v>
      </c>
      <c r="AW85" s="251">
        <v>-64.254045003910463</v>
      </c>
      <c r="AX85" s="251">
        <v>0</v>
      </c>
      <c r="AY85" s="252">
        <v>0</v>
      </c>
      <c r="AZ85" s="854">
        <v>0</v>
      </c>
      <c r="BA85" s="293">
        <f>SUM(BB85:BL85)+AZ85</f>
        <v>-2022.6961583726229</v>
      </c>
      <c r="BB85" s="273">
        <f t="shared" ref="BB85:BL86" si="74">E85+Q85+AC85+AO85</f>
        <v>-1018.946958848808</v>
      </c>
      <c r="BC85" s="273">
        <f t="shared" si="74"/>
        <v>-182.32489121029283</v>
      </c>
      <c r="BD85" s="273">
        <f t="shared" si="74"/>
        <v>-548.97887256118975</v>
      </c>
      <c r="BE85" s="273">
        <f t="shared" si="74"/>
        <v>-93.257589469292611</v>
      </c>
      <c r="BF85" s="273">
        <f t="shared" si="74"/>
        <v>-3.5585972583687493</v>
      </c>
      <c r="BG85" s="273">
        <f t="shared" si="74"/>
        <v>-137.49342082318475</v>
      </c>
      <c r="BH85" s="273">
        <f t="shared" si="74"/>
        <v>0</v>
      </c>
      <c r="BI85" s="273">
        <f t="shared" si="74"/>
        <v>-8.992521735574627</v>
      </c>
      <c r="BJ85" s="273">
        <f t="shared" si="74"/>
        <v>-29.143306465911422</v>
      </c>
      <c r="BK85" s="273">
        <f t="shared" si="74"/>
        <v>0</v>
      </c>
      <c r="BL85" s="297">
        <f t="shared" si="74"/>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9" customFormat="1" x14ac:dyDescent="0.25">
      <c r="A87" s="1540"/>
      <c r="B87" s="126" t="s">
        <v>170</v>
      </c>
      <c r="C87" s="127" t="s">
        <v>252</v>
      </c>
      <c r="D87" s="273">
        <f>SUM(D85:D86)</f>
        <v>729.00099272981163</v>
      </c>
      <c r="E87" s="273">
        <f t="shared" ref="E87:O87" si="75">SUM(E85:E86)</f>
        <v>366.15337938002097</v>
      </c>
      <c r="F87" s="273">
        <f t="shared" si="75"/>
        <v>59.115105472247038</v>
      </c>
      <c r="G87" s="273">
        <f t="shared" si="75"/>
        <v>206.27105285382237</v>
      </c>
      <c r="H87" s="273">
        <f t="shared" si="75"/>
        <v>35.143427741672568</v>
      </c>
      <c r="I87" s="273">
        <f t="shared" si="75"/>
        <v>1.5669044216032355</v>
      </c>
      <c r="J87" s="273">
        <f t="shared" si="75"/>
        <v>47.723431812258546</v>
      </c>
      <c r="K87" s="273">
        <f t="shared" si="75"/>
        <v>0</v>
      </c>
      <c r="L87" s="273">
        <f t="shared" si="75"/>
        <v>3.8948767051280431</v>
      </c>
      <c r="M87" s="273">
        <f t="shared" si="75"/>
        <v>9.1328143430588575</v>
      </c>
      <c r="N87" s="273">
        <f t="shared" si="75"/>
        <v>0</v>
      </c>
      <c r="O87" s="281">
        <f t="shared" si="75"/>
        <v>0</v>
      </c>
      <c r="P87" s="273">
        <f>SUM(P85:P86)</f>
        <v>477.16016658726363</v>
      </c>
      <c r="Q87" s="273">
        <f t="shared" ref="Q87:AA87" si="76">SUM(Q85:Q86)</f>
        <v>242.46701145048948</v>
      </c>
      <c r="R87" s="273">
        <f t="shared" si="76"/>
        <v>39.108431724265053</v>
      </c>
      <c r="S87" s="273">
        <f t="shared" si="76"/>
        <v>133.14641892256131</v>
      </c>
      <c r="T87" s="273">
        <f t="shared" si="76"/>
        <v>22.538425990874408</v>
      </c>
      <c r="U87" s="273">
        <f t="shared" si="76"/>
        <v>0.91526603008627039</v>
      </c>
      <c r="V87" s="273">
        <f t="shared" si="76"/>
        <v>30.918830578851818</v>
      </c>
      <c r="W87" s="273">
        <f t="shared" si="76"/>
        <v>0</v>
      </c>
      <c r="X87" s="273">
        <f t="shared" si="76"/>
        <v>2.4025733289764597</v>
      </c>
      <c r="Y87" s="273">
        <f t="shared" si="76"/>
        <v>5.6632085611587986</v>
      </c>
      <c r="Z87" s="273">
        <f t="shared" si="76"/>
        <v>0</v>
      </c>
      <c r="AA87" s="281">
        <f t="shared" si="76"/>
        <v>0</v>
      </c>
      <c r="AB87" s="273">
        <f>SUM(AB85:AB86)</f>
        <v>1786.1860572323903</v>
      </c>
      <c r="AC87" s="273">
        <f t="shared" ref="AC87:AM87" si="77">SUM(AC85:AC86)</f>
        <v>912.72458851119825</v>
      </c>
      <c r="AD87" s="273">
        <f t="shared" si="77"/>
        <v>149.01860841550149</v>
      </c>
      <c r="AE87" s="273">
        <f t="shared" si="77"/>
        <v>493.31416100642639</v>
      </c>
      <c r="AF87" s="273">
        <f t="shared" si="77"/>
        <v>82.817354006956833</v>
      </c>
      <c r="AG87" s="273">
        <f t="shared" si="77"/>
        <v>3.262985412679912</v>
      </c>
      <c r="AH87" s="273">
        <f t="shared" si="77"/>
        <v>115.8920063534232</v>
      </c>
      <c r="AI87" s="273">
        <f t="shared" si="77"/>
        <v>0</v>
      </c>
      <c r="AJ87" s="273">
        <f t="shared" si="77"/>
        <v>8.8416378924229875</v>
      </c>
      <c r="AK87" s="273">
        <f t="shared" si="77"/>
        <v>20.314715633781386</v>
      </c>
      <c r="AL87" s="273">
        <f t="shared" si="77"/>
        <v>0</v>
      </c>
      <c r="AM87" s="281">
        <f t="shared" si="77"/>
        <v>0</v>
      </c>
      <c r="AN87" s="288">
        <f>SUM(AN85:AN86)</f>
        <v>-5015.0433749220883</v>
      </c>
      <c r="AO87" s="273">
        <f>SUM(AO85:AO86)</f>
        <v>-2540.2919381905167</v>
      </c>
      <c r="AP87" s="273">
        <f t="shared" ref="AP87:AZ87" si="78">SUM(AP85:AP86)</f>
        <v>-429.56703682230642</v>
      </c>
      <c r="AQ87" s="273">
        <f t="shared" si="78"/>
        <v>-1381.7105053439998</v>
      </c>
      <c r="AR87" s="273">
        <f t="shared" si="78"/>
        <v>-233.75679720879643</v>
      </c>
      <c r="AS87" s="273">
        <f t="shared" si="78"/>
        <v>-9.3037531227381667</v>
      </c>
      <c r="AT87" s="273">
        <f t="shared" si="78"/>
        <v>-332.02768956771831</v>
      </c>
      <c r="AU87" s="273">
        <f t="shared" si="78"/>
        <v>0</v>
      </c>
      <c r="AV87" s="273">
        <f t="shared" si="78"/>
        <v>-24.131609662102118</v>
      </c>
      <c r="AW87" s="273">
        <f t="shared" si="78"/>
        <v>-64.254045003910463</v>
      </c>
      <c r="AX87" s="273">
        <f t="shared" si="78"/>
        <v>0</v>
      </c>
      <c r="AY87" s="281">
        <f t="shared" si="78"/>
        <v>0</v>
      </c>
      <c r="AZ87" s="299">
        <f t="shared" si="78"/>
        <v>0</v>
      </c>
      <c r="BA87" s="295">
        <f>SUM(BA85:BA86)</f>
        <v>-2022.6961583726229</v>
      </c>
      <c r="BB87" s="273">
        <f>SUM(BB85:BB86)</f>
        <v>-1018.946958848808</v>
      </c>
      <c r="BC87" s="273">
        <f>F87+R87+AD87+AP87</f>
        <v>-182.32489121029283</v>
      </c>
      <c r="BD87" s="273">
        <f>SUM(BD85:BD86)</f>
        <v>-548.97887256118975</v>
      </c>
      <c r="BE87" s="273">
        <f>H87+T87+AF87+AR87</f>
        <v>-93.257589469292611</v>
      </c>
      <c r="BF87" s="273">
        <f t="shared" ref="BF87:BL87" si="79">SUM(BF85:BF86)</f>
        <v>-3.5585972583687493</v>
      </c>
      <c r="BG87" s="273">
        <f t="shared" si="79"/>
        <v>-137.49342082318475</v>
      </c>
      <c r="BH87" s="273">
        <f t="shared" si="79"/>
        <v>0</v>
      </c>
      <c r="BI87" s="273">
        <f t="shared" si="79"/>
        <v>-8.992521735574627</v>
      </c>
      <c r="BJ87" s="273">
        <f>SUM(BJ85:BJ86)</f>
        <v>-29.143306465911422</v>
      </c>
      <c r="BK87" s="273">
        <f t="shared" si="79"/>
        <v>0</v>
      </c>
      <c r="BL87" s="299">
        <f t="shared" si="79"/>
        <v>0</v>
      </c>
    </row>
    <row r="88" spans="1:64" s="209" customFormat="1" ht="24.75" x14ac:dyDescent="0.25">
      <c r="A88" s="1541"/>
      <c r="B88" s="129" t="s">
        <v>171</v>
      </c>
      <c r="C88" s="130" t="s">
        <v>325</v>
      </c>
      <c r="D88" s="274">
        <f>D84+D87</f>
        <v>21155967.151959676</v>
      </c>
      <c r="E88" s="274">
        <f t="shared" ref="E88:O88" si="80">E84+E87</f>
        <v>5716166.2985944375</v>
      </c>
      <c r="F88" s="274">
        <f t="shared" si="80"/>
        <v>835314.12853229453</v>
      </c>
      <c r="G88" s="274">
        <f t="shared" si="80"/>
        <v>6621331.9054691382</v>
      </c>
      <c r="H88" s="274">
        <f t="shared" si="80"/>
        <v>1310304.3644891393</v>
      </c>
      <c r="I88" s="274">
        <f t="shared" si="80"/>
        <v>76840.186768798827</v>
      </c>
      <c r="J88" s="274">
        <f t="shared" si="80"/>
        <v>1587390.941179126</v>
      </c>
      <c r="K88" s="274">
        <f t="shared" si="80"/>
        <v>0</v>
      </c>
      <c r="L88" s="274">
        <f t="shared" si="80"/>
        <v>253047.43633140193</v>
      </c>
      <c r="M88" s="274">
        <f t="shared" si="80"/>
        <v>4755571.8905953392</v>
      </c>
      <c r="N88" s="274">
        <f t="shared" si="80"/>
        <v>0</v>
      </c>
      <c r="O88" s="282">
        <f t="shared" si="80"/>
        <v>0</v>
      </c>
      <c r="P88" s="274">
        <f>P84+P87</f>
        <v>21312232.863691054</v>
      </c>
      <c r="Q88" s="274">
        <f t="shared" ref="Q88:AA88" si="81">Q84+Q87</f>
        <v>5612161.4943510452</v>
      </c>
      <c r="R88" s="274">
        <f t="shared" si="81"/>
        <v>1046531.7947913939</v>
      </c>
      <c r="S88" s="274">
        <f t="shared" si="81"/>
        <v>6535384.4166001892</v>
      </c>
      <c r="T88" s="274">
        <f t="shared" si="81"/>
        <v>1202393.7098521164</v>
      </c>
      <c r="U88" s="274">
        <f t="shared" si="81"/>
        <v>53115.445063538646</v>
      </c>
      <c r="V88" s="274">
        <f t="shared" si="81"/>
        <v>2062238.0546413029</v>
      </c>
      <c r="W88" s="274">
        <f t="shared" si="81"/>
        <v>0</v>
      </c>
      <c r="X88" s="274">
        <f t="shared" si="81"/>
        <v>244227.02050207599</v>
      </c>
      <c r="Y88" s="274">
        <f t="shared" si="81"/>
        <v>4556180.9278893946</v>
      </c>
      <c r="Z88" s="274">
        <f t="shared" si="81"/>
        <v>0</v>
      </c>
      <c r="AA88" s="282">
        <f t="shared" si="81"/>
        <v>0</v>
      </c>
      <c r="AB88" s="274">
        <f>AB84+AB87</f>
        <v>22111459.886898652</v>
      </c>
      <c r="AC88" s="274">
        <f t="shared" ref="AC88:AM88" si="82">AC84+AC87</f>
        <v>5782787.6498932224</v>
      </c>
      <c r="AD88" s="274">
        <f t="shared" si="82"/>
        <v>999940.0845146213</v>
      </c>
      <c r="AE88" s="274">
        <f t="shared" si="82"/>
        <v>6724434.8554324452</v>
      </c>
      <c r="AF88" s="274">
        <f t="shared" si="82"/>
        <v>1131589.7339805479</v>
      </c>
      <c r="AG88" s="274">
        <f t="shared" si="82"/>
        <v>32405.61027676666</v>
      </c>
      <c r="AH88" s="274">
        <f t="shared" si="82"/>
        <v>2063145.3161313136</v>
      </c>
      <c r="AI88" s="274">
        <f t="shared" si="82"/>
        <v>0</v>
      </c>
      <c r="AJ88" s="274">
        <f t="shared" si="82"/>
        <v>220410.99003066437</v>
      </c>
      <c r="AK88" s="274">
        <f t="shared" si="82"/>
        <v>5156745.6466390714</v>
      </c>
      <c r="AL88" s="274">
        <f t="shared" si="82"/>
        <v>0</v>
      </c>
      <c r="AM88" s="282">
        <f t="shared" si="82"/>
        <v>0</v>
      </c>
      <c r="AN88" s="276">
        <f>AN84+AN87</f>
        <v>23988271.114534456</v>
      </c>
      <c r="AO88" s="274">
        <f>AO84+AO87</f>
        <v>6463488.8421630925</v>
      </c>
      <c r="AP88" s="274">
        <f t="shared" ref="AP88:AZ88" si="83">AP84+AP87</f>
        <v>972583.92813251412</v>
      </c>
      <c r="AQ88" s="274">
        <f t="shared" si="83"/>
        <v>7641816.5465337094</v>
      </c>
      <c r="AR88" s="274">
        <f t="shared" si="83"/>
        <v>944570.45986079273</v>
      </c>
      <c r="AS88" s="274">
        <f t="shared" si="83"/>
        <v>50300.384097212336</v>
      </c>
      <c r="AT88" s="274">
        <f t="shared" si="83"/>
        <v>1826235.3354049877</v>
      </c>
      <c r="AU88" s="274">
        <f t="shared" si="83"/>
        <v>0</v>
      </c>
      <c r="AV88" s="274">
        <f t="shared" si="83"/>
        <v>197393.87053640827</v>
      </c>
      <c r="AW88" s="274">
        <f t="shared" si="83"/>
        <v>5891881.7478057407</v>
      </c>
      <c r="AX88" s="274">
        <f t="shared" si="83"/>
        <v>0</v>
      </c>
      <c r="AY88" s="282">
        <f t="shared" si="83"/>
        <v>0</v>
      </c>
      <c r="AZ88" s="298">
        <f t="shared" si="83"/>
        <v>55564.380554401549</v>
      </c>
      <c r="BA88" s="307">
        <f>BA84+BA87</f>
        <v>88623495.397638232</v>
      </c>
      <c r="BB88" s="277">
        <f>BB84+BB87</f>
        <v>23574604.285001796</v>
      </c>
      <c r="BC88" s="277">
        <f t="shared" ref="BC88:BL88" si="84">BC84+BC87</f>
        <v>3854369.9359708237</v>
      </c>
      <c r="BD88" s="277">
        <f t="shared" si="84"/>
        <v>27522967.724035479</v>
      </c>
      <c r="BE88" s="277">
        <f t="shared" si="84"/>
        <v>4588858.2681825962</v>
      </c>
      <c r="BF88" s="277">
        <f t="shared" si="84"/>
        <v>212661.6262063164</v>
      </c>
      <c r="BG88" s="277">
        <f t="shared" si="84"/>
        <v>7539009.647356729</v>
      </c>
      <c r="BH88" s="277">
        <f t="shared" si="84"/>
        <v>0</v>
      </c>
      <c r="BI88" s="277">
        <f t="shared" si="84"/>
        <v>915079.31740055059</v>
      </c>
      <c r="BJ88" s="277">
        <f>BJ84+BJ87</f>
        <v>20360380.212929547</v>
      </c>
      <c r="BK88" s="277">
        <f t="shared" si="84"/>
        <v>0</v>
      </c>
      <c r="BL88" s="304">
        <f t="shared" si="84"/>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5">E91+F91</f>
        <v>1461843.6659104009</v>
      </c>
      <c r="E91" s="253">
        <v>-680.08018975411778</v>
      </c>
      <c r="F91" s="253">
        <v>1462523.7461001549</v>
      </c>
      <c r="G91" s="302"/>
      <c r="H91" s="302"/>
      <c r="I91" s="302"/>
      <c r="J91" s="302"/>
      <c r="K91" s="302"/>
      <c r="L91" s="302"/>
      <c r="M91" s="302"/>
      <c r="N91" s="302"/>
      <c r="O91" s="374"/>
      <c r="P91" s="273">
        <f t="shared" ref="P91:P97" si="86">Q91+R91</f>
        <v>1494175.7113955002</v>
      </c>
      <c r="Q91" s="253">
        <v>-695.12173225377444</v>
      </c>
      <c r="R91" s="253">
        <v>1494870.833127754</v>
      </c>
      <c r="S91" s="302"/>
      <c r="T91" s="302"/>
      <c r="U91" s="302"/>
      <c r="V91" s="302"/>
      <c r="W91" s="302"/>
      <c r="X91" s="302"/>
      <c r="Y91" s="302"/>
      <c r="Z91" s="302"/>
      <c r="AA91" s="374"/>
      <c r="AB91" s="273">
        <f t="shared" ref="AB91:AB97" si="87">AC91+AD91</f>
        <v>1547351.0495064962</v>
      </c>
      <c r="AC91" s="253">
        <v>-719.86000959223657</v>
      </c>
      <c r="AD91" s="253">
        <v>1548070.9095160884</v>
      </c>
      <c r="AE91" s="302"/>
      <c r="AF91" s="302"/>
      <c r="AG91" s="302"/>
      <c r="AH91" s="302"/>
      <c r="AI91" s="302"/>
      <c r="AJ91" s="302"/>
      <c r="AK91" s="302"/>
      <c r="AL91" s="302"/>
      <c r="AM91" s="374"/>
      <c r="AN91" s="288">
        <f t="shared" ref="AN91:AN97" si="88">AO91+AP91</f>
        <v>1548376.2312696266</v>
      </c>
      <c r="AO91" s="253">
        <v>-720.33694554938472</v>
      </c>
      <c r="AP91" s="253">
        <v>1549096.568215176</v>
      </c>
      <c r="AQ91" s="302"/>
      <c r="AR91" s="302"/>
      <c r="AS91" s="302"/>
      <c r="AT91" s="302"/>
      <c r="AU91" s="302"/>
      <c r="AV91" s="302"/>
      <c r="AW91" s="302"/>
      <c r="AX91" s="302"/>
      <c r="AY91" s="374"/>
      <c r="AZ91" s="525"/>
      <c r="BA91" s="295">
        <f t="shared" ref="BA91:BA97" si="89">BB91+BC91+AZ91</f>
        <v>6051746.6580820233</v>
      </c>
      <c r="BB91" s="273">
        <f t="shared" ref="BB91:BC96" si="90">E91+Q91+AC91+AO91</f>
        <v>-2815.3988771495137</v>
      </c>
      <c r="BC91" s="273">
        <f t="shared" si="90"/>
        <v>6054562.0569591727</v>
      </c>
      <c r="BD91" s="302"/>
      <c r="BE91" s="302"/>
      <c r="BF91" s="302"/>
      <c r="BG91" s="302"/>
      <c r="BH91" s="302"/>
      <c r="BI91" s="302"/>
      <c r="BJ91" s="302"/>
      <c r="BK91" s="302"/>
      <c r="BL91" s="303"/>
    </row>
    <row r="92" spans="1:64" x14ac:dyDescent="0.25">
      <c r="A92" s="1526"/>
      <c r="B92" s="126" t="s">
        <v>123</v>
      </c>
      <c r="C92" s="127" t="s">
        <v>98</v>
      </c>
      <c r="D92" s="273">
        <f t="shared" si="85"/>
        <v>93576.258631365854</v>
      </c>
      <c r="E92" s="253">
        <v>75124.894153384681</v>
      </c>
      <c r="F92" s="253">
        <v>18451.364477981169</v>
      </c>
      <c r="G92" s="302"/>
      <c r="H92" s="302"/>
      <c r="I92" s="302"/>
      <c r="J92" s="302"/>
      <c r="K92" s="302"/>
      <c r="L92" s="302"/>
      <c r="M92" s="302"/>
      <c r="N92" s="302"/>
      <c r="O92" s="374"/>
      <c r="P92" s="273">
        <f t="shared" si="86"/>
        <v>95645.913493201253</v>
      </c>
      <c r="Q92" s="253">
        <v>76786.454518198268</v>
      </c>
      <c r="R92" s="253">
        <v>18859.458975002985</v>
      </c>
      <c r="S92" s="302"/>
      <c r="T92" s="302"/>
      <c r="U92" s="302"/>
      <c r="V92" s="302"/>
      <c r="W92" s="302"/>
      <c r="X92" s="302"/>
      <c r="Y92" s="302"/>
      <c r="Z92" s="302"/>
      <c r="AA92" s="374"/>
      <c r="AB92" s="273">
        <f t="shared" si="87"/>
        <v>99049.79949546128</v>
      </c>
      <c r="AC92" s="253">
        <v>79519.162358520683</v>
      </c>
      <c r="AD92" s="253">
        <v>19530.63713694059</v>
      </c>
      <c r="AE92" s="302"/>
      <c r="AF92" s="302"/>
      <c r="AG92" s="302"/>
      <c r="AH92" s="302"/>
      <c r="AI92" s="302"/>
      <c r="AJ92" s="302"/>
      <c r="AK92" s="302"/>
      <c r="AL92" s="302"/>
      <c r="AM92" s="374"/>
      <c r="AN92" s="288">
        <f t="shared" si="88"/>
        <v>99115.423936739069</v>
      </c>
      <c r="AO92" s="253">
        <v>79571.84697400943</v>
      </c>
      <c r="AP92" s="253">
        <v>19543.576962729632</v>
      </c>
      <c r="AQ92" s="302"/>
      <c r="AR92" s="302"/>
      <c r="AS92" s="302"/>
      <c r="AT92" s="302"/>
      <c r="AU92" s="302"/>
      <c r="AV92" s="302"/>
      <c r="AW92" s="302"/>
      <c r="AX92" s="302"/>
      <c r="AY92" s="374"/>
      <c r="AZ92" s="525"/>
      <c r="BA92" s="295">
        <f t="shared" si="89"/>
        <v>387387.39555676741</v>
      </c>
      <c r="BB92" s="273">
        <f t="shared" si="90"/>
        <v>311002.35800411302</v>
      </c>
      <c r="BC92" s="273">
        <f t="shared" si="90"/>
        <v>76385.037552654379</v>
      </c>
      <c r="BD92" s="302"/>
      <c r="BE92" s="302"/>
      <c r="BF92" s="302"/>
      <c r="BG92" s="302"/>
      <c r="BH92" s="302"/>
      <c r="BI92" s="302"/>
      <c r="BJ92" s="302"/>
      <c r="BK92" s="302"/>
      <c r="BL92" s="303"/>
    </row>
    <row r="93" spans="1:64" x14ac:dyDescent="0.25">
      <c r="A93" s="1526"/>
      <c r="B93" s="126" t="s">
        <v>124</v>
      </c>
      <c r="C93" s="127" t="s">
        <v>99</v>
      </c>
      <c r="D93" s="273">
        <f t="shared" si="85"/>
        <v>95691.665831219652</v>
      </c>
      <c r="E93" s="253">
        <v>76189.341373140283</v>
      </c>
      <c r="F93" s="253">
        <v>19502.324458079369</v>
      </c>
      <c r="G93" s="302"/>
      <c r="H93" s="302"/>
      <c r="I93" s="302"/>
      <c r="J93" s="302"/>
      <c r="K93" s="302"/>
      <c r="L93" s="302"/>
      <c r="M93" s="302"/>
      <c r="N93" s="302"/>
      <c r="O93" s="374"/>
      <c r="P93" s="273">
        <f t="shared" si="86"/>
        <v>97808.107804016443</v>
      </c>
      <c r="Q93" s="253">
        <v>77874.444444146167</v>
      </c>
      <c r="R93" s="253">
        <v>19933.663359870279</v>
      </c>
      <c r="S93" s="302"/>
      <c r="T93" s="302"/>
      <c r="U93" s="302"/>
      <c r="V93" s="302"/>
      <c r="W93" s="302"/>
      <c r="X93" s="302"/>
      <c r="Y93" s="302"/>
      <c r="Z93" s="302"/>
      <c r="AA93" s="374"/>
      <c r="AB93" s="273">
        <f t="shared" si="87"/>
        <v>101288.94286431724</v>
      </c>
      <c r="AC93" s="253">
        <v>80645.872116234299</v>
      </c>
      <c r="AD93" s="253">
        <v>20643.070748082941</v>
      </c>
      <c r="AE93" s="302"/>
      <c r="AF93" s="302"/>
      <c r="AG93" s="302"/>
      <c r="AH93" s="302"/>
      <c r="AI93" s="302"/>
      <c r="AJ93" s="302"/>
      <c r="AK93" s="302"/>
      <c r="AL93" s="302"/>
      <c r="AM93" s="374"/>
      <c r="AN93" s="288">
        <f t="shared" si="88"/>
        <v>101356.05082735146</v>
      </c>
      <c r="AO93" s="253">
        <v>80699.303221859402</v>
      </c>
      <c r="AP93" s="253">
        <v>20656.747605492052</v>
      </c>
      <c r="AQ93" s="302"/>
      <c r="AR93" s="302"/>
      <c r="AS93" s="302"/>
      <c r="AT93" s="302"/>
      <c r="AU93" s="302"/>
      <c r="AV93" s="302"/>
      <c r="AW93" s="302"/>
      <c r="AX93" s="302"/>
      <c r="AY93" s="374"/>
      <c r="AZ93" s="525"/>
      <c r="BA93" s="295">
        <f t="shared" si="89"/>
        <v>396144.76732690481</v>
      </c>
      <c r="BB93" s="273">
        <f t="shared" si="90"/>
        <v>315408.96115538018</v>
      </c>
      <c r="BC93" s="273">
        <f t="shared" si="90"/>
        <v>80735.806171524644</v>
      </c>
      <c r="BD93" s="302"/>
      <c r="BE93" s="302"/>
      <c r="BF93" s="302"/>
      <c r="BG93" s="302"/>
      <c r="BH93" s="302"/>
      <c r="BI93" s="302"/>
      <c r="BJ93" s="302"/>
      <c r="BK93" s="302"/>
      <c r="BL93" s="303"/>
    </row>
    <row r="94" spans="1:64" x14ac:dyDescent="0.25">
      <c r="A94" s="1526"/>
      <c r="B94" s="132" t="s">
        <v>125</v>
      </c>
      <c r="C94" s="127" t="s">
        <v>100</v>
      </c>
      <c r="D94" s="273">
        <f t="shared" si="85"/>
        <v>78446.182510337007</v>
      </c>
      <c r="E94" s="253">
        <v>36814.661724753416</v>
      </c>
      <c r="F94" s="253">
        <v>41631.520785583591</v>
      </c>
      <c r="G94" s="302"/>
      <c r="H94" s="302"/>
      <c r="I94" s="302"/>
      <c r="J94" s="302"/>
      <c r="K94" s="302"/>
      <c r="L94" s="302"/>
      <c r="M94" s="302"/>
      <c r="N94" s="302"/>
      <c r="O94" s="374"/>
      <c r="P94" s="273">
        <f t="shared" si="86"/>
        <v>80181.200830149653</v>
      </c>
      <c r="Q94" s="253">
        <v>37628.90290878727</v>
      </c>
      <c r="R94" s="253">
        <v>42552.297921362384</v>
      </c>
      <c r="S94" s="302"/>
      <c r="T94" s="302"/>
      <c r="U94" s="302"/>
      <c r="V94" s="302"/>
      <c r="W94" s="302"/>
      <c r="X94" s="302"/>
      <c r="Y94" s="302"/>
      <c r="Z94" s="302"/>
      <c r="AA94" s="374"/>
      <c r="AB94" s="273">
        <f t="shared" si="87"/>
        <v>83034.722294708074</v>
      </c>
      <c r="AC94" s="253">
        <v>38968.055740452444</v>
      </c>
      <c r="AD94" s="253">
        <v>44066.666554255622</v>
      </c>
      <c r="AE94" s="302"/>
      <c r="AF94" s="302"/>
      <c r="AG94" s="302"/>
      <c r="AH94" s="302"/>
      <c r="AI94" s="302"/>
      <c r="AJ94" s="302"/>
      <c r="AK94" s="302"/>
      <c r="AL94" s="302"/>
      <c r="AM94" s="374"/>
      <c r="AN94" s="288">
        <f t="shared" si="88"/>
        <v>83089.736108819779</v>
      </c>
      <c r="AO94" s="253">
        <v>38993.873631035509</v>
      </c>
      <c r="AP94" s="253">
        <v>44095.862477784271</v>
      </c>
      <c r="AQ94" s="302"/>
      <c r="AR94" s="302"/>
      <c r="AS94" s="302"/>
      <c r="AT94" s="302"/>
      <c r="AU94" s="302"/>
      <c r="AV94" s="302"/>
      <c r="AW94" s="302"/>
      <c r="AX94" s="302"/>
      <c r="AY94" s="374"/>
      <c r="AZ94" s="525"/>
      <c r="BA94" s="295">
        <f t="shared" si="89"/>
        <v>324751.84174401453</v>
      </c>
      <c r="BB94" s="273">
        <f t="shared" si="90"/>
        <v>152405.49400502865</v>
      </c>
      <c r="BC94" s="273">
        <f t="shared" si="90"/>
        <v>172346.34773898587</v>
      </c>
      <c r="BD94" s="302"/>
      <c r="BE94" s="302"/>
      <c r="BF94" s="302"/>
      <c r="BG94" s="302"/>
      <c r="BH94" s="302"/>
      <c r="BI94" s="302"/>
      <c r="BJ94" s="302"/>
      <c r="BK94" s="302"/>
      <c r="BL94" s="303"/>
    </row>
    <row r="95" spans="1:64" x14ac:dyDescent="0.25">
      <c r="A95" s="1526"/>
      <c r="B95" s="132" t="s">
        <v>126</v>
      </c>
      <c r="C95" s="127" t="s">
        <v>101</v>
      </c>
      <c r="D95" s="273">
        <f t="shared" si="85"/>
        <v>107829.54882015925</v>
      </c>
      <c r="E95" s="253">
        <v>5532.3354639444578</v>
      </c>
      <c r="F95" s="253">
        <v>102297.21335621479</v>
      </c>
      <c r="G95" s="302"/>
      <c r="H95" s="302"/>
      <c r="I95" s="302"/>
      <c r="J95" s="302"/>
      <c r="K95" s="302"/>
      <c r="L95" s="302"/>
      <c r="M95" s="302"/>
      <c r="N95" s="302"/>
      <c r="O95" s="374"/>
      <c r="P95" s="273">
        <f t="shared" si="86"/>
        <v>110214.44808017687</v>
      </c>
      <c r="Q95" s="253">
        <v>5654.6958271148133</v>
      </c>
      <c r="R95" s="253">
        <v>104559.75225306205</v>
      </c>
      <c r="S95" s="302"/>
      <c r="T95" s="302"/>
      <c r="U95" s="302"/>
      <c r="V95" s="302"/>
      <c r="W95" s="302"/>
      <c r="X95" s="302"/>
      <c r="Y95" s="302"/>
      <c r="Z95" s="302"/>
      <c r="AA95" s="374"/>
      <c r="AB95" s="273">
        <f t="shared" si="87"/>
        <v>114136.80506716507</v>
      </c>
      <c r="AC95" s="253">
        <v>5855.9374617019776</v>
      </c>
      <c r="AD95" s="253">
        <v>108280.86760546309</v>
      </c>
      <c r="AE95" s="302"/>
      <c r="AF95" s="302"/>
      <c r="AG95" s="302"/>
      <c r="AH95" s="302"/>
      <c r="AI95" s="302"/>
      <c r="AJ95" s="302"/>
      <c r="AK95" s="302"/>
      <c r="AL95" s="302"/>
      <c r="AM95" s="374"/>
      <c r="AN95" s="288">
        <f t="shared" si="88"/>
        <v>114212.4252511525</v>
      </c>
      <c r="AO95" s="253">
        <v>5859.817253746377</v>
      </c>
      <c r="AP95" s="253">
        <v>108352.60799740611</v>
      </c>
      <c r="AQ95" s="302"/>
      <c r="AR95" s="302"/>
      <c r="AS95" s="302"/>
      <c r="AT95" s="302"/>
      <c r="AU95" s="302"/>
      <c r="AV95" s="302"/>
      <c r="AW95" s="302"/>
      <c r="AX95" s="302"/>
      <c r="AY95" s="374"/>
      <c r="AZ95" s="525"/>
      <c r="BA95" s="295">
        <f t="shared" si="89"/>
        <v>446393.22721865366</v>
      </c>
      <c r="BB95" s="273">
        <f t="shared" si="90"/>
        <v>22902.786006507624</v>
      </c>
      <c r="BC95" s="273">
        <f t="shared" si="90"/>
        <v>423490.44121214602</v>
      </c>
      <c r="BD95" s="302"/>
      <c r="BE95" s="302"/>
      <c r="BF95" s="302"/>
      <c r="BG95" s="302"/>
      <c r="BH95" s="302"/>
      <c r="BI95" s="302"/>
      <c r="BJ95" s="302"/>
      <c r="BK95" s="302"/>
      <c r="BL95" s="303"/>
    </row>
    <row r="96" spans="1:64" x14ac:dyDescent="0.25">
      <c r="A96" s="1526"/>
      <c r="B96" s="126" t="s">
        <v>127</v>
      </c>
      <c r="C96" s="127" t="s">
        <v>28</v>
      </c>
      <c r="D96" s="273">
        <f t="shared" si="85"/>
        <v>43717.107107771233</v>
      </c>
      <c r="E96" s="253">
        <v>43717.107107771233</v>
      </c>
      <c r="F96" s="253">
        <v>0</v>
      </c>
      <c r="G96" s="302"/>
      <c r="H96" s="302"/>
      <c r="I96" s="302"/>
      <c r="J96" s="302"/>
      <c r="K96" s="302"/>
      <c r="L96" s="302"/>
      <c r="M96" s="302"/>
      <c r="N96" s="302"/>
      <c r="O96" s="374"/>
      <c r="P96" s="273">
        <f t="shared" si="86"/>
        <v>44684.011796998144</v>
      </c>
      <c r="Q96" s="253">
        <v>44684.011796998144</v>
      </c>
      <c r="R96" s="253">
        <v>0</v>
      </c>
      <c r="S96" s="302"/>
      <c r="T96" s="302"/>
      <c r="U96" s="302"/>
      <c r="V96" s="302"/>
      <c r="W96" s="302"/>
      <c r="X96" s="302"/>
      <c r="Y96" s="302"/>
      <c r="Z96" s="302"/>
      <c r="AA96" s="374"/>
      <c r="AB96" s="273">
        <f t="shared" si="87"/>
        <v>46274.244737702247</v>
      </c>
      <c r="AC96" s="253">
        <v>46274.244737702247</v>
      </c>
      <c r="AD96" s="253">
        <v>0</v>
      </c>
      <c r="AE96" s="302"/>
      <c r="AF96" s="302"/>
      <c r="AG96" s="302"/>
      <c r="AH96" s="302"/>
      <c r="AI96" s="302"/>
      <c r="AJ96" s="302"/>
      <c r="AK96" s="302"/>
      <c r="AL96" s="302"/>
      <c r="AM96" s="374"/>
      <c r="AN96" s="288">
        <f t="shared" si="88"/>
        <v>46304.903269793496</v>
      </c>
      <c r="AO96" s="253">
        <v>46304.903269793496</v>
      </c>
      <c r="AP96" s="253">
        <v>0</v>
      </c>
      <c r="AQ96" s="302"/>
      <c r="AR96" s="302"/>
      <c r="AS96" s="302"/>
      <c r="AT96" s="302"/>
      <c r="AU96" s="302"/>
      <c r="AV96" s="302"/>
      <c r="AW96" s="302"/>
      <c r="AX96" s="302"/>
      <c r="AY96" s="374"/>
      <c r="AZ96" s="525"/>
      <c r="BA96" s="295">
        <f t="shared" si="89"/>
        <v>180980.2669122651</v>
      </c>
      <c r="BB96" s="273">
        <f t="shared" si="90"/>
        <v>180980.2669122651</v>
      </c>
      <c r="BC96" s="273">
        <f t="shared" si="90"/>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5"/>
        <v>1881104.428811254</v>
      </c>
      <c r="E97" s="274">
        <f>SUM(E91:E96)</f>
        <v>236698.25963323994</v>
      </c>
      <c r="F97" s="274">
        <f>SUM(F91:F96)</f>
        <v>1644406.1691780139</v>
      </c>
      <c r="G97" s="334"/>
      <c r="H97" s="334"/>
      <c r="I97" s="334"/>
      <c r="J97" s="334"/>
      <c r="K97" s="334"/>
      <c r="L97" s="334"/>
      <c r="M97" s="334"/>
      <c r="N97" s="334"/>
      <c r="O97" s="375"/>
      <c r="P97" s="274">
        <f t="shared" si="86"/>
        <v>1922709.3934000423</v>
      </c>
      <c r="Q97" s="274">
        <f>SUM(Q91:Q96)</f>
        <v>241933.3877629909</v>
      </c>
      <c r="R97" s="274">
        <f>SUM(R91:R96)</f>
        <v>1680776.0056370515</v>
      </c>
      <c r="S97" s="334"/>
      <c r="T97" s="334"/>
      <c r="U97" s="334"/>
      <c r="V97" s="334"/>
      <c r="W97" s="334"/>
      <c r="X97" s="334"/>
      <c r="Y97" s="334"/>
      <c r="Z97" s="334"/>
      <c r="AA97" s="375"/>
      <c r="AB97" s="274">
        <f t="shared" si="87"/>
        <v>1991135.56396585</v>
      </c>
      <c r="AC97" s="274">
        <f>SUM(AC91:AC96)</f>
        <v>250543.41240501939</v>
      </c>
      <c r="AD97" s="274">
        <f>SUM(AD91:AD96)</f>
        <v>1740592.1515608307</v>
      </c>
      <c r="AE97" s="334"/>
      <c r="AF97" s="334"/>
      <c r="AG97" s="334"/>
      <c r="AH97" s="334"/>
      <c r="AI97" s="334"/>
      <c r="AJ97" s="334"/>
      <c r="AK97" s="334"/>
      <c r="AL97" s="334"/>
      <c r="AM97" s="375"/>
      <c r="AN97" s="276">
        <f t="shared" si="88"/>
        <v>1992454.7706634831</v>
      </c>
      <c r="AO97" s="274">
        <f>SUM(AO91:AO96)</f>
        <v>250709.40740489482</v>
      </c>
      <c r="AP97" s="274">
        <f>SUM(AP91:AP96)</f>
        <v>1741745.3632585881</v>
      </c>
      <c r="AQ97" s="334"/>
      <c r="AR97" s="334"/>
      <c r="AS97" s="334"/>
      <c r="AT97" s="334"/>
      <c r="AU97" s="334"/>
      <c r="AV97" s="334"/>
      <c r="AW97" s="334"/>
      <c r="AX97" s="334"/>
      <c r="AY97" s="375"/>
      <c r="AZ97" s="298">
        <f>SUM(AZ91:AZ96)</f>
        <v>0</v>
      </c>
      <c r="BA97" s="296">
        <f t="shared" si="89"/>
        <v>7787404.156840628</v>
      </c>
      <c r="BB97" s="274">
        <f>SUM(BB91:BB96)</f>
        <v>979884.46720614494</v>
      </c>
      <c r="BC97" s="274">
        <f>SUM(BC91:BC96)</f>
        <v>6807519.6896344833</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1">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1"/>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1"/>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1"/>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1"/>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1"/>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23037071.580770932</v>
      </c>
      <c r="E105" s="302"/>
      <c r="F105" s="302"/>
      <c r="G105" s="302"/>
      <c r="H105" s="302"/>
      <c r="I105" s="302"/>
      <c r="J105" s="302"/>
      <c r="K105" s="302"/>
      <c r="L105" s="302"/>
      <c r="M105" s="302"/>
      <c r="N105" s="302"/>
      <c r="O105" s="374"/>
      <c r="P105" s="273">
        <f>P88+P97+P104</f>
        <v>23234942.257091098</v>
      </c>
      <c r="Q105" s="302"/>
      <c r="R105" s="302"/>
      <c r="S105" s="302"/>
      <c r="T105" s="302"/>
      <c r="U105" s="302"/>
      <c r="V105" s="302"/>
      <c r="W105" s="302"/>
      <c r="X105" s="302"/>
      <c r="Y105" s="302"/>
      <c r="Z105" s="302"/>
      <c r="AA105" s="374"/>
      <c r="AB105" s="273">
        <f>AB88+AB97+AB104</f>
        <v>24102595.450864501</v>
      </c>
      <c r="AC105" s="302"/>
      <c r="AD105" s="302"/>
      <c r="AE105" s="302"/>
      <c r="AF105" s="302"/>
      <c r="AG105" s="302"/>
      <c r="AH105" s="302"/>
      <c r="AI105" s="302"/>
      <c r="AJ105" s="302"/>
      <c r="AK105" s="302"/>
      <c r="AL105" s="302"/>
      <c r="AM105" s="374"/>
      <c r="AN105" s="288">
        <f>AN88+AN97+AN104</f>
        <v>25980725.885197937</v>
      </c>
      <c r="AO105" s="302"/>
      <c r="AP105" s="302"/>
      <c r="AQ105" s="302"/>
      <c r="AR105" s="302"/>
      <c r="AS105" s="302"/>
      <c r="AT105" s="302"/>
      <c r="AU105" s="302"/>
      <c r="AV105" s="302"/>
      <c r="AW105" s="302"/>
      <c r="AX105" s="302"/>
      <c r="AY105" s="374"/>
      <c r="AZ105" s="299">
        <f>AZ88+AZ97+AZ104</f>
        <v>55564.380554401549</v>
      </c>
      <c r="BA105" s="295">
        <f>BA88+BA97+BA104</f>
        <v>96410899.554478854</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5045241.0382497683</v>
      </c>
      <c r="E106" s="337"/>
      <c r="F106" s="337"/>
      <c r="G106" s="337"/>
      <c r="H106" s="337"/>
      <c r="I106" s="337"/>
      <c r="J106" s="337"/>
      <c r="K106" s="337"/>
      <c r="L106" s="337"/>
      <c r="M106" s="337"/>
      <c r="N106" s="337"/>
      <c r="O106" s="565"/>
      <c r="P106" s="343">
        <f>P17-P105</f>
        <v>5298896.2901608236</v>
      </c>
      <c r="Q106" s="337"/>
      <c r="R106" s="337"/>
      <c r="S106" s="337"/>
      <c r="T106" s="337"/>
      <c r="U106" s="337"/>
      <c r="V106" s="337"/>
      <c r="W106" s="337"/>
      <c r="X106" s="337"/>
      <c r="Y106" s="337"/>
      <c r="Z106" s="337"/>
      <c r="AA106" s="565"/>
      <c r="AB106" s="343">
        <f>AB17-AB105</f>
        <v>4637441.0706130899</v>
      </c>
      <c r="AC106" s="337"/>
      <c r="AD106" s="337"/>
      <c r="AE106" s="337"/>
      <c r="AF106" s="337"/>
      <c r="AG106" s="337"/>
      <c r="AH106" s="337"/>
      <c r="AI106" s="337"/>
      <c r="AJ106" s="337"/>
      <c r="AK106" s="337"/>
      <c r="AL106" s="337"/>
      <c r="AM106" s="565"/>
      <c r="AN106" s="343">
        <f>AN17-AN105</f>
        <v>2554431.4297871627</v>
      </c>
      <c r="AO106" s="337"/>
      <c r="AP106" s="337"/>
      <c r="AQ106" s="337"/>
      <c r="AR106" s="337"/>
      <c r="AS106" s="337"/>
      <c r="AT106" s="337"/>
      <c r="AU106" s="337"/>
      <c r="AV106" s="337"/>
      <c r="AW106" s="337"/>
      <c r="AX106" s="337"/>
      <c r="AY106" s="565"/>
      <c r="AZ106" s="857">
        <f>AZ17-AZ105</f>
        <v>1396310.3922574057</v>
      </c>
      <c r="BA106" s="344">
        <f>BA17-BA105</f>
        <v>18932320.221068203</v>
      </c>
      <c r="BB106" s="337"/>
      <c r="BC106" s="337"/>
      <c r="BD106" s="337"/>
      <c r="BE106" s="337"/>
      <c r="BF106" s="337"/>
      <c r="BG106" s="337"/>
      <c r="BH106" s="337"/>
      <c r="BI106" s="337"/>
      <c r="BJ106" s="337"/>
      <c r="BK106" s="337"/>
      <c r="BL106" s="338"/>
    </row>
    <row r="107" spans="1:64" x14ac:dyDescent="0.25">
      <c r="A107" s="266"/>
      <c r="B107" s="126" t="s">
        <v>270</v>
      </c>
      <c r="C107" s="127" t="s">
        <v>26</v>
      </c>
      <c r="D107" s="257">
        <v>1386936.7614148613</v>
      </c>
      <c r="E107" s="339"/>
      <c r="F107" s="339"/>
      <c r="G107" s="339"/>
      <c r="H107" s="339"/>
      <c r="I107" s="339"/>
      <c r="J107" s="339"/>
      <c r="K107" s="339"/>
      <c r="L107" s="339"/>
      <c r="M107" s="339"/>
      <c r="N107" s="339"/>
      <c r="O107" s="376"/>
      <c r="P107" s="257">
        <v>1456666.5901652102</v>
      </c>
      <c r="Q107" s="339"/>
      <c r="R107" s="339"/>
      <c r="S107" s="339"/>
      <c r="T107" s="339"/>
      <c r="U107" s="339"/>
      <c r="V107" s="339"/>
      <c r="W107" s="339"/>
      <c r="X107" s="339"/>
      <c r="Y107" s="339"/>
      <c r="Z107" s="339"/>
      <c r="AA107" s="376"/>
      <c r="AB107" s="257">
        <v>1274832.5503115384</v>
      </c>
      <c r="AC107" s="339"/>
      <c r="AD107" s="339"/>
      <c r="AE107" s="339"/>
      <c r="AF107" s="339"/>
      <c r="AG107" s="339"/>
      <c r="AH107" s="339"/>
      <c r="AI107" s="339"/>
      <c r="AJ107" s="339"/>
      <c r="AK107" s="339"/>
      <c r="AL107" s="339"/>
      <c r="AM107" s="339"/>
      <c r="AN107" s="257">
        <v>702213.20004849101</v>
      </c>
      <c r="AO107" s="339"/>
      <c r="AP107" s="339"/>
      <c r="AQ107" s="339"/>
      <c r="AR107" s="339"/>
      <c r="AS107" s="339"/>
      <c r="AT107" s="339"/>
      <c r="AU107" s="339"/>
      <c r="AV107" s="339"/>
      <c r="AW107" s="339"/>
      <c r="AX107" s="339"/>
      <c r="AY107" s="376"/>
      <c r="AZ107" s="257">
        <v>383845.72683156078</v>
      </c>
      <c r="BA107" s="295">
        <f>D107+P107+AB107+AN107+AZ107</f>
        <v>5204494.828771662</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3658304.276834907</v>
      </c>
      <c r="E108" s="341"/>
      <c r="F108" s="341"/>
      <c r="G108" s="341"/>
      <c r="H108" s="341"/>
      <c r="I108" s="341"/>
      <c r="J108" s="341"/>
      <c r="K108" s="341"/>
      <c r="L108" s="341"/>
      <c r="M108" s="341"/>
      <c r="N108" s="341"/>
      <c r="O108" s="1117"/>
      <c r="P108" s="556">
        <f>P106-P107</f>
        <v>3842229.6999956137</v>
      </c>
      <c r="Q108" s="341"/>
      <c r="R108" s="341"/>
      <c r="S108" s="341"/>
      <c r="T108" s="341"/>
      <c r="U108" s="341"/>
      <c r="V108" s="341"/>
      <c r="W108" s="341"/>
      <c r="X108" s="341"/>
      <c r="Y108" s="341"/>
      <c r="Z108" s="341"/>
      <c r="AA108" s="1117"/>
      <c r="AB108" s="556">
        <f>AB106-AB107</f>
        <v>3362608.5203015516</v>
      </c>
      <c r="AC108" s="341"/>
      <c r="AD108" s="341"/>
      <c r="AE108" s="341"/>
      <c r="AF108" s="341"/>
      <c r="AG108" s="341"/>
      <c r="AH108" s="341"/>
      <c r="AI108" s="341"/>
      <c r="AJ108" s="341"/>
      <c r="AK108" s="341"/>
      <c r="AL108" s="341"/>
      <c r="AM108" s="341"/>
      <c r="AN108" s="549">
        <f>AN106-AN107</f>
        <v>1852218.2297386718</v>
      </c>
      <c r="AO108" s="341"/>
      <c r="AP108" s="341"/>
      <c r="AQ108" s="341"/>
      <c r="AR108" s="341"/>
      <c r="AS108" s="341"/>
      <c r="AT108" s="341"/>
      <c r="AU108" s="341"/>
      <c r="AV108" s="341"/>
      <c r="AW108" s="341"/>
      <c r="AX108" s="341"/>
      <c r="AY108" s="1117"/>
      <c r="AZ108" s="578">
        <f>AZ106-AZ107</f>
        <v>1012464.665425845</v>
      </c>
      <c r="BA108" s="346">
        <f>BA106-BA107</f>
        <v>13727825.392296541</v>
      </c>
      <c r="BB108" s="517"/>
      <c r="BC108" s="517"/>
      <c r="BD108" s="517"/>
      <c r="BE108" s="517"/>
      <c r="BF108" s="517"/>
      <c r="BG108" s="517"/>
      <c r="BH108" s="517"/>
      <c r="BI108" s="517"/>
      <c r="BJ108" s="341"/>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34530.304147464994</v>
      </c>
      <c r="E9" s="736">
        <v>16745.223502304001</v>
      </c>
      <c r="F9" s="736">
        <v>2291.0610599070001</v>
      </c>
      <c r="G9" s="736">
        <v>11493.019585253998</v>
      </c>
      <c r="H9" s="736">
        <v>1642</v>
      </c>
      <c r="I9" s="736">
        <v>51</v>
      </c>
      <c r="J9" s="736">
        <v>1460</v>
      </c>
      <c r="K9" s="736">
        <v>0</v>
      </c>
      <c r="L9" s="736">
        <v>192</v>
      </c>
      <c r="M9" s="736">
        <v>656</v>
      </c>
      <c r="N9" s="736">
        <v>0</v>
      </c>
      <c r="O9" s="803">
        <v>0</v>
      </c>
      <c r="P9" s="741">
        <f>SUM(Q9:AA9)</f>
        <v>35624.646236565</v>
      </c>
      <c r="Q9" s="736">
        <v>17494.291397854002</v>
      </c>
      <c r="R9" s="736">
        <v>2369.8709677420002</v>
      </c>
      <c r="S9" s="736">
        <v>11701.405376346</v>
      </c>
      <c r="T9" s="736">
        <v>1696.0784946230001</v>
      </c>
      <c r="U9" s="736">
        <v>46</v>
      </c>
      <c r="V9" s="736">
        <v>1511</v>
      </c>
      <c r="W9" s="736">
        <v>0</v>
      </c>
      <c r="X9" s="736">
        <v>192</v>
      </c>
      <c r="Y9" s="736">
        <v>614</v>
      </c>
      <c r="Z9" s="736">
        <v>0</v>
      </c>
      <c r="AA9" s="737">
        <v>0</v>
      </c>
      <c r="AB9" s="741">
        <f>SUM(AC9:AM9)</f>
        <v>36477.750537638</v>
      </c>
      <c r="AC9" s="736">
        <v>17972.886021509003</v>
      </c>
      <c r="AD9" s="736">
        <v>2506.1526881709997</v>
      </c>
      <c r="AE9" s="736">
        <v>11849.85591398</v>
      </c>
      <c r="AF9" s="736">
        <v>1701.855913978</v>
      </c>
      <c r="AG9" s="736">
        <v>48</v>
      </c>
      <c r="AH9" s="736">
        <v>1528</v>
      </c>
      <c r="AI9" s="736">
        <v>0</v>
      </c>
      <c r="AJ9" s="736">
        <v>199</v>
      </c>
      <c r="AK9" s="736">
        <v>672</v>
      </c>
      <c r="AL9" s="736">
        <v>0</v>
      </c>
      <c r="AM9" s="737">
        <v>0</v>
      </c>
      <c r="AN9" s="735">
        <f>SUM(AO9:AY9)</f>
        <v>37069.308602147998</v>
      </c>
      <c r="AO9" s="736">
        <v>18261.052688169999</v>
      </c>
      <c r="AP9" s="736">
        <v>2587.5161290319998</v>
      </c>
      <c r="AQ9" s="736">
        <v>11983.352688172001</v>
      </c>
      <c r="AR9" s="736">
        <v>1771.3870967739999</v>
      </c>
      <c r="AS9" s="736">
        <v>40</v>
      </c>
      <c r="AT9" s="736">
        <v>1563</v>
      </c>
      <c r="AU9" s="736">
        <v>0</v>
      </c>
      <c r="AV9" s="736">
        <v>188</v>
      </c>
      <c r="AW9" s="736">
        <v>675</v>
      </c>
      <c r="AX9" s="736">
        <v>0</v>
      </c>
      <c r="AY9" s="737">
        <v>0</v>
      </c>
      <c r="AZ9" s="852"/>
      <c r="BA9" s="739">
        <f>AN9+AB9+P9+D9+AZ9</f>
        <v>143702.009523816</v>
      </c>
      <c r="BB9" s="740">
        <f t="shared" ref="BB9:BL9" si="0">AO9+AC9+Q9+E9</f>
        <v>70473.453609837001</v>
      </c>
      <c r="BC9" s="740">
        <f t="shared" si="0"/>
        <v>9754.6008448519988</v>
      </c>
      <c r="BD9" s="740">
        <f t="shared" si="0"/>
        <v>47027.633563752002</v>
      </c>
      <c r="BE9" s="740">
        <f t="shared" si="0"/>
        <v>6811.321505375</v>
      </c>
      <c r="BF9" s="740">
        <f t="shared" si="0"/>
        <v>185</v>
      </c>
      <c r="BG9" s="740">
        <f t="shared" si="0"/>
        <v>6062</v>
      </c>
      <c r="BH9" s="740">
        <f t="shared" si="0"/>
        <v>0</v>
      </c>
      <c r="BI9" s="741">
        <f t="shared" si="0"/>
        <v>771</v>
      </c>
      <c r="BJ9" s="741">
        <f t="shared" si="0"/>
        <v>2617</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63903112.63000001</v>
      </c>
      <c r="E11" s="249">
        <v>23029873.32</v>
      </c>
      <c r="F11" s="249">
        <v>3150919.1899999995</v>
      </c>
      <c r="G11" s="249">
        <v>15806464.760000002</v>
      </c>
      <c r="H11" s="249">
        <v>2258259.02</v>
      </c>
      <c r="I11" s="249">
        <v>70140.81</v>
      </c>
      <c r="J11" s="249">
        <v>2007952.6</v>
      </c>
      <c r="K11" s="249">
        <v>0</v>
      </c>
      <c r="L11" s="249">
        <v>264059.52000000002</v>
      </c>
      <c r="M11" s="249">
        <v>17315443.41</v>
      </c>
      <c r="N11" s="249">
        <v>0</v>
      </c>
      <c r="O11" s="249">
        <v>0</v>
      </c>
      <c r="P11" s="269">
        <f t="shared" ref="P11:P16" si="2">SUM(Q11:AA11)</f>
        <v>64356168.400000006</v>
      </c>
      <c r="Q11" s="249">
        <v>24060073.890000001</v>
      </c>
      <c r="R11" s="249">
        <v>3259307.24</v>
      </c>
      <c r="S11" s="249">
        <v>16093059.82</v>
      </c>
      <c r="T11" s="249">
        <v>2332633.7200000002</v>
      </c>
      <c r="U11" s="249">
        <v>63264.260000000009</v>
      </c>
      <c r="V11" s="249">
        <v>2078093.4100000001</v>
      </c>
      <c r="W11" s="249">
        <v>0</v>
      </c>
      <c r="X11" s="249">
        <v>264059.52000000002</v>
      </c>
      <c r="Y11" s="249">
        <v>16205676.539999999</v>
      </c>
      <c r="Z11" s="249">
        <v>0</v>
      </c>
      <c r="AA11" s="250">
        <v>0</v>
      </c>
      <c r="AB11" s="269">
        <f t="shared" ref="AB11:AB16" si="3">SUM(AC11:AM11)</f>
        <v>66980512.68</v>
      </c>
      <c r="AC11" s="249">
        <v>24718289.870000001</v>
      </c>
      <c r="AD11" s="249">
        <v>3446736.8600000003</v>
      </c>
      <c r="AE11" s="249">
        <v>16297225.32</v>
      </c>
      <c r="AF11" s="249">
        <v>2340579.46</v>
      </c>
      <c r="AG11" s="249">
        <v>66014.880000000005</v>
      </c>
      <c r="AH11" s="249">
        <v>2101473.6800000002</v>
      </c>
      <c r="AI11" s="249">
        <v>0</v>
      </c>
      <c r="AJ11" s="251">
        <v>273686.69</v>
      </c>
      <c r="AK11" s="249">
        <v>17736505.920000002</v>
      </c>
      <c r="AL11" s="249">
        <v>0</v>
      </c>
      <c r="AM11" s="250">
        <v>0</v>
      </c>
      <c r="AN11" s="269">
        <f t="shared" ref="AN11:AN16" si="4">SUM(AO11:AY11)</f>
        <v>66474389.939999998</v>
      </c>
      <c r="AO11" s="249">
        <v>22861742.27</v>
      </c>
      <c r="AP11" s="249">
        <v>3239414.95</v>
      </c>
      <c r="AQ11" s="249">
        <v>15002438.57</v>
      </c>
      <c r="AR11" s="249">
        <v>2217670.36</v>
      </c>
      <c r="AS11" s="249">
        <v>50077.599999999999</v>
      </c>
      <c r="AT11" s="249">
        <v>1956782.22</v>
      </c>
      <c r="AU11" s="249">
        <v>0</v>
      </c>
      <c r="AV11" s="249">
        <v>235364.72</v>
      </c>
      <c r="AW11" s="249">
        <v>20910899.25</v>
      </c>
      <c r="AX11" s="249">
        <v>0</v>
      </c>
      <c r="AY11" s="250">
        <v>0</v>
      </c>
      <c r="AZ11" s="853">
        <v>3298499.7543056887</v>
      </c>
      <c r="BA11" s="320">
        <f t="shared" ref="BA11:BA16" si="5">SUM(BB11:BL11)+AZ11</f>
        <v>265012683.4043057</v>
      </c>
      <c r="BB11" s="270">
        <f t="shared" ref="BB11:BL16" si="6">E11+Q11+AC11+AO11</f>
        <v>94669979.349999994</v>
      </c>
      <c r="BC11" s="270">
        <f t="shared" si="6"/>
        <v>13096378.239999998</v>
      </c>
      <c r="BD11" s="270">
        <f t="shared" si="6"/>
        <v>63199188.470000006</v>
      </c>
      <c r="BE11" s="270">
        <f t="shared" si="6"/>
        <v>9149142.5600000005</v>
      </c>
      <c r="BF11" s="270">
        <f t="shared" si="6"/>
        <v>249497.55000000002</v>
      </c>
      <c r="BG11" s="270">
        <f t="shared" si="6"/>
        <v>8144301.9100000001</v>
      </c>
      <c r="BH11" s="270">
        <f t="shared" si="6"/>
        <v>0</v>
      </c>
      <c r="BI11" s="270">
        <f t="shared" si="6"/>
        <v>1037170.45</v>
      </c>
      <c r="BJ11" s="270">
        <f t="shared" si="6"/>
        <v>72168525.120000005</v>
      </c>
      <c r="BK11" s="270">
        <f t="shared" si="6"/>
        <v>0</v>
      </c>
      <c r="BL11" s="294">
        <f t="shared" si="6"/>
        <v>0</v>
      </c>
    </row>
    <row r="12" spans="1:64" x14ac:dyDescent="0.25">
      <c r="A12" s="1529"/>
      <c r="B12" s="126" t="s">
        <v>1314</v>
      </c>
      <c r="C12" s="127" t="s">
        <v>1323</v>
      </c>
      <c r="D12" s="269">
        <f t="shared" si="1"/>
        <v>970106.42891720764</v>
      </c>
      <c r="E12" s="249">
        <v>350916.99774176261</v>
      </c>
      <c r="F12" s="249">
        <v>48544.868867887293</v>
      </c>
      <c r="G12" s="249">
        <v>234262.95885854357</v>
      </c>
      <c r="H12" s="249">
        <v>33913.492546532223</v>
      </c>
      <c r="I12" s="249">
        <v>924.82254449678737</v>
      </c>
      <c r="J12" s="249">
        <v>30188.809531621631</v>
      </c>
      <c r="K12" s="249">
        <v>0</v>
      </c>
      <c r="L12" s="249">
        <v>3844.5211772455391</v>
      </c>
      <c r="M12" s="249">
        <v>267509.95764911803</v>
      </c>
      <c r="N12" s="249">
        <v>0</v>
      </c>
      <c r="O12" s="249">
        <v>0</v>
      </c>
      <c r="P12" s="269">
        <f t="shared" si="2"/>
        <v>998788.51377745043</v>
      </c>
      <c r="Q12" s="249">
        <v>361292.18010125379</v>
      </c>
      <c r="R12" s="249">
        <v>49980.142366643711</v>
      </c>
      <c r="S12" s="249">
        <v>241189.1577428164</v>
      </c>
      <c r="T12" s="249">
        <v>34916.176006956804</v>
      </c>
      <c r="U12" s="249">
        <v>952.16576984942151</v>
      </c>
      <c r="V12" s="249">
        <v>31081.369328160788</v>
      </c>
      <c r="W12" s="249">
        <v>0</v>
      </c>
      <c r="X12" s="249">
        <v>3958.1879661316138</v>
      </c>
      <c r="Y12" s="249">
        <v>275419.13449563779</v>
      </c>
      <c r="Z12" s="249">
        <v>0</v>
      </c>
      <c r="AA12" s="250">
        <v>0</v>
      </c>
      <c r="AB12" s="269">
        <f t="shared" si="3"/>
        <v>1029031.633895152</v>
      </c>
      <c r="AC12" s="249">
        <v>372232.0363868089</v>
      </c>
      <c r="AD12" s="249">
        <v>51493.531265538317</v>
      </c>
      <c r="AE12" s="249">
        <v>248492.31808966098</v>
      </c>
      <c r="AF12" s="249">
        <v>35973.43096179753</v>
      </c>
      <c r="AG12" s="249">
        <v>980.99716243383432</v>
      </c>
      <c r="AH12" s="249">
        <v>32022.507089606519</v>
      </c>
      <c r="AI12" s="249">
        <v>0</v>
      </c>
      <c r="AJ12" s="249">
        <v>4078.0411206852446</v>
      </c>
      <c r="AK12" s="249">
        <v>283758.77181862068</v>
      </c>
      <c r="AL12" s="249">
        <v>0</v>
      </c>
      <c r="AM12" s="250">
        <v>0</v>
      </c>
      <c r="AN12" s="269">
        <f t="shared" si="4"/>
        <v>898514.45324309776</v>
      </c>
      <c r="AO12" s="249">
        <v>325020.00292027579</v>
      </c>
      <c r="AP12" s="249">
        <v>44962.351561026677</v>
      </c>
      <c r="AQ12" s="249">
        <v>216974.80618578437</v>
      </c>
      <c r="AR12" s="249">
        <v>31410.742475980267</v>
      </c>
      <c r="AS12" s="249">
        <v>856.57243179277896</v>
      </c>
      <c r="AT12" s="249">
        <v>27960.93385407301</v>
      </c>
      <c r="AU12" s="249">
        <v>0</v>
      </c>
      <c r="AV12" s="249">
        <v>3560.8029599493489</v>
      </c>
      <c r="AW12" s="249">
        <v>247768.24085421543</v>
      </c>
      <c r="AX12" s="249">
        <v>0</v>
      </c>
      <c r="AY12" s="250">
        <v>0</v>
      </c>
      <c r="AZ12" s="853"/>
      <c r="BA12" s="289">
        <f t="shared" si="5"/>
        <v>3896441.029832908</v>
      </c>
      <c r="BB12" s="270">
        <f t="shared" si="6"/>
        <v>1409461.217150101</v>
      </c>
      <c r="BC12" s="270">
        <f t="shared" si="6"/>
        <v>194980.89406109598</v>
      </c>
      <c r="BD12" s="270">
        <f t="shared" si="6"/>
        <v>940919.24087680539</v>
      </c>
      <c r="BE12" s="270">
        <f t="shared" si="6"/>
        <v>136213.84199126682</v>
      </c>
      <c r="BF12" s="270">
        <f t="shared" si="6"/>
        <v>3714.5579085728223</v>
      </c>
      <c r="BG12" s="270">
        <f t="shared" si="6"/>
        <v>121253.61980346194</v>
      </c>
      <c r="BH12" s="270">
        <f t="shared" si="6"/>
        <v>0</v>
      </c>
      <c r="BI12" s="270">
        <f t="shared" si="6"/>
        <v>15441.553224011746</v>
      </c>
      <c r="BJ12" s="270">
        <f t="shared" si="6"/>
        <v>1074456.1048175918</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23413.615049201868</v>
      </c>
      <c r="E16" s="249">
        <v>8469.4166067097285</v>
      </c>
      <c r="F16" s="249">
        <v>1171.6352334200431</v>
      </c>
      <c r="G16" s="249">
        <v>5653.959787817319</v>
      </c>
      <c r="H16" s="249">
        <v>818.50551216813767</v>
      </c>
      <c r="I16" s="249">
        <v>22.320683999424482</v>
      </c>
      <c r="J16" s="249">
        <v>728.60991752832535</v>
      </c>
      <c r="K16" s="249">
        <v>0</v>
      </c>
      <c r="L16" s="249">
        <v>92.787900594578517</v>
      </c>
      <c r="M16" s="249">
        <v>6456.3794069643081</v>
      </c>
      <c r="N16" s="249">
        <v>0</v>
      </c>
      <c r="O16" s="249">
        <v>0</v>
      </c>
      <c r="P16" s="269">
        <f t="shared" si="2"/>
        <v>151567.15929752446</v>
      </c>
      <c r="Q16" s="249">
        <v>56587.777736309872</v>
      </c>
      <c r="R16" s="249">
        <v>7672.2662731225128</v>
      </c>
      <c r="S16" s="249">
        <v>37846.892221509661</v>
      </c>
      <c r="T16" s="249">
        <v>5485.5019267777552</v>
      </c>
      <c r="U16" s="249">
        <v>148.80733971431238</v>
      </c>
      <c r="V16" s="249">
        <v>4886.7594609127664</v>
      </c>
      <c r="W16" s="249">
        <v>0</v>
      </c>
      <c r="X16" s="249">
        <v>621.00697272496416</v>
      </c>
      <c r="Y16" s="249">
        <v>38318.147366452591</v>
      </c>
      <c r="Z16" s="249">
        <v>0</v>
      </c>
      <c r="AA16" s="250">
        <v>0</v>
      </c>
      <c r="AB16" s="269">
        <f t="shared" si="3"/>
        <v>3779.4002336551989</v>
      </c>
      <c r="AC16" s="249">
        <v>1367.1240017851544</v>
      </c>
      <c r="AD16" s="249">
        <v>189.12408295947108</v>
      </c>
      <c r="AE16" s="249">
        <v>912.65602933376567</v>
      </c>
      <c r="AF16" s="249">
        <v>132.12226806649318</v>
      </c>
      <c r="AG16" s="249">
        <v>3.6029804942763168</v>
      </c>
      <c r="AH16" s="249">
        <v>117.61141911504681</v>
      </c>
      <c r="AI16" s="249">
        <v>0</v>
      </c>
      <c r="AJ16" s="249">
        <v>14.977721827688445</v>
      </c>
      <c r="AK16" s="249">
        <v>1042.1817300733028</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178760.17458038146</v>
      </c>
      <c r="BB16" s="270">
        <f t="shared" si="6"/>
        <v>66424.318344804749</v>
      </c>
      <c r="BC16" s="270">
        <f t="shared" si="6"/>
        <v>9033.0255895020273</v>
      </c>
      <c r="BD16" s="270">
        <f t="shared" si="6"/>
        <v>44413.508038660744</v>
      </c>
      <c r="BE16" s="270">
        <f t="shared" si="6"/>
        <v>6436.1297070123865</v>
      </c>
      <c r="BF16" s="270">
        <f t="shared" si="6"/>
        <v>174.73100420801319</v>
      </c>
      <c r="BG16" s="270">
        <f t="shared" si="6"/>
        <v>5732.980797556138</v>
      </c>
      <c r="BH16" s="270">
        <f t="shared" si="6"/>
        <v>0</v>
      </c>
      <c r="BI16" s="270">
        <f t="shared" si="6"/>
        <v>728.77259514723119</v>
      </c>
      <c r="BJ16" s="270">
        <f t="shared" si="6"/>
        <v>45816.708503490205</v>
      </c>
      <c r="BK16" s="270">
        <f t="shared" si="6"/>
        <v>0</v>
      </c>
      <c r="BL16" s="290">
        <f t="shared" si="6"/>
        <v>0</v>
      </c>
    </row>
    <row r="17" spans="1:64" s="209" customFormat="1" x14ac:dyDescent="0.25">
      <c r="A17" s="1529"/>
      <c r="B17" s="128" t="s">
        <v>202</v>
      </c>
      <c r="C17" s="308" t="s">
        <v>14</v>
      </c>
      <c r="D17" s="271">
        <f>SUM(D11:D16)</f>
        <v>64896632.673966415</v>
      </c>
      <c r="E17" s="271">
        <f>SUM(E11:E16)</f>
        <v>23389259.734348472</v>
      </c>
      <c r="F17" s="271">
        <f>SUM(F11:F16)</f>
        <v>3200635.6941013066</v>
      </c>
      <c r="G17" s="271">
        <f t="shared" ref="G17:O17" si="7">SUM(G11:G16)</f>
        <v>16046381.678646363</v>
      </c>
      <c r="H17" s="271">
        <f t="shared" si="7"/>
        <v>2292991.0180587005</v>
      </c>
      <c r="I17" s="271">
        <f t="shared" si="7"/>
        <v>71087.953228496204</v>
      </c>
      <c r="J17" s="271">
        <f t="shared" si="7"/>
        <v>2038870.01944915</v>
      </c>
      <c r="K17" s="271">
        <f t="shared" si="7"/>
        <v>0</v>
      </c>
      <c r="L17" s="271">
        <f t="shared" si="7"/>
        <v>267996.82907784014</v>
      </c>
      <c r="M17" s="271">
        <f t="shared" si="7"/>
        <v>17589409.747056082</v>
      </c>
      <c r="N17" s="271">
        <f t="shared" si="7"/>
        <v>0</v>
      </c>
      <c r="O17" s="271">
        <f t="shared" si="7"/>
        <v>0</v>
      </c>
      <c r="P17" s="287">
        <f>SUM(P11:P16)</f>
        <v>65506524.073074982</v>
      </c>
      <c r="Q17" s="271">
        <f>SUM(Q11:Q16)</f>
        <v>24477953.847837564</v>
      </c>
      <c r="R17" s="271">
        <f>SUM(R11:R16)</f>
        <v>3316959.648639766</v>
      </c>
      <c r="S17" s="271">
        <f t="shared" ref="S17:AA17" si="8">SUM(S11:S16)</f>
        <v>16372095.869964328</v>
      </c>
      <c r="T17" s="271">
        <f t="shared" si="8"/>
        <v>2373035.397933735</v>
      </c>
      <c r="U17" s="271">
        <f t="shared" si="8"/>
        <v>64365.233109563742</v>
      </c>
      <c r="V17" s="271">
        <f t="shared" si="8"/>
        <v>2114061.5387890735</v>
      </c>
      <c r="W17" s="271">
        <f t="shared" si="8"/>
        <v>0</v>
      </c>
      <c r="X17" s="271">
        <f t="shared" si="8"/>
        <v>268638.7149388566</v>
      </c>
      <c r="Y17" s="271">
        <f t="shared" si="8"/>
        <v>16519413.82186209</v>
      </c>
      <c r="Z17" s="271">
        <f t="shared" si="8"/>
        <v>0</v>
      </c>
      <c r="AA17" s="280">
        <f t="shared" si="8"/>
        <v>0</v>
      </c>
      <c r="AB17" s="287">
        <f>SUM(AB11:AB16)</f>
        <v>68013323.714128807</v>
      </c>
      <c r="AC17" s="271">
        <f>SUM(AC11:AC16)</f>
        <v>25091889.030388597</v>
      </c>
      <c r="AD17" s="271">
        <f>SUM(AD11:AD16)</f>
        <v>3498419.5153484978</v>
      </c>
      <c r="AE17" s="271">
        <f t="shared" ref="AE17:AM17" si="9">SUM(AE11:AE16)</f>
        <v>16546630.294118995</v>
      </c>
      <c r="AF17" s="271">
        <f t="shared" si="9"/>
        <v>2376685.0132298637</v>
      </c>
      <c r="AG17" s="271">
        <f t="shared" si="9"/>
        <v>66999.480142928121</v>
      </c>
      <c r="AH17" s="271">
        <f t="shared" si="9"/>
        <v>2133613.7985087219</v>
      </c>
      <c r="AI17" s="271">
        <f t="shared" si="9"/>
        <v>0</v>
      </c>
      <c r="AJ17" s="271">
        <f t="shared" si="9"/>
        <v>277779.70884251292</v>
      </c>
      <c r="AK17" s="271">
        <f t="shared" si="9"/>
        <v>18021306.873548694</v>
      </c>
      <c r="AL17" s="271">
        <f t="shared" si="9"/>
        <v>0</v>
      </c>
      <c r="AM17" s="271">
        <f t="shared" si="9"/>
        <v>0</v>
      </c>
      <c r="AN17" s="287">
        <f>SUM(AN11:AN16)</f>
        <v>67372904.393243089</v>
      </c>
      <c r="AO17" s="271">
        <f>SUM(AO11:AO16)</f>
        <v>23186762.272920277</v>
      </c>
      <c r="AP17" s="271">
        <f t="shared" ref="AP17:AZ17" si="10">SUM(AP11:AP16)</f>
        <v>3284377.3015610268</v>
      </c>
      <c r="AQ17" s="271">
        <f t="shared" si="10"/>
        <v>15219413.376185784</v>
      </c>
      <c r="AR17" s="271">
        <f t="shared" si="10"/>
        <v>2249081.1024759803</v>
      </c>
      <c r="AS17" s="271">
        <f t="shared" si="10"/>
        <v>50934.17243179278</v>
      </c>
      <c r="AT17" s="271">
        <f t="shared" si="10"/>
        <v>1984743.153854073</v>
      </c>
      <c r="AU17" s="271">
        <f t="shared" si="10"/>
        <v>0</v>
      </c>
      <c r="AV17" s="271">
        <f t="shared" si="10"/>
        <v>238925.52295994936</v>
      </c>
      <c r="AW17" s="271">
        <f t="shared" si="10"/>
        <v>21158667.490854215</v>
      </c>
      <c r="AX17" s="271">
        <f t="shared" si="10"/>
        <v>0</v>
      </c>
      <c r="AY17" s="280">
        <f t="shared" si="10"/>
        <v>0</v>
      </c>
      <c r="AZ17" s="292">
        <f t="shared" si="10"/>
        <v>3298499.7543056887</v>
      </c>
      <c r="BA17" s="291">
        <f>SUM(BA11:BA16)</f>
        <v>269087884.60871899</v>
      </c>
      <c r="BB17" s="271">
        <f>SUM(BB11:BB16)</f>
        <v>96145864.885494903</v>
      </c>
      <c r="BC17" s="271">
        <f t="shared" ref="BC17:BL17" si="11">SUM(BC11:BC16)</f>
        <v>13300392.159650596</v>
      </c>
      <c r="BD17" s="271">
        <f t="shared" si="11"/>
        <v>64184521.218915477</v>
      </c>
      <c r="BE17" s="271">
        <f t="shared" si="11"/>
        <v>9291792.5316982791</v>
      </c>
      <c r="BF17" s="271">
        <f t="shared" si="11"/>
        <v>253386.83891278083</v>
      </c>
      <c r="BG17" s="271">
        <f t="shared" si="11"/>
        <v>8271288.5106010186</v>
      </c>
      <c r="BH17" s="271">
        <f t="shared" si="11"/>
        <v>0</v>
      </c>
      <c r="BI17" s="271">
        <f t="shared" si="11"/>
        <v>1053340.7758191589</v>
      </c>
      <c r="BJ17" s="271">
        <f>SUM(BJ11:BJ16)</f>
        <v>73288797.933321089</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6010059.9400000013</v>
      </c>
      <c r="E20" s="251">
        <v>2023279.9000000004</v>
      </c>
      <c r="F20" s="251">
        <v>118399.13999999998</v>
      </c>
      <c r="G20" s="251">
        <v>2424460.0900000008</v>
      </c>
      <c r="H20" s="251">
        <v>401119.49</v>
      </c>
      <c r="I20" s="251">
        <v>0</v>
      </c>
      <c r="J20" s="251">
        <v>399636.36</v>
      </c>
      <c r="K20" s="251">
        <v>0</v>
      </c>
      <c r="L20" s="251">
        <v>39291.67</v>
      </c>
      <c r="M20" s="251">
        <v>603873.29000000015</v>
      </c>
      <c r="N20" s="251">
        <v>0</v>
      </c>
      <c r="O20" s="252">
        <v>0</v>
      </c>
      <c r="P20" s="272">
        <f t="shared" ref="P20:P27" si="13">SUM(Q20:AA20)</f>
        <v>4922304.26</v>
      </c>
      <c r="Q20" s="251">
        <v>776228.20000000019</v>
      </c>
      <c r="R20" s="251">
        <v>144929.29</v>
      </c>
      <c r="S20" s="251">
        <v>2015042.92</v>
      </c>
      <c r="T20" s="251">
        <v>316404.65000000002</v>
      </c>
      <c r="U20" s="251">
        <v>0</v>
      </c>
      <c r="V20" s="251">
        <v>283626.47000000003</v>
      </c>
      <c r="W20" s="251">
        <v>0</v>
      </c>
      <c r="X20" s="251">
        <v>133593.85999999999</v>
      </c>
      <c r="Y20" s="251">
        <v>1252478.8700000001</v>
      </c>
      <c r="Z20" s="251">
        <v>0</v>
      </c>
      <c r="AA20" s="252">
        <v>0</v>
      </c>
      <c r="AB20" s="272">
        <f t="shared" ref="AB20:AB27" si="14">SUM(AC20:AM20)</f>
        <v>5548701.9900000002</v>
      </c>
      <c r="AC20" s="251">
        <v>1345914.5200000003</v>
      </c>
      <c r="AD20" s="251">
        <v>309374.37</v>
      </c>
      <c r="AE20" s="251">
        <v>1686479.8199999996</v>
      </c>
      <c r="AF20" s="251">
        <v>170084.46</v>
      </c>
      <c r="AG20" s="251">
        <v>778</v>
      </c>
      <c r="AH20" s="251">
        <v>352260.16000000009</v>
      </c>
      <c r="AI20" s="251">
        <v>0</v>
      </c>
      <c r="AJ20" s="251">
        <v>129469.94</v>
      </c>
      <c r="AK20" s="251">
        <v>1554340.72</v>
      </c>
      <c r="AL20" s="251">
        <v>0</v>
      </c>
      <c r="AM20" s="252">
        <v>0</v>
      </c>
      <c r="AN20" s="275">
        <f t="shared" ref="AN20:AN27" si="15">SUM(AO20:AY20)</f>
        <v>4344860.7</v>
      </c>
      <c r="AO20" s="251">
        <v>893304.74</v>
      </c>
      <c r="AP20" s="251">
        <v>177132.79000000004</v>
      </c>
      <c r="AQ20" s="251">
        <v>1493807.4799999997</v>
      </c>
      <c r="AR20" s="251">
        <v>377548.41</v>
      </c>
      <c r="AS20" s="251">
        <v>40777.74</v>
      </c>
      <c r="AT20" s="251">
        <v>490858.34</v>
      </c>
      <c r="AU20" s="251">
        <v>0</v>
      </c>
      <c r="AV20" s="249">
        <v>2655</v>
      </c>
      <c r="AW20" s="251">
        <v>868776.20000000007</v>
      </c>
      <c r="AX20" s="251">
        <v>0</v>
      </c>
      <c r="AY20" s="252">
        <v>0</v>
      </c>
      <c r="AZ20" s="854">
        <v>2107008.8649237156</v>
      </c>
      <c r="BA20" s="293">
        <f t="shared" ref="BA20:BA27" si="16">SUM(BB20:BL20)+AZ20</f>
        <v>22932935.754923716</v>
      </c>
      <c r="BB20" s="270">
        <f t="shared" ref="BB20:BL27" si="17">E20+Q20+AC20+AO20</f>
        <v>5038727.3600000013</v>
      </c>
      <c r="BC20" s="270">
        <f t="shared" si="17"/>
        <v>749835.59000000008</v>
      </c>
      <c r="BD20" s="270">
        <f t="shared" si="17"/>
        <v>7619790.3099999996</v>
      </c>
      <c r="BE20" s="270">
        <f t="shared" si="17"/>
        <v>1265157.01</v>
      </c>
      <c r="BF20" s="270">
        <f t="shared" si="17"/>
        <v>41555.74</v>
      </c>
      <c r="BG20" s="270">
        <f t="shared" si="17"/>
        <v>1526381.3300000003</v>
      </c>
      <c r="BH20" s="270">
        <f t="shared" si="17"/>
        <v>0</v>
      </c>
      <c r="BI20" s="270">
        <f t="shared" si="17"/>
        <v>305010.46999999997</v>
      </c>
      <c r="BJ20" s="270">
        <f t="shared" si="17"/>
        <v>4279469.08</v>
      </c>
      <c r="BK20" s="270">
        <f t="shared" si="17"/>
        <v>0</v>
      </c>
      <c r="BL20" s="294">
        <f t="shared" si="17"/>
        <v>0</v>
      </c>
    </row>
    <row r="21" spans="1:64" ht="24.75" x14ac:dyDescent="0.25">
      <c r="A21" s="1529"/>
      <c r="B21" s="126">
        <v>2.2000000000000002</v>
      </c>
      <c r="C21" s="127" t="s">
        <v>149</v>
      </c>
      <c r="D21" s="273">
        <f t="shared" si="12"/>
        <v>7466.0478292872613</v>
      </c>
      <c r="E21" s="253">
        <v>1813.2926984399053</v>
      </c>
      <c r="F21" s="253">
        <v>281.41421575312205</v>
      </c>
      <c r="G21" s="253">
        <v>2719.7875361267484</v>
      </c>
      <c r="H21" s="253">
        <v>456.39679066444262</v>
      </c>
      <c r="I21" s="253">
        <v>14.814701059662541</v>
      </c>
      <c r="J21" s="253">
        <v>544.15787342494991</v>
      </c>
      <c r="K21" s="253">
        <v>0</v>
      </c>
      <c r="L21" s="253">
        <v>110.54507406500309</v>
      </c>
      <c r="M21" s="253">
        <v>1525.6389397534272</v>
      </c>
      <c r="N21" s="253">
        <v>0</v>
      </c>
      <c r="O21" s="254">
        <v>0</v>
      </c>
      <c r="P21" s="273">
        <f t="shared" si="13"/>
        <v>44823.541055619804</v>
      </c>
      <c r="Q21" s="253">
        <v>10886.375438896142</v>
      </c>
      <c r="R21" s="253">
        <v>1689.512569684314</v>
      </c>
      <c r="S21" s="253">
        <v>16328.653536067475</v>
      </c>
      <c r="T21" s="253">
        <v>2740.0467759866597</v>
      </c>
      <c r="U21" s="253">
        <v>88.942285980226671</v>
      </c>
      <c r="V21" s="253">
        <v>3266.9336358283781</v>
      </c>
      <c r="W21" s="253">
        <v>0</v>
      </c>
      <c r="X21" s="253">
        <v>663.67397840822889</v>
      </c>
      <c r="Y21" s="253">
        <v>9159.4028347683743</v>
      </c>
      <c r="Z21" s="253">
        <v>0</v>
      </c>
      <c r="AA21" s="254">
        <v>0</v>
      </c>
      <c r="AB21" s="273">
        <f t="shared" si="14"/>
        <v>119076.98133469169</v>
      </c>
      <c r="AC21" s="253">
        <v>28920.444356043463</v>
      </c>
      <c r="AD21" s="253">
        <v>4488.3124355433456</v>
      </c>
      <c r="AE21" s="253">
        <v>43378.250056644669</v>
      </c>
      <c r="AF21" s="253">
        <v>7279.1325967638686</v>
      </c>
      <c r="AG21" s="253">
        <v>236.28162073117616</v>
      </c>
      <c r="AH21" s="253">
        <v>8678.8456782675112</v>
      </c>
      <c r="AI21" s="253">
        <v>0</v>
      </c>
      <c r="AJ21" s="253">
        <v>1763.097963214778</v>
      </c>
      <c r="AK21" s="253">
        <v>24332.616627482879</v>
      </c>
      <c r="AL21" s="253">
        <v>0</v>
      </c>
      <c r="AM21" s="254">
        <v>0</v>
      </c>
      <c r="AN21" s="288">
        <f t="shared" si="15"/>
        <v>633908.34383042587</v>
      </c>
      <c r="AO21" s="253">
        <v>153958.47945667076</v>
      </c>
      <c r="AP21" s="253">
        <v>23893.607905727768</v>
      </c>
      <c r="AQ21" s="253">
        <v>230924.85502618735</v>
      </c>
      <c r="AR21" s="253">
        <v>38750.586697920662</v>
      </c>
      <c r="AS21" s="253">
        <v>1257.8492433754009</v>
      </c>
      <c r="AT21" s="253">
        <v>46201.983192763233</v>
      </c>
      <c r="AU21" s="253">
        <v>0</v>
      </c>
      <c r="AV21" s="253">
        <v>9385.8821188194233</v>
      </c>
      <c r="AW21" s="253">
        <v>129535.10018896122</v>
      </c>
      <c r="AX21" s="253">
        <v>0</v>
      </c>
      <c r="AY21" s="254">
        <v>0</v>
      </c>
      <c r="AZ21" s="525">
        <v>-3608469.0576820644</v>
      </c>
      <c r="BA21" s="295">
        <f t="shared" si="16"/>
        <v>-2803194.1436320399</v>
      </c>
      <c r="BB21" s="270">
        <f t="shared" si="17"/>
        <v>195578.59195005026</v>
      </c>
      <c r="BC21" s="270">
        <f t="shared" si="17"/>
        <v>30352.847126708548</v>
      </c>
      <c r="BD21" s="270">
        <f t="shared" si="17"/>
        <v>293351.54615502624</v>
      </c>
      <c r="BE21" s="270">
        <f t="shared" si="17"/>
        <v>49226.16286133563</v>
      </c>
      <c r="BF21" s="270">
        <f t="shared" si="17"/>
        <v>1597.8878511464663</v>
      </c>
      <c r="BG21" s="270">
        <f t="shared" si="17"/>
        <v>58691.920380284071</v>
      </c>
      <c r="BH21" s="270">
        <f t="shared" si="17"/>
        <v>0</v>
      </c>
      <c r="BI21" s="270">
        <f t="shared" si="17"/>
        <v>11923.199134507433</v>
      </c>
      <c r="BJ21" s="270">
        <f t="shared" si="17"/>
        <v>164552.75859096591</v>
      </c>
      <c r="BK21" s="270">
        <f t="shared" si="17"/>
        <v>0</v>
      </c>
      <c r="BL21" s="290">
        <f t="shared" si="17"/>
        <v>0</v>
      </c>
    </row>
    <row r="22" spans="1:64" x14ac:dyDescent="0.25">
      <c r="A22" s="1529"/>
      <c r="B22" s="126">
        <v>2.2999999999999998</v>
      </c>
      <c r="C22" s="127" t="s">
        <v>150</v>
      </c>
      <c r="D22" s="273">
        <f t="shared" si="12"/>
        <v>485893.06999999995</v>
      </c>
      <c r="E22" s="253">
        <v>171952.37</v>
      </c>
      <c r="F22" s="253">
        <v>38443.46</v>
      </c>
      <c r="G22" s="253">
        <v>190684.34999999998</v>
      </c>
      <c r="H22" s="253">
        <v>31410.559999999998</v>
      </c>
      <c r="I22" s="253">
        <v>264.37</v>
      </c>
      <c r="J22" s="253">
        <v>22549.33</v>
      </c>
      <c r="K22" s="253">
        <v>0</v>
      </c>
      <c r="L22" s="253">
        <v>5697.7800000000007</v>
      </c>
      <c r="M22" s="253">
        <v>24890.85</v>
      </c>
      <c r="N22" s="253">
        <v>0</v>
      </c>
      <c r="O22" s="254">
        <v>0</v>
      </c>
      <c r="P22" s="273">
        <f t="shared" si="13"/>
        <v>563145.19999999995</v>
      </c>
      <c r="Q22" s="253">
        <v>212672.61999999997</v>
      </c>
      <c r="R22" s="253">
        <v>40986.480000000003</v>
      </c>
      <c r="S22" s="253">
        <v>213925.50000000003</v>
      </c>
      <c r="T22" s="253">
        <v>30289.03</v>
      </c>
      <c r="U22" s="253">
        <v>0</v>
      </c>
      <c r="V22" s="253">
        <v>22939.149999999991</v>
      </c>
      <c r="W22" s="253">
        <v>0</v>
      </c>
      <c r="X22" s="253">
        <v>8784.6099999999988</v>
      </c>
      <c r="Y22" s="253">
        <v>33547.81</v>
      </c>
      <c r="Z22" s="253">
        <v>0</v>
      </c>
      <c r="AA22" s="254">
        <v>0</v>
      </c>
      <c r="AB22" s="273">
        <f t="shared" si="14"/>
        <v>550623.24000000011</v>
      </c>
      <c r="AC22" s="253">
        <v>225074.56</v>
      </c>
      <c r="AD22" s="253">
        <v>46520.12</v>
      </c>
      <c r="AE22" s="253">
        <v>198668.51</v>
      </c>
      <c r="AF22" s="253">
        <v>28338.809999999998</v>
      </c>
      <c r="AG22" s="253">
        <v>0</v>
      </c>
      <c r="AH22" s="253">
        <v>20142.25</v>
      </c>
      <c r="AI22" s="253">
        <v>0</v>
      </c>
      <c r="AJ22" s="253">
        <v>5971.81</v>
      </c>
      <c r="AK22" s="253">
        <v>25907.180000000004</v>
      </c>
      <c r="AL22" s="253">
        <v>0</v>
      </c>
      <c r="AM22" s="254">
        <v>0</v>
      </c>
      <c r="AN22" s="288">
        <f t="shared" si="15"/>
        <v>657677.07000000007</v>
      </c>
      <c r="AO22" s="253">
        <v>268479.25000000006</v>
      </c>
      <c r="AP22" s="253">
        <v>47819.670000000006</v>
      </c>
      <c r="AQ22" s="253">
        <v>225066.55000000002</v>
      </c>
      <c r="AR22" s="253">
        <v>42735.839999999997</v>
      </c>
      <c r="AS22" s="253">
        <v>0</v>
      </c>
      <c r="AT22" s="253">
        <v>26930.84</v>
      </c>
      <c r="AU22" s="253">
        <v>0</v>
      </c>
      <c r="AV22" s="253">
        <v>3825.6399999999994</v>
      </c>
      <c r="AW22" s="253">
        <v>42819.28</v>
      </c>
      <c r="AX22" s="253">
        <v>0</v>
      </c>
      <c r="AY22" s="254">
        <v>0</v>
      </c>
      <c r="AZ22" s="525">
        <v>15946.961247906891</v>
      </c>
      <c r="BA22" s="295">
        <f t="shared" si="16"/>
        <v>2273285.5412479071</v>
      </c>
      <c r="BB22" s="270">
        <f t="shared" si="17"/>
        <v>878178.8</v>
      </c>
      <c r="BC22" s="270">
        <f t="shared" si="17"/>
        <v>173769.73</v>
      </c>
      <c r="BD22" s="270">
        <f t="shared" si="17"/>
        <v>828344.91</v>
      </c>
      <c r="BE22" s="270">
        <f t="shared" si="17"/>
        <v>132774.24</v>
      </c>
      <c r="BF22" s="270">
        <f t="shared" si="17"/>
        <v>264.37</v>
      </c>
      <c r="BG22" s="270">
        <f t="shared" si="17"/>
        <v>92561.569999999992</v>
      </c>
      <c r="BH22" s="270">
        <f t="shared" si="17"/>
        <v>0</v>
      </c>
      <c r="BI22" s="270">
        <f t="shared" si="17"/>
        <v>24279.84</v>
      </c>
      <c r="BJ22" s="270">
        <f t="shared" si="17"/>
        <v>127165.12</v>
      </c>
      <c r="BK22" s="270">
        <f t="shared" si="17"/>
        <v>0</v>
      </c>
      <c r="BL22" s="290">
        <f t="shared" si="17"/>
        <v>0</v>
      </c>
    </row>
    <row r="23" spans="1:64" x14ac:dyDescent="0.25">
      <c r="A23" s="1529"/>
      <c r="B23" s="126">
        <v>2.4</v>
      </c>
      <c r="C23" s="127" t="s">
        <v>151</v>
      </c>
      <c r="D23" s="273">
        <f t="shared" si="12"/>
        <v>2158679.4900000002</v>
      </c>
      <c r="E23" s="253">
        <v>774567.77</v>
      </c>
      <c r="F23" s="253">
        <v>36020.240000000005</v>
      </c>
      <c r="G23" s="253">
        <v>920875.59000000008</v>
      </c>
      <c r="H23" s="253">
        <v>70660.77</v>
      </c>
      <c r="I23" s="253">
        <v>25.12</v>
      </c>
      <c r="J23" s="253">
        <v>116081.50000000001</v>
      </c>
      <c r="K23" s="253">
        <v>0</v>
      </c>
      <c r="L23" s="253">
        <v>45429.29</v>
      </c>
      <c r="M23" s="253">
        <v>195019.21000000002</v>
      </c>
      <c r="N23" s="253">
        <v>0</v>
      </c>
      <c r="O23" s="254">
        <v>0</v>
      </c>
      <c r="P23" s="273">
        <f t="shared" si="13"/>
        <v>2116072.5</v>
      </c>
      <c r="Q23" s="253">
        <v>697828.94000000018</v>
      </c>
      <c r="R23" s="253">
        <v>112345.60999999999</v>
      </c>
      <c r="S23" s="253">
        <v>888720.95</v>
      </c>
      <c r="T23" s="253">
        <v>103339.95999999998</v>
      </c>
      <c r="U23" s="253">
        <v>22.01</v>
      </c>
      <c r="V23" s="253">
        <v>95556.53</v>
      </c>
      <c r="W23" s="253">
        <v>0</v>
      </c>
      <c r="X23" s="253">
        <v>57685.33</v>
      </c>
      <c r="Y23" s="253">
        <v>160573.16999999993</v>
      </c>
      <c r="Z23" s="253">
        <v>0</v>
      </c>
      <c r="AA23" s="254">
        <v>0</v>
      </c>
      <c r="AB23" s="273">
        <f t="shared" si="14"/>
        <v>2204177.7900000005</v>
      </c>
      <c r="AC23" s="253">
        <v>637584.87000000011</v>
      </c>
      <c r="AD23" s="253">
        <v>114835.9</v>
      </c>
      <c r="AE23" s="253">
        <v>933820.27000000014</v>
      </c>
      <c r="AF23" s="253">
        <v>85118.860000000015</v>
      </c>
      <c r="AG23" s="253">
        <v>6652.25</v>
      </c>
      <c r="AH23" s="253">
        <v>157266.86000000002</v>
      </c>
      <c r="AI23" s="253">
        <v>0</v>
      </c>
      <c r="AJ23" s="253">
        <v>58533.729999999996</v>
      </c>
      <c r="AK23" s="253">
        <v>210365.05</v>
      </c>
      <c r="AL23" s="253">
        <v>0</v>
      </c>
      <c r="AM23" s="254">
        <v>0</v>
      </c>
      <c r="AN23" s="288">
        <f t="shared" si="15"/>
        <v>2283756.2499999991</v>
      </c>
      <c r="AO23" s="253">
        <v>678058.10999999975</v>
      </c>
      <c r="AP23" s="253">
        <v>73487.289999999979</v>
      </c>
      <c r="AQ23" s="253">
        <v>985226.6799999997</v>
      </c>
      <c r="AR23" s="253">
        <v>110684.18</v>
      </c>
      <c r="AS23" s="253">
        <v>1145.8999999999999</v>
      </c>
      <c r="AT23" s="253">
        <v>176006.93999999997</v>
      </c>
      <c r="AU23" s="253">
        <v>0</v>
      </c>
      <c r="AV23" s="253">
        <v>42748.23</v>
      </c>
      <c r="AW23" s="253">
        <v>216398.92000000007</v>
      </c>
      <c r="AX23" s="253">
        <v>0</v>
      </c>
      <c r="AY23" s="254">
        <v>0</v>
      </c>
      <c r="AZ23" s="525">
        <v>193708.31449557759</v>
      </c>
      <c r="BA23" s="295">
        <f t="shared" si="16"/>
        <v>8956394.3444955796</v>
      </c>
      <c r="BB23" s="270">
        <f t="shared" si="17"/>
        <v>2788039.69</v>
      </c>
      <c r="BC23" s="270">
        <f t="shared" si="17"/>
        <v>336689.04</v>
      </c>
      <c r="BD23" s="270">
        <f t="shared" si="17"/>
        <v>3728643.4899999998</v>
      </c>
      <c r="BE23" s="270">
        <f t="shared" si="17"/>
        <v>369803.77</v>
      </c>
      <c r="BF23" s="270">
        <f t="shared" si="17"/>
        <v>7845.28</v>
      </c>
      <c r="BG23" s="270">
        <f t="shared" si="17"/>
        <v>544911.82999999996</v>
      </c>
      <c r="BH23" s="270">
        <f t="shared" si="17"/>
        <v>0</v>
      </c>
      <c r="BI23" s="270">
        <f t="shared" si="17"/>
        <v>204396.58</v>
      </c>
      <c r="BJ23" s="270">
        <f t="shared" si="17"/>
        <v>782356.35</v>
      </c>
      <c r="BK23" s="270">
        <f t="shared" si="17"/>
        <v>0</v>
      </c>
      <c r="BL23" s="290">
        <f t="shared" si="17"/>
        <v>0</v>
      </c>
    </row>
    <row r="24" spans="1:64" ht="24.75" x14ac:dyDescent="0.25">
      <c r="A24" s="1529"/>
      <c r="B24" s="126">
        <v>2.5</v>
      </c>
      <c r="C24" s="127" t="s">
        <v>152</v>
      </c>
      <c r="D24" s="273">
        <f t="shared" si="12"/>
        <v>36504.81254920525</v>
      </c>
      <c r="E24" s="253">
        <v>13683.255809604163</v>
      </c>
      <c r="F24" s="253">
        <v>1124.1258326518357</v>
      </c>
      <c r="G24" s="253">
        <v>16123.110215644307</v>
      </c>
      <c r="H24" s="253">
        <v>1498.591982407248</v>
      </c>
      <c r="I24" s="253">
        <v>1.7403963497242181</v>
      </c>
      <c r="J24" s="253">
        <v>136.80693721754776</v>
      </c>
      <c r="K24" s="253">
        <v>0</v>
      </c>
      <c r="L24" s="253">
        <v>745.68855253715219</v>
      </c>
      <c r="M24" s="253">
        <v>3191.4928227932724</v>
      </c>
      <c r="N24" s="253">
        <v>0</v>
      </c>
      <c r="O24" s="254">
        <v>0</v>
      </c>
      <c r="P24" s="273">
        <f t="shared" si="13"/>
        <v>47680.000544726776</v>
      </c>
      <c r="Q24" s="253">
        <v>16619.643965063118</v>
      </c>
      <c r="R24" s="253">
        <v>2657.2274119643789</v>
      </c>
      <c r="S24" s="253">
        <v>20281.922196954289</v>
      </c>
      <c r="T24" s="253">
        <v>2392.1809567156247</v>
      </c>
      <c r="U24" s="253">
        <v>10.736340585084951</v>
      </c>
      <c r="V24" s="253">
        <v>843.94906516706544</v>
      </c>
      <c r="W24" s="253">
        <v>0</v>
      </c>
      <c r="X24" s="253">
        <v>1161.7012378803859</v>
      </c>
      <c r="Y24" s="253">
        <v>3712.6393703968251</v>
      </c>
      <c r="Z24" s="253">
        <v>0</v>
      </c>
      <c r="AA24" s="254">
        <v>0</v>
      </c>
      <c r="AB24" s="273">
        <f t="shared" si="14"/>
        <v>83500.466058595703</v>
      </c>
      <c r="AC24" s="253">
        <v>27873.138532442783</v>
      </c>
      <c r="AD24" s="253">
        <v>4402.1299029770953</v>
      </c>
      <c r="AE24" s="253">
        <v>35406.611087723562</v>
      </c>
      <c r="AF24" s="253">
        <v>3760.3000105337901</v>
      </c>
      <c r="AG24" s="253">
        <v>37.538957834216362</v>
      </c>
      <c r="AH24" s="253">
        <v>2950.8162600154801</v>
      </c>
      <c r="AI24" s="253">
        <v>0</v>
      </c>
      <c r="AJ24" s="253">
        <v>1873.7618560884305</v>
      </c>
      <c r="AK24" s="253">
        <v>7196.1694509803619</v>
      </c>
      <c r="AL24" s="253">
        <v>0</v>
      </c>
      <c r="AM24" s="254">
        <v>0</v>
      </c>
      <c r="AN24" s="288">
        <f t="shared" si="15"/>
        <v>203502.54614460361</v>
      </c>
      <c r="AO24" s="253">
        <v>68128.183835615229</v>
      </c>
      <c r="AP24" s="253">
        <v>9361.2929043876848</v>
      </c>
      <c r="AQ24" s="253">
        <v>85081.956759251872</v>
      </c>
      <c r="AR24" s="253">
        <v>9620.104026172723</v>
      </c>
      <c r="AS24" s="253">
        <v>125.85113255322898</v>
      </c>
      <c r="AT24" s="253">
        <v>9892.7511498717631</v>
      </c>
      <c r="AU24" s="253">
        <v>0</v>
      </c>
      <c r="AV24" s="253">
        <v>4101.4857853829808</v>
      </c>
      <c r="AW24" s="253">
        <v>17190.920551368145</v>
      </c>
      <c r="AX24" s="253">
        <v>0</v>
      </c>
      <c r="AY24" s="254">
        <v>0</v>
      </c>
      <c r="AZ24" s="525">
        <v>70450.02498911896</v>
      </c>
      <c r="BA24" s="295">
        <f t="shared" si="16"/>
        <v>441637.85028625029</v>
      </c>
      <c r="BB24" s="270">
        <f t="shared" si="17"/>
        <v>126304.2221427253</v>
      </c>
      <c r="BC24" s="270">
        <f t="shared" si="17"/>
        <v>17544.776051980996</v>
      </c>
      <c r="BD24" s="270">
        <f t="shared" si="17"/>
        <v>156893.60025957401</v>
      </c>
      <c r="BE24" s="270">
        <f t="shared" si="17"/>
        <v>17271.176975829385</v>
      </c>
      <c r="BF24" s="270">
        <f t="shared" si="17"/>
        <v>175.86682732225449</v>
      </c>
      <c r="BG24" s="270">
        <f t="shared" si="17"/>
        <v>13824.323412271857</v>
      </c>
      <c r="BH24" s="270">
        <f t="shared" si="17"/>
        <v>0</v>
      </c>
      <c r="BI24" s="270">
        <f t="shared" si="17"/>
        <v>7882.6374318889493</v>
      </c>
      <c r="BJ24" s="270">
        <f t="shared" si="17"/>
        <v>31291.222195538605</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32420.440787907599</v>
      </c>
      <c r="E26" s="253">
        <v>5826.2303542785803</v>
      </c>
      <c r="F26" s="253">
        <v>801.54613717514587</v>
      </c>
      <c r="G26" s="253">
        <v>9619.4626581309858</v>
      </c>
      <c r="H26" s="253">
        <v>1390.3891798710456</v>
      </c>
      <c r="I26" s="253">
        <v>31.074415912675523</v>
      </c>
      <c r="J26" s="253">
        <v>1683.2006450120682</v>
      </c>
      <c r="K26" s="253">
        <v>0</v>
      </c>
      <c r="L26" s="253">
        <v>191.2689670276404</v>
      </c>
      <c r="M26" s="253">
        <v>12877.268430499455</v>
      </c>
      <c r="N26" s="253">
        <v>0</v>
      </c>
      <c r="O26" s="254">
        <v>0</v>
      </c>
      <c r="P26" s="273">
        <f t="shared" si="13"/>
        <v>34447.149059489631</v>
      </c>
      <c r="Q26" s="253">
        <v>6190.447155907108</v>
      </c>
      <c r="R26" s="253">
        <v>851.65341970393297</v>
      </c>
      <c r="S26" s="253">
        <v>10220.806873804955</v>
      </c>
      <c r="T26" s="253">
        <v>1477.3069756529542</v>
      </c>
      <c r="U26" s="253">
        <v>33.016979746918338</v>
      </c>
      <c r="V26" s="253">
        <v>1788.4230475171746</v>
      </c>
      <c r="W26" s="253">
        <v>0</v>
      </c>
      <c r="X26" s="253">
        <v>203.22581857410233</v>
      </c>
      <c r="Y26" s="253">
        <v>13682.268788582491</v>
      </c>
      <c r="Z26" s="253">
        <v>0</v>
      </c>
      <c r="AA26" s="254">
        <v>0</v>
      </c>
      <c r="AB26" s="273">
        <f t="shared" si="14"/>
        <v>34786.988968130252</v>
      </c>
      <c r="AC26" s="253">
        <v>6251.5192925961228</v>
      </c>
      <c r="AD26" s="253">
        <v>860.05544507461946</v>
      </c>
      <c r="AE26" s="253">
        <v>10321.640706765373</v>
      </c>
      <c r="AF26" s="253">
        <v>1491.8814145063122</v>
      </c>
      <c r="AG26" s="253">
        <v>33.342710255454882</v>
      </c>
      <c r="AH26" s="253">
        <v>1806.0668160632852</v>
      </c>
      <c r="AI26" s="253">
        <v>0</v>
      </c>
      <c r="AJ26" s="253">
        <v>205.23075208829141</v>
      </c>
      <c r="AK26" s="253">
        <v>13817.25183078079</v>
      </c>
      <c r="AL26" s="253">
        <v>0</v>
      </c>
      <c r="AM26" s="254">
        <v>0</v>
      </c>
      <c r="AN26" s="288">
        <f t="shared" si="15"/>
        <v>36969.798337583677</v>
      </c>
      <c r="AO26" s="253">
        <v>6643.7887959354084</v>
      </c>
      <c r="AP26" s="253">
        <v>914.02209006014039</v>
      </c>
      <c r="AQ26" s="253">
        <v>10969.301648719855</v>
      </c>
      <c r="AR26" s="253">
        <v>1585.4937916132017</v>
      </c>
      <c r="AS26" s="253">
        <v>35.43489421582165</v>
      </c>
      <c r="AT26" s="253">
        <v>1919.3936570719611</v>
      </c>
      <c r="AU26" s="253">
        <v>0</v>
      </c>
      <c r="AV26" s="253">
        <v>218.10854409750232</v>
      </c>
      <c r="AW26" s="253">
        <v>14684.254915869788</v>
      </c>
      <c r="AX26" s="253">
        <v>0</v>
      </c>
      <c r="AY26" s="254">
        <v>0</v>
      </c>
      <c r="AZ26" s="525"/>
      <c r="BA26" s="295">
        <f t="shared" si="16"/>
        <v>138624.37715311116</v>
      </c>
      <c r="BB26" s="270">
        <f t="shared" si="17"/>
        <v>24911.98559871722</v>
      </c>
      <c r="BC26" s="270">
        <f t="shared" si="17"/>
        <v>3427.2770920138387</v>
      </c>
      <c r="BD26" s="270">
        <f t="shared" si="17"/>
        <v>41131.211887421166</v>
      </c>
      <c r="BE26" s="270">
        <f t="shared" si="17"/>
        <v>5945.0713616435132</v>
      </c>
      <c r="BF26" s="270">
        <f t="shared" si="17"/>
        <v>132.8690001308704</v>
      </c>
      <c r="BG26" s="270">
        <f t="shared" si="17"/>
        <v>7197.0841656644898</v>
      </c>
      <c r="BH26" s="270">
        <f t="shared" si="17"/>
        <v>0</v>
      </c>
      <c r="BI26" s="270">
        <f t="shared" si="17"/>
        <v>817.83408178753643</v>
      </c>
      <c r="BJ26" s="270">
        <f t="shared" si="17"/>
        <v>55061.043965732526</v>
      </c>
      <c r="BK26" s="270">
        <f t="shared" si="17"/>
        <v>0</v>
      </c>
      <c r="BL26" s="290">
        <f t="shared" si="17"/>
        <v>0</v>
      </c>
    </row>
    <row r="27" spans="1:64" s="255" customFormat="1" x14ac:dyDescent="0.25">
      <c r="A27" s="1529"/>
      <c r="B27" s="126" t="s">
        <v>912</v>
      </c>
      <c r="C27" s="127" t="s">
        <v>24</v>
      </c>
      <c r="D27" s="273">
        <f t="shared" si="12"/>
        <v>1867.06</v>
      </c>
      <c r="E27" s="253">
        <v>0</v>
      </c>
      <c r="F27" s="253">
        <v>0</v>
      </c>
      <c r="G27" s="253">
        <v>1867.06</v>
      </c>
      <c r="H27" s="253">
        <v>0</v>
      </c>
      <c r="I27" s="253">
        <v>0</v>
      </c>
      <c r="J27" s="253">
        <v>0</v>
      </c>
      <c r="K27" s="253">
        <v>0</v>
      </c>
      <c r="L27" s="253">
        <v>0</v>
      </c>
      <c r="M27" s="253">
        <v>0</v>
      </c>
      <c r="N27" s="253">
        <v>0</v>
      </c>
      <c r="O27" s="254">
        <v>0</v>
      </c>
      <c r="P27" s="273">
        <f t="shared" si="13"/>
        <v>98115.99</v>
      </c>
      <c r="Q27" s="253">
        <v>0</v>
      </c>
      <c r="R27" s="253">
        <v>0</v>
      </c>
      <c r="S27" s="253">
        <v>98115.99</v>
      </c>
      <c r="T27" s="253">
        <v>0</v>
      </c>
      <c r="U27" s="253">
        <v>0</v>
      </c>
      <c r="V27" s="253">
        <v>0</v>
      </c>
      <c r="W27" s="253">
        <v>0</v>
      </c>
      <c r="X27" s="253">
        <v>0</v>
      </c>
      <c r="Y27" s="253">
        <v>0</v>
      </c>
      <c r="Z27" s="253">
        <v>0</v>
      </c>
      <c r="AA27" s="254">
        <v>0</v>
      </c>
      <c r="AB27" s="273">
        <f t="shared" si="14"/>
        <v>366814.05</v>
      </c>
      <c r="AC27" s="253">
        <v>0</v>
      </c>
      <c r="AD27" s="253">
        <v>0</v>
      </c>
      <c r="AE27" s="253">
        <v>366814.05</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793846.03637271165</v>
      </c>
      <c r="BA27" s="295">
        <f t="shared" si="16"/>
        <v>1260643.1363727115</v>
      </c>
      <c r="BB27" s="270">
        <f t="shared" si="17"/>
        <v>0</v>
      </c>
      <c r="BC27" s="270">
        <f t="shared" si="17"/>
        <v>0</v>
      </c>
      <c r="BD27" s="270">
        <f t="shared" si="17"/>
        <v>466797.1</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8732890.8611664027</v>
      </c>
      <c r="E28" s="274">
        <f t="shared" ref="E28:O28" si="18">SUM(E20:E27)</f>
        <v>2991122.8188623227</v>
      </c>
      <c r="F28" s="274">
        <f t="shared" si="18"/>
        <v>195069.92618558009</v>
      </c>
      <c r="G28" s="274">
        <f t="shared" si="18"/>
        <v>3566349.4504099032</v>
      </c>
      <c r="H28" s="274">
        <f t="shared" si="18"/>
        <v>506536.19795294281</v>
      </c>
      <c r="I28" s="274">
        <f t="shared" si="18"/>
        <v>337.11951332206229</v>
      </c>
      <c r="J28" s="274">
        <f t="shared" si="18"/>
        <v>540631.35545565467</v>
      </c>
      <c r="K28" s="274">
        <f t="shared" si="18"/>
        <v>0</v>
      </c>
      <c r="L28" s="274">
        <f t="shared" si="18"/>
        <v>91466.242593629795</v>
      </c>
      <c r="M28" s="274">
        <f>SUM(M20:M27)</f>
        <v>841377.75019304629</v>
      </c>
      <c r="N28" s="274">
        <f t="shared" si="18"/>
        <v>0</v>
      </c>
      <c r="O28" s="282">
        <f t="shared" si="18"/>
        <v>0</v>
      </c>
      <c r="P28" s="274">
        <f>SUM(P20:P27)</f>
        <v>7826588.6406598361</v>
      </c>
      <c r="Q28" s="274">
        <f t="shared" ref="Q28:AA28" si="19">SUM(Q20:Q27)</f>
        <v>1720426.2265598667</v>
      </c>
      <c r="R28" s="274">
        <f t="shared" si="19"/>
        <v>303459.77340135264</v>
      </c>
      <c r="S28" s="274">
        <f t="shared" si="19"/>
        <v>3262636.7426068271</v>
      </c>
      <c r="T28" s="274">
        <f t="shared" si="19"/>
        <v>456643.17470835522</v>
      </c>
      <c r="U28" s="274">
        <f t="shared" si="19"/>
        <v>154.70560631222997</v>
      </c>
      <c r="V28" s="274">
        <f t="shared" si="19"/>
        <v>408021.45574851258</v>
      </c>
      <c r="W28" s="274">
        <f t="shared" si="19"/>
        <v>0</v>
      </c>
      <c r="X28" s="274">
        <f t="shared" si="19"/>
        <v>202092.40103486271</v>
      </c>
      <c r="Y28" s="274">
        <f>SUM(Y20:Y27)</f>
        <v>1473154.1609937476</v>
      </c>
      <c r="Z28" s="274">
        <f t="shared" si="19"/>
        <v>0</v>
      </c>
      <c r="AA28" s="282">
        <f t="shared" si="19"/>
        <v>0</v>
      </c>
      <c r="AB28" s="274">
        <f>SUM(AB20:AB27)</f>
        <v>8907681.5063614193</v>
      </c>
      <c r="AC28" s="274">
        <f t="shared" ref="AC28:AM28" si="20">SUM(AC20:AC27)</f>
        <v>2271619.0521810832</v>
      </c>
      <c r="AD28" s="274">
        <f t="shared" si="20"/>
        <v>480480.88778359501</v>
      </c>
      <c r="AE28" s="274">
        <f t="shared" si="20"/>
        <v>3274889.1518511334</v>
      </c>
      <c r="AF28" s="274">
        <f t="shared" si="20"/>
        <v>296073.44402180397</v>
      </c>
      <c r="AG28" s="274">
        <f t="shared" si="20"/>
        <v>7737.4132888208478</v>
      </c>
      <c r="AH28" s="274">
        <f t="shared" si="20"/>
        <v>543104.99875434639</v>
      </c>
      <c r="AI28" s="274">
        <f t="shared" si="20"/>
        <v>0</v>
      </c>
      <c r="AJ28" s="274">
        <f t="shared" si="20"/>
        <v>197817.57057139152</v>
      </c>
      <c r="AK28" s="274">
        <f>SUM(AK20:AK27)</f>
        <v>1835958.9879092441</v>
      </c>
      <c r="AL28" s="274">
        <f t="shared" si="20"/>
        <v>0</v>
      </c>
      <c r="AM28" s="282">
        <f t="shared" si="20"/>
        <v>0</v>
      </c>
      <c r="AN28" s="276">
        <f>SUM(AN20:AN27)</f>
        <v>8160674.708312613</v>
      </c>
      <c r="AO28" s="274">
        <f t="shared" ref="AO28:AY28" si="21">SUM(AO20:AO27)</f>
        <v>2068572.5520882213</v>
      </c>
      <c r="AP28" s="274">
        <f t="shared" si="21"/>
        <v>332608.67290017562</v>
      </c>
      <c r="AQ28" s="274">
        <f t="shared" si="21"/>
        <v>3031076.8234341582</v>
      </c>
      <c r="AR28" s="274">
        <f t="shared" si="21"/>
        <v>580924.61451570655</v>
      </c>
      <c r="AS28" s="274">
        <f t="shared" si="21"/>
        <v>43342.775270144455</v>
      </c>
      <c r="AT28" s="274">
        <f t="shared" si="21"/>
        <v>751810.24799970689</v>
      </c>
      <c r="AU28" s="274">
        <f t="shared" si="21"/>
        <v>0</v>
      </c>
      <c r="AV28" s="274">
        <f t="shared" si="21"/>
        <v>62934.346448299904</v>
      </c>
      <c r="AW28" s="274">
        <f>SUM(AW20:AW27)</f>
        <v>1289404.6756561992</v>
      </c>
      <c r="AX28" s="274">
        <f t="shared" si="21"/>
        <v>0</v>
      </c>
      <c r="AY28" s="282">
        <f t="shared" si="21"/>
        <v>0</v>
      </c>
      <c r="AZ28" s="292">
        <f>SUM(AZ20:AZ27)</f>
        <v>-427508.85565303359</v>
      </c>
      <c r="BA28" s="296">
        <f>SUM(BA20:BA27)</f>
        <v>33200326.860847235</v>
      </c>
      <c r="BB28" s="279">
        <f t="shared" ref="BB28:BL28" si="22">SUM(BB20:BB27)</f>
        <v>9051740.6496914942</v>
      </c>
      <c r="BC28" s="279">
        <f t="shared" si="22"/>
        <v>1311619.2602707034</v>
      </c>
      <c r="BD28" s="279">
        <f t="shared" si="22"/>
        <v>13134952.16830202</v>
      </c>
      <c r="BE28" s="279">
        <f t="shared" si="22"/>
        <v>1840177.4311988084</v>
      </c>
      <c r="BF28" s="279">
        <f t="shared" si="22"/>
        <v>51572.013678599593</v>
      </c>
      <c r="BG28" s="279">
        <f t="shared" si="22"/>
        <v>2243568.0579582206</v>
      </c>
      <c r="BH28" s="279">
        <f t="shared" si="22"/>
        <v>0</v>
      </c>
      <c r="BI28" s="279">
        <f t="shared" si="22"/>
        <v>554310.56064818392</v>
      </c>
      <c r="BJ28" s="279">
        <f>SUM(BJ20:BJ27)</f>
        <v>5439895.5747522367</v>
      </c>
      <c r="BK28" s="279">
        <f t="shared" si="22"/>
        <v>0</v>
      </c>
      <c r="BL28" s="292">
        <f t="shared" si="22"/>
        <v>0</v>
      </c>
    </row>
    <row r="29" spans="1:64" ht="14.85" customHeight="1" x14ac:dyDescent="0.25">
      <c r="A29" s="1528" t="s">
        <v>53</v>
      </c>
      <c r="B29" s="124">
        <v>3.1</v>
      </c>
      <c r="C29" s="131" t="s">
        <v>33</v>
      </c>
      <c r="D29" s="272">
        <f t="shared" ref="D29:D35" si="23">SUM(E29:O29)</f>
        <v>873171.70000000007</v>
      </c>
      <c r="E29" s="251">
        <v>353682.82000000007</v>
      </c>
      <c r="F29" s="251">
        <v>46986.580000000009</v>
      </c>
      <c r="G29" s="251">
        <v>320386.17000000004</v>
      </c>
      <c r="H29" s="251">
        <v>51374.600000000006</v>
      </c>
      <c r="I29" s="251">
        <v>244.01</v>
      </c>
      <c r="J29" s="251">
        <v>47905.539999999994</v>
      </c>
      <c r="K29" s="251">
        <v>0</v>
      </c>
      <c r="L29" s="251">
        <v>11279.750000000002</v>
      </c>
      <c r="M29" s="251">
        <v>41312.229999999996</v>
      </c>
      <c r="N29" s="251">
        <v>0</v>
      </c>
      <c r="O29" s="252">
        <v>0</v>
      </c>
      <c r="P29" s="272">
        <f t="shared" ref="P29:P35" si="24">SUM(Q29:AA29)</f>
        <v>862385.44000000006</v>
      </c>
      <c r="Q29" s="251">
        <v>372321.99</v>
      </c>
      <c r="R29" s="251">
        <v>55226.480000000018</v>
      </c>
      <c r="S29" s="251">
        <v>303224.06000000006</v>
      </c>
      <c r="T29" s="251">
        <v>41192.110000000008</v>
      </c>
      <c r="U29" s="251">
        <v>238.19</v>
      </c>
      <c r="V29" s="251">
        <v>52111.92</v>
      </c>
      <c r="W29" s="251">
        <v>0</v>
      </c>
      <c r="X29" s="251">
        <v>6076.64</v>
      </c>
      <c r="Y29" s="251">
        <v>31994.049999999996</v>
      </c>
      <c r="Z29" s="251">
        <v>0</v>
      </c>
      <c r="AA29" s="252">
        <v>0</v>
      </c>
      <c r="AB29" s="272">
        <f t="shared" ref="AB29:AB35" si="25">SUM(AC29:AM29)</f>
        <v>879580.17</v>
      </c>
      <c r="AC29" s="251">
        <v>384215.83</v>
      </c>
      <c r="AD29" s="251">
        <v>49520.25</v>
      </c>
      <c r="AE29" s="251">
        <v>304838.12</v>
      </c>
      <c r="AF29" s="251">
        <v>46327.64</v>
      </c>
      <c r="AG29" s="251">
        <v>314.78000000000003</v>
      </c>
      <c r="AH29" s="251">
        <v>43488.13</v>
      </c>
      <c r="AI29" s="251">
        <v>0</v>
      </c>
      <c r="AJ29" s="251">
        <v>5598.5000000000009</v>
      </c>
      <c r="AK29" s="251">
        <v>45276.92</v>
      </c>
      <c r="AL29" s="251">
        <v>0</v>
      </c>
      <c r="AM29" s="252">
        <v>0</v>
      </c>
      <c r="AN29" s="275">
        <f t="shared" ref="AN29:AN35" si="26">SUM(AO29:AY29)</f>
        <v>843700.09</v>
      </c>
      <c r="AO29" s="251">
        <v>375091.60999999993</v>
      </c>
      <c r="AP29" s="251">
        <v>47283.710000000006</v>
      </c>
      <c r="AQ29" s="251">
        <v>282830.76</v>
      </c>
      <c r="AR29" s="251">
        <v>43883.169999999984</v>
      </c>
      <c r="AS29" s="251">
        <v>805.77</v>
      </c>
      <c r="AT29" s="251">
        <v>52854.689999999988</v>
      </c>
      <c r="AU29" s="251">
        <v>0</v>
      </c>
      <c r="AV29" s="249">
        <v>3363.1800000000003</v>
      </c>
      <c r="AW29" s="251">
        <v>37587.199999999997</v>
      </c>
      <c r="AX29" s="251">
        <v>0</v>
      </c>
      <c r="AY29" s="252">
        <v>0</v>
      </c>
      <c r="AZ29" s="854">
        <v>44668.780677013492</v>
      </c>
      <c r="BA29" s="293">
        <f t="shared" ref="BA29:BA35" si="27">SUM(BB29:BL29)+AZ29</f>
        <v>3503506.180677013</v>
      </c>
      <c r="BB29" s="270">
        <f t="shared" ref="BB29:BL35" si="28">E29+Q29+AC29+AO29</f>
        <v>1485312.25</v>
      </c>
      <c r="BC29" s="270">
        <f t="shared" si="28"/>
        <v>199017.02000000002</v>
      </c>
      <c r="BD29" s="270">
        <f t="shared" si="28"/>
        <v>1211279.1100000001</v>
      </c>
      <c r="BE29" s="270">
        <f t="shared" si="28"/>
        <v>182777.52000000002</v>
      </c>
      <c r="BF29" s="270">
        <f t="shared" si="28"/>
        <v>1602.75</v>
      </c>
      <c r="BG29" s="270">
        <f t="shared" si="28"/>
        <v>196360.27999999997</v>
      </c>
      <c r="BH29" s="270">
        <f t="shared" si="28"/>
        <v>0</v>
      </c>
      <c r="BI29" s="270">
        <f t="shared" si="28"/>
        <v>26318.070000000003</v>
      </c>
      <c r="BJ29" s="270">
        <f t="shared" si="28"/>
        <v>156170.4</v>
      </c>
      <c r="BK29" s="270">
        <f t="shared" si="28"/>
        <v>0</v>
      </c>
      <c r="BL29" s="294">
        <f t="shared" si="28"/>
        <v>0</v>
      </c>
    </row>
    <row r="30" spans="1:64" x14ac:dyDescent="0.25">
      <c r="A30" s="1529"/>
      <c r="B30" s="126">
        <v>3.2</v>
      </c>
      <c r="C30" s="131" t="s">
        <v>34</v>
      </c>
      <c r="D30" s="273">
        <f t="shared" si="23"/>
        <v>2625407.9299999997</v>
      </c>
      <c r="E30" s="253">
        <v>824295.7100000002</v>
      </c>
      <c r="F30" s="253">
        <v>87568.950000000012</v>
      </c>
      <c r="G30" s="253">
        <v>1027403.4299999996</v>
      </c>
      <c r="H30" s="253">
        <v>166332.52999999997</v>
      </c>
      <c r="I30" s="253">
        <v>712.44</v>
      </c>
      <c r="J30" s="253">
        <v>174739.73</v>
      </c>
      <c r="K30" s="253">
        <v>0</v>
      </c>
      <c r="L30" s="253">
        <v>31097.709999999995</v>
      </c>
      <c r="M30" s="253">
        <v>313257.43000000005</v>
      </c>
      <c r="N30" s="253">
        <v>0</v>
      </c>
      <c r="O30" s="254">
        <v>0</v>
      </c>
      <c r="P30" s="273">
        <f t="shared" si="24"/>
        <v>2919446.1999999997</v>
      </c>
      <c r="Q30" s="253">
        <v>925668.1</v>
      </c>
      <c r="R30" s="253">
        <v>115220.67999999998</v>
      </c>
      <c r="S30" s="253">
        <v>1129583.7499999998</v>
      </c>
      <c r="T30" s="253">
        <v>158807.02000000005</v>
      </c>
      <c r="U30" s="253">
        <v>879.90000000000009</v>
      </c>
      <c r="V30" s="253">
        <v>194705.84999999998</v>
      </c>
      <c r="W30" s="253">
        <v>0</v>
      </c>
      <c r="X30" s="253">
        <v>39191.029999999992</v>
      </c>
      <c r="Y30" s="253">
        <v>355389.87000000005</v>
      </c>
      <c r="Z30" s="253">
        <v>0</v>
      </c>
      <c r="AA30" s="254">
        <v>0</v>
      </c>
      <c r="AB30" s="273">
        <f t="shared" si="25"/>
        <v>2850833.5400000005</v>
      </c>
      <c r="AC30" s="253">
        <v>903722.44</v>
      </c>
      <c r="AD30" s="253">
        <v>103538.09000000003</v>
      </c>
      <c r="AE30" s="253">
        <v>1108656.5200000003</v>
      </c>
      <c r="AF30" s="253">
        <v>154608.16</v>
      </c>
      <c r="AG30" s="253">
        <v>7763.68</v>
      </c>
      <c r="AH30" s="253">
        <v>189831.79</v>
      </c>
      <c r="AI30" s="253">
        <v>0</v>
      </c>
      <c r="AJ30" s="253">
        <v>31445.840000000004</v>
      </c>
      <c r="AK30" s="253">
        <v>351267.01999999996</v>
      </c>
      <c r="AL30" s="253">
        <v>0</v>
      </c>
      <c r="AM30" s="254">
        <v>0</v>
      </c>
      <c r="AN30" s="288">
        <f t="shared" si="26"/>
        <v>2733402.05</v>
      </c>
      <c r="AO30" s="253">
        <v>858937.37999999989</v>
      </c>
      <c r="AP30" s="253">
        <v>118255.63999999998</v>
      </c>
      <c r="AQ30" s="253">
        <v>1046224.47</v>
      </c>
      <c r="AR30" s="253">
        <v>181717.36</v>
      </c>
      <c r="AS30" s="253">
        <v>1774.93</v>
      </c>
      <c r="AT30" s="253">
        <v>171778.25000000003</v>
      </c>
      <c r="AU30" s="253">
        <v>0</v>
      </c>
      <c r="AV30" s="253">
        <v>19009.939999999999</v>
      </c>
      <c r="AW30" s="253">
        <v>335704.07999999996</v>
      </c>
      <c r="AX30" s="253">
        <v>0</v>
      </c>
      <c r="AY30" s="254">
        <v>0</v>
      </c>
      <c r="AZ30" s="525">
        <v>101370.3080339579</v>
      </c>
      <c r="BA30" s="295">
        <f t="shared" si="27"/>
        <v>11230460.028033955</v>
      </c>
      <c r="BB30" s="270">
        <f t="shared" si="28"/>
        <v>3512623.63</v>
      </c>
      <c r="BC30" s="270">
        <f t="shared" si="28"/>
        <v>424583.36</v>
      </c>
      <c r="BD30" s="270">
        <f t="shared" si="28"/>
        <v>4311868.169999999</v>
      </c>
      <c r="BE30" s="270">
        <f t="shared" si="28"/>
        <v>661465.07000000007</v>
      </c>
      <c r="BF30" s="270">
        <f t="shared" si="28"/>
        <v>11130.95</v>
      </c>
      <c r="BG30" s="270">
        <f t="shared" si="28"/>
        <v>731055.62</v>
      </c>
      <c r="BH30" s="270">
        <f t="shared" si="28"/>
        <v>0</v>
      </c>
      <c r="BI30" s="270">
        <f t="shared" si="28"/>
        <v>120744.51999999999</v>
      </c>
      <c r="BJ30" s="270">
        <f t="shared" si="28"/>
        <v>1355618.4</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33761.270166732793</v>
      </c>
      <c r="E33" s="253">
        <v>19674.423762514496</v>
      </c>
      <c r="F33" s="253">
        <v>4675.1105970331473</v>
      </c>
      <c r="G33" s="253">
        <v>6951.1512824308638</v>
      </c>
      <c r="H33" s="253">
        <v>0</v>
      </c>
      <c r="I33" s="253">
        <v>0</v>
      </c>
      <c r="J33" s="253">
        <v>0</v>
      </c>
      <c r="K33" s="253">
        <v>0</v>
      </c>
      <c r="L33" s="253">
        <v>2460.5845247542884</v>
      </c>
      <c r="M33" s="253">
        <v>0</v>
      </c>
      <c r="N33" s="253">
        <v>0</v>
      </c>
      <c r="O33" s="254">
        <v>0</v>
      </c>
      <c r="P33" s="273">
        <f t="shared" si="24"/>
        <v>27599.621309724294</v>
      </c>
      <c r="Q33" s="253">
        <v>13425.081439913118</v>
      </c>
      <c r="R33" s="253">
        <v>4643.3837504553867</v>
      </c>
      <c r="S33" s="253">
        <v>6011.9600137474999</v>
      </c>
      <c r="T33" s="253">
        <v>0</v>
      </c>
      <c r="U33" s="253">
        <v>0</v>
      </c>
      <c r="V33" s="253">
        <v>586.5326842680488</v>
      </c>
      <c r="W33" s="253">
        <v>0</v>
      </c>
      <c r="X33" s="253">
        <v>2932.663421340244</v>
      </c>
      <c r="Y33" s="253">
        <v>0</v>
      </c>
      <c r="Z33" s="253">
        <v>0</v>
      </c>
      <c r="AA33" s="254">
        <v>0</v>
      </c>
      <c r="AB33" s="273">
        <f t="shared" si="25"/>
        <v>21862.914444586058</v>
      </c>
      <c r="AC33" s="253">
        <v>10841.114600621189</v>
      </c>
      <c r="AD33" s="253">
        <v>4237.8902529701018</v>
      </c>
      <c r="AE33" s="253">
        <v>2611.723062876923</v>
      </c>
      <c r="AF33" s="253">
        <v>492.77793639187229</v>
      </c>
      <c r="AG33" s="253">
        <v>0</v>
      </c>
      <c r="AH33" s="253">
        <v>722.74097337474598</v>
      </c>
      <c r="AI33" s="253">
        <v>0</v>
      </c>
      <c r="AJ33" s="253">
        <v>2956.6676183512336</v>
      </c>
      <c r="AK33" s="253">
        <v>0</v>
      </c>
      <c r="AL33" s="253">
        <v>0</v>
      </c>
      <c r="AM33" s="254">
        <v>0</v>
      </c>
      <c r="AN33" s="288">
        <f t="shared" si="26"/>
        <v>8262.081696081772</v>
      </c>
      <c r="AO33" s="253">
        <v>4368.7663257240201</v>
      </c>
      <c r="AP33" s="253">
        <v>1722.3883666098807</v>
      </c>
      <c r="AQ33" s="253">
        <v>906.04804701873934</v>
      </c>
      <c r="AR33" s="253">
        <v>807.36954684838156</v>
      </c>
      <c r="AS33" s="253">
        <v>0</v>
      </c>
      <c r="AT33" s="253">
        <v>430.59709165247017</v>
      </c>
      <c r="AU33" s="253">
        <v>0</v>
      </c>
      <c r="AV33" s="253">
        <v>0</v>
      </c>
      <c r="AW33" s="253">
        <v>26.912318228279386</v>
      </c>
      <c r="AX33" s="253">
        <v>0</v>
      </c>
      <c r="AY33" s="254">
        <v>0</v>
      </c>
      <c r="AZ33" s="525">
        <v>0</v>
      </c>
      <c r="BA33" s="295">
        <f t="shared" si="27"/>
        <v>91485.887617124929</v>
      </c>
      <c r="BB33" s="270">
        <f t="shared" si="28"/>
        <v>48309.386128772821</v>
      </c>
      <c r="BC33" s="270">
        <f t="shared" si="28"/>
        <v>15278.772967068515</v>
      </c>
      <c r="BD33" s="270">
        <f t="shared" si="28"/>
        <v>16480.882406074026</v>
      </c>
      <c r="BE33" s="270">
        <f t="shared" si="28"/>
        <v>1300.1474832402539</v>
      </c>
      <c r="BF33" s="270">
        <f t="shared" si="28"/>
        <v>0</v>
      </c>
      <c r="BG33" s="270">
        <f t="shared" si="28"/>
        <v>1739.8707492952649</v>
      </c>
      <c r="BH33" s="270">
        <f t="shared" si="28"/>
        <v>0</v>
      </c>
      <c r="BI33" s="270">
        <f t="shared" si="28"/>
        <v>8349.915564445766</v>
      </c>
      <c r="BJ33" s="270">
        <f t="shared" si="28"/>
        <v>26.912318228279386</v>
      </c>
      <c r="BK33" s="270">
        <f t="shared" si="28"/>
        <v>0</v>
      </c>
      <c r="BL33" s="290">
        <f t="shared" si="28"/>
        <v>0</v>
      </c>
    </row>
    <row r="34" spans="1:64" s="255" customFormat="1" x14ac:dyDescent="0.25">
      <c r="A34" s="1529"/>
      <c r="B34" s="126" t="s">
        <v>42</v>
      </c>
      <c r="C34" s="131" t="s">
        <v>155</v>
      </c>
      <c r="D34" s="273">
        <f t="shared" si="23"/>
        <v>50360.449679358229</v>
      </c>
      <c r="E34" s="253">
        <v>18016.147373854194</v>
      </c>
      <c r="F34" s="253">
        <v>2078.6421667469926</v>
      </c>
      <c r="G34" s="253">
        <v>20536.447347314526</v>
      </c>
      <c r="H34" s="253">
        <v>3298.3873573740943</v>
      </c>
      <c r="I34" s="253">
        <v>5.0090657305910327</v>
      </c>
      <c r="J34" s="253">
        <v>364.81833266805711</v>
      </c>
      <c r="K34" s="253">
        <v>0</v>
      </c>
      <c r="L34" s="253">
        <v>635.24834072408078</v>
      </c>
      <c r="M34" s="253">
        <v>5425.7496949456881</v>
      </c>
      <c r="N34" s="253">
        <v>0</v>
      </c>
      <c r="O34" s="254">
        <v>0</v>
      </c>
      <c r="P34" s="273">
        <f t="shared" si="24"/>
        <v>66587.510678544015</v>
      </c>
      <c r="Q34" s="253">
        <v>23940.8832504897</v>
      </c>
      <c r="R34" s="253">
        <v>3096.9169506742942</v>
      </c>
      <c r="S34" s="253">
        <v>26436.277904172417</v>
      </c>
      <c r="T34" s="253">
        <v>3795.2284477211078</v>
      </c>
      <c r="U34" s="253">
        <v>18.261596765533113</v>
      </c>
      <c r="V34" s="253">
        <v>1330.0215333912356</v>
      </c>
      <c r="W34" s="253">
        <v>0</v>
      </c>
      <c r="X34" s="253">
        <v>795.87582122283459</v>
      </c>
      <c r="Y34" s="253">
        <v>7174.045174106891</v>
      </c>
      <c r="Z34" s="253">
        <v>0</v>
      </c>
      <c r="AA34" s="254">
        <v>0</v>
      </c>
      <c r="AB34" s="273">
        <f t="shared" si="25"/>
        <v>116026.82323254332</v>
      </c>
      <c r="AC34" s="253">
        <v>40921.662852791516</v>
      </c>
      <c r="AD34" s="253">
        <v>5009.3076785493113</v>
      </c>
      <c r="AE34" s="253">
        <v>45098.246494282183</v>
      </c>
      <c r="AF34" s="253">
        <v>6702.3622515583775</v>
      </c>
      <c r="AG34" s="253">
        <v>62.788801200261538</v>
      </c>
      <c r="AH34" s="253">
        <v>4573.0096181833733</v>
      </c>
      <c r="AI34" s="253">
        <v>0</v>
      </c>
      <c r="AJ34" s="253">
        <v>1193.3281883803736</v>
      </c>
      <c r="AK34" s="253">
        <v>12466.117347597919</v>
      </c>
      <c r="AL34" s="253">
        <v>0</v>
      </c>
      <c r="AM34" s="254">
        <v>0</v>
      </c>
      <c r="AN34" s="288">
        <f t="shared" si="26"/>
        <v>304627.28856045392</v>
      </c>
      <c r="AO34" s="253">
        <v>105392.21017167516</v>
      </c>
      <c r="AP34" s="253">
        <v>13287.234581147888</v>
      </c>
      <c r="AQ34" s="253">
        <v>116056.17252477704</v>
      </c>
      <c r="AR34" s="253">
        <v>18006.206059186334</v>
      </c>
      <c r="AS34" s="253">
        <v>231.2045805642571</v>
      </c>
      <c r="AT34" s="253">
        <v>16839.002345596564</v>
      </c>
      <c r="AU34" s="253">
        <v>0</v>
      </c>
      <c r="AV34" s="253">
        <v>2935.7203516041718</v>
      </c>
      <c r="AW34" s="253">
        <v>31879.537945902495</v>
      </c>
      <c r="AX34" s="253">
        <v>0</v>
      </c>
      <c r="AY34" s="254">
        <v>0</v>
      </c>
      <c r="AZ34" s="525">
        <v>994970.97401686176</v>
      </c>
      <c r="BA34" s="295">
        <f t="shared" si="27"/>
        <v>1532573.0461677611</v>
      </c>
      <c r="BB34" s="270">
        <f t="shared" si="28"/>
        <v>188270.90364881058</v>
      </c>
      <c r="BC34" s="270">
        <f t="shared" si="28"/>
        <v>23472.101377118488</v>
      </c>
      <c r="BD34" s="270">
        <f t="shared" si="28"/>
        <v>208127.14427054615</v>
      </c>
      <c r="BE34" s="270">
        <f t="shared" si="28"/>
        <v>31802.184115839911</v>
      </c>
      <c r="BF34" s="270">
        <f t="shared" si="28"/>
        <v>317.26404426064278</v>
      </c>
      <c r="BG34" s="270">
        <f t="shared" si="28"/>
        <v>23106.85182983923</v>
      </c>
      <c r="BH34" s="270">
        <f t="shared" si="28"/>
        <v>0</v>
      </c>
      <c r="BI34" s="270">
        <f t="shared" si="28"/>
        <v>5560.1727019314603</v>
      </c>
      <c r="BJ34" s="270">
        <f t="shared" si="28"/>
        <v>56945.450162552996</v>
      </c>
      <c r="BK34" s="270">
        <f t="shared" si="28"/>
        <v>0</v>
      </c>
      <c r="BL34" s="290">
        <f t="shared" si="28"/>
        <v>0</v>
      </c>
    </row>
    <row r="35" spans="1:64" x14ac:dyDescent="0.25">
      <c r="A35" s="1529"/>
      <c r="B35" s="126" t="s">
        <v>43</v>
      </c>
      <c r="C35" s="131" t="s">
        <v>914</v>
      </c>
      <c r="D35" s="273">
        <f t="shared" si="23"/>
        <v>100807.21076547883</v>
      </c>
      <c r="E35" s="253">
        <v>18115.917520500097</v>
      </c>
      <c r="F35" s="253">
        <v>2492.3051144513829</v>
      </c>
      <c r="G35" s="253">
        <v>29910.48782996662</v>
      </c>
      <c r="H35" s="253">
        <v>4323.2371829312106</v>
      </c>
      <c r="I35" s="253">
        <v>96.62191870912568</v>
      </c>
      <c r="J35" s="253">
        <v>5233.6969534852669</v>
      </c>
      <c r="K35" s="253">
        <v>0</v>
      </c>
      <c r="L35" s="253">
        <v>594.72637026090149</v>
      </c>
      <c r="M35" s="253">
        <v>40040.217875174225</v>
      </c>
      <c r="N35" s="253">
        <v>0</v>
      </c>
      <c r="O35" s="254">
        <v>0</v>
      </c>
      <c r="P35" s="273">
        <f t="shared" si="24"/>
        <v>94379.067462121442</v>
      </c>
      <c r="Q35" s="253">
        <v>16960.72521819055</v>
      </c>
      <c r="R35" s="253">
        <v>2333.379038531521</v>
      </c>
      <c r="S35" s="253">
        <v>28003.194685117556</v>
      </c>
      <c r="T35" s="253">
        <v>4047.5586085984933</v>
      </c>
      <c r="U35" s="253">
        <v>90.460657674411067</v>
      </c>
      <c r="V35" s="253">
        <v>4899.9613628674851</v>
      </c>
      <c r="W35" s="253">
        <v>0</v>
      </c>
      <c r="X35" s="253">
        <v>556.80263142026854</v>
      </c>
      <c r="Y35" s="253">
        <v>37486.985259721157</v>
      </c>
      <c r="Z35" s="253">
        <v>0</v>
      </c>
      <c r="AA35" s="254">
        <v>0</v>
      </c>
      <c r="AB35" s="273">
        <f t="shared" si="25"/>
        <v>187315.70777275972</v>
      </c>
      <c r="AC35" s="253">
        <v>33662.233946735425</v>
      </c>
      <c r="AD35" s="253">
        <v>4631.0962574415425</v>
      </c>
      <c r="AE35" s="253">
        <v>55578.407091661589</v>
      </c>
      <c r="AF35" s="253">
        <v>8033.2570124793983</v>
      </c>
      <c r="AG35" s="253">
        <v>179.53877457702481</v>
      </c>
      <c r="AH35" s="253">
        <v>9725.0349619429071</v>
      </c>
      <c r="AI35" s="253">
        <v>0</v>
      </c>
      <c r="AJ35" s="253">
        <v>1105.0954602415634</v>
      </c>
      <c r="AK35" s="253">
        <v>74401.044267680263</v>
      </c>
      <c r="AL35" s="253">
        <v>0</v>
      </c>
      <c r="AM35" s="254">
        <v>0</v>
      </c>
      <c r="AN35" s="288">
        <f t="shared" si="26"/>
        <v>59844.819871835309</v>
      </c>
      <c r="AO35" s="253">
        <v>10754.625711741406</v>
      </c>
      <c r="AP35" s="253">
        <v>1479.5722399956876</v>
      </c>
      <c r="AQ35" s="253">
        <v>17756.544823240474</v>
      </c>
      <c r="AR35" s="253">
        <v>2566.5163088148665</v>
      </c>
      <c r="AS35" s="253">
        <v>57.360195534731346</v>
      </c>
      <c r="AT35" s="253">
        <v>3107.0163440367392</v>
      </c>
      <c r="AU35" s="253">
        <v>0</v>
      </c>
      <c r="AV35" s="253">
        <v>353.06296276855454</v>
      </c>
      <c r="AW35" s="253">
        <v>23770.121285702851</v>
      </c>
      <c r="AX35" s="253">
        <v>0</v>
      </c>
      <c r="AY35" s="254">
        <v>0</v>
      </c>
      <c r="AZ35" s="525">
        <v>0</v>
      </c>
      <c r="BA35" s="295">
        <f t="shared" si="27"/>
        <v>442346.80587219528</v>
      </c>
      <c r="BB35" s="270">
        <f t="shared" si="28"/>
        <v>79493.502397167482</v>
      </c>
      <c r="BC35" s="270">
        <f t="shared" si="28"/>
        <v>10936.352650420133</v>
      </c>
      <c r="BD35" s="270">
        <f t="shared" si="28"/>
        <v>131248.63442998624</v>
      </c>
      <c r="BE35" s="270">
        <f t="shared" si="28"/>
        <v>18970.569112823967</v>
      </c>
      <c r="BF35" s="270">
        <f t="shared" si="28"/>
        <v>423.98154649529295</v>
      </c>
      <c r="BG35" s="270">
        <f t="shared" si="28"/>
        <v>22965.709622332397</v>
      </c>
      <c r="BH35" s="270">
        <f t="shared" si="28"/>
        <v>0</v>
      </c>
      <c r="BI35" s="270">
        <f t="shared" si="28"/>
        <v>2609.687424691288</v>
      </c>
      <c r="BJ35" s="270">
        <f t="shared" si="28"/>
        <v>175698.36868827851</v>
      </c>
      <c r="BK35" s="270">
        <f t="shared" si="28"/>
        <v>0</v>
      </c>
      <c r="BL35" s="290">
        <f t="shared" si="28"/>
        <v>0</v>
      </c>
    </row>
    <row r="36" spans="1:64" s="209" customFormat="1" x14ac:dyDescent="0.25">
      <c r="A36" s="1529"/>
      <c r="B36" s="128" t="s">
        <v>453</v>
      </c>
      <c r="C36" s="309" t="s">
        <v>2</v>
      </c>
      <c r="D36" s="274">
        <f t="shared" ref="D36:BL36" si="29">SUM(D29:D35)</f>
        <v>3683508.5606115698</v>
      </c>
      <c r="E36" s="279">
        <f t="shared" si="29"/>
        <v>1233785.018656869</v>
      </c>
      <c r="F36" s="279">
        <f t="shared" si="29"/>
        <v>143801.58787823154</v>
      </c>
      <c r="G36" s="279">
        <f t="shared" si="29"/>
        <v>1405187.6864597118</v>
      </c>
      <c r="H36" s="279">
        <f t="shared" si="29"/>
        <v>225328.75454030529</v>
      </c>
      <c r="I36" s="279">
        <f t="shared" si="29"/>
        <v>1058.0809844397168</v>
      </c>
      <c r="J36" s="279">
        <f t="shared" si="29"/>
        <v>228243.78528615332</v>
      </c>
      <c r="K36" s="279">
        <f t="shared" si="29"/>
        <v>0</v>
      </c>
      <c r="L36" s="279">
        <f t="shared" si="29"/>
        <v>46068.019235739266</v>
      </c>
      <c r="M36" s="279">
        <f>SUM(M29:M35)</f>
        <v>400035.62757011998</v>
      </c>
      <c r="N36" s="279">
        <f t="shared" si="29"/>
        <v>0</v>
      </c>
      <c r="O36" s="280">
        <f t="shared" si="29"/>
        <v>0</v>
      </c>
      <c r="P36" s="274">
        <f t="shared" si="29"/>
        <v>3970397.8394503896</v>
      </c>
      <c r="Q36" s="279">
        <f t="shared" si="29"/>
        <v>1352316.779908593</v>
      </c>
      <c r="R36" s="279">
        <f t="shared" si="29"/>
        <v>180520.8397396612</v>
      </c>
      <c r="S36" s="279">
        <f t="shared" si="29"/>
        <v>1493259.2426030373</v>
      </c>
      <c r="T36" s="279">
        <f t="shared" si="29"/>
        <v>207841.91705631965</v>
      </c>
      <c r="U36" s="279">
        <f t="shared" si="29"/>
        <v>1226.8122544399444</v>
      </c>
      <c r="V36" s="279">
        <f t="shared" si="29"/>
        <v>253634.28558052675</v>
      </c>
      <c r="W36" s="279">
        <f t="shared" si="29"/>
        <v>0</v>
      </c>
      <c r="X36" s="279">
        <f t="shared" si="29"/>
        <v>49553.011873983334</v>
      </c>
      <c r="Y36" s="279">
        <f>SUM(Y29:Y35)</f>
        <v>432044.95043382811</v>
      </c>
      <c r="Z36" s="279">
        <f t="shared" si="29"/>
        <v>0</v>
      </c>
      <c r="AA36" s="280">
        <f t="shared" si="29"/>
        <v>0</v>
      </c>
      <c r="AB36" s="274">
        <f t="shared" si="29"/>
        <v>4055619.1554498896</v>
      </c>
      <c r="AC36" s="279">
        <f t="shared" si="29"/>
        <v>1373363.2814001483</v>
      </c>
      <c r="AD36" s="279">
        <f t="shared" si="29"/>
        <v>166936.63418896098</v>
      </c>
      <c r="AE36" s="279">
        <f t="shared" si="29"/>
        <v>1516783.0166488208</v>
      </c>
      <c r="AF36" s="279">
        <f t="shared" si="29"/>
        <v>216164.19720042963</v>
      </c>
      <c r="AG36" s="279">
        <f t="shared" si="29"/>
        <v>8320.7875757772854</v>
      </c>
      <c r="AH36" s="279">
        <f t="shared" si="29"/>
        <v>248340.70555350103</v>
      </c>
      <c r="AI36" s="279">
        <f t="shared" si="29"/>
        <v>0</v>
      </c>
      <c r="AJ36" s="279">
        <f t="shared" si="29"/>
        <v>42299.431266973173</v>
      </c>
      <c r="AK36" s="279">
        <f>SUM(AK29:AK35)</f>
        <v>483411.10161527811</v>
      </c>
      <c r="AL36" s="279">
        <f t="shared" si="29"/>
        <v>0</v>
      </c>
      <c r="AM36" s="280">
        <f t="shared" si="29"/>
        <v>0</v>
      </c>
      <c r="AN36" s="276">
        <f t="shared" si="29"/>
        <v>3949836.3301283708</v>
      </c>
      <c r="AO36" s="279">
        <f t="shared" si="29"/>
        <v>1354544.5922091403</v>
      </c>
      <c r="AP36" s="279">
        <f t="shared" si="29"/>
        <v>182028.54518775345</v>
      </c>
      <c r="AQ36" s="279">
        <f t="shared" si="29"/>
        <v>1463773.9953950362</v>
      </c>
      <c r="AR36" s="279">
        <f t="shared" si="29"/>
        <v>246980.62191484956</v>
      </c>
      <c r="AS36" s="279">
        <f t="shared" si="29"/>
        <v>2869.264776098988</v>
      </c>
      <c r="AT36" s="279">
        <f t="shared" si="29"/>
        <v>245009.55578128577</v>
      </c>
      <c r="AU36" s="279">
        <f t="shared" si="29"/>
        <v>0</v>
      </c>
      <c r="AV36" s="279">
        <f t="shared" si="29"/>
        <v>25661.903314372728</v>
      </c>
      <c r="AW36" s="279">
        <f>SUM(AW29:AW35)</f>
        <v>428967.85154983361</v>
      </c>
      <c r="AX36" s="279">
        <f t="shared" si="29"/>
        <v>0</v>
      </c>
      <c r="AY36" s="280">
        <f t="shared" si="29"/>
        <v>0</v>
      </c>
      <c r="AZ36" s="292">
        <f t="shared" si="29"/>
        <v>1141010.0627278332</v>
      </c>
      <c r="BA36" s="296">
        <f t="shared" si="29"/>
        <v>16800371.94836805</v>
      </c>
      <c r="BB36" s="279">
        <f t="shared" si="29"/>
        <v>5314009.6721747508</v>
      </c>
      <c r="BC36" s="279">
        <f t="shared" si="29"/>
        <v>673287.60699460714</v>
      </c>
      <c r="BD36" s="279">
        <f t="shared" si="29"/>
        <v>5879003.9411066053</v>
      </c>
      <c r="BE36" s="279">
        <f t="shared" si="29"/>
        <v>896315.49071190413</v>
      </c>
      <c r="BF36" s="279">
        <f t="shared" si="29"/>
        <v>13474.945590755937</v>
      </c>
      <c r="BG36" s="279">
        <f t="shared" si="29"/>
        <v>975228.33220146666</v>
      </c>
      <c r="BH36" s="279">
        <f t="shared" si="29"/>
        <v>0</v>
      </c>
      <c r="BI36" s="279">
        <f t="shared" si="29"/>
        <v>163582.36569106852</v>
      </c>
      <c r="BJ36" s="279">
        <f>SUM(BJ29:BJ35)</f>
        <v>1744459.5311690597</v>
      </c>
      <c r="BK36" s="279">
        <f t="shared" si="29"/>
        <v>0</v>
      </c>
      <c r="BL36" s="292">
        <f t="shared" si="29"/>
        <v>0</v>
      </c>
    </row>
    <row r="37" spans="1:64" ht="16.5" customHeight="1" x14ac:dyDescent="0.25">
      <c r="A37" s="1525" t="s">
        <v>915</v>
      </c>
      <c r="B37" s="124" t="s">
        <v>916</v>
      </c>
      <c r="C37" s="310" t="s">
        <v>915</v>
      </c>
      <c r="D37" s="275">
        <f>SUM(E37:O37)</f>
        <v>27430.370000000003</v>
      </c>
      <c r="E37" s="251">
        <v>16593.79</v>
      </c>
      <c r="F37" s="251">
        <v>5764.36</v>
      </c>
      <c r="G37" s="251">
        <v>0</v>
      </c>
      <c r="H37" s="251">
        <v>0</v>
      </c>
      <c r="I37" s="251">
        <v>0</v>
      </c>
      <c r="J37" s="251">
        <v>0</v>
      </c>
      <c r="K37" s="251">
        <v>0</v>
      </c>
      <c r="L37" s="251">
        <v>5072.22</v>
      </c>
      <c r="M37" s="251">
        <v>0</v>
      </c>
      <c r="N37" s="251">
        <v>0</v>
      </c>
      <c r="O37" s="252">
        <v>0</v>
      </c>
      <c r="P37" s="272">
        <f>SUM(Q37:AA37)</f>
        <v>56936.62</v>
      </c>
      <c r="Q37" s="251">
        <v>16514.95</v>
      </c>
      <c r="R37" s="251">
        <v>22141.29</v>
      </c>
      <c r="S37" s="251">
        <v>3228.88</v>
      </c>
      <c r="T37" s="251">
        <v>15051.5</v>
      </c>
      <c r="U37" s="251">
        <v>0</v>
      </c>
      <c r="V37" s="251">
        <v>0</v>
      </c>
      <c r="W37" s="251">
        <v>0</v>
      </c>
      <c r="X37" s="251">
        <v>0</v>
      </c>
      <c r="Y37" s="251">
        <v>0</v>
      </c>
      <c r="Z37" s="251">
        <v>0</v>
      </c>
      <c r="AA37" s="252">
        <v>0</v>
      </c>
      <c r="AB37" s="275">
        <f>SUM(AC37:AM37)</f>
        <v>6706.630000000001</v>
      </c>
      <c r="AC37" s="251">
        <v>3847.4100000000003</v>
      </c>
      <c r="AD37" s="251">
        <v>2859.2200000000003</v>
      </c>
      <c r="AE37" s="251">
        <v>0</v>
      </c>
      <c r="AF37" s="251">
        <v>0</v>
      </c>
      <c r="AG37" s="251">
        <v>0</v>
      </c>
      <c r="AH37" s="251">
        <v>0</v>
      </c>
      <c r="AI37" s="251">
        <v>0</v>
      </c>
      <c r="AJ37" s="251">
        <v>0</v>
      </c>
      <c r="AK37" s="251">
        <v>0</v>
      </c>
      <c r="AL37" s="251">
        <v>0</v>
      </c>
      <c r="AM37" s="252">
        <v>0</v>
      </c>
      <c r="AN37" s="275">
        <f>SUM(AO37:AY37)</f>
        <v>25517.41</v>
      </c>
      <c r="AO37" s="251">
        <v>10664.14</v>
      </c>
      <c r="AP37" s="251">
        <v>8775.98</v>
      </c>
      <c r="AQ37" s="251">
        <v>6077.29</v>
      </c>
      <c r="AR37" s="251">
        <v>0</v>
      </c>
      <c r="AS37" s="251">
        <v>0</v>
      </c>
      <c r="AT37" s="251">
        <v>0</v>
      </c>
      <c r="AU37" s="251">
        <v>0</v>
      </c>
      <c r="AV37" s="249">
        <v>0</v>
      </c>
      <c r="AW37" s="251">
        <v>0</v>
      </c>
      <c r="AX37" s="251">
        <v>0</v>
      </c>
      <c r="AY37" s="252">
        <v>0</v>
      </c>
      <c r="AZ37" s="854">
        <v>1734.3046841368282</v>
      </c>
      <c r="BA37" s="293">
        <f>SUM(BB37:BL37)+AZ37</f>
        <v>118325.33468413685</v>
      </c>
      <c r="BB37" s="272">
        <f t="shared" ref="BB37:BL39" si="30">E37+Q37+AC37+AO37</f>
        <v>47620.290000000008</v>
      </c>
      <c r="BC37" s="272">
        <f t="shared" si="30"/>
        <v>39540.850000000006</v>
      </c>
      <c r="BD37" s="272">
        <f t="shared" si="30"/>
        <v>9306.17</v>
      </c>
      <c r="BE37" s="272">
        <f t="shared" si="30"/>
        <v>15051.5</v>
      </c>
      <c r="BF37" s="272">
        <f t="shared" si="30"/>
        <v>0</v>
      </c>
      <c r="BG37" s="272">
        <f t="shared" si="30"/>
        <v>0</v>
      </c>
      <c r="BH37" s="272">
        <f t="shared" si="30"/>
        <v>0</v>
      </c>
      <c r="BI37" s="272">
        <f t="shared" si="30"/>
        <v>5072.22</v>
      </c>
      <c r="BJ37" s="272">
        <f t="shared" si="30"/>
        <v>0</v>
      </c>
      <c r="BK37" s="272">
        <f t="shared" si="30"/>
        <v>0</v>
      </c>
      <c r="BL37" s="297">
        <f t="shared" si="30"/>
        <v>0</v>
      </c>
    </row>
    <row r="38" spans="1:64" ht="16.5" customHeight="1" x14ac:dyDescent="0.25">
      <c r="A38" s="1526"/>
      <c r="B38" s="126" t="s">
        <v>917</v>
      </c>
      <c r="C38" s="311" t="s">
        <v>920</v>
      </c>
      <c r="D38" s="288">
        <f>SUM(E38:O38)</f>
        <v>1317.5378522271635</v>
      </c>
      <c r="E38" s="253">
        <v>319.99282913645385</v>
      </c>
      <c r="F38" s="253">
        <v>49.661332191727418</v>
      </c>
      <c r="G38" s="253">
        <v>479.96250637530852</v>
      </c>
      <c r="H38" s="253">
        <v>80.540610117254573</v>
      </c>
      <c r="I38" s="253">
        <v>2.6143590105286836</v>
      </c>
      <c r="J38" s="253">
        <v>96.027860016167608</v>
      </c>
      <c r="K38" s="253">
        <v>0</v>
      </c>
      <c r="L38" s="253">
        <v>19.507954246765252</v>
      </c>
      <c r="M38" s="253">
        <v>269.23040113295775</v>
      </c>
      <c r="N38" s="253">
        <v>0</v>
      </c>
      <c r="O38" s="254">
        <v>0</v>
      </c>
      <c r="P38" s="273">
        <f>SUM(Q38:AA38)</f>
        <v>7910.0366568740828</v>
      </c>
      <c r="Q38" s="253">
        <v>1921.1250774522607</v>
      </c>
      <c r="R38" s="253">
        <v>298.14927700311426</v>
      </c>
      <c r="S38" s="253">
        <v>2881.5270946001428</v>
      </c>
      <c r="T38" s="253">
        <v>483.53766635058702</v>
      </c>
      <c r="U38" s="253">
        <v>15.695697525922354</v>
      </c>
      <c r="V38" s="253">
        <v>576.51770044030206</v>
      </c>
      <c r="W38" s="253">
        <v>0</v>
      </c>
      <c r="X38" s="253">
        <v>117.11893736615804</v>
      </c>
      <c r="Y38" s="253">
        <v>1616.3652061355956</v>
      </c>
      <c r="Z38" s="253">
        <v>0</v>
      </c>
      <c r="AA38" s="254">
        <v>0</v>
      </c>
      <c r="AB38" s="288">
        <f>SUM(AC38:AM38)</f>
        <v>21013.584941416182</v>
      </c>
      <c r="AC38" s="253">
        <v>5103.6078275370819</v>
      </c>
      <c r="AD38" s="253">
        <v>792.05513568411982</v>
      </c>
      <c r="AE38" s="253">
        <v>7654.9853041137649</v>
      </c>
      <c r="AF38" s="253">
        <v>1284.5528111936239</v>
      </c>
      <c r="AG38" s="253">
        <v>41.696756599619327</v>
      </c>
      <c r="AH38" s="253">
        <v>1531.5610020472079</v>
      </c>
      <c r="AI38" s="253">
        <v>0</v>
      </c>
      <c r="AJ38" s="253">
        <v>311.13493468496085</v>
      </c>
      <c r="AK38" s="253">
        <v>4293.991169555803</v>
      </c>
      <c r="AL38" s="253">
        <v>0</v>
      </c>
      <c r="AM38" s="254">
        <v>0</v>
      </c>
      <c r="AN38" s="288">
        <f>SUM(AO38:AY38)</f>
        <v>111866.17832301633</v>
      </c>
      <c r="AO38" s="253">
        <v>27169.143433530135</v>
      </c>
      <c r="AP38" s="253">
        <v>4216.519042187253</v>
      </c>
      <c r="AQ38" s="253">
        <v>40751.445004621295</v>
      </c>
      <c r="AR38" s="253">
        <v>6838.338829044822</v>
      </c>
      <c r="AS38" s="253">
        <v>221.97339588977664</v>
      </c>
      <c r="AT38" s="253">
        <v>8153.2911516640997</v>
      </c>
      <c r="AU38" s="253">
        <v>0</v>
      </c>
      <c r="AV38" s="253">
        <v>1656.3321386151922</v>
      </c>
      <c r="AW38" s="253">
        <v>22859.135327463744</v>
      </c>
      <c r="AX38" s="253">
        <v>0</v>
      </c>
      <c r="AY38" s="254">
        <v>0</v>
      </c>
      <c r="AZ38" s="525">
        <v>-5195.2659141349359</v>
      </c>
      <c r="BA38" s="295">
        <f>SUM(BB38:BL38)+AZ38</f>
        <v>136912.07185939883</v>
      </c>
      <c r="BB38" s="273">
        <f t="shared" si="30"/>
        <v>34513.869167655932</v>
      </c>
      <c r="BC38" s="273">
        <f t="shared" si="30"/>
        <v>5356.3847870662148</v>
      </c>
      <c r="BD38" s="273">
        <f t="shared" si="30"/>
        <v>51767.919909710516</v>
      </c>
      <c r="BE38" s="273">
        <f t="shared" si="30"/>
        <v>8686.9699167062881</v>
      </c>
      <c r="BF38" s="273">
        <f t="shared" si="30"/>
        <v>281.98020902584699</v>
      </c>
      <c r="BG38" s="273">
        <f t="shared" si="30"/>
        <v>10357.397714167777</v>
      </c>
      <c r="BH38" s="273">
        <f t="shared" si="30"/>
        <v>0</v>
      </c>
      <c r="BI38" s="273">
        <f t="shared" si="30"/>
        <v>2104.0939649130764</v>
      </c>
      <c r="BJ38" s="273">
        <f t="shared" si="30"/>
        <v>29038.722104288099</v>
      </c>
      <c r="BK38" s="273">
        <f t="shared" si="30"/>
        <v>0</v>
      </c>
      <c r="BL38" s="299">
        <f t="shared" si="30"/>
        <v>0</v>
      </c>
    </row>
    <row r="39" spans="1:64" ht="16.5" customHeight="1" x14ac:dyDescent="0.25">
      <c r="A39" s="1526"/>
      <c r="B39" s="126" t="s">
        <v>918</v>
      </c>
      <c r="C39" s="311" t="s">
        <v>921</v>
      </c>
      <c r="D39" s="273">
        <f>SUM(E39:O39)</f>
        <v>81.620663438898362</v>
      </c>
      <c r="E39" s="253">
        <v>14.667930950569806</v>
      </c>
      <c r="F39" s="253">
        <v>2.0179468848407347</v>
      </c>
      <c r="G39" s="253">
        <v>24.217651117661838</v>
      </c>
      <c r="H39" s="253">
        <v>3.5003992709953766</v>
      </c>
      <c r="I39" s="253">
        <v>7.8231954320462191E-2</v>
      </c>
      <c r="J39" s="253">
        <v>4.2375720381293851</v>
      </c>
      <c r="K39" s="253">
        <v>0</v>
      </c>
      <c r="L39" s="253">
        <v>0.48153262585780976</v>
      </c>
      <c r="M39" s="253">
        <v>32.419398596522946</v>
      </c>
      <c r="N39" s="253">
        <v>0</v>
      </c>
      <c r="O39" s="254">
        <v>0</v>
      </c>
      <c r="P39" s="273">
        <f>SUM(Q39:AA39)</f>
        <v>86.723039276592971</v>
      </c>
      <c r="Q39" s="253">
        <v>15.584871506035725</v>
      </c>
      <c r="R39" s="253">
        <v>2.1440953746122049</v>
      </c>
      <c r="S39" s="253">
        <v>25.731576056546693</v>
      </c>
      <c r="T39" s="253">
        <v>3.7192207300488302</v>
      </c>
      <c r="U39" s="253">
        <v>8.3122490817499783E-2</v>
      </c>
      <c r="V39" s="253">
        <v>4.5024765888505129</v>
      </c>
      <c r="W39" s="253">
        <v>0</v>
      </c>
      <c r="X39" s="253">
        <v>0.51163481238411535</v>
      </c>
      <c r="Y39" s="253">
        <v>34.446041717297391</v>
      </c>
      <c r="Z39" s="253">
        <v>0</v>
      </c>
      <c r="AA39" s="254">
        <v>0</v>
      </c>
      <c r="AB39" s="273">
        <f>SUM(AC39:AM39)</f>
        <v>87.578609346960675</v>
      </c>
      <c r="AC39" s="253">
        <v>15.738624761483376</v>
      </c>
      <c r="AD39" s="253">
        <v>2.1652480446043318</v>
      </c>
      <c r="AE39" s="253">
        <v>25.985432085129325</v>
      </c>
      <c r="AF39" s="253">
        <v>3.7559128705487974</v>
      </c>
      <c r="AG39" s="253">
        <v>8.3942539514029524E-2</v>
      </c>
      <c r="AH39" s="253">
        <v>4.5468959754873861</v>
      </c>
      <c r="AI39" s="253">
        <v>0</v>
      </c>
      <c r="AJ39" s="253">
        <v>0.51668236878995033</v>
      </c>
      <c r="AK39" s="253">
        <v>34.785870701403475</v>
      </c>
      <c r="AL39" s="253">
        <v>0</v>
      </c>
      <c r="AM39" s="254">
        <v>0</v>
      </c>
      <c r="AN39" s="288">
        <f>SUM(AO39:AY39)</f>
        <v>93.073980309402515</v>
      </c>
      <c r="AO39" s="253">
        <v>16.726189900367661</v>
      </c>
      <c r="AP39" s="253">
        <v>2.3011127416979211</v>
      </c>
      <c r="AQ39" s="253">
        <v>27.615962530770386</v>
      </c>
      <c r="AR39" s="253">
        <v>3.9915883931470755</v>
      </c>
      <c r="AS39" s="253">
        <v>8.9209754848900938E-2</v>
      </c>
      <c r="AT39" s="253">
        <v>4.8322040010344276</v>
      </c>
      <c r="AU39" s="253">
        <v>0</v>
      </c>
      <c r="AV39" s="253">
        <v>0.54910308553146925</v>
      </c>
      <c r="AW39" s="253">
        <v>36.968609902004665</v>
      </c>
      <c r="AX39" s="253">
        <v>0</v>
      </c>
      <c r="AY39" s="254">
        <v>0</v>
      </c>
      <c r="AZ39" s="525"/>
      <c r="BA39" s="295">
        <f>SUM(BB39:BL39)+AZ39</f>
        <v>348.99629237185445</v>
      </c>
      <c r="BB39" s="273">
        <f t="shared" si="30"/>
        <v>62.717617118456559</v>
      </c>
      <c r="BC39" s="273">
        <f t="shared" si="30"/>
        <v>8.6284030457551921</v>
      </c>
      <c r="BD39" s="273">
        <f t="shared" si="30"/>
        <v>103.55062179010824</v>
      </c>
      <c r="BE39" s="273">
        <f t="shared" si="30"/>
        <v>14.967121264740081</v>
      </c>
      <c r="BF39" s="273">
        <f t="shared" si="30"/>
        <v>0.33450673950089244</v>
      </c>
      <c r="BG39" s="273">
        <f t="shared" si="30"/>
        <v>18.119148603501714</v>
      </c>
      <c r="BH39" s="273">
        <f t="shared" si="30"/>
        <v>0</v>
      </c>
      <c r="BI39" s="273">
        <f t="shared" si="30"/>
        <v>2.0589528925633447</v>
      </c>
      <c r="BJ39" s="273">
        <f t="shared" si="30"/>
        <v>138.61992091722846</v>
      </c>
      <c r="BK39" s="273">
        <f t="shared" si="30"/>
        <v>0</v>
      </c>
      <c r="BL39" s="299">
        <f t="shared" si="30"/>
        <v>0</v>
      </c>
    </row>
    <row r="40" spans="1:64" s="209" customFormat="1" ht="16.5" customHeight="1" x14ac:dyDescent="0.25">
      <c r="A40" s="1527"/>
      <c r="B40" s="129" t="s">
        <v>919</v>
      </c>
      <c r="C40" s="312" t="s">
        <v>922</v>
      </c>
      <c r="D40" s="276">
        <f t="shared" ref="D40:O40" si="31">SUM(D37:D39)</f>
        <v>28829.528515666065</v>
      </c>
      <c r="E40" s="274">
        <f t="shared" si="31"/>
        <v>16928.450760087024</v>
      </c>
      <c r="F40" s="274">
        <f t="shared" si="31"/>
        <v>5816.0392790765682</v>
      </c>
      <c r="G40" s="274">
        <f t="shared" si="31"/>
        <v>504.18015749297035</v>
      </c>
      <c r="H40" s="274">
        <f t="shared" si="31"/>
        <v>84.041009388249947</v>
      </c>
      <c r="I40" s="274">
        <f t="shared" si="31"/>
        <v>2.692590964849146</v>
      </c>
      <c r="J40" s="274">
        <f t="shared" si="31"/>
        <v>100.26543205429699</v>
      </c>
      <c r="K40" s="274">
        <f t="shared" si="31"/>
        <v>0</v>
      </c>
      <c r="L40" s="274">
        <f t="shared" si="31"/>
        <v>5092.2094868726235</v>
      </c>
      <c r="M40" s="274">
        <f t="shared" si="31"/>
        <v>301.64979972948072</v>
      </c>
      <c r="N40" s="274">
        <f t="shared" si="31"/>
        <v>0</v>
      </c>
      <c r="O40" s="282">
        <f t="shared" si="31"/>
        <v>0</v>
      </c>
      <c r="P40" s="274">
        <f t="shared" ref="P40:BL40" si="32">SUM(P37:P39)</f>
        <v>64933.379696150674</v>
      </c>
      <c r="Q40" s="274">
        <f t="shared" si="32"/>
        <v>18451.659948958295</v>
      </c>
      <c r="R40" s="274">
        <f t="shared" si="32"/>
        <v>22441.583372377729</v>
      </c>
      <c r="S40" s="274">
        <f t="shared" si="32"/>
        <v>6136.13867065669</v>
      </c>
      <c r="T40" s="274">
        <f t="shared" si="32"/>
        <v>15538.756887080635</v>
      </c>
      <c r="U40" s="274">
        <f t="shared" si="32"/>
        <v>15.778820016739854</v>
      </c>
      <c r="V40" s="274">
        <f>SUM(V37:V39)</f>
        <v>581.02017702915259</v>
      </c>
      <c r="W40" s="274">
        <f t="shared" si="32"/>
        <v>0</v>
      </c>
      <c r="X40" s="274">
        <f t="shared" si="32"/>
        <v>117.63057217854215</v>
      </c>
      <c r="Y40" s="274">
        <f>SUM(Y37:Y39)</f>
        <v>1650.8112478528931</v>
      </c>
      <c r="Z40" s="274">
        <f t="shared" si="32"/>
        <v>0</v>
      </c>
      <c r="AA40" s="282">
        <f t="shared" si="32"/>
        <v>0</v>
      </c>
      <c r="AB40" s="276">
        <f t="shared" si="32"/>
        <v>27807.793550763145</v>
      </c>
      <c r="AC40" s="274">
        <f t="shared" si="32"/>
        <v>8966.7564522985649</v>
      </c>
      <c r="AD40" s="274">
        <f t="shared" si="32"/>
        <v>3653.4403837287241</v>
      </c>
      <c r="AE40" s="274">
        <f t="shared" si="32"/>
        <v>7680.970736198894</v>
      </c>
      <c r="AF40" s="274">
        <f t="shared" si="32"/>
        <v>1288.3087240641728</v>
      </c>
      <c r="AG40" s="274">
        <f t="shared" si="32"/>
        <v>41.780699139133354</v>
      </c>
      <c r="AH40" s="274">
        <f t="shared" si="32"/>
        <v>1536.1078980226953</v>
      </c>
      <c r="AI40" s="274">
        <f t="shared" si="32"/>
        <v>0</v>
      </c>
      <c r="AJ40" s="274">
        <f>SUM(AJ37:AJ39)</f>
        <v>311.65161705375078</v>
      </c>
      <c r="AK40" s="274">
        <f>SUM(AK37:AK39)</f>
        <v>4328.7770402572069</v>
      </c>
      <c r="AL40" s="274">
        <f t="shared" si="32"/>
        <v>0</v>
      </c>
      <c r="AM40" s="282">
        <f t="shared" si="32"/>
        <v>0</v>
      </c>
      <c r="AN40" s="276">
        <f t="shared" si="32"/>
        <v>137476.66230332572</v>
      </c>
      <c r="AO40" s="274">
        <f t="shared" si="32"/>
        <v>37850.009623430495</v>
      </c>
      <c r="AP40" s="274">
        <f t="shared" si="32"/>
        <v>12994.800154928951</v>
      </c>
      <c r="AQ40" s="274">
        <f t="shared" si="32"/>
        <v>46856.350967152066</v>
      </c>
      <c r="AR40" s="274">
        <f t="shared" si="32"/>
        <v>6842.3304174379691</v>
      </c>
      <c r="AS40" s="274">
        <f t="shared" si="32"/>
        <v>222.06260564462553</v>
      </c>
      <c r="AT40" s="274">
        <f t="shared" si="32"/>
        <v>8158.1233556651341</v>
      </c>
      <c r="AU40" s="274">
        <f t="shared" si="32"/>
        <v>0</v>
      </c>
      <c r="AV40" s="274">
        <f t="shared" si="32"/>
        <v>1656.8812417007236</v>
      </c>
      <c r="AW40" s="274">
        <f>SUM(AW37:AW39)</f>
        <v>22896.103937365748</v>
      </c>
      <c r="AX40" s="274">
        <f t="shared" si="32"/>
        <v>0</v>
      </c>
      <c r="AY40" s="282">
        <f t="shared" si="32"/>
        <v>0</v>
      </c>
      <c r="AZ40" s="298">
        <f t="shared" si="32"/>
        <v>-3460.9612299981077</v>
      </c>
      <c r="BA40" s="296">
        <f t="shared" si="32"/>
        <v>255586.40283590753</v>
      </c>
      <c r="BB40" s="274">
        <f>SUM(BB37:BB39)</f>
        <v>82196.876784774402</v>
      </c>
      <c r="BC40" s="274">
        <f>SUM(BC37:BC39)</f>
        <v>44905.863190111973</v>
      </c>
      <c r="BD40" s="274">
        <f>SUM(BD37:BD39)</f>
        <v>61177.64053150062</v>
      </c>
      <c r="BE40" s="274">
        <f>SUM(BE37:BE39)</f>
        <v>23753.437037971027</v>
      </c>
      <c r="BF40" s="274">
        <f t="shared" si="32"/>
        <v>282.3147157653479</v>
      </c>
      <c r="BG40" s="274">
        <f t="shared" si="32"/>
        <v>10375.516862771279</v>
      </c>
      <c r="BH40" s="274">
        <f t="shared" si="32"/>
        <v>0</v>
      </c>
      <c r="BI40" s="274">
        <f t="shared" si="32"/>
        <v>7178.3729178056401</v>
      </c>
      <c r="BJ40" s="274">
        <f>SUM(BJ37:BJ39)</f>
        <v>29177.342025205329</v>
      </c>
      <c r="BK40" s="274">
        <f t="shared" si="32"/>
        <v>0</v>
      </c>
      <c r="BL40" s="298">
        <f t="shared" si="32"/>
        <v>0</v>
      </c>
    </row>
    <row r="41" spans="1:64" ht="14.85" customHeight="1" x14ac:dyDescent="0.25">
      <c r="A41" s="1525" t="s">
        <v>303</v>
      </c>
      <c r="B41" s="124">
        <v>5.0999999999999996</v>
      </c>
      <c r="C41" s="310" t="s">
        <v>37</v>
      </c>
      <c r="D41" s="272">
        <f>SUM(E41:O41)</f>
        <v>907848.64000000013</v>
      </c>
      <c r="E41" s="251">
        <v>326885.5799999999</v>
      </c>
      <c r="F41" s="251">
        <v>202513.45</v>
      </c>
      <c r="G41" s="251">
        <v>175422.56000000003</v>
      </c>
      <c r="H41" s="251">
        <v>118497.20000000001</v>
      </c>
      <c r="I41" s="251">
        <v>394.22</v>
      </c>
      <c r="J41" s="251">
        <v>68689.550000000017</v>
      </c>
      <c r="K41" s="251">
        <v>0</v>
      </c>
      <c r="L41" s="251">
        <v>3779.15</v>
      </c>
      <c r="M41" s="251">
        <v>11666.93</v>
      </c>
      <c r="N41" s="251">
        <v>0</v>
      </c>
      <c r="O41" s="252">
        <v>0</v>
      </c>
      <c r="P41" s="272">
        <f>SUM(Q41:AA41)</f>
        <v>1006006.4300000002</v>
      </c>
      <c r="Q41" s="251">
        <v>303576.43</v>
      </c>
      <c r="R41" s="251">
        <v>234957.84000000003</v>
      </c>
      <c r="S41" s="251">
        <v>191417.03999999998</v>
      </c>
      <c r="T41" s="251">
        <v>171142.72999999998</v>
      </c>
      <c r="U41" s="251">
        <v>1067.03</v>
      </c>
      <c r="V41" s="251">
        <v>70827.320000000007</v>
      </c>
      <c r="W41" s="251">
        <v>0</v>
      </c>
      <c r="X41" s="251">
        <v>23923.66</v>
      </c>
      <c r="Y41" s="251">
        <v>9094.380000000001</v>
      </c>
      <c r="Z41" s="251">
        <v>0</v>
      </c>
      <c r="AA41" s="252">
        <v>0</v>
      </c>
      <c r="AB41" s="272">
        <f>SUM(AC41:AM41)</f>
        <v>1108561.0900000001</v>
      </c>
      <c r="AC41" s="251">
        <v>325937.96000000002</v>
      </c>
      <c r="AD41" s="251">
        <v>251002.69999999998</v>
      </c>
      <c r="AE41" s="251">
        <v>182420.07999999996</v>
      </c>
      <c r="AF41" s="251">
        <v>200060.63000000003</v>
      </c>
      <c r="AG41" s="251">
        <v>455.49</v>
      </c>
      <c r="AH41" s="251">
        <v>124269.97000000002</v>
      </c>
      <c r="AI41" s="251">
        <v>0</v>
      </c>
      <c r="AJ41" s="251">
        <v>16126.76</v>
      </c>
      <c r="AK41" s="251">
        <v>8287.5</v>
      </c>
      <c r="AL41" s="251">
        <v>0</v>
      </c>
      <c r="AM41" s="252">
        <v>0</v>
      </c>
      <c r="AN41" s="275">
        <f>SUM(AO41:AY41)</f>
        <v>986946.90000000026</v>
      </c>
      <c r="AO41" s="251">
        <v>319607.67000000004</v>
      </c>
      <c r="AP41" s="251">
        <v>174021.1</v>
      </c>
      <c r="AQ41" s="251">
        <v>208600.16000000009</v>
      </c>
      <c r="AR41" s="251">
        <v>180450.30000000002</v>
      </c>
      <c r="AS41" s="251">
        <v>636.81000000000006</v>
      </c>
      <c r="AT41" s="251">
        <v>94941.69</v>
      </c>
      <c r="AU41" s="251">
        <v>0</v>
      </c>
      <c r="AV41" s="249">
        <v>2471.0100000000007</v>
      </c>
      <c r="AW41" s="251">
        <v>6218.16</v>
      </c>
      <c r="AX41" s="251">
        <v>0</v>
      </c>
      <c r="AY41" s="252">
        <v>0</v>
      </c>
      <c r="AZ41" s="854">
        <v>65859.044242872536</v>
      </c>
      <c r="BA41" s="293">
        <f>SUM(BB41:BL41)+AZ41</f>
        <v>4075222.1042428734</v>
      </c>
      <c r="BB41" s="273">
        <f t="shared" ref="BB41:BL44" si="33">E41+Q41+AC41+AO41</f>
        <v>1276007.6400000001</v>
      </c>
      <c r="BC41" s="273">
        <f t="shared" si="33"/>
        <v>862495.09</v>
      </c>
      <c r="BD41" s="273">
        <f t="shared" si="33"/>
        <v>757859.84000000008</v>
      </c>
      <c r="BE41" s="273">
        <f t="shared" si="33"/>
        <v>670150.8600000001</v>
      </c>
      <c r="BF41" s="273">
        <f t="shared" si="33"/>
        <v>2553.5500000000002</v>
      </c>
      <c r="BG41" s="273">
        <f t="shared" si="33"/>
        <v>358728.53</v>
      </c>
      <c r="BH41" s="273">
        <f t="shared" si="33"/>
        <v>0</v>
      </c>
      <c r="BI41" s="273">
        <f t="shared" si="33"/>
        <v>46300.58</v>
      </c>
      <c r="BJ41" s="273">
        <f t="shared" si="33"/>
        <v>35266.97</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12121.395681024411</v>
      </c>
      <c r="E43" s="253">
        <v>4674.4470091946414</v>
      </c>
      <c r="F43" s="253">
        <v>2908.3751021935805</v>
      </c>
      <c r="G43" s="253">
        <v>2521.1694959662373</v>
      </c>
      <c r="H43" s="253">
        <v>1730.3916213203966</v>
      </c>
      <c r="I43" s="253">
        <v>0.44144520734051151</v>
      </c>
      <c r="J43" s="253">
        <v>62.015229897517933</v>
      </c>
      <c r="K43" s="253">
        <v>0</v>
      </c>
      <c r="L43" s="253">
        <v>59.495610484426166</v>
      </c>
      <c r="M43" s="253">
        <v>165.06016676027338</v>
      </c>
      <c r="N43" s="253">
        <v>0</v>
      </c>
      <c r="O43" s="254">
        <v>0</v>
      </c>
      <c r="P43" s="273">
        <f>SUM(Q43:AA43)</f>
        <v>15215.705447835411</v>
      </c>
      <c r="Q43" s="253">
        <v>4923.7705498016676</v>
      </c>
      <c r="R43" s="253">
        <v>3712.7185166959434</v>
      </c>
      <c r="S43" s="253">
        <v>3067.9946913877538</v>
      </c>
      <c r="T43" s="253">
        <v>2737.2076080434235</v>
      </c>
      <c r="U43" s="253">
        <v>2.0028171748329897</v>
      </c>
      <c r="V43" s="253">
        <v>281.36032620727667</v>
      </c>
      <c r="W43" s="253">
        <v>0</v>
      </c>
      <c r="X43" s="253">
        <v>345.46806819642745</v>
      </c>
      <c r="Y43" s="253">
        <v>145.18287032808431</v>
      </c>
      <c r="Z43" s="253">
        <v>0</v>
      </c>
      <c r="AA43" s="254">
        <v>0</v>
      </c>
      <c r="AB43" s="273">
        <f>SUM(AC43:AM43)</f>
        <v>23114.717884584479</v>
      </c>
      <c r="AC43" s="253">
        <v>7518.5103597835368</v>
      </c>
      <c r="AD43" s="253">
        <v>5469.8810725228332</v>
      </c>
      <c r="AE43" s="253">
        <v>4324.3741041827125</v>
      </c>
      <c r="AF43" s="253">
        <v>4313.6664169493761</v>
      </c>
      <c r="AG43" s="253">
        <v>6.8025501810325633</v>
      </c>
      <c r="AH43" s="253">
        <v>955.63776965128761</v>
      </c>
      <c r="AI43" s="253">
        <v>0</v>
      </c>
      <c r="AJ43" s="253">
        <v>327.15653539726918</v>
      </c>
      <c r="AK43" s="253">
        <v>198.68907591643463</v>
      </c>
      <c r="AL43" s="253">
        <v>0</v>
      </c>
      <c r="AM43" s="254">
        <v>0</v>
      </c>
      <c r="AN43" s="288">
        <f>SUM(AO43:AY43)</f>
        <v>61646.415386777968</v>
      </c>
      <c r="AO43" s="253">
        <v>20045.73126130072</v>
      </c>
      <c r="AP43" s="253">
        <v>13050.972180891726</v>
      </c>
      <c r="AQ43" s="253">
        <v>12128.593185986625</v>
      </c>
      <c r="AR43" s="253">
        <v>10677.354715395986</v>
      </c>
      <c r="AS43" s="253">
        <v>32.524954394387166</v>
      </c>
      <c r="AT43" s="253">
        <v>4569.1797999708442</v>
      </c>
      <c r="AU43" s="253">
        <v>0</v>
      </c>
      <c r="AV43" s="253">
        <v>619.06288419790292</v>
      </c>
      <c r="AW43" s="253">
        <v>522.99640463976914</v>
      </c>
      <c r="AX43" s="253">
        <v>0</v>
      </c>
      <c r="AY43" s="254">
        <v>0</v>
      </c>
      <c r="AZ43" s="525">
        <v>-212443.56022562279</v>
      </c>
      <c r="BA43" s="295">
        <f>SUM(BB43:BL43)+AZ43</f>
        <v>-100345.32582540052</v>
      </c>
      <c r="BB43" s="273">
        <f t="shared" si="33"/>
        <v>37162.459180080565</v>
      </c>
      <c r="BC43" s="273">
        <f t="shared" si="33"/>
        <v>25141.946872304085</v>
      </c>
      <c r="BD43" s="273">
        <f t="shared" si="33"/>
        <v>22042.13147752333</v>
      </c>
      <c r="BE43" s="273">
        <f t="shared" si="33"/>
        <v>19458.620361709181</v>
      </c>
      <c r="BF43" s="273">
        <f t="shared" si="33"/>
        <v>41.771766957593229</v>
      </c>
      <c r="BG43" s="273">
        <f t="shared" si="33"/>
        <v>5868.1931257269262</v>
      </c>
      <c r="BH43" s="273">
        <f t="shared" si="33"/>
        <v>0</v>
      </c>
      <c r="BI43" s="273">
        <f t="shared" si="33"/>
        <v>1351.1830982760257</v>
      </c>
      <c r="BJ43" s="273">
        <f t="shared" si="33"/>
        <v>1031.9285176445615</v>
      </c>
      <c r="BK43" s="273">
        <f t="shared" si="33"/>
        <v>0</v>
      </c>
      <c r="BL43" s="299">
        <f t="shared" si="33"/>
        <v>0</v>
      </c>
    </row>
    <row r="44" spans="1:64" x14ac:dyDescent="0.25">
      <c r="A44" s="1526"/>
      <c r="B44" s="126" t="s">
        <v>82</v>
      </c>
      <c r="C44" s="131" t="s">
        <v>923</v>
      </c>
      <c r="D44" s="273">
        <f>SUM(E44:O44)</f>
        <v>5843.2840053474001</v>
      </c>
      <c r="E44" s="253">
        <v>1050.08808681354</v>
      </c>
      <c r="F44" s="253">
        <v>144.46631844223623</v>
      </c>
      <c r="G44" s="253">
        <v>1733.7596566934617</v>
      </c>
      <c r="H44" s="253">
        <v>250.59618742071146</v>
      </c>
      <c r="I44" s="253">
        <v>5.6006837990239582</v>
      </c>
      <c r="J44" s="253">
        <v>303.37093413171391</v>
      </c>
      <c r="K44" s="253">
        <v>0</v>
      </c>
      <c r="L44" s="253">
        <v>34.47327885094009</v>
      </c>
      <c r="M44" s="253">
        <v>2320.9288591957729</v>
      </c>
      <c r="N44" s="253">
        <v>0</v>
      </c>
      <c r="O44" s="254">
        <v>0</v>
      </c>
      <c r="P44" s="273">
        <f>SUM(Q44:AA44)</f>
        <v>6208.5668867343093</v>
      </c>
      <c r="Q44" s="253">
        <v>1115.7325432031814</v>
      </c>
      <c r="R44" s="253">
        <v>153.49738265469725</v>
      </c>
      <c r="S44" s="253">
        <v>1842.1426691312961</v>
      </c>
      <c r="T44" s="253">
        <v>266.26177843457305</v>
      </c>
      <c r="U44" s="253">
        <v>5.9508009444463328</v>
      </c>
      <c r="V44" s="253">
        <v>322.33564795484119</v>
      </c>
      <c r="W44" s="253">
        <v>0</v>
      </c>
      <c r="X44" s="253">
        <v>36.628316774477938</v>
      </c>
      <c r="Y44" s="253">
        <v>2466.0177476367962</v>
      </c>
      <c r="Z44" s="253">
        <v>0</v>
      </c>
      <c r="AA44" s="254">
        <v>0</v>
      </c>
      <c r="AB44" s="273">
        <f>SUM(AC44:AM44)</f>
        <v>6269.8177844481706</v>
      </c>
      <c r="AC44" s="253">
        <v>1126.7398531229287</v>
      </c>
      <c r="AD44" s="253">
        <v>155.01171803286917</v>
      </c>
      <c r="AE44" s="253">
        <v>1860.3164110365963</v>
      </c>
      <c r="AF44" s="253">
        <v>268.88859606471789</v>
      </c>
      <c r="AG44" s="253">
        <v>6.0095088405862036</v>
      </c>
      <c r="AH44" s="253">
        <v>325.51566488348197</v>
      </c>
      <c r="AI44" s="253">
        <v>0</v>
      </c>
      <c r="AJ44" s="253">
        <v>36.989675091963115</v>
      </c>
      <c r="AK44" s="253">
        <v>2490.3463573750282</v>
      </c>
      <c r="AL44" s="253">
        <v>0</v>
      </c>
      <c r="AM44" s="254">
        <v>0</v>
      </c>
      <c r="AN44" s="288">
        <f>SUM(AO44:AY44)</f>
        <v>6663.2354791269881</v>
      </c>
      <c r="AO44" s="253">
        <v>1197.4403759703221</v>
      </c>
      <c r="AP44" s="253">
        <v>164.73837275447229</v>
      </c>
      <c r="AQ44" s="253">
        <v>1977.0472984347223</v>
      </c>
      <c r="AR44" s="253">
        <v>285.76078202386935</v>
      </c>
      <c r="AS44" s="253">
        <v>6.3865927041842392</v>
      </c>
      <c r="AT44" s="253">
        <v>345.94107864557793</v>
      </c>
      <c r="AU44" s="253">
        <v>0</v>
      </c>
      <c r="AV44" s="253">
        <v>39.310698318139593</v>
      </c>
      <c r="AW44" s="253">
        <v>2646.6102802757</v>
      </c>
      <c r="AX44" s="253">
        <v>0</v>
      </c>
      <c r="AY44" s="254">
        <v>0</v>
      </c>
      <c r="AZ44" s="525"/>
      <c r="BA44" s="295">
        <f>SUM(BB44:BL44)+AZ44</f>
        <v>24984.90415565687</v>
      </c>
      <c r="BB44" s="270">
        <f t="shared" si="33"/>
        <v>4490.0008591099722</v>
      </c>
      <c r="BC44" s="273">
        <f t="shared" si="33"/>
        <v>617.713791884275</v>
      </c>
      <c r="BD44" s="270">
        <f t="shared" si="33"/>
        <v>7413.2660352960766</v>
      </c>
      <c r="BE44" s="273">
        <f t="shared" si="33"/>
        <v>1071.5073439438718</v>
      </c>
      <c r="BF44" s="270">
        <f t="shared" si="33"/>
        <v>23.947586288240732</v>
      </c>
      <c r="BG44" s="270">
        <f t="shared" si="33"/>
        <v>1297.1633256156151</v>
      </c>
      <c r="BH44" s="270">
        <f t="shared" si="33"/>
        <v>0</v>
      </c>
      <c r="BI44" s="270">
        <f t="shared" si="33"/>
        <v>147.40196903552075</v>
      </c>
      <c r="BJ44" s="270">
        <f t="shared" si="33"/>
        <v>9923.9032444832974</v>
      </c>
      <c r="BK44" s="270">
        <f t="shared" si="33"/>
        <v>0</v>
      </c>
      <c r="BL44" s="290">
        <f t="shared" si="33"/>
        <v>0</v>
      </c>
    </row>
    <row r="45" spans="1:64" s="209" customFormat="1" ht="24" x14ac:dyDescent="0.25">
      <c r="A45" s="1527"/>
      <c r="B45" s="128" t="s">
        <v>217</v>
      </c>
      <c r="C45" s="312" t="s">
        <v>306</v>
      </c>
      <c r="D45" s="277">
        <f>SUM(D41:D44)</f>
        <v>925813.31968637195</v>
      </c>
      <c r="E45" s="277">
        <f t="shared" ref="E45:BL45" si="34">SUM(E41:E44)</f>
        <v>332610.11509600806</v>
      </c>
      <c r="F45" s="277">
        <f t="shared" si="34"/>
        <v>205566.29142063583</v>
      </c>
      <c r="G45" s="277">
        <f t="shared" si="34"/>
        <v>179677.48915265972</v>
      </c>
      <c r="H45" s="277">
        <f t="shared" si="34"/>
        <v>120478.18780874112</v>
      </c>
      <c r="I45" s="277">
        <f>SUM(I41:I44)</f>
        <v>400.26212900636449</v>
      </c>
      <c r="J45" s="277">
        <f t="shared" si="34"/>
        <v>69054.936164029248</v>
      </c>
      <c r="K45" s="277">
        <f t="shared" si="34"/>
        <v>0</v>
      </c>
      <c r="L45" s="277">
        <f t="shared" si="34"/>
        <v>3873.1188893353665</v>
      </c>
      <c r="M45" s="277">
        <f t="shared" si="34"/>
        <v>14152.919025956046</v>
      </c>
      <c r="N45" s="277">
        <f t="shared" si="34"/>
        <v>0</v>
      </c>
      <c r="O45" s="282">
        <f t="shared" si="34"/>
        <v>0</v>
      </c>
      <c r="P45" s="277">
        <f t="shared" si="34"/>
        <v>1027430.7023345699</v>
      </c>
      <c r="Q45" s="277">
        <f t="shared" si="34"/>
        <v>309615.9330930048</v>
      </c>
      <c r="R45" s="277">
        <f t="shared" si="34"/>
        <v>238824.05589935067</v>
      </c>
      <c r="S45" s="277">
        <f t="shared" si="34"/>
        <v>196327.17736051904</v>
      </c>
      <c r="T45" s="277">
        <f t="shared" si="34"/>
        <v>174146.19938647797</v>
      </c>
      <c r="U45" s="277">
        <f t="shared" si="34"/>
        <v>1074.9836181192793</v>
      </c>
      <c r="V45" s="277">
        <f t="shared" si="34"/>
        <v>71431.015974162117</v>
      </c>
      <c r="W45" s="277">
        <f t="shared" si="34"/>
        <v>0</v>
      </c>
      <c r="X45" s="277">
        <f t="shared" si="34"/>
        <v>24305.756384970904</v>
      </c>
      <c r="Y45" s="277">
        <f>SUM(Y41:Y44)</f>
        <v>11705.580617964883</v>
      </c>
      <c r="Z45" s="277">
        <f t="shared" si="34"/>
        <v>0</v>
      </c>
      <c r="AA45" s="283">
        <f t="shared" si="34"/>
        <v>0</v>
      </c>
      <c r="AB45" s="277">
        <f t="shared" si="34"/>
        <v>1137945.6256690328</v>
      </c>
      <c r="AC45" s="277">
        <f t="shared" si="34"/>
        <v>334583.21021290647</v>
      </c>
      <c r="AD45" s="277">
        <f t="shared" si="34"/>
        <v>256627.5927905557</v>
      </c>
      <c r="AE45" s="277">
        <f t="shared" si="34"/>
        <v>188604.77051521925</v>
      </c>
      <c r="AF45" s="277">
        <f t="shared" si="34"/>
        <v>204643.18501301415</v>
      </c>
      <c r="AG45" s="277">
        <f t="shared" si="34"/>
        <v>468.30205902161879</v>
      </c>
      <c r="AH45" s="277">
        <f t="shared" si="34"/>
        <v>125551.12343453479</v>
      </c>
      <c r="AI45" s="277">
        <f t="shared" si="34"/>
        <v>0</v>
      </c>
      <c r="AJ45" s="277">
        <f t="shared" si="34"/>
        <v>16490.906210489233</v>
      </c>
      <c r="AK45" s="277">
        <f t="shared" si="34"/>
        <v>10976.535433291463</v>
      </c>
      <c r="AL45" s="277">
        <f t="shared" si="34"/>
        <v>0</v>
      </c>
      <c r="AM45" s="283">
        <f t="shared" si="34"/>
        <v>0</v>
      </c>
      <c r="AN45" s="849">
        <f t="shared" si="34"/>
        <v>1055256.5508659051</v>
      </c>
      <c r="AO45" s="277">
        <f t="shared" si="34"/>
        <v>340850.84163727111</v>
      </c>
      <c r="AP45" s="277">
        <f t="shared" si="34"/>
        <v>187236.81055364621</v>
      </c>
      <c r="AQ45" s="277">
        <f t="shared" si="34"/>
        <v>222705.80048442143</v>
      </c>
      <c r="AR45" s="277">
        <f t="shared" si="34"/>
        <v>191413.41549741986</v>
      </c>
      <c r="AS45" s="277">
        <f t="shared" si="34"/>
        <v>675.72154709857148</v>
      </c>
      <c r="AT45" s="277">
        <f t="shared" si="34"/>
        <v>99856.810878616438</v>
      </c>
      <c r="AU45" s="277">
        <f t="shared" si="34"/>
        <v>0</v>
      </c>
      <c r="AV45" s="274">
        <f t="shared" si="34"/>
        <v>3129.3835825160431</v>
      </c>
      <c r="AW45" s="277">
        <f>SUM(AW41:AW44)</f>
        <v>9387.7666849154684</v>
      </c>
      <c r="AX45" s="277">
        <f t="shared" si="34"/>
        <v>0</v>
      </c>
      <c r="AY45" s="283">
        <f t="shared" si="34"/>
        <v>0</v>
      </c>
      <c r="AZ45" s="304">
        <f t="shared" si="34"/>
        <v>-146584.51598275025</v>
      </c>
      <c r="BA45" s="296">
        <f t="shared" si="34"/>
        <v>3999861.6825731294</v>
      </c>
      <c r="BB45" s="274">
        <f t="shared" si="34"/>
        <v>1317660.1000391906</v>
      </c>
      <c r="BC45" s="274">
        <f t="shared" si="34"/>
        <v>888254.75066418829</v>
      </c>
      <c r="BD45" s="274">
        <f t="shared" si="34"/>
        <v>787315.23751281947</v>
      </c>
      <c r="BE45" s="274">
        <f t="shared" si="34"/>
        <v>690680.98770565318</v>
      </c>
      <c r="BF45" s="274">
        <f t="shared" si="34"/>
        <v>2619.2693532458343</v>
      </c>
      <c r="BG45" s="274">
        <f t="shared" si="34"/>
        <v>365893.88645134261</v>
      </c>
      <c r="BH45" s="274">
        <f t="shared" si="34"/>
        <v>0</v>
      </c>
      <c r="BI45" s="274">
        <f t="shared" si="34"/>
        <v>47799.165067311551</v>
      </c>
      <c r="BJ45" s="274">
        <f>SUM(BJ41:BJ44)</f>
        <v>46222.801762127863</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786261.80999999971</v>
      </c>
      <c r="E51" s="251">
        <v>167054.21900002382</v>
      </c>
      <c r="F51" s="251">
        <v>11216.275184460934</v>
      </c>
      <c r="G51" s="251">
        <v>400101.03629067494</v>
      </c>
      <c r="H51" s="251">
        <v>24077.1581163915</v>
      </c>
      <c r="I51" s="251">
        <v>2269.8497211366625</v>
      </c>
      <c r="J51" s="251">
        <v>52851.033920178626</v>
      </c>
      <c r="K51" s="251">
        <v>0</v>
      </c>
      <c r="L51" s="251">
        <v>2615.7390529028926</v>
      </c>
      <c r="M51" s="251">
        <v>126076.49871423036</v>
      </c>
      <c r="N51" s="251">
        <v>0</v>
      </c>
      <c r="O51" s="252">
        <v>0</v>
      </c>
      <c r="P51" s="272">
        <f>SUM(Q51:AA51)</f>
        <v>827621.54999999981</v>
      </c>
      <c r="Q51" s="251">
        <v>172352.77355679974</v>
      </c>
      <c r="R51" s="251">
        <v>11958.032855165435</v>
      </c>
      <c r="S51" s="251">
        <v>418466.27156842139</v>
      </c>
      <c r="T51" s="251">
        <v>25450.203534592074</v>
      </c>
      <c r="U51" s="251">
        <v>2303.2003173445578</v>
      </c>
      <c r="V51" s="251">
        <v>56440.28701363648</v>
      </c>
      <c r="W51" s="251">
        <v>0</v>
      </c>
      <c r="X51" s="251">
        <v>4402.5668786729329</v>
      </c>
      <c r="Y51" s="251">
        <v>136248.21427536738</v>
      </c>
      <c r="Z51" s="251">
        <v>0</v>
      </c>
      <c r="AA51" s="252">
        <v>0</v>
      </c>
      <c r="AB51" s="272">
        <f>SUM(AC51:AM51)</f>
        <v>662007.99999999988</v>
      </c>
      <c r="AC51" s="251">
        <v>143116.07797855913</v>
      </c>
      <c r="AD51" s="251">
        <v>9768.7313422281732</v>
      </c>
      <c r="AE51" s="251">
        <v>331155.56415679632</v>
      </c>
      <c r="AF51" s="251">
        <v>21005.353156977537</v>
      </c>
      <c r="AG51" s="251">
        <v>1911.243308269773</v>
      </c>
      <c r="AH51" s="251">
        <v>44997.699837997025</v>
      </c>
      <c r="AI51" s="251">
        <v>0</v>
      </c>
      <c r="AJ51" s="251">
        <v>3842.752895628365</v>
      </c>
      <c r="AK51" s="251">
        <v>106210.57732354358</v>
      </c>
      <c r="AL51" s="251">
        <v>0</v>
      </c>
      <c r="AM51" s="252">
        <v>0</v>
      </c>
      <c r="AN51" s="275">
        <f>SUM(AO51:AY51)</f>
        <v>788092.39999999991</v>
      </c>
      <c r="AO51" s="251">
        <v>165943.2773006277</v>
      </c>
      <c r="AP51" s="251">
        <v>11380.532531823472</v>
      </c>
      <c r="AQ51" s="251">
        <v>396411.64690585854</v>
      </c>
      <c r="AR51" s="251">
        <v>26201.569409751901</v>
      </c>
      <c r="AS51" s="251">
        <v>2263.6022347934627</v>
      </c>
      <c r="AT51" s="251">
        <v>57171.958750793157</v>
      </c>
      <c r="AU51" s="251">
        <v>0</v>
      </c>
      <c r="AV51" s="249">
        <v>2811.6649091270224</v>
      </c>
      <c r="AW51" s="251">
        <v>125908.14795722457</v>
      </c>
      <c r="AX51" s="251">
        <v>0</v>
      </c>
      <c r="AY51" s="252">
        <v>0</v>
      </c>
      <c r="AZ51" s="854">
        <v>36263.158318705195</v>
      </c>
      <c r="BA51" s="293">
        <f>SUM(BB51:BL51)+AZ51</f>
        <v>3100246.9183187047</v>
      </c>
      <c r="BB51" s="273">
        <f t="shared" ref="BB51:BL54" si="37">E51+Q51+AC51+AO51</f>
        <v>648466.34783601039</v>
      </c>
      <c r="BC51" s="273">
        <f t="shared" si="37"/>
        <v>44323.57191367801</v>
      </c>
      <c r="BD51" s="273">
        <f t="shared" si="37"/>
        <v>1546134.5189217511</v>
      </c>
      <c r="BE51" s="273">
        <f t="shared" si="37"/>
        <v>96734.284217713008</v>
      </c>
      <c r="BF51" s="273">
        <f t="shared" si="37"/>
        <v>8747.8955815444569</v>
      </c>
      <c r="BG51" s="273">
        <f t="shared" si="37"/>
        <v>211460.97952260528</v>
      </c>
      <c r="BH51" s="273">
        <f t="shared" si="37"/>
        <v>0</v>
      </c>
      <c r="BI51" s="273">
        <f t="shared" si="37"/>
        <v>13672.723736331212</v>
      </c>
      <c r="BJ51" s="273">
        <f t="shared" si="37"/>
        <v>494443.43827036588</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127737.91177186617</v>
      </c>
      <c r="E53" s="253">
        <v>22955.594707243901</v>
      </c>
      <c r="F53" s="253">
        <v>3158.125776924916</v>
      </c>
      <c r="G53" s="253">
        <v>37901.090869048654</v>
      </c>
      <c r="H53" s="253">
        <v>5478.1923400982714</v>
      </c>
      <c r="I53" s="253">
        <v>122.43451667369517</v>
      </c>
      <c r="J53" s="253">
        <v>6631.8819319413815</v>
      </c>
      <c r="K53" s="253">
        <v>0</v>
      </c>
      <c r="L53" s="253">
        <v>753.6078424937898</v>
      </c>
      <c r="M53" s="253">
        <v>50736.983787441561</v>
      </c>
      <c r="N53" s="253">
        <v>0</v>
      </c>
      <c r="O53" s="254">
        <v>0</v>
      </c>
      <c r="P53" s="273">
        <f>SUM(Q53:AA53)</f>
        <v>62174.39495146228</v>
      </c>
      <c r="Q53" s="253">
        <v>11173.270267819003</v>
      </c>
      <c r="R53" s="253">
        <v>1537.1674441617872</v>
      </c>
      <c r="S53" s="253">
        <v>18447.752590413784</v>
      </c>
      <c r="T53" s="253">
        <v>2666.422908037252</v>
      </c>
      <c r="U53" s="253">
        <v>59.59305181813923</v>
      </c>
      <c r="V53" s="253">
        <v>3227.9629499846351</v>
      </c>
      <c r="W53" s="253">
        <v>0</v>
      </c>
      <c r="X53" s="253">
        <v>366.8066198029702</v>
      </c>
      <c r="Y53" s="253">
        <v>24695.419119424707</v>
      </c>
      <c r="Z53" s="253">
        <v>0</v>
      </c>
      <c r="AA53" s="254">
        <v>0</v>
      </c>
      <c r="AB53" s="273">
        <f>SUM(AC53:AM53)</f>
        <v>85572.466517446985</v>
      </c>
      <c r="AC53" s="253">
        <v>15378.103745597295</v>
      </c>
      <c r="AD53" s="253">
        <v>2115.6492113824811</v>
      </c>
      <c r="AE53" s="253">
        <v>25390.189837757353</v>
      </c>
      <c r="AF53" s="253">
        <v>3669.877048220555</v>
      </c>
      <c r="AG53" s="253">
        <v>82.019687290262354</v>
      </c>
      <c r="AH53" s="253">
        <v>4442.7412871932265</v>
      </c>
      <c r="AI53" s="253">
        <v>0</v>
      </c>
      <c r="AJ53" s="253">
        <v>504.84684597207081</v>
      </c>
      <c r="AK53" s="253">
        <v>33989.038854033744</v>
      </c>
      <c r="AL53" s="253">
        <v>0</v>
      </c>
      <c r="AM53" s="254">
        <v>0</v>
      </c>
      <c r="AN53" s="288">
        <f>SUM(AO53:AY53)</f>
        <v>99210.140261691151</v>
      </c>
      <c r="AO53" s="253">
        <v>17828.910298483508</v>
      </c>
      <c r="AP53" s="253">
        <v>2452.8199729173161</v>
      </c>
      <c r="AQ53" s="253">
        <v>29436.621352515205</v>
      </c>
      <c r="AR53" s="253">
        <v>4254.7449140418303</v>
      </c>
      <c r="AS53" s="253">
        <v>95.09115503440492</v>
      </c>
      <c r="AT53" s="253">
        <v>5150.7804342531217</v>
      </c>
      <c r="AU53" s="253">
        <v>0</v>
      </c>
      <c r="AV53" s="253">
        <v>585.30422737493188</v>
      </c>
      <c r="AW53" s="253">
        <v>39405.867907070839</v>
      </c>
      <c r="AX53" s="253">
        <v>0</v>
      </c>
      <c r="AY53" s="254">
        <v>0</v>
      </c>
      <c r="AZ53" s="525">
        <v>-16338</v>
      </c>
      <c r="BA53" s="295">
        <f>SUM(BB53:BL53)+AZ53</f>
        <v>358356.91350246652</v>
      </c>
      <c r="BB53" s="273">
        <f t="shared" si="37"/>
        <v>67335.8790191437</v>
      </c>
      <c r="BC53" s="273">
        <f t="shared" si="37"/>
        <v>9263.7624053865002</v>
      </c>
      <c r="BD53" s="273">
        <f t="shared" si="37"/>
        <v>111175.65464973499</v>
      </c>
      <c r="BE53" s="273">
        <f t="shared" si="37"/>
        <v>16069.237210397909</v>
      </c>
      <c r="BF53" s="273">
        <f t="shared" si="37"/>
        <v>359.13841081650173</v>
      </c>
      <c r="BG53" s="273">
        <f t="shared" si="37"/>
        <v>19453.366603372364</v>
      </c>
      <c r="BH53" s="273">
        <f t="shared" si="37"/>
        <v>0</v>
      </c>
      <c r="BI53" s="273">
        <f t="shared" si="37"/>
        <v>2210.5655356437628</v>
      </c>
      <c r="BJ53" s="273">
        <f t="shared" si="37"/>
        <v>148827.30966797084</v>
      </c>
      <c r="BK53" s="273">
        <f t="shared" si="37"/>
        <v>0</v>
      </c>
      <c r="BL53" s="299">
        <f t="shared" si="37"/>
        <v>0</v>
      </c>
    </row>
    <row r="54" spans="1:64" ht="16.5" customHeight="1" x14ac:dyDescent="0.25">
      <c r="A54" s="1538"/>
      <c r="B54" s="126" t="s">
        <v>91</v>
      </c>
      <c r="C54" s="131" t="s">
        <v>925</v>
      </c>
      <c r="D54" s="273">
        <f>SUM(E54:O54)</f>
        <v>195.06267917377909</v>
      </c>
      <c r="E54" s="253">
        <v>35.054430932137983</v>
      </c>
      <c r="F54" s="253">
        <v>4.8226283541800141</v>
      </c>
      <c r="G54" s="253">
        <v>57.877009463949825</v>
      </c>
      <c r="H54" s="253">
        <v>8.3654950990375969</v>
      </c>
      <c r="I54" s="253">
        <v>0.18696410888860113</v>
      </c>
      <c r="J54" s="253">
        <v>10.127241315162802</v>
      </c>
      <c r="K54" s="253">
        <v>0</v>
      </c>
      <c r="L54" s="253">
        <v>1.1507998116154141</v>
      </c>
      <c r="M54" s="253">
        <v>77.478110088806858</v>
      </c>
      <c r="N54" s="253">
        <v>0</v>
      </c>
      <c r="O54" s="254">
        <v>0</v>
      </c>
      <c r="P54" s="273">
        <f>SUM(Q54:AA54)</f>
        <v>207.25668813080432</v>
      </c>
      <c r="Q54" s="253">
        <v>37.245798581656928</v>
      </c>
      <c r="R54" s="253">
        <v>5.1241066974303093</v>
      </c>
      <c r="S54" s="253">
        <v>61.495091481476557</v>
      </c>
      <c r="T54" s="253">
        <v>8.8884496826601058</v>
      </c>
      <c r="U54" s="253">
        <v>0.19865184960910437</v>
      </c>
      <c r="V54" s="253">
        <v>10.76032844300356</v>
      </c>
      <c r="W54" s="253">
        <v>0</v>
      </c>
      <c r="X54" s="253">
        <v>1.2227400888125686</v>
      </c>
      <c r="Y54" s="253">
        <v>82.321521306155162</v>
      </c>
      <c r="Z54" s="253">
        <v>0</v>
      </c>
      <c r="AA54" s="254">
        <v>0</v>
      </c>
      <c r="AB54" s="273">
        <f>SUM(AC54:AM54)</f>
        <v>209.3013883711026</v>
      </c>
      <c r="AC54" s="253">
        <v>37.613248693867313</v>
      </c>
      <c r="AD54" s="253">
        <v>5.174658804047672</v>
      </c>
      <c r="AE54" s="253">
        <v>62.101774090676528</v>
      </c>
      <c r="AF54" s="253">
        <v>8.9761390854288337</v>
      </c>
      <c r="AG54" s="253">
        <v>0.20061165842538289</v>
      </c>
      <c r="AH54" s="253">
        <v>10.866484950431742</v>
      </c>
      <c r="AI54" s="253">
        <v>0</v>
      </c>
      <c r="AJ54" s="253">
        <v>1.2348030865182906</v>
      </c>
      <c r="AK54" s="253">
        <v>83.133668001706837</v>
      </c>
      <c r="AL54" s="253">
        <v>0</v>
      </c>
      <c r="AM54" s="254">
        <v>0</v>
      </c>
      <c r="AN54" s="288">
        <f>SUM(AO54:AY54)</f>
        <v>222.43460412583798</v>
      </c>
      <c r="AO54" s="253">
        <v>39.973399833702175</v>
      </c>
      <c r="AP54" s="253">
        <v>5.4993576082916373</v>
      </c>
      <c r="AQ54" s="253">
        <v>65.998527973830875</v>
      </c>
      <c r="AR54" s="253">
        <v>9.5393726701216988</v>
      </c>
      <c r="AS54" s="253">
        <v>0.2131996121581331</v>
      </c>
      <c r="AT54" s="253">
        <v>11.548333706716955</v>
      </c>
      <c r="AU54" s="253">
        <v>0</v>
      </c>
      <c r="AV54" s="253">
        <v>1.3122843468007324</v>
      </c>
      <c r="AW54" s="253">
        <v>88.350128374215757</v>
      </c>
      <c r="AX54" s="253">
        <v>0</v>
      </c>
      <c r="AY54" s="254">
        <v>0</v>
      </c>
      <c r="AZ54" s="525"/>
      <c r="BA54" s="295">
        <f>SUM(BB54:BL54)+AZ54</f>
        <v>834.05535980152399</v>
      </c>
      <c r="BB54" s="273">
        <f t="shared" si="37"/>
        <v>149.88687804136441</v>
      </c>
      <c r="BC54" s="273">
        <f t="shared" si="37"/>
        <v>20.620751463949631</v>
      </c>
      <c r="BD54" s="273">
        <f t="shared" si="37"/>
        <v>247.4724030099338</v>
      </c>
      <c r="BE54" s="273">
        <f t="shared" si="37"/>
        <v>35.769456537248239</v>
      </c>
      <c r="BF54" s="273">
        <f t="shared" si="37"/>
        <v>0.79942722908122144</v>
      </c>
      <c r="BG54" s="273">
        <f t="shared" si="37"/>
        <v>43.302388415315058</v>
      </c>
      <c r="BH54" s="273">
        <f t="shared" si="37"/>
        <v>0</v>
      </c>
      <c r="BI54" s="273">
        <f t="shared" si="37"/>
        <v>4.9206273337470057</v>
      </c>
      <c r="BJ54" s="273">
        <f t="shared" si="37"/>
        <v>331.2834277708846</v>
      </c>
      <c r="BK54" s="273">
        <f t="shared" si="37"/>
        <v>0</v>
      </c>
      <c r="BL54" s="299">
        <f t="shared" si="37"/>
        <v>0</v>
      </c>
    </row>
    <row r="55" spans="1:64" s="209" customFormat="1" ht="16.5" customHeight="1" x14ac:dyDescent="0.25">
      <c r="A55" s="1539"/>
      <c r="B55" s="129" t="s">
        <v>262</v>
      </c>
      <c r="C55" s="312" t="s">
        <v>38</v>
      </c>
      <c r="D55" s="277">
        <f>SUM(D51:D54)</f>
        <v>914194.78445103962</v>
      </c>
      <c r="E55" s="277">
        <f t="shared" ref="E55:BL55" si="38">SUM(E51:E54)</f>
        <v>190044.86813819985</v>
      </c>
      <c r="F55" s="277">
        <f t="shared" si="38"/>
        <v>14379.223589740031</v>
      </c>
      <c r="G55" s="277">
        <f t="shared" si="38"/>
        <v>438060.00416918757</v>
      </c>
      <c r="H55" s="277">
        <f t="shared" si="38"/>
        <v>29563.715951588809</v>
      </c>
      <c r="I55" s="277">
        <f t="shared" si="38"/>
        <v>2392.4712019192466</v>
      </c>
      <c r="J55" s="277">
        <f t="shared" si="38"/>
        <v>59493.043093435168</v>
      </c>
      <c r="K55" s="277">
        <f t="shared" si="38"/>
        <v>0</v>
      </c>
      <c r="L55" s="277">
        <f t="shared" si="38"/>
        <v>3370.4976952082975</v>
      </c>
      <c r="M55" s="274">
        <f t="shared" si="38"/>
        <v>176890.96061176073</v>
      </c>
      <c r="N55" s="277">
        <f t="shared" si="38"/>
        <v>0</v>
      </c>
      <c r="O55" s="282">
        <f t="shared" si="38"/>
        <v>0</v>
      </c>
      <c r="P55" s="277">
        <f t="shared" si="38"/>
        <v>890003.20163959288</v>
      </c>
      <c r="Q55" s="277">
        <f t="shared" si="38"/>
        <v>183563.2896232004</v>
      </c>
      <c r="R55" s="277">
        <f t="shared" si="38"/>
        <v>13500.324406024652</v>
      </c>
      <c r="S55" s="277">
        <f t="shared" si="38"/>
        <v>436975.51925031666</v>
      </c>
      <c r="T55" s="277">
        <f t="shared" si="38"/>
        <v>28125.514892311989</v>
      </c>
      <c r="U55" s="277">
        <f t="shared" si="38"/>
        <v>2362.9920210123064</v>
      </c>
      <c r="V55" s="277">
        <f t="shared" si="38"/>
        <v>59679.010292064115</v>
      </c>
      <c r="W55" s="277">
        <f t="shared" si="38"/>
        <v>0</v>
      </c>
      <c r="X55" s="277">
        <f t="shared" si="38"/>
        <v>4770.5962385647153</v>
      </c>
      <c r="Y55" s="274">
        <f>SUM(Y51:Y54)</f>
        <v>161025.95491609824</v>
      </c>
      <c r="Z55" s="277">
        <f>SUM(Z51:Z54)</f>
        <v>0</v>
      </c>
      <c r="AA55" s="283">
        <f t="shared" si="38"/>
        <v>0</v>
      </c>
      <c r="AB55" s="277">
        <f t="shared" si="38"/>
        <v>747789.76790581807</v>
      </c>
      <c r="AC55" s="277">
        <f t="shared" si="38"/>
        <v>158531.7949728503</v>
      </c>
      <c r="AD55" s="277">
        <f t="shared" si="38"/>
        <v>11889.555212414702</v>
      </c>
      <c r="AE55" s="277">
        <f t="shared" si="38"/>
        <v>356607.85576864437</v>
      </c>
      <c r="AF55" s="277">
        <f t="shared" si="38"/>
        <v>24684.206344283521</v>
      </c>
      <c r="AG55" s="277">
        <f t="shared" si="38"/>
        <v>1993.4636072184608</v>
      </c>
      <c r="AH55" s="277">
        <f t="shared" si="38"/>
        <v>49451.307610140684</v>
      </c>
      <c r="AI55" s="277">
        <f t="shared" si="38"/>
        <v>0</v>
      </c>
      <c r="AJ55" s="277">
        <f t="shared" si="38"/>
        <v>4348.8345446869544</v>
      </c>
      <c r="AK55" s="274">
        <f t="shared" si="38"/>
        <v>140282.74984557903</v>
      </c>
      <c r="AL55" s="277">
        <f t="shared" si="38"/>
        <v>0</v>
      </c>
      <c r="AM55" s="283">
        <f t="shared" si="38"/>
        <v>0</v>
      </c>
      <c r="AN55" s="849">
        <f t="shared" si="38"/>
        <v>887524.97486581688</v>
      </c>
      <c r="AO55" s="277">
        <f t="shared" si="38"/>
        <v>183812.16099894489</v>
      </c>
      <c r="AP55" s="277">
        <f t="shared" si="38"/>
        <v>13838.85186234908</v>
      </c>
      <c r="AQ55" s="277">
        <f t="shared" si="38"/>
        <v>425914.26678634755</v>
      </c>
      <c r="AR55" s="277">
        <f t="shared" si="38"/>
        <v>30465.853696463855</v>
      </c>
      <c r="AS55" s="277">
        <f t="shared" si="38"/>
        <v>2358.9065894400255</v>
      </c>
      <c r="AT55" s="277">
        <f t="shared" si="38"/>
        <v>62334.287518753001</v>
      </c>
      <c r="AU55" s="277">
        <f t="shared" si="38"/>
        <v>0</v>
      </c>
      <c r="AV55" s="274">
        <f t="shared" si="38"/>
        <v>3398.2814208487553</v>
      </c>
      <c r="AW55" s="274">
        <f>SUM(AW51:AW54)</f>
        <v>165402.36599266963</v>
      </c>
      <c r="AX55" s="277">
        <f t="shared" si="38"/>
        <v>0</v>
      </c>
      <c r="AY55" s="283">
        <f t="shared" si="38"/>
        <v>0</v>
      </c>
      <c r="AZ55" s="304">
        <f t="shared" si="38"/>
        <v>19925.158318705195</v>
      </c>
      <c r="BA55" s="296">
        <f t="shared" si="38"/>
        <v>3459437.8871809728</v>
      </c>
      <c r="BB55" s="274">
        <f t="shared" si="38"/>
        <v>715952.11373319547</v>
      </c>
      <c r="BC55" s="274">
        <f t="shared" si="38"/>
        <v>53607.955070528456</v>
      </c>
      <c r="BD55" s="274">
        <f t="shared" si="38"/>
        <v>1657557.6459744959</v>
      </c>
      <c r="BE55" s="274">
        <f t="shared" si="38"/>
        <v>112839.29088464817</v>
      </c>
      <c r="BF55" s="274">
        <f t="shared" si="38"/>
        <v>9107.8334195900406</v>
      </c>
      <c r="BG55" s="274">
        <f t="shared" si="38"/>
        <v>230957.64851439296</v>
      </c>
      <c r="BH55" s="274">
        <f t="shared" si="38"/>
        <v>0</v>
      </c>
      <c r="BI55" s="274">
        <f t="shared" si="38"/>
        <v>15888.209899308724</v>
      </c>
      <c r="BJ55" s="274">
        <f>SUM(BJ51:BJ54)</f>
        <v>643602.03136610752</v>
      </c>
      <c r="BK55" s="274">
        <f t="shared" si="38"/>
        <v>0</v>
      </c>
      <c r="BL55" s="298">
        <f t="shared" si="38"/>
        <v>0</v>
      </c>
    </row>
    <row r="56" spans="1:64" ht="14.85" customHeight="1" x14ac:dyDescent="0.25">
      <c r="A56" s="1528" t="s">
        <v>29</v>
      </c>
      <c r="B56" s="124">
        <v>8.1</v>
      </c>
      <c r="C56" s="310" t="s">
        <v>22</v>
      </c>
      <c r="D56" s="272">
        <f t="shared" ref="D56:D62" si="39">SUM(E56:O56)</f>
        <v>13531154.617347326</v>
      </c>
      <c r="E56" s="251">
        <v>4481076.256611824</v>
      </c>
      <c r="F56" s="251">
        <v>465906.14609263866</v>
      </c>
      <c r="G56" s="251">
        <v>4951051.8435465759</v>
      </c>
      <c r="H56" s="251">
        <v>887785.32581704331</v>
      </c>
      <c r="I56" s="251">
        <v>8.938040602307801</v>
      </c>
      <c r="J56" s="251">
        <v>800147.93780145561</v>
      </c>
      <c r="K56" s="251">
        <v>0</v>
      </c>
      <c r="L56" s="251">
        <v>269426.90466440568</v>
      </c>
      <c r="M56" s="251">
        <v>1675751.2647727777</v>
      </c>
      <c r="N56" s="251">
        <v>0</v>
      </c>
      <c r="O56" s="252">
        <v>0</v>
      </c>
      <c r="P56" s="275">
        <f t="shared" ref="P56:P62" si="40">SUM(Q56:AA56)</f>
        <v>14992752.094826795</v>
      </c>
      <c r="Q56" s="251">
        <v>5216591.1010659467</v>
      </c>
      <c r="R56" s="251">
        <v>491737.0933698208</v>
      </c>
      <c r="S56" s="251">
        <v>5284229.7136141248</v>
      </c>
      <c r="T56" s="251">
        <v>825823.62119947013</v>
      </c>
      <c r="U56" s="251">
        <v>0</v>
      </c>
      <c r="V56" s="251">
        <v>1073164.0565259394</v>
      </c>
      <c r="W56" s="251">
        <v>0</v>
      </c>
      <c r="X56" s="251">
        <v>251074.45711947099</v>
      </c>
      <c r="Y56" s="251">
        <v>1850132.0519320215</v>
      </c>
      <c r="Z56" s="251">
        <v>0</v>
      </c>
      <c r="AA56" s="252">
        <v>0</v>
      </c>
      <c r="AB56" s="272">
        <f t="shared" ref="AB56:AB62" si="41">SUM(AC56:AM56)</f>
        <v>14687431.441244947</v>
      </c>
      <c r="AC56" s="251">
        <v>4915705.2474292461</v>
      </c>
      <c r="AD56" s="251">
        <v>528625.66938745813</v>
      </c>
      <c r="AE56" s="251">
        <v>5445414.3163739629</v>
      </c>
      <c r="AF56" s="251">
        <v>819829.02483223972</v>
      </c>
      <c r="AG56" s="251">
        <v>195.69546955341656</v>
      </c>
      <c r="AH56" s="251">
        <v>907329.18053957482</v>
      </c>
      <c r="AI56" s="251">
        <v>0</v>
      </c>
      <c r="AJ56" s="251">
        <v>243785.83882925243</v>
      </c>
      <c r="AK56" s="251">
        <v>1826546.4683836612</v>
      </c>
      <c r="AL56" s="251">
        <v>0</v>
      </c>
      <c r="AM56" s="252">
        <v>0</v>
      </c>
      <c r="AN56" s="275">
        <f t="shared" ref="AN56:AN62" si="42">SUM(AO56:AY56)</f>
        <v>14967917.431345845</v>
      </c>
      <c r="AO56" s="251">
        <v>4679930.0260561556</v>
      </c>
      <c r="AP56" s="251">
        <v>462250.14004165441</v>
      </c>
      <c r="AQ56" s="251">
        <v>5839842.2440371169</v>
      </c>
      <c r="AR56" s="251">
        <v>982340.90077228413</v>
      </c>
      <c r="AS56" s="251">
        <v>272.09504729472053</v>
      </c>
      <c r="AT56" s="251">
        <v>897934.53919130412</v>
      </c>
      <c r="AU56" s="251">
        <v>0</v>
      </c>
      <c r="AV56" s="249">
        <v>268686.47445269424</v>
      </c>
      <c r="AW56" s="251">
        <v>1836661.01174734</v>
      </c>
      <c r="AX56" s="251">
        <v>0</v>
      </c>
      <c r="AY56" s="252">
        <v>0</v>
      </c>
      <c r="AZ56" s="854">
        <v>100294.64071248124</v>
      </c>
      <c r="BA56" s="293">
        <f t="shared" ref="BA56:BA62" si="43">SUM(BB56:BL56)+AZ56</f>
        <v>58279550.225477397</v>
      </c>
      <c r="BB56" s="272">
        <f t="shared" ref="BB56:BL62" si="44">E56+Q56+AC56+AO56</f>
        <v>19293302.631163172</v>
      </c>
      <c r="BC56" s="272">
        <f t="shared" si="44"/>
        <v>1948519.048891572</v>
      </c>
      <c r="BD56" s="272">
        <f t="shared" si="44"/>
        <v>21520538.117571782</v>
      </c>
      <c r="BE56" s="272">
        <f t="shared" si="44"/>
        <v>3515778.8726210375</v>
      </c>
      <c r="BF56" s="272">
        <f t="shared" si="44"/>
        <v>476.7285574504449</v>
      </c>
      <c r="BG56" s="272">
        <f t="shared" si="44"/>
        <v>3678575.7140582739</v>
      </c>
      <c r="BH56" s="272">
        <f t="shared" si="44"/>
        <v>0</v>
      </c>
      <c r="BI56" s="272">
        <f t="shared" si="44"/>
        <v>1032973.6750658234</v>
      </c>
      <c r="BJ56" s="272">
        <f t="shared" si="44"/>
        <v>7189090.7968358006</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-89574.504547953809</v>
      </c>
      <c r="E59" s="253">
        <v>-29664.148912540699</v>
      </c>
      <c r="F59" s="253">
        <v>-3084.2388090511804</v>
      </c>
      <c r="G59" s="253">
        <v>-32775.326896963663</v>
      </c>
      <c r="H59" s="253">
        <v>-5877.0247590737563</v>
      </c>
      <c r="I59" s="253">
        <v>-5.9168680073672181E-2</v>
      </c>
      <c r="J59" s="253">
        <v>-5296.876513534603</v>
      </c>
      <c r="K59" s="253">
        <v>0</v>
      </c>
      <c r="L59" s="253">
        <v>-1783.5714822342454</v>
      </c>
      <c r="M59" s="253">
        <v>-11093.258005875579</v>
      </c>
      <c r="N59" s="253">
        <v>0</v>
      </c>
      <c r="O59" s="254">
        <v>0</v>
      </c>
      <c r="P59" s="273">
        <f t="shared" si="40"/>
        <v>-33839.268652149665</v>
      </c>
      <c r="Q59" s="253">
        <v>-11774.064334612285</v>
      </c>
      <c r="R59" s="253">
        <v>-1109.8711899938742</v>
      </c>
      <c r="S59" s="253">
        <v>-11926.727512579871</v>
      </c>
      <c r="T59" s="253">
        <v>-1863.918458753305</v>
      </c>
      <c r="U59" s="253">
        <v>0</v>
      </c>
      <c r="V59" s="253">
        <v>-2422.1761679860228</v>
      </c>
      <c r="W59" s="253">
        <v>0</v>
      </c>
      <c r="X59" s="253">
        <v>-566.68555262045504</v>
      </c>
      <c r="Y59" s="253">
        <v>-4175.825435603846</v>
      </c>
      <c r="Z59" s="253">
        <v>0</v>
      </c>
      <c r="AA59" s="254">
        <v>0</v>
      </c>
      <c r="AB59" s="273">
        <f t="shared" si="41"/>
        <v>-37013.05071494072</v>
      </c>
      <c r="AC59" s="253">
        <v>-12387.819364512161</v>
      </c>
      <c r="AD59" s="253">
        <v>-1332.1627262417369</v>
      </c>
      <c r="AE59" s="253">
        <v>-13722.712311004987</v>
      </c>
      <c r="AF59" s="253">
        <v>-2066.0095262459322</v>
      </c>
      <c r="AG59" s="253">
        <v>-0.49316222296870066</v>
      </c>
      <c r="AH59" s="253">
        <v>-2286.5142287677154</v>
      </c>
      <c r="AI59" s="253">
        <v>0</v>
      </c>
      <c r="AJ59" s="253">
        <v>-614.35232241034032</v>
      </c>
      <c r="AK59" s="253">
        <v>-4602.9870735348841</v>
      </c>
      <c r="AL59" s="253">
        <v>0</v>
      </c>
      <c r="AM59" s="254">
        <v>0</v>
      </c>
      <c r="AN59" s="288">
        <f t="shared" si="42"/>
        <v>-42960.972141891572</v>
      </c>
      <c r="AO59" s="253">
        <v>-13432.352523160771</v>
      </c>
      <c r="AP59" s="253">
        <v>-1326.7520668791794</v>
      </c>
      <c r="AQ59" s="253">
        <v>-16761.536874442911</v>
      </c>
      <c r="AR59" s="253">
        <v>-2819.5184978465068</v>
      </c>
      <c r="AS59" s="253">
        <v>-0.78096821420828066</v>
      </c>
      <c r="AT59" s="253">
        <v>-2577.2550456921704</v>
      </c>
      <c r="AU59" s="253">
        <v>0</v>
      </c>
      <c r="AV59" s="253">
        <v>-771.18491579141244</v>
      </c>
      <c r="AW59" s="253">
        <v>-5271.5912498644202</v>
      </c>
      <c r="AX59" s="253">
        <v>0</v>
      </c>
      <c r="AY59" s="254">
        <v>0</v>
      </c>
      <c r="AZ59" s="525"/>
      <c r="BA59" s="295">
        <f t="shared" si="43"/>
        <v>-203387.79605693574</v>
      </c>
      <c r="BB59" s="273">
        <f t="shared" si="44"/>
        <v>-67258.38513482592</v>
      </c>
      <c r="BC59" s="273">
        <f t="shared" si="44"/>
        <v>-6853.0247921659711</v>
      </c>
      <c r="BD59" s="273">
        <f t="shared" si="44"/>
        <v>-75186.303594991434</v>
      </c>
      <c r="BE59" s="273">
        <f t="shared" si="44"/>
        <v>-12626.471241919502</v>
      </c>
      <c r="BF59" s="273">
        <f t="shared" si="44"/>
        <v>-1.3332991172506534</v>
      </c>
      <c r="BG59" s="273">
        <f t="shared" si="44"/>
        <v>-12582.821955980511</v>
      </c>
      <c r="BH59" s="273">
        <f t="shared" si="44"/>
        <v>0</v>
      </c>
      <c r="BI59" s="273">
        <f t="shared" si="44"/>
        <v>-3735.7942730564532</v>
      </c>
      <c r="BJ59" s="273">
        <f t="shared" si="44"/>
        <v>-25143.661764878732</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13441580.112799373</v>
      </c>
      <c r="E63" s="274">
        <f t="shared" ref="E63:BL63" si="45">SUM(E56:E62)</f>
        <v>4451412.1076992834</v>
      </c>
      <c r="F63" s="274">
        <f t="shared" si="45"/>
        <v>462821.9072835875</v>
      </c>
      <c r="G63" s="274">
        <f t="shared" si="45"/>
        <v>4918276.5166496122</v>
      </c>
      <c r="H63" s="274">
        <f t="shared" si="45"/>
        <v>881908.30105796957</v>
      </c>
      <c r="I63" s="274">
        <f t="shared" si="45"/>
        <v>8.8788719222341292</v>
      </c>
      <c r="J63" s="274">
        <f t="shared" si="45"/>
        <v>794851.06128792104</v>
      </c>
      <c r="K63" s="274">
        <f t="shared" si="45"/>
        <v>0</v>
      </c>
      <c r="L63" s="274">
        <f t="shared" si="45"/>
        <v>267643.33318217145</v>
      </c>
      <c r="M63" s="274">
        <f>SUM(M56:M62)</f>
        <v>1664658.0067669021</v>
      </c>
      <c r="N63" s="274">
        <f t="shared" si="45"/>
        <v>0</v>
      </c>
      <c r="O63" s="282">
        <f t="shared" si="45"/>
        <v>0</v>
      </c>
      <c r="P63" s="274">
        <f t="shared" si="45"/>
        <v>14958912.826174645</v>
      </c>
      <c r="Q63" s="274">
        <f t="shared" si="45"/>
        <v>5204817.0367313344</v>
      </c>
      <c r="R63" s="274">
        <f t="shared" si="45"/>
        <v>490627.22217982693</v>
      </c>
      <c r="S63" s="274">
        <f t="shared" si="45"/>
        <v>5272302.9861015454</v>
      </c>
      <c r="T63" s="274">
        <f t="shared" si="45"/>
        <v>823959.70274071686</v>
      </c>
      <c r="U63" s="274">
        <f t="shared" si="45"/>
        <v>0</v>
      </c>
      <c r="V63" s="274">
        <f t="shared" si="45"/>
        <v>1070741.8803579533</v>
      </c>
      <c r="W63" s="274">
        <f t="shared" si="45"/>
        <v>0</v>
      </c>
      <c r="X63" s="274">
        <f t="shared" si="45"/>
        <v>250507.77156685054</v>
      </c>
      <c r="Y63" s="274">
        <f>SUM(Y56:Y62)</f>
        <v>1845956.2264964178</v>
      </c>
      <c r="Z63" s="274">
        <f t="shared" si="45"/>
        <v>0</v>
      </c>
      <c r="AA63" s="282">
        <f t="shared" si="45"/>
        <v>0</v>
      </c>
      <c r="AB63" s="274">
        <f t="shared" si="45"/>
        <v>14650418.390530007</v>
      </c>
      <c r="AC63" s="274">
        <f t="shared" si="45"/>
        <v>4903317.4280647337</v>
      </c>
      <c r="AD63" s="274">
        <f t="shared" si="45"/>
        <v>527293.50666121638</v>
      </c>
      <c r="AE63" s="274">
        <f t="shared" si="45"/>
        <v>5431691.6040629577</v>
      </c>
      <c r="AF63" s="274">
        <f t="shared" si="45"/>
        <v>817763.01530599385</v>
      </c>
      <c r="AG63" s="274">
        <f t="shared" si="45"/>
        <v>195.20230733044787</v>
      </c>
      <c r="AH63" s="274">
        <f t="shared" si="45"/>
        <v>905042.66631080711</v>
      </c>
      <c r="AI63" s="274">
        <f t="shared" si="45"/>
        <v>0</v>
      </c>
      <c r="AJ63" s="274">
        <f t="shared" si="45"/>
        <v>243171.48650684211</v>
      </c>
      <c r="AK63" s="274">
        <f>SUM(AK56:AK62)</f>
        <v>1821943.4813101264</v>
      </c>
      <c r="AL63" s="274">
        <f t="shared" si="45"/>
        <v>0</v>
      </c>
      <c r="AM63" s="282">
        <f t="shared" si="45"/>
        <v>0</v>
      </c>
      <c r="AN63" s="276">
        <f t="shared" si="45"/>
        <v>14924956.459203953</v>
      </c>
      <c r="AO63" s="274">
        <f t="shared" si="45"/>
        <v>4666497.6735329945</v>
      </c>
      <c r="AP63" s="274">
        <f t="shared" si="45"/>
        <v>460923.38797477522</v>
      </c>
      <c r="AQ63" s="274">
        <f t="shared" si="45"/>
        <v>5823080.7071626736</v>
      </c>
      <c r="AR63" s="274">
        <f t="shared" si="45"/>
        <v>979521.38227443758</v>
      </c>
      <c r="AS63" s="274">
        <f t="shared" si="45"/>
        <v>271.31407908051227</v>
      </c>
      <c r="AT63" s="274">
        <f t="shared" si="45"/>
        <v>895357.28414561192</v>
      </c>
      <c r="AU63" s="274">
        <f t="shared" si="45"/>
        <v>0</v>
      </c>
      <c r="AV63" s="274">
        <f t="shared" si="45"/>
        <v>267915.2895369028</v>
      </c>
      <c r="AW63" s="274">
        <f>SUM(AW56:AW62)</f>
        <v>1831389.4204974757</v>
      </c>
      <c r="AX63" s="274">
        <f t="shared" si="45"/>
        <v>0</v>
      </c>
      <c r="AY63" s="282">
        <f t="shared" si="45"/>
        <v>0</v>
      </c>
      <c r="AZ63" s="298">
        <f t="shared" si="45"/>
        <v>100294.64071248124</v>
      </c>
      <c r="BA63" s="296">
        <f t="shared" si="45"/>
        <v>58076162.429420464</v>
      </c>
      <c r="BB63" s="274">
        <f t="shared" si="45"/>
        <v>19226044.246028345</v>
      </c>
      <c r="BC63" s="274">
        <f t="shared" si="45"/>
        <v>1941666.0240994061</v>
      </c>
      <c r="BD63" s="274">
        <f t="shared" si="45"/>
        <v>21445351.813976791</v>
      </c>
      <c r="BE63" s="274">
        <f t="shared" si="45"/>
        <v>3503152.4013791182</v>
      </c>
      <c r="BF63" s="274">
        <f t="shared" si="45"/>
        <v>475.39525833319425</v>
      </c>
      <c r="BG63" s="274">
        <f t="shared" si="45"/>
        <v>3665992.8921022932</v>
      </c>
      <c r="BH63" s="274">
        <f t="shared" si="45"/>
        <v>0</v>
      </c>
      <c r="BI63" s="274">
        <f t="shared" si="45"/>
        <v>1029237.8807927669</v>
      </c>
      <c r="BJ63" s="274">
        <f>SUM(BJ56:BJ62)</f>
        <v>7163947.1350709219</v>
      </c>
      <c r="BK63" s="274">
        <f t="shared" si="45"/>
        <v>0</v>
      </c>
      <c r="BL63" s="298">
        <f t="shared" si="45"/>
        <v>0</v>
      </c>
    </row>
    <row r="64" spans="1:64" ht="24.75" customHeight="1" x14ac:dyDescent="0.25">
      <c r="A64" s="1528" t="s">
        <v>3</v>
      </c>
      <c r="B64" s="124">
        <v>9.1</v>
      </c>
      <c r="C64" s="131" t="s">
        <v>186</v>
      </c>
      <c r="D64" s="272">
        <f>SUM(E64:M64)</f>
        <v>15454193.27</v>
      </c>
      <c r="E64" s="251">
        <v>730803.69000000006</v>
      </c>
      <c r="F64" s="251">
        <v>42111.46</v>
      </c>
      <c r="G64" s="251">
        <v>2644792.46</v>
      </c>
      <c r="H64" s="251">
        <v>468801.9800000001</v>
      </c>
      <c r="I64" s="251">
        <v>11708.89</v>
      </c>
      <c r="J64" s="251">
        <v>342810.79</v>
      </c>
      <c r="K64" s="251">
        <v>0</v>
      </c>
      <c r="L64" s="251">
        <v>36205.44000000001</v>
      </c>
      <c r="M64" s="251">
        <v>11176958.559999999</v>
      </c>
      <c r="N64" s="300"/>
      <c r="O64" s="1116"/>
      <c r="P64" s="272">
        <f>SUM(Q64:Y64)</f>
        <v>16933296.330000002</v>
      </c>
      <c r="Q64" s="251">
        <v>855313.44999999984</v>
      </c>
      <c r="R64" s="251">
        <v>81867</v>
      </c>
      <c r="S64" s="251">
        <v>3562321.8399999994</v>
      </c>
      <c r="T64" s="251">
        <v>563788.5</v>
      </c>
      <c r="U64" s="251">
        <v>12160.8</v>
      </c>
      <c r="V64" s="251">
        <v>718012.47000000009</v>
      </c>
      <c r="W64" s="251">
        <v>0</v>
      </c>
      <c r="X64" s="251">
        <v>0</v>
      </c>
      <c r="Y64" s="251">
        <v>11139832.270000003</v>
      </c>
      <c r="Z64" s="300"/>
      <c r="AA64" s="1116"/>
      <c r="AB64" s="272">
        <f>SUM(AC64:AK64)</f>
        <v>17209595.810000002</v>
      </c>
      <c r="AC64" s="251">
        <v>937524.65999999992</v>
      </c>
      <c r="AD64" s="251">
        <v>76030.399999999994</v>
      </c>
      <c r="AE64" s="251">
        <v>3148541.05</v>
      </c>
      <c r="AF64" s="251">
        <v>541571.71</v>
      </c>
      <c r="AG64" s="251">
        <v>19203.39</v>
      </c>
      <c r="AH64" s="251">
        <v>479244.33999999997</v>
      </c>
      <c r="AI64" s="251">
        <v>0</v>
      </c>
      <c r="AJ64" s="251">
        <v>0</v>
      </c>
      <c r="AK64" s="251">
        <v>12007480.260000002</v>
      </c>
      <c r="AL64" s="300"/>
      <c r="AM64" s="1116"/>
      <c r="AN64" s="275">
        <f>SUM(AO64:AW64)</f>
        <v>17002348.030000001</v>
      </c>
      <c r="AO64" s="251">
        <v>1169412.97</v>
      </c>
      <c r="AP64" s="251">
        <v>78671.09</v>
      </c>
      <c r="AQ64" s="251">
        <v>3100403.5499999993</v>
      </c>
      <c r="AR64" s="251">
        <v>519455.15</v>
      </c>
      <c r="AS64" s="251">
        <v>22704.86</v>
      </c>
      <c r="AT64" s="251">
        <v>472026.13</v>
      </c>
      <c r="AU64" s="251">
        <v>0</v>
      </c>
      <c r="AV64" s="249">
        <v>0</v>
      </c>
      <c r="AW64" s="251">
        <v>11639674.279999999</v>
      </c>
      <c r="AX64" s="300"/>
      <c r="AY64" s="1116"/>
      <c r="AZ64" s="854">
        <v>744700.29812293011</v>
      </c>
      <c r="BA64" s="293">
        <f>SUM(BB64:BJ64)+AZ64</f>
        <v>67344133.73812294</v>
      </c>
      <c r="BB64" s="273">
        <f t="shared" ref="BB64:BJ71" si="46">E64+Q64+AC64+AO64</f>
        <v>3693054.7699999996</v>
      </c>
      <c r="BC64" s="273">
        <f t="shared" si="46"/>
        <v>278679.94999999995</v>
      </c>
      <c r="BD64" s="273">
        <f t="shared" si="46"/>
        <v>12456058.899999997</v>
      </c>
      <c r="BE64" s="273">
        <f t="shared" si="46"/>
        <v>2093617.3399999999</v>
      </c>
      <c r="BF64" s="273">
        <f t="shared" si="46"/>
        <v>65777.94</v>
      </c>
      <c r="BG64" s="273">
        <f t="shared" si="46"/>
        <v>2012093.73</v>
      </c>
      <c r="BH64" s="273">
        <f t="shared" si="46"/>
        <v>0</v>
      </c>
      <c r="BI64" s="273">
        <f t="shared" si="46"/>
        <v>36205.44000000001</v>
      </c>
      <c r="BJ64" s="273">
        <f t="shared" si="46"/>
        <v>45963945.370000005</v>
      </c>
      <c r="BK64" s="300"/>
      <c r="BL64" s="301"/>
    </row>
    <row r="65" spans="1:64" x14ac:dyDescent="0.25">
      <c r="A65" s="1529"/>
      <c r="B65" s="126" t="s">
        <v>107</v>
      </c>
      <c r="C65" s="131" t="s">
        <v>187</v>
      </c>
      <c r="D65" s="273">
        <f>SUM(E65:M65)</f>
        <v>153468.78</v>
      </c>
      <c r="E65" s="253">
        <v>0</v>
      </c>
      <c r="F65" s="253">
        <v>0</v>
      </c>
      <c r="G65" s="253">
        <v>35291.72</v>
      </c>
      <c r="H65" s="253">
        <v>7442.14</v>
      </c>
      <c r="I65" s="253">
        <v>0</v>
      </c>
      <c r="J65" s="253">
        <v>0</v>
      </c>
      <c r="K65" s="253">
        <v>0</v>
      </c>
      <c r="L65" s="253">
        <v>0</v>
      </c>
      <c r="M65" s="253">
        <v>110734.92</v>
      </c>
      <c r="N65" s="302"/>
      <c r="O65" s="374"/>
      <c r="P65" s="273">
        <f>SUM(Q65:Y65)</f>
        <v>204260.24</v>
      </c>
      <c r="Q65" s="253">
        <v>33241.630000000005</v>
      </c>
      <c r="R65" s="253">
        <v>0</v>
      </c>
      <c r="S65" s="253">
        <v>61903.9</v>
      </c>
      <c r="T65" s="253">
        <v>0</v>
      </c>
      <c r="U65" s="253">
        <v>0</v>
      </c>
      <c r="V65" s="253">
        <v>0</v>
      </c>
      <c r="W65" s="253">
        <v>0</v>
      </c>
      <c r="X65" s="253">
        <v>0</v>
      </c>
      <c r="Y65" s="253">
        <v>109114.70999999999</v>
      </c>
      <c r="Z65" s="302"/>
      <c r="AA65" s="374"/>
      <c r="AB65" s="273">
        <f>SUM(AC65:AK65)</f>
        <v>146999.99</v>
      </c>
      <c r="AC65" s="253">
        <v>16046.400000000001</v>
      </c>
      <c r="AD65" s="253">
        <v>0</v>
      </c>
      <c r="AE65" s="253">
        <v>45362.68</v>
      </c>
      <c r="AF65" s="253">
        <v>0</v>
      </c>
      <c r="AG65" s="253">
        <v>0</v>
      </c>
      <c r="AH65" s="253">
        <v>0</v>
      </c>
      <c r="AI65" s="253">
        <v>0</v>
      </c>
      <c r="AJ65" s="253">
        <v>0</v>
      </c>
      <c r="AK65" s="253">
        <v>85590.91</v>
      </c>
      <c r="AL65" s="302"/>
      <c r="AM65" s="374"/>
      <c r="AN65" s="288">
        <f>SUM(AO65:AW65)</f>
        <v>160207.03000000003</v>
      </c>
      <c r="AO65" s="253">
        <v>0</v>
      </c>
      <c r="AP65" s="253">
        <v>0</v>
      </c>
      <c r="AQ65" s="253">
        <v>45884.43</v>
      </c>
      <c r="AR65" s="253">
        <v>0</v>
      </c>
      <c r="AS65" s="253">
        <v>0</v>
      </c>
      <c r="AT65" s="253">
        <v>16278.34</v>
      </c>
      <c r="AU65" s="253">
        <v>0</v>
      </c>
      <c r="AV65" s="253">
        <v>0</v>
      </c>
      <c r="AW65" s="253">
        <v>98044.260000000009</v>
      </c>
      <c r="AX65" s="302"/>
      <c r="AY65" s="374"/>
      <c r="AZ65" s="525">
        <v>10331.829168047789</v>
      </c>
      <c r="BA65" s="295">
        <f>SUM(BB65:BJ65)+AZ65</f>
        <v>675267.86916804779</v>
      </c>
      <c r="BB65" s="273">
        <f t="shared" si="46"/>
        <v>49288.030000000006</v>
      </c>
      <c r="BC65" s="273">
        <f t="shared" si="46"/>
        <v>0</v>
      </c>
      <c r="BD65" s="273">
        <f t="shared" si="46"/>
        <v>188442.72999999998</v>
      </c>
      <c r="BE65" s="273">
        <f t="shared" si="46"/>
        <v>7442.14</v>
      </c>
      <c r="BF65" s="273">
        <f t="shared" si="46"/>
        <v>0</v>
      </c>
      <c r="BG65" s="273">
        <f t="shared" si="46"/>
        <v>16278.34</v>
      </c>
      <c r="BH65" s="273">
        <f t="shared" si="46"/>
        <v>0</v>
      </c>
      <c r="BI65" s="273">
        <f t="shared" si="46"/>
        <v>0</v>
      </c>
      <c r="BJ65" s="273">
        <f t="shared" si="46"/>
        <v>403484.80000000005</v>
      </c>
      <c r="BK65" s="302"/>
      <c r="BL65" s="303"/>
    </row>
    <row r="66" spans="1:64" x14ac:dyDescent="0.25">
      <c r="A66" s="1529"/>
      <c r="B66" s="126" t="s">
        <v>1316</v>
      </c>
      <c r="C66" s="131" t="s">
        <v>1317</v>
      </c>
      <c r="D66" s="273">
        <f>SUM(E66:M66)</f>
        <v>127289.34999999999</v>
      </c>
      <c r="E66" s="253">
        <v>0</v>
      </c>
      <c r="F66" s="253">
        <v>0</v>
      </c>
      <c r="G66" s="253">
        <v>126075.20999999999</v>
      </c>
      <c r="H66" s="253">
        <v>0</v>
      </c>
      <c r="I66" s="253">
        <v>0</v>
      </c>
      <c r="J66" s="253">
        <v>1214.1400000000001</v>
      </c>
      <c r="K66" s="253">
        <v>0</v>
      </c>
      <c r="L66" s="253">
        <v>0</v>
      </c>
      <c r="M66" s="253">
        <v>0</v>
      </c>
      <c r="N66" s="302"/>
      <c r="O66" s="374"/>
      <c r="P66" s="273">
        <f>SUM(Q66:Y66)</f>
        <v>133902.93</v>
      </c>
      <c r="Q66" s="253">
        <v>0</v>
      </c>
      <c r="R66" s="253">
        <v>0</v>
      </c>
      <c r="S66" s="253">
        <v>119940.32</v>
      </c>
      <c r="T66" s="253">
        <v>0</v>
      </c>
      <c r="U66" s="253">
        <v>0</v>
      </c>
      <c r="V66" s="253">
        <v>13962.61</v>
      </c>
      <c r="W66" s="253">
        <v>0</v>
      </c>
      <c r="X66" s="253">
        <v>0</v>
      </c>
      <c r="Y66" s="253">
        <v>0</v>
      </c>
      <c r="Z66" s="302"/>
      <c r="AA66" s="374"/>
      <c r="AB66" s="273">
        <f>SUM(AC66:AK66)</f>
        <v>177995.86</v>
      </c>
      <c r="AC66" s="253">
        <v>0</v>
      </c>
      <c r="AD66" s="253">
        <v>44316.11</v>
      </c>
      <c r="AE66" s="253">
        <v>119717.14</v>
      </c>
      <c r="AF66" s="253">
        <v>0</v>
      </c>
      <c r="AG66" s="253">
        <v>0</v>
      </c>
      <c r="AH66" s="253">
        <v>13962.61</v>
      </c>
      <c r="AI66" s="253">
        <v>0</v>
      </c>
      <c r="AJ66" s="253">
        <v>0</v>
      </c>
      <c r="AK66" s="253">
        <v>0</v>
      </c>
      <c r="AL66" s="302"/>
      <c r="AM66" s="374"/>
      <c r="AN66" s="288">
        <f>SUM(AO66:AW66)</f>
        <v>138781.13</v>
      </c>
      <c r="AO66" s="253">
        <v>0</v>
      </c>
      <c r="AP66" s="253">
        <v>0</v>
      </c>
      <c r="AQ66" s="253">
        <v>121601.92</v>
      </c>
      <c r="AR66" s="253">
        <v>0</v>
      </c>
      <c r="AS66" s="253">
        <v>0</v>
      </c>
      <c r="AT66" s="253">
        <v>17179.21</v>
      </c>
      <c r="AU66" s="253">
        <v>0</v>
      </c>
      <c r="AV66" s="253">
        <v>0</v>
      </c>
      <c r="AW66" s="253">
        <v>0</v>
      </c>
      <c r="AX66" s="302"/>
      <c r="AY66" s="374"/>
      <c r="AZ66" s="525">
        <v>1357.1112031870307</v>
      </c>
      <c r="BA66" s="295">
        <f>SUM(BB66:BJ66)+AZ66</f>
        <v>579326.38120318693</v>
      </c>
      <c r="BB66" s="273">
        <f t="shared" si="46"/>
        <v>0</v>
      </c>
      <c r="BC66" s="273">
        <f t="shared" si="46"/>
        <v>44316.11</v>
      </c>
      <c r="BD66" s="273">
        <f t="shared" si="46"/>
        <v>487334.58999999997</v>
      </c>
      <c r="BE66" s="273">
        <f t="shared" si="46"/>
        <v>0</v>
      </c>
      <c r="BF66" s="273">
        <f t="shared" si="46"/>
        <v>0</v>
      </c>
      <c r="BG66" s="273">
        <f t="shared" si="46"/>
        <v>46318.57</v>
      </c>
      <c r="BH66" s="273">
        <f t="shared" si="46"/>
        <v>0</v>
      </c>
      <c r="BI66" s="273">
        <f t="shared" si="46"/>
        <v>0</v>
      </c>
      <c r="BJ66" s="273">
        <f t="shared" si="46"/>
        <v>0</v>
      </c>
      <c r="BK66" s="302"/>
      <c r="BL66" s="303"/>
    </row>
    <row r="67" spans="1:64" x14ac:dyDescent="0.25">
      <c r="A67" s="1529"/>
      <c r="B67" s="126" t="s">
        <v>108</v>
      </c>
      <c r="C67" s="131" t="s">
        <v>188</v>
      </c>
      <c r="D67" s="273">
        <f>SUM(E67:M67)</f>
        <v>3532651.0700000003</v>
      </c>
      <c r="E67" s="253">
        <v>539700.59000000008</v>
      </c>
      <c r="F67" s="253">
        <v>39145.550000000003</v>
      </c>
      <c r="G67" s="253">
        <v>1550528</v>
      </c>
      <c r="H67" s="253">
        <v>121508.41000000002</v>
      </c>
      <c r="I67" s="253">
        <v>502.94</v>
      </c>
      <c r="J67" s="253">
        <v>265082.23000000004</v>
      </c>
      <c r="K67" s="253">
        <v>0</v>
      </c>
      <c r="L67" s="253">
        <v>12555.750000000002</v>
      </c>
      <c r="M67" s="253">
        <v>1003627.6000000001</v>
      </c>
      <c r="N67" s="302"/>
      <c r="O67" s="374"/>
      <c r="P67" s="273">
        <f>SUM(Q67:Y67)</f>
        <v>3070844.3900000006</v>
      </c>
      <c r="Q67" s="253">
        <v>470251.01</v>
      </c>
      <c r="R67" s="253">
        <v>73887.3</v>
      </c>
      <c r="S67" s="253">
        <v>1289060.3500000006</v>
      </c>
      <c r="T67" s="253">
        <v>87443.650000000009</v>
      </c>
      <c r="U67" s="253">
        <v>1289.0300000000002</v>
      </c>
      <c r="V67" s="253">
        <v>291470.00999999995</v>
      </c>
      <c r="W67" s="253">
        <v>0</v>
      </c>
      <c r="X67" s="253">
        <v>6310.16</v>
      </c>
      <c r="Y67" s="253">
        <v>851132.88</v>
      </c>
      <c r="Z67" s="302"/>
      <c r="AA67" s="374"/>
      <c r="AB67" s="273">
        <f>SUM(AC67:AK67)</f>
        <v>3224114.5799999996</v>
      </c>
      <c r="AC67" s="253">
        <v>553596.94999999995</v>
      </c>
      <c r="AD67" s="253">
        <v>42525.479999999996</v>
      </c>
      <c r="AE67" s="253">
        <v>1357919.9599999997</v>
      </c>
      <c r="AF67" s="253">
        <v>106909.52999999998</v>
      </c>
      <c r="AG67" s="253">
        <v>1869.1500000000003</v>
      </c>
      <c r="AH67" s="253">
        <v>263241.81</v>
      </c>
      <c r="AI67" s="253">
        <v>0</v>
      </c>
      <c r="AJ67" s="253">
        <v>8471.2000000000007</v>
      </c>
      <c r="AK67" s="253">
        <v>889580.49999999988</v>
      </c>
      <c r="AL67" s="302"/>
      <c r="AM67" s="374"/>
      <c r="AN67" s="288">
        <f>SUM(AO67:AW67)</f>
        <v>3432580.6999999993</v>
      </c>
      <c r="AO67" s="253">
        <v>673257.91999999981</v>
      </c>
      <c r="AP67" s="253">
        <v>47930.16</v>
      </c>
      <c r="AQ67" s="253">
        <v>1365176.1799999997</v>
      </c>
      <c r="AR67" s="253">
        <v>124431.04000000001</v>
      </c>
      <c r="AS67" s="253">
        <v>1307.5999999999999</v>
      </c>
      <c r="AT67" s="253">
        <v>280366.69000000006</v>
      </c>
      <c r="AU67" s="253">
        <v>0</v>
      </c>
      <c r="AV67" s="253">
        <v>4794.0500000000011</v>
      </c>
      <c r="AW67" s="253">
        <v>935317.06</v>
      </c>
      <c r="AX67" s="302"/>
      <c r="AY67" s="374"/>
      <c r="AZ67" s="525">
        <v>377748.86992691481</v>
      </c>
      <c r="BA67" s="295">
        <f>SUM(BB67:BJ67)+AZ67</f>
        <v>13637939.609926917</v>
      </c>
      <c r="BB67" s="273">
        <f>E67+Q67+AC67+AO67</f>
        <v>2236806.4699999997</v>
      </c>
      <c r="BC67" s="273">
        <f t="shared" si="46"/>
        <v>203488.49000000002</v>
      </c>
      <c r="BD67" s="273">
        <f t="shared" si="46"/>
        <v>5562684.4900000002</v>
      </c>
      <c r="BE67" s="273">
        <f t="shared" si="46"/>
        <v>440292.63</v>
      </c>
      <c r="BF67" s="273">
        <f t="shared" si="46"/>
        <v>4968.7200000000012</v>
      </c>
      <c r="BG67" s="273">
        <f t="shared" si="46"/>
        <v>1100160.7400000002</v>
      </c>
      <c r="BH67" s="273">
        <f t="shared" si="46"/>
        <v>0</v>
      </c>
      <c r="BI67" s="273">
        <f t="shared" si="46"/>
        <v>32131.160000000003</v>
      </c>
      <c r="BJ67" s="273">
        <f t="shared" si="46"/>
        <v>3679658.04</v>
      </c>
      <c r="BK67" s="302"/>
      <c r="BL67" s="303"/>
    </row>
    <row r="68" spans="1:64" x14ac:dyDescent="0.25">
      <c r="A68" s="1529"/>
      <c r="B68" s="126" t="s">
        <v>109</v>
      </c>
      <c r="C68" s="131" t="s">
        <v>161</v>
      </c>
      <c r="D68" s="273">
        <f>SUM(E68:O68)</f>
        <v>3460265.9164440949</v>
      </c>
      <c r="E68" s="253">
        <v>1244558.0262163437</v>
      </c>
      <c r="F68" s="253">
        <v>81348.730794434028</v>
      </c>
      <c r="G68" s="253">
        <v>1554015.9830427864</v>
      </c>
      <c r="H68" s="253">
        <v>98052.72895943599</v>
      </c>
      <c r="I68" s="253">
        <v>1194.3216311418041</v>
      </c>
      <c r="J68" s="253">
        <v>237300.62625723198</v>
      </c>
      <c r="K68" s="253">
        <v>0</v>
      </c>
      <c r="L68" s="253">
        <v>13911.315752776745</v>
      </c>
      <c r="M68" s="253">
        <v>229884.18378994404</v>
      </c>
      <c r="N68" s="253">
        <v>0</v>
      </c>
      <c r="O68" s="254">
        <v>0</v>
      </c>
      <c r="P68" s="273">
        <f>SUM(Q68:AA68)</f>
        <v>3539423.5518440627</v>
      </c>
      <c r="Q68" s="253">
        <v>1311141.4260460304</v>
      </c>
      <c r="R68" s="253">
        <v>62955.625407777152</v>
      </c>
      <c r="S68" s="253">
        <v>1556527.6385804417</v>
      </c>
      <c r="T68" s="253">
        <v>103002.80210924249</v>
      </c>
      <c r="U68" s="253">
        <v>1353.4410906759124</v>
      </c>
      <c r="V68" s="253">
        <v>248686.85589611655</v>
      </c>
      <c r="W68" s="253">
        <v>0</v>
      </c>
      <c r="X68" s="253">
        <v>23367.738823292395</v>
      </c>
      <c r="Y68" s="253">
        <v>232388.02389048616</v>
      </c>
      <c r="Z68" s="253">
        <v>0</v>
      </c>
      <c r="AA68" s="254">
        <v>0</v>
      </c>
      <c r="AB68" s="273">
        <f>SUM(AC68:AM68)</f>
        <v>3249100.4996989053</v>
      </c>
      <c r="AC68" s="253">
        <v>1234834.2814207405</v>
      </c>
      <c r="AD68" s="253">
        <v>64013.633440087564</v>
      </c>
      <c r="AE68" s="253">
        <v>1415142.32255043</v>
      </c>
      <c r="AF68" s="253">
        <v>87343.729313342992</v>
      </c>
      <c r="AG68" s="253">
        <v>777.64115290687357</v>
      </c>
      <c r="AH68" s="253">
        <v>207326.97507699288</v>
      </c>
      <c r="AI68" s="253">
        <v>0</v>
      </c>
      <c r="AJ68" s="253">
        <v>7863.8520929728929</v>
      </c>
      <c r="AK68" s="253">
        <v>231798.06465143221</v>
      </c>
      <c r="AL68" s="253">
        <v>0</v>
      </c>
      <c r="AM68" s="254">
        <v>0</v>
      </c>
      <c r="AN68" s="288">
        <f>SUM(AO68:AY68)</f>
        <v>3310966.9053317597</v>
      </c>
      <c r="AO68" s="253">
        <v>1292525.7194011987</v>
      </c>
      <c r="AP68" s="253">
        <v>61383.698545538609</v>
      </c>
      <c r="AQ68" s="253">
        <v>1394981.7725342175</v>
      </c>
      <c r="AR68" s="253">
        <v>94232.619339443685</v>
      </c>
      <c r="AS68" s="253">
        <v>47.168813528535843</v>
      </c>
      <c r="AT68" s="253">
        <v>217241.69147723619</v>
      </c>
      <c r="AU68" s="253">
        <v>0</v>
      </c>
      <c r="AV68" s="253">
        <v>8595.4242093575995</v>
      </c>
      <c r="AW68" s="253">
        <v>241958.8110112384</v>
      </c>
      <c r="AX68" s="253">
        <v>0</v>
      </c>
      <c r="AY68" s="254">
        <v>0</v>
      </c>
      <c r="AZ68" s="525">
        <v>192917.76954476922</v>
      </c>
      <c r="BA68" s="295">
        <f>SUM(BB68:BL68)+AZ68</f>
        <v>13752674.642863594</v>
      </c>
      <c r="BB68" s="273">
        <f t="shared" si="46"/>
        <v>5083059.4530843133</v>
      </c>
      <c r="BC68" s="273">
        <f t="shared" si="46"/>
        <v>269701.68818783731</v>
      </c>
      <c r="BD68" s="273">
        <f t="shared" si="46"/>
        <v>5920667.716707876</v>
      </c>
      <c r="BE68" s="273">
        <f t="shared" si="46"/>
        <v>382631.87972146517</v>
      </c>
      <c r="BF68" s="273">
        <f t="shared" si="46"/>
        <v>3372.5726882531262</v>
      </c>
      <c r="BG68" s="273">
        <f t="shared" si="46"/>
        <v>910556.14870757761</v>
      </c>
      <c r="BH68" s="273">
        <f t="shared" si="46"/>
        <v>0</v>
      </c>
      <c r="BI68" s="273">
        <f t="shared" si="46"/>
        <v>53738.330878399633</v>
      </c>
      <c r="BJ68" s="273">
        <f t="shared" si="46"/>
        <v>936029.08334310085</v>
      </c>
      <c r="BK68" s="273">
        <f t="shared" ref="BK68:BL71" si="47">N68+Z68+AL68+AX68</f>
        <v>0</v>
      </c>
      <c r="BL68" s="299">
        <f t="shared" si="47"/>
        <v>0</v>
      </c>
    </row>
    <row r="69" spans="1:64" s="255" customFormat="1" x14ac:dyDescent="0.25">
      <c r="A69" s="1529"/>
      <c r="B69" s="126" t="s">
        <v>110</v>
      </c>
      <c r="C69" s="131" t="s">
        <v>135</v>
      </c>
      <c r="D69" s="273">
        <f>SUM(E69:O69)</f>
        <v>74003.090374728155</v>
      </c>
      <c r="E69" s="253">
        <v>39177.145111149046</v>
      </c>
      <c r="F69" s="253">
        <v>5360.1692202035792</v>
      </c>
      <c r="G69" s="253">
        <v>21137.000128043252</v>
      </c>
      <c r="H69" s="253">
        <v>3019.829032117671</v>
      </c>
      <c r="I69" s="253">
        <v>93.794933397077472</v>
      </c>
      <c r="J69" s="253">
        <v>3655.5812925484802</v>
      </c>
      <c r="K69" s="253">
        <v>0</v>
      </c>
      <c r="L69" s="253">
        <v>353.1103374948799</v>
      </c>
      <c r="M69" s="253">
        <v>1206.4603197741731</v>
      </c>
      <c r="N69" s="253">
        <v>0</v>
      </c>
      <c r="O69" s="254">
        <v>0</v>
      </c>
      <c r="P69" s="273">
        <f>SUM(Q69:AA69)</f>
        <v>76463.953134208365</v>
      </c>
      <c r="Q69" s="253">
        <v>40929.665263419789</v>
      </c>
      <c r="R69" s="253">
        <v>5544.5529756681299</v>
      </c>
      <c r="S69" s="253">
        <v>21520.245841697597</v>
      </c>
      <c r="T69" s="253">
        <v>3119.2856752819557</v>
      </c>
      <c r="U69" s="253">
        <v>84.599351691481644</v>
      </c>
      <c r="V69" s="253">
        <v>3783.2762555073655</v>
      </c>
      <c r="W69" s="253">
        <v>0</v>
      </c>
      <c r="X69" s="253">
        <v>353.1103374948799</v>
      </c>
      <c r="Y69" s="253">
        <v>1129.2174334471681</v>
      </c>
      <c r="Z69" s="253">
        <v>0</v>
      </c>
      <c r="AA69" s="254">
        <v>0</v>
      </c>
      <c r="AB69" s="273">
        <f>SUM(AC69:AM69)</f>
        <v>78351.947509214588</v>
      </c>
      <c r="AC69" s="253">
        <v>42049.38582240593</v>
      </c>
      <c r="AD69" s="253">
        <v>5863.3978532243691</v>
      </c>
      <c r="AE69" s="253">
        <v>21793.263651308211</v>
      </c>
      <c r="AF69" s="253">
        <v>3129.9110216272338</v>
      </c>
      <c r="AG69" s="253">
        <v>88.277584373719975</v>
      </c>
      <c r="AH69" s="253">
        <v>3825.8412431603274</v>
      </c>
      <c r="AI69" s="253">
        <v>0</v>
      </c>
      <c r="AJ69" s="253">
        <v>365.98415188271406</v>
      </c>
      <c r="AK69" s="253">
        <v>1235.8861812320797</v>
      </c>
      <c r="AL69" s="253">
        <v>0</v>
      </c>
      <c r="AM69" s="254">
        <v>0</v>
      </c>
      <c r="AN69" s="288">
        <f>SUM(AO69:AY69)</f>
        <v>79648.100564708089</v>
      </c>
      <c r="AO69" s="253">
        <v>42723.580903434296</v>
      </c>
      <c r="AP69" s="253">
        <v>6053.7558576376987</v>
      </c>
      <c r="AQ69" s="253">
        <v>22038.779750211415</v>
      </c>
      <c r="AR69" s="253">
        <v>3257.7869561247012</v>
      </c>
      <c r="AS69" s="253">
        <v>73.564653644766651</v>
      </c>
      <c r="AT69" s="253">
        <v>3913.4750412693656</v>
      </c>
      <c r="AU69" s="253">
        <v>0</v>
      </c>
      <c r="AV69" s="253">
        <v>345.75387213040324</v>
      </c>
      <c r="AW69" s="253">
        <v>1241.4035302554371</v>
      </c>
      <c r="AX69" s="253">
        <v>0</v>
      </c>
      <c r="AY69" s="254">
        <v>0</v>
      </c>
      <c r="AZ69" s="525"/>
      <c r="BA69" s="295">
        <f>SUM(BB69:BL69)+AZ69</f>
        <v>308467.09158285917</v>
      </c>
      <c r="BB69" s="273">
        <f t="shared" si="46"/>
        <v>164879.77710040903</v>
      </c>
      <c r="BC69" s="273">
        <f t="shared" si="46"/>
        <v>22821.875906733774</v>
      </c>
      <c r="BD69" s="273">
        <f t="shared" si="46"/>
        <v>86489.289371260471</v>
      </c>
      <c r="BE69" s="273">
        <f t="shared" si="46"/>
        <v>12526.812685151561</v>
      </c>
      <c r="BF69" s="273">
        <f t="shared" si="46"/>
        <v>340.23652310704574</v>
      </c>
      <c r="BG69" s="273">
        <f t="shared" si="46"/>
        <v>15178.17383248554</v>
      </c>
      <c r="BH69" s="273">
        <f t="shared" si="46"/>
        <v>0</v>
      </c>
      <c r="BI69" s="273">
        <f t="shared" si="46"/>
        <v>1417.958699002877</v>
      </c>
      <c r="BJ69" s="273">
        <f t="shared" si="46"/>
        <v>4812.9674647088577</v>
      </c>
      <c r="BK69" s="273">
        <f t="shared" si="47"/>
        <v>0</v>
      </c>
      <c r="BL69" s="299">
        <f t="shared" si="47"/>
        <v>0</v>
      </c>
    </row>
    <row r="70" spans="1:64" x14ac:dyDescent="0.25">
      <c r="A70" s="1529"/>
      <c r="B70" s="126" t="s">
        <v>111</v>
      </c>
      <c r="C70" s="131" t="s">
        <v>163</v>
      </c>
      <c r="D70" s="273">
        <f>SUM(E70:O70)</f>
        <v>307180.33901750401</v>
      </c>
      <c r="E70" s="253">
        <v>35346.111739585351</v>
      </c>
      <c r="F70" s="253">
        <v>2293.1162874963288</v>
      </c>
      <c r="G70" s="253">
        <v>82932.958743492331</v>
      </c>
      <c r="H70" s="253">
        <v>9765.3920604173054</v>
      </c>
      <c r="I70" s="253">
        <v>7.2233202330431467</v>
      </c>
      <c r="J70" s="253">
        <v>398.14506696879499</v>
      </c>
      <c r="K70" s="253">
        <v>0</v>
      </c>
      <c r="L70" s="253">
        <v>865.81762092788222</v>
      </c>
      <c r="M70" s="253">
        <v>175571.57417838296</v>
      </c>
      <c r="N70" s="253">
        <v>0</v>
      </c>
      <c r="O70" s="254">
        <v>0</v>
      </c>
      <c r="P70" s="273">
        <f>SUM(Q70:AA70)</f>
        <v>325105.53387171001</v>
      </c>
      <c r="Q70" s="253">
        <v>38373.296765545609</v>
      </c>
      <c r="R70" s="253">
        <v>3104.8811302067325</v>
      </c>
      <c r="S70" s="253">
        <v>93769.464393780654</v>
      </c>
      <c r="T70" s="253">
        <v>10769.764380784969</v>
      </c>
      <c r="U70" s="253">
        <v>25.936034549013378</v>
      </c>
      <c r="V70" s="253">
        <v>1429.5786257937364</v>
      </c>
      <c r="W70" s="253">
        <v>0</v>
      </c>
      <c r="X70" s="253">
        <v>426.2292369914552</v>
      </c>
      <c r="Y70" s="253">
        <v>177206.38330405782</v>
      </c>
      <c r="Z70" s="253">
        <v>0</v>
      </c>
      <c r="AA70" s="254">
        <v>0</v>
      </c>
      <c r="AB70" s="273">
        <f>SUM(AC70:AM70)</f>
        <v>430865.96573713899</v>
      </c>
      <c r="AC70" s="253">
        <v>51003.473183515518</v>
      </c>
      <c r="AD70" s="253">
        <v>4044.158080400035</v>
      </c>
      <c r="AE70" s="253">
        <v>113304.97758668361</v>
      </c>
      <c r="AF70" s="253">
        <v>13621.03427960625</v>
      </c>
      <c r="AG70" s="253">
        <v>109.54466268590531</v>
      </c>
      <c r="AH70" s="253">
        <v>6038.0359244822239</v>
      </c>
      <c r="AI70" s="253">
        <v>0</v>
      </c>
      <c r="AJ70" s="253">
        <v>386.86705365387797</v>
      </c>
      <c r="AK70" s="253">
        <v>242357.87496611156</v>
      </c>
      <c r="AL70" s="253">
        <v>0</v>
      </c>
      <c r="AM70" s="254">
        <v>0</v>
      </c>
      <c r="AN70" s="288">
        <f>SUM(AO70:AY70)</f>
        <v>1025967.6408663561</v>
      </c>
      <c r="AO70" s="253">
        <v>125179.6134254348</v>
      </c>
      <c r="AP70" s="253">
        <v>8562.6051231341662</v>
      </c>
      <c r="AQ70" s="253">
        <v>267290.90210148675</v>
      </c>
      <c r="AR70" s="253">
        <v>32012.703518127004</v>
      </c>
      <c r="AS70" s="253">
        <v>589.4307093885327</v>
      </c>
      <c r="AT70" s="253">
        <v>32489.066203851897</v>
      </c>
      <c r="AU70" s="253">
        <v>0</v>
      </c>
      <c r="AV70" s="253">
        <v>1129.699894249467</v>
      </c>
      <c r="AW70" s="253">
        <v>558713.61989068356</v>
      </c>
      <c r="AX70" s="253">
        <v>0</v>
      </c>
      <c r="AY70" s="254">
        <v>0</v>
      </c>
      <c r="AZ70" s="525">
        <v>-2082645.3272867629</v>
      </c>
      <c r="BA70" s="295">
        <f>SUM(BB70:BL70)+AZ70</f>
        <v>6474.1522059463896</v>
      </c>
      <c r="BB70" s="273">
        <f t="shared" si="46"/>
        <v>249902.49511408128</v>
      </c>
      <c r="BC70" s="273">
        <f t="shared" si="46"/>
        <v>18004.760621237263</v>
      </c>
      <c r="BD70" s="273">
        <f t="shared" si="46"/>
        <v>557298.30282544345</v>
      </c>
      <c r="BE70" s="273">
        <f t="shared" si="46"/>
        <v>66168.894238935522</v>
      </c>
      <c r="BF70" s="273">
        <f t="shared" si="46"/>
        <v>732.13472685649458</v>
      </c>
      <c r="BG70" s="273">
        <f t="shared" si="46"/>
        <v>40354.825821096652</v>
      </c>
      <c r="BH70" s="273">
        <f t="shared" si="46"/>
        <v>0</v>
      </c>
      <c r="BI70" s="273">
        <f t="shared" si="46"/>
        <v>2808.6138058226825</v>
      </c>
      <c r="BJ70" s="273">
        <f t="shared" si="46"/>
        <v>1153849.4523392359</v>
      </c>
      <c r="BK70" s="273">
        <f t="shared" si="47"/>
        <v>0</v>
      </c>
      <c r="BL70" s="299">
        <f t="shared" si="47"/>
        <v>0</v>
      </c>
    </row>
    <row r="71" spans="1:64" x14ac:dyDescent="0.25">
      <c r="A71" s="1529"/>
      <c r="B71" s="126" t="s">
        <v>112</v>
      </c>
      <c r="C71" s="131" t="s">
        <v>927</v>
      </c>
      <c r="D71" s="273">
        <f>SUM(E71:O71)</f>
        <v>995986.14077267353</v>
      </c>
      <c r="E71" s="253">
        <v>178987.2236399363</v>
      </c>
      <c r="F71" s="253">
        <v>24624.24397740094</v>
      </c>
      <c r="G71" s="253">
        <v>295518.85342509771</v>
      </c>
      <c r="H71" s="253">
        <v>42714.050758630052</v>
      </c>
      <c r="I71" s="253">
        <v>954.63500277807691</v>
      </c>
      <c r="J71" s="253">
        <v>51709.491722794119</v>
      </c>
      <c r="K71" s="253">
        <v>0</v>
      </c>
      <c r="L71" s="253">
        <v>5875.9608348844467</v>
      </c>
      <c r="M71" s="253">
        <v>395601.68141115183</v>
      </c>
      <c r="N71" s="253">
        <v>0</v>
      </c>
      <c r="O71" s="254">
        <v>0</v>
      </c>
      <c r="P71" s="273">
        <f>SUM(Q71:AA71)</f>
        <v>-696509.13260780496</v>
      </c>
      <c r="Q71" s="253">
        <v>-125168.64520686679</v>
      </c>
      <c r="R71" s="253">
        <v>-17220.129991484577</v>
      </c>
      <c r="S71" s="253">
        <v>-206661.088786523</v>
      </c>
      <c r="T71" s="253">
        <v>-29870.622919490561</v>
      </c>
      <c r="U71" s="253">
        <v>-667.59161651203044</v>
      </c>
      <c r="V71" s="253">
        <v>-36161.2795128785</v>
      </c>
      <c r="W71" s="253">
        <v>0</v>
      </c>
      <c r="X71" s="253">
        <v>-4109.1539498408738</v>
      </c>
      <c r="Y71" s="253">
        <v>-276650.62062420865</v>
      </c>
      <c r="Z71" s="253">
        <v>0</v>
      </c>
      <c r="AA71" s="254">
        <v>0</v>
      </c>
      <c r="AB71" s="273">
        <f>SUM(AC71:AM71)</f>
        <v>549985.43896148982</v>
      </c>
      <c r="AC71" s="253">
        <v>98837.08490736621</v>
      </c>
      <c r="AD71" s="253">
        <v>13597.55430180907</v>
      </c>
      <c r="AE71" s="253">
        <v>163186.07224424731</v>
      </c>
      <c r="AF71" s="253">
        <v>23586.77997073697</v>
      </c>
      <c r="AG71" s="253">
        <v>527.15126200811187</v>
      </c>
      <c r="AH71" s="253">
        <v>28554.079559353577</v>
      </c>
      <c r="AI71" s="253">
        <v>0</v>
      </c>
      <c r="AJ71" s="253">
        <v>3244.7167353024997</v>
      </c>
      <c r="AK71" s="253">
        <v>218451.99998066615</v>
      </c>
      <c r="AL71" s="253">
        <v>0</v>
      </c>
      <c r="AM71" s="254">
        <v>0</v>
      </c>
      <c r="AN71" s="288">
        <f>SUM(AO71:AY71)</f>
        <v>177888.72594986839</v>
      </c>
      <c r="AO71" s="253">
        <v>31968.124727028342</v>
      </c>
      <c r="AP71" s="253">
        <v>4398.0284557176001</v>
      </c>
      <c r="AQ71" s="253">
        <v>52781.329155015948</v>
      </c>
      <c r="AR71" s="253">
        <v>7628.9696799555932</v>
      </c>
      <c r="AS71" s="253">
        <v>170.50318015429198</v>
      </c>
      <c r="AT71" s="253">
        <v>9235.6060245446806</v>
      </c>
      <c r="AU71" s="253">
        <v>0</v>
      </c>
      <c r="AV71" s="253">
        <v>1049.4796502268737</v>
      </c>
      <c r="AW71" s="253">
        <v>70656.685077225062</v>
      </c>
      <c r="AX71" s="253">
        <v>0</v>
      </c>
      <c r="AY71" s="254">
        <v>0</v>
      </c>
      <c r="AZ71" s="525">
        <v>0</v>
      </c>
      <c r="BA71" s="295">
        <f>SUM(BB71:BL71)+AZ71</f>
        <v>1027351.1730762267</v>
      </c>
      <c r="BB71" s="273">
        <f t="shared" si="46"/>
        <v>184623.78806746405</v>
      </c>
      <c r="BC71" s="273">
        <f t="shared" si="46"/>
        <v>25399.696743443033</v>
      </c>
      <c r="BD71" s="273">
        <f t="shared" si="46"/>
        <v>304825.16603783797</v>
      </c>
      <c r="BE71" s="273">
        <f t="shared" si="46"/>
        <v>44059.177489832058</v>
      </c>
      <c r="BF71" s="273">
        <f t="shared" si="46"/>
        <v>984.69782842845029</v>
      </c>
      <c r="BG71" s="273">
        <f t="shared" si="46"/>
        <v>53337.897793813878</v>
      </c>
      <c r="BH71" s="273">
        <f t="shared" si="46"/>
        <v>0</v>
      </c>
      <c r="BI71" s="273">
        <f t="shared" si="46"/>
        <v>6061.0032705729463</v>
      </c>
      <c r="BJ71" s="273">
        <f t="shared" si="46"/>
        <v>408059.74584483437</v>
      </c>
      <c r="BK71" s="273">
        <f t="shared" si="47"/>
        <v>0</v>
      </c>
      <c r="BL71" s="299">
        <f t="shared" si="47"/>
        <v>0</v>
      </c>
    </row>
    <row r="72" spans="1:64" s="209" customFormat="1" x14ac:dyDescent="0.25">
      <c r="A72" s="1530"/>
      <c r="B72" s="129" t="s">
        <v>460</v>
      </c>
      <c r="C72" s="312" t="s">
        <v>5</v>
      </c>
      <c r="D72" s="274">
        <f>SUM(D64:D71)</f>
        <v>24105037.956608996</v>
      </c>
      <c r="E72" s="274">
        <f t="shared" ref="E72:BG72" si="48">SUM(E64:E71)</f>
        <v>2768572.7867070148</v>
      </c>
      <c r="F72" s="274">
        <f t="shared" si="48"/>
        <v>194883.27027953489</v>
      </c>
      <c r="G72" s="274">
        <f t="shared" si="48"/>
        <v>6310292.1853394192</v>
      </c>
      <c r="H72" s="274">
        <f t="shared" si="48"/>
        <v>751304.53081060108</v>
      </c>
      <c r="I72" s="274">
        <f t="shared" si="48"/>
        <v>14461.804887550001</v>
      </c>
      <c r="J72" s="274">
        <f t="shared" si="48"/>
        <v>902171.0043395434</v>
      </c>
      <c r="K72" s="274">
        <f t="shared" si="48"/>
        <v>0</v>
      </c>
      <c r="L72" s="274">
        <f t="shared" si="48"/>
        <v>69767.39454608396</v>
      </c>
      <c r="M72" s="274">
        <f>SUM(M64:M71)</f>
        <v>13093584.979699252</v>
      </c>
      <c r="N72" s="274">
        <f>SUM(N68:N71)</f>
        <v>0</v>
      </c>
      <c r="O72" s="274">
        <f>SUM(O68:O71)</f>
        <v>0</v>
      </c>
      <c r="P72" s="276">
        <f t="shared" si="48"/>
        <v>23586787.796242177</v>
      </c>
      <c r="Q72" s="274">
        <f t="shared" si="48"/>
        <v>2624081.832868129</v>
      </c>
      <c r="R72" s="274">
        <f t="shared" si="48"/>
        <v>210139.22952216741</v>
      </c>
      <c r="S72" s="274">
        <f t="shared" si="48"/>
        <v>6498382.6700293971</v>
      </c>
      <c r="T72" s="274">
        <f t="shared" si="48"/>
        <v>738253.37924581894</v>
      </c>
      <c r="U72" s="274">
        <f t="shared" si="48"/>
        <v>14246.214860404378</v>
      </c>
      <c r="V72" s="274">
        <f t="shared" si="48"/>
        <v>1241183.5212645391</v>
      </c>
      <c r="W72" s="274">
        <f t="shared" si="48"/>
        <v>0</v>
      </c>
      <c r="X72" s="274">
        <f t="shared" si="48"/>
        <v>26348.084447937854</v>
      </c>
      <c r="Y72" s="274">
        <f>SUM(Y64:Y71)</f>
        <v>12234152.864003787</v>
      </c>
      <c r="Z72" s="274">
        <f>SUM(Z68:Z71)</f>
        <v>0</v>
      </c>
      <c r="AA72" s="282">
        <f>SUM(AA68:AA71)</f>
        <v>0</v>
      </c>
      <c r="AB72" s="276">
        <f t="shared" si="48"/>
        <v>25067010.091906745</v>
      </c>
      <c r="AC72" s="274">
        <f t="shared" si="48"/>
        <v>2933892.235334028</v>
      </c>
      <c r="AD72" s="274">
        <f t="shared" si="48"/>
        <v>250390.73367552101</v>
      </c>
      <c r="AE72" s="274">
        <f t="shared" si="48"/>
        <v>6384967.4660326699</v>
      </c>
      <c r="AF72" s="274">
        <f t="shared" si="48"/>
        <v>776162.69458531344</v>
      </c>
      <c r="AG72" s="274">
        <f t="shared" si="48"/>
        <v>22575.154661974611</v>
      </c>
      <c r="AH72" s="274">
        <f t="shared" si="48"/>
        <v>1002193.691803989</v>
      </c>
      <c r="AI72" s="274">
        <f t="shared" si="48"/>
        <v>0</v>
      </c>
      <c r="AJ72" s="274">
        <f t="shared" si="48"/>
        <v>20332.620033811985</v>
      </c>
      <c r="AK72" s="274">
        <f>SUM(AK64:AK71)</f>
        <v>13676495.495779442</v>
      </c>
      <c r="AL72" s="274">
        <f>SUM(AL68:AL71)</f>
        <v>0</v>
      </c>
      <c r="AM72" s="274">
        <f>SUM(AM68:AM71)</f>
        <v>0</v>
      </c>
      <c r="AN72" s="276">
        <f t="shared" si="48"/>
        <v>25328388.262712695</v>
      </c>
      <c r="AO72" s="274">
        <f t="shared" si="48"/>
        <v>3335067.9284570953</v>
      </c>
      <c r="AP72" s="274">
        <f t="shared" si="48"/>
        <v>206999.33798202808</v>
      </c>
      <c r="AQ72" s="274">
        <f t="shared" si="48"/>
        <v>6370158.8635409307</v>
      </c>
      <c r="AR72" s="274">
        <f t="shared" si="48"/>
        <v>781018.26949365099</v>
      </c>
      <c r="AS72" s="274">
        <f t="shared" si="48"/>
        <v>24893.12735671613</v>
      </c>
      <c r="AT72" s="274">
        <f t="shared" si="48"/>
        <v>1048730.2087469022</v>
      </c>
      <c r="AU72" s="274">
        <f t="shared" si="48"/>
        <v>0</v>
      </c>
      <c r="AV72" s="274">
        <f t="shared" si="48"/>
        <v>15914.407625964344</v>
      </c>
      <c r="AW72" s="274">
        <f>SUM(AW64:AW71)</f>
        <v>13545606.119509403</v>
      </c>
      <c r="AX72" s="274">
        <f>SUM(AX68:AX71)</f>
        <v>0</v>
      </c>
      <c r="AY72" s="282">
        <f>SUM(AY68:AY71)</f>
        <v>0</v>
      </c>
      <c r="AZ72" s="298">
        <f>SUM(AZ64:AZ71)</f>
        <v>-755589.44932091376</v>
      </c>
      <c r="BA72" s="296">
        <f t="shared" si="48"/>
        <v>97331634.658149734</v>
      </c>
      <c r="BB72" s="274">
        <f t="shared" si="48"/>
        <v>11661614.783366265</v>
      </c>
      <c r="BC72" s="274">
        <f>SUM(BC64:BC71)</f>
        <v>862412.57145925122</v>
      </c>
      <c r="BD72" s="274">
        <f t="shared" si="48"/>
        <v>25563801.184942413</v>
      </c>
      <c r="BE72" s="274">
        <f t="shared" si="48"/>
        <v>3046738.8741353839</v>
      </c>
      <c r="BF72" s="274">
        <f t="shared" si="48"/>
        <v>76176.301766645134</v>
      </c>
      <c r="BG72" s="274">
        <f t="shared" si="48"/>
        <v>4194278.4261549739</v>
      </c>
      <c r="BH72" s="274">
        <f>SUM(BH64:BH71)</f>
        <v>0</v>
      </c>
      <c r="BI72" s="274">
        <f>SUM(BI64:BI71)</f>
        <v>132362.50665379813</v>
      </c>
      <c r="BJ72" s="274">
        <f>SUM(BJ64:BJ71)</f>
        <v>52549839.458991885</v>
      </c>
      <c r="BK72" s="274">
        <f>SUM(BK68:BK71)</f>
        <v>0</v>
      </c>
      <c r="BL72" s="298">
        <f>SUM(BL68:BL71)</f>
        <v>0</v>
      </c>
    </row>
    <row r="73" spans="1:64" ht="14.85" customHeight="1" x14ac:dyDescent="0.25">
      <c r="A73" s="1526" t="s">
        <v>6</v>
      </c>
      <c r="B73" s="126" t="s">
        <v>118</v>
      </c>
      <c r="C73" s="131" t="s">
        <v>189</v>
      </c>
      <c r="D73" s="272">
        <f>SUM(E73:O73)</f>
        <v>94961.662656359535</v>
      </c>
      <c r="E73" s="251">
        <v>31448.199643824362</v>
      </c>
      <c r="F73" s="251">
        <v>3269.7300064883343</v>
      </c>
      <c r="G73" s="251">
        <v>34746.488992022772</v>
      </c>
      <c r="H73" s="251">
        <v>6230.4786993877215</v>
      </c>
      <c r="I73" s="251">
        <v>6.2727181862000853E-2</v>
      </c>
      <c r="J73" s="251">
        <v>5615.4393836628487</v>
      </c>
      <c r="K73" s="251">
        <v>0</v>
      </c>
      <c r="L73" s="251">
        <v>1890.8384062426901</v>
      </c>
      <c r="M73" s="251">
        <v>11760.424797548943</v>
      </c>
      <c r="N73" s="251">
        <v>0</v>
      </c>
      <c r="O73" s="252">
        <v>0</v>
      </c>
      <c r="P73" s="272">
        <f>SUM(Q73:AA73)</f>
        <v>108982.1191032677</v>
      </c>
      <c r="Q73" s="251">
        <v>37919.332561069954</v>
      </c>
      <c r="R73" s="251">
        <v>3574.4305073660048</v>
      </c>
      <c r="S73" s="251">
        <v>38410.996752012506</v>
      </c>
      <c r="T73" s="251">
        <v>6002.9011134591301</v>
      </c>
      <c r="U73" s="251">
        <v>0</v>
      </c>
      <c r="V73" s="251">
        <v>7800.8155064480161</v>
      </c>
      <c r="W73" s="251">
        <v>0</v>
      </c>
      <c r="X73" s="251">
        <v>1825.0569486187835</v>
      </c>
      <c r="Y73" s="251">
        <v>13448.585714293302</v>
      </c>
      <c r="Z73" s="251">
        <v>0</v>
      </c>
      <c r="AA73" s="252">
        <v>0</v>
      </c>
      <c r="AB73" s="272">
        <f>SUM(AC73:AM73)</f>
        <v>101538.62663120798</v>
      </c>
      <c r="AC73" s="251">
        <v>33983.747379145549</v>
      </c>
      <c r="AD73" s="251">
        <v>3654.5480866636653</v>
      </c>
      <c r="AE73" s="251">
        <v>37645.785332473584</v>
      </c>
      <c r="AF73" s="251">
        <v>5667.7243796422508</v>
      </c>
      <c r="AG73" s="251">
        <v>1.3529015809124347</v>
      </c>
      <c r="AH73" s="251">
        <v>6272.6392468933054</v>
      </c>
      <c r="AI73" s="251">
        <v>0</v>
      </c>
      <c r="AJ73" s="251">
        <v>1685.3647532506277</v>
      </c>
      <c r="AK73" s="251">
        <v>12627.464551558074</v>
      </c>
      <c r="AL73" s="251">
        <v>0</v>
      </c>
      <c r="AM73" s="252">
        <v>0</v>
      </c>
      <c r="AN73" s="275">
        <f>SUM(AO73:AY73)</f>
        <v>108498.431146335</v>
      </c>
      <c r="AO73" s="251">
        <v>33739.095829548511</v>
      </c>
      <c r="AP73" s="251">
        <v>3711.7474702517484</v>
      </c>
      <c r="AQ73" s="251">
        <v>42158.989891647238</v>
      </c>
      <c r="AR73" s="251">
        <v>7099.6462701602886</v>
      </c>
      <c r="AS73" s="251">
        <v>1.9616192601833471</v>
      </c>
      <c r="AT73" s="251">
        <v>6473.4941116133186</v>
      </c>
      <c r="AU73" s="251">
        <v>0</v>
      </c>
      <c r="AV73" s="249">
        <v>1937.0457804264211</v>
      </c>
      <c r="AW73" s="251">
        <v>13376.450173427302</v>
      </c>
      <c r="AX73" s="251">
        <v>0</v>
      </c>
      <c r="AY73" s="252">
        <v>0</v>
      </c>
      <c r="AZ73" s="854">
        <v>-298.89999999999986</v>
      </c>
      <c r="BA73" s="293">
        <f>SUM(BB73:BL73)+AZ73</f>
        <v>413681.93953717017</v>
      </c>
      <c r="BB73" s="273">
        <f t="shared" ref="BB73:BL76" si="49">E73+Q73+AC73+AO73</f>
        <v>137090.37541358839</v>
      </c>
      <c r="BC73" s="273">
        <f t="shared" si="49"/>
        <v>14210.456070769753</v>
      </c>
      <c r="BD73" s="273">
        <f t="shared" si="49"/>
        <v>152962.2609681561</v>
      </c>
      <c r="BE73" s="273">
        <f t="shared" si="49"/>
        <v>25000.75046264939</v>
      </c>
      <c r="BF73" s="273">
        <f t="shared" si="49"/>
        <v>3.3772480229577826</v>
      </c>
      <c r="BG73" s="273">
        <f t="shared" si="49"/>
        <v>26162.388248617488</v>
      </c>
      <c r="BH73" s="273">
        <f t="shared" si="49"/>
        <v>0</v>
      </c>
      <c r="BI73" s="273">
        <f t="shared" si="49"/>
        <v>7338.3058885385217</v>
      </c>
      <c r="BJ73" s="273">
        <f t="shared" si="49"/>
        <v>51212.925236827614</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0.12661447021884967</v>
      </c>
      <c r="E75" s="253">
        <v>0</v>
      </c>
      <c r="F75" s="253">
        <v>8.1387965161186057E-2</v>
      </c>
      <c r="G75" s="253">
        <v>1.2387177906084956E-2</v>
      </c>
      <c r="H75" s="253">
        <v>3.7856863870987293E-3</v>
      </c>
      <c r="I75" s="253">
        <v>0</v>
      </c>
      <c r="J75" s="253">
        <v>0</v>
      </c>
      <c r="K75" s="253">
        <v>0</v>
      </c>
      <c r="L75" s="253">
        <v>0</v>
      </c>
      <c r="M75" s="253">
        <v>2.9053640764479929E-2</v>
      </c>
      <c r="N75" s="253">
        <v>0</v>
      </c>
      <c r="O75" s="254">
        <v>0</v>
      </c>
      <c r="P75" s="273">
        <f>SUM(Q75:AA75)</f>
        <v>0.78107269960952941</v>
      </c>
      <c r="Q75" s="253">
        <v>0</v>
      </c>
      <c r="R75" s="253">
        <v>0.50207466456476146</v>
      </c>
      <c r="S75" s="253">
        <v>7.6415329708569846E-2</v>
      </c>
      <c r="T75" s="253">
        <v>2.3353541511766669E-2</v>
      </c>
      <c r="U75" s="253">
        <v>0</v>
      </c>
      <c r="V75" s="253">
        <v>0</v>
      </c>
      <c r="W75" s="253">
        <v>0</v>
      </c>
      <c r="X75" s="253">
        <v>0</v>
      </c>
      <c r="Y75" s="253">
        <v>0.17922916382443149</v>
      </c>
      <c r="Z75" s="253">
        <v>0</v>
      </c>
      <c r="AA75" s="254">
        <v>0</v>
      </c>
      <c r="AB75" s="273">
        <f>SUM(AC75:AM75)</f>
        <v>2.7309728956281676</v>
      </c>
      <c r="AC75" s="253">
        <v>0</v>
      </c>
      <c r="AD75" s="253">
        <v>1.7554733396691857</v>
      </c>
      <c r="AE75" s="253">
        <v>0.2671815240104034</v>
      </c>
      <c r="AF75" s="253">
        <v>8.1654228751620178E-2</v>
      </c>
      <c r="AG75" s="253">
        <v>0</v>
      </c>
      <c r="AH75" s="253">
        <v>0</v>
      </c>
      <c r="AI75" s="253">
        <v>0</v>
      </c>
      <c r="AJ75" s="253">
        <v>0</v>
      </c>
      <c r="AK75" s="253">
        <v>0.62666380319695802</v>
      </c>
      <c r="AL75" s="253">
        <v>0</v>
      </c>
      <c r="AM75" s="254">
        <v>0</v>
      </c>
      <c r="AN75" s="288">
        <f>SUM(AO75:AY75)</f>
        <v>16.157458616561801</v>
      </c>
      <c r="AO75" s="253">
        <v>0</v>
      </c>
      <c r="AP75" s="253">
        <v>10.386037841528353</v>
      </c>
      <c r="AQ75" s="253">
        <v>1.5807459767245451</v>
      </c>
      <c r="AR75" s="253">
        <v>0.48309700328172173</v>
      </c>
      <c r="AS75" s="253">
        <v>0</v>
      </c>
      <c r="AT75" s="253">
        <v>0</v>
      </c>
      <c r="AU75" s="253">
        <v>0</v>
      </c>
      <c r="AV75" s="253">
        <v>0</v>
      </c>
      <c r="AW75" s="253">
        <v>3.7075777950271815</v>
      </c>
      <c r="AX75" s="253">
        <v>0</v>
      </c>
      <c r="AY75" s="254">
        <v>0</v>
      </c>
      <c r="AZ75" s="525">
        <v>-6639.9766709639398</v>
      </c>
      <c r="BA75" s="295">
        <f>SUM(BB75:BL75)+AZ75</f>
        <v>-6620.1805522819213</v>
      </c>
      <c r="BB75" s="273">
        <f t="shared" si="49"/>
        <v>0</v>
      </c>
      <c r="BC75" s="273">
        <f t="shared" si="49"/>
        <v>12.724973810923487</v>
      </c>
      <c r="BD75" s="273">
        <f t="shared" si="49"/>
        <v>1.9367300083496033</v>
      </c>
      <c r="BE75" s="273">
        <f t="shared" si="49"/>
        <v>0.59189045993220735</v>
      </c>
      <c r="BF75" s="273">
        <f t="shared" si="49"/>
        <v>0</v>
      </c>
      <c r="BG75" s="273">
        <f t="shared" si="49"/>
        <v>0</v>
      </c>
      <c r="BH75" s="273">
        <f t="shared" si="49"/>
        <v>0</v>
      </c>
      <c r="BI75" s="273">
        <f t="shared" si="49"/>
        <v>0</v>
      </c>
      <c r="BJ75" s="273">
        <f t="shared" si="49"/>
        <v>4.5425244028130507</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94961.789270829759</v>
      </c>
      <c r="E77" s="277">
        <f t="shared" ref="E77:BL77" si="50">SUM(E73:E76)</f>
        <v>31448.199643824362</v>
      </c>
      <c r="F77" s="277">
        <f t="shared" si="50"/>
        <v>3269.8113944534957</v>
      </c>
      <c r="G77" s="277">
        <f t="shared" si="50"/>
        <v>34746.501379200679</v>
      </c>
      <c r="H77" s="277">
        <f t="shared" si="50"/>
        <v>6230.4824850741088</v>
      </c>
      <c r="I77" s="277">
        <f t="shared" si="50"/>
        <v>6.2727181862000853E-2</v>
      </c>
      <c r="J77" s="277">
        <f t="shared" si="50"/>
        <v>5615.4393836628487</v>
      </c>
      <c r="K77" s="277">
        <f t="shared" si="50"/>
        <v>0</v>
      </c>
      <c r="L77" s="277">
        <f t="shared" si="50"/>
        <v>1890.8384062426901</v>
      </c>
      <c r="M77" s="277">
        <f t="shared" si="50"/>
        <v>11760.453851189708</v>
      </c>
      <c r="N77" s="277">
        <f t="shared" si="50"/>
        <v>0</v>
      </c>
      <c r="O77" s="283">
        <f t="shared" si="50"/>
        <v>0</v>
      </c>
      <c r="P77" s="277">
        <f t="shared" si="50"/>
        <v>108982.90017596731</v>
      </c>
      <c r="Q77" s="277">
        <f t="shared" si="50"/>
        <v>37919.332561069954</v>
      </c>
      <c r="R77" s="277">
        <f t="shared" si="50"/>
        <v>3574.9325820305694</v>
      </c>
      <c r="S77" s="277">
        <f t="shared" si="50"/>
        <v>38411.073167342212</v>
      </c>
      <c r="T77" s="277">
        <f t="shared" si="50"/>
        <v>6002.9244670006419</v>
      </c>
      <c r="U77" s="277">
        <f t="shared" si="50"/>
        <v>0</v>
      </c>
      <c r="V77" s="277">
        <f t="shared" si="50"/>
        <v>7800.8155064480161</v>
      </c>
      <c r="W77" s="277">
        <f t="shared" si="50"/>
        <v>0</v>
      </c>
      <c r="X77" s="277">
        <f t="shared" si="50"/>
        <v>1825.0569486187835</v>
      </c>
      <c r="Y77" s="277">
        <f>SUM(Y73:Y76)</f>
        <v>13448.764943457127</v>
      </c>
      <c r="Z77" s="277">
        <f>SUM(Z73:Z76)</f>
        <v>0</v>
      </c>
      <c r="AA77" s="283">
        <f t="shared" si="50"/>
        <v>0</v>
      </c>
      <c r="AB77" s="277">
        <f t="shared" si="50"/>
        <v>101541.35760410361</v>
      </c>
      <c r="AC77" s="277">
        <f t="shared" si="50"/>
        <v>33983.747379145549</v>
      </c>
      <c r="AD77" s="277">
        <f t="shared" si="50"/>
        <v>3656.3035600033345</v>
      </c>
      <c r="AE77" s="277">
        <f t="shared" si="50"/>
        <v>37646.052513997594</v>
      </c>
      <c r="AF77" s="277">
        <f t="shared" si="50"/>
        <v>5667.806033871002</v>
      </c>
      <c r="AG77" s="277">
        <f t="shared" si="50"/>
        <v>1.3529015809124347</v>
      </c>
      <c r="AH77" s="277">
        <f t="shared" si="50"/>
        <v>6272.6392468933054</v>
      </c>
      <c r="AI77" s="277">
        <f t="shared" si="50"/>
        <v>0</v>
      </c>
      <c r="AJ77" s="277">
        <f t="shared" si="50"/>
        <v>1685.3647532506277</v>
      </c>
      <c r="AK77" s="277">
        <f t="shared" si="50"/>
        <v>12628.091215361272</v>
      </c>
      <c r="AL77" s="277">
        <f t="shared" si="50"/>
        <v>0</v>
      </c>
      <c r="AM77" s="283">
        <f t="shared" si="50"/>
        <v>0</v>
      </c>
      <c r="AN77" s="849">
        <f t="shared" si="50"/>
        <v>108514.58860495157</v>
      </c>
      <c r="AO77" s="277">
        <f t="shared" si="50"/>
        <v>33739.095829548511</v>
      </c>
      <c r="AP77" s="277">
        <f t="shared" si="50"/>
        <v>3722.1335080932768</v>
      </c>
      <c r="AQ77" s="277">
        <f t="shared" si="50"/>
        <v>42160.570637623961</v>
      </c>
      <c r="AR77" s="277">
        <f t="shared" si="50"/>
        <v>7100.1293671635704</v>
      </c>
      <c r="AS77" s="277">
        <f t="shared" si="50"/>
        <v>1.9616192601833471</v>
      </c>
      <c r="AT77" s="277">
        <f t="shared" si="50"/>
        <v>6473.4941116133186</v>
      </c>
      <c r="AU77" s="277">
        <f t="shared" si="50"/>
        <v>0</v>
      </c>
      <c r="AV77" s="277">
        <f t="shared" si="50"/>
        <v>1937.0457804264211</v>
      </c>
      <c r="AW77" s="277">
        <f>SUM(AW73:AW76)</f>
        <v>13380.157751222328</v>
      </c>
      <c r="AX77" s="277">
        <f t="shared" si="50"/>
        <v>0</v>
      </c>
      <c r="AY77" s="283">
        <f t="shared" si="50"/>
        <v>0</v>
      </c>
      <c r="AZ77" s="304">
        <f t="shared" si="50"/>
        <v>-6938.8766709639394</v>
      </c>
      <c r="BA77" s="296">
        <f t="shared" si="50"/>
        <v>407061.75898488826</v>
      </c>
      <c r="BB77" s="274">
        <f t="shared" si="50"/>
        <v>137090.37541358839</v>
      </c>
      <c r="BC77" s="274">
        <f t="shared" si="50"/>
        <v>14223.181044580677</v>
      </c>
      <c r="BD77" s="274">
        <f t="shared" si="50"/>
        <v>152964.19769816444</v>
      </c>
      <c r="BE77" s="274">
        <f t="shared" si="50"/>
        <v>25001.342353109321</v>
      </c>
      <c r="BF77" s="274">
        <f t="shared" si="50"/>
        <v>3.3772480229577826</v>
      </c>
      <c r="BG77" s="274">
        <f t="shared" si="50"/>
        <v>26162.388248617488</v>
      </c>
      <c r="BH77" s="274">
        <f t="shared" si="50"/>
        <v>0</v>
      </c>
      <c r="BI77" s="274">
        <f t="shared" si="50"/>
        <v>7338.3058885385217</v>
      </c>
      <c r="BJ77" s="274">
        <f>SUM(BJ73:BJ76)</f>
        <v>51217.467761230429</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50141030.171899825</v>
      </c>
      <c r="E78" s="272">
        <f>E20+SUM(E22:E23,E27)+SUM(E29:E32)+E37+E41+E46+E51+SUM(E56:E57)+SUM(E59:E60)+SUM(E64:E68)+E73</f>
        <v>11656234.772559475</v>
      </c>
      <c r="F78" s="272">
        <f>F20+SUM(F22:F23,F27)+SUM(F29:F32)+F37+F41+F46+F51+SUM(F56:F57)+SUM(F59:F60)+SUM(F64:F68)+F73</f>
        <v>1175609.8332689705</v>
      </c>
      <c r="G78" s="272">
        <f t="shared" ref="G78:O78" si="51">G20+SUM(G22:G23,G27)+SUM(G29:G32)+G37+G41+G46+G51+SUM(G56:G57)+SUM(G59:G60)+SUM(G64:G68)+G73</f>
        <v>16324926.664975097</v>
      </c>
      <c r="H78" s="272">
        <f t="shared" si="51"/>
        <v>2447416.3468331848</v>
      </c>
      <c r="I78" s="272">
        <f t="shared" si="51"/>
        <v>17325.102951382563</v>
      </c>
      <c r="J78" s="272">
        <f t="shared" si="51"/>
        <v>2529327.3308489942</v>
      </c>
      <c r="K78" s="272">
        <f t="shared" si="51"/>
        <v>0</v>
      </c>
      <c r="L78" s="272">
        <f t="shared" si="51"/>
        <v>476469.98639409372</v>
      </c>
      <c r="M78" s="272">
        <f t="shared" si="51"/>
        <v>15513720.134068625</v>
      </c>
      <c r="N78" s="272">
        <f t="shared" si="51"/>
        <v>0</v>
      </c>
      <c r="O78" s="284">
        <f t="shared" si="51"/>
        <v>0</v>
      </c>
      <c r="P78" s="272">
        <f>P20+SUM(P22:P23,P27)+SUM(P29:P32)+P37+P41+P46+P51+SUM(P56:P57)+SUM(P59:P60)+SUM(P64:P68)+P73</f>
        <v>52321656.577121973</v>
      </c>
      <c r="Q78" s="272">
        <f t="shared" ref="Q78:AA78" si="52">Q20+SUM(Q22:Q23,Q27)+SUM(Q29:Q32)+Q37+Q41+Q46+Q51+SUM(Q56:Q57)+SUM(Q59:Q60)+SUM(Q64:Q68)+Q73</f>
        <v>11389847.888895236</v>
      </c>
      <c r="R78" s="272">
        <f t="shared" si="52"/>
        <v>1450677.2809501356</v>
      </c>
      <c r="S78" s="272">
        <f t="shared" si="52"/>
        <v>17162193.393002421</v>
      </c>
      <c r="T78" s="272">
        <f t="shared" si="52"/>
        <v>2445874.7594980104</v>
      </c>
      <c r="U78" s="272">
        <f t="shared" si="52"/>
        <v>19313.60140802047</v>
      </c>
      <c r="V78" s="272">
        <f t="shared" si="52"/>
        <v>3126882.168774154</v>
      </c>
      <c r="W78" s="272">
        <f t="shared" si="52"/>
        <v>0</v>
      </c>
      <c r="X78" s="272">
        <f t="shared" si="52"/>
        <v>555668.42421743448</v>
      </c>
      <c r="Y78" s="272">
        <f t="shared" si="52"/>
        <v>16171199.06037657</v>
      </c>
      <c r="Z78" s="272">
        <f t="shared" si="52"/>
        <v>0</v>
      </c>
      <c r="AA78" s="284">
        <f t="shared" si="52"/>
        <v>0</v>
      </c>
      <c r="AB78" s="272">
        <f>AB20+SUM(AB22:AB23,AB27)+SUM(AB29:AB32)+AB37+AB41+AB46+AB51+SUM(AB56:AB57)+SUM(AB59:AB60)+SUM(AB64:AB68)+AB73</f>
        <v>52937770.256860115</v>
      </c>
      <c r="AC78" s="272">
        <f t="shared" ref="AC78:AM78" si="53">AC20+SUM(AC22:AC23,AC27)+SUM(AC29:AC32)+AC37+AC41+AC46+AC51+SUM(AC56:AC57)+SUM(AC59:AC60)+SUM(AC64:AC68)+AC73</f>
        <v>11648717.13484318</v>
      </c>
      <c r="AD78" s="272">
        <f t="shared" si="53"/>
        <v>1645253.0595301958</v>
      </c>
      <c r="AE78" s="272">
        <f t="shared" si="53"/>
        <v>16668873.476102656</v>
      </c>
      <c r="AF78" s="272">
        <f t="shared" si="53"/>
        <v>2264799.6221559565</v>
      </c>
      <c r="AG78" s="272">
        <f t="shared" si="53"/>
        <v>39922.179670088</v>
      </c>
      <c r="AH78" s="272">
        <f t="shared" si="53"/>
        <v>2807347.9004726904</v>
      </c>
      <c r="AI78" s="272">
        <f t="shared" si="53"/>
        <v>0</v>
      </c>
      <c r="AJ78" s="272">
        <f t="shared" si="53"/>
        <v>512181.23624869401</v>
      </c>
      <c r="AK78" s="272">
        <f t="shared" si="53"/>
        <v>17350675.647836659</v>
      </c>
      <c r="AL78" s="272">
        <f t="shared" si="53"/>
        <v>0</v>
      </c>
      <c r="AM78" s="272">
        <f t="shared" si="53"/>
        <v>0</v>
      </c>
      <c r="AN78" s="275">
        <f>AN20+SUM(AN22:AN23,AN27)+SUM(AN29:AN32)+AN37+AN41+AN46+AN51+SUM(AN56:AN57)+SUM(AN59:AN60)+SUM(AN64:AN68)+AN73</f>
        <v>51742291.555682056</v>
      </c>
      <c r="AO78" s="272">
        <f t="shared" ref="AO78:AY78" si="54">AO20+SUM(AO22:AO23,AO27)+SUM(AO29:AO32)+AO37+AO41+AO46+AO51+SUM(AO56:AO57)+SUM(AO59:AO60)+SUM(AO64:AO68)+AO73</f>
        <v>11405519.556064369</v>
      </c>
      <c r="AP78" s="272">
        <f t="shared" si="54"/>
        <v>1310776.7965223892</v>
      </c>
      <c r="AQ78" s="272">
        <f t="shared" si="54"/>
        <v>16537532.586494396</v>
      </c>
      <c r="AR78" s="272">
        <f t="shared" si="54"/>
        <v>2687960.6672937931</v>
      </c>
      <c r="AS78" s="272">
        <f t="shared" si="54"/>
        <v>71737.656746662688</v>
      </c>
      <c r="AT78" s="272">
        <f t="shared" si="54"/>
        <v>2975465.5484852549</v>
      </c>
      <c r="AU78" s="272">
        <f t="shared" si="54"/>
        <v>0</v>
      </c>
      <c r="AV78" s="272">
        <f t="shared" si="54"/>
        <v>360126.47443581378</v>
      </c>
      <c r="AW78" s="272">
        <f t="shared" si="54"/>
        <v>16393172.269639365</v>
      </c>
      <c r="AX78" s="272">
        <f t="shared" si="54"/>
        <v>0</v>
      </c>
      <c r="AY78" s="284">
        <f t="shared" si="54"/>
        <v>0</v>
      </c>
      <c r="AZ78" s="297">
        <f>AZ20+SUM(AZ22:AZ23,AZ27)+SUM(AZ29:AZ32)+AZ37+AZ41+AZ46+AZ51+SUM(AZ56:AZ57)+SUM(AZ59:AZ60)+SUM(AZ64:AZ68)+AZ73</f>
        <v>4787457.3916749284</v>
      </c>
      <c r="BA78" s="293">
        <f>BA20+SUM(BA22:BA23,BA27)+SUM(BA29:BA32)+BA37+BA41+BA46+BA51+SUM(BA56:BA57)+SUM(BA59:BA60)+SUM(BA64:BA68)+BA73</f>
        <v>211930205.9532389</v>
      </c>
      <c r="BB78" s="272">
        <f t="shared" ref="BB78:BL78" si="55">BB20+SUM(BB22:BB23,BB27)+SUM(BB29:BB32)+BB37+BB41+BB46+BB51+SUM(BB56:BB57)+SUM(BB59:BB60)+SUM(BB64:BB68)+BB73</f>
        <v>46100319.352362253</v>
      </c>
      <c r="BC78" s="272">
        <f t="shared" si="55"/>
        <v>5582316.9702716907</v>
      </c>
      <c r="BD78" s="272">
        <f t="shared" si="55"/>
        <v>66693526.120574564</v>
      </c>
      <c r="BE78" s="272">
        <f t="shared" si="55"/>
        <v>9846051.3957809452</v>
      </c>
      <c r="BF78" s="272">
        <f t="shared" si="55"/>
        <v>148298.54077615376</v>
      </c>
      <c r="BG78" s="272">
        <f t="shared" si="55"/>
        <v>11439022.948581094</v>
      </c>
      <c r="BH78" s="272">
        <f t="shared" si="55"/>
        <v>0</v>
      </c>
      <c r="BI78" s="272">
        <f t="shared" si="55"/>
        <v>1904446.1212960361</v>
      </c>
      <c r="BJ78" s="272">
        <f>BJ20+SUM(BJ22:BJ23,BJ27)+SUM(BJ29:BJ32)+BJ37+BJ41+BJ46+BJ51+SUM(BJ56:BJ57)+SUM(BJ59:BJ60)+SUM(BJ64:BJ68)+BJ73</f>
        <v>65428767.111921221</v>
      </c>
      <c r="BK78" s="272">
        <f t="shared" si="55"/>
        <v>0</v>
      </c>
      <c r="BL78" s="297">
        <f t="shared" si="55"/>
        <v>0</v>
      </c>
    </row>
    <row r="79" spans="1:64" s="209" customFormat="1" x14ac:dyDescent="0.25">
      <c r="A79" s="1540"/>
      <c r="B79" s="126" t="s">
        <v>55</v>
      </c>
      <c r="C79" s="127" t="s">
        <v>173</v>
      </c>
      <c r="D79" s="273">
        <f>D21+D24+D34+D38+D43+D48+D53+D58+D70+D75</f>
        <v>542688.62099494273</v>
      </c>
      <c r="E79" s="273">
        <f>E21+E24+E34+E38+E43+E48+E53+E58+E70+E75</f>
        <v>96808.84216705861</v>
      </c>
      <c r="F79" s="273">
        <f>F21+F24+F34+F38+F43+F48+F53+F58+F70+F75</f>
        <v>11893.542101923666</v>
      </c>
      <c r="G79" s="273">
        <f t="shared" ref="G79:O79" si="56">G21+G24+G34+G38+G43+G48+G53+G58+G70+G75</f>
        <v>163214.53910114602</v>
      </c>
      <c r="H79" s="273">
        <f t="shared" si="56"/>
        <v>22307.896548085399</v>
      </c>
      <c r="I79" s="273">
        <f t="shared" si="56"/>
        <v>154.27780426458531</v>
      </c>
      <c r="J79" s="273">
        <f t="shared" si="56"/>
        <v>8233.8532321344173</v>
      </c>
      <c r="K79" s="273">
        <f t="shared" si="56"/>
        <v>0</v>
      </c>
      <c r="L79" s="273">
        <f t="shared" si="56"/>
        <v>3189.9109954790993</v>
      </c>
      <c r="M79" s="273">
        <f t="shared" si="56"/>
        <v>236885.75904485089</v>
      </c>
      <c r="N79" s="273">
        <f t="shared" si="56"/>
        <v>0</v>
      </c>
      <c r="O79" s="281">
        <f t="shared" si="56"/>
        <v>0</v>
      </c>
      <c r="P79" s="273">
        <f>P21+P24+P34+P38+P43+P48+P53+P58+P70+P75</f>
        <v>569497.50427947193</v>
      </c>
      <c r="Q79" s="273">
        <f t="shared" ref="Q79:AA79" si="57">Q21+Q24+Q34+Q38+Q43+Q48+Q53+Q58+Q70+Q75</f>
        <v>107838.36531506749</v>
      </c>
      <c r="R79" s="273">
        <f t="shared" si="57"/>
        <v>16097.07537505513</v>
      </c>
      <c r="S79" s="273">
        <f t="shared" si="57"/>
        <v>181213.66882270621</v>
      </c>
      <c r="T79" s="273">
        <f t="shared" si="57"/>
        <v>25584.412097181135</v>
      </c>
      <c r="U79" s="273">
        <f t="shared" si="57"/>
        <v>221.16782439875269</v>
      </c>
      <c r="V79" s="273">
        <f t="shared" si="57"/>
        <v>10956.323836812629</v>
      </c>
      <c r="W79" s="273">
        <f t="shared" si="57"/>
        <v>0</v>
      </c>
      <c r="X79" s="273">
        <f t="shared" si="57"/>
        <v>3876.8738998684603</v>
      </c>
      <c r="Y79" s="273">
        <f t="shared" si="57"/>
        <v>223709.61710838214</v>
      </c>
      <c r="Z79" s="273">
        <f t="shared" si="57"/>
        <v>0</v>
      </c>
      <c r="AA79" s="281">
        <f t="shared" si="57"/>
        <v>0</v>
      </c>
      <c r="AB79" s="273">
        <f>AB21+AB24+AB34+AB38+AB43+AB48+AB53+AB58+AB70+AB75</f>
        <v>879173.73667931301</v>
      </c>
      <c r="AC79" s="273">
        <f t="shared" ref="AC79:AM79" si="58">AC21+AC24+AC34+AC38+AC43+AC48+AC53+AC58+AC70+AC75</f>
        <v>176718.94085771119</v>
      </c>
      <c r="AD79" s="273">
        <f t="shared" si="58"/>
        <v>26323.24899039889</v>
      </c>
      <c r="AE79" s="273">
        <f t="shared" si="58"/>
        <v>274557.90165291185</v>
      </c>
      <c r="AF79" s="273">
        <f t="shared" si="58"/>
        <v>40631.007069054591</v>
      </c>
      <c r="AG79" s="273">
        <f t="shared" si="58"/>
        <v>576.67303652247369</v>
      </c>
      <c r="AH79" s="273">
        <f t="shared" si="58"/>
        <v>29170.647539840313</v>
      </c>
      <c r="AI79" s="273">
        <f t="shared" si="58"/>
        <v>0</v>
      </c>
      <c r="AJ79" s="273">
        <f t="shared" si="58"/>
        <v>6360.1933773917608</v>
      </c>
      <c r="AK79" s="273">
        <f t="shared" si="58"/>
        <v>324835.12415548187</v>
      </c>
      <c r="AL79" s="273">
        <f t="shared" si="58"/>
        <v>0</v>
      </c>
      <c r="AM79" s="281">
        <f t="shared" si="58"/>
        <v>0</v>
      </c>
      <c r="AN79" s="288">
        <f>AN21+AN24+AN34+AN38+AN43+AN48+AN53+AN58+AN70+AN75</f>
        <v>2440744.7108319411</v>
      </c>
      <c r="AO79" s="273">
        <f t="shared" ref="AO79:AY79" si="59">AO21+AO24+AO34+AO38+AO43+AO48+AO53+AO58+AO70+AO75</f>
        <v>517702.27188271034</v>
      </c>
      <c r="AP79" s="273">
        <f t="shared" si="59"/>
        <v>74835.43774823533</v>
      </c>
      <c r="AQ79" s="273">
        <f t="shared" si="59"/>
        <v>781672.12670080282</v>
      </c>
      <c r="AR79" s="273">
        <f t="shared" si="59"/>
        <v>120160.52185689264</v>
      </c>
      <c r="AS79" s="273">
        <f t="shared" si="59"/>
        <v>2553.9251711999887</v>
      </c>
      <c r="AT79" s="273">
        <f t="shared" si="59"/>
        <v>123296.05427797152</v>
      </c>
      <c r="AU79" s="273">
        <f t="shared" si="59"/>
        <v>0</v>
      </c>
      <c r="AV79" s="273">
        <f t="shared" si="59"/>
        <v>20413.48740024407</v>
      </c>
      <c r="AW79" s="273">
        <f t="shared" si="59"/>
        <v>800110.88579388475</v>
      </c>
      <c r="AX79" s="273">
        <f t="shared" si="59"/>
        <v>0</v>
      </c>
      <c r="AY79" s="281">
        <f t="shared" si="59"/>
        <v>0</v>
      </c>
      <c r="AZ79" s="299">
        <f>AZ21+AZ24+AZ34+AZ38+AZ43+AZ48+AZ53+AZ58+AZ70+AZ75</f>
        <v>-4866310.1887735678</v>
      </c>
      <c r="BA79" s="295">
        <f>BA21+BA24+BA34+BA38+BA43+BA48+BA53+BA58+BA70+BA75</f>
        <v>-434205.61598789901</v>
      </c>
      <c r="BB79" s="273">
        <f t="shared" ref="BB79:BL79" si="60">BB21+BB24+BB34+BB38+BB43+BB48+BB53+BB58+BB70+BB75</f>
        <v>899068.4202225476</v>
      </c>
      <c r="BC79" s="273">
        <f t="shared" si="60"/>
        <v>129149.30421561303</v>
      </c>
      <c r="BD79" s="273">
        <f t="shared" si="60"/>
        <v>1400658.236277567</v>
      </c>
      <c r="BE79" s="273">
        <f t="shared" si="60"/>
        <v>208683.83757121375</v>
      </c>
      <c r="BF79" s="273">
        <f t="shared" si="60"/>
        <v>3506.0438363858002</v>
      </c>
      <c r="BG79" s="273">
        <f t="shared" si="60"/>
        <v>171656.8788867589</v>
      </c>
      <c r="BH79" s="273">
        <f t="shared" si="60"/>
        <v>0</v>
      </c>
      <c r="BI79" s="273">
        <f t="shared" si="60"/>
        <v>33840.465672983395</v>
      </c>
      <c r="BJ79" s="273">
        <f>BJ21+BJ24+BJ34+BJ38+BJ43+BJ48+BJ53+BJ58+BJ70+BJ75</f>
        <v>1585541.3861025998</v>
      </c>
      <c r="BK79" s="273">
        <f t="shared" si="60"/>
        <v>0</v>
      </c>
      <c r="BL79" s="299">
        <f t="shared" si="60"/>
        <v>0</v>
      </c>
    </row>
    <row r="80" spans="1:64" s="209" customFormat="1" x14ac:dyDescent="0.25">
      <c r="A80" s="1540"/>
      <c r="B80" s="126" t="s">
        <v>56</v>
      </c>
      <c r="C80" s="127" t="s">
        <v>174</v>
      </c>
      <c r="D80" s="273">
        <f>D25+D33+D42+D47+D52+D61+D69+D74</f>
        <v>107764.36054146095</v>
      </c>
      <c r="E80" s="273">
        <f>E25+E33+E42+E47+E52+E61+E69+E74</f>
        <v>58851.568873663542</v>
      </c>
      <c r="F80" s="273">
        <f>F25+F33+F42+F47+F52+F61+F69+F74</f>
        <v>10035.279817236726</v>
      </c>
      <c r="G80" s="273">
        <f t="shared" ref="G80:O80" si="61">G25+G33+G42+G47+G52+G61+G69+G74</f>
        <v>28088.151410474115</v>
      </c>
      <c r="H80" s="273">
        <f t="shared" si="61"/>
        <v>3019.829032117671</v>
      </c>
      <c r="I80" s="273">
        <f t="shared" si="61"/>
        <v>93.794933397077472</v>
      </c>
      <c r="J80" s="273">
        <f t="shared" si="61"/>
        <v>3655.5812925484802</v>
      </c>
      <c r="K80" s="273">
        <f t="shared" si="61"/>
        <v>0</v>
      </c>
      <c r="L80" s="273">
        <f t="shared" si="61"/>
        <v>2813.6948622491682</v>
      </c>
      <c r="M80" s="273">
        <f t="shared" si="61"/>
        <v>1206.4603197741731</v>
      </c>
      <c r="N80" s="273">
        <f t="shared" si="61"/>
        <v>0</v>
      </c>
      <c r="O80" s="281">
        <f t="shared" si="61"/>
        <v>0</v>
      </c>
      <c r="P80" s="273">
        <f>P25+P33+P42+P47+P52+P61+P69+P74</f>
        <v>104063.57444393265</v>
      </c>
      <c r="Q80" s="273">
        <f t="shared" ref="Q80:AA80" si="62">Q25+Q33+Q42+Q47+Q52+Q61+Q69+Q74</f>
        <v>54354.746703332909</v>
      </c>
      <c r="R80" s="273">
        <f t="shared" si="62"/>
        <v>10187.936726123517</v>
      </c>
      <c r="S80" s="273">
        <f t="shared" si="62"/>
        <v>27532.205855445096</v>
      </c>
      <c r="T80" s="273">
        <f t="shared" si="62"/>
        <v>3119.2856752819557</v>
      </c>
      <c r="U80" s="273">
        <f t="shared" si="62"/>
        <v>84.599351691481644</v>
      </c>
      <c r="V80" s="273">
        <f t="shared" si="62"/>
        <v>4369.8089397754138</v>
      </c>
      <c r="W80" s="273">
        <f t="shared" si="62"/>
        <v>0</v>
      </c>
      <c r="X80" s="273">
        <f t="shared" si="62"/>
        <v>3285.7737588351238</v>
      </c>
      <c r="Y80" s="273">
        <f t="shared" si="62"/>
        <v>1129.2174334471681</v>
      </c>
      <c r="Z80" s="273">
        <f t="shared" si="62"/>
        <v>0</v>
      </c>
      <c r="AA80" s="281">
        <f t="shared" si="62"/>
        <v>0</v>
      </c>
      <c r="AB80" s="273">
        <f>AB25+AB33+AB42+AB47+AB52+AB61+AB69+AB74</f>
        <v>100214.86195380065</v>
      </c>
      <c r="AC80" s="273">
        <f t="shared" ref="AC80:AM80" si="63">AC25+AC33+AC42+AC47+AC52+AC61+AC69+AC74</f>
        <v>52890.500423027115</v>
      </c>
      <c r="AD80" s="273">
        <f t="shared" si="63"/>
        <v>10101.288106194472</v>
      </c>
      <c r="AE80" s="273">
        <f t="shared" si="63"/>
        <v>24404.986714185135</v>
      </c>
      <c r="AF80" s="273">
        <f t="shared" si="63"/>
        <v>3622.6889580191059</v>
      </c>
      <c r="AG80" s="273">
        <f t="shared" si="63"/>
        <v>88.277584373719975</v>
      </c>
      <c r="AH80" s="273">
        <f t="shared" si="63"/>
        <v>4548.5822165350737</v>
      </c>
      <c r="AI80" s="273">
        <f t="shared" si="63"/>
        <v>0</v>
      </c>
      <c r="AJ80" s="273">
        <f t="shared" si="63"/>
        <v>3322.6517702339479</v>
      </c>
      <c r="AK80" s="273">
        <f t="shared" si="63"/>
        <v>1235.8861812320797</v>
      </c>
      <c r="AL80" s="273">
        <f t="shared" si="63"/>
        <v>0</v>
      </c>
      <c r="AM80" s="281">
        <f t="shared" si="63"/>
        <v>0</v>
      </c>
      <c r="AN80" s="288">
        <f>AN25+AN33+AN42+AN47+AN52+AN61+AN69+AN74</f>
        <v>87910.182260789865</v>
      </c>
      <c r="AO80" s="273">
        <f t="shared" ref="AO80:AY80" si="64">AO25+AO33+AO42+AO47+AO52+AO61+AO69+AO74</f>
        <v>47092.347229158317</v>
      </c>
      <c r="AP80" s="273">
        <f t="shared" si="64"/>
        <v>7776.1442242475796</v>
      </c>
      <c r="AQ80" s="273">
        <f t="shared" si="64"/>
        <v>22944.827797230155</v>
      </c>
      <c r="AR80" s="273">
        <f t="shared" si="64"/>
        <v>4065.1565029730828</v>
      </c>
      <c r="AS80" s="273">
        <f t="shared" si="64"/>
        <v>73.564653644766651</v>
      </c>
      <c r="AT80" s="273">
        <f t="shared" si="64"/>
        <v>4344.0721329218359</v>
      </c>
      <c r="AU80" s="273">
        <f t="shared" si="64"/>
        <v>0</v>
      </c>
      <c r="AV80" s="273">
        <f t="shared" si="64"/>
        <v>345.75387213040324</v>
      </c>
      <c r="AW80" s="273">
        <f t="shared" si="64"/>
        <v>1268.3158484837165</v>
      </c>
      <c r="AX80" s="273">
        <f t="shared" si="64"/>
        <v>0</v>
      </c>
      <c r="AY80" s="281">
        <f t="shared" si="64"/>
        <v>0</v>
      </c>
      <c r="AZ80" s="299">
        <f>AZ25+AZ33+AZ42+AZ47+AZ52+AZ61+AZ69+AZ74</f>
        <v>0</v>
      </c>
      <c r="BA80" s="295">
        <f>BA25+BA33+BA42+BA47+BA52+BA61+BA69+BA74</f>
        <v>399952.97919998411</v>
      </c>
      <c r="BB80" s="273">
        <f t="shared" ref="BB80:BL80" si="65">BB25+BB33+BB42+BB47+BB52+BB61+BB69+BB74</f>
        <v>213189.16322918184</v>
      </c>
      <c r="BC80" s="273">
        <f t="shared" si="65"/>
        <v>38100.648873802289</v>
      </c>
      <c r="BD80" s="273">
        <f t="shared" si="65"/>
        <v>102970.1717773345</v>
      </c>
      <c r="BE80" s="273">
        <f t="shared" si="65"/>
        <v>13826.960168391815</v>
      </c>
      <c r="BF80" s="273">
        <f t="shared" si="65"/>
        <v>340.23652310704574</v>
      </c>
      <c r="BG80" s="273">
        <f t="shared" si="65"/>
        <v>16918.044581780803</v>
      </c>
      <c r="BH80" s="273">
        <f t="shared" si="65"/>
        <v>0</v>
      </c>
      <c r="BI80" s="273">
        <f t="shared" si="65"/>
        <v>9767.8742634486425</v>
      </c>
      <c r="BJ80" s="273">
        <f>BJ25+BJ33+BJ42+BJ47+BJ52+BJ61+BJ69+BJ74</f>
        <v>4839.879782937137</v>
      </c>
      <c r="BK80" s="273">
        <f t="shared" si="65"/>
        <v>0</v>
      </c>
      <c r="BL80" s="299">
        <f t="shared" si="65"/>
        <v>0</v>
      </c>
    </row>
    <row r="81" spans="1:64" s="209" customFormat="1" x14ac:dyDescent="0.25">
      <c r="A81" s="1540"/>
      <c r="B81" s="126" t="s">
        <v>120</v>
      </c>
      <c r="C81" s="127" t="s">
        <v>929</v>
      </c>
      <c r="D81" s="273">
        <f>D26+D35+D39+D44+D49+D54+D62+D71+D76</f>
        <v>1135333.7596740201</v>
      </c>
      <c r="E81" s="273">
        <f>E26+E35+E39+E44+E49+E54+E62+E71+E76</f>
        <v>204029.18196341122</v>
      </c>
      <c r="F81" s="273">
        <f>F26+F35+F39+F44+F49+F54+F62+F71+F76</f>
        <v>28069.402122708725</v>
      </c>
      <c r="G81" s="273">
        <f t="shared" ref="G81:O81" si="66">G26+G35+G39+G44+G49+G54+G62+G71+G76</f>
        <v>336864.65823047038</v>
      </c>
      <c r="H81" s="273">
        <f t="shared" si="66"/>
        <v>48690.139203223051</v>
      </c>
      <c r="I81" s="273">
        <f t="shared" si="66"/>
        <v>1088.1972172621111</v>
      </c>
      <c r="J81" s="273">
        <f t="shared" si="66"/>
        <v>58944.125068776462</v>
      </c>
      <c r="K81" s="273">
        <f t="shared" si="66"/>
        <v>0</v>
      </c>
      <c r="L81" s="273">
        <f t="shared" si="66"/>
        <v>6698.0617834614022</v>
      </c>
      <c r="M81" s="273">
        <f t="shared" si="66"/>
        <v>450949.99408470665</v>
      </c>
      <c r="N81" s="273">
        <f t="shared" si="66"/>
        <v>0</v>
      </c>
      <c r="O81" s="281">
        <f t="shared" si="66"/>
        <v>0</v>
      </c>
      <c r="P81" s="273">
        <f>P26+P35+P39+P44+P49+P54+P62+P71+P76</f>
        <v>-561180.3694720522</v>
      </c>
      <c r="Q81" s="273">
        <f t="shared" ref="Q81:AA81" si="67">Q26+Q35+Q39+Q44+Q49+Q54+Q62+Q71+Q76</f>
        <v>-100848.90961947825</v>
      </c>
      <c r="R81" s="273">
        <f t="shared" si="67"/>
        <v>-13874.331948522384</v>
      </c>
      <c r="S81" s="273">
        <f t="shared" si="67"/>
        <v>-166507.71789093118</v>
      </c>
      <c r="T81" s="273">
        <f t="shared" si="67"/>
        <v>-24066.887886391833</v>
      </c>
      <c r="U81" s="273">
        <f t="shared" si="67"/>
        <v>-537.88140380582809</v>
      </c>
      <c r="V81" s="273">
        <f t="shared" si="67"/>
        <v>-29135.296649507145</v>
      </c>
      <c r="W81" s="273">
        <f t="shared" si="67"/>
        <v>0</v>
      </c>
      <c r="X81" s="273">
        <f t="shared" si="67"/>
        <v>-3310.7628081708281</v>
      </c>
      <c r="Y81" s="273">
        <f t="shared" si="67"/>
        <v>-222898.58126524475</v>
      </c>
      <c r="Z81" s="273">
        <f t="shared" si="67"/>
        <v>0</v>
      </c>
      <c r="AA81" s="281">
        <f t="shared" si="67"/>
        <v>0</v>
      </c>
      <c r="AB81" s="273">
        <f>AB26+AB35+AB39+AB44+AB49+AB54+AB62+AB71+AB76</f>
        <v>778654.83348454605</v>
      </c>
      <c r="AC81" s="273">
        <f t="shared" ref="AC81:AM81" si="68">AC26+AC35+AC39+AC44+AC49+AC54+AC62+AC71+AC76</f>
        <v>139930.92987327604</v>
      </c>
      <c r="AD81" s="273">
        <f t="shared" si="68"/>
        <v>19251.057629206753</v>
      </c>
      <c r="AE81" s="273">
        <f t="shared" si="68"/>
        <v>231034.52365988668</v>
      </c>
      <c r="AF81" s="273">
        <f t="shared" si="68"/>
        <v>33393.539045743375</v>
      </c>
      <c r="AG81" s="273">
        <f t="shared" si="68"/>
        <v>746.32680987911715</v>
      </c>
      <c r="AH81" s="273">
        <f t="shared" si="68"/>
        <v>40426.110383169173</v>
      </c>
      <c r="AI81" s="273">
        <f t="shared" si="68"/>
        <v>0</v>
      </c>
      <c r="AJ81" s="273">
        <f t="shared" si="68"/>
        <v>4593.7841081796259</v>
      </c>
      <c r="AK81" s="273">
        <f t="shared" si="68"/>
        <v>309278.56197520538</v>
      </c>
      <c r="AL81" s="273">
        <f t="shared" si="68"/>
        <v>0</v>
      </c>
      <c r="AM81" s="281">
        <f t="shared" si="68"/>
        <v>0</v>
      </c>
      <c r="AN81" s="288">
        <f>AN26+AN35+AN39+AN44+AN49+AN54+AN62+AN71+AN76</f>
        <v>281682.08822284959</v>
      </c>
      <c r="AO81" s="273">
        <f t="shared" ref="AO81:AZ81" si="69">AO26+AO35+AO39+AO44+AO49+AO54+AO62+AO71+AO76</f>
        <v>50620.679200409548</v>
      </c>
      <c r="AP81" s="273">
        <f t="shared" si="69"/>
        <v>6964.1616288778896</v>
      </c>
      <c r="AQ81" s="273">
        <f t="shared" si="69"/>
        <v>83577.837415915594</v>
      </c>
      <c r="AR81" s="273">
        <f t="shared" si="69"/>
        <v>12080.271523470798</v>
      </c>
      <c r="AS81" s="273">
        <f t="shared" si="69"/>
        <v>269.98727197603625</v>
      </c>
      <c r="AT81" s="273">
        <f t="shared" si="69"/>
        <v>14624.337642006711</v>
      </c>
      <c r="AU81" s="273">
        <f t="shared" si="69"/>
        <v>0</v>
      </c>
      <c r="AV81" s="273">
        <f t="shared" si="69"/>
        <v>1661.8232428434023</v>
      </c>
      <c r="AW81" s="273">
        <f t="shared" si="69"/>
        <v>111882.99029734962</v>
      </c>
      <c r="AX81" s="273">
        <f t="shared" si="69"/>
        <v>0</v>
      </c>
      <c r="AY81" s="281">
        <f t="shared" si="69"/>
        <v>0</v>
      </c>
      <c r="AZ81" s="299">
        <f t="shared" si="69"/>
        <v>0</v>
      </c>
      <c r="BA81" s="295">
        <f>BA26+BA35+BA39+BA44+BA49+BA54+BA62+BA71+BA76</f>
        <v>1634490.3119093636</v>
      </c>
      <c r="BB81" s="273">
        <f t="shared" ref="BB81:BL81" si="70">BB26+BB35+BB39+BB44+BB49+BB54+BB62+BB71+BB76</f>
        <v>293731.88141761854</v>
      </c>
      <c r="BC81" s="273">
        <f t="shared" si="70"/>
        <v>40410.289432270984</v>
      </c>
      <c r="BD81" s="273">
        <f t="shared" si="70"/>
        <v>484969.30141534156</v>
      </c>
      <c r="BE81" s="273">
        <f t="shared" si="70"/>
        <v>70097.061886045398</v>
      </c>
      <c r="BF81" s="273">
        <f t="shared" si="70"/>
        <v>1566.6298953114365</v>
      </c>
      <c r="BG81" s="273">
        <f t="shared" si="70"/>
        <v>84859.276444445204</v>
      </c>
      <c r="BH81" s="273">
        <f t="shared" si="70"/>
        <v>0</v>
      </c>
      <c r="BI81" s="273">
        <f t="shared" si="70"/>
        <v>9642.9063263136013</v>
      </c>
      <c r="BJ81" s="273">
        <f>BJ26+BJ35+BJ39+BJ44+BJ49+BJ54+BJ62+BJ71+BJ76</f>
        <v>649212.96509201685</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51926816.913110249</v>
      </c>
      <c r="E84" s="285">
        <f t="shared" ref="E84:BL84" si="72">SUM(E78:E83)</f>
        <v>12015924.365563611</v>
      </c>
      <c r="F84" s="285">
        <f t="shared" si="72"/>
        <v>1225608.0573108396</v>
      </c>
      <c r="G84" s="285">
        <f t="shared" si="72"/>
        <v>16853094.013717186</v>
      </c>
      <c r="H84" s="285">
        <f t="shared" si="72"/>
        <v>2521434.2116166106</v>
      </c>
      <c r="I84" s="285">
        <f t="shared" si="72"/>
        <v>18661.372906306337</v>
      </c>
      <c r="J84" s="285">
        <f t="shared" si="72"/>
        <v>2600160.8904424538</v>
      </c>
      <c r="K84" s="285">
        <f t="shared" si="72"/>
        <v>0</v>
      </c>
      <c r="L84" s="285">
        <f t="shared" si="72"/>
        <v>489171.65403528343</v>
      </c>
      <c r="M84" s="285">
        <f t="shared" si="72"/>
        <v>16202762.347517956</v>
      </c>
      <c r="N84" s="285">
        <f t="shared" si="72"/>
        <v>0</v>
      </c>
      <c r="O84" s="286">
        <f t="shared" si="72"/>
        <v>0</v>
      </c>
      <c r="P84" s="278">
        <f t="shared" si="72"/>
        <v>52434037.286373332</v>
      </c>
      <c r="Q84" s="285">
        <f t="shared" si="72"/>
        <v>11451192.091294156</v>
      </c>
      <c r="R84" s="285">
        <f t="shared" si="72"/>
        <v>1463087.9611027918</v>
      </c>
      <c r="S84" s="285">
        <f t="shared" si="72"/>
        <v>17204431.549789641</v>
      </c>
      <c r="T84" s="285">
        <f t="shared" si="72"/>
        <v>2450511.5693840818</v>
      </c>
      <c r="U84" s="285">
        <f t="shared" si="72"/>
        <v>19081.487180304874</v>
      </c>
      <c r="V84" s="285">
        <f t="shared" si="72"/>
        <v>3113073.004901235</v>
      </c>
      <c r="W84" s="285">
        <f t="shared" si="72"/>
        <v>0</v>
      </c>
      <c r="X84" s="285">
        <f t="shared" si="72"/>
        <v>559520.30906796723</v>
      </c>
      <c r="Y84" s="285">
        <f>SUM(Y78:Y83)</f>
        <v>16173139.313653154</v>
      </c>
      <c r="Z84" s="285">
        <f t="shared" si="72"/>
        <v>0</v>
      </c>
      <c r="AA84" s="286">
        <f t="shared" si="72"/>
        <v>0</v>
      </c>
      <c r="AB84" s="278">
        <f t="shared" si="72"/>
        <v>54695813.688977778</v>
      </c>
      <c r="AC84" s="285">
        <f t="shared" si="72"/>
        <v>12018257.505997194</v>
      </c>
      <c r="AD84" s="285">
        <f t="shared" si="72"/>
        <v>1700928.6542559958</v>
      </c>
      <c r="AE84" s="285">
        <f t="shared" si="72"/>
        <v>17198870.888129637</v>
      </c>
      <c r="AF84" s="285">
        <f t="shared" si="72"/>
        <v>2342446.8572287732</v>
      </c>
      <c r="AG84" s="285">
        <f t="shared" si="72"/>
        <v>41333.457100863307</v>
      </c>
      <c r="AH84" s="285">
        <f t="shared" si="72"/>
        <v>2881493.2406122349</v>
      </c>
      <c r="AI84" s="285">
        <f t="shared" si="72"/>
        <v>0</v>
      </c>
      <c r="AJ84" s="285">
        <f t="shared" si="72"/>
        <v>526457.86550449941</v>
      </c>
      <c r="AK84" s="285">
        <f t="shared" si="72"/>
        <v>17986025.220148578</v>
      </c>
      <c r="AL84" s="285">
        <f t="shared" si="72"/>
        <v>0</v>
      </c>
      <c r="AM84" s="286">
        <f t="shared" si="72"/>
        <v>0</v>
      </c>
      <c r="AN84" s="850">
        <f t="shared" si="72"/>
        <v>54552628.536997631</v>
      </c>
      <c r="AO84" s="285">
        <f t="shared" si="72"/>
        <v>12020934.854376648</v>
      </c>
      <c r="AP84" s="285">
        <f t="shared" si="72"/>
        <v>1400352.5401237502</v>
      </c>
      <c r="AQ84" s="285">
        <f t="shared" si="72"/>
        <v>17425727.378408343</v>
      </c>
      <c r="AR84" s="285">
        <f t="shared" si="72"/>
        <v>2824266.6171771302</v>
      </c>
      <c r="AS84" s="285">
        <f t="shared" si="72"/>
        <v>74635.133843483462</v>
      </c>
      <c r="AT84" s="285">
        <f t="shared" si="72"/>
        <v>3117730.0125381546</v>
      </c>
      <c r="AU84" s="285">
        <f t="shared" si="72"/>
        <v>0</v>
      </c>
      <c r="AV84" s="285">
        <f t="shared" si="72"/>
        <v>382547.53895103163</v>
      </c>
      <c r="AW84" s="285">
        <f>SUM(AW78:AW83)</f>
        <v>17306434.461579084</v>
      </c>
      <c r="AX84" s="285">
        <f t="shared" si="72"/>
        <v>0</v>
      </c>
      <c r="AY84" s="286">
        <f t="shared" si="72"/>
        <v>0</v>
      </c>
      <c r="AZ84" s="856">
        <f t="shared" si="72"/>
        <v>-78852.797098639421</v>
      </c>
      <c r="BA84" s="305">
        <f t="shared" si="72"/>
        <v>213530443.62836036</v>
      </c>
      <c r="BB84" s="278">
        <f t="shared" si="72"/>
        <v>47506308.817231603</v>
      </c>
      <c r="BC84" s="278">
        <f t="shared" si="72"/>
        <v>5789977.2127933772</v>
      </c>
      <c r="BD84" s="278">
        <f t="shared" si="72"/>
        <v>68682123.830044806</v>
      </c>
      <c r="BE84" s="278">
        <f t="shared" si="72"/>
        <v>10138659.255406596</v>
      </c>
      <c r="BF84" s="278">
        <f t="shared" si="72"/>
        <v>153711.45103095804</v>
      </c>
      <c r="BG84" s="278">
        <f t="shared" si="72"/>
        <v>11712457.148494078</v>
      </c>
      <c r="BH84" s="278">
        <f t="shared" si="72"/>
        <v>0</v>
      </c>
      <c r="BI84" s="278">
        <f t="shared" si="72"/>
        <v>1957697.3675587815</v>
      </c>
      <c r="BJ84" s="278">
        <f>SUM(BJ78:BJ83)</f>
        <v>67668361.342898771</v>
      </c>
      <c r="BK84" s="278">
        <f t="shared" si="72"/>
        <v>0</v>
      </c>
      <c r="BL84" s="306">
        <f t="shared" si="72"/>
        <v>0</v>
      </c>
    </row>
    <row r="85" spans="1:64" x14ac:dyDescent="0.25">
      <c r="A85" s="1540"/>
      <c r="B85" s="126" t="s">
        <v>168</v>
      </c>
      <c r="C85" s="127" t="s">
        <v>40</v>
      </c>
      <c r="D85" s="272">
        <f>SUM(E85:O85)</f>
        <v>1545.8767499419271</v>
      </c>
      <c r="E85" s="251">
        <v>749.66184989984447</v>
      </c>
      <c r="F85" s="251">
        <v>102.56782014089353</v>
      </c>
      <c r="G85" s="251">
        <v>514.52752016305931</v>
      </c>
      <c r="H85" s="251">
        <v>73.510201722071798</v>
      </c>
      <c r="I85" s="251">
        <v>2.2832035857647144</v>
      </c>
      <c r="J85" s="251">
        <v>65.362298729734974</v>
      </c>
      <c r="K85" s="251">
        <v>0</v>
      </c>
      <c r="L85" s="251">
        <v>8.59558996993775</v>
      </c>
      <c r="M85" s="251">
        <v>29.368265730620646</v>
      </c>
      <c r="N85" s="251">
        <v>0</v>
      </c>
      <c r="O85" s="252">
        <v>0</v>
      </c>
      <c r="P85" s="272">
        <f>SUM(Q85:AA85)</f>
        <v>1018.9383916927701</v>
      </c>
      <c r="Q85" s="251">
        <v>500.37283240269448</v>
      </c>
      <c r="R85" s="251">
        <v>67.783199764435253</v>
      </c>
      <c r="S85" s="251">
        <v>334.68433891369824</v>
      </c>
      <c r="T85" s="251">
        <v>48.511344702759089</v>
      </c>
      <c r="U85" s="251">
        <v>1.3156949182490139</v>
      </c>
      <c r="V85" s="251">
        <v>43.217717858136083</v>
      </c>
      <c r="W85" s="251">
        <v>0</v>
      </c>
      <c r="X85" s="251">
        <v>5.4915961805176225</v>
      </c>
      <c r="Y85" s="251">
        <v>17.561666952280316</v>
      </c>
      <c r="Z85" s="251">
        <v>0</v>
      </c>
      <c r="AA85" s="252">
        <v>0</v>
      </c>
      <c r="AB85" s="272">
        <f>SUM(AC85:AM85)</f>
        <v>3839.560254570632</v>
      </c>
      <c r="AC85" s="251">
        <v>1891.7827390949215</v>
      </c>
      <c r="AD85" s="251">
        <v>263.79160204679096</v>
      </c>
      <c r="AE85" s="251">
        <v>1247.2873222475976</v>
      </c>
      <c r="AF85" s="251">
        <v>179.13325876752427</v>
      </c>
      <c r="AG85" s="251">
        <v>5.052364509955992</v>
      </c>
      <c r="AH85" s="251">
        <v>160.83360356693242</v>
      </c>
      <c r="AI85" s="251">
        <v>0</v>
      </c>
      <c r="AJ85" s="251">
        <v>20.946261197525885</v>
      </c>
      <c r="AK85" s="251">
        <v>70.7331031393839</v>
      </c>
      <c r="AL85" s="251">
        <v>0</v>
      </c>
      <c r="AM85" s="252">
        <v>0</v>
      </c>
      <c r="AN85" s="275">
        <f>SUM(AO85:AY85)</f>
        <v>-10777.615489530601</v>
      </c>
      <c r="AO85" s="251">
        <v>-5309.260186626494</v>
      </c>
      <c r="AP85" s="251">
        <v>-752.30035205052627</v>
      </c>
      <c r="AQ85" s="251">
        <v>-3484.0673435454078</v>
      </c>
      <c r="AR85" s="251">
        <v>-515.01713228716244</v>
      </c>
      <c r="AS85" s="251">
        <v>-11.62969140342271</v>
      </c>
      <c r="AT85" s="251">
        <v>-454.43019158874239</v>
      </c>
      <c r="AU85" s="251">
        <v>0</v>
      </c>
      <c r="AV85" s="251">
        <v>-54.659549596086727</v>
      </c>
      <c r="AW85" s="251">
        <v>-196.2510424327582</v>
      </c>
      <c r="AX85" s="251">
        <v>0</v>
      </c>
      <c r="AY85" s="252">
        <v>0</v>
      </c>
      <c r="AZ85" s="854">
        <v>0</v>
      </c>
      <c r="BA85" s="293">
        <f>SUM(BB85:BL85)+AZ85</f>
        <v>-4373.240093325272</v>
      </c>
      <c r="BB85" s="273">
        <f t="shared" ref="BB85:BL86" si="73">E85+Q85+AC85+AO85</f>
        <v>-2167.4427652290337</v>
      </c>
      <c r="BC85" s="273">
        <f t="shared" si="73"/>
        <v>-318.15773009840655</v>
      </c>
      <c r="BD85" s="273">
        <f t="shared" si="73"/>
        <v>-1387.5681622210527</v>
      </c>
      <c r="BE85" s="273">
        <f t="shared" si="73"/>
        <v>-213.86232709480726</v>
      </c>
      <c r="BF85" s="273">
        <f t="shared" si="73"/>
        <v>-2.9784283894529899</v>
      </c>
      <c r="BG85" s="273">
        <f t="shared" si="73"/>
        <v>-185.01657143393891</v>
      </c>
      <c r="BH85" s="273">
        <f t="shared" si="73"/>
        <v>0</v>
      </c>
      <c r="BI85" s="273">
        <f t="shared" si="73"/>
        <v>-19.626102248105468</v>
      </c>
      <c r="BJ85" s="273">
        <f t="shared" si="73"/>
        <v>-78.588006610473343</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1545.8767499419271</v>
      </c>
      <c r="E87" s="273">
        <f t="shared" ref="E87:O87" si="74">SUM(E85:E86)</f>
        <v>749.66184989984447</v>
      </c>
      <c r="F87" s="273">
        <f t="shared" si="74"/>
        <v>102.56782014089353</v>
      </c>
      <c r="G87" s="273">
        <f t="shared" si="74"/>
        <v>514.52752016305931</v>
      </c>
      <c r="H87" s="273">
        <f t="shared" si="74"/>
        <v>73.510201722071798</v>
      </c>
      <c r="I87" s="273">
        <f t="shared" si="74"/>
        <v>2.2832035857647144</v>
      </c>
      <c r="J87" s="273">
        <f t="shared" si="74"/>
        <v>65.362298729734974</v>
      </c>
      <c r="K87" s="273">
        <f t="shared" si="74"/>
        <v>0</v>
      </c>
      <c r="L87" s="273">
        <f t="shared" si="74"/>
        <v>8.59558996993775</v>
      </c>
      <c r="M87" s="273">
        <f t="shared" si="74"/>
        <v>29.368265730620646</v>
      </c>
      <c r="N87" s="273">
        <f t="shared" si="74"/>
        <v>0</v>
      </c>
      <c r="O87" s="281">
        <f t="shared" si="74"/>
        <v>0</v>
      </c>
      <c r="P87" s="273">
        <f>SUM(P85:P86)</f>
        <v>1018.9383916927701</v>
      </c>
      <c r="Q87" s="273">
        <f t="shared" ref="Q87:AA87" si="75">SUM(Q85:Q86)</f>
        <v>500.37283240269448</v>
      </c>
      <c r="R87" s="273">
        <f t="shared" si="75"/>
        <v>67.783199764435253</v>
      </c>
      <c r="S87" s="273">
        <f t="shared" si="75"/>
        <v>334.68433891369824</v>
      </c>
      <c r="T87" s="273">
        <f t="shared" si="75"/>
        <v>48.511344702759089</v>
      </c>
      <c r="U87" s="273">
        <f t="shared" si="75"/>
        <v>1.3156949182490139</v>
      </c>
      <c r="V87" s="273">
        <f t="shared" si="75"/>
        <v>43.217717858136083</v>
      </c>
      <c r="W87" s="273">
        <f t="shared" si="75"/>
        <v>0</v>
      </c>
      <c r="X87" s="273">
        <f t="shared" si="75"/>
        <v>5.4915961805176225</v>
      </c>
      <c r="Y87" s="273">
        <f t="shared" si="75"/>
        <v>17.561666952280316</v>
      </c>
      <c r="Z87" s="273">
        <f t="shared" si="75"/>
        <v>0</v>
      </c>
      <c r="AA87" s="281">
        <f t="shared" si="75"/>
        <v>0</v>
      </c>
      <c r="AB87" s="273">
        <f>SUM(AB85:AB86)</f>
        <v>3839.560254570632</v>
      </c>
      <c r="AC87" s="273">
        <f t="shared" ref="AC87:AM87" si="76">SUM(AC85:AC86)</f>
        <v>1891.7827390949215</v>
      </c>
      <c r="AD87" s="273">
        <f t="shared" si="76"/>
        <v>263.79160204679096</v>
      </c>
      <c r="AE87" s="273">
        <f t="shared" si="76"/>
        <v>1247.2873222475976</v>
      </c>
      <c r="AF87" s="273">
        <f t="shared" si="76"/>
        <v>179.13325876752427</v>
      </c>
      <c r="AG87" s="273">
        <f t="shared" si="76"/>
        <v>5.052364509955992</v>
      </c>
      <c r="AH87" s="273">
        <f t="shared" si="76"/>
        <v>160.83360356693242</v>
      </c>
      <c r="AI87" s="273">
        <f t="shared" si="76"/>
        <v>0</v>
      </c>
      <c r="AJ87" s="273">
        <f t="shared" si="76"/>
        <v>20.946261197525885</v>
      </c>
      <c r="AK87" s="273">
        <f t="shared" si="76"/>
        <v>70.7331031393839</v>
      </c>
      <c r="AL87" s="273">
        <f t="shared" si="76"/>
        <v>0</v>
      </c>
      <c r="AM87" s="281">
        <f t="shared" si="76"/>
        <v>0</v>
      </c>
      <c r="AN87" s="288">
        <f>SUM(AN85:AN86)</f>
        <v>-10777.615489530601</v>
      </c>
      <c r="AO87" s="273">
        <f>SUM(AO85:AO86)</f>
        <v>-5309.260186626494</v>
      </c>
      <c r="AP87" s="273">
        <f t="shared" ref="AP87:AZ87" si="77">SUM(AP85:AP86)</f>
        <v>-752.30035205052627</v>
      </c>
      <c r="AQ87" s="273">
        <f t="shared" si="77"/>
        <v>-3484.0673435454078</v>
      </c>
      <c r="AR87" s="273">
        <f t="shared" si="77"/>
        <v>-515.01713228716244</v>
      </c>
      <c r="AS87" s="273">
        <f t="shared" si="77"/>
        <v>-11.62969140342271</v>
      </c>
      <c r="AT87" s="273">
        <f t="shared" si="77"/>
        <v>-454.43019158874239</v>
      </c>
      <c r="AU87" s="273">
        <f t="shared" si="77"/>
        <v>0</v>
      </c>
      <c r="AV87" s="273">
        <f t="shared" si="77"/>
        <v>-54.659549596086727</v>
      </c>
      <c r="AW87" s="273">
        <f t="shared" si="77"/>
        <v>-196.2510424327582</v>
      </c>
      <c r="AX87" s="273">
        <f t="shared" si="77"/>
        <v>0</v>
      </c>
      <c r="AY87" s="281">
        <f t="shared" si="77"/>
        <v>0</v>
      </c>
      <c r="AZ87" s="299">
        <f t="shared" si="77"/>
        <v>0</v>
      </c>
      <c r="BA87" s="295">
        <f>SUM(BA85:BA86)</f>
        <v>-4373.240093325272</v>
      </c>
      <c r="BB87" s="273">
        <f>SUM(BB85:BB86)</f>
        <v>-2167.4427652290337</v>
      </c>
      <c r="BC87" s="273">
        <f>F87+R87+AD87+AP87</f>
        <v>-318.15773009840655</v>
      </c>
      <c r="BD87" s="273">
        <f>SUM(BD85:BD86)</f>
        <v>-1387.5681622210527</v>
      </c>
      <c r="BE87" s="273">
        <f>H87+T87+AF87+AR87</f>
        <v>-213.86232709480726</v>
      </c>
      <c r="BF87" s="273">
        <f t="shared" ref="BF87:BL87" si="78">SUM(BF85:BF86)</f>
        <v>-2.9784283894529899</v>
      </c>
      <c r="BG87" s="273">
        <f t="shared" si="78"/>
        <v>-185.01657143393891</v>
      </c>
      <c r="BH87" s="273">
        <f t="shared" si="78"/>
        <v>0</v>
      </c>
      <c r="BI87" s="273">
        <f t="shared" si="78"/>
        <v>-19.626102248105468</v>
      </c>
      <c r="BJ87" s="273">
        <f>SUM(BJ85:BJ86)</f>
        <v>-78.588006610473343</v>
      </c>
      <c r="BK87" s="273">
        <f t="shared" si="78"/>
        <v>0</v>
      </c>
      <c r="BL87" s="299">
        <f t="shared" si="78"/>
        <v>0</v>
      </c>
    </row>
    <row r="88" spans="1:64" s="209" customFormat="1" ht="24.75" x14ac:dyDescent="0.25">
      <c r="A88" s="1541"/>
      <c r="B88" s="129" t="s">
        <v>171</v>
      </c>
      <c r="C88" s="130" t="s">
        <v>325</v>
      </c>
      <c r="D88" s="274">
        <f>D84+D87</f>
        <v>51928362.789860189</v>
      </c>
      <c r="E88" s="274">
        <f t="shared" ref="E88:O88" si="79">E84+E87</f>
        <v>12016674.02741351</v>
      </c>
      <c r="F88" s="274">
        <f t="shared" si="79"/>
        <v>1225710.6251309805</v>
      </c>
      <c r="G88" s="274">
        <f t="shared" si="79"/>
        <v>16853608.541237351</v>
      </c>
      <c r="H88" s="274">
        <f t="shared" si="79"/>
        <v>2521507.7218183326</v>
      </c>
      <c r="I88" s="274">
        <f t="shared" si="79"/>
        <v>18663.656109892101</v>
      </c>
      <c r="J88" s="274">
        <f t="shared" si="79"/>
        <v>2600226.2527411836</v>
      </c>
      <c r="K88" s="274">
        <f t="shared" si="79"/>
        <v>0</v>
      </c>
      <c r="L88" s="274">
        <f t="shared" si="79"/>
        <v>489180.24962525337</v>
      </c>
      <c r="M88" s="274">
        <f t="shared" si="79"/>
        <v>16202791.715783687</v>
      </c>
      <c r="N88" s="274">
        <f t="shared" si="79"/>
        <v>0</v>
      </c>
      <c r="O88" s="282">
        <f t="shared" si="79"/>
        <v>0</v>
      </c>
      <c r="P88" s="274">
        <f>P84+P87</f>
        <v>52435056.224765025</v>
      </c>
      <c r="Q88" s="274">
        <f t="shared" ref="Q88:AA88" si="80">Q84+Q87</f>
        <v>11451692.464126559</v>
      </c>
      <c r="R88" s="274">
        <f t="shared" si="80"/>
        <v>1463155.7443025562</v>
      </c>
      <c r="S88" s="274">
        <f t="shared" si="80"/>
        <v>17204766.234128553</v>
      </c>
      <c r="T88" s="274">
        <f t="shared" si="80"/>
        <v>2450560.0807287847</v>
      </c>
      <c r="U88" s="274">
        <f t="shared" si="80"/>
        <v>19082.802875223122</v>
      </c>
      <c r="V88" s="274">
        <f t="shared" si="80"/>
        <v>3113116.222619093</v>
      </c>
      <c r="W88" s="274">
        <f t="shared" si="80"/>
        <v>0</v>
      </c>
      <c r="X88" s="274">
        <f t="shared" si="80"/>
        <v>559525.80066414771</v>
      </c>
      <c r="Y88" s="274">
        <f t="shared" si="80"/>
        <v>16173156.875320107</v>
      </c>
      <c r="Z88" s="274">
        <f t="shared" si="80"/>
        <v>0</v>
      </c>
      <c r="AA88" s="282">
        <f t="shared" si="80"/>
        <v>0</v>
      </c>
      <c r="AB88" s="274">
        <f>AB84+AB87</f>
        <v>54699653.249232352</v>
      </c>
      <c r="AC88" s="274">
        <f t="shared" ref="AC88:AM88" si="81">AC84+AC87</f>
        <v>12020149.288736289</v>
      </c>
      <c r="AD88" s="274">
        <f t="shared" si="81"/>
        <v>1701192.4458580425</v>
      </c>
      <c r="AE88" s="274">
        <f t="shared" si="81"/>
        <v>17200118.175451886</v>
      </c>
      <c r="AF88" s="274">
        <f t="shared" si="81"/>
        <v>2342625.9904875406</v>
      </c>
      <c r="AG88" s="274">
        <f t="shared" si="81"/>
        <v>41338.509465373259</v>
      </c>
      <c r="AH88" s="274">
        <f t="shared" si="81"/>
        <v>2881654.0742158019</v>
      </c>
      <c r="AI88" s="274">
        <f t="shared" si="81"/>
        <v>0</v>
      </c>
      <c r="AJ88" s="274">
        <f t="shared" si="81"/>
        <v>526478.81176569697</v>
      </c>
      <c r="AK88" s="274">
        <f t="shared" si="81"/>
        <v>17986095.953251719</v>
      </c>
      <c r="AL88" s="274">
        <f t="shared" si="81"/>
        <v>0</v>
      </c>
      <c r="AM88" s="282">
        <f t="shared" si="81"/>
        <v>0</v>
      </c>
      <c r="AN88" s="276">
        <f>AN84+AN87</f>
        <v>54541850.921508104</v>
      </c>
      <c r="AO88" s="274">
        <f>AO84+AO87</f>
        <v>12015625.594190022</v>
      </c>
      <c r="AP88" s="274">
        <f t="shared" ref="AP88:AZ88" si="82">AP84+AP87</f>
        <v>1399600.2397716998</v>
      </c>
      <c r="AQ88" s="274">
        <f t="shared" si="82"/>
        <v>17422243.311064798</v>
      </c>
      <c r="AR88" s="274">
        <f t="shared" si="82"/>
        <v>2823751.6000448428</v>
      </c>
      <c r="AS88" s="274">
        <f t="shared" si="82"/>
        <v>74623.504152080044</v>
      </c>
      <c r="AT88" s="274">
        <f t="shared" si="82"/>
        <v>3117275.582346566</v>
      </c>
      <c r="AU88" s="274">
        <f t="shared" si="82"/>
        <v>0</v>
      </c>
      <c r="AV88" s="274">
        <f t="shared" si="82"/>
        <v>382492.87940143555</v>
      </c>
      <c r="AW88" s="274">
        <f t="shared" si="82"/>
        <v>17306238.210536651</v>
      </c>
      <c r="AX88" s="274">
        <f t="shared" si="82"/>
        <v>0</v>
      </c>
      <c r="AY88" s="282">
        <f t="shared" si="82"/>
        <v>0</v>
      </c>
      <c r="AZ88" s="298">
        <f t="shared" si="82"/>
        <v>-78852.797098639421</v>
      </c>
      <c r="BA88" s="307">
        <f>BA84+BA87</f>
        <v>213526070.38826704</v>
      </c>
      <c r="BB88" s="277">
        <f>BB84+BB87</f>
        <v>47504141.374466375</v>
      </c>
      <c r="BC88" s="277">
        <f t="shared" ref="BC88:BL88" si="83">BC84+BC87</f>
        <v>5789659.0550632784</v>
      </c>
      <c r="BD88" s="277">
        <f t="shared" si="83"/>
        <v>68680736.261882588</v>
      </c>
      <c r="BE88" s="277">
        <f t="shared" si="83"/>
        <v>10138445.393079501</v>
      </c>
      <c r="BF88" s="277">
        <f t="shared" si="83"/>
        <v>153708.4726025686</v>
      </c>
      <c r="BG88" s="277">
        <f t="shared" si="83"/>
        <v>11712272.131922644</v>
      </c>
      <c r="BH88" s="277">
        <f t="shared" si="83"/>
        <v>0</v>
      </c>
      <c r="BI88" s="277">
        <f t="shared" si="83"/>
        <v>1957677.7414565333</v>
      </c>
      <c r="BJ88" s="277">
        <f>BJ84+BJ87</f>
        <v>67668282.754892156</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3411519.362654944</v>
      </c>
      <c r="E91" s="253">
        <v>-1587.110023874759</v>
      </c>
      <c r="F91" s="253">
        <v>3413106.4726788187</v>
      </c>
      <c r="G91" s="302"/>
      <c r="H91" s="302"/>
      <c r="I91" s="302"/>
      <c r="J91" s="302"/>
      <c r="K91" s="302"/>
      <c r="L91" s="302"/>
      <c r="M91" s="302"/>
      <c r="N91" s="302"/>
      <c r="O91" s="374"/>
      <c r="P91" s="273">
        <f t="shared" ref="P91:P97" si="85">Q91+R91</f>
        <v>3486972.9845290473</v>
      </c>
      <c r="Q91" s="253">
        <v>-1622.2126238848759</v>
      </c>
      <c r="R91" s="253">
        <v>3488595.1971529322</v>
      </c>
      <c r="S91" s="302"/>
      <c r="T91" s="302"/>
      <c r="U91" s="302"/>
      <c r="V91" s="302"/>
      <c r="W91" s="302"/>
      <c r="X91" s="302"/>
      <c r="Y91" s="302"/>
      <c r="Z91" s="302"/>
      <c r="AA91" s="374"/>
      <c r="AB91" s="273">
        <f t="shared" ref="AB91:AB97" si="86">AC91+AD91</f>
        <v>3611068.8094190569</v>
      </c>
      <c r="AC91" s="253">
        <v>-1679.9445921568267</v>
      </c>
      <c r="AD91" s="253">
        <v>3612748.7540112138</v>
      </c>
      <c r="AE91" s="302"/>
      <c r="AF91" s="302"/>
      <c r="AG91" s="302"/>
      <c r="AH91" s="302"/>
      <c r="AI91" s="302"/>
      <c r="AJ91" s="302"/>
      <c r="AK91" s="302"/>
      <c r="AL91" s="302"/>
      <c r="AM91" s="374"/>
      <c r="AN91" s="288">
        <f t="shared" ref="AN91:AN97" si="87">AO91+AP91</f>
        <v>3613461.286478484</v>
      </c>
      <c r="AO91" s="253">
        <v>-1681.0576224284625</v>
      </c>
      <c r="AP91" s="253">
        <v>3615142.3441009126</v>
      </c>
      <c r="AQ91" s="302"/>
      <c r="AR91" s="302"/>
      <c r="AS91" s="302"/>
      <c r="AT91" s="302"/>
      <c r="AU91" s="302"/>
      <c r="AV91" s="302"/>
      <c r="AW91" s="302"/>
      <c r="AX91" s="302"/>
      <c r="AY91" s="374"/>
      <c r="AZ91" s="525"/>
      <c r="BA91" s="295">
        <f t="shared" ref="BA91:BA97" si="88">BB91+BC91+AZ91</f>
        <v>14123022.443081534</v>
      </c>
      <c r="BB91" s="273">
        <f t="shared" ref="BB91:BC96" si="89">E91+Q91+AC91+AO91</f>
        <v>-6570.3248623449244</v>
      </c>
      <c r="BC91" s="273">
        <f t="shared" si="89"/>
        <v>14129592.767943878</v>
      </c>
      <c r="BD91" s="302"/>
      <c r="BE91" s="302"/>
      <c r="BF91" s="302"/>
      <c r="BG91" s="302"/>
      <c r="BH91" s="302"/>
      <c r="BI91" s="302"/>
      <c r="BJ91" s="302"/>
      <c r="BK91" s="302"/>
      <c r="BL91" s="303"/>
    </row>
    <row r="92" spans="1:64" x14ac:dyDescent="0.25">
      <c r="A92" s="1526"/>
      <c r="B92" s="126" t="s">
        <v>123</v>
      </c>
      <c r="C92" s="127" t="s">
        <v>98</v>
      </c>
      <c r="D92" s="273">
        <f t="shared" si="84"/>
        <v>218379.86212219091</v>
      </c>
      <c r="E92" s="253">
        <v>175319.72604065281</v>
      </c>
      <c r="F92" s="253">
        <v>43060.136081538098</v>
      </c>
      <c r="G92" s="302"/>
      <c r="H92" s="302"/>
      <c r="I92" s="302"/>
      <c r="J92" s="302"/>
      <c r="K92" s="302"/>
      <c r="L92" s="302"/>
      <c r="M92" s="302"/>
      <c r="N92" s="302"/>
      <c r="O92" s="374"/>
      <c r="P92" s="273">
        <f t="shared" si="85"/>
        <v>223209.83662617946</v>
      </c>
      <c r="Q92" s="253">
        <v>179197.32628544461</v>
      </c>
      <c r="R92" s="253">
        <v>44012.510340734836</v>
      </c>
      <c r="S92" s="302"/>
      <c r="T92" s="302"/>
      <c r="U92" s="302"/>
      <c r="V92" s="302"/>
      <c r="W92" s="302"/>
      <c r="X92" s="302"/>
      <c r="Y92" s="302"/>
      <c r="Z92" s="302"/>
      <c r="AA92" s="374"/>
      <c r="AB92" s="273">
        <f t="shared" si="86"/>
        <v>231153.51985016378</v>
      </c>
      <c r="AC92" s="253">
        <v>185574.67423799259</v>
      </c>
      <c r="AD92" s="253">
        <v>45578.845612171193</v>
      </c>
      <c r="AE92" s="302"/>
      <c r="AF92" s="302"/>
      <c r="AG92" s="302"/>
      <c r="AH92" s="302"/>
      <c r="AI92" s="302"/>
      <c r="AJ92" s="302"/>
      <c r="AK92" s="302"/>
      <c r="AL92" s="302"/>
      <c r="AM92" s="374"/>
      <c r="AN92" s="288">
        <f t="shared" si="87"/>
        <v>231306.66827314725</v>
      </c>
      <c r="AO92" s="253">
        <v>185697.62485853102</v>
      </c>
      <c r="AP92" s="253">
        <v>45609.043414616237</v>
      </c>
      <c r="AQ92" s="302"/>
      <c r="AR92" s="302"/>
      <c r="AS92" s="302"/>
      <c r="AT92" s="302"/>
      <c r="AU92" s="302"/>
      <c r="AV92" s="302"/>
      <c r="AW92" s="302"/>
      <c r="AX92" s="302"/>
      <c r="AY92" s="374"/>
      <c r="AZ92" s="525"/>
      <c r="BA92" s="295">
        <f t="shared" si="88"/>
        <v>904049.88687168143</v>
      </c>
      <c r="BB92" s="273">
        <f t="shared" si="89"/>
        <v>725789.35142262105</v>
      </c>
      <c r="BC92" s="273">
        <f t="shared" si="89"/>
        <v>178260.53544906035</v>
      </c>
      <c r="BD92" s="302"/>
      <c r="BE92" s="302"/>
      <c r="BF92" s="302"/>
      <c r="BG92" s="302"/>
      <c r="BH92" s="302"/>
      <c r="BI92" s="302"/>
      <c r="BJ92" s="302"/>
      <c r="BK92" s="302"/>
      <c r="BL92" s="303"/>
    </row>
    <row r="93" spans="1:64" x14ac:dyDescent="0.25">
      <c r="A93" s="1526"/>
      <c r="B93" s="126" t="s">
        <v>124</v>
      </c>
      <c r="C93" s="127" t="s">
        <v>99</v>
      </c>
      <c r="D93" s="273">
        <f t="shared" si="84"/>
        <v>223316.60932060386</v>
      </c>
      <c r="E93" s="253">
        <v>177803.83729372505</v>
      </c>
      <c r="F93" s="253">
        <v>45512.772026878811</v>
      </c>
      <c r="G93" s="302"/>
      <c r="H93" s="302"/>
      <c r="I93" s="302"/>
      <c r="J93" s="302"/>
      <c r="K93" s="302"/>
      <c r="L93" s="302"/>
      <c r="M93" s="302"/>
      <c r="N93" s="302"/>
      <c r="O93" s="374"/>
      <c r="P93" s="273">
        <f t="shared" si="85"/>
        <v>228255.77137910982</v>
      </c>
      <c r="Q93" s="253">
        <v>181736.37939030124</v>
      </c>
      <c r="R93" s="253">
        <v>46519.39198880858</v>
      </c>
      <c r="S93" s="302"/>
      <c r="T93" s="302"/>
      <c r="U93" s="302"/>
      <c r="V93" s="302"/>
      <c r="W93" s="302"/>
      <c r="X93" s="302"/>
      <c r="Y93" s="302"/>
      <c r="Z93" s="302"/>
      <c r="AA93" s="374"/>
      <c r="AB93" s="273">
        <f t="shared" si="86"/>
        <v>236379.03139886641</v>
      </c>
      <c r="AC93" s="253">
        <v>188204.08820623552</v>
      </c>
      <c r="AD93" s="253">
        <v>48174.943192630883</v>
      </c>
      <c r="AE93" s="302"/>
      <c r="AF93" s="302"/>
      <c r="AG93" s="302"/>
      <c r="AH93" s="302"/>
      <c r="AI93" s="302"/>
      <c r="AJ93" s="302"/>
      <c r="AK93" s="302"/>
      <c r="AL93" s="302"/>
      <c r="AM93" s="374"/>
      <c r="AN93" s="288">
        <f t="shared" si="87"/>
        <v>236535.64193159185</v>
      </c>
      <c r="AO93" s="253">
        <v>188328.78091836255</v>
      </c>
      <c r="AP93" s="253">
        <v>48206.861013229296</v>
      </c>
      <c r="AQ93" s="302"/>
      <c r="AR93" s="302"/>
      <c r="AS93" s="302"/>
      <c r="AT93" s="302"/>
      <c r="AU93" s="302"/>
      <c r="AV93" s="302"/>
      <c r="AW93" s="302"/>
      <c r="AX93" s="302"/>
      <c r="AY93" s="374"/>
      <c r="AZ93" s="525"/>
      <c r="BA93" s="295">
        <f t="shared" si="88"/>
        <v>924487.05403017194</v>
      </c>
      <c r="BB93" s="273">
        <f t="shared" si="89"/>
        <v>736073.0858086244</v>
      </c>
      <c r="BC93" s="273">
        <f t="shared" si="89"/>
        <v>188413.96822154758</v>
      </c>
      <c r="BD93" s="302"/>
      <c r="BE93" s="302"/>
      <c r="BF93" s="302"/>
      <c r="BG93" s="302"/>
      <c r="BH93" s="302"/>
      <c r="BI93" s="302"/>
      <c r="BJ93" s="302"/>
      <c r="BK93" s="302"/>
      <c r="BL93" s="303"/>
    </row>
    <row r="94" spans="1:64" x14ac:dyDescent="0.25">
      <c r="A94" s="1526"/>
      <c r="B94" s="132" t="s">
        <v>125</v>
      </c>
      <c r="C94" s="127" t="s">
        <v>100</v>
      </c>
      <c r="D94" s="273">
        <f t="shared" si="84"/>
        <v>183070.65030357445</v>
      </c>
      <c r="E94" s="253">
        <v>85914.748774022475</v>
      </c>
      <c r="F94" s="253">
        <v>97155.901529551993</v>
      </c>
      <c r="G94" s="302"/>
      <c r="H94" s="302"/>
      <c r="I94" s="302"/>
      <c r="J94" s="302"/>
      <c r="K94" s="302"/>
      <c r="L94" s="302"/>
      <c r="M94" s="302"/>
      <c r="N94" s="302"/>
      <c r="O94" s="374"/>
      <c r="P94" s="273">
        <f t="shared" si="85"/>
        <v>187119.68012162662</v>
      </c>
      <c r="Q94" s="253">
        <v>87814.951668476744</v>
      </c>
      <c r="R94" s="253">
        <v>99304.728453149874</v>
      </c>
      <c r="S94" s="302"/>
      <c r="T94" s="302"/>
      <c r="U94" s="302"/>
      <c r="V94" s="302"/>
      <c r="W94" s="302"/>
      <c r="X94" s="302"/>
      <c r="Y94" s="302"/>
      <c r="Z94" s="302"/>
      <c r="AA94" s="374"/>
      <c r="AB94" s="273">
        <f t="shared" si="86"/>
        <v>193778.97205215594</v>
      </c>
      <c r="AC94" s="253">
        <v>90940.146189147155</v>
      </c>
      <c r="AD94" s="253">
        <v>102838.82586300877</v>
      </c>
      <c r="AE94" s="302"/>
      <c r="AF94" s="302"/>
      <c r="AG94" s="302"/>
      <c r="AH94" s="302"/>
      <c r="AI94" s="302"/>
      <c r="AJ94" s="302"/>
      <c r="AK94" s="302"/>
      <c r="AL94" s="302"/>
      <c r="AM94" s="374"/>
      <c r="AN94" s="288">
        <f t="shared" si="87"/>
        <v>193907.35834710131</v>
      </c>
      <c r="AO94" s="253">
        <v>91000.397661777912</v>
      </c>
      <c r="AP94" s="253">
        <v>102906.9606853234</v>
      </c>
      <c r="AQ94" s="302"/>
      <c r="AR94" s="302"/>
      <c r="AS94" s="302"/>
      <c r="AT94" s="302"/>
      <c r="AU94" s="302"/>
      <c r="AV94" s="302"/>
      <c r="AW94" s="302"/>
      <c r="AX94" s="302"/>
      <c r="AY94" s="374"/>
      <c r="AZ94" s="525"/>
      <c r="BA94" s="295">
        <f t="shared" si="88"/>
        <v>757876.66082445835</v>
      </c>
      <c r="BB94" s="273">
        <f t="shared" si="89"/>
        <v>355670.2442934243</v>
      </c>
      <c r="BC94" s="273">
        <f t="shared" si="89"/>
        <v>402206.41653103399</v>
      </c>
      <c r="BD94" s="302"/>
      <c r="BE94" s="302"/>
      <c r="BF94" s="302"/>
      <c r="BG94" s="302"/>
      <c r="BH94" s="302"/>
      <c r="BI94" s="302"/>
      <c r="BJ94" s="302"/>
      <c r="BK94" s="302"/>
      <c r="BL94" s="303"/>
    </row>
    <row r="95" spans="1:64" x14ac:dyDescent="0.25">
      <c r="A95" s="1526"/>
      <c r="B95" s="132" t="s">
        <v>126</v>
      </c>
      <c r="C95" s="127" t="s">
        <v>101</v>
      </c>
      <c r="D95" s="273">
        <f t="shared" si="84"/>
        <v>251642.90973427994</v>
      </c>
      <c r="E95" s="253">
        <v>12910.867280869652</v>
      </c>
      <c r="F95" s="253">
        <v>238732.04245341028</v>
      </c>
      <c r="G95" s="302"/>
      <c r="H95" s="302"/>
      <c r="I95" s="302"/>
      <c r="J95" s="302"/>
      <c r="K95" s="302"/>
      <c r="L95" s="302"/>
      <c r="M95" s="302"/>
      <c r="N95" s="302"/>
      <c r="O95" s="374"/>
      <c r="P95" s="273">
        <f t="shared" si="85"/>
        <v>257208.57328180058</v>
      </c>
      <c r="Q95" s="253">
        <v>13196.420899161107</v>
      </c>
      <c r="R95" s="253">
        <v>244012.15238263947</v>
      </c>
      <c r="S95" s="302"/>
      <c r="T95" s="302"/>
      <c r="U95" s="302"/>
      <c r="V95" s="302"/>
      <c r="W95" s="302"/>
      <c r="X95" s="302"/>
      <c r="Y95" s="302"/>
      <c r="Z95" s="302"/>
      <c r="AA95" s="374"/>
      <c r="AB95" s="273">
        <f t="shared" si="86"/>
        <v>266362.21749177959</v>
      </c>
      <c r="AC95" s="253">
        <v>13666.060539141952</v>
      </c>
      <c r="AD95" s="253">
        <v>252696.15695263763</v>
      </c>
      <c r="AE95" s="302"/>
      <c r="AF95" s="302"/>
      <c r="AG95" s="302"/>
      <c r="AH95" s="302"/>
      <c r="AI95" s="302"/>
      <c r="AJ95" s="302"/>
      <c r="AK95" s="302"/>
      <c r="AL95" s="302"/>
      <c r="AM95" s="374"/>
      <c r="AN95" s="288">
        <f t="shared" si="87"/>
        <v>266538.69308072014</v>
      </c>
      <c r="AO95" s="253">
        <v>13675.114849114489</v>
      </c>
      <c r="AP95" s="253">
        <v>252863.57823160567</v>
      </c>
      <c r="AQ95" s="302"/>
      <c r="AR95" s="302"/>
      <c r="AS95" s="302"/>
      <c r="AT95" s="302"/>
      <c r="AU95" s="302"/>
      <c r="AV95" s="302"/>
      <c r="AW95" s="302"/>
      <c r="AX95" s="302"/>
      <c r="AY95" s="374"/>
      <c r="AZ95" s="525"/>
      <c r="BA95" s="295">
        <f t="shared" si="88"/>
        <v>1041752.3935885803</v>
      </c>
      <c r="BB95" s="273">
        <f t="shared" si="89"/>
        <v>53448.463568287203</v>
      </c>
      <c r="BC95" s="273">
        <f t="shared" si="89"/>
        <v>988303.9300202931</v>
      </c>
      <c r="BD95" s="302"/>
      <c r="BE95" s="302"/>
      <c r="BF95" s="302"/>
      <c r="BG95" s="302"/>
      <c r="BH95" s="302"/>
      <c r="BI95" s="302"/>
      <c r="BJ95" s="302"/>
      <c r="BK95" s="302"/>
      <c r="BL95" s="303"/>
    </row>
    <row r="96" spans="1:64" x14ac:dyDescent="0.25">
      <c r="A96" s="1526"/>
      <c r="B96" s="126" t="s">
        <v>127</v>
      </c>
      <c r="C96" s="127" t="s">
        <v>28</v>
      </c>
      <c r="D96" s="273">
        <f t="shared" si="84"/>
        <v>102023.05544385265</v>
      </c>
      <c r="E96" s="253">
        <v>102023.05544385265</v>
      </c>
      <c r="F96" s="253">
        <v>0</v>
      </c>
      <c r="G96" s="302"/>
      <c r="H96" s="302"/>
      <c r="I96" s="302"/>
      <c r="J96" s="302"/>
      <c r="K96" s="302"/>
      <c r="L96" s="302"/>
      <c r="M96" s="302"/>
      <c r="N96" s="302"/>
      <c r="O96" s="374"/>
      <c r="P96" s="273">
        <f t="shared" si="85"/>
        <v>104279.5307059219</v>
      </c>
      <c r="Q96" s="253">
        <v>104279.5307059219</v>
      </c>
      <c r="R96" s="253">
        <v>0</v>
      </c>
      <c r="S96" s="302"/>
      <c r="T96" s="302"/>
      <c r="U96" s="302"/>
      <c r="V96" s="302"/>
      <c r="W96" s="302"/>
      <c r="X96" s="302"/>
      <c r="Y96" s="302"/>
      <c r="Z96" s="302"/>
      <c r="AA96" s="374"/>
      <c r="AB96" s="273">
        <f t="shared" si="86"/>
        <v>107990.67341895965</v>
      </c>
      <c r="AC96" s="253">
        <v>107990.67341895965</v>
      </c>
      <c r="AD96" s="253">
        <v>0</v>
      </c>
      <c r="AE96" s="302"/>
      <c r="AF96" s="302"/>
      <c r="AG96" s="302"/>
      <c r="AH96" s="302"/>
      <c r="AI96" s="302"/>
      <c r="AJ96" s="302"/>
      <c r="AK96" s="302"/>
      <c r="AL96" s="302"/>
      <c r="AM96" s="374"/>
      <c r="AN96" s="288">
        <f t="shared" si="87"/>
        <v>108062.22154568408</v>
      </c>
      <c r="AO96" s="253">
        <v>108062.22154568408</v>
      </c>
      <c r="AP96" s="253">
        <v>0</v>
      </c>
      <c r="AQ96" s="302"/>
      <c r="AR96" s="302"/>
      <c r="AS96" s="302"/>
      <c r="AT96" s="302"/>
      <c r="AU96" s="302"/>
      <c r="AV96" s="302"/>
      <c r="AW96" s="302"/>
      <c r="AX96" s="302"/>
      <c r="AY96" s="374"/>
      <c r="AZ96" s="525"/>
      <c r="BA96" s="295">
        <f t="shared" si="88"/>
        <v>422355.4811144183</v>
      </c>
      <c r="BB96" s="273">
        <f t="shared" si="89"/>
        <v>422355.4811144183</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4389952.4495794456</v>
      </c>
      <c r="E97" s="274">
        <f>SUM(E91:E96)</f>
        <v>552385.12480924791</v>
      </c>
      <c r="F97" s="274">
        <f>SUM(F91:F96)</f>
        <v>3837567.3247701977</v>
      </c>
      <c r="G97" s="334"/>
      <c r="H97" s="334"/>
      <c r="I97" s="334"/>
      <c r="J97" s="334"/>
      <c r="K97" s="334"/>
      <c r="L97" s="334"/>
      <c r="M97" s="334"/>
      <c r="N97" s="334"/>
      <c r="O97" s="375"/>
      <c r="P97" s="274">
        <f t="shared" si="85"/>
        <v>4487046.3766436856</v>
      </c>
      <c r="Q97" s="274">
        <f>SUM(Q91:Q96)</f>
        <v>564602.3963254207</v>
      </c>
      <c r="R97" s="274">
        <f>SUM(R91:R96)</f>
        <v>3922443.980318265</v>
      </c>
      <c r="S97" s="334"/>
      <c r="T97" s="334"/>
      <c r="U97" s="334"/>
      <c r="V97" s="334"/>
      <c r="W97" s="334"/>
      <c r="X97" s="334"/>
      <c r="Y97" s="334"/>
      <c r="Z97" s="334"/>
      <c r="AA97" s="375"/>
      <c r="AB97" s="274">
        <f t="shared" si="86"/>
        <v>4646733.2236309825</v>
      </c>
      <c r="AC97" s="274">
        <f>SUM(AC91:AC96)</f>
        <v>584695.69799931999</v>
      </c>
      <c r="AD97" s="274">
        <f>SUM(AD91:AD96)</f>
        <v>4062037.5256316625</v>
      </c>
      <c r="AE97" s="334"/>
      <c r="AF97" s="334"/>
      <c r="AG97" s="334"/>
      <c r="AH97" s="334"/>
      <c r="AI97" s="334"/>
      <c r="AJ97" s="334"/>
      <c r="AK97" s="334"/>
      <c r="AL97" s="334"/>
      <c r="AM97" s="375"/>
      <c r="AN97" s="276">
        <f t="shared" si="87"/>
        <v>4649811.8696567286</v>
      </c>
      <c r="AO97" s="274">
        <f>SUM(AO91:AO96)</f>
        <v>585083.08221104159</v>
      </c>
      <c r="AP97" s="274">
        <f>SUM(AP91:AP96)</f>
        <v>4064728.7874456872</v>
      </c>
      <c r="AQ97" s="334"/>
      <c r="AR97" s="334"/>
      <c r="AS97" s="334"/>
      <c r="AT97" s="334"/>
      <c r="AU97" s="334"/>
      <c r="AV97" s="334"/>
      <c r="AW97" s="334"/>
      <c r="AX97" s="334"/>
      <c r="AY97" s="375"/>
      <c r="AZ97" s="298">
        <f>SUM(AZ91:AZ96)</f>
        <v>0</v>
      </c>
      <c r="BA97" s="296">
        <f t="shared" si="88"/>
        <v>18173543.919510841</v>
      </c>
      <c r="BB97" s="274">
        <f>SUM(BB91:BB96)</f>
        <v>2286766.3013450303</v>
      </c>
      <c r="BC97" s="274">
        <f>SUM(BC91:BC96)</f>
        <v>15886777.618165812</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56318315.239439636</v>
      </c>
      <c r="E105" s="302"/>
      <c r="F105" s="302"/>
      <c r="G105" s="302"/>
      <c r="H105" s="302"/>
      <c r="I105" s="302"/>
      <c r="J105" s="302"/>
      <c r="K105" s="302"/>
      <c r="L105" s="302"/>
      <c r="M105" s="302"/>
      <c r="N105" s="302"/>
      <c r="O105" s="374"/>
      <c r="P105" s="273">
        <f>P88+P97+P104</f>
        <v>56922102.601408713</v>
      </c>
      <c r="Q105" s="302"/>
      <c r="R105" s="302"/>
      <c r="S105" s="302"/>
      <c r="T105" s="302"/>
      <c r="U105" s="302"/>
      <c r="V105" s="302"/>
      <c r="W105" s="302"/>
      <c r="X105" s="302"/>
      <c r="Y105" s="302"/>
      <c r="Z105" s="302"/>
      <c r="AA105" s="374"/>
      <c r="AB105" s="273">
        <f>AB88+AB97+AB104</f>
        <v>59346386.472863331</v>
      </c>
      <c r="AC105" s="302"/>
      <c r="AD105" s="302"/>
      <c r="AE105" s="302"/>
      <c r="AF105" s="302"/>
      <c r="AG105" s="302"/>
      <c r="AH105" s="302"/>
      <c r="AI105" s="302"/>
      <c r="AJ105" s="302"/>
      <c r="AK105" s="302"/>
      <c r="AL105" s="302"/>
      <c r="AM105" s="374"/>
      <c r="AN105" s="288">
        <f>AN88+AN97+AN104</f>
        <v>59191662.79116483</v>
      </c>
      <c r="AO105" s="302"/>
      <c r="AP105" s="302"/>
      <c r="AQ105" s="302"/>
      <c r="AR105" s="302"/>
      <c r="AS105" s="302"/>
      <c r="AT105" s="302"/>
      <c r="AU105" s="302"/>
      <c r="AV105" s="302"/>
      <c r="AW105" s="302"/>
      <c r="AX105" s="302"/>
      <c r="AY105" s="374"/>
      <c r="AZ105" s="299">
        <f>AZ88+AZ97+AZ104</f>
        <v>-78852.797098639421</v>
      </c>
      <c r="BA105" s="295">
        <f>BA88+BA97+BA104</f>
        <v>231699614.30777788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8578317.4345267788</v>
      </c>
      <c r="E106" s="337"/>
      <c r="F106" s="337"/>
      <c r="G106" s="337"/>
      <c r="H106" s="337"/>
      <c r="I106" s="337"/>
      <c r="J106" s="337"/>
      <c r="K106" s="337"/>
      <c r="L106" s="337"/>
      <c r="M106" s="337"/>
      <c r="N106" s="337"/>
      <c r="O106" s="565"/>
      <c r="P106" s="343">
        <f>P17-P105</f>
        <v>8584421.471666269</v>
      </c>
      <c r="Q106" s="337"/>
      <c r="R106" s="337"/>
      <c r="S106" s="337"/>
      <c r="T106" s="337"/>
      <c r="U106" s="337"/>
      <c r="V106" s="337"/>
      <c r="W106" s="337"/>
      <c r="X106" s="337"/>
      <c r="Y106" s="337"/>
      <c r="Z106" s="337"/>
      <c r="AA106" s="565"/>
      <c r="AB106" s="343">
        <f>AB17-AB105</f>
        <v>8666937.2412654757</v>
      </c>
      <c r="AC106" s="337"/>
      <c r="AD106" s="337"/>
      <c r="AE106" s="337"/>
      <c r="AF106" s="337"/>
      <c r="AG106" s="337"/>
      <c r="AH106" s="337"/>
      <c r="AI106" s="337"/>
      <c r="AJ106" s="337"/>
      <c r="AK106" s="337"/>
      <c r="AL106" s="337"/>
      <c r="AM106" s="565"/>
      <c r="AN106" s="343">
        <f>AN17-AN105</f>
        <v>8181241.602078259</v>
      </c>
      <c r="AO106" s="337"/>
      <c r="AP106" s="337"/>
      <c r="AQ106" s="337"/>
      <c r="AR106" s="337"/>
      <c r="AS106" s="337"/>
      <c r="AT106" s="337"/>
      <c r="AU106" s="337"/>
      <c r="AV106" s="337"/>
      <c r="AW106" s="337"/>
      <c r="AX106" s="337"/>
      <c r="AY106" s="565"/>
      <c r="AZ106" s="857">
        <f>AZ17-AZ105</f>
        <v>3377352.5514043281</v>
      </c>
      <c r="BA106" s="344">
        <f>BA17-BA105</f>
        <v>37388270.30094111</v>
      </c>
      <c r="BB106" s="337"/>
      <c r="BC106" s="337"/>
      <c r="BD106" s="337"/>
      <c r="BE106" s="337"/>
      <c r="BF106" s="337"/>
      <c r="BG106" s="337"/>
      <c r="BH106" s="337"/>
      <c r="BI106" s="337"/>
      <c r="BJ106" s="337"/>
      <c r="BK106" s="337"/>
      <c r="BL106" s="338"/>
    </row>
    <row r="107" spans="1:64" x14ac:dyDescent="0.25">
      <c r="A107" s="266"/>
      <c r="B107" s="126" t="s">
        <v>270</v>
      </c>
      <c r="C107" s="127" t="s">
        <v>26</v>
      </c>
      <c r="D107" s="257">
        <v>2358179.4627514114</v>
      </c>
      <c r="E107" s="339"/>
      <c r="F107" s="339"/>
      <c r="G107" s="339"/>
      <c r="H107" s="339"/>
      <c r="I107" s="339"/>
      <c r="J107" s="339"/>
      <c r="K107" s="339"/>
      <c r="L107" s="339"/>
      <c r="M107" s="339"/>
      <c r="N107" s="339"/>
      <c r="O107" s="376"/>
      <c r="P107" s="257">
        <v>2359857.4625610569</v>
      </c>
      <c r="Q107" s="339"/>
      <c r="R107" s="339"/>
      <c r="S107" s="339"/>
      <c r="T107" s="339"/>
      <c r="U107" s="339"/>
      <c r="V107" s="339"/>
      <c r="W107" s="339"/>
      <c r="X107" s="339"/>
      <c r="Y107" s="339"/>
      <c r="Z107" s="339"/>
      <c r="AA107" s="376"/>
      <c r="AB107" s="257">
        <v>2382541.0476238793</v>
      </c>
      <c r="AC107" s="339"/>
      <c r="AD107" s="339"/>
      <c r="AE107" s="339"/>
      <c r="AF107" s="339"/>
      <c r="AG107" s="339"/>
      <c r="AH107" s="339"/>
      <c r="AI107" s="339"/>
      <c r="AJ107" s="339"/>
      <c r="AK107" s="339"/>
      <c r="AL107" s="339"/>
      <c r="AM107" s="339"/>
      <c r="AN107" s="257">
        <v>2249023.3164113131</v>
      </c>
      <c r="AO107" s="339"/>
      <c r="AP107" s="339"/>
      <c r="AQ107" s="339"/>
      <c r="AR107" s="339"/>
      <c r="AS107" s="339"/>
      <c r="AT107" s="339"/>
      <c r="AU107" s="339"/>
      <c r="AV107" s="339"/>
      <c r="AW107" s="339"/>
      <c r="AX107" s="339"/>
      <c r="AY107" s="376"/>
      <c r="AZ107" s="257">
        <v>928434.21638104971</v>
      </c>
      <c r="BA107" s="295">
        <f>D107+P107+AB107+AN107+AZ107</f>
        <v>10278035.50572871</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6220137.9717753679</v>
      </c>
      <c r="E108" s="341"/>
      <c r="F108" s="341"/>
      <c r="G108" s="341"/>
      <c r="H108" s="341"/>
      <c r="I108" s="341"/>
      <c r="J108" s="341"/>
      <c r="K108" s="341"/>
      <c r="L108" s="341"/>
      <c r="M108" s="341"/>
      <c r="N108" s="341"/>
      <c r="O108" s="1117"/>
      <c r="P108" s="556">
        <f>P106-P107</f>
        <v>6224564.0091052121</v>
      </c>
      <c r="Q108" s="341"/>
      <c r="R108" s="341"/>
      <c r="S108" s="341"/>
      <c r="T108" s="341"/>
      <c r="U108" s="341"/>
      <c r="V108" s="341"/>
      <c r="W108" s="341"/>
      <c r="X108" s="341"/>
      <c r="Y108" s="341"/>
      <c r="Z108" s="341"/>
      <c r="AA108" s="1117"/>
      <c r="AB108" s="556">
        <f>AB106-AB107</f>
        <v>6284396.1936415965</v>
      </c>
      <c r="AC108" s="341"/>
      <c r="AD108" s="341"/>
      <c r="AE108" s="341"/>
      <c r="AF108" s="341"/>
      <c r="AG108" s="341"/>
      <c r="AH108" s="341"/>
      <c r="AI108" s="341"/>
      <c r="AJ108" s="341"/>
      <c r="AK108" s="341"/>
      <c r="AL108" s="341"/>
      <c r="AM108" s="341"/>
      <c r="AN108" s="549">
        <f>AN106-AN107</f>
        <v>5932218.2856669463</v>
      </c>
      <c r="AO108" s="341"/>
      <c r="AP108" s="341"/>
      <c r="AQ108" s="341"/>
      <c r="AR108" s="341"/>
      <c r="AS108" s="341"/>
      <c r="AT108" s="341"/>
      <c r="AU108" s="341"/>
      <c r="AV108" s="341"/>
      <c r="AW108" s="341"/>
      <c r="AX108" s="341"/>
      <c r="AY108" s="1117"/>
      <c r="AZ108" s="578">
        <f>AZ106-AZ107</f>
        <v>2448918.3350232784</v>
      </c>
      <c r="BA108" s="346">
        <f>BA106-BA107</f>
        <v>27110234.795212399</v>
      </c>
      <c r="BB108" s="517"/>
      <c r="BC108" s="517"/>
      <c r="BD108" s="517"/>
      <c r="BE108" s="517"/>
      <c r="BF108" s="517"/>
      <c r="BG108" s="517"/>
      <c r="BH108" s="517"/>
      <c r="BI108" s="517"/>
      <c r="BJ108" s="341"/>
      <c r="BK108" s="517"/>
      <c r="BL108" s="474"/>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36665.773041484004</v>
      </c>
      <c r="E9" s="736">
        <v>18036.676267286999</v>
      </c>
      <c r="F9" s="736">
        <v>2860.062211982</v>
      </c>
      <c r="G9" s="736">
        <v>12038.225806454</v>
      </c>
      <c r="H9" s="736">
        <v>1942.677419355</v>
      </c>
      <c r="I9" s="736">
        <v>32.774193548</v>
      </c>
      <c r="J9" s="736">
        <v>1074.3571428579999</v>
      </c>
      <c r="K9" s="736">
        <v>0</v>
      </c>
      <c r="L9" s="736">
        <v>119</v>
      </c>
      <c r="M9" s="736">
        <v>562</v>
      </c>
      <c r="N9" s="736">
        <v>0</v>
      </c>
      <c r="O9" s="803">
        <v>0</v>
      </c>
      <c r="P9" s="741">
        <f>SUM(Q9:AA9)</f>
        <v>37877.397849457993</v>
      </c>
      <c r="Q9" s="736">
        <v>18779.983870962998</v>
      </c>
      <c r="R9" s="736">
        <v>2994.1752688179999</v>
      </c>
      <c r="S9" s="736">
        <v>12315.270967742001</v>
      </c>
      <c r="T9" s="736">
        <v>1961.967741935</v>
      </c>
      <c r="U9" s="736">
        <v>43</v>
      </c>
      <c r="V9" s="736">
        <v>1135</v>
      </c>
      <c r="W9" s="736">
        <v>0</v>
      </c>
      <c r="X9" s="736">
        <v>123</v>
      </c>
      <c r="Y9" s="736">
        <v>525</v>
      </c>
      <c r="Z9" s="736">
        <v>0</v>
      </c>
      <c r="AA9" s="737">
        <v>0</v>
      </c>
      <c r="AB9" s="741">
        <f>SUM(AC9:AM9)</f>
        <v>38960.017204299998</v>
      </c>
      <c r="AC9" s="736">
        <v>19463.888172040999</v>
      </c>
      <c r="AD9" s="736">
        <v>3147.3118279580003</v>
      </c>
      <c r="AE9" s="736">
        <v>12479.217204301</v>
      </c>
      <c r="AF9" s="736">
        <v>1995</v>
      </c>
      <c r="AG9" s="736">
        <v>43</v>
      </c>
      <c r="AH9" s="736">
        <v>1162.5999999999999</v>
      </c>
      <c r="AI9" s="736">
        <v>0</v>
      </c>
      <c r="AJ9" s="736">
        <v>125</v>
      </c>
      <c r="AK9" s="736">
        <v>544</v>
      </c>
      <c r="AL9" s="736">
        <v>0</v>
      </c>
      <c r="AM9" s="737">
        <v>0</v>
      </c>
      <c r="AN9" s="735">
        <f>SUM(AO9:AY9)</f>
        <v>39987.558064515004</v>
      </c>
      <c r="AO9" s="736">
        <v>20004.473118278001</v>
      </c>
      <c r="AP9" s="736">
        <v>3280.7956989250001</v>
      </c>
      <c r="AQ9" s="736">
        <v>12655.208602151</v>
      </c>
      <c r="AR9" s="736">
        <v>2082</v>
      </c>
      <c r="AS9" s="736">
        <v>47</v>
      </c>
      <c r="AT9" s="736">
        <v>1156.5</v>
      </c>
      <c r="AU9" s="736">
        <v>0</v>
      </c>
      <c r="AV9" s="736">
        <v>122</v>
      </c>
      <c r="AW9" s="736">
        <v>639.58064516100001</v>
      </c>
      <c r="AX9" s="736">
        <v>0</v>
      </c>
      <c r="AY9" s="737">
        <v>0</v>
      </c>
      <c r="AZ9" s="852"/>
      <c r="BA9" s="739">
        <f>AN9+AB9+P9+D9+AZ9</f>
        <v>153490.74615975702</v>
      </c>
      <c r="BB9" s="740">
        <f t="shared" ref="BB9:BL9" si="0">AO9+AC9+Q9+E9</f>
        <v>76285.021428569002</v>
      </c>
      <c r="BC9" s="740">
        <f t="shared" si="0"/>
        <v>12282.345007683001</v>
      </c>
      <c r="BD9" s="740">
        <f t="shared" si="0"/>
        <v>49487.922580648003</v>
      </c>
      <c r="BE9" s="740">
        <f t="shared" si="0"/>
        <v>7981.64516129</v>
      </c>
      <c r="BF9" s="740">
        <f t="shared" si="0"/>
        <v>165.774193548</v>
      </c>
      <c r="BG9" s="740">
        <f t="shared" si="0"/>
        <v>4528.4571428580002</v>
      </c>
      <c r="BH9" s="740">
        <f t="shared" si="0"/>
        <v>0</v>
      </c>
      <c r="BI9" s="741">
        <f t="shared" si="0"/>
        <v>489</v>
      </c>
      <c r="BJ9" s="741">
        <f t="shared" si="0"/>
        <v>2270.5806451610001</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60693211.710000001</v>
      </c>
      <c r="E11" s="249">
        <v>23691715.359999999</v>
      </c>
      <c r="F11" s="249">
        <v>3756777.5100000002</v>
      </c>
      <c r="G11" s="249">
        <v>15812570.75</v>
      </c>
      <c r="H11" s="249">
        <v>2551765.0699999998</v>
      </c>
      <c r="I11" s="249">
        <v>43049.89</v>
      </c>
      <c r="J11" s="249">
        <v>1411200.3399999999</v>
      </c>
      <c r="K11" s="249">
        <v>0</v>
      </c>
      <c r="L11" s="249">
        <v>156310.07</v>
      </c>
      <c r="M11" s="249">
        <v>13269822.719999999</v>
      </c>
      <c r="N11" s="249">
        <v>0</v>
      </c>
      <c r="O11" s="249">
        <v>0</v>
      </c>
      <c r="P11" s="269">
        <f t="shared" ref="P11:P16" si="2">SUM(Q11:AA11)</f>
        <v>61458666.459999993</v>
      </c>
      <c r="Q11" s="249">
        <v>24668072.259999998</v>
      </c>
      <c r="R11" s="249">
        <v>3932939.05</v>
      </c>
      <c r="S11" s="249">
        <v>16176477.879999999</v>
      </c>
      <c r="T11" s="249">
        <v>2577103.4900000002</v>
      </c>
      <c r="U11" s="249">
        <v>56481.789999999994</v>
      </c>
      <c r="V11" s="249">
        <v>1490856.55</v>
      </c>
      <c r="W11" s="249">
        <v>0</v>
      </c>
      <c r="X11" s="249">
        <v>161564.19</v>
      </c>
      <c r="Y11" s="249">
        <v>12395171.25</v>
      </c>
      <c r="Z11" s="249">
        <v>0</v>
      </c>
      <c r="AA11" s="250">
        <v>0</v>
      </c>
      <c r="AB11" s="269">
        <f t="shared" ref="AB11:AB16" si="3">SUM(AC11:AM11)</f>
        <v>63304349.469999999</v>
      </c>
      <c r="AC11" s="249">
        <v>25566401.02</v>
      </c>
      <c r="AD11" s="249">
        <v>4134088.5100000002</v>
      </c>
      <c r="AE11" s="249">
        <v>16391826.17</v>
      </c>
      <c r="AF11" s="249">
        <v>2620492.35</v>
      </c>
      <c r="AG11" s="249">
        <v>56481.789999999994</v>
      </c>
      <c r="AH11" s="249">
        <v>1527109.98</v>
      </c>
      <c r="AI11" s="249">
        <v>0</v>
      </c>
      <c r="AJ11" s="251">
        <v>164191.25</v>
      </c>
      <c r="AK11" s="249">
        <v>12843758.4</v>
      </c>
      <c r="AL11" s="249">
        <v>0</v>
      </c>
      <c r="AM11" s="250">
        <v>0</v>
      </c>
      <c r="AN11" s="269">
        <f t="shared" ref="AN11:AN16" si="4">SUM(AO11:AY11)</f>
        <v>64231189.61999999</v>
      </c>
      <c r="AO11" s="249">
        <v>24113391.949999999</v>
      </c>
      <c r="AP11" s="249">
        <v>3954671.1399999997</v>
      </c>
      <c r="AQ11" s="249">
        <v>15254588.459999999</v>
      </c>
      <c r="AR11" s="249">
        <v>2509642.7999999998</v>
      </c>
      <c r="AS11" s="249">
        <v>56653.8</v>
      </c>
      <c r="AT11" s="249">
        <v>1394045.1</v>
      </c>
      <c r="AU11" s="249">
        <v>0</v>
      </c>
      <c r="AV11" s="249">
        <v>147058.79999999999</v>
      </c>
      <c r="AW11" s="249">
        <v>16801137.57</v>
      </c>
      <c r="AX11" s="249">
        <v>0</v>
      </c>
      <c r="AY11" s="250">
        <v>0</v>
      </c>
      <c r="AZ11" s="853">
        <v>3181255.8827933418</v>
      </c>
      <c r="BA11" s="320">
        <f t="shared" ref="BA11:BA16" si="5">SUM(BB11:BL11)+AZ11</f>
        <v>252868673.14279336</v>
      </c>
      <c r="BB11" s="270">
        <f t="shared" ref="BB11:BL16" si="6">E11+Q11+AC11+AO11</f>
        <v>98039580.590000004</v>
      </c>
      <c r="BC11" s="270">
        <f t="shared" si="6"/>
        <v>15778476.210000001</v>
      </c>
      <c r="BD11" s="270">
        <f t="shared" si="6"/>
        <v>63635463.259999998</v>
      </c>
      <c r="BE11" s="270">
        <f t="shared" si="6"/>
        <v>10259003.710000001</v>
      </c>
      <c r="BF11" s="270">
        <f t="shared" si="6"/>
        <v>212667.26999999996</v>
      </c>
      <c r="BG11" s="270">
        <f t="shared" si="6"/>
        <v>5823211.9699999988</v>
      </c>
      <c r="BH11" s="270">
        <f t="shared" si="6"/>
        <v>0</v>
      </c>
      <c r="BI11" s="270">
        <f t="shared" si="6"/>
        <v>629124.31000000006</v>
      </c>
      <c r="BJ11" s="270">
        <f t="shared" si="6"/>
        <v>55309889.939999998</v>
      </c>
      <c r="BK11" s="270">
        <f t="shared" si="6"/>
        <v>0</v>
      </c>
      <c r="BL11" s="294">
        <f t="shared" si="6"/>
        <v>0</v>
      </c>
    </row>
    <row r="12" spans="1:64" x14ac:dyDescent="0.25">
      <c r="A12" s="1529"/>
      <c r="B12" s="126" t="s">
        <v>1314</v>
      </c>
      <c r="C12" s="127" t="s">
        <v>1323</v>
      </c>
      <c r="D12" s="269">
        <f t="shared" si="1"/>
        <v>925526.33306108299</v>
      </c>
      <c r="E12" s="249">
        <v>363407.2333882302</v>
      </c>
      <c r="F12" s="249">
        <v>58486.708654310329</v>
      </c>
      <c r="G12" s="249">
        <v>235880.11606665081</v>
      </c>
      <c r="H12" s="249">
        <v>38027.45924793322</v>
      </c>
      <c r="I12" s="249">
        <v>788.30227299861349</v>
      </c>
      <c r="J12" s="249">
        <v>21585.1326445472</v>
      </c>
      <c r="K12" s="249">
        <v>0</v>
      </c>
      <c r="L12" s="249">
        <v>2332.000234787819</v>
      </c>
      <c r="M12" s="249">
        <v>205019.38055162484</v>
      </c>
      <c r="N12" s="249">
        <v>0</v>
      </c>
      <c r="O12" s="249">
        <v>0</v>
      </c>
      <c r="P12" s="269">
        <f t="shared" si="2"/>
        <v>952890.3665670529</v>
      </c>
      <c r="Q12" s="249">
        <v>374151.70100143965</v>
      </c>
      <c r="R12" s="249">
        <v>60215.921749714296</v>
      </c>
      <c r="S12" s="249">
        <v>242854.12768455027</v>
      </c>
      <c r="T12" s="249">
        <v>39151.775900886489</v>
      </c>
      <c r="U12" s="249">
        <v>811.60915151801976</v>
      </c>
      <c r="V12" s="249">
        <v>22223.316855862569</v>
      </c>
      <c r="W12" s="249">
        <v>0</v>
      </c>
      <c r="X12" s="249">
        <v>2400.9479570526287</v>
      </c>
      <c r="Y12" s="249">
        <v>211080.9662660289</v>
      </c>
      <c r="Z12" s="249">
        <v>0</v>
      </c>
      <c r="AA12" s="250">
        <v>0</v>
      </c>
      <c r="AB12" s="269">
        <f t="shared" si="3"/>
        <v>981743.69979782484</v>
      </c>
      <c r="AC12" s="249">
        <v>385480.94105530583</v>
      </c>
      <c r="AD12" s="249">
        <v>62039.248038867554</v>
      </c>
      <c r="AE12" s="249">
        <v>250207.70299436813</v>
      </c>
      <c r="AF12" s="249">
        <v>40337.283988993797</v>
      </c>
      <c r="AG12" s="249">
        <v>836.18451729305571</v>
      </c>
      <c r="AH12" s="249">
        <v>22896.234527436187</v>
      </c>
      <c r="AI12" s="249">
        <v>0</v>
      </c>
      <c r="AJ12" s="249">
        <v>2473.6481898445249</v>
      </c>
      <c r="AK12" s="249">
        <v>217472.45648571567</v>
      </c>
      <c r="AL12" s="249">
        <v>0</v>
      </c>
      <c r="AM12" s="250">
        <v>0</v>
      </c>
      <c r="AN12" s="269">
        <f t="shared" si="4"/>
        <v>857224.28212403867</v>
      </c>
      <c r="AO12" s="249">
        <v>336588.48336554976</v>
      </c>
      <c r="AP12" s="249">
        <v>54170.502825315154</v>
      </c>
      <c r="AQ12" s="249">
        <v>218472.62032383977</v>
      </c>
      <c r="AR12" s="249">
        <v>35221.106402230565</v>
      </c>
      <c r="AS12" s="249">
        <v>730.12709193589853</v>
      </c>
      <c r="AT12" s="249">
        <v>19992.191658746615</v>
      </c>
      <c r="AU12" s="249">
        <v>0</v>
      </c>
      <c r="AV12" s="249">
        <v>2159.9031337848969</v>
      </c>
      <c r="AW12" s="249">
        <v>189889.34732263602</v>
      </c>
      <c r="AX12" s="249">
        <v>0</v>
      </c>
      <c r="AY12" s="250">
        <v>0</v>
      </c>
      <c r="AZ12" s="853"/>
      <c r="BA12" s="289">
        <f t="shared" si="5"/>
        <v>3717384.6815499994</v>
      </c>
      <c r="BB12" s="270">
        <f t="shared" si="6"/>
        <v>1459628.3588105254</v>
      </c>
      <c r="BC12" s="270">
        <f t="shared" si="6"/>
        <v>234912.38126820733</v>
      </c>
      <c r="BD12" s="270">
        <f t="shared" si="6"/>
        <v>947414.56706940895</v>
      </c>
      <c r="BE12" s="270">
        <f t="shared" si="6"/>
        <v>152737.62554004407</v>
      </c>
      <c r="BF12" s="270">
        <f t="shared" si="6"/>
        <v>3166.2230337455876</v>
      </c>
      <c r="BG12" s="270">
        <f t="shared" si="6"/>
        <v>86696.875686592568</v>
      </c>
      <c r="BH12" s="270">
        <f t="shared" si="6"/>
        <v>0</v>
      </c>
      <c r="BI12" s="270">
        <f t="shared" si="6"/>
        <v>9366.4995154698699</v>
      </c>
      <c r="BJ12" s="270">
        <f t="shared" si="6"/>
        <v>823462.15062600549</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22337.670006350389</v>
      </c>
      <c r="E16" s="249">
        <v>8770.8696850349825</v>
      </c>
      <c r="F16" s="249">
        <v>1411.5825244610489</v>
      </c>
      <c r="G16" s="249">
        <v>5692.9900377115773</v>
      </c>
      <c r="H16" s="249">
        <v>917.79650725962392</v>
      </c>
      <c r="I16" s="249">
        <v>19.025753682512253</v>
      </c>
      <c r="J16" s="249">
        <v>520.95932101952928</v>
      </c>
      <c r="K16" s="249">
        <v>0</v>
      </c>
      <c r="L16" s="249">
        <v>56.283057368162396</v>
      </c>
      <c r="M16" s="249">
        <v>4948.1631198129471</v>
      </c>
      <c r="N16" s="249">
        <v>0</v>
      </c>
      <c r="O16" s="249">
        <v>0</v>
      </c>
      <c r="P16" s="269">
        <f t="shared" si="2"/>
        <v>144737.26739030317</v>
      </c>
      <c r="Q16" s="249">
        <v>58041.408099178538</v>
      </c>
      <c r="R16" s="249">
        <v>9257.3692192288454</v>
      </c>
      <c r="S16" s="249">
        <v>38045.701652719428</v>
      </c>
      <c r="T16" s="249">
        <v>6064.060438028363</v>
      </c>
      <c r="U16" s="249">
        <v>132.60987211985986</v>
      </c>
      <c r="V16" s="249">
        <v>3505.3619443540047</v>
      </c>
      <c r="W16" s="249">
        <v>0</v>
      </c>
      <c r="X16" s="249">
        <v>379.82933049254012</v>
      </c>
      <c r="Y16" s="249">
        <v>29310.926834181584</v>
      </c>
      <c r="Z16" s="249">
        <v>0</v>
      </c>
      <c r="AA16" s="250">
        <v>0</v>
      </c>
      <c r="AB16" s="269">
        <f t="shared" si="3"/>
        <v>3605.7223570091628</v>
      </c>
      <c r="AC16" s="249">
        <v>1415.7842292752011</v>
      </c>
      <c r="AD16" s="249">
        <v>227.85611327258684</v>
      </c>
      <c r="AE16" s="249">
        <v>918.95624975081785</v>
      </c>
      <c r="AF16" s="249">
        <v>148.14971232318061</v>
      </c>
      <c r="AG16" s="249">
        <v>3.0711164321292719</v>
      </c>
      <c r="AH16" s="249">
        <v>84.09268604820511</v>
      </c>
      <c r="AI16" s="249">
        <v>0</v>
      </c>
      <c r="AJ16" s="249">
        <v>9.0851498036956535</v>
      </c>
      <c r="AK16" s="249">
        <v>798.72710010334708</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170680.65975366271</v>
      </c>
      <c r="BB16" s="270">
        <f t="shared" si="6"/>
        <v>68228.062013488729</v>
      </c>
      <c r="BC16" s="270">
        <f t="shared" si="6"/>
        <v>10896.807856962481</v>
      </c>
      <c r="BD16" s="270">
        <f t="shared" si="6"/>
        <v>44657.647940181821</v>
      </c>
      <c r="BE16" s="270">
        <f t="shared" si="6"/>
        <v>7130.0066576111676</v>
      </c>
      <c r="BF16" s="270">
        <f t="shared" si="6"/>
        <v>154.70674223450138</v>
      </c>
      <c r="BG16" s="270">
        <f t="shared" si="6"/>
        <v>4110.4139514217395</v>
      </c>
      <c r="BH16" s="270">
        <f t="shared" si="6"/>
        <v>0</v>
      </c>
      <c r="BI16" s="270">
        <f t="shared" si="6"/>
        <v>445.19753766439817</v>
      </c>
      <c r="BJ16" s="270">
        <f t="shared" si="6"/>
        <v>35057.817054097875</v>
      </c>
      <c r="BK16" s="270">
        <f t="shared" si="6"/>
        <v>0</v>
      </c>
      <c r="BL16" s="290">
        <f t="shared" si="6"/>
        <v>0</v>
      </c>
    </row>
    <row r="17" spans="1:64" s="209" customFormat="1" x14ac:dyDescent="0.25">
      <c r="A17" s="1529"/>
      <c r="B17" s="128" t="s">
        <v>202</v>
      </c>
      <c r="C17" s="308" t="s">
        <v>14</v>
      </c>
      <c r="D17" s="271">
        <f>SUM(D11:D16)</f>
        <v>61641075.713067435</v>
      </c>
      <c r="E17" s="271">
        <f>SUM(E11:E16)</f>
        <v>24063893.463073265</v>
      </c>
      <c r="F17" s="271">
        <f>SUM(F11:F16)</f>
        <v>3816675.801178772</v>
      </c>
      <c r="G17" s="271">
        <f t="shared" ref="G17:O17" si="7">SUM(G11:G16)</f>
        <v>16054143.856104363</v>
      </c>
      <c r="H17" s="271">
        <f t="shared" si="7"/>
        <v>2590710.3257551929</v>
      </c>
      <c r="I17" s="271">
        <f t="shared" si="7"/>
        <v>43857.218026681127</v>
      </c>
      <c r="J17" s="271">
        <f t="shared" si="7"/>
        <v>1433306.4319655665</v>
      </c>
      <c r="K17" s="271">
        <f t="shared" si="7"/>
        <v>0</v>
      </c>
      <c r="L17" s="271">
        <f t="shared" si="7"/>
        <v>158698.35329215598</v>
      </c>
      <c r="M17" s="271">
        <f t="shared" si="7"/>
        <v>13479790.263671437</v>
      </c>
      <c r="N17" s="271">
        <f t="shared" si="7"/>
        <v>0</v>
      </c>
      <c r="O17" s="271">
        <f t="shared" si="7"/>
        <v>0</v>
      </c>
      <c r="P17" s="287">
        <f>SUM(P11:P16)</f>
        <v>62556294.09395735</v>
      </c>
      <c r="Q17" s="271">
        <f>SUM(Q11:Q16)</f>
        <v>25100265.369100615</v>
      </c>
      <c r="R17" s="271">
        <f>SUM(R11:R16)</f>
        <v>4002412.3409689427</v>
      </c>
      <c r="S17" s="271">
        <f t="shared" ref="S17:AA17" si="8">SUM(S11:S16)</f>
        <v>16457377.709337268</v>
      </c>
      <c r="T17" s="271">
        <f t="shared" si="8"/>
        <v>2622319.3263389152</v>
      </c>
      <c r="U17" s="271">
        <f t="shared" si="8"/>
        <v>57426.009023637875</v>
      </c>
      <c r="V17" s="271">
        <f t="shared" si="8"/>
        <v>1516585.2288002165</v>
      </c>
      <c r="W17" s="271">
        <f t="shared" si="8"/>
        <v>0</v>
      </c>
      <c r="X17" s="271">
        <f t="shared" si="8"/>
        <v>164344.96728754515</v>
      </c>
      <c r="Y17" s="271">
        <f t="shared" si="8"/>
        <v>12635563.14310021</v>
      </c>
      <c r="Z17" s="271">
        <f t="shared" si="8"/>
        <v>0</v>
      </c>
      <c r="AA17" s="280">
        <f t="shared" si="8"/>
        <v>0</v>
      </c>
      <c r="AB17" s="287">
        <f>SUM(AB11:AB16)</f>
        <v>64289698.892154835</v>
      </c>
      <c r="AC17" s="271">
        <f>SUM(AC11:AC16)</f>
        <v>25953297.74528458</v>
      </c>
      <c r="AD17" s="271">
        <f>SUM(AD11:AD16)</f>
        <v>4196355.6141521409</v>
      </c>
      <c r="AE17" s="271">
        <f t="shared" ref="AE17:AM17" si="9">SUM(AE11:AE16)</f>
        <v>16642952.82924412</v>
      </c>
      <c r="AF17" s="271">
        <f t="shared" si="9"/>
        <v>2660977.7837013169</v>
      </c>
      <c r="AG17" s="271">
        <f t="shared" si="9"/>
        <v>57321.045633725182</v>
      </c>
      <c r="AH17" s="271">
        <f t="shared" si="9"/>
        <v>1550090.3072134843</v>
      </c>
      <c r="AI17" s="271">
        <f t="shared" si="9"/>
        <v>0</v>
      </c>
      <c r="AJ17" s="271">
        <f t="shared" si="9"/>
        <v>166673.98333964823</v>
      </c>
      <c r="AK17" s="271">
        <f t="shared" si="9"/>
        <v>13062029.583585819</v>
      </c>
      <c r="AL17" s="271">
        <f t="shared" si="9"/>
        <v>0</v>
      </c>
      <c r="AM17" s="271">
        <f t="shared" si="9"/>
        <v>0</v>
      </c>
      <c r="AN17" s="287">
        <f>SUM(AN11:AN16)</f>
        <v>65088413.902124025</v>
      </c>
      <c r="AO17" s="271">
        <f>SUM(AO11:AO16)</f>
        <v>24449980.43336555</v>
      </c>
      <c r="AP17" s="271">
        <f t="shared" ref="AP17:AZ17" si="10">SUM(AP11:AP16)</f>
        <v>4008841.6428253148</v>
      </c>
      <c r="AQ17" s="271">
        <f t="shared" si="10"/>
        <v>15473061.08032384</v>
      </c>
      <c r="AR17" s="271">
        <f t="shared" si="10"/>
        <v>2544863.9064022303</v>
      </c>
      <c r="AS17" s="271">
        <f t="shared" si="10"/>
        <v>57383.927091935904</v>
      </c>
      <c r="AT17" s="271">
        <f t="shared" si="10"/>
        <v>1414037.2916587468</v>
      </c>
      <c r="AU17" s="271">
        <f t="shared" si="10"/>
        <v>0</v>
      </c>
      <c r="AV17" s="271">
        <f t="shared" si="10"/>
        <v>149218.70313378487</v>
      </c>
      <c r="AW17" s="271">
        <f t="shared" si="10"/>
        <v>16991026.917322636</v>
      </c>
      <c r="AX17" s="271">
        <f t="shared" si="10"/>
        <v>0</v>
      </c>
      <c r="AY17" s="280">
        <f t="shared" si="10"/>
        <v>0</v>
      </c>
      <c r="AZ17" s="292">
        <f t="shared" si="10"/>
        <v>3181255.8827933418</v>
      </c>
      <c r="BA17" s="291">
        <f>SUM(BA11:BA16)</f>
        <v>256756738.484097</v>
      </c>
      <c r="BB17" s="271">
        <f>SUM(BB11:BB16)</f>
        <v>99567437.010824025</v>
      </c>
      <c r="BC17" s="271">
        <f t="shared" ref="BC17:BL17" si="11">SUM(BC11:BC16)</f>
        <v>16024285.39912517</v>
      </c>
      <c r="BD17" s="271">
        <f t="shared" si="11"/>
        <v>64627535.47500959</v>
      </c>
      <c r="BE17" s="271">
        <f t="shared" si="11"/>
        <v>10418871.342197657</v>
      </c>
      <c r="BF17" s="271">
        <f t="shared" si="11"/>
        <v>215988.19977598006</v>
      </c>
      <c r="BG17" s="271">
        <f t="shared" si="11"/>
        <v>5914019.2596380133</v>
      </c>
      <c r="BH17" s="271">
        <f t="shared" si="11"/>
        <v>0</v>
      </c>
      <c r="BI17" s="271">
        <f t="shared" si="11"/>
        <v>638936.00705313438</v>
      </c>
      <c r="BJ17" s="271">
        <f>SUM(BJ11:BJ16)</f>
        <v>56168409.907680102</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3822643.36</v>
      </c>
      <c r="E20" s="251">
        <v>596602.58999999985</v>
      </c>
      <c r="F20" s="251">
        <v>115485.07</v>
      </c>
      <c r="G20" s="251">
        <v>1984677.0199999998</v>
      </c>
      <c r="H20" s="251">
        <v>254617.99999999997</v>
      </c>
      <c r="I20" s="251">
        <v>0</v>
      </c>
      <c r="J20" s="251">
        <v>254607.44999999998</v>
      </c>
      <c r="K20" s="251">
        <v>0</v>
      </c>
      <c r="L20" s="251">
        <v>0</v>
      </c>
      <c r="M20" s="251">
        <v>616653.23</v>
      </c>
      <c r="N20" s="251">
        <v>0</v>
      </c>
      <c r="O20" s="252">
        <v>0</v>
      </c>
      <c r="P20" s="272">
        <f t="shared" ref="P20:P27" si="13">SUM(Q20:AA20)</f>
        <v>5104199.6500000004</v>
      </c>
      <c r="Q20" s="251">
        <v>764703.97</v>
      </c>
      <c r="R20" s="251">
        <v>96545.22</v>
      </c>
      <c r="S20" s="251">
        <v>2369971.3699999996</v>
      </c>
      <c r="T20" s="251">
        <v>632936.99</v>
      </c>
      <c r="U20" s="251">
        <v>0</v>
      </c>
      <c r="V20" s="251">
        <v>305312.68000000005</v>
      </c>
      <c r="W20" s="251">
        <v>0</v>
      </c>
      <c r="X20" s="251">
        <v>7698.06</v>
      </c>
      <c r="Y20" s="251">
        <v>927031.3600000001</v>
      </c>
      <c r="Z20" s="251">
        <v>0</v>
      </c>
      <c r="AA20" s="252">
        <v>0</v>
      </c>
      <c r="AB20" s="272">
        <f t="shared" ref="AB20:AB27" si="14">SUM(AC20:AM20)</f>
        <v>4830115.6399999997</v>
      </c>
      <c r="AC20" s="251">
        <v>971072.55</v>
      </c>
      <c r="AD20" s="251">
        <v>261581.37999999998</v>
      </c>
      <c r="AE20" s="251">
        <v>1580969.6199999999</v>
      </c>
      <c r="AF20" s="251">
        <v>419962.02000000008</v>
      </c>
      <c r="AG20" s="251">
        <v>0</v>
      </c>
      <c r="AH20" s="251">
        <v>316032.36000000004</v>
      </c>
      <c r="AI20" s="251">
        <v>0</v>
      </c>
      <c r="AJ20" s="251">
        <v>0</v>
      </c>
      <c r="AK20" s="251">
        <v>1280497.71</v>
      </c>
      <c r="AL20" s="251">
        <v>0</v>
      </c>
      <c r="AM20" s="252">
        <v>0</v>
      </c>
      <c r="AN20" s="275">
        <f t="shared" ref="AN20:AN27" si="15">SUM(AO20:AY20)</f>
        <v>4618697.6400000006</v>
      </c>
      <c r="AO20" s="251">
        <v>830095.63</v>
      </c>
      <c r="AP20" s="251">
        <v>116186.07999999999</v>
      </c>
      <c r="AQ20" s="251">
        <v>2516701.66</v>
      </c>
      <c r="AR20" s="251">
        <v>264563.02</v>
      </c>
      <c r="AS20" s="251">
        <v>0</v>
      </c>
      <c r="AT20" s="251">
        <v>96624.959999999992</v>
      </c>
      <c r="AU20" s="251">
        <v>0</v>
      </c>
      <c r="AV20" s="249">
        <v>14000.49</v>
      </c>
      <c r="AW20" s="251">
        <v>780525.8</v>
      </c>
      <c r="AX20" s="251">
        <v>0</v>
      </c>
      <c r="AY20" s="252">
        <v>0</v>
      </c>
      <c r="AZ20" s="854">
        <v>1747657.0717708196</v>
      </c>
      <c r="BA20" s="293">
        <f t="shared" ref="BA20:BA27" si="16">SUM(BB20:BL20)+AZ20</f>
        <v>20123313.36177082</v>
      </c>
      <c r="BB20" s="270">
        <f t="shared" ref="BB20:BL27" si="17">E20+Q20+AC20+AO20</f>
        <v>3162474.7399999998</v>
      </c>
      <c r="BC20" s="270">
        <f t="shared" si="17"/>
        <v>589797.75</v>
      </c>
      <c r="BD20" s="270">
        <f t="shared" si="17"/>
        <v>8452319.6699999999</v>
      </c>
      <c r="BE20" s="270">
        <f t="shared" si="17"/>
        <v>1572080.03</v>
      </c>
      <c r="BF20" s="270">
        <f t="shared" si="17"/>
        <v>0</v>
      </c>
      <c r="BG20" s="270">
        <f t="shared" si="17"/>
        <v>972577.45</v>
      </c>
      <c r="BH20" s="270">
        <f t="shared" si="17"/>
        <v>0</v>
      </c>
      <c r="BI20" s="270">
        <f t="shared" si="17"/>
        <v>21698.55</v>
      </c>
      <c r="BJ20" s="270">
        <f t="shared" si="17"/>
        <v>3604708.0999999996</v>
      </c>
      <c r="BK20" s="270">
        <f t="shared" si="17"/>
        <v>0</v>
      </c>
      <c r="BL20" s="294">
        <f t="shared" si="17"/>
        <v>0</v>
      </c>
    </row>
    <row r="21" spans="1:64" ht="24.75" x14ac:dyDescent="0.25">
      <c r="A21" s="1529"/>
      <c r="B21" s="126">
        <v>2.2000000000000002</v>
      </c>
      <c r="C21" s="127" t="s">
        <v>149</v>
      </c>
      <c r="D21" s="273">
        <f t="shared" si="12"/>
        <v>6565.00047282999</v>
      </c>
      <c r="E21" s="253">
        <v>1133.8191099210351</v>
      </c>
      <c r="F21" s="253">
        <v>217.9169744583568</v>
      </c>
      <c r="G21" s="253">
        <v>3013.268183210203</v>
      </c>
      <c r="H21" s="253">
        <v>560.44954767537092</v>
      </c>
      <c r="I21" s="253">
        <v>0</v>
      </c>
      <c r="J21" s="253">
        <v>346.7257273993651</v>
      </c>
      <c r="K21" s="253">
        <v>0</v>
      </c>
      <c r="L21" s="253">
        <v>7.7355747167091868</v>
      </c>
      <c r="M21" s="253">
        <v>1285.0853554489499</v>
      </c>
      <c r="N21" s="253">
        <v>0</v>
      </c>
      <c r="O21" s="254">
        <v>0</v>
      </c>
      <c r="P21" s="273">
        <f t="shared" si="13"/>
        <v>39413.967731325174</v>
      </c>
      <c r="Q21" s="253">
        <v>6807.0535556753139</v>
      </c>
      <c r="R21" s="253">
        <v>1308.2973314253575</v>
      </c>
      <c r="S21" s="253">
        <v>18090.608741065258</v>
      </c>
      <c r="T21" s="253">
        <v>3364.7431524998306</v>
      </c>
      <c r="U21" s="253">
        <v>0</v>
      </c>
      <c r="V21" s="253">
        <v>2081.6200528692211</v>
      </c>
      <c r="W21" s="253">
        <v>0</v>
      </c>
      <c r="X21" s="253">
        <v>46.441686261783502</v>
      </c>
      <c r="Y21" s="253">
        <v>7715.2032115284073</v>
      </c>
      <c r="Z21" s="253">
        <v>0</v>
      </c>
      <c r="AA21" s="254">
        <v>0</v>
      </c>
      <c r="AB21" s="273">
        <f t="shared" si="14"/>
        <v>104706.05823054939</v>
      </c>
      <c r="AC21" s="253">
        <v>18083.430494427008</v>
      </c>
      <c r="AD21" s="253">
        <v>3475.5865611120021</v>
      </c>
      <c r="AE21" s="253">
        <v>48059.011596607357</v>
      </c>
      <c r="AF21" s="253">
        <v>8938.6837391781755</v>
      </c>
      <c r="AG21" s="253">
        <v>0</v>
      </c>
      <c r="AH21" s="253">
        <v>5529.9743470479516</v>
      </c>
      <c r="AI21" s="253">
        <v>0</v>
      </c>
      <c r="AJ21" s="253">
        <v>123.37570120316622</v>
      </c>
      <c r="AK21" s="253">
        <v>20495.995790973728</v>
      </c>
      <c r="AL21" s="253">
        <v>0</v>
      </c>
      <c r="AM21" s="254">
        <v>0</v>
      </c>
      <c r="AN21" s="288">
        <f t="shared" si="15"/>
        <v>557404.48924701102</v>
      </c>
      <c r="AO21" s="253">
        <v>96267.451080867831</v>
      </c>
      <c r="AP21" s="253">
        <v>18502.344417022239</v>
      </c>
      <c r="AQ21" s="253">
        <v>255842.96902609651</v>
      </c>
      <c r="AR21" s="253">
        <v>47585.235547750504</v>
      </c>
      <c r="AS21" s="253">
        <v>0</v>
      </c>
      <c r="AT21" s="253">
        <v>29438.912881986384</v>
      </c>
      <c r="AU21" s="253">
        <v>0</v>
      </c>
      <c r="AV21" s="253">
        <v>656.79265246734406</v>
      </c>
      <c r="AW21" s="253">
        <v>109110.78364082023</v>
      </c>
      <c r="AX21" s="253">
        <v>0</v>
      </c>
      <c r="AY21" s="254">
        <v>0</v>
      </c>
      <c r="AZ21" s="525">
        <v>-2667232.772338483</v>
      </c>
      <c r="BA21" s="295">
        <f t="shared" si="16"/>
        <v>-1959143.2566567673</v>
      </c>
      <c r="BB21" s="270">
        <f t="shared" si="17"/>
        <v>122291.7542408912</v>
      </c>
      <c r="BC21" s="270">
        <f t="shared" si="17"/>
        <v>23504.145284017955</v>
      </c>
      <c r="BD21" s="270">
        <f t="shared" si="17"/>
        <v>325005.85754697933</v>
      </c>
      <c r="BE21" s="270">
        <f t="shared" si="17"/>
        <v>60449.111987103883</v>
      </c>
      <c r="BF21" s="270">
        <f t="shared" si="17"/>
        <v>0</v>
      </c>
      <c r="BG21" s="270">
        <f t="shared" si="17"/>
        <v>37397.233009302923</v>
      </c>
      <c r="BH21" s="270">
        <f t="shared" si="17"/>
        <v>0</v>
      </c>
      <c r="BI21" s="270">
        <f t="shared" si="17"/>
        <v>834.34561464900298</v>
      </c>
      <c r="BJ21" s="270">
        <f t="shared" si="17"/>
        <v>138607.06799877132</v>
      </c>
      <c r="BK21" s="270">
        <f t="shared" si="17"/>
        <v>0</v>
      </c>
      <c r="BL21" s="290">
        <f t="shared" si="17"/>
        <v>0</v>
      </c>
    </row>
    <row r="22" spans="1:64" x14ac:dyDescent="0.25">
      <c r="A22" s="1529"/>
      <c r="B22" s="126">
        <v>2.2999999999999998</v>
      </c>
      <c r="C22" s="127" t="s">
        <v>150</v>
      </c>
      <c r="D22" s="273">
        <f t="shared" si="12"/>
        <v>502375.66000000003</v>
      </c>
      <c r="E22" s="253">
        <v>212431.96000000002</v>
      </c>
      <c r="F22" s="253">
        <v>49892.34</v>
      </c>
      <c r="G22" s="253">
        <v>159092.00999999998</v>
      </c>
      <c r="H22" s="253">
        <v>36454.609999999993</v>
      </c>
      <c r="I22" s="253">
        <v>0</v>
      </c>
      <c r="J22" s="253">
        <v>16778.060000000001</v>
      </c>
      <c r="K22" s="253">
        <v>0</v>
      </c>
      <c r="L22" s="253">
        <v>1941.04</v>
      </c>
      <c r="M22" s="253">
        <v>25785.640000000003</v>
      </c>
      <c r="N22" s="253">
        <v>0</v>
      </c>
      <c r="O22" s="254">
        <v>0</v>
      </c>
      <c r="P22" s="273">
        <f t="shared" si="13"/>
        <v>610914.17000000004</v>
      </c>
      <c r="Q22" s="253">
        <v>255717.24000000005</v>
      </c>
      <c r="R22" s="253">
        <v>46992.9</v>
      </c>
      <c r="S22" s="253">
        <v>226844.63</v>
      </c>
      <c r="T22" s="253">
        <v>38061.74</v>
      </c>
      <c r="U22" s="253">
        <v>69.59</v>
      </c>
      <c r="V22" s="253">
        <v>13380.630000000001</v>
      </c>
      <c r="W22" s="253">
        <v>0</v>
      </c>
      <c r="X22" s="253">
        <v>3391.8799999999997</v>
      </c>
      <c r="Y22" s="253">
        <v>26455.560000000005</v>
      </c>
      <c r="Z22" s="253">
        <v>0</v>
      </c>
      <c r="AA22" s="254">
        <v>0</v>
      </c>
      <c r="AB22" s="273">
        <f t="shared" si="14"/>
        <v>579387.64999999991</v>
      </c>
      <c r="AC22" s="253">
        <v>245692.79999999999</v>
      </c>
      <c r="AD22" s="253">
        <v>46537.359999999993</v>
      </c>
      <c r="AE22" s="253">
        <v>185566.45999999996</v>
      </c>
      <c r="AF22" s="253">
        <v>41023.519999999997</v>
      </c>
      <c r="AG22" s="253">
        <v>103.66</v>
      </c>
      <c r="AH22" s="253">
        <v>14684.91</v>
      </c>
      <c r="AI22" s="253">
        <v>0</v>
      </c>
      <c r="AJ22" s="253">
        <v>1294.6100000000001</v>
      </c>
      <c r="AK22" s="253">
        <v>44484.329999999994</v>
      </c>
      <c r="AL22" s="253">
        <v>0</v>
      </c>
      <c r="AM22" s="254">
        <v>0</v>
      </c>
      <c r="AN22" s="288">
        <f t="shared" si="15"/>
        <v>741418.85000000009</v>
      </c>
      <c r="AO22" s="253">
        <v>317235.74999999994</v>
      </c>
      <c r="AP22" s="253">
        <v>65464.270000000011</v>
      </c>
      <c r="AQ22" s="253">
        <v>260303.6</v>
      </c>
      <c r="AR22" s="253">
        <v>41023.810000000005</v>
      </c>
      <c r="AS22" s="253">
        <v>0</v>
      </c>
      <c r="AT22" s="253">
        <v>13064.279999999999</v>
      </c>
      <c r="AU22" s="253">
        <v>0</v>
      </c>
      <c r="AV22" s="253">
        <v>2209.8000000000002</v>
      </c>
      <c r="AW22" s="253">
        <v>42117.340000000004</v>
      </c>
      <c r="AX22" s="253">
        <v>0</v>
      </c>
      <c r="AY22" s="254">
        <v>0</v>
      </c>
      <c r="AZ22" s="525">
        <v>10942.718371062745</v>
      </c>
      <c r="BA22" s="295">
        <f t="shared" si="16"/>
        <v>2445039.0483710626</v>
      </c>
      <c r="BB22" s="270">
        <f t="shared" si="17"/>
        <v>1031077.75</v>
      </c>
      <c r="BC22" s="270">
        <f t="shared" si="17"/>
        <v>208886.87</v>
      </c>
      <c r="BD22" s="270">
        <f t="shared" si="17"/>
        <v>831806.7</v>
      </c>
      <c r="BE22" s="270">
        <f t="shared" si="17"/>
        <v>156563.68</v>
      </c>
      <c r="BF22" s="270">
        <f t="shared" si="17"/>
        <v>173.25</v>
      </c>
      <c r="BG22" s="270">
        <f t="shared" si="17"/>
        <v>57907.880000000005</v>
      </c>
      <c r="BH22" s="270">
        <f t="shared" si="17"/>
        <v>0</v>
      </c>
      <c r="BI22" s="270">
        <f t="shared" si="17"/>
        <v>8837.3300000000017</v>
      </c>
      <c r="BJ22" s="270">
        <f t="shared" si="17"/>
        <v>138842.87</v>
      </c>
      <c r="BK22" s="270">
        <f t="shared" si="17"/>
        <v>0</v>
      </c>
      <c r="BL22" s="290">
        <f t="shared" si="17"/>
        <v>0</v>
      </c>
    </row>
    <row r="23" spans="1:64" x14ac:dyDescent="0.25">
      <c r="A23" s="1529"/>
      <c r="B23" s="126">
        <v>2.4</v>
      </c>
      <c r="C23" s="127" t="s">
        <v>151</v>
      </c>
      <c r="D23" s="273">
        <f t="shared" si="12"/>
        <v>1726012.36</v>
      </c>
      <c r="E23" s="253">
        <v>527921.58000000007</v>
      </c>
      <c r="F23" s="253">
        <v>63048.14</v>
      </c>
      <c r="G23" s="253">
        <v>822859.50000000023</v>
      </c>
      <c r="H23" s="253">
        <v>63117.220000000008</v>
      </c>
      <c r="I23" s="253">
        <v>1412.38</v>
      </c>
      <c r="J23" s="253">
        <v>68354.239999999991</v>
      </c>
      <c r="K23" s="253">
        <v>0</v>
      </c>
      <c r="L23" s="253">
        <v>6866.36</v>
      </c>
      <c r="M23" s="253">
        <v>172432.94</v>
      </c>
      <c r="N23" s="253">
        <v>0</v>
      </c>
      <c r="O23" s="254">
        <v>0</v>
      </c>
      <c r="P23" s="273">
        <f t="shared" si="13"/>
        <v>1582873.99</v>
      </c>
      <c r="Q23" s="253">
        <v>536332.94999999995</v>
      </c>
      <c r="R23" s="253">
        <v>63914.69</v>
      </c>
      <c r="S23" s="253">
        <v>762890.58000000007</v>
      </c>
      <c r="T23" s="253">
        <v>68677.549999999988</v>
      </c>
      <c r="U23" s="253">
        <v>171.48</v>
      </c>
      <c r="V23" s="253">
        <v>54425.990000000005</v>
      </c>
      <c r="W23" s="253">
        <v>0</v>
      </c>
      <c r="X23" s="253">
        <v>7155.579999999999</v>
      </c>
      <c r="Y23" s="253">
        <v>89305.17</v>
      </c>
      <c r="Z23" s="253">
        <v>0</v>
      </c>
      <c r="AA23" s="254">
        <v>0</v>
      </c>
      <c r="AB23" s="273">
        <f t="shared" si="14"/>
        <v>1629113.2499999995</v>
      </c>
      <c r="AC23" s="253">
        <v>542757.23</v>
      </c>
      <c r="AD23" s="253">
        <v>79190.290000000008</v>
      </c>
      <c r="AE23" s="253">
        <v>766943.51999999967</v>
      </c>
      <c r="AF23" s="253">
        <v>69359.530000000013</v>
      </c>
      <c r="AG23" s="253">
        <v>0</v>
      </c>
      <c r="AH23" s="253">
        <v>54027.999999999993</v>
      </c>
      <c r="AI23" s="253">
        <v>0</v>
      </c>
      <c r="AJ23" s="253">
        <v>23855.16</v>
      </c>
      <c r="AK23" s="253">
        <v>92979.51999999999</v>
      </c>
      <c r="AL23" s="253">
        <v>0</v>
      </c>
      <c r="AM23" s="254">
        <v>0</v>
      </c>
      <c r="AN23" s="288">
        <f t="shared" si="15"/>
        <v>1605849.7399999995</v>
      </c>
      <c r="AO23" s="253">
        <v>518197.28999999992</v>
      </c>
      <c r="AP23" s="253">
        <v>56604.499999999993</v>
      </c>
      <c r="AQ23" s="253">
        <v>728294.92999999993</v>
      </c>
      <c r="AR23" s="253">
        <v>56948.880000000005</v>
      </c>
      <c r="AS23" s="253">
        <v>709.54</v>
      </c>
      <c r="AT23" s="253">
        <v>74750.969999999987</v>
      </c>
      <c r="AU23" s="253">
        <v>0</v>
      </c>
      <c r="AV23" s="253">
        <v>6259.6800000000012</v>
      </c>
      <c r="AW23" s="253">
        <v>164083.95000000001</v>
      </c>
      <c r="AX23" s="253">
        <v>0</v>
      </c>
      <c r="AY23" s="254">
        <v>0</v>
      </c>
      <c r="AZ23" s="525">
        <v>316023.70850559772</v>
      </c>
      <c r="BA23" s="295">
        <f t="shared" si="16"/>
        <v>6859873.0485055987</v>
      </c>
      <c r="BB23" s="270">
        <f t="shared" si="17"/>
        <v>2125209.0499999998</v>
      </c>
      <c r="BC23" s="270">
        <f t="shared" si="17"/>
        <v>262757.62</v>
      </c>
      <c r="BD23" s="270">
        <f t="shared" si="17"/>
        <v>3080988.5300000003</v>
      </c>
      <c r="BE23" s="270">
        <f t="shared" si="17"/>
        <v>258103.18</v>
      </c>
      <c r="BF23" s="270">
        <f t="shared" si="17"/>
        <v>2293.4</v>
      </c>
      <c r="BG23" s="270">
        <f t="shared" si="17"/>
        <v>251559.19999999995</v>
      </c>
      <c r="BH23" s="270">
        <f t="shared" si="17"/>
        <v>0</v>
      </c>
      <c r="BI23" s="270">
        <f t="shared" si="17"/>
        <v>44136.78</v>
      </c>
      <c r="BJ23" s="270">
        <f t="shared" si="17"/>
        <v>518801.58</v>
      </c>
      <c r="BK23" s="270">
        <f t="shared" si="17"/>
        <v>0</v>
      </c>
      <c r="BL23" s="290">
        <f t="shared" si="17"/>
        <v>0</v>
      </c>
    </row>
    <row r="24" spans="1:64" ht="24.75" x14ac:dyDescent="0.25">
      <c r="A24" s="1529"/>
      <c r="B24" s="126">
        <v>2.5</v>
      </c>
      <c r="C24" s="127" t="s">
        <v>152</v>
      </c>
      <c r="D24" s="273">
        <f t="shared" si="12"/>
        <v>31109.623992250075</v>
      </c>
      <c r="E24" s="253">
        <v>10764.774546800207</v>
      </c>
      <c r="F24" s="253">
        <v>1640.0469325298097</v>
      </c>
      <c r="G24" s="253">
        <v>14218.930032447808</v>
      </c>
      <c r="H24" s="253">
        <v>1445.6695387394991</v>
      </c>
      <c r="I24" s="253">
        <v>0.52936300038192063</v>
      </c>
      <c r="J24" s="253">
        <v>66.414133333967868</v>
      </c>
      <c r="K24" s="253">
        <v>0</v>
      </c>
      <c r="L24" s="253">
        <v>131.37060223774984</v>
      </c>
      <c r="M24" s="253">
        <v>2841.8888431606533</v>
      </c>
      <c r="N24" s="253">
        <v>0</v>
      </c>
      <c r="O24" s="254">
        <v>0</v>
      </c>
      <c r="P24" s="273">
        <f t="shared" si="13"/>
        <v>39355.737604024856</v>
      </c>
      <c r="Q24" s="253">
        <v>14413.860158898831</v>
      </c>
      <c r="R24" s="253">
        <v>2057.6110677457382</v>
      </c>
      <c r="S24" s="253">
        <v>17969.982314734592</v>
      </c>
      <c r="T24" s="253">
        <v>1928.3137382465857</v>
      </c>
      <c r="U24" s="253">
        <v>3.2655903157595945</v>
      </c>
      <c r="V24" s="253">
        <v>409.70251129848157</v>
      </c>
      <c r="W24" s="253">
        <v>0</v>
      </c>
      <c r="X24" s="253">
        <v>206.43172234086899</v>
      </c>
      <c r="Y24" s="253">
        <v>2366.5705004439969</v>
      </c>
      <c r="Z24" s="253">
        <v>0</v>
      </c>
      <c r="AA24" s="254">
        <v>0</v>
      </c>
      <c r="AB24" s="273">
        <f t="shared" si="14"/>
        <v>68600.059459504104</v>
      </c>
      <c r="AC24" s="253">
        <v>24574.827625349488</v>
      </c>
      <c r="AD24" s="253">
        <v>3772.1819320993463</v>
      </c>
      <c r="AE24" s="253">
        <v>30150.075729745389</v>
      </c>
      <c r="AF24" s="253">
        <v>3314.5081714336497</v>
      </c>
      <c r="AG24" s="253">
        <v>11.417936697856232</v>
      </c>
      <c r="AH24" s="253">
        <v>1432.4997585836702</v>
      </c>
      <c r="AI24" s="253">
        <v>0</v>
      </c>
      <c r="AJ24" s="253">
        <v>563.06177981701512</v>
      </c>
      <c r="AK24" s="253">
        <v>4781.4865257776964</v>
      </c>
      <c r="AL24" s="253">
        <v>0</v>
      </c>
      <c r="AM24" s="254">
        <v>0</v>
      </c>
      <c r="AN24" s="288">
        <f t="shared" si="15"/>
        <v>166132.17846551485</v>
      </c>
      <c r="AO24" s="253">
        <v>58896.153033946386</v>
      </c>
      <c r="AP24" s="253">
        <v>8767.9871624430889</v>
      </c>
      <c r="AQ24" s="253">
        <v>72453.903458332599</v>
      </c>
      <c r="AR24" s="253">
        <v>7597.8025044888773</v>
      </c>
      <c r="AS24" s="253">
        <v>38.279173097781317</v>
      </c>
      <c r="AT24" s="253">
        <v>4802.5232292319288</v>
      </c>
      <c r="AU24" s="253">
        <v>0</v>
      </c>
      <c r="AV24" s="253">
        <v>922.60249443351063</v>
      </c>
      <c r="AW24" s="253">
        <v>12652.927409540664</v>
      </c>
      <c r="AX24" s="253">
        <v>0</v>
      </c>
      <c r="AY24" s="254">
        <v>0</v>
      </c>
      <c r="AZ24" s="525">
        <v>123241.16255331354</v>
      </c>
      <c r="BA24" s="295">
        <f t="shared" si="16"/>
        <v>428438.76207460742</v>
      </c>
      <c r="BB24" s="270">
        <f t="shared" si="17"/>
        <v>108649.61536499491</v>
      </c>
      <c r="BC24" s="270">
        <f t="shared" si="17"/>
        <v>16237.827094817983</v>
      </c>
      <c r="BD24" s="270">
        <f t="shared" si="17"/>
        <v>134792.89153526039</v>
      </c>
      <c r="BE24" s="270">
        <f t="shared" si="17"/>
        <v>14286.293952908611</v>
      </c>
      <c r="BF24" s="270">
        <f t="shared" si="17"/>
        <v>53.492063111779061</v>
      </c>
      <c r="BG24" s="270">
        <f t="shared" si="17"/>
        <v>6711.1396324480484</v>
      </c>
      <c r="BH24" s="270">
        <f t="shared" si="17"/>
        <v>0</v>
      </c>
      <c r="BI24" s="270">
        <f t="shared" si="17"/>
        <v>1823.4665988291445</v>
      </c>
      <c r="BJ24" s="270">
        <f t="shared" si="17"/>
        <v>22642.873278923013</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36218.191094114103</v>
      </c>
      <c r="E26" s="253">
        <v>7446.4763264708417</v>
      </c>
      <c r="F26" s="253">
        <v>1038.6960314064936</v>
      </c>
      <c r="G26" s="253">
        <v>12910.592095330892</v>
      </c>
      <c r="H26" s="253">
        <v>1867.1861787065629</v>
      </c>
      <c r="I26" s="253">
        <v>35.739354105067036</v>
      </c>
      <c r="J26" s="253">
        <v>1287.6831234372669</v>
      </c>
      <c r="K26" s="253">
        <v>0</v>
      </c>
      <c r="L26" s="253">
        <v>56.707367314830421</v>
      </c>
      <c r="M26" s="253">
        <v>11575.110617342149</v>
      </c>
      <c r="N26" s="253">
        <v>0</v>
      </c>
      <c r="O26" s="254">
        <v>0</v>
      </c>
      <c r="P26" s="273">
        <f t="shared" si="13"/>
        <v>38482.309214912719</v>
      </c>
      <c r="Q26" s="253">
        <v>7911.9800271678214</v>
      </c>
      <c r="R26" s="253">
        <v>1103.6283329838418</v>
      </c>
      <c r="S26" s="253">
        <v>13717.675625188031</v>
      </c>
      <c r="T26" s="253">
        <v>1983.9101214106277</v>
      </c>
      <c r="U26" s="253">
        <v>37.973538552452943</v>
      </c>
      <c r="V26" s="253">
        <v>1368.1804261889404</v>
      </c>
      <c r="W26" s="253">
        <v>0</v>
      </c>
      <c r="X26" s="253">
        <v>60.252331158735799</v>
      </c>
      <c r="Y26" s="253">
        <v>12298.708812262264</v>
      </c>
      <c r="Z26" s="253">
        <v>0</v>
      </c>
      <c r="AA26" s="254">
        <v>0</v>
      </c>
      <c r="AB26" s="273">
        <f t="shared" si="14"/>
        <v>38861.958178758476</v>
      </c>
      <c r="AC26" s="253">
        <v>7990.0360243406367</v>
      </c>
      <c r="AD26" s="253">
        <v>1114.5162282696522</v>
      </c>
      <c r="AE26" s="253">
        <v>13853.007975135906</v>
      </c>
      <c r="AF26" s="253">
        <v>2003.4824765349088</v>
      </c>
      <c r="AG26" s="253">
        <v>38.348168216293622</v>
      </c>
      <c r="AH26" s="253">
        <v>1381.678272127858</v>
      </c>
      <c r="AI26" s="253">
        <v>0</v>
      </c>
      <c r="AJ26" s="253">
        <v>60.846753259705807</v>
      </c>
      <c r="AK26" s="253">
        <v>12420.042280873517</v>
      </c>
      <c r="AL26" s="253">
        <v>0</v>
      </c>
      <c r="AM26" s="254">
        <v>0</v>
      </c>
      <c r="AN26" s="288">
        <f t="shared" si="15"/>
        <v>41300.463175716272</v>
      </c>
      <c r="AO26" s="253">
        <v>8491.3937449579425</v>
      </c>
      <c r="AP26" s="253">
        <v>1184.4497447261542</v>
      </c>
      <c r="AQ26" s="253">
        <v>14722.254682028026</v>
      </c>
      <c r="AR26" s="253">
        <v>2129.1967292206655</v>
      </c>
      <c r="AS26" s="253">
        <v>40.754433988838322</v>
      </c>
      <c r="AT26" s="253">
        <v>1468.3756370746758</v>
      </c>
      <c r="AU26" s="253">
        <v>0</v>
      </c>
      <c r="AV26" s="253">
        <v>64.664757262230594</v>
      </c>
      <c r="AW26" s="253">
        <v>13199.373446457739</v>
      </c>
      <c r="AX26" s="253">
        <v>0</v>
      </c>
      <c r="AY26" s="254">
        <v>0</v>
      </c>
      <c r="AZ26" s="525"/>
      <c r="BA26" s="295">
        <f t="shared" si="16"/>
        <v>154862.92166350156</v>
      </c>
      <c r="BB26" s="270">
        <f t="shared" si="17"/>
        <v>31839.886122937241</v>
      </c>
      <c r="BC26" s="270">
        <f t="shared" si="17"/>
        <v>4441.2903373861409</v>
      </c>
      <c r="BD26" s="270">
        <f t="shared" si="17"/>
        <v>55203.530377682859</v>
      </c>
      <c r="BE26" s="270">
        <f t="shared" si="17"/>
        <v>7983.7755058727644</v>
      </c>
      <c r="BF26" s="270">
        <f t="shared" si="17"/>
        <v>152.81549486265192</v>
      </c>
      <c r="BG26" s="270">
        <f t="shared" si="17"/>
        <v>5505.9174588287415</v>
      </c>
      <c r="BH26" s="270">
        <f t="shared" si="17"/>
        <v>0</v>
      </c>
      <c r="BI26" s="270">
        <f t="shared" si="17"/>
        <v>242.47120899550259</v>
      </c>
      <c r="BJ26" s="270">
        <f t="shared" si="17"/>
        <v>49493.235156935669</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703.93089666395122</v>
      </c>
      <c r="BA27" s="295">
        <f t="shared" si="16"/>
        <v>703.93089666395122</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6124924.1955591952</v>
      </c>
      <c r="E28" s="274">
        <f t="shared" ref="E28:O28" si="18">SUM(E20:E27)</f>
        <v>1356301.1999831919</v>
      </c>
      <c r="F28" s="274">
        <f t="shared" si="18"/>
        <v>231322.20993839466</v>
      </c>
      <c r="G28" s="274">
        <f t="shared" si="18"/>
        <v>2996771.3203109889</v>
      </c>
      <c r="H28" s="274">
        <f t="shared" si="18"/>
        <v>358063.13526512147</v>
      </c>
      <c r="I28" s="274">
        <f t="shared" si="18"/>
        <v>1448.6487171054491</v>
      </c>
      <c r="J28" s="274">
        <f t="shared" si="18"/>
        <v>341440.57298417058</v>
      </c>
      <c r="K28" s="274">
        <f t="shared" si="18"/>
        <v>0</v>
      </c>
      <c r="L28" s="274">
        <f t="shared" si="18"/>
        <v>9003.2135442692888</v>
      </c>
      <c r="M28" s="274">
        <f>SUM(M20:M27)</f>
        <v>830573.89481595194</v>
      </c>
      <c r="N28" s="274">
        <f t="shared" si="18"/>
        <v>0</v>
      </c>
      <c r="O28" s="282">
        <f t="shared" si="18"/>
        <v>0</v>
      </c>
      <c r="P28" s="274">
        <f>SUM(P20:P27)</f>
        <v>7415239.8245502627</v>
      </c>
      <c r="Q28" s="274">
        <f t="shared" ref="Q28:AA28" si="19">SUM(Q20:Q27)</f>
        <v>1585887.0537417419</v>
      </c>
      <c r="R28" s="274">
        <f t="shared" si="19"/>
        <v>211922.34673215495</v>
      </c>
      <c r="S28" s="274">
        <f t="shared" si="19"/>
        <v>3409484.8466809876</v>
      </c>
      <c r="T28" s="274">
        <f t="shared" si="19"/>
        <v>746953.24701215688</v>
      </c>
      <c r="U28" s="274">
        <f t="shared" si="19"/>
        <v>282.30912886821255</v>
      </c>
      <c r="V28" s="274">
        <f t="shared" si="19"/>
        <v>376978.80299035663</v>
      </c>
      <c r="W28" s="274">
        <f t="shared" si="19"/>
        <v>0</v>
      </c>
      <c r="X28" s="274">
        <f t="shared" si="19"/>
        <v>18558.645739761389</v>
      </c>
      <c r="Y28" s="274">
        <f>SUM(Y20:Y27)</f>
        <v>1065172.5725242347</v>
      </c>
      <c r="Z28" s="274">
        <f t="shared" si="19"/>
        <v>0</v>
      </c>
      <c r="AA28" s="282">
        <f t="shared" si="19"/>
        <v>0</v>
      </c>
      <c r="AB28" s="274">
        <f>SUM(AB20:AB27)</f>
        <v>7250784.6158688106</v>
      </c>
      <c r="AC28" s="274">
        <f t="shared" ref="AC28:AM28" si="20">SUM(AC20:AC27)</f>
        <v>1810170.8741441171</v>
      </c>
      <c r="AD28" s="274">
        <f t="shared" si="20"/>
        <v>395671.314721481</v>
      </c>
      <c r="AE28" s="274">
        <f t="shared" si="20"/>
        <v>2625541.695301488</v>
      </c>
      <c r="AF28" s="274">
        <f t="shared" si="20"/>
        <v>544601.7443871469</v>
      </c>
      <c r="AG28" s="274">
        <f t="shared" si="20"/>
        <v>153.42610491414985</v>
      </c>
      <c r="AH28" s="274">
        <f t="shared" si="20"/>
        <v>393089.42237775953</v>
      </c>
      <c r="AI28" s="274">
        <f t="shared" si="20"/>
        <v>0</v>
      </c>
      <c r="AJ28" s="274">
        <f t="shared" si="20"/>
        <v>25897.054234279887</v>
      </c>
      <c r="AK28" s="274">
        <f>SUM(AK20:AK27)</f>
        <v>1455659.0845976251</v>
      </c>
      <c r="AL28" s="274">
        <f t="shared" si="20"/>
        <v>0</v>
      </c>
      <c r="AM28" s="282">
        <f t="shared" si="20"/>
        <v>0</v>
      </c>
      <c r="AN28" s="276">
        <f>SUM(AN20:AN27)</f>
        <v>7730803.3608882409</v>
      </c>
      <c r="AO28" s="274">
        <f t="shared" ref="AO28:AY28" si="21">SUM(AO20:AO27)</f>
        <v>1829183.6678597718</v>
      </c>
      <c r="AP28" s="274">
        <f t="shared" si="21"/>
        <v>266709.63132419152</v>
      </c>
      <c r="AQ28" s="274">
        <f t="shared" si="21"/>
        <v>3848319.3171664574</v>
      </c>
      <c r="AR28" s="274">
        <f t="shared" si="21"/>
        <v>419847.94478146004</v>
      </c>
      <c r="AS28" s="274">
        <f t="shared" si="21"/>
        <v>788.57360708661952</v>
      </c>
      <c r="AT28" s="274">
        <f t="shared" si="21"/>
        <v>220150.02174829299</v>
      </c>
      <c r="AU28" s="274">
        <f t="shared" si="21"/>
        <v>0</v>
      </c>
      <c r="AV28" s="274">
        <f t="shared" si="21"/>
        <v>24114.029904163086</v>
      </c>
      <c r="AW28" s="274">
        <f>SUM(AW20:AW27)</f>
        <v>1121690.1744968186</v>
      </c>
      <c r="AX28" s="274">
        <f t="shared" si="21"/>
        <v>0</v>
      </c>
      <c r="AY28" s="282">
        <f t="shared" si="21"/>
        <v>0</v>
      </c>
      <c r="AZ28" s="292">
        <f>SUM(AZ20:AZ27)</f>
        <v>-468664.18024102546</v>
      </c>
      <c r="BA28" s="296">
        <f>SUM(BA20:BA27)</f>
        <v>28053087.816625487</v>
      </c>
      <c r="BB28" s="279">
        <f t="shared" ref="BB28:BL28" si="22">SUM(BB20:BB27)</f>
        <v>6581542.7957288232</v>
      </c>
      <c r="BC28" s="279">
        <f t="shared" si="22"/>
        <v>1105625.5027162221</v>
      </c>
      <c r="BD28" s="279">
        <f t="shared" si="22"/>
        <v>12880117.179459922</v>
      </c>
      <c r="BE28" s="279">
        <f t="shared" si="22"/>
        <v>2069466.0714458851</v>
      </c>
      <c r="BF28" s="279">
        <f t="shared" si="22"/>
        <v>2672.957557974431</v>
      </c>
      <c r="BG28" s="279">
        <f t="shared" si="22"/>
        <v>1331658.8201005796</v>
      </c>
      <c r="BH28" s="279">
        <f t="shared" si="22"/>
        <v>0</v>
      </c>
      <c r="BI28" s="279">
        <f t="shared" si="22"/>
        <v>77572.943422473647</v>
      </c>
      <c r="BJ28" s="279">
        <f>SUM(BJ20:BJ27)</f>
        <v>4473095.7264346303</v>
      </c>
      <c r="BK28" s="279">
        <f t="shared" si="22"/>
        <v>0</v>
      </c>
      <c r="BL28" s="292">
        <f t="shared" si="22"/>
        <v>0</v>
      </c>
    </row>
    <row r="29" spans="1:64" ht="14.85" customHeight="1" x14ac:dyDescent="0.25">
      <c r="A29" s="1528" t="s">
        <v>53</v>
      </c>
      <c r="B29" s="124">
        <v>3.1</v>
      </c>
      <c r="C29" s="131" t="s">
        <v>33</v>
      </c>
      <c r="D29" s="272">
        <f t="shared" ref="D29:D35" si="23">SUM(E29:O29)</f>
        <v>1257079.1899999997</v>
      </c>
      <c r="E29" s="251">
        <v>576395.31999999995</v>
      </c>
      <c r="F29" s="251">
        <v>94629.359999999971</v>
      </c>
      <c r="G29" s="251">
        <v>432184.62000000011</v>
      </c>
      <c r="H29" s="251">
        <v>72147.89</v>
      </c>
      <c r="I29" s="251">
        <v>762.66000000000008</v>
      </c>
      <c r="J29" s="251">
        <v>34075.369999999995</v>
      </c>
      <c r="K29" s="251">
        <v>0</v>
      </c>
      <c r="L29" s="251">
        <v>2539.88</v>
      </c>
      <c r="M29" s="251">
        <v>44344.09</v>
      </c>
      <c r="N29" s="251">
        <v>0</v>
      </c>
      <c r="O29" s="252">
        <v>0</v>
      </c>
      <c r="P29" s="272">
        <f t="shared" ref="P29:P35" si="24">SUM(Q29:AA29)</f>
        <v>1221649.2299999997</v>
      </c>
      <c r="Q29" s="251">
        <v>564805.90999999992</v>
      </c>
      <c r="R29" s="251">
        <v>82780.900000000009</v>
      </c>
      <c r="S29" s="251">
        <v>411389.66</v>
      </c>
      <c r="T29" s="251">
        <v>74020.419999999969</v>
      </c>
      <c r="U29" s="251">
        <v>713.67000000000007</v>
      </c>
      <c r="V29" s="251">
        <v>44632.939999999995</v>
      </c>
      <c r="W29" s="251">
        <v>0</v>
      </c>
      <c r="X29" s="251">
        <v>3158.9499999999994</v>
      </c>
      <c r="Y29" s="251">
        <v>40146.780000000006</v>
      </c>
      <c r="Z29" s="251">
        <v>0</v>
      </c>
      <c r="AA29" s="252">
        <v>0</v>
      </c>
      <c r="AB29" s="272">
        <f t="shared" ref="AB29:AB35" si="25">SUM(AC29:AM29)</f>
        <v>1283874.3099999998</v>
      </c>
      <c r="AC29" s="251">
        <v>571373.78999999992</v>
      </c>
      <c r="AD29" s="251">
        <v>102098.89</v>
      </c>
      <c r="AE29" s="251">
        <v>435010.62</v>
      </c>
      <c r="AF29" s="251">
        <v>82266.759999999995</v>
      </c>
      <c r="AG29" s="251">
        <v>528.20000000000005</v>
      </c>
      <c r="AH29" s="251">
        <v>40088.06</v>
      </c>
      <c r="AI29" s="251">
        <v>0</v>
      </c>
      <c r="AJ29" s="251">
        <v>3559.19</v>
      </c>
      <c r="AK29" s="251">
        <v>48948.799999999996</v>
      </c>
      <c r="AL29" s="251">
        <v>0</v>
      </c>
      <c r="AM29" s="252">
        <v>0</v>
      </c>
      <c r="AN29" s="275">
        <f t="shared" ref="AN29:AN35" si="26">SUM(AO29:AY29)</f>
        <v>1303325.8500000001</v>
      </c>
      <c r="AO29" s="251">
        <v>592239.76000000013</v>
      </c>
      <c r="AP29" s="251">
        <v>90474.040000000008</v>
      </c>
      <c r="AQ29" s="251">
        <v>436185.92000000004</v>
      </c>
      <c r="AR29" s="251">
        <v>71654.100000000006</v>
      </c>
      <c r="AS29" s="251">
        <v>511.86</v>
      </c>
      <c r="AT29" s="251">
        <v>41333.149999999987</v>
      </c>
      <c r="AU29" s="251">
        <v>0</v>
      </c>
      <c r="AV29" s="249">
        <v>3291.38</v>
      </c>
      <c r="AW29" s="251">
        <v>67635.640000000014</v>
      </c>
      <c r="AX29" s="251">
        <v>0</v>
      </c>
      <c r="AY29" s="252">
        <v>0</v>
      </c>
      <c r="AZ29" s="854">
        <v>31962.633133669384</v>
      </c>
      <c r="BA29" s="293">
        <f t="shared" ref="BA29:BA35" si="27">SUM(BB29:BL29)+AZ29</f>
        <v>5097891.2131336685</v>
      </c>
      <c r="BB29" s="270">
        <f t="shared" ref="BB29:BL35" si="28">E29+Q29+AC29+AO29</f>
        <v>2304814.7800000003</v>
      </c>
      <c r="BC29" s="270">
        <f t="shared" si="28"/>
        <v>369983.18999999994</v>
      </c>
      <c r="BD29" s="270">
        <f t="shared" si="28"/>
        <v>1714770.8199999998</v>
      </c>
      <c r="BE29" s="270">
        <f t="shared" si="28"/>
        <v>300089.16999999993</v>
      </c>
      <c r="BF29" s="270">
        <f t="shared" si="28"/>
        <v>2516.3900000000003</v>
      </c>
      <c r="BG29" s="270">
        <f t="shared" si="28"/>
        <v>160129.51999999999</v>
      </c>
      <c r="BH29" s="270">
        <f t="shared" si="28"/>
        <v>0</v>
      </c>
      <c r="BI29" s="270">
        <f t="shared" si="28"/>
        <v>12549.400000000001</v>
      </c>
      <c r="BJ29" s="270">
        <f t="shared" si="28"/>
        <v>201075.31</v>
      </c>
      <c r="BK29" s="270">
        <f t="shared" si="28"/>
        <v>0</v>
      </c>
      <c r="BL29" s="294">
        <f t="shared" si="28"/>
        <v>0</v>
      </c>
    </row>
    <row r="30" spans="1:64" x14ac:dyDescent="0.25">
      <c r="A30" s="1529"/>
      <c r="B30" s="126">
        <v>3.2</v>
      </c>
      <c r="C30" s="131" t="s">
        <v>34</v>
      </c>
      <c r="D30" s="273">
        <f t="shared" si="23"/>
        <v>2282956.37</v>
      </c>
      <c r="E30" s="253">
        <v>760958.49</v>
      </c>
      <c r="F30" s="253">
        <v>133700.29999999999</v>
      </c>
      <c r="G30" s="253">
        <v>901975.52</v>
      </c>
      <c r="H30" s="253">
        <v>113546.58999999998</v>
      </c>
      <c r="I30" s="253">
        <v>527.07999999999993</v>
      </c>
      <c r="J30" s="253">
        <v>102275.41999999998</v>
      </c>
      <c r="K30" s="253">
        <v>0</v>
      </c>
      <c r="L30" s="253">
        <v>7262.2500000000009</v>
      </c>
      <c r="M30" s="253">
        <v>262710.71999999997</v>
      </c>
      <c r="N30" s="253">
        <v>0</v>
      </c>
      <c r="O30" s="254">
        <v>0</v>
      </c>
      <c r="P30" s="273">
        <f t="shared" si="24"/>
        <v>2780289.41</v>
      </c>
      <c r="Q30" s="253">
        <v>922825.5199999999</v>
      </c>
      <c r="R30" s="253">
        <v>130167.08999999995</v>
      </c>
      <c r="S30" s="253">
        <v>1190269.0800000003</v>
      </c>
      <c r="T30" s="253">
        <v>138673.99999999997</v>
      </c>
      <c r="U30" s="253">
        <v>224.73</v>
      </c>
      <c r="V30" s="253">
        <v>102528.43999999999</v>
      </c>
      <c r="W30" s="253">
        <v>0</v>
      </c>
      <c r="X30" s="253">
        <v>6850.420000000001</v>
      </c>
      <c r="Y30" s="253">
        <v>288750.13</v>
      </c>
      <c r="Z30" s="253">
        <v>0</v>
      </c>
      <c r="AA30" s="254">
        <v>0</v>
      </c>
      <c r="AB30" s="273">
        <f t="shared" si="25"/>
        <v>2685883.8</v>
      </c>
      <c r="AC30" s="253">
        <v>882769.44000000006</v>
      </c>
      <c r="AD30" s="253">
        <v>135128.55999999997</v>
      </c>
      <c r="AE30" s="253">
        <v>1090199.6600000001</v>
      </c>
      <c r="AF30" s="253">
        <v>154826.09</v>
      </c>
      <c r="AG30" s="253">
        <v>810.18999999999994</v>
      </c>
      <c r="AH30" s="253">
        <v>92971.349999999991</v>
      </c>
      <c r="AI30" s="253">
        <v>0</v>
      </c>
      <c r="AJ30" s="253">
        <v>12842.25</v>
      </c>
      <c r="AK30" s="253">
        <v>316336.25999999995</v>
      </c>
      <c r="AL30" s="253">
        <v>0</v>
      </c>
      <c r="AM30" s="254">
        <v>0</v>
      </c>
      <c r="AN30" s="288">
        <f t="shared" si="26"/>
        <v>2751511.6999999993</v>
      </c>
      <c r="AO30" s="253">
        <v>927849.39999999991</v>
      </c>
      <c r="AP30" s="253">
        <v>146373.58000000002</v>
      </c>
      <c r="AQ30" s="253">
        <v>1147146.7</v>
      </c>
      <c r="AR30" s="253">
        <v>131736.42000000001</v>
      </c>
      <c r="AS30" s="253">
        <v>1406.28</v>
      </c>
      <c r="AT30" s="253">
        <v>90570.61000000003</v>
      </c>
      <c r="AU30" s="253">
        <v>0</v>
      </c>
      <c r="AV30" s="253">
        <v>5362.2600000000011</v>
      </c>
      <c r="AW30" s="253">
        <v>301066.45</v>
      </c>
      <c r="AX30" s="253">
        <v>0</v>
      </c>
      <c r="AY30" s="254">
        <v>0</v>
      </c>
      <c r="AZ30" s="525">
        <v>70124.464148708008</v>
      </c>
      <c r="BA30" s="295">
        <f t="shared" si="27"/>
        <v>10570765.744148709</v>
      </c>
      <c r="BB30" s="270">
        <f t="shared" si="28"/>
        <v>3494402.8499999996</v>
      </c>
      <c r="BC30" s="270">
        <f t="shared" si="28"/>
        <v>545369.53</v>
      </c>
      <c r="BD30" s="270">
        <f t="shared" si="28"/>
        <v>4329590.9600000009</v>
      </c>
      <c r="BE30" s="270">
        <f t="shared" si="28"/>
        <v>538783.1</v>
      </c>
      <c r="BF30" s="270">
        <f t="shared" si="28"/>
        <v>2968.2799999999997</v>
      </c>
      <c r="BG30" s="270">
        <f t="shared" si="28"/>
        <v>388345.82</v>
      </c>
      <c r="BH30" s="270">
        <f t="shared" si="28"/>
        <v>0</v>
      </c>
      <c r="BI30" s="270">
        <f t="shared" si="28"/>
        <v>32317.180000000004</v>
      </c>
      <c r="BJ30" s="270">
        <f t="shared" si="28"/>
        <v>1168863.5599999998</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38877.235491117754</v>
      </c>
      <c r="E33" s="253">
        <v>16178.343250259444</v>
      </c>
      <c r="F33" s="253">
        <v>7566.2974136194362</v>
      </c>
      <c r="G33" s="253">
        <v>10703.542682681154</v>
      </c>
      <c r="H33" s="253">
        <v>4306.0229183200045</v>
      </c>
      <c r="I33" s="253">
        <v>0</v>
      </c>
      <c r="J33" s="253">
        <v>123.02922623771441</v>
      </c>
      <c r="K33" s="253">
        <v>0</v>
      </c>
      <c r="L33" s="253">
        <v>0</v>
      </c>
      <c r="M33" s="253">
        <v>0</v>
      </c>
      <c r="N33" s="253">
        <v>0</v>
      </c>
      <c r="O33" s="254">
        <v>0</v>
      </c>
      <c r="P33" s="273">
        <f t="shared" si="24"/>
        <v>29049.660445831418</v>
      </c>
      <c r="Q33" s="253">
        <v>11730.653685360976</v>
      </c>
      <c r="R33" s="253">
        <v>6011.9600137474999</v>
      </c>
      <c r="S33" s="253">
        <v>8227.750154315685</v>
      </c>
      <c r="T33" s="253">
        <v>2932.663421340244</v>
      </c>
      <c r="U33" s="253">
        <v>0</v>
      </c>
      <c r="V33" s="253">
        <v>146.6331710670122</v>
      </c>
      <c r="W33" s="253">
        <v>0</v>
      </c>
      <c r="X33" s="253">
        <v>0</v>
      </c>
      <c r="Y33" s="253">
        <v>0</v>
      </c>
      <c r="Z33" s="253">
        <v>0</v>
      </c>
      <c r="AA33" s="254">
        <v>0</v>
      </c>
      <c r="AB33" s="273">
        <f t="shared" si="25"/>
        <v>25246.656274476922</v>
      </c>
      <c r="AC33" s="253">
        <v>7638.0580140740203</v>
      </c>
      <c r="AD33" s="253">
        <v>6356.8353794551522</v>
      </c>
      <c r="AE33" s="253">
        <v>7457.3727707303333</v>
      </c>
      <c r="AF33" s="253">
        <v>3745.1123165782292</v>
      </c>
      <c r="AG33" s="253">
        <v>0</v>
      </c>
      <c r="AH33" s="253">
        <v>49.277793639187223</v>
      </c>
      <c r="AI33" s="253">
        <v>0</v>
      </c>
      <c r="AJ33" s="253">
        <v>0</v>
      </c>
      <c r="AK33" s="253">
        <v>0</v>
      </c>
      <c r="AL33" s="253">
        <v>0</v>
      </c>
      <c r="AM33" s="254">
        <v>0</v>
      </c>
      <c r="AN33" s="288">
        <f t="shared" si="26"/>
        <v>13079.386658943782</v>
      </c>
      <c r="AO33" s="253">
        <v>3364.0397785349232</v>
      </c>
      <c r="AP33" s="253">
        <v>3740.8122337308346</v>
      </c>
      <c r="AQ33" s="253">
        <v>3364.0397785349232</v>
      </c>
      <c r="AR33" s="253">
        <v>2610.4948681431006</v>
      </c>
      <c r="AS33" s="253">
        <v>0</v>
      </c>
      <c r="AT33" s="253">
        <v>0</v>
      </c>
      <c r="AU33" s="253">
        <v>0</v>
      </c>
      <c r="AV33" s="253">
        <v>0</v>
      </c>
      <c r="AW33" s="253">
        <v>0</v>
      </c>
      <c r="AX33" s="253">
        <v>0</v>
      </c>
      <c r="AY33" s="254">
        <v>0</v>
      </c>
      <c r="AZ33" s="525">
        <v>0</v>
      </c>
      <c r="BA33" s="295">
        <f t="shared" si="27"/>
        <v>106252.93887036988</v>
      </c>
      <c r="BB33" s="270">
        <f t="shared" si="28"/>
        <v>38911.094728229364</v>
      </c>
      <c r="BC33" s="270">
        <f t="shared" si="28"/>
        <v>23675.905040552923</v>
      </c>
      <c r="BD33" s="270">
        <f t="shared" si="28"/>
        <v>29752.705386262096</v>
      </c>
      <c r="BE33" s="270">
        <f t="shared" si="28"/>
        <v>13594.293524381577</v>
      </c>
      <c r="BF33" s="270">
        <f t="shared" si="28"/>
        <v>0</v>
      </c>
      <c r="BG33" s="270">
        <f t="shared" si="28"/>
        <v>318.94019094391382</v>
      </c>
      <c r="BH33" s="270">
        <f t="shared" si="28"/>
        <v>0</v>
      </c>
      <c r="BI33" s="270">
        <f t="shared" si="28"/>
        <v>0</v>
      </c>
      <c r="BJ33" s="270">
        <f t="shared" si="28"/>
        <v>0</v>
      </c>
      <c r="BK33" s="270">
        <f t="shared" si="28"/>
        <v>0</v>
      </c>
      <c r="BL33" s="290">
        <f t="shared" si="28"/>
        <v>0</v>
      </c>
    </row>
    <row r="34" spans="1:64" s="255" customFormat="1" x14ac:dyDescent="0.25">
      <c r="A34" s="1529"/>
      <c r="B34" s="126" t="s">
        <v>42</v>
      </c>
      <c r="C34" s="131" t="s">
        <v>155</v>
      </c>
      <c r="D34" s="273">
        <f t="shared" si="23"/>
        <v>52481.493410217314</v>
      </c>
      <c r="E34" s="253">
        <v>20502.856412397283</v>
      </c>
      <c r="F34" s="253">
        <v>3471.0933107039855</v>
      </c>
      <c r="G34" s="253">
        <v>20555.774807643535</v>
      </c>
      <c r="H34" s="253">
        <v>2860.0984553640137</v>
      </c>
      <c r="I34" s="253">
        <v>2.1575090147090568</v>
      </c>
      <c r="J34" s="253">
        <v>215.754182183361</v>
      </c>
      <c r="K34" s="253">
        <v>0</v>
      </c>
      <c r="L34" s="253">
        <v>151.20445413522555</v>
      </c>
      <c r="M34" s="253">
        <v>4722.5542787752038</v>
      </c>
      <c r="N34" s="253">
        <v>0</v>
      </c>
      <c r="O34" s="254">
        <v>0</v>
      </c>
      <c r="P34" s="273">
        <f t="shared" si="24"/>
        <v>72125.459136139412</v>
      </c>
      <c r="Q34" s="253">
        <v>27540.652438131761</v>
      </c>
      <c r="R34" s="253">
        <v>4064.5401213361661</v>
      </c>
      <c r="S34" s="253">
        <v>29365.734407024556</v>
      </c>
      <c r="T34" s="253">
        <v>3951.5815650449531</v>
      </c>
      <c r="U34" s="253">
        <v>7.8656503555146182</v>
      </c>
      <c r="V34" s="253">
        <v>786.5769960748778</v>
      </c>
      <c r="W34" s="253">
        <v>0</v>
      </c>
      <c r="X34" s="253">
        <v>193.68985691194368</v>
      </c>
      <c r="Y34" s="253">
        <v>6214.8181012596424</v>
      </c>
      <c r="Z34" s="253">
        <v>0</v>
      </c>
      <c r="AA34" s="254">
        <v>0</v>
      </c>
      <c r="AB34" s="273">
        <f t="shared" si="25"/>
        <v>125229.61621297944</v>
      </c>
      <c r="AC34" s="253">
        <v>46973.252418264179</v>
      </c>
      <c r="AD34" s="253">
        <v>7511.6625920844235</v>
      </c>
      <c r="AE34" s="253">
        <v>49080.199405092353</v>
      </c>
      <c r="AF34" s="253">
        <v>7132.8428347321387</v>
      </c>
      <c r="AG34" s="253">
        <v>27.044445391287564</v>
      </c>
      <c r="AH34" s="253">
        <v>2704.4856629656615</v>
      </c>
      <c r="AI34" s="253">
        <v>0</v>
      </c>
      <c r="AJ34" s="253">
        <v>428.51852378929578</v>
      </c>
      <c r="AK34" s="253">
        <v>11371.610330660102</v>
      </c>
      <c r="AL34" s="253">
        <v>0</v>
      </c>
      <c r="AM34" s="254">
        <v>0</v>
      </c>
      <c r="AN34" s="288">
        <f t="shared" si="26"/>
        <v>329174.41336644848</v>
      </c>
      <c r="AO34" s="253">
        <v>123335.90101427</v>
      </c>
      <c r="AP34" s="253">
        <v>19430.823727902352</v>
      </c>
      <c r="AQ34" s="253">
        <v>128537.51843246989</v>
      </c>
      <c r="AR34" s="253">
        <v>17645.114536953879</v>
      </c>
      <c r="AS34" s="253">
        <v>99.584631873168362</v>
      </c>
      <c r="AT34" s="253">
        <v>9958.6146159041182</v>
      </c>
      <c r="AU34" s="253">
        <v>0</v>
      </c>
      <c r="AV34" s="253">
        <v>917.33757614616945</v>
      </c>
      <c r="AW34" s="253">
        <v>29249.518830928973</v>
      </c>
      <c r="AX34" s="253">
        <v>0</v>
      </c>
      <c r="AY34" s="254">
        <v>0</v>
      </c>
      <c r="AZ34" s="525">
        <v>398807.65613116464</v>
      </c>
      <c r="BA34" s="295">
        <f t="shared" si="27"/>
        <v>977818.63825694937</v>
      </c>
      <c r="BB34" s="270">
        <f t="shared" si="28"/>
        <v>218352.66228306323</v>
      </c>
      <c r="BC34" s="270">
        <f t="shared" si="28"/>
        <v>34478.119752026927</v>
      </c>
      <c r="BD34" s="270">
        <f t="shared" si="28"/>
        <v>227539.22705223033</v>
      </c>
      <c r="BE34" s="270">
        <f t="shared" si="28"/>
        <v>31589.637392094985</v>
      </c>
      <c r="BF34" s="270">
        <f t="shared" si="28"/>
        <v>136.65223663467961</v>
      </c>
      <c r="BG34" s="270">
        <f t="shared" si="28"/>
        <v>13665.431457128019</v>
      </c>
      <c r="BH34" s="270">
        <f t="shared" si="28"/>
        <v>0</v>
      </c>
      <c r="BI34" s="270">
        <f t="shared" si="28"/>
        <v>1690.7504109826345</v>
      </c>
      <c r="BJ34" s="270">
        <f t="shared" si="28"/>
        <v>51558.501541623918</v>
      </c>
      <c r="BK34" s="270">
        <f t="shared" si="28"/>
        <v>0</v>
      </c>
      <c r="BL34" s="290">
        <f t="shared" si="28"/>
        <v>0</v>
      </c>
    </row>
    <row r="35" spans="1:64" x14ac:dyDescent="0.25">
      <c r="A35" s="1529"/>
      <c r="B35" s="126" t="s">
        <v>43</v>
      </c>
      <c r="C35" s="131" t="s">
        <v>914</v>
      </c>
      <c r="D35" s="273">
        <f t="shared" si="23"/>
        <v>112615.82922495442</v>
      </c>
      <c r="E35" s="253">
        <v>23153.864977143694</v>
      </c>
      <c r="F35" s="253">
        <v>3229.6923550254614</v>
      </c>
      <c r="G35" s="253">
        <v>40143.83354548904</v>
      </c>
      <c r="H35" s="253">
        <v>5805.7764200870242</v>
      </c>
      <c r="I35" s="253">
        <v>111.12694689935756</v>
      </c>
      <c r="J35" s="253">
        <v>4003.8858469779734</v>
      </c>
      <c r="K35" s="253">
        <v>0</v>
      </c>
      <c r="L35" s="253">
        <v>176.3243000383178</v>
      </c>
      <c r="M35" s="253">
        <v>35991.324833293547</v>
      </c>
      <c r="N35" s="253">
        <v>0</v>
      </c>
      <c r="O35" s="254">
        <v>0</v>
      </c>
      <c r="P35" s="273">
        <f t="shared" si="24"/>
        <v>105434.68927487129</v>
      </c>
      <c r="Q35" s="253">
        <v>21677.419383921944</v>
      </c>
      <c r="R35" s="253">
        <v>3023.7455271525992</v>
      </c>
      <c r="S35" s="253">
        <v>37583.993700531268</v>
      </c>
      <c r="T35" s="253">
        <v>5435.5612089708675</v>
      </c>
      <c r="U35" s="253">
        <v>104.04074806388417</v>
      </c>
      <c r="V35" s="253">
        <v>3748.5712539124479</v>
      </c>
      <c r="W35" s="253">
        <v>0</v>
      </c>
      <c r="X35" s="253">
        <v>165.08068105606702</v>
      </c>
      <c r="Y35" s="253">
        <v>33696.276771262215</v>
      </c>
      <c r="Z35" s="253">
        <v>0</v>
      </c>
      <c r="AA35" s="254">
        <v>0</v>
      </c>
      <c r="AB35" s="273">
        <f t="shared" si="25"/>
        <v>209257.98459759</v>
      </c>
      <c r="AC35" s="253">
        <v>43023.535448853101</v>
      </c>
      <c r="AD35" s="253">
        <v>6001.2781305624285</v>
      </c>
      <c r="AE35" s="253">
        <v>74593.578536548419</v>
      </c>
      <c r="AF35" s="253">
        <v>10788.048900877002</v>
      </c>
      <c r="AG35" s="253">
        <v>206.49140624975385</v>
      </c>
      <c r="AH35" s="253">
        <v>7439.8518277905468</v>
      </c>
      <c r="AI35" s="253">
        <v>0</v>
      </c>
      <c r="AJ35" s="253">
        <v>327.63837833041606</v>
      </c>
      <c r="AK35" s="253">
        <v>66877.561968378315</v>
      </c>
      <c r="AL35" s="253">
        <v>0</v>
      </c>
      <c r="AM35" s="254">
        <v>0</v>
      </c>
      <c r="AN35" s="288">
        <f t="shared" si="26"/>
        <v>66855.078753876995</v>
      </c>
      <c r="AO35" s="253">
        <v>13745.434164601142</v>
      </c>
      <c r="AP35" s="253">
        <v>1917.3267047096069</v>
      </c>
      <c r="AQ35" s="253">
        <v>23831.633364836907</v>
      </c>
      <c r="AR35" s="253">
        <v>3446.6348333410956</v>
      </c>
      <c r="AS35" s="253">
        <v>65.971194615935786</v>
      </c>
      <c r="AT35" s="253">
        <v>2376.9314266340361</v>
      </c>
      <c r="AU35" s="253">
        <v>0</v>
      </c>
      <c r="AV35" s="253">
        <v>104.67600377684599</v>
      </c>
      <c r="AW35" s="253">
        <v>21366.471061361426</v>
      </c>
      <c r="AX35" s="253">
        <v>0</v>
      </c>
      <c r="AY35" s="254">
        <v>0</v>
      </c>
      <c r="AZ35" s="525">
        <v>0</v>
      </c>
      <c r="BA35" s="295">
        <f t="shared" si="27"/>
        <v>494163.58185129263</v>
      </c>
      <c r="BB35" s="270">
        <f t="shared" si="28"/>
        <v>101600.25397451989</v>
      </c>
      <c r="BC35" s="270">
        <f t="shared" si="28"/>
        <v>14172.042717450096</v>
      </c>
      <c r="BD35" s="270">
        <f t="shared" si="28"/>
        <v>176153.03914740565</v>
      </c>
      <c r="BE35" s="270">
        <f t="shared" si="28"/>
        <v>25476.021363275991</v>
      </c>
      <c r="BF35" s="270">
        <f t="shared" si="28"/>
        <v>487.63029582893137</v>
      </c>
      <c r="BG35" s="270">
        <f t="shared" si="28"/>
        <v>17569.240355315003</v>
      </c>
      <c r="BH35" s="270">
        <f t="shared" si="28"/>
        <v>0</v>
      </c>
      <c r="BI35" s="270">
        <f t="shared" si="28"/>
        <v>773.71936320164684</v>
      </c>
      <c r="BJ35" s="270">
        <f t="shared" si="28"/>
        <v>157931.63463429551</v>
      </c>
      <c r="BK35" s="270">
        <f t="shared" si="28"/>
        <v>0</v>
      </c>
      <c r="BL35" s="290">
        <f t="shared" si="28"/>
        <v>0</v>
      </c>
    </row>
    <row r="36" spans="1:64" s="209" customFormat="1" x14ac:dyDescent="0.25">
      <c r="A36" s="1529"/>
      <c r="B36" s="128" t="s">
        <v>453</v>
      </c>
      <c r="C36" s="309" t="s">
        <v>2</v>
      </c>
      <c r="D36" s="274">
        <f t="shared" ref="D36:BL36" si="29">SUM(D29:D35)</f>
        <v>3744010.118126289</v>
      </c>
      <c r="E36" s="279">
        <f t="shared" si="29"/>
        <v>1397188.8746398005</v>
      </c>
      <c r="F36" s="279">
        <f t="shared" si="29"/>
        <v>242596.74307934887</v>
      </c>
      <c r="G36" s="279">
        <f t="shared" si="29"/>
        <v>1405563.291035814</v>
      </c>
      <c r="H36" s="279">
        <f t="shared" si="29"/>
        <v>198666.37779377101</v>
      </c>
      <c r="I36" s="279">
        <f t="shared" si="29"/>
        <v>1403.0244559140667</v>
      </c>
      <c r="J36" s="279">
        <f t="shared" si="29"/>
        <v>140693.45925539901</v>
      </c>
      <c r="K36" s="279">
        <f t="shared" si="29"/>
        <v>0</v>
      </c>
      <c r="L36" s="279">
        <f t="shared" si="29"/>
        <v>10129.658754173544</v>
      </c>
      <c r="M36" s="279">
        <f>SUM(M29:M35)</f>
        <v>347768.68911206868</v>
      </c>
      <c r="N36" s="279">
        <f t="shared" si="29"/>
        <v>0</v>
      </c>
      <c r="O36" s="280">
        <f t="shared" si="29"/>
        <v>0</v>
      </c>
      <c r="P36" s="274">
        <f t="shared" si="29"/>
        <v>4208548.4488568418</v>
      </c>
      <c r="Q36" s="279">
        <f t="shared" si="29"/>
        <v>1548580.1555074144</v>
      </c>
      <c r="R36" s="279">
        <f t="shared" si="29"/>
        <v>226048.23566223626</v>
      </c>
      <c r="S36" s="279">
        <f t="shared" si="29"/>
        <v>1676836.2182618717</v>
      </c>
      <c r="T36" s="279">
        <f t="shared" si="29"/>
        <v>225014.22619535602</v>
      </c>
      <c r="U36" s="279">
        <f t="shared" si="29"/>
        <v>1050.3063984193989</v>
      </c>
      <c r="V36" s="279">
        <f t="shared" si="29"/>
        <v>151843.1614210543</v>
      </c>
      <c r="W36" s="279">
        <f t="shared" si="29"/>
        <v>0</v>
      </c>
      <c r="X36" s="279">
        <f t="shared" si="29"/>
        <v>10368.140537968011</v>
      </c>
      <c r="Y36" s="279">
        <f>SUM(Y29:Y35)</f>
        <v>368808.00487252191</v>
      </c>
      <c r="Z36" s="279">
        <f t="shared" si="29"/>
        <v>0</v>
      </c>
      <c r="AA36" s="280">
        <f t="shared" si="29"/>
        <v>0</v>
      </c>
      <c r="AB36" s="274">
        <f t="shared" si="29"/>
        <v>4329492.3670850461</v>
      </c>
      <c r="AC36" s="279">
        <f t="shared" si="29"/>
        <v>1551778.0758811915</v>
      </c>
      <c r="AD36" s="279">
        <f t="shared" si="29"/>
        <v>257097.22610210194</v>
      </c>
      <c r="AE36" s="279">
        <f t="shared" si="29"/>
        <v>1656341.4307123714</v>
      </c>
      <c r="AF36" s="279">
        <f t="shared" si="29"/>
        <v>258758.85405218735</v>
      </c>
      <c r="AG36" s="279">
        <f t="shared" si="29"/>
        <v>1571.9258516410414</v>
      </c>
      <c r="AH36" s="279">
        <f t="shared" si="29"/>
        <v>143253.02528439538</v>
      </c>
      <c r="AI36" s="279">
        <f t="shared" si="29"/>
        <v>0</v>
      </c>
      <c r="AJ36" s="279">
        <f t="shared" si="29"/>
        <v>17157.596902119709</v>
      </c>
      <c r="AK36" s="279">
        <f>SUM(AK29:AK35)</f>
        <v>443534.23229903838</v>
      </c>
      <c r="AL36" s="279">
        <f t="shared" si="29"/>
        <v>0</v>
      </c>
      <c r="AM36" s="280">
        <f t="shared" si="29"/>
        <v>0</v>
      </c>
      <c r="AN36" s="276">
        <f t="shared" si="29"/>
        <v>4463946.4287792686</v>
      </c>
      <c r="AO36" s="279">
        <f t="shared" si="29"/>
        <v>1660534.5349574063</v>
      </c>
      <c r="AP36" s="279">
        <f t="shared" si="29"/>
        <v>261936.58266634282</v>
      </c>
      <c r="AQ36" s="279">
        <f t="shared" si="29"/>
        <v>1739065.8115758419</v>
      </c>
      <c r="AR36" s="279">
        <f t="shared" si="29"/>
        <v>227092.7642384381</v>
      </c>
      <c r="AS36" s="279">
        <f t="shared" si="29"/>
        <v>2083.6958264891041</v>
      </c>
      <c r="AT36" s="279">
        <f t="shared" si="29"/>
        <v>144239.30604253814</v>
      </c>
      <c r="AU36" s="279">
        <f t="shared" si="29"/>
        <v>0</v>
      </c>
      <c r="AV36" s="279">
        <f t="shared" si="29"/>
        <v>9675.6535799230169</v>
      </c>
      <c r="AW36" s="279">
        <f>SUM(AW29:AW35)</f>
        <v>419318.07989229041</v>
      </c>
      <c r="AX36" s="279">
        <f t="shared" si="29"/>
        <v>0</v>
      </c>
      <c r="AY36" s="280">
        <f t="shared" si="29"/>
        <v>0</v>
      </c>
      <c r="AZ36" s="292">
        <f t="shared" si="29"/>
        <v>500894.75341354206</v>
      </c>
      <c r="BA36" s="296">
        <f t="shared" si="29"/>
        <v>17246892.116260991</v>
      </c>
      <c r="BB36" s="279">
        <f t="shared" si="29"/>
        <v>6158081.6409858121</v>
      </c>
      <c r="BC36" s="279">
        <f t="shared" si="29"/>
        <v>987678.78751002997</v>
      </c>
      <c r="BD36" s="279">
        <f t="shared" si="29"/>
        <v>6477806.7515858999</v>
      </c>
      <c r="BE36" s="279">
        <f t="shared" si="29"/>
        <v>909532.22227975237</v>
      </c>
      <c r="BF36" s="279">
        <f t="shared" si="29"/>
        <v>6108.9525324636115</v>
      </c>
      <c r="BG36" s="279">
        <f t="shared" si="29"/>
        <v>580028.95200338692</v>
      </c>
      <c r="BH36" s="279">
        <f t="shared" si="29"/>
        <v>0</v>
      </c>
      <c r="BI36" s="279">
        <f t="shared" si="29"/>
        <v>47331.049774184285</v>
      </c>
      <c r="BJ36" s="279">
        <f>SUM(BJ29:BJ35)</f>
        <v>1579429.0061759192</v>
      </c>
      <c r="BK36" s="279">
        <f t="shared" si="29"/>
        <v>0</v>
      </c>
      <c r="BL36" s="292">
        <f t="shared" si="29"/>
        <v>0</v>
      </c>
    </row>
    <row r="37" spans="1:64" ht="16.5" customHeight="1" x14ac:dyDescent="0.25">
      <c r="A37" s="1525" t="s">
        <v>915</v>
      </c>
      <c r="B37" s="124" t="s">
        <v>916</v>
      </c>
      <c r="C37" s="310" t="s">
        <v>915</v>
      </c>
      <c r="D37" s="275">
        <f>SUM(E37:O37)</f>
        <v>13092.630000000001</v>
      </c>
      <c r="E37" s="251">
        <v>2777.01</v>
      </c>
      <c r="F37" s="251">
        <v>10315.620000000001</v>
      </c>
      <c r="G37" s="251">
        <v>0</v>
      </c>
      <c r="H37" s="251">
        <v>0</v>
      </c>
      <c r="I37" s="251">
        <v>0</v>
      </c>
      <c r="J37" s="251">
        <v>0</v>
      </c>
      <c r="K37" s="251">
        <v>0</v>
      </c>
      <c r="L37" s="251">
        <v>0</v>
      </c>
      <c r="M37" s="251">
        <v>0</v>
      </c>
      <c r="N37" s="251">
        <v>0</v>
      </c>
      <c r="O37" s="252">
        <v>0</v>
      </c>
      <c r="P37" s="272">
        <f>SUM(Q37:AA37)</f>
        <v>7629.98</v>
      </c>
      <c r="Q37" s="251">
        <v>3018.82</v>
      </c>
      <c r="R37" s="251">
        <v>4611.16</v>
      </c>
      <c r="S37" s="251">
        <v>0</v>
      </c>
      <c r="T37" s="251">
        <v>0</v>
      </c>
      <c r="U37" s="251">
        <v>0</v>
      </c>
      <c r="V37" s="251">
        <v>0</v>
      </c>
      <c r="W37" s="251">
        <v>0</v>
      </c>
      <c r="X37" s="251">
        <v>0</v>
      </c>
      <c r="Y37" s="251">
        <v>0</v>
      </c>
      <c r="Z37" s="251">
        <v>0</v>
      </c>
      <c r="AA37" s="252">
        <v>0</v>
      </c>
      <c r="AB37" s="275">
        <f>SUM(AC37:AM37)</f>
        <v>9650.64</v>
      </c>
      <c r="AC37" s="251">
        <v>3110.65</v>
      </c>
      <c r="AD37" s="251">
        <v>6539.99</v>
      </c>
      <c r="AE37" s="251">
        <v>0</v>
      </c>
      <c r="AF37" s="251">
        <v>0</v>
      </c>
      <c r="AG37" s="251">
        <v>0</v>
      </c>
      <c r="AH37" s="251">
        <v>0</v>
      </c>
      <c r="AI37" s="251">
        <v>0</v>
      </c>
      <c r="AJ37" s="251">
        <v>0</v>
      </c>
      <c r="AK37" s="251">
        <v>0</v>
      </c>
      <c r="AL37" s="251">
        <v>0</v>
      </c>
      <c r="AM37" s="252">
        <v>0</v>
      </c>
      <c r="AN37" s="275">
        <f>SUM(AO37:AY37)</f>
        <v>9019.92</v>
      </c>
      <c r="AO37" s="251">
        <v>9019.92</v>
      </c>
      <c r="AP37" s="251">
        <v>0</v>
      </c>
      <c r="AQ37" s="251">
        <v>0</v>
      </c>
      <c r="AR37" s="251">
        <v>0</v>
      </c>
      <c r="AS37" s="251">
        <v>0</v>
      </c>
      <c r="AT37" s="251">
        <v>0</v>
      </c>
      <c r="AU37" s="251">
        <v>0</v>
      </c>
      <c r="AV37" s="249">
        <v>0</v>
      </c>
      <c r="AW37" s="251">
        <v>0</v>
      </c>
      <c r="AX37" s="251">
        <v>0</v>
      </c>
      <c r="AY37" s="252">
        <v>0</v>
      </c>
      <c r="AZ37" s="854">
        <v>3790.7848547203143</v>
      </c>
      <c r="BA37" s="293">
        <f>SUM(BB37:BL37)+AZ37</f>
        <v>43183.954854720316</v>
      </c>
      <c r="BB37" s="272">
        <f t="shared" ref="BB37:BL39" si="30">E37+Q37+AC37+AO37</f>
        <v>17926.400000000001</v>
      </c>
      <c r="BC37" s="272">
        <f t="shared" si="30"/>
        <v>21466.77</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1158.5294952052923</v>
      </c>
      <c r="E38" s="253">
        <v>200.08572528018263</v>
      </c>
      <c r="F38" s="253">
        <v>38.455936669121783</v>
      </c>
      <c r="G38" s="253">
        <v>531.7532088018005</v>
      </c>
      <c r="H38" s="253">
        <v>98.902861354477224</v>
      </c>
      <c r="I38" s="253">
        <v>0</v>
      </c>
      <c r="J38" s="253">
        <v>61.186893070476188</v>
      </c>
      <c r="K38" s="253">
        <v>0</v>
      </c>
      <c r="L38" s="253">
        <v>1.3651014205957388</v>
      </c>
      <c r="M38" s="253">
        <v>226.77976860863819</v>
      </c>
      <c r="N38" s="253">
        <v>0</v>
      </c>
      <c r="O38" s="254">
        <v>0</v>
      </c>
      <c r="P38" s="273">
        <f>SUM(Q38:AA38)</f>
        <v>6955.4060702338538</v>
      </c>
      <c r="Q38" s="253">
        <v>1201.2447451191731</v>
      </c>
      <c r="R38" s="253">
        <v>230.87599966329839</v>
      </c>
      <c r="S38" s="253">
        <v>3192.4603660703397</v>
      </c>
      <c r="T38" s="253">
        <v>593.77820338232311</v>
      </c>
      <c r="U38" s="253">
        <v>0</v>
      </c>
      <c r="V38" s="253">
        <v>367.34471521221548</v>
      </c>
      <c r="W38" s="253">
        <v>0</v>
      </c>
      <c r="X38" s="253">
        <v>8.1955916932559134</v>
      </c>
      <c r="Y38" s="253">
        <v>1361.5064490932484</v>
      </c>
      <c r="Z38" s="253">
        <v>0</v>
      </c>
      <c r="AA38" s="254">
        <v>0</v>
      </c>
      <c r="AB38" s="288">
        <f>SUM(AC38:AM38)</f>
        <v>18477.539687744011</v>
      </c>
      <c r="AC38" s="253">
        <v>3191.1936166635901</v>
      </c>
      <c r="AD38" s="253">
        <v>613.338804902118</v>
      </c>
      <c r="AE38" s="253">
        <v>8481.0020464601221</v>
      </c>
      <c r="AF38" s="253">
        <v>1577.4147775020308</v>
      </c>
      <c r="AG38" s="253">
        <v>0</v>
      </c>
      <c r="AH38" s="253">
        <v>975.87782594963858</v>
      </c>
      <c r="AI38" s="253">
        <v>0</v>
      </c>
      <c r="AJ38" s="253">
        <v>21.772182565264629</v>
      </c>
      <c r="AK38" s="253">
        <v>3616.9404337012461</v>
      </c>
      <c r="AL38" s="253">
        <v>0</v>
      </c>
      <c r="AM38" s="254">
        <v>0</v>
      </c>
      <c r="AN38" s="288">
        <f>SUM(AO38:AY38)</f>
        <v>98365.498102413709</v>
      </c>
      <c r="AO38" s="253">
        <v>16988.373720153144</v>
      </c>
      <c r="AP38" s="253">
        <v>3265.1196030039246</v>
      </c>
      <c r="AQ38" s="253">
        <v>45148.75923989938</v>
      </c>
      <c r="AR38" s="253">
        <v>8397.3945084265597</v>
      </c>
      <c r="AS38" s="253">
        <v>0</v>
      </c>
      <c r="AT38" s="253">
        <v>5195.1022732917145</v>
      </c>
      <c r="AU38" s="253">
        <v>0</v>
      </c>
      <c r="AV38" s="253">
        <v>115.90458572953129</v>
      </c>
      <c r="AW38" s="253">
        <v>19254.844171909452</v>
      </c>
      <c r="AX38" s="253">
        <v>0</v>
      </c>
      <c r="AY38" s="254">
        <v>0</v>
      </c>
      <c r="AZ38" s="525">
        <v>-2505.458588571968</v>
      </c>
      <c r="BA38" s="295">
        <f>SUM(BB38:BL38)+AZ38</f>
        <v>122451.51476702488</v>
      </c>
      <c r="BB38" s="273">
        <f t="shared" si="30"/>
        <v>21580.89780721609</v>
      </c>
      <c r="BC38" s="273">
        <f t="shared" si="30"/>
        <v>4147.7903442384631</v>
      </c>
      <c r="BD38" s="273">
        <f t="shared" si="30"/>
        <v>57353.974861231647</v>
      </c>
      <c r="BE38" s="273">
        <f t="shared" si="30"/>
        <v>10667.49035066539</v>
      </c>
      <c r="BF38" s="273">
        <f t="shared" si="30"/>
        <v>0</v>
      </c>
      <c r="BG38" s="273">
        <f t="shared" si="30"/>
        <v>6599.5117075240451</v>
      </c>
      <c r="BH38" s="273">
        <f t="shared" si="30"/>
        <v>0</v>
      </c>
      <c r="BI38" s="273">
        <f t="shared" si="30"/>
        <v>147.23746140864756</v>
      </c>
      <c r="BJ38" s="273">
        <f t="shared" si="30"/>
        <v>24460.070823312584</v>
      </c>
      <c r="BK38" s="273">
        <f t="shared" si="30"/>
        <v>0</v>
      </c>
      <c r="BL38" s="299">
        <f t="shared" si="30"/>
        <v>0</v>
      </c>
    </row>
    <row r="39" spans="1:64" ht="16.5" customHeight="1" x14ac:dyDescent="0.25">
      <c r="A39" s="1526"/>
      <c r="B39" s="126" t="s">
        <v>918</v>
      </c>
      <c r="C39" s="311" t="s">
        <v>921</v>
      </c>
      <c r="D39" s="273">
        <f>SUM(E39:O39)</f>
        <v>91.181757984024699</v>
      </c>
      <c r="E39" s="253">
        <v>18.74701032057828</v>
      </c>
      <c r="F39" s="253">
        <v>2.614987863655768</v>
      </c>
      <c r="G39" s="253">
        <v>32.503293187887415</v>
      </c>
      <c r="H39" s="253">
        <v>4.7007681254850393</v>
      </c>
      <c r="I39" s="253">
        <v>8.9976253315510624E-2</v>
      </c>
      <c r="J39" s="253">
        <v>3.2418297925555679</v>
      </c>
      <c r="K39" s="253">
        <v>0</v>
      </c>
      <c r="L39" s="253">
        <v>0.14276465185618717</v>
      </c>
      <c r="M39" s="253">
        <v>29.141127788690916</v>
      </c>
      <c r="N39" s="253">
        <v>0</v>
      </c>
      <c r="O39" s="254">
        <v>0</v>
      </c>
      <c r="P39" s="273">
        <f>SUM(Q39:AA39)</f>
        <v>96.881829254879875</v>
      </c>
      <c r="Q39" s="253">
        <v>19.918947529350636</v>
      </c>
      <c r="R39" s="253">
        <v>2.7784593466016307</v>
      </c>
      <c r="S39" s="253">
        <v>34.53518083520521</v>
      </c>
      <c r="T39" s="253">
        <v>4.9946285854656809</v>
      </c>
      <c r="U39" s="253">
        <v>9.5600964528830157E-2</v>
      </c>
      <c r="V39" s="253">
        <v>3.4444872239771684</v>
      </c>
      <c r="W39" s="253">
        <v>0</v>
      </c>
      <c r="X39" s="253">
        <v>0.15168933929949871</v>
      </c>
      <c r="Y39" s="253">
        <v>30.962835430451229</v>
      </c>
      <c r="Z39" s="253">
        <v>0</v>
      </c>
      <c r="AA39" s="254">
        <v>0</v>
      </c>
      <c r="AB39" s="273">
        <f>SUM(AC39:AM39)</f>
        <v>97.837621327717457</v>
      </c>
      <c r="AC39" s="253">
        <v>20.115458808031534</v>
      </c>
      <c r="AD39" s="253">
        <v>2.8058703630802397</v>
      </c>
      <c r="AE39" s="253">
        <v>34.875889225314786</v>
      </c>
      <c r="AF39" s="253">
        <v>5.0439033199073373</v>
      </c>
      <c r="AG39" s="253">
        <v>9.6544120172721751E-2</v>
      </c>
      <c r="AH39" s="253">
        <v>3.4784689686344294</v>
      </c>
      <c r="AI39" s="253">
        <v>0</v>
      </c>
      <c r="AJ39" s="253">
        <v>0.15318583734409078</v>
      </c>
      <c r="AK39" s="253">
        <v>31.268300685232315</v>
      </c>
      <c r="AL39" s="253">
        <v>0</v>
      </c>
      <c r="AM39" s="254">
        <v>0</v>
      </c>
      <c r="AN39" s="288">
        <f>SUM(AO39:AY39)</f>
        <v>103.97672341312158</v>
      </c>
      <c r="AO39" s="253">
        <v>21.377660949103639</v>
      </c>
      <c r="AP39" s="253">
        <v>2.9819327444382324</v>
      </c>
      <c r="AQ39" s="253">
        <v>37.064276896313864</v>
      </c>
      <c r="AR39" s="253">
        <v>5.360397496376522</v>
      </c>
      <c r="AS39" s="253">
        <v>0.10260205781922861</v>
      </c>
      <c r="AT39" s="253">
        <v>3.6967354780769206</v>
      </c>
      <c r="AU39" s="253">
        <v>0</v>
      </c>
      <c r="AV39" s="253">
        <v>0.16279792194642831</v>
      </c>
      <c r="AW39" s="253">
        <v>33.230319869046738</v>
      </c>
      <c r="AX39" s="253">
        <v>0</v>
      </c>
      <c r="AY39" s="254">
        <v>0</v>
      </c>
      <c r="AZ39" s="525"/>
      <c r="BA39" s="295">
        <f>SUM(BB39:BL39)+AZ39</f>
        <v>389.87793197974355</v>
      </c>
      <c r="BB39" s="273">
        <f t="shared" si="30"/>
        <v>80.159077607064091</v>
      </c>
      <c r="BC39" s="273">
        <f t="shared" si="30"/>
        <v>11.181250317775872</v>
      </c>
      <c r="BD39" s="273">
        <f t="shared" si="30"/>
        <v>138.97864014472125</v>
      </c>
      <c r="BE39" s="273">
        <f t="shared" si="30"/>
        <v>20.099697527234579</v>
      </c>
      <c r="BF39" s="273">
        <f t="shared" si="30"/>
        <v>0.38472339583629112</v>
      </c>
      <c r="BG39" s="273">
        <f t="shared" si="30"/>
        <v>13.861521463244086</v>
      </c>
      <c r="BH39" s="273">
        <f t="shared" si="30"/>
        <v>0</v>
      </c>
      <c r="BI39" s="273">
        <f t="shared" si="30"/>
        <v>0.61043775044620496</v>
      </c>
      <c r="BJ39" s="273">
        <f t="shared" si="30"/>
        <v>124.6025837734212</v>
      </c>
      <c r="BK39" s="273">
        <f t="shared" si="30"/>
        <v>0</v>
      </c>
      <c r="BL39" s="299">
        <f t="shared" si="30"/>
        <v>0</v>
      </c>
    </row>
    <row r="40" spans="1:64" s="209" customFormat="1" ht="16.5" customHeight="1" x14ac:dyDescent="0.25">
      <c r="A40" s="1527"/>
      <c r="B40" s="129" t="s">
        <v>919</v>
      </c>
      <c r="C40" s="312" t="s">
        <v>922</v>
      </c>
      <c r="D40" s="276">
        <f t="shared" ref="D40:O40" si="31">SUM(D37:D39)</f>
        <v>14342.341253189317</v>
      </c>
      <c r="E40" s="274">
        <f t="shared" si="31"/>
        <v>2995.842735600761</v>
      </c>
      <c r="F40" s="274">
        <f t="shared" si="31"/>
        <v>10356.690924532777</v>
      </c>
      <c r="G40" s="274">
        <f t="shared" si="31"/>
        <v>564.25650198968788</v>
      </c>
      <c r="H40" s="274">
        <f t="shared" si="31"/>
        <v>103.60362947996227</v>
      </c>
      <c r="I40" s="274">
        <f t="shared" si="31"/>
        <v>8.9976253315510624E-2</v>
      </c>
      <c r="J40" s="274">
        <f t="shared" si="31"/>
        <v>64.428722863031751</v>
      </c>
      <c r="K40" s="274">
        <f t="shared" si="31"/>
        <v>0</v>
      </c>
      <c r="L40" s="274">
        <f t="shared" si="31"/>
        <v>1.5078660724519259</v>
      </c>
      <c r="M40" s="274">
        <f t="shared" si="31"/>
        <v>255.9208963973291</v>
      </c>
      <c r="N40" s="274">
        <f t="shared" si="31"/>
        <v>0</v>
      </c>
      <c r="O40" s="282">
        <f t="shared" si="31"/>
        <v>0</v>
      </c>
      <c r="P40" s="274">
        <f t="shared" ref="P40:BL40" si="32">SUM(P37:P39)</f>
        <v>14682.267899488734</v>
      </c>
      <c r="Q40" s="274">
        <f t="shared" si="32"/>
        <v>4239.9836926485241</v>
      </c>
      <c r="R40" s="274">
        <f t="shared" si="32"/>
        <v>4844.8144590098991</v>
      </c>
      <c r="S40" s="274">
        <f t="shared" si="32"/>
        <v>3226.9955469055449</v>
      </c>
      <c r="T40" s="274">
        <f t="shared" si="32"/>
        <v>598.77283196778876</v>
      </c>
      <c r="U40" s="274">
        <f t="shared" si="32"/>
        <v>9.5600964528830157E-2</v>
      </c>
      <c r="V40" s="274">
        <f>SUM(V37:V39)</f>
        <v>370.78920243619262</v>
      </c>
      <c r="W40" s="274">
        <f t="shared" si="32"/>
        <v>0</v>
      </c>
      <c r="X40" s="274">
        <f t="shared" si="32"/>
        <v>8.3472810325554114</v>
      </c>
      <c r="Y40" s="274">
        <f>SUM(Y37:Y39)</f>
        <v>1392.4692845236996</v>
      </c>
      <c r="Z40" s="274">
        <f t="shared" si="32"/>
        <v>0</v>
      </c>
      <c r="AA40" s="282">
        <f t="shared" si="32"/>
        <v>0</v>
      </c>
      <c r="AB40" s="276">
        <f t="shared" si="32"/>
        <v>28226.017309071729</v>
      </c>
      <c r="AC40" s="274">
        <f t="shared" si="32"/>
        <v>6321.9590754716219</v>
      </c>
      <c r="AD40" s="274">
        <f t="shared" si="32"/>
        <v>7156.134675265198</v>
      </c>
      <c r="AE40" s="274">
        <f t="shared" si="32"/>
        <v>8515.8779356854375</v>
      </c>
      <c r="AF40" s="274">
        <f t="shared" si="32"/>
        <v>1582.4586808219381</v>
      </c>
      <c r="AG40" s="274">
        <f t="shared" si="32"/>
        <v>9.6544120172721751E-2</v>
      </c>
      <c r="AH40" s="274">
        <f t="shared" si="32"/>
        <v>979.35629491827297</v>
      </c>
      <c r="AI40" s="274">
        <f t="shared" si="32"/>
        <v>0</v>
      </c>
      <c r="AJ40" s="274">
        <f>SUM(AJ37:AJ39)</f>
        <v>21.925368402608719</v>
      </c>
      <c r="AK40" s="274">
        <f>SUM(AK37:AK39)</f>
        <v>3648.2087343864782</v>
      </c>
      <c r="AL40" s="274">
        <f t="shared" si="32"/>
        <v>0</v>
      </c>
      <c r="AM40" s="282">
        <f t="shared" si="32"/>
        <v>0</v>
      </c>
      <c r="AN40" s="276">
        <f t="shared" si="32"/>
        <v>107489.39482582684</v>
      </c>
      <c r="AO40" s="274">
        <f t="shared" si="32"/>
        <v>26029.671381102249</v>
      </c>
      <c r="AP40" s="274">
        <f t="shared" si="32"/>
        <v>3268.1015357483629</v>
      </c>
      <c r="AQ40" s="274">
        <f t="shared" si="32"/>
        <v>45185.823516795695</v>
      </c>
      <c r="AR40" s="274">
        <f t="shared" si="32"/>
        <v>8402.7549059229368</v>
      </c>
      <c r="AS40" s="274">
        <f t="shared" si="32"/>
        <v>0.10260205781922861</v>
      </c>
      <c r="AT40" s="274">
        <f t="shared" si="32"/>
        <v>5198.7990087697917</v>
      </c>
      <c r="AU40" s="274">
        <f t="shared" si="32"/>
        <v>0</v>
      </c>
      <c r="AV40" s="274">
        <f t="shared" si="32"/>
        <v>116.06738365147773</v>
      </c>
      <c r="AW40" s="274">
        <f>SUM(AW37:AW39)</f>
        <v>19288.074491778498</v>
      </c>
      <c r="AX40" s="274">
        <f t="shared" si="32"/>
        <v>0</v>
      </c>
      <c r="AY40" s="282">
        <f t="shared" si="32"/>
        <v>0</v>
      </c>
      <c r="AZ40" s="298">
        <f t="shared" si="32"/>
        <v>1285.3262661483463</v>
      </c>
      <c r="BA40" s="296">
        <f t="shared" si="32"/>
        <v>166025.34755372495</v>
      </c>
      <c r="BB40" s="274">
        <f>SUM(BB37:BB39)</f>
        <v>39587.456884823157</v>
      </c>
      <c r="BC40" s="274">
        <f>SUM(BC37:BC39)</f>
        <v>25625.741594556239</v>
      </c>
      <c r="BD40" s="274">
        <f>SUM(BD37:BD39)</f>
        <v>57492.953501376367</v>
      </c>
      <c r="BE40" s="274">
        <f>SUM(BE37:BE39)</f>
        <v>10687.590048192624</v>
      </c>
      <c r="BF40" s="274">
        <f t="shared" si="32"/>
        <v>0.38472339583629112</v>
      </c>
      <c r="BG40" s="274">
        <f t="shared" si="32"/>
        <v>6613.3732289872887</v>
      </c>
      <c r="BH40" s="274">
        <f t="shared" si="32"/>
        <v>0</v>
      </c>
      <c r="BI40" s="274">
        <f t="shared" si="32"/>
        <v>147.84789915909377</v>
      </c>
      <c r="BJ40" s="274">
        <f>SUM(BJ37:BJ39)</f>
        <v>24584.673407086004</v>
      </c>
      <c r="BK40" s="274">
        <f t="shared" si="32"/>
        <v>0</v>
      </c>
      <c r="BL40" s="298">
        <f t="shared" si="32"/>
        <v>0</v>
      </c>
    </row>
    <row r="41" spans="1:64" ht="14.85" customHeight="1" x14ac:dyDescent="0.25">
      <c r="A41" s="1525" t="s">
        <v>303</v>
      </c>
      <c r="B41" s="124">
        <v>5.0999999999999996</v>
      </c>
      <c r="C41" s="310" t="s">
        <v>37</v>
      </c>
      <c r="D41" s="272">
        <f>SUM(E41:O41)</f>
        <v>1794052.6600000004</v>
      </c>
      <c r="E41" s="251">
        <v>634913.29</v>
      </c>
      <c r="F41" s="251">
        <v>323075.01000000013</v>
      </c>
      <c r="G41" s="251">
        <v>389039.61</v>
      </c>
      <c r="H41" s="251">
        <v>333548.41000000003</v>
      </c>
      <c r="I41" s="251">
        <v>917.54</v>
      </c>
      <c r="J41" s="251">
        <v>98656.12999999999</v>
      </c>
      <c r="K41" s="251">
        <v>0</v>
      </c>
      <c r="L41" s="251">
        <v>4282.3700000000008</v>
      </c>
      <c r="M41" s="251">
        <v>9620.2999999999993</v>
      </c>
      <c r="N41" s="251">
        <v>0</v>
      </c>
      <c r="O41" s="252">
        <v>0</v>
      </c>
      <c r="P41" s="272">
        <f>SUM(Q41:AA41)</f>
        <v>2056539.5100000005</v>
      </c>
      <c r="Q41" s="251">
        <v>708924.12000000011</v>
      </c>
      <c r="R41" s="251">
        <v>352218.55000000016</v>
      </c>
      <c r="S41" s="251">
        <v>474553.28999999992</v>
      </c>
      <c r="T41" s="251">
        <v>383429.91000000003</v>
      </c>
      <c r="U41" s="251">
        <v>1113.8799999999999</v>
      </c>
      <c r="V41" s="251">
        <v>121428.04</v>
      </c>
      <c r="W41" s="251">
        <v>0</v>
      </c>
      <c r="X41" s="251">
        <v>7521.19</v>
      </c>
      <c r="Y41" s="251">
        <v>7350.5300000000007</v>
      </c>
      <c r="Z41" s="251">
        <v>0</v>
      </c>
      <c r="AA41" s="252">
        <v>0</v>
      </c>
      <c r="AB41" s="272">
        <f>SUM(AC41:AM41)</f>
        <v>1960711.2699999996</v>
      </c>
      <c r="AC41" s="251">
        <v>637301.96999999986</v>
      </c>
      <c r="AD41" s="251">
        <v>352637.56</v>
      </c>
      <c r="AE41" s="251">
        <v>451096.74</v>
      </c>
      <c r="AF41" s="251">
        <v>373924.41</v>
      </c>
      <c r="AG41" s="251">
        <v>1617.6899999999998</v>
      </c>
      <c r="AH41" s="251">
        <v>132470.32000000004</v>
      </c>
      <c r="AI41" s="251">
        <v>0</v>
      </c>
      <c r="AJ41" s="251">
        <v>3738.6299999999997</v>
      </c>
      <c r="AK41" s="251">
        <v>7923.9500000000007</v>
      </c>
      <c r="AL41" s="251">
        <v>0</v>
      </c>
      <c r="AM41" s="252">
        <v>0</v>
      </c>
      <c r="AN41" s="275">
        <f>SUM(AO41:AY41)</f>
        <v>1951101.9300000002</v>
      </c>
      <c r="AO41" s="251">
        <v>609947.04999999993</v>
      </c>
      <c r="AP41" s="251">
        <v>372484.6100000001</v>
      </c>
      <c r="AQ41" s="251">
        <v>484303.54000000004</v>
      </c>
      <c r="AR41" s="251">
        <v>336339.30000000005</v>
      </c>
      <c r="AS41" s="251">
        <v>1756.86</v>
      </c>
      <c r="AT41" s="251">
        <v>128171.94</v>
      </c>
      <c r="AU41" s="251">
        <v>0</v>
      </c>
      <c r="AV41" s="249">
        <v>2862.73</v>
      </c>
      <c r="AW41" s="251">
        <v>15235.899999999998</v>
      </c>
      <c r="AX41" s="251">
        <v>0</v>
      </c>
      <c r="AY41" s="252">
        <v>0</v>
      </c>
      <c r="AZ41" s="854">
        <v>61149.541960551767</v>
      </c>
      <c r="BA41" s="293">
        <f>SUM(BB41:BL41)+AZ41</f>
        <v>7823554.9119605506</v>
      </c>
      <c r="BB41" s="273">
        <f t="shared" ref="BB41:BL44" si="33">E41+Q41+AC41+AO41</f>
        <v>2591086.4299999997</v>
      </c>
      <c r="BC41" s="273">
        <f t="shared" si="33"/>
        <v>1400415.7300000004</v>
      </c>
      <c r="BD41" s="273">
        <f t="shared" si="33"/>
        <v>1798993.18</v>
      </c>
      <c r="BE41" s="273">
        <f t="shared" si="33"/>
        <v>1427242.03</v>
      </c>
      <c r="BF41" s="273">
        <f t="shared" si="33"/>
        <v>5405.9699999999993</v>
      </c>
      <c r="BG41" s="273">
        <f t="shared" si="33"/>
        <v>480726.43</v>
      </c>
      <c r="BH41" s="273">
        <f t="shared" si="33"/>
        <v>0</v>
      </c>
      <c r="BI41" s="273">
        <f t="shared" si="33"/>
        <v>18404.920000000002</v>
      </c>
      <c r="BJ41" s="273">
        <f t="shared" si="33"/>
        <v>40130.68</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24429.415546156371</v>
      </c>
      <c r="E43" s="253">
        <v>9098.7076012216967</v>
      </c>
      <c r="F43" s="253">
        <v>4644.0345753779493</v>
      </c>
      <c r="G43" s="253">
        <v>5611.7146470803627</v>
      </c>
      <c r="H43" s="253">
        <v>4791.3735644026565</v>
      </c>
      <c r="I43" s="253">
        <v>0.93455759531890303</v>
      </c>
      <c r="J43" s="253">
        <v>83.105628856068577</v>
      </c>
      <c r="K43" s="253">
        <v>0</v>
      </c>
      <c r="L43" s="253">
        <v>61.529581190482332</v>
      </c>
      <c r="M43" s="253">
        <v>138.01539043183519</v>
      </c>
      <c r="N43" s="253">
        <v>0</v>
      </c>
      <c r="O43" s="254">
        <v>0</v>
      </c>
      <c r="P43" s="273">
        <f>SUM(Q43:AA43)</f>
        <v>31080.328302055797</v>
      </c>
      <c r="Q43" s="253">
        <v>11193.323879542078</v>
      </c>
      <c r="R43" s="253">
        <v>5649.924503486116</v>
      </c>
      <c r="S43" s="253">
        <v>7543.4090299548443</v>
      </c>
      <c r="T43" s="253">
        <v>6074.2936169656514</v>
      </c>
      <c r="U43" s="253">
        <v>4.2400460388995302</v>
      </c>
      <c r="V43" s="253">
        <v>377.04652362403277</v>
      </c>
      <c r="W43" s="253">
        <v>0</v>
      </c>
      <c r="X43" s="253">
        <v>111.62798174360749</v>
      </c>
      <c r="Y43" s="253">
        <v>126.46272070056895</v>
      </c>
      <c r="Z43" s="253">
        <v>0</v>
      </c>
      <c r="AA43" s="254">
        <v>0</v>
      </c>
      <c r="AB43" s="273">
        <f>SUM(AC43:AM43)</f>
        <v>43764.010717535602</v>
      </c>
      <c r="AC43" s="253">
        <v>14956.915667660254</v>
      </c>
      <c r="AD43" s="253">
        <v>8187.3640308299337</v>
      </c>
      <c r="AE43" s="253">
        <v>10493.507590936199</v>
      </c>
      <c r="AF43" s="253">
        <v>8527.8563138938589</v>
      </c>
      <c r="AG43" s="253">
        <v>14.401277516460066</v>
      </c>
      <c r="AH43" s="253">
        <v>1280.6350623342553</v>
      </c>
      <c r="AI43" s="253">
        <v>0</v>
      </c>
      <c r="AJ43" s="253">
        <v>96.279608009047138</v>
      </c>
      <c r="AK43" s="253">
        <v>207.05116635558579</v>
      </c>
      <c r="AL43" s="253">
        <v>0</v>
      </c>
      <c r="AM43" s="254">
        <v>0</v>
      </c>
      <c r="AN43" s="288">
        <f>SUM(AO43:AY43)</f>
        <v>120484.18768036914</v>
      </c>
      <c r="AO43" s="253">
        <v>40241.768571625529</v>
      </c>
      <c r="AP43" s="253">
        <v>22257.866995232831</v>
      </c>
      <c r="AQ43" s="253">
        <v>28661.649092525397</v>
      </c>
      <c r="AR43" s="253">
        <v>22170.593686303993</v>
      </c>
      <c r="AS43" s="253">
        <v>68.856661395870518</v>
      </c>
      <c r="AT43" s="253">
        <v>6123.0855914027743</v>
      </c>
      <c r="AU43" s="253">
        <v>0</v>
      </c>
      <c r="AV43" s="253">
        <v>268.40046375655731</v>
      </c>
      <c r="AW43" s="253">
        <v>691.96661812618481</v>
      </c>
      <c r="AX43" s="253">
        <v>0</v>
      </c>
      <c r="AY43" s="254">
        <v>0</v>
      </c>
      <c r="AZ43" s="525">
        <v>-287647.15185817471</v>
      </c>
      <c r="BA43" s="295">
        <f>SUM(BB43:BL43)+AZ43</f>
        <v>-67889.209612057777</v>
      </c>
      <c r="BB43" s="273">
        <f t="shared" si="33"/>
        <v>75490.715720049571</v>
      </c>
      <c r="BC43" s="273">
        <f t="shared" si="33"/>
        <v>40739.190104926834</v>
      </c>
      <c r="BD43" s="273">
        <f t="shared" si="33"/>
        <v>52310.280360496807</v>
      </c>
      <c r="BE43" s="273">
        <f t="shared" si="33"/>
        <v>41564.117181566166</v>
      </c>
      <c r="BF43" s="273">
        <f t="shared" si="33"/>
        <v>88.432542546549016</v>
      </c>
      <c r="BG43" s="273">
        <f t="shared" si="33"/>
        <v>7863.8728062171303</v>
      </c>
      <c r="BH43" s="273">
        <f t="shared" si="33"/>
        <v>0</v>
      </c>
      <c r="BI43" s="273">
        <f t="shared" si="33"/>
        <v>537.83763469969426</v>
      </c>
      <c r="BJ43" s="273">
        <f t="shared" si="33"/>
        <v>1163.4958956141747</v>
      </c>
      <c r="BK43" s="273">
        <f t="shared" si="33"/>
        <v>0</v>
      </c>
      <c r="BL43" s="299">
        <f t="shared" si="33"/>
        <v>0</v>
      </c>
    </row>
    <row r="44" spans="1:64" x14ac:dyDescent="0.25">
      <c r="A44" s="1526"/>
      <c r="B44" s="126" t="s">
        <v>82</v>
      </c>
      <c r="C44" s="131" t="s">
        <v>923</v>
      </c>
      <c r="D44" s="273">
        <f>SUM(E44:O44)</f>
        <v>6527.7698754111025</v>
      </c>
      <c r="E44" s="253">
        <v>1342.112412947035</v>
      </c>
      <c r="F44" s="253">
        <v>187.20892619693163</v>
      </c>
      <c r="G44" s="253">
        <v>2326.9349353926677</v>
      </c>
      <c r="H44" s="253">
        <v>336.53148655249828</v>
      </c>
      <c r="I44" s="253">
        <v>6.4414668995332711</v>
      </c>
      <c r="J44" s="253">
        <v>232.08500613425431</v>
      </c>
      <c r="K44" s="253">
        <v>0</v>
      </c>
      <c r="L44" s="253">
        <v>10.220627615269823</v>
      </c>
      <c r="M44" s="253">
        <v>2086.2350136729124</v>
      </c>
      <c r="N44" s="253">
        <v>0</v>
      </c>
      <c r="O44" s="254">
        <v>0</v>
      </c>
      <c r="P44" s="273">
        <f>SUM(Q44:AA44)</f>
        <v>6935.8422174260913</v>
      </c>
      <c r="Q44" s="253">
        <v>1426.0122694143543</v>
      </c>
      <c r="R44" s="253">
        <v>198.91197125173019</v>
      </c>
      <c r="S44" s="253">
        <v>2472.3992833898283</v>
      </c>
      <c r="T44" s="253">
        <v>357.56917545702856</v>
      </c>
      <c r="U44" s="253">
        <v>6.8441441589761869</v>
      </c>
      <c r="V44" s="253">
        <v>246.59340238708691</v>
      </c>
      <c r="W44" s="253">
        <v>0</v>
      </c>
      <c r="X44" s="253">
        <v>10.859552627552606</v>
      </c>
      <c r="Y44" s="253">
        <v>2216.6524187395335</v>
      </c>
      <c r="Z44" s="253">
        <v>0</v>
      </c>
      <c r="AA44" s="254">
        <v>0</v>
      </c>
      <c r="AB44" s="273">
        <f>SUM(AC44:AM44)</f>
        <v>7004.2680828422735</v>
      </c>
      <c r="AC44" s="253">
        <v>1440.0806580209485</v>
      </c>
      <c r="AD44" s="253">
        <v>200.87434630985103</v>
      </c>
      <c r="AE44" s="253">
        <v>2496.7908504579559</v>
      </c>
      <c r="AF44" s="253">
        <v>361.09679034643966</v>
      </c>
      <c r="AG44" s="253">
        <v>6.9116653730451034</v>
      </c>
      <c r="AH44" s="253">
        <v>249.02618076284978</v>
      </c>
      <c r="AI44" s="253">
        <v>0</v>
      </c>
      <c r="AJ44" s="253">
        <v>10.966688035665831</v>
      </c>
      <c r="AK44" s="253">
        <v>2238.5209035355174</v>
      </c>
      <c r="AL44" s="253">
        <v>0</v>
      </c>
      <c r="AM44" s="254">
        <v>0</v>
      </c>
      <c r="AN44" s="288">
        <f>SUM(AO44:AY44)</f>
        <v>7443.7709674235921</v>
      </c>
      <c r="AO44" s="253">
        <v>1530.4426481310038</v>
      </c>
      <c r="AP44" s="253">
        <v>213.47878314713168</v>
      </c>
      <c r="AQ44" s="253">
        <v>2653.4591515557659</v>
      </c>
      <c r="AR44" s="253">
        <v>383.75484384942825</v>
      </c>
      <c r="AS44" s="253">
        <v>7.3453576350753513</v>
      </c>
      <c r="AT44" s="253">
        <v>264.65204252128893</v>
      </c>
      <c r="AU44" s="253">
        <v>0</v>
      </c>
      <c r="AV44" s="253">
        <v>11.654824321851878</v>
      </c>
      <c r="AW44" s="253">
        <v>2378.9833162620453</v>
      </c>
      <c r="AX44" s="253">
        <v>0</v>
      </c>
      <c r="AY44" s="254">
        <v>0</v>
      </c>
      <c r="AZ44" s="525"/>
      <c r="BA44" s="295">
        <f>SUM(BB44:BL44)+AZ44</f>
        <v>27911.651143103059</v>
      </c>
      <c r="BB44" s="270">
        <f t="shared" si="33"/>
        <v>5738.6479885133413</v>
      </c>
      <c r="BC44" s="273">
        <f t="shared" si="33"/>
        <v>800.47402690564456</v>
      </c>
      <c r="BD44" s="270">
        <f t="shared" si="33"/>
        <v>9949.5842207962178</v>
      </c>
      <c r="BE44" s="273">
        <f t="shared" si="33"/>
        <v>1438.9522962053948</v>
      </c>
      <c r="BF44" s="270">
        <f t="shared" si="33"/>
        <v>27.542634066629915</v>
      </c>
      <c r="BG44" s="270">
        <f t="shared" si="33"/>
        <v>992.35663180547999</v>
      </c>
      <c r="BH44" s="270">
        <f t="shared" si="33"/>
        <v>0</v>
      </c>
      <c r="BI44" s="270">
        <f t="shared" si="33"/>
        <v>43.701692600340138</v>
      </c>
      <c r="BJ44" s="270">
        <f t="shared" si="33"/>
        <v>8920.391652210008</v>
      </c>
      <c r="BK44" s="270">
        <f t="shared" si="33"/>
        <v>0</v>
      </c>
      <c r="BL44" s="290">
        <f t="shared" si="33"/>
        <v>0</v>
      </c>
    </row>
    <row r="45" spans="1:64" s="209" customFormat="1" ht="24" x14ac:dyDescent="0.25">
      <c r="A45" s="1527"/>
      <c r="B45" s="128" t="s">
        <v>217</v>
      </c>
      <c r="C45" s="312" t="s">
        <v>306</v>
      </c>
      <c r="D45" s="277">
        <f>SUM(D41:D44)</f>
        <v>1825009.845421568</v>
      </c>
      <c r="E45" s="277">
        <f t="shared" ref="E45:BL45" si="34">SUM(E41:E44)</f>
        <v>645354.11001416878</v>
      </c>
      <c r="F45" s="277">
        <f t="shared" si="34"/>
        <v>327906.25350157497</v>
      </c>
      <c r="G45" s="277">
        <f t="shared" si="34"/>
        <v>396978.25958247302</v>
      </c>
      <c r="H45" s="277">
        <f t="shared" si="34"/>
        <v>338676.31505095516</v>
      </c>
      <c r="I45" s="277">
        <f>SUM(I41:I44)</f>
        <v>924.91602449485208</v>
      </c>
      <c r="J45" s="277">
        <f t="shared" si="34"/>
        <v>98971.320634990305</v>
      </c>
      <c r="K45" s="277">
        <f t="shared" si="34"/>
        <v>0</v>
      </c>
      <c r="L45" s="277">
        <f t="shared" si="34"/>
        <v>4354.1202088057535</v>
      </c>
      <c r="M45" s="277">
        <f t="shared" si="34"/>
        <v>11844.550404104748</v>
      </c>
      <c r="N45" s="277">
        <f t="shared" si="34"/>
        <v>0</v>
      </c>
      <c r="O45" s="282">
        <f t="shared" si="34"/>
        <v>0</v>
      </c>
      <c r="P45" s="277">
        <f t="shared" si="34"/>
        <v>2094555.6805194824</v>
      </c>
      <c r="Q45" s="277">
        <f t="shared" si="34"/>
        <v>721543.45614895655</v>
      </c>
      <c r="R45" s="277">
        <f t="shared" si="34"/>
        <v>358067.38647473801</v>
      </c>
      <c r="S45" s="277">
        <f t="shared" si="34"/>
        <v>484569.09831334464</v>
      </c>
      <c r="T45" s="277">
        <f t="shared" si="34"/>
        <v>389861.77279242268</v>
      </c>
      <c r="U45" s="277">
        <f t="shared" si="34"/>
        <v>1124.9641901978755</v>
      </c>
      <c r="V45" s="277">
        <f t="shared" si="34"/>
        <v>122051.67992601111</v>
      </c>
      <c r="W45" s="277">
        <f t="shared" si="34"/>
        <v>0</v>
      </c>
      <c r="X45" s="277">
        <f t="shared" si="34"/>
        <v>7643.6775343711597</v>
      </c>
      <c r="Y45" s="277">
        <f>SUM(Y41:Y44)</f>
        <v>9693.6451394401029</v>
      </c>
      <c r="Z45" s="277">
        <f t="shared" si="34"/>
        <v>0</v>
      </c>
      <c r="AA45" s="283">
        <f t="shared" si="34"/>
        <v>0</v>
      </c>
      <c r="AB45" s="277">
        <f t="shared" si="34"/>
        <v>2011479.5488003774</v>
      </c>
      <c r="AC45" s="277">
        <f t="shared" si="34"/>
        <v>653698.96632568107</v>
      </c>
      <c r="AD45" s="277">
        <f t="shared" si="34"/>
        <v>361025.79837713978</v>
      </c>
      <c r="AE45" s="277">
        <f t="shared" si="34"/>
        <v>464087.03844139416</v>
      </c>
      <c r="AF45" s="277">
        <f t="shared" si="34"/>
        <v>382813.36310424027</v>
      </c>
      <c r="AG45" s="277">
        <f t="shared" si="34"/>
        <v>1639.002942889505</v>
      </c>
      <c r="AH45" s="277">
        <f t="shared" si="34"/>
        <v>133999.98124309714</v>
      </c>
      <c r="AI45" s="277">
        <f t="shared" si="34"/>
        <v>0</v>
      </c>
      <c r="AJ45" s="277">
        <f t="shared" si="34"/>
        <v>3845.8762960447125</v>
      </c>
      <c r="AK45" s="277">
        <f t="shared" si="34"/>
        <v>10369.522069891103</v>
      </c>
      <c r="AL45" s="277">
        <f t="shared" si="34"/>
        <v>0</v>
      </c>
      <c r="AM45" s="283">
        <f t="shared" si="34"/>
        <v>0</v>
      </c>
      <c r="AN45" s="849">
        <f t="shared" si="34"/>
        <v>2079029.8886477931</v>
      </c>
      <c r="AO45" s="277">
        <f t="shared" si="34"/>
        <v>651719.26121975656</v>
      </c>
      <c r="AP45" s="277">
        <f t="shared" si="34"/>
        <v>394955.95577838004</v>
      </c>
      <c r="AQ45" s="277">
        <f t="shared" si="34"/>
        <v>515618.64824408124</v>
      </c>
      <c r="AR45" s="277">
        <f t="shared" si="34"/>
        <v>358893.6485301535</v>
      </c>
      <c r="AS45" s="277">
        <f t="shared" si="34"/>
        <v>1833.0620190309457</v>
      </c>
      <c r="AT45" s="277">
        <f t="shared" si="34"/>
        <v>134559.67763392406</v>
      </c>
      <c r="AU45" s="277">
        <f t="shared" si="34"/>
        <v>0</v>
      </c>
      <c r="AV45" s="274">
        <f t="shared" si="34"/>
        <v>3142.7852880784089</v>
      </c>
      <c r="AW45" s="277">
        <f>SUM(AW41:AW44)</f>
        <v>18306.849934388229</v>
      </c>
      <c r="AX45" s="277">
        <f t="shared" si="34"/>
        <v>0</v>
      </c>
      <c r="AY45" s="283">
        <f t="shared" si="34"/>
        <v>0</v>
      </c>
      <c r="AZ45" s="304">
        <f t="shared" si="34"/>
        <v>-226497.60989762296</v>
      </c>
      <c r="BA45" s="296">
        <f t="shared" si="34"/>
        <v>7783577.3534915959</v>
      </c>
      <c r="BB45" s="274">
        <f t="shared" si="34"/>
        <v>2672315.7937085624</v>
      </c>
      <c r="BC45" s="274">
        <f t="shared" si="34"/>
        <v>1441955.394131833</v>
      </c>
      <c r="BD45" s="274">
        <f t="shared" si="34"/>
        <v>1861253.0445812929</v>
      </c>
      <c r="BE45" s="274">
        <f t="shared" si="34"/>
        <v>1470245.0994777714</v>
      </c>
      <c r="BF45" s="274">
        <f t="shared" si="34"/>
        <v>5521.9451766131779</v>
      </c>
      <c r="BG45" s="274">
        <f t="shared" si="34"/>
        <v>489582.65943802259</v>
      </c>
      <c r="BH45" s="274">
        <f t="shared" si="34"/>
        <v>0</v>
      </c>
      <c r="BI45" s="274">
        <f t="shared" si="34"/>
        <v>18986.459327300039</v>
      </c>
      <c r="BJ45" s="274">
        <f>SUM(BJ41:BJ44)</f>
        <v>50214.56754782419</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1057058.0499999998</v>
      </c>
      <c r="E51" s="251">
        <v>221444.46694959363</v>
      </c>
      <c r="F51" s="251">
        <v>16157.86962511303</v>
      </c>
      <c r="G51" s="251">
        <v>536054.79897978879</v>
      </c>
      <c r="H51" s="251">
        <v>35382.839179893388</v>
      </c>
      <c r="I51" s="251">
        <v>2970.5443610298958</v>
      </c>
      <c r="J51" s="251">
        <v>72461.277009636717</v>
      </c>
      <c r="K51" s="251">
        <v>0</v>
      </c>
      <c r="L51" s="251">
        <v>3945.5902312483695</v>
      </c>
      <c r="M51" s="251">
        <v>168640.66366369592</v>
      </c>
      <c r="N51" s="251">
        <v>0</v>
      </c>
      <c r="O51" s="252">
        <v>0</v>
      </c>
      <c r="P51" s="272">
        <f>SUM(Q51:AA51)</f>
        <v>1008771.83</v>
      </c>
      <c r="Q51" s="251">
        <v>211834.20295283356</v>
      </c>
      <c r="R51" s="251">
        <v>14211.893489394968</v>
      </c>
      <c r="S51" s="251">
        <v>512122.10648957157</v>
      </c>
      <c r="T51" s="251">
        <v>34138.550935406907</v>
      </c>
      <c r="U51" s="251">
        <v>2828.4158099169863</v>
      </c>
      <c r="V51" s="251">
        <v>69022.651479549197</v>
      </c>
      <c r="W51" s="251">
        <v>0</v>
      </c>
      <c r="X51" s="251">
        <v>3856.9911383420526</v>
      </c>
      <c r="Y51" s="251">
        <v>160757.01770498455</v>
      </c>
      <c r="Z51" s="251">
        <v>0</v>
      </c>
      <c r="AA51" s="252">
        <v>0</v>
      </c>
      <c r="AB51" s="272">
        <f>SUM(AC51:AM51)</f>
        <v>923481.50999999978</v>
      </c>
      <c r="AC51" s="251">
        <v>194272.00516378254</v>
      </c>
      <c r="AD51" s="251">
        <v>14515.361470570515</v>
      </c>
      <c r="AE51" s="251">
        <v>466562.56207143643</v>
      </c>
      <c r="AF51" s="251">
        <v>31895.403219677934</v>
      </c>
      <c r="AG51" s="251">
        <v>2579.3665137177054</v>
      </c>
      <c r="AH51" s="251">
        <v>62554.626612968066</v>
      </c>
      <c r="AI51" s="251">
        <v>0</v>
      </c>
      <c r="AJ51" s="251">
        <v>3426.7434253500933</v>
      </c>
      <c r="AK51" s="251">
        <v>147675.44152249649</v>
      </c>
      <c r="AL51" s="251">
        <v>0</v>
      </c>
      <c r="AM51" s="252">
        <v>0</v>
      </c>
      <c r="AN51" s="275">
        <f>SUM(AO51:AY51)</f>
        <v>1064362.75</v>
      </c>
      <c r="AO51" s="251">
        <v>221767.48224223533</v>
      </c>
      <c r="AP51" s="251">
        <v>15906.982185858451</v>
      </c>
      <c r="AQ51" s="251">
        <v>535573.31972667668</v>
      </c>
      <c r="AR51" s="251">
        <v>35838.741351424062</v>
      </c>
      <c r="AS51" s="251">
        <v>2947.1066438375451</v>
      </c>
      <c r="AT51" s="251">
        <v>71644.658125199916</v>
      </c>
      <c r="AU51" s="251">
        <v>0</v>
      </c>
      <c r="AV51" s="249">
        <v>3813.3775776646894</v>
      </c>
      <c r="AW51" s="251">
        <v>176871.08214710336</v>
      </c>
      <c r="AX51" s="251">
        <v>0</v>
      </c>
      <c r="AY51" s="252">
        <v>0</v>
      </c>
      <c r="AZ51" s="854">
        <v>17036.09948047527</v>
      </c>
      <c r="BA51" s="293">
        <f>SUM(BB51:BL51)+AZ51</f>
        <v>4070710.239480475</v>
      </c>
      <c r="BB51" s="273">
        <f t="shared" ref="BB51:BL54" si="37">E51+Q51+AC51+AO51</f>
        <v>849318.15730844508</v>
      </c>
      <c r="BC51" s="273">
        <f t="shared" si="37"/>
        <v>60792.106770936967</v>
      </c>
      <c r="BD51" s="273">
        <f t="shared" si="37"/>
        <v>2050312.7872674735</v>
      </c>
      <c r="BE51" s="273">
        <f t="shared" si="37"/>
        <v>137255.5346864023</v>
      </c>
      <c r="BF51" s="273">
        <f t="shared" si="37"/>
        <v>11325.433328502133</v>
      </c>
      <c r="BG51" s="273">
        <f t="shared" si="37"/>
        <v>275683.21322735393</v>
      </c>
      <c r="BH51" s="273">
        <f t="shared" si="37"/>
        <v>0</v>
      </c>
      <c r="BI51" s="273">
        <f t="shared" si="37"/>
        <v>15042.702372605205</v>
      </c>
      <c r="BJ51" s="273">
        <f t="shared" si="37"/>
        <v>653944.20503828034</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142701.20905457079</v>
      </c>
      <c r="E53" s="253">
        <v>29339.432558141118</v>
      </c>
      <c r="F53" s="253">
        <v>4092.5064185764695</v>
      </c>
      <c r="G53" s="253">
        <v>50868.280440253911</v>
      </c>
      <c r="H53" s="253">
        <v>7356.7927381859708</v>
      </c>
      <c r="I53" s="253">
        <v>140.81457100852626</v>
      </c>
      <c r="J53" s="253">
        <v>5073.526121615896</v>
      </c>
      <c r="K53" s="253">
        <v>0</v>
      </c>
      <c r="L53" s="253">
        <v>223.42943238385624</v>
      </c>
      <c r="M53" s="253">
        <v>45606.426774405052</v>
      </c>
      <c r="N53" s="253">
        <v>0</v>
      </c>
      <c r="O53" s="254">
        <v>0</v>
      </c>
      <c r="P53" s="273">
        <f>SUM(Q53:AA53)</f>
        <v>69457.541686259006</v>
      </c>
      <c r="Q53" s="253">
        <v>14280.501710248112</v>
      </c>
      <c r="R53" s="253">
        <v>1991.9623460292808</v>
      </c>
      <c r="S53" s="253">
        <v>24759.325674922024</v>
      </c>
      <c r="T53" s="253">
        <v>3580.8017442537043</v>
      </c>
      <c r="U53" s="253">
        <v>68.539250652859934</v>
      </c>
      <c r="V53" s="253">
        <v>2469.4580685276451</v>
      </c>
      <c r="W53" s="253">
        <v>0</v>
      </c>
      <c r="X53" s="253">
        <v>108.75071918840064</v>
      </c>
      <c r="Y53" s="253">
        <v>22198.202172436988</v>
      </c>
      <c r="Z53" s="253">
        <v>0</v>
      </c>
      <c r="AA53" s="254">
        <v>0</v>
      </c>
      <c r="AB53" s="273">
        <f>SUM(AC53:AM53)</f>
        <v>95596.477697476788</v>
      </c>
      <c r="AC53" s="253">
        <v>19654.678672893308</v>
      </c>
      <c r="AD53" s="253">
        <v>2741.5969434471644</v>
      </c>
      <c r="AE53" s="253">
        <v>34076.995344560251</v>
      </c>
      <c r="AF53" s="253">
        <v>4928.3638000012297</v>
      </c>
      <c r="AG53" s="253">
        <v>94.33260647251096</v>
      </c>
      <c r="AH53" s="253">
        <v>3398.7884892211764</v>
      </c>
      <c r="AI53" s="253">
        <v>0</v>
      </c>
      <c r="AJ53" s="253">
        <v>149.676845006094</v>
      </c>
      <c r="AK53" s="253">
        <v>30552.044995875065</v>
      </c>
      <c r="AL53" s="253">
        <v>0</v>
      </c>
      <c r="AM53" s="254">
        <v>0</v>
      </c>
      <c r="AN53" s="288">
        <f>SUM(AO53:AY53)</f>
        <v>110831.67690341876</v>
      </c>
      <c r="AO53" s="253">
        <v>22787.04245995585</v>
      </c>
      <c r="AP53" s="253">
        <v>3178.5249201033753</v>
      </c>
      <c r="AQ53" s="253">
        <v>39507.842012962501</v>
      </c>
      <c r="AR53" s="253">
        <v>5713.7965487891443</v>
      </c>
      <c r="AS53" s="253">
        <v>109.36638267263938</v>
      </c>
      <c r="AT53" s="253">
        <v>3940.4530038491439</v>
      </c>
      <c r="AU53" s="253">
        <v>0</v>
      </c>
      <c r="AV53" s="253">
        <v>173.53082587556833</v>
      </c>
      <c r="AW53" s="253">
        <v>35421.120749210531</v>
      </c>
      <c r="AX53" s="253">
        <v>0</v>
      </c>
      <c r="AY53" s="254">
        <v>0</v>
      </c>
      <c r="AZ53" s="525">
        <v>-11358</v>
      </c>
      <c r="BA53" s="295">
        <f>SUM(BB53:BL53)+AZ53</f>
        <v>407228.90534172533</v>
      </c>
      <c r="BB53" s="273">
        <f t="shared" si="37"/>
        <v>86061.655401238386</v>
      </c>
      <c r="BC53" s="273">
        <f t="shared" si="37"/>
        <v>12004.590628156289</v>
      </c>
      <c r="BD53" s="273">
        <f t="shared" si="37"/>
        <v>149212.44347269868</v>
      </c>
      <c r="BE53" s="273">
        <f t="shared" si="37"/>
        <v>21579.75483123005</v>
      </c>
      <c r="BF53" s="273">
        <f t="shared" si="37"/>
        <v>413.05281080653651</v>
      </c>
      <c r="BG53" s="273">
        <f t="shared" si="37"/>
        <v>14882.225683213863</v>
      </c>
      <c r="BH53" s="273">
        <f t="shared" si="37"/>
        <v>0</v>
      </c>
      <c r="BI53" s="273">
        <f t="shared" si="37"/>
        <v>655.38782245391917</v>
      </c>
      <c r="BJ53" s="273">
        <f t="shared" si="37"/>
        <v>133777.79469192764</v>
      </c>
      <c r="BK53" s="273">
        <f t="shared" si="37"/>
        <v>0</v>
      </c>
      <c r="BL53" s="299">
        <f t="shared" si="37"/>
        <v>0</v>
      </c>
    </row>
    <row r="54" spans="1:64" ht="16.5" customHeight="1" x14ac:dyDescent="0.25">
      <c r="A54" s="1538"/>
      <c r="B54" s="126" t="s">
        <v>91</v>
      </c>
      <c r="C54" s="131" t="s">
        <v>925</v>
      </c>
      <c r="D54" s="273">
        <f>SUM(E54:O54)</f>
        <v>217.91244097707909</v>
      </c>
      <c r="E54" s="253">
        <v>44.802895560485332</v>
      </c>
      <c r="F54" s="253">
        <v>6.2494779777606739</v>
      </c>
      <c r="G54" s="253">
        <v>77.678607157444304</v>
      </c>
      <c r="H54" s="253">
        <v>11.234219205020851</v>
      </c>
      <c r="I54" s="253">
        <v>0.2150314429492588</v>
      </c>
      <c r="J54" s="253">
        <v>7.7475479629573645</v>
      </c>
      <c r="K54" s="253">
        <v>0</v>
      </c>
      <c r="L54" s="253">
        <v>0.34118879103729538</v>
      </c>
      <c r="M54" s="253">
        <v>69.643472879424039</v>
      </c>
      <c r="N54" s="253">
        <v>0</v>
      </c>
      <c r="O54" s="254">
        <v>0</v>
      </c>
      <c r="P54" s="273">
        <f>SUM(Q54:AA54)</f>
        <v>231.53486361772394</v>
      </c>
      <c r="Q54" s="253">
        <v>47.603671762674715</v>
      </c>
      <c r="R54" s="253">
        <v>6.6401533789205969</v>
      </c>
      <c r="S54" s="253">
        <v>82.534552105289791</v>
      </c>
      <c r="T54" s="253">
        <v>11.936507157752013</v>
      </c>
      <c r="U54" s="253">
        <v>0.22847376493761476</v>
      </c>
      <c r="V54" s="253">
        <v>8.2318726408272855</v>
      </c>
      <c r="W54" s="253">
        <v>0</v>
      </c>
      <c r="X54" s="253">
        <v>0.36251762334682636</v>
      </c>
      <c r="Y54" s="253">
        <v>73.997115183975112</v>
      </c>
      <c r="Z54" s="253">
        <v>0</v>
      </c>
      <c r="AA54" s="254">
        <v>0</v>
      </c>
      <c r="AB54" s="273">
        <f>SUM(AC54:AM54)</f>
        <v>233.81908129748251</v>
      </c>
      <c r="AC54" s="253">
        <v>48.073307941705004</v>
      </c>
      <c r="AD54" s="253">
        <v>6.7056621127131955</v>
      </c>
      <c r="AE54" s="253">
        <v>83.348800465835296</v>
      </c>
      <c r="AF54" s="253">
        <v>12.054267309542022</v>
      </c>
      <c r="AG54" s="253">
        <v>0.23072778320975354</v>
      </c>
      <c r="AH54" s="253">
        <v>8.3130845530632946</v>
      </c>
      <c r="AI54" s="253">
        <v>0</v>
      </c>
      <c r="AJ54" s="253">
        <v>0.36609405737293516</v>
      </c>
      <c r="AK54" s="253">
        <v>74.727137074041039</v>
      </c>
      <c r="AL54" s="253">
        <v>0</v>
      </c>
      <c r="AM54" s="254">
        <v>0</v>
      </c>
      <c r="AN54" s="288">
        <f>SUM(AO54:AY54)</f>
        <v>248.49072999581398</v>
      </c>
      <c r="AO54" s="253">
        <v>51.089805491749026</v>
      </c>
      <c r="AP54" s="253">
        <v>7.1264281094894306</v>
      </c>
      <c r="AQ54" s="253">
        <v>88.578759941667101</v>
      </c>
      <c r="AR54" s="253">
        <v>12.810646875743341</v>
      </c>
      <c r="AS54" s="253">
        <v>0.24520545954572126</v>
      </c>
      <c r="AT54" s="253">
        <v>8.8347128799101302</v>
      </c>
      <c r="AU54" s="253">
        <v>0</v>
      </c>
      <c r="AV54" s="253">
        <v>0.38906567872443998</v>
      </c>
      <c r="AW54" s="253">
        <v>79.416105558984754</v>
      </c>
      <c r="AX54" s="253">
        <v>0</v>
      </c>
      <c r="AY54" s="254">
        <v>0</v>
      </c>
      <c r="AZ54" s="525"/>
      <c r="BA54" s="295">
        <f>SUM(BB54:BL54)+AZ54</f>
        <v>931.75711588809975</v>
      </c>
      <c r="BB54" s="273">
        <f t="shared" si="37"/>
        <v>191.56968075661408</v>
      </c>
      <c r="BC54" s="273">
        <f t="shared" si="37"/>
        <v>26.721721578883898</v>
      </c>
      <c r="BD54" s="273">
        <f t="shared" si="37"/>
        <v>332.14071967023654</v>
      </c>
      <c r="BE54" s="273">
        <f t="shared" si="37"/>
        <v>48.035640548058225</v>
      </c>
      <c r="BF54" s="273">
        <f t="shared" si="37"/>
        <v>0.9194384506423483</v>
      </c>
      <c r="BG54" s="273">
        <f t="shared" si="37"/>
        <v>33.127218036758073</v>
      </c>
      <c r="BH54" s="273">
        <f t="shared" si="37"/>
        <v>0</v>
      </c>
      <c r="BI54" s="273">
        <f t="shared" si="37"/>
        <v>1.4588661504814968</v>
      </c>
      <c r="BJ54" s="273">
        <f t="shared" si="37"/>
        <v>297.78383069642496</v>
      </c>
      <c r="BK54" s="273">
        <f t="shared" si="37"/>
        <v>0</v>
      </c>
      <c r="BL54" s="299">
        <f t="shared" si="37"/>
        <v>0</v>
      </c>
    </row>
    <row r="55" spans="1:64" s="209" customFormat="1" ht="16.5" customHeight="1" x14ac:dyDescent="0.25">
      <c r="A55" s="1539"/>
      <c r="B55" s="129" t="s">
        <v>262</v>
      </c>
      <c r="C55" s="312" t="s">
        <v>38</v>
      </c>
      <c r="D55" s="277">
        <f>SUM(D51:D54)</f>
        <v>1199977.1714955478</v>
      </c>
      <c r="E55" s="277">
        <f t="shared" ref="E55:BL55" si="38">SUM(E51:E54)</f>
        <v>250828.70240329523</v>
      </c>
      <c r="F55" s="277">
        <f t="shared" si="38"/>
        <v>20256.625521667258</v>
      </c>
      <c r="G55" s="277">
        <f t="shared" si="38"/>
        <v>587000.75802720012</v>
      </c>
      <c r="H55" s="277">
        <f t="shared" si="38"/>
        <v>42750.866137284378</v>
      </c>
      <c r="I55" s="277">
        <f t="shared" si="38"/>
        <v>3111.5739634813713</v>
      </c>
      <c r="J55" s="277">
        <f t="shared" si="38"/>
        <v>77542.550679215565</v>
      </c>
      <c r="K55" s="277">
        <f t="shared" si="38"/>
        <v>0</v>
      </c>
      <c r="L55" s="277">
        <f t="shared" si="38"/>
        <v>4169.3608524232623</v>
      </c>
      <c r="M55" s="274">
        <f t="shared" si="38"/>
        <v>214316.7339109804</v>
      </c>
      <c r="N55" s="277">
        <f t="shared" si="38"/>
        <v>0</v>
      </c>
      <c r="O55" s="282">
        <f t="shared" si="38"/>
        <v>0</v>
      </c>
      <c r="P55" s="277">
        <f t="shared" si="38"/>
        <v>1078460.9065498768</v>
      </c>
      <c r="Q55" s="277">
        <f t="shared" si="38"/>
        <v>226162.30833484436</v>
      </c>
      <c r="R55" s="277">
        <f t="shared" si="38"/>
        <v>16210.49598880317</v>
      </c>
      <c r="S55" s="277">
        <f t="shared" si="38"/>
        <v>536963.96671659884</v>
      </c>
      <c r="T55" s="277">
        <f t="shared" si="38"/>
        <v>37731.289186818358</v>
      </c>
      <c r="U55" s="277">
        <f t="shared" si="38"/>
        <v>2897.1835343347839</v>
      </c>
      <c r="V55" s="277">
        <f t="shared" si="38"/>
        <v>71500.341420717668</v>
      </c>
      <c r="W55" s="277">
        <f t="shared" si="38"/>
        <v>0</v>
      </c>
      <c r="X55" s="277">
        <f t="shared" si="38"/>
        <v>3966.1043751538</v>
      </c>
      <c r="Y55" s="274">
        <f>SUM(Y51:Y54)</f>
        <v>183029.21699260551</v>
      </c>
      <c r="Z55" s="277">
        <f>SUM(Z51:Z54)</f>
        <v>0</v>
      </c>
      <c r="AA55" s="283">
        <f t="shared" si="38"/>
        <v>0</v>
      </c>
      <c r="AB55" s="277">
        <f t="shared" si="38"/>
        <v>1019311.806778774</v>
      </c>
      <c r="AC55" s="277">
        <f t="shared" si="38"/>
        <v>213974.75714461753</v>
      </c>
      <c r="AD55" s="277">
        <f t="shared" si="38"/>
        <v>17263.664076130393</v>
      </c>
      <c r="AE55" s="277">
        <f t="shared" si="38"/>
        <v>500722.90621646249</v>
      </c>
      <c r="AF55" s="277">
        <f t="shared" si="38"/>
        <v>36835.821286988707</v>
      </c>
      <c r="AG55" s="277">
        <f t="shared" si="38"/>
        <v>2673.9298479734261</v>
      </c>
      <c r="AH55" s="277">
        <f t="shared" si="38"/>
        <v>65961.728186742315</v>
      </c>
      <c r="AI55" s="277">
        <f t="shared" si="38"/>
        <v>0</v>
      </c>
      <c r="AJ55" s="277">
        <f t="shared" si="38"/>
        <v>3576.78636441356</v>
      </c>
      <c r="AK55" s="274">
        <f t="shared" si="38"/>
        <v>178302.21365544561</v>
      </c>
      <c r="AL55" s="277">
        <f t="shared" si="38"/>
        <v>0</v>
      </c>
      <c r="AM55" s="283">
        <f t="shared" si="38"/>
        <v>0</v>
      </c>
      <c r="AN55" s="849">
        <f t="shared" si="38"/>
        <v>1175442.9176334145</v>
      </c>
      <c r="AO55" s="277">
        <f t="shared" si="38"/>
        <v>244605.61450768294</v>
      </c>
      <c r="AP55" s="277">
        <f t="shared" si="38"/>
        <v>19092.633534071316</v>
      </c>
      <c r="AQ55" s="277">
        <f t="shared" si="38"/>
        <v>575169.74049958086</v>
      </c>
      <c r="AR55" s="277">
        <f t="shared" si="38"/>
        <v>41565.34854708895</v>
      </c>
      <c r="AS55" s="277">
        <f t="shared" si="38"/>
        <v>3056.7182319697299</v>
      </c>
      <c r="AT55" s="277">
        <f t="shared" si="38"/>
        <v>75593.945841928973</v>
      </c>
      <c r="AU55" s="277">
        <f t="shared" si="38"/>
        <v>0</v>
      </c>
      <c r="AV55" s="274">
        <f t="shared" si="38"/>
        <v>3987.2974692189819</v>
      </c>
      <c r="AW55" s="274">
        <f>SUM(AW51:AW54)</f>
        <v>212371.61900187287</v>
      </c>
      <c r="AX55" s="277">
        <f t="shared" si="38"/>
        <v>0</v>
      </c>
      <c r="AY55" s="283">
        <f t="shared" si="38"/>
        <v>0</v>
      </c>
      <c r="AZ55" s="304">
        <f t="shared" si="38"/>
        <v>5678.09948047527</v>
      </c>
      <c r="BA55" s="296">
        <f t="shared" si="38"/>
        <v>4478870.9019380892</v>
      </c>
      <c r="BB55" s="274">
        <f t="shared" si="38"/>
        <v>935571.38239044009</v>
      </c>
      <c r="BC55" s="274">
        <f t="shared" si="38"/>
        <v>72823.419120672144</v>
      </c>
      <c r="BD55" s="274">
        <f t="shared" si="38"/>
        <v>2199857.3714598427</v>
      </c>
      <c r="BE55" s="274">
        <f t="shared" si="38"/>
        <v>158883.32515818041</v>
      </c>
      <c r="BF55" s="274">
        <f t="shared" si="38"/>
        <v>11739.405577759313</v>
      </c>
      <c r="BG55" s="274">
        <f t="shared" si="38"/>
        <v>290598.56612860452</v>
      </c>
      <c r="BH55" s="274">
        <f t="shared" si="38"/>
        <v>0</v>
      </c>
      <c r="BI55" s="274">
        <f t="shared" si="38"/>
        <v>15699.549061209605</v>
      </c>
      <c r="BJ55" s="274">
        <f>SUM(BJ51:BJ54)</f>
        <v>788019.78356090432</v>
      </c>
      <c r="BK55" s="274">
        <f t="shared" si="38"/>
        <v>0</v>
      </c>
      <c r="BL55" s="298">
        <f t="shared" si="38"/>
        <v>0</v>
      </c>
    </row>
    <row r="56" spans="1:64" ht="14.85" customHeight="1" x14ac:dyDescent="0.25">
      <c r="A56" s="1528" t="s">
        <v>29</v>
      </c>
      <c r="B56" s="124">
        <v>8.1</v>
      </c>
      <c r="C56" s="310" t="s">
        <v>22</v>
      </c>
      <c r="D56" s="272">
        <f t="shared" ref="D56:D62" si="39">SUM(E56:O56)</f>
        <v>12260347.567716634</v>
      </c>
      <c r="E56" s="251">
        <v>3880404.9066316262</v>
      </c>
      <c r="F56" s="251">
        <v>742145.59928071278</v>
      </c>
      <c r="G56" s="251">
        <v>4306870.9927066965</v>
      </c>
      <c r="H56" s="251">
        <v>997870.78797190182</v>
      </c>
      <c r="I56" s="251">
        <v>14.893398002501691</v>
      </c>
      <c r="J56" s="251">
        <v>515147.93367960764</v>
      </c>
      <c r="K56" s="251">
        <v>0</v>
      </c>
      <c r="L56" s="251">
        <v>150298.40745492349</v>
      </c>
      <c r="M56" s="251">
        <v>1667594.0465931643</v>
      </c>
      <c r="N56" s="251">
        <v>0</v>
      </c>
      <c r="O56" s="252">
        <v>0</v>
      </c>
      <c r="P56" s="275">
        <f t="shared" ref="P56:P62" si="40">SUM(Q56:AA56)</f>
        <v>12571899.038422931</v>
      </c>
      <c r="Q56" s="251">
        <v>3989558.8644283349</v>
      </c>
      <c r="R56" s="251">
        <v>613780.31283664715</v>
      </c>
      <c r="S56" s="251">
        <v>5054785.8647831623</v>
      </c>
      <c r="T56" s="251">
        <v>928392.63604867109</v>
      </c>
      <c r="U56" s="251">
        <v>1317.8202199989448</v>
      </c>
      <c r="V56" s="251">
        <v>553312.72574652254</v>
      </c>
      <c r="W56" s="251">
        <v>0</v>
      </c>
      <c r="X56" s="251">
        <v>160172.75865848231</v>
      </c>
      <c r="Y56" s="251">
        <v>1270578.0557011121</v>
      </c>
      <c r="Z56" s="251">
        <v>0</v>
      </c>
      <c r="AA56" s="252">
        <v>0</v>
      </c>
      <c r="AB56" s="272">
        <f t="shared" ref="AB56:AB62" si="41">SUM(AC56:AM56)</f>
        <v>14059155.310585378</v>
      </c>
      <c r="AC56" s="251">
        <v>4635471.5748624429</v>
      </c>
      <c r="AD56" s="251">
        <v>556165.62453763012</v>
      </c>
      <c r="AE56" s="251">
        <v>5629603.9502390791</v>
      </c>
      <c r="AF56" s="251">
        <v>1052467.1710326015</v>
      </c>
      <c r="AG56" s="251">
        <v>0</v>
      </c>
      <c r="AH56" s="251">
        <v>543406.17193076585</v>
      </c>
      <c r="AI56" s="251">
        <v>0</v>
      </c>
      <c r="AJ56" s="251">
        <v>149888.31074852686</v>
      </c>
      <c r="AK56" s="251">
        <v>1492152.5072343312</v>
      </c>
      <c r="AL56" s="251">
        <v>0</v>
      </c>
      <c r="AM56" s="252">
        <v>0</v>
      </c>
      <c r="AN56" s="275">
        <f t="shared" ref="AN56:AN62" si="42">SUM(AO56:AY56)</f>
        <v>14052340.176241182</v>
      </c>
      <c r="AO56" s="251">
        <v>4458723.0366482725</v>
      </c>
      <c r="AP56" s="251">
        <v>611615.85169789498</v>
      </c>
      <c r="AQ56" s="251">
        <v>5532263.5289838267</v>
      </c>
      <c r="AR56" s="251">
        <v>1021230.7098085792</v>
      </c>
      <c r="AS56" s="251">
        <v>7.1846220931748066</v>
      </c>
      <c r="AT56" s="251">
        <v>685072.22268999845</v>
      </c>
      <c r="AU56" s="251">
        <v>0</v>
      </c>
      <c r="AV56" s="249">
        <v>213523.18617579705</v>
      </c>
      <c r="AW56" s="251">
        <v>1529904.4556147202</v>
      </c>
      <c r="AX56" s="251">
        <v>0</v>
      </c>
      <c r="AY56" s="252">
        <v>0</v>
      </c>
      <c r="AZ56" s="854">
        <v>86603.057140657518</v>
      </c>
      <c r="BA56" s="293">
        <f t="shared" ref="BA56:BA62" si="43">SUM(BB56:BL56)+AZ56</f>
        <v>53030345.15010678</v>
      </c>
      <c r="BB56" s="272">
        <f t="shared" ref="BB56:BL62" si="44">E56+Q56+AC56+AO56</f>
        <v>16964158.382570677</v>
      </c>
      <c r="BC56" s="272">
        <f t="shared" si="44"/>
        <v>2523707.3883528849</v>
      </c>
      <c r="BD56" s="272">
        <f t="shared" si="44"/>
        <v>20523524.336712763</v>
      </c>
      <c r="BE56" s="272">
        <f t="shared" si="44"/>
        <v>3999961.3048617537</v>
      </c>
      <c r="BF56" s="272">
        <f t="shared" si="44"/>
        <v>1339.8982400946213</v>
      </c>
      <c r="BG56" s="272">
        <f t="shared" si="44"/>
        <v>2296939.0540468944</v>
      </c>
      <c r="BH56" s="272">
        <f t="shared" si="44"/>
        <v>0</v>
      </c>
      <c r="BI56" s="272">
        <f t="shared" si="44"/>
        <v>673882.66303772968</v>
      </c>
      <c r="BJ56" s="272">
        <f t="shared" si="44"/>
        <v>5960229.0651433282</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12719.92</v>
      </c>
      <c r="AO57" s="253">
        <v>0</v>
      </c>
      <c r="AP57" s="253">
        <v>0</v>
      </c>
      <c r="AQ57" s="253">
        <v>0</v>
      </c>
      <c r="AR57" s="253">
        <v>0</v>
      </c>
      <c r="AS57" s="253">
        <v>0</v>
      </c>
      <c r="AT57" s="253">
        <v>12719.92</v>
      </c>
      <c r="AU57" s="253">
        <v>0</v>
      </c>
      <c r="AV57" s="253">
        <v>0</v>
      </c>
      <c r="AW57" s="253">
        <v>0</v>
      </c>
      <c r="AX57" s="253">
        <v>0</v>
      </c>
      <c r="AY57" s="254">
        <v>0</v>
      </c>
      <c r="AZ57" s="525"/>
      <c r="BA57" s="295">
        <f t="shared" si="43"/>
        <v>12719.92</v>
      </c>
      <c r="BB57" s="273">
        <f t="shared" si="44"/>
        <v>0</v>
      </c>
      <c r="BC57" s="273">
        <f t="shared" si="44"/>
        <v>0</v>
      </c>
      <c r="BD57" s="273">
        <f t="shared" si="44"/>
        <v>0</v>
      </c>
      <c r="BE57" s="273">
        <f t="shared" si="44"/>
        <v>0</v>
      </c>
      <c r="BF57" s="273">
        <f t="shared" si="44"/>
        <v>0</v>
      </c>
      <c r="BG57" s="273">
        <f t="shared" si="44"/>
        <v>12719.92</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-81161.925203041144</v>
      </c>
      <c r="E59" s="253">
        <v>-25687.781773727023</v>
      </c>
      <c r="F59" s="253">
        <v>-4912.9084869659455</v>
      </c>
      <c r="G59" s="253">
        <v>-28510.932454283535</v>
      </c>
      <c r="H59" s="253">
        <v>-6605.776370396864</v>
      </c>
      <c r="I59" s="253">
        <v>-9.8592380682669886E-2</v>
      </c>
      <c r="J59" s="253">
        <v>-3410.2131143409551</v>
      </c>
      <c r="K59" s="253">
        <v>0</v>
      </c>
      <c r="L59" s="253">
        <v>-994.95614105698201</v>
      </c>
      <c r="M59" s="253">
        <v>-11039.258269889142</v>
      </c>
      <c r="N59" s="253">
        <v>0</v>
      </c>
      <c r="O59" s="254">
        <v>0</v>
      </c>
      <c r="P59" s="273">
        <f t="shared" si="40"/>
        <v>-28375.302035153833</v>
      </c>
      <c r="Q59" s="253">
        <v>-9004.6012475280095</v>
      </c>
      <c r="R59" s="253">
        <v>-1385.3278416206422</v>
      </c>
      <c r="S59" s="253">
        <v>-11408.863147714319</v>
      </c>
      <c r="T59" s="253">
        <v>-2095.421015916646</v>
      </c>
      <c r="U59" s="253">
        <v>-2.9743753633574928</v>
      </c>
      <c r="V59" s="253">
        <v>-1248.8499680889367</v>
      </c>
      <c r="W59" s="253">
        <v>0</v>
      </c>
      <c r="X59" s="253">
        <v>-361.51661661040288</v>
      </c>
      <c r="Y59" s="253">
        <v>-2867.7478223115127</v>
      </c>
      <c r="Z59" s="253">
        <v>0</v>
      </c>
      <c r="AA59" s="254">
        <v>0</v>
      </c>
      <c r="AB59" s="273">
        <f t="shared" si="41"/>
        <v>-35429.763917646342</v>
      </c>
      <c r="AC59" s="253">
        <v>-11681.616705712209</v>
      </c>
      <c r="AD59" s="253">
        <v>-1401.5647698011048</v>
      </c>
      <c r="AE59" s="253">
        <v>-14186.87926127727</v>
      </c>
      <c r="AF59" s="253">
        <v>-2652.26911411121</v>
      </c>
      <c r="AG59" s="253">
        <v>0</v>
      </c>
      <c r="AH59" s="253">
        <v>-1369.4103207184326</v>
      </c>
      <c r="AI59" s="253">
        <v>0</v>
      </c>
      <c r="AJ59" s="253">
        <v>-377.72592638170437</v>
      </c>
      <c r="AK59" s="253">
        <v>-3760.2978196444183</v>
      </c>
      <c r="AL59" s="253">
        <v>0</v>
      </c>
      <c r="AM59" s="254">
        <v>0</v>
      </c>
      <c r="AN59" s="288">
        <f t="shared" si="42"/>
        <v>-40333.078907531046</v>
      </c>
      <c r="AO59" s="253">
        <v>-12797.443401492181</v>
      </c>
      <c r="AP59" s="253">
        <v>-1755.462086616413</v>
      </c>
      <c r="AQ59" s="253">
        <v>-15878.723305390835</v>
      </c>
      <c r="AR59" s="253">
        <v>-2931.140172022293</v>
      </c>
      <c r="AS59" s="253">
        <v>-2.0621328986523448E-2</v>
      </c>
      <c r="AT59" s="253">
        <v>-1966.2968351584793</v>
      </c>
      <c r="AU59" s="253">
        <v>0</v>
      </c>
      <c r="AV59" s="253">
        <v>-612.85504112521937</v>
      </c>
      <c r="AW59" s="253">
        <v>-4391.1374443966324</v>
      </c>
      <c r="AX59" s="253">
        <v>0</v>
      </c>
      <c r="AY59" s="254">
        <v>0</v>
      </c>
      <c r="AZ59" s="525"/>
      <c r="BA59" s="295">
        <f t="shared" si="43"/>
        <v>-185300.07006337235</v>
      </c>
      <c r="BB59" s="273">
        <f t="shared" si="44"/>
        <v>-59171.443128459417</v>
      </c>
      <c r="BC59" s="273">
        <f t="shared" si="44"/>
        <v>-9455.2631850041053</v>
      </c>
      <c r="BD59" s="273">
        <f t="shared" si="44"/>
        <v>-69985.398168665968</v>
      </c>
      <c r="BE59" s="273">
        <f t="shared" si="44"/>
        <v>-14284.606672447013</v>
      </c>
      <c r="BF59" s="273">
        <f t="shared" si="44"/>
        <v>-3.0935890730266862</v>
      </c>
      <c r="BG59" s="273">
        <f t="shared" si="44"/>
        <v>-7994.7702383068035</v>
      </c>
      <c r="BH59" s="273">
        <f t="shared" si="44"/>
        <v>0</v>
      </c>
      <c r="BI59" s="273">
        <f t="shared" si="44"/>
        <v>-2347.0537251743085</v>
      </c>
      <c r="BJ59" s="273">
        <f t="shared" si="44"/>
        <v>-22058.441356241703</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12179185.642513594</v>
      </c>
      <c r="E63" s="274">
        <f t="shared" ref="E63:BL63" si="45">SUM(E56:E62)</f>
        <v>3854717.1248578993</v>
      </c>
      <c r="F63" s="274">
        <f t="shared" si="45"/>
        <v>737232.69079374685</v>
      </c>
      <c r="G63" s="274">
        <f t="shared" si="45"/>
        <v>4278360.0602524132</v>
      </c>
      <c r="H63" s="274">
        <f t="shared" si="45"/>
        <v>991265.01160150499</v>
      </c>
      <c r="I63" s="274">
        <f t="shared" si="45"/>
        <v>14.794805621819021</v>
      </c>
      <c r="J63" s="274">
        <f t="shared" si="45"/>
        <v>511737.72056526667</v>
      </c>
      <c r="K63" s="274">
        <f t="shared" si="45"/>
        <v>0</v>
      </c>
      <c r="L63" s="274">
        <f t="shared" si="45"/>
        <v>149303.45131386651</v>
      </c>
      <c r="M63" s="274">
        <f>SUM(M56:M62)</f>
        <v>1656554.7883232753</v>
      </c>
      <c r="N63" s="274">
        <f t="shared" si="45"/>
        <v>0</v>
      </c>
      <c r="O63" s="282">
        <f t="shared" si="45"/>
        <v>0</v>
      </c>
      <c r="P63" s="274">
        <f t="shared" si="45"/>
        <v>12543523.736387778</v>
      </c>
      <c r="Q63" s="274">
        <f t="shared" si="45"/>
        <v>3980554.2631808068</v>
      </c>
      <c r="R63" s="274">
        <f t="shared" si="45"/>
        <v>612394.98499502649</v>
      </c>
      <c r="S63" s="274">
        <f t="shared" si="45"/>
        <v>5043377.0016354481</v>
      </c>
      <c r="T63" s="274">
        <f t="shared" si="45"/>
        <v>926297.21503275447</v>
      </c>
      <c r="U63" s="274">
        <f t="shared" si="45"/>
        <v>1314.8458446355874</v>
      </c>
      <c r="V63" s="274">
        <f t="shared" si="45"/>
        <v>552063.87577843363</v>
      </c>
      <c r="W63" s="274">
        <f t="shared" si="45"/>
        <v>0</v>
      </c>
      <c r="X63" s="274">
        <f t="shared" si="45"/>
        <v>159811.24204187191</v>
      </c>
      <c r="Y63" s="274">
        <f>SUM(Y56:Y62)</f>
        <v>1267710.3078788007</v>
      </c>
      <c r="Z63" s="274">
        <f t="shared" si="45"/>
        <v>0</v>
      </c>
      <c r="AA63" s="282">
        <f t="shared" si="45"/>
        <v>0</v>
      </c>
      <c r="AB63" s="274">
        <f t="shared" si="45"/>
        <v>14023725.546667732</v>
      </c>
      <c r="AC63" s="274">
        <f t="shared" si="45"/>
        <v>4623789.958156731</v>
      </c>
      <c r="AD63" s="274">
        <f t="shared" si="45"/>
        <v>554764.05976782902</v>
      </c>
      <c r="AE63" s="274">
        <f t="shared" si="45"/>
        <v>5615417.0709778015</v>
      </c>
      <c r="AF63" s="274">
        <f t="shared" si="45"/>
        <v>1049814.9019184902</v>
      </c>
      <c r="AG63" s="274">
        <f t="shared" si="45"/>
        <v>0</v>
      </c>
      <c r="AH63" s="274">
        <f t="shared" si="45"/>
        <v>542036.76161004743</v>
      </c>
      <c r="AI63" s="274">
        <f t="shared" si="45"/>
        <v>0</v>
      </c>
      <c r="AJ63" s="274">
        <f t="shared" si="45"/>
        <v>149510.58482214515</v>
      </c>
      <c r="AK63" s="274">
        <f>SUM(AK56:AK62)</f>
        <v>1488392.2094146868</v>
      </c>
      <c r="AL63" s="274">
        <f t="shared" si="45"/>
        <v>0</v>
      </c>
      <c r="AM63" s="282">
        <f t="shared" si="45"/>
        <v>0</v>
      </c>
      <c r="AN63" s="276">
        <f t="shared" si="45"/>
        <v>14024727.017333651</v>
      </c>
      <c r="AO63" s="274">
        <f t="shared" si="45"/>
        <v>4445925.5932467803</v>
      </c>
      <c r="AP63" s="274">
        <f t="shared" si="45"/>
        <v>609860.38961127854</v>
      </c>
      <c r="AQ63" s="274">
        <f t="shared" si="45"/>
        <v>5516384.8056784356</v>
      </c>
      <c r="AR63" s="274">
        <f t="shared" si="45"/>
        <v>1018299.5696365569</v>
      </c>
      <c r="AS63" s="274">
        <f t="shared" si="45"/>
        <v>7.164000764188283</v>
      </c>
      <c r="AT63" s="274">
        <f t="shared" si="45"/>
        <v>695825.84585484001</v>
      </c>
      <c r="AU63" s="274">
        <f t="shared" si="45"/>
        <v>0</v>
      </c>
      <c r="AV63" s="274">
        <f t="shared" si="45"/>
        <v>212910.33113467184</v>
      </c>
      <c r="AW63" s="274">
        <f>SUM(AW56:AW62)</f>
        <v>1525513.3181703235</v>
      </c>
      <c r="AX63" s="274">
        <f t="shared" si="45"/>
        <v>0</v>
      </c>
      <c r="AY63" s="282">
        <f t="shared" si="45"/>
        <v>0</v>
      </c>
      <c r="AZ63" s="298">
        <f t="shared" si="45"/>
        <v>86603.057140657518</v>
      </c>
      <c r="BA63" s="296">
        <f t="shared" si="45"/>
        <v>52857765.000043407</v>
      </c>
      <c r="BB63" s="274">
        <f t="shared" si="45"/>
        <v>16904986.939442217</v>
      </c>
      <c r="BC63" s="274">
        <f t="shared" si="45"/>
        <v>2514252.1251678807</v>
      </c>
      <c r="BD63" s="274">
        <f t="shared" si="45"/>
        <v>20453538.938544098</v>
      </c>
      <c r="BE63" s="274">
        <f t="shared" si="45"/>
        <v>3985676.6981893065</v>
      </c>
      <c r="BF63" s="274">
        <f t="shared" si="45"/>
        <v>1336.8046510215947</v>
      </c>
      <c r="BG63" s="274">
        <f t="shared" si="45"/>
        <v>2301664.2038085875</v>
      </c>
      <c r="BH63" s="274">
        <f t="shared" si="45"/>
        <v>0</v>
      </c>
      <c r="BI63" s="274">
        <f t="shared" si="45"/>
        <v>671535.6093125554</v>
      </c>
      <c r="BJ63" s="274">
        <f>SUM(BJ56:BJ62)</f>
        <v>5938170.6237870865</v>
      </c>
      <c r="BK63" s="274">
        <f t="shared" si="45"/>
        <v>0</v>
      </c>
      <c r="BL63" s="298">
        <f t="shared" si="45"/>
        <v>0</v>
      </c>
    </row>
    <row r="64" spans="1:64" ht="24.75" customHeight="1" x14ac:dyDescent="0.25">
      <c r="A64" s="1528" t="s">
        <v>3</v>
      </c>
      <c r="B64" s="124">
        <v>9.1</v>
      </c>
      <c r="C64" s="131" t="s">
        <v>186</v>
      </c>
      <c r="D64" s="272">
        <f>SUM(E64:M64)</f>
        <v>16134950.409999996</v>
      </c>
      <c r="E64" s="251">
        <v>1001121.9</v>
      </c>
      <c r="F64" s="251">
        <v>179872.3</v>
      </c>
      <c r="G64" s="251">
        <v>4163839.0799999996</v>
      </c>
      <c r="H64" s="251">
        <v>607556.23</v>
      </c>
      <c r="I64" s="251">
        <v>5949</v>
      </c>
      <c r="J64" s="251">
        <v>484682.93000000005</v>
      </c>
      <c r="K64" s="251">
        <v>0</v>
      </c>
      <c r="L64" s="251">
        <v>8850</v>
      </c>
      <c r="M64" s="251">
        <v>9683078.9699999969</v>
      </c>
      <c r="N64" s="300"/>
      <c r="O64" s="1116"/>
      <c r="P64" s="272">
        <f>SUM(Q64:Y64)</f>
        <v>16784218.18</v>
      </c>
      <c r="Q64" s="251">
        <v>1353949.68</v>
      </c>
      <c r="R64" s="251">
        <v>145331.81999999998</v>
      </c>
      <c r="S64" s="251">
        <v>4935890.17</v>
      </c>
      <c r="T64" s="251">
        <v>710426.75</v>
      </c>
      <c r="U64" s="251">
        <v>24231</v>
      </c>
      <c r="V64" s="251">
        <v>472063.20999999996</v>
      </c>
      <c r="W64" s="251">
        <v>0</v>
      </c>
      <c r="X64" s="251">
        <v>9750</v>
      </c>
      <c r="Y64" s="251">
        <v>9132575.5499999989</v>
      </c>
      <c r="Z64" s="300"/>
      <c r="AA64" s="1116"/>
      <c r="AB64" s="272">
        <f>SUM(AC64:AK64)</f>
        <v>17645524.050000001</v>
      </c>
      <c r="AC64" s="251">
        <v>1562769.98</v>
      </c>
      <c r="AD64" s="251">
        <v>157988.29</v>
      </c>
      <c r="AE64" s="251">
        <v>5250125.4400000004</v>
      </c>
      <c r="AF64" s="251">
        <v>605219.07999999996</v>
      </c>
      <c r="AG64" s="251">
        <v>37478.5</v>
      </c>
      <c r="AH64" s="251">
        <v>439401.78000000014</v>
      </c>
      <c r="AI64" s="251">
        <v>0</v>
      </c>
      <c r="AJ64" s="251">
        <v>10455.4</v>
      </c>
      <c r="AK64" s="251">
        <v>9582085.5800000001</v>
      </c>
      <c r="AL64" s="300"/>
      <c r="AM64" s="1116"/>
      <c r="AN64" s="275">
        <f>SUM(AO64:AW64)</f>
        <v>20612672.039999999</v>
      </c>
      <c r="AO64" s="251">
        <v>1839915.81</v>
      </c>
      <c r="AP64" s="251">
        <v>141079.34999999998</v>
      </c>
      <c r="AQ64" s="251">
        <v>5503894.8300000001</v>
      </c>
      <c r="AR64" s="251">
        <v>671730.40999999992</v>
      </c>
      <c r="AS64" s="251">
        <v>27524.050000000003</v>
      </c>
      <c r="AT64" s="251">
        <v>434301.07</v>
      </c>
      <c r="AU64" s="251">
        <v>0</v>
      </c>
      <c r="AV64" s="249">
        <v>11258</v>
      </c>
      <c r="AW64" s="251">
        <v>11982968.52</v>
      </c>
      <c r="AX64" s="300"/>
      <c r="AY64" s="1116"/>
      <c r="AZ64" s="854">
        <v>1423799.6176452772</v>
      </c>
      <c r="BA64" s="293">
        <f>SUM(BB64:BJ64)+AZ64</f>
        <v>72601164.297645271</v>
      </c>
      <c r="BB64" s="273">
        <f t="shared" ref="BB64:BJ71" si="46">E64+Q64+AC64+AO64</f>
        <v>5757757.3700000001</v>
      </c>
      <c r="BC64" s="273">
        <f t="shared" si="46"/>
        <v>624271.76</v>
      </c>
      <c r="BD64" s="273">
        <f t="shared" si="46"/>
        <v>19853749.520000003</v>
      </c>
      <c r="BE64" s="273">
        <f t="shared" si="46"/>
        <v>2594932.4699999997</v>
      </c>
      <c r="BF64" s="273">
        <f t="shared" si="46"/>
        <v>95182.55</v>
      </c>
      <c r="BG64" s="273">
        <f t="shared" si="46"/>
        <v>1830448.9900000002</v>
      </c>
      <c r="BH64" s="273">
        <f t="shared" si="46"/>
        <v>0</v>
      </c>
      <c r="BI64" s="273">
        <f t="shared" si="46"/>
        <v>40313.4</v>
      </c>
      <c r="BJ64" s="273">
        <f t="shared" si="46"/>
        <v>40380708.61999999</v>
      </c>
      <c r="BK64" s="300"/>
      <c r="BL64" s="301"/>
    </row>
    <row r="65" spans="1:64" x14ac:dyDescent="0.25">
      <c r="A65" s="1529"/>
      <c r="B65" s="126" t="s">
        <v>107</v>
      </c>
      <c r="C65" s="131" t="s">
        <v>187</v>
      </c>
      <c r="D65" s="273">
        <f>SUM(E65:M65)</f>
        <v>215378.83</v>
      </c>
      <c r="E65" s="253">
        <v>0</v>
      </c>
      <c r="F65" s="253">
        <v>0</v>
      </c>
      <c r="G65" s="253">
        <v>27377.93</v>
      </c>
      <c r="H65" s="253">
        <v>27023.809999999998</v>
      </c>
      <c r="I65" s="253">
        <v>0</v>
      </c>
      <c r="J65" s="253">
        <v>0</v>
      </c>
      <c r="K65" s="253">
        <v>0</v>
      </c>
      <c r="L65" s="253">
        <v>0</v>
      </c>
      <c r="M65" s="253">
        <v>160977.09</v>
      </c>
      <c r="N65" s="302"/>
      <c r="O65" s="374"/>
      <c r="P65" s="273">
        <f>SUM(Q65:Y65)</f>
        <v>187982.7</v>
      </c>
      <c r="Q65" s="253">
        <v>0</v>
      </c>
      <c r="R65" s="253">
        <v>0</v>
      </c>
      <c r="S65" s="253">
        <v>47817.869999999995</v>
      </c>
      <c r="T65" s="253">
        <v>27207.18</v>
      </c>
      <c r="U65" s="253">
        <v>0</v>
      </c>
      <c r="V65" s="253">
        <v>0</v>
      </c>
      <c r="W65" s="253">
        <v>0</v>
      </c>
      <c r="X65" s="253">
        <v>0</v>
      </c>
      <c r="Y65" s="253">
        <v>112957.65000000001</v>
      </c>
      <c r="Z65" s="302"/>
      <c r="AA65" s="374"/>
      <c r="AB65" s="273">
        <f>SUM(AC65:AK65)</f>
        <v>177584.72000000003</v>
      </c>
      <c r="AC65" s="253">
        <v>0</v>
      </c>
      <c r="AD65" s="253">
        <v>0</v>
      </c>
      <c r="AE65" s="253">
        <v>51644.160000000003</v>
      </c>
      <c r="AF65" s="253">
        <v>27057.689999999995</v>
      </c>
      <c r="AG65" s="253">
        <v>0</v>
      </c>
      <c r="AH65" s="253">
        <v>0</v>
      </c>
      <c r="AI65" s="253">
        <v>0</v>
      </c>
      <c r="AJ65" s="253">
        <v>0</v>
      </c>
      <c r="AK65" s="253">
        <v>98882.87000000001</v>
      </c>
      <c r="AL65" s="302"/>
      <c r="AM65" s="374"/>
      <c r="AN65" s="288">
        <f>SUM(AO65:AW65)</f>
        <v>192455.84999999998</v>
      </c>
      <c r="AO65" s="253">
        <v>0</v>
      </c>
      <c r="AP65" s="253">
        <v>0</v>
      </c>
      <c r="AQ65" s="253">
        <v>32996.32</v>
      </c>
      <c r="AR65" s="253">
        <v>27170.79</v>
      </c>
      <c r="AS65" s="253">
        <v>0</v>
      </c>
      <c r="AT65" s="253">
        <v>0</v>
      </c>
      <c r="AU65" s="253">
        <v>0</v>
      </c>
      <c r="AV65" s="253">
        <v>0</v>
      </c>
      <c r="AW65" s="253">
        <v>132288.74</v>
      </c>
      <c r="AX65" s="302"/>
      <c r="AY65" s="374"/>
      <c r="AZ65" s="525">
        <v>3464.0223646046079</v>
      </c>
      <c r="BA65" s="295">
        <f>SUM(BB65:BJ65)+AZ65</f>
        <v>776866.12236460461</v>
      </c>
      <c r="BB65" s="273">
        <f t="shared" si="46"/>
        <v>0</v>
      </c>
      <c r="BC65" s="273">
        <f t="shared" si="46"/>
        <v>0</v>
      </c>
      <c r="BD65" s="273">
        <f t="shared" si="46"/>
        <v>159836.28</v>
      </c>
      <c r="BE65" s="273">
        <f t="shared" si="46"/>
        <v>108459.47</v>
      </c>
      <c r="BF65" s="273">
        <f t="shared" si="46"/>
        <v>0</v>
      </c>
      <c r="BG65" s="273">
        <f t="shared" si="46"/>
        <v>0</v>
      </c>
      <c r="BH65" s="273">
        <f t="shared" si="46"/>
        <v>0</v>
      </c>
      <c r="BI65" s="273">
        <f t="shared" si="46"/>
        <v>0</v>
      </c>
      <c r="BJ65" s="273">
        <f t="shared" si="46"/>
        <v>505106.35</v>
      </c>
      <c r="BK65" s="302"/>
      <c r="BL65" s="303"/>
    </row>
    <row r="66" spans="1:64" x14ac:dyDescent="0.25">
      <c r="A66" s="1529"/>
      <c r="B66" s="126" t="s">
        <v>1316</v>
      </c>
      <c r="C66" s="131" t="s">
        <v>1317</v>
      </c>
      <c r="D66" s="273">
        <f>SUM(E66:M66)</f>
        <v>42494.899999999994</v>
      </c>
      <c r="E66" s="253">
        <v>0</v>
      </c>
      <c r="F66" s="253">
        <v>0</v>
      </c>
      <c r="G66" s="253">
        <v>42494.899999999994</v>
      </c>
      <c r="H66" s="253">
        <v>0</v>
      </c>
      <c r="I66" s="253">
        <v>0</v>
      </c>
      <c r="J66" s="253">
        <v>0</v>
      </c>
      <c r="K66" s="253">
        <v>0</v>
      </c>
      <c r="L66" s="253">
        <v>0</v>
      </c>
      <c r="M66" s="253">
        <v>0</v>
      </c>
      <c r="N66" s="302"/>
      <c r="O66" s="374"/>
      <c r="P66" s="273">
        <f>SUM(Q66:Y66)</f>
        <v>30353.5</v>
      </c>
      <c r="Q66" s="253">
        <v>0</v>
      </c>
      <c r="R66" s="253">
        <v>0</v>
      </c>
      <c r="S66" s="253">
        <v>30353.5</v>
      </c>
      <c r="T66" s="253">
        <v>0</v>
      </c>
      <c r="U66" s="253">
        <v>0</v>
      </c>
      <c r="V66" s="253">
        <v>0</v>
      </c>
      <c r="W66" s="253">
        <v>0</v>
      </c>
      <c r="X66" s="253">
        <v>0</v>
      </c>
      <c r="Y66" s="253">
        <v>0</v>
      </c>
      <c r="Z66" s="302"/>
      <c r="AA66" s="374"/>
      <c r="AB66" s="273">
        <f>SUM(AC66:AK66)</f>
        <v>42494.899999999994</v>
      </c>
      <c r="AC66" s="253">
        <v>0</v>
      </c>
      <c r="AD66" s="253">
        <v>0</v>
      </c>
      <c r="AE66" s="253">
        <v>42494.899999999994</v>
      </c>
      <c r="AF66" s="253">
        <v>0</v>
      </c>
      <c r="AG66" s="253">
        <v>0</v>
      </c>
      <c r="AH66" s="253">
        <v>0</v>
      </c>
      <c r="AI66" s="253">
        <v>0</v>
      </c>
      <c r="AJ66" s="253">
        <v>0</v>
      </c>
      <c r="AK66" s="253">
        <v>0</v>
      </c>
      <c r="AL66" s="302"/>
      <c r="AM66" s="374"/>
      <c r="AN66" s="288">
        <f>SUM(AO66:AW66)</f>
        <v>18395.199999999997</v>
      </c>
      <c r="AO66" s="253">
        <v>0</v>
      </c>
      <c r="AP66" s="253">
        <v>0</v>
      </c>
      <c r="AQ66" s="253">
        <v>18395.199999999997</v>
      </c>
      <c r="AR66" s="253">
        <v>0</v>
      </c>
      <c r="AS66" s="253">
        <v>0</v>
      </c>
      <c r="AT66" s="253">
        <v>0</v>
      </c>
      <c r="AU66" s="253">
        <v>0</v>
      </c>
      <c r="AV66" s="253">
        <v>0</v>
      </c>
      <c r="AW66" s="253">
        <v>0</v>
      </c>
      <c r="AX66" s="302"/>
      <c r="AY66" s="374"/>
      <c r="AZ66" s="525">
        <v>351.35258545204829</v>
      </c>
      <c r="BA66" s="295">
        <f>SUM(BB66:BJ66)+AZ66</f>
        <v>134089.85258545206</v>
      </c>
      <c r="BB66" s="273">
        <f t="shared" si="46"/>
        <v>0</v>
      </c>
      <c r="BC66" s="273">
        <f t="shared" si="46"/>
        <v>0</v>
      </c>
      <c r="BD66" s="273">
        <f t="shared" si="46"/>
        <v>133738.5</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9"/>
      <c r="B67" s="126" t="s">
        <v>108</v>
      </c>
      <c r="C67" s="131" t="s">
        <v>188</v>
      </c>
      <c r="D67" s="273">
        <f>SUM(E67:M67)</f>
        <v>3359302.41</v>
      </c>
      <c r="E67" s="253">
        <v>590645.24</v>
      </c>
      <c r="F67" s="253">
        <v>51930.62999999999</v>
      </c>
      <c r="G67" s="253">
        <v>1509958.8200000008</v>
      </c>
      <c r="H67" s="253">
        <v>132739.92000000001</v>
      </c>
      <c r="I67" s="253">
        <v>1117.53</v>
      </c>
      <c r="J67" s="253">
        <v>179722.27999999994</v>
      </c>
      <c r="K67" s="253">
        <v>0</v>
      </c>
      <c r="L67" s="253">
        <v>4277.29</v>
      </c>
      <c r="M67" s="253">
        <v>888910.69999999984</v>
      </c>
      <c r="N67" s="302"/>
      <c r="O67" s="374"/>
      <c r="P67" s="273">
        <f>SUM(Q67:Y67)</f>
        <v>3235651.3699999996</v>
      </c>
      <c r="Q67" s="253">
        <v>567286.10000000009</v>
      </c>
      <c r="R67" s="253">
        <v>54934.14</v>
      </c>
      <c r="S67" s="253">
        <v>1426287.1599999997</v>
      </c>
      <c r="T67" s="253">
        <v>122439.03</v>
      </c>
      <c r="U67" s="253">
        <v>3070.86</v>
      </c>
      <c r="V67" s="253">
        <v>185285.4</v>
      </c>
      <c r="W67" s="253">
        <v>0</v>
      </c>
      <c r="X67" s="253">
        <v>7897.579999999999</v>
      </c>
      <c r="Y67" s="253">
        <v>868451.1</v>
      </c>
      <c r="Z67" s="302"/>
      <c r="AA67" s="374"/>
      <c r="AB67" s="273">
        <f>SUM(AC67:AK67)</f>
        <v>3373744.87</v>
      </c>
      <c r="AC67" s="253">
        <v>596654.43000000017</v>
      </c>
      <c r="AD67" s="253">
        <v>63605.59</v>
      </c>
      <c r="AE67" s="253">
        <v>1470523.0999999999</v>
      </c>
      <c r="AF67" s="253">
        <v>138807.28999999998</v>
      </c>
      <c r="AG67" s="253">
        <v>3440.17</v>
      </c>
      <c r="AH67" s="253">
        <v>199551.55999999997</v>
      </c>
      <c r="AI67" s="253">
        <v>0</v>
      </c>
      <c r="AJ67" s="253">
        <v>6646.42</v>
      </c>
      <c r="AK67" s="253">
        <v>894516.31</v>
      </c>
      <c r="AL67" s="302"/>
      <c r="AM67" s="374"/>
      <c r="AN67" s="288">
        <f>SUM(AO67:AW67)</f>
        <v>3669553.2299999995</v>
      </c>
      <c r="AO67" s="253">
        <v>609846.31999999995</v>
      </c>
      <c r="AP67" s="253">
        <v>57375.510000000009</v>
      </c>
      <c r="AQ67" s="253">
        <v>1660248.82</v>
      </c>
      <c r="AR67" s="253">
        <v>127896.7</v>
      </c>
      <c r="AS67" s="253">
        <v>12145.009999999998</v>
      </c>
      <c r="AT67" s="253">
        <v>158260.54999999999</v>
      </c>
      <c r="AU67" s="253">
        <v>0</v>
      </c>
      <c r="AV67" s="253">
        <v>15012.11</v>
      </c>
      <c r="AW67" s="253">
        <v>1028768.2100000002</v>
      </c>
      <c r="AX67" s="302"/>
      <c r="AY67" s="374"/>
      <c r="AZ67" s="525">
        <v>300796.98978660593</v>
      </c>
      <c r="BA67" s="295">
        <f>SUM(BB67:BJ67)+AZ67</f>
        <v>13939048.869786607</v>
      </c>
      <c r="BB67" s="273">
        <f t="shared" si="46"/>
        <v>2364432.0900000003</v>
      </c>
      <c r="BC67" s="273">
        <f t="shared" si="46"/>
        <v>227845.87</v>
      </c>
      <c r="BD67" s="273">
        <f t="shared" si="46"/>
        <v>6067017.9000000004</v>
      </c>
      <c r="BE67" s="273">
        <f t="shared" si="46"/>
        <v>521882.94</v>
      </c>
      <c r="BF67" s="273">
        <f t="shared" si="46"/>
        <v>19773.57</v>
      </c>
      <c r="BG67" s="273">
        <f t="shared" si="46"/>
        <v>722819.7899999998</v>
      </c>
      <c r="BH67" s="273">
        <f t="shared" si="46"/>
        <v>0</v>
      </c>
      <c r="BI67" s="273">
        <f t="shared" si="46"/>
        <v>33833.4</v>
      </c>
      <c r="BJ67" s="273">
        <f t="shared" si="46"/>
        <v>3680646.3200000003</v>
      </c>
      <c r="BK67" s="302"/>
      <c r="BL67" s="303"/>
    </row>
    <row r="68" spans="1:64" x14ac:dyDescent="0.25">
      <c r="A68" s="1529"/>
      <c r="B68" s="126" t="s">
        <v>109</v>
      </c>
      <c r="C68" s="131" t="s">
        <v>161</v>
      </c>
      <c r="D68" s="273">
        <f>SUM(E68:O68)</f>
        <v>6586062.733685689</v>
      </c>
      <c r="E68" s="253">
        <v>2567444.0881346855</v>
      </c>
      <c r="F68" s="253">
        <v>96449.613952326486</v>
      </c>
      <c r="G68" s="253">
        <v>2977890.3233270962</v>
      </c>
      <c r="H68" s="253">
        <v>237113.79017885411</v>
      </c>
      <c r="I68" s="253">
        <v>13346.113344998241</v>
      </c>
      <c r="J68" s="253">
        <v>228829.45624382587</v>
      </c>
      <c r="K68" s="253">
        <v>0</v>
      </c>
      <c r="L68" s="253">
        <v>8654.142657581795</v>
      </c>
      <c r="M68" s="253">
        <v>456335.2058463213</v>
      </c>
      <c r="N68" s="253">
        <v>0</v>
      </c>
      <c r="O68" s="254">
        <v>0</v>
      </c>
      <c r="P68" s="273">
        <f>SUM(Q68:AA68)</f>
        <v>6874173.2645978304</v>
      </c>
      <c r="Q68" s="253">
        <v>2757796.8146024435</v>
      </c>
      <c r="R68" s="253">
        <v>95145.811360203123</v>
      </c>
      <c r="S68" s="253">
        <v>3135918.2213639561</v>
      </c>
      <c r="T68" s="253">
        <v>226263.22788616139</v>
      </c>
      <c r="U68" s="253">
        <v>7730.5292791963439</v>
      </c>
      <c r="V68" s="253">
        <v>251772.52176748289</v>
      </c>
      <c r="W68" s="253">
        <v>0</v>
      </c>
      <c r="X68" s="253">
        <v>11026.777376452121</v>
      </c>
      <c r="Y68" s="253">
        <v>388519.36096193379</v>
      </c>
      <c r="Z68" s="253">
        <v>0</v>
      </c>
      <c r="AA68" s="254">
        <v>0</v>
      </c>
      <c r="AB68" s="273">
        <f>SUM(AC68:AM68)</f>
        <v>6146741.0287987189</v>
      </c>
      <c r="AC68" s="253">
        <v>2585954.157371508</v>
      </c>
      <c r="AD68" s="253">
        <v>100007.39836422738</v>
      </c>
      <c r="AE68" s="253">
        <v>2628457.1717322771</v>
      </c>
      <c r="AF68" s="253">
        <v>207641.37452982107</v>
      </c>
      <c r="AG68" s="253">
        <v>6618.3223013031884</v>
      </c>
      <c r="AH68" s="253">
        <v>220723.10782301624</v>
      </c>
      <c r="AI68" s="253">
        <v>0</v>
      </c>
      <c r="AJ68" s="253">
        <v>9907.5637083280089</v>
      </c>
      <c r="AK68" s="253">
        <v>387431.93296823942</v>
      </c>
      <c r="AL68" s="253">
        <v>0</v>
      </c>
      <c r="AM68" s="254">
        <v>0</v>
      </c>
      <c r="AN68" s="288">
        <f>SUM(AO68:AY68)</f>
        <v>6188072.0681875935</v>
      </c>
      <c r="AO68" s="253">
        <v>2598617.7927088384</v>
      </c>
      <c r="AP68" s="253">
        <v>97492.26688624121</v>
      </c>
      <c r="AQ68" s="253">
        <v>2673367.107193986</v>
      </c>
      <c r="AR68" s="253">
        <v>197505.76095745031</v>
      </c>
      <c r="AS68" s="253">
        <v>4255.8733270035318</v>
      </c>
      <c r="AT68" s="253">
        <v>198688.41776614808</v>
      </c>
      <c r="AU68" s="253">
        <v>0</v>
      </c>
      <c r="AV68" s="253">
        <v>11162.036849993379</v>
      </c>
      <c r="AW68" s="253">
        <v>406982.81249793153</v>
      </c>
      <c r="AX68" s="253">
        <v>0</v>
      </c>
      <c r="AY68" s="254">
        <v>0</v>
      </c>
      <c r="AZ68" s="525">
        <v>311875.47603635071</v>
      </c>
      <c r="BA68" s="295">
        <f>SUM(BB68:BL68)+AZ68</f>
        <v>26106924.57130618</v>
      </c>
      <c r="BB68" s="273">
        <f t="shared" si="46"/>
        <v>10509812.852817476</v>
      </c>
      <c r="BC68" s="273">
        <f t="shared" si="46"/>
        <v>389095.0905629982</v>
      </c>
      <c r="BD68" s="273">
        <f t="shared" si="46"/>
        <v>11415632.823617315</v>
      </c>
      <c r="BE68" s="273">
        <f t="shared" si="46"/>
        <v>868524.15355228679</v>
      </c>
      <c r="BF68" s="273">
        <f t="shared" si="46"/>
        <v>31950.838252501308</v>
      </c>
      <c r="BG68" s="273">
        <f t="shared" si="46"/>
        <v>900013.50360047317</v>
      </c>
      <c r="BH68" s="273">
        <f t="shared" si="46"/>
        <v>0</v>
      </c>
      <c r="BI68" s="273">
        <f t="shared" si="46"/>
        <v>40750.5205923553</v>
      </c>
      <c r="BJ68" s="273">
        <f t="shared" si="46"/>
        <v>1639269.3122744262</v>
      </c>
      <c r="BK68" s="273">
        <f t="shared" ref="BK68:BL71" si="47">N68+Z68+AL68+AX68</f>
        <v>0</v>
      </c>
      <c r="BL68" s="299">
        <f t="shared" si="47"/>
        <v>0</v>
      </c>
    </row>
    <row r="69" spans="1:64" s="255" customFormat="1" x14ac:dyDescent="0.25">
      <c r="A69" s="1529"/>
      <c r="B69" s="126" t="s">
        <v>110</v>
      </c>
      <c r="C69" s="131" t="s">
        <v>135</v>
      </c>
      <c r="D69" s="273">
        <f>SUM(E69:O69)</f>
        <v>78605.255842958577</v>
      </c>
      <c r="E69" s="253">
        <v>42198.629558398854</v>
      </c>
      <c r="F69" s="253">
        <v>6691.4050021676767</v>
      </c>
      <c r="G69" s="253">
        <v>22139.697798732006</v>
      </c>
      <c r="H69" s="253">
        <v>3572.8097874589917</v>
      </c>
      <c r="I69" s="253">
        <v>60.275554921129142</v>
      </c>
      <c r="J69" s="253">
        <v>2689.9999129777666</v>
      </c>
      <c r="K69" s="253">
        <v>0</v>
      </c>
      <c r="L69" s="253">
        <v>218.85484459318081</v>
      </c>
      <c r="M69" s="253">
        <v>1033.5833837089715</v>
      </c>
      <c r="N69" s="253">
        <v>0</v>
      </c>
      <c r="O69" s="254">
        <v>0</v>
      </c>
      <c r="P69" s="273">
        <f>SUM(Q69:AA69)</f>
        <v>81313.020286891056</v>
      </c>
      <c r="Q69" s="253">
        <v>43937.672924850689</v>
      </c>
      <c r="R69" s="253">
        <v>7005.176071764974</v>
      </c>
      <c r="S69" s="253">
        <v>22649.216082084764</v>
      </c>
      <c r="T69" s="253">
        <v>3608.2869349413299</v>
      </c>
      <c r="U69" s="253">
        <v>79.082002668124147</v>
      </c>
      <c r="V69" s="253">
        <v>2841.8388815359758</v>
      </c>
      <c r="W69" s="253">
        <v>0</v>
      </c>
      <c r="X69" s="253">
        <v>226.21130995765745</v>
      </c>
      <c r="Y69" s="253">
        <v>965.53607908756226</v>
      </c>
      <c r="Z69" s="253">
        <v>0</v>
      </c>
      <c r="AA69" s="254">
        <v>0</v>
      </c>
      <c r="AB69" s="273">
        <f>SUM(AC69:AM69)</f>
        <v>83741.355414290738</v>
      </c>
      <c r="AC69" s="253">
        <v>45537.736252866904</v>
      </c>
      <c r="AD69" s="253">
        <v>7363.454550306893</v>
      </c>
      <c r="AE69" s="253">
        <v>22950.732284805403</v>
      </c>
      <c r="AF69" s="253">
        <v>3669.037100532737</v>
      </c>
      <c r="AG69" s="253">
        <v>79.082002668124147</v>
      </c>
      <c r="AH69" s="253">
        <v>2910.9443909019601</v>
      </c>
      <c r="AI69" s="253">
        <v>0</v>
      </c>
      <c r="AJ69" s="253">
        <v>229.88954263989578</v>
      </c>
      <c r="AK69" s="253">
        <v>1000.4792895688264</v>
      </c>
      <c r="AL69" s="253">
        <v>0</v>
      </c>
      <c r="AM69" s="254">
        <v>0</v>
      </c>
      <c r="AN69" s="288">
        <f>SUM(AO69:AY69)</f>
        <v>85964.429133379774</v>
      </c>
      <c r="AO69" s="253">
        <v>46802.489445364794</v>
      </c>
      <c r="AP69" s="253">
        <v>7675.7535758858903</v>
      </c>
      <c r="AQ69" s="253">
        <v>23274.400940487743</v>
      </c>
      <c r="AR69" s="253">
        <v>3829.0402222101043</v>
      </c>
      <c r="AS69" s="253">
        <v>86.438468032600809</v>
      </c>
      <c r="AT69" s="253">
        <v>2895.6710718029572</v>
      </c>
      <c r="AU69" s="253">
        <v>0</v>
      </c>
      <c r="AV69" s="253">
        <v>224.37219361653825</v>
      </c>
      <c r="AW69" s="253">
        <v>1176.2632159791342</v>
      </c>
      <c r="AX69" s="253">
        <v>0</v>
      </c>
      <c r="AY69" s="254">
        <v>0</v>
      </c>
      <c r="AZ69" s="525"/>
      <c r="BA69" s="295">
        <f>SUM(BB69:BL69)+AZ69</f>
        <v>329624.06067752017</v>
      </c>
      <c r="BB69" s="273">
        <f t="shared" si="46"/>
        <v>178476.52818148123</v>
      </c>
      <c r="BC69" s="273">
        <f t="shared" si="46"/>
        <v>28735.789200125433</v>
      </c>
      <c r="BD69" s="273">
        <f t="shared" si="46"/>
        <v>91014.047106109909</v>
      </c>
      <c r="BE69" s="273">
        <f t="shared" si="46"/>
        <v>14679.174045143161</v>
      </c>
      <c r="BF69" s="273">
        <f t="shared" si="46"/>
        <v>304.87802828997826</v>
      </c>
      <c r="BG69" s="273">
        <f t="shared" si="46"/>
        <v>11338.454257218658</v>
      </c>
      <c r="BH69" s="273">
        <f t="shared" si="46"/>
        <v>0</v>
      </c>
      <c r="BI69" s="273">
        <f t="shared" si="46"/>
        <v>899.3278908072723</v>
      </c>
      <c r="BJ69" s="273">
        <f t="shared" si="46"/>
        <v>4175.861968344494</v>
      </c>
      <c r="BK69" s="273">
        <f t="shared" si="47"/>
        <v>0</v>
      </c>
      <c r="BL69" s="299">
        <f t="shared" si="47"/>
        <v>0</v>
      </c>
    </row>
    <row r="70" spans="1:64" x14ac:dyDescent="0.25">
      <c r="A70" s="1529"/>
      <c r="B70" s="126" t="s">
        <v>111</v>
      </c>
      <c r="C70" s="131" t="s">
        <v>163</v>
      </c>
      <c r="D70" s="273">
        <f>SUM(E70:O70)</f>
        <v>357280.58962229779</v>
      </c>
      <c r="E70" s="253">
        <v>58485.564538550032</v>
      </c>
      <c r="F70" s="253">
        <v>4593.4450133684741</v>
      </c>
      <c r="G70" s="253">
        <v>122499.60886516003</v>
      </c>
      <c r="H70" s="253">
        <v>14084.498801921054</v>
      </c>
      <c r="I70" s="253">
        <v>14.316877892993835</v>
      </c>
      <c r="J70" s="253">
        <v>336.54104184343555</v>
      </c>
      <c r="K70" s="253">
        <v>0</v>
      </c>
      <c r="L70" s="253">
        <v>307.9721198047539</v>
      </c>
      <c r="M70" s="253">
        <v>156958.64236375695</v>
      </c>
      <c r="N70" s="253">
        <v>0</v>
      </c>
      <c r="O70" s="254">
        <v>0</v>
      </c>
      <c r="P70" s="273">
        <f>SUM(Q70:AA70)</f>
        <v>377181.33118578111</v>
      </c>
      <c r="Q70" s="253">
        <v>66984.527462822327</v>
      </c>
      <c r="R70" s="253">
        <v>4251.785142837487</v>
      </c>
      <c r="S70" s="253">
        <v>136916.82645576273</v>
      </c>
      <c r="T70" s="253">
        <v>15470.68511496527</v>
      </c>
      <c r="U70" s="253">
        <v>51.406143945837158</v>
      </c>
      <c r="V70" s="253">
        <v>1208.3833759001177</v>
      </c>
      <c r="W70" s="253">
        <v>0</v>
      </c>
      <c r="X70" s="253">
        <v>410.74936929735253</v>
      </c>
      <c r="Y70" s="253">
        <v>151886.96812024995</v>
      </c>
      <c r="Z70" s="253">
        <v>0</v>
      </c>
      <c r="AA70" s="254">
        <v>0</v>
      </c>
      <c r="AB70" s="273">
        <f>SUM(AC70:AM70)</f>
        <v>499464.13027833286</v>
      </c>
      <c r="AC70" s="253">
        <v>87510.397913495282</v>
      </c>
      <c r="AD70" s="253">
        <v>5898.924227089331</v>
      </c>
      <c r="AE70" s="253">
        <v>174961.21022534085</v>
      </c>
      <c r="AF70" s="253">
        <v>18419.797055096515</v>
      </c>
      <c r="AG70" s="253">
        <v>217.12142185375217</v>
      </c>
      <c r="AH70" s="253">
        <v>5103.7852011679024</v>
      </c>
      <c r="AI70" s="253">
        <v>0</v>
      </c>
      <c r="AJ70" s="253">
        <v>511.16356775322072</v>
      </c>
      <c r="AK70" s="253">
        <v>206841.73066653591</v>
      </c>
      <c r="AL70" s="253">
        <v>0</v>
      </c>
      <c r="AM70" s="254">
        <v>0</v>
      </c>
      <c r="AN70" s="288">
        <f>SUM(AO70:AY70)</f>
        <v>1241046.5457201023</v>
      </c>
      <c r="AO70" s="253">
        <v>208083.34871614288</v>
      </c>
      <c r="AP70" s="253">
        <v>13382.932815906817</v>
      </c>
      <c r="AQ70" s="253">
        <v>416610.26040038292</v>
      </c>
      <c r="AR70" s="253">
        <v>44711.992338869633</v>
      </c>
      <c r="AS70" s="253">
        <v>1168.2726530789751</v>
      </c>
      <c r="AT70" s="253">
        <v>27462.111415841362</v>
      </c>
      <c r="AU70" s="253">
        <v>0</v>
      </c>
      <c r="AV70" s="253">
        <v>1357.9529275538521</v>
      </c>
      <c r="AW70" s="253">
        <v>528269.67445232556</v>
      </c>
      <c r="AX70" s="253">
        <v>0</v>
      </c>
      <c r="AY70" s="254">
        <v>0</v>
      </c>
      <c r="AZ70" s="525">
        <v>-2267775.5034932652</v>
      </c>
      <c r="BA70" s="295">
        <f>SUM(BB70:BL70)+AZ70</f>
        <v>207197.09331324836</v>
      </c>
      <c r="BB70" s="273">
        <f t="shared" si="46"/>
        <v>421063.8386310105</v>
      </c>
      <c r="BC70" s="273">
        <f t="shared" si="46"/>
        <v>28127.087199202109</v>
      </c>
      <c r="BD70" s="273">
        <f t="shared" si="46"/>
        <v>850987.90594664658</v>
      </c>
      <c r="BE70" s="273">
        <f t="shared" si="46"/>
        <v>92686.973310852467</v>
      </c>
      <c r="BF70" s="273">
        <f t="shared" si="46"/>
        <v>1451.1170967715582</v>
      </c>
      <c r="BG70" s="273">
        <f t="shared" si="46"/>
        <v>34110.821034752815</v>
      </c>
      <c r="BH70" s="273">
        <f t="shared" si="46"/>
        <v>0</v>
      </c>
      <c r="BI70" s="273">
        <f t="shared" si="46"/>
        <v>2587.8379844091792</v>
      </c>
      <c r="BJ70" s="273">
        <f t="shared" si="46"/>
        <v>1043957.0156028684</v>
      </c>
      <c r="BK70" s="273">
        <f t="shared" si="47"/>
        <v>0</v>
      </c>
      <c r="BL70" s="299">
        <f t="shared" si="47"/>
        <v>0</v>
      </c>
    </row>
    <row r="71" spans="1:64" x14ac:dyDescent="0.25">
      <c r="A71" s="1529"/>
      <c r="B71" s="126" t="s">
        <v>112</v>
      </c>
      <c r="C71" s="131" t="s">
        <v>927</v>
      </c>
      <c r="D71" s="273">
        <f>SUM(E71:O71)</f>
        <v>1112656.5677986899</v>
      </c>
      <c r="E71" s="253">
        <v>228762.68917118051</v>
      </c>
      <c r="F71" s="253">
        <v>31909.709634247487</v>
      </c>
      <c r="G71" s="253">
        <v>396625.41543589853</v>
      </c>
      <c r="H71" s="253">
        <v>57361.698701137524</v>
      </c>
      <c r="I71" s="253">
        <v>1097.9462494566246</v>
      </c>
      <c r="J71" s="253">
        <v>39558.825033888701</v>
      </c>
      <c r="K71" s="253">
        <v>0</v>
      </c>
      <c r="L71" s="253">
        <v>1742.1031470473592</v>
      </c>
      <c r="M71" s="253">
        <v>355598.18042583315</v>
      </c>
      <c r="N71" s="253">
        <v>0</v>
      </c>
      <c r="O71" s="254">
        <v>0</v>
      </c>
      <c r="P71" s="273">
        <f>SUM(Q71:AA71)</f>
        <v>-778098.63933109213</v>
      </c>
      <c r="Q71" s="253">
        <v>-159977.42908755489</v>
      </c>
      <c r="R71" s="253">
        <v>-22314.973340768021</v>
      </c>
      <c r="S71" s="253">
        <v>-277366.53429851367</v>
      </c>
      <c r="T71" s="253">
        <v>-40113.958790876903</v>
      </c>
      <c r="U71" s="253">
        <v>-767.81147704099442</v>
      </c>
      <c r="V71" s="253">
        <v>-27664.122805928211</v>
      </c>
      <c r="W71" s="253">
        <v>0</v>
      </c>
      <c r="X71" s="253">
        <v>-1218.280759330597</v>
      </c>
      <c r="Y71" s="253">
        <v>-248675.52877107885</v>
      </c>
      <c r="Z71" s="253">
        <v>0</v>
      </c>
      <c r="AA71" s="254">
        <v>0</v>
      </c>
      <c r="AB71" s="273">
        <f>SUM(AC71:AM71)</f>
        <v>614411.07039843756</v>
      </c>
      <c r="AC71" s="253">
        <v>126323.19152976968</v>
      </c>
      <c r="AD71" s="253">
        <v>17620.602277367347</v>
      </c>
      <c r="AE71" s="253">
        <v>219017.3078538694</v>
      </c>
      <c r="AF71" s="253">
        <v>31675.238990019705</v>
      </c>
      <c r="AG71" s="253">
        <v>606.28800466546704</v>
      </c>
      <c r="AH71" s="253">
        <v>21844.458331704715</v>
      </c>
      <c r="AI71" s="253">
        <v>0</v>
      </c>
      <c r="AJ71" s="253">
        <v>961.99266718885121</v>
      </c>
      <c r="AK71" s="253">
        <v>196361.99074385231</v>
      </c>
      <c r="AL71" s="253">
        <v>0</v>
      </c>
      <c r="AM71" s="254">
        <v>0</v>
      </c>
      <c r="AN71" s="288">
        <f>SUM(AO71:AY71)</f>
        <v>198726.72034563796</v>
      </c>
      <c r="AO71" s="253">
        <v>40858.30279722259</v>
      </c>
      <c r="AP71" s="253">
        <v>5699.2535938932488</v>
      </c>
      <c r="AQ71" s="253">
        <v>70839.529731300703</v>
      </c>
      <c r="AR71" s="253">
        <v>10245.121977650653</v>
      </c>
      <c r="AS71" s="253">
        <v>196.0993747621373</v>
      </c>
      <c r="AT71" s="253">
        <v>7065.4286212185152</v>
      </c>
      <c r="AU71" s="253">
        <v>0</v>
      </c>
      <c r="AV71" s="253">
        <v>311.14941926912161</v>
      </c>
      <c r="AW71" s="253">
        <v>63511.834830321</v>
      </c>
      <c r="AX71" s="253">
        <v>0</v>
      </c>
      <c r="AY71" s="254">
        <v>0</v>
      </c>
      <c r="AZ71" s="525">
        <v>0</v>
      </c>
      <c r="BA71" s="295">
        <f>SUM(BB71:BL71)+AZ71</f>
        <v>1147695.7192116734</v>
      </c>
      <c r="BB71" s="273">
        <f t="shared" si="46"/>
        <v>235966.7544106179</v>
      </c>
      <c r="BC71" s="273">
        <f t="shared" si="46"/>
        <v>32914.592164740061</v>
      </c>
      <c r="BD71" s="273">
        <f t="shared" si="46"/>
        <v>409115.71872255497</v>
      </c>
      <c r="BE71" s="273">
        <f t="shared" si="46"/>
        <v>59168.100877930985</v>
      </c>
      <c r="BF71" s="273">
        <f t="shared" si="46"/>
        <v>1132.5221518432345</v>
      </c>
      <c r="BG71" s="273">
        <f t="shared" si="46"/>
        <v>40804.589180883726</v>
      </c>
      <c r="BH71" s="273">
        <f t="shared" si="46"/>
        <v>0</v>
      </c>
      <c r="BI71" s="273">
        <f t="shared" si="46"/>
        <v>1796.9644741747352</v>
      </c>
      <c r="BJ71" s="273">
        <f t="shared" si="46"/>
        <v>366796.47722892766</v>
      </c>
      <c r="BK71" s="273">
        <f t="shared" si="47"/>
        <v>0</v>
      </c>
      <c r="BL71" s="299">
        <f t="shared" si="47"/>
        <v>0</v>
      </c>
    </row>
    <row r="72" spans="1:64" s="209" customFormat="1" x14ac:dyDescent="0.25">
      <c r="A72" s="1530"/>
      <c r="B72" s="129" t="s">
        <v>460</v>
      </c>
      <c r="C72" s="312" t="s">
        <v>5</v>
      </c>
      <c r="D72" s="274">
        <f>SUM(D64:D71)</f>
        <v>27886731.696949627</v>
      </c>
      <c r="E72" s="274">
        <f t="shared" ref="E72:BG72" si="48">SUM(E64:E71)</f>
        <v>4488658.1114028143</v>
      </c>
      <c r="F72" s="274">
        <f t="shared" si="48"/>
        <v>371447.10360211012</v>
      </c>
      <c r="G72" s="274">
        <f t="shared" si="48"/>
        <v>9262825.7754268888</v>
      </c>
      <c r="H72" s="274">
        <f t="shared" si="48"/>
        <v>1079452.7574693717</v>
      </c>
      <c r="I72" s="274">
        <f t="shared" si="48"/>
        <v>21585.182027268987</v>
      </c>
      <c r="J72" s="274">
        <f t="shared" si="48"/>
        <v>935820.03223253577</v>
      </c>
      <c r="K72" s="274">
        <f t="shared" si="48"/>
        <v>0</v>
      </c>
      <c r="L72" s="274">
        <f t="shared" si="48"/>
        <v>24050.362769027095</v>
      </c>
      <c r="M72" s="274">
        <f>SUM(M64:M71)</f>
        <v>11702892.372019617</v>
      </c>
      <c r="N72" s="274">
        <f>SUM(N68:N71)</f>
        <v>0</v>
      </c>
      <c r="O72" s="274">
        <f>SUM(O68:O71)</f>
        <v>0</v>
      </c>
      <c r="P72" s="276">
        <f t="shared" si="48"/>
        <v>26792774.72673941</v>
      </c>
      <c r="Q72" s="274">
        <f t="shared" si="48"/>
        <v>4629977.3659025617</v>
      </c>
      <c r="R72" s="274">
        <f t="shared" si="48"/>
        <v>284353.75923403754</v>
      </c>
      <c r="S72" s="274">
        <f t="shared" si="48"/>
        <v>9458466.4296032898</v>
      </c>
      <c r="T72" s="274">
        <f t="shared" si="48"/>
        <v>1065301.2011451912</v>
      </c>
      <c r="U72" s="274">
        <f t="shared" si="48"/>
        <v>34395.065948769312</v>
      </c>
      <c r="V72" s="274">
        <f t="shared" si="48"/>
        <v>885507.23121899064</v>
      </c>
      <c r="W72" s="274">
        <f t="shared" si="48"/>
        <v>0</v>
      </c>
      <c r="X72" s="274">
        <f t="shared" si="48"/>
        <v>28093.037296376533</v>
      </c>
      <c r="Y72" s="274">
        <f>SUM(Y64:Y71)</f>
        <v>10406680.636390194</v>
      </c>
      <c r="Z72" s="274">
        <f>SUM(Z68:Z71)</f>
        <v>0</v>
      </c>
      <c r="AA72" s="282">
        <f>SUM(AA68:AA71)</f>
        <v>0</v>
      </c>
      <c r="AB72" s="276">
        <f>SUM(AB64:AB71)</f>
        <v>28583706.12488978</v>
      </c>
      <c r="AC72" s="274">
        <f t="shared" si="48"/>
        <v>5004749.8930676393</v>
      </c>
      <c r="AD72" s="274">
        <f t="shared" si="48"/>
        <v>352484.25941899093</v>
      </c>
      <c r="AE72" s="274">
        <f t="shared" si="48"/>
        <v>9860174.022096293</v>
      </c>
      <c r="AF72" s="274">
        <f t="shared" si="48"/>
        <v>1032489.5076754699</v>
      </c>
      <c r="AG72" s="274">
        <f t="shared" si="48"/>
        <v>48439.48373049053</v>
      </c>
      <c r="AH72" s="274">
        <f t="shared" si="48"/>
        <v>889535.63574679091</v>
      </c>
      <c r="AI72" s="274">
        <f t="shared" si="48"/>
        <v>0</v>
      </c>
      <c r="AJ72" s="274">
        <f t="shared" si="48"/>
        <v>28712.429485909975</v>
      </c>
      <c r="AK72" s="274">
        <f>SUM(AK64:AK71)</f>
        <v>11367120.893668197</v>
      </c>
      <c r="AL72" s="274">
        <f>SUM(AL68:AL71)</f>
        <v>0</v>
      </c>
      <c r="AM72" s="274">
        <f>SUM(AM68:AM71)</f>
        <v>0</v>
      </c>
      <c r="AN72" s="276">
        <f t="shared" si="48"/>
        <v>32206886.083386712</v>
      </c>
      <c r="AO72" s="274">
        <f t="shared" si="48"/>
        <v>5344124.0636675684</v>
      </c>
      <c r="AP72" s="274">
        <f t="shared" si="48"/>
        <v>322705.06687192718</v>
      </c>
      <c r="AQ72" s="274">
        <f t="shared" si="48"/>
        <v>10399626.468266157</v>
      </c>
      <c r="AR72" s="274">
        <f t="shared" si="48"/>
        <v>1083089.8154961807</v>
      </c>
      <c r="AS72" s="274">
        <f t="shared" si="48"/>
        <v>45375.743822877244</v>
      </c>
      <c r="AT72" s="274">
        <f t="shared" si="48"/>
        <v>828673.24887501099</v>
      </c>
      <c r="AU72" s="274">
        <f t="shared" si="48"/>
        <v>0</v>
      </c>
      <c r="AV72" s="274">
        <f t="shared" si="48"/>
        <v>39325.621390432898</v>
      </c>
      <c r="AW72" s="274">
        <f>SUM(AW64:AW71)</f>
        <v>14143966.054996558</v>
      </c>
      <c r="AX72" s="274">
        <f>SUM(AX68:AX71)</f>
        <v>0</v>
      </c>
      <c r="AY72" s="282">
        <f>SUM(AY68:AY71)</f>
        <v>0</v>
      </c>
      <c r="AZ72" s="298">
        <f>SUM(AZ64:AZ71)</f>
        <v>-227488.04507497465</v>
      </c>
      <c r="BA72" s="296">
        <f t="shared" si="48"/>
        <v>115242610.58689055</v>
      </c>
      <c r="BB72" s="274">
        <f t="shared" si="48"/>
        <v>19467509.434040587</v>
      </c>
      <c r="BC72" s="274">
        <f>SUM(BC64:BC71)</f>
        <v>1330990.1891270657</v>
      </c>
      <c r="BD72" s="274">
        <f t="shared" si="48"/>
        <v>38981092.695392631</v>
      </c>
      <c r="BE72" s="274">
        <f t="shared" si="48"/>
        <v>4260333.2817862136</v>
      </c>
      <c r="BF72" s="274">
        <f t="shared" si="48"/>
        <v>149795.47552940605</v>
      </c>
      <c r="BG72" s="274">
        <f t="shared" si="48"/>
        <v>3539536.1480733287</v>
      </c>
      <c r="BH72" s="274">
        <f>SUM(BH64:BH71)</f>
        <v>0</v>
      </c>
      <c r="BI72" s="274">
        <f>SUM(BI64:BI71)</f>
        <v>120181.45094174649</v>
      </c>
      <c r="BJ72" s="274">
        <f>SUM(BJ64:BJ71)</f>
        <v>47620659.95707456</v>
      </c>
      <c r="BK72" s="274">
        <f>SUM(BK68:BK71)</f>
        <v>0</v>
      </c>
      <c r="BL72" s="298">
        <f>SUM(BL68:BL71)</f>
        <v>0</v>
      </c>
    </row>
    <row r="73" spans="1:64" ht="14.85" customHeight="1" x14ac:dyDescent="0.25">
      <c r="A73" s="1526" t="s">
        <v>6</v>
      </c>
      <c r="B73" s="126" t="s">
        <v>118</v>
      </c>
      <c r="C73" s="131" t="s">
        <v>189</v>
      </c>
      <c r="D73" s="272">
        <f>SUM(E73:O73)</f>
        <v>86043.136945801132</v>
      </c>
      <c r="E73" s="251">
        <v>27232.687241724409</v>
      </c>
      <c r="F73" s="251">
        <v>5208.3788881139089</v>
      </c>
      <c r="G73" s="251">
        <v>30225.62685002061</v>
      </c>
      <c r="H73" s="251">
        <v>7003.0586318582964</v>
      </c>
      <c r="I73" s="251">
        <v>0.10452188870174386</v>
      </c>
      <c r="J73" s="251">
        <v>3615.3089429255087</v>
      </c>
      <c r="K73" s="251">
        <v>0</v>
      </c>
      <c r="L73" s="251">
        <v>1054.7944406920499</v>
      </c>
      <c r="M73" s="251">
        <v>11703.177428577661</v>
      </c>
      <c r="N73" s="251">
        <v>0</v>
      </c>
      <c r="O73" s="252">
        <v>0</v>
      </c>
      <c r="P73" s="272">
        <f>SUM(Q73:AA73)</f>
        <v>91384.969863699516</v>
      </c>
      <c r="Q73" s="251">
        <v>29000.051263613532</v>
      </c>
      <c r="R73" s="251">
        <v>4461.5610752268067</v>
      </c>
      <c r="S73" s="251">
        <v>36743.172412448053</v>
      </c>
      <c r="T73" s="251">
        <v>6748.4739423767423</v>
      </c>
      <c r="U73" s="251">
        <v>9.5792179624029608</v>
      </c>
      <c r="V73" s="251">
        <v>4022.0229746523969</v>
      </c>
      <c r="W73" s="251">
        <v>0</v>
      </c>
      <c r="X73" s="251">
        <v>1164.2936900984844</v>
      </c>
      <c r="Y73" s="251">
        <v>9235.8152873211111</v>
      </c>
      <c r="Z73" s="251">
        <v>0</v>
      </c>
      <c r="AA73" s="252">
        <v>0</v>
      </c>
      <c r="AB73" s="272">
        <f>SUM(AC73:AM73)</f>
        <v>97212.87496416684</v>
      </c>
      <c r="AC73" s="251">
        <v>32046.407799922235</v>
      </c>
      <c r="AD73" s="251">
        <v>3844.9400714446683</v>
      </c>
      <c r="AE73" s="251">
        <v>38919.143614157154</v>
      </c>
      <c r="AF73" s="251">
        <v>7293.7317842436269</v>
      </c>
      <c r="AG73" s="251">
        <v>0</v>
      </c>
      <c r="AH73" s="251">
        <v>3756.7301417881613</v>
      </c>
      <c r="AI73" s="251">
        <v>0</v>
      </c>
      <c r="AJ73" s="251">
        <v>1036.2229285876483</v>
      </c>
      <c r="AK73" s="251">
        <v>10315.698624023335</v>
      </c>
      <c r="AL73" s="251">
        <v>0</v>
      </c>
      <c r="AM73" s="252">
        <v>0</v>
      </c>
      <c r="AN73" s="275">
        <f>SUM(AO73:AY73)</f>
        <v>101752.00511527415</v>
      </c>
      <c r="AO73" s="251">
        <v>32388.584674671107</v>
      </c>
      <c r="AP73" s="251">
        <v>4459.3321302703162</v>
      </c>
      <c r="AQ73" s="251">
        <v>39883.837647033622</v>
      </c>
      <c r="AR73" s="251">
        <v>7462.3752044313278</v>
      </c>
      <c r="AS73" s="251">
        <v>5.1796213180775354E-2</v>
      </c>
      <c r="AT73" s="251">
        <v>4938.9023431570231</v>
      </c>
      <c r="AU73" s="251">
        <v>0</v>
      </c>
      <c r="AV73" s="249">
        <v>1539.3561869741725</v>
      </c>
      <c r="AW73" s="251">
        <v>11079.565132523398</v>
      </c>
      <c r="AX73" s="251">
        <v>0</v>
      </c>
      <c r="AY73" s="252">
        <v>0</v>
      </c>
      <c r="AZ73" s="854">
        <v>26.51</v>
      </c>
      <c r="BA73" s="293">
        <f>SUM(BB73:BL73)+AZ73</f>
        <v>376419.49688894168</v>
      </c>
      <c r="BB73" s="273">
        <f t="shared" ref="BB73:BL76" si="49">E73+Q73+AC73+AO73</f>
        <v>120667.73097993128</v>
      </c>
      <c r="BC73" s="273">
        <f t="shared" si="49"/>
        <v>17974.212165055698</v>
      </c>
      <c r="BD73" s="273">
        <f t="shared" si="49"/>
        <v>145771.78052365943</v>
      </c>
      <c r="BE73" s="273">
        <f t="shared" si="49"/>
        <v>28507.639562909993</v>
      </c>
      <c r="BF73" s="273">
        <f t="shared" si="49"/>
        <v>9.7355360642854798</v>
      </c>
      <c r="BG73" s="273">
        <f t="shared" si="49"/>
        <v>16332.964402523088</v>
      </c>
      <c r="BH73" s="273">
        <f t="shared" si="49"/>
        <v>0</v>
      </c>
      <c r="BI73" s="273">
        <f t="shared" si="49"/>
        <v>4794.6672463523555</v>
      </c>
      <c r="BJ73" s="273">
        <f t="shared" si="49"/>
        <v>42334.256472445501</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9.9138198782327561E-2</v>
      </c>
      <c r="E75" s="253">
        <v>5.2415875464001914E-2</v>
      </c>
      <c r="F75" s="253">
        <v>1.0730403591549685E-2</v>
      </c>
      <c r="G75" s="253">
        <v>0</v>
      </c>
      <c r="H75" s="253">
        <v>2.5261516135226276E-2</v>
      </c>
      <c r="I75" s="253">
        <v>0</v>
      </c>
      <c r="J75" s="253">
        <v>0</v>
      </c>
      <c r="K75" s="253">
        <v>0</v>
      </c>
      <c r="L75" s="253">
        <v>0</v>
      </c>
      <c r="M75" s="253">
        <v>1.0730403591549685E-2</v>
      </c>
      <c r="N75" s="253">
        <v>0</v>
      </c>
      <c r="O75" s="254">
        <v>0</v>
      </c>
      <c r="P75" s="273">
        <f>SUM(Q75:AA75)</f>
        <v>0.61157417808166736</v>
      </c>
      <c r="Q75" s="253">
        <v>0.32334858156654711</v>
      </c>
      <c r="R75" s="253">
        <v>6.6194845554894174E-2</v>
      </c>
      <c r="S75" s="253">
        <v>0</v>
      </c>
      <c r="T75" s="253">
        <v>0.1558359054053319</v>
      </c>
      <c r="U75" s="253">
        <v>0</v>
      </c>
      <c r="V75" s="253">
        <v>0</v>
      </c>
      <c r="W75" s="253">
        <v>0</v>
      </c>
      <c r="X75" s="253">
        <v>0</v>
      </c>
      <c r="Y75" s="253">
        <v>6.6194845554894174E-2</v>
      </c>
      <c r="Z75" s="253">
        <v>0</v>
      </c>
      <c r="AA75" s="254">
        <v>0</v>
      </c>
      <c r="AB75" s="273">
        <f>SUM(AC75:AM75)</f>
        <v>2.3621547725555203</v>
      </c>
      <c r="AC75" s="253">
        <v>1.1305685277945416</v>
      </c>
      <c r="AD75" s="253">
        <v>0.23144622662023859</v>
      </c>
      <c r="AE75" s="253">
        <v>0</v>
      </c>
      <c r="AF75" s="253">
        <v>0.76869379152050143</v>
      </c>
      <c r="AG75" s="253">
        <v>0</v>
      </c>
      <c r="AH75" s="253">
        <v>0</v>
      </c>
      <c r="AI75" s="253">
        <v>0</v>
      </c>
      <c r="AJ75" s="253">
        <v>0</v>
      </c>
      <c r="AK75" s="253">
        <v>0.23144622662023859</v>
      </c>
      <c r="AL75" s="253">
        <v>0</v>
      </c>
      <c r="AM75" s="254">
        <v>0</v>
      </c>
      <c r="AN75" s="288">
        <f>SUM(AO75:AY75)</f>
        <v>12.44099315880606</v>
      </c>
      <c r="AO75" s="253">
        <v>6.6888668980457888</v>
      </c>
      <c r="AP75" s="253">
        <v>1.3693225716602089</v>
      </c>
      <c r="AQ75" s="253">
        <v>0</v>
      </c>
      <c r="AR75" s="253">
        <v>3.0134811174398539</v>
      </c>
      <c r="AS75" s="253">
        <v>0</v>
      </c>
      <c r="AT75" s="253">
        <v>0</v>
      </c>
      <c r="AU75" s="253">
        <v>0</v>
      </c>
      <c r="AV75" s="253">
        <v>0</v>
      </c>
      <c r="AW75" s="253">
        <v>1.3693225716602089</v>
      </c>
      <c r="AX75" s="253">
        <v>0</v>
      </c>
      <c r="AY75" s="254">
        <v>0</v>
      </c>
      <c r="AZ75" s="525">
        <v>-2048.1600749606996</v>
      </c>
      <c r="BA75" s="295">
        <f>SUM(BB75:BL75)+AZ75</f>
        <v>-2032.6462146524741</v>
      </c>
      <c r="BB75" s="273">
        <f t="shared" si="49"/>
        <v>8.1951998828708792</v>
      </c>
      <c r="BC75" s="273">
        <f t="shared" si="49"/>
        <v>1.6776940474268913</v>
      </c>
      <c r="BD75" s="273">
        <f t="shared" si="49"/>
        <v>0</v>
      </c>
      <c r="BE75" s="273">
        <f t="shared" si="49"/>
        <v>3.9632723305009137</v>
      </c>
      <c r="BF75" s="273">
        <f t="shared" si="49"/>
        <v>0</v>
      </c>
      <c r="BG75" s="273">
        <f t="shared" si="49"/>
        <v>0</v>
      </c>
      <c r="BH75" s="273">
        <f t="shared" si="49"/>
        <v>0</v>
      </c>
      <c r="BI75" s="273">
        <f t="shared" si="49"/>
        <v>0</v>
      </c>
      <c r="BJ75" s="273">
        <f t="shared" si="49"/>
        <v>1.6776940474268913</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86043.236083999916</v>
      </c>
      <c r="E77" s="277">
        <f t="shared" ref="E77:BL77" si="50">SUM(E73:E76)</f>
        <v>27232.739657599872</v>
      </c>
      <c r="F77" s="277">
        <f t="shared" si="50"/>
        <v>5208.3896185175008</v>
      </c>
      <c r="G77" s="277">
        <f t="shared" si="50"/>
        <v>30225.62685002061</v>
      </c>
      <c r="H77" s="277">
        <f t="shared" si="50"/>
        <v>7003.0838933744317</v>
      </c>
      <c r="I77" s="277">
        <f t="shared" si="50"/>
        <v>0.10452188870174386</v>
      </c>
      <c r="J77" s="277">
        <f t="shared" si="50"/>
        <v>3615.3089429255087</v>
      </c>
      <c r="K77" s="277">
        <f t="shared" si="50"/>
        <v>0</v>
      </c>
      <c r="L77" s="277">
        <f t="shared" si="50"/>
        <v>1054.7944406920499</v>
      </c>
      <c r="M77" s="277">
        <f t="shared" si="50"/>
        <v>11703.188158981253</v>
      </c>
      <c r="N77" s="277">
        <f t="shared" si="50"/>
        <v>0</v>
      </c>
      <c r="O77" s="283">
        <f t="shared" si="50"/>
        <v>0</v>
      </c>
      <c r="P77" s="277">
        <f t="shared" si="50"/>
        <v>91385.581437877598</v>
      </c>
      <c r="Q77" s="277">
        <f t="shared" si="50"/>
        <v>29000.374612195097</v>
      </c>
      <c r="R77" s="277">
        <f t="shared" si="50"/>
        <v>4461.6272700723612</v>
      </c>
      <c r="S77" s="277">
        <f t="shared" si="50"/>
        <v>36743.172412448053</v>
      </c>
      <c r="T77" s="277">
        <f t="shared" si="50"/>
        <v>6748.6297782821475</v>
      </c>
      <c r="U77" s="277">
        <f t="shared" si="50"/>
        <v>9.5792179624029608</v>
      </c>
      <c r="V77" s="277">
        <f t="shared" si="50"/>
        <v>4022.0229746523969</v>
      </c>
      <c r="W77" s="277">
        <f t="shared" si="50"/>
        <v>0</v>
      </c>
      <c r="X77" s="277">
        <f t="shared" si="50"/>
        <v>1164.2936900984844</v>
      </c>
      <c r="Y77" s="277">
        <f>SUM(Y73:Y76)</f>
        <v>9235.8814821666656</v>
      </c>
      <c r="Z77" s="277">
        <f>SUM(Z73:Z76)</f>
        <v>0</v>
      </c>
      <c r="AA77" s="283">
        <f t="shared" si="50"/>
        <v>0</v>
      </c>
      <c r="AB77" s="277">
        <f t="shared" si="50"/>
        <v>97215.237118939389</v>
      </c>
      <c r="AC77" s="277">
        <f t="shared" si="50"/>
        <v>32047.53836845003</v>
      </c>
      <c r="AD77" s="277">
        <f t="shared" si="50"/>
        <v>3845.1715176712887</v>
      </c>
      <c r="AE77" s="277">
        <f t="shared" si="50"/>
        <v>38919.143614157154</v>
      </c>
      <c r="AF77" s="277">
        <f t="shared" si="50"/>
        <v>7294.5004780351474</v>
      </c>
      <c r="AG77" s="277">
        <f t="shared" si="50"/>
        <v>0</v>
      </c>
      <c r="AH77" s="277">
        <f t="shared" si="50"/>
        <v>3756.7301417881613</v>
      </c>
      <c r="AI77" s="277">
        <f t="shared" si="50"/>
        <v>0</v>
      </c>
      <c r="AJ77" s="277">
        <f t="shared" si="50"/>
        <v>1036.2229285876483</v>
      </c>
      <c r="AK77" s="277">
        <f t="shared" si="50"/>
        <v>10315.930070249955</v>
      </c>
      <c r="AL77" s="277">
        <f t="shared" si="50"/>
        <v>0</v>
      </c>
      <c r="AM77" s="283">
        <f t="shared" si="50"/>
        <v>0</v>
      </c>
      <c r="AN77" s="849">
        <f t="shared" si="50"/>
        <v>101764.44610843295</v>
      </c>
      <c r="AO77" s="277">
        <f t="shared" si="50"/>
        <v>32395.273541569153</v>
      </c>
      <c r="AP77" s="277">
        <f t="shared" si="50"/>
        <v>4460.7014528419768</v>
      </c>
      <c r="AQ77" s="277">
        <f t="shared" si="50"/>
        <v>39883.837647033622</v>
      </c>
      <c r="AR77" s="277">
        <f t="shared" si="50"/>
        <v>7465.3886855487681</v>
      </c>
      <c r="AS77" s="277">
        <f t="shared" si="50"/>
        <v>5.1796213180775354E-2</v>
      </c>
      <c r="AT77" s="277">
        <f t="shared" si="50"/>
        <v>4938.9023431570231</v>
      </c>
      <c r="AU77" s="277">
        <f t="shared" si="50"/>
        <v>0</v>
      </c>
      <c r="AV77" s="277">
        <f t="shared" si="50"/>
        <v>1539.3561869741725</v>
      </c>
      <c r="AW77" s="277">
        <f>SUM(AW73:AW76)</f>
        <v>11080.934455095057</v>
      </c>
      <c r="AX77" s="277">
        <f t="shared" si="50"/>
        <v>0</v>
      </c>
      <c r="AY77" s="283">
        <f t="shared" si="50"/>
        <v>0</v>
      </c>
      <c r="AZ77" s="304">
        <f t="shared" si="50"/>
        <v>-2021.6500749606996</v>
      </c>
      <c r="BA77" s="296">
        <f t="shared" si="50"/>
        <v>374386.85067428922</v>
      </c>
      <c r="BB77" s="274">
        <f t="shared" si="50"/>
        <v>120675.92617981415</v>
      </c>
      <c r="BC77" s="274">
        <f t="shared" si="50"/>
        <v>17975.889859103125</v>
      </c>
      <c r="BD77" s="274">
        <f t="shared" si="50"/>
        <v>145771.78052365943</v>
      </c>
      <c r="BE77" s="274">
        <f t="shared" si="50"/>
        <v>28511.602835240494</v>
      </c>
      <c r="BF77" s="274">
        <f t="shared" si="50"/>
        <v>9.7355360642854798</v>
      </c>
      <c r="BG77" s="274">
        <f t="shared" si="50"/>
        <v>16332.964402523088</v>
      </c>
      <c r="BH77" s="274">
        <f t="shared" si="50"/>
        <v>0</v>
      </c>
      <c r="BI77" s="274">
        <f t="shared" si="50"/>
        <v>4794.6672463523555</v>
      </c>
      <c r="BJ77" s="274">
        <f>SUM(BJ73:BJ76)</f>
        <v>42335.934166492931</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51058688.34314508</v>
      </c>
      <c r="E78" s="272">
        <f>E20+SUM(E22:E23,E27)+SUM(E29:E32)+E37+E41+E46+E51+SUM(E56:E57)+SUM(E59:E60)+SUM(E64:E68)+E73</f>
        <v>11574605.747183902</v>
      </c>
      <c r="F78" s="272">
        <f>F20+SUM(F22:F23,F27)+SUM(F29:F32)+F37+F41+F46+F51+SUM(F56:F57)+SUM(F59:F60)+SUM(F64:F68)+F73</f>
        <v>1876997.3232593003</v>
      </c>
      <c r="G78" s="272">
        <f t="shared" ref="G78:O78" si="51">G20+SUM(G22:G23,G27)+SUM(G29:G32)+G37+G41+G46+G51+SUM(G56:G57)+SUM(G59:G60)+SUM(G64:G68)+G73</f>
        <v>18256029.819409318</v>
      </c>
      <c r="H78" s="272">
        <f t="shared" si="51"/>
        <v>2911517.3795921109</v>
      </c>
      <c r="I78" s="272">
        <f t="shared" si="51"/>
        <v>27017.747033538653</v>
      </c>
      <c r="J78" s="272">
        <f t="shared" si="51"/>
        <v>2055795.6427616545</v>
      </c>
      <c r="K78" s="272">
        <f t="shared" si="51"/>
        <v>0</v>
      </c>
      <c r="L78" s="272">
        <f t="shared" si="51"/>
        <v>198977.16864338872</v>
      </c>
      <c r="M78" s="272">
        <f>M20+SUM(M22:M23,M27)+SUM(M29:M32)+M37+M41+M46+M51+SUM(M56:M57)+SUM(M59:M60)+SUM(M64:M68)+M73</f>
        <v>14157747.515261866</v>
      </c>
      <c r="N78" s="272">
        <f t="shared" si="51"/>
        <v>0</v>
      </c>
      <c r="O78" s="284">
        <f t="shared" si="51"/>
        <v>0</v>
      </c>
      <c r="P78" s="272">
        <f>P20+SUM(P22:P23,P27)+SUM(P29:P32)+P37+P41+P46+P51+SUM(P56:P57)+SUM(P59:P60)+SUM(P64:P68)+P73</f>
        <v>54120155.490849301</v>
      </c>
      <c r="Q78" s="272">
        <f t="shared" ref="Q78:AA78" si="52">Q20+SUM(Q22:Q23,Q27)+SUM(Q29:Q32)+Q37+Q41+Q46+Q51+SUM(Q56:Q57)+SUM(Q59:Q60)+SUM(Q64:Q68)+Q73</f>
        <v>12656749.641999697</v>
      </c>
      <c r="R78" s="272">
        <f t="shared" si="52"/>
        <v>1703710.7209198514</v>
      </c>
      <c r="S78" s="272">
        <f t="shared" si="52"/>
        <v>20604427.81190142</v>
      </c>
      <c r="T78" s="272">
        <f t="shared" si="52"/>
        <v>3389321.0377966994</v>
      </c>
      <c r="U78" s="272">
        <f t="shared" si="52"/>
        <v>41478.580151711321</v>
      </c>
      <c r="V78" s="272">
        <f t="shared" si="52"/>
        <v>2175938.402000118</v>
      </c>
      <c r="W78" s="272">
        <f t="shared" si="52"/>
        <v>0</v>
      </c>
      <c r="X78" s="272">
        <f t="shared" si="52"/>
        <v>229282.96424676458</v>
      </c>
      <c r="Y78" s="272">
        <f t="shared" si="52"/>
        <v>13319246.33183304</v>
      </c>
      <c r="Z78" s="272">
        <f t="shared" si="52"/>
        <v>0</v>
      </c>
      <c r="AA78" s="284">
        <f t="shared" si="52"/>
        <v>0</v>
      </c>
      <c r="AB78" s="272">
        <f>AB20+SUM(AB22:AB23,AB27)+SUM(AB29:AB32)+AB37+AB41+AB46+AB51+SUM(AB56:AB57)+SUM(AB59:AB60)+SUM(AB64:AB68)+AB73</f>
        <v>55409246.060430616</v>
      </c>
      <c r="AC78" s="272">
        <f t="shared" ref="AC78:AM78" si="53">AC20+SUM(AC22:AC23,AC27)+SUM(AC29:AC32)+AC37+AC41+AC46+AC51+SUM(AC56:AC57)+SUM(AC59:AC60)+SUM(AC64:AC68)+AC73</f>
        <v>13449565.368491944</v>
      </c>
      <c r="AD78" s="272">
        <f t="shared" si="53"/>
        <v>1878439.6696740715</v>
      </c>
      <c r="AE78" s="272">
        <f t="shared" si="53"/>
        <v>20073930.168395676</v>
      </c>
      <c r="AF78" s="272">
        <f t="shared" si="53"/>
        <v>3209091.801452233</v>
      </c>
      <c r="AG78" s="272">
        <f t="shared" si="53"/>
        <v>53176.098815020894</v>
      </c>
      <c r="AH78" s="272">
        <f t="shared" si="53"/>
        <v>2118299.5661878199</v>
      </c>
      <c r="AI78" s="272">
        <f t="shared" si="53"/>
        <v>0</v>
      </c>
      <c r="AJ78" s="272">
        <f t="shared" si="53"/>
        <v>226272.77488441087</v>
      </c>
      <c r="AK78" s="272">
        <f t="shared" si="53"/>
        <v>14400470.612529447</v>
      </c>
      <c r="AL78" s="272">
        <f t="shared" si="53"/>
        <v>0</v>
      </c>
      <c r="AM78" s="272">
        <f t="shared" si="53"/>
        <v>0</v>
      </c>
      <c r="AN78" s="275">
        <f>AN20+SUM(AN22:AN23,AN27)+SUM(AN29:AN32)+AN37+AN41+AN46+AN51+SUM(AN56:AN57)+SUM(AN59:AN60)+SUM(AN64:AN68)+AN73</f>
        <v>58852915.79063651</v>
      </c>
      <c r="AO78" s="272">
        <f t="shared" ref="AO78:AY78" si="54">AO20+SUM(AO22:AO23,AO27)+SUM(AO29:AO32)+AO37+AO41+AO46+AO51+SUM(AO56:AO57)+SUM(AO59:AO60)+SUM(AO64:AO68)+AO73</f>
        <v>13553046.382872526</v>
      </c>
      <c r="AP78" s="272">
        <f t="shared" si="54"/>
        <v>1773760.9108136487</v>
      </c>
      <c r="AQ78" s="272">
        <f t="shared" si="54"/>
        <v>21553680.59024613</v>
      </c>
      <c r="AR78" s="272">
        <f t="shared" si="54"/>
        <v>2988169.8771498627</v>
      </c>
      <c r="AS78" s="272">
        <f t="shared" si="54"/>
        <v>51263.795767818439</v>
      </c>
      <c r="AT78" s="272">
        <f t="shared" si="54"/>
        <v>2008175.3540893449</v>
      </c>
      <c r="AU78" s="272">
        <f t="shared" si="54"/>
        <v>0</v>
      </c>
      <c r="AV78" s="272">
        <f t="shared" si="54"/>
        <v>289681.55174930405</v>
      </c>
      <c r="AW78" s="272">
        <f t="shared" si="54"/>
        <v>16635137.327947881</v>
      </c>
      <c r="AX78" s="272">
        <f t="shared" si="54"/>
        <v>0</v>
      </c>
      <c r="AY78" s="284">
        <f t="shared" si="54"/>
        <v>0</v>
      </c>
      <c r="AZ78" s="297">
        <f>AZ20+SUM(AZ22:AZ23,AZ27)+SUM(AZ29:AZ32)+AZ37+AZ41+AZ46+AZ51+SUM(AZ56:AZ57)+SUM(AZ59:AZ60)+SUM(AZ64:AZ68)+AZ73</f>
        <v>4386307.9786812169</v>
      </c>
      <c r="BA78" s="293">
        <f>BA20+SUM(BA22:BA23,BA27)+SUM(BA29:BA32)+BA37+BA41+BA46+BA51+SUM(BA56:BA57)+SUM(BA59:BA60)+SUM(BA64:BA68)+BA73</f>
        <v>223827313.66374272</v>
      </c>
      <c r="BB78" s="272">
        <f t="shared" ref="BB78:BL78" si="55">BB20+SUM(BB22:BB23,BB27)+SUM(BB29:BB32)+BB37+BB41+BB46+BB51+SUM(BB56:BB57)+SUM(BB59:BB60)+SUM(BB64:BB68)+BB73</f>
        <v>51233967.140548073</v>
      </c>
      <c r="BC78" s="272">
        <f t="shared" si="55"/>
        <v>7232908.6246668724</v>
      </c>
      <c r="BD78" s="272">
        <f t="shared" si="55"/>
        <v>80488068.38995254</v>
      </c>
      <c r="BE78" s="272">
        <f t="shared" si="55"/>
        <v>12498100.095990907</v>
      </c>
      <c r="BF78" s="272">
        <f t="shared" si="55"/>
        <v>172936.22176808931</v>
      </c>
      <c r="BG78" s="272">
        <f t="shared" si="55"/>
        <v>8358208.9650389384</v>
      </c>
      <c r="BH78" s="272">
        <f t="shared" si="55"/>
        <v>0</v>
      </c>
      <c r="BI78" s="272">
        <f t="shared" si="55"/>
        <v>944214.45952386828</v>
      </c>
      <c r="BJ78" s="272">
        <f>BJ20+SUM(BJ22:BJ23,BJ27)+SUM(BJ29:BJ32)+BJ37+BJ41+BJ46+BJ51+SUM(BJ56:BJ57)+SUM(BJ59:BJ60)+SUM(BJ64:BJ68)+BJ73</f>
        <v>58512601.787572227</v>
      </c>
      <c r="BK78" s="272">
        <f t="shared" si="55"/>
        <v>0</v>
      </c>
      <c r="BL78" s="297">
        <f t="shared" si="55"/>
        <v>0</v>
      </c>
    </row>
    <row r="79" spans="1:64" s="209" customFormat="1" x14ac:dyDescent="0.25">
      <c r="A79" s="1540"/>
      <c r="B79" s="126" t="s">
        <v>55</v>
      </c>
      <c r="C79" s="127" t="s">
        <v>173</v>
      </c>
      <c r="D79" s="273">
        <f>D21+D24+D34+D38+D43+D48+D53+D58+D70+D75</f>
        <v>615725.96073172637</v>
      </c>
      <c r="E79" s="273">
        <f>E21+E24+E34+E38+E43+E48+E53+E58+E70+E75</f>
        <v>129525.29290818704</v>
      </c>
      <c r="F79" s="273">
        <f>F21+F24+F34+F38+F43+F48+F53+F58+F70+F75</f>
        <v>18697.509892087761</v>
      </c>
      <c r="G79" s="273">
        <f t="shared" ref="G79:O79" si="56">G21+G24+G34+G38+G43+G48+G53+G58+G70+G75</f>
        <v>217299.33018459764</v>
      </c>
      <c r="H79" s="273">
        <f t="shared" si="56"/>
        <v>31197.810769159176</v>
      </c>
      <c r="I79" s="273">
        <f t="shared" si="56"/>
        <v>158.75287851192996</v>
      </c>
      <c r="J79" s="273">
        <f t="shared" si="56"/>
        <v>6183.2537283025704</v>
      </c>
      <c r="K79" s="273">
        <f t="shared" si="56"/>
        <v>0</v>
      </c>
      <c r="L79" s="273">
        <f t="shared" si="56"/>
        <v>884.60686588937278</v>
      </c>
      <c r="M79" s="273">
        <f t="shared" si="56"/>
        <v>211779.40350499089</v>
      </c>
      <c r="N79" s="273">
        <f t="shared" si="56"/>
        <v>0</v>
      </c>
      <c r="O79" s="281">
        <f t="shared" si="56"/>
        <v>0</v>
      </c>
      <c r="P79" s="273">
        <f>P21+P24+P34+P38+P43+P48+P53+P58+P70+P75</f>
        <v>635570.38328999723</v>
      </c>
      <c r="Q79" s="273">
        <f t="shared" ref="Q79:AA79" si="57">Q21+Q24+Q34+Q38+Q43+Q48+Q53+Q58+Q70+Q75</f>
        <v>142421.48729901915</v>
      </c>
      <c r="R79" s="273">
        <f t="shared" si="57"/>
        <v>19555.062707369001</v>
      </c>
      <c r="S79" s="273">
        <f t="shared" si="57"/>
        <v>237838.34698953433</v>
      </c>
      <c r="T79" s="273">
        <f t="shared" si="57"/>
        <v>34964.352971263725</v>
      </c>
      <c r="U79" s="273">
        <f t="shared" si="57"/>
        <v>135.31668130887084</v>
      </c>
      <c r="V79" s="273">
        <f t="shared" si="57"/>
        <v>7700.1322435065904</v>
      </c>
      <c r="W79" s="273">
        <f t="shared" si="57"/>
        <v>0</v>
      </c>
      <c r="X79" s="273">
        <f t="shared" si="57"/>
        <v>1085.8869274372128</v>
      </c>
      <c r="Y79" s="273">
        <f t="shared" si="57"/>
        <v>191869.79747055838</v>
      </c>
      <c r="Z79" s="273">
        <f t="shared" si="57"/>
        <v>0</v>
      </c>
      <c r="AA79" s="281">
        <f t="shared" si="57"/>
        <v>0</v>
      </c>
      <c r="AB79" s="273">
        <f>AB21+AB24+AB34+AB38+AB43+AB48+AB53+AB58+AB70+AB75</f>
        <v>955840.25443889468</v>
      </c>
      <c r="AC79" s="273">
        <f t="shared" ref="AC79:AM79" si="58">AC21+AC24+AC34+AC38+AC43+AC48+AC53+AC58+AC70+AC75</f>
        <v>214945.8269772809</v>
      </c>
      <c r="AD79" s="273">
        <f t="shared" si="58"/>
        <v>32200.886537790935</v>
      </c>
      <c r="AE79" s="273">
        <f t="shared" si="58"/>
        <v>355302.00193874253</v>
      </c>
      <c r="AF79" s="273">
        <f t="shared" si="58"/>
        <v>52840.235385629123</v>
      </c>
      <c r="AG79" s="273">
        <f t="shared" si="58"/>
        <v>364.317687931867</v>
      </c>
      <c r="AH79" s="273">
        <f t="shared" si="58"/>
        <v>20426.046347270258</v>
      </c>
      <c r="AI79" s="273">
        <f t="shared" si="58"/>
        <v>0</v>
      </c>
      <c r="AJ79" s="273">
        <f t="shared" si="58"/>
        <v>1893.8482081431039</v>
      </c>
      <c r="AK79" s="273">
        <f t="shared" si="58"/>
        <v>277867.09135610593</v>
      </c>
      <c r="AL79" s="273">
        <f t="shared" si="58"/>
        <v>0</v>
      </c>
      <c r="AM79" s="281">
        <f t="shared" si="58"/>
        <v>0</v>
      </c>
      <c r="AN79" s="288">
        <f>AN21+AN24+AN34+AN38+AN43+AN48+AN53+AN58+AN70+AN75</f>
        <v>2623451.4304784373</v>
      </c>
      <c r="AO79" s="273">
        <f t="shared" ref="AO79:AY79" si="59">AO21+AO24+AO34+AO38+AO43+AO48+AO53+AO58+AO70+AO75</f>
        <v>566606.72746385972</v>
      </c>
      <c r="AP79" s="273">
        <f t="shared" si="59"/>
        <v>88786.968964186279</v>
      </c>
      <c r="AQ79" s="273">
        <f t="shared" si="59"/>
        <v>986762.90166266926</v>
      </c>
      <c r="AR79" s="273">
        <f t="shared" si="59"/>
        <v>153824.94315270003</v>
      </c>
      <c r="AS79" s="273">
        <f t="shared" si="59"/>
        <v>1484.3595021184346</v>
      </c>
      <c r="AT79" s="273">
        <f t="shared" si="59"/>
        <v>86920.803011507422</v>
      </c>
      <c r="AU79" s="273">
        <f t="shared" si="59"/>
        <v>0</v>
      </c>
      <c r="AV79" s="273">
        <f t="shared" si="59"/>
        <v>4412.5215259625329</v>
      </c>
      <c r="AW79" s="273">
        <f t="shared" si="59"/>
        <v>734652.20519543323</v>
      </c>
      <c r="AX79" s="273">
        <f t="shared" si="59"/>
        <v>0</v>
      </c>
      <c r="AY79" s="281">
        <f t="shared" si="59"/>
        <v>0</v>
      </c>
      <c r="AZ79" s="299">
        <f>AZ21+AZ24+AZ34+AZ38+AZ43+AZ48+AZ53+AZ58+AZ70+AZ75</f>
        <v>-4716518.2276689764</v>
      </c>
      <c r="BA79" s="295">
        <f>BA21+BA24+BA34+BA38+BA43+BA48+BA53+BA58+BA70+BA75</f>
        <v>114069.80127007781</v>
      </c>
      <c r="BB79" s="273">
        <f t="shared" ref="BB79:BL79" si="60">BB21+BB24+BB34+BB38+BB43+BB48+BB53+BB58+BB70+BB75</f>
        <v>1053499.3346483468</v>
      </c>
      <c r="BC79" s="273">
        <f t="shared" si="60"/>
        <v>159240.42810143396</v>
      </c>
      <c r="BD79" s="273">
        <f t="shared" si="60"/>
        <v>1797202.5807755436</v>
      </c>
      <c r="BE79" s="273">
        <f t="shared" si="60"/>
        <v>272827.34227875207</v>
      </c>
      <c r="BF79" s="273">
        <f t="shared" si="60"/>
        <v>2142.7467498711021</v>
      </c>
      <c r="BG79" s="273">
        <f t="shared" si="60"/>
        <v>121230.23533058685</v>
      </c>
      <c r="BH79" s="273">
        <f t="shared" si="60"/>
        <v>0</v>
      </c>
      <c r="BI79" s="273">
        <f t="shared" si="60"/>
        <v>8276.8635274322223</v>
      </c>
      <c r="BJ79" s="273">
        <f>BJ21+BJ24+BJ34+BJ38+BJ43+BJ48+BJ53+BJ58+BJ70+BJ75</f>
        <v>1416168.4975270885</v>
      </c>
      <c r="BK79" s="273">
        <f t="shared" si="60"/>
        <v>0</v>
      </c>
      <c r="BL79" s="299">
        <f t="shared" si="60"/>
        <v>0</v>
      </c>
    </row>
    <row r="80" spans="1:64" s="209" customFormat="1" x14ac:dyDescent="0.25">
      <c r="A80" s="1540"/>
      <c r="B80" s="126" t="s">
        <v>56</v>
      </c>
      <c r="C80" s="127" t="s">
        <v>174</v>
      </c>
      <c r="D80" s="273">
        <f>D25+D33+D42+D47+D52+D61+D69+D74</f>
        <v>117482.49133407633</v>
      </c>
      <c r="E80" s="273">
        <f>E25+E33+E42+E47+E52+E61+E69+E74</f>
        <v>58376.972808658298</v>
      </c>
      <c r="F80" s="273">
        <f>F25+F33+F42+F47+F52+F61+F69+F74</f>
        <v>14257.702415787113</v>
      </c>
      <c r="G80" s="273">
        <f t="shared" ref="G80:O80" si="61">G25+G33+G42+G47+G52+G61+G69+G74</f>
        <v>32843.240481413159</v>
      </c>
      <c r="H80" s="273">
        <f t="shared" si="61"/>
        <v>7878.8327057789957</v>
      </c>
      <c r="I80" s="273">
        <f t="shared" si="61"/>
        <v>60.275554921129142</v>
      </c>
      <c r="J80" s="273">
        <f t="shared" si="61"/>
        <v>2813.0291392154809</v>
      </c>
      <c r="K80" s="273">
        <f t="shared" si="61"/>
        <v>0</v>
      </c>
      <c r="L80" s="273">
        <f t="shared" si="61"/>
        <v>218.85484459318081</v>
      </c>
      <c r="M80" s="273">
        <f t="shared" si="61"/>
        <v>1033.5833837089715</v>
      </c>
      <c r="N80" s="273">
        <f t="shared" si="61"/>
        <v>0</v>
      </c>
      <c r="O80" s="281">
        <f t="shared" si="61"/>
        <v>0</v>
      </c>
      <c r="P80" s="273">
        <f>P25+P33+P42+P47+P52+P61+P69+P74</f>
        <v>110362.68073272248</v>
      </c>
      <c r="Q80" s="273">
        <f t="shared" ref="Q80:AA80" si="62">Q25+Q33+Q42+Q47+Q52+Q61+Q69+Q74</f>
        <v>55668.326610211661</v>
      </c>
      <c r="R80" s="273">
        <f t="shared" si="62"/>
        <v>13017.136085512473</v>
      </c>
      <c r="S80" s="273">
        <f t="shared" si="62"/>
        <v>30876.966236400447</v>
      </c>
      <c r="T80" s="273">
        <f t="shared" si="62"/>
        <v>6540.9503562815735</v>
      </c>
      <c r="U80" s="273">
        <f t="shared" si="62"/>
        <v>79.082002668124147</v>
      </c>
      <c r="V80" s="273">
        <f t="shared" si="62"/>
        <v>2988.4720526029878</v>
      </c>
      <c r="W80" s="273">
        <f t="shared" si="62"/>
        <v>0</v>
      </c>
      <c r="X80" s="273">
        <f t="shared" si="62"/>
        <v>226.21130995765745</v>
      </c>
      <c r="Y80" s="273">
        <f t="shared" si="62"/>
        <v>965.53607908756226</v>
      </c>
      <c r="Z80" s="273">
        <f t="shared" si="62"/>
        <v>0</v>
      </c>
      <c r="AA80" s="281">
        <f t="shared" si="62"/>
        <v>0</v>
      </c>
      <c r="AB80" s="273">
        <f>AB25+AB33+AB42+AB47+AB52+AB61+AB69+AB74</f>
        <v>108988.01168876766</v>
      </c>
      <c r="AC80" s="273">
        <f t="shared" ref="AC80:AM80" si="63">AC25+AC33+AC42+AC47+AC52+AC61+AC69+AC74</f>
        <v>53175.794266940924</v>
      </c>
      <c r="AD80" s="273">
        <f t="shared" si="63"/>
        <v>13720.289929762046</v>
      </c>
      <c r="AE80" s="273">
        <f t="shared" si="63"/>
        <v>30408.105055535736</v>
      </c>
      <c r="AF80" s="273">
        <f t="shared" si="63"/>
        <v>7414.1494171109662</v>
      </c>
      <c r="AG80" s="273">
        <f t="shared" si="63"/>
        <v>79.082002668124147</v>
      </c>
      <c r="AH80" s="273">
        <f t="shared" si="63"/>
        <v>2960.2221845411473</v>
      </c>
      <c r="AI80" s="273">
        <f t="shared" si="63"/>
        <v>0</v>
      </c>
      <c r="AJ80" s="273">
        <f t="shared" si="63"/>
        <v>229.88954263989578</v>
      </c>
      <c r="AK80" s="273">
        <f t="shared" si="63"/>
        <v>1000.4792895688264</v>
      </c>
      <c r="AL80" s="273">
        <f t="shared" si="63"/>
        <v>0</v>
      </c>
      <c r="AM80" s="281">
        <f t="shared" si="63"/>
        <v>0</v>
      </c>
      <c r="AN80" s="288">
        <f>AN25+AN33+AN42+AN47+AN52+AN61+AN69+AN74</f>
        <v>99043.815792323556</v>
      </c>
      <c r="AO80" s="273">
        <f t="shared" ref="AO80:AY80" si="64">AO25+AO33+AO42+AO47+AO52+AO61+AO69+AO74</f>
        <v>50166.529223899721</v>
      </c>
      <c r="AP80" s="273">
        <f t="shared" si="64"/>
        <v>11416.565809616724</v>
      </c>
      <c r="AQ80" s="273">
        <f t="shared" si="64"/>
        <v>26638.440719022667</v>
      </c>
      <c r="AR80" s="273">
        <f t="shared" si="64"/>
        <v>6439.5350903532053</v>
      </c>
      <c r="AS80" s="273">
        <f t="shared" si="64"/>
        <v>86.438468032600809</v>
      </c>
      <c r="AT80" s="273">
        <f t="shared" si="64"/>
        <v>2895.6710718029572</v>
      </c>
      <c r="AU80" s="273">
        <f t="shared" si="64"/>
        <v>0</v>
      </c>
      <c r="AV80" s="273">
        <f t="shared" si="64"/>
        <v>224.37219361653825</v>
      </c>
      <c r="AW80" s="273">
        <f t="shared" si="64"/>
        <v>1176.2632159791342</v>
      </c>
      <c r="AX80" s="273">
        <f t="shared" si="64"/>
        <v>0</v>
      </c>
      <c r="AY80" s="281">
        <f t="shared" si="64"/>
        <v>0</v>
      </c>
      <c r="AZ80" s="299">
        <f>AZ25+AZ33+AZ42+AZ47+AZ52+AZ61+AZ69+AZ74</f>
        <v>0</v>
      </c>
      <c r="BA80" s="295">
        <f>BA25+BA33+BA42+BA47+BA52+BA61+BA69+BA74</f>
        <v>435876.99954789004</v>
      </c>
      <c r="BB80" s="273">
        <f t="shared" ref="BB80:BL80" si="65">BB25+BB33+BB42+BB47+BB52+BB61+BB69+BB74</f>
        <v>217387.6229097106</v>
      </c>
      <c r="BC80" s="273">
        <f t="shared" si="65"/>
        <v>52411.694240678356</v>
      </c>
      <c r="BD80" s="273">
        <f t="shared" si="65"/>
        <v>120766.752492372</v>
      </c>
      <c r="BE80" s="273">
        <f t="shared" si="65"/>
        <v>28273.467569524739</v>
      </c>
      <c r="BF80" s="273">
        <f t="shared" si="65"/>
        <v>304.87802828997826</v>
      </c>
      <c r="BG80" s="273">
        <f t="shared" si="65"/>
        <v>11657.394448162571</v>
      </c>
      <c r="BH80" s="273">
        <f t="shared" si="65"/>
        <v>0</v>
      </c>
      <c r="BI80" s="273">
        <f t="shared" si="65"/>
        <v>899.3278908072723</v>
      </c>
      <c r="BJ80" s="273">
        <f>BJ25+BJ33+BJ42+BJ47+BJ52+BJ61+BJ69+BJ74</f>
        <v>4175.861968344494</v>
      </c>
      <c r="BK80" s="273">
        <f t="shared" si="65"/>
        <v>0</v>
      </c>
      <c r="BL80" s="299">
        <f t="shared" si="65"/>
        <v>0</v>
      </c>
    </row>
    <row r="81" spans="1:64" s="209" customFormat="1" x14ac:dyDescent="0.25">
      <c r="A81" s="1540"/>
      <c r="B81" s="126" t="s">
        <v>120</v>
      </c>
      <c r="C81" s="127" t="s">
        <v>929</v>
      </c>
      <c r="D81" s="273">
        <f>D26+D35+D39+D44+D49+D54+D62+D71+D76</f>
        <v>1268327.4521921307</v>
      </c>
      <c r="E81" s="273">
        <f>E26+E35+E39+E44+E49+E54+E62+E71+E76</f>
        <v>260768.69279362314</v>
      </c>
      <c r="F81" s="273">
        <f>F26+F35+F39+F44+F49+F54+F62+F71+F76</f>
        <v>36374.171412717791</v>
      </c>
      <c r="G81" s="273">
        <f t="shared" ref="G81:O81" si="66">G26+G35+G39+G44+G49+G54+G62+G71+G76</f>
        <v>452116.95791245648</v>
      </c>
      <c r="H81" s="273">
        <f t="shared" si="66"/>
        <v>65387.127773814114</v>
      </c>
      <c r="I81" s="273">
        <f t="shared" si="66"/>
        <v>1251.5590250568473</v>
      </c>
      <c r="J81" s="273">
        <f t="shared" si="66"/>
        <v>45093.468388193709</v>
      </c>
      <c r="K81" s="273">
        <f t="shared" si="66"/>
        <v>0</v>
      </c>
      <c r="L81" s="273">
        <f t="shared" si="66"/>
        <v>1985.8393954586709</v>
      </c>
      <c r="M81" s="273">
        <f t="shared" si="66"/>
        <v>405349.63549080986</v>
      </c>
      <c r="N81" s="273">
        <f t="shared" si="66"/>
        <v>0</v>
      </c>
      <c r="O81" s="281">
        <f t="shared" si="66"/>
        <v>0</v>
      </c>
      <c r="P81" s="273">
        <f>P26+P35+P39+P44+P49+P54+P62+P71+P76</f>
        <v>-626917.38193100947</v>
      </c>
      <c r="Q81" s="273">
        <f t="shared" ref="Q81:AA81" si="67">Q26+Q35+Q39+Q44+Q49+Q54+Q62+Q71+Q76</f>
        <v>-128894.49478775874</v>
      </c>
      <c r="R81" s="273">
        <f t="shared" si="67"/>
        <v>-17979.268896654328</v>
      </c>
      <c r="S81" s="273">
        <f t="shared" si="67"/>
        <v>-223475.39595646405</v>
      </c>
      <c r="T81" s="273">
        <f t="shared" si="67"/>
        <v>-32319.987149295161</v>
      </c>
      <c r="U81" s="273">
        <f t="shared" si="67"/>
        <v>-618.62897153621475</v>
      </c>
      <c r="V81" s="273">
        <f t="shared" si="67"/>
        <v>-22289.101363574933</v>
      </c>
      <c r="W81" s="273">
        <f t="shared" si="67"/>
        <v>0</v>
      </c>
      <c r="X81" s="273">
        <f t="shared" si="67"/>
        <v>-981.57398752559527</v>
      </c>
      <c r="Y81" s="273">
        <f t="shared" si="67"/>
        <v>-200358.9308182004</v>
      </c>
      <c r="Z81" s="273">
        <f t="shared" si="67"/>
        <v>0</v>
      </c>
      <c r="AA81" s="281">
        <f t="shared" si="67"/>
        <v>0</v>
      </c>
      <c r="AB81" s="273">
        <f>AB26+AB35+AB39+AB44+AB49+AB54+AB62+AB71+AB76</f>
        <v>869866.93796025356</v>
      </c>
      <c r="AC81" s="273">
        <f t="shared" ref="AC81:AM81" si="68">AC26+AC35+AC39+AC44+AC49+AC54+AC62+AC71+AC76</f>
        <v>178845.03242773411</v>
      </c>
      <c r="AD81" s="273">
        <f t="shared" si="68"/>
        <v>24946.782514985072</v>
      </c>
      <c r="AE81" s="273">
        <f t="shared" si="68"/>
        <v>310078.90990570281</v>
      </c>
      <c r="AF81" s="273">
        <f t="shared" si="68"/>
        <v>44844.965328407503</v>
      </c>
      <c r="AG81" s="273">
        <f t="shared" si="68"/>
        <v>858.36651640794207</v>
      </c>
      <c r="AH81" s="273">
        <f t="shared" si="68"/>
        <v>30926.80616590767</v>
      </c>
      <c r="AI81" s="273">
        <f t="shared" si="68"/>
        <v>0</v>
      </c>
      <c r="AJ81" s="273">
        <f t="shared" si="68"/>
        <v>1361.9637667093559</v>
      </c>
      <c r="AK81" s="273">
        <f t="shared" si="68"/>
        <v>278004.11133439891</v>
      </c>
      <c r="AL81" s="273">
        <f t="shared" si="68"/>
        <v>0</v>
      </c>
      <c r="AM81" s="281">
        <f t="shared" si="68"/>
        <v>0</v>
      </c>
      <c r="AN81" s="288">
        <f>AN26+AN35+AN39+AN44+AN49+AN54+AN62+AN71+AN76</f>
        <v>314678.50069606374</v>
      </c>
      <c r="AO81" s="273">
        <f t="shared" ref="AO81:AZ81" si="69">AO26+AO35+AO39+AO44+AO49+AO54+AO62+AO71+AO76</f>
        <v>64698.040821353527</v>
      </c>
      <c r="AP81" s="273">
        <f t="shared" si="69"/>
        <v>9024.61718733007</v>
      </c>
      <c r="AQ81" s="273">
        <f t="shared" si="69"/>
        <v>112172.51996655938</v>
      </c>
      <c r="AR81" s="273">
        <f t="shared" si="69"/>
        <v>16222.879428433964</v>
      </c>
      <c r="AS81" s="273">
        <f t="shared" si="69"/>
        <v>310.51816851935166</v>
      </c>
      <c r="AT81" s="273">
        <f t="shared" si="69"/>
        <v>11187.919175806503</v>
      </c>
      <c r="AU81" s="273">
        <f t="shared" si="69"/>
        <v>0</v>
      </c>
      <c r="AV81" s="273">
        <f t="shared" si="69"/>
        <v>492.69686823072095</v>
      </c>
      <c r="AW81" s="273">
        <f t="shared" si="69"/>
        <v>100569.30907983024</v>
      </c>
      <c r="AX81" s="273">
        <f t="shared" si="69"/>
        <v>0</v>
      </c>
      <c r="AY81" s="281">
        <f t="shared" si="69"/>
        <v>0</v>
      </c>
      <c r="AZ81" s="299">
        <f t="shared" si="69"/>
        <v>0</v>
      </c>
      <c r="BA81" s="295">
        <f>BA26+BA35+BA39+BA44+BA49+BA54+BA62+BA71+BA76</f>
        <v>1825955.5089174383</v>
      </c>
      <c r="BB81" s="273">
        <f t="shared" ref="BB81:BL81" si="70">BB26+BB35+BB39+BB44+BB49+BB54+BB62+BB71+BB76</f>
        <v>375417.27125495207</v>
      </c>
      <c r="BC81" s="273">
        <f t="shared" si="70"/>
        <v>52366.302218378602</v>
      </c>
      <c r="BD81" s="273">
        <f t="shared" si="70"/>
        <v>650892.99182825466</v>
      </c>
      <c r="BE81" s="273">
        <f t="shared" si="70"/>
        <v>94134.985381360428</v>
      </c>
      <c r="BF81" s="273">
        <f t="shared" si="70"/>
        <v>1801.8147384479264</v>
      </c>
      <c r="BG81" s="273">
        <f t="shared" si="70"/>
        <v>64919.09236633296</v>
      </c>
      <c r="BH81" s="273">
        <f t="shared" si="70"/>
        <v>0</v>
      </c>
      <c r="BI81" s="273">
        <f t="shared" si="70"/>
        <v>2858.9260428731523</v>
      </c>
      <c r="BJ81" s="273">
        <f>BJ26+BJ35+BJ39+BJ44+BJ49+BJ54+BJ62+BJ71+BJ76</f>
        <v>583564.12508683873</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53060224.247403011</v>
      </c>
      <c r="E84" s="285">
        <f t="shared" ref="E84:BL84" si="72">SUM(E78:E83)</f>
        <v>12023276.705694372</v>
      </c>
      <c r="F84" s="285">
        <f t="shared" si="72"/>
        <v>1946326.7069798929</v>
      </c>
      <c r="G84" s="285">
        <f t="shared" si="72"/>
        <v>18958289.347987786</v>
      </c>
      <c r="H84" s="285">
        <f t="shared" si="72"/>
        <v>3015981.1508408631</v>
      </c>
      <c r="I84" s="285">
        <f t="shared" si="72"/>
        <v>28488.334492028556</v>
      </c>
      <c r="J84" s="285">
        <f t="shared" si="72"/>
        <v>2109885.3940173662</v>
      </c>
      <c r="K84" s="285">
        <f t="shared" si="72"/>
        <v>0</v>
      </c>
      <c r="L84" s="285">
        <f t="shared" si="72"/>
        <v>202066.46974932993</v>
      </c>
      <c r="M84" s="285">
        <f t="shared" si="72"/>
        <v>14775910.137641376</v>
      </c>
      <c r="N84" s="285">
        <f t="shared" si="72"/>
        <v>0</v>
      </c>
      <c r="O84" s="286">
        <f t="shared" si="72"/>
        <v>0</v>
      </c>
      <c r="P84" s="278">
        <f t="shared" si="72"/>
        <v>54239171.172941014</v>
      </c>
      <c r="Q84" s="285">
        <f t="shared" si="72"/>
        <v>12725944.96112117</v>
      </c>
      <c r="R84" s="285">
        <f t="shared" si="72"/>
        <v>1718303.6508160788</v>
      </c>
      <c r="S84" s="285">
        <f t="shared" si="72"/>
        <v>20649667.729170892</v>
      </c>
      <c r="T84" s="285">
        <f t="shared" si="72"/>
        <v>3398506.3539749496</v>
      </c>
      <c r="U84" s="285">
        <f t="shared" si="72"/>
        <v>41074.3498641521</v>
      </c>
      <c r="V84" s="285">
        <f t="shared" si="72"/>
        <v>2164337.9049326526</v>
      </c>
      <c r="W84" s="285">
        <f t="shared" si="72"/>
        <v>0</v>
      </c>
      <c r="X84" s="285">
        <f t="shared" si="72"/>
        <v>229613.48849663386</v>
      </c>
      <c r="Y84" s="285">
        <f>SUM(Y78:Y83)</f>
        <v>13311722.734564487</v>
      </c>
      <c r="Z84" s="285">
        <f t="shared" si="72"/>
        <v>0</v>
      </c>
      <c r="AA84" s="286">
        <f t="shared" si="72"/>
        <v>0</v>
      </c>
      <c r="AB84" s="278">
        <f t="shared" si="72"/>
        <v>57343941.264518529</v>
      </c>
      <c r="AC84" s="285">
        <f t="shared" si="72"/>
        <v>13896532.0221639</v>
      </c>
      <c r="AD84" s="285">
        <f t="shared" si="72"/>
        <v>1949307.6286566097</v>
      </c>
      <c r="AE84" s="285">
        <f t="shared" si="72"/>
        <v>20769719.185295656</v>
      </c>
      <c r="AF84" s="285">
        <f t="shared" si="72"/>
        <v>3314191.151583381</v>
      </c>
      <c r="AG84" s="285">
        <f t="shared" si="72"/>
        <v>54477.865022028825</v>
      </c>
      <c r="AH84" s="285">
        <f t="shared" si="72"/>
        <v>2172612.6408855389</v>
      </c>
      <c r="AI84" s="285">
        <f t="shared" si="72"/>
        <v>0</v>
      </c>
      <c r="AJ84" s="285">
        <f t="shared" si="72"/>
        <v>229758.47640190323</v>
      </c>
      <c r="AK84" s="285">
        <f t="shared" si="72"/>
        <v>14957342.294509521</v>
      </c>
      <c r="AL84" s="285">
        <f t="shared" si="72"/>
        <v>0</v>
      </c>
      <c r="AM84" s="286">
        <f t="shared" si="72"/>
        <v>0</v>
      </c>
      <c r="AN84" s="850">
        <f t="shared" si="72"/>
        <v>61890089.537603334</v>
      </c>
      <c r="AO84" s="285">
        <f t="shared" si="72"/>
        <v>14234517.680381639</v>
      </c>
      <c r="AP84" s="285">
        <f t="shared" si="72"/>
        <v>1882989.0627747818</v>
      </c>
      <c r="AQ84" s="285">
        <f t="shared" si="72"/>
        <v>22679254.452594381</v>
      </c>
      <c r="AR84" s="285">
        <f t="shared" si="72"/>
        <v>3164657.2348213503</v>
      </c>
      <c r="AS84" s="285">
        <f t="shared" si="72"/>
        <v>53145.111906488833</v>
      </c>
      <c r="AT84" s="285">
        <f t="shared" si="72"/>
        <v>2109179.7473484618</v>
      </c>
      <c r="AU84" s="285">
        <f t="shared" si="72"/>
        <v>0</v>
      </c>
      <c r="AV84" s="285">
        <f t="shared" si="72"/>
        <v>294811.14233711379</v>
      </c>
      <c r="AW84" s="285">
        <f>SUM(AW78:AW83)</f>
        <v>17471535.105439123</v>
      </c>
      <c r="AX84" s="285">
        <f t="shared" si="72"/>
        <v>0</v>
      </c>
      <c r="AY84" s="286">
        <f t="shared" si="72"/>
        <v>0</v>
      </c>
      <c r="AZ84" s="856">
        <f t="shared" si="72"/>
        <v>-330210.24898775946</v>
      </c>
      <c r="BA84" s="305">
        <f t="shared" si="72"/>
        <v>226203215.97347814</v>
      </c>
      <c r="BB84" s="278">
        <f t="shared" si="72"/>
        <v>52880271.36936108</v>
      </c>
      <c r="BC84" s="278">
        <f t="shared" si="72"/>
        <v>7496927.0492273634</v>
      </c>
      <c r="BD84" s="278">
        <f t="shared" si="72"/>
        <v>83056930.715048701</v>
      </c>
      <c r="BE84" s="278">
        <f t="shared" si="72"/>
        <v>12893335.891220545</v>
      </c>
      <c r="BF84" s="278">
        <f t="shared" si="72"/>
        <v>177185.66128469829</v>
      </c>
      <c r="BG84" s="278">
        <f t="shared" si="72"/>
        <v>8556015.6871840209</v>
      </c>
      <c r="BH84" s="278">
        <f t="shared" si="72"/>
        <v>0</v>
      </c>
      <c r="BI84" s="278">
        <f t="shared" si="72"/>
        <v>956249.57698498096</v>
      </c>
      <c r="BJ84" s="278">
        <f>SUM(BJ78:BJ83)</f>
        <v>60516510.272154495</v>
      </c>
      <c r="BK84" s="278">
        <f t="shared" si="72"/>
        <v>0</v>
      </c>
      <c r="BL84" s="306">
        <f t="shared" si="72"/>
        <v>0</v>
      </c>
    </row>
    <row r="85" spans="1:64" x14ac:dyDescent="0.25">
      <c r="A85" s="1540"/>
      <c r="B85" s="126" t="s">
        <v>168</v>
      </c>
      <c r="C85" s="127" t="s">
        <v>40</v>
      </c>
      <c r="D85" s="272">
        <f>SUM(E85:O85)</f>
        <v>1641.4789114343428</v>
      </c>
      <c r="E85" s="251">
        <v>807.47850840680405</v>
      </c>
      <c r="F85" s="251">
        <v>128.0412607432836</v>
      </c>
      <c r="G85" s="251">
        <v>538.93569269688419</v>
      </c>
      <c r="H85" s="251">
        <v>86.971138232460362</v>
      </c>
      <c r="I85" s="251">
        <v>1.4672579652811839</v>
      </c>
      <c r="J85" s="251">
        <v>48.097570215006257</v>
      </c>
      <c r="K85" s="251">
        <v>0</v>
      </c>
      <c r="L85" s="251">
        <v>5.3274750334510008</v>
      </c>
      <c r="M85" s="251">
        <v>25.160008141171954</v>
      </c>
      <c r="N85" s="251">
        <v>0</v>
      </c>
      <c r="O85" s="252">
        <v>0</v>
      </c>
      <c r="P85" s="272">
        <f>SUM(Q85:AA85)</f>
        <v>1083.3717362397394</v>
      </c>
      <c r="Q85" s="251">
        <v>537.14629008314034</v>
      </c>
      <c r="R85" s="251">
        <v>85.639590989798194</v>
      </c>
      <c r="S85" s="251">
        <v>352.24216150256007</v>
      </c>
      <c r="T85" s="251">
        <v>56.116325822442867</v>
      </c>
      <c r="U85" s="251">
        <v>1.2298887279284256</v>
      </c>
      <c r="V85" s="251">
        <v>32.463342004622405</v>
      </c>
      <c r="W85" s="251">
        <v>0</v>
      </c>
      <c r="X85" s="251">
        <v>3.518053803144102</v>
      </c>
      <c r="Y85" s="251">
        <v>15.016083306102873</v>
      </c>
      <c r="Z85" s="251">
        <v>0</v>
      </c>
      <c r="AA85" s="252">
        <v>0</v>
      </c>
      <c r="AB85" s="272">
        <f>SUM(AC85:AM85)</f>
        <v>4100.8376714641709</v>
      </c>
      <c r="AC85" s="251">
        <v>2048.7220380452536</v>
      </c>
      <c r="AD85" s="251">
        <v>331.27847044457752</v>
      </c>
      <c r="AE85" s="251">
        <v>1313.5323773967211</v>
      </c>
      <c r="AF85" s="251">
        <v>209.98889994504594</v>
      </c>
      <c r="AG85" s="251">
        <v>4.5260765401689094</v>
      </c>
      <c r="AH85" s="251">
        <v>122.37247873489241</v>
      </c>
      <c r="AI85" s="251">
        <v>0</v>
      </c>
      <c r="AJ85" s="251">
        <v>13.157199244677063</v>
      </c>
      <c r="AK85" s="251">
        <v>57.260131112834586</v>
      </c>
      <c r="AL85" s="251">
        <v>0</v>
      </c>
      <c r="AM85" s="252">
        <v>0</v>
      </c>
      <c r="AN85" s="275">
        <f>SUM(AO85:AY85)</f>
        <v>-11626.074006668912</v>
      </c>
      <c r="AO85" s="251">
        <v>-5816.1462263409576</v>
      </c>
      <c r="AP85" s="251">
        <v>-953.8660384043568</v>
      </c>
      <c r="AQ85" s="251">
        <v>-3679.4042672239152</v>
      </c>
      <c r="AR85" s="251">
        <v>-605.32543754815197</v>
      </c>
      <c r="AS85" s="251">
        <v>-13.664887399021682</v>
      </c>
      <c r="AT85" s="251">
        <v>-336.24345270145903</v>
      </c>
      <c r="AU85" s="251">
        <v>0</v>
      </c>
      <c r="AV85" s="251">
        <v>-35.470558780439262</v>
      </c>
      <c r="AW85" s="251">
        <v>-185.95313827061076</v>
      </c>
      <c r="AX85" s="251">
        <v>0</v>
      </c>
      <c r="AY85" s="252">
        <v>0</v>
      </c>
      <c r="AZ85" s="854">
        <v>0</v>
      </c>
      <c r="BA85" s="293">
        <f>SUM(BB85:BL85)+AZ85</f>
        <v>-4800.3856875306583</v>
      </c>
      <c r="BB85" s="273">
        <f t="shared" ref="BB85:BL86" si="73">E85+Q85+AC85+AO85</f>
        <v>-2422.7993898057593</v>
      </c>
      <c r="BC85" s="273">
        <f t="shared" si="73"/>
        <v>-408.90671622669754</v>
      </c>
      <c r="BD85" s="273">
        <f t="shared" si="73"/>
        <v>-1474.6940356277496</v>
      </c>
      <c r="BE85" s="273">
        <f t="shared" si="73"/>
        <v>-252.24907354820277</v>
      </c>
      <c r="BF85" s="273">
        <f t="shared" si="73"/>
        <v>-6.4416641656431626</v>
      </c>
      <c r="BG85" s="273">
        <f t="shared" si="73"/>
        <v>-133.31006174693795</v>
      </c>
      <c r="BH85" s="273">
        <f t="shared" si="73"/>
        <v>0</v>
      </c>
      <c r="BI85" s="273">
        <f t="shared" si="73"/>
        <v>-13.467830699167095</v>
      </c>
      <c r="BJ85" s="273">
        <f t="shared" si="73"/>
        <v>-88.516915710501351</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1641.4789114343428</v>
      </c>
      <c r="E87" s="273">
        <f t="shared" ref="E87:O87" si="74">SUM(E85:E86)</f>
        <v>807.47850840680405</v>
      </c>
      <c r="F87" s="273">
        <f t="shared" si="74"/>
        <v>128.0412607432836</v>
      </c>
      <c r="G87" s="273">
        <f t="shared" si="74"/>
        <v>538.93569269688419</v>
      </c>
      <c r="H87" s="273">
        <f t="shared" si="74"/>
        <v>86.971138232460362</v>
      </c>
      <c r="I87" s="273">
        <f t="shared" si="74"/>
        <v>1.4672579652811839</v>
      </c>
      <c r="J87" s="273">
        <f t="shared" si="74"/>
        <v>48.097570215006257</v>
      </c>
      <c r="K87" s="273">
        <f t="shared" si="74"/>
        <v>0</v>
      </c>
      <c r="L87" s="273">
        <f t="shared" si="74"/>
        <v>5.3274750334510008</v>
      </c>
      <c r="M87" s="273">
        <f t="shared" si="74"/>
        <v>25.160008141171954</v>
      </c>
      <c r="N87" s="273">
        <f t="shared" si="74"/>
        <v>0</v>
      </c>
      <c r="O87" s="281">
        <f t="shared" si="74"/>
        <v>0</v>
      </c>
      <c r="P87" s="273">
        <f>SUM(P85:P86)</f>
        <v>1083.3717362397394</v>
      </c>
      <c r="Q87" s="273">
        <f t="shared" ref="Q87:AA87" si="75">SUM(Q85:Q86)</f>
        <v>537.14629008314034</v>
      </c>
      <c r="R87" s="273">
        <f t="shared" si="75"/>
        <v>85.639590989798194</v>
      </c>
      <c r="S87" s="273">
        <f t="shared" si="75"/>
        <v>352.24216150256007</v>
      </c>
      <c r="T87" s="273">
        <f t="shared" si="75"/>
        <v>56.116325822442867</v>
      </c>
      <c r="U87" s="273">
        <f t="shared" si="75"/>
        <v>1.2298887279284256</v>
      </c>
      <c r="V87" s="273">
        <f t="shared" si="75"/>
        <v>32.463342004622405</v>
      </c>
      <c r="W87" s="273">
        <f t="shared" si="75"/>
        <v>0</v>
      </c>
      <c r="X87" s="273">
        <f t="shared" si="75"/>
        <v>3.518053803144102</v>
      </c>
      <c r="Y87" s="273">
        <f t="shared" si="75"/>
        <v>15.016083306102873</v>
      </c>
      <c r="Z87" s="273">
        <f t="shared" si="75"/>
        <v>0</v>
      </c>
      <c r="AA87" s="281">
        <f t="shared" si="75"/>
        <v>0</v>
      </c>
      <c r="AB87" s="273">
        <f>SUM(AB85:AB86)</f>
        <v>4100.8376714641709</v>
      </c>
      <c r="AC87" s="273">
        <f t="shared" ref="AC87:AM87" si="76">SUM(AC85:AC86)</f>
        <v>2048.7220380452536</v>
      </c>
      <c r="AD87" s="273">
        <f t="shared" si="76"/>
        <v>331.27847044457752</v>
      </c>
      <c r="AE87" s="273">
        <f t="shared" si="76"/>
        <v>1313.5323773967211</v>
      </c>
      <c r="AF87" s="273">
        <f t="shared" si="76"/>
        <v>209.98889994504594</v>
      </c>
      <c r="AG87" s="273">
        <f t="shared" si="76"/>
        <v>4.5260765401689094</v>
      </c>
      <c r="AH87" s="273">
        <f t="shared" si="76"/>
        <v>122.37247873489241</v>
      </c>
      <c r="AI87" s="273">
        <f t="shared" si="76"/>
        <v>0</v>
      </c>
      <c r="AJ87" s="273">
        <f t="shared" si="76"/>
        <v>13.157199244677063</v>
      </c>
      <c r="AK87" s="273">
        <f t="shared" si="76"/>
        <v>57.260131112834586</v>
      </c>
      <c r="AL87" s="273">
        <f t="shared" si="76"/>
        <v>0</v>
      </c>
      <c r="AM87" s="281">
        <f t="shared" si="76"/>
        <v>0</v>
      </c>
      <c r="AN87" s="288">
        <f>SUM(AN85:AN86)</f>
        <v>-11626.074006668912</v>
      </c>
      <c r="AO87" s="273">
        <f>SUM(AO85:AO86)</f>
        <v>-5816.1462263409576</v>
      </c>
      <c r="AP87" s="273">
        <f t="shared" ref="AP87:AZ87" si="77">SUM(AP85:AP86)</f>
        <v>-953.8660384043568</v>
      </c>
      <c r="AQ87" s="273">
        <f t="shared" si="77"/>
        <v>-3679.4042672239152</v>
      </c>
      <c r="AR87" s="273">
        <f t="shared" si="77"/>
        <v>-605.32543754815197</v>
      </c>
      <c r="AS87" s="273">
        <f t="shared" si="77"/>
        <v>-13.664887399021682</v>
      </c>
      <c r="AT87" s="273">
        <f t="shared" si="77"/>
        <v>-336.24345270145903</v>
      </c>
      <c r="AU87" s="273">
        <f t="shared" si="77"/>
        <v>0</v>
      </c>
      <c r="AV87" s="273">
        <f t="shared" si="77"/>
        <v>-35.470558780439262</v>
      </c>
      <c r="AW87" s="273">
        <f t="shared" si="77"/>
        <v>-185.95313827061076</v>
      </c>
      <c r="AX87" s="273">
        <f t="shared" si="77"/>
        <v>0</v>
      </c>
      <c r="AY87" s="281">
        <f t="shared" si="77"/>
        <v>0</v>
      </c>
      <c r="AZ87" s="299">
        <f t="shared" si="77"/>
        <v>0</v>
      </c>
      <c r="BA87" s="295">
        <f>SUM(BA85:BA86)</f>
        <v>-4800.3856875306583</v>
      </c>
      <c r="BB87" s="273">
        <f>SUM(BB85:BB86)</f>
        <v>-2422.7993898057593</v>
      </c>
      <c r="BC87" s="273">
        <f>F87+R87+AD87+AP87</f>
        <v>-408.90671622669754</v>
      </c>
      <c r="BD87" s="273">
        <f>SUM(BD85:BD86)</f>
        <v>-1474.6940356277496</v>
      </c>
      <c r="BE87" s="273">
        <f>H87+T87+AF87+AR87</f>
        <v>-252.24907354820277</v>
      </c>
      <c r="BF87" s="273">
        <f t="shared" ref="BF87:BL87" si="78">SUM(BF85:BF86)</f>
        <v>-6.4416641656431626</v>
      </c>
      <c r="BG87" s="273">
        <f t="shared" si="78"/>
        <v>-133.31006174693795</v>
      </c>
      <c r="BH87" s="273">
        <f t="shared" si="78"/>
        <v>0</v>
      </c>
      <c r="BI87" s="273">
        <f t="shared" si="78"/>
        <v>-13.467830699167095</v>
      </c>
      <c r="BJ87" s="273">
        <f>SUM(BJ85:BJ86)</f>
        <v>-88.516915710501351</v>
      </c>
      <c r="BK87" s="273">
        <f t="shared" si="78"/>
        <v>0</v>
      </c>
      <c r="BL87" s="299">
        <f t="shared" si="78"/>
        <v>0</v>
      </c>
    </row>
    <row r="88" spans="1:64" s="209" customFormat="1" ht="24.75" x14ac:dyDescent="0.25">
      <c r="A88" s="1541"/>
      <c r="B88" s="129" t="s">
        <v>171</v>
      </c>
      <c r="C88" s="130" t="s">
        <v>325</v>
      </c>
      <c r="D88" s="274">
        <f>D84+D87</f>
        <v>53061865.726314448</v>
      </c>
      <c r="E88" s="274">
        <f t="shared" ref="E88:O88" si="79">E84+E87</f>
        <v>12024084.184202779</v>
      </c>
      <c r="F88" s="274">
        <f t="shared" si="79"/>
        <v>1946454.7482406362</v>
      </c>
      <c r="G88" s="274">
        <f t="shared" si="79"/>
        <v>18958828.283680484</v>
      </c>
      <c r="H88" s="274">
        <f t="shared" si="79"/>
        <v>3016068.1219790955</v>
      </c>
      <c r="I88" s="274">
        <f t="shared" si="79"/>
        <v>28489.801749993836</v>
      </c>
      <c r="J88" s="274">
        <f t="shared" si="79"/>
        <v>2109933.4915875811</v>
      </c>
      <c r="K88" s="274">
        <f t="shared" si="79"/>
        <v>0</v>
      </c>
      <c r="L88" s="274">
        <f t="shared" si="79"/>
        <v>202071.79722436337</v>
      </c>
      <c r="M88" s="274">
        <f t="shared" si="79"/>
        <v>14775935.297649518</v>
      </c>
      <c r="N88" s="274">
        <f t="shared" si="79"/>
        <v>0</v>
      </c>
      <c r="O88" s="282">
        <f t="shared" si="79"/>
        <v>0</v>
      </c>
      <c r="P88" s="274">
        <f>P84+P87</f>
        <v>54240254.544677258</v>
      </c>
      <c r="Q88" s="274">
        <f t="shared" ref="Q88:AA88" si="80">Q84+Q87</f>
        <v>12726482.107411252</v>
      </c>
      <c r="R88" s="274">
        <f t="shared" si="80"/>
        <v>1718389.2904070686</v>
      </c>
      <c r="S88" s="274">
        <f t="shared" si="80"/>
        <v>20650019.971332394</v>
      </c>
      <c r="T88" s="274">
        <f t="shared" si="80"/>
        <v>3398562.4703007722</v>
      </c>
      <c r="U88" s="274">
        <f t="shared" si="80"/>
        <v>41075.579752880025</v>
      </c>
      <c r="V88" s="274">
        <f t="shared" si="80"/>
        <v>2164370.3682746571</v>
      </c>
      <c r="W88" s="274">
        <f t="shared" si="80"/>
        <v>0</v>
      </c>
      <c r="X88" s="274">
        <f t="shared" si="80"/>
        <v>229617.00655043701</v>
      </c>
      <c r="Y88" s="274">
        <f t="shared" si="80"/>
        <v>13311737.750647793</v>
      </c>
      <c r="Z88" s="274">
        <f t="shared" si="80"/>
        <v>0</v>
      </c>
      <c r="AA88" s="282">
        <f t="shared" si="80"/>
        <v>0</v>
      </c>
      <c r="AB88" s="274">
        <f>AB84+AB87</f>
        <v>57348042.102189995</v>
      </c>
      <c r="AC88" s="274">
        <f t="shared" ref="AC88:AM88" si="81">AC84+AC87</f>
        <v>13898580.744201945</v>
      </c>
      <c r="AD88" s="274">
        <f t="shared" si="81"/>
        <v>1949638.9071270542</v>
      </c>
      <c r="AE88" s="274">
        <f t="shared" si="81"/>
        <v>20771032.717673052</v>
      </c>
      <c r="AF88" s="274">
        <f t="shared" si="81"/>
        <v>3314401.1404833258</v>
      </c>
      <c r="AG88" s="274">
        <f t="shared" si="81"/>
        <v>54482.391098568994</v>
      </c>
      <c r="AH88" s="274">
        <f t="shared" si="81"/>
        <v>2172735.0133642736</v>
      </c>
      <c r="AI88" s="274">
        <f t="shared" si="81"/>
        <v>0</v>
      </c>
      <c r="AJ88" s="274">
        <f t="shared" si="81"/>
        <v>229771.63360114791</v>
      </c>
      <c r="AK88" s="274">
        <f t="shared" si="81"/>
        <v>14957399.554640634</v>
      </c>
      <c r="AL88" s="274">
        <f t="shared" si="81"/>
        <v>0</v>
      </c>
      <c r="AM88" s="282">
        <f t="shared" si="81"/>
        <v>0</v>
      </c>
      <c r="AN88" s="276">
        <f>AN84+AN87</f>
        <v>61878463.463596664</v>
      </c>
      <c r="AO88" s="274">
        <f>AO84+AO87</f>
        <v>14228701.534155298</v>
      </c>
      <c r="AP88" s="274">
        <f t="shared" ref="AP88:AZ88" si="82">AP84+AP87</f>
        <v>1882035.1967363774</v>
      </c>
      <c r="AQ88" s="274">
        <f t="shared" si="82"/>
        <v>22675575.048327155</v>
      </c>
      <c r="AR88" s="274">
        <f t="shared" si="82"/>
        <v>3164051.9093838022</v>
      </c>
      <c r="AS88" s="274">
        <f t="shared" si="82"/>
        <v>53131.447019089814</v>
      </c>
      <c r="AT88" s="274">
        <f t="shared" si="82"/>
        <v>2108843.5038957605</v>
      </c>
      <c r="AU88" s="274">
        <f t="shared" si="82"/>
        <v>0</v>
      </c>
      <c r="AV88" s="274">
        <f t="shared" si="82"/>
        <v>294775.67177833337</v>
      </c>
      <c r="AW88" s="274">
        <f t="shared" si="82"/>
        <v>17471349.152300853</v>
      </c>
      <c r="AX88" s="274">
        <f t="shared" si="82"/>
        <v>0</v>
      </c>
      <c r="AY88" s="282">
        <f t="shared" si="82"/>
        <v>0</v>
      </c>
      <c r="AZ88" s="298">
        <f t="shared" si="82"/>
        <v>-330210.24898775946</v>
      </c>
      <c r="BA88" s="307">
        <f>BA84+BA87</f>
        <v>226198415.58779061</v>
      </c>
      <c r="BB88" s="277">
        <f>BB84+BB87</f>
        <v>52877848.569971271</v>
      </c>
      <c r="BC88" s="277">
        <f t="shared" ref="BC88:BL88" si="83">BC84+BC87</f>
        <v>7496518.1425111368</v>
      </c>
      <c r="BD88" s="277">
        <f t="shared" si="83"/>
        <v>83055456.021013066</v>
      </c>
      <c r="BE88" s="277">
        <f t="shared" si="83"/>
        <v>12893083.642146997</v>
      </c>
      <c r="BF88" s="277">
        <f t="shared" si="83"/>
        <v>177179.21962053265</v>
      </c>
      <c r="BG88" s="277">
        <f t="shared" si="83"/>
        <v>8555882.3771222737</v>
      </c>
      <c r="BH88" s="277">
        <f t="shared" si="83"/>
        <v>0</v>
      </c>
      <c r="BI88" s="277">
        <f t="shared" si="83"/>
        <v>956236.10915428179</v>
      </c>
      <c r="BJ88" s="277">
        <f>BJ84+BJ87</f>
        <v>60516421.755238786</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3254748.7525236104</v>
      </c>
      <c r="E91" s="253">
        <v>-1514.1770634137729</v>
      </c>
      <c r="F91" s="253">
        <v>3256262.9295870243</v>
      </c>
      <c r="G91" s="302"/>
      <c r="H91" s="302"/>
      <c r="I91" s="302"/>
      <c r="J91" s="302"/>
      <c r="K91" s="302"/>
      <c r="L91" s="302"/>
      <c r="M91" s="302"/>
      <c r="N91" s="302"/>
      <c r="O91" s="374"/>
      <c r="P91" s="273">
        <f t="shared" ref="P91:P97" si="85">Q91+R91</f>
        <v>3326735.0306483833</v>
      </c>
      <c r="Q91" s="253">
        <v>-1547.6665827299846</v>
      </c>
      <c r="R91" s="253">
        <v>3328282.6972311134</v>
      </c>
      <c r="S91" s="302"/>
      <c r="T91" s="302"/>
      <c r="U91" s="302"/>
      <c r="V91" s="302"/>
      <c r="W91" s="302"/>
      <c r="X91" s="302"/>
      <c r="Y91" s="302"/>
      <c r="Z91" s="302"/>
      <c r="AA91" s="374"/>
      <c r="AB91" s="273">
        <f t="shared" ref="AB91:AB97" si="86">AC91+AD91</f>
        <v>3445128.2415079046</v>
      </c>
      <c r="AC91" s="253">
        <v>-1602.7455759113784</v>
      </c>
      <c r="AD91" s="253">
        <v>3446730.987083816</v>
      </c>
      <c r="AE91" s="302"/>
      <c r="AF91" s="302"/>
      <c r="AG91" s="302"/>
      <c r="AH91" s="302"/>
      <c r="AI91" s="302"/>
      <c r="AJ91" s="302"/>
      <c r="AK91" s="302"/>
      <c r="AL91" s="302"/>
      <c r="AM91" s="374"/>
      <c r="AN91" s="288">
        <f t="shared" ref="AN91:AN97" si="87">AO91+AP91</f>
        <v>3447410.7763250461</v>
      </c>
      <c r="AO91" s="253">
        <v>-1603.8074587568296</v>
      </c>
      <c r="AP91" s="253">
        <v>3449014.583783803</v>
      </c>
      <c r="AQ91" s="302"/>
      <c r="AR91" s="302"/>
      <c r="AS91" s="302"/>
      <c r="AT91" s="302"/>
      <c r="AU91" s="302"/>
      <c r="AV91" s="302"/>
      <c r="AW91" s="302"/>
      <c r="AX91" s="302"/>
      <c r="AY91" s="374"/>
      <c r="AZ91" s="525"/>
      <c r="BA91" s="295">
        <f t="shared" ref="BA91:BA97" si="88">BB91+BC91+AZ91</f>
        <v>13474022.801004946</v>
      </c>
      <c r="BB91" s="273">
        <f t="shared" ref="BB91:BC96" si="89">E91+Q91+AC91+AO91</f>
        <v>-6268.3966808119658</v>
      </c>
      <c r="BC91" s="273">
        <f t="shared" si="89"/>
        <v>13480291.197685758</v>
      </c>
      <c r="BD91" s="302"/>
      <c r="BE91" s="302"/>
      <c r="BF91" s="302"/>
      <c r="BG91" s="302"/>
      <c r="BH91" s="302"/>
      <c r="BI91" s="302"/>
      <c r="BJ91" s="302"/>
      <c r="BK91" s="302"/>
      <c r="BL91" s="303"/>
    </row>
    <row r="92" spans="1:64" x14ac:dyDescent="0.25">
      <c r="A92" s="1526"/>
      <c r="B92" s="126" t="s">
        <v>123</v>
      </c>
      <c r="C92" s="127" t="s">
        <v>98</v>
      </c>
      <c r="D92" s="273">
        <f t="shared" si="84"/>
        <v>208344.58440984361</v>
      </c>
      <c r="E92" s="253">
        <v>167263.20415180683</v>
      </c>
      <c r="F92" s="253">
        <v>41081.380258036785</v>
      </c>
      <c r="G92" s="302"/>
      <c r="H92" s="302"/>
      <c r="I92" s="302"/>
      <c r="J92" s="302"/>
      <c r="K92" s="302"/>
      <c r="L92" s="302"/>
      <c r="M92" s="302"/>
      <c r="N92" s="302"/>
      <c r="O92" s="374"/>
      <c r="P92" s="273">
        <f t="shared" si="85"/>
        <v>212952.60559350284</v>
      </c>
      <c r="Q92" s="253">
        <v>170962.61582675617</v>
      </c>
      <c r="R92" s="253">
        <v>41989.989766746672</v>
      </c>
      <c r="S92" s="302"/>
      <c r="T92" s="302"/>
      <c r="U92" s="302"/>
      <c r="V92" s="302"/>
      <c r="W92" s="302"/>
      <c r="X92" s="302"/>
      <c r="Y92" s="302"/>
      <c r="Z92" s="302"/>
      <c r="AA92" s="374"/>
      <c r="AB92" s="273">
        <f t="shared" si="86"/>
        <v>220531.25027209698</v>
      </c>
      <c r="AC92" s="253">
        <v>177046.90352571593</v>
      </c>
      <c r="AD92" s="253">
        <v>43484.346746381045</v>
      </c>
      <c r="AE92" s="302"/>
      <c r="AF92" s="302"/>
      <c r="AG92" s="302"/>
      <c r="AH92" s="302"/>
      <c r="AI92" s="302"/>
      <c r="AJ92" s="302"/>
      <c r="AK92" s="302"/>
      <c r="AL92" s="302"/>
      <c r="AM92" s="374"/>
      <c r="AN92" s="288">
        <f t="shared" si="87"/>
        <v>220677.36101797549</v>
      </c>
      <c r="AO92" s="253">
        <v>177164.20415815557</v>
      </c>
      <c r="AP92" s="253">
        <v>43513.156859819908</v>
      </c>
      <c r="AQ92" s="302"/>
      <c r="AR92" s="302"/>
      <c r="AS92" s="302"/>
      <c r="AT92" s="302"/>
      <c r="AU92" s="302"/>
      <c r="AV92" s="302"/>
      <c r="AW92" s="302"/>
      <c r="AX92" s="302"/>
      <c r="AY92" s="374"/>
      <c r="AZ92" s="525"/>
      <c r="BA92" s="295">
        <f t="shared" si="88"/>
        <v>862505.80129341898</v>
      </c>
      <c r="BB92" s="273">
        <f t="shared" si="89"/>
        <v>692436.92766243452</v>
      </c>
      <c r="BC92" s="273">
        <f t="shared" si="89"/>
        <v>170068.8736309844</v>
      </c>
      <c r="BD92" s="302"/>
      <c r="BE92" s="302"/>
      <c r="BF92" s="302"/>
      <c r="BG92" s="302"/>
      <c r="BH92" s="302"/>
      <c r="BI92" s="302"/>
      <c r="BJ92" s="302"/>
      <c r="BK92" s="302"/>
      <c r="BL92" s="303"/>
    </row>
    <row r="93" spans="1:64" x14ac:dyDescent="0.25">
      <c r="A93" s="1526"/>
      <c r="B93" s="126" t="s">
        <v>124</v>
      </c>
      <c r="C93" s="127" t="s">
        <v>99</v>
      </c>
      <c r="D93" s="273">
        <f t="shared" si="84"/>
        <v>213054.47172909792</v>
      </c>
      <c r="E93" s="253">
        <v>169633.16226799783</v>
      </c>
      <c r="F93" s="253">
        <v>43421.309461100092</v>
      </c>
      <c r="G93" s="302"/>
      <c r="H93" s="302"/>
      <c r="I93" s="302"/>
      <c r="J93" s="302"/>
      <c r="K93" s="302"/>
      <c r="L93" s="302"/>
      <c r="M93" s="302"/>
      <c r="N93" s="302"/>
      <c r="O93" s="374"/>
      <c r="P93" s="273">
        <f t="shared" si="85"/>
        <v>217766.66293762843</v>
      </c>
      <c r="Q93" s="253">
        <v>173384.99103473156</v>
      </c>
      <c r="R93" s="253">
        <v>44381.671902896873</v>
      </c>
      <c r="S93" s="302"/>
      <c r="T93" s="302"/>
      <c r="U93" s="302"/>
      <c r="V93" s="302"/>
      <c r="W93" s="302"/>
      <c r="X93" s="302"/>
      <c r="Y93" s="302"/>
      <c r="Z93" s="302"/>
      <c r="AA93" s="374"/>
      <c r="AB93" s="273">
        <f t="shared" si="86"/>
        <v>225516.63226365679</v>
      </c>
      <c r="AC93" s="253">
        <v>179555.48721622347</v>
      </c>
      <c r="AD93" s="253">
        <v>45961.145047433318</v>
      </c>
      <c r="AE93" s="302"/>
      <c r="AF93" s="302"/>
      <c r="AG93" s="302"/>
      <c r="AH93" s="302"/>
      <c r="AI93" s="302"/>
      <c r="AJ93" s="302"/>
      <c r="AK93" s="302"/>
      <c r="AL93" s="302"/>
      <c r="AM93" s="374"/>
      <c r="AN93" s="288">
        <f t="shared" si="87"/>
        <v>225666.04602387169</v>
      </c>
      <c r="AO93" s="253">
        <v>179674.44988537519</v>
      </c>
      <c r="AP93" s="253">
        <v>45991.59613849649</v>
      </c>
      <c r="AQ93" s="302"/>
      <c r="AR93" s="302"/>
      <c r="AS93" s="302"/>
      <c r="AT93" s="302"/>
      <c r="AU93" s="302"/>
      <c r="AV93" s="302"/>
      <c r="AW93" s="302"/>
      <c r="AX93" s="302"/>
      <c r="AY93" s="374"/>
      <c r="AZ93" s="525"/>
      <c r="BA93" s="295">
        <f t="shared" si="88"/>
        <v>882003.81295425491</v>
      </c>
      <c r="BB93" s="273">
        <f t="shared" si="89"/>
        <v>702248.09040432808</v>
      </c>
      <c r="BC93" s="273">
        <f t="shared" si="89"/>
        <v>179755.72254992678</v>
      </c>
      <c r="BD93" s="302"/>
      <c r="BE93" s="302"/>
      <c r="BF93" s="302"/>
      <c r="BG93" s="302"/>
      <c r="BH93" s="302"/>
      <c r="BI93" s="302"/>
      <c r="BJ93" s="302"/>
      <c r="BK93" s="302"/>
      <c r="BL93" s="303"/>
    </row>
    <row r="94" spans="1:64" x14ac:dyDescent="0.25">
      <c r="A94" s="1526"/>
      <c r="B94" s="132" t="s">
        <v>125</v>
      </c>
      <c r="C94" s="127" t="s">
        <v>100</v>
      </c>
      <c r="D94" s="273">
        <f t="shared" si="84"/>
        <v>174657.94778181709</v>
      </c>
      <c r="E94" s="253">
        <v>81966.68160722738</v>
      </c>
      <c r="F94" s="253">
        <v>92691.266174589706</v>
      </c>
      <c r="G94" s="302"/>
      <c r="H94" s="302"/>
      <c r="I94" s="302"/>
      <c r="J94" s="302"/>
      <c r="K94" s="302"/>
      <c r="L94" s="302"/>
      <c r="M94" s="302"/>
      <c r="N94" s="302"/>
      <c r="O94" s="374"/>
      <c r="P94" s="273">
        <f t="shared" si="85"/>
        <v>178520.91127353831</v>
      </c>
      <c r="Q94" s="253">
        <v>83779.563887178345</v>
      </c>
      <c r="R94" s="253">
        <v>94741.347386359979</v>
      </c>
      <c r="S94" s="302"/>
      <c r="T94" s="302"/>
      <c r="U94" s="302"/>
      <c r="V94" s="302"/>
      <c r="W94" s="302"/>
      <c r="X94" s="302"/>
      <c r="Y94" s="302"/>
      <c r="Z94" s="302"/>
      <c r="AA94" s="374"/>
      <c r="AB94" s="273">
        <f t="shared" si="86"/>
        <v>184874.18669118485</v>
      </c>
      <c r="AC94" s="253">
        <v>86761.145372217827</v>
      </c>
      <c r="AD94" s="253">
        <v>98113.041318967022</v>
      </c>
      <c r="AE94" s="302"/>
      <c r="AF94" s="302"/>
      <c r="AG94" s="302"/>
      <c r="AH94" s="302"/>
      <c r="AI94" s="302"/>
      <c r="AJ94" s="302"/>
      <c r="AK94" s="302"/>
      <c r="AL94" s="302"/>
      <c r="AM94" s="374"/>
      <c r="AN94" s="288">
        <f t="shared" si="87"/>
        <v>184996.6732107951</v>
      </c>
      <c r="AO94" s="253">
        <v>86818.628090190745</v>
      </c>
      <c r="AP94" s="253">
        <v>98178.045120604365</v>
      </c>
      <c r="AQ94" s="302"/>
      <c r="AR94" s="302"/>
      <c r="AS94" s="302"/>
      <c r="AT94" s="302"/>
      <c r="AU94" s="302"/>
      <c r="AV94" s="302"/>
      <c r="AW94" s="302"/>
      <c r="AX94" s="302"/>
      <c r="AY94" s="374"/>
      <c r="AZ94" s="525"/>
      <c r="BA94" s="295">
        <f t="shared" si="88"/>
        <v>723049.71895733534</v>
      </c>
      <c r="BB94" s="273">
        <f t="shared" si="89"/>
        <v>339326.01895681431</v>
      </c>
      <c r="BC94" s="273">
        <f t="shared" si="89"/>
        <v>383723.70000052103</v>
      </c>
      <c r="BD94" s="302"/>
      <c r="BE94" s="302"/>
      <c r="BF94" s="302"/>
      <c r="BG94" s="302"/>
      <c r="BH94" s="302"/>
      <c r="BI94" s="302"/>
      <c r="BJ94" s="302"/>
      <c r="BK94" s="302"/>
      <c r="BL94" s="303"/>
    </row>
    <row r="95" spans="1:64" x14ac:dyDescent="0.25">
      <c r="A95" s="1526"/>
      <c r="B95" s="132" t="s">
        <v>126</v>
      </c>
      <c r="C95" s="127" t="s">
        <v>101</v>
      </c>
      <c r="D95" s="273">
        <f t="shared" si="84"/>
        <v>240079.08485140844</v>
      </c>
      <c r="E95" s="253">
        <v>12317.570181898644</v>
      </c>
      <c r="F95" s="253">
        <v>227761.51466950978</v>
      </c>
      <c r="G95" s="302"/>
      <c r="H95" s="302"/>
      <c r="I95" s="302"/>
      <c r="J95" s="302"/>
      <c r="K95" s="302"/>
      <c r="L95" s="302"/>
      <c r="M95" s="302"/>
      <c r="N95" s="302"/>
      <c r="O95" s="374"/>
      <c r="P95" s="273">
        <f t="shared" si="85"/>
        <v>245388.98773120961</v>
      </c>
      <c r="Q95" s="253">
        <v>12590.001665971893</v>
      </c>
      <c r="R95" s="253">
        <v>232798.98606523772</v>
      </c>
      <c r="S95" s="302"/>
      <c r="T95" s="302"/>
      <c r="U95" s="302"/>
      <c r="V95" s="302"/>
      <c r="W95" s="302"/>
      <c r="X95" s="302"/>
      <c r="Y95" s="302"/>
      <c r="Z95" s="302"/>
      <c r="AA95" s="374"/>
      <c r="AB95" s="273">
        <f t="shared" si="86"/>
        <v>254121.99168235486</v>
      </c>
      <c r="AC95" s="253">
        <v>13038.05980953574</v>
      </c>
      <c r="AD95" s="253">
        <v>241083.93187281911</v>
      </c>
      <c r="AE95" s="302"/>
      <c r="AF95" s="302"/>
      <c r="AG95" s="302"/>
      <c r="AH95" s="302"/>
      <c r="AI95" s="302"/>
      <c r="AJ95" s="302"/>
      <c r="AK95" s="302"/>
      <c r="AL95" s="302"/>
      <c r="AM95" s="374"/>
      <c r="AN95" s="288">
        <f t="shared" si="87"/>
        <v>254290.35763367932</v>
      </c>
      <c r="AO95" s="253">
        <v>13046.698043986546</v>
      </c>
      <c r="AP95" s="253">
        <v>241243.65958969278</v>
      </c>
      <c r="AQ95" s="302"/>
      <c r="AR95" s="302"/>
      <c r="AS95" s="302"/>
      <c r="AT95" s="302"/>
      <c r="AU95" s="302"/>
      <c r="AV95" s="302"/>
      <c r="AW95" s="302"/>
      <c r="AX95" s="302"/>
      <c r="AY95" s="374"/>
      <c r="AZ95" s="525"/>
      <c r="BA95" s="295">
        <f t="shared" si="88"/>
        <v>993880.42189865222</v>
      </c>
      <c r="BB95" s="273">
        <f t="shared" si="89"/>
        <v>50992.329701392824</v>
      </c>
      <c r="BC95" s="273">
        <f t="shared" si="89"/>
        <v>942888.09219725942</v>
      </c>
      <c r="BD95" s="302"/>
      <c r="BE95" s="302"/>
      <c r="BF95" s="302"/>
      <c r="BG95" s="302"/>
      <c r="BH95" s="302"/>
      <c r="BI95" s="302"/>
      <c r="BJ95" s="302"/>
      <c r="BK95" s="302"/>
      <c r="BL95" s="303"/>
    </row>
    <row r="96" spans="1:64" x14ac:dyDescent="0.25">
      <c r="A96" s="1526"/>
      <c r="B96" s="126" t="s">
        <v>127</v>
      </c>
      <c r="C96" s="127" t="s">
        <v>28</v>
      </c>
      <c r="D96" s="273">
        <f t="shared" si="84"/>
        <v>97334.75825155752</v>
      </c>
      <c r="E96" s="253">
        <v>97334.75825155752</v>
      </c>
      <c r="F96" s="253">
        <v>0</v>
      </c>
      <c r="G96" s="302"/>
      <c r="H96" s="302"/>
      <c r="I96" s="302"/>
      <c r="J96" s="302"/>
      <c r="K96" s="302"/>
      <c r="L96" s="302"/>
      <c r="M96" s="302"/>
      <c r="N96" s="302"/>
      <c r="O96" s="374"/>
      <c r="P96" s="273">
        <f t="shared" si="85"/>
        <v>99487.541004226645</v>
      </c>
      <c r="Q96" s="253">
        <v>99487.541004226645</v>
      </c>
      <c r="R96" s="253">
        <v>0</v>
      </c>
      <c r="S96" s="302"/>
      <c r="T96" s="302"/>
      <c r="U96" s="302"/>
      <c r="V96" s="302"/>
      <c r="W96" s="302"/>
      <c r="X96" s="302"/>
      <c r="Y96" s="302"/>
      <c r="Z96" s="302"/>
      <c r="AA96" s="374"/>
      <c r="AB96" s="273">
        <f t="shared" si="86"/>
        <v>103028.14442214087</v>
      </c>
      <c r="AC96" s="253">
        <v>103028.14442214087</v>
      </c>
      <c r="AD96" s="253">
        <v>0</v>
      </c>
      <c r="AE96" s="302"/>
      <c r="AF96" s="302"/>
      <c r="AG96" s="302"/>
      <c r="AH96" s="302"/>
      <c r="AI96" s="302"/>
      <c r="AJ96" s="302"/>
      <c r="AK96" s="302"/>
      <c r="AL96" s="302"/>
      <c r="AM96" s="374"/>
      <c r="AN96" s="288">
        <f t="shared" si="87"/>
        <v>103096.40467554906</v>
      </c>
      <c r="AO96" s="253">
        <v>103096.40467554906</v>
      </c>
      <c r="AP96" s="253">
        <v>0</v>
      </c>
      <c r="AQ96" s="302"/>
      <c r="AR96" s="302"/>
      <c r="AS96" s="302"/>
      <c r="AT96" s="302"/>
      <c r="AU96" s="302"/>
      <c r="AV96" s="302"/>
      <c r="AW96" s="302"/>
      <c r="AX96" s="302"/>
      <c r="AY96" s="374"/>
      <c r="AZ96" s="525"/>
      <c r="BA96" s="295">
        <f t="shared" si="88"/>
        <v>402946.84835347411</v>
      </c>
      <c r="BB96" s="273">
        <f t="shared" si="89"/>
        <v>402946.84835347411</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4188219.5995473349</v>
      </c>
      <c r="E97" s="274">
        <f>SUM(E91:E96)</f>
        <v>527001.19939707441</v>
      </c>
      <c r="F97" s="274">
        <f>SUM(F91:F96)</f>
        <v>3661218.4001502604</v>
      </c>
      <c r="G97" s="334"/>
      <c r="H97" s="334"/>
      <c r="I97" s="334"/>
      <c r="J97" s="334"/>
      <c r="K97" s="334"/>
      <c r="L97" s="334"/>
      <c r="M97" s="334"/>
      <c r="N97" s="334"/>
      <c r="O97" s="375"/>
      <c r="P97" s="274">
        <f t="shared" si="85"/>
        <v>4280851.7391884895</v>
      </c>
      <c r="Q97" s="274">
        <f>SUM(Q91:Q96)</f>
        <v>538657.04683613451</v>
      </c>
      <c r="R97" s="274">
        <f>SUM(R91:R96)</f>
        <v>3742194.692352355</v>
      </c>
      <c r="S97" s="334"/>
      <c r="T97" s="334"/>
      <c r="U97" s="334"/>
      <c r="V97" s="334"/>
      <c r="W97" s="334"/>
      <c r="X97" s="334"/>
      <c r="Y97" s="334"/>
      <c r="Z97" s="334"/>
      <c r="AA97" s="375"/>
      <c r="AB97" s="274">
        <f t="shared" si="86"/>
        <v>4433200.4468393382</v>
      </c>
      <c r="AC97" s="274">
        <f>SUM(AC91:AC96)</f>
        <v>557826.99476992246</v>
      </c>
      <c r="AD97" s="274">
        <f>SUM(AD91:AD96)</f>
        <v>3875373.4520694162</v>
      </c>
      <c r="AE97" s="334"/>
      <c r="AF97" s="334"/>
      <c r="AG97" s="334"/>
      <c r="AH97" s="334"/>
      <c r="AI97" s="334"/>
      <c r="AJ97" s="334"/>
      <c r="AK97" s="334"/>
      <c r="AL97" s="334"/>
      <c r="AM97" s="375"/>
      <c r="AN97" s="276">
        <f t="shared" si="87"/>
        <v>4436137.6188869169</v>
      </c>
      <c r="AO97" s="274">
        <f>SUM(AO91:AO96)</f>
        <v>558196.57739450026</v>
      </c>
      <c r="AP97" s="274">
        <f>SUM(AP91:AP96)</f>
        <v>3877941.0414924165</v>
      </c>
      <c r="AQ97" s="334"/>
      <c r="AR97" s="334"/>
      <c r="AS97" s="334"/>
      <c r="AT97" s="334"/>
      <c r="AU97" s="334"/>
      <c r="AV97" s="334"/>
      <c r="AW97" s="334"/>
      <c r="AX97" s="334"/>
      <c r="AY97" s="375"/>
      <c r="AZ97" s="298">
        <f>SUM(AZ91:AZ96)</f>
        <v>0</v>
      </c>
      <c r="BA97" s="296">
        <f t="shared" si="88"/>
        <v>17338409.40446208</v>
      </c>
      <c r="BB97" s="274">
        <f>SUM(BB91:BB96)</f>
        <v>2181681.8183976319</v>
      </c>
      <c r="BC97" s="274">
        <f>SUM(BC91:BC96)</f>
        <v>15156727.586064449</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57250085.325861782</v>
      </c>
      <c r="E105" s="302"/>
      <c r="F105" s="302"/>
      <c r="G105" s="302"/>
      <c r="H105" s="302"/>
      <c r="I105" s="302"/>
      <c r="J105" s="302"/>
      <c r="K105" s="302"/>
      <c r="L105" s="302"/>
      <c r="M105" s="302"/>
      <c r="N105" s="302"/>
      <c r="O105" s="374"/>
      <c r="P105" s="273">
        <f>P88+P97+P104</f>
        <v>58521106.28386575</v>
      </c>
      <c r="Q105" s="302"/>
      <c r="R105" s="302"/>
      <c r="S105" s="302"/>
      <c r="T105" s="302"/>
      <c r="U105" s="302"/>
      <c r="V105" s="302"/>
      <c r="W105" s="302"/>
      <c r="X105" s="302"/>
      <c r="Y105" s="302"/>
      <c r="Z105" s="302"/>
      <c r="AA105" s="374"/>
      <c r="AB105" s="273">
        <f>AB88+AB97+AB104</f>
        <v>61781242.549029335</v>
      </c>
      <c r="AC105" s="302"/>
      <c r="AD105" s="302"/>
      <c r="AE105" s="302"/>
      <c r="AF105" s="302"/>
      <c r="AG105" s="302"/>
      <c r="AH105" s="302"/>
      <c r="AI105" s="302"/>
      <c r="AJ105" s="302"/>
      <c r="AK105" s="302"/>
      <c r="AL105" s="302"/>
      <c r="AM105" s="374"/>
      <c r="AN105" s="288">
        <f>AN88+AN97+AN104</f>
        <v>66314601.082483582</v>
      </c>
      <c r="AO105" s="302"/>
      <c r="AP105" s="302"/>
      <c r="AQ105" s="302"/>
      <c r="AR105" s="302"/>
      <c r="AS105" s="302"/>
      <c r="AT105" s="302"/>
      <c r="AU105" s="302"/>
      <c r="AV105" s="302"/>
      <c r="AW105" s="302"/>
      <c r="AX105" s="302"/>
      <c r="AY105" s="374"/>
      <c r="AZ105" s="299">
        <f>AZ88+AZ97+AZ104</f>
        <v>-330210.24898775946</v>
      </c>
      <c r="BA105" s="295">
        <f>BA88+BA97+BA104</f>
        <v>243536824.99225268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4390990.3872056529</v>
      </c>
      <c r="E106" s="337"/>
      <c r="F106" s="337"/>
      <c r="G106" s="337"/>
      <c r="H106" s="337"/>
      <c r="I106" s="337"/>
      <c r="J106" s="337"/>
      <c r="K106" s="337"/>
      <c r="L106" s="337"/>
      <c r="M106" s="337"/>
      <c r="N106" s="337"/>
      <c r="O106" s="565"/>
      <c r="P106" s="343">
        <f>P17-P105</f>
        <v>4035187.8100915998</v>
      </c>
      <c r="Q106" s="337"/>
      <c r="R106" s="337"/>
      <c r="S106" s="337"/>
      <c r="T106" s="337"/>
      <c r="U106" s="337"/>
      <c r="V106" s="337"/>
      <c r="W106" s="337"/>
      <c r="X106" s="337"/>
      <c r="Y106" s="337"/>
      <c r="Z106" s="337"/>
      <c r="AA106" s="565"/>
      <c r="AB106" s="343">
        <f>AB17-AB105</f>
        <v>2508456.3431254998</v>
      </c>
      <c r="AC106" s="337"/>
      <c r="AD106" s="337"/>
      <c r="AE106" s="337"/>
      <c r="AF106" s="337"/>
      <c r="AG106" s="337"/>
      <c r="AH106" s="337"/>
      <c r="AI106" s="337"/>
      <c r="AJ106" s="337"/>
      <c r="AK106" s="337"/>
      <c r="AL106" s="337"/>
      <c r="AM106" s="565"/>
      <c r="AN106" s="343">
        <f>AN17-AN105</f>
        <v>-1226187.1803595573</v>
      </c>
      <c r="AO106" s="337"/>
      <c r="AP106" s="337"/>
      <c r="AQ106" s="337"/>
      <c r="AR106" s="337"/>
      <c r="AS106" s="337"/>
      <c r="AT106" s="337"/>
      <c r="AU106" s="337"/>
      <c r="AV106" s="337"/>
      <c r="AW106" s="337"/>
      <c r="AX106" s="337"/>
      <c r="AY106" s="565"/>
      <c r="AZ106" s="857">
        <f>AZ17-AZ105</f>
        <v>3511466.1317811012</v>
      </c>
      <c r="BA106" s="344">
        <f>BA17-BA105</f>
        <v>13219913.491844326</v>
      </c>
      <c r="BB106" s="337"/>
      <c r="BC106" s="337"/>
      <c r="BD106" s="337"/>
      <c r="BE106" s="337"/>
      <c r="BF106" s="337"/>
      <c r="BG106" s="337"/>
      <c r="BH106" s="337"/>
      <c r="BI106" s="337"/>
      <c r="BJ106" s="337"/>
      <c r="BK106" s="337"/>
      <c r="BL106" s="338"/>
    </row>
    <row r="107" spans="1:64" x14ac:dyDescent="0.25">
      <c r="A107" s="266"/>
      <c r="B107" s="126" t="s">
        <v>270</v>
      </c>
      <c r="C107" s="127" t="s">
        <v>26</v>
      </c>
      <c r="D107" s="257">
        <v>1207083.2574428339</v>
      </c>
      <c r="E107" s="339"/>
      <c r="F107" s="339"/>
      <c r="G107" s="339"/>
      <c r="H107" s="339"/>
      <c r="I107" s="339"/>
      <c r="J107" s="339"/>
      <c r="K107" s="339"/>
      <c r="L107" s="339"/>
      <c r="M107" s="339"/>
      <c r="N107" s="339"/>
      <c r="O107" s="376"/>
      <c r="P107" s="257">
        <v>1109273.1289941806</v>
      </c>
      <c r="Q107" s="339"/>
      <c r="R107" s="339"/>
      <c r="S107" s="339"/>
      <c r="T107" s="339"/>
      <c r="U107" s="339"/>
      <c r="V107" s="339"/>
      <c r="W107" s="339"/>
      <c r="X107" s="339"/>
      <c r="Y107" s="339"/>
      <c r="Z107" s="339"/>
      <c r="AA107" s="376"/>
      <c r="AB107" s="257">
        <v>689574.64872519986</v>
      </c>
      <c r="AC107" s="339"/>
      <c r="AD107" s="339"/>
      <c r="AE107" s="339"/>
      <c r="AF107" s="339"/>
      <c r="AG107" s="339"/>
      <c r="AH107" s="339"/>
      <c r="AI107" s="339"/>
      <c r="AJ107" s="339"/>
      <c r="AK107" s="339"/>
      <c r="AL107" s="339"/>
      <c r="AM107" s="339"/>
      <c r="AN107" s="257">
        <v>-337078.85588084225</v>
      </c>
      <c r="AO107" s="339"/>
      <c r="AP107" s="339"/>
      <c r="AQ107" s="339"/>
      <c r="AR107" s="339"/>
      <c r="AS107" s="339"/>
      <c r="AT107" s="339"/>
      <c r="AU107" s="339"/>
      <c r="AV107" s="339"/>
      <c r="AW107" s="339"/>
      <c r="AX107" s="339"/>
      <c r="AY107" s="376"/>
      <c r="AZ107" s="257">
        <v>965302.03962662467</v>
      </c>
      <c r="BA107" s="295">
        <f>D107+P107+AB107+AN107+AZ107</f>
        <v>3634154.218907997</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3183907.129762819</v>
      </c>
      <c r="E108" s="341"/>
      <c r="F108" s="341"/>
      <c r="G108" s="341"/>
      <c r="H108" s="341"/>
      <c r="I108" s="341"/>
      <c r="J108" s="341"/>
      <c r="K108" s="341"/>
      <c r="L108" s="341"/>
      <c r="M108" s="341"/>
      <c r="N108" s="341"/>
      <c r="O108" s="1117"/>
      <c r="P108" s="556">
        <f>P106-P107</f>
        <v>2925914.681097419</v>
      </c>
      <c r="Q108" s="341"/>
      <c r="R108" s="341"/>
      <c r="S108" s="341"/>
      <c r="T108" s="341"/>
      <c r="U108" s="341"/>
      <c r="V108" s="341"/>
      <c r="W108" s="341"/>
      <c r="X108" s="341"/>
      <c r="Y108" s="341"/>
      <c r="Z108" s="341"/>
      <c r="AA108" s="1117"/>
      <c r="AB108" s="556">
        <f>AB106-AB107</f>
        <v>1818881.6944002998</v>
      </c>
      <c r="AC108" s="341"/>
      <c r="AD108" s="341"/>
      <c r="AE108" s="341"/>
      <c r="AF108" s="341"/>
      <c r="AG108" s="341"/>
      <c r="AH108" s="341"/>
      <c r="AI108" s="341"/>
      <c r="AJ108" s="341"/>
      <c r="AK108" s="341"/>
      <c r="AL108" s="341"/>
      <c r="AM108" s="341"/>
      <c r="AN108" s="549">
        <f>AN106-AN107</f>
        <v>-889108.32447871496</v>
      </c>
      <c r="AO108" s="341"/>
      <c r="AP108" s="341"/>
      <c r="AQ108" s="341"/>
      <c r="AR108" s="341"/>
      <c r="AS108" s="341"/>
      <c r="AT108" s="341"/>
      <c r="AU108" s="341"/>
      <c r="AV108" s="341"/>
      <c r="AW108" s="341"/>
      <c r="AX108" s="341"/>
      <c r="AY108" s="1117"/>
      <c r="AZ108" s="578">
        <f>AZ106-AZ107</f>
        <v>2546164.0921544768</v>
      </c>
      <c r="BA108" s="346">
        <f>BA106-BA107</f>
        <v>9585759.2729363292</v>
      </c>
      <c r="BB108" s="517"/>
      <c r="BC108" s="517"/>
      <c r="BD108" s="517"/>
      <c r="BE108" s="517"/>
      <c r="BF108" s="517"/>
      <c r="BG108" s="517"/>
      <c r="BH108" s="517"/>
      <c r="BI108" s="517"/>
      <c r="BJ108" s="341"/>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16296.246543779998</v>
      </c>
      <c r="E9" s="736">
        <v>8746.1221198149997</v>
      </c>
      <c r="F9" s="736">
        <v>1263.291474655</v>
      </c>
      <c r="G9" s="736">
        <v>4538.0414746549995</v>
      </c>
      <c r="H9" s="736">
        <v>724.17857142899993</v>
      </c>
      <c r="I9" s="736">
        <v>35</v>
      </c>
      <c r="J9" s="736">
        <v>719.61290322599996</v>
      </c>
      <c r="K9" s="736">
        <v>0</v>
      </c>
      <c r="L9" s="736">
        <v>58</v>
      </c>
      <c r="M9" s="736">
        <v>212</v>
      </c>
      <c r="N9" s="736">
        <v>0</v>
      </c>
      <c r="O9" s="803">
        <v>0</v>
      </c>
      <c r="P9" s="741">
        <f>SUM(Q9:AA9)</f>
        <v>17038.241935482998</v>
      </c>
      <c r="Q9" s="736">
        <v>9307.3978494610001</v>
      </c>
      <c r="R9" s="736">
        <v>1301.5666666669999</v>
      </c>
      <c r="S9" s="736">
        <v>4644.677419355</v>
      </c>
      <c r="T9" s="736">
        <v>741</v>
      </c>
      <c r="U9" s="736">
        <v>41</v>
      </c>
      <c r="V9" s="736">
        <v>719</v>
      </c>
      <c r="W9" s="736">
        <v>0</v>
      </c>
      <c r="X9" s="736">
        <v>58.6</v>
      </c>
      <c r="Y9" s="736">
        <v>225</v>
      </c>
      <c r="Z9" s="736">
        <v>0</v>
      </c>
      <c r="AA9" s="737">
        <v>0</v>
      </c>
      <c r="AB9" s="741">
        <f>SUM(AC9:AM9)</f>
        <v>17526.329032258</v>
      </c>
      <c r="AC9" s="736">
        <v>9663.2623655910011</v>
      </c>
      <c r="AD9" s="736">
        <v>1320.5483870970002</v>
      </c>
      <c r="AE9" s="736">
        <v>4678.9182795699999</v>
      </c>
      <c r="AF9" s="736">
        <v>747</v>
      </c>
      <c r="AG9" s="736">
        <v>34</v>
      </c>
      <c r="AH9" s="736">
        <v>765.6</v>
      </c>
      <c r="AI9" s="736">
        <v>0</v>
      </c>
      <c r="AJ9" s="736">
        <v>59</v>
      </c>
      <c r="AK9" s="736">
        <v>258</v>
      </c>
      <c r="AL9" s="736">
        <v>0</v>
      </c>
      <c r="AM9" s="737">
        <v>0</v>
      </c>
      <c r="AN9" s="735">
        <f>SUM(AO9:AY9)</f>
        <v>18094.99784946</v>
      </c>
      <c r="AO9" s="736">
        <v>10071.739784943999</v>
      </c>
      <c r="AP9" s="736">
        <v>1371.806451613</v>
      </c>
      <c r="AQ9" s="736">
        <v>4719.4516129029998</v>
      </c>
      <c r="AR9" s="736">
        <v>786</v>
      </c>
      <c r="AS9" s="736">
        <v>29</v>
      </c>
      <c r="AT9" s="736">
        <v>766</v>
      </c>
      <c r="AU9" s="736">
        <v>0</v>
      </c>
      <c r="AV9" s="736">
        <v>58</v>
      </c>
      <c r="AW9" s="736">
        <v>293</v>
      </c>
      <c r="AX9" s="736">
        <v>0</v>
      </c>
      <c r="AY9" s="737">
        <v>0</v>
      </c>
      <c r="AZ9" s="852"/>
      <c r="BA9" s="739">
        <f>AN9+AB9+P9+D9+AZ9</f>
        <v>68955.815360980996</v>
      </c>
      <c r="BB9" s="740">
        <f t="shared" ref="BB9:BL9" si="0">AO9+AC9+Q9+E9</f>
        <v>37788.522119811001</v>
      </c>
      <c r="BC9" s="740">
        <f t="shared" si="0"/>
        <v>5257.2129800319999</v>
      </c>
      <c r="BD9" s="740">
        <f t="shared" si="0"/>
        <v>18581.088786483</v>
      </c>
      <c r="BE9" s="740">
        <f t="shared" si="0"/>
        <v>2998.1785714289999</v>
      </c>
      <c r="BF9" s="740">
        <f t="shared" si="0"/>
        <v>139</v>
      </c>
      <c r="BG9" s="740">
        <f t="shared" si="0"/>
        <v>2970.212903226</v>
      </c>
      <c r="BH9" s="740">
        <f t="shared" si="0"/>
        <v>0</v>
      </c>
      <c r="BI9" s="741">
        <f t="shared" si="0"/>
        <v>233.6</v>
      </c>
      <c r="BJ9" s="741">
        <f t="shared" si="0"/>
        <v>988</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29181704.479999997</v>
      </c>
      <c r="E11" s="249">
        <v>13203933.09</v>
      </c>
      <c r="F11" s="249">
        <v>1907178.5</v>
      </c>
      <c r="G11" s="249">
        <v>6851035.8399999999</v>
      </c>
      <c r="H11" s="249">
        <v>1093285.1499999999</v>
      </c>
      <c r="I11" s="249">
        <v>52839.15</v>
      </c>
      <c r="J11" s="249">
        <v>1086392.3999999999</v>
      </c>
      <c r="K11" s="249">
        <v>0</v>
      </c>
      <c r="L11" s="249">
        <v>87562.02</v>
      </c>
      <c r="M11" s="249">
        <v>4899478.33</v>
      </c>
      <c r="N11" s="249">
        <v>0</v>
      </c>
      <c r="O11" s="249">
        <v>0</v>
      </c>
      <c r="P11" s="269">
        <f t="shared" ref="P11:P16" si="2">SUM(Q11:AA11)</f>
        <v>30582299.169999994</v>
      </c>
      <c r="Q11" s="249">
        <v>14051285.41</v>
      </c>
      <c r="R11" s="249">
        <v>1964962.19</v>
      </c>
      <c r="S11" s="249">
        <v>7012023.0499999989</v>
      </c>
      <c r="T11" s="249">
        <v>1118680.29</v>
      </c>
      <c r="U11" s="249">
        <v>61897.29</v>
      </c>
      <c r="V11" s="249">
        <v>1085467.1099999999</v>
      </c>
      <c r="W11" s="249">
        <v>0</v>
      </c>
      <c r="X11" s="249">
        <v>88467.83</v>
      </c>
      <c r="Y11" s="249">
        <v>5199516</v>
      </c>
      <c r="Z11" s="249">
        <v>0</v>
      </c>
      <c r="AA11" s="250">
        <v>0</v>
      </c>
      <c r="AB11" s="269">
        <f t="shared" ref="AB11:AB16" si="3">SUM(AC11:AM11)</f>
        <v>32031935.340000004</v>
      </c>
      <c r="AC11" s="249">
        <v>14588530.550000001</v>
      </c>
      <c r="AD11" s="249">
        <v>1993618.7</v>
      </c>
      <c r="AE11" s="249">
        <v>7063716.1400000006</v>
      </c>
      <c r="AF11" s="249">
        <v>1127738.43</v>
      </c>
      <c r="AG11" s="249">
        <v>51329.460000000006</v>
      </c>
      <c r="AH11" s="249">
        <v>1155818.67</v>
      </c>
      <c r="AI11" s="249">
        <v>0</v>
      </c>
      <c r="AJ11" s="251">
        <v>89071.71</v>
      </c>
      <c r="AK11" s="249">
        <v>5962111.6799999997</v>
      </c>
      <c r="AL11" s="249">
        <v>0</v>
      </c>
      <c r="AM11" s="250">
        <v>0</v>
      </c>
      <c r="AN11" s="269">
        <f t="shared" ref="AN11:AN16" si="4">SUM(AO11:AY11)</f>
        <v>31473345.160000004</v>
      </c>
      <c r="AO11" s="249">
        <v>13689810.859999999</v>
      </c>
      <c r="AP11" s="249">
        <v>1864600.48</v>
      </c>
      <c r="AQ11" s="249">
        <v>6414820.2200000007</v>
      </c>
      <c r="AR11" s="249">
        <v>1068354.78</v>
      </c>
      <c r="AS11" s="249">
        <v>39417.67</v>
      </c>
      <c r="AT11" s="249">
        <v>1041170.1799999999</v>
      </c>
      <c r="AU11" s="249">
        <v>0</v>
      </c>
      <c r="AV11" s="249">
        <v>78835.34</v>
      </c>
      <c r="AW11" s="249">
        <v>7276335.6300000008</v>
      </c>
      <c r="AX11" s="249">
        <v>0</v>
      </c>
      <c r="AY11" s="250">
        <v>0</v>
      </c>
      <c r="AZ11" s="853">
        <v>1494936.9778276558</v>
      </c>
      <c r="BA11" s="320">
        <f t="shared" ref="BA11:BA16" si="5">SUM(BB11:BL11)+AZ11</f>
        <v>124764221.12782766</v>
      </c>
      <c r="BB11" s="270">
        <f t="shared" ref="BB11:BL16" si="6">E11+Q11+AC11+AO11</f>
        <v>55533559.909999996</v>
      </c>
      <c r="BC11" s="270">
        <f t="shared" si="6"/>
        <v>7730359.8699999992</v>
      </c>
      <c r="BD11" s="270">
        <f t="shared" si="6"/>
        <v>27341595.25</v>
      </c>
      <c r="BE11" s="270">
        <f t="shared" si="6"/>
        <v>4408058.6500000004</v>
      </c>
      <c r="BF11" s="270">
        <f t="shared" si="6"/>
        <v>205483.57</v>
      </c>
      <c r="BG11" s="270">
        <f t="shared" si="6"/>
        <v>4368848.3599999994</v>
      </c>
      <c r="BH11" s="270">
        <f t="shared" si="6"/>
        <v>0</v>
      </c>
      <c r="BI11" s="270">
        <f t="shared" si="6"/>
        <v>343936.9</v>
      </c>
      <c r="BJ11" s="270">
        <f t="shared" si="6"/>
        <v>23337441.640000001</v>
      </c>
      <c r="BK11" s="270">
        <f t="shared" si="6"/>
        <v>0</v>
      </c>
      <c r="BL11" s="294">
        <f t="shared" si="6"/>
        <v>0</v>
      </c>
    </row>
    <row r="12" spans="1:64" x14ac:dyDescent="0.25">
      <c r="A12" s="1529"/>
      <c r="B12" s="126" t="s">
        <v>1314</v>
      </c>
      <c r="C12" s="127" t="s">
        <v>1323</v>
      </c>
      <c r="D12" s="269">
        <f t="shared" si="1"/>
        <v>456927.18435872614</v>
      </c>
      <c r="E12" s="249">
        <v>205848.46697264552</v>
      </c>
      <c r="F12" s="249">
        <v>28654.434020892197</v>
      </c>
      <c r="G12" s="249">
        <v>101348.18433971104</v>
      </c>
      <c r="H12" s="249">
        <v>16339.527249802944</v>
      </c>
      <c r="I12" s="249">
        <v>761.67416497550255</v>
      </c>
      <c r="J12" s="249">
        <v>16194.184900075432</v>
      </c>
      <c r="K12" s="249">
        <v>0</v>
      </c>
      <c r="L12" s="249">
        <v>1274.8846592054194</v>
      </c>
      <c r="M12" s="249">
        <v>86505.828051418037</v>
      </c>
      <c r="N12" s="249">
        <v>0</v>
      </c>
      <c r="O12" s="249">
        <v>0</v>
      </c>
      <c r="P12" s="269">
        <f t="shared" si="2"/>
        <v>470436.65495501593</v>
      </c>
      <c r="Q12" s="249">
        <v>211934.56538624971</v>
      </c>
      <c r="R12" s="249">
        <v>29501.628600487747</v>
      </c>
      <c r="S12" s="249">
        <v>104344.63621036573</v>
      </c>
      <c r="T12" s="249">
        <v>16822.620334422725</v>
      </c>
      <c r="U12" s="249">
        <v>784.19375909886674</v>
      </c>
      <c r="V12" s="249">
        <v>16672.980805041094</v>
      </c>
      <c r="W12" s="249">
        <v>0</v>
      </c>
      <c r="X12" s="249">
        <v>1312.5777915178865</v>
      </c>
      <c r="Y12" s="249">
        <v>89063.452067832099</v>
      </c>
      <c r="Z12" s="249">
        <v>0</v>
      </c>
      <c r="AA12" s="250">
        <v>0</v>
      </c>
      <c r="AB12" s="269">
        <f t="shared" si="3"/>
        <v>484681.38451219269</v>
      </c>
      <c r="AC12" s="249">
        <v>218351.90241972049</v>
      </c>
      <c r="AD12" s="249">
        <v>30394.932122829996</v>
      </c>
      <c r="AE12" s="249">
        <v>107504.17131015676</v>
      </c>
      <c r="AF12" s="249">
        <v>17332.005975577387</v>
      </c>
      <c r="AG12" s="249">
        <v>807.93899217356704</v>
      </c>
      <c r="AH12" s="249">
        <v>17177.835390622909</v>
      </c>
      <c r="AI12" s="249">
        <v>0</v>
      </c>
      <c r="AJ12" s="249">
        <v>1352.3223893633001</v>
      </c>
      <c r="AK12" s="249">
        <v>91760.275911748264</v>
      </c>
      <c r="AL12" s="249">
        <v>0</v>
      </c>
      <c r="AM12" s="250">
        <v>0</v>
      </c>
      <c r="AN12" s="269">
        <f t="shared" si="4"/>
        <v>423206.84307208844</v>
      </c>
      <c r="AO12" s="249">
        <v>190657.24877145555</v>
      </c>
      <c r="AP12" s="249">
        <v>26539.792284450123</v>
      </c>
      <c r="AQ12" s="249">
        <v>93868.884613842471</v>
      </c>
      <c r="AR12" s="249">
        <v>15133.701783106462</v>
      </c>
      <c r="AS12" s="249">
        <v>705.46408671492645</v>
      </c>
      <c r="AT12" s="249">
        <v>14999.085417308077</v>
      </c>
      <c r="AU12" s="249">
        <v>0</v>
      </c>
      <c r="AV12" s="249">
        <v>1180.8006403921393</v>
      </c>
      <c r="AW12" s="249">
        <v>80121.865474818725</v>
      </c>
      <c r="AX12" s="249">
        <v>0</v>
      </c>
      <c r="AY12" s="250">
        <v>0</v>
      </c>
      <c r="AZ12" s="853"/>
      <c r="BA12" s="289">
        <f t="shared" si="5"/>
        <v>1835252.0668980232</v>
      </c>
      <c r="BB12" s="270">
        <f t="shared" si="6"/>
        <v>826792.1835500712</v>
      </c>
      <c r="BC12" s="270">
        <f t="shared" si="6"/>
        <v>115090.78702866007</v>
      </c>
      <c r="BD12" s="270">
        <f t="shared" si="6"/>
        <v>407065.87647407601</v>
      </c>
      <c r="BE12" s="270">
        <f t="shared" si="6"/>
        <v>65627.855342909519</v>
      </c>
      <c r="BF12" s="270">
        <f t="shared" si="6"/>
        <v>3059.2710029628629</v>
      </c>
      <c r="BG12" s="270">
        <f t="shared" si="6"/>
        <v>65044.086513047514</v>
      </c>
      <c r="BH12" s="270">
        <f t="shared" si="6"/>
        <v>0</v>
      </c>
      <c r="BI12" s="270">
        <f t="shared" si="6"/>
        <v>5120.585480478745</v>
      </c>
      <c r="BJ12" s="270">
        <f t="shared" si="6"/>
        <v>347451.4215058171</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11027.982993610214</v>
      </c>
      <c r="E16" s="249">
        <v>4968.1732029601799</v>
      </c>
      <c r="F16" s="249">
        <v>691.57761212525759</v>
      </c>
      <c r="G16" s="249">
        <v>2446.048498734418</v>
      </c>
      <c r="H16" s="249">
        <v>394.35611362748722</v>
      </c>
      <c r="I16" s="249">
        <v>18.383081649673993</v>
      </c>
      <c r="J16" s="249">
        <v>390.84826157597081</v>
      </c>
      <c r="K16" s="249">
        <v>0</v>
      </c>
      <c r="L16" s="249">
        <v>30.769467919190621</v>
      </c>
      <c r="M16" s="249">
        <v>2087.8267550180376</v>
      </c>
      <c r="N16" s="249">
        <v>0</v>
      </c>
      <c r="O16" s="249">
        <v>0</v>
      </c>
      <c r="P16" s="269">
        <f t="shared" si="2"/>
        <v>71998.712229358702</v>
      </c>
      <c r="Q16" s="249">
        <v>33053.680434807648</v>
      </c>
      <c r="R16" s="249">
        <v>4621.4371744222872</v>
      </c>
      <c r="S16" s="249">
        <v>16485.812729859928</v>
      </c>
      <c r="T16" s="249">
        <v>2631.2192577436163</v>
      </c>
      <c r="U16" s="249">
        <v>144.65709668502322</v>
      </c>
      <c r="V16" s="249">
        <v>2555.3182101848051</v>
      </c>
      <c r="W16" s="249">
        <v>0</v>
      </c>
      <c r="X16" s="249">
        <v>207.97005317783055</v>
      </c>
      <c r="Y16" s="249">
        <v>12298.617272477568</v>
      </c>
      <c r="Z16" s="249">
        <v>0</v>
      </c>
      <c r="AA16" s="250">
        <v>0</v>
      </c>
      <c r="AB16" s="269">
        <f t="shared" si="3"/>
        <v>1780.1250005695633</v>
      </c>
      <c r="AC16" s="249">
        <v>801.95710592530952</v>
      </c>
      <c r="AD16" s="249">
        <v>111.63370472113412</v>
      </c>
      <c r="AE16" s="249">
        <v>394.83848385744864</v>
      </c>
      <c r="AF16" s="249">
        <v>63.656534236813116</v>
      </c>
      <c r="AG16" s="249">
        <v>2.9673770127372476</v>
      </c>
      <c r="AH16" s="249">
        <v>63.090300580230426</v>
      </c>
      <c r="AI16" s="249">
        <v>0</v>
      </c>
      <c r="AJ16" s="249">
        <v>4.9667739902129862</v>
      </c>
      <c r="AK16" s="249">
        <v>337.01472024567732</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84806.820223538482</v>
      </c>
      <c r="BB16" s="270">
        <f t="shared" si="6"/>
        <v>38823.810743693131</v>
      </c>
      <c r="BC16" s="270">
        <f t="shared" si="6"/>
        <v>5424.6484912686792</v>
      </c>
      <c r="BD16" s="270">
        <f t="shared" si="6"/>
        <v>19326.699712451795</v>
      </c>
      <c r="BE16" s="270">
        <f t="shared" si="6"/>
        <v>3089.2319056079164</v>
      </c>
      <c r="BF16" s="270">
        <f t="shared" si="6"/>
        <v>166.00755534743445</v>
      </c>
      <c r="BG16" s="270">
        <f t="shared" si="6"/>
        <v>3009.2567723410066</v>
      </c>
      <c r="BH16" s="270">
        <f t="shared" si="6"/>
        <v>0</v>
      </c>
      <c r="BI16" s="270">
        <f t="shared" si="6"/>
        <v>243.70629508723417</v>
      </c>
      <c r="BJ16" s="270">
        <f t="shared" si="6"/>
        <v>14723.458747741282</v>
      </c>
      <c r="BK16" s="270">
        <f t="shared" si="6"/>
        <v>0</v>
      </c>
      <c r="BL16" s="290">
        <f t="shared" si="6"/>
        <v>0</v>
      </c>
    </row>
    <row r="17" spans="1:64" s="209" customFormat="1" x14ac:dyDescent="0.25">
      <c r="A17" s="1529"/>
      <c r="B17" s="128" t="s">
        <v>202</v>
      </c>
      <c r="C17" s="308" t="s">
        <v>14</v>
      </c>
      <c r="D17" s="271">
        <f>SUM(D11:D16)</f>
        <v>29649659.647352334</v>
      </c>
      <c r="E17" s="271">
        <f>SUM(E11:E16)</f>
        <v>13414749.730175605</v>
      </c>
      <c r="F17" s="271">
        <f>SUM(F11:F16)</f>
        <v>1936524.5116330176</v>
      </c>
      <c r="G17" s="271">
        <f t="shared" ref="G17:O17" si="7">SUM(G11:G16)</f>
        <v>6954830.0728384461</v>
      </c>
      <c r="H17" s="271">
        <f t="shared" si="7"/>
        <v>1110019.0333634303</v>
      </c>
      <c r="I17" s="271">
        <f t="shared" si="7"/>
        <v>53619.207246625185</v>
      </c>
      <c r="J17" s="271">
        <f t="shared" si="7"/>
        <v>1102977.4331616512</v>
      </c>
      <c r="K17" s="271">
        <f t="shared" si="7"/>
        <v>0</v>
      </c>
      <c r="L17" s="271">
        <f t="shared" si="7"/>
        <v>88867.674127124614</v>
      </c>
      <c r="M17" s="271">
        <f t="shared" si="7"/>
        <v>4988071.9848064361</v>
      </c>
      <c r="N17" s="271">
        <f t="shared" si="7"/>
        <v>0</v>
      </c>
      <c r="O17" s="271">
        <f t="shared" si="7"/>
        <v>0</v>
      </c>
      <c r="P17" s="287">
        <f>SUM(P11:P16)</f>
        <v>31124734.537184369</v>
      </c>
      <c r="Q17" s="271">
        <f>SUM(Q11:Q16)</f>
        <v>14296273.655821059</v>
      </c>
      <c r="R17" s="271">
        <f>SUM(R11:R16)</f>
        <v>1999085.2557749099</v>
      </c>
      <c r="S17" s="271">
        <f t="shared" ref="S17:AA17" si="8">SUM(S11:S16)</f>
        <v>7132853.4989402248</v>
      </c>
      <c r="T17" s="271">
        <f t="shared" si="8"/>
        <v>1138134.1295921663</v>
      </c>
      <c r="U17" s="271">
        <f t="shared" si="8"/>
        <v>62826.140855783895</v>
      </c>
      <c r="V17" s="271">
        <f t="shared" si="8"/>
        <v>1104695.4090152257</v>
      </c>
      <c r="W17" s="271">
        <f t="shared" si="8"/>
        <v>0</v>
      </c>
      <c r="X17" s="271">
        <f t="shared" si="8"/>
        <v>89988.377844695729</v>
      </c>
      <c r="Y17" s="271">
        <f t="shared" si="8"/>
        <v>5300878.0693403101</v>
      </c>
      <c r="Z17" s="271">
        <f t="shared" si="8"/>
        <v>0</v>
      </c>
      <c r="AA17" s="280">
        <f t="shared" si="8"/>
        <v>0</v>
      </c>
      <c r="AB17" s="287">
        <f>SUM(AB11:AB16)</f>
        <v>32518396.849512767</v>
      </c>
      <c r="AC17" s="271">
        <f>SUM(AC11:AC16)</f>
        <v>14807684.409525646</v>
      </c>
      <c r="AD17" s="271">
        <f>SUM(AD11:AD16)</f>
        <v>2024125.2658275513</v>
      </c>
      <c r="AE17" s="271">
        <f t="shared" ref="AE17:AM17" si="9">SUM(AE11:AE16)</f>
        <v>7171615.1497940142</v>
      </c>
      <c r="AF17" s="271">
        <f t="shared" si="9"/>
        <v>1145134.0925098141</v>
      </c>
      <c r="AG17" s="271">
        <f t="shared" si="9"/>
        <v>52140.366369186304</v>
      </c>
      <c r="AH17" s="271">
        <f t="shared" si="9"/>
        <v>1173059.5956912031</v>
      </c>
      <c r="AI17" s="271">
        <f t="shared" si="9"/>
        <v>0</v>
      </c>
      <c r="AJ17" s="271">
        <f t="shared" si="9"/>
        <v>90428.99916335351</v>
      </c>
      <c r="AK17" s="271">
        <f t="shared" si="9"/>
        <v>6054208.9706319934</v>
      </c>
      <c r="AL17" s="271">
        <f t="shared" si="9"/>
        <v>0</v>
      </c>
      <c r="AM17" s="271">
        <f t="shared" si="9"/>
        <v>0</v>
      </c>
      <c r="AN17" s="287">
        <f>SUM(AN11:AN16)</f>
        <v>31896552.00307209</v>
      </c>
      <c r="AO17" s="271">
        <f>SUM(AO11:AO16)</f>
        <v>13880468.108771455</v>
      </c>
      <c r="AP17" s="271">
        <f t="shared" ref="AP17:AZ17" si="10">SUM(AP11:AP16)</f>
        <v>1891140.27228445</v>
      </c>
      <c r="AQ17" s="271">
        <f t="shared" si="10"/>
        <v>6508689.1046138434</v>
      </c>
      <c r="AR17" s="271">
        <f t="shared" si="10"/>
        <v>1083488.4817831065</v>
      </c>
      <c r="AS17" s="271">
        <f t="shared" si="10"/>
        <v>40123.134086714927</v>
      </c>
      <c r="AT17" s="271">
        <f t="shared" si="10"/>
        <v>1056169.2654173081</v>
      </c>
      <c r="AU17" s="271">
        <f t="shared" si="10"/>
        <v>0</v>
      </c>
      <c r="AV17" s="271">
        <f t="shared" si="10"/>
        <v>80016.140640392143</v>
      </c>
      <c r="AW17" s="271">
        <f t="shared" si="10"/>
        <v>7356457.4954748191</v>
      </c>
      <c r="AX17" s="271">
        <f t="shared" si="10"/>
        <v>0</v>
      </c>
      <c r="AY17" s="280">
        <f t="shared" si="10"/>
        <v>0</v>
      </c>
      <c r="AZ17" s="292">
        <f t="shared" si="10"/>
        <v>1494936.9778276558</v>
      </c>
      <c r="BA17" s="291">
        <f>SUM(BA11:BA16)</f>
        <v>126684280.01494922</v>
      </c>
      <c r="BB17" s="271">
        <f>SUM(BB11:BB16)</f>
        <v>56399175.904293761</v>
      </c>
      <c r="BC17" s="271">
        <f t="shared" ref="BC17:BL17" si="11">SUM(BC11:BC16)</f>
        <v>7850875.3055199282</v>
      </c>
      <c r="BD17" s="271">
        <f t="shared" si="11"/>
        <v>27767987.826186527</v>
      </c>
      <c r="BE17" s="271">
        <f t="shared" si="11"/>
        <v>4476775.7372485176</v>
      </c>
      <c r="BF17" s="271">
        <f t="shared" si="11"/>
        <v>208708.8485583103</v>
      </c>
      <c r="BG17" s="271">
        <f t="shared" si="11"/>
        <v>4436901.7032853877</v>
      </c>
      <c r="BH17" s="271">
        <f t="shared" si="11"/>
        <v>0</v>
      </c>
      <c r="BI17" s="271">
        <f t="shared" si="11"/>
        <v>349301.19177556603</v>
      </c>
      <c r="BJ17" s="271">
        <f>SUM(BJ11:BJ16)</f>
        <v>23699616.520253558</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1925935.67</v>
      </c>
      <c r="E20" s="251">
        <v>466613.37999999995</v>
      </c>
      <c r="F20" s="251">
        <v>48323.630000000005</v>
      </c>
      <c r="G20" s="251">
        <v>967012.21</v>
      </c>
      <c r="H20" s="251">
        <v>61068.74</v>
      </c>
      <c r="I20" s="251">
        <v>1558.05</v>
      </c>
      <c r="J20" s="251">
        <v>113947.17</v>
      </c>
      <c r="K20" s="251">
        <v>0</v>
      </c>
      <c r="L20" s="251">
        <v>0</v>
      </c>
      <c r="M20" s="251">
        <v>267412.49</v>
      </c>
      <c r="N20" s="251">
        <v>0</v>
      </c>
      <c r="O20" s="252">
        <v>0</v>
      </c>
      <c r="P20" s="272">
        <f t="shared" ref="P20:P27" si="13">SUM(Q20:AA20)</f>
        <v>2875225.8000000007</v>
      </c>
      <c r="Q20" s="251">
        <v>590375.49000000022</v>
      </c>
      <c r="R20" s="251">
        <v>37835.130000000005</v>
      </c>
      <c r="S20" s="251">
        <v>1113363.1300000001</v>
      </c>
      <c r="T20" s="251">
        <v>202436.66</v>
      </c>
      <c r="U20" s="251">
        <v>0</v>
      </c>
      <c r="V20" s="251">
        <v>221176.3</v>
      </c>
      <c r="W20" s="251">
        <v>0</v>
      </c>
      <c r="X20" s="251">
        <v>15826.73</v>
      </c>
      <c r="Y20" s="251">
        <v>694212.3600000001</v>
      </c>
      <c r="Z20" s="251">
        <v>0</v>
      </c>
      <c r="AA20" s="252">
        <v>0</v>
      </c>
      <c r="AB20" s="272">
        <f t="shared" ref="AB20:AB27" si="14">SUM(AC20:AM20)</f>
        <v>1598952.33</v>
      </c>
      <c r="AC20" s="251">
        <v>328402.67000000004</v>
      </c>
      <c r="AD20" s="251">
        <v>87809</v>
      </c>
      <c r="AE20" s="251">
        <v>618332.72</v>
      </c>
      <c r="AF20" s="251">
        <v>113273.53000000001</v>
      </c>
      <c r="AG20" s="251">
        <v>0</v>
      </c>
      <c r="AH20" s="251">
        <v>128074.88000000002</v>
      </c>
      <c r="AI20" s="251">
        <v>0</v>
      </c>
      <c r="AJ20" s="251">
        <v>4808.33</v>
      </c>
      <c r="AK20" s="251">
        <v>318251.2</v>
      </c>
      <c r="AL20" s="251">
        <v>0</v>
      </c>
      <c r="AM20" s="252">
        <v>0</v>
      </c>
      <c r="AN20" s="275">
        <f t="shared" ref="AN20:AN27" si="15">SUM(AO20:AY20)</f>
        <v>3078019.0199999991</v>
      </c>
      <c r="AO20" s="251">
        <v>260355.57</v>
      </c>
      <c r="AP20" s="251">
        <v>17807.02</v>
      </c>
      <c r="AQ20" s="251">
        <v>2162528.3599999994</v>
      </c>
      <c r="AR20" s="251">
        <v>69522.079999999987</v>
      </c>
      <c r="AS20" s="251">
        <v>1792.14</v>
      </c>
      <c r="AT20" s="251">
        <v>88616.07</v>
      </c>
      <c r="AU20" s="251">
        <v>0</v>
      </c>
      <c r="AV20" s="249">
        <v>6200</v>
      </c>
      <c r="AW20" s="251">
        <v>471197.77999999997</v>
      </c>
      <c r="AX20" s="251">
        <v>0</v>
      </c>
      <c r="AY20" s="252">
        <v>0</v>
      </c>
      <c r="AZ20" s="854">
        <v>874754.60685799911</v>
      </c>
      <c r="BA20" s="293">
        <f t="shared" ref="BA20:BA27" si="16">SUM(BB20:BL20)+AZ20</f>
        <v>10352887.426857999</v>
      </c>
      <c r="BB20" s="270">
        <f t="shared" ref="BB20:BL27" si="17">E20+Q20+AC20+AO20</f>
        <v>1645747.11</v>
      </c>
      <c r="BC20" s="270">
        <f t="shared" si="17"/>
        <v>191774.78</v>
      </c>
      <c r="BD20" s="270">
        <f t="shared" si="17"/>
        <v>4861236.42</v>
      </c>
      <c r="BE20" s="270">
        <f t="shared" si="17"/>
        <v>446301.01</v>
      </c>
      <c r="BF20" s="270">
        <f t="shared" si="17"/>
        <v>3350.19</v>
      </c>
      <c r="BG20" s="270">
        <f t="shared" si="17"/>
        <v>551814.41999999993</v>
      </c>
      <c r="BH20" s="270">
        <f t="shared" si="17"/>
        <v>0</v>
      </c>
      <c r="BI20" s="270">
        <f t="shared" si="17"/>
        <v>26835.059999999998</v>
      </c>
      <c r="BJ20" s="270">
        <f t="shared" si="17"/>
        <v>1751073.83</v>
      </c>
      <c r="BK20" s="270">
        <f t="shared" si="17"/>
        <v>0</v>
      </c>
      <c r="BL20" s="294">
        <f t="shared" si="17"/>
        <v>0</v>
      </c>
    </row>
    <row r="21" spans="1:64" ht="24.75" x14ac:dyDescent="0.25">
      <c r="A21" s="1529"/>
      <c r="B21" s="126">
        <v>2.2000000000000002</v>
      </c>
      <c r="C21" s="127" t="s">
        <v>149</v>
      </c>
      <c r="D21" s="273">
        <f t="shared" si="12"/>
        <v>3392.2960610916816</v>
      </c>
      <c r="E21" s="253">
        <v>593.96142681462732</v>
      </c>
      <c r="F21" s="253">
        <v>73.106975120342028</v>
      </c>
      <c r="G21" s="253">
        <v>1733.0401129337163</v>
      </c>
      <c r="H21" s="253">
        <v>160.44236606928902</v>
      </c>
      <c r="I21" s="253">
        <v>1.1943491643530075</v>
      </c>
      <c r="J21" s="253">
        <v>196.72289971760989</v>
      </c>
      <c r="K21" s="253">
        <v>0</v>
      </c>
      <c r="L21" s="253">
        <v>9.5667503891907089</v>
      </c>
      <c r="M21" s="253">
        <v>624.26118088255316</v>
      </c>
      <c r="N21" s="253">
        <v>0</v>
      </c>
      <c r="O21" s="254">
        <v>0</v>
      </c>
      <c r="P21" s="273">
        <f t="shared" si="13"/>
        <v>20366.15961267905</v>
      </c>
      <c r="Q21" s="253">
        <v>3565.9367591838136</v>
      </c>
      <c r="R21" s="253">
        <v>438.90872060910078</v>
      </c>
      <c r="S21" s="253">
        <v>10404.566971617718</v>
      </c>
      <c r="T21" s="253">
        <v>963.23987563499122</v>
      </c>
      <c r="U21" s="253">
        <v>7.1704548413310789</v>
      </c>
      <c r="V21" s="253">
        <v>1181.0555160767899</v>
      </c>
      <c r="W21" s="253">
        <v>0</v>
      </c>
      <c r="X21" s="253">
        <v>57.435424824983059</v>
      </c>
      <c r="Y21" s="253">
        <v>3747.8458898903218</v>
      </c>
      <c r="Z21" s="253">
        <v>0</v>
      </c>
      <c r="AA21" s="254">
        <v>0</v>
      </c>
      <c r="AB21" s="273">
        <f t="shared" si="14"/>
        <v>54104.17720119594</v>
      </c>
      <c r="AC21" s="253">
        <v>9473.1691185916388</v>
      </c>
      <c r="AD21" s="253">
        <v>1165.9927863965727</v>
      </c>
      <c r="AE21" s="253">
        <v>27640.485287351898</v>
      </c>
      <c r="AF21" s="253">
        <v>2558.916453064076</v>
      </c>
      <c r="AG21" s="253">
        <v>19.048832314317568</v>
      </c>
      <c r="AH21" s="253">
        <v>3137.5594683293798</v>
      </c>
      <c r="AI21" s="253">
        <v>0</v>
      </c>
      <c r="AJ21" s="253">
        <v>152.58136347032578</v>
      </c>
      <c r="AK21" s="253">
        <v>9956.423891677734</v>
      </c>
      <c r="AL21" s="253">
        <v>0</v>
      </c>
      <c r="AM21" s="254">
        <v>0</v>
      </c>
      <c r="AN21" s="288">
        <f t="shared" si="15"/>
        <v>288024.51136646292</v>
      </c>
      <c r="AO21" s="253">
        <v>50430.577593441551</v>
      </c>
      <c r="AP21" s="253">
        <v>6207.1825121715374</v>
      </c>
      <c r="AQ21" s="253">
        <v>147144.59549429137</v>
      </c>
      <c r="AR21" s="253">
        <v>13622.435441178677</v>
      </c>
      <c r="AS21" s="253">
        <v>101.40678415698613</v>
      </c>
      <c r="AT21" s="253">
        <v>16702.851415487625</v>
      </c>
      <c r="AU21" s="253">
        <v>0</v>
      </c>
      <c r="AV21" s="253">
        <v>812.26949434502887</v>
      </c>
      <c r="AW21" s="253">
        <v>53003.192631390171</v>
      </c>
      <c r="AX21" s="253">
        <v>0</v>
      </c>
      <c r="AY21" s="254">
        <v>0</v>
      </c>
      <c r="AZ21" s="525">
        <v>-1937962.0078537334</v>
      </c>
      <c r="BA21" s="295">
        <f t="shared" si="16"/>
        <v>-1572074.8636123037</v>
      </c>
      <c r="BB21" s="270">
        <f t="shared" si="17"/>
        <v>64063.644898031635</v>
      </c>
      <c r="BC21" s="270">
        <f t="shared" si="17"/>
        <v>7885.1909942975526</v>
      </c>
      <c r="BD21" s="270">
        <f t="shared" si="17"/>
        <v>186922.6878661947</v>
      </c>
      <c r="BE21" s="270">
        <f t="shared" si="17"/>
        <v>17305.034135947033</v>
      </c>
      <c r="BF21" s="270">
        <f t="shared" si="17"/>
        <v>128.82042047698778</v>
      </c>
      <c r="BG21" s="270">
        <f t="shared" si="17"/>
        <v>21218.189299611404</v>
      </c>
      <c r="BH21" s="270">
        <f t="shared" si="17"/>
        <v>0</v>
      </c>
      <c r="BI21" s="270">
        <f t="shared" si="17"/>
        <v>1031.8530330295284</v>
      </c>
      <c r="BJ21" s="270">
        <f t="shared" si="17"/>
        <v>67331.723593840783</v>
      </c>
      <c r="BK21" s="270">
        <f t="shared" si="17"/>
        <v>0</v>
      </c>
      <c r="BL21" s="290">
        <f t="shared" si="17"/>
        <v>0</v>
      </c>
    </row>
    <row r="22" spans="1:64" x14ac:dyDescent="0.25">
      <c r="A22" s="1529"/>
      <c r="B22" s="126">
        <v>2.2999999999999998</v>
      </c>
      <c r="C22" s="127" t="s">
        <v>150</v>
      </c>
      <c r="D22" s="273">
        <f t="shared" si="12"/>
        <v>198803.28</v>
      </c>
      <c r="E22" s="253">
        <v>84337.91</v>
      </c>
      <c r="F22" s="253">
        <v>26252.469999999998</v>
      </c>
      <c r="G22" s="253">
        <v>56130.389999999985</v>
      </c>
      <c r="H22" s="253">
        <v>15083.249999999998</v>
      </c>
      <c r="I22" s="253">
        <v>535.03</v>
      </c>
      <c r="J22" s="253">
        <v>10670.34</v>
      </c>
      <c r="K22" s="253">
        <v>0</v>
      </c>
      <c r="L22" s="253">
        <v>105.67</v>
      </c>
      <c r="M22" s="253">
        <v>5688.22</v>
      </c>
      <c r="N22" s="253">
        <v>0</v>
      </c>
      <c r="O22" s="254">
        <v>0</v>
      </c>
      <c r="P22" s="273">
        <f t="shared" si="13"/>
        <v>237576.44999999998</v>
      </c>
      <c r="Q22" s="253">
        <v>103399.63999999998</v>
      </c>
      <c r="R22" s="253">
        <v>24175.22</v>
      </c>
      <c r="S22" s="253">
        <v>64435.259999999995</v>
      </c>
      <c r="T22" s="253">
        <v>15493.27</v>
      </c>
      <c r="U22" s="253">
        <v>0</v>
      </c>
      <c r="V22" s="253">
        <v>12148.550000000001</v>
      </c>
      <c r="W22" s="253">
        <v>0</v>
      </c>
      <c r="X22" s="253">
        <v>721.07</v>
      </c>
      <c r="Y22" s="253">
        <v>17203.439999999999</v>
      </c>
      <c r="Z22" s="253">
        <v>0</v>
      </c>
      <c r="AA22" s="254">
        <v>0</v>
      </c>
      <c r="AB22" s="273">
        <f t="shared" si="14"/>
        <v>269449.08</v>
      </c>
      <c r="AC22" s="253">
        <v>112635.40000000001</v>
      </c>
      <c r="AD22" s="253">
        <v>17168.79</v>
      </c>
      <c r="AE22" s="253">
        <v>86419.6</v>
      </c>
      <c r="AF22" s="253">
        <v>19825.310000000001</v>
      </c>
      <c r="AG22" s="253">
        <v>167.85</v>
      </c>
      <c r="AH22" s="253">
        <v>18392.88</v>
      </c>
      <c r="AI22" s="253">
        <v>0</v>
      </c>
      <c r="AJ22" s="253">
        <v>412.96</v>
      </c>
      <c r="AK22" s="253">
        <v>14426.290000000003</v>
      </c>
      <c r="AL22" s="253">
        <v>0</v>
      </c>
      <c r="AM22" s="254">
        <v>0</v>
      </c>
      <c r="AN22" s="288">
        <f t="shared" si="15"/>
        <v>277244.18</v>
      </c>
      <c r="AO22" s="253">
        <v>125039.45000000001</v>
      </c>
      <c r="AP22" s="253">
        <v>21521.17</v>
      </c>
      <c r="AQ22" s="253">
        <v>83634.559999999998</v>
      </c>
      <c r="AR22" s="253">
        <v>16664.75</v>
      </c>
      <c r="AS22" s="253">
        <v>201.63000000000011</v>
      </c>
      <c r="AT22" s="253">
        <v>11739.090000000002</v>
      </c>
      <c r="AU22" s="253">
        <v>0</v>
      </c>
      <c r="AV22" s="253">
        <v>829.03</v>
      </c>
      <c r="AW22" s="253">
        <v>17614.5</v>
      </c>
      <c r="AX22" s="253">
        <v>0</v>
      </c>
      <c r="AY22" s="254">
        <v>0</v>
      </c>
      <c r="AZ22" s="525">
        <v>4870.1591408154691</v>
      </c>
      <c r="BA22" s="295">
        <f t="shared" si="16"/>
        <v>987943.14914081548</v>
      </c>
      <c r="BB22" s="270">
        <f t="shared" si="17"/>
        <v>425412.4</v>
      </c>
      <c r="BC22" s="270">
        <f t="shared" si="17"/>
        <v>89117.650000000009</v>
      </c>
      <c r="BD22" s="270">
        <f t="shared" si="17"/>
        <v>290619.81</v>
      </c>
      <c r="BE22" s="270">
        <f t="shared" si="17"/>
        <v>67066.58</v>
      </c>
      <c r="BF22" s="270">
        <f t="shared" si="17"/>
        <v>904.5100000000001</v>
      </c>
      <c r="BG22" s="270">
        <f t="shared" si="17"/>
        <v>52950.860000000008</v>
      </c>
      <c r="BH22" s="270">
        <f t="shared" si="17"/>
        <v>0</v>
      </c>
      <c r="BI22" s="270">
        <f t="shared" si="17"/>
        <v>2068.73</v>
      </c>
      <c r="BJ22" s="270">
        <f t="shared" si="17"/>
        <v>54932.450000000004</v>
      </c>
      <c r="BK22" s="270">
        <f t="shared" si="17"/>
        <v>0</v>
      </c>
      <c r="BL22" s="290">
        <f t="shared" si="17"/>
        <v>0</v>
      </c>
    </row>
    <row r="23" spans="1:64" x14ac:dyDescent="0.25">
      <c r="A23" s="1529"/>
      <c r="B23" s="126">
        <v>2.4</v>
      </c>
      <c r="C23" s="127" t="s">
        <v>151</v>
      </c>
      <c r="D23" s="273">
        <f t="shared" si="12"/>
        <v>1259005.45</v>
      </c>
      <c r="E23" s="253">
        <v>410704.7699999999</v>
      </c>
      <c r="F23" s="253">
        <v>13687.04</v>
      </c>
      <c r="G23" s="253">
        <v>639064.11</v>
      </c>
      <c r="H23" s="253">
        <v>38205.230000000003</v>
      </c>
      <c r="I23" s="253">
        <v>26.04</v>
      </c>
      <c r="J23" s="253">
        <v>98156.069999999992</v>
      </c>
      <c r="K23" s="253">
        <v>0</v>
      </c>
      <c r="L23" s="253">
        <v>2595.4400000000005</v>
      </c>
      <c r="M23" s="253">
        <v>56566.75</v>
      </c>
      <c r="N23" s="253">
        <v>0</v>
      </c>
      <c r="O23" s="254">
        <v>0</v>
      </c>
      <c r="P23" s="273">
        <f t="shared" si="13"/>
        <v>1277304.05</v>
      </c>
      <c r="Q23" s="253">
        <v>517806.62000000005</v>
      </c>
      <c r="R23" s="253">
        <v>18170.100000000002</v>
      </c>
      <c r="S23" s="253">
        <v>566154.95000000007</v>
      </c>
      <c r="T23" s="253">
        <v>30979.969999999998</v>
      </c>
      <c r="U23" s="253">
        <v>17304.600000000002</v>
      </c>
      <c r="V23" s="253">
        <v>68608.25</v>
      </c>
      <c r="W23" s="253">
        <v>0</v>
      </c>
      <c r="X23" s="253">
        <v>5871.4</v>
      </c>
      <c r="Y23" s="253">
        <v>52408.160000000003</v>
      </c>
      <c r="Z23" s="253">
        <v>0</v>
      </c>
      <c r="AA23" s="254">
        <v>0</v>
      </c>
      <c r="AB23" s="273">
        <f t="shared" si="14"/>
        <v>1038128.3999999999</v>
      </c>
      <c r="AC23" s="253">
        <v>402505.75999999995</v>
      </c>
      <c r="AD23" s="253">
        <v>22323.870000000003</v>
      </c>
      <c r="AE23" s="253">
        <v>467893.63999999996</v>
      </c>
      <c r="AF23" s="253">
        <v>34718.979999999996</v>
      </c>
      <c r="AG23" s="253">
        <v>768.09999999999991</v>
      </c>
      <c r="AH23" s="253">
        <v>40980.44000000001</v>
      </c>
      <c r="AI23" s="253">
        <v>0</v>
      </c>
      <c r="AJ23" s="253">
        <v>10886.02</v>
      </c>
      <c r="AK23" s="253">
        <v>58051.590000000004</v>
      </c>
      <c r="AL23" s="253">
        <v>0</v>
      </c>
      <c r="AM23" s="254">
        <v>0</v>
      </c>
      <c r="AN23" s="288">
        <f t="shared" si="15"/>
        <v>1073299.8900000001</v>
      </c>
      <c r="AO23" s="253">
        <v>388325.7099999999</v>
      </c>
      <c r="AP23" s="253">
        <v>23059.9</v>
      </c>
      <c r="AQ23" s="253">
        <v>488642.45000000013</v>
      </c>
      <c r="AR23" s="253">
        <v>37336.990000000005</v>
      </c>
      <c r="AS23" s="253">
        <v>53.54</v>
      </c>
      <c r="AT23" s="253">
        <v>51942.869999999995</v>
      </c>
      <c r="AU23" s="253">
        <v>0</v>
      </c>
      <c r="AV23" s="253">
        <v>2296.15</v>
      </c>
      <c r="AW23" s="253">
        <v>81642.28</v>
      </c>
      <c r="AX23" s="253">
        <v>0</v>
      </c>
      <c r="AY23" s="254">
        <v>0</v>
      </c>
      <c r="AZ23" s="525">
        <v>18240.647830548784</v>
      </c>
      <c r="BA23" s="295">
        <f t="shared" si="16"/>
        <v>4665978.4378305487</v>
      </c>
      <c r="BB23" s="270">
        <f t="shared" si="17"/>
        <v>1719342.8599999999</v>
      </c>
      <c r="BC23" s="270">
        <f t="shared" si="17"/>
        <v>77240.91</v>
      </c>
      <c r="BD23" s="270">
        <f t="shared" si="17"/>
        <v>2161755.15</v>
      </c>
      <c r="BE23" s="270">
        <f t="shared" si="17"/>
        <v>141241.16999999998</v>
      </c>
      <c r="BF23" s="270">
        <f t="shared" si="17"/>
        <v>18152.280000000002</v>
      </c>
      <c r="BG23" s="270">
        <f t="shared" si="17"/>
        <v>259687.63</v>
      </c>
      <c r="BH23" s="270">
        <f t="shared" si="17"/>
        <v>0</v>
      </c>
      <c r="BI23" s="270">
        <f t="shared" si="17"/>
        <v>21649.010000000002</v>
      </c>
      <c r="BJ23" s="270">
        <f t="shared" si="17"/>
        <v>248668.78</v>
      </c>
      <c r="BK23" s="270">
        <f t="shared" si="17"/>
        <v>0</v>
      </c>
      <c r="BL23" s="290">
        <f t="shared" si="17"/>
        <v>0</v>
      </c>
    </row>
    <row r="24" spans="1:64" ht="24.75" x14ac:dyDescent="0.25">
      <c r="A24" s="1529"/>
      <c r="B24" s="126">
        <v>2.5</v>
      </c>
      <c r="C24" s="127" t="s">
        <v>152</v>
      </c>
      <c r="D24" s="273">
        <f t="shared" si="12"/>
        <v>19580.826249151629</v>
      </c>
      <c r="E24" s="253">
        <v>7205.3004508968961</v>
      </c>
      <c r="F24" s="253">
        <v>579.88272733573024</v>
      </c>
      <c r="G24" s="253">
        <v>9998.4117950554919</v>
      </c>
      <c r="H24" s="253">
        <v>770.76675412449185</v>
      </c>
      <c r="I24" s="253">
        <v>4.0897409571881633</v>
      </c>
      <c r="J24" s="253">
        <v>67.094743519053409</v>
      </c>
      <c r="K24" s="253">
        <v>0</v>
      </c>
      <c r="L24" s="253">
        <v>41.892981282429176</v>
      </c>
      <c r="M24" s="253">
        <v>913.38705598034801</v>
      </c>
      <c r="N24" s="253">
        <v>0</v>
      </c>
      <c r="O24" s="254">
        <v>0</v>
      </c>
      <c r="P24" s="273">
        <f t="shared" si="13"/>
        <v>25763.445714571786</v>
      </c>
      <c r="Q24" s="253">
        <v>10866.967451698747</v>
      </c>
      <c r="R24" s="253">
        <v>767.44861966527412</v>
      </c>
      <c r="S24" s="253">
        <v>11395.488236030107</v>
      </c>
      <c r="T24" s="253">
        <v>876.32803366477003</v>
      </c>
      <c r="U24" s="253">
        <v>25.229225416441043</v>
      </c>
      <c r="V24" s="253">
        <v>413.90113120130655</v>
      </c>
      <c r="W24" s="253">
        <v>0</v>
      </c>
      <c r="X24" s="253">
        <v>116.59097998016419</v>
      </c>
      <c r="Y24" s="253">
        <v>1301.492036914977</v>
      </c>
      <c r="Z24" s="253">
        <v>0</v>
      </c>
      <c r="AA24" s="254">
        <v>0</v>
      </c>
      <c r="AB24" s="273">
        <f t="shared" si="14"/>
        <v>41827.862885785042</v>
      </c>
      <c r="AC24" s="253">
        <v>16438.383618147862</v>
      </c>
      <c r="AD24" s="253">
        <v>1269.1786102200249</v>
      </c>
      <c r="AE24" s="253">
        <v>18357.397820445552</v>
      </c>
      <c r="AF24" s="253">
        <v>1653.5842335215718</v>
      </c>
      <c r="AG24" s="253">
        <v>88.212442739885958</v>
      </c>
      <c r="AH24" s="253">
        <v>1447.1799761349841</v>
      </c>
      <c r="AI24" s="253">
        <v>0</v>
      </c>
      <c r="AJ24" s="253">
        <v>252.58675664870248</v>
      </c>
      <c r="AK24" s="253">
        <v>2321.3394279264612</v>
      </c>
      <c r="AL24" s="253">
        <v>0</v>
      </c>
      <c r="AM24" s="254">
        <v>0</v>
      </c>
      <c r="AN24" s="288">
        <f t="shared" si="15"/>
        <v>102651.94484181686</v>
      </c>
      <c r="AO24" s="253">
        <v>39376.284877982755</v>
      </c>
      <c r="AP24" s="253">
        <v>3110.7442474110799</v>
      </c>
      <c r="AQ24" s="253">
        <v>44849.291059518815</v>
      </c>
      <c r="AR24" s="253">
        <v>3873.5429395211427</v>
      </c>
      <c r="AS24" s="253">
        <v>295.73638866400512</v>
      </c>
      <c r="AT24" s="253">
        <v>4851.7393532681872</v>
      </c>
      <c r="AU24" s="253">
        <v>0</v>
      </c>
      <c r="AV24" s="253">
        <v>405.15711525969556</v>
      </c>
      <c r="AW24" s="253">
        <v>5889.4488601911671</v>
      </c>
      <c r="AX24" s="253">
        <v>0</v>
      </c>
      <c r="AY24" s="254">
        <v>0</v>
      </c>
      <c r="AZ24" s="525">
        <v>-2718.9650052729576</v>
      </c>
      <c r="BA24" s="295">
        <f t="shared" si="16"/>
        <v>187105.11468605234</v>
      </c>
      <c r="BB24" s="270">
        <f t="shared" si="17"/>
        <v>73886.936398726248</v>
      </c>
      <c r="BC24" s="270">
        <f t="shared" si="17"/>
        <v>5727.2542046321087</v>
      </c>
      <c r="BD24" s="270">
        <f t="shared" si="17"/>
        <v>84600.58891104997</v>
      </c>
      <c r="BE24" s="270">
        <f t="shared" si="17"/>
        <v>7174.2219608319756</v>
      </c>
      <c r="BF24" s="270">
        <f t="shared" si="17"/>
        <v>413.26779777752029</v>
      </c>
      <c r="BG24" s="270">
        <f t="shared" si="17"/>
        <v>6779.9152041235311</v>
      </c>
      <c r="BH24" s="270">
        <f t="shared" si="17"/>
        <v>0</v>
      </c>
      <c r="BI24" s="270">
        <f t="shared" si="17"/>
        <v>816.2278331709914</v>
      </c>
      <c r="BJ24" s="270">
        <f t="shared" si="17"/>
        <v>10425.667381012954</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15597.43408473556</v>
      </c>
      <c r="E26" s="253">
        <v>3489.0529332712003</v>
      </c>
      <c r="F26" s="253">
        <v>382.46743854682285</v>
      </c>
      <c r="G26" s="253">
        <v>4995.3853888938338</v>
      </c>
      <c r="H26" s="253">
        <v>530.04006466193107</v>
      </c>
      <c r="I26" s="253">
        <v>13.430374267213981</v>
      </c>
      <c r="J26" s="253">
        <v>866.6767462919139</v>
      </c>
      <c r="K26" s="253">
        <v>0</v>
      </c>
      <c r="L26" s="253">
        <v>44.653300441354432</v>
      </c>
      <c r="M26" s="253">
        <v>5275.7278383612893</v>
      </c>
      <c r="N26" s="253">
        <v>0</v>
      </c>
      <c r="O26" s="254">
        <v>0</v>
      </c>
      <c r="P26" s="273">
        <f t="shared" si="13"/>
        <v>16572.480935017124</v>
      </c>
      <c r="Q26" s="253">
        <v>3707.1650954749239</v>
      </c>
      <c r="R26" s="253">
        <v>406.37673473389879</v>
      </c>
      <c r="S26" s="253">
        <v>5307.6633419803748</v>
      </c>
      <c r="T26" s="253">
        <v>563.17461055992794</v>
      </c>
      <c r="U26" s="253">
        <v>14.269951088389023</v>
      </c>
      <c r="V26" s="253">
        <v>920.85555718435501</v>
      </c>
      <c r="W26" s="253">
        <v>0</v>
      </c>
      <c r="X26" s="253">
        <v>47.444724961149547</v>
      </c>
      <c r="Y26" s="253">
        <v>5605.5309190341022</v>
      </c>
      <c r="Z26" s="253">
        <v>0</v>
      </c>
      <c r="AA26" s="254">
        <v>0</v>
      </c>
      <c r="AB26" s="273">
        <f t="shared" si="14"/>
        <v>16735.977496000389</v>
      </c>
      <c r="AC26" s="253">
        <v>3743.7383005661823</v>
      </c>
      <c r="AD26" s="253">
        <v>410.38586280911738</v>
      </c>
      <c r="AE26" s="253">
        <v>5360.0263349850702</v>
      </c>
      <c r="AF26" s="253">
        <v>568.73063517812989</v>
      </c>
      <c r="AG26" s="253">
        <v>14.410731936923371</v>
      </c>
      <c r="AH26" s="253">
        <v>929.94029937548044</v>
      </c>
      <c r="AI26" s="253">
        <v>0</v>
      </c>
      <c r="AJ26" s="253">
        <v>47.912793043313066</v>
      </c>
      <c r="AK26" s="253">
        <v>5660.8325381061713</v>
      </c>
      <c r="AL26" s="253">
        <v>0</v>
      </c>
      <c r="AM26" s="254">
        <v>0</v>
      </c>
      <c r="AN26" s="288">
        <f t="shared" si="15"/>
        <v>17786.124391976333</v>
      </c>
      <c r="AO26" s="253">
        <v>3978.649894862087</v>
      </c>
      <c r="AP26" s="253">
        <v>436.13670049304693</v>
      </c>
      <c r="AQ26" s="253">
        <v>5696.3565564722267</v>
      </c>
      <c r="AR26" s="253">
        <v>604.41726963503413</v>
      </c>
      <c r="AS26" s="253">
        <v>15.314974632990458</v>
      </c>
      <c r="AT26" s="253">
        <v>988.29206992879801</v>
      </c>
      <c r="AU26" s="253">
        <v>0</v>
      </c>
      <c r="AV26" s="253">
        <v>50.919218625804284</v>
      </c>
      <c r="AW26" s="253">
        <v>6016.0377073263444</v>
      </c>
      <c r="AX26" s="253">
        <v>0</v>
      </c>
      <c r="AY26" s="254">
        <v>0</v>
      </c>
      <c r="AZ26" s="525"/>
      <c r="BA26" s="295">
        <f t="shared" si="16"/>
        <v>66692.016907729398</v>
      </c>
      <c r="BB26" s="270">
        <f t="shared" si="17"/>
        <v>14918.606224174393</v>
      </c>
      <c r="BC26" s="270">
        <f t="shared" si="17"/>
        <v>1635.3667365828858</v>
      </c>
      <c r="BD26" s="270">
        <f t="shared" si="17"/>
        <v>21359.431622331504</v>
      </c>
      <c r="BE26" s="270">
        <f t="shared" si="17"/>
        <v>2266.3625800350233</v>
      </c>
      <c r="BF26" s="270">
        <f t="shared" si="17"/>
        <v>57.426031925516831</v>
      </c>
      <c r="BG26" s="270">
        <f t="shared" si="17"/>
        <v>3705.7646727805472</v>
      </c>
      <c r="BH26" s="270">
        <f t="shared" si="17"/>
        <v>0</v>
      </c>
      <c r="BI26" s="270">
        <f t="shared" si="17"/>
        <v>190.93003707162134</v>
      </c>
      <c r="BJ26" s="270">
        <f t="shared" si="17"/>
        <v>22558.129002827907</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330265.87</v>
      </c>
      <c r="AC27" s="253">
        <v>0</v>
      </c>
      <c r="AD27" s="253">
        <v>0</v>
      </c>
      <c r="AE27" s="253">
        <v>330265.87</v>
      </c>
      <c r="AF27" s="253">
        <v>0</v>
      </c>
      <c r="AG27" s="253">
        <v>0</v>
      </c>
      <c r="AH27" s="253">
        <v>0</v>
      </c>
      <c r="AI27" s="253">
        <v>0</v>
      </c>
      <c r="AJ27" s="253">
        <v>0</v>
      </c>
      <c r="AK27" s="253">
        <v>0</v>
      </c>
      <c r="AL27" s="253">
        <v>0</v>
      </c>
      <c r="AM27" s="254">
        <v>0</v>
      </c>
      <c r="AN27" s="288">
        <f t="shared" si="15"/>
        <v>331243.09999999998</v>
      </c>
      <c r="AO27" s="253">
        <v>0</v>
      </c>
      <c r="AP27" s="253">
        <v>0</v>
      </c>
      <c r="AQ27" s="253">
        <v>331243.09999999998</v>
      </c>
      <c r="AR27" s="253">
        <v>0</v>
      </c>
      <c r="AS27" s="253">
        <v>0</v>
      </c>
      <c r="AT27" s="253">
        <v>0</v>
      </c>
      <c r="AU27" s="253">
        <v>0</v>
      </c>
      <c r="AV27" s="253">
        <v>0</v>
      </c>
      <c r="AW27" s="253">
        <v>0</v>
      </c>
      <c r="AX27" s="253">
        <v>0</v>
      </c>
      <c r="AY27" s="254">
        <v>0</v>
      </c>
      <c r="AZ27" s="525">
        <v>549215.00597296748</v>
      </c>
      <c r="BA27" s="295">
        <f t="shared" si="16"/>
        <v>1210723.9759729675</v>
      </c>
      <c r="BB27" s="270">
        <f t="shared" si="17"/>
        <v>0</v>
      </c>
      <c r="BC27" s="270">
        <f t="shared" si="17"/>
        <v>0</v>
      </c>
      <c r="BD27" s="270">
        <f t="shared" si="17"/>
        <v>661508.97</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3422314.9563949783</v>
      </c>
      <c r="E28" s="274">
        <f t="shared" ref="E28:O28" si="18">SUM(E20:E27)</f>
        <v>972944.3748109825</v>
      </c>
      <c r="F28" s="274">
        <f t="shared" si="18"/>
        <v>89298.597141002887</v>
      </c>
      <c r="G28" s="274">
        <f t="shared" si="18"/>
        <v>1678933.5472968828</v>
      </c>
      <c r="H28" s="274">
        <f t="shared" si="18"/>
        <v>115818.46918485573</v>
      </c>
      <c r="I28" s="274">
        <f t="shared" si="18"/>
        <v>2137.8344643887554</v>
      </c>
      <c r="J28" s="274">
        <f t="shared" si="18"/>
        <v>223904.07438952857</v>
      </c>
      <c r="K28" s="274">
        <f t="shared" si="18"/>
        <v>0</v>
      </c>
      <c r="L28" s="274">
        <f t="shared" si="18"/>
        <v>2797.2230321129746</v>
      </c>
      <c r="M28" s="274">
        <f>SUM(M20:M27)</f>
        <v>336480.83607522416</v>
      </c>
      <c r="N28" s="274">
        <f t="shared" si="18"/>
        <v>0</v>
      </c>
      <c r="O28" s="282">
        <f t="shared" si="18"/>
        <v>0</v>
      </c>
      <c r="P28" s="274">
        <f>SUM(P20:P27)</f>
        <v>4452808.3862622688</v>
      </c>
      <c r="Q28" s="274">
        <f t="shared" ref="Q28:AA28" si="19">SUM(Q20:Q27)</f>
        <v>1229721.819306358</v>
      </c>
      <c r="R28" s="274">
        <f t="shared" si="19"/>
        <v>81793.184075008277</v>
      </c>
      <c r="S28" s="274">
        <f t="shared" si="19"/>
        <v>1771061.0585496286</v>
      </c>
      <c r="T28" s="274">
        <f t="shared" si="19"/>
        <v>251312.64251985966</v>
      </c>
      <c r="U28" s="274">
        <f t="shared" si="19"/>
        <v>17351.269631346167</v>
      </c>
      <c r="V28" s="274">
        <f t="shared" si="19"/>
        <v>304448.91220446245</v>
      </c>
      <c r="W28" s="274">
        <f t="shared" si="19"/>
        <v>0</v>
      </c>
      <c r="X28" s="274">
        <f t="shared" si="19"/>
        <v>22640.671129766299</v>
      </c>
      <c r="Y28" s="274">
        <f>SUM(Y20:Y27)</f>
        <v>774478.8288458396</v>
      </c>
      <c r="Z28" s="274">
        <f t="shared" si="19"/>
        <v>0</v>
      </c>
      <c r="AA28" s="282">
        <f t="shared" si="19"/>
        <v>0</v>
      </c>
      <c r="AB28" s="274">
        <f>SUM(AB20:AB27)</f>
        <v>3349463.6975829815</v>
      </c>
      <c r="AC28" s="274">
        <f t="shared" ref="AC28:AM28" si="20">SUM(AC20:AC27)</f>
        <v>873199.12103730568</v>
      </c>
      <c r="AD28" s="274">
        <f t="shared" si="20"/>
        <v>130147.2172594257</v>
      </c>
      <c r="AE28" s="274">
        <f t="shared" si="20"/>
        <v>1554269.7394427825</v>
      </c>
      <c r="AF28" s="274">
        <f t="shared" si="20"/>
        <v>172599.05132176378</v>
      </c>
      <c r="AG28" s="274">
        <f t="shared" si="20"/>
        <v>1057.6220069911269</v>
      </c>
      <c r="AH28" s="274">
        <f t="shared" si="20"/>
        <v>192962.87974383988</v>
      </c>
      <c r="AI28" s="274">
        <f t="shared" si="20"/>
        <v>0</v>
      </c>
      <c r="AJ28" s="274">
        <f t="shared" si="20"/>
        <v>16560.39091316234</v>
      </c>
      <c r="AK28" s="274">
        <f>SUM(AK20:AK27)</f>
        <v>408667.67585771042</v>
      </c>
      <c r="AL28" s="274">
        <f t="shared" si="20"/>
        <v>0</v>
      </c>
      <c r="AM28" s="282">
        <f t="shared" si="20"/>
        <v>0</v>
      </c>
      <c r="AN28" s="276">
        <f>SUM(AN20:AN27)</f>
        <v>5168268.7706002556</v>
      </c>
      <c r="AO28" s="274">
        <f t="shared" ref="AO28:AY28" si="21">SUM(AO20:AO27)</f>
        <v>867506.24236628634</v>
      </c>
      <c r="AP28" s="274">
        <f t="shared" si="21"/>
        <v>72142.153460075671</v>
      </c>
      <c r="AQ28" s="274">
        <f t="shared" si="21"/>
        <v>3263738.7131102821</v>
      </c>
      <c r="AR28" s="274">
        <f t="shared" si="21"/>
        <v>141624.21565033487</v>
      </c>
      <c r="AS28" s="274">
        <f t="shared" si="21"/>
        <v>2459.7681474539818</v>
      </c>
      <c r="AT28" s="274">
        <f t="shared" si="21"/>
        <v>174840.9128386846</v>
      </c>
      <c r="AU28" s="274">
        <f t="shared" si="21"/>
        <v>0</v>
      </c>
      <c r="AV28" s="274">
        <f t="shared" si="21"/>
        <v>10593.525828230528</v>
      </c>
      <c r="AW28" s="274">
        <f>SUM(AW20:AW27)</f>
        <v>635363.23919890774</v>
      </c>
      <c r="AX28" s="274">
        <f t="shared" si="21"/>
        <v>0</v>
      </c>
      <c r="AY28" s="282">
        <f t="shared" si="21"/>
        <v>0</v>
      </c>
      <c r="AZ28" s="292">
        <f>SUM(AZ20:AZ27)</f>
        <v>-493600.55305667536</v>
      </c>
      <c r="BA28" s="296">
        <f>SUM(BA20:BA27)</f>
        <v>15899255.25778381</v>
      </c>
      <c r="BB28" s="279">
        <f t="shared" ref="BB28:BL28" si="22">SUM(BB20:BB27)</f>
        <v>3943371.5575209325</v>
      </c>
      <c r="BC28" s="279">
        <f t="shared" si="22"/>
        <v>373381.15193551261</v>
      </c>
      <c r="BD28" s="279">
        <f t="shared" si="22"/>
        <v>8268003.0583995767</v>
      </c>
      <c r="BE28" s="279">
        <f t="shared" si="22"/>
        <v>681354.37867681403</v>
      </c>
      <c r="BF28" s="279">
        <f t="shared" si="22"/>
        <v>23006.494250180025</v>
      </c>
      <c r="BG28" s="279">
        <f t="shared" si="22"/>
        <v>896156.77917651529</v>
      </c>
      <c r="BH28" s="279">
        <f t="shared" si="22"/>
        <v>0</v>
      </c>
      <c r="BI28" s="279">
        <f t="shared" si="22"/>
        <v>52591.81090327214</v>
      </c>
      <c r="BJ28" s="279">
        <f>SUM(BJ20:BJ27)</f>
        <v>2154990.5799776814</v>
      </c>
      <c r="BK28" s="279">
        <f t="shared" si="22"/>
        <v>0</v>
      </c>
      <c r="BL28" s="292">
        <f t="shared" si="22"/>
        <v>0</v>
      </c>
    </row>
    <row r="29" spans="1:64" ht="14.85" customHeight="1" x14ac:dyDescent="0.25">
      <c r="A29" s="1528" t="s">
        <v>53</v>
      </c>
      <c r="B29" s="124">
        <v>3.1</v>
      </c>
      <c r="C29" s="131" t="s">
        <v>33</v>
      </c>
      <c r="D29" s="272">
        <f t="shared" ref="D29:D35" si="23">SUM(E29:O29)</f>
        <v>349183.94000000006</v>
      </c>
      <c r="E29" s="251">
        <v>157633.73000000004</v>
      </c>
      <c r="F29" s="251">
        <v>20042.12</v>
      </c>
      <c r="G29" s="251">
        <v>115267.82999999999</v>
      </c>
      <c r="H29" s="251">
        <v>16791.990000000002</v>
      </c>
      <c r="I29" s="251">
        <v>1246.2</v>
      </c>
      <c r="J29" s="251">
        <v>23405.72</v>
      </c>
      <c r="K29" s="251">
        <v>0</v>
      </c>
      <c r="L29" s="251">
        <v>640.43000000000006</v>
      </c>
      <c r="M29" s="251">
        <v>14155.92</v>
      </c>
      <c r="N29" s="251">
        <v>0</v>
      </c>
      <c r="O29" s="252">
        <v>0</v>
      </c>
      <c r="P29" s="272">
        <f t="shared" ref="P29:P35" si="24">SUM(Q29:AA29)</f>
        <v>335094.27</v>
      </c>
      <c r="Q29" s="251">
        <v>157951.9</v>
      </c>
      <c r="R29" s="251">
        <v>17468</v>
      </c>
      <c r="S29" s="251">
        <v>107431.77999999998</v>
      </c>
      <c r="T29" s="251">
        <v>15621.190000000002</v>
      </c>
      <c r="U29" s="251">
        <v>528.65</v>
      </c>
      <c r="V29" s="251">
        <v>20968.52</v>
      </c>
      <c r="W29" s="251">
        <v>0</v>
      </c>
      <c r="X29" s="251">
        <v>863.41000000000008</v>
      </c>
      <c r="Y29" s="251">
        <v>14260.820000000002</v>
      </c>
      <c r="Z29" s="251">
        <v>0</v>
      </c>
      <c r="AA29" s="252">
        <v>0</v>
      </c>
      <c r="AB29" s="272">
        <f t="shared" ref="AB29:AB35" si="25">SUM(AC29:AM29)</f>
        <v>332535.78000000003</v>
      </c>
      <c r="AC29" s="251">
        <v>165352.14999999997</v>
      </c>
      <c r="AD29" s="251">
        <v>18174.419999999998</v>
      </c>
      <c r="AE29" s="251">
        <v>98279.210000000021</v>
      </c>
      <c r="AF29" s="251">
        <v>11470.2</v>
      </c>
      <c r="AG29" s="251">
        <v>208.01</v>
      </c>
      <c r="AH29" s="251">
        <v>22880.11</v>
      </c>
      <c r="AI29" s="251">
        <v>0</v>
      </c>
      <c r="AJ29" s="251">
        <v>530.53000000000009</v>
      </c>
      <c r="AK29" s="251">
        <v>15641.149999999996</v>
      </c>
      <c r="AL29" s="251">
        <v>0</v>
      </c>
      <c r="AM29" s="252">
        <v>0</v>
      </c>
      <c r="AN29" s="275">
        <f t="shared" ref="AN29:AN35" si="26">SUM(AO29:AY29)</f>
        <v>346953.85</v>
      </c>
      <c r="AO29" s="251">
        <v>167504.62</v>
      </c>
      <c r="AP29" s="251">
        <v>18706.660000000003</v>
      </c>
      <c r="AQ29" s="251">
        <v>100873.70000000001</v>
      </c>
      <c r="AR29" s="251">
        <v>19721.089999999997</v>
      </c>
      <c r="AS29" s="251">
        <v>110.16999999999999</v>
      </c>
      <c r="AT29" s="251">
        <v>20460.019999999997</v>
      </c>
      <c r="AU29" s="251">
        <v>0</v>
      </c>
      <c r="AV29" s="249">
        <v>1081.3800000000001</v>
      </c>
      <c r="AW29" s="251">
        <v>18496.21</v>
      </c>
      <c r="AX29" s="251">
        <v>0</v>
      </c>
      <c r="AY29" s="252">
        <v>0</v>
      </c>
      <c r="AZ29" s="854">
        <v>-46593.387032791637</v>
      </c>
      <c r="BA29" s="293">
        <f t="shared" ref="BA29:BA35" si="27">SUM(BB29:BL29)+AZ29</f>
        <v>1317174.4529672081</v>
      </c>
      <c r="BB29" s="270">
        <f t="shared" ref="BB29:BL35" si="28">E29+Q29+AC29+AO29</f>
        <v>648442.39999999991</v>
      </c>
      <c r="BC29" s="270">
        <f t="shared" si="28"/>
        <v>74391.199999999997</v>
      </c>
      <c r="BD29" s="270">
        <f t="shared" si="28"/>
        <v>421852.52</v>
      </c>
      <c r="BE29" s="270">
        <f t="shared" si="28"/>
        <v>63604.47</v>
      </c>
      <c r="BF29" s="270">
        <f t="shared" si="28"/>
        <v>2093.0299999999997</v>
      </c>
      <c r="BG29" s="270">
        <f t="shared" si="28"/>
        <v>87714.37</v>
      </c>
      <c r="BH29" s="270">
        <f t="shared" si="28"/>
        <v>0</v>
      </c>
      <c r="BI29" s="270">
        <f t="shared" si="28"/>
        <v>3115.7500000000005</v>
      </c>
      <c r="BJ29" s="270">
        <f t="shared" si="28"/>
        <v>62554.1</v>
      </c>
      <c r="BK29" s="270">
        <f t="shared" si="28"/>
        <v>0</v>
      </c>
      <c r="BL29" s="294">
        <f t="shared" si="28"/>
        <v>0</v>
      </c>
    </row>
    <row r="30" spans="1:64" x14ac:dyDescent="0.25">
      <c r="A30" s="1529"/>
      <c r="B30" s="126">
        <v>3.2</v>
      </c>
      <c r="C30" s="131" t="s">
        <v>34</v>
      </c>
      <c r="D30" s="273">
        <f t="shared" si="23"/>
        <v>1123569.3199999998</v>
      </c>
      <c r="E30" s="253">
        <v>441844.47</v>
      </c>
      <c r="F30" s="253">
        <v>43626.390000000014</v>
      </c>
      <c r="G30" s="253">
        <v>416038.15999999992</v>
      </c>
      <c r="H30" s="253">
        <v>36618.220000000008</v>
      </c>
      <c r="I30" s="253">
        <v>1011.29</v>
      </c>
      <c r="J30" s="253">
        <v>68362.99000000002</v>
      </c>
      <c r="K30" s="253">
        <v>0</v>
      </c>
      <c r="L30" s="253">
        <v>5726.18</v>
      </c>
      <c r="M30" s="253">
        <v>110341.62</v>
      </c>
      <c r="N30" s="253">
        <v>0</v>
      </c>
      <c r="O30" s="254">
        <v>0</v>
      </c>
      <c r="P30" s="273">
        <f t="shared" si="24"/>
        <v>1187354.58</v>
      </c>
      <c r="Q30" s="253">
        <v>419994.84</v>
      </c>
      <c r="R30" s="253">
        <v>42533.98</v>
      </c>
      <c r="S30" s="253">
        <v>446078.78</v>
      </c>
      <c r="T30" s="253">
        <v>41053.98000000001</v>
      </c>
      <c r="U30" s="253">
        <v>1220.1500000000003</v>
      </c>
      <c r="V30" s="253">
        <v>88033.070000000022</v>
      </c>
      <c r="W30" s="253">
        <v>0</v>
      </c>
      <c r="X30" s="253">
        <v>7018.34</v>
      </c>
      <c r="Y30" s="253">
        <v>141421.44</v>
      </c>
      <c r="Z30" s="253">
        <v>0</v>
      </c>
      <c r="AA30" s="254">
        <v>0</v>
      </c>
      <c r="AB30" s="273">
        <f t="shared" si="25"/>
        <v>1030841.1199999999</v>
      </c>
      <c r="AC30" s="253">
        <v>353332.27</v>
      </c>
      <c r="AD30" s="253">
        <v>45569.62</v>
      </c>
      <c r="AE30" s="253">
        <v>422152.58999999997</v>
      </c>
      <c r="AF30" s="253">
        <v>31590.480000000003</v>
      </c>
      <c r="AG30" s="253">
        <v>708.56</v>
      </c>
      <c r="AH30" s="253">
        <v>62750.590000000011</v>
      </c>
      <c r="AI30" s="253">
        <v>0</v>
      </c>
      <c r="AJ30" s="253">
        <v>6355.4400000000005</v>
      </c>
      <c r="AK30" s="253">
        <v>108381.56999999999</v>
      </c>
      <c r="AL30" s="253">
        <v>0</v>
      </c>
      <c r="AM30" s="254">
        <v>0</v>
      </c>
      <c r="AN30" s="288">
        <f t="shared" si="26"/>
        <v>980292.82</v>
      </c>
      <c r="AO30" s="253">
        <v>318461.21999999997</v>
      </c>
      <c r="AP30" s="253">
        <v>39560.120000000003</v>
      </c>
      <c r="AQ30" s="253">
        <v>390555.01</v>
      </c>
      <c r="AR30" s="253">
        <v>40679.26</v>
      </c>
      <c r="AS30" s="253">
        <v>741.81999999999994</v>
      </c>
      <c r="AT30" s="253">
        <v>68944.600000000006</v>
      </c>
      <c r="AU30" s="253">
        <v>0</v>
      </c>
      <c r="AV30" s="253">
        <v>4464.3</v>
      </c>
      <c r="AW30" s="253">
        <v>116886.48999999999</v>
      </c>
      <c r="AX30" s="253">
        <v>0</v>
      </c>
      <c r="AY30" s="254">
        <v>0</v>
      </c>
      <c r="AZ30" s="525">
        <v>43481.923748592882</v>
      </c>
      <c r="BA30" s="295">
        <f t="shared" si="27"/>
        <v>4365539.7637485927</v>
      </c>
      <c r="BB30" s="270">
        <f t="shared" si="28"/>
        <v>1533632.8</v>
      </c>
      <c r="BC30" s="270">
        <f t="shared" si="28"/>
        <v>171290.11000000002</v>
      </c>
      <c r="BD30" s="270">
        <f t="shared" si="28"/>
        <v>1674824.5399999998</v>
      </c>
      <c r="BE30" s="270">
        <f t="shared" si="28"/>
        <v>149941.94000000003</v>
      </c>
      <c r="BF30" s="270">
        <f t="shared" si="28"/>
        <v>3681.8200000000006</v>
      </c>
      <c r="BG30" s="270">
        <f t="shared" si="28"/>
        <v>288091.25000000012</v>
      </c>
      <c r="BH30" s="270">
        <f t="shared" si="28"/>
        <v>0</v>
      </c>
      <c r="BI30" s="270">
        <f t="shared" si="28"/>
        <v>23564.26</v>
      </c>
      <c r="BJ30" s="270">
        <f t="shared" si="28"/>
        <v>477031.12</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7638.0644622581021</v>
      </c>
      <c r="E33" s="253">
        <v>4562.3338063152423</v>
      </c>
      <c r="F33" s="253">
        <v>717.67048638666745</v>
      </c>
      <c r="G33" s="253">
        <v>1742.9140383676208</v>
      </c>
      <c r="H33" s="253">
        <v>307.57306559428605</v>
      </c>
      <c r="I33" s="253">
        <v>0</v>
      </c>
      <c r="J33" s="253">
        <v>307.57306559428605</v>
      </c>
      <c r="K33" s="253">
        <v>0</v>
      </c>
      <c r="L33" s="253">
        <v>0</v>
      </c>
      <c r="M33" s="253">
        <v>0</v>
      </c>
      <c r="N33" s="253">
        <v>0</v>
      </c>
      <c r="O33" s="254">
        <v>0</v>
      </c>
      <c r="P33" s="273">
        <f t="shared" si="24"/>
        <v>8301.0667398491914</v>
      </c>
      <c r="Q33" s="253">
        <v>4382.7025574473646</v>
      </c>
      <c r="R33" s="253">
        <v>1116.041357565593</v>
      </c>
      <c r="S33" s="253">
        <v>2052.8643949381708</v>
      </c>
      <c r="T33" s="253">
        <v>374.72921494903119</v>
      </c>
      <c r="U33" s="253">
        <v>0</v>
      </c>
      <c r="V33" s="253">
        <v>374.72921494903119</v>
      </c>
      <c r="W33" s="253">
        <v>0</v>
      </c>
      <c r="X33" s="253">
        <v>0</v>
      </c>
      <c r="Y33" s="253">
        <v>0</v>
      </c>
      <c r="Z33" s="253">
        <v>0</v>
      </c>
      <c r="AA33" s="254">
        <v>0</v>
      </c>
      <c r="AB33" s="273">
        <f t="shared" si="25"/>
        <v>10430.46632029463</v>
      </c>
      <c r="AC33" s="253">
        <v>5461.6221283432506</v>
      </c>
      <c r="AD33" s="253">
        <v>1445.481946749492</v>
      </c>
      <c r="AE33" s="253">
        <v>2636.3619596965168</v>
      </c>
      <c r="AF33" s="253">
        <v>443.50014275268506</v>
      </c>
      <c r="AG33" s="253">
        <v>0</v>
      </c>
      <c r="AH33" s="253">
        <v>443.50014275268506</v>
      </c>
      <c r="AI33" s="253">
        <v>0</v>
      </c>
      <c r="AJ33" s="253">
        <v>0</v>
      </c>
      <c r="AK33" s="253">
        <v>0</v>
      </c>
      <c r="AL33" s="253">
        <v>0</v>
      </c>
      <c r="AM33" s="254">
        <v>0</v>
      </c>
      <c r="AN33" s="288">
        <f t="shared" si="26"/>
        <v>5992.4761921635436</v>
      </c>
      <c r="AO33" s="253">
        <v>3328.1566875638841</v>
      </c>
      <c r="AP33" s="253">
        <v>834.28186507666101</v>
      </c>
      <c r="AQ33" s="253">
        <v>1368.0428432708688</v>
      </c>
      <c r="AR33" s="253">
        <v>242.21086405451447</v>
      </c>
      <c r="AS33" s="253">
        <v>0</v>
      </c>
      <c r="AT33" s="253">
        <v>219.78393219761497</v>
      </c>
      <c r="AU33" s="253">
        <v>0</v>
      </c>
      <c r="AV33" s="253">
        <v>0</v>
      </c>
      <c r="AW33" s="253">
        <v>0</v>
      </c>
      <c r="AX33" s="253">
        <v>0</v>
      </c>
      <c r="AY33" s="254">
        <v>0</v>
      </c>
      <c r="AZ33" s="525">
        <v>0</v>
      </c>
      <c r="BA33" s="295">
        <f t="shared" si="27"/>
        <v>32362.073714565468</v>
      </c>
      <c r="BB33" s="270">
        <f t="shared" si="28"/>
        <v>17734.815179669742</v>
      </c>
      <c r="BC33" s="270">
        <f t="shared" si="28"/>
        <v>4113.475655778414</v>
      </c>
      <c r="BD33" s="270">
        <f t="shared" si="28"/>
        <v>7800.1832362731766</v>
      </c>
      <c r="BE33" s="270">
        <f t="shared" si="28"/>
        <v>1368.013287350517</v>
      </c>
      <c r="BF33" s="270">
        <f t="shared" si="28"/>
        <v>0</v>
      </c>
      <c r="BG33" s="270">
        <f t="shared" si="28"/>
        <v>1345.5863554936175</v>
      </c>
      <c r="BH33" s="270">
        <f t="shared" si="28"/>
        <v>0</v>
      </c>
      <c r="BI33" s="270">
        <f t="shared" si="28"/>
        <v>0</v>
      </c>
      <c r="BJ33" s="270">
        <f t="shared" si="28"/>
        <v>0</v>
      </c>
      <c r="BK33" s="270">
        <f t="shared" si="28"/>
        <v>0</v>
      </c>
      <c r="BL33" s="290">
        <f t="shared" si="28"/>
        <v>0</v>
      </c>
    </row>
    <row r="34" spans="1:64" s="255" customFormat="1" x14ac:dyDescent="0.25">
      <c r="A34" s="1529"/>
      <c r="B34" s="126" t="s">
        <v>42</v>
      </c>
      <c r="C34" s="131" t="s">
        <v>155</v>
      </c>
      <c r="D34" s="273">
        <f t="shared" si="23"/>
        <v>21021.967055563695</v>
      </c>
      <c r="E34" s="253">
        <v>9026.3303930099955</v>
      </c>
      <c r="F34" s="253">
        <v>964.13529432303358</v>
      </c>
      <c r="G34" s="253">
        <v>8063.8823393067642</v>
      </c>
      <c r="H34" s="253">
        <v>811.7237377942555</v>
      </c>
      <c r="I34" s="253">
        <v>2.2716573528749398</v>
      </c>
      <c r="J34" s="253">
        <v>147.83095663518978</v>
      </c>
      <c r="K34" s="253">
        <v>0</v>
      </c>
      <c r="L34" s="253">
        <v>97.240997304575259</v>
      </c>
      <c r="M34" s="253">
        <v>1908.5516798370072</v>
      </c>
      <c r="N34" s="253">
        <v>0</v>
      </c>
      <c r="O34" s="254">
        <v>0</v>
      </c>
      <c r="P34" s="273">
        <f t="shared" si="24"/>
        <v>26396.792126939734</v>
      </c>
      <c r="Q34" s="253">
        <v>10597.859715017934</v>
      </c>
      <c r="R34" s="253">
        <v>1127.7104529941939</v>
      </c>
      <c r="S34" s="253">
        <v>10159.612589982751</v>
      </c>
      <c r="T34" s="253">
        <v>1038.6346204457464</v>
      </c>
      <c r="U34" s="253">
        <v>8.2818019963905929</v>
      </c>
      <c r="V34" s="253">
        <v>538.94867121584196</v>
      </c>
      <c r="W34" s="253">
        <v>0</v>
      </c>
      <c r="X34" s="253">
        <v>140.11406339047775</v>
      </c>
      <c r="Y34" s="253">
        <v>2785.6302118963995</v>
      </c>
      <c r="Z34" s="253">
        <v>0</v>
      </c>
      <c r="AA34" s="254">
        <v>0</v>
      </c>
      <c r="AB34" s="273">
        <f t="shared" si="25"/>
        <v>44173.195897770966</v>
      </c>
      <c r="AC34" s="253">
        <v>17314.882774157239</v>
      </c>
      <c r="AD34" s="253">
        <v>2017.0457798014891</v>
      </c>
      <c r="AE34" s="253">
        <v>16915.8755386544</v>
      </c>
      <c r="AF34" s="253">
        <v>1597.190199342393</v>
      </c>
      <c r="AG34" s="253">
        <v>28.47529850800084</v>
      </c>
      <c r="AH34" s="253">
        <v>1853.0658303651753</v>
      </c>
      <c r="AI34" s="253">
        <v>0</v>
      </c>
      <c r="AJ34" s="253">
        <v>218.58336496805268</v>
      </c>
      <c r="AK34" s="253">
        <v>4228.0771119742212</v>
      </c>
      <c r="AL34" s="253">
        <v>0</v>
      </c>
      <c r="AM34" s="254">
        <v>0</v>
      </c>
      <c r="AN34" s="288">
        <f t="shared" si="26"/>
        <v>117917.30116313904</v>
      </c>
      <c r="AO34" s="253">
        <v>45387.059361801068</v>
      </c>
      <c r="AP34" s="253">
        <v>5152.3085230489314</v>
      </c>
      <c r="AQ34" s="253">
        <v>43901.32549675084</v>
      </c>
      <c r="AR34" s="253">
        <v>4594.1589010319067</v>
      </c>
      <c r="AS34" s="253">
        <v>104.85340255161501</v>
      </c>
      <c r="AT34" s="253">
        <v>6823.4669220878923</v>
      </c>
      <c r="AU34" s="253">
        <v>0</v>
      </c>
      <c r="AV34" s="253">
        <v>550.24122093794097</v>
      </c>
      <c r="AW34" s="253">
        <v>11403.887334928862</v>
      </c>
      <c r="AX34" s="253">
        <v>0</v>
      </c>
      <c r="AY34" s="254">
        <v>0</v>
      </c>
      <c r="AZ34" s="525">
        <v>282057.12678497448</v>
      </c>
      <c r="BA34" s="295">
        <f t="shared" si="27"/>
        <v>491566.38302838797</v>
      </c>
      <c r="BB34" s="270">
        <f t="shared" si="28"/>
        <v>82326.132243986242</v>
      </c>
      <c r="BC34" s="270">
        <f t="shared" si="28"/>
        <v>9261.2000501676484</v>
      </c>
      <c r="BD34" s="270">
        <f t="shared" si="28"/>
        <v>79040.695964694751</v>
      </c>
      <c r="BE34" s="270">
        <f t="shared" si="28"/>
        <v>8041.7074586143017</v>
      </c>
      <c r="BF34" s="270">
        <f t="shared" si="28"/>
        <v>143.88216040888136</v>
      </c>
      <c r="BG34" s="270">
        <f t="shared" si="28"/>
        <v>9363.3123803040999</v>
      </c>
      <c r="BH34" s="270">
        <f t="shared" si="28"/>
        <v>0</v>
      </c>
      <c r="BI34" s="270">
        <f t="shared" si="28"/>
        <v>1006.1796466010467</v>
      </c>
      <c r="BJ34" s="270">
        <f t="shared" si="28"/>
        <v>20326.146338636492</v>
      </c>
      <c r="BK34" s="270">
        <f t="shared" si="28"/>
        <v>0</v>
      </c>
      <c r="BL34" s="290">
        <f t="shared" si="28"/>
        <v>0</v>
      </c>
    </row>
    <row r="35" spans="1:64" x14ac:dyDescent="0.25">
      <c r="A35" s="1529"/>
      <c r="B35" s="126" t="s">
        <v>43</v>
      </c>
      <c r="C35" s="131" t="s">
        <v>914</v>
      </c>
      <c r="D35" s="273">
        <f t="shared" si="23"/>
        <v>48498.224791782013</v>
      </c>
      <c r="E35" s="253">
        <v>10848.763492054977</v>
      </c>
      <c r="F35" s="253">
        <v>1189.2335437617826</v>
      </c>
      <c r="G35" s="253">
        <v>15532.51145002444</v>
      </c>
      <c r="H35" s="253">
        <v>1648.09173515163</v>
      </c>
      <c r="I35" s="253">
        <v>41.760029676070353</v>
      </c>
      <c r="J35" s="253">
        <v>2694.8204066853787</v>
      </c>
      <c r="K35" s="253">
        <v>0</v>
      </c>
      <c r="L35" s="253">
        <v>138.84372203368744</v>
      </c>
      <c r="M35" s="253">
        <v>16404.200412394042</v>
      </c>
      <c r="N35" s="253">
        <v>0</v>
      </c>
      <c r="O35" s="254">
        <v>0</v>
      </c>
      <c r="P35" s="273">
        <f t="shared" si="24"/>
        <v>45405.652975215358</v>
      </c>
      <c r="Q35" s="253">
        <v>10156.973630381286</v>
      </c>
      <c r="R35" s="253">
        <v>1113.400043534851</v>
      </c>
      <c r="S35" s="253">
        <v>14542.054431090748</v>
      </c>
      <c r="T35" s="253">
        <v>1542.9983616698439</v>
      </c>
      <c r="U35" s="253">
        <v>39.097130335121982</v>
      </c>
      <c r="V35" s="253">
        <v>2522.9805986057213</v>
      </c>
      <c r="W35" s="253">
        <v>0</v>
      </c>
      <c r="X35" s="253">
        <v>129.99011587568728</v>
      </c>
      <c r="Y35" s="253">
        <v>15358.158663722095</v>
      </c>
      <c r="Z35" s="253">
        <v>0</v>
      </c>
      <c r="AA35" s="254">
        <v>0</v>
      </c>
      <c r="AB35" s="273">
        <f t="shared" si="25"/>
        <v>90117.356026539375</v>
      </c>
      <c r="AC35" s="253">
        <v>20158.71480365824</v>
      </c>
      <c r="AD35" s="253">
        <v>2209.7836183076879</v>
      </c>
      <c r="AE35" s="253">
        <v>28861.857734746169</v>
      </c>
      <c r="AF35" s="253">
        <v>3062.414558444279</v>
      </c>
      <c r="AG35" s="253">
        <v>77.596726027691048</v>
      </c>
      <c r="AH35" s="253">
        <v>5007.4016329356591</v>
      </c>
      <c r="AI35" s="253">
        <v>0</v>
      </c>
      <c r="AJ35" s="253">
        <v>257.99354892428704</v>
      </c>
      <c r="AK35" s="253">
        <v>30481.593403495372</v>
      </c>
      <c r="AL35" s="253">
        <v>0</v>
      </c>
      <c r="AM35" s="254">
        <v>0</v>
      </c>
      <c r="AN35" s="288">
        <f t="shared" si="26"/>
        <v>28791.269044435066</v>
      </c>
      <c r="AO35" s="253">
        <v>6440.4350847936021</v>
      </c>
      <c r="AP35" s="253">
        <v>705.99579803412291</v>
      </c>
      <c r="AQ35" s="253">
        <v>9220.9708296209574</v>
      </c>
      <c r="AR35" s="253">
        <v>978.39978185553878</v>
      </c>
      <c r="AS35" s="253">
        <v>24.791098125122861</v>
      </c>
      <c r="AT35" s="253">
        <v>1599.7966871657491</v>
      </c>
      <c r="AU35" s="253">
        <v>0</v>
      </c>
      <c r="AV35" s="253">
        <v>82.425428422691937</v>
      </c>
      <c r="AW35" s="253">
        <v>9738.4543364172805</v>
      </c>
      <c r="AX35" s="253">
        <v>0</v>
      </c>
      <c r="AY35" s="254">
        <v>0</v>
      </c>
      <c r="AZ35" s="525">
        <v>0</v>
      </c>
      <c r="BA35" s="295">
        <f t="shared" si="27"/>
        <v>212812.50283797184</v>
      </c>
      <c r="BB35" s="270">
        <f t="shared" si="28"/>
        <v>47604.887010888109</v>
      </c>
      <c r="BC35" s="270">
        <f t="shared" si="28"/>
        <v>5218.4130036384449</v>
      </c>
      <c r="BD35" s="270">
        <f t="shared" si="28"/>
        <v>68157.394445482321</v>
      </c>
      <c r="BE35" s="270">
        <f t="shared" si="28"/>
        <v>7231.9044371212922</v>
      </c>
      <c r="BF35" s="270">
        <f t="shared" si="28"/>
        <v>183.24498416400624</v>
      </c>
      <c r="BG35" s="270">
        <f t="shared" si="28"/>
        <v>11824.999325392506</v>
      </c>
      <c r="BH35" s="270">
        <f t="shared" si="28"/>
        <v>0</v>
      </c>
      <c r="BI35" s="270">
        <f t="shared" si="28"/>
        <v>609.25281525635364</v>
      </c>
      <c r="BJ35" s="270">
        <f t="shared" si="28"/>
        <v>71982.406816028801</v>
      </c>
      <c r="BK35" s="270">
        <f t="shared" si="28"/>
        <v>0</v>
      </c>
      <c r="BL35" s="290">
        <f t="shared" si="28"/>
        <v>0</v>
      </c>
    </row>
    <row r="36" spans="1:64" s="209" customFormat="1" x14ac:dyDescent="0.25">
      <c r="A36" s="1529"/>
      <c r="B36" s="128" t="s">
        <v>453</v>
      </c>
      <c r="C36" s="309" t="s">
        <v>2</v>
      </c>
      <c r="D36" s="274">
        <f t="shared" ref="D36:BL36" si="29">SUM(D29:D35)</f>
        <v>1549911.5163096034</v>
      </c>
      <c r="E36" s="279">
        <f t="shared" si="29"/>
        <v>623915.62769138021</v>
      </c>
      <c r="F36" s="279">
        <f t="shared" si="29"/>
        <v>66539.549324471489</v>
      </c>
      <c r="G36" s="279">
        <f t="shared" si="29"/>
        <v>556645.29782769864</v>
      </c>
      <c r="H36" s="279">
        <f t="shared" si="29"/>
        <v>56177.59853854018</v>
      </c>
      <c r="I36" s="279">
        <f t="shared" si="29"/>
        <v>2301.5216870289451</v>
      </c>
      <c r="J36" s="279">
        <f t="shared" si="29"/>
        <v>94918.934428914887</v>
      </c>
      <c r="K36" s="279">
        <f t="shared" si="29"/>
        <v>0</v>
      </c>
      <c r="L36" s="279">
        <f t="shared" si="29"/>
        <v>6602.694719338263</v>
      </c>
      <c r="M36" s="279">
        <f>SUM(M29:M35)</f>
        <v>142810.29209223104</v>
      </c>
      <c r="N36" s="279">
        <f t="shared" si="29"/>
        <v>0</v>
      </c>
      <c r="O36" s="280">
        <f t="shared" si="29"/>
        <v>0</v>
      </c>
      <c r="P36" s="274">
        <f t="shared" si="29"/>
        <v>1602552.3618420043</v>
      </c>
      <c r="Q36" s="279">
        <f t="shared" si="29"/>
        <v>603084.2759028466</v>
      </c>
      <c r="R36" s="279">
        <f t="shared" si="29"/>
        <v>63359.131854094638</v>
      </c>
      <c r="S36" s="279">
        <f t="shared" si="29"/>
        <v>580265.0914160118</v>
      </c>
      <c r="T36" s="279">
        <f t="shared" si="29"/>
        <v>59631.532197064633</v>
      </c>
      <c r="U36" s="279">
        <f t="shared" si="29"/>
        <v>1796.1789323315129</v>
      </c>
      <c r="V36" s="279">
        <f t="shared" si="29"/>
        <v>112438.24848477061</v>
      </c>
      <c r="W36" s="279">
        <f t="shared" si="29"/>
        <v>0</v>
      </c>
      <c r="X36" s="279">
        <f t="shared" si="29"/>
        <v>8151.8541792661654</v>
      </c>
      <c r="Y36" s="279">
        <f>SUM(Y29:Y35)</f>
        <v>173826.04887561852</v>
      </c>
      <c r="Z36" s="279">
        <f t="shared" si="29"/>
        <v>0</v>
      </c>
      <c r="AA36" s="280">
        <f t="shared" si="29"/>
        <v>0</v>
      </c>
      <c r="AB36" s="274">
        <f t="shared" si="29"/>
        <v>1508097.918244605</v>
      </c>
      <c r="AC36" s="279">
        <f t="shared" si="29"/>
        <v>561619.63970615866</v>
      </c>
      <c r="AD36" s="279">
        <f t="shared" si="29"/>
        <v>69416.35134485866</v>
      </c>
      <c r="AE36" s="279">
        <f t="shared" si="29"/>
        <v>568845.89523309714</v>
      </c>
      <c r="AF36" s="279">
        <f t="shared" si="29"/>
        <v>48163.784900539373</v>
      </c>
      <c r="AG36" s="279">
        <f t="shared" si="29"/>
        <v>1022.6420245356918</v>
      </c>
      <c r="AH36" s="279">
        <f t="shared" si="29"/>
        <v>92934.667606053525</v>
      </c>
      <c r="AI36" s="279">
        <f t="shared" si="29"/>
        <v>0</v>
      </c>
      <c r="AJ36" s="279">
        <f t="shared" si="29"/>
        <v>7362.5469138923399</v>
      </c>
      <c r="AK36" s="279">
        <f>SUM(AK29:AK35)</f>
        <v>158732.3905154696</v>
      </c>
      <c r="AL36" s="279">
        <f t="shared" si="29"/>
        <v>0</v>
      </c>
      <c r="AM36" s="280">
        <f t="shared" si="29"/>
        <v>0</v>
      </c>
      <c r="AN36" s="276">
        <f t="shared" si="29"/>
        <v>1479947.7163997376</v>
      </c>
      <c r="AO36" s="279">
        <f t="shared" si="29"/>
        <v>541121.49113415845</v>
      </c>
      <c r="AP36" s="279">
        <f t="shared" si="29"/>
        <v>64959.366186159721</v>
      </c>
      <c r="AQ36" s="279">
        <f t="shared" si="29"/>
        <v>545919.04916964273</v>
      </c>
      <c r="AR36" s="279">
        <f t="shared" si="29"/>
        <v>66215.119546941962</v>
      </c>
      <c r="AS36" s="279">
        <f t="shared" si="29"/>
        <v>981.63450067673773</v>
      </c>
      <c r="AT36" s="279">
        <f t="shared" si="29"/>
        <v>98047.667541451257</v>
      </c>
      <c r="AU36" s="279">
        <f t="shared" si="29"/>
        <v>0</v>
      </c>
      <c r="AV36" s="279">
        <f t="shared" si="29"/>
        <v>6178.3466493606329</v>
      </c>
      <c r="AW36" s="279">
        <f>SUM(AW29:AW35)</f>
        <v>156525.04167134615</v>
      </c>
      <c r="AX36" s="279">
        <f t="shared" si="29"/>
        <v>0</v>
      </c>
      <c r="AY36" s="280">
        <f t="shared" si="29"/>
        <v>0</v>
      </c>
      <c r="AZ36" s="292">
        <f t="shared" si="29"/>
        <v>278945.6635007757</v>
      </c>
      <c r="BA36" s="296">
        <f t="shared" si="29"/>
        <v>6419455.1762967259</v>
      </c>
      <c r="BB36" s="279">
        <f t="shared" si="29"/>
        <v>2329741.0344345444</v>
      </c>
      <c r="BC36" s="279">
        <f t="shared" si="29"/>
        <v>264274.39870958449</v>
      </c>
      <c r="BD36" s="279">
        <f t="shared" si="29"/>
        <v>2251675.3336464502</v>
      </c>
      <c r="BE36" s="279">
        <f t="shared" si="29"/>
        <v>230188.03518308615</v>
      </c>
      <c r="BF36" s="279">
        <f t="shared" si="29"/>
        <v>6101.9771445728884</v>
      </c>
      <c r="BG36" s="279">
        <f t="shared" si="29"/>
        <v>398339.51806119038</v>
      </c>
      <c r="BH36" s="279">
        <f t="shared" si="29"/>
        <v>0</v>
      </c>
      <c r="BI36" s="279">
        <f t="shared" si="29"/>
        <v>28295.442461857398</v>
      </c>
      <c r="BJ36" s="279">
        <f>SUM(BJ29:BJ35)</f>
        <v>631893.77315466525</v>
      </c>
      <c r="BK36" s="279">
        <f t="shared" si="29"/>
        <v>0</v>
      </c>
      <c r="BL36" s="292">
        <f t="shared" si="29"/>
        <v>0</v>
      </c>
    </row>
    <row r="37" spans="1:64" ht="16.5" customHeight="1" x14ac:dyDescent="0.25">
      <c r="A37" s="1525" t="s">
        <v>915</v>
      </c>
      <c r="B37" s="124" t="s">
        <v>916</v>
      </c>
      <c r="C37" s="310" t="s">
        <v>915</v>
      </c>
      <c r="D37" s="275">
        <f>SUM(E37:O37)</f>
        <v>2816.74</v>
      </c>
      <c r="E37" s="251">
        <v>2816.74</v>
      </c>
      <c r="F37" s="251">
        <v>0</v>
      </c>
      <c r="G37" s="251">
        <v>0</v>
      </c>
      <c r="H37" s="251">
        <v>0</v>
      </c>
      <c r="I37" s="251">
        <v>0</v>
      </c>
      <c r="J37" s="251">
        <v>0</v>
      </c>
      <c r="K37" s="251">
        <v>0</v>
      </c>
      <c r="L37" s="251">
        <v>0</v>
      </c>
      <c r="M37" s="251">
        <v>0</v>
      </c>
      <c r="N37" s="251">
        <v>0</v>
      </c>
      <c r="O37" s="252">
        <v>0</v>
      </c>
      <c r="P37" s="272">
        <f>SUM(Q37:AA37)</f>
        <v>5466.06</v>
      </c>
      <c r="Q37" s="251">
        <v>0</v>
      </c>
      <c r="R37" s="251">
        <v>1720.78</v>
      </c>
      <c r="S37" s="251">
        <v>0</v>
      </c>
      <c r="T37" s="251">
        <v>3745.28</v>
      </c>
      <c r="U37" s="251">
        <v>0</v>
      </c>
      <c r="V37" s="251">
        <v>0</v>
      </c>
      <c r="W37" s="251">
        <v>0</v>
      </c>
      <c r="X37" s="251">
        <v>0</v>
      </c>
      <c r="Y37" s="251">
        <v>0</v>
      </c>
      <c r="Z37" s="251">
        <v>0</v>
      </c>
      <c r="AA37" s="252">
        <v>0</v>
      </c>
      <c r="AB37" s="275">
        <f>SUM(AC37:AM37)</f>
        <v>8627.869999999999</v>
      </c>
      <c r="AC37" s="251">
        <v>2739.15</v>
      </c>
      <c r="AD37" s="251">
        <v>5888.7199999999993</v>
      </c>
      <c r="AE37" s="251">
        <v>0</v>
      </c>
      <c r="AF37" s="251">
        <v>0</v>
      </c>
      <c r="AG37" s="251">
        <v>0</v>
      </c>
      <c r="AH37" s="251">
        <v>0</v>
      </c>
      <c r="AI37" s="251">
        <v>0</v>
      </c>
      <c r="AJ37" s="251">
        <v>0</v>
      </c>
      <c r="AK37" s="251">
        <v>0</v>
      </c>
      <c r="AL37" s="251">
        <v>0</v>
      </c>
      <c r="AM37" s="252">
        <v>0</v>
      </c>
      <c r="AN37" s="275">
        <f>SUM(AO37:AY37)</f>
        <v>20462.260000000002</v>
      </c>
      <c r="AO37" s="251">
        <v>14778.99</v>
      </c>
      <c r="AP37" s="251">
        <v>5683.27</v>
      </c>
      <c r="AQ37" s="251">
        <v>0</v>
      </c>
      <c r="AR37" s="251">
        <v>0</v>
      </c>
      <c r="AS37" s="251">
        <v>0</v>
      </c>
      <c r="AT37" s="251">
        <v>0</v>
      </c>
      <c r="AU37" s="251">
        <v>0</v>
      </c>
      <c r="AV37" s="249">
        <v>0</v>
      </c>
      <c r="AW37" s="251">
        <v>0</v>
      </c>
      <c r="AX37" s="251">
        <v>0</v>
      </c>
      <c r="AY37" s="252">
        <v>0</v>
      </c>
      <c r="AZ37" s="854">
        <v>840.93151876149318</v>
      </c>
      <c r="BA37" s="293">
        <f>SUM(BB37:BL37)+AZ37</f>
        <v>38213.861518761485</v>
      </c>
      <c r="BB37" s="272">
        <f t="shared" ref="BB37:BL39" si="30">E37+Q37+AC37+AO37</f>
        <v>20334.879999999997</v>
      </c>
      <c r="BC37" s="272">
        <f t="shared" si="30"/>
        <v>13292.77</v>
      </c>
      <c r="BD37" s="272">
        <f t="shared" si="30"/>
        <v>0</v>
      </c>
      <c r="BE37" s="272">
        <f t="shared" si="30"/>
        <v>3745.28</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598.64048136912015</v>
      </c>
      <c r="E38" s="253">
        <v>104.81672237905187</v>
      </c>
      <c r="F38" s="253">
        <v>12.901230903589767</v>
      </c>
      <c r="G38" s="253">
        <v>305.83060816477342</v>
      </c>
      <c r="H38" s="253">
        <v>28.313358718109825</v>
      </c>
      <c r="I38" s="253">
        <v>0.21076749959170721</v>
      </c>
      <c r="J38" s="253">
        <v>34.715805832519386</v>
      </c>
      <c r="K38" s="253">
        <v>0</v>
      </c>
      <c r="L38" s="253">
        <v>1.6882500686807131</v>
      </c>
      <c r="M38" s="253">
        <v>110.16373780280348</v>
      </c>
      <c r="N38" s="253">
        <v>0</v>
      </c>
      <c r="O38" s="254">
        <v>0</v>
      </c>
      <c r="P38" s="273">
        <f>SUM(Q38:AA38)</f>
        <v>3594.0281669433625</v>
      </c>
      <c r="Q38" s="253">
        <v>629.28295750302595</v>
      </c>
      <c r="R38" s="253">
        <v>77.454480107488379</v>
      </c>
      <c r="S38" s="253">
        <v>1836.1000538148917</v>
      </c>
      <c r="T38" s="253">
        <v>169.98350746499847</v>
      </c>
      <c r="U38" s="253">
        <v>1.2653743837643081</v>
      </c>
      <c r="V38" s="253">
        <v>208.42156166061</v>
      </c>
      <c r="W38" s="253">
        <v>0</v>
      </c>
      <c r="X38" s="253">
        <v>10.135663204408775</v>
      </c>
      <c r="Y38" s="253">
        <v>661.38456880417448</v>
      </c>
      <c r="Z38" s="253">
        <v>0</v>
      </c>
      <c r="AA38" s="254">
        <v>0</v>
      </c>
      <c r="AB38" s="288">
        <f>SUM(AC38:AM38)</f>
        <v>9547.7959766816366</v>
      </c>
      <c r="AC38" s="253">
        <v>1671.7357268102894</v>
      </c>
      <c r="AD38" s="253">
        <v>205.76343289351283</v>
      </c>
      <c r="AE38" s="253">
        <v>4877.7326977679822</v>
      </c>
      <c r="AF38" s="253">
        <v>451.57349171718988</v>
      </c>
      <c r="AG38" s="253">
        <v>3.3615586437031002</v>
      </c>
      <c r="AH38" s="253">
        <v>553.68696499930229</v>
      </c>
      <c r="AI38" s="253">
        <v>0</v>
      </c>
      <c r="AJ38" s="253">
        <v>26.92612296535161</v>
      </c>
      <c r="AK38" s="253">
        <v>1757.0159808843061</v>
      </c>
      <c r="AL38" s="253">
        <v>0</v>
      </c>
      <c r="AM38" s="254">
        <v>0</v>
      </c>
      <c r="AN38" s="288">
        <f>SUM(AO38:AY38)</f>
        <v>50827.854947022861</v>
      </c>
      <c r="AO38" s="253">
        <v>8899.5136929602741</v>
      </c>
      <c r="AP38" s="253">
        <v>1095.385149206742</v>
      </c>
      <c r="AQ38" s="253">
        <v>25966.693322522005</v>
      </c>
      <c r="AR38" s="253">
        <v>2403.9591955021192</v>
      </c>
      <c r="AS38" s="253">
        <v>17.895314851232847</v>
      </c>
      <c r="AT38" s="253">
        <v>2947.5620144978157</v>
      </c>
      <c r="AU38" s="253">
        <v>0</v>
      </c>
      <c r="AV38" s="253">
        <v>143.34167547265216</v>
      </c>
      <c r="AW38" s="253">
        <v>9353.5045820100295</v>
      </c>
      <c r="AX38" s="253">
        <v>0</v>
      </c>
      <c r="AY38" s="254">
        <v>0</v>
      </c>
      <c r="AZ38" s="525">
        <v>1799.5058512759488</v>
      </c>
      <c r="BA38" s="295">
        <f>SUM(BB38:BL38)+AZ38</f>
        <v>66367.825423292932</v>
      </c>
      <c r="BB38" s="273">
        <f t="shared" si="30"/>
        <v>11305.349099652642</v>
      </c>
      <c r="BC38" s="273">
        <f t="shared" si="30"/>
        <v>1391.504293111333</v>
      </c>
      <c r="BD38" s="273">
        <f t="shared" si="30"/>
        <v>32986.356682269652</v>
      </c>
      <c r="BE38" s="273">
        <f t="shared" si="30"/>
        <v>3053.8295534024173</v>
      </c>
      <c r="BF38" s="273">
        <f t="shared" si="30"/>
        <v>22.733015378291963</v>
      </c>
      <c r="BG38" s="273">
        <f t="shared" si="30"/>
        <v>3744.3863469902471</v>
      </c>
      <c r="BH38" s="273">
        <f t="shared" si="30"/>
        <v>0</v>
      </c>
      <c r="BI38" s="273">
        <f t="shared" si="30"/>
        <v>182.09171171109324</v>
      </c>
      <c r="BJ38" s="273">
        <f t="shared" si="30"/>
        <v>11882.068869501314</v>
      </c>
      <c r="BK38" s="273">
        <f t="shared" si="30"/>
        <v>0</v>
      </c>
      <c r="BL38" s="299">
        <f t="shared" si="30"/>
        <v>0</v>
      </c>
    </row>
    <row r="39" spans="1:64" ht="16.5" customHeight="1" x14ac:dyDescent="0.25">
      <c r="A39" s="1526"/>
      <c r="B39" s="126" t="s">
        <v>918</v>
      </c>
      <c r="C39" s="311" t="s">
        <v>921</v>
      </c>
      <c r="D39" s="273">
        <f>SUM(E39:O39)</f>
        <v>39.267600532298822</v>
      </c>
      <c r="E39" s="253">
        <v>8.7839279252874487</v>
      </c>
      <c r="F39" s="253">
        <v>0.96288777448119689</v>
      </c>
      <c r="G39" s="253">
        <v>12.576222274145351</v>
      </c>
      <c r="H39" s="253">
        <v>1.3344118918654444</v>
      </c>
      <c r="I39" s="253">
        <v>3.3811880137409496E-2</v>
      </c>
      <c r="J39" s="253">
        <v>2.1819176204968946</v>
      </c>
      <c r="K39" s="253">
        <v>0</v>
      </c>
      <c r="L39" s="253">
        <v>0.11241771913598417</v>
      </c>
      <c r="M39" s="253">
        <v>13.282003446749092</v>
      </c>
      <c r="N39" s="253">
        <v>0</v>
      </c>
      <c r="O39" s="254">
        <v>0</v>
      </c>
      <c r="P39" s="273">
        <f>SUM(Q39:AA39)</f>
        <v>41.722347255966838</v>
      </c>
      <c r="Q39" s="253">
        <v>9.3330401196472668</v>
      </c>
      <c r="R39" s="253">
        <v>1.0230810528487797</v>
      </c>
      <c r="S39" s="253">
        <v>13.362403247902236</v>
      </c>
      <c r="T39" s="253">
        <v>1.417830363459756</v>
      </c>
      <c r="U39" s="253">
        <v>3.5925571854327411E-2</v>
      </c>
      <c r="V39" s="253">
        <v>2.3183164596829746</v>
      </c>
      <c r="W39" s="253">
        <v>0</v>
      </c>
      <c r="X39" s="253">
        <v>0.11944532010957321</v>
      </c>
      <c r="Y39" s="253">
        <v>14.112305120461924</v>
      </c>
      <c r="Z39" s="253">
        <v>0</v>
      </c>
      <c r="AA39" s="254">
        <v>0</v>
      </c>
      <c r="AB39" s="273">
        <f>SUM(AC39:AM39)</f>
        <v>42.133960961799303</v>
      </c>
      <c r="AC39" s="253">
        <v>9.4251156495009152</v>
      </c>
      <c r="AD39" s="253">
        <v>1.0331743052956406</v>
      </c>
      <c r="AE39" s="253">
        <v>13.494230642127048</v>
      </c>
      <c r="AF39" s="253">
        <v>1.4318180331027193</v>
      </c>
      <c r="AG39" s="253">
        <v>3.6279997209986078E-2</v>
      </c>
      <c r="AH39" s="253">
        <v>2.3411879156777244</v>
      </c>
      <c r="AI39" s="253">
        <v>0</v>
      </c>
      <c r="AJ39" s="253">
        <v>0.12062371332299951</v>
      </c>
      <c r="AK39" s="253">
        <v>14.251530705562272</v>
      </c>
      <c r="AL39" s="253">
        <v>0</v>
      </c>
      <c r="AM39" s="254">
        <v>0</v>
      </c>
      <c r="AN39" s="288">
        <f>SUM(AO39:AY39)</f>
        <v>44.777777155372661</v>
      </c>
      <c r="AO39" s="253">
        <v>10.016521556081697</v>
      </c>
      <c r="AP39" s="253">
        <v>1.0980037895589656</v>
      </c>
      <c r="AQ39" s="253">
        <v>14.340964836517534</v>
      </c>
      <c r="AR39" s="253">
        <v>1.5216615611204012</v>
      </c>
      <c r="AS39" s="253">
        <v>3.8556489662559451E-2</v>
      </c>
      <c r="AT39" s="253">
        <v>2.48809246446389</v>
      </c>
      <c r="AU39" s="253">
        <v>0</v>
      </c>
      <c r="AV39" s="253">
        <v>0.12819259408646327</v>
      </c>
      <c r="AW39" s="253">
        <v>15.145783863881153</v>
      </c>
      <c r="AX39" s="253">
        <v>0</v>
      </c>
      <c r="AY39" s="254">
        <v>0</v>
      </c>
      <c r="AZ39" s="525"/>
      <c r="BA39" s="295">
        <f>SUM(BB39:BL39)+AZ39</f>
        <v>167.90168590543763</v>
      </c>
      <c r="BB39" s="273">
        <f t="shared" si="30"/>
        <v>37.558605250517331</v>
      </c>
      <c r="BC39" s="273">
        <f t="shared" si="30"/>
        <v>4.1171469221845829</v>
      </c>
      <c r="BD39" s="273">
        <f t="shared" si="30"/>
        <v>53.773821000692173</v>
      </c>
      <c r="BE39" s="273">
        <f t="shared" si="30"/>
        <v>5.7057218495483202</v>
      </c>
      <c r="BF39" s="273">
        <f t="shared" si="30"/>
        <v>0.14457393886428244</v>
      </c>
      <c r="BG39" s="273">
        <f t="shared" si="30"/>
        <v>9.3295144603214837</v>
      </c>
      <c r="BH39" s="273">
        <f t="shared" si="30"/>
        <v>0</v>
      </c>
      <c r="BI39" s="273">
        <f t="shared" si="30"/>
        <v>0.48067934665502016</v>
      </c>
      <c r="BJ39" s="273">
        <f t="shared" si="30"/>
        <v>56.791623136654437</v>
      </c>
      <c r="BK39" s="273">
        <f t="shared" si="30"/>
        <v>0</v>
      </c>
      <c r="BL39" s="299">
        <f t="shared" si="30"/>
        <v>0</v>
      </c>
    </row>
    <row r="40" spans="1:64" s="209" customFormat="1" ht="16.5" customHeight="1" x14ac:dyDescent="0.25">
      <c r="A40" s="1527"/>
      <c r="B40" s="129" t="s">
        <v>919</v>
      </c>
      <c r="C40" s="312" t="s">
        <v>922</v>
      </c>
      <c r="D40" s="276">
        <f t="shared" ref="D40:O40" si="31">SUM(D37:D39)</f>
        <v>3454.6480819014187</v>
      </c>
      <c r="E40" s="274">
        <f t="shared" si="31"/>
        <v>2930.3406503043393</v>
      </c>
      <c r="F40" s="274">
        <f t="shared" si="31"/>
        <v>13.864118678070964</v>
      </c>
      <c r="G40" s="274">
        <f t="shared" si="31"/>
        <v>318.40683043891875</v>
      </c>
      <c r="H40" s="274">
        <f t="shared" si="31"/>
        <v>29.647770609975268</v>
      </c>
      <c r="I40" s="274">
        <f t="shared" si="31"/>
        <v>0.2445793797291167</v>
      </c>
      <c r="J40" s="274">
        <f t="shared" si="31"/>
        <v>36.897723453016283</v>
      </c>
      <c r="K40" s="274">
        <f t="shared" si="31"/>
        <v>0</v>
      </c>
      <c r="L40" s="274">
        <f t="shared" si="31"/>
        <v>1.8006677878166972</v>
      </c>
      <c r="M40" s="274">
        <f t="shared" si="31"/>
        <v>123.44574124955257</v>
      </c>
      <c r="N40" s="274">
        <f t="shared" si="31"/>
        <v>0</v>
      </c>
      <c r="O40" s="282">
        <f t="shared" si="31"/>
        <v>0</v>
      </c>
      <c r="P40" s="274">
        <f t="shared" ref="P40:BL40" si="32">SUM(P37:P39)</f>
        <v>9101.8105141993292</v>
      </c>
      <c r="Q40" s="274">
        <f t="shared" si="32"/>
        <v>638.61599762267326</v>
      </c>
      <c r="R40" s="274">
        <f t="shared" si="32"/>
        <v>1799.257561160337</v>
      </c>
      <c r="S40" s="274">
        <f t="shared" si="32"/>
        <v>1849.4624570627939</v>
      </c>
      <c r="T40" s="274">
        <f t="shared" si="32"/>
        <v>3916.6813378284587</v>
      </c>
      <c r="U40" s="274">
        <f t="shared" si="32"/>
        <v>1.3012999556186355</v>
      </c>
      <c r="V40" s="274">
        <f>SUM(V37:V39)</f>
        <v>210.73987812029296</v>
      </c>
      <c r="W40" s="274">
        <f t="shared" si="32"/>
        <v>0</v>
      </c>
      <c r="X40" s="274">
        <f t="shared" si="32"/>
        <v>10.255108524518349</v>
      </c>
      <c r="Y40" s="274">
        <f>SUM(Y37:Y39)</f>
        <v>675.49687392463636</v>
      </c>
      <c r="Z40" s="274">
        <f t="shared" si="32"/>
        <v>0</v>
      </c>
      <c r="AA40" s="282">
        <f t="shared" si="32"/>
        <v>0</v>
      </c>
      <c r="AB40" s="276">
        <f t="shared" si="32"/>
        <v>18217.799937643438</v>
      </c>
      <c r="AC40" s="274">
        <f t="shared" si="32"/>
        <v>4420.3108424597904</v>
      </c>
      <c r="AD40" s="274">
        <f t="shared" si="32"/>
        <v>6095.5166071988078</v>
      </c>
      <c r="AE40" s="274">
        <f t="shared" si="32"/>
        <v>4891.2269284101094</v>
      </c>
      <c r="AF40" s="274">
        <f t="shared" si="32"/>
        <v>453.00530975029261</v>
      </c>
      <c r="AG40" s="274">
        <f t="shared" si="32"/>
        <v>3.3978386409130863</v>
      </c>
      <c r="AH40" s="274">
        <f t="shared" si="32"/>
        <v>556.02815291498007</v>
      </c>
      <c r="AI40" s="274">
        <f t="shared" si="32"/>
        <v>0</v>
      </c>
      <c r="AJ40" s="274">
        <f>SUM(AJ37:AJ39)</f>
        <v>27.046746678674609</v>
      </c>
      <c r="AK40" s="274">
        <f>SUM(AK37:AK39)</f>
        <v>1771.2675115898685</v>
      </c>
      <c r="AL40" s="274">
        <f t="shared" si="32"/>
        <v>0</v>
      </c>
      <c r="AM40" s="282">
        <f t="shared" si="32"/>
        <v>0</v>
      </c>
      <c r="AN40" s="276">
        <f t="shared" si="32"/>
        <v>71334.892724178237</v>
      </c>
      <c r="AO40" s="274">
        <f t="shared" si="32"/>
        <v>23688.520214516353</v>
      </c>
      <c r="AP40" s="274">
        <f t="shared" si="32"/>
        <v>6779.7531529963017</v>
      </c>
      <c r="AQ40" s="274">
        <f t="shared" si="32"/>
        <v>25981.034287358521</v>
      </c>
      <c r="AR40" s="274">
        <f t="shared" si="32"/>
        <v>2405.4808570632395</v>
      </c>
      <c r="AS40" s="274">
        <f t="shared" si="32"/>
        <v>17.933871340895408</v>
      </c>
      <c r="AT40" s="274">
        <f t="shared" si="32"/>
        <v>2950.0501069622796</v>
      </c>
      <c r="AU40" s="274">
        <f t="shared" si="32"/>
        <v>0</v>
      </c>
      <c r="AV40" s="274">
        <f t="shared" si="32"/>
        <v>143.46986806673863</v>
      </c>
      <c r="AW40" s="274">
        <f>SUM(AW37:AW39)</f>
        <v>9368.6503658739111</v>
      </c>
      <c r="AX40" s="274">
        <f t="shared" si="32"/>
        <v>0</v>
      </c>
      <c r="AY40" s="282">
        <f t="shared" si="32"/>
        <v>0</v>
      </c>
      <c r="AZ40" s="298">
        <f t="shared" si="32"/>
        <v>2640.4373700374417</v>
      </c>
      <c r="BA40" s="296">
        <f t="shared" si="32"/>
        <v>104749.58862795986</v>
      </c>
      <c r="BB40" s="274">
        <f>SUM(BB37:BB39)</f>
        <v>31677.787704903156</v>
      </c>
      <c r="BC40" s="274">
        <f>SUM(BC37:BC39)</f>
        <v>14688.391440033518</v>
      </c>
      <c r="BD40" s="274">
        <f>SUM(BD37:BD39)</f>
        <v>33040.130503270346</v>
      </c>
      <c r="BE40" s="274">
        <f>SUM(BE37:BE39)</f>
        <v>6804.8152752519654</v>
      </c>
      <c r="BF40" s="274">
        <f t="shared" si="32"/>
        <v>22.877589317156247</v>
      </c>
      <c r="BG40" s="274">
        <f t="shared" si="32"/>
        <v>3753.7158614505688</v>
      </c>
      <c r="BH40" s="274">
        <f t="shared" si="32"/>
        <v>0</v>
      </c>
      <c r="BI40" s="274">
        <f t="shared" si="32"/>
        <v>182.57239105774826</v>
      </c>
      <c r="BJ40" s="274">
        <f>SUM(BJ37:BJ39)</f>
        <v>11938.860492637968</v>
      </c>
      <c r="BK40" s="274">
        <f t="shared" si="32"/>
        <v>0</v>
      </c>
      <c r="BL40" s="298">
        <f t="shared" si="32"/>
        <v>0</v>
      </c>
    </row>
    <row r="41" spans="1:64" ht="14.85" customHeight="1" x14ac:dyDescent="0.25">
      <c r="A41" s="1525" t="s">
        <v>303</v>
      </c>
      <c r="B41" s="124">
        <v>5.0999999999999996</v>
      </c>
      <c r="C41" s="310" t="s">
        <v>37</v>
      </c>
      <c r="D41" s="272">
        <f>SUM(E41:O41)</f>
        <v>549352.74</v>
      </c>
      <c r="E41" s="251">
        <v>171103.42000000004</v>
      </c>
      <c r="F41" s="251">
        <v>149961.59000000003</v>
      </c>
      <c r="G41" s="251">
        <v>67138.8</v>
      </c>
      <c r="H41" s="251">
        <v>113876.95999999998</v>
      </c>
      <c r="I41" s="251">
        <v>1264.1600000000001</v>
      </c>
      <c r="J41" s="251">
        <v>42957.93</v>
      </c>
      <c r="K41" s="251">
        <v>0</v>
      </c>
      <c r="L41" s="251">
        <v>1149</v>
      </c>
      <c r="M41" s="251">
        <v>1900.8799999999999</v>
      </c>
      <c r="N41" s="251">
        <v>0</v>
      </c>
      <c r="O41" s="252">
        <v>0</v>
      </c>
      <c r="P41" s="272">
        <f>SUM(Q41:AA41)</f>
        <v>578618.60000000009</v>
      </c>
      <c r="Q41" s="251">
        <v>179025.37000000005</v>
      </c>
      <c r="R41" s="251">
        <v>159806.27000000008</v>
      </c>
      <c r="S41" s="251">
        <v>70655.959999999992</v>
      </c>
      <c r="T41" s="251">
        <v>98209.58</v>
      </c>
      <c r="U41" s="251">
        <v>234.33</v>
      </c>
      <c r="V41" s="251">
        <v>55027.7</v>
      </c>
      <c r="W41" s="251">
        <v>0</v>
      </c>
      <c r="X41" s="251">
        <v>12280</v>
      </c>
      <c r="Y41" s="251">
        <v>3379.39</v>
      </c>
      <c r="Z41" s="251">
        <v>0</v>
      </c>
      <c r="AA41" s="252">
        <v>0</v>
      </c>
      <c r="AB41" s="272">
        <f>SUM(AC41:AM41)</f>
        <v>428448.57</v>
      </c>
      <c r="AC41" s="251">
        <v>137925.19000000003</v>
      </c>
      <c r="AD41" s="251">
        <v>87616.199999999983</v>
      </c>
      <c r="AE41" s="251">
        <v>62999.85</v>
      </c>
      <c r="AF41" s="251">
        <v>90621.190000000017</v>
      </c>
      <c r="AG41" s="251">
        <v>182.25</v>
      </c>
      <c r="AH41" s="251">
        <v>43103.31</v>
      </c>
      <c r="AI41" s="251">
        <v>0</v>
      </c>
      <c r="AJ41" s="251">
        <v>1505.87</v>
      </c>
      <c r="AK41" s="251">
        <v>4494.7099999999991</v>
      </c>
      <c r="AL41" s="251">
        <v>0</v>
      </c>
      <c r="AM41" s="252">
        <v>0</v>
      </c>
      <c r="AN41" s="275">
        <f>SUM(AO41:AY41)</f>
        <v>487959.78</v>
      </c>
      <c r="AO41" s="251">
        <v>148401.28</v>
      </c>
      <c r="AP41" s="251">
        <v>106027.30000000002</v>
      </c>
      <c r="AQ41" s="251">
        <v>66121.8</v>
      </c>
      <c r="AR41" s="251">
        <v>110797.09000000001</v>
      </c>
      <c r="AS41" s="251">
        <v>751.43</v>
      </c>
      <c r="AT41" s="251">
        <v>49569.78</v>
      </c>
      <c r="AU41" s="251">
        <v>0</v>
      </c>
      <c r="AV41" s="249">
        <v>1924.0600000000002</v>
      </c>
      <c r="AW41" s="251">
        <v>4367.04</v>
      </c>
      <c r="AX41" s="251">
        <v>0</v>
      </c>
      <c r="AY41" s="252">
        <v>0</v>
      </c>
      <c r="AZ41" s="854">
        <v>45376.862910299176</v>
      </c>
      <c r="BA41" s="293">
        <f>SUM(BB41:BL41)+AZ41</f>
        <v>2089756.5529102993</v>
      </c>
      <c r="BB41" s="273">
        <f t="shared" ref="BB41:BL44" si="33">E41+Q41+AC41+AO41</f>
        <v>636455.26000000013</v>
      </c>
      <c r="BC41" s="273">
        <f t="shared" si="33"/>
        <v>503411.3600000001</v>
      </c>
      <c r="BD41" s="273">
        <f t="shared" si="33"/>
        <v>266916.41000000003</v>
      </c>
      <c r="BE41" s="273">
        <f t="shared" si="33"/>
        <v>413504.82</v>
      </c>
      <c r="BF41" s="273">
        <f t="shared" si="33"/>
        <v>2432.17</v>
      </c>
      <c r="BG41" s="273">
        <f t="shared" si="33"/>
        <v>190658.72</v>
      </c>
      <c r="BH41" s="273">
        <f t="shared" si="33"/>
        <v>0</v>
      </c>
      <c r="BI41" s="273">
        <f t="shared" si="33"/>
        <v>16858.93</v>
      </c>
      <c r="BJ41" s="273">
        <f t="shared" si="33"/>
        <v>14142.02</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7235.8908575710402</v>
      </c>
      <c r="E43" s="253">
        <v>2441.3328425593927</v>
      </c>
      <c r="F43" s="253">
        <v>2130.2727774829145</v>
      </c>
      <c r="G43" s="253">
        <v>960.91777886894909</v>
      </c>
      <c r="H43" s="253">
        <v>1623.0725619192851</v>
      </c>
      <c r="I43" s="253">
        <v>0.42046162790521896</v>
      </c>
      <c r="J43" s="253">
        <v>32.960144967467457</v>
      </c>
      <c r="K43" s="253">
        <v>0</v>
      </c>
      <c r="L43" s="253">
        <v>18.569758420776317</v>
      </c>
      <c r="M43" s="253">
        <v>28.344531724349082</v>
      </c>
      <c r="N43" s="253">
        <v>0</v>
      </c>
      <c r="O43" s="254">
        <v>0</v>
      </c>
      <c r="P43" s="273">
        <f>SUM(Q43:AA43)</f>
        <v>8366.5321645029289</v>
      </c>
      <c r="Q43" s="253">
        <v>2812.6426009121806</v>
      </c>
      <c r="R43" s="253">
        <v>2459.9340763725359</v>
      </c>
      <c r="S43" s="253">
        <v>1122.4006783042723</v>
      </c>
      <c r="T43" s="253">
        <v>1593.4352857421757</v>
      </c>
      <c r="U43" s="253">
        <v>1.9076156128188413</v>
      </c>
      <c r="V43" s="253">
        <v>149.53870452807817</v>
      </c>
      <c r="W43" s="253">
        <v>0</v>
      </c>
      <c r="X43" s="253">
        <v>171.91110224289503</v>
      </c>
      <c r="Y43" s="253">
        <v>54.7621007879739</v>
      </c>
      <c r="Z43" s="253">
        <v>0</v>
      </c>
      <c r="AA43" s="254">
        <v>0</v>
      </c>
      <c r="AB43" s="273">
        <f>SUM(AC43:AM43)</f>
        <v>10313.921207644858</v>
      </c>
      <c r="AC43" s="253">
        <v>3438.6206582999912</v>
      </c>
      <c r="AD43" s="253">
        <v>2448.380608351802</v>
      </c>
      <c r="AE43" s="253">
        <v>1507.2608361661626</v>
      </c>
      <c r="AF43" s="253">
        <v>2246.8511138783042</v>
      </c>
      <c r="AG43" s="253">
        <v>6.4791989480534822</v>
      </c>
      <c r="AH43" s="253">
        <v>507.90683959641939</v>
      </c>
      <c r="AI43" s="253">
        <v>0</v>
      </c>
      <c r="AJ43" s="253">
        <v>63.943017053782341</v>
      </c>
      <c r="AK43" s="253">
        <v>94.478935350345239</v>
      </c>
      <c r="AL43" s="253">
        <v>0</v>
      </c>
      <c r="AM43" s="254">
        <v>0</v>
      </c>
      <c r="AN43" s="288">
        <f>SUM(AO43:AY43)</f>
        <v>31233.36556081719</v>
      </c>
      <c r="AO43" s="253">
        <v>9867.8185675392178</v>
      </c>
      <c r="AP43" s="253">
        <v>7670.3338482277049</v>
      </c>
      <c r="AQ43" s="253">
        <v>4184.4727196999338</v>
      </c>
      <c r="AR43" s="253">
        <v>6581.7873225558178</v>
      </c>
      <c r="AS43" s="253">
        <v>30.978918889152997</v>
      </c>
      <c r="AT43" s="253">
        <v>2428.4490896564516</v>
      </c>
      <c r="AU43" s="253">
        <v>0</v>
      </c>
      <c r="AV43" s="253">
        <v>237.56904120278793</v>
      </c>
      <c r="AW43" s="253">
        <v>231.95605304612309</v>
      </c>
      <c r="AX43" s="253">
        <v>0</v>
      </c>
      <c r="AY43" s="254">
        <v>0</v>
      </c>
      <c r="AZ43" s="525">
        <v>-77867.896233852298</v>
      </c>
      <c r="BA43" s="295">
        <f>SUM(BB43:BL43)+AZ43</f>
        <v>-20718.18644331627</v>
      </c>
      <c r="BB43" s="273">
        <f t="shared" si="33"/>
        <v>18560.414669310783</v>
      </c>
      <c r="BC43" s="273">
        <f t="shared" si="33"/>
        <v>14708.921310434958</v>
      </c>
      <c r="BD43" s="273">
        <f t="shared" si="33"/>
        <v>7775.0520130393179</v>
      </c>
      <c r="BE43" s="273">
        <f t="shared" si="33"/>
        <v>12045.146284095583</v>
      </c>
      <c r="BF43" s="273">
        <f t="shared" si="33"/>
        <v>39.786195077930543</v>
      </c>
      <c r="BG43" s="273">
        <f t="shared" si="33"/>
        <v>3118.8547787484167</v>
      </c>
      <c r="BH43" s="273">
        <f t="shared" si="33"/>
        <v>0</v>
      </c>
      <c r="BI43" s="273">
        <f t="shared" si="33"/>
        <v>491.99291892024161</v>
      </c>
      <c r="BJ43" s="273">
        <f t="shared" si="33"/>
        <v>409.54162090879129</v>
      </c>
      <c r="BK43" s="273">
        <f t="shared" si="33"/>
        <v>0</v>
      </c>
      <c r="BL43" s="299">
        <f t="shared" si="33"/>
        <v>0</v>
      </c>
    </row>
    <row r="44" spans="1:64" x14ac:dyDescent="0.25">
      <c r="A44" s="1526"/>
      <c r="B44" s="126" t="s">
        <v>82</v>
      </c>
      <c r="C44" s="131" t="s">
        <v>923</v>
      </c>
      <c r="D44" s="273">
        <f>SUM(E44:O44)</f>
        <v>2811.1967294963424</v>
      </c>
      <c r="E44" s="253">
        <v>628.84793368997987</v>
      </c>
      <c r="F44" s="253">
        <v>68.933851974659632</v>
      </c>
      <c r="G44" s="253">
        <v>900.34110684752727</v>
      </c>
      <c r="H44" s="253">
        <v>95.531539879234757</v>
      </c>
      <c r="I44" s="253">
        <v>2.4206176484408517</v>
      </c>
      <c r="J44" s="253">
        <v>156.20510536991102</v>
      </c>
      <c r="K44" s="253">
        <v>0</v>
      </c>
      <c r="L44" s="253">
        <v>8.0480681296677137</v>
      </c>
      <c r="M44" s="253">
        <v>950.86850595692147</v>
      </c>
      <c r="N44" s="253">
        <v>0</v>
      </c>
      <c r="O44" s="254">
        <v>0</v>
      </c>
      <c r="P44" s="273">
        <f>SUM(Q44:AA44)</f>
        <v>2986.9338732935876</v>
      </c>
      <c r="Q44" s="253">
        <v>668.15928411591608</v>
      </c>
      <c r="R44" s="253">
        <v>73.243133544981873</v>
      </c>
      <c r="S44" s="253">
        <v>956.62438752314972</v>
      </c>
      <c r="T44" s="253">
        <v>101.50353030764464</v>
      </c>
      <c r="U44" s="253">
        <v>2.5719384106268599</v>
      </c>
      <c r="V44" s="253">
        <v>165.96999972121245</v>
      </c>
      <c r="W44" s="253">
        <v>0</v>
      </c>
      <c r="X44" s="253">
        <v>8.5511793105230058</v>
      </c>
      <c r="Y44" s="253">
        <v>1010.3104203595331</v>
      </c>
      <c r="Z44" s="253">
        <v>0</v>
      </c>
      <c r="AA44" s="254">
        <v>0</v>
      </c>
      <c r="AB44" s="273">
        <f>SUM(AC44:AM44)</f>
        <v>3016.4016046539582</v>
      </c>
      <c r="AC44" s="253">
        <v>674.75103978426455</v>
      </c>
      <c r="AD44" s="253">
        <v>73.965716995051807</v>
      </c>
      <c r="AE44" s="253">
        <v>966.06200872941611</v>
      </c>
      <c r="AF44" s="253">
        <v>102.50491798146572</v>
      </c>
      <c r="AG44" s="253">
        <v>2.5973119854613773</v>
      </c>
      <c r="AH44" s="253">
        <v>167.60738426775166</v>
      </c>
      <c r="AI44" s="253">
        <v>0</v>
      </c>
      <c r="AJ44" s="253">
        <v>8.6355413571655024</v>
      </c>
      <c r="AK44" s="253">
        <v>1020.2776835533812</v>
      </c>
      <c r="AL44" s="253">
        <v>0</v>
      </c>
      <c r="AM44" s="254">
        <v>0</v>
      </c>
      <c r="AN44" s="288">
        <f>SUM(AO44:AY44)</f>
        <v>3205.6743724323096</v>
      </c>
      <c r="AO44" s="253">
        <v>717.09022852632199</v>
      </c>
      <c r="AP44" s="253">
        <v>78.606907993877655</v>
      </c>
      <c r="AQ44" s="253">
        <v>1026.6803395099116</v>
      </c>
      <c r="AR44" s="253">
        <v>108.93688297820584</v>
      </c>
      <c r="AS44" s="253">
        <v>2.7602877734047597</v>
      </c>
      <c r="AT44" s="253">
        <v>178.12439018350952</v>
      </c>
      <c r="AU44" s="253">
        <v>0</v>
      </c>
      <c r="AV44" s="253">
        <v>9.1774031607838751</v>
      </c>
      <c r="AW44" s="253">
        <v>1084.2979323062948</v>
      </c>
      <c r="AX44" s="253">
        <v>0</v>
      </c>
      <c r="AY44" s="254">
        <v>0</v>
      </c>
      <c r="AZ44" s="525"/>
      <c r="BA44" s="295">
        <f>SUM(BB44:BL44)+AZ44</f>
        <v>12020.206579876198</v>
      </c>
      <c r="BB44" s="270">
        <f t="shared" si="33"/>
        <v>2688.8484861164825</v>
      </c>
      <c r="BC44" s="273">
        <f t="shared" si="33"/>
        <v>294.74961050857098</v>
      </c>
      <c r="BD44" s="270">
        <f t="shared" si="33"/>
        <v>3849.7078426100043</v>
      </c>
      <c r="BE44" s="273">
        <f t="shared" si="33"/>
        <v>408.47687114655099</v>
      </c>
      <c r="BF44" s="270">
        <f t="shared" si="33"/>
        <v>10.35015581793385</v>
      </c>
      <c r="BG44" s="270">
        <f t="shared" si="33"/>
        <v>667.90687954238456</v>
      </c>
      <c r="BH44" s="270">
        <f t="shared" si="33"/>
        <v>0</v>
      </c>
      <c r="BI44" s="270">
        <f t="shared" si="33"/>
        <v>34.412191958140099</v>
      </c>
      <c r="BJ44" s="270">
        <f t="shared" si="33"/>
        <v>4065.7545421761306</v>
      </c>
      <c r="BK44" s="270">
        <f t="shared" si="33"/>
        <v>0</v>
      </c>
      <c r="BL44" s="290">
        <f t="shared" si="33"/>
        <v>0</v>
      </c>
    </row>
    <row r="45" spans="1:64" s="209" customFormat="1" ht="24" x14ac:dyDescent="0.25">
      <c r="A45" s="1527"/>
      <c r="B45" s="128" t="s">
        <v>217</v>
      </c>
      <c r="C45" s="312" t="s">
        <v>306</v>
      </c>
      <c r="D45" s="277">
        <f>SUM(D41:D44)</f>
        <v>559399.82758706738</v>
      </c>
      <c r="E45" s="277">
        <f t="shared" ref="E45:BL45" si="34">SUM(E41:E44)</f>
        <v>174173.6007762494</v>
      </c>
      <c r="F45" s="277">
        <f t="shared" si="34"/>
        <v>152160.79662945762</v>
      </c>
      <c r="G45" s="277">
        <f t="shared" si="34"/>
        <v>69000.058885716484</v>
      </c>
      <c r="H45" s="277">
        <f t="shared" si="34"/>
        <v>115595.56410179849</v>
      </c>
      <c r="I45" s="277">
        <f>SUM(I41:I44)</f>
        <v>1267.0010792763462</v>
      </c>
      <c r="J45" s="277">
        <f t="shared" si="34"/>
        <v>43147.095250337377</v>
      </c>
      <c r="K45" s="277">
        <f t="shared" si="34"/>
        <v>0</v>
      </c>
      <c r="L45" s="277">
        <f t="shared" si="34"/>
        <v>1175.6178265504439</v>
      </c>
      <c r="M45" s="277">
        <f t="shared" si="34"/>
        <v>2880.0930376812703</v>
      </c>
      <c r="N45" s="277">
        <f t="shared" si="34"/>
        <v>0</v>
      </c>
      <c r="O45" s="282">
        <f t="shared" si="34"/>
        <v>0</v>
      </c>
      <c r="P45" s="277">
        <f t="shared" si="34"/>
        <v>589972.06603779655</v>
      </c>
      <c r="Q45" s="277">
        <f t="shared" si="34"/>
        <v>182506.17188502816</v>
      </c>
      <c r="R45" s="277">
        <f t="shared" si="34"/>
        <v>162339.44720991759</v>
      </c>
      <c r="S45" s="277">
        <f t="shared" si="34"/>
        <v>72734.985065827408</v>
      </c>
      <c r="T45" s="277">
        <f t="shared" si="34"/>
        <v>99904.518816049822</v>
      </c>
      <c r="U45" s="277">
        <f t="shared" si="34"/>
        <v>238.80955402344571</v>
      </c>
      <c r="V45" s="277">
        <f t="shared" si="34"/>
        <v>55343.208704249293</v>
      </c>
      <c r="W45" s="277">
        <f t="shared" si="34"/>
        <v>0</v>
      </c>
      <c r="X45" s="277">
        <f t="shared" si="34"/>
        <v>12460.462281553419</v>
      </c>
      <c r="Y45" s="277">
        <f>SUM(Y41:Y44)</f>
        <v>4444.4625211475068</v>
      </c>
      <c r="Z45" s="277">
        <f t="shared" si="34"/>
        <v>0</v>
      </c>
      <c r="AA45" s="283">
        <f t="shared" si="34"/>
        <v>0</v>
      </c>
      <c r="AB45" s="277">
        <f t="shared" si="34"/>
        <v>441778.89281229884</v>
      </c>
      <c r="AC45" s="277">
        <f t="shared" si="34"/>
        <v>142038.56169808429</v>
      </c>
      <c r="AD45" s="277">
        <f t="shared" si="34"/>
        <v>90138.546325346833</v>
      </c>
      <c r="AE45" s="277">
        <f t="shared" si="34"/>
        <v>65473.172844895576</v>
      </c>
      <c r="AF45" s="277">
        <f t="shared" si="34"/>
        <v>92970.546031859791</v>
      </c>
      <c r="AG45" s="277">
        <f t="shared" si="34"/>
        <v>191.32651093351487</v>
      </c>
      <c r="AH45" s="277">
        <f t="shared" si="34"/>
        <v>43778.824223864169</v>
      </c>
      <c r="AI45" s="277">
        <f t="shared" si="34"/>
        <v>0</v>
      </c>
      <c r="AJ45" s="277">
        <f t="shared" si="34"/>
        <v>1578.4485584109477</v>
      </c>
      <c r="AK45" s="277">
        <f t="shared" si="34"/>
        <v>5609.4666189037262</v>
      </c>
      <c r="AL45" s="277">
        <f t="shared" si="34"/>
        <v>0</v>
      </c>
      <c r="AM45" s="283">
        <f t="shared" si="34"/>
        <v>0</v>
      </c>
      <c r="AN45" s="849">
        <f t="shared" si="34"/>
        <v>522398.8199332495</v>
      </c>
      <c r="AO45" s="277">
        <f t="shared" si="34"/>
        <v>158986.18879606554</v>
      </c>
      <c r="AP45" s="277">
        <f t="shared" si="34"/>
        <v>113776.2407562216</v>
      </c>
      <c r="AQ45" s="277">
        <f t="shared" si="34"/>
        <v>71332.953059209845</v>
      </c>
      <c r="AR45" s="277">
        <f t="shared" si="34"/>
        <v>117487.81420553403</v>
      </c>
      <c r="AS45" s="277">
        <f t="shared" si="34"/>
        <v>785.16920666255771</v>
      </c>
      <c r="AT45" s="277">
        <f t="shared" si="34"/>
        <v>52176.353479839963</v>
      </c>
      <c r="AU45" s="277">
        <f t="shared" si="34"/>
        <v>0</v>
      </c>
      <c r="AV45" s="274">
        <f t="shared" si="34"/>
        <v>2170.8064443635717</v>
      </c>
      <c r="AW45" s="277">
        <f>SUM(AW41:AW44)</f>
        <v>5683.2939853524176</v>
      </c>
      <c r="AX45" s="277">
        <f t="shared" si="34"/>
        <v>0</v>
      </c>
      <c r="AY45" s="283">
        <f t="shared" si="34"/>
        <v>0</v>
      </c>
      <c r="AZ45" s="304">
        <f t="shared" si="34"/>
        <v>-32491.033323553122</v>
      </c>
      <c r="BA45" s="296">
        <f t="shared" si="34"/>
        <v>2081058.5730468591</v>
      </c>
      <c r="BB45" s="274">
        <f t="shared" si="34"/>
        <v>657704.52315542742</v>
      </c>
      <c r="BC45" s="274">
        <f t="shared" si="34"/>
        <v>518415.03092094359</v>
      </c>
      <c r="BD45" s="274">
        <f t="shared" si="34"/>
        <v>278541.16985564935</v>
      </c>
      <c r="BE45" s="274">
        <f t="shared" si="34"/>
        <v>425958.44315524213</v>
      </c>
      <c r="BF45" s="274">
        <f t="shared" si="34"/>
        <v>2482.3063508958644</v>
      </c>
      <c r="BG45" s="274">
        <f t="shared" si="34"/>
        <v>194445.48165829081</v>
      </c>
      <c r="BH45" s="274">
        <f t="shared" si="34"/>
        <v>0</v>
      </c>
      <c r="BI45" s="274">
        <f t="shared" si="34"/>
        <v>17385.335110878383</v>
      </c>
      <c r="BJ45" s="274">
        <f>SUM(BJ41:BJ44)</f>
        <v>18617.316163084921</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311830.12</v>
      </c>
      <c r="E51" s="251">
        <v>65746.651694826112</v>
      </c>
      <c r="F51" s="251">
        <v>5609.5161153711651</v>
      </c>
      <c r="G51" s="251">
        <v>157842.02348453095</v>
      </c>
      <c r="H51" s="251">
        <v>10475.792774716698</v>
      </c>
      <c r="I51" s="251">
        <v>1053.2671070624397</v>
      </c>
      <c r="J51" s="251">
        <v>21260.540484811634</v>
      </c>
      <c r="K51" s="251">
        <v>0</v>
      </c>
      <c r="L51" s="251">
        <v>1036.7929863022514</v>
      </c>
      <c r="M51" s="251">
        <v>48805.535352378713</v>
      </c>
      <c r="N51" s="251">
        <v>0</v>
      </c>
      <c r="O51" s="252">
        <v>0</v>
      </c>
      <c r="P51" s="272">
        <f>SUM(Q51:AA51)</f>
        <v>330525.31999999989</v>
      </c>
      <c r="Q51" s="251">
        <v>71230.365482391964</v>
      </c>
      <c r="R51" s="251">
        <v>7304.494913466282</v>
      </c>
      <c r="S51" s="251">
        <v>162322.77745288244</v>
      </c>
      <c r="T51" s="251">
        <v>11081.273985980673</v>
      </c>
      <c r="U51" s="251">
        <v>878.54247952289518</v>
      </c>
      <c r="V51" s="251">
        <v>23398.600736008513</v>
      </c>
      <c r="W51" s="251">
        <v>0</v>
      </c>
      <c r="X51" s="251">
        <v>1380.5280938465776</v>
      </c>
      <c r="Y51" s="251">
        <v>52928.736855900563</v>
      </c>
      <c r="Z51" s="251">
        <v>0</v>
      </c>
      <c r="AA51" s="252">
        <v>0</v>
      </c>
      <c r="AB51" s="272">
        <f>SUM(AC51:AM51)</f>
        <v>246025.64999999997</v>
      </c>
      <c r="AC51" s="251">
        <v>51896.99105078679</v>
      </c>
      <c r="AD51" s="251">
        <v>5839.4441870766323</v>
      </c>
      <c r="AE51" s="251">
        <v>119397.07027970435</v>
      </c>
      <c r="AF51" s="251">
        <v>9661.4022216273988</v>
      </c>
      <c r="AG51" s="251">
        <v>641.51889820874078</v>
      </c>
      <c r="AH51" s="251">
        <v>18660.695183206844</v>
      </c>
      <c r="AI51" s="251">
        <v>0</v>
      </c>
      <c r="AJ51" s="251">
        <v>770.02503198479678</v>
      </c>
      <c r="AK51" s="251">
        <v>39158.503147404444</v>
      </c>
      <c r="AL51" s="251">
        <v>0</v>
      </c>
      <c r="AM51" s="252">
        <v>0</v>
      </c>
      <c r="AN51" s="275">
        <f>SUM(AO51:AY51)</f>
        <v>263828.89</v>
      </c>
      <c r="AO51" s="251">
        <v>51817.237507796184</v>
      </c>
      <c r="AP51" s="251">
        <v>4449.7015933206767</v>
      </c>
      <c r="AQ51" s="251">
        <v>136925.70959936018</v>
      </c>
      <c r="AR51" s="251">
        <v>8714.6533150520918</v>
      </c>
      <c r="AS51" s="251">
        <v>716.10010873367821</v>
      </c>
      <c r="AT51" s="251">
        <v>17274.715434789137</v>
      </c>
      <c r="AU51" s="251">
        <v>0</v>
      </c>
      <c r="AV51" s="249">
        <v>1026.577256395422</v>
      </c>
      <c r="AW51" s="251">
        <v>42904.195184552605</v>
      </c>
      <c r="AX51" s="251">
        <v>0</v>
      </c>
      <c r="AY51" s="252">
        <v>0</v>
      </c>
      <c r="AZ51" s="854">
        <v>8594.7204818653663</v>
      </c>
      <c r="BA51" s="293">
        <f>SUM(BB51:BL51)+AZ51</f>
        <v>1160804.7004818653</v>
      </c>
      <c r="BB51" s="273">
        <f t="shared" ref="BB51:BL54" si="37">E51+Q51+AC51+AO51</f>
        <v>240691.24573580103</v>
      </c>
      <c r="BC51" s="273">
        <f t="shared" si="37"/>
        <v>23203.156809234759</v>
      </c>
      <c r="BD51" s="273">
        <f t="shared" si="37"/>
        <v>576487.58081647789</v>
      </c>
      <c r="BE51" s="273">
        <f t="shared" si="37"/>
        <v>39933.12229737686</v>
      </c>
      <c r="BF51" s="273">
        <f t="shared" si="37"/>
        <v>3289.4285935277535</v>
      </c>
      <c r="BG51" s="273">
        <f t="shared" si="37"/>
        <v>80594.551838816129</v>
      </c>
      <c r="BH51" s="273">
        <f t="shared" si="37"/>
        <v>0</v>
      </c>
      <c r="BI51" s="273">
        <f t="shared" si="37"/>
        <v>4213.9233685290474</v>
      </c>
      <c r="BJ51" s="273">
        <f t="shared" si="37"/>
        <v>183796.97054023633</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61454.551837141655</v>
      </c>
      <c r="E53" s="253">
        <v>13747.016540373563</v>
      </c>
      <c r="F53" s="253">
        <v>1506.9379296942873</v>
      </c>
      <c r="G53" s="253">
        <v>19682.030304504464</v>
      </c>
      <c r="H53" s="253">
        <v>2088.3803356737062</v>
      </c>
      <c r="I53" s="253">
        <v>52.916244243304853</v>
      </c>
      <c r="J53" s="253">
        <v>3414.7431392683898</v>
      </c>
      <c r="K53" s="253">
        <v>0</v>
      </c>
      <c r="L53" s="253">
        <v>175.93589764602623</v>
      </c>
      <c r="M53" s="253">
        <v>20786.591445737911</v>
      </c>
      <c r="N53" s="253">
        <v>0</v>
      </c>
      <c r="O53" s="254">
        <v>0</v>
      </c>
      <c r="P53" s="273">
        <f>SUM(Q53:AA53)</f>
        <v>29912.024742595619</v>
      </c>
      <c r="Q53" s="253">
        <v>6691.1414468082603</v>
      </c>
      <c r="R53" s="253">
        <v>733.47804663882926</v>
      </c>
      <c r="S53" s="253">
        <v>9579.9149103393247</v>
      </c>
      <c r="T53" s="253">
        <v>1016.4858811136603</v>
      </c>
      <c r="U53" s="253">
        <v>25.756139452217795</v>
      </c>
      <c r="V53" s="253">
        <v>1662.0718599020458</v>
      </c>
      <c r="W53" s="253">
        <v>0</v>
      </c>
      <c r="X53" s="253">
        <v>85.633997257760797</v>
      </c>
      <c r="Y53" s="253">
        <v>10117.54246108352</v>
      </c>
      <c r="Z53" s="253">
        <v>0</v>
      </c>
      <c r="AA53" s="254">
        <v>0</v>
      </c>
      <c r="AB53" s="273">
        <f>SUM(AC53:AM53)</f>
        <v>41168.808120337155</v>
      </c>
      <c r="AC53" s="253">
        <v>9209.2167180315319</v>
      </c>
      <c r="AD53" s="253">
        <v>1009.507621847914</v>
      </c>
      <c r="AE53" s="253">
        <v>13185.121440184161</v>
      </c>
      <c r="AF53" s="253">
        <v>1399.0197105249117</v>
      </c>
      <c r="AG53" s="253">
        <v>35.448939754286528</v>
      </c>
      <c r="AH53" s="253">
        <v>2287.5588687608711</v>
      </c>
      <c r="AI53" s="253">
        <v>0</v>
      </c>
      <c r="AJ53" s="253">
        <v>117.86061398451191</v>
      </c>
      <c r="AK53" s="253">
        <v>13925.074207248965</v>
      </c>
      <c r="AL53" s="253">
        <v>0</v>
      </c>
      <c r="AM53" s="254">
        <v>0</v>
      </c>
      <c r="AN53" s="288">
        <f>SUM(AO53:AY53)</f>
        <v>47729.876141790963</v>
      </c>
      <c r="AO53" s="253">
        <v>10676.888483866944</v>
      </c>
      <c r="AP53" s="253">
        <v>1170.3927306846765</v>
      </c>
      <c r="AQ53" s="253">
        <v>15286.432665598106</v>
      </c>
      <c r="AR53" s="253">
        <v>1621.9813143021695</v>
      </c>
      <c r="AS53" s="253">
        <v>41.098433039019177</v>
      </c>
      <c r="AT53" s="253">
        <v>2652.1268518112647</v>
      </c>
      <c r="AU53" s="253">
        <v>0</v>
      </c>
      <c r="AV53" s="253">
        <v>136.6440459250808</v>
      </c>
      <c r="AW53" s="253">
        <v>16144.311616563698</v>
      </c>
      <c r="AX53" s="253">
        <v>0</v>
      </c>
      <c r="AY53" s="254">
        <v>0</v>
      </c>
      <c r="AZ53" s="525">
        <v>-3785</v>
      </c>
      <c r="BA53" s="295">
        <f>SUM(BB53:BL53)+AZ53</f>
        <v>176480.26084186541</v>
      </c>
      <c r="BB53" s="273">
        <f t="shared" si="37"/>
        <v>40324.263189080302</v>
      </c>
      <c r="BC53" s="273">
        <f t="shared" si="37"/>
        <v>4420.316328865707</v>
      </c>
      <c r="BD53" s="273">
        <f t="shared" si="37"/>
        <v>57733.499320626055</v>
      </c>
      <c r="BE53" s="273">
        <f t="shared" si="37"/>
        <v>6125.8672416144473</v>
      </c>
      <c r="BF53" s="273">
        <f t="shared" si="37"/>
        <v>155.21975648882835</v>
      </c>
      <c r="BG53" s="273">
        <f t="shared" si="37"/>
        <v>10016.500719742571</v>
      </c>
      <c r="BH53" s="273">
        <f t="shared" si="37"/>
        <v>0</v>
      </c>
      <c r="BI53" s="273">
        <f t="shared" si="37"/>
        <v>516.07455481337979</v>
      </c>
      <c r="BJ53" s="273">
        <f t="shared" si="37"/>
        <v>60973.519730634092</v>
      </c>
      <c r="BK53" s="273">
        <f t="shared" si="37"/>
        <v>0</v>
      </c>
      <c r="BL53" s="299">
        <f t="shared" si="37"/>
        <v>0</v>
      </c>
    </row>
    <row r="54" spans="1:64" ht="16.5" customHeight="1" x14ac:dyDescent="0.25">
      <c r="A54" s="1538"/>
      <c r="B54" s="126" t="s">
        <v>91</v>
      </c>
      <c r="C54" s="131" t="s">
        <v>925</v>
      </c>
      <c r="D54" s="273">
        <f>SUM(E54:O54)</f>
        <v>93.84441441461658</v>
      </c>
      <c r="E54" s="253">
        <v>20.992435525332585</v>
      </c>
      <c r="F54" s="253">
        <v>2.3011754759208185</v>
      </c>
      <c r="G54" s="253">
        <v>30.055521571644551</v>
      </c>
      <c r="H54" s="253">
        <v>3.1890693824546301</v>
      </c>
      <c r="I54" s="253">
        <v>8.080595831523911E-2</v>
      </c>
      <c r="J54" s="253">
        <v>5.2144969038289615</v>
      </c>
      <c r="K54" s="253">
        <v>0</v>
      </c>
      <c r="L54" s="253">
        <v>0.26866360254087218</v>
      </c>
      <c r="M54" s="253">
        <v>31.74224599457893</v>
      </c>
      <c r="N54" s="253">
        <v>0</v>
      </c>
      <c r="O54" s="254">
        <v>0</v>
      </c>
      <c r="P54" s="273">
        <f>SUM(Q54:AA54)</f>
        <v>99.710937087152729</v>
      </c>
      <c r="Q54" s="253">
        <v>22.304741641038238</v>
      </c>
      <c r="R54" s="253">
        <v>2.4450295154732351</v>
      </c>
      <c r="S54" s="253">
        <v>31.934390973034191</v>
      </c>
      <c r="T54" s="253">
        <v>3.3884285872955631</v>
      </c>
      <c r="U54" s="253">
        <v>8.5857404258925726E-2</v>
      </c>
      <c r="V54" s="253">
        <v>5.5404722376088431</v>
      </c>
      <c r="W54" s="253">
        <v>0</v>
      </c>
      <c r="X54" s="253">
        <v>0.28545864703470603</v>
      </c>
      <c r="Y54" s="253">
        <v>33.726558081409031</v>
      </c>
      <c r="Z54" s="253">
        <v>0</v>
      </c>
      <c r="AA54" s="254">
        <v>0</v>
      </c>
      <c r="AB54" s="273">
        <f>SUM(AC54:AM54)</f>
        <v>100.6946398513974</v>
      </c>
      <c r="AC54" s="253">
        <v>22.524790079544786</v>
      </c>
      <c r="AD54" s="253">
        <v>2.4691510648568156</v>
      </c>
      <c r="AE54" s="253">
        <v>32.249441153007794</v>
      </c>
      <c r="AF54" s="253">
        <v>3.4218572829345875</v>
      </c>
      <c r="AG54" s="253">
        <v>8.6704434367835023E-2</v>
      </c>
      <c r="AH54" s="253">
        <v>5.5951320173137811</v>
      </c>
      <c r="AI54" s="253">
        <v>0</v>
      </c>
      <c r="AJ54" s="253">
        <v>0.28827485224116345</v>
      </c>
      <c r="AK54" s="253">
        <v>34.059288967130648</v>
      </c>
      <c r="AL54" s="253">
        <v>0</v>
      </c>
      <c r="AM54" s="254">
        <v>0</v>
      </c>
      <c r="AN54" s="288">
        <f>SUM(AO54:AY54)</f>
        <v>107.01301375615628</v>
      </c>
      <c r="AO54" s="253">
        <v>23.93817261965615</v>
      </c>
      <c r="AP54" s="253">
        <v>2.6240850283540031</v>
      </c>
      <c r="AQ54" s="253">
        <v>34.273024808750847</v>
      </c>
      <c r="AR54" s="253">
        <v>3.6365715298320396</v>
      </c>
      <c r="AS54" s="253">
        <v>9.2144952714641584E-2</v>
      </c>
      <c r="AT54" s="253">
        <v>5.9462146189701155</v>
      </c>
      <c r="AU54" s="253">
        <v>0</v>
      </c>
      <c r="AV54" s="253">
        <v>0.30636348443138528</v>
      </c>
      <c r="AW54" s="253">
        <v>36.196436713447092</v>
      </c>
      <c r="AX54" s="253">
        <v>0</v>
      </c>
      <c r="AY54" s="254">
        <v>0</v>
      </c>
      <c r="AZ54" s="525"/>
      <c r="BA54" s="295">
        <f>SUM(BB54:BL54)+AZ54</f>
        <v>401.26300510932299</v>
      </c>
      <c r="BB54" s="273">
        <f t="shared" si="37"/>
        <v>89.760139865571745</v>
      </c>
      <c r="BC54" s="273">
        <f t="shared" si="37"/>
        <v>9.8394410846048714</v>
      </c>
      <c r="BD54" s="273">
        <f t="shared" si="37"/>
        <v>128.51237850643739</v>
      </c>
      <c r="BE54" s="273">
        <f t="shared" si="37"/>
        <v>13.635926782516821</v>
      </c>
      <c r="BF54" s="273">
        <f t="shared" si="37"/>
        <v>0.34551274965664142</v>
      </c>
      <c r="BG54" s="273">
        <f t="shared" si="37"/>
        <v>22.296315777721702</v>
      </c>
      <c r="BH54" s="273">
        <f t="shared" si="37"/>
        <v>0</v>
      </c>
      <c r="BI54" s="273">
        <f t="shared" si="37"/>
        <v>1.1487605862481269</v>
      </c>
      <c r="BJ54" s="273">
        <f t="shared" si="37"/>
        <v>135.72452975656572</v>
      </c>
      <c r="BK54" s="273">
        <f t="shared" si="37"/>
        <v>0</v>
      </c>
      <c r="BL54" s="299">
        <f t="shared" si="37"/>
        <v>0</v>
      </c>
    </row>
    <row r="55" spans="1:64" s="209" customFormat="1" ht="16.5" customHeight="1" x14ac:dyDescent="0.25">
      <c r="A55" s="1539"/>
      <c r="B55" s="129" t="s">
        <v>262</v>
      </c>
      <c r="C55" s="312" t="s">
        <v>38</v>
      </c>
      <c r="D55" s="277">
        <f>SUM(D51:D54)</f>
        <v>373378.51625155623</v>
      </c>
      <c r="E55" s="277">
        <f t="shared" ref="E55:BL55" si="38">SUM(E51:E54)</f>
        <v>79514.660670725003</v>
      </c>
      <c r="F55" s="277">
        <f t="shared" si="38"/>
        <v>7118.7552205413731</v>
      </c>
      <c r="G55" s="277">
        <f t="shared" si="38"/>
        <v>177554.10931060705</v>
      </c>
      <c r="H55" s="277">
        <f t="shared" si="38"/>
        <v>12567.362179772859</v>
      </c>
      <c r="I55" s="277">
        <f t="shared" si="38"/>
        <v>1106.2641572640598</v>
      </c>
      <c r="J55" s="277">
        <f t="shared" si="38"/>
        <v>24680.498120983852</v>
      </c>
      <c r="K55" s="277">
        <f t="shared" si="38"/>
        <v>0</v>
      </c>
      <c r="L55" s="277">
        <f t="shared" si="38"/>
        <v>1212.9975475508186</v>
      </c>
      <c r="M55" s="274">
        <f t="shared" si="38"/>
        <v>69623.869044111212</v>
      </c>
      <c r="N55" s="277">
        <f t="shared" si="38"/>
        <v>0</v>
      </c>
      <c r="O55" s="282">
        <f t="shared" si="38"/>
        <v>0</v>
      </c>
      <c r="P55" s="277">
        <f t="shared" si="38"/>
        <v>360537.05567968264</v>
      </c>
      <c r="Q55" s="277">
        <f t="shared" si="38"/>
        <v>77943.811670841271</v>
      </c>
      <c r="R55" s="277">
        <f t="shared" si="38"/>
        <v>8040.4179896205842</v>
      </c>
      <c r="S55" s="277">
        <f t="shared" si="38"/>
        <v>171934.62675419479</v>
      </c>
      <c r="T55" s="277">
        <f t="shared" si="38"/>
        <v>12101.148295681629</v>
      </c>
      <c r="U55" s="277">
        <f t="shared" si="38"/>
        <v>904.3844763793719</v>
      </c>
      <c r="V55" s="277">
        <f t="shared" si="38"/>
        <v>25066.213068148169</v>
      </c>
      <c r="W55" s="277">
        <f t="shared" si="38"/>
        <v>0</v>
      </c>
      <c r="X55" s="277">
        <f t="shared" si="38"/>
        <v>1466.4475497513729</v>
      </c>
      <c r="Y55" s="274">
        <f>SUM(Y51:Y54)</f>
        <v>63080.005875065486</v>
      </c>
      <c r="Z55" s="277">
        <f>SUM(Z51:Z54)</f>
        <v>0</v>
      </c>
      <c r="AA55" s="283">
        <f t="shared" si="38"/>
        <v>0</v>
      </c>
      <c r="AB55" s="277">
        <f t="shared" si="38"/>
        <v>287295.1527601885</v>
      </c>
      <c r="AC55" s="277">
        <f t="shared" si="38"/>
        <v>61128.732558897864</v>
      </c>
      <c r="AD55" s="277">
        <f t="shared" si="38"/>
        <v>6851.4209599894039</v>
      </c>
      <c r="AE55" s="277">
        <f t="shared" si="38"/>
        <v>132614.44116104153</v>
      </c>
      <c r="AF55" s="277">
        <f t="shared" si="38"/>
        <v>11063.843789435245</v>
      </c>
      <c r="AG55" s="277">
        <f t="shared" si="38"/>
        <v>677.05454239739504</v>
      </c>
      <c r="AH55" s="277">
        <f t="shared" si="38"/>
        <v>20953.849183985032</v>
      </c>
      <c r="AI55" s="277">
        <f t="shared" si="38"/>
        <v>0</v>
      </c>
      <c r="AJ55" s="277">
        <f t="shared" si="38"/>
        <v>888.17392082154993</v>
      </c>
      <c r="AK55" s="274">
        <f t="shared" si="38"/>
        <v>53117.636643620543</v>
      </c>
      <c r="AL55" s="277">
        <f t="shared" si="38"/>
        <v>0</v>
      </c>
      <c r="AM55" s="283">
        <f t="shared" si="38"/>
        <v>0</v>
      </c>
      <c r="AN55" s="849">
        <f t="shared" si="38"/>
        <v>311665.77915554709</v>
      </c>
      <c r="AO55" s="277">
        <f t="shared" si="38"/>
        <v>62518.064164282783</v>
      </c>
      <c r="AP55" s="277">
        <f t="shared" si="38"/>
        <v>5622.7184090337068</v>
      </c>
      <c r="AQ55" s="277">
        <f t="shared" si="38"/>
        <v>152246.41528976706</v>
      </c>
      <c r="AR55" s="277">
        <f t="shared" si="38"/>
        <v>10340.271200884094</v>
      </c>
      <c r="AS55" s="277">
        <f t="shared" si="38"/>
        <v>757.290686725412</v>
      </c>
      <c r="AT55" s="277">
        <f t="shared" si="38"/>
        <v>19932.788501219373</v>
      </c>
      <c r="AU55" s="277">
        <f t="shared" si="38"/>
        <v>0</v>
      </c>
      <c r="AV55" s="274">
        <f t="shared" si="38"/>
        <v>1163.527665804934</v>
      </c>
      <c r="AW55" s="274">
        <f>SUM(AW51:AW54)</f>
        <v>59084.703237829752</v>
      </c>
      <c r="AX55" s="277">
        <f t="shared" si="38"/>
        <v>0</v>
      </c>
      <c r="AY55" s="283">
        <f t="shared" si="38"/>
        <v>0</v>
      </c>
      <c r="AZ55" s="304">
        <f t="shared" si="38"/>
        <v>4809.7204818653663</v>
      </c>
      <c r="BA55" s="296">
        <f t="shared" si="38"/>
        <v>1337686.2243288399</v>
      </c>
      <c r="BB55" s="274">
        <f t="shared" si="38"/>
        <v>281105.26906474691</v>
      </c>
      <c r="BC55" s="274">
        <f t="shared" si="38"/>
        <v>27633.312579185073</v>
      </c>
      <c r="BD55" s="274">
        <f t="shared" si="38"/>
        <v>634349.59251561039</v>
      </c>
      <c r="BE55" s="274">
        <f t="shared" si="38"/>
        <v>46072.625465773825</v>
      </c>
      <c r="BF55" s="274">
        <f t="shared" si="38"/>
        <v>3444.9938627662386</v>
      </c>
      <c r="BG55" s="274">
        <f t="shared" si="38"/>
        <v>90633.348874336429</v>
      </c>
      <c r="BH55" s="274">
        <f t="shared" si="38"/>
        <v>0</v>
      </c>
      <c r="BI55" s="274">
        <f t="shared" si="38"/>
        <v>4731.1466839286759</v>
      </c>
      <c r="BJ55" s="274">
        <f>SUM(BJ51:BJ54)</f>
        <v>244906.21480062697</v>
      </c>
      <c r="BK55" s="274">
        <f t="shared" si="38"/>
        <v>0</v>
      </c>
      <c r="BL55" s="298">
        <f t="shared" si="38"/>
        <v>0</v>
      </c>
    </row>
    <row r="56" spans="1:64" ht="14.85" customHeight="1" x14ac:dyDescent="0.25">
      <c r="A56" s="1528" t="s">
        <v>29</v>
      </c>
      <c r="B56" s="124">
        <v>8.1</v>
      </c>
      <c r="C56" s="310" t="s">
        <v>22</v>
      </c>
      <c r="D56" s="272">
        <f t="shared" ref="D56:D62" si="39">SUM(E56:O56)</f>
        <v>6699962.1917477287</v>
      </c>
      <c r="E56" s="251">
        <v>2521482.0085655139</v>
      </c>
      <c r="F56" s="251">
        <v>539587.40927047492</v>
      </c>
      <c r="G56" s="251">
        <v>2312763.4166984465</v>
      </c>
      <c r="H56" s="251">
        <v>405202.89785134542</v>
      </c>
      <c r="I56" s="251">
        <v>109.77875624424634</v>
      </c>
      <c r="J56" s="251">
        <v>440177.36064713955</v>
      </c>
      <c r="K56" s="251">
        <v>0</v>
      </c>
      <c r="L56" s="251">
        <v>36583.330122217594</v>
      </c>
      <c r="M56" s="251">
        <v>444055.98983634752</v>
      </c>
      <c r="N56" s="251">
        <v>0</v>
      </c>
      <c r="O56" s="252">
        <v>0</v>
      </c>
      <c r="P56" s="275">
        <f t="shared" ref="P56:P62" si="40">SUM(Q56:AA56)</f>
        <v>7335444.7554528713</v>
      </c>
      <c r="Q56" s="251">
        <v>2833285.3564622388</v>
      </c>
      <c r="R56" s="251">
        <v>467296.57008123893</v>
      </c>
      <c r="S56" s="251">
        <v>2458929.8029396925</v>
      </c>
      <c r="T56" s="251">
        <v>501249.62740274821</v>
      </c>
      <c r="U56" s="251">
        <v>80.672675039209977</v>
      </c>
      <c r="V56" s="251">
        <v>591599.85342352884</v>
      </c>
      <c r="W56" s="251">
        <v>0</v>
      </c>
      <c r="X56" s="251">
        <v>34947.584675225262</v>
      </c>
      <c r="Y56" s="251">
        <v>448055.2877931589</v>
      </c>
      <c r="Z56" s="251">
        <v>0</v>
      </c>
      <c r="AA56" s="252">
        <v>0</v>
      </c>
      <c r="AB56" s="272">
        <f t="shared" ref="AB56:AB62" si="41">SUM(AC56:AM56)</f>
        <v>7362007.5003573652</v>
      </c>
      <c r="AC56" s="251">
        <v>2906974.7862610132</v>
      </c>
      <c r="AD56" s="251">
        <v>322500.47424425598</v>
      </c>
      <c r="AE56" s="251">
        <v>2481723.171319392</v>
      </c>
      <c r="AF56" s="251">
        <v>406657.69714057253</v>
      </c>
      <c r="AG56" s="251">
        <v>7.3594535583932652</v>
      </c>
      <c r="AH56" s="251">
        <v>620615.49911535135</v>
      </c>
      <c r="AI56" s="251">
        <v>0</v>
      </c>
      <c r="AJ56" s="251">
        <v>69685.395838716722</v>
      </c>
      <c r="AK56" s="251">
        <v>553843.11698450393</v>
      </c>
      <c r="AL56" s="251">
        <v>0</v>
      </c>
      <c r="AM56" s="252">
        <v>0</v>
      </c>
      <c r="AN56" s="275">
        <f t="shared" ref="AN56:AN62" si="42">SUM(AO56:AY56)</f>
        <v>8171041.4564391281</v>
      </c>
      <c r="AO56" s="251">
        <v>3007658.541257571</v>
      </c>
      <c r="AP56" s="251">
        <v>459016.50974566571</v>
      </c>
      <c r="AQ56" s="251">
        <v>2707525.6363279191</v>
      </c>
      <c r="AR56" s="251">
        <v>480060.30788232456</v>
      </c>
      <c r="AS56" s="251">
        <v>20.333080909932043</v>
      </c>
      <c r="AT56" s="251">
        <v>711999.52035552636</v>
      </c>
      <c r="AU56" s="251">
        <v>0</v>
      </c>
      <c r="AV56" s="249">
        <v>96797.092611600019</v>
      </c>
      <c r="AW56" s="251">
        <v>707963.51517761091</v>
      </c>
      <c r="AX56" s="251">
        <v>0</v>
      </c>
      <c r="AY56" s="252">
        <v>0</v>
      </c>
      <c r="AZ56" s="854">
        <v>45474.171152869989</v>
      </c>
      <c r="BA56" s="293">
        <f t="shared" ref="BA56:BA62" si="43">SUM(BB56:BL56)+AZ56</f>
        <v>29613930.075149961</v>
      </c>
      <c r="BB56" s="272">
        <f t="shared" ref="BB56:BL62" si="44">E56+Q56+AC56+AO56</f>
        <v>11269400.692546338</v>
      </c>
      <c r="BC56" s="272">
        <f t="shared" si="44"/>
        <v>1788400.9633416357</v>
      </c>
      <c r="BD56" s="272">
        <f t="shared" si="44"/>
        <v>9960942.0272854492</v>
      </c>
      <c r="BE56" s="272">
        <f t="shared" si="44"/>
        <v>1793170.5302769907</v>
      </c>
      <c r="BF56" s="272">
        <f t="shared" si="44"/>
        <v>218.14396575178162</v>
      </c>
      <c r="BG56" s="272">
        <f t="shared" si="44"/>
        <v>2364392.2335415464</v>
      </c>
      <c r="BH56" s="272">
        <f t="shared" si="44"/>
        <v>0</v>
      </c>
      <c r="BI56" s="272">
        <f t="shared" si="44"/>
        <v>238013.40324775956</v>
      </c>
      <c r="BJ56" s="272">
        <f t="shared" si="44"/>
        <v>2153917.9097916214</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30353.8</v>
      </c>
      <c r="Q57" s="253">
        <v>0</v>
      </c>
      <c r="R57" s="253">
        <v>0</v>
      </c>
      <c r="S57" s="253">
        <v>0</v>
      </c>
      <c r="T57" s="253">
        <v>30353.8</v>
      </c>
      <c r="U57" s="253">
        <v>0</v>
      </c>
      <c r="V57" s="253">
        <v>0</v>
      </c>
      <c r="W57" s="253">
        <v>0</v>
      </c>
      <c r="X57" s="253">
        <v>0</v>
      </c>
      <c r="Y57" s="253">
        <v>0</v>
      </c>
      <c r="Z57" s="253">
        <v>0</v>
      </c>
      <c r="AA57" s="254">
        <v>0</v>
      </c>
      <c r="AB57" s="273">
        <f t="shared" si="41"/>
        <v>60707.6</v>
      </c>
      <c r="AC57" s="253">
        <v>0</v>
      </c>
      <c r="AD57" s="253">
        <v>0</v>
      </c>
      <c r="AE57" s="253">
        <v>0</v>
      </c>
      <c r="AF57" s="253">
        <v>60707.6</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91061.4</v>
      </c>
      <c r="BB57" s="273">
        <f t="shared" si="44"/>
        <v>0</v>
      </c>
      <c r="BC57" s="273">
        <f t="shared" si="44"/>
        <v>0</v>
      </c>
      <c r="BD57" s="273">
        <f t="shared" si="44"/>
        <v>0</v>
      </c>
      <c r="BE57" s="273">
        <f t="shared" si="44"/>
        <v>91061.4</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-44352.888632757291</v>
      </c>
      <c r="E59" s="253">
        <v>-16691.886836787435</v>
      </c>
      <c r="F59" s="253">
        <v>-3571.9993018003161</v>
      </c>
      <c r="G59" s="253">
        <v>-15310.196583062116</v>
      </c>
      <c r="H59" s="253">
        <v>-2682.3911072523765</v>
      </c>
      <c r="I59" s="253">
        <v>-0.72672125761258288</v>
      </c>
      <c r="J59" s="253">
        <v>-2913.9175560557728</v>
      </c>
      <c r="K59" s="253">
        <v>0</v>
      </c>
      <c r="L59" s="253">
        <v>-242.17694373329778</v>
      </c>
      <c r="M59" s="253">
        <v>-2939.5935828083702</v>
      </c>
      <c r="N59" s="253">
        <v>0</v>
      </c>
      <c r="O59" s="254">
        <v>0</v>
      </c>
      <c r="P59" s="273">
        <f t="shared" si="40"/>
        <v>-16556.405668070882</v>
      </c>
      <c r="Q59" s="253">
        <v>-6394.8435710218373</v>
      </c>
      <c r="R59" s="253">
        <v>-1054.7079065399437</v>
      </c>
      <c r="S59" s="253">
        <v>-5549.9074267468532</v>
      </c>
      <c r="T59" s="253">
        <v>-1131.3413772328147</v>
      </c>
      <c r="U59" s="253">
        <v>-0.18208160224841841</v>
      </c>
      <c r="V59" s="253">
        <v>-1335.2656168762207</v>
      </c>
      <c r="W59" s="253">
        <v>0</v>
      </c>
      <c r="X59" s="253">
        <v>-78.878160533098438</v>
      </c>
      <c r="Y59" s="253">
        <v>-1011.2795275178659</v>
      </c>
      <c r="Z59" s="253">
        <v>0</v>
      </c>
      <c r="AA59" s="254">
        <v>0</v>
      </c>
      <c r="AB59" s="273">
        <f t="shared" si="41"/>
        <v>-18552.621543430607</v>
      </c>
      <c r="AC59" s="253">
        <v>-7325.7196550231329</v>
      </c>
      <c r="AD59" s="253">
        <v>-812.71708103260369</v>
      </c>
      <c r="AE59" s="253">
        <v>-6254.0646380509816</v>
      </c>
      <c r="AF59" s="253">
        <v>-1024.7974282022722</v>
      </c>
      <c r="AG59" s="253">
        <v>-1.8546185483877355E-2</v>
      </c>
      <c r="AH59" s="253">
        <v>-1563.9816284505955</v>
      </c>
      <c r="AI59" s="253">
        <v>0</v>
      </c>
      <c r="AJ59" s="253">
        <v>-175.61063012189388</v>
      </c>
      <c r="AK59" s="253">
        <v>-1395.7119363636466</v>
      </c>
      <c r="AL59" s="253">
        <v>0</v>
      </c>
      <c r="AM59" s="254">
        <v>0</v>
      </c>
      <c r="AN59" s="288">
        <f t="shared" si="42"/>
        <v>-23452.553502545547</v>
      </c>
      <c r="AO59" s="253">
        <v>-8632.5927034239812</v>
      </c>
      <c r="AP59" s="253">
        <v>-1317.4708892069789</v>
      </c>
      <c r="AQ59" s="253">
        <v>-7771.1501262124648</v>
      </c>
      <c r="AR59" s="253">
        <v>-1377.8708766905618</v>
      </c>
      <c r="AS59" s="253">
        <v>-5.8360084262695879E-2</v>
      </c>
      <c r="AT59" s="253">
        <v>-2043.5836648173965</v>
      </c>
      <c r="AU59" s="253">
        <v>0</v>
      </c>
      <c r="AV59" s="253">
        <v>-277.82737432759444</v>
      </c>
      <c r="AW59" s="253">
        <v>-2031.9995077823075</v>
      </c>
      <c r="AX59" s="253">
        <v>0</v>
      </c>
      <c r="AY59" s="254">
        <v>0</v>
      </c>
      <c r="AZ59" s="525"/>
      <c r="BA59" s="295">
        <f t="shared" si="43"/>
        <v>-102914.46934680436</v>
      </c>
      <c r="BB59" s="273">
        <f t="shared" si="44"/>
        <v>-39045.042766256382</v>
      </c>
      <c r="BC59" s="273">
        <f t="shared" si="44"/>
        <v>-6756.8951785798417</v>
      </c>
      <c r="BD59" s="273">
        <f t="shared" si="44"/>
        <v>-34885.318774072417</v>
      </c>
      <c r="BE59" s="273">
        <f t="shared" si="44"/>
        <v>-6216.4007893780254</v>
      </c>
      <c r="BF59" s="273">
        <f t="shared" si="44"/>
        <v>-0.98570912960757451</v>
      </c>
      <c r="BG59" s="273">
        <f t="shared" si="44"/>
        <v>-7856.7484661999852</v>
      </c>
      <c r="BH59" s="273">
        <f t="shared" si="44"/>
        <v>0</v>
      </c>
      <c r="BI59" s="273">
        <f t="shared" si="44"/>
        <v>-774.49310871588455</v>
      </c>
      <c r="BJ59" s="273">
        <f t="shared" si="44"/>
        <v>-7378.5845544721906</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6655609.3031149711</v>
      </c>
      <c r="E63" s="274">
        <f t="shared" ref="E63:BL63" si="45">SUM(E56:E62)</f>
        <v>2504790.1217287267</v>
      </c>
      <c r="F63" s="274">
        <f t="shared" si="45"/>
        <v>536015.40996867465</v>
      </c>
      <c r="G63" s="274">
        <f t="shared" si="45"/>
        <v>2297453.2201153846</v>
      </c>
      <c r="H63" s="274">
        <f t="shared" si="45"/>
        <v>402520.50674409303</v>
      </c>
      <c r="I63" s="274">
        <f t="shared" si="45"/>
        <v>109.05203498663376</v>
      </c>
      <c r="J63" s="274">
        <f t="shared" si="45"/>
        <v>437263.44309108378</v>
      </c>
      <c r="K63" s="274">
        <f t="shared" si="45"/>
        <v>0</v>
      </c>
      <c r="L63" s="274">
        <f t="shared" si="45"/>
        <v>36341.153178484295</v>
      </c>
      <c r="M63" s="274">
        <f>SUM(M56:M62)</f>
        <v>441116.39625353913</v>
      </c>
      <c r="N63" s="274">
        <f t="shared" si="45"/>
        <v>0</v>
      </c>
      <c r="O63" s="282">
        <f t="shared" si="45"/>
        <v>0</v>
      </c>
      <c r="P63" s="274">
        <f t="shared" si="45"/>
        <v>7349242.1497848006</v>
      </c>
      <c r="Q63" s="274">
        <f t="shared" si="45"/>
        <v>2826890.5128912171</v>
      </c>
      <c r="R63" s="274">
        <f t="shared" si="45"/>
        <v>466241.86217469897</v>
      </c>
      <c r="S63" s="274">
        <f t="shared" si="45"/>
        <v>2453379.8955129455</v>
      </c>
      <c r="T63" s="274">
        <f t="shared" si="45"/>
        <v>530472.08602551545</v>
      </c>
      <c r="U63" s="274">
        <f t="shared" si="45"/>
        <v>80.490593436961561</v>
      </c>
      <c r="V63" s="274">
        <f t="shared" si="45"/>
        <v>590264.58780665265</v>
      </c>
      <c r="W63" s="274">
        <f t="shared" si="45"/>
        <v>0</v>
      </c>
      <c r="X63" s="274">
        <f t="shared" si="45"/>
        <v>34868.706514692167</v>
      </c>
      <c r="Y63" s="274">
        <f>SUM(Y56:Y62)</f>
        <v>447044.00826564105</v>
      </c>
      <c r="Z63" s="274">
        <f t="shared" si="45"/>
        <v>0</v>
      </c>
      <c r="AA63" s="282">
        <f t="shared" si="45"/>
        <v>0</v>
      </c>
      <c r="AB63" s="274">
        <f t="shared" si="45"/>
        <v>7404162.4788139341</v>
      </c>
      <c r="AC63" s="274">
        <f t="shared" si="45"/>
        <v>2899649.0666059903</v>
      </c>
      <c r="AD63" s="274">
        <f t="shared" si="45"/>
        <v>321687.7571632234</v>
      </c>
      <c r="AE63" s="274">
        <f t="shared" si="45"/>
        <v>2475469.1066813408</v>
      </c>
      <c r="AF63" s="274">
        <f t="shared" si="45"/>
        <v>466340.49971237022</v>
      </c>
      <c r="AG63" s="274">
        <f t="shared" si="45"/>
        <v>7.3409073729093874</v>
      </c>
      <c r="AH63" s="274">
        <f t="shared" si="45"/>
        <v>619051.51748690079</v>
      </c>
      <c r="AI63" s="274">
        <f t="shared" si="45"/>
        <v>0</v>
      </c>
      <c r="AJ63" s="274">
        <f t="shared" si="45"/>
        <v>69509.785208594825</v>
      </c>
      <c r="AK63" s="274">
        <f>SUM(AK56:AK62)</f>
        <v>552447.40504814032</v>
      </c>
      <c r="AL63" s="274">
        <f t="shared" si="45"/>
        <v>0</v>
      </c>
      <c r="AM63" s="282">
        <f t="shared" si="45"/>
        <v>0</v>
      </c>
      <c r="AN63" s="276">
        <f t="shared" si="45"/>
        <v>8147588.9029365825</v>
      </c>
      <c r="AO63" s="274">
        <f t="shared" si="45"/>
        <v>2999025.948554147</v>
      </c>
      <c r="AP63" s="274">
        <f t="shared" si="45"/>
        <v>457699.03885645873</v>
      </c>
      <c r="AQ63" s="274">
        <f t="shared" si="45"/>
        <v>2699754.4862017068</v>
      </c>
      <c r="AR63" s="274">
        <f t="shared" si="45"/>
        <v>478682.43700563401</v>
      </c>
      <c r="AS63" s="274">
        <f t="shared" si="45"/>
        <v>20.274720825669348</v>
      </c>
      <c r="AT63" s="274">
        <f t="shared" si="45"/>
        <v>709955.93669070897</v>
      </c>
      <c r="AU63" s="274">
        <f t="shared" si="45"/>
        <v>0</v>
      </c>
      <c r="AV63" s="274">
        <f t="shared" si="45"/>
        <v>96519.265237272426</v>
      </c>
      <c r="AW63" s="274">
        <f>SUM(AW56:AW62)</f>
        <v>705931.51566982863</v>
      </c>
      <c r="AX63" s="274">
        <f t="shared" si="45"/>
        <v>0</v>
      </c>
      <c r="AY63" s="282">
        <f t="shared" si="45"/>
        <v>0</v>
      </c>
      <c r="AZ63" s="298">
        <f t="shared" si="45"/>
        <v>45474.171152869989</v>
      </c>
      <c r="BA63" s="296">
        <f t="shared" si="45"/>
        <v>29602077.005803157</v>
      </c>
      <c r="BB63" s="274">
        <f t="shared" si="45"/>
        <v>11230355.649780082</v>
      </c>
      <c r="BC63" s="274">
        <f t="shared" si="45"/>
        <v>1781644.0681630559</v>
      </c>
      <c r="BD63" s="274">
        <f t="shared" si="45"/>
        <v>9926056.7085113768</v>
      </c>
      <c r="BE63" s="274">
        <f t="shared" si="45"/>
        <v>1878015.5294876127</v>
      </c>
      <c r="BF63" s="274">
        <f t="shared" si="45"/>
        <v>217.15825662217404</v>
      </c>
      <c r="BG63" s="274">
        <f t="shared" si="45"/>
        <v>2356535.4850753462</v>
      </c>
      <c r="BH63" s="274">
        <f t="shared" si="45"/>
        <v>0</v>
      </c>
      <c r="BI63" s="274">
        <f t="shared" si="45"/>
        <v>237238.91013904367</v>
      </c>
      <c r="BJ63" s="274">
        <f>SUM(BJ56:BJ62)</f>
        <v>2146539.3252371494</v>
      </c>
      <c r="BK63" s="274">
        <f t="shared" si="45"/>
        <v>0</v>
      </c>
      <c r="BL63" s="298">
        <f t="shared" si="45"/>
        <v>0</v>
      </c>
    </row>
    <row r="64" spans="1:64" ht="24.75" customHeight="1" x14ac:dyDescent="0.25">
      <c r="A64" s="1528" t="s">
        <v>3</v>
      </c>
      <c r="B64" s="124">
        <v>9.1</v>
      </c>
      <c r="C64" s="131" t="s">
        <v>186</v>
      </c>
      <c r="D64" s="272">
        <f>SUM(E64:M64)</f>
        <v>6544061.6999999993</v>
      </c>
      <c r="E64" s="251">
        <v>816535.88000000012</v>
      </c>
      <c r="F64" s="251">
        <v>106024.84</v>
      </c>
      <c r="G64" s="251">
        <v>1539288.4</v>
      </c>
      <c r="H64" s="251">
        <v>158285.88999999998</v>
      </c>
      <c r="I64" s="251">
        <v>6852.98</v>
      </c>
      <c r="J64" s="251">
        <v>193552.36000000002</v>
      </c>
      <c r="K64" s="251">
        <v>0</v>
      </c>
      <c r="L64" s="251">
        <v>720</v>
      </c>
      <c r="M64" s="251">
        <v>3722801.3499999996</v>
      </c>
      <c r="N64" s="300"/>
      <c r="O64" s="1116"/>
      <c r="P64" s="272">
        <f>SUM(Q64:Y64)</f>
        <v>7728131.5800000001</v>
      </c>
      <c r="Q64" s="251">
        <v>1008731.1100000001</v>
      </c>
      <c r="R64" s="251">
        <v>95674.73</v>
      </c>
      <c r="S64" s="251">
        <v>1990754.0600000003</v>
      </c>
      <c r="T64" s="251">
        <v>188894.52000000002</v>
      </c>
      <c r="U64" s="251">
        <v>0</v>
      </c>
      <c r="V64" s="251">
        <v>239302.58000000002</v>
      </c>
      <c r="W64" s="251">
        <v>0</v>
      </c>
      <c r="X64" s="251">
        <v>12585</v>
      </c>
      <c r="Y64" s="251">
        <v>4192189.58</v>
      </c>
      <c r="Z64" s="300"/>
      <c r="AA64" s="1116"/>
      <c r="AB64" s="272">
        <f>SUM(AC64:AK64)</f>
        <v>8353124.0800000001</v>
      </c>
      <c r="AC64" s="251">
        <v>952248.15999999992</v>
      </c>
      <c r="AD64" s="251">
        <v>83487.44</v>
      </c>
      <c r="AE64" s="251">
        <v>1871950.8900000001</v>
      </c>
      <c r="AF64" s="251">
        <v>208311.01</v>
      </c>
      <c r="AG64" s="251">
        <v>0</v>
      </c>
      <c r="AH64" s="251">
        <v>279010.93</v>
      </c>
      <c r="AI64" s="251">
        <v>0</v>
      </c>
      <c r="AJ64" s="251">
        <v>17955</v>
      </c>
      <c r="AK64" s="251">
        <v>4940160.6499999994</v>
      </c>
      <c r="AL64" s="300"/>
      <c r="AM64" s="1116"/>
      <c r="AN64" s="275">
        <f>SUM(AO64:AW64)</f>
        <v>9886811.6300000008</v>
      </c>
      <c r="AO64" s="251">
        <v>1018307.94</v>
      </c>
      <c r="AP64" s="251">
        <v>110159.89000000001</v>
      </c>
      <c r="AQ64" s="251">
        <v>2062631.81</v>
      </c>
      <c r="AR64" s="251">
        <v>255642.04</v>
      </c>
      <c r="AS64" s="251">
        <v>0</v>
      </c>
      <c r="AT64" s="251">
        <v>410597.81999999995</v>
      </c>
      <c r="AU64" s="251">
        <v>0</v>
      </c>
      <c r="AV64" s="249">
        <v>41105.68</v>
      </c>
      <c r="AW64" s="251">
        <v>5988366.4500000011</v>
      </c>
      <c r="AX64" s="300"/>
      <c r="AY64" s="1116"/>
      <c r="AZ64" s="854">
        <v>348057.39462048642</v>
      </c>
      <c r="BA64" s="293">
        <f>SUM(BB64:BJ64)+AZ64</f>
        <v>32860186.384620488</v>
      </c>
      <c r="BB64" s="273">
        <f t="shared" ref="BB64:BJ71" si="46">E64+Q64+AC64+AO64</f>
        <v>3795823.0900000003</v>
      </c>
      <c r="BC64" s="273">
        <f t="shared" si="46"/>
        <v>395346.9</v>
      </c>
      <c r="BD64" s="273">
        <f t="shared" si="46"/>
        <v>7464625.1600000001</v>
      </c>
      <c r="BE64" s="273">
        <f t="shared" si="46"/>
        <v>811133.46000000008</v>
      </c>
      <c r="BF64" s="273">
        <f t="shared" si="46"/>
        <v>6852.98</v>
      </c>
      <c r="BG64" s="273">
        <f t="shared" si="46"/>
        <v>1122463.69</v>
      </c>
      <c r="BH64" s="273">
        <f t="shared" si="46"/>
        <v>0</v>
      </c>
      <c r="BI64" s="273">
        <f t="shared" si="46"/>
        <v>72365.679999999993</v>
      </c>
      <c r="BJ64" s="273">
        <f t="shared" si="46"/>
        <v>18843518.030000001</v>
      </c>
      <c r="BK64" s="300"/>
      <c r="BL64" s="301"/>
    </row>
    <row r="65" spans="1:64" x14ac:dyDescent="0.25">
      <c r="A65" s="1529"/>
      <c r="B65" s="126" t="s">
        <v>107</v>
      </c>
      <c r="C65" s="131" t="s">
        <v>187</v>
      </c>
      <c r="D65" s="273">
        <f>SUM(E65:M65)</f>
        <v>45634.57</v>
      </c>
      <c r="E65" s="253">
        <v>17976.7</v>
      </c>
      <c r="F65" s="253">
        <v>0</v>
      </c>
      <c r="G65" s="253">
        <v>0</v>
      </c>
      <c r="H65" s="253">
        <v>0</v>
      </c>
      <c r="I65" s="253">
        <v>0</v>
      </c>
      <c r="J65" s="253">
        <v>13745.7</v>
      </c>
      <c r="K65" s="253">
        <v>0</v>
      </c>
      <c r="L65" s="253">
        <v>0</v>
      </c>
      <c r="M65" s="253">
        <v>13912.17</v>
      </c>
      <c r="N65" s="302"/>
      <c r="O65" s="374"/>
      <c r="P65" s="273">
        <f>SUM(Q65:Y65)</f>
        <v>35734.020000000004</v>
      </c>
      <c r="Q65" s="253">
        <v>0</v>
      </c>
      <c r="R65" s="253">
        <v>0</v>
      </c>
      <c r="S65" s="253">
        <v>0</v>
      </c>
      <c r="T65" s="253">
        <v>0</v>
      </c>
      <c r="U65" s="253">
        <v>3274.49</v>
      </c>
      <c r="V65" s="253">
        <v>18367.760000000002</v>
      </c>
      <c r="W65" s="253">
        <v>0</v>
      </c>
      <c r="X65" s="253">
        <v>0</v>
      </c>
      <c r="Y65" s="253">
        <v>14091.77</v>
      </c>
      <c r="Z65" s="302"/>
      <c r="AA65" s="374"/>
      <c r="AB65" s="273">
        <f>SUM(AC65:AK65)</f>
        <v>14675.82</v>
      </c>
      <c r="AC65" s="253">
        <v>0</v>
      </c>
      <c r="AD65" s="253">
        <v>0</v>
      </c>
      <c r="AE65" s="253">
        <v>0</v>
      </c>
      <c r="AF65" s="253">
        <v>0</v>
      </c>
      <c r="AG65" s="253">
        <v>0</v>
      </c>
      <c r="AH65" s="253">
        <v>14120.96</v>
      </c>
      <c r="AI65" s="253">
        <v>0</v>
      </c>
      <c r="AJ65" s="253">
        <v>0</v>
      </c>
      <c r="AK65" s="253">
        <v>554.86</v>
      </c>
      <c r="AL65" s="302"/>
      <c r="AM65" s="374"/>
      <c r="AN65" s="288">
        <f>SUM(AO65:AW65)</f>
        <v>12631.619999999999</v>
      </c>
      <c r="AO65" s="253">
        <v>0</v>
      </c>
      <c r="AP65" s="253">
        <v>0</v>
      </c>
      <c r="AQ65" s="253">
        <v>0</v>
      </c>
      <c r="AR65" s="253">
        <v>0</v>
      </c>
      <c r="AS65" s="253">
        <v>0</v>
      </c>
      <c r="AT65" s="253">
        <v>12631.619999999999</v>
      </c>
      <c r="AU65" s="253">
        <v>0</v>
      </c>
      <c r="AV65" s="253">
        <v>0</v>
      </c>
      <c r="AW65" s="253">
        <v>0</v>
      </c>
      <c r="AX65" s="302"/>
      <c r="AY65" s="374"/>
      <c r="AZ65" s="525">
        <v>1296.7075199702385</v>
      </c>
      <c r="BA65" s="295">
        <f>SUM(BB65:BJ65)+AZ65</f>
        <v>109972.73751997024</v>
      </c>
      <c r="BB65" s="273">
        <f t="shared" si="46"/>
        <v>17976.7</v>
      </c>
      <c r="BC65" s="273">
        <f t="shared" si="46"/>
        <v>0</v>
      </c>
      <c r="BD65" s="273">
        <f t="shared" si="46"/>
        <v>0</v>
      </c>
      <c r="BE65" s="273">
        <f t="shared" si="46"/>
        <v>0</v>
      </c>
      <c r="BF65" s="273">
        <f t="shared" si="46"/>
        <v>3274.49</v>
      </c>
      <c r="BG65" s="273">
        <f t="shared" si="46"/>
        <v>58866.039999999994</v>
      </c>
      <c r="BH65" s="273">
        <f t="shared" si="46"/>
        <v>0</v>
      </c>
      <c r="BI65" s="273">
        <f t="shared" si="46"/>
        <v>0</v>
      </c>
      <c r="BJ65" s="273">
        <f t="shared" si="46"/>
        <v>28558.800000000003</v>
      </c>
      <c r="BK65" s="302"/>
      <c r="BL65" s="303"/>
    </row>
    <row r="66" spans="1:64" x14ac:dyDescent="0.25">
      <c r="A66" s="1529"/>
      <c r="B66" s="126" t="s">
        <v>1316</v>
      </c>
      <c r="C66" s="131" t="s">
        <v>1317</v>
      </c>
      <c r="D66" s="273">
        <f>SUM(E66:M66)</f>
        <v>102295.85</v>
      </c>
      <c r="E66" s="253">
        <v>0</v>
      </c>
      <c r="F66" s="253">
        <v>0</v>
      </c>
      <c r="G66" s="253">
        <v>47166.35</v>
      </c>
      <c r="H66" s="253">
        <v>0</v>
      </c>
      <c r="I66" s="253">
        <v>0</v>
      </c>
      <c r="J66" s="253">
        <v>55129.5</v>
      </c>
      <c r="K66" s="253">
        <v>0</v>
      </c>
      <c r="L66" s="253">
        <v>0</v>
      </c>
      <c r="M66" s="253">
        <v>0</v>
      </c>
      <c r="N66" s="302"/>
      <c r="O66" s="374"/>
      <c r="P66" s="273">
        <f>SUM(Q66:Y66)</f>
        <v>147936.4</v>
      </c>
      <c r="Q66" s="253">
        <v>0</v>
      </c>
      <c r="R66" s="253">
        <v>0</v>
      </c>
      <c r="S66" s="253">
        <v>49616.55</v>
      </c>
      <c r="T66" s="253">
        <v>0</v>
      </c>
      <c r="U66" s="253">
        <v>0</v>
      </c>
      <c r="V66" s="253">
        <v>55742.05</v>
      </c>
      <c r="W66" s="253">
        <v>0</v>
      </c>
      <c r="X66" s="253">
        <v>0</v>
      </c>
      <c r="Y66" s="253">
        <v>42577.799999999996</v>
      </c>
      <c r="Z66" s="302"/>
      <c r="AA66" s="374"/>
      <c r="AB66" s="273">
        <f>SUM(AC66:AK66)</f>
        <v>165637.62</v>
      </c>
      <c r="AC66" s="253">
        <v>0</v>
      </c>
      <c r="AD66" s="253">
        <v>0</v>
      </c>
      <c r="AE66" s="253">
        <v>51093.359999999993</v>
      </c>
      <c r="AF66" s="253">
        <v>0</v>
      </c>
      <c r="AG66" s="253">
        <v>0</v>
      </c>
      <c r="AH66" s="253">
        <v>56354.600000000006</v>
      </c>
      <c r="AI66" s="253">
        <v>0</v>
      </c>
      <c r="AJ66" s="253">
        <v>0</v>
      </c>
      <c r="AK66" s="253">
        <v>58189.66</v>
      </c>
      <c r="AL66" s="302"/>
      <c r="AM66" s="374"/>
      <c r="AN66" s="288">
        <f>SUM(AO66:AW66)</f>
        <v>65728.08</v>
      </c>
      <c r="AO66" s="253">
        <v>0</v>
      </c>
      <c r="AP66" s="253">
        <v>0</v>
      </c>
      <c r="AQ66" s="253">
        <v>46308.42</v>
      </c>
      <c r="AR66" s="253">
        <v>0</v>
      </c>
      <c r="AS66" s="253">
        <v>0</v>
      </c>
      <c r="AT66" s="253">
        <v>0</v>
      </c>
      <c r="AU66" s="253">
        <v>0</v>
      </c>
      <c r="AV66" s="253">
        <v>0</v>
      </c>
      <c r="AW66" s="253">
        <v>19419.66</v>
      </c>
      <c r="AX66" s="302"/>
      <c r="AY66" s="374"/>
      <c r="AZ66" s="525">
        <v>80344.215638409965</v>
      </c>
      <c r="BA66" s="295">
        <f>SUM(BB66:BJ66)+AZ66</f>
        <v>561942.16563841002</v>
      </c>
      <c r="BB66" s="273">
        <f t="shared" si="46"/>
        <v>0</v>
      </c>
      <c r="BC66" s="273">
        <f t="shared" si="46"/>
        <v>0</v>
      </c>
      <c r="BD66" s="273">
        <f t="shared" si="46"/>
        <v>194184.68</v>
      </c>
      <c r="BE66" s="273">
        <f t="shared" si="46"/>
        <v>0</v>
      </c>
      <c r="BF66" s="273">
        <f t="shared" si="46"/>
        <v>0</v>
      </c>
      <c r="BG66" s="273">
        <f t="shared" si="46"/>
        <v>167226.15000000002</v>
      </c>
      <c r="BH66" s="273">
        <f t="shared" si="46"/>
        <v>0</v>
      </c>
      <c r="BI66" s="273">
        <f t="shared" si="46"/>
        <v>0</v>
      </c>
      <c r="BJ66" s="273">
        <f t="shared" si="46"/>
        <v>120187.12</v>
      </c>
      <c r="BK66" s="302"/>
      <c r="BL66" s="303"/>
    </row>
    <row r="67" spans="1:64" x14ac:dyDescent="0.25">
      <c r="A67" s="1529"/>
      <c r="B67" s="126" t="s">
        <v>108</v>
      </c>
      <c r="C67" s="131" t="s">
        <v>188</v>
      </c>
      <c r="D67" s="273">
        <f>SUM(E67:M67)</f>
        <v>1749020.8800000001</v>
      </c>
      <c r="E67" s="253">
        <v>387875.6700000001</v>
      </c>
      <c r="F67" s="253">
        <v>17523.579999999998</v>
      </c>
      <c r="G67" s="253">
        <v>674095.21000000008</v>
      </c>
      <c r="H67" s="253">
        <v>24779.56</v>
      </c>
      <c r="I67" s="253">
        <v>4893.8900000000003</v>
      </c>
      <c r="J67" s="253">
        <v>201174.13999999996</v>
      </c>
      <c r="K67" s="253">
        <v>0</v>
      </c>
      <c r="L67" s="253">
        <v>3598.4399999999996</v>
      </c>
      <c r="M67" s="253">
        <v>435080.39000000007</v>
      </c>
      <c r="N67" s="302"/>
      <c r="O67" s="374"/>
      <c r="P67" s="273">
        <f>SUM(Q67:Y67)</f>
        <v>1668509.5000000002</v>
      </c>
      <c r="Q67" s="253">
        <v>373659.93999999994</v>
      </c>
      <c r="R67" s="253">
        <v>26020.7</v>
      </c>
      <c r="S67" s="253">
        <v>629726.19000000006</v>
      </c>
      <c r="T67" s="253">
        <v>27172.309999999998</v>
      </c>
      <c r="U67" s="253">
        <v>5170.3200000000006</v>
      </c>
      <c r="V67" s="253">
        <v>158070.32</v>
      </c>
      <c r="W67" s="253">
        <v>0</v>
      </c>
      <c r="X67" s="253">
        <v>6736.9</v>
      </c>
      <c r="Y67" s="253">
        <v>441952.82000000007</v>
      </c>
      <c r="Z67" s="302"/>
      <c r="AA67" s="374"/>
      <c r="AB67" s="273">
        <f>SUM(AC67:AK67)</f>
        <v>1783230.5700000003</v>
      </c>
      <c r="AC67" s="253">
        <v>328492.61000000004</v>
      </c>
      <c r="AD67" s="253">
        <v>15780.91</v>
      </c>
      <c r="AE67" s="253">
        <v>693357.65000000014</v>
      </c>
      <c r="AF67" s="253">
        <v>31537.67</v>
      </c>
      <c r="AG67" s="253">
        <v>4231.8</v>
      </c>
      <c r="AH67" s="253">
        <v>205484.09999999998</v>
      </c>
      <c r="AI67" s="253">
        <v>0</v>
      </c>
      <c r="AJ67" s="253">
        <v>3886.1099999999997</v>
      </c>
      <c r="AK67" s="253">
        <v>500459.72000000009</v>
      </c>
      <c r="AL67" s="302"/>
      <c r="AM67" s="374"/>
      <c r="AN67" s="288">
        <f>SUM(AO67:AW67)</f>
        <v>1986335.4699999997</v>
      </c>
      <c r="AO67" s="253">
        <v>302341.17</v>
      </c>
      <c r="AP67" s="253">
        <v>19603.400000000001</v>
      </c>
      <c r="AQ67" s="253">
        <v>809945.64</v>
      </c>
      <c r="AR67" s="253">
        <v>33097.17</v>
      </c>
      <c r="AS67" s="253">
        <v>2072.6600000000003</v>
      </c>
      <c r="AT67" s="253">
        <v>251532.86999999997</v>
      </c>
      <c r="AU67" s="253">
        <v>0</v>
      </c>
      <c r="AV67" s="253">
        <v>4997.1000000000004</v>
      </c>
      <c r="AW67" s="253">
        <v>562745.46</v>
      </c>
      <c r="AX67" s="302"/>
      <c r="AY67" s="374"/>
      <c r="AZ67" s="525">
        <v>160473.8021770195</v>
      </c>
      <c r="BA67" s="295">
        <f>SUM(BB67:BJ67)+AZ67</f>
        <v>7347570.2221770193</v>
      </c>
      <c r="BB67" s="273">
        <f t="shared" si="46"/>
        <v>1392369.3900000001</v>
      </c>
      <c r="BC67" s="273">
        <f t="shared" si="46"/>
        <v>78928.59</v>
      </c>
      <c r="BD67" s="273">
        <f t="shared" si="46"/>
        <v>2807124.6900000004</v>
      </c>
      <c r="BE67" s="273">
        <f t="shared" si="46"/>
        <v>116586.70999999999</v>
      </c>
      <c r="BF67" s="273">
        <f t="shared" si="46"/>
        <v>16368.670000000002</v>
      </c>
      <c r="BG67" s="273">
        <f t="shared" si="46"/>
        <v>816261.42999999993</v>
      </c>
      <c r="BH67" s="273">
        <f t="shared" si="46"/>
        <v>0</v>
      </c>
      <c r="BI67" s="273">
        <f t="shared" si="46"/>
        <v>19218.550000000003</v>
      </c>
      <c r="BJ67" s="273">
        <f t="shared" si="46"/>
        <v>1940238.3900000001</v>
      </c>
      <c r="BK67" s="302"/>
      <c r="BL67" s="303"/>
    </row>
    <row r="68" spans="1:64" x14ac:dyDescent="0.25">
      <c r="A68" s="1529"/>
      <c r="B68" s="126" t="s">
        <v>109</v>
      </c>
      <c r="C68" s="131" t="s">
        <v>161</v>
      </c>
      <c r="D68" s="273">
        <f>SUM(E68:O68)</f>
        <v>1552809.9810289654</v>
      </c>
      <c r="E68" s="253">
        <v>856825.76144644839</v>
      </c>
      <c r="F68" s="253">
        <v>22321.221308275824</v>
      </c>
      <c r="G68" s="253">
        <v>532683.89210684691</v>
      </c>
      <c r="H68" s="253">
        <v>38229.131831877276</v>
      </c>
      <c r="I68" s="253">
        <v>1976.5669681336394</v>
      </c>
      <c r="J68" s="253">
        <v>72732.471811607698</v>
      </c>
      <c r="K68" s="253">
        <v>0</v>
      </c>
      <c r="L68" s="253">
        <v>4131.2422565509423</v>
      </c>
      <c r="M68" s="253">
        <v>23909.693299224909</v>
      </c>
      <c r="N68" s="253">
        <v>0</v>
      </c>
      <c r="O68" s="254">
        <v>0</v>
      </c>
      <c r="P68" s="273">
        <f>SUM(Q68:AA68)</f>
        <v>1735666.7032700027</v>
      </c>
      <c r="Q68" s="253">
        <v>980330.90613028209</v>
      </c>
      <c r="R68" s="253">
        <v>25355.780009331611</v>
      </c>
      <c r="S68" s="253">
        <v>585886.15800693899</v>
      </c>
      <c r="T68" s="253">
        <v>43840.580269113641</v>
      </c>
      <c r="U68" s="253">
        <v>765.11642193082832</v>
      </c>
      <c r="V68" s="253">
        <v>73025.716909050301</v>
      </c>
      <c r="W68" s="253">
        <v>0</v>
      </c>
      <c r="X68" s="253">
        <v>3725.2619506938313</v>
      </c>
      <c r="Y68" s="253">
        <v>22737.18357266163</v>
      </c>
      <c r="Z68" s="253">
        <v>0</v>
      </c>
      <c r="AA68" s="254">
        <v>0</v>
      </c>
      <c r="AB68" s="273">
        <f>SUM(AC68:AM68)</f>
        <v>1656066.3538504287</v>
      </c>
      <c r="AC68" s="253">
        <v>978531.5270239946</v>
      </c>
      <c r="AD68" s="253">
        <v>25750.840464134519</v>
      </c>
      <c r="AE68" s="253">
        <v>535797.4984502485</v>
      </c>
      <c r="AF68" s="253">
        <v>26543.363838775618</v>
      </c>
      <c r="AG68" s="253">
        <v>89.293330405389511</v>
      </c>
      <c r="AH68" s="253">
        <v>58716.594042969387</v>
      </c>
      <c r="AI68" s="253">
        <v>0</v>
      </c>
      <c r="AJ68" s="253">
        <v>3377.2728532185583</v>
      </c>
      <c r="AK68" s="253">
        <v>27259.963846682393</v>
      </c>
      <c r="AL68" s="253">
        <v>0</v>
      </c>
      <c r="AM68" s="254">
        <v>0</v>
      </c>
      <c r="AN68" s="288">
        <f>SUM(AO68:AY68)</f>
        <v>1735253.6158399142</v>
      </c>
      <c r="AO68" s="253">
        <v>975801.86428772716</v>
      </c>
      <c r="AP68" s="253">
        <v>35318.320393405062</v>
      </c>
      <c r="AQ68" s="253">
        <v>568698.74526625045</v>
      </c>
      <c r="AR68" s="253">
        <v>45329.189725465418</v>
      </c>
      <c r="AS68" s="253">
        <v>73.147728881019574</v>
      </c>
      <c r="AT68" s="253">
        <v>77874.979758512505</v>
      </c>
      <c r="AU68" s="253">
        <v>0</v>
      </c>
      <c r="AV68" s="253">
        <v>2808.1474232496171</v>
      </c>
      <c r="AW68" s="253">
        <v>29349.221256422854</v>
      </c>
      <c r="AX68" s="253">
        <v>0</v>
      </c>
      <c r="AY68" s="254">
        <v>0</v>
      </c>
      <c r="AZ68" s="525">
        <v>108622.57776369258</v>
      </c>
      <c r="BA68" s="295">
        <f>SUM(BB68:BL68)+AZ68</f>
        <v>6788419.2317530038</v>
      </c>
      <c r="BB68" s="273">
        <f t="shared" si="46"/>
        <v>3791490.0588884521</v>
      </c>
      <c r="BC68" s="273">
        <f t="shared" si="46"/>
        <v>108746.16217514701</v>
      </c>
      <c r="BD68" s="273">
        <f t="shared" si="46"/>
        <v>2223066.2938302848</v>
      </c>
      <c r="BE68" s="273">
        <f t="shared" si="46"/>
        <v>153942.26566523197</v>
      </c>
      <c r="BF68" s="273">
        <f t="shared" si="46"/>
        <v>2904.1244493508771</v>
      </c>
      <c r="BG68" s="273">
        <f t="shared" si="46"/>
        <v>282349.76252213994</v>
      </c>
      <c r="BH68" s="273">
        <f t="shared" si="46"/>
        <v>0</v>
      </c>
      <c r="BI68" s="273">
        <f t="shared" si="46"/>
        <v>14041.92448371295</v>
      </c>
      <c r="BJ68" s="273">
        <f t="shared" si="46"/>
        <v>103256.06197499178</v>
      </c>
      <c r="BK68" s="273">
        <f t="shared" ref="BK68:BL71" si="47">N68+Z68+AL68+AX68</f>
        <v>0</v>
      </c>
      <c r="BL68" s="299">
        <f t="shared" si="47"/>
        <v>0</v>
      </c>
    </row>
    <row r="69" spans="1:64" s="255" customFormat="1" x14ac:dyDescent="0.25">
      <c r="A69" s="1529"/>
      <c r="B69" s="126" t="s">
        <v>110</v>
      </c>
      <c r="C69" s="131" t="s">
        <v>135</v>
      </c>
      <c r="D69" s="273">
        <f>SUM(E69:O69)</f>
        <v>35458.584681075386</v>
      </c>
      <c r="E69" s="253">
        <v>20462.437864784384</v>
      </c>
      <c r="F69" s="253">
        <v>2955.5982584183903</v>
      </c>
      <c r="G69" s="253">
        <v>8345.9862327145274</v>
      </c>
      <c r="H69" s="253">
        <v>1331.8486446034071</v>
      </c>
      <c r="I69" s="253">
        <v>64.369071939170823</v>
      </c>
      <c r="J69" s="253">
        <v>1801.7831965133323</v>
      </c>
      <c r="K69" s="253">
        <v>0</v>
      </c>
      <c r="L69" s="253">
        <v>106.66874778491164</v>
      </c>
      <c r="M69" s="253">
        <v>389.89266431726321</v>
      </c>
      <c r="N69" s="253">
        <v>0</v>
      </c>
      <c r="O69" s="254">
        <v>0</v>
      </c>
      <c r="P69" s="273">
        <f>SUM(Q69:AA69)</f>
        <v>37122.859292644818</v>
      </c>
      <c r="Q69" s="253">
        <v>21775.599239111925</v>
      </c>
      <c r="R69" s="253">
        <v>3045.146943833362</v>
      </c>
      <c r="S69" s="253">
        <v>8542.1021411629772</v>
      </c>
      <c r="T69" s="253">
        <v>1362.7852087693022</v>
      </c>
      <c r="U69" s="253">
        <v>75.403769985885816</v>
      </c>
      <c r="V69" s="253">
        <v>1800.2485954399708</v>
      </c>
      <c r="W69" s="253">
        <v>0</v>
      </c>
      <c r="X69" s="253">
        <v>107.77221758958315</v>
      </c>
      <c r="Y69" s="253">
        <v>413.80117675181242</v>
      </c>
      <c r="Z69" s="253">
        <v>0</v>
      </c>
      <c r="AA69" s="254">
        <v>0</v>
      </c>
      <c r="AB69" s="273">
        <f>SUM(AC69:AM69)</f>
        <v>38239.088437631224</v>
      </c>
      <c r="AC69" s="253">
        <v>22608.180290443706</v>
      </c>
      <c r="AD69" s="253">
        <v>3089.556599855156</v>
      </c>
      <c r="AE69" s="253">
        <v>8605.075066718362</v>
      </c>
      <c r="AF69" s="253">
        <v>1373.819906816017</v>
      </c>
      <c r="AG69" s="253">
        <v>62.52995559805165</v>
      </c>
      <c r="AH69" s="253">
        <v>1916.9267380651484</v>
      </c>
      <c r="AI69" s="253">
        <v>0</v>
      </c>
      <c r="AJ69" s="253">
        <v>108.5078641260308</v>
      </c>
      <c r="AK69" s="253">
        <v>474.49201600874488</v>
      </c>
      <c r="AL69" s="253">
        <v>0</v>
      </c>
      <c r="AM69" s="254">
        <v>0</v>
      </c>
      <c r="AN69" s="288">
        <f>SUM(AO69:AY69)</f>
        <v>39515.293086428261</v>
      </c>
      <c r="AO69" s="253">
        <v>23563.854553639903</v>
      </c>
      <c r="AP69" s="253">
        <v>3209.4800294459083</v>
      </c>
      <c r="AQ69" s="253">
        <v>8679.620582411113</v>
      </c>
      <c r="AR69" s="253">
        <v>1445.5454441196648</v>
      </c>
      <c r="AS69" s="253">
        <v>53.334373892455822</v>
      </c>
      <c r="AT69" s="253">
        <v>1917.9282671863944</v>
      </c>
      <c r="AU69" s="253">
        <v>0</v>
      </c>
      <c r="AV69" s="253">
        <v>106.66874778491164</v>
      </c>
      <c r="AW69" s="253">
        <v>538.86108794791562</v>
      </c>
      <c r="AX69" s="253">
        <v>0</v>
      </c>
      <c r="AY69" s="254">
        <v>0</v>
      </c>
      <c r="AZ69" s="525"/>
      <c r="BA69" s="295">
        <f>SUM(BB69:BL69)+AZ69</f>
        <v>150335.8254977797</v>
      </c>
      <c r="BB69" s="273">
        <f t="shared" si="46"/>
        <v>88410.071947979915</v>
      </c>
      <c r="BC69" s="273">
        <f t="shared" si="46"/>
        <v>12299.781831552817</v>
      </c>
      <c r="BD69" s="273">
        <f t="shared" si="46"/>
        <v>34172.784023006985</v>
      </c>
      <c r="BE69" s="273">
        <f t="shared" si="46"/>
        <v>5513.9992043083912</v>
      </c>
      <c r="BF69" s="273">
        <f t="shared" si="46"/>
        <v>255.63717141556413</v>
      </c>
      <c r="BG69" s="273">
        <f t="shared" si="46"/>
        <v>7436.8867972048465</v>
      </c>
      <c r="BH69" s="273">
        <f t="shared" si="46"/>
        <v>0</v>
      </c>
      <c r="BI69" s="273">
        <f t="shared" si="46"/>
        <v>429.61757728543722</v>
      </c>
      <c r="BJ69" s="273">
        <f t="shared" si="46"/>
        <v>1817.0469450257362</v>
      </c>
      <c r="BK69" s="273">
        <f t="shared" si="47"/>
        <v>0</v>
      </c>
      <c r="BL69" s="299">
        <f t="shared" si="47"/>
        <v>0</v>
      </c>
    </row>
    <row r="70" spans="1:64" x14ac:dyDescent="0.25">
      <c r="A70" s="1529"/>
      <c r="B70" s="126" t="s">
        <v>111</v>
      </c>
      <c r="C70" s="131" t="s">
        <v>163</v>
      </c>
      <c r="D70" s="273">
        <f>SUM(E70:O70)</f>
        <v>133249.90073412494</v>
      </c>
      <c r="E70" s="253">
        <v>29206.422492216778</v>
      </c>
      <c r="F70" s="253">
        <v>2044.3107888452664</v>
      </c>
      <c r="G70" s="253">
        <v>39294.773664162443</v>
      </c>
      <c r="H70" s="253">
        <v>3120.580314070502</v>
      </c>
      <c r="I70" s="253">
        <v>2.8652148349543372</v>
      </c>
      <c r="J70" s="253">
        <v>238.48967113481251</v>
      </c>
      <c r="K70" s="253">
        <v>0</v>
      </c>
      <c r="L70" s="253">
        <v>125.42182169726169</v>
      </c>
      <c r="M70" s="253">
        <v>59217.03676716295</v>
      </c>
      <c r="N70" s="253">
        <v>0</v>
      </c>
      <c r="O70" s="254">
        <v>0</v>
      </c>
      <c r="P70" s="273">
        <f>SUM(Q70:AA70)</f>
        <v>155510.85446928293</v>
      </c>
      <c r="Q70" s="253">
        <v>33680.743456389348</v>
      </c>
      <c r="R70" s="253">
        <v>2104.2807716239604</v>
      </c>
      <c r="S70" s="253">
        <v>46515.586955917803</v>
      </c>
      <c r="T70" s="253">
        <v>3737.1500034587757</v>
      </c>
      <c r="U70" s="253">
        <v>10.287832818179512</v>
      </c>
      <c r="V70" s="253">
        <v>856.32038322762094</v>
      </c>
      <c r="W70" s="253">
        <v>0</v>
      </c>
      <c r="X70" s="253">
        <v>334.78778893553545</v>
      </c>
      <c r="Y70" s="253">
        <v>68271.697276911698</v>
      </c>
      <c r="Z70" s="253">
        <v>0</v>
      </c>
      <c r="AA70" s="254">
        <v>0</v>
      </c>
      <c r="AB70" s="273">
        <f>SUM(AC70:AM70)</f>
        <v>212922.02262107021</v>
      </c>
      <c r="AC70" s="253">
        <v>41851.314741565693</v>
      </c>
      <c r="AD70" s="253">
        <v>2441.6994795241249</v>
      </c>
      <c r="AE70" s="253">
        <v>58591.959815421185</v>
      </c>
      <c r="AF70" s="253">
        <v>4965.3694739829043</v>
      </c>
      <c r="AG70" s="253">
        <v>43.452177460155795</v>
      </c>
      <c r="AH70" s="253">
        <v>3616.7952874393172</v>
      </c>
      <c r="AI70" s="253">
        <v>0</v>
      </c>
      <c r="AJ70" s="253">
        <v>474.82614602533539</v>
      </c>
      <c r="AK70" s="253">
        <v>100936.60549965149</v>
      </c>
      <c r="AL70" s="253">
        <v>0</v>
      </c>
      <c r="AM70" s="254">
        <v>0</v>
      </c>
      <c r="AN70" s="288">
        <f>SUM(AO70:AY70)</f>
        <v>526995.39028736297</v>
      </c>
      <c r="AO70" s="253">
        <v>98807.318648302695</v>
      </c>
      <c r="AP70" s="253">
        <v>6595.609523348412</v>
      </c>
      <c r="AQ70" s="253">
        <v>142298.68028532114</v>
      </c>
      <c r="AR70" s="253">
        <v>12566.528759262426</v>
      </c>
      <c r="AS70" s="253">
        <v>233.80461591499744</v>
      </c>
      <c r="AT70" s="253">
        <v>19461.013980216088</v>
      </c>
      <c r="AU70" s="253">
        <v>0</v>
      </c>
      <c r="AV70" s="253">
        <v>1420.4517364529625</v>
      </c>
      <c r="AW70" s="253">
        <v>245611.98273854417</v>
      </c>
      <c r="AX70" s="253">
        <v>0</v>
      </c>
      <c r="AY70" s="254">
        <v>0</v>
      </c>
      <c r="AZ70" s="525">
        <v>-1156050.3481880655</v>
      </c>
      <c r="BA70" s="295">
        <f>SUM(BB70:BL70)+AZ70</f>
        <v>-127372.18007622438</v>
      </c>
      <c r="BB70" s="273">
        <f t="shared" si="46"/>
        <v>203545.79933847452</v>
      </c>
      <c r="BC70" s="273">
        <f t="shared" si="46"/>
        <v>13185.900563341764</v>
      </c>
      <c r="BD70" s="273">
        <f t="shared" si="46"/>
        <v>286701.0007208226</v>
      </c>
      <c r="BE70" s="273">
        <f t="shared" si="46"/>
        <v>24389.628550774607</v>
      </c>
      <c r="BF70" s="273">
        <f t="shared" si="46"/>
        <v>290.40984102828708</v>
      </c>
      <c r="BG70" s="273">
        <f t="shared" si="46"/>
        <v>24172.619322017839</v>
      </c>
      <c r="BH70" s="273">
        <f t="shared" si="46"/>
        <v>0</v>
      </c>
      <c r="BI70" s="273">
        <f t="shared" si="46"/>
        <v>2355.4874931110949</v>
      </c>
      <c r="BJ70" s="273">
        <f t="shared" si="46"/>
        <v>474037.3222822703</v>
      </c>
      <c r="BK70" s="273">
        <f t="shared" si="47"/>
        <v>0</v>
      </c>
      <c r="BL70" s="299">
        <f t="shared" si="47"/>
        <v>0</v>
      </c>
    </row>
    <row r="71" spans="1:64" x14ac:dyDescent="0.25">
      <c r="A71" s="1529"/>
      <c r="B71" s="126" t="s">
        <v>112</v>
      </c>
      <c r="C71" s="131" t="s">
        <v>927</v>
      </c>
      <c r="D71" s="273">
        <f>SUM(E71:O71)</f>
        <v>479167.70415429439</v>
      </c>
      <c r="E71" s="253">
        <v>107186.95617662629</v>
      </c>
      <c r="F71" s="253">
        <v>11749.755982082221</v>
      </c>
      <c r="G71" s="253">
        <v>153462.89236796266</v>
      </c>
      <c r="H71" s="253">
        <v>16283.324520820197</v>
      </c>
      <c r="I71" s="253">
        <v>412.59360793528521</v>
      </c>
      <c r="J71" s="253">
        <v>26625.116958886705</v>
      </c>
      <c r="K71" s="253">
        <v>0</v>
      </c>
      <c r="L71" s="253">
        <v>1371.7909842834576</v>
      </c>
      <c r="M71" s="253">
        <v>162075.27355569758</v>
      </c>
      <c r="N71" s="253">
        <v>0</v>
      </c>
      <c r="O71" s="254">
        <v>0</v>
      </c>
      <c r="P71" s="273">
        <f>SUM(Q71:AA71)</f>
        <v>-335089.68481756782</v>
      </c>
      <c r="Q71" s="253">
        <v>-74957.562979275055</v>
      </c>
      <c r="R71" s="253">
        <v>-8216.7933994388295</v>
      </c>
      <c r="S71" s="253">
        <v>-107319.06968883323</v>
      </c>
      <c r="T71" s="253">
        <v>-11387.190818909685</v>
      </c>
      <c r="U71" s="253">
        <v>-288.53334822469333</v>
      </c>
      <c r="V71" s="253">
        <v>-18619.372659371387</v>
      </c>
      <c r="W71" s="253">
        <v>0</v>
      </c>
      <c r="X71" s="253">
        <v>-959.31550597806552</v>
      </c>
      <c r="Y71" s="253">
        <v>-113341.84641753689</v>
      </c>
      <c r="Z71" s="253">
        <v>0</v>
      </c>
      <c r="AA71" s="254">
        <v>0</v>
      </c>
      <c r="AB71" s="273">
        <f>SUM(AC71:AM71)</f>
        <v>264597.31648577115</v>
      </c>
      <c r="AC71" s="253">
        <v>59188.840818622375</v>
      </c>
      <c r="AD71" s="253">
        <v>6488.2375737503662</v>
      </c>
      <c r="AE71" s="253">
        <v>84742.50069164169</v>
      </c>
      <c r="AF71" s="253">
        <v>8991.6827330429041</v>
      </c>
      <c r="AG71" s="253">
        <v>227.8349740860356</v>
      </c>
      <c r="AH71" s="253">
        <v>14702.440163147377</v>
      </c>
      <c r="AI71" s="253">
        <v>0</v>
      </c>
      <c r="AJ71" s="253">
        <v>757.50558744647503</v>
      </c>
      <c r="AK71" s="253">
        <v>89498.273944033936</v>
      </c>
      <c r="AL71" s="253">
        <v>0</v>
      </c>
      <c r="AM71" s="254">
        <v>0</v>
      </c>
      <c r="AN71" s="288">
        <f>SUM(AO71:AY71)</f>
        <v>85582.046696155739</v>
      </c>
      <c r="AO71" s="253">
        <v>19144.193169105965</v>
      </c>
      <c r="AP71" s="253">
        <v>2098.5724964535548</v>
      </c>
      <c r="AQ71" s="253">
        <v>27409.335618606292</v>
      </c>
      <c r="AR71" s="253">
        <v>2908.2933332684674</v>
      </c>
      <c r="AS71" s="253">
        <v>73.691538713307693</v>
      </c>
      <c r="AT71" s="253">
        <v>4755.3956226822811</v>
      </c>
      <c r="AU71" s="253">
        <v>0</v>
      </c>
      <c r="AV71" s="253">
        <v>245.00958444500822</v>
      </c>
      <c r="AW71" s="253">
        <v>28947.555332880867</v>
      </c>
      <c r="AX71" s="253">
        <v>0</v>
      </c>
      <c r="AY71" s="254">
        <v>0</v>
      </c>
      <c r="AZ71" s="525">
        <v>0</v>
      </c>
      <c r="BA71" s="295">
        <f>SUM(BB71:BL71)+AZ71</f>
        <v>494257.38251865341</v>
      </c>
      <c r="BB71" s="273">
        <f t="shared" si="46"/>
        <v>110562.42718507958</v>
      </c>
      <c r="BC71" s="273">
        <f t="shared" si="46"/>
        <v>12119.772652847312</v>
      </c>
      <c r="BD71" s="273">
        <f t="shared" si="46"/>
        <v>158295.65898937741</v>
      </c>
      <c r="BE71" s="273">
        <f t="shared" si="46"/>
        <v>16796.109768221882</v>
      </c>
      <c r="BF71" s="273">
        <f t="shared" si="46"/>
        <v>425.5867725099352</v>
      </c>
      <c r="BG71" s="273">
        <f t="shared" si="46"/>
        <v>27463.580085344976</v>
      </c>
      <c r="BH71" s="273">
        <f t="shared" si="46"/>
        <v>0</v>
      </c>
      <c r="BI71" s="273">
        <f t="shared" si="46"/>
        <v>1414.9906501968753</v>
      </c>
      <c r="BJ71" s="273">
        <f t="shared" si="46"/>
        <v>167179.25641507551</v>
      </c>
      <c r="BK71" s="273">
        <f t="shared" si="47"/>
        <v>0</v>
      </c>
      <c r="BL71" s="299">
        <f t="shared" si="47"/>
        <v>0</v>
      </c>
    </row>
    <row r="72" spans="1:64" s="209" customFormat="1" x14ac:dyDescent="0.25">
      <c r="A72" s="1530"/>
      <c r="B72" s="129" t="s">
        <v>460</v>
      </c>
      <c r="C72" s="312" t="s">
        <v>5</v>
      </c>
      <c r="D72" s="274">
        <f>SUM(D64:D71)</f>
        <v>10641699.170598458</v>
      </c>
      <c r="E72" s="274">
        <f t="shared" ref="E72:BG72" si="48">SUM(E64:E71)</f>
        <v>2236069.8279800764</v>
      </c>
      <c r="F72" s="274">
        <f t="shared" si="48"/>
        <v>162619.30633762167</v>
      </c>
      <c r="G72" s="274">
        <f t="shared" si="48"/>
        <v>2994337.5043716868</v>
      </c>
      <c r="H72" s="274">
        <f t="shared" si="48"/>
        <v>242030.33531137137</v>
      </c>
      <c r="I72" s="274">
        <f t="shared" si="48"/>
        <v>14203.264862843049</v>
      </c>
      <c r="J72" s="274">
        <f t="shared" si="48"/>
        <v>564999.56163814256</v>
      </c>
      <c r="K72" s="274">
        <f t="shared" si="48"/>
        <v>0</v>
      </c>
      <c r="L72" s="274">
        <f t="shared" si="48"/>
        <v>10053.563810316575</v>
      </c>
      <c r="M72" s="274">
        <f>SUM(M64:M71)</f>
        <v>4417385.806286403</v>
      </c>
      <c r="N72" s="274">
        <f>SUM(N68:N71)</f>
        <v>0</v>
      </c>
      <c r="O72" s="274">
        <f>SUM(O68:O71)</f>
        <v>0</v>
      </c>
      <c r="P72" s="276">
        <f t="shared" si="48"/>
        <v>11173522.232214363</v>
      </c>
      <c r="Q72" s="274">
        <f t="shared" si="48"/>
        <v>2343220.7358465083</v>
      </c>
      <c r="R72" s="274">
        <f t="shared" si="48"/>
        <v>143983.84432535007</v>
      </c>
      <c r="S72" s="274">
        <f t="shared" si="48"/>
        <v>3203721.5774151869</v>
      </c>
      <c r="T72" s="274">
        <f t="shared" si="48"/>
        <v>253620.15466243203</v>
      </c>
      <c r="U72" s="274">
        <f t="shared" si="48"/>
        <v>9007.0846765102015</v>
      </c>
      <c r="V72" s="274">
        <f t="shared" si="48"/>
        <v>528545.62322834658</v>
      </c>
      <c r="W72" s="274">
        <f t="shared" si="48"/>
        <v>0</v>
      </c>
      <c r="X72" s="274">
        <f t="shared" si="48"/>
        <v>22530.406451240888</v>
      </c>
      <c r="Y72" s="274">
        <f>SUM(Y64:Y71)</f>
        <v>4668892.8056087885</v>
      </c>
      <c r="Z72" s="274">
        <f>SUM(Z68:Z71)</f>
        <v>0</v>
      </c>
      <c r="AA72" s="282">
        <f>SUM(AA68:AA71)</f>
        <v>0</v>
      </c>
      <c r="AB72" s="276">
        <f t="shared" si="48"/>
        <v>12488492.871394902</v>
      </c>
      <c r="AC72" s="274">
        <f t="shared" si="48"/>
        <v>2382920.6328746267</v>
      </c>
      <c r="AD72" s="274">
        <f t="shared" si="48"/>
        <v>137038.68411726417</v>
      </c>
      <c r="AE72" s="274">
        <f t="shared" si="48"/>
        <v>3304138.9340240299</v>
      </c>
      <c r="AF72" s="274">
        <f t="shared" si="48"/>
        <v>281722.91595261742</v>
      </c>
      <c r="AG72" s="274">
        <f t="shared" si="48"/>
        <v>4654.9104375496336</v>
      </c>
      <c r="AH72" s="274">
        <f t="shared" si="48"/>
        <v>633923.34623162134</v>
      </c>
      <c r="AI72" s="274">
        <f t="shared" si="48"/>
        <v>0</v>
      </c>
      <c r="AJ72" s="274">
        <f t="shared" si="48"/>
        <v>26559.222450816396</v>
      </c>
      <c r="AK72" s="274">
        <f>SUM(AK64:AK71)</f>
        <v>5717534.2253063768</v>
      </c>
      <c r="AL72" s="274">
        <f>SUM(AL68:AL71)</f>
        <v>0</v>
      </c>
      <c r="AM72" s="274">
        <f>SUM(AM68:AM71)</f>
        <v>0</v>
      </c>
      <c r="AN72" s="276">
        <f t="shared" si="48"/>
        <v>14338853.145909861</v>
      </c>
      <c r="AO72" s="274">
        <f t="shared" si="48"/>
        <v>2437966.3406587755</v>
      </c>
      <c r="AP72" s="274">
        <f t="shared" si="48"/>
        <v>176985.27244265296</v>
      </c>
      <c r="AQ72" s="274">
        <f t="shared" si="48"/>
        <v>3665972.2517525889</v>
      </c>
      <c r="AR72" s="274">
        <f t="shared" si="48"/>
        <v>350988.76726211602</v>
      </c>
      <c r="AS72" s="274">
        <f t="shared" si="48"/>
        <v>2506.6382574017812</v>
      </c>
      <c r="AT72" s="274">
        <f t="shared" si="48"/>
        <v>778771.6276285972</v>
      </c>
      <c r="AU72" s="274">
        <f t="shared" si="48"/>
        <v>0</v>
      </c>
      <c r="AV72" s="274">
        <f t="shared" si="48"/>
        <v>50683.057491932501</v>
      </c>
      <c r="AW72" s="274">
        <f>SUM(AW64:AW71)</f>
        <v>6874979.1904157968</v>
      </c>
      <c r="AX72" s="274">
        <f>SUM(AX68:AX71)</f>
        <v>0</v>
      </c>
      <c r="AY72" s="282">
        <f>SUM(AY68:AY71)</f>
        <v>0</v>
      </c>
      <c r="AZ72" s="298">
        <f>SUM(AZ64:AZ71)</f>
        <v>-457255.65046848671</v>
      </c>
      <c r="BA72" s="296">
        <f>SUM(BA64:BA71)</f>
        <v>48185311.769649103</v>
      </c>
      <c r="BB72" s="274">
        <f t="shared" si="48"/>
        <v>9400177.5373599883</v>
      </c>
      <c r="BC72" s="274">
        <f>SUM(BC64:BC71)</f>
        <v>620627.10722288897</v>
      </c>
      <c r="BD72" s="274">
        <f t="shared" si="48"/>
        <v>13168170.267563494</v>
      </c>
      <c r="BE72" s="274">
        <f t="shared" si="48"/>
        <v>1128362.1731885371</v>
      </c>
      <c r="BF72" s="274">
        <f t="shared" si="48"/>
        <v>30371.898234304663</v>
      </c>
      <c r="BG72" s="274">
        <f t="shared" si="48"/>
        <v>2506240.1587267076</v>
      </c>
      <c r="BH72" s="274">
        <f>SUM(BH64:BH71)</f>
        <v>0</v>
      </c>
      <c r="BI72" s="274">
        <f>SUM(BI64:BI71)</f>
        <v>109826.25020430636</v>
      </c>
      <c r="BJ72" s="274">
        <f>SUM(BJ64:BJ71)</f>
        <v>21678792.027617365</v>
      </c>
      <c r="BK72" s="274">
        <f>SUM(BK68:BK71)</f>
        <v>0</v>
      </c>
      <c r="BL72" s="298">
        <f>SUM(BL68:BL71)</f>
        <v>0</v>
      </c>
    </row>
    <row r="73" spans="1:64" ht="14.85" customHeight="1" x14ac:dyDescent="0.25">
      <c r="A73" s="1526" t="s">
        <v>6</v>
      </c>
      <c r="B73" s="126" t="s">
        <v>118</v>
      </c>
      <c r="C73" s="131" t="s">
        <v>189</v>
      </c>
      <c r="D73" s="272">
        <f>SUM(E73:O73)</f>
        <v>47020.344342783144</v>
      </c>
      <c r="E73" s="251">
        <v>17695.764379523389</v>
      </c>
      <c r="F73" s="251">
        <v>3786.8252179359893</v>
      </c>
      <c r="G73" s="251">
        <v>16230.977000212779</v>
      </c>
      <c r="H73" s="251">
        <v>2843.714522617895</v>
      </c>
      <c r="I73" s="251">
        <v>0.77042746994672484</v>
      </c>
      <c r="J73" s="251">
        <v>3089.165353055062</v>
      </c>
      <c r="K73" s="251">
        <v>0</v>
      </c>
      <c r="L73" s="251">
        <v>256.74186365873607</v>
      </c>
      <c r="M73" s="251">
        <v>3116.3855783093413</v>
      </c>
      <c r="N73" s="251">
        <v>0</v>
      </c>
      <c r="O73" s="252">
        <v>0</v>
      </c>
      <c r="P73" s="272">
        <f>SUM(Q73:AA73)</f>
        <v>53321.25209287271</v>
      </c>
      <c r="Q73" s="251">
        <v>20595.1142404372</v>
      </c>
      <c r="R73" s="251">
        <v>3396.7726628865062</v>
      </c>
      <c r="S73" s="251">
        <v>17873.928612680364</v>
      </c>
      <c r="T73" s="251">
        <v>3643.5769929740809</v>
      </c>
      <c r="U73" s="251">
        <v>0.58640862090529755</v>
      </c>
      <c r="V73" s="251">
        <v>4300.3316055312634</v>
      </c>
      <c r="W73" s="251">
        <v>0</v>
      </c>
      <c r="X73" s="251">
        <v>254.03353642865204</v>
      </c>
      <c r="Y73" s="251">
        <v>3256.9080333137485</v>
      </c>
      <c r="Z73" s="251">
        <v>0</v>
      </c>
      <c r="AA73" s="252">
        <v>0</v>
      </c>
      <c r="AB73" s="272">
        <f>SUM(AC73:AM73)</f>
        <v>52027.009884974286</v>
      </c>
      <c r="AC73" s="251">
        <v>20096.790145321225</v>
      </c>
      <c r="AD73" s="251">
        <v>2229.5426789681983</v>
      </c>
      <c r="AE73" s="251">
        <v>17156.897957459176</v>
      </c>
      <c r="AF73" s="251">
        <v>2811.3468472580976</v>
      </c>
      <c r="AG73" s="251">
        <v>1081.2908781137169</v>
      </c>
      <c r="AH73" s="251">
        <v>4290.5014194144887</v>
      </c>
      <c r="AI73" s="251">
        <v>0</v>
      </c>
      <c r="AJ73" s="251">
        <v>481.75607954467694</v>
      </c>
      <c r="AK73" s="251">
        <v>3878.8838788947032</v>
      </c>
      <c r="AL73" s="251">
        <v>0</v>
      </c>
      <c r="AM73" s="252">
        <v>0</v>
      </c>
      <c r="AN73" s="275">
        <f>SUM(AO73:AY73)</f>
        <v>59713.742377066999</v>
      </c>
      <c r="AO73" s="251">
        <v>22339.281752647883</v>
      </c>
      <c r="AP73" s="251">
        <v>3309.1952066439021</v>
      </c>
      <c r="AQ73" s="251">
        <v>19619.408708340983</v>
      </c>
      <c r="AR73" s="251">
        <v>3510.9066036086838</v>
      </c>
      <c r="AS73" s="251">
        <v>0.14658761167595474</v>
      </c>
      <c r="AT73" s="251">
        <v>5133.0297491886959</v>
      </c>
      <c r="AU73" s="251">
        <v>0</v>
      </c>
      <c r="AV73" s="249">
        <v>697.84085776099323</v>
      </c>
      <c r="AW73" s="251">
        <v>5103.9329112641772</v>
      </c>
      <c r="AX73" s="251">
        <v>0</v>
      </c>
      <c r="AY73" s="252">
        <v>0</v>
      </c>
      <c r="AZ73" s="854">
        <v>-139.62</v>
      </c>
      <c r="BA73" s="293">
        <f>SUM(BB73:BL73)+AZ73</f>
        <v>211942.72869769714</v>
      </c>
      <c r="BB73" s="273">
        <f t="shared" ref="BB73:BL76" si="49">E73+Q73+AC73+AO73</f>
        <v>80726.950517929698</v>
      </c>
      <c r="BC73" s="273">
        <f t="shared" si="49"/>
        <v>12722.335766434597</v>
      </c>
      <c r="BD73" s="273">
        <f t="shared" si="49"/>
        <v>70881.212278693303</v>
      </c>
      <c r="BE73" s="273">
        <f t="shared" si="49"/>
        <v>12809.544966458758</v>
      </c>
      <c r="BF73" s="273">
        <f t="shared" si="49"/>
        <v>1082.794301816245</v>
      </c>
      <c r="BG73" s="273">
        <f t="shared" si="49"/>
        <v>16813.028127189511</v>
      </c>
      <c r="BH73" s="273">
        <f t="shared" si="49"/>
        <v>0</v>
      </c>
      <c r="BI73" s="273">
        <f t="shared" si="49"/>
        <v>1690.3723373930584</v>
      </c>
      <c r="BJ73" s="273">
        <f t="shared" si="49"/>
        <v>15356.110401781971</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0.41577309404249402</v>
      </c>
      <c r="E75" s="253">
        <v>0.1408086480897516</v>
      </c>
      <c r="F75" s="253">
        <v>0</v>
      </c>
      <c r="G75" s="253">
        <v>2.1460807183099371E-2</v>
      </c>
      <c r="H75" s="253">
        <v>1.0730403591549685E-2</v>
      </c>
      <c r="I75" s="253">
        <v>0.23204283158654368</v>
      </c>
      <c r="J75" s="253">
        <v>0</v>
      </c>
      <c r="K75" s="253">
        <v>0</v>
      </c>
      <c r="L75" s="253">
        <v>0</v>
      </c>
      <c r="M75" s="253">
        <v>1.0730403591549685E-2</v>
      </c>
      <c r="N75" s="253">
        <v>0</v>
      </c>
      <c r="O75" s="254">
        <v>0</v>
      </c>
      <c r="P75" s="273">
        <f>SUM(Q75:AA75)</f>
        <v>2.5648649196845961</v>
      </c>
      <c r="Q75" s="253">
        <v>0.8686352413095435</v>
      </c>
      <c r="R75" s="253">
        <v>0</v>
      </c>
      <c r="S75" s="253">
        <v>0.13238969110978835</v>
      </c>
      <c r="T75" s="253">
        <v>6.6194845554894174E-2</v>
      </c>
      <c r="U75" s="253">
        <v>1.4314502961554758</v>
      </c>
      <c r="V75" s="253">
        <v>0</v>
      </c>
      <c r="W75" s="253">
        <v>0</v>
      </c>
      <c r="X75" s="253">
        <v>0</v>
      </c>
      <c r="Y75" s="253">
        <v>6.6194845554894174E-2</v>
      </c>
      <c r="Z75" s="253">
        <v>0</v>
      </c>
      <c r="AA75" s="254">
        <v>0</v>
      </c>
      <c r="AB75" s="273">
        <f>SUM(AC75:AM75)</f>
        <v>9.5998048210639553</v>
      </c>
      <c r="AC75" s="253">
        <v>3.0371299642014193</v>
      </c>
      <c r="AD75" s="253">
        <v>0</v>
      </c>
      <c r="AE75" s="253">
        <v>0.46289245324047718</v>
      </c>
      <c r="AF75" s="253">
        <v>0.23144622662023859</v>
      </c>
      <c r="AG75" s="253">
        <v>5.0049783614173364</v>
      </c>
      <c r="AH75" s="253">
        <v>0</v>
      </c>
      <c r="AI75" s="253">
        <v>0</v>
      </c>
      <c r="AJ75" s="253">
        <v>0</v>
      </c>
      <c r="AK75" s="253">
        <v>0.86335781558448366</v>
      </c>
      <c r="AL75" s="253">
        <v>0</v>
      </c>
      <c r="AM75" s="254">
        <v>0</v>
      </c>
      <c r="AN75" s="288">
        <f>SUM(AO75:AY75)</f>
        <v>39.632127458181024</v>
      </c>
      <c r="AO75" s="253">
        <v>17.968798514353924</v>
      </c>
      <c r="AP75" s="253">
        <v>0</v>
      </c>
      <c r="AQ75" s="253">
        <v>2.7386451433204178</v>
      </c>
      <c r="AR75" s="253">
        <v>1.3693225716602089</v>
      </c>
      <c r="AS75" s="253">
        <v>16.779426801631796</v>
      </c>
      <c r="AT75" s="253">
        <v>0</v>
      </c>
      <c r="AU75" s="253">
        <v>0</v>
      </c>
      <c r="AV75" s="253">
        <v>0</v>
      </c>
      <c r="AW75" s="253">
        <v>0.77593442721466999</v>
      </c>
      <c r="AX75" s="253">
        <v>0</v>
      </c>
      <c r="AY75" s="254">
        <v>0</v>
      </c>
      <c r="AZ75" s="525">
        <v>-2761</v>
      </c>
      <c r="BA75" s="295">
        <f>SUM(BB75:BL75)+AZ75</f>
        <v>-2708.787429707028</v>
      </c>
      <c r="BB75" s="273">
        <f t="shared" si="49"/>
        <v>22.01537236795464</v>
      </c>
      <c r="BC75" s="273">
        <f t="shared" si="49"/>
        <v>0</v>
      </c>
      <c r="BD75" s="273">
        <f t="shared" si="49"/>
        <v>3.3553880948537826</v>
      </c>
      <c r="BE75" s="273">
        <f t="shared" si="49"/>
        <v>1.6776940474268913</v>
      </c>
      <c r="BF75" s="273">
        <f t="shared" si="49"/>
        <v>23.447898290791152</v>
      </c>
      <c r="BG75" s="273">
        <f t="shared" si="49"/>
        <v>0</v>
      </c>
      <c r="BH75" s="273">
        <f t="shared" si="49"/>
        <v>0</v>
      </c>
      <c r="BI75" s="273">
        <f t="shared" si="49"/>
        <v>0</v>
      </c>
      <c r="BJ75" s="273">
        <f t="shared" si="49"/>
        <v>1.7162174919455975</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47020.760115877187</v>
      </c>
      <c r="E77" s="277">
        <f t="shared" ref="E77:BL77" si="50">SUM(E73:E76)</f>
        <v>17695.90518817148</v>
      </c>
      <c r="F77" s="277">
        <f t="shared" si="50"/>
        <v>3786.8252179359893</v>
      </c>
      <c r="G77" s="277">
        <f t="shared" si="50"/>
        <v>16230.998461019963</v>
      </c>
      <c r="H77" s="277">
        <f t="shared" si="50"/>
        <v>2843.7252530214864</v>
      </c>
      <c r="I77" s="277">
        <f t="shared" si="50"/>
        <v>1.0024703015332685</v>
      </c>
      <c r="J77" s="277">
        <f t="shared" si="50"/>
        <v>3089.165353055062</v>
      </c>
      <c r="K77" s="277">
        <f t="shared" si="50"/>
        <v>0</v>
      </c>
      <c r="L77" s="277">
        <f t="shared" si="50"/>
        <v>256.74186365873607</v>
      </c>
      <c r="M77" s="277">
        <f t="shared" si="50"/>
        <v>3116.3963087129328</v>
      </c>
      <c r="N77" s="277">
        <f t="shared" si="50"/>
        <v>0</v>
      </c>
      <c r="O77" s="283">
        <f t="shared" si="50"/>
        <v>0</v>
      </c>
      <c r="P77" s="277">
        <f t="shared" si="50"/>
        <v>53323.816957792391</v>
      </c>
      <c r="Q77" s="277">
        <f t="shared" si="50"/>
        <v>20595.98287567851</v>
      </c>
      <c r="R77" s="277">
        <f t="shared" si="50"/>
        <v>3396.7726628865062</v>
      </c>
      <c r="S77" s="277">
        <f t="shared" si="50"/>
        <v>17874.061002371473</v>
      </c>
      <c r="T77" s="277">
        <f t="shared" si="50"/>
        <v>3643.6431878196358</v>
      </c>
      <c r="U77" s="277">
        <f t="shared" si="50"/>
        <v>2.0178589170607735</v>
      </c>
      <c r="V77" s="277">
        <f t="shared" si="50"/>
        <v>4300.3316055312634</v>
      </c>
      <c r="W77" s="277">
        <f t="shared" si="50"/>
        <v>0</v>
      </c>
      <c r="X77" s="277">
        <f t="shared" si="50"/>
        <v>254.03353642865204</v>
      </c>
      <c r="Y77" s="277">
        <f>SUM(Y73:Y76)</f>
        <v>3256.9742281593035</v>
      </c>
      <c r="Z77" s="277">
        <f>SUM(Z73:Z76)</f>
        <v>0</v>
      </c>
      <c r="AA77" s="283">
        <f t="shared" si="50"/>
        <v>0</v>
      </c>
      <c r="AB77" s="277">
        <f t="shared" si="50"/>
        <v>52036.609689795347</v>
      </c>
      <c r="AC77" s="277">
        <f t="shared" si="50"/>
        <v>20099.827275285428</v>
      </c>
      <c r="AD77" s="277">
        <f t="shared" si="50"/>
        <v>2229.5426789681983</v>
      </c>
      <c r="AE77" s="277">
        <f t="shared" si="50"/>
        <v>17157.360849912417</v>
      </c>
      <c r="AF77" s="277">
        <f t="shared" si="50"/>
        <v>2811.578293484718</v>
      </c>
      <c r="AG77" s="277">
        <f t="shared" si="50"/>
        <v>1086.2958564751343</v>
      </c>
      <c r="AH77" s="277">
        <f t="shared" si="50"/>
        <v>4290.5014194144887</v>
      </c>
      <c r="AI77" s="277">
        <f t="shared" si="50"/>
        <v>0</v>
      </c>
      <c r="AJ77" s="277">
        <f t="shared" si="50"/>
        <v>481.75607954467694</v>
      </c>
      <c r="AK77" s="277">
        <f t="shared" si="50"/>
        <v>3879.7472367102878</v>
      </c>
      <c r="AL77" s="277">
        <f t="shared" si="50"/>
        <v>0</v>
      </c>
      <c r="AM77" s="283">
        <f t="shared" si="50"/>
        <v>0</v>
      </c>
      <c r="AN77" s="849">
        <f t="shared" si="50"/>
        <v>59753.374504525178</v>
      </c>
      <c r="AO77" s="277">
        <f t="shared" si="50"/>
        <v>22357.250551162237</v>
      </c>
      <c r="AP77" s="277">
        <f t="shared" si="50"/>
        <v>3309.1952066439021</v>
      </c>
      <c r="AQ77" s="277">
        <f t="shared" si="50"/>
        <v>19622.147353484303</v>
      </c>
      <c r="AR77" s="277">
        <f t="shared" si="50"/>
        <v>3512.275926180344</v>
      </c>
      <c r="AS77" s="277">
        <f t="shared" si="50"/>
        <v>16.926014413307751</v>
      </c>
      <c r="AT77" s="277">
        <f t="shared" si="50"/>
        <v>5133.0297491886959</v>
      </c>
      <c r="AU77" s="277">
        <f t="shared" si="50"/>
        <v>0</v>
      </c>
      <c r="AV77" s="277">
        <f t="shared" si="50"/>
        <v>697.84085776099323</v>
      </c>
      <c r="AW77" s="277">
        <f>SUM(AW73:AW76)</f>
        <v>5104.7088456913916</v>
      </c>
      <c r="AX77" s="277">
        <f t="shared" si="50"/>
        <v>0</v>
      </c>
      <c r="AY77" s="283">
        <f t="shared" si="50"/>
        <v>0</v>
      </c>
      <c r="AZ77" s="304">
        <f t="shared" si="50"/>
        <v>-2900.62</v>
      </c>
      <c r="BA77" s="296">
        <f t="shared" si="50"/>
        <v>209233.9412679901</v>
      </c>
      <c r="BB77" s="274">
        <f t="shared" si="50"/>
        <v>80748.965890297652</v>
      </c>
      <c r="BC77" s="274">
        <f t="shared" si="50"/>
        <v>12722.335766434597</v>
      </c>
      <c r="BD77" s="274">
        <f t="shared" si="50"/>
        <v>70884.567666788163</v>
      </c>
      <c r="BE77" s="274">
        <f t="shared" si="50"/>
        <v>12811.222660506184</v>
      </c>
      <c r="BF77" s="274">
        <f t="shared" si="50"/>
        <v>1106.2422001070361</v>
      </c>
      <c r="BG77" s="274">
        <f t="shared" si="50"/>
        <v>16813.028127189511</v>
      </c>
      <c r="BH77" s="274">
        <f t="shared" si="50"/>
        <v>0</v>
      </c>
      <c r="BI77" s="274">
        <f t="shared" si="50"/>
        <v>1690.3723373930584</v>
      </c>
      <c r="BJ77" s="274">
        <f>SUM(BJ73:BJ76)</f>
        <v>15357.826619273916</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22416949.888486721</v>
      </c>
      <c r="E78" s="272">
        <f>E20+SUM(E22:E23,E27)+SUM(E29:E32)+E37+E41+E46+E51+SUM(E56:E57)+SUM(E59:E60)+SUM(E64:E68)+E73</f>
        <v>6402500.9692495242</v>
      </c>
      <c r="F78" s="272">
        <f>F20+SUM(F22:F23,F27)+SUM(F29:F32)+F37+F41+F46+F51+SUM(F56:F57)+SUM(F59:F60)+SUM(F64:F68)+F73</f>
        <v>993174.63261025748</v>
      </c>
      <c r="G78" s="272">
        <f t="shared" ref="G78:O78" si="51">G20+SUM(G22:G23,G27)+SUM(G29:G32)+G37+G41+G46+G51+SUM(G56:G57)+SUM(G59:G60)+SUM(G64:G68)+G73</f>
        <v>7525411.5727069741</v>
      </c>
      <c r="H78" s="272">
        <f t="shared" si="51"/>
        <v>918778.98587330489</v>
      </c>
      <c r="I78" s="272">
        <f t="shared" si="51"/>
        <v>20527.296537652659</v>
      </c>
      <c r="J78" s="272">
        <f t="shared" si="51"/>
        <v>1355447.5407405582</v>
      </c>
      <c r="K78" s="272">
        <f t="shared" si="51"/>
        <v>0</v>
      </c>
      <c r="L78" s="272">
        <f t="shared" si="51"/>
        <v>56301.090284996229</v>
      </c>
      <c r="M78" s="272">
        <f t="shared" si="51"/>
        <v>5144807.8004834522</v>
      </c>
      <c r="N78" s="272">
        <f t="shared" si="51"/>
        <v>0</v>
      </c>
      <c r="O78" s="284">
        <f t="shared" si="51"/>
        <v>0</v>
      </c>
      <c r="P78" s="272">
        <f>P20+SUM(P22:P23,P27)+SUM(P29:P32)+P37+P41+P46+P51+SUM(P56:P57)+SUM(P59:P60)+SUM(P64:P68)+P73</f>
        <v>25545706.735147674</v>
      </c>
      <c r="Q78" s="272">
        <f t="shared" ref="Q78:AA78" si="52">Q20+SUM(Q22:Q23,Q27)+SUM(Q29:Q32)+Q37+Q41+Q46+Q51+SUM(Q56:Q57)+SUM(Q59:Q60)+SUM(Q64:Q68)+Q73</f>
        <v>7249991.8087443281</v>
      </c>
      <c r="R78" s="272">
        <f t="shared" si="52"/>
        <v>925703.81976038357</v>
      </c>
      <c r="S78" s="272">
        <f t="shared" si="52"/>
        <v>8257679.4195854487</v>
      </c>
      <c r="T78" s="272">
        <f t="shared" si="52"/>
        <v>1212644.2772735839</v>
      </c>
      <c r="U78" s="272">
        <f t="shared" si="52"/>
        <v>29457.275903511596</v>
      </c>
      <c r="V78" s="272">
        <f t="shared" si="52"/>
        <v>1628434.3370572426</v>
      </c>
      <c r="W78" s="272">
        <f t="shared" si="52"/>
        <v>0</v>
      </c>
      <c r="X78" s="272">
        <f t="shared" si="52"/>
        <v>102131.38009566122</v>
      </c>
      <c r="Y78" s="272">
        <f t="shared" si="52"/>
        <v>6139664.4167275177</v>
      </c>
      <c r="Z78" s="272">
        <f t="shared" si="52"/>
        <v>0</v>
      </c>
      <c r="AA78" s="284">
        <f t="shared" si="52"/>
        <v>0</v>
      </c>
      <c r="AB78" s="272">
        <f>AB20+SUM(AB22:AB23,AB27)+SUM(AB29:AB32)+AB37+AB41+AB46+AB51+SUM(AB56:AB57)+SUM(AB59:AB60)+SUM(AB64:AB68)+AB73</f>
        <v>24712198.602549341</v>
      </c>
      <c r="AC78" s="272">
        <f t="shared" ref="AC78:AM78" si="53">AC20+SUM(AC22:AC23,AC27)+SUM(AC29:AC32)+AC37+AC41+AC46+AC51+SUM(AC56:AC57)+SUM(AC59:AC60)+SUM(AC64:AC68)+AC73</f>
        <v>6733807.7348260926</v>
      </c>
      <c r="AD78" s="272">
        <f t="shared" si="53"/>
        <v>739326.55449340283</v>
      </c>
      <c r="AE78" s="272">
        <f t="shared" si="53"/>
        <v>7850565.9533687532</v>
      </c>
      <c r="AF78" s="272">
        <f t="shared" si="53"/>
        <v>1046704.9826200313</v>
      </c>
      <c r="AG78" s="272">
        <f t="shared" si="53"/>
        <v>8086.0140141007569</v>
      </c>
      <c r="AH78" s="272">
        <f t="shared" si="53"/>
        <v>1571872.1081324916</v>
      </c>
      <c r="AI78" s="272">
        <f t="shared" si="53"/>
        <v>0</v>
      </c>
      <c r="AJ78" s="272">
        <f t="shared" si="53"/>
        <v>120479.09917334285</v>
      </c>
      <c r="AK78" s="272">
        <f t="shared" si="53"/>
        <v>6641356.1559211221</v>
      </c>
      <c r="AL78" s="272">
        <f t="shared" si="53"/>
        <v>0</v>
      </c>
      <c r="AM78" s="272">
        <f t="shared" si="53"/>
        <v>0</v>
      </c>
      <c r="AN78" s="275">
        <f>AN20+SUM(AN22:AN23,AN27)+SUM(AN29:AN32)+AN37+AN41+AN46+AN51+SUM(AN56:AN57)+SUM(AN59:AN60)+SUM(AN64:AN68)+AN73</f>
        <v>28753366.851153564</v>
      </c>
      <c r="AO78" s="272">
        <f t="shared" ref="AO78:AY78" si="54">AO20+SUM(AO22:AO23,AO27)+SUM(AO29:AO32)+AO37+AO41+AO46+AO51+SUM(AO56:AO57)+SUM(AO59:AO60)+SUM(AO64:AO68)+AO73</f>
        <v>6792500.2821023175</v>
      </c>
      <c r="AP78" s="272">
        <f t="shared" si="54"/>
        <v>862904.98604982835</v>
      </c>
      <c r="AQ78" s="272">
        <f t="shared" si="54"/>
        <v>9967483.1997756585</v>
      </c>
      <c r="AR78" s="272">
        <f t="shared" si="54"/>
        <v>1119697.6566497604</v>
      </c>
      <c r="AS78" s="272">
        <f t="shared" si="54"/>
        <v>6533.0591460520436</v>
      </c>
      <c r="AT78" s="272">
        <f t="shared" si="54"/>
        <v>1776273.4016331993</v>
      </c>
      <c r="AU78" s="272">
        <f t="shared" si="54"/>
        <v>0</v>
      </c>
      <c r="AV78" s="272">
        <f t="shared" si="54"/>
        <v>163949.53077467845</v>
      </c>
      <c r="AW78" s="272">
        <f t="shared" si="54"/>
        <v>8064024.735022069</v>
      </c>
      <c r="AX78" s="272">
        <f t="shared" si="54"/>
        <v>0</v>
      </c>
      <c r="AY78" s="284">
        <f t="shared" si="54"/>
        <v>0</v>
      </c>
      <c r="AZ78" s="297">
        <f>AZ20+SUM(AZ22:AZ23,AZ27)+SUM(AZ29:AZ32)+AZ37+AZ41+AZ46+AZ51+SUM(AZ56:AZ57)+SUM(AZ59:AZ60)+SUM(AZ64:AZ68)+AZ73</f>
        <v>2242910.7203015066</v>
      </c>
      <c r="BA78" s="293">
        <f>BA20+SUM(BA22:BA23,BA27)+SUM(BA29:BA32)+BA37+BA41+BA46+BA51+SUM(BA56:BA57)+SUM(BA59:BA60)+SUM(BA64:BA68)+BA73</f>
        <v>103671132.79763882</v>
      </c>
      <c r="BB78" s="272">
        <f t="shared" ref="BB78:BL78" si="55">BB20+SUM(BB22:BB23,BB27)+SUM(BB29:BB32)+BB37+BB41+BB46+BB51+SUM(BB56:BB57)+SUM(BB59:BB60)+SUM(BB64:BB68)+BB73</f>
        <v>27178800.794922266</v>
      </c>
      <c r="BC78" s="272">
        <f t="shared" si="55"/>
        <v>3521109.9929138725</v>
      </c>
      <c r="BD78" s="272">
        <f t="shared" si="55"/>
        <v>33601140.145436838</v>
      </c>
      <c r="BE78" s="272">
        <f t="shared" si="55"/>
        <v>4297825.90241668</v>
      </c>
      <c r="BF78" s="272">
        <f t="shared" si="55"/>
        <v>64603.645601317054</v>
      </c>
      <c r="BG78" s="272">
        <f t="shared" si="55"/>
        <v>6332027.3875634912</v>
      </c>
      <c r="BH78" s="272">
        <f t="shared" si="55"/>
        <v>0</v>
      </c>
      <c r="BI78" s="272">
        <f t="shared" si="55"/>
        <v>442861.10032867879</v>
      </c>
      <c r="BJ78" s="272">
        <f>BJ20+SUM(BJ22:BJ23,BJ27)+SUM(BJ29:BJ32)+BJ37+BJ41+BJ46+BJ51+SUM(BJ56:BJ57)+SUM(BJ59:BJ60)+SUM(BJ64:BJ68)+BJ73</f>
        <v>25989853.108154163</v>
      </c>
      <c r="BK78" s="272">
        <f t="shared" si="55"/>
        <v>0</v>
      </c>
      <c r="BL78" s="297">
        <f t="shared" si="55"/>
        <v>0</v>
      </c>
    </row>
    <row r="79" spans="1:64" s="209" customFormat="1" x14ac:dyDescent="0.25">
      <c r="A79" s="1540"/>
      <c r="B79" s="126" t="s">
        <v>55</v>
      </c>
      <c r="C79" s="127" t="s">
        <v>173</v>
      </c>
      <c r="D79" s="273">
        <f>D21+D24+D34+D38+D43+D48+D53+D58+D70+D75</f>
        <v>246534.4890491078</v>
      </c>
      <c r="E79" s="273">
        <f>E21+E24+E34+E38+E43+E48+E53+E58+E70+E75</f>
        <v>62325.321676898391</v>
      </c>
      <c r="F79" s="273">
        <f>F21+F24+F34+F38+F43+F48+F53+F58+F70+F75</f>
        <v>7311.5477237051637</v>
      </c>
      <c r="G79" s="273">
        <f t="shared" ref="G79:O79" si="56">G21+G24+G34+G38+G43+G48+G53+G58+G70+G75</f>
        <v>80038.908063803799</v>
      </c>
      <c r="H79" s="273">
        <f t="shared" si="56"/>
        <v>8603.2901587732304</v>
      </c>
      <c r="I79" s="273">
        <f t="shared" si="56"/>
        <v>64.200478511758774</v>
      </c>
      <c r="J79" s="273">
        <f t="shared" si="56"/>
        <v>4132.5573610750425</v>
      </c>
      <c r="K79" s="273">
        <f t="shared" si="56"/>
        <v>0</v>
      </c>
      <c r="L79" s="273">
        <f t="shared" si="56"/>
        <v>470.31645680894007</v>
      </c>
      <c r="M79" s="273">
        <f t="shared" si="56"/>
        <v>83588.34712953151</v>
      </c>
      <c r="N79" s="273">
        <f t="shared" si="56"/>
        <v>0</v>
      </c>
      <c r="O79" s="281">
        <f t="shared" si="56"/>
        <v>0</v>
      </c>
      <c r="P79" s="273">
        <f>P21+P24+P34+P38+P43+P48+P53+P58+P70+P75</f>
        <v>269912.4018624351</v>
      </c>
      <c r="Q79" s="273">
        <f t="shared" ref="Q79:AA79" si="57">Q21+Q24+Q34+Q38+Q43+Q48+Q53+Q58+Q70+Q75</f>
        <v>68845.443022754611</v>
      </c>
      <c r="R79" s="273">
        <f t="shared" si="57"/>
        <v>7709.215168011383</v>
      </c>
      <c r="S79" s="273">
        <f t="shared" si="57"/>
        <v>91013.802785697975</v>
      </c>
      <c r="T79" s="273">
        <f t="shared" si="57"/>
        <v>9395.3234023706718</v>
      </c>
      <c r="U79" s="273">
        <f t="shared" si="57"/>
        <v>81.329894817298651</v>
      </c>
      <c r="V79" s="273">
        <f t="shared" si="57"/>
        <v>5010.2578278122937</v>
      </c>
      <c r="W79" s="273">
        <f t="shared" si="57"/>
        <v>0</v>
      </c>
      <c r="X79" s="273">
        <f t="shared" si="57"/>
        <v>916.609019836225</v>
      </c>
      <c r="Y79" s="273">
        <f t="shared" si="57"/>
        <v>86940.420741134614</v>
      </c>
      <c r="Z79" s="273">
        <f t="shared" si="57"/>
        <v>0</v>
      </c>
      <c r="AA79" s="281">
        <f t="shared" si="57"/>
        <v>0</v>
      </c>
      <c r="AB79" s="273">
        <f>AB21+AB24+AB34+AB38+AB43+AB48+AB53+AB58+AB70+AB75</f>
        <v>414067.38371530687</v>
      </c>
      <c r="AC79" s="273">
        <f t="shared" ref="AC79:AM79" si="58">AC21+AC24+AC34+AC38+AC43+AC48+AC53+AC58+AC70+AC75</f>
        <v>99400.360485568453</v>
      </c>
      <c r="AD79" s="273">
        <f t="shared" si="58"/>
        <v>10557.568319035441</v>
      </c>
      <c r="AE79" s="273">
        <f t="shared" si="58"/>
        <v>141076.29632844459</v>
      </c>
      <c r="AF79" s="273">
        <f t="shared" si="58"/>
        <v>14872.736122257971</v>
      </c>
      <c r="AG79" s="273">
        <f t="shared" si="58"/>
        <v>229.48342672982062</v>
      </c>
      <c r="AH79" s="273">
        <f t="shared" si="58"/>
        <v>13403.753235625451</v>
      </c>
      <c r="AI79" s="273">
        <f t="shared" si="58"/>
        <v>0</v>
      </c>
      <c r="AJ79" s="273">
        <f t="shared" si="58"/>
        <v>1307.3073851160623</v>
      </c>
      <c r="AK79" s="273">
        <f t="shared" si="58"/>
        <v>133219.8784125291</v>
      </c>
      <c r="AL79" s="273">
        <f t="shared" si="58"/>
        <v>0</v>
      </c>
      <c r="AM79" s="281">
        <f t="shared" si="58"/>
        <v>0</v>
      </c>
      <c r="AN79" s="288">
        <f>AN21+AN24+AN34+AN38+AN43+AN48+AN53+AN58+AN70+AN75</f>
        <v>1165419.8764358712</v>
      </c>
      <c r="AO79" s="273">
        <f t="shared" ref="AO79:AY79" si="59">AO21+AO24+AO34+AO38+AO43+AO48+AO53+AO58+AO70+AO75</f>
        <v>263463.43002440885</v>
      </c>
      <c r="AP79" s="273">
        <f t="shared" si="59"/>
        <v>31001.956534099085</v>
      </c>
      <c r="AQ79" s="273">
        <f t="shared" si="59"/>
        <v>423634.22968884557</v>
      </c>
      <c r="AR79" s="273">
        <f t="shared" si="59"/>
        <v>45265.763195925923</v>
      </c>
      <c r="AS79" s="273">
        <f t="shared" si="59"/>
        <v>842.55328486864039</v>
      </c>
      <c r="AT79" s="273">
        <f t="shared" si="59"/>
        <v>55867.209627025324</v>
      </c>
      <c r="AU79" s="273">
        <f t="shared" si="59"/>
        <v>0</v>
      </c>
      <c r="AV79" s="273">
        <f t="shared" si="59"/>
        <v>3705.6743295961487</v>
      </c>
      <c r="AW79" s="273">
        <f t="shared" si="59"/>
        <v>341639.05975110148</v>
      </c>
      <c r="AX79" s="273">
        <f t="shared" si="59"/>
        <v>0</v>
      </c>
      <c r="AY79" s="281">
        <f t="shared" si="59"/>
        <v>0</v>
      </c>
      <c r="AZ79" s="299">
        <f>AZ21+AZ24+AZ34+AZ38+AZ43+AZ48+AZ53+AZ58+AZ70+AZ75</f>
        <v>-2897288.5846446734</v>
      </c>
      <c r="BA79" s="295">
        <f>BA21+BA24+BA34+BA38+BA43+BA48+BA53+BA58+BA70+BA75</f>
        <v>-801354.4335819527</v>
      </c>
      <c r="BB79" s="273">
        <f t="shared" ref="BB79:BL79" si="60">BB21+BB24+BB34+BB38+BB43+BB48+BB53+BB58+BB70+BB75</f>
        <v>494034.55520963034</v>
      </c>
      <c r="BC79" s="273">
        <f t="shared" si="60"/>
        <v>56580.287744851077</v>
      </c>
      <c r="BD79" s="273">
        <f t="shared" si="60"/>
        <v>735763.23686679185</v>
      </c>
      <c r="BE79" s="273">
        <f t="shared" si="60"/>
        <v>78137.112879327789</v>
      </c>
      <c r="BF79" s="273">
        <f t="shared" si="60"/>
        <v>1217.5670849275184</v>
      </c>
      <c r="BG79" s="273">
        <f t="shared" si="60"/>
        <v>78413.778051538116</v>
      </c>
      <c r="BH79" s="273">
        <f t="shared" si="60"/>
        <v>0</v>
      </c>
      <c r="BI79" s="273">
        <f t="shared" si="60"/>
        <v>6399.9071913573753</v>
      </c>
      <c r="BJ79" s="273">
        <f>BJ21+BJ24+BJ34+BJ38+BJ43+BJ48+BJ53+BJ58+BJ70+BJ75</f>
        <v>645387.70603429654</v>
      </c>
      <c r="BK79" s="273">
        <f t="shared" si="60"/>
        <v>0</v>
      </c>
      <c r="BL79" s="299">
        <f t="shared" si="60"/>
        <v>0</v>
      </c>
    </row>
    <row r="80" spans="1:64" s="209" customFormat="1" x14ac:dyDescent="0.25">
      <c r="A80" s="1540"/>
      <c r="B80" s="126" t="s">
        <v>56</v>
      </c>
      <c r="C80" s="127" t="s">
        <v>174</v>
      </c>
      <c r="D80" s="273">
        <f>D25+D33+D42+D47+D52+D61+D69+D74</f>
        <v>43096.649143333489</v>
      </c>
      <c r="E80" s="273">
        <f>E25+E33+E42+E47+E52+E61+E69+E74</f>
        <v>25024.771671099625</v>
      </c>
      <c r="F80" s="273">
        <f>F25+F33+F42+F47+F52+F61+F69+F74</f>
        <v>3673.2687448050578</v>
      </c>
      <c r="G80" s="273">
        <f t="shared" ref="G80:O80" si="61">G25+G33+G42+G47+G52+G61+G69+G74</f>
        <v>10088.900271082148</v>
      </c>
      <c r="H80" s="273">
        <f t="shared" si="61"/>
        <v>1639.4217101976933</v>
      </c>
      <c r="I80" s="273">
        <f t="shared" si="61"/>
        <v>64.369071939170823</v>
      </c>
      <c r="J80" s="273">
        <f t="shared" si="61"/>
        <v>2109.3562621076185</v>
      </c>
      <c r="K80" s="273">
        <f t="shared" si="61"/>
        <v>0</v>
      </c>
      <c r="L80" s="273">
        <f t="shared" si="61"/>
        <v>106.66874778491164</v>
      </c>
      <c r="M80" s="273">
        <f t="shared" si="61"/>
        <v>389.89266431726321</v>
      </c>
      <c r="N80" s="273">
        <f t="shared" si="61"/>
        <v>0</v>
      </c>
      <c r="O80" s="281">
        <f t="shared" si="61"/>
        <v>0</v>
      </c>
      <c r="P80" s="273">
        <f>P25+P33+P42+P47+P52+P61+P69+P74</f>
        <v>45423.926032494011</v>
      </c>
      <c r="Q80" s="273">
        <f t="shared" ref="Q80:AA80" si="62">Q25+Q33+Q42+Q47+Q52+Q61+Q69+Q74</f>
        <v>26158.301796559288</v>
      </c>
      <c r="R80" s="273">
        <f t="shared" si="62"/>
        <v>4161.1883013989554</v>
      </c>
      <c r="S80" s="273">
        <f t="shared" si="62"/>
        <v>10594.966536101148</v>
      </c>
      <c r="T80" s="273">
        <f t="shared" si="62"/>
        <v>1737.5144237183335</v>
      </c>
      <c r="U80" s="273">
        <f t="shared" si="62"/>
        <v>75.403769985885816</v>
      </c>
      <c r="V80" s="273">
        <f t="shared" si="62"/>
        <v>2174.9778103890021</v>
      </c>
      <c r="W80" s="273">
        <f t="shared" si="62"/>
        <v>0</v>
      </c>
      <c r="X80" s="273">
        <f t="shared" si="62"/>
        <v>107.77221758958315</v>
      </c>
      <c r="Y80" s="273">
        <f t="shared" si="62"/>
        <v>413.80117675181242</v>
      </c>
      <c r="Z80" s="273">
        <f t="shared" si="62"/>
        <v>0</v>
      </c>
      <c r="AA80" s="281">
        <f t="shared" si="62"/>
        <v>0</v>
      </c>
      <c r="AB80" s="273">
        <f>AB25+AB33+AB42+AB47+AB52+AB61+AB69+AB74</f>
        <v>48669.554757925856</v>
      </c>
      <c r="AC80" s="273">
        <f t="shared" ref="AC80:AM80" si="63">AC25+AC33+AC42+AC47+AC52+AC61+AC69+AC74</f>
        <v>28069.802418786956</v>
      </c>
      <c r="AD80" s="273">
        <f t="shared" si="63"/>
        <v>4535.0385466046482</v>
      </c>
      <c r="AE80" s="273">
        <f t="shared" si="63"/>
        <v>11241.437026414878</v>
      </c>
      <c r="AF80" s="273">
        <f t="shared" si="63"/>
        <v>1817.320049568702</v>
      </c>
      <c r="AG80" s="273">
        <f t="shared" si="63"/>
        <v>62.52995559805165</v>
      </c>
      <c r="AH80" s="273">
        <f t="shared" si="63"/>
        <v>2360.4268808178335</v>
      </c>
      <c r="AI80" s="273">
        <f t="shared" si="63"/>
        <v>0</v>
      </c>
      <c r="AJ80" s="273">
        <f t="shared" si="63"/>
        <v>108.5078641260308</v>
      </c>
      <c r="AK80" s="273">
        <f t="shared" si="63"/>
        <v>474.49201600874488</v>
      </c>
      <c r="AL80" s="273">
        <f t="shared" si="63"/>
        <v>0</v>
      </c>
      <c r="AM80" s="281">
        <f t="shared" si="63"/>
        <v>0</v>
      </c>
      <c r="AN80" s="288">
        <f>AN25+AN33+AN42+AN47+AN52+AN61+AN69+AN74</f>
        <v>45507.769278591804</v>
      </c>
      <c r="AO80" s="273">
        <f t="shared" ref="AO80:AY80" si="64">AO25+AO33+AO42+AO47+AO52+AO61+AO69+AO74</f>
        <v>26892.011241203789</v>
      </c>
      <c r="AP80" s="273">
        <f t="shared" si="64"/>
        <v>4043.7618945225695</v>
      </c>
      <c r="AQ80" s="273">
        <f t="shared" si="64"/>
        <v>10047.663425681982</v>
      </c>
      <c r="AR80" s="273">
        <f t="shared" si="64"/>
        <v>1687.7563081741794</v>
      </c>
      <c r="AS80" s="273">
        <f t="shared" si="64"/>
        <v>53.334373892455822</v>
      </c>
      <c r="AT80" s="273">
        <f t="shared" si="64"/>
        <v>2137.7121993840092</v>
      </c>
      <c r="AU80" s="273">
        <f t="shared" si="64"/>
        <v>0</v>
      </c>
      <c r="AV80" s="273">
        <f t="shared" si="64"/>
        <v>106.66874778491164</v>
      </c>
      <c r="AW80" s="273">
        <f t="shared" si="64"/>
        <v>538.86108794791562</v>
      </c>
      <c r="AX80" s="273">
        <f t="shared" si="64"/>
        <v>0</v>
      </c>
      <c r="AY80" s="281">
        <f t="shared" si="64"/>
        <v>0</v>
      </c>
      <c r="AZ80" s="299">
        <f>AZ25+AZ33+AZ42+AZ47+AZ52+AZ61+AZ69+AZ74</f>
        <v>0</v>
      </c>
      <c r="BA80" s="295">
        <f>BA25+BA33+BA42+BA47+BA52+BA61+BA69+BA74</f>
        <v>182697.89921234516</v>
      </c>
      <c r="BB80" s="273">
        <f t="shared" ref="BB80:BL80" si="65">BB25+BB33+BB42+BB47+BB52+BB61+BB69+BB74</f>
        <v>106144.88712764965</v>
      </c>
      <c r="BC80" s="273">
        <f t="shared" si="65"/>
        <v>16413.25748733123</v>
      </c>
      <c r="BD80" s="273">
        <f t="shared" si="65"/>
        <v>41972.967259280165</v>
      </c>
      <c r="BE80" s="273">
        <f t="shared" si="65"/>
        <v>6882.0124916589084</v>
      </c>
      <c r="BF80" s="273">
        <f t="shared" si="65"/>
        <v>255.63717141556413</v>
      </c>
      <c r="BG80" s="273">
        <f t="shared" si="65"/>
        <v>8782.4731526984633</v>
      </c>
      <c r="BH80" s="273">
        <f t="shared" si="65"/>
        <v>0</v>
      </c>
      <c r="BI80" s="273">
        <f t="shared" si="65"/>
        <v>429.61757728543722</v>
      </c>
      <c r="BJ80" s="273">
        <f>BJ25+BJ33+BJ42+BJ47+BJ52+BJ61+BJ69+BJ74</f>
        <v>1817.0469450257362</v>
      </c>
      <c r="BK80" s="273">
        <f t="shared" si="65"/>
        <v>0</v>
      </c>
      <c r="BL80" s="299">
        <f t="shared" si="65"/>
        <v>0</v>
      </c>
    </row>
    <row r="81" spans="1:64" s="209" customFormat="1" x14ac:dyDescent="0.25">
      <c r="A81" s="1540"/>
      <c r="B81" s="126" t="s">
        <v>120</v>
      </c>
      <c r="C81" s="127" t="s">
        <v>929</v>
      </c>
      <c r="D81" s="273">
        <f>D26+D35+D39+D44+D49+D54+D62+D71+D76</f>
        <v>546207.67177525524</v>
      </c>
      <c r="E81" s="273">
        <f>E26+E35+E39+E44+E49+E54+E62+E71+E76</f>
        <v>122183.39689909307</v>
      </c>
      <c r="F81" s="273">
        <f>F26+F35+F39+F44+F49+F54+F62+F71+F76</f>
        <v>13393.654879615888</v>
      </c>
      <c r="G81" s="273">
        <f t="shared" ref="G81:O81" si="66">G26+G35+G39+G44+G49+G54+G62+G71+G76</f>
        <v>174933.76205757426</v>
      </c>
      <c r="H81" s="273">
        <f t="shared" si="66"/>
        <v>18561.511341787314</v>
      </c>
      <c r="I81" s="273">
        <f t="shared" si="66"/>
        <v>470.31924736546307</v>
      </c>
      <c r="J81" s="273">
        <f t="shared" si="66"/>
        <v>30350.215631758234</v>
      </c>
      <c r="K81" s="273">
        <f t="shared" si="66"/>
        <v>0</v>
      </c>
      <c r="L81" s="273">
        <f t="shared" si="66"/>
        <v>1563.717156209844</v>
      </c>
      <c r="M81" s="273">
        <f t="shared" si="66"/>
        <v>184751.09456185118</v>
      </c>
      <c r="N81" s="273">
        <f t="shared" si="66"/>
        <v>0</v>
      </c>
      <c r="O81" s="281">
        <f t="shared" si="66"/>
        <v>0</v>
      </c>
      <c r="P81" s="273">
        <f>P26+P35+P39+P44+P49+P54+P62+P71+P76</f>
        <v>-269983.18374969863</v>
      </c>
      <c r="Q81" s="273">
        <f t="shared" ref="Q81:AA81" si="67">Q26+Q35+Q39+Q44+Q49+Q54+Q62+Q71+Q76</f>
        <v>-60393.627187542239</v>
      </c>
      <c r="R81" s="273">
        <f t="shared" si="67"/>
        <v>-6620.3053770567758</v>
      </c>
      <c r="S81" s="273">
        <f t="shared" si="67"/>
        <v>-86467.430734018024</v>
      </c>
      <c r="T81" s="273">
        <f t="shared" si="67"/>
        <v>-9174.7080574215124</v>
      </c>
      <c r="U81" s="273">
        <f t="shared" si="67"/>
        <v>-232.47254541444221</v>
      </c>
      <c r="V81" s="273">
        <f t="shared" si="67"/>
        <v>-15001.707715162807</v>
      </c>
      <c r="W81" s="273">
        <f t="shared" si="67"/>
        <v>0</v>
      </c>
      <c r="X81" s="273">
        <f t="shared" si="67"/>
        <v>-772.92458186356134</v>
      </c>
      <c r="Y81" s="273">
        <f t="shared" si="67"/>
        <v>-91320.007551219285</v>
      </c>
      <c r="Z81" s="273">
        <f t="shared" si="67"/>
        <v>0</v>
      </c>
      <c r="AA81" s="281">
        <f t="shared" si="67"/>
        <v>0</v>
      </c>
      <c r="AB81" s="273">
        <f>AB26+AB35+AB39+AB44+AB49+AB54+AB62+AB71+AB76</f>
        <v>374609.88021377806</v>
      </c>
      <c r="AC81" s="273">
        <f t="shared" ref="AC81:AM81" si="68">AC26+AC35+AC39+AC44+AC49+AC54+AC62+AC71+AC76</f>
        <v>83797.994868360111</v>
      </c>
      <c r="AD81" s="273">
        <f t="shared" si="68"/>
        <v>9185.875097232376</v>
      </c>
      <c r="AE81" s="273">
        <f t="shared" si="68"/>
        <v>119976.19044189749</v>
      </c>
      <c r="AF81" s="273">
        <f t="shared" si="68"/>
        <v>12730.186519962816</v>
      </c>
      <c r="AG81" s="273">
        <f t="shared" si="68"/>
        <v>322.56272846768923</v>
      </c>
      <c r="AH81" s="273">
        <f t="shared" si="68"/>
        <v>20815.325799659258</v>
      </c>
      <c r="AI81" s="273">
        <f t="shared" si="68"/>
        <v>0</v>
      </c>
      <c r="AJ81" s="273">
        <f t="shared" si="68"/>
        <v>1072.4563693368048</v>
      </c>
      <c r="AK81" s="273">
        <f t="shared" si="68"/>
        <v>126709.28838886155</v>
      </c>
      <c r="AL81" s="273">
        <f t="shared" si="68"/>
        <v>0</v>
      </c>
      <c r="AM81" s="281">
        <f t="shared" si="68"/>
        <v>0</v>
      </c>
      <c r="AN81" s="288">
        <f>AN26+AN35+AN39+AN44+AN49+AN54+AN62+AN71+AN76</f>
        <v>135516.90529591098</v>
      </c>
      <c r="AO81" s="273">
        <f t="shared" ref="AO81:AZ81" si="69">AO26+AO35+AO39+AO44+AO49+AO54+AO62+AO71+AO76</f>
        <v>30314.323071463714</v>
      </c>
      <c r="AP81" s="273">
        <f t="shared" si="69"/>
        <v>3323.0339917925157</v>
      </c>
      <c r="AQ81" s="273">
        <f t="shared" si="69"/>
        <v>43401.957333854654</v>
      </c>
      <c r="AR81" s="273">
        <f t="shared" si="69"/>
        <v>4605.2055008281986</v>
      </c>
      <c r="AS81" s="273">
        <f t="shared" si="69"/>
        <v>116.68860068720298</v>
      </c>
      <c r="AT81" s="273">
        <f t="shared" si="69"/>
        <v>7530.0430770437724</v>
      </c>
      <c r="AU81" s="273">
        <f t="shared" si="69"/>
        <v>0</v>
      </c>
      <c r="AV81" s="273">
        <f t="shared" si="69"/>
        <v>387.96619073280618</v>
      </c>
      <c r="AW81" s="273">
        <f t="shared" si="69"/>
        <v>45837.687529508112</v>
      </c>
      <c r="AX81" s="273">
        <f t="shared" si="69"/>
        <v>0</v>
      </c>
      <c r="AY81" s="281">
        <f t="shared" si="69"/>
        <v>0</v>
      </c>
      <c r="AZ81" s="299">
        <f t="shared" si="69"/>
        <v>0</v>
      </c>
      <c r="BA81" s="295">
        <f>BA26+BA35+BA39+BA44+BA49+BA54+BA62+BA71+BA76</f>
        <v>786351.27353524556</v>
      </c>
      <c r="BB81" s="273">
        <f t="shared" ref="BB81:BL81" si="70">BB26+BB35+BB39+BB44+BB49+BB54+BB62+BB71+BB76</f>
        <v>175902.08765137466</v>
      </c>
      <c r="BC81" s="273">
        <f t="shared" si="70"/>
        <v>19282.258591584003</v>
      </c>
      <c r="BD81" s="273">
        <f t="shared" si="70"/>
        <v>251844.47909930837</v>
      </c>
      <c r="BE81" s="273">
        <f t="shared" si="70"/>
        <v>26722.195305156813</v>
      </c>
      <c r="BF81" s="273">
        <f t="shared" si="70"/>
        <v>677.09803110591304</v>
      </c>
      <c r="BG81" s="273">
        <f t="shared" si="70"/>
        <v>43693.876793298456</v>
      </c>
      <c r="BH81" s="273">
        <f t="shared" si="70"/>
        <v>0</v>
      </c>
      <c r="BI81" s="273">
        <f t="shared" si="70"/>
        <v>2251.2151344158938</v>
      </c>
      <c r="BJ81" s="273">
        <f>BJ26+BJ35+BJ39+BJ44+BJ49+BJ54+BJ62+BJ71+BJ76</f>
        <v>265978.06292900158</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23252788.698454417</v>
      </c>
      <c r="E84" s="285">
        <f t="shared" ref="E84:BL84" si="72">SUM(E78:E83)</f>
        <v>6612034.4594966155</v>
      </c>
      <c r="F84" s="285">
        <f t="shared" si="72"/>
        <v>1017553.1039583836</v>
      </c>
      <c r="G84" s="285">
        <f t="shared" si="72"/>
        <v>7790473.1430994347</v>
      </c>
      <c r="H84" s="285">
        <f t="shared" si="72"/>
        <v>947583.20908406307</v>
      </c>
      <c r="I84" s="285">
        <f t="shared" si="72"/>
        <v>21126.18533546905</v>
      </c>
      <c r="J84" s="285">
        <f t="shared" si="72"/>
        <v>1392039.6699954991</v>
      </c>
      <c r="K84" s="285">
        <f t="shared" si="72"/>
        <v>0</v>
      </c>
      <c r="L84" s="285">
        <f t="shared" si="72"/>
        <v>58441.792645799927</v>
      </c>
      <c r="M84" s="285">
        <f t="shared" si="72"/>
        <v>5413537.134839152</v>
      </c>
      <c r="N84" s="285">
        <f t="shared" si="72"/>
        <v>0</v>
      </c>
      <c r="O84" s="286">
        <f t="shared" si="72"/>
        <v>0</v>
      </c>
      <c r="P84" s="278">
        <f t="shared" si="72"/>
        <v>25591059.879292905</v>
      </c>
      <c r="Q84" s="285">
        <f t="shared" si="72"/>
        <v>7284601.9263760997</v>
      </c>
      <c r="R84" s="285">
        <f t="shared" si="72"/>
        <v>930953.91785273713</v>
      </c>
      <c r="S84" s="285">
        <f t="shared" si="72"/>
        <v>8272820.7581732301</v>
      </c>
      <c r="T84" s="285">
        <f t="shared" si="72"/>
        <v>1214602.4070422514</v>
      </c>
      <c r="U84" s="285">
        <f t="shared" si="72"/>
        <v>29381.537022900338</v>
      </c>
      <c r="V84" s="285">
        <f t="shared" si="72"/>
        <v>1620617.8649802811</v>
      </c>
      <c r="W84" s="285">
        <f t="shared" si="72"/>
        <v>0</v>
      </c>
      <c r="X84" s="285">
        <f t="shared" si="72"/>
        <v>102382.83675122345</v>
      </c>
      <c r="Y84" s="285">
        <f>SUM(Y78:Y83)</f>
        <v>6135698.6310941847</v>
      </c>
      <c r="Z84" s="285">
        <f t="shared" si="72"/>
        <v>0</v>
      </c>
      <c r="AA84" s="286">
        <f t="shared" si="72"/>
        <v>0</v>
      </c>
      <c r="AB84" s="278">
        <f t="shared" si="72"/>
        <v>25549545.421236351</v>
      </c>
      <c r="AC84" s="285">
        <f t="shared" si="72"/>
        <v>6945075.8925988087</v>
      </c>
      <c r="AD84" s="285">
        <f t="shared" si="72"/>
        <v>763605.03645627538</v>
      </c>
      <c r="AE84" s="285">
        <f t="shared" si="72"/>
        <v>8122859.8771655103</v>
      </c>
      <c r="AF84" s="285">
        <f t="shared" si="72"/>
        <v>1076125.2253118209</v>
      </c>
      <c r="AG84" s="285">
        <f t="shared" si="72"/>
        <v>8700.5901248963164</v>
      </c>
      <c r="AH84" s="285">
        <f t="shared" si="72"/>
        <v>1608451.6140485941</v>
      </c>
      <c r="AI84" s="285">
        <f t="shared" si="72"/>
        <v>0</v>
      </c>
      <c r="AJ84" s="285">
        <f t="shared" si="72"/>
        <v>122967.37079192176</v>
      </c>
      <c r="AK84" s="285">
        <f t="shared" si="72"/>
        <v>6901759.8147385214</v>
      </c>
      <c r="AL84" s="285">
        <f t="shared" si="72"/>
        <v>0</v>
      </c>
      <c r="AM84" s="286">
        <f t="shared" si="72"/>
        <v>0</v>
      </c>
      <c r="AN84" s="850">
        <f t="shared" si="72"/>
        <v>30099811.402163941</v>
      </c>
      <c r="AO84" s="285">
        <f t="shared" si="72"/>
        <v>7113170.0464393944</v>
      </c>
      <c r="AP84" s="285">
        <f t="shared" si="72"/>
        <v>901273.73847024248</v>
      </c>
      <c r="AQ84" s="285">
        <f t="shared" si="72"/>
        <v>10444567.050224042</v>
      </c>
      <c r="AR84" s="285">
        <f t="shared" si="72"/>
        <v>1171256.3816546886</v>
      </c>
      <c r="AS84" s="285">
        <f t="shared" si="72"/>
        <v>7545.635405500343</v>
      </c>
      <c r="AT84" s="285">
        <f t="shared" si="72"/>
        <v>1841808.3665366524</v>
      </c>
      <c r="AU84" s="285">
        <f t="shared" si="72"/>
        <v>0</v>
      </c>
      <c r="AV84" s="285">
        <f t="shared" si="72"/>
        <v>168149.84004279232</v>
      </c>
      <c r="AW84" s="285">
        <f>SUM(AW78:AW83)</f>
        <v>8452040.3433906268</v>
      </c>
      <c r="AX84" s="285">
        <f t="shared" si="72"/>
        <v>0</v>
      </c>
      <c r="AY84" s="286">
        <f t="shared" si="72"/>
        <v>0</v>
      </c>
      <c r="AZ84" s="856">
        <f t="shared" si="72"/>
        <v>-654377.86434316682</v>
      </c>
      <c r="BA84" s="305">
        <f t="shared" si="72"/>
        <v>103838827.53680447</v>
      </c>
      <c r="BB84" s="278">
        <f t="shared" si="72"/>
        <v>27954882.32491092</v>
      </c>
      <c r="BC84" s="278">
        <f t="shared" si="72"/>
        <v>3613385.7967376383</v>
      </c>
      <c r="BD84" s="278">
        <f t="shared" si="72"/>
        <v>34630720.828662224</v>
      </c>
      <c r="BE84" s="278">
        <f t="shared" si="72"/>
        <v>4409567.2230928233</v>
      </c>
      <c r="BF84" s="278">
        <f t="shared" si="72"/>
        <v>66753.947888766052</v>
      </c>
      <c r="BG84" s="278">
        <f t="shared" si="72"/>
        <v>6462917.5155610265</v>
      </c>
      <c r="BH84" s="278">
        <f t="shared" si="72"/>
        <v>0</v>
      </c>
      <c r="BI84" s="278">
        <f t="shared" si="72"/>
        <v>451941.84023173753</v>
      </c>
      <c r="BJ84" s="278">
        <f>SUM(BJ78:BJ83)</f>
        <v>26903035.924062483</v>
      </c>
      <c r="BK84" s="278">
        <f t="shared" si="72"/>
        <v>0</v>
      </c>
      <c r="BL84" s="306">
        <f t="shared" si="72"/>
        <v>0</v>
      </c>
    </row>
    <row r="85" spans="1:64" x14ac:dyDescent="0.25">
      <c r="A85" s="1540"/>
      <c r="B85" s="126" t="s">
        <v>168</v>
      </c>
      <c r="C85" s="127" t="s">
        <v>40</v>
      </c>
      <c r="D85" s="272">
        <f>SUM(E85:O85)</f>
        <v>729.56173614243789</v>
      </c>
      <c r="E85" s="251">
        <v>391.55249775485674</v>
      </c>
      <c r="F85" s="251">
        <v>56.555914211731185</v>
      </c>
      <c r="G85" s="251">
        <v>203.1622072015939</v>
      </c>
      <c r="H85" s="251">
        <v>32.420531588640415</v>
      </c>
      <c r="I85" s="251">
        <v>1.5669044216032355</v>
      </c>
      <c r="J85" s="251">
        <v>32.216132568787444</v>
      </c>
      <c r="K85" s="251">
        <v>0</v>
      </c>
      <c r="L85" s="251">
        <v>2.5965844700853618</v>
      </c>
      <c r="M85" s="251">
        <v>9.4909639251395994</v>
      </c>
      <c r="N85" s="251">
        <v>0</v>
      </c>
      <c r="O85" s="252">
        <v>0</v>
      </c>
      <c r="P85" s="272">
        <f>SUM(Q85:AA85)</f>
        <v>487.32887674809183</v>
      </c>
      <c r="Q85" s="251">
        <v>266.21078375342688</v>
      </c>
      <c r="R85" s="251">
        <v>37.227492371653902</v>
      </c>
      <c r="S85" s="251">
        <v>132.84735820763731</v>
      </c>
      <c r="T85" s="251">
        <v>21.1941290091852</v>
      </c>
      <c r="U85" s="251">
        <v>1.1726846010480338</v>
      </c>
      <c r="V85" s="251">
        <v>20.564883613500889</v>
      </c>
      <c r="W85" s="251">
        <v>0</v>
      </c>
      <c r="X85" s="251">
        <v>1.6760809175954827</v>
      </c>
      <c r="Y85" s="251">
        <v>6.4354642740440884</v>
      </c>
      <c r="Z85" s="251">
        <v>0</v>
      </c>
      <c r="AA85" s="252">
        <v>0</v>
      </c>
      <c r="AB85" s="272">
        <f>SUM(AC85:AM85)</f>
        <v>1844.7792248414933</v>
      </c>
      <c r="AC85" s="251">
        <v>1017.1317463813616</v>
      </c>
      <c r="AD85" s="251">
        <v>138.99774593017733</v>
      </c>
      <c r="AE85" s="251">
        <v>492.49168043091288</v>
      </c>
      <c r="AF85" s="251">
        <v>78.62742268619013</v>
      </c>
      <c r="AG85" s="251">
        <v>3.5787581945521616</v>
      </c>
      <c r="AH85" s="251">
        <v>80.585213933798073</v>
      </c>
      <c r="AI85" s="251">
        <v>0</v>
      </c>
      <c r="AJ85" s="251">
        <v>6.2101980434875736</v>
      </c>
      <c r="AK85" s="251">
        <v>27.156459241013458</v>
      </c>
      <c r="AL85" s="251">
        <v>0</v>
      </c>
      <c r="AM85" s="252">
        <v>0</v>
      </c>
      <c r="AN85" s="275">
        <f>SUM(AO85:AY85)</f>
        <v>-5260.9810233704347</v>
      </c>
      <c r="AO85" s="251">
        <v>-2928.2806398618422</v>
      </c>
      <c r="AP85" s="251">
        <v>-398.84214243708789</v>
      </c>
      <c r="AQ85" s="251">
        <v>-1372.1441462861865</v>
      </c>
      <c r="AR85" s="251">
        <v>-228.52343607725621</v>
      </c>
      <c r="AS85" s="251">
        <v>-8.4315262674814626</v>
      </c>
      <c r="AT85" s="251">
        <v>-222.70859037554487</v>
      </c>
      <c r="AU85" s="251">
        <v>0</v>
      </c>
      <c r="AV85" s="251">
        <v>-16.863052534962925</v>
      </c>
      <c r="AW85" s="251">
        <v>-85.187489530071332</v>
      </c>
      <c r="AX85" s="251">
        <v>0</v>
      </c>
      <c r="AY85" s="252">
        <v>0</v>
      </c>
      <c r="AZ85" s="854">
        <v>0</v>
      </c>
      <c r="BA85" s="293">
        <f>SUM(BB85:BL85)+AZ85</f>
        <v>-2199.3111856384112</v>
      </c>
      <c r="BB85" s="273">
        <f t="shared" ref="BB85:BL86" si="73">E85+Q85+AC85+AO85</f>
        <v>-1253.385611972197</v>
      </c>
      <c r="BC85" s="273">
        <f t="shared" si="73"/>
        <v>-166.06098992352548</v>
      </c>
      <c r="BD85" s="273">
        <f t="shared" si="73"/>
        <v>-543.6429004460424</v>
      </c>
      <c r="BE85" s="273">
        <f t="shared" si="73"/>
        <v>-96.281352793240472</v>
      </c>
      <c r="BF85" s="273">
        <f t="shared" si="73"/>
        <v>-2.1131790502780312</v>
      </c>
      <c r="BG85" s="273">
        <f t="shared" si="73"/>
        <v>-89.342360259458474</v>
      </c>
      <c r="BH85" s="273">
        <f t="shared" si="73"/>
        <v>0</v>
      </c>
      <c r="BI85" s="273">
        <f t="shared" si="73"/>
        <v>-6.3801891037945069</v>
      </c>
      <c r="BJ85" s="273">
        <f t="shared" si="73"/>
        <v>-42.104602089874184</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729.56173614243789</v>
      </c>
      <c r="E87" s="273">
        <f t="shared" ref="E87:O87" si="74">SUM(E85:E86)</f>
        <v>391.55249775485674</v>
      </c>
      <c r="F87" s="273">
        <f t="shared" si="74"/>
        <v>56.555914211731185</v>
      </c>
      <c r="G87" s="273">
        <f t="shared" si="74"/>
        <v>203.1622072015939</v>
      </c>
      <c r="H87" s="273">
        <f t="shared" si="74"/>
        <v>32.420531588640415</v>
      </c>
      <c r="I87" s="273">
        <f t="shared" si="74"/>
        <v>1.5669044216032355</v>
      </c>
      <c r="J87" s="273">
        <f t="shared" si="74"/>
        <v>32.216132568787444</v>
      </c>
      <c r="K87" s="273">
        <f t="shared" si="74"/>
        <v>0</v>
      </c>
      <c r="L87" s="273">
        <f t="shared" si="74"/>
        <v>2.5965844700853618</v>
      </c>
      <c r="M87" s="273">
        <f t="shared" si="74"/>
        <v>9.4909639251395994</v>
      </c>
      <c r="N87" s="273">
        <f t="shared" si="74"/>
        <v>0</v>
      </c>
      <c r="O87" s="281">
        <f t="shared" si="74"/>
        <v>0</v>
      </c>
      <c r="P87" s="273">
        <f>SUM(P85:P86)</f>
        <v>487.32887674809183</v>
      </c>
      <c r="Q87" s="273">
        <f t="shared" ref="Q87:AA87" si="75">SUM(Q85:Q86)</f>
        <v>266.21078375342688</v>
      </c>
      <c r="R87" s="273">
        <f t="shared" si="75"/>
        <v>37.227492371653902</v>
      </c>
      <c r="S87" s="273">
        <f t="shared" si="75"/>
        <v>132.84735820763731</v>
      </c>
      <c r="T87" s="273">
        <f t="shared" si="75"/>
        <v>21.1941290091852</v>
      </c>
      <c r="U87" s="273">
        <f t="shared" si="75"/>
        <v>1.1726846010480338</v>
      </c>
      <c r="V87" s="273">
        <f t="shared" si="75"/>
        <v>20.564883613500889</v>
      </c>
      <c r="W87" s="273">
        <f t="shared" si="75"/>
        <v>0</v>
      </c>
      <c r="X87" s="273">
        <f t="shared" si="75"/>
        <v>1.6760809175954827</v>
      </c>
      <c r="Y87" s="273">
        <f t="shared" si="75"/>
        <v>6.4354642740440884</v>
      </c>
      <c r="Z87" s="273">
        <f t="shared" si="75"/>
        <v>0</v>
      </c>
      <c r="AA87" s="281">
        <f t="shared" si="75"/>
        <v>0</v>
      </c>
      <c r="AB87" s="273">
        <f>SUM(AB85:AB86)</f>
        <v>1844.7792248414933</v>
      </c>
      <c r="AC87" s="273">
        <f t="shared" ref="AC87:AM87" si="76">SUM(AC85:AC86)</f>
        <v>1017.1317463813616</v>
      </c>
      <c r="AD87" s="273">
        <f t="shared" si="76"/>
        <v>138.99774593017733</v>
      </c>
      <c r="AE87" s="273">
        <f t="shared" si="76"/>
        <v>492.49168043091288</v>
      </c>
      <c r="AF87" s="273">
        <f t="shared" si="76"/>
        <v>78.62742268619013</v>
      </c>
      <c r="AG87" s="273">
        <f t="shared" si="76"/>
        <v>3.5787581945521616</v>
      </c>
      <c r="AH87" s="273">
        <f t="shared" si="76"/>
        <v>80.585213933798073</v>
      </c>
      <c r="AI87" s="273">
        <f t="shared" si="76"/>
        <v>0</v>
      </c>
      <c r="AJ87" s="273">
        <f t="shared" si="76"/>
        <v>6.2101980434875736</v>
      </c>
      <c r="AK87" s="273">
        <f t="shared" si="76"/>
        <v>27.156459241013458</v>
      </c>
      <c r="AL87" s="273">
        <f t="shared" si="76"/>
        <v>0</v>
      </c>
      <c r="AM87" s="281">
        <f t="shared" si="76"/>
        <v>0</v>
      </c>
      <c r="AN87" s="288">
        <f>SUM(AN85:AN86)</f>
        <v>-5260.9810233704347</v>
      </c>
      <c r="AO87" s="273">
        <f>SUM(AO85:AO86)</f>
        <v>-2928.2806398618422</v>
      </c>
      <c r="AP87" s="273">
        <f t="shared" ref="AP87:AZ87" si="77">SUM(AP85:AP86)</f>
        <v>-398.84214243708789</v>
      </c>
      <c r="AQ87" s="273">
        <f t="shared" si="77"/>
        <v>-1372.1441462861865</v>
      </c>
      <c r="AR87" s="273">
        <f t="shared" si="77"/>
        <v>-228.52343607725621</v>
      </c>
      <c r="AS87" s="273">
        <f t="shared" si="77"/>
        <v>-8.4315262674814626</v>
      </c>
      <c r="AT87" s="273">
        <f t="shared" si="77"/>
        <v>-222.70859037554487</v>
      </c>
      <c r="AU87" s="273">
        <f t="shared" si="77"/>
        <v>0</v>
      </c>
      <c r="AV87" s="273">
        <f t="shared" si="77"/>
        <v>-16.863052534962925</v>
      </c>
      <c r="AW87" s="273">
        <f t="shared" si="77"/>
        <v>-85.187489530071332</v>
      </c>
      <c r="AX87" s="273">
        <f t="shared" si="77"/>
        <v>0</v>
      </c>
      <c r="AY87" s="281">
        <f t="shared" si="77"/>
        <v>0</v>
      </c>
      <c r="AZ87" s="299">
        <f t="shared" si="77"/>
        <v>0</v>
      </c>
      <c r="BA87" s="295">
        <f>SUM(BA85:BA86)</f>
        <v>-2199.3111856384112</v>
      </c>
      <c r="BB87" s="273">
        <f>SUM(BB85:BB86)</f>
        <v>-1253.385611972197</v>
      </c>
      <c r="BC87" s="273">
        <f>F87+R87+AD87+AP87</f>
        <v>-166.06098992352548</v>
      </c>
      <c r="BD87" s="273">
        <f>SUM(BD85:BD86)</f>
        <v>-543.6429004460424</v>
      </c>
      <c r="BE87" s="273">
        <f>H87+T87+AF87+AR87</f>
        <v>-96.281352793240472</v>
      </c>
      <c r="BF87" s="273">
        <f t="shared" ref="BF87:BL87" si="78">SUM(BF85:BF86)</f>
        <v>-2.1131790502780312</v>
      </c>
      <c r="BG87" s="273">
        <f t="shared" si="78"/>
        <v>-89.342360259458474</v>
      </c>
      <c r="BH87" s="273">
        <f t="shared" si="78"/>
        <v>0</v>
      </c>
      <c r="BI87" s="273">
        <f t="shared" si="78"/>
        <v>-6.3801891037945069</v>
      </c>
      <c r="BJ87" s="273">
        <f>SUM(BJ85:BJ86)</f>
        <v>-42.104602089874184</v>
      </c>
      <c r="BK87" s="273">
        <f t="shared" si="78"/>
        <v>0</v>
      </c>
      <c r="BL87" s="299">
        <f t="shared" si="78"/>
        <v>0</v>
      </c>
    </row>
    <row r="88" spans="1:64" s="209" customFormat="1" ht="24.75" x14ac:dyDescent="0.25">
      <c r="A88" s="1541"/>
      <c r="B88" s="129" t="s">
        <v>171</v>
      </c>
      <c r="C88" s="130" t="s">
        <v>325</v>
      </c>
      <c r="D88" s="274">
        <f>D84+D87</f>
        <v>23253518.260190561</v>
      </c>
      <c r="E88" s="274">
        <f t="shared" ref="E88:O88" si="79">E84+E87</f>
        <v>6612426.0119943703</v>
      </c>
      <c r="F88" s="274">
        <f t="shared" si="79"/>
        <v>1017609.6598725953</v>
      </c>
      <c r="G88" s="274">
        <f t="shared" si="79"/>
        <v>7790676.3053066367</v>
      </c>
      <c r="H88" s="274">
        <f t="shared" si="79"/>
        <v>947615.62961565168</v>
      </c>
      <c r="I88" s="274">
        <f t="shared" si="79"/>
        <v>21127.752239890655</v>
      </c>
      <c r="J88" s="274">
        <f t="shared" si="79"/>
        <v>1392071.886128068</v>
      </c>
      <c r="K88" s="274">
        <f t="shared" si="79"/>
        <v>0</v>
      </c>
      <c r="L88" s="274">
        <f t="shared" si="79"/>
        <v>58444.389230270011</v>
      </c>
      <c r="M88" s="274">
        <f t="shared" si="79"/>
        <v>5413546.6258030767</v>
      </c>
      <c r="N88" s="274">
        <f t="shared" si="79"/>
        <v>0</v>
      </c>
      <c r="O88" s="282">
        <f t="shared" si="79"/>
        <v>0</v>
      </c>
      <c r="P88" s="274">
        <f>P84+P87</f>
        <v>25591547.208169654</v>
      </c>
      <c r="Q88" s="274">
        <f t="shared" ref="Q88:AA88" si="80">Q84+Q87</f>
        <v>7284868.1371598532</v>
      </c>
      <c r="R88" s="274">
        <f t="shared" si="80"/>
        <v>930991.14534510882</v>
      </c>
      <c r="S88" s="274">
        <f t="shared" si="80"/>
        <v>8272953.6055314373</v>
      </c>
      <c r="T88" s="274">
        <f t="shared" si="80"/>
        <v>1214623.6011712607</v>
      </c>
      <c r="U88" s="274">
        <f t="shared" si="80"/>
        <v>29382.709707501388</v>
      </c>
      <c r="V88" s="274">
        <f t="shared" si="80"/>
        <v>1620638.4298638946</v>
      </c>
      <c r="W88" s="274">
        <f t="shared" si="80"/>
        <v>0</v>
      </c>
      <c r="X88" s="274">
        <f t="shared" si="80"/>
        <v>102384.51283214104</v>
      </c>
      <c r="Y88" s="274">
        <f t="shared" si="80"/>
        <v>6135705.0665584588</v>
      </c>
      <c r="Z88" s="274">
        <f t="shared" si="80"/>
        <v>0</v>
      </c>
      <c r="AA88" s="282">
        <f t="shared" si="80"/>
        <v>0</v>
      </c>
      <c r="AB88" s="274">
        <f>AB84+AB87</f>
        <v>25551390.200461194</v>
      </c>
      <c r="AC88" s="274">
        <f t="shared" ref="AC88:AM88" si="81">AC84+AC87</f>
        <v>6946093.0243451903</v>
      </c>
      <c r="AD88" s="274">
        <f t="shared" si="81"/>
        <v>763744.0342022056</v>
      </c>
      <c r="AE88" s="274">
        <f t="shared" si="81"/>
        <v>8123352.3688459415</v>
      </c>
      <c r="AF88" s="274">
        <f t="shared" si="81"/>
        <v>1076203.8527345071</v>
      </c>
      <c r="AG88" s="274">
        <f t="shared" si="81"/>
        <v>8704.1688830908679</v>
      </c>
      <c r="AH88" s="274">
        <f t="shared" si="81"/>
        <v>1608532.199262528</v>
      </c>
      <c r="AI88" s="274">
        <f t="shared" si="81"/>
        <v>0</v>
      </c>
      <c r="AJ88" s="274">
        <f t="shared" si="81"/>
        <v>122973.58098996524</v>
      </c>
      <c r="AK88" s="274">
        <f t="shared" si="81"/>
        <v>6901786.9711977625</v>
      </c>
      <c r="AL88" s="274">
        <f t="shared" si="81"/>
        <v>0</v>
      </c>
      <c r="AM88" s="282">
        <f t="shared" si="81"/>
        <v>0</v>
      </c>
      <c r="AN88" s="276">
        <f>AN84+AN87</f>
        <v>30094550.42114057</v>
      </c>
      <c r="AO88" s="274">
        <f>AO84+AO87</f>
        <v>7110241.7657995326</v>
      </c>
      <c r="AP88" s="274">
        <f t="shared" ref="AP88:AZ88" si="82">AP84+AP87</f>
        <v>900874.89632780536</v>
      </c>
      <c r="AQ88" s="274">
        <f t="shared" si="82"/>
        <v>10443194.906077756</v>
      </c>
      <c r="AR88" s="274">
        <f t="shared" si="82"/>
        <v>1171027.8582186115</v>
      </c>
      <c r="AS88" s="274">
        <f t="shared" si="82"/>
        <v>7537.2038792328613</v>
      </c>
      <c r="AT88" s="274">
        <f t="shared" si="82"/>
        <v>1841585.6579462769</v>
      </c>
      <c r="AU88" s="274">
        <f t="shared" si="82"/>
        <v>0</v>
      </c>
      <c r="AV88" s="274">
        <f t="shared" si="82"/>
        <v>168132.97699025736</v>
      </c>
      <c r="AW88" s="274">
        <f t="shared" si="82"/>
        <v>8451955.1559010968</v>
      </c>
      <c r="AX88" s="274">
        <f t="shared" si="82"/>
        <v>0</v>
      </c>
      <c r="AY88" s="282">
        <f t="shared" si="82"/>
        <v>0</v>
      </c>
      <c r="AZ88" s="298">
        <f t="shared" si="82"/>
        <v>-654377.86434316682</v>
      </c>
      <c r="BA88" s="307">
        <f>BA84+BA87</f>
        <v>103836628.22561882</v>
      </c>
      <c r="BB88" s="277">
        <f>BB84+BB87</f>
        <v>27953628.939298946</v>
      </c>
      <c r="BC88" s="277">
        <f t="shared" ref="BC88:BL88" si="83">BC84+BC87</f>
        <v>3613219.735747715</v>
      </c>
      <c r="BD88" s="277">
        <f t="shared" si="83"/>
        <v>34630177.18576178</v>
      </c>
      <c r="BE88" s="277">
        <f t="shared" si="83"/>
        <v>4409470.9417400304</v>
      </c>
      <c r="BF88" s="277">
        <f t="shared" si="83"/>
        <v>66751.834709715768</v>
      </c>
      <c r="BG88" s="277">
        <f t="shared" si="83"/>
        <v>6462828.1732007675</v>
      </c>
      <c r="BH88" s="277">
        <f t="shared" si="83"/>
        <v>0</v>
      </c>
      <c r="BI88" s="277">
        <f t="shared" si="83"/>
        <v>451935.46004263376</v>
      </c>
      <c r="BJ88" s="277">
        <f>BJ84+BJ87</f>
        <v>26902993.819460392</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1606858.2573496278</v>
      </c>
      <c r="E91" s="253">
        <v>-747.54400490954083</v>
      </c>
      <c r="F91" s="253">
        <v>1607605.8013545373</v>
      </c>
      <c r="G91" s="302"/>
      <c r="H91" s="302"/>
      <c r="I91" s="302"/>
      <c r="J91" s="302"/>
      <c r="K91" s="302"/>
      <c r="L91" s="302"/>
      <c r="M91" s="302"/>
      <c r="N91" s="302"/>
      <c r="O91" s="374"/>
      <c r="P91" s="273">
        <f t="shared" ref="P91:P97" si="85">Q91+R91</f>
        <v>1642397.6351068111</v>
      </c>
      <c r="Q91" s="253">
        <v>-764.07766533607924</v>
      </c>
      <c r="R91" s="253">
        <v>1643161.712772147</v>
      </c>
      <c r="S91" s="302"/>
      <c r="T91" s="302"/>
      <c r="U91" s="302"/>
      <c r="V91" s="302"/>
      <c r="W91" s="302"/>
      <c r="X91" s="302"/>
      <c r="Y91" s="302"/>
      <c r="Z91" s="302"/>
      <c r="AA91" s="374"/>
      <c r="AB91" s="273">
        <f t="shared" ref="AB91:AB97" si="86">AC91+AD91</f>
        <v>1700847.9558377897</v>
      </c>
      <c r="AC91" s="253">
        <v>-791.26997470601248</v>
      </c>
      <c r="AD91" s="253">
        <v>1701639.2258124957</v>
      </c>
      <c r="AE91" s="302"/>
      <c r="AF91" s="302"/>
      <c r="AG91" s="302"/>
      <c r="AH91" s="302"/>
      <c r="AI91" s="302"/>
      <c r="AJ91" s="302"/>
      <c r="AK91" s="302"/>
      <c r="AL91" s="302"/>
      <c r="AM91" s="374"/>
      <c r="AN91" s="288">
        <f t="shared" ref="AN91:AN97" si="87">AO91+AP91</f>
        <v>1701974.8354212807</v>
      </c>
      <c r="AO91" s="253">
        <v>-791.79422261216143</v>
      </c>
      <c r="AP91" s="253">
        <v>1702766.6296438929</v>
      </c>
      <c r="AQ91" s="302"/>
      <c r="AR91" s="302"/>
      <c r="AS91" s="302"/>
      <c r="AT91" s="302"/>
      <c r="AU91" s="302"/>
      <c r="AV91" s="302"/>
      <c r="AW91" s="302"/>
      <c r="AX91" s="302"/>
      <c r="AY91" s="374"/>
      <c r="AZ91" s="525"/>
      <c r="BA91" s="295">
        <f t="shared" ref="BA91:BA97" si="88">BB91+BC91+AZ91</f>
        <v>6652078.6837155093</v>
      </c>
      <c r="BB91" s="273">
        <f t="shared" ref="BB91:BC96" si="89">E91+Q91+AC91+AO91</f>
        <v>-3094.6858675637936</v>
      </c>
      <c r="BC91" s="273">
        <f t="shared" si="89"/>
        <v>6655173.3695830731</v>
      </c>
      <c r="BD91" s="302"/>
      <c r="BE91" s="302"/>
      <c r="BF91" s="302"/>
      <c r="BG91" s="302"/>
      <c r="BH91" s="302"/>
      <c r="BI91" s="302"/>
      <c r="BJ91" s="302"/>
      <c r="BK91" s="302"/>
      <c r="BL91" s="303"/>
    </row>
    <row r="92" spans="1:64" x14ac:dyDescent="0.25">
      <c r="A92" s="1526"/>
      <c r="B92" s="126" t="s">
        <v>123</v>
      </c>
      <c r="C92" s="127" t="s">
        <v>98</v>
      </c>
      <c r="D92" s="273">
        <f t="shared" si="84"/>
        <v>102859.00426982502</v>
      </c>
      <c r="E92" s="253">
        <v>82577.268224988016</v>
      </c>
      <c r="F92" s="253">
        <v>20281.736044837005</v>
      </c>
      <c r="G92" s="302"/>
      <c r="H92" s="302"/>
      <c r="I92" s="302"/>
      <c r="J92" s="302"/>
      <c r="K92" s="302"/>
      <c r="L92" s="302"/>
      <c r="M92" s="302"/>
      <c r="N92" s="302"/>
      <c r="O92" s="374"/>
      <c r="P92" s="273">
        <f t="shared" si="85"/>
        <v>105133.96846890911</v>
      </c>
      <c r="Q92" s="253">
        <v>84403.655036756158</v>
      </c>
      <c r="R92" s="253">
        <v>20730.313432152951</v>
      </c>
      <c r="S92" s="302"/>
      <c r="T92" s="302"/>
      <c r="U92" s="302"/>
      <c r="V92" s="302"/>
      <c r="W92" s="302"/>
      <c r="X92" s="302"/>
      <c r="Y92" s="302"/>
      <c r="Z92" s="302"/>
      <c r="AA92" s="374"/>
      <c r="AB92" s="273">
        <f t="shared" si="86"/>
        <v>108875.51926353668</v>
      </c>
      <c r="AC92" s="253">
        <v>87407.44693362189</v>
      </c>
      <c r="AD92" s="253">
        <v>21468.07232991479</v>
      </c>
      <c r="AE92" s="302"/>
      <c r="AF92" s="302"/>
      <c r="AG92" s="302"/>
      <c r="AH92" s="302"/>
      <c r="AI92" s="302"/>
      <c r="AJ92" s="302"/>
      <c r="AK92" s="302"/>
      <c r="AL92" s="302"/>
      <c r="AM92" s="374"/>
      <c r="AN92" s="288">
        <f t="shared" si="87"/>
        <v>108947.65363591192</v>
      </c>
      <c r="AO92" s="253">
        <v>87465.357852147266</v>
      </c>
      <c r="AP92" s="253">
        <v>21482.29578376465</v>
      </c>
      <c r="AQ92" s="302"/>
      <c r="AR92" s="302"/>
      <c r="AS92" s="302"/>
      <c r="AT92" s="302"/>
      <c r="AU92" s="302"/>
      <c r="AV92" s="302"/>
      <c r="AW92" s="302"/>
      <c r="AX92" s="302"/>
      <c r="AY92" s="374"/>
      <c r="AZ92" s="525"/>
      <c r="BA92" s="295">
        <f t="shared" si="88"/>
        <v>425816.14563818276</v>
      </c>
      <c r="BB92" s="273">
        <f t="shared" si="89"/>
        <v>341853.72804751334</v>
      </c>
      <c r="BC92" s="273">
        <f t="shared" si="89"/>
        <v>83962.4175906694</v>
      </c>
      <c r="BD92" s="302"/>
      <c r="BE92" s="302"/>
      <c r="BF92" s="302"/>
      <c r="BG92" s="302"/>
      <c r="BH92" s="302"/>
      <c r="BI92" s="302"/>
      <c r="BJ92" s="302"/>
      <c r="BK92" s="302"/>
      <c r="BL92" s="303"/>
    </row>
    <row r="93" spans="1:64" x14ac:dyDescent="0.25">
      <c r="A93" s="1526"/>
      <c r="B93" s="126" t="s">
        <v>124</v>
      </c>
      <c r="C93" s="127" t="s">
        <v>99</v>
      </c>
      <c r="D93" s="273">
        <f t="shared" si="84"/>
        <v>105184.25942946278</v>
      </c>
      <c r="E93" s="253">
        <v>83747.308390337668</v>
      </c>
      <c r="F93" s="253">
        <v>21436.951039125117</v>
      </c>
      <c r="G93" s="302"/>
      <c r="H93" s="302"/>
      <c r="I93" s="302"/>
      <c r="J93" s="302"/>
      <c r="K93" s="302"/>
      <c r="L93" s="302"/>
      <c r="M93" s="302"/>
      <c r="N93" s="302"/>
      <c r="O93" s="374"/>
      <c r="P93" s="273">
        <f t="shared" si="85"/>
        <v>107510.65201130697</v>
      </c>
      <c r="Q93" s="253">
        <v>85599.573339917435</v>
      </c>
      <c r="R93" s="253">
        <v>21911.07867138954</v>
      </c>
      <c r="S93" s="302"/>
      <c r="T93" s="302"/>
      <c r="U93" s="302"/>
      <c r="V93" s="302"/>
      <c r="W93" s="302"/>
      <c r="X93" s="302"/>
      <c r="Y93" s="302"/>
      <c r="Z93" s="302"/>
      <c r="AA93" s="374"/>
      <c r="AB93" s="273">
        <f t="shared" si="86"/>
        <v>111336.78519472992</v>
      </c>
      <c r="AC93" s="253">
        <v>88645.926067908134</v>
      </c>
      <c r="AD93" s="253">
        <v>22690.859126821779</v>
      </c>
      <c r="AE93" s="302"/>
      <c r="AF93" s="302"/>
      <c r="AG93" s="302"/>
      <c r="AH93" s="302"/>
      <c r="AI93" s="302"/>
      <c r="AJ93" s="302"/>
      <c r="AK93" s="302"/>
      <c r="AL93" s="302"/>
      <c r="AM93" s="374"/>
      <c r="AN93" s="288">
        <f t="shared" si="87"/>
        <v>111410.55025391515</v>
      </c>
      <c r="AO93" s="253">
        <v>88704.657528238095</v>
      </c>
      <c r="AP93" s="253">
        <v>22705.892725677058</v>
      </c>
      <c r="AQ93" s="302"/>
      <c r="AR93" s="302"/>
      <c r="AS93" s="302"/>
      <c r="AT93" s="302"/>
      <c r="AU93" s="302"/>
      <c r="AV93" s="302"/>
      <c r="AW93" s="302"/>
      <c r="AX93" s="302"/>
      <c r="AY93" s="374"/>
      <c r="AZ93" s="525"/>
      <c r="BA93" s="295">
        <f t="shared" si="88"/>
        <v>435442.24688941479</v>
      </c>
      <c r="BB93" s="273">
        <f t="shared" si="89"/>
        <v>346697.46532640129</v>
      </c>
      <c r="BC93" s="273">
        <f t="shared" si="89"/>
        <v>88744.781563013501</v>
      </c>
      <c r="BD93" s="302"/>
      <c r="BE93" s="302"/>
      <c r="BF93" s="302"/>
      <c r="BG93" s="302"/>
      <c r="BH93" s="302"/>
      <c r="BI93" s="302"/>
      <c r="BJ93" s="302"/>
      <c r="BK93" s="302"/>
      <c r="BL93" s="303"/>
    </row>
    <row r="94" spans="1:64" x14ac:dyDescent="0.25">
      <c r="A94" s="1526"/>
      <c r="B94" s="132" t="s">
        <v>125</v>
      </c>
      <c r="C94" s="127" t="s">
        <v>100</v>
      </c>
      <c r="D94" s="273">
        <f t="shared" si="84"/>
        <v>86228.027704856446</v>
      </c>
      <c r="E94" s="253">
        <v>40466.66860721555</v>
      </c>
      <c r="F94" s="253">
        <v>45761.359097640903</v>
      </c>
      <c r="G94" s="302"/>
      <c r="H94" s="302"/>
      <c r="I94" s="302"/>
      <c r="J94" s="302"/>
      <c r="K94" s="302"/>
      <c r="L94" s="302"/>
      <c r="M94" s="302"/>
      <c r="N94" s="302"/>
      <c r="O94" s="374"/>
      <c r="P94" s="273">
        <f t="shared" si="85"/>
        <v>88135.159485673503</v>
      </c>
      <c r="Q94" s="253">
        <v>41361.682349484705</v>
      </c>
      <c r="R94" s="253">
        <v>46773.477136188791</v>
      </c>
      <c r="S94" s="302"/>
      <c r="T94" s="302"/>
      <c r="U94" s="302"/>
      <c r="V94" s="302"/>
      <c r="W94" s="302"/>
      <c r="X94" s="302"/>
      <c r="Y94" s="302"/>
      <c r="Z94" s="302"/>
      <c r="AA94" s="374"/>
      <c r="AB94" s="273">
        <f t="shared" si="86"/>
        <v>91271.749693487916</v>
      </c>
      <c r="AC94" s="253">
        <v>42833.678867029019</v>
      </c>
      <c r="AD94" s="253">
        <v>48438.07082645889</v>
      </c>
      <c r="AE94" s="302"/>
      <c r="AF94" s="302"/>
      <c r="AG94" s="302"/>
      <c r="AH94" s="302"/>
      <c r="AI94" s="302"/>
      <c r="AJ94" s="302"/>
      <c r="AK94" s="302"/>
      <c r="AL94" s="302"/>
      <c r="AM94" s="374"/>
      <c r="AN94" s="288">
        <f t="shared" si="87"/>
        <v>91332.220866661315</v>
      </c>
      <c r="AO94" s="253">
        <v>42862.0578870557</v>
      </c>
      <c r="AP94" s="253">
        <v>48470.162979605608</v>
      </c>
      <c r="AQ94" s="302"/>
      <c r="AR94" s="302"/>
      <c r="AS94" s="302"/>
      <c r="AT94" s="302"/>
      <c r="AU94" s="302"/>
      <c r="AV94" s="302"/>
      <c r="AW94" s="302"/>
      <c r="AX94" s="302"/>
      <c r="AY94" s="374"/>
      <c r="AZ94" s="525"/>
      <c r="BA94" s="295">
        <f t="shared" si="88"/>
        <v>356967.15775067918</v>
      </c>
      <c r="BB94" s="273">
        <f t="shared" si="89"/>
        <v>167524.08771078498</v>
      </c>
      <c r="BC94" s="273">
        <f t="shared" si="89"/>
        <v>189443.0700398942</v>
      </c>
      <c r="BD94" s="302"/>
      <c r="BE94" s="302"/>
      <c r="BF94" s="302"/>
      <c r="BG94" s="302"/>
      <c r="BH94" s="302"/>
      <c r="BI94" s="302"/>
      <c r="BJ94" s="302"/>
      <c r="BK94" s="302"/>
      <c r="BL94" s="303"/>
    </row>
    <row r="95" spans="1:64" x14ac:dyDescent="0.25">
      <c r="A95" s="1526"/>
      <c r="B95" s="132" t="s">
        <v>126</v>
      </c>
      <c r="C95" s="127" t="s">
        <v>101</v>
      </c>
      <c r="D95" s="273">
        <f t="shared" si="84"/>
        <v>118526.21791814607</v>
      </c>
      <c r="E95" s="253">
        <v>6081.1420057910627</v>
      </c>
      <c r="F95" s="253">
        <v>112445.07591235501</v>
      </c>
      <c r="G95" s="302"/>
      <c r="H95" s="302"/>
      <c r="I95" s="302"/>
      <c r="J95" s="302"/>
      <c r="K95" s="302"/>
      <c r="L95" s="302"/>
      <c r="M95" s="302"/>
      <c r="N95" s="302"/>
      <c r="O95" s="374"/>
      <c r="P95" s="273">
        <f t="shared" si="85"/>
        <v>121147.69869497024</v>
      </c>
      <c r="Q95" s="253">
        <v>6215.6404918587486</v>
      </c>
      <c r="R95" s="253">
        <v>114932.05820311149</v>
      </c>
      <c r="S95" s="302"/>
      <c r="T95" s="302"/>
      <c r="U95" s="302"/>
      <c r="V95" s="302"/>
      <c r="W95" s="302"/>
      <c r="X95" s="302"/>
      <c r="Y95" s="302"/>
      <c r="Z95" s="302"/>
      <c r="AA95" s="374"/>
      <c r="AB95" s="273">
        <f t="shared" si="86"/>
        <v>125459.15268953258</v>
      </c>
      <c r="AC95" s="253">
        <v>6436.84525526793</v>
      </c>
      <c r="AD95" s="253">
        <v>119022.30743426464</v>
      </c>
      <c r="AE95" s="302"/>
      <c r="AF95" s="302"/>
      <c r="AG95" s="302"/>
      <c r="AH95" s="302"/>
      <c r="AI95" s="302"/>
      <c r="AJ95" s="302"/>
      <c r="AK95" s="302"/>
      <c r="AL95" s="302"/>
      <c r="AM95" s="374"/>
      <c r="AN95" s="288">
        <f t="shared" si="87"/>
        <v>125542.2743802414</v>
      </c>
      <c r="AO95" s="253">
        <v>6441.1099218863401</v>
      </c>
      <c r="AP95" s="253">
        <v>119101.16445835507</v>
      </c>
      <c r="AQ95" s="302"/>
      <c r="AR95" s="302"/>
      <c r="AS95" s="302"/>
      <c r="AT95" s="302"/>
      <c r="AU95" s="302"/>
      <c r="AV95" s="302"/>
      <c r="AW95" s="302"/>
      <c r="AX95" s="302"/>
      <c r="AY95" s="374"/>
      <c r="AZ95" s="525"/>
      <c r="BA95" s="295">
        <f t="shared" si="88"/>
        <v>490675.34368289029</v>
      </c>
      <c r="BB95" s="273">
        <f t="shared" si="89"/>
        <v>25174.737674804084</v>
      </c>
      <c r="BC95" s="273">
        <f t="shared" si="89"/>
        <v>465500.60600808618</v>
      </c>
      <c r="BD95" s="302"/>
      <c r="BE95" s="302"/>
      <c r="BF95" s="302"/>
      <c r="BG95" s="302"/>
      <c r="BH95" s="302"/>
      <c r="BI95" s="302"/>
      <c r="BJ95" s="302"/>
      <c r="BK95" s="302"/>
      <c r="BL95" s="303"/>
    </row>
    <row r="96" spans="1:64" x14ac:dyDescent="0.25">
      <c r="A96" s="1526"/>
      <c r="B96" s="126" t="s">
        <v>127</v>
      </c>
      <c r="C96" s="127" t="s">
        <v>28</v>
      </c>
      <c r="D96" s="273">
        <f t="shared" si="84"/>
        <v>48053.835154672335</v>
      </c>
      <c r="E96" s="253">
        <v>48053.835154672335</v>
      </c>
      <c r="F96" s="253">
        <v>0</v>
      </c>
      <c r="G96" s="302"/>
      <c r="H96" s="302"/>
      <c r="I96" s="302"/>
      <c r="J96" s="302"/>
      <c r="K96" s="302"/>
      <c r="L96" s="302"/>
      <c r="M96" s="302"/>
      <c r="N96" s="302"/>
      <c r="O96" s="374"/>
      <c r="P96" s="273">
        <f t="shared" si="85"/>
        <v>49116.656590497172</v>
      </c>
      <c r="Q96" s="253">
        <v>49116.656590497172</v>
      </c>
      <c r="R96" s="253">
        <v>0</v>
      </c>
      <c r="S96" s="302"/>
      <c r="T96" s="302"/>
      <c r="U96" s="302"/>
      <c r="V96" s="302"/>
      <c r="W96" s="302"/>
      <c r="X96" s="302"/>
      <c r="Y96" s="302"/>
      <c r="Z96" s="302"/>
      <c r="AA96" s="374"/>
      <c r="AB96" s="273">
        <f t="shared" si="86"/>
        <v>50864.640312332711</v>
      </c>
      <c r="AC96" s="253">
        <v>50864.640312332711</v>
      </c>
      <c r="AD96" s="253">
        <v>0</v>
      </c>
      <c r="AE96" s="302"/>
      <c r="AF96" s="302"/>
      <c r="AG96" s="302"/>
      <c r="AH96" s="302"/>
      <c r="AI96" s="302"/>
      <c r="AJ96" s="302"/>
      <c r="AK96" s="302"/>
      <c r="AL96" s="302"/>
      <c r="AM96" s="374"/>
      <c r="AN96" s="288">
        <f t="shared" si="87"/>
        <v>50898.340164511057</v>
      </c>
      <c r="AO96" s="253">
        <v>50898.340164511057</v>
      </c>
      <c r="AP96" s="253">
        <v>0</v>
      </c>
      <c r="AQ96" s="302"/>
      <c r="AR96" s="302"/>
      <c r="AS96" s="302"/>
      <c r="AT96" s="302"/>
      <c r="AU96" s="302"/>
      <c r="AV96" s="302"/>
      <c r="AW96" s="302"/>
      <c r="AX96" s="302"/>
      <c r="AY96" s="374"/>
      <c r="AZ96" s="525"/>
      <c r="BA96" s="295">
        <f t="shared" si="88"/>
        <v>198933.47222201328</v>
      </c>
      <c r="BB96" s="273">
        <f t="shared" si="89"/>
        <v>198933.47222201328</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2067709.6018265905</v>
      </c>
      <c r="E97" s="274">
        <f>SUM(E91:E96)</f>
        <v>260178.67837809509</v>
      </c>
      <c r="F97" s="274">
        <f>SUM(F91:F96)</f>
        <v>1807530.9234484953</v>
      </c>
      <c r="G97" s="334"/>
      <c r="H97" s="334"/>
      <c r="I97" s="334"/>
      <c r="J97" s="334"/>
      <c r="K97" s="334"/>
      <c r="L97" s="334"/>
      <c r="M97" s="334"/>
      <c r="N97" s="334"/>
      <c r="O97" s="375"/>
      <c r="P97" s="274">
        <f t="shared" si="85"/>
        <v>2113441.7703581676</v>
      </c>
      <c r="Q97" s="274">
        <f>SUM(Q91:Q96)</f>
        <v>265933.1301431781</v>
      </c>
      <c r="R97" s="274">
        <f>SUM(R91:R96)</f>
        <v>1847508.6402149897</v>
      </c>
      <c r="S97" s="334"/>
      <c r="T97" s="334"/>
      <c r="U97" s="334"/>
      <c r="V97" s="334"/>
      <c r="W97" s="334"/>
      <c r="X97" s="334"/>
      <c r="Y97" s="334"/>
      <c r="Z97" s="334"/>
      <c r="AA97" s="375"/>
      <c r="AB97" s="274">
        <f t="shared" si="86"/>
        <v>2188655.8029914098</v>
      </c>
      <c r="AC97" s="274">
        <f>SUM(AC91:AC96)</f>
        <v>275397.26746145368</v>
      </c>
      <c r="AD97" s="274">
        <f>SUM(AD91:AD96)</f>
        <v>1913258.535529956</v>
      </c>
      <c r="AE97" s="334"/>
      <c r="AF97" s="334"/>
      <c r="AG97" s="334"/>
      <c r="AH97" s="334"/>
      <c r="AI97" s="334"/>
      <c r="AJ97" s="334"/>
      <c r="AK97" s="334"/>
      <c r="AL97" s="334"/>
      <c r="AM97" s="375"/>
      <c r="AN97" s="276">
        <f t="shared" si="87"/>
        <v>2190105.8747225218</v>
      </c>
      <c r="AO97" s="274">
        <f>SUM(AO91:AO96)</f>
        <v>275579.72913122631</v>
      </c>
      <c r="AP97" s="274">
        <f>SUM(AP91:AP96)</f>
        <v>1914526.1455912953</v>
      </c>
      <c r="AQ97" s="334"/>
      <c r="AR97" s="334"/>
      <c r="AS97" s="334"/>
      <c r="AT97" s="334"/>
      <c r="AU97" s="334"/>
      <c r="AV97" s="334"/>
      <c r="AW97" s="334"/>
      <c r="AX97" s="334"/>
      <c r="AY97" s="375"/>
      <c r="AZ97" s="298">
        <f>SUM(AZ91:AZ96)</f>
        <v>0</v>
      </c>
      <c r="BA97" s="296">
        <f t="shared" si="88"/>
        <v>8559913.0498986896</v>
      </c>
      <c r="BB97" s="274">
        <f>SUM(BB91:BB96)</f>
        <v>1077088.8051139531</v>
      </c>
      <c r="BC97" s="274">
        <f>SUM(BC91:BC96)</f>
        <v>7482824.244784737</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25321227.862017151</v>
      </c>
      <c r="E105" s="302"/>
      <c r="F105" s="302"/>
      <c r="G105" s="302"/>
      <c r="H105" s="302"/>
      <c r="I105" s="302"/>
      <c r="J105" s="302"/>
      <c r="K105" s="302"/>
      <c r="L105" s="302"/>
      <c r="M105" s="302"/>
      <c r="N105" s="302"/>
      <c r="O105" s="374"/>
      <c r="P105" s="273">
        <f>P88+P97+P104</f>
        <v>27704988.978527822</v>
      </c>
      <c r="Q105" s="302"/>
      <c r="R105" s="302"/>
      <c r="S105" s="302"/>
      <c r="T105" s="302"/>
      <c r="U105" s="302"/>
      <c r="V105" s="302"/>
      <c r="W105" s="302"/>
      <c r="X105" s="302"/>
      <c r="Y105" s="302"/>
      <c r="Z105" s="302"/>
      <c r="AA105" s="374"/>
      <c r="AB105" s="273">
        <f>AB88+AB97+AB104</f>
        <v>27740046.003452603</v>
      </c>
      <c r="AC105" s="302"/>
      <c r="AD105" s="302"/>
      <c r="AE105" s="302"/>
      <c r="AF105" s="302"/>
      <c r="AG105" s="302"/>
      <c r="AH105" s="302"/>
      <c r="AI105" s="302"/>
      <c r="AJ105" s="302"/>
      <c r="AK105" s="302"/>
      <c r="AL105" s="302"/>
      <c r="AM105" s="374"/>
      <c r="AN105" s="288">
        <f>AN88+AN97+AN104</f>
        <v>32284656.295863092</v>
      </c>
      <c r="AO105" s="302"/>
      <c r="AP105" s="302"/>
      <c r="AQ105" s="302"/>
      <c r="AR105" s="302"/>
      <c r="AS105" s="302"/>
      <c r="AT105" s="302"/>
      <c r="AU105" s="302"/>
      <c r="AV105" s="302"/>
      <c r="AW105" s="302"/>
      <c r="AX105" s="302"/>
      <c r="AY105" s="374"/>
      <c r="AZ105" s="299">
        <f>AZ88+AZ97+AZ104</f>
        <v>-654377.86434316682</v>
      </c>
      <c r="BA105" s="295">
        <f>BA88+BA97+BA104</f>
        <v>112396541.27551751</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4328431.7853351831</v>
      </c>
      <c r="E106" s="337"/>
      <c r="F106" s="337"/>
      <c r="G106" s="337"/>
      <c r="H106" s="337"/>
      <c r="I106" s="337"/>
      <c r="J106" s="337"/>
      <c r="K106" s="337"/>
      <c r="L106" s="337"/>
      <c r="M106" s="337"/>
      <c r="N106" s="337"/>
      <c r="O106" s="565"/>
      <c r="P106" s="343">
        <f>P17-P105</f>
        <v>3419745.5586565472</v>
      </c>
      <c r="Q106" s="337"/>
      <c r="R106" s="337"/>
      <c r="S106" s="337"/>
      <c r="T106" s="337"/>
      <c r="U106" s="337"/>
      <c r="V106" s="337"/>
      <c r="W106" s="337"/>
      <c r="X106" s="337"/>
      <c r="Y106" s="337"/>
      <c r="Z106" s="337"/>
      <c r="AA106" s="565"/>
      <c r="AB106" s="343">
        <f>AB17-AB105</f>
        <v>4778350.8460601643</v>
      </c>
      <c r="AC106" s="337"/>
      <c r="AD106" s="337"/>
      <c r="AE106" s="337"/>
      <c r="AF106" s="337"/>
      <c r="AG106" s="337"/>
      <c r="AH106" s="337"/>
      <c r="AI106" s="337"/>
      <c r="AJ106" s="337"/>
      <c r="AK106" s="337"/>
      <c r="AL106" s="337"/>
      <c r="AM106" s="565"/>
      <c r="AN106" s="343">
        <f>AN17-AN105</f>
        <v>-388104.2927910015</v>
      </c>
      <c r="AO106" s="337"/>
      <c r="AP106" s="337"/>
      <c r="AQ106" s="337"/>
      <c r="AR106" s="337"/>
      <c r="AS106" s="337"/>
      <c r="AT106" s="337"/>
      <c r="AU106" s="337"/>
      <c r="AV106" s="337"/>
      <c r="AW106" s="337"/>
      <c r="AX106" s="337"/>
      <c r="AY106" s="565"/>
      <c r="AZ106" s="857">
        <f>AZ17-AZ105</f>
        <v>2149314.8421708224</v>
      </c>
      <c r="BA106" s="344">
        <f>BA17-BA105</f>
        <v>14287738.739431709</v>
      </c>
      <c r="BB106" s="337"/>
      <c r="BC106" s="337"/>
      <c r="BD106" s="337"/>
      <c r="BE106" s="337"/>
      <c r="BF106" s="337"/>
      <c r="BG106" s="337"/>
      <c r="BH106" s="337"/>
      <c r="BI106" s="337"/>
      <c r="BJ106" s="337"/>
      <c r="BK106" s="337"/>
      <c r="BL106" s="338"/>
    </row>
    <row r="107" spans="1:64" x14ac:dyDescent="0.25">
      <c r="A107" s="266"/>
      <c r="B107" s="126" t="s">
        <v>270</v>
      </c>
      <c r="C107" s="127" t="s">
        <v>26</v>
      </c>
      <c r="D107" s="257">
        <v>1189885.8977886417</v>
      </c>
      <c r="E107" s="339"/>
      <c r="F107" s="339"/>
      <c r="G107" s="339"/>
      <c r="H107" s="339"/>
      <c r="I107" s="339"/>
      <c r="J107" s="339"/>
      <c r="K107" s="339"/>
      <c r="L107" s="339"/>
      <c r="M107" s="339"/>
      <c r="N107" s="339"/>
      <c r="O107" s="376"/>
      <c r="P107" s="257">
        <v>940088.05407468474</v>
      </c>
      <c r="Q107" s="339"/>
      <c r="R107" s="339"/>
      <c r="S107" s="339"/>
      <c r="T107" s="339"/>
      <c r="U107" s="339"/>
      <c r="V107" s="339"/>
      <c r="W107" s="339"/>
      <c r="X107" s="339"/>
      <c r="Y107" s="339"/>
      <c r="Z107" s="339"/>
      <c r="AA107" s="376"/>
      <c r="AB107" s="257">
        <v>1313568.6475819391</v>
      </c>
      <c r="AC107" s="339"/>
      <c r="AD107" s="339"/>
      <c r="AE107" s="339"/>
      <c r="AF107" s="339"/>
      <c r="AG107" s="339"/>
      <c r="AH107" s="339"/>
      <c r="AI107" s="339"/>
      <c r="AJ107" s="339"/>
      <c r="AK107" s="339"/>
      <c r="AL107" s="339"/>
      <c r="AM107" s="339"/>
      <c r="AN107" s="257">
        <v>-106689.8700882463</v>
      </c>
      <c r="AO107" s="339"/>
      <c r="AP107" s="339"/>
      <c r="AQ107" s="339"/>
      <c r="AR107" s="339"/>
      <c r="AS107" s="339"/>
      <c r="AT107" s="339"/>
      <c r="AU107" s="339"/>
      <c r="AV107" s="339"/>
      <c r="AW107" s="339"/>
      <c r="AX107" s="339"/>
      <c r="AY107" s="376"/>
      <c r="AZ107" s="257">
        <v>590846.65011275909</v>
      </c>
      <c r="BA107" s="295">
        <f>D107+P107+AB107+AN107+AZ107</f>
        <v>3927699.3794697784</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3138545.8875465412</v>
      </c>
      <c r="E108" s="341"/>
      <c r="F108" s="341"/>
      <c r="G108" s="341"/>
      <c r="H108" s="341"/>
      <c r="I108" s="341"/>
      <c r="J108" s="341"/>
      <c r="K108" s="341"/>
      <c r="L108" s="341"/>
      <c r="M108" s="341"/>
      <c r="N108" s="341"/>
      <c r="O108" s="1117"/>
      <c r="P108" s="556">
        <f>P106-P107</f>
        <v>2479657.5045818626</v>
      </c>
      <c r="Q108" s="341"/>
      <c r="R108" s="341"/>
      <c r="S108" s="341"/>
      <c r="T108" s="341"/>
      <c r="U108" s="341"/>
      <c r="V108" s="341"/>
      <c r="W108" s="341"/>
      <c r="X108" s="341"/>
      <c r="Y108" s="341"/>
      <c r="Z108" s="341"/>
      <c r="AA108" s="1117"/>
      <c r="AB108" s="556">
        <f>AB106-AB107</f>
        <v>3464782.1984782252</v>
      </c>
      <c r="AC108" s="341"/>
      <c r="AD108" s="341"/>
      <c r="AE108" s="341"/>
      <c r="AF108" s="341"/>
      <c r="AG108" s="341"/>
      <c r="AH108" s="341"/>
      <c r="AI108" s="341"/>
      <c r="AJ108" s="341"/>
      <c r="AK108" s="341"/>
      <c r="AL108" s="341"/>
      <c r="AM108" s="341"/>
      <c r="AN108" s="549">
        <f>AN106-AN107</f>
        <v>-281414.4227027552</v>
      </c>
      <c r="AO108" s="341"/>
      <c r="AP108" s="341"/>
      <c r="AQ108" s="341"/>
      <c r="AR108" s="341"/>
      <c r="AS108" s="341"/>
      <c r="AT108" s="341"/>
      <c r="AU108" s="341"/>
      <c r="AV108" s="341"/>
      <c r="AW108" s="341"/>
      <c r="AX108" s="341"/>
      <c r="AY108" s="1117"/>
      <c r="AZ108" s="578">
        <f>AZ106-AZ107</f>
        <v>1558468.1920580633</v>
      </c>
      <c r="BA108" s="346">
        <f>BA106-BA107</f>
        <v>10360039.359961931</v>
      </c>
      <c r="BB108" s="517"/>
      <c r="BC108" s="517"/>
      <c r="BD108" s="517"/>
      <c r="BE108" s="517"/>
      <c r="BF108" s="517"/>
      <c r="BG108" s="517"/>
      <c r="BH108" s="517"/>
      <c r="BI108" s="517"/>
      <c r="BJ108" s="341"/>
      <c r="BK108" s="517"/>
      <c r="BL108" s="474"/>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19759.177419353</v>
      </c>
      <c r="E9" s="736">
        <v>10889.470046082</v>
      </c>
      <c r="F9" s="736">
        <v>1566.3559907829999</v>
      </c>
      <c r="G9" s="736">
        <v>5476.0691244230002</v>
      </c>
      <c r="H9" s="736">
        <v>824</v>
      </c>
      <c r="I9" s="736">
        <v>42</v>
      </c>
      <c r="J9" s="736">
        <v>594</v>
      </c>
      <c r="K9" s="736">
        <v>0</v>
      </c>
      <c r="L9" s="736">
        <v>82.25</v>
      </c>
      <c r="M9" s="736">
        <v>285.03225806500001</v>
      </c>
      <c r="N9" s="736">
        <v>0</v>
      </c>
      <c r="O9" s="803">
        <v>0</v>
      </c>
      <c r="P9" s="741">
        <f>SUM(Q9:AA9)</f>
        <v>20221.409677422998</v>
      </c>
      <c r="Q9" s="736">
        <v>11234.302150541</v>
      </c>
      <c r="R9" s="736">
        <v>1590.8623655920001</v>
      </c>
      <c r="S9" s="736">
        <v>5578.2451612900004</v>
      </c>
      <c r="T9" s="736">
        <v>817</v>
      </c>
      <c r="U9" s="736">
        <v>36</v>
      </c>
      <c r="V9" s="736">
        <v>610</v>
      </c>
      <c r="W9" s="736">
        <v>0</v>
      </c>
      <c r="X9" s="736">
        <v>85</v>
      </c>
      <c r="Y9" s="736">
        <v>270</v>
      </c>
      <c r="Z9" s="736">
        <v>0</v>
      </c>
      <c r="AA9" s="737">
        <v>0</v>
      </c>
      <c r="AB9" s="741">
        <f>SUM(AC9:AM9)</f>
        <v>20572.66451613</v>
      </c>
      <c r="AC9" s="736">
        <v>11466.618279570999</v>
      </c>
      <c r="AD9" s="736">
        <v>1620.409677419</v>
      </c>
      <c r="AE9" s="736">
        <v>5607.6365591399999</v>
      </c>
      <c r="AF9" s="736">
        <v>856</v>
      </c>
      <c r="AG9" s="736">
        <v>39</v>
      </c>
      <c r="AH9" s="736">
        <v>615</v>
      </c>
      <c r="AI9" s="736">
        <v>0</v>
      </c>
      <c r="AJ9" s="736">
        <v>89</v>
      </c>
      <c r="AK9" s="736">
        <v>279</v>
      </c>
      <c r="AL9" s="736">
        <v>0</v>
      </c>
      <c r="AM9" s="737">
        <v>0</v>
      </c>
      <c r="AN9" s="735">
        <f>SUM(AO9:AY9)</f>
        <v>21042.510752686001</v>
      </c>
      <c r="AO9" s="736">
        <v>11745.446236558</v>
      </c>
      <c r="AP9" s="736">
        <v>1695</v>
      </c>
      <c r="AQ9" s="736">
        <v>5688.0645161279999</v>
      </c>
      <c r="AR9" s="736">
        <v>856</v>
      </c>
      <c r="AS9" s="736">
        <v>31</v>
      </c>
      <c r="AT9" s="736">
        <v>640</v>
      </c>
      <c r="AU9" s="736">
        <v>0</v>
      </c>
      <c r="AV9" s="736">
        <v>91</v>
      </c>
      <c r="AW9" s="736">
        <v>296</v>
      </c>
      <c r="AX9" s="736">
        <v>0</v>
      </c>
      <c r="AY9" s="737">
        <v>0</v>
      </c>
      <c r="AZ9" s="852"/>
      <c r="BA9" s="739">
        <f>AN9+AB9+P9+D9+AZ9</f>
        <v>81595.762365592003</v>
      </c>
      <c r="BB9" s="740">
        <f t="shared" ref="BB9:BL9" si="0">AO9+AC9+Q9+E9</f>
        <v>45335.836712752003</v>
      </c>
      <c r="BC9" s="740">
        <f t="shared" si="0"/>
        <v>6472.6280337940007</v>
      </c>
      <c r="BD9" s="740">
        <f t="shared" si="0"/>
        <v>22350.015360981</v>
      </c>
      <c r="BE9" s="740">
        <f t="shared" si="0"/>
        <v>3353</v>
      </c>
      <c r="BF9" s="740">
        <f t="shared" si="0"/>
        <v>148</v>
      </c>
      <c r="BG9" s="740">
        <f t="shared" si="0"/>
        <v>2459</v>
      </c>
      <c r="BH9" s="740">
        <f t="shared" si="0"/>
        <v>0</v>
      </c>
      <c r="BI9" s="741">
        <f t="shared" si="0"/>
        <v>347.25</v>
      </c>
      <c r="BJ9" s="741">
        <f t="shared" si="0"/>
        <v>1130.032258065</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31385729.919999994</v>
      </c>
      <c r="E11" s="249">
        <v>13345045.560000001</v>
      </c>
      <c r="F11" s="249">
        <v>1919569.2800000003</v>
      </c>
      <c r="G11" s="249">
        <v>6710922.709999999</v>
      </c>
      <c r="H11" s="249">
        <v>1009812</v>
      </c>
      <c r="I11" s="249">
        <v>51471</v>
      </c>
      <c r="J11" s="249">
        <v>727947</v>
      </c>
      <c r="K11" s="249">
        <v>0</v>
      </c>
      <c r="L11" s="249">
        <v>100797.38</v>
      </c>
      <c r="M11" s="249">
        <v>7520164.9900000002</v>
      </c>
      <c r="N11" s="249">
        <v>0</v>
      </c>
      <c r="O11" s="249">
        <v>0</v>
      </c>
      <c r="P11" s="269">
        <f t="shared" ref="P11:P16" si="2">SUM(Q11:AA11)</f>
        <v>31573503.479999997</v>
      </c>
      <c r="Q11" s="249">
        <v>13767637.300000001</v>
      </c>
      <c r="R11" s="249">
        <v>1949601.83</v>
      </c>
      <c r="S11" s="249">
        <v>6836139.4499999993</v>
      </c>
      <c r="T11" s="249">
        <v>1001233.5</v>
      </c>
      <c r="U11" s="249">
        <v>44118</v>
      </c>
      <c r="V11" s="249">
        <v>747555</v>
      </c>
      <c r="W11" s="249">
        <v>0</v>
      </c>
      <c r="X11" s="249">
        <v>104167.5</v>
      </c>
      <c r="Y11" s="249">
        <v>7123050.8999999994</v>
      </c>
      <c r="Z11" s="249">
        <v>0</v>
      </c>
      <c r="AA11" s="250">
        <v>0</v>
      </c>
      <c r="AB11" s="269">
        <f t="shared" ref="AB11:AB16" si="3">SUM(AC11:AM11)</f>
        <v>32230371.84</v>
      </c>
      <c r="AC11" s="249">
        <v>14052340.75</v>
      </c>
      <c r="AD11" s="249">
        <v>1985812.06</v>
      </c>
      <c r="AE11" s="249">
        <v>6872158.6000000006</v>
      </c>
      <c r="AF11" s="249">
        <v>1049028</v>
      </c>
      <c r="AG11" s="249">
        <v>47794.5</v>
      </c>
      <c r="AH11" s="249">
        <v>753682.5</v>
      </c>
      <c r="AI11" s="249">
        <v>0</v>
      </c>
      <c r="AJ11" s="251">
        <v>109069.5</v>
      </c>
      <c r="AK11" s="249">
        <v>7360485.9299999997</v>
      </c>
      <c r="AL11" s="249">
        <v>0</v>
      </c>
      <c r="AM11" s="250">
        <v>0</v>
      </c>
      <c r="AN11" s="269">
        <f t="shared" ref="AN11:AN16" si="4">SUM(AO11:AY11)</f>
        <v>30909325.18</v>
      </c>
      <c r="AO11" s="249">
        <v>12889335.229999999</v>
      </c>
      <c r="AP11" s="249">
        <v>1860076.0500000003</v>
      </c>
      <c r="AQ11" s="249">
        <v>6242025.1200000001</v>
      </c>
      <c r="AR11" s="249">
        <v>939365.84000000008</v>
      </c>
      <c r="AS11" s="249">
        <v>34019.089999999997</v>
      </c>
      <c r="AT11" s="249">
        <v>702329.6</v>
      </c>
      <c r="AU11" s="249">
        <v>0</v>
      </c>
      <c r="AV11" s="249">
        <v>99862.489999999991</v>
      </c>
      <c r="AW11" s="249">
        <v>8142311.7599999998</v>
      </c>
      <c r="AX11" s="249">
        <v>0</v>
      </c>
      <c r="AY11" s="250">
        <v>0</v>
      </c>
      <c r="AZ11" s="853">
        <v>1601760.6662542596</v>
      </c>
      <c r="BA11" s="320">
        <f t="shared" ref="BA11:BA16" si="5">SUM(BB11:BL11)+AZ11</f>
        <v>127700691.08625427</v>
      </c>
      <c r="BB11" s="270">
        <f t="shared" ref="BB11:BL16" si="6">E11+Q11+AC11+AO11</f>
        <v>54054358.839999996</v>
      </c>
      <c r="BC11" s="270">
        <f t="shared" si="6"/>
        <v>7715059.2200000007</v>
      </c>
      <c r="BD11" s="270">
        <f t="shared" si="6"/>
        <v>26661245.879999999</v>
      </c>
      <c r="BE11" s="270">
        <f t="shared" si="6"/>
        <v>3999439.34</v>
      </c>
      <c r="BF11" s="270">
        <f t="shared" si="6"/>
        <v>177402.59</v>
      </c>
      <c r="BG11" s="270">
        <f t="shared" si="6"/>
        <v>2931514.1</v>
      </c>
      <c r="BH11" s="270">
        <f t="shared" si="6"/>
        <v>0</v>
      </c>
      <c r="BI11" s="270">
        <f t="shared" si="6"/>
        <v>413896.87</v>
      </c>
      <c r="BJ11" s="270">
        <f t="shared" si="6"/>
        <v>30146013.579999998</v>
      </c>
      <c r="BK11" s="270">
        <f t="shared" si="6"/>
        <v>0</v>
      </c>
      <c r="BL11" s="294">
        <f t="shared" si="6"/>
        <v>0</v>
      </c>
    </row>
    <row r="12" spans="1:64" x14ac:dyDescent="0.25">
      <c r="A12" s="1529"/>
      <c r="B12" s="126" t="s">
        <v>1314</v>
      </c>
      <c r="C12" s="127" t="s">
        <v>1323</v>
      </c>
      <c r="D12" s="269">
        <f t="shared" si="1"/>
        <v>467415.94732833136</v>
      </c>
      <c r="E12" s="249">
        <v>200365.45322209055</v>
      </c>
      <c r="F12" s="249">
        <v>28597.718489755909</v>
      </c>
      <c r="G12" s="249">
        <v>98826.306126838055</v>
      </c>
      <c r="H12" s="249">
        <v>14824.881715188592</v>
      </c>
      <c r="I12" s="249">
        <v>657.58527361940139</v>
      </c>
      <c r="J12" s="249">
        <v>10866.360528150313</v>
      </c>
      <c r="K12" s="249">
        <v>0</v>
      </c>
      <c r="L12" s="249">
        <v>1534.2080772843499</v>
      </c>
      <c r="M12" s="249">
        <v>111743.43389540417</v>
      </c>
      <c r="N12" s="249">
        <v>0</v>
      </c>
      <c r="O12" s="249">
        <v>0</v>
      </c>
      <c r="P12" s="269">
        <f t="shared" si="2"/>
        <v>481235.5278059761</v>
      </c>
      <c r="Q12" s="249">
        <v>206289.44131357392</v>
      </c>
      <c r="R12" s="249">
        <v>29443.236222741176</v>
      </c>
      <c r="S12" s="249">
        <v>101748.19635894184</v>
      </c>
      <c r="T12" s="249">
        <v>15263.192917674589</v>
      </c>
      <c r="U12" s="249">
        <v>677.02738435961089</v>
      </c>
      <c r="V12" s="249">
        <v>11187.634427075269</v>
      </c>
      <c r="W12" s="249">
        <v>0</v>
      </c>
      <c r="X12" s="249">
        <v>1579.5683439048435</v>
      </c>
      <c r="Y12" s="249">
        <v>115047.23083770485</v>
      </c>
      <c r="Z12" s="249">
        <v>0</v>
      </c>
      <c r="AA12" s="250">
        <v>0</v>
      </c>
      <c r="AB12" s="269">
        <f t="shared" si="3"/>
        <v>495807.2451130742</v>
      </c>
      <c r="AC12" s="249">
        <v>212535.84509835966</v>
      </c>
      <c r="AD12" s="249">
        <v>30334.77163534869</v>
      </c>
      <c r="AE12" s="249">
        <v>104829.11176975787</v>
      </c>
      <c r="AF12" s="249">
        <v>15725.359402792721</v>
      </c>
      <c r="AG12" s="249">
        <v>697.52764064582152</v>
      </c>
      <c r="AH12" s="249">
        <v>11526.393801200755</v>
      </c>
      <c r="AI12" s="249">
        <v>0</v>
      </c>
      <c r="AJ12" s="249">
        <v>1627.3973632616655</v>
      </c>
      <c r="AK12" s="249">
        <v>118530.83840170706</v>
      </c>
      <c r="AL12" s="249">
        <v>0</v>
      </c>
      <c r="AM12" s="250">
        <v>0</v>
      </c>
      <c r="AN12" s="269">
        <f t="shared" si="4"/>
        <v>432921.55564785236</v>
      </c>
      <c r="AO12" s="249">
        <v>185578.87081688092</v>
      </c>
      <c r="AP12" s="249">
        <v>26487.262249672192</v>
      </c>
      <c r="AQ12" s="249">
        <v>91533.116129023329</v>
      </c>
      <c r="AR12" s="249">
        <v>13730.834155571894</v>
      </c>
      <c r="AS12" s="249">
        <v>609.05675395464721</v>
      </c>
      <c r="AT12" s="249">
        <v>10064.444165771645</v>
      </c>
      <c r="AU12" s="249">
        <v>0</v>
      </c>
      <c r="AV12" s="249">
        <v>1420.986492441788</v>
      </c>
      <c r="AW12" s="249">
        <v>103496.98488453586</v>
      </c>
      <c r="AX12" s="249">
        <v>0</v>
      </c>
      <c r="AY12" s="250">
        <v>0</v>
      </c>
      <c r="AZ12" s="853"/>
      <c r="BA12" s="289">
        <f t="shared" si="5"/>
        <v>1877380.2758952337</v>
      </c>
      <c r="BB12" s="270">
        <f t="shared" si="6"/>
        <v>804769.61045090505</v>
      </c>
      <c r="BC12" s="270">
        <f t="shared" si="6"/>
        <v>114862.98859751796</v>
      </c>
      <c r="BD12" s="270">
        <f t="shared" si="6"/>
        <v>396936.73038456106</v>
      </c>
      <c r="BE12" s="270">
        <f t="shared" si="6"/>
        <v>59544.268191227791</v>
      </c>
      <c r="BF12" s="270">
        <f t="shared" si="6"/>
        <v>2641.1970525794809</v>
      </c>
      <c r="BG12" s="270">
        <f t="shared" si="6"/>
        <v>43644.83292219798</v>
      </c>
      <c r="BH12" s="270">
        <f t="shared" si="6"/>
        <v>0</v>
      </c>
      <c r="BI12" s="270">
        <f t="shared" si="6"/>
        <v>6162.1602768926468</v>
      </c>
      <c r="BJ12" s="270">
        <f t="shared" si="6"/>
        <v>448818.48801935196</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11281.130330018208</v>
      </c>
      <c r="E16" s="249">
        <v>4835.8401213123616</v>
      </c>
      <c r="F16" s="249">
        <v>690.2087771461737</v>
      </c>
      <c r="G16" s="249">
        <v>2385.1827174993814</v>
      </c>
      <c r="H16" s="249">
        <v>357.79999315827672</v>
      </c>
      <c r="I16" s="249">
        <v>15.870885914789387</v>
      </c>
      <c r="J16" s="249">
        <v>262.26069100060198</v>
      </c>
      <c r="K16" s="249">
        <v>0</v>
      </c>
      <c r="L16" s="249">
        <v>37.028264380234887</v>
      </c>
      <c r="M16" s="249">
        <v>2696.9388796063886</v>
      </c>
      <c r="N16" s="249">
        <v>0</v>
      </c>
      <c r="O16" s="249">
        <v>0</v>
      </c>
      <c r="P16" s="269">
        <f t="shared" si="2"/>
        <v>74304.050049746525</v>
      </c>
      <c r="Q16" s="249">
        <v>32377.768151095028</v>
      </c>
      <c r="R16" s="249">
        <v>4586.4032034101474</v>
      </c>
      <c r="S16" s="249">
        <v>16072.428936923556</v>
      </c>
      <c r="T16" s="249">
        <v>2356.2869027127372</v>
      </c>
      <c r="U16" s="249">
        <v>103.85498224006645</v>
      </c>
      <c r="V16" s="249">
        <v>1757.9622358234883</v>
      </c>
      <c r="W16" s="249">
        <v>0</v>
      </c>
      <c r="X16" s="249">
        <v>245.09283887674266</v>
      </c>
      <c r="Y16" s="249">
        <v>16804.252798664755</v>
      </c>
      <c r="Z16" s="249">
        <v>0</v>
      </c>
      <c r="AA16" s="250">
        <v>0</v>
      </c>
      <c r="AB16" s="269">
        <f t="shared" si="3"/>
        <v>1820.987767825241</v>
      </c>
      <c r="AC16" s="249">
        <v>780.59604405386972</v>
      </c>
      <c r="AD16" s="249">
        <v>111.41274887006568</v>
      </c>
      <c r="AE16" s="249">
        <v>385.01359575973709</v>
      </c>
      <c r="AF16" s="249">
        <v>57.755685096151623</v>
      </c>
      <c r="AG16" s="249">
        <v>2.5618611140834795</v>
      </c>
      <c r="AH16" s="249">
        <v>42.333835025618448</v>
      </c>
      <c r="AI16" s="249">
        <v>0</v>
      </c>
      <c r="AJ16" s="249">
        <v>5.9770620964094441</v>
      </c>
      <c r="AK16" s="249">
        <v>435.33693580930526</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87406.168147589982</v>
      </c>
      <c r="BB16" s="270">
        <f t="shared" si="6"/>
        <v>37994.204316461262</v>
      </c>
      <c r="BC16" s="270">
        <f t="shared" si="6"/>
        <v>5388.0247294263872</v>
      </c>
      <c r="BD16" s="270">
        <f t="shared" si="6"/>
        <v>18842.625250182675</v>
      </c>
      <c r="BE16" s="270">
        <f t="shared" si="6"/>
        <v>2771.8425809671653</v>
      </c>
      <c r="BF16" s="270">
        <f t="shared" si="6"/>
        <v>122.28772926893932</v>
      </c>
      <c r="BG16" s="270">
        <f t="shared" si="6"/>
        <v>2062.5567618497089</v>
      </c>
      <c r="BH16" s="270">
        <f t="shared" si="6"/>
        <v>0</v>
      </c>
      <c r="BI16" s="270">
        <f t="shared" si="6"/>
        <v>288.098165353387</v>
      </c>
      <c r="BJ16" s="270">
        <f t="shared" si="6"/>
        <v>19936.528614080446</v>
      </c>
      <c r="BK16" s="270">
        <f t="shared" si="6"/>
        <v>0</v>
      </c>
      <c r="BL16" s="290">
        <f t="shared" si="6"/>
        <v>0</v>
      </c>
    </row>
    <row r="17" spans="1:64" s="209" customFormat="1" x14ac:dyDescent="0.25">
      <c r="A17" s="1529"/>
      <c r="B17" s="128" t="s">
        <v>202</v>
      </c>
      <c r="C17" s="308" t="s">
        <v>14</v>
      </c>
      <c r="D17" s="271">
        <f>SUM(D11:D16)</f>
        <v>31864426.997658346</v>
      </c>
      <c r="E17" s="271">
        <f>SUM(E11:E16)</f>
        <v>13550246.853343403</v>
      </c>
      <c r="F17" s="271">
        <f>SUM(F11:F16)</f>
        <v>1948857.2072669023</v>
      </c>
      <c r="G17" s="271">
        <f t="shared" ref="G17:O17" si="7">SUM(G11:G16)</f>
        <v>6812134.198844336</v>
      </c>
      <c r="H17" s="271">
        <f t="shared" si="7"/>
        <v>1024994.6817083469</v>
      </c>
      <c r="I17" s="271">
        <f t="shared" si="7"/>
        <v>52144.456159534187</v>
      </c>
      <c r="J17" s="271">
        <f t="shared" si="7"/>
        <v>739075.62121915095</v>
      </c>
      <c r="K17" s="271">
        <f t="shared" si="7"/>
        <v>0</v>
      </c>
      <c r="L17" s="271">
        <f t="shared" si="7"/>
        <v>102368.61634166459</v>
      </c>
      <c r="M17" s="271">
        <f t="shared" si="7"/>
        <v>7634605.362775011</v>
      </c>
      <c r="N17" s="271">
        <f t="shared" si="7"/>
        <v>0</v>
      </c>
      <c r="O17" s="271">
        <f t="shared" si="7"/>
        <v>0</v>
      </c>
      <c r="P17" s="287">
        <f>SUM(P11:P16)</f>
        <v>32129043.057855722</v>
      </c>
      <c r="Q17" s="271">
        <f>SUM(Q11:Q16)</f>
        <v>14006304.50946467</v>
      </c>
      <c r="R17" s="271">
        <f>SUM(R11:R16)</f>
        <v>1983631.4694261514</v>
      </c>
      <c r="S17" s="271">
        <f t="shared" ref="S17:AA17" si="8">SUM(S11:S16)</f>
        <v>6953960.0752958646</v>
      </c>
      <c r="T17" s="271">
        <f t="shared" si="8"/>
        <v>1018852.9798203873</v>
      </c>
      <c r="U17" s="271">
        <f t="shared" si="8"/>
        <v>44898.882366599675</v>
      </c>
      <c r="V17" s="271">
        <f t="shared" si="8"/>
        <v>760500.59666289878</v>
      </c>
      <c r="W17" s="271">
        <f t="shared" si="8"/>
        <v>0</v>
      </c>
      <c r="X17" s="271">
        <f t="shared" si="8"/>
        <v>105992.16118278159</v>
      </c>
      <c r="Y17" s="271">
        <f t="shared" si="8"/>
        <v>7254902.3836363684</v>
      </c>
      <c r="Z17" s="271">
        <f t="shared" si="8"/>
        <v>0</v>
      </c>
      <c r="AA17" s="280">
        <f t="shared" si="8"/>
        <v>0</v>
      </c>
      <c r="AB17" s="287">
        <f>SUM(AB11:AB16)</f>
        <v>32728000.072880901</v>
      </c>
      <c r="AC17" s="271">
        <f>SUM(AC11:AC16)</f>
        <v>14265657.191142414</v>
      </c>
      <c r="AD17" s="271">
        <f>SUM(AD11:AD16)</f>
        <v>2016258.2443842187</v>
      </c>
      <c r="AE17" s="271">
        <f t="shared" ref="AE17:AM17" si="9">SUM(AE11:AE16)</f>
        <v>6977372.7253655186</v>
      </c>
      <c r="AF17" s="271">
        <f t="shared" si="9"/>
        <v>1064811.1150878889</v>
      </c>
      <c r="AG17" s="271">
        <f t="shared" si="9"/>
        <v>48494.589501759903</v>
      </c>
      <c r="AH17" s="271">
        <f t="shared" si="9"/>
        <v>765251.22763622645</v>
      </c>
      <c r="AI17" s="271">
        <f t="shared" si="9"/>
        <v>0</v>
      </c>
      <c r="AJ17" s="271">
        <f t="shared" si="9"/>
        <v>110702.87442535808</v>
      </c>
      <c r="AK17" s="271">
        <f t="shared" si="9"/>
        <v>7479452.1053375155</v>
      </c>
      <c r="AL17" s="271">
        <f t="shared" si="9"/>
        <v>0</v>
      </c>
      <c r="AM17" s="271">
        <f t="shared" si="9"/>
        <v>0</v>
      </c>
      <c r="AN17" s="287">
        <f>SUM(AN11:AN16)</f>
        <v>31342246.735647853</v>
      </c>
      <c r="AO17" s="271">
        <f>SUM(AO11:AO16)</f>
        <v>13074914.100816879</v>
      </c>
      <c r="AP17" s="271">
        <f t="shared" ref="AP17:AZ17" si="10">SUM(AP11:AP16)</f>
        <v>1886563.3122496724</v>
      </c>
      <c r="AQ17" s="271">
        <f t="shared" si="10"/>
        <v>6333558.2361290231</v>
      </c>
      <c r="AR17" s="271">
        <f t="shared" si="10"/>
        <v>953096.67415557196</v>
      </c>
      <c r="AS17" s="271">
        <f t="shared" si="10"/>
        <v>34628.146753954643</v>
      </c>
      <c r="AT17" s="271">
        <f t="shared" si="10"/>
        <v>712394.04416577157</v>
      </c>
      <c r="AU17" s="271">
        <f t="shared" si="10"/>
        <v>0</v>
      </c>
      <c r="AV17" s="271">
        <f t="shared" si="10"/>
        <v>101283.47649244178</v>
      </c>
      <c r="AW17" s="271">
        <f t="shared" si="10"/>
        <v>8245808.7448845357</v>
      </c>
      <c r="AX17" s="271">
        <f t="shared" si="10"/>
        <v>0</v>
      </c>
      <c r="AY17" s="280">
        <f t="shared" si="10"/>
        <v>0</v>
      </c>
      <c r="AZ17" s="292">
        <f t="shared" si="10"/>
        <v>1601760.6662542596</v>
      </c>
      <c r="BA17" s="291">
        <f>SUM(BA11:BA16)</f>
        <v>129665477.5302971</v>
      </c>
      <c r="BB17" s="271">
        <f>SUM(BB11:BB16)</f>
        <v>54897122.654767364</v>
      </c>
      <c r="BC17" s="271">
        <f t="shared" ref="BC17:BL17" si="11">SUM(BC11:BC16)</f>
        <v>7835310.2333269445</v>
      </c>
      <c r="BD17" s="271">
        <f t="shared" si="11"/>
        <v>27077025.235634744</v>
      </c>
      <c r="BE17" s="271">
        <f t="shared" si="11"/>
        <v>4061755.4507721947</v>
      </c>
      <c r="BF17" s="271">
        <f t="shared" si="11"/>
        <v>180166.07478184844</v>
      </c>
      <c r="BG17" s="271">
        <f t="shared" si="11"/>
        <v>2977221.4896840476</v>
      </c>
      <c r="BH17" s="271">
        <f t="shared" si="11"/>
        <v>0</v>
      </c>
      <c r="BI17" s="271">
        <f t="shared" si="11"/>
        <v>420347.12844224606</v>
      </c>
      <c r="BJ17" s="271">
        <f>SUM(BJ11:BJ16)</f>
        <v>30614768.596633431</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2189484.88</v>
      </c>
      <c r="E20" s="251">
        <v>385199.77999999997</v>
      </c>
      <c r="F20" s="251">
        <v>144932</v>
      </c>
      <c r="G20" s="251">
        <v>1056798.75</v>
      </c>
      <c r="H20" s="251">
        <v>35755.990000000005</v>
      </c>
      <c r="I20" s="251">
        <v>0</v>
      </c>
      <c r="J20" s="251">
        <v>110367.75</v>
      </c>
      <c r="K20" s="251">
        <v>0</v>
      </c>
      <c r="L20" s="251">
        <v>0</v>
      </c>
      <c r="M20" s="251">
        <v>456430.61</v>
      </c>
      <c r="N20" s="251">
        <v>0</v>
      </c>
      <c r="O20" s="252">
        <v>0</v>
      </c>
      <c r="P20" s="272">
        <f t="shared" ref="P20:P27" si="13">SUM(Q20:AA20)</f>
        <v>1981173.5</v>
      </c>
      <c r="Q20" s="251">
        <v>559692.89999999991</v>
      </c>
      <c r="R20" s="251">
        <v>36365.65</v>
      </c>
      <c r="S20" s="251">
        <v>726494.43</v>
      </c>
      <c r="T20" s="251">
        <v>348803.22999999992</v>
      </c>
      <c r="U20" s="251">
        <v>0</v>
      </c>
      <c r="V20" s="251">
        <v>82472.569999999992</v>
      </c>
      <c r="W20" s="251">
        <v>0</v>
      </c>
      <c r="X20" s="251">
        <v>0</v>
      </c>
      <c r="Y20" s="251">
        <v>227344.72000000003</v>
      </c>
      <c r="Z20" s="251">
        <v>0</v>
      </c>
      <c r="AA20" s="252">
        <v>0</v>
      </c>
      <c r="AB20" s="272">
        <f t="shared" ref="AB20:AB27" si="14">SUM(AC20:AM20)</f>
        <v>3290283.4</v>
      </c>
      <c r="AC20" s="251">
        <v>598643.77</v>
      </c>
      <c r="AD20" s="251">
        <v>215800.52</v>
      </c>
      <c r="AE20" s="251">
        <v>1676867.4000000001</v>
      </c>
      <c r="AF20" s="251">
        <v>165557.58999999997</v>
      </c>
      <c r="AG20" s="251">
        <v>0</v>
      </c>
      <c r="AH20" s="251">
        <v>158261.10999999996</v>
      </c>
      <c r="AI20" s="251">
        <v>0</v>
      </c>
      <c r="AJ20" s="251">
        <v>48110.96</v>
      </c>
      <c r="AK20" s="251">
        <v>427042.05</v>
      </c>
      <c r="AL20" s="251">
        <v>0</v>
      </c>
      <c r="AM20" s="252">
        <v>0</v>
      </c>
      <c r="AN20" s="275">
        <f t="shared" ref="AN20:AN27" si="15">SUM(AO20:AY20)</f>
        <v>1931160.8499999999</v>
      </c>
      <c r="AO20" s="251">
        <v>394929.76</v>
      </c>
      <c r="AP20" s="251">
        <v>84769.87</v>
      </c>
      <c r="AQ20" s="251">
        <v>548132.14999999991</v>
      </c>
      <c r="AR20" s="251">
        <v>167889.59</v>
      </c>
      <c r="AS20" s="251">
        <v>13433.7</v>
      </c>
      <c r="AT20" s="251">
        <v>285018.49999999994</v>
      </c>
      <c r="AU20" s="251">
        <v>0</v>
      </c>
      <c r="AV20" s="249">
        <v>6751.7300000000005</v>
      </c>
      <c r="AW20" s="251">
        <v>430235.55</v>
      </c>
      <c r="AX20" s="251">
        <v>0</v>
      </c>
      <c r="AY20" s="252">
        <v>0</v>
      </c>
      <c r="AZ20" s="854">
        <v>3420415.7362464252</v>
      </c>
      <c r="BA20" s="293">
        <f t="shared" ref="BA20:BA27" si="16">SUM(BB20:BL20)+AZ20</f>
        <v>12812518.366246426</v>
      </c>
      <c r="BB20" s="270">
        <f t="shared" ref="BB20:BL27" si="17">E20+Q20+AC20+AO20</f>
        <v>1938466.21</v>
      </c>
      <c r="BC20" s="270">
        <f t="shared" si="17"/>
        <v>481868.04</v>
      </c>
      <c r="BD20" s="270">
        <f t="shared" si="17"/>
        <v>4008292.73</v>
      </c>
      <c r="BE20" s="270">
        <f t="shared" si="17"/>
        <v>718006.39999999979</v>
      </c>
      <c r="BF20" s="270">
        <f t="shared" si="17"/>
        <v>13433.7</v>
      </c>
      <c r="BG20" s="270">
        <f t="shared" si="17"/>
        <v>636119.92999999993</v>
      </c>
      <c r="BH20" s="270">
        <f t="shared" si="17"/>
        <v>0</v>
      </c>
      <c r="BI20" s="270">
        <f t="shared" si="17"/>
        <v>54862.69</v>
      </c>
      <c r="BJ20" s="270">
        <f t="shared" si="17"/>
        <v>1541052.9300000002</v>
      </c>
      <c r="BK20" s="270">
        <f t="shared" si="17"/>
        <v>0</v>
      </c>
      <c r="BL20" s="294">
        <f t="shared" si="17"/>
        <v>0</v>
      </c>
    </row>
    <row r="21" spans="1:64" ht="24.75" x14ac:dyDescent="0.25">
      <c r="A21" s="1529"/>
      <c r="B21" s="126">
        <v>2.2000000000000002</v>
      </c>
      <c r="C21" s="127" t="s">
        <v>149</v>
      </c>
      <c r="D21" s="273">
        <f t="shared" si="12"/>
        <v>3366.6342294353572</v>
      </c>
      <c r="E21" s="253">
        <v>698.8726796619618</v>
      </c>
      <c r="F21" s="253">
        <v>178.09428408709772</v>
      </c>
      <c r="G21" s="253">
        <v>1432.4656694533376</v>
      </c>
      <c r="H21" s="253">
        <v>255.97065952680629</v>
      </c>
      <c r="I21" s="253">
        <v>4.7891398306272182</v>
      </c>
      <c r="J21" s="253">
        <v>226.77797582339917</v>
      </c>
      <c r="K21" s="253">
        <v>0</v>
      </c>
      <c r="L21" s="253">
        <v>20.275494070895252</v>
      </c>
      <c r="M21" s="253">
        <v>549.38832698123213</v>
      </c>
      <c r="N21" s="253">
        <v>0</v>
      </c>
      <c r="O21" s="254">
        <v>0</v>
      </c>
      <c r="P21" s="273">
        <f t="shared" si="13"/>
        <v>20212.094946725862</v>
      </c>
      <c r="Q21" s="253">
        <v>4195.7872445707962</v>
      </c>
      <c r="R21" s="253">
        <v>1069.2158203480612</v>
      </c>
      <c r="S21" s="253">
        <v>8600.0230930260659</v>
      </c>
      <c r="T21" s="253">
        <v>1536.7583531043608</v>
      </c>
      <c r="U21" s="253">
        <v>28.752321271924675</v>
      </c>
      <c r="V21" s="253">
        <v>1361.4956858374262</v>
      </c>
      <c r="W21" s="253">
        <v>0</v>
      </c>
      <c r="X21" s="253">
        <v>121.72697814025506</v>
      </c>
      <c r="Y21" s="253">
        <v>3298.3354504269746</v>
      </c>
      <c r="Z21" s="253">
        <v>0</v>
      </c>
      <c r="AA21" s="254">
        <v>0</v>
      </c>
      <c r="AB21" s="273">
        <f t="shared" si="14"/>
        <v>53694.893264229016</v>
      </c>
      <c r="AC21" s="253">
        <v>11146.412524305764</v>
      </c>
      <c r="AD21" s="253">
        <v>2840.4492211884362</v>
      </c>
      <c r="AE21" s="253">
        <v>22846.583853235959</v>
      </c>
      <c r="AF21" s="253">
        <v>4082.50980219236</v>
      </c>
      <c r="AG21" s="253">
        <v>76.382622675384965</v>
      </c>
      <c r="AH21" s="253">
        <v>3616.911840333064</v>
      </c>
      <c r="AI21" s="253">
        <v>0</v>
      </c>
      <c r="AJ21" s="253">
        <v>323.37652855113424</v>
      </c>
      <c r="AK21" s="253">
        <v>8762.2668717469078</v>
      </c>
      <c r="AL21" s="253">
        <v>0</v>
      </c>
      <c r="AM21" s="254">
        <v>0</v>
      </c>
      <c r="AN21" s="288">
        <f t="shared" si="15"/>
        <v>285845.6813379298</v>
      </c>
      <c r="AO21" s="253">
        <v>59338.117440795788</v>
      </c>
      <c r="AP21" s="253">
        <v>15121.179940538224</v>
      </c>
      <c r="AQ21" s="253">
        <v>121624.17933556068</v>
      </c>
      <c r="AR21" s="253">
        <v>21733.310656450718</v>
      </c>
      <c r="AS21" s="253">
        <v>406.62419633803</v>
      </c>
      <c r="AT21" s="253">
        <v>19254.691954625596</v>
      </c>
      <c r="AU21" s="253">
        <v>0</v>
      </c>
      <c r="AV21" s="253">
        <v>1721.5004726338336</v>
      </c>
      <c r="AW21" s="253">
        <v>46646.077340986951</v>
      </c>
      <c r="AX21" s="253">
        <v>0</v>
      </c>
      <c r="AY21" s="254">
        <v>0</v>
      </c>
      <c r="AZ21" s="525">
        <v>-1734371.136129085</v>
      </c>
      <c r="BA21" s="295">
        <f t="shared" si="16"/>
        <v>-1371251.8323507649</v>
      </c>
      <c r="BB21" s="270">
        <f t="shared" si="17"/>
        <v>75379.189889334317</v>
      </c>
      <c r="BC21" s="270">
        <f t="shared" si="17"/>
        <v>19208.939266161819</v>
      </c>
      <c r="BD21" s="270">
        <f t="shared" si="17"/>
        <v>154503.25195127603</v>
      </c>
      <c r="BE21" s="270">
        <f t="shared" si="17"/>
        <v>27608.549471274244</v>
      </c>
      <c r="BF21" s="270">
        <f t="shared" si="17"/>
        <v>516.54828011596692</v>
      </c>
      <c r="BG21" s="270">
        <f t="shared" si="17"/>
        <v>24459.877456619484</v>
      </c>
      <c r="BH21" s="270">
        <f t="shared" si="17"/>
        <v>0</v>
      </c>
      <c r="BI21" s="270">
        <f t="shared" si="17"/>
        <v>2186.8794733961181</v>
      </c>
      <c r="BJ21" s="270">
        <f t="shared" si="17"/>
        <v>59256.067990142066</v>
      </c>
      <c r="BK21" s="270">
        <f t="shared" si="17"/>
        <v>0</v>
      </c>
      <c r="BL21" s="290">
        <f t="shared" si="17"/>
        <v>0</v>
      </c>
    </row>
    <row r="22" spans="1:64" x14ac:dyDescent="0.25">
      <c r="A22" s="1529"/>
      <c r="B22" s="126">
        <v>2.2999999999999998</v>
      </c>
      <c r="C22" s="127" t="s">
        <v>150</v>
      </c>
      <c r="D22" s="273">
        <f t="shared" si="12"/>
        <v>390753.82</v>
      </c>
      <c r="E22" s="253">
        <v>201654.25</v>
      </c>
      <c r="F22" s="253">
        <v>42232.23</v>
      </c>
      <c r="G22" s="253">
        <v>102949.95000000001</v>
      </c>
      <c r="H22" s="253">
        <v>21253.31</v>
      </c>
      <c r="I22" s="253">
        <v>0</v>
      </c>
      <c r="J22" s="253">
        <v>11377.24</v>
      </c>
      <c r="K22" s="253">
        <v>0</v>
      </c>
      <c r="L22" s="253">
        <v>2127.6</v>
      </c>
      <c r="M22" s="253">
        <v>9159.24</v>
      </c>
      <c r="N22" s="253">
        <v>0</v>
      </c>
      <c r="O22" s="254">
        <v>0</v>
      </c>
      <c r="P22" s="273">
        <f t="shared" si="13"/>
        <v>455183.12999999995</v>
      </c>
      <c r="Q22" s="253">
        <v>209009.13999999998</v>
      </c>
      <c r="R22" s="253">
        <v>52254.320000000007</v>
      </c>
      <c r="S22" s="253">
        <v>135151.63999999998</v>
      </c>
      <c r="T22" s="253">
        <v>24733.62</v>
      </c>
      <c r="U22" s="253">
        <v>0</v>
      </c>
      <c r="V22" s="253">
        <v>18857.980000000003</v>
      </c>
      <c r="W22" s="253">
        <v>0</v>
      </c>
      <c r="X22" s="253">
        <v>1856.1399999999999</v>
      </c>
      <c r="Y22" s="253">
        <v>13320.29</v>
      </c>
      <c r="Z22" s="253">
        <v>0</v>
      </c>
      <c r="AA22" s="254">
        <v>0</v>
      </c>
      <c r="AB22" s="273">
        <f t="shared" si="14"/>
        <v>368742.56</v>
      </c>
      <c r="AC22" s="253">
        <v>153509.80999999997</v>
      </c>
      <c r="AD22" s="253">
        <v>36853.03</v>
      </c>
      <c r="AE22" s="253">
        <v>100842.99</v>
      </c>
      <c r="AF22" s="253">
        <v>28378.160000000003</v>
      </c>
      <c r="AG22" s="253">
        <v>1090.1500000000001</v>
      </c>
      <c r="AH22" s="253">
        <v>26748.849999999995</v>
      </c>
      <c r="AI22" s="253">
        <v>0</v>
      </c>
      <c r="AJ22" s="253">
        <v>14083.690000000002</v>
      </c>
      <c r="AK22" s="253">
        <v>7235.88</v>
      </c>
      <c r="AL22" s="253">
        <v>0</v>
      </c>
      <c r="AM22" s="254">
        <v>0</v>
      </c>
      <c r="AN22" s="288">
        <f t="shared" si="15"/>
        <v>445122.11999999994</v>
      </c>
      <c r="AO22" s="253">
        <v>186401.36999999997</v>
      </c>
      <c r="AP22" s="253">
        <v>47674.679999999993</v>
      </c>
      <c r="AQ22" s="253">
        <v>122038.13</v>
      </c>
      <c r="AR22" s="253">
        <v>44966.599999999991</v>
      </c>
      <c r="AS22" s="253">
        <v>0</v>
      </c>
      <c r="AT22" s="253">
        <v>10640.710000000001</v>
      </c>
      <c r="AU22" s="253">
        <v>0</v>
      </c>
      <c r="AV22" s="253">
        <v>7225.05</v>
      </c>
      <c r="AW22" s="253">
        <v>26175.579999999998</v>
      </c>
      <c r="AX22" s="253">
        <v>0</v>
      </c>
      <c r="AY22" s="254">
        <v>0</v>
      </c>
      <c r="AZ22" s="525">
        <v>38557.708426338373</v>
      </c>
      <c r="BA22" s="295">
        <f t="shared" si="16"/>
        <v>1698359.3384263383</v>
      </c>
      <c r="BB22" s="270">
        <f t="shared" si="17"/>
        <v>750574.57</v>
      </c>
      <c r="BC22" s="270">
        <f t="shared" si="17"/>
        <v>179014.26</v>
      </c>
      <c r="BD22" s="270">
        <f t="shared" si="17"/>
        <v>460982.71</v>
      </c>
      <c r="BE22" s="270">
        <f t="shared" si="17"/>
        <v>119331.68999999999</v>
      </c>
      <c r="BF22" s="270">
        <f t="shared" si="17"/>
        <v>1090.1500000000001</v>
      </c>
      <c r="BG22" s="270">
        <f t="shared" si="17"/>
        <v>67624.78</v>
      </c>
      <c r="BH22" s="270">
        <f t="shared" si="17"/>
        <v>0</v>
      </c>
      <c r="BI22" s="270">
        <f t="shared" si="17"/>
        <v>25292.48</v>
      </c>
      <c r="BJ22" s="270">
        <f t="shared" si="17"/>
        <v>55890.99</v>
      </c>
      <c r="BK22" s="270">
        <f t="shared" si="17"/>
        <v>0</v>
      </c>
      <c r="BL22" s="290">
        <f t="shared" si="17"/>
        <v>0</v>
      </c>
    </row>
    <row r="23" spans="1:64" x14ac:dyDescent="0.25">
      <c r="A23" s="1529"/>
      <c r="B23" s="126">
        <v>2.4</v>
      </c>
      <c r="C23" s="127" t="s">
        <v>151</v>
      </c>
      <c r="D23" s="273">
        <f t="shared" si="12"/>
        <v>938567.88</v>
      </c>
      <c r="E23" s="253">
        <v>430472.45999999996</v>
      </c>
      <c r="F23" s="253">
        <v>35128.229999999996</v>
      </c>
      <c r="G23" s="253">
        <v>393243.70000000019</v>
      </c>
      <c r="H23" s="253">
        <v>25665.599999999995</v>
      </c>
      <c r="I23" s="253">
        <v>35.82</v>
      </c>
      <c r="J23" s="253">
        <v>21796.210000000003</v>
      </c>
      <c r="K23" s="253">
        <v>0</v>
      </c>
      <c r="L23" s="253">
        <v>1135.4599999999998</v>
      </c>
      <c r="M23" s="253">
        <v>31090.400000000001</v>
      </c>
      <c r="N23" s="253">
        <v>0</v>
      </c>
      <c r="O23" s="254">
        <v>0</v>
      </c>
      <c r="P23" s="273">
        <f t="shared" si="13"/>
        <v>935226.30999999982</v>
      </c>
      <c r="Q23" s="253">
        <v>380922.97</v>
      </c>
      <c r="R23" s="253">
        <v>46212.66</v>
      </c>
      <c r="S23" s="253">
        <v>416629.10000000003</v>
      </c>
      <c r="T23" s="253">
        <v>34308.58</v>
      </c>
      <c r="U23" s="253">
        <v>833.8900000000001</v>
      </c>
      <c r="V23" s="253">
        <v>33404.449999999997</v>
      </c>
      <c r="W23" s="253">
        <v>0</v>
      </c>
      <c r="X23" s="253">
        <v>645.08000000000004</v>
      </c>
      <c r="Y23" s="253">
        <v>22269.58</v>
      </c>
      <c r="Z23" s="253">
        <v>0</v>
      </c>
      <c r="AA23" s="254">
        <v>0</v>
      </c>
      <c r="AB23" s="273">
        <f t="shared" si="14"/>
        <v>1007503.1499999999</v>
      </c>
      <c r="AC23" s="253">
        <v>386208.23000000004</v>
      </c>
      <c r="AD23" s="253">
        <v>33363.850000000006</v>
      </c>
      <c r="AE23" s="253">
        <v>457974.74999999983</v>
      </c>
      <c r="AF23" s="253">
        <v>56767.400000000009</v>
      </c>
      <c r="AG23" s="253">
        <v>237.77</v>
      </c>
      <c r="AH23" s="253">
        <v>37942.790000000008</v>
      </c>
      <c r="AI23" s="253">
        <v>0</v>
      </c>
      <c r="AJ23" s="253">
        <v>131.60000000000002</v>
      </c>
      <c r="AK23" s="253">
        <v>34876.760000000009</v>
      </c>
      <c r="AL23" s="253">
        <v>0</v>
      </c>
      <c r="AM23" s="254">
        <v>0</v>
      </c>
      <c r="AN23" s="288">
        <f t="shared" si="15"/>
        <v>981204.58</v>
      </c>
      <c r="AO23" s="253">
        <v>446894.44999999984</v>
      </c>
      <c r="AP23" s="253">
        <v>32013.910000000003</v>
      </c>
      <c r="AQ23" s="253">
        <v>432333.53</v>
      </c>
      <c r="AR23" s="253">
        <v>15401.849999999999</v>
      </c>
      <c r="AS23" s="253">
        <v>8.8000000000000007</v>
      </c>
      <c r="AT23" s="253">
        <v>17994.739999999998</v>
      </c>
      <c r="AU23" s="253">
        <v>0</v>
      </c>
      <c r="AV23" s="253">
        <v>0</v>
      </c>
      <c r="AW23" s="253">
        <v>36557.300000000003</v>
      </c>
      <c r="AX23" s="253">
        <v>0</v>
      </c>
      <c r="AY23" s="254">
        <v>0</v>
      </c>
      <c r="AZ23" s="525">
        <v>154693.79423802564</v>
      </c>
      <c r="BA23" s="295">
        <f t="shared" si="16"/>
        <v>4017195.7142380257</v>
      </c>
      <c r="BB23" s="270">
        <f t="shared" si="17"/>
        <v>1644498.1099999999</v>
      </c>
      <c r="BC23" s="270">
        <f t="shared" si="17"/>
        <v>146718.65000000002</v>
      </c>
      <c r="BD23" s="270">
        <f t="shared" si="17"/>
        <v>1700181.08</v>
      </c>
      <c r="BE23" s="270">
        <f t="shared" si="17"/>
        <v>132143.43</v>
      </c>
      <c r="BF23" s="270">
        <f t="shared" si="17"/>
        <v>1116.2800000000002</v>
      </c>
      <c r="BG23" s="270">
        <f t="shared" si="17"/>
        <v>111138.19</v>
      </c>
      <c r="BH23" s="270">
        <f t="shared" si="17"/>
        <v>0</v>
      </c>
      <c r="BI23" s="270">
        <f t="shared" si="17"/>
        <v>1912.1399999999999</v>
      </c>
      <c r="BJ23" s="270">
        <f t="shared" si="17"/>
        <v>124794.04000000002</v>
      </c>
      <c r="BK23" s="270">
        <f t="shared" si="17"/>
        <v>0</v>
      </c>
      <c r="BL23" s="290">
        <f t="shared" si="17"/>
        <v>0</v>
      </c>
    </row>
    <row r="24" spans="1:64" ht="24.75" x14ac:dyDescent="0.25">
      <c r="A24" s="1529"/>
      <c r="B24" s="126">
        <v>2.5</v>
      </c>
      <c r="C24" s="127" t="s">
        <v>152</v>
      </c>
      <c r="D24" s="273">
        <f t="shared" si="12"/>
        <v>18844.825482673325</v>
      </c>
      <c r="E24" s="253">
        <v>9126.8077072915821</v>
      </c>
      <c r="F24" s="253">
        <v>1123.9508906636038</v>
      </c>
      <c r="G24" s="253">
        <v>7224.5039646183723</v>
      </c>
      <c r="H24" s="253">
        <v>693.24462931460323</v>
      </c>
      <c r="I24" s="253">
        <v>0.47351768793005955</v>
      </c>
      <c r="J24" s="253">
        <v>38.363976306481781</v>
      </c>
      <c r="K24" s="253">
        <v>0</v>
      </c>
      <c r="L24" s="253">
        <v>50.297933170119698</v>
      </c>
      <c r="M24" s="253">
        <v>587.18286362062906</v>
      </c>
      <c r="N24" s="253">
        <v>0</v>
      </c>
      <c r="O24" s="254">
        <v>0</v>
      </c>
      <c r="P24" s="273">
        <f t="shared" si="13"/>
        <v>24592.377980607609</v>
      </c>
      <c r="Q24" s="253">
        <v>10794.221974628843</v>
      </c>
      <c r="R24" s="253">
        <v>1703.675501244679</v>
      </c>
      <c r="S24" s="253">
        <v>9991.5399647792747</v>
      </c>
      <c r="T24" s="253">
        <v>1095.8994596921509</v>
      </c>
      <c r="U24" s="253">
        <v>2.9210858615537036</v>
      </c>
      <c r="V24" s="253">
        <v>236.66374380168369</v>
      </c>
      <c r="W24" s="253">
        <v>0</v>
      </c>
      <c r="X24" s="253">
        <v>68.33810646782581</v>
      </c>
      <c r="Y24" s="253">
        <v>699.11814413159709</v>
      </c>
      <c r="Z24" s="253">
        <v>0</v>
      </c>
      <c r="AA24" s="254">
        <v>0</v>
      </c>
      <c r="AB24" s="273">
        <f t="shared" si="14"/>
        <v>42121.268144961061</v>
      </c>
      <c r="AC24" s="253">
        <v>17907.692370325803</v>
      </c>
      <c r="AD24" s="253">
        <v>2395.2102623688306</v>
      </c>
      <c r="AE24" s="253">
        <v>17066.332206572042</v>
      </c>
      <c r="AF24" s="253">
        <v>2240.1486745144434</v>
      </c>
      <c r="AG24" s="253">
        <v>10.213397956033864</v>
      </c>
      <c r="AH24" s="253">
        <v>827.48029731853853</v>
      </c>
      <c r="AI24" s="253">
        <v>0</v>
      </c>
      <c r="AJ24" s="253">
        <v>305.58426274250041</v>
      </c>
      <c r="AK24" s="253">
        <v>1368.6066731628771</v>
      </c>
      <c r="AL24" s="253">
        <v>0</v>
      </c>
      <c r="AM24" s="254">
        <v>0</v>
      </c>
      <c r="AN24" s="288">
        <f t="shared" si="15"/>
        <v>102286.27275008766</v>
      </c>
      <c r="AO24" s="253">
        <v>44684.19159216441</v>
      </c>
      <c r="AP24" s="253">
        <v>6000.6728699879795</v>
      </c>
      <c r="AQ24" s="253">
        <v>40117.57916342657</v>
      </c>
      <c r="AR24" s="253">
        <v>4619.0025144898736</v>
      </c>
      <c r="AS24" s="253">
        <v>34.240899964785292</v>
      </c>
      <c r="AT24" s="253">
        <v>2774.1668546828655</v>
      </c>
      <c r="AU24" s="253">
        <v>0</v>
      </c>
      <c r="AV24" s="253">
        <v>507.92520500637994</v>
      </c>
      <c r="AW24" s="253">
        <v>3548.4936503648032</v>
      </c>
      <c r="AX24" s="253">
        <v>0</v>
      </c>
      <c r="AY24" s="254">
        <v>0</v>
      </c>
      <c r="AZ24" s="525">
        <v>-15462.79684764941</v>
      </c>
      <c r="BA24" s="295">
        <f t="shared" si="16"/>
        <v>172381.94751068027</v>
      </c>
      <c r="BB24" s="270">
        <f t="shared" si="17"/>
        <v>82512.913644410641</v>
      </c>
      <c r="BC24" s="270">
        <f t="shared" si="17"/>
        <v>11223.509524265093</v>
      </c>
      <c r="BD24" s="270">
        <f t="shared" si="17"/>
        <v>74399.955299396257</v>
      </c>
      <c r="BE24" s="270">
        <f t="shared" si="17"/>
        <v>8648.2952780110718</v>
      </c>
      <c r="BF24" s="270">
        <f t="shared" si="17"/>
        <v>47.84890147030292</v>
      </c>
      <c r="BG24" s="270">
        <f t="shared" si="17"/>
        <v>3876.6748721095696</v>
      </c>
      <c r="BH24" s="270">
        <f t="shared" si="17"/>
        <v>0</v>
      </c>
      <c r="BI24" s="270">
        <f t="shared" si="17"/>
        <v>932.14550738682578</v>
      </c>
      <c r="BJ24" s="270">
        <f t="shared" si="17"/>
        <v>6203.401331279907</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16613.356262361362</v>
      </c>
      <c r="E26" s="253">
        <v>3893.0324905388038</v>
      </c>
      <c r="F26" s="253">
        <v>691.42582882004024</v>
      </c>
      <c r="G26" s="253">
        <v>5244.9003909580624</v>
      </c>
      <c r="H26" s="253">
        <v>744.86383700617364</v>
      </c>
      <c r="I26" s="253">
        <v>27.763082884332967</v>
      </c>
      <c r="J26" s="253">
        <v>745.34826120410935</v>
      </c>
      <c r="K26" s="253">
        <v>0</v>
      </c>
      <c r="L26" s="253">
        <v>101.49274329215106</v>
      </c>
      <c r="M26" s="253">
        <v>5164.5296276576864</v>
      </c>
      <c r="N26" s="253">
        <v>0</v>
      </c>
      <c r="O26" s="254">
        <v>0</v>
      </c>
      <c r="P26" s="273">
        <f t="shared" si="13"/>
        <v>17651.91174579654</v>
      </c>
      <c r="Q26" s="253">
        <v>4136.3987421492848</v>
      </c>
      <c r="R26" s="253">
        <v>734.64912907133464</v>
      </c>
      <c r="S26" s="253">
        <v>5572.7763466095776</v>
      </c>
      <c r="T26" s="253">
        <v>791.42772272070147</v>
      </c>
      <c r="U26" s="253">
        <v>29.498644411531032</v>
      </c>
      <c r="V26" s="253">
        <v>791.94242986683446</v>
      </c>
      <c r="W26" s="253">
        <v>0</v>
      </c>
      <c r="X26" s="253">
        <v>107.8373881315413</v>
      </c>
      <c r="Y26" s="253">
        <v>5487.3813428357344</v>
      </c>
      <c r="Z26" s="253">
        <v>0</v>
      </c>
      <c r="AA26" s="254">
        <v>0</v>
      </c>
      <c r="AB26" s="273">
        <f t="shared" si="14"/>
        <v>17826.057480314768</v>
      </c>
      <c r="AC26" s="253">
        <v>4177.2065712153571</v>
      </c>
      <c r="AD26" s="253">
        <v>741.89684331541753</v>
      </c>
      <c r="AE26" s="253">
        <v>5627.7548239644302</v>
      </c>
      <c r="AF26" s="253">
        <v>799.23558875108222</v>
      </c>
      <c r="AG26" s="253">
        <v>29.789664623523727</v>
      </c>
      <c r="AH26" s="253">
        <v>799.75537376386876</v>
      </c>
      <c r="AI26" s="253">
        <v>0</v>
      </c>
      <c r="AJ26" s="253">
        <v>108.90126276648935</v>
      </c>
      <c r="AK26" s="253">
        <v>5541.5173519145983</v>
      </c>
      <c r="AL26" s="253">
        <v>0</v>
      </c>
      <c r="AM26" s="254">
        <v>0</v>
      </c>
      <c r="AN26" s="288">
        <f t="shared" si="15"/>
        <v>18944.604570552852</v>
      </c>
      <c r="AO26" s="253">
        <v>4439.3173750605738</v>
      </c>
      <c r="AP26" s="253">
        <v>788.44928803089522</v>
      </c>
      <c r="AQ26" s="253">
        <v>5980.8844371652285</v>
      </c>
      <c r="AR26" s="253">
        <v>849.38591745946133</v>
      </c>
      <c r="AS26" s="253">
        <v>31.65890254787168</v>
      </c>
      <c r="AT26" s="253">
        <v>849.93831787328327</v>
      </c>
      <c r="AU26" s="253">
        <v>0</v>
      </c>
      <c r="AV26" s="253">
        <v>115.73458475735723</v>
      </c>
      <c r="AW26" s="253">
        <v>5889.2357476581801</v>
      </c>
      <c r="AX26" s="253">
        <v>0</v>
      </c>
      <c r="AY26" s="254">
        <v>0</v>
      </c>
      <c r="AZ26" s="525"/>
      <c r="BA26" s="295">
        <f t="shared" si="16"/>
        <v>71035.930059025515</v>
      </c>
      <c r="BB26" s="270">
        <f t="shared" si="17"/>
        <v>16645.955178964021</v>
      </c>
      <c r="BC26" s="270">
        <f t="shared" si="17"/>
        <v>2956.4210892376877</v>
      </c>
      <c r="BD26" s="270">
        <f t="shared" si="17"/>
        <v>22426.315998697297</v>
      </c>
      <c r="BE26" s="270">
        <f t="shared" si="17"/>
        <v>3184.9130659374187</v>
      </c>
      <c r="BF26" s="270">
        <f t="shared" si="17"/>
        <v>118.7102944672594</v>
      </c>
      <c r="BG26" s="270">
        <f t="shared" si="17"/>
        <v>3186.9843827080958</v>
      </c>
      <c r="BH26" s="270">
        <f t="shared" si="17"/>
        <v>0</v>
      </c>
      <c r="BI26" s="270">
        <f t="shared" si="17"/>
        <v>433.96597894753893</v>
      </c>
      <c r="BJ26" s="270">
        <f t="shared" si="17"/>
        <v>22082.664070066196</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85548.86</v>
      </c>
      <c r="Q27" s="253">
        <v>85548.86</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0</v>
      </c>
      <c r="BA27" s="295">
        <f t="shared" si="16"/>
        <v>85548.86</v>
      </c>
      <c r="BB27" s="270">
        <f t="shared" si="17"/>
        <v>85548.86</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3557631.3959744698</v>
      </c>
      <c r="E28" s="274">
        <f t="shared" ref="E28:O28" si="18">SUM(E20:E27)</f>
        <v>1031045.2028774923</v>
      </c>
      <c r="F28" s="274">
        <f t="shared" si="18"/>
        <v>224285.93100357073</v>
      </c>
      <c r="G28" s="274">
        <f t="shared" si="18"/>
        <v>1566894.2700250298</v>
      </c>
      <c r="H28" s="274">
        <f t="shared" si="18"/>
        <v>84368.979125847574</v>
      </c>
      <c r="I28" s="274">
        <f t="shared" si="18"/>
        <v>68.845740402890243</v>
      </c>
      <c r="J28" s="274">
        <f t="shared" si="18"/>
        <v>144551.69021333399</v>
      </c>
      <c r="K28" s="274">
        <f t="shared" si="18"/>
        <v>0</v>
      </c>
      <c r="L28" s="274">
        <f t="shared" si="18"/>
        <v>3435.1261705331658</v>
      </c>
      <c r="M28" s="274">
        <f>SUM(M20:M27)</f>
        <v>502981.35081825953</v>
      </c>
      <c r="N28" s="274">
        <f t="shared" si="18"/>
        <v>0</v>
      </c>
      <c r="O28" s="282">
        <f t="shared" si="18"/>
        <v>0</v>
      </c>
      <c r="P28" s="274">
        <f>SUM(P20:P27)</f>
        <v>3519588.1846731296</v>
      </c>
      <c r="Q28" s="274">
        <f t="shared" ref="Q28:AA28" si="19">SUM(Q20:Q27)</f>
        <v>1254300.2779613489</v>
      </c>
      <c r="R28" s="274">
        <f t="shared" si="19"/>
        <v>138340.17045066407</v>
      </c>
      <c r="S28" s="274">
        <f t="shared" si="19"/>
        <v>1302439.5094044148</v>
      </c>
      <c r="T28" s="274">
        <f t="shared" si="19"/>
        <v>411269.51553551713</v>
      </c>
      <c r="U28" s="274">
        <f t="shared" si="19"/>
        <v>895.06205154500947</v>
      </c>
      <c r="V28" s="274">
        <f t="shared" si="19"/>
        <v>137125.10185950593</v>
      </c>
      <c r="W28" s="274">
        <f t="shared" si="19"/>
        <v>0</v>
      </c>
      <c r="X28" s="274">
        <f t="shared" si="19"/>
        <v>2799.1224727396225</v>
      </c>
      <c r="Y28" s="274">
        <f>SUM(Y20:Y27)</f>
        <v>272419.42493739433</v>
      </c>
      <c r="Z28" s="274">
        <f t="shared" si="19"/>
        <v>0</v>
      </c>
      <c r="AA28" s="282">
        <f t="shared" si="19"/>
        <v>0</v>
      </c>
      <c r="AB28" s="274">
        <f>SUM(AB20:AB27)</f>
        <v>4780171.328889505</v>
      </c>
      <c r="AC28" s="274">
        <f t="shared" ref="AC28:AM28" si="20">SUM(AC20:AC27)</f>
        <v>1171593.1214658469</v>
      </c>
      <c r="AD28" s="274">
        <f t="shared" si="20"/>
        <v>291994.95632687269</v>
      </c>
      <c r="AE28" s="274">
        <f t="shared" si="20"/>
        <v>2281225.8108837726</v>
      </c>
      <c r="AF28" s="274">
        <f t="shared" si="20"/>
        <v>257825.04406545789</v>
      </c>
      <c r="AG28" s="274">
        <f t="shared" si="20"/>
        <v>1444.3056852549425</v>
      </c>
      <c r="AH28" s="274">
        <f t="shared" si="20"/>
        <v>228196.89751141545</v>
      </c>
      <c r="AI28" s="274">
        <f t="shared" si="20"/>
        <v>0</v>
      </c>
      <c r="AJ28" s="274">
        <f t="shared" si="20"/>
        <v>63064.112054060126</v>
      </c>
      <c r="AK28" s="274">
        <f>SUM(AK20:AK27)</f>
        <v>484827.08089682442</v>
      </c>
      <c r="AL28" s="274">
        <f t="shared" si="20"/>
        <v>0</v>
      </c>
      <c r="AM28" s="282">
        <f t="shared" si="20"/>
        <v>0</v>
      </c>
      <c r="AN28" s="276">
        <f>SUM(AN20:AN27)</f>
        <v>3764564.1086585703</v>
      </c>
      <c r="AO28" s="274">
        <f t="shared" ref="AO28:AY28" si="21">SUM(AO20:AO27)</f>
        <v>1136687.2064080206</v>
      </c>
      <c r="AP28" s="274">
        <f t="shared" si="21"/>
        <v>186368.76209855708</v>
      </c>
      <c r="AQ28" s="274">
        <f t="shared" si="21"/>
        <v>1270226.4529361525</v>
      </c>
      <c r="AR28" s="274">
        <f t="shared" si="21"/>
        <v>255459.73908840003</v>
      </c>
      <c r="AS28" s="274">
        <f t="shared" si="21"/>
        <v>13915.023998850687</v>
      </c>
      <c r="AT28" s="274">
        <f t="shared" si="21"/>
        <v>336532.74712718168</v>
      </c>
      <c r="AU28" s="274">
        <f t="shared" si="21"/>
        <v>0</v>
      </c>
      <c r="AV28" s="274">
        <f t="shared" si="21"/>
        <v>16321.940262397571</v>
      </c>
      <c r="AW28" s="274">
        <f>SUM(AW20:AW27)</f>
        <v>549052.23673900997</v>
      </c>
      <c r="AX28" s="274">
        <f t="shared" si="21"/>
        <v>0</v>
      </c>
      <c r="AY28" s="282">
        <f t="shared" si="21"/>
        <v>0</v>
      </c>
      <c r="AZ28" s="292">
        <f>SUM(AZ20:AZ27)</f>
        <v>1863833.3059340548</v>
      </c>
      <c r="BA28" s="296">
        <f>SUM(BA20:BA27)</f>
        <v>17485788.324129734</v>
      </c>
      <c r="BB28" s="279">
        <f t="shared" ref="BB28:BL28" si="22">SUM(BB20:BB27)</f>
        <v>4593625.8087127097</v>
      </c>
      <c r="BC28" s="279">
        <f t="shared" si="22"/>
        <v>840989.81987966457</v>
      </c>
      <c r="BD28" s="279">
        <f t="shared" si="22"/>
        <v>6420786.0432493696</v>
      </c>
      <c r="BE28" s="279">
        <f t="shared" si="22"/>
        <v>1008923.2778152226</v>
      </c>
      <c r="BF28" s="279">
        <f t="shared" si="22"/>
        <v>16323.237476053529</v>
      </c>
      <c r="BG28" s="279">
        <f t="shared" si="22"/>
        <v>846406.43671143719</v>
      </c>
      <c r="BH28" s="279">
        <f t="shared" si="22"/>
        <v>0</v>
      </c>
      <c r="BI28" s="279">
        <f t="shared" si="22"/>
        <v>85620.300959730492</v>
      </c>
      <c r="BJ28" s="279">
        <f>SUM(BJ20:BJ27)</f>
        <v>1809280.0933914885</v>
      </c>
      <c r="BK28" s="279">
        <f t="shared" si="22"/>
        <v>0</v>
      </c>
      <c r="BL28" s="292">
        <f t="shared" si="22"/>
        <v>0</v>
      </c>
    </row>
    <row r="29" spans="1:64" ht="14.85" customHeight="1" x14ac:dyDescent="0.25">
      <c r="A29" s="1528" t="s">
        <v>53</v>
      </c>
      <c r="B29" s="124">
        <v>3.1</v>
      </c>
      <c r="C29" s="131" t="s">
        <v>33</v>
      </c>
      <c r="D29" s="272">
        <f t="shared" ref="D29:D35" si="23">SUM(E29:O29)</f>
        <v>628557.42999999993</v>
      </c>
      <c r="E29" s="251">
        <v>321329.75999999995</v>
      </c>
      <c r="F29" s="251">
        <v>39851.099999999984</v>
      </c>
      <c r="G29" s="251">
        <v>187855.79</v>
      </c>
      <c r="H29" s="251">
        <v>32021.479999999996</v>
      </c>
      <c r="I29" s="251">
        <v>2521.11</v>
      </c>
      <c r="J29" s="251">
        <v>21185.049999999996</v>
      </c>
      <c r="K29" s="251">
        <v>0</v>
      </c>
      <c r="L29" s="251">
        <v>3155.1200000000003</v>
      </c>
      <c r="M29" s="251">
        <v>20638.02</v>
      </c>
      <c r="N29" s="251">
        <v>0</v>
      </c>
      <c r="O29" s="252">
        <v>0</v>
      </c>
      <c r="P29" s="272">
        <f t="shared" ref="P29:P35" si="24">SUM(Q29:AA29)</f>
        <v>637988.77</v>
      </c>
      <c r="Q29" s="251">
        <v>330607.84000000003</v>
      </c>
      <c r="R29" s="251">
        <v>41763.960000000014</v>
      </c>
      <c r="S29" s="251">
        <v>192130.7</v>
      </c>
      <c r="T29" s="251">
        <v>26063.040000000001</v>
      </c>
      <c r="U29" s="251">
        <v>4844.1500000000005</v>
      </c>
      <c r="V29" s="251">
        <v>23948.99</v>
      </c>
      <c r="W29" s="251">
        <v>0</v>
      </c>
      <c r="X29" s="251">
        <v>2476.98</v>
      </c>
      <c r="Y29" s="251">
        <v>16153.109999999999</v>
      </c>
      <c r="Z29" s="251">
        <v>0</v>
      </c>
      <c r="AA29" s="252">
        <v>0</v>
      </c>
      <c r="AB29" s="272">
        <f t="shared" ref="AB29:AB35" si="25">SUM(AC29:AM29)</f>
        <v>668855.23999999987</v>
      </c>
      <c r="AC29" s="251">
        <v>346174.29</v>
      </c>
      <c r="AD29" s="251">
        <v>47485.979999999996</v>
      </c>
      <c r="AE29" s="251">
        <v>195220.80999999994</v>
      </c>
      <c r="AF29" s="251">
        <v>25547.789999999994</v>
      </c>
      <c r="AG29" s="251">
        <v>3040.5999999999995</v>
      </c>
      <c r="AH29" s="251">
        <v>27095.39</v>
      </c>
      <c r="AI29" s="251">
        <v>0</v>
      </c>
      <c r="AJ29" s="251">
        <v>3426.2300000000005</v>
      </c>
      <c r="AK29" s="251">
        <v>20864.150000000005</v>
      </c>
      <c r="AL29" s="251">
        <v>0</v>
      </c>
      <c r="AM29" s="252">
        <v>0</v>
      </c>
      <c r="AN29" s="275">
        <f t="shared" ref="AN29:AN35" si="26">SUM(AO29:AY29)</f>
        <v>630909.16999999993</v>
      </c>
      <c r="AO29" s="251">
        <v>338211.86999999994</v>
      </c>
      <c r="AP29" s="251">
        <v>45209.630000000005</v>
      </c>
      <c r="AQ29" s="251">
        <v>176449.97999999998</v>
      </c>
      <c r="AR29" s="251">
        <v>23774.899999999998</v>
      </c>
      <c r="AS29" s="251">
        <v>0</v>
      </c>
      <c r="AT29" s="251">
        <v>22737.989999999998</v>
      </c>
      <c r="AU29" s="251">
        <v>0</v>
      </c>
      <c r="AV29" s="249">
        <v>2406.5700000000006</v>
      </c>
      <c r="AW29" s="251">
        <v>22118.23</v>
      </c>
      <c r="AX29" s="251">
        <v>0</v>
      </c>
      <c r="AY29" s="252">
        <v>0</v>
      </c>
      <c r="AZ29" s="854">
        <v>5386.6023103048356</v>
      </c>
      <c r="BA29" s="293">
        <f t="shared" ref="BA29:BA35" si="27">SUM(BB29:BL29)+AZ29</f>
        <v>2571697.2123103039</v>
      </c>
      <c r="BB29" s="270">
        <f t="shared" ref="BB29:BL35" si="28">E29+Q29+AC29+AO29</f>
        <v>1336323.7599999998</v>
      </c>
      <c r="BC29" s="270">
        <f t="shared" si="28"/>
        <v>174310.66999999998</v>
      </c>
      <c r="BD29" s="270">
        <f t="shared" si="28"/>
        <v>751657.27999999991</v>
      </c>
      <c r="BE29" s="270">
        <f t="shared" si="28"/>
        <v>107407.20999999999</v>
      </c>
      <c r="BF29" s="270">
        <f t="shared" si="28"/>
        <v>10405.86</v>
      </c>
      <c r="BG29" s="270">
        <f t="shared" si="28"/>
        <v>94967.419999999984</v>
      </c>
      <c r="BH29" s="270">
        <f t="shared" si="28"/>
        <v>0</v>
      </c>
      <c r="BI29" s="270">
        <f>L29+X29+AJ29+AV29</f>
        <v>11464.900000000001</v>
      </c>
      <c r="BJ29" s="270">
        <f>M29+Y29+AK29+AW29</f>
        <v>79773.509999999995</v>
      </c>
      <c r="BK29" s="270">
        <f t="shared" si="28"/>
        <v>0</v>
      </c>
      <c r="BL29" s="294">
        <f t="shared" si="28"/>
        <v>0</v>
      </c>
    </row>
    <row r="30" spans="1:64" x14ac:dyDescent="0.25">
      <c r="A30" s="1529"/>
      <c r="B30" s="126">
        <v>3.2</v>
      </c>
      <c r="C30" s="131" t="s">
        <v>34</v>
      </c>
      <c r="D30" s="273">
        <f t="shared" si="23"/>
        <v>1299692.0299999998</v>
      </c>
      <c r="E30" s="253">
        <v>445414.64999999985</v>
      </c>
      <c r="F30" s="253">
        <v>78587.8</v>
      </c>
      <c r="G30" s="253">
        <v>499338.13999999996</v>
      </c>
      <c r="H30" s="253">
        <v>59012.520000000004</v>
      </c>
      <c r="I30" s="253">
        <v>1602.54</v>
      </c>
      <c r="J30" s="253">
        <v>47586.159999999996</v>
      </c>
      <c r="K30" s="253">
        <v>0</v>
      </c>
      <c r="L30" s="253">
        <v>5359.5700000000006</v>
      </c>
      <c r="M30" s="253">
        <v>162790.65000000002</v>
      </c>
      <c r="N30" s="253">
        <v>0</v>
      </c>
      <c r="O30" s="254">
        <v>0</v>
      </c>
      <c r="P30" s="273">
        <f t="shared" si="24"/>
        <v>1303438.6100000001</v>
      </c>
      <c r="Q30" s="253">
        <v>507005.02999999985</v>
      </c>
      <c r="R30" s="253">
        <v>80580.239999999991</v>
      </c>
      <c r="S30" s="253">
        <v>488194.5</v>
      </c>
      <c r="T30" s="253">
        <v>64346.249999999993</v>
      </c>
      <c r="U30" s="253">
        <v>1865.8600000000001</v>
      </c>
      <c r="V30" s="253">
        <v>56589.32</v>
      </c>
      <c r="W30" s="253">
        <v>0</v>
      </c>
      <c r="X30" s="253">
        <v>5504.37</v>
      </c>
      <c r="Y30" s="253">
        <v>99353.040000000008</v>
      </c>
      <c r="Z30" s="253">
        <v>0</v>
      </c>
      <c r="AA30" s="254">
        <v>0</v>
      </c>
      <c r="AB30" s="273">
        <f t="shared" si="25"/>
        <v>1391402.62</v>
      </c>
      <c r="AC30" s="253">
        <v>485343.23000000004</v>
      </c>
      <c r="AD30" s="253">
        <v>73672.319999999992</v>
      </c>
      <c r="AE30" s="253">
        <v>526056.83000000007</v>
      </c>
      <c r="AF30" s="253">
        <v>81389.760000000024</v>
      </c>
      <c r="AG30" s="253">
        <v>2056.83</v>
      </c>
      <c r="AH30" s="253">
        <v>60737.039999999994</v>
      </c>
      <c r="AI30" s="253">
        <v>0</v>
      </c>
      <c r="AJ30" s="253">
        <v>7488.6399999999994</v>
      </c>
      <c r="AK30" s="253">
        <v>154657.97</v>
      </c>
      <c r="AL30" s="253">
        <v>0</v>
      </c>
      <c r="AM30" s="254">
        <v>0</v>
      </c>
      <c r="AN30" s="288">
        <f t="shared" si="26"/>
        <v>1372849.9399999997</v>
      </c>
      <c r="AO30" s="253">
        <v>475625.11000000004</v>
      </c>
      <c r="AP30" s="253">
        <v>81514.300000000017</v>
      </c>
      <c r="AQ30" s="253">
        <v>543487.44000000006</v>
      </c>
      <c r="AR30" s="253">
        <v>94507.63</v>
      </c>
      <c r="AS30" s="253">
        <v>338.88000000000005</v>
      </c>
      <c r="AT30" s="253">
        <v>54977.7</v>
      </c>
      <c r="AU30" s="253">
        <v>0</v>
      </c>
      <c r="AV30" s="253">
        <v>5234.9800000000005</v>
      </c>
      <c r="AW30" s="253">
        <v>117163.9</v>
      </c>
      <c r="AX30" s="253">
        <v>0</v>
      </c>
      <c r="AY30" s="254">
        <v>0</v>
      </c>
      <c r="AZ30" s="525">
        <v>75884.624900748313</v>
      </c>
      <c r="BA30" s="295">
        <f t="shared" si="27"/>
        <v>5443267.8249007473</v>
      </c>
      <c r="BB30" s="270">
        <f t="shared" si="28"/>
        <v>1913388.0199999998</v>
      </c>
      <c r="BC30" s="270">
        <f t="shared" si="28"/>
        <v>314354.66000000003</v>
      </c>
      <c r="BD30" s="270">
        <f t="shared" si="28"/>
        <v>2057076.9100000001</v>
      </c>
      <c r="BE30" s="270">
        <f t="shared" si="28"/>
        <v>299256.16000000003</v>
      </c>
      <c r="BF30" s="270">
        <f t="shared" si="28"/>
        <v>5864.11</v>
      </c>
      <c r="BG30" s="270">
        <f t="shared" si="28"/>
        <v>219890.21999999997</v>
      </c>
      <c r="BH30" s="270">
        <f t="shared" si="28"/>
        <v>0</v>
      </c>
      <c r="BI30" s="270">
        <f t="shared" si="28"/>
        <v>23587.56</v>
      </c>
      <c r="BJ30" s="270">
        <f t="shared" si="28"/>
        <v>533965.56000000006</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5966.9174725291496</v>
      </c>
      <c r="E33" s="253">
        <v>246.05845247542882</v>
      </c>
      <c r="F33" s="253">
        <v>2153.0114591600022</v>
      </c>
      <c r="G33" s="253">
        <v>2952.701429705146</v>
      </c>
      <c r="H33" s="253">
        <v>615.1461311885721</v>
      </c>
      <c r="I33" s="253">
        <v>0</v>
      </c>
      <c r="J33" s="253">
        <v>0</v>
      </c>
      <c r="K33" s="253">
        <v>0</v>
      </c>
      <c r="L33" s="253">
        <v>0</v>
      </c>
      <c r="M33" s="253">
        <v>0</v>
      </c>
      <c r="N33" s="253">
        <v>0</v>
      </c>
      <c r="O33" s="254">
        <v>0</v>
      </c>
      <c r="P33" s="273">
        <f t="shared" si="24"/>
        <v>6158.5931848145128</v>
      </c>
      <c r="Q33" s="253">
        <v>1612.9648817371342</v>
      </c>
      <c r="R33" s="253">
        <v>2199.4975660051832</v>
      </c>
      <c r="S33" s="253">
        <v>2346.1307370721952</v>
      </c>
      <c r="T33" s="253">
        <v>0</v>
      </c>
      <c r="U33" s="253">
        <v>0</v>
      </c>
      <c r="V33" s="253">
        <v>0</v>
      </c>
      <c r="W33" s="253">
        <v>0</v>
      </c>
      <c r="X33" s="253">
        <v>0</v>
      </c>
      <c r="Y33" s="253">
        <v>0</v>
      </c>
      <c r="Z33" s="253">
        <v>0</v>
      </c>
      <c r="AA33" s="254">
        <v>0</v>
      </c>
      <c r="AB33" s="273">
        <f t="shared" si="25"/>
        <v>6274.7057233898395</v>
      </c>
      <c r="AC33" s="253">
        <v>1626.1671900931785</v>
      </c>
      <c r="AD33" s="253">
        <v>2217.5007137634252</v>
      </c>
      <c r="AE33" s="253">
        <v>2365.3340946809867</v>
      </c>
      <c r="AF33" s="253">
        <v>65.703724852249636</v>
      </c>
      <c r="AG33" s="253">
        <v>0</v>
      </c>
      <c r="AH33" s="253">
        <v>0</v>
      </c>
      <c r="AI33" s="253">
        <v>0</v>
      </c>
      <c r="AJ33" s="253">
        <v>0</v>
      </c>
      <c r="AK33" s="253">
        <v>0</v>
      </c>
      <c r="AL33" s="253">
        <v>0</v>
      </c>
      <c r="AM33" s="254">
        <v>0</v>
      </c>
      <c r="AN33" s="288">
        <f t="shared" si="26"/>
        <v>3767.7245519591138</v>
      </c>
      <c r="AO33" s="253">
        <v>1022.6680926746167</v>
      </c>
      <c r="AP33" s="253">
        <v>1211.0543202725723</v>
      </c>
      <c r="AQ33" s="253">
        <v>1426.3528660988075</v>
      </c>
      <c r="AR33" s="253">
        <v>107.64927291311754</v>
      </c>
      <c r="AS33" s="253">
        <v>0</v>
      </c>
      <c r="AT33" s="253">
        <v>0</v>
      </c>
      <c r="AU33" s="253">
        <v>0</v>
      </c>
      <c r="AV33" s="253">
        <v>0</v>
      </c>
      <c r="AW33" s="253">
        <v>0</v>
      </c>
      <c r="AX33" s="253">
        <v>0</v>
      </c>
      <c r="AY33" s="254">
        <v>0</v>
      </c>
      <c r="AZ33" s="525">
        <v>0</v>
      </c>
      <c r="BA33" s="295">
        <f t="shared" si="27"/>
        <v>22167.940932692618</v>
      </c>
      <c r="BB33" s="270">
        <f t="shared" si="28"/>
        <v>4507.8586169803584</v>
      </c>
      <c r="BC33" s="270">
        <f t="shared" si="28"/>
        <v>7781.0640592011832</v>
      </c>
      <c r="BD33" s="270">
        <f t="shared" si="28"/>
        <v>9090.519127557136</v>
      </c>
      <c r="BE33" s="270">
        <f t="shared" si="28"/>
        <v>788.49912895393925</v>
      </c>
      <c r="BF33" s="270">
        <f t="shared" si="28"/>
        <v>0</v>
      </c>
      <c r="BG33" s="270">
        <f t="shared" si="28"/>
        <v>0</v>
      </c>
      <c r="BH33" s="270">
        <f t="shared" si="28"/>
        <v>0</v>
      </c>
      <c r="BI33" s="270">
        <f t="shared" si="28"/>
        <v>0</v>
      </c>
      <c r="BJ33" s="270">
        <f t="shared" si="28"/>
        <v>0</v>
      </c>
      <c r="BK33" s="270">
        <f t="shared" si="28"/>
        <v>0</v>
      </c>
      <c r="BL33" s="290">
        <f t="shared" si="28"/>
        <v>0</v>
      </c>
    </row>
    <row r="34" spans="1:64" s="255" customFormat="1" x14ac:dyDescent="0.25">
      <c r="A34" s="1529"/>
      <c r="B34" s="126" t="s">
        <v>42</v>
      </c>
      <c r="C34" s="131" t="s">
        <v>155</v>
      </c>
      <c r="D34" s="273">
        <f t="shared" si="23"/>
        <v>28400.322801439099</v>
      </c>
      <c r="E34" s="253">
        <v>11725.330555418368</v>
      </c>
      <c r="F34" s="253">
        <v>1805.97155150412</v>
      </c>
      <c r="G34" s="253">
        <v>10467.977572596592</v>
      </c>
      <c r="H34" s="253">
        <v>1400.319172296782</v>
      </c>
      <c r="I34" s="253">
        <v>6.4001310824618276</v>
      </c>
      <c r="J34" s="253">
        <v>123.85580110563058</v>
      </c>
      <c r="K34" s="253">
        <v>0</v>
      </c>
      <c r="L34" s="253">
        <v>129.80233430077982</v>
      </c>
      <c r="M34" s="253">
        <v>2740.6656831343635</v>
      </c>
      <c r="N34" s="253">
        <v>0</v>
      </c>
      <c r="O34" s="254">
        <v>0</v>
      </c>
      <c r="P34" s="273">
        <f t="shared" si="24"/>
        <v>35338.446466942987</v>
      </c>
      <c r="Q34" s="253">
        <v>15484.507248088858</v>
      </c>
      <c r="R34" s="253">
        <v>2281.7944119515932</v>
      </c>
      <c r="S34" s="253">
        <v>12819.545871511935</v>
      </c>
      <c r="T34" s="253">
        <v>1751.5155269909046</v>
      </c>
      <c r="U34" s="253">
        <v>23.333016446698192</v>
      </c>
      <c r="V34" s="253">
        <v>451.54222733591877</v>
      </c>
      <c r="W34" s="253">
        <v>0</v>
      </c>
      <c r="X34" s="253">
        <v>153.40820400431983</v>
      </c>
      <c r="Y34" s="253">
        <v>2372.7999606127596</v>
      </c>
      <c r="Z34" s="253">
        <v>0</v>
      </c>
      <c r="AA34" s="254">
        <v>0</v>
      </c>
      <c r="AB34" s="273">
        <f t="shared" si="25"/>
        <v>63983.922586176399</v>
      </c>
      <c r="AC34" s="253">
        <v>26532.965970311816</v>
      </c>
      <c r="AD34" s="253">
        <v>3940.7942232529858</v>
      </c>
      <c r="AE34" s="253">
        <v>22965.305495363067</v>
      </c>
      <c r="AF34" s="253">
        <v>3356.7243369973917</v>
      </c>
      <c r="AG34" s="253">
        <v>80.22585044914041</v>
      </c>
      <c r="AH34" s="253">
        <v>1552.5364791335994</v>
      </c>
      <c r="AI34" s="253">
        <v>0</v>
      </c>
      <c r="AJ34" s="253">
        <v>310.78538210397369</v>
      </c>
      <c r="AK34" s="253">
        <v>5244.5848485644219</v>
      </c>
      <c r="AL34" s="253">
        <v>0</v>
      </c>
      <c r="AM34" s="254">
        <v>0</v>
      </c>
      <c r="AN34" s="288">
        <f t="shared" si="26"/>
        <v>166905.12928691387</v>
      </c>
      <c r="AO34" s="253">
        <v>68663.132213845762</v>
      </c>
      <c r="AP34" s="253">
        <v>10376.579502855029</v>
      </c>
      <c r="AQ34" s="253">
        <v>59541.966313598081</v>
      </c>
      <c r="AR34" s="253">
        <v>8787.4971757551466</v>
      </c>
      <c r="AS34" s="253">
        <v>295.41229883247178</v>
      </c>
      <c r="AT34" s="253">
        <v>5716.8402423217021</v>
      </c>
      <c r="AU34" s="253">
        <v>0</v>
      </c>
      <c r="AV34" s="253">
        <v>727.1322879941556</v>
      </c>
      <c r="AW34" s="253">
        <v>12796.569251711548</v>
      </c>
      <c r="AX34" s="253">
        <v>0</v>
      </c>
      <c r="AY34" s="254">
        <v>0</v>
      </c>
      <c r="AZ34" s="525">
        <v>736591.87179882056</v>
      </c>
      <c r="BA34" s="295">
        <f t="shared" si="27"/>
        <v>1031219.6929402929</v>
      </c>
      <c r="BB34" s="270">
        <f t="shared" si="28"/>
        <v>122405.93598766479</v>
      </c>
      <c r="BC34" s="270">
        <f t="shared" si="28"/>
        <v>18405.13968956373</v>
      </c>
      <c r="BD34" s="270">
        <f t="shared" si="28"/>
        <v>105794.79525306968</v>
      </c>
      <c r="BE34" s="270">
        <f t="shared" si="28"/>
        <v>15296.056212040225</v>
      </c>
      <c r="BF34" s="270">
        <f t="shared" si="28"/>
        <v>405.37129681077221</v>
      </c>
      <c r="BG34" s="270">
        <f t="shared" si="28"/>
        <v>7844.7747498968511</v>
      </c>
      <c r="BH34" s="270">
        <f t="shared" si="28"/>
        <v>0</v>
      </c>
      <c r="BI34" s="270">
        <f t="shared" si="28"/>
        <v>1321.1282084032289</v>
      </c>
      <c r="BJ34" s="270">
        <f t="shared" si="28"/>
        <v>23154.61974402309</v>
      </c>
      <c r="BK34" s="270">
        <f t="shared" si="28"/>
        <v>0</v>
      </c>
      <c r="BL34" s="290">
        <f t="shared" si="28"/>
        <v>0</v>
      </c>
    </row>
    <row r="35" spans="1:64" x14ac:dyDescent="0.25">
      <c r="A35" s="1529"/>
      <c r="B35" s="126" t="s">
        <v>43</v>
      </c>
      <c r="C35" s="131" t="s">
        <v>914</v>
      </c>
      <c r="D35" s="273">
        <f t="shared" si="23"/>
        <v>51657.104763563482</v>
      </c>
      <c r="E35" s="253">
        <v>12104.886215395914</v>
      </c>
      <c r="F35" s="253">
        <v>2149.9001111840262</v>
      </c>
      <c r="G35" s="253">
        <v>16308.346410652714</v>
      </c>
      <c r="H35" s="253">
        <v>2316.0587574944793</v>
      </c>
      <c r="I35" s="253">
        <v>86.325752513034828</v>
      </c>
      <c r="J35" s="253">
        <v>2317.5650125309444</v>
      </c>
      <c r="K35" s="253">
        <v>0</v>
      </c>
      <c r="L35" s="253">
        <v>315.57869404522762</v>
      </c>
      <c r="M35" s="253">
        <v>16058.443809747134</v>
      </c>
      <c r="N35" s="253">
        <v>0</v>
      </c>
      <c r="O35" s="254">
        <v>0</v>
      </c>
      <c r="P35" s="273">
        <f t="shared" si="24"/>
        <v>48363.101591218539</v>
      </c>
      <c r="Q35" s="253">
        <v>11332.997551157157</v>
      </c>
      <c r="R35" s="253">
        <v>2012.8080728501229</v>
      </c>
      <c r="S35" s="253">
        <v>15268.416955483528</v>
      </c>
      <c r="T35" s="253">
        <v>2168.371330383673</v>
      </c>
      <c r="U35" s="253">
        <v>80.821044033252349</v>
      </c>
      <c r="V35" s="253">
        <v>2169.7815365050628</v>
      </c>
      <c r="W35" s="253">
        <v>0</v>
      </c>
      <c r="X35" s="253">
        <v>295.45528170790516</v>
      </c>
      <c r="Y35" s="253">
        <v>15034.449819097843</v>
      </c>
      <c r="Z35" s="253">
        <v>0</v>
      </c>
      <c r="AA35" s="254">
        <v>0</v>
      </c>
      <c r="AB35" s="273">
        <f t="shared" si="25"/>
        <v>95987.053572878678</v>
      </c>
      <c r="AC35" s="253">
        <v>22492.789074589553</v>
      </c>
      <c r="AD35" s="253">
        <v>3994.8537203757028</v>
      </c>
      <c r="AE35" s="253">
        <v>30303.481539843084</v>
      </c>
      <c r="AF35" s="253">
        <v>4303.602709657971</v>
      </c>
      <c r="AG35" s="253">
        <v>160.40687276442969</v>
      </c>
      <c r="AH35" s="253">
        <v>4306.4015692444955</v>
      </c>
      <c r="AI35" s="253">
        <v>0</v>
      </c>
      <c r="AJ35" s="253">
        <v>586.39502059636436</v>
      </c>
      <c r="AK35" s="253">
        <v>29839.123065807093</v>
      </c>
      <c r="AL35" s="253">
        <v>0</v>
      </c>
      <c r="AM35" s="254">
        <v>0</v>
      </c>
      <c r="AN35" s="288">
        <f t="shared" si="26"/>
        <v>30666.557542872</v>
      </c>
      <c r="AO35" s="253">
        <v>7186.1400551467768</v>
      </c>
      <c r="AP35" s="253">
        <v>1276.3014066083672</v>
      </c>
      <c r="AQ35" s="253">
        <v>9681.5500195073546</v>
      </c>
      <c r="AR35" s="253">
        <v>1374.9425076078828</v>
      </c>
      <c r="AS35" s="253">
        <v>51.247813228975268</v>
      </c>
      <c r="AT35" s="253">
        <v>1375.8367051623416</v>
      </c>
      <c r="AU35" s="253">
        <v>0</v>
      </c>
      <c r="AV35" s="253">
        <v>187.34523013896393</v>
      </c>
      <c r="AW35" s="253">
        <v>9533.1938054713355</v>
      </c>
      <c r="AX35" s="253">
        <v>0</v>
      </c>
      <c r="AY35" s="254">
        <v>0</v>
      </c>
      <c r="AZ35" s="525">
        <v>0</v>
      </c>
      <c r="BA35" s="295">
        <f t="shared" si="27"/>
        <v>226673.81747053273</v>
      </c>
      <c r="BB35" s="270">
        <f t="shared" si="28"/>
        <v>53116.812896289404</v>
      </c>
      <c r="BC35" s="270">
        <f t="shared" si="28"/>
        <v>9433.8633110182182</v>
      </c>
      <c r="BD35" s="270">
        <f t="shared" si="28"/>
        <v>71561.794925486683</v>
      </c>
      <c r="BE35" s="270">
        <f t="shared" si="28"/>
        <v>10162.975305144006</v>
      </c>
      <c r="BF35" s="270">
        <f t="shared" si="28"/>
        <v>378.80148253969213</v>
      </c>
      <c r="BG35" s="270">
        <f t="shared" si="28"/>
        <v>10169.584823442843</v>
      </c>
      <c r="BH35" s="270">
        <f t="shared" si="28"/>
        <v>0</v>
      </c>
      <c r="BI35" s="270">
        <f t="shared" si="28"/>
        <v>1384.774226488461</v>
      </c>
      <c r="BJ35" s="270">
        <f t="shared" si="28"/>
        <v>70465.210500123401</v>
      </c>
      <c r="BK35" s="270">
        <f t="shared" si="28"/>
        <v>0</v>
      </c>
      <c r="BL35" s="290">
        <f t="shared" si="28"/>
        <v>0</v>
      </c>
    </row>
    <row r="36" spans="1:64" s="209" customFormat="1" x14ac:dyDescent="0.25">
      <c r="A36" s="1529"/>
      <c r="B36" s="128" t="s">
        <v>453</v>
      </c>
      <c r="C36" s="309" t="s">
        <v>2</v>
      </c>
      <c r="D36" s="274">
        <f t="shared" ref="D36:BL36" si="29">SUM(D29:D35)</f>
        <v>2014273.8050375315</v>
      </c>
      <c r="E36" s="279">
        <f t="shared" si="29"/>
        <v>790820.68522328953</v>
      </c>
      <c r="F36" s="279">
        <f t="shared" si="29"/>
        <v>124547.78312184813</v>
      </c>
      <c r="G36" s="279">
        <f t="shared" si="29"/>
        <v>716922.95541295444</v>
      </c>
      <c r="H36" s="279">
        <f t="shared" si="29"/>
        <v>95365.52406097982</v>
      </c>
      <c r="I36" s="279">
        <f t="shared" si="29"/>
        <v>4216.3758835954959</v>
      </c>
      <c r="J36" s="279">
        <f t="shared" si="29"/>
        <v>71212.63081363657</v>
      </c>
      <c r="K36" s="279">
        <f t="shared" si="29"/>
        <v>0</v>
      </c>
      <c r="L36" s="279">
        <f t="shared" si="29"/>
        <v>8960.0710283460066</v>
      </c>
      <c r="M36" s="279">
        <f>SUM(M29:M35)</f>
        <v>202227.77949288153</v>
      </c>
      <c r="N36" s="279">
        <f t="shared" si="29"/>
        <v>0</v>
      </c>
      <c r="O36" s="280">
        <f t="shared" si="29"/>
        <v>0</v>
      </c>
      <c r="P36" s="274">
        <f t="shared" si="29"/>
        <v>2031287.5212429762</v>
      </c>
      <c r="Q36" s="279">
        <f t="shared" si="29"/>
        <v>866043.33968098299</v>
      </c>
      <c r="R36" s="279">
        <f t="shared" si="29"/>
        <v>128838.30005080691</v>
      </c>
      <c r="S36" s="279">
        <f t="shared" si="29"/>
        <v>710759.29356406757</v>
      </c>
      <c r="T36" s="279">
        <f t="shared" si="29"/>
        <v>94329.176857374565</v>
      </c>
      <c r="U36" s="279">
        <f t="shared" si="29"/>
        <v>6814.1640604799504</v>
      </c>
      <c r="V36" s="279">
        <f t="shared" si="29"/>
        <v>83159.633763840975</v>
      </c>
      <c r="W36" s="279">
        <f t="shared" si="29"/>
        <v>0</v>
      </c>
      <c r="X36" s="279">
        <f t="shared" si="29"/>
        <v>8430.2134857122255</v>
      </c>
      <c r="Y36" s="279">
        <f>SUM(Y29:Y35)</f>
        <v>132913.3997797106</v>
      </c>
      <c r="Z36" s="279">
        <f t="shared" si="29"/>
        <v>0</v>
      </c>
      <c r="AA36" s="280">
        <f t="shared" si="29"/>
        <v>0</v>
      </c>
      <c r="AB36" s="274">
        <f t="shared" si="29"/>
        <v>2226503.5418824446</v>
      </c>
      <c r="AC36" s="279">
        <f t="shared" si="29"/>
        <v>882169.44223499449</v>
      </c>
      <c r="AD36" s="279">
        <f t="shared" si="29"/>
        <v>131311.44865739212</v>
      </c>
      <c r="AE36" s="279">
        <f t="shared" si="29"/>
        <v>776911.76112988719</v>
      </c>
      <c r="AF36" s="279">
        <f t="shared" si="29"/>
        <v>114663.58077150764</v>
      </c>
      <c r="AG36" s="279">
        <f t="shared" si="29"/>
        <v>5338.0627232135694</v>
      </c>
      <c r="AH36" s="279">
        <f t="shared" si="29"/>
        <v>93691.368048378092</v>
      </c>
      <c r="AI36" s="279">
        <f t="shared" si="29"/>
        <v>0</v>
      </c>
      <c r="AJ36" s="279">
        <f t="shared" si="29"/>
        <v>11812.050402700337</v>
      </c>
      <c r="AK36" s="279">
        <f>SUM(AK29:AK35)</f>
        <v>210605.8279143715</v>
      </c>
      <c r="AL36" s="279">
        <f t="shared" si="29"/>
        <v>0</v>
      </c>
      <c r="AM36" s="280">
        <f t="shared" si="29"/>
        <v>0</v>
      </c>
      <c r="AN36" s="276">
        <f t="shared" si="29"/>
        <v>2205098.5213817446</v>
      </c>
      <c r="AO36" s="279">
        <f t="shared" si="29"/>
        <v>890708.92036166706</v>
      </c>
      <c r="AP36" s="279">
        <f t="shared" si="29"/>
        <v>139587.86522973599</v>
      </c>
      <c r="AQ36" s="279">
        <f t="shared" si="29"/>
        <v>790587.28919920418</v>
      </c>
      <c r="AR36" s="279">
        <f t="shared" si="29"/>
        <v>128552.61895627614</v>
      </c>
      <c r="AS36" s="279">
        <f t="shared" si="29"/>
        <v>685.54011206144708</v>
      </c>
      <c r="AT36" s="279">
        <f t="shared" si="29"/>
        <v>84808.366947484043</v>
      </c>
      <c r="AU36" s="279">
        <f t="shared" si="29"/>
        <v>0</v>
      </c>
      <c r="AV36" s="279">
        <f t="shared" si="29"/>
        <v>8556.0275181331217</v>
      </c>
      <c r="AW36" s="279">
        <f>SUM(AW29:AW35)</f>
        <v>161611.89305718287</v>
      </c>
      <c r="AX36" s="279">
        <f t="shared" si="29"/>
        <v>0</v>
      </c>
      <c r="AY36" s="280">
        <f t="shared" si="29"/>
        <v>0</v>
      </c>
      <c r="AZ36" s="292">
        <f t="shared" si="29"/>
        <v>817863.09900987369</v>
      </c>
      <c r="BA36" s="296">
        <f t="shared" si="29"/>
        <v>9295026.488554569</v>
      </c>
      <c r="BB36" s="279">
        <f t="shared" si="29"/>
        <v>3429742.3875009338</v>
      </c>
      <c r="BC36" s="279">
        <f t="shared" si="29"/>
        <v>524285.39705978311</v>
      </c>
      <c r="BD36" s="279">
        <f t="shared" si="29"/>
        <v>2995181.2993061133</v>
      </c>
      <c r="BE36" s="279">
        <f t="shared" si="29"/>
        <v>432910.90064613824</v>
      </c>
      <c r="BF36" s="279">
        <f t="shared" si="29"/>
        <v>17054.142779350466</v>
      </c>
      <c r="BG36" s="279">
        <f t="shared" si="29"/>
        <v>332871.99957333965</v>
      </c>
      <c r="BH36" s="279">
        <f t="shared" si="29"/>
        <v>0</v>
      </c>
      <c r="BI36" s="279">
        <f t="shared" si="29"/>
        <v>37758.362434891693</v>
      </c>
      <c r="BJ36" s="279">
        <f>SUM(BJ29:BJ35)</f>
        <v>707358.90024414659</v>
      </c>
      <c r="BK36" s="279">
        <f t="shared" si="29"/>
        <v>0</v>
      </c>
      <c r="BL36" s="292">
        <f t="shared" si="29"/>
        <v>0</v>
      </c>
    </row>
    <row r="37" spans="1:64" ht="16.5" customHeight="1" x14ac:dyDescent="0.25">
      <c r="A37" s="1525" t="s">
        <v>915</v>
      </c>
      <c r="B37" s="124" t="s">
        <v>916</v>
      </c>
      <c r="C37" s="310" t="s">
        <v>915</v>
      </c>
      <c r="D37" s="275">
        <f>SUM(E37:O37)</f>
        <v>19084.329999999998</v>
      </c>
      <c r="E37" s="251">
        <v>10714.789999999999</v>
      </c>
      <c r="F37" s="251">
        <v>6358.78</v>
      </c>
      <c r="G37" s="251">
        <v>0</v>
      </c>
      <c r="H37" s="251">
        <v>0</v>
      </c>
      <c r="I37" s="251">
        <v>0</v>
      </c>
      <c r="J37" s="251">
        <v>0</v>
      </c>
      <c r="K37" s="251">
        <v>0</v>
      </c>
      <c r="L37" s="251">
        <v>2010.76</v>
      </c>
      <c r="M37" s="251">
        <v>0</v>
      </c>
      <c r="N37" s="251">
        <v>0</v>
      </c>
      <c r="O37" s="252">
        <v>0</v>
      </c>
      <c r="P37" s="272">
        <f>SUM(Q37:AA37)</f>
        <v>7293.18</v>
      </c>
      <c r="Q37" s="251">
        <v>5271.02</v>
      </c>
      <c r="R37" s="251">
        <v>2022.16</v>
      </c>
      <c r="S37" s="251">
        <v>0</v>
      </c>
      <c r="T37" s="251">
        <v>0</v>
      </c>
      <c r="U37" s="251">
        <v>0</v>
      </c>
      <c r="V37" s="251">
        <v>0</v>
      </c>
      <c r="W37" s="251">
        <v>0</v>
      </c>
      <c r="X37" s="251">
        <v>0</v>
      </c>
      <c r="Y37" s="251">
        <v>0</v>
      </c>
      <c r="Z37" s="251">
        <v>0</v>
      </c>
      <c r="AA37" s="252">
        <v>0</v>
      </c>
      <c r="AB37" s="275">
        <f>SUM(AC37:AM37)</f>
        <v>9182.3499999999985</v>
      </c>
      <c r="AC37" s="251">
        <v>1708.44</v>
      </c>
      <c r="AD37" s="251">
        <v>7473.9099999999989</v>
      </c>
      <c r="AE37" s="251">
        <v>0</v>
      </c>
      <c r="AF37" s="251">
        <v>0</v>
      </c>
      <c r="AG37" s="251">
        <v>0</v>
      </c>
      <c r="AH37" s="251">
        <v>0</v>
      </c>
      <c r="AI37" s="251">
        <v>0</v>
      </c>
      <c r="AJ37" s="251">
        <v>0</v>
      </c>
      <c r="AK37" s="251">
        <v>0</v>
      </c>
      <c r="AL37" s="251">
        <v>0</v>
      </c>
      <c r="AM37" s="252">
        <v>0</v>
      </c>
      <c r="AN37" s="275">
        <f>SUM(AO37:AY37)</f>
        <v>15860.95</v>
      </c>
      <c r="AO37" s="251">
        <v>4201.16</v>
      </c>
      <c r="AP37" s="251">
        <v>1837.63</v>
      </c>
      <c r="AQ37" s="251">
        <v>9822.16</v>
      </c>
      <c r="AR37" s="251">
        <v>0</v>
      </c>
      <c r="AS37" s="251">
        <v>0</v>
      </c>
      <c r="AT37" s="251">
        <v>0</v>
      </c>
      <c r="AU37" s="251">
        <v>0</v>
      </c>
      <c r="AV37" s="249">
        <v>0</v>
      </c>
      <c r="AW37" s="251">
        <v>0</v>
      </c>
      <c r="AX37" s="251">
        <v>0</v>
      </c>
      <c r="AY37" s="252">
        <v>0</v>
      </c>
      <c r="AZ37" s="854">
        <v>4195.7954267288433</v>
      </c>
      <c r="BA37" s="293">
        <f>SUM(BB37:BL37)+AZ37</f>
        <v>55616.605426728849</v>
      </c>
      <c r="BB37" s="272">
        <f t="shared" ref="BB37:BL39" si="30">E37+Q37+AC37+AO37</f>
        <v>21895.41</v>
      </c>
      <c r="BC37" s="272">
        <f t="shared" si="30"/>
        <v>17692.48</v>
      </c>
      <c r="BD37" s="272">
        <f t="shared" si="30"/>
        <v>9822.16</v>
      </c>
      <c r="BE37" s="272">
        <f t="shared" si="30"/>
        <v>0</v>
      </c>
      <c r="BF37" s="272">
        <f t="shared" si="30"/>
        <v>0</v>
      </c>
      <c r="BG37" s="272">
        <f t="shared" si="30"/>
        <v>0</v>
      </c>
      <c r="BH37" s="272">
        <f t="shared" si="30"/>
        <v>0</v>
      </c>
      <c r="BI37" s="272">
        <f t="shared" si="30"/>
        <v>2010.76</v>
      </c>
      <c r="BJ37" s="272">
        <f t="shared" si="30"/>
        <v>0</v>
      </c>
      <c r="BK37" s="272">
        <f t="shared" si="30"/>
        <v>0</v>
      </c>
      <c r="BL37" s="297">
        <f t="shared" si="30"/>
        <v>0</v>
      </c>
    </row>
    <row r="38" spans="1:64" ht="16.5" customHeight="1" x14ac:dyDescent="0.25">
      <c r="A38" s="1526"/>
      <c r="B38" s="126" t="s">
        <v>917</v>
      </c>
      <c r="C38" s="311" t="s">
        <v>920</v>
      </c>
      <c r="D38" s="288">
        <f>SUM(E38:O38)</f>
        <v>594.11192284153356</v>
      </c>
      <c r="E38" s="253">
        <v>123.33047288152267</v>
      </c>
      <c r="F38" s="253">
        <v>31.428403074193714</v>
      </c>
      <c r="G38" s="253">
        <v>252.78805931529484</v>
      </c>
      <c r="H38" s="253">
        <v>45.171292857671695</v>
      </c>
      <c r="I38" s="253">
        <v>0.84514232305186199</v>
      </c>
      <c r="J38" s="253">
        <v>40.019642792364557</v>
      </c>
      <c r="K38" s="253">
        <v>0</v>
      </c>
      <c r="L38" s="253">
        <v>3.578028365452103</v>
      </c>
      <c r="M38" s="253">
        <v>96.950881231982137</v>
      </c>
      <c r="N38" s="253">
        <v>0</v>
      </c>
      <c r="O38" s="254">
        <v>0</v>
      </c>
      <c r="P38" s="273">
        <f>SUM(Q38:AA38)</f>
        <v>3566.8402847163288</v>
      </c>
      <c r="Q38" s="253">
        <v>740.43304315955231</v>
      </c>
      <c r="R38" s="253">
        <v>188.68514476730493</v>
      </c>
      <c r="S38" s="253">
        <v>1517.6511340634233</v>
      </c>
      <c r="T38" s="253">
        <v>271.19265054782835</v>
      </c>
      <c r="U38" s="253">
        <v>5.0739390479867081</v>
      </c>
      <c r="V38" s="253">
        <v>240.26394455954582</v>
      </c>
      <c r="W38" s="253">
        <v>0</v>
      </c>
      <c r="X38" s="253">
        <v>21.4812314365156</v>
      </c>
      <c r="Y38" s="253">
        <v>582.059197134172</v>
      </c>
      <c r="Z38" s="253">
        <v>0</v>
      </c>
      <c r="AA38" s="254">
        <v>0</v>
      </c>
      <c r="AB38" s="288">
        <f>SUM(AC38:AM38)</f>
        <v>9475.5693995698257</v>
      </c>
      <c r="AC38" s="253">
        <v>1967.013974877488</v>
      </c>
      <c r="AD38" s="253">
        <v>501.25574491560639</v>
      </c>
      <c r="AE38" s="253">
        <v>4031.7500917475222</v>
      </c>
      <c r="AF38" s="253">
        <v>720.44290626923998</v>
      </c>
      <c r="AG38" s="253">
        <v>13.479286354479699</v>
      </c>
      <c r="AH38" s="253">
        <v>638.27856005877607</v>
      </c>
      <c r="AI38" s="253">
        <v>0</v>
      </c>
      <c r="AJ38" s="253">
        <v>57.066446214906051</v>
      </c>
      <c r="AK38" s="253">
        <v>1546.2823891318073</v>
      </c>
      <c r="AL38" s="253">
        <v>0</v>
      </c>
      <c r="AM38" s="254">
        <v>0</v>
      </c>
      <c r="AN38" s="288">
        <f>SUM(AO38:AY38)</f>
        <v>50443.355530222922</v>
      </c>
      <c r="AO38" s="253">
        <v>10471.432489552197</v>
      </c>
      <c r="AP38" s="253">
        <v>2668.4435189185101</v>
      </c>
      <c r="AQ38" s="253">
        <v>21463.090470981297</v>
      </c>
      <c r="AR38" s="253">
        <v>3835.2901158442442</v>
      </c>
      <c r="AS38" s="253">
        <v>71.75721111847588</v>
      </c>
      <c r="AT38" s="253">
        <v>3397.8868155221639</v>
      </c>
      <c r="AU38" s="253">
        <v>0</v>
      </c>
      <c r="AV38" s="253">
        <v>303.79420105302944</v>
      </c>
      <c r="AW38" s="253">
        <v>8231.6607072329916</v>
      </c>
      <c r="AX38" s="253">
        <v>0</v>
      </c>
      <c r="AY38" s="254">
        <v>0</v>
      </c>
      <c r="AZ38" s="525">
        <v>-13049.169170856212</v>
      </c>
      <c r="BA38" s="295">
        <f>SUM(BB38:BL38)+AZ38</f>
        <v>51030.707966494381</v>
      </c>
      <c r="BB38" s="273">
        <f t="shared" si="30"/>
        <v>13302.20998047076</v>
      </c>
      <c r="BC38" s="273">
        <f t="shared" si="30"/>
        <v>3389.8128116756152</v>
      </c>
      <c r="BD38" s="273">
        <f t="shared" si="30"/>
        <v>27265.279756107535</v>
      </c>
      <c r="BE38" s="273">
        <f t="shared" si="30"/>
        <v>4872.0969655189838</v>
      </c>
      <c r="BF38" s="273">
        <f t="shared" si="30"/>
        <v>91.155578843994149</v>
      </c>
      <c r="BG38" s="273">
        <f t="shared" si="30"/>
        <v>4316.4489629328509</v>
      </c>
      <c r="BH38" s="273">
        <f t="shared" si="30"/>
        <v>0</v>
      </c>
      <c r="BI38" s="273">
        <f t="shared" si="30"/>
        <v>385.91990706990316</v>
      </c>
      <c r="BJ38" s="273">
        <f t="shared" si="30"/>
        <v>10456.953174730952</v>
      </c>
      <c r="BK38" s="273">
        <f t="shared" si="30"/>
        <v>0</v>
      </c>
      <c r="BL38" s="299">
        <f t="shared" si="30"/>
        <v>0</v>
      </c>
    </row>
    <row r="39" spans="1:64" ht="16.5" customHeight="1" x14ac:dyDescent="0.25">
      <c r="A39" s="1526"/>
      <c r="B39" s="126" t="s">
        <v>918</v>
      </c>
      <c r="C39" s="311" t="s">
        <v>921</v>
      </c>
      <c r="D39" s="273">
        <f>SUM(E39:O39)</f>
        <v>41.825253671025926</v>
      </c>
      <c r="E39" s="253">
        <v>9.8009739209184747</v>
      </c>
      <c r="F39" s="253">
        <v>1.7407115232107282</v>
      </c>
      <c r="G39" s="253">
        <v>13.204393252438669</v>
      </c>
      <c r="H39" s="253">
        <v>1.8752453412281662</v>
      </c>
      <c r="I39" s="253">
        <v>6.9895448336210919E-2</v>
      </c>
      <c r="J39" s="253">
        <v>1.876464912074844</v>
      </c>
      <c r="K39" s="253">
        <v>0</v>
      </c>
      <c r="L39" s="253">
        <v>0.25551488013170259</v>
      </c>
      <c r="M39" s="253">
        <v>13.002054392687132</v>
      </c>
      <c r="N39" s="253">
        <v>0</v>
      </c>
      <c r="O39" s="254">
        <v>0</v>
      </c>
      <c r="P39" s="273">
        <f>SUM(Q39:AA39)</f>
        <v>44.439887695610267</v>
      </c>
      <c r="Q39" s="253">
        <v>10.413665001987741</v>
      </c>
      <c r="R39" s="253">
        <v>1.849529119665037</v>
      </c>
      <c r="S39" s="253">
        <v>14.029843257915495</v>
      </c>
      <c r="T39" s="253">
        <v>1.9924730886599766</v>
      </c>
      <c r="U39" s="253">
        <v>7.4264842454435542E-2</v>
      </c>
      <c r="V39" s="253">
        <v>1.9937688988872018</v>
      </c>
      <c r="W39" s="253">
        <v>0</v>
      </c>
      <c r="X39" s="253">
        <v>0.27148795478737986</v>
      </c>
      <c r="Y39" s="253">
        <v>13.814855531252999</v>
      </c>
      <c r="Z39" s="253">
        <v>0</v>
      </c>
      <c r="AA39" s="254">
        <v>0</v>
      </c>
      <c r="AB39" s="273">
        <f>SUM(AC39:AM39)</f>
        <v>44.878311419686639</v>
      </c>
      <c r="AC39" s="253">
        <v>10.516401485543399</v>
      </c>
      <c r="AD39" s="253">
        <v>1.8677757329324993</v>
      </c>
      <c r="AE39" s="253">
        <v>14.168255311777429</v>
      </c>
      <c r="AF39" s="253">
        <v>2.0121299221253448</v>
      </c>
      <c r="AG39" s="253">
        <v>7.499750562000955E-2</v>
      </c>
      <c r="AH39" s="253">
        <v>2.0134385162270343</v>
      </c>
      <c r="AI39" s="253">
        <v>0</v>
      </c>
      <c r="AJ39" s="253">
        <v>0.27416633149694836</v>
      </c>
      <c r="AK39" s="253">
        <v>13.951146613963978</v>
      </c>
      <c r="AL39" s="253">
        <v>0</v>
      </c>
      <c r="AM39" s="254">
        <v>0</v>
      </c>
      <c r="AN39" s="288">
        <f>SUM(AO39:AY39)</f>
        <v>47.694329751767263</v>
      </c>
      <c r="AO39" s="253">
        <v>11.176283251010608</v>
      </c>
      <c r="AP39" s="253">
        <v>1.9849746768715077</v>
      </c>
      <c r="AQ39" s="253">
        <v>15.057283116733162</v>
      </c>
      <c r="AR39" s="253">
        <v>2.1383867835799699</v>
      </c>
      <c r="AS39" s="253">
        <v>7.9703439154612671E-2</v>
      </c>
      <c r="AT39" s="253">
        <v>2.1397774891707741</v>
      </c>
      <c r="AU39" s="253">
        <v>0</v>
      </c>
      <c r="AV39" s="253">
        <v>0.29136968409893643</v>
      </c>
      <c r="AW39" s="253">
        <v>14.826551311147687</v>
      </c>
      <c r="AX39" s="253">
        <v>0</v>
      </c>
      <c r="AY39" s="254">
        <v>0</v>
      </c>
      <c r="AZ39" s="525"/>
      <c r="BA39" s="295">
        <f>SUM(BB39:BL39)+AZ39</f>
        <v>178.8377825380901</v>
      </c>
      <c r="BB39" s="273">
        <f t="shared" si="30"/>
        <v>41.907323659460225</v>
      </c>
      <c r="BC39" s="273">
        <f t="shared" si="30"/>
        <v>7.4429910526797718</v>
      </c>
      <c r="BD39" s="273">
        <f t="shared" si="30"/>
        <v>56.459774938864754</v>
      </c>
      <c r="BE39" s="273">
        <f t="shared" si="30"/>
        <v>8.0182351355934571</v>
      </c>
      <c r="BF39" s="273">
        <f t="shared" si="30"/>
        <v>0.29886123556526867</v>
      </c>
      <c r="BG39" s="273">
        <f t="shared" si="30"/>
        <v>8.0234498163598538</v>
      </c>
      <c r="BH39" s="273">
        <f t="shared" si="30"/>
        <v>0</v>
      </c>
      <c r="BI39" s="273">
        <f t="shared" si="30"/>
        <v>1.0925388505149674</v>
      </c>
      <c r="BJ39" s="273">
        <f t="shared" si="30"/>
        <v>55.594607849051798</v>
      </c>
      <c r="BK39" s="273">
        <f t="shared" si="30"/>
        <v>0</v>
      </c>
      <c r="BL39" s="299">
        <f t="shared" si="30"/>
        <v>0</v>
      </c>
    </row>
    <row r="40" spans="1:64" s="209" customFormat="1" ht="16.5" customHeight="1" x14ac:dyDescent="0.25">
      <c r="A40" s="1527"/>
      <c r="B40" s="129" t="s">
        <v>919</v>
      </c>
      <c r="C40" s="312" t="s">
        <v>922</v>
      </c>
      <c r="D40" s="276">
        <f t="shared" ref="D40:O40" si="31">SUM(D37:D39)</f>
        <v>19720.267176512556</v>
      </c>
      <c r="E40" s="274">
        <f t="shared" si="31"/>
        <v>10847.92144680244</v>
      </c>
      <c r="F40" s="274">
        <f t="shared" si="31"/>
        <v>6391.9491145974043</v>
      </c>
      <c r="G40" s="274">
        <f t="shared" si="31"/>
        <v>265.99245256773349</v>
      </c>
      <c r="H40" s="274">
        <f t="shared" si="31"/>
        <v>47.04653819889986</v>
      </c>
      <c r="I40" s="274">
        <f t="shared" si="31"/>
        <v>0.91503777138807285</v>
      </c>
      <c r="J40" s="274">
        <f t="shared" si="31"/>
        <v>41.896107704439402</v>
      </c>
      <c r="K40" s="274">
        <f t="shared" si="31"/>
        <v>0</v>
      </c>
      <c r="L40" s="274">
        <f t="shared" si="31"/>
        <v>2014.5935432455838</v>
      </c>
      <c r="M40" s="274">
        <f t="shared" si="31"/>
        <v>109.95293562466927</v>
      </c>
      <c r="N40" s="274">
        <f t="shared" si="31"/>
        <v>0</v>
      </c>
      <c r="O40" s="282">
        <f t="shared" si="31"/>
        <v>0</v>
      </c>
      <c r="P40" s="274">
        <f t="shared" ref="P40:BL40" si="32">SUM(P37:P39)</f>
        <v>10904.46017241194</v>
      </c>
      <c r="Q40" s="274">
        <f t="shared" si="32"/>
        <v>6021.8667081615413</v>
      </c>
      <c r="R40" s="274">
        <f t="shared" si="32"/>
        <v>2212.6946738869701</v>
      </c>
      <c r="S40" s="274">
        <f t="shared" si="32"/>
        <v>1531.6809773213388</v>
      </c>
      <c r="T40" s="274">
        <f t="shared" si="32"/>
        <v>273.1851236364883</v>
      </c>
      <c r="U40" s="274">
        <f t="shared" si="32"/>
        <v>5.1482038904411436</v>
      </c>
      <c r="V40" s="274">
        <f>SUM(V37:V39)</f>
        <v>242.25771345843302</v>
      </c>
      <c r="W40" s="274">
        <f t="shared" si="32"/>
        <v>0</v>
      </c>
      <c r="X40" s="274">
        <f t="shared" si="32"/>
        <v>21.752719391302978</v>
      </c>
      <c r="Y40" s="274">
        <f>SUM(Y37:Y39)</f>
        <v>595.87405266542498</v>
      </c>
      <c r="Z40" s="274">
        <f t="shared" si="32"/>
        <v>0</v>
      </c>
      <c r="AA40" s="282">
        <f t="shared" si="32"/>
        <v>0</v>
      </c>
      <c r="AB40" s="276">
        <f t="shared" si="32"/>
        <v>18702.797710989507</v>
      </c>
      <c r="AC40" s="274">
        <f t="shared" si="32"/>
        <v>3685.9703763630314</v>
      </c>
      <c r="AD40" s="274">
        <f t="shared" si="32"/>
        <v>7977.0335206485379</v>
      </c>
      <c r="AE40" s="274">
        <f t="shared" si="32"/>
        <v>4045.9183470592998</v>
      </c>
      <c r="AF40" s="274">
        <f t="shared" si="32"/>
        <v>722.45503619136537</v>
      </c>
      <c r="AG40" s="274">
        <f t="shared" si="32"/>
        <v>13.554283860099709</v>
      </c>
      <c r="AH40" s="274">
        <f t="shared" si="32"/>
        <v>640.29199857500305</v>
      </c>
      <c r="AI40" s="274">
        <f t="shared" si="32"/>
        <v>0</v>
      </c>
      <c r="AJ40" s="274">
        <f>SUM(AJ37:AJ39)</f>
        <v>57.340612546403001</v>
      </c>
      <c r="AK40" s="274">
        <f>SUM(AK37:AK39)</f>
        <v>1560.2335357457714</v>
      </c>
      <c r="AL40" s="274">
        <f t="shared" si="32"/>
        <v>0</v>
      </c>
      <c r="AM40" s="282">
        <f t="shared" si="32"/>
        <v>0</v>
      </c>
      <c r="AN40" s="276">
        <f t="shared" si="32"/>
        <v>66351.99985997469</v>
      </c>
      <c r="AO40" s="274">
        <f t="shared" si="32"/>
        <v>14683.768772803207</v>
      </c>
      <c r="AP40" s="274">
        <f t="shared" si="32"/>
        <v>4508.0584935953821</v>
      </c>
      <c r="AQ40" s="274">
        <f t="shared" si="32"/>
        <v>31300.30775409803</v>
      </c>
      <c r="AR40" s="274">
        <f t="shared" si="32"/>
        <v>3837.4285026278239</v>
      </c>
      <c r="AS40" s="274">
        <f t="shared" si="32"/>
        <v>71.836914557630493</v>
      </c>
      <c r="AT40" s="274">
        <f t="shared" si="32"/>
        <v>3400.0265930113346</v>
      </c>
      <c r="AU40" s="274">
        <f t="shared" si="32"/>
        <v>0</v>
      </c>
      <c r="AV40" s="274">
        <f t="shared" si="32"/>
        <v>304.08557073712836</v>
      </c>
      <c r="AW40" s="274">
        <f>SUM(AW37:AW39)</f>
        <v>8246.487258544139</v>
      </c>
      <c r="AX40" s="274">
        <f t="shared" si="32"/>
        <v>0</v>
      </c>
      <c r="AY40" s="282">
        <f t="shared" si="32"/>
        <v>0</v>
      </c>
      <c r="AZ40" s="298">
        <f t="shared" si="32"/>
        <v>-8853.3737441273697</v>
      </c>
      <c r="BA40" s="296">
        <f t="shared" si="32"/>
        <v>106826.15117576132</v>
      </c>
      <c r="BB40" s="274">
        <f>SUM(BB37:BB39)</f>
        <v>35239.527304130221</v>
      </c>
      <c r="BC40" s="274">
        <f>SUM(BC37:BC39)</f>
        <v>21089.735802728297</v>
      </c>
      <c r="BD40" s="274">
        <f>SUM(BD37:BD39)</f>
        <v>37143.899531046394</v>
      </c>
      <c r="BE40" s="274">
        <f>SUM(BE37:BE39)</f>
        <v>4880.1152006545772</v>
      </c>
      <c r="BF40" s="274">
        <f t="shared" si="32"/>
        <v>91.454440079559419</v>
      </c>
      <c r="BG40" s="274">
        <f t="shared" si="32"/>
        <v>4324.4724127492109</v>
      </c>
      <c r="BH40" s="274">
        <f t="shared" si="32"/>
        <v>0</v>
      </c>
      <c r="BI40" s="274">
        <f t="shared" si="32"/>
        <v>2397.7724459204178</v>
      </c>
      <c r="BJ40" s="274">
        <f>SUM(BJ37:BJ39)</f>
        <v>10512.547782580004</v>
      </c>
      <c r="BK40" s="274">
        <f t="shared" si="32"/>
        <v>0</v>
      </c>
      <c r="BL40" s="298">
        <f t="shared" si="32"/>
        <v>0</v>
      </c>
    </row>
    <row r="41" spans="1:64" ht="14.85" customHeight="1" x14ac:dyDescent="0.25">
      <c r="A41" s="1525" t="s">
        <v>303</v>
      </c>
      <c r="B41" s="124">
        <v>5.0999999999999996</v>
      </c>
      <c r="C41" s="310" t="s">
        <v>37</v>
      </c>
      <c r="D41" s="272">
        <f>SUM(E41:O41)</f>
        <v>976049.99000000011</v>
      </c>
      <c r="E41" s="251">
        <v>328903.81000000006</v>
      </c>
      <c r="F41" s="251">
        <v>217023.55999999997</v>
      </c>
      <c r="G41" s="251">
        <v>150400.78000000003</v>
      </c>
      <c r="H41" s="251">
        <v>181968.99</v>
      </c>
      <c r="I41" s="251">
        <v>1582.29</v>
      </c>
      <c r="J41" s="251">
        <v>74342.999999999971</v>
      </c>
      <c r="K41" s="251">
        <v>0</v>
      </c>
      <c r="L41" s="251">
        <v>18103.78</v>
      </c>
      <c r="M41" s="251">
        <v>3723.78</v>
      </c>
      <c r="N41" s="251">
        <v>0</v>
      </c>
      <c r="O41" s="252">
        <v>0</v>
      </c>
      <c r="P41" s="272">
        <f>SUM(Q41:AA41)</f>
        <v>889555.7899999998</v>
      </c>
      <c r="Q41" s="251">
        <v>294962.07</v>
      </c>
      <c r="R41" s="251">
        <v>194871.14999999997</v>
      </c>
      <c r="S41" s="251">
        <v>161685.47000000003</v>
      </c>
      <c r="T41" s="251">
        <v>159780.62999999998</v>
      </c>
      <c r="U41" s="251">
        <v>1407.82</v>
      </c>
      <c r="V41" s="251">
        <v>65724.429999999993</v>
      </c>
      <c r="W41" s="251">
        <v>0</v>
      </c>
      <c r="X41" s="251">
        <v>7362.6500000000005</v>
      </c>
      <c r="Y41" s="251">
        <v>3761.57</v>
      </c>
      <c r="Z41" s="251">
        <v>0</v>
      </c>
      <c r="AA41" s="252">
        <v>0</v>
      </c>
      <c r="AB41" s="272">
        <f>SUM(AC41:AM41)</f>
        <v>920853.49</v>
      </c>
      <c r="AC41" s="251">
        <v>343135.75999999995</v>
      </c>
      <c r="AD41" s="251">
        <v>171856.25999999995</v>
      </c>
      <c r="AE41" s="251">
        <v>206037.65999999997</v>
      </c>
      <c r="AF41" s="251">
        <v>123269.73</v>
      </c>
      <c r="AG41" s="251">
        <v>2202.7500000000005</v>
      </c>
      <c r="AH41" s="251">
        <v>62352.35</v>
      </c>
      <c r="AI41" s="251">
        <v>0</v>
      </c>
      <c r="AJ41" s="251">
        <v>5492.81</v>
      </c>
      <c r="AK41" s="251">
        <v>6506.17</v>
      </c>
      <c r="AL41" s="251">
        <v>0</v>
      </c>
      <c r="AM41" s="252">
        <v>0</v>
      </c>
      <c r="AN41" s="275">
        <f>SUM(AO41:AY41)</f>
        <v>1105878.74</v>
      </c>
      <c r="AO41" s="251">
        <v>391158.73</v>
      </c>
      <c r="AP41" s="251">
        <v>233973.76999999996</v>
      </c>
      <c r="AQ41" s="251">
        <v>247796.05999999994</v>
      </c>
      <c r="AR41" s="251">
        <v>117874.64000000001</v>
      </c>
      <c r="AS41" s="251">
        <v>739.59999999999991</v>
      </c>
      <c r="AT41" s="251">
        <v>98746.529999999984</v>
      </c>
      <c r="AU41" s="251">
        <v>0</v>
      </c>
      <c r="AV41" s="249">
        <v>4204.3500000000004</v>
      </c>
      <c r="AW41" s="251">
        <v>11385.06</v>
      </c>
      <c r="AX41" s="251">
        <v>0</v>
      </c>
      <c r="AY41" s="252">
        <v>0</v>
      </c>
      <c r="AZ41" s="854">
        <v>49766.214499298898</v>
      </c>
      <c r="BA41" s="293">
        <f>SUM(BB41:BL41)+AZ41</f>
        <v>3942104.2244992992</v>
      </c>
      <c r="BB41" s="273">
        <f t="shared" ref="BB41:BL44" si="33">E41+Q41+AC41+AO41</f>
        <v>1358160.37</v>
      </c>
      <c r="BC41" s="273">
        <f t="shared" si="33"/>
        <v>817724.74</v>
      </c>
      <c r="BD41" s="273">
        <f t="shared" si="33"/>
        <v>765919.97</v>
      </c>
      <c r="BE41" s="273">
        <f t="shared" si="33"/>
        <v>582893.99</v>
      </c>
      <c r="BF41" s="273">
        <f t="shared" si="33"/>
        <v>5932.4600000000009</v>
      </c>
      <c r="BG41" s="273">
        <f t="shared" si="33"/>
        <v>301166.30999999994</v>
      </c>
      <c r="BH41" s="273">
        <f t="shared" si="33"/>
        <v>0</v>
      </c>
      <c r="BI41" s="273">
        <f t="shared" si="33"/>
        <v>35163.590000000004</v>
      </c>
      <c r="BJ41" s="273">
        <f t="shared" si="33"/>
        <v>25376.58</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12937.200350532057</v>
      </c>
      <c r="E43" s="253">
        <v>4716.147807579222</v>
      </c>
      <c r="F43" s="253">
        <v>3098.3374938063298</v>
      </c>
      <c r="G43" s="253">
        <v>2181.6379981326836</v>
      </c>
      <c r="H43" s="253">
        <v>2580.1181879967567</v>
      </c>
      <c r="I43" s="253">
        <v>1.0255746058386528</v>
      </c>
      <c r="J43" s="253">
        <v>52.06415545492618</v>
      </c>
      <c r="K43" s="253">
        <v>0</v>
      </c>
      <c r="L43" s="253">
        <v>252.74518423018137</v>
      </c>
      <c r="M43" s="253">
        <v>55.123948726117369</v>
      </c>
      <c r="N43" s="253">
        <v>0</v>
      </c>
      <c r="O43" s="254">
        <v>0</v>
      </c>
      <c r="P43" s="273">
        <f>SUM(Q43:AA43)</f>
        <v>13680.625384921244</v>
      </c>
      <c r="Q43" s="253">
        <v>4876.8861272256099</v>
      </c>
      <c r="R43" s="253">
        <v>3159.5840314886391</v>
      </c>
      <c r="S43" s="253">
        <v>2690.1105063700797</v>
      </c>
      <c r="T43" s="253">
        <v>2521.9430841841822</v>
      </c>
      <c r="U43" s="253">
        <v>4.6529861475239258</v>
      </c>
      <c r="V43" s="253">
        <v>236.21274623527097</v>
      </c>
      <c r="W43" s="253">
        <v>0</v>
      </c>
      <c r="X43" s="253">
        <v>122.72352051382823</v>
      </c>
      <c r="Y43" s="253">
        <v>68.512382756109304</v>
      </c>
      <c r="Z43" s="253">
        <v>0</v>
      </c>
      <c r="AA43" s="254">
        <v>0</v>
      </c>
      <c r="AB43" s="273">
        <f>SUM(AC43:AM43)</f>
        <v>21191.12285627969</v>
      </c>
      <c r="AC43" s="253">
        <v>7954.7115719864796</v>
      </c>
      <c r="AD43" s="253">
        <v>4350.3436832174466</v>
      </c>
      <c r="AE43" s="253">
        <v>4644.3304028094553</v>
      </c>
      <c r="AF43" s="253">
        <v>3110.7165794542107</v>
      </c>
      <c r="AG43" s="253">
        <v>15.803824811328719</v>
      </c>
      <c r="AH43" s="253">
        <v>802.29442799687047</v>
      </c>
      <c r="AI43" s="253">
        <v>0</v>
      </c>
      <c r="AJ43" s="253">
        <v>163.09373595782805</v>
      </c>
      <c r="AK43" s="253">
        <v>149.82863004607341</v>
      </c>
      <c r="AL43" s="253">
        <v>0</v>
      </c>
      <c r="AM43" s="254">
        <v>0</v>
      </c>
      <c r="AN43" s="288">
        <f>SUM(AO43:AY43)</f>
        <v>61520.929592248096</v>
      </c>
      <c r="AO43" s="253">
        <v>21941.274081992728</v>
      </c>
      <c r="AP43" s="253">
        <v>13192.229501634967</v>
      </c>
      <c r="AQ43" s="253">
        <v>12696.423934053306</v>
      </c>
      <c r="AR43" s="253">
        <v>8823.3176069181463</v>
      </c>
      <c r="AS43" s="253">
        <v>75.562644532719602</v>
      </c>
      <c r="AT43" s="253">
        <v>3836.0010565196944</v>
      </c>
      <c r="AU43" s="253">
        <v>0</v>
      </c>
      <c r="AV43" s="253">
        <v>497.78021828654641</v>
      </c>
      <c r="AW43" s="253">
        <v>458.34054830997979</v>
      </c>
      <c r="AX43" s="253">
        <v>0</v>
      </c>
      <c r="AY43" s="254">
        <v>0</v>
      </c>
      <c r="AZ43" s="525">
        <v>-391084.37831172202</v>
      </c>
      <c r="BA43" s="295">
        <f>SUM(BB43:BL43)+AZ43</f>
        <v>-281754.5001277409</v>
      </c>
      <c r="BB43" s="273">
        <f t="shared" si="33"/>
        <v>39489.019588784038</v>
      </c>
      <c r="BC43" s="273">
        <f t="shared" si="33"/>
        <v>23800.494710147381</v>
      </c>
      <c r="BD43" s="273">
        <f t="shared" si="33"/>
        <v>22212.502841365524</v>
      </c>
      <c r="BE43" s="273">
        <f t="shared" si="33"/>
        <v>17036.095458553296</v>
      </c>
      <c r="BF43" s="273">
        <f t="shared" si="33"/>
        <v>97.045030097410901</v>
      </c>
      <c r="BG43" s="273">
        <f t="shared" si="33"/>
        <v>4926.5723862067625</v>
      </c>
      <c r="BH43" s="273">
        <f t="shared" si="33"/>
        <v>0</v>
      </c>
      <c r="BI43" s="273">
        <f t="shared" si="33"/>
        <v>1036.3426589883841</v>
      </c>
      <c r="BJ43" s="273">
        <f t="shared" si="33"/>
        <v>731.80550983827993</v>
      </c>
      <c r="BK43" s="273">
        <f t="shared" si="33"/>
        <v>0</v>
      </c>
      <c r="BL43" s="299">
        <f t="shared" si="33"/>
        <v>0</v>
      </c>
    </row>
    <row r="44" spans="1:64" x14ac:dyDescent="0.25">
      <c r="A44" s="1526"/>
      <c r="B44" s="126" t="s">
        <v>82</v>
      </c>
      <c r="C44" s="131" t="s">
        <v>923</v>
      </c>
      <c r="D44" s="273">
        <f>SUM(E44:O44)</f>
        <v>2994.301020089847</v>
      </c>
      <c r="E44" s="253">
        <v>701.65901299984455</v>
      </c>
      <c r="F44" s="253">
        <v>124.61883269443862</v>
      </c>
      <c r="G44" s="253">
        <v>945.31233441948359</v>
      </c>
      <c r="H44" s="253">
        <v>134.2502087930672</v>
      </c>
      <c r="I44" s="253">
        <v>5.0038671348868817</v>
      </c>
      <c r="J44" s="253">
        <v>134.33751877710225</v>
      </c>
      <c r="K44" s="253">
        <v>0</v>
      </c>
      <c r="L44" s="253">
        <v>18.292500321558126</v>
      </c>
      <c r="M44" s="253">
        <v>930.82674494946582</v>
      </c>
      <c r="N44" s="253">
        <v>0</v>
      </c>
      <c r="O44" s="254">
        <v>0</v>
      </c>
      <c r="P44" s="273">
        <f>SUM(Q44:AA44)</f>
        <v>3181.4846146844675</v>
      </c>
      <c r="Q44" s="253">
        <v>745.52202321552545</v>
      </c>
      <c r="R44" s="253">
        <v>132.40916536354038</v>
      </c>
      <c r="S44" s="253">
        <v>1004.4069142843904</v>
      </c>
      <c r="T44" s="253">
        <v>142.64263042615025</v>
      </c>
      <c r="U44" s="253">
        <v>5.3166753097823731</v>
      </c>
      <c r="V44" s="253">
        <v>142.73539844414583</v>
      </c>
      <c r="W44" s="253">
        <v>0</v>
      </c>
      <c r="X44" s="253">
        <v>19.436024616991112</v>
      </c>
      <c r="Y44" s="253">
        <v>989.01578302394205</v>
      </c>
      <c r="Z44" s="253">
        <v>0</v>
      </c>
      <c r="AA44" s="254">
        <v>0</v>
      </c>
      <c r="AB44" s="273">
        <f>SUM(AC44:AM44)</f>
        <v>3212.8716951923125</v>
      </c>
      <c r="AC44" s="253">
        <v>752.87700448905809</v>
      </c>
      <c r="AD44" s="253">
        <v>133.71545397925763</v>
      </c>
      <c r="AE44" s="253">
        <v>1014.315936171773</v>
      </c>
      <c r="AF44" s="253">
        <v>144.04987775476269</v>
      </c>
      <c r="AG44" s="253">
        <v>5.3691272107634367</v>
      </c>
      <c r="AH44" s="253">
        <v>144.14356097983986</v>
      </c>
      <c r="AI44" s="253">
        <v>0</v>
      </c>
      <c r="AJ44" s="253">
        <v>19.627771597815798</v>
      </c>
      <c r="AK44" s="253">
        <v>998.7729630090414</v>
      </c>
      <c r="AL44" s="253">
        <v>0</v>
      </c>
      <c r="AM44" s="254">
        <v>0</v>
      </c>
      <c r="AN44" s="288">
        <f>SUM(AO44:AY44)</f>
        <v>3414.472542150997</v>
      </c>
      <c r="AO44" s="253">
        <v>800.11843090139632</v>
      </c>
      <c r="AP44" s="253">
        <v>142.10581354886688</v>
      </c>
      <c r="AQ44" s="253">
        <v>1077.9620979907813</v>
      </c>
      <c r="AR44" s="253">
        <v>153.08870037662805</v>
      </c>
      <c r="AS44" s="253">
        <v>5.7060284927967491</v>
      </c>
      <c r="AT44" s="253">
        <v>153.18826202428576</v>
      </c>
      <c r="AU44" s="253">
        <v>0</v>
      </c>
      <c r="AV44" s="253">
        <v>20.859372406510538</v>
      </c>
      <c r="AW44" s="253">
        <v>1061.4438364097318</v>
      </c>
      <c r="AX44" s="253">
        <v>0</v>
      </c>
      <c r="AY44" s="254">
        <v>0</v>
      </c>
      <c r="AZ44" s="525"/>
      <c r="BA44" s="295">
        <f>SUM(BB44:BL44)+AZ44</f>
        <v>12803.129872117624</v>
      </c>
      <c r="BB44" s="270">
        <f t="shared" si="33"/>
        <v>3000.1764716058242</v>
      </c>
      <c r="BC44" s="273">
        <f t="shared" si="33"/>
        <v>532.84926558610346</v>
      </c>
      <c r="BD44" s="270">
        <f t="shared" si="33"/>
        <v>4041.9972828664286</v>
      </c>
      <c r="BE44" s="273">
        <f t="shared" si="33"/>
        <v>574.03141735060819</v>
      </c>
      <c r="BF44" s="270">
        <f t="shared" si="33"/>
        <v>21.395698148229442</v>
      </c>
      <c r="BG44" s="270">
        <f t="shared" si="33"/>
        <v>574.40474022537376</v>
      </c>
      <c r="BH44" s="270">
        <f t="shared" si="33"/>
        <v>0</v>
      </c>
      <c r="BI44" s="270">
        <f t="shared" si="33"/>
        <v>78.215668942875567</v>
      </c>
      <c r="BJ44" s="270">
        <f t="shared" si="33"/>
        <v>3980.0593273921809</v>
      </c>
      <c r="BK44" s="270">
        <f t="shared" si="33"/>
        <v>0</v>
      </c>
      <c r="BL44" s="290">
        <f t="shared" si="33"/>
        <v>0</v>
      </c>
    </row>
    <row r="45" spans="1:64" s="209" customFormat="1" ht="24" x14ac:dyDescent="0.25">
      <c r="A45" s="1527"/>
      <c r="B45" s="128" t="s">
        <v>217</v>
      </c>
      <c r="C45" s="312" t="s">
        <v>306</v>
      </c>
      <c r="D45" s="277">
        <f>SUM(D41:D44)</f>
        <v>991981.49137062207</v>
      </c>
      <c r="E45" s="277">
        <f t="shared" ref="E45:BL45" si="34">SUM(E41:E44)</f>
        <v>334321.6168205791</v>
      </c>
      <c r="F45" s="277">
        <f t="shared" si="34"/>
        <v>220246.51632650071</v>
      </c>
      <c r="G45" s="277">
        <f t="shared" si="34"/>
        <v>153527.73033255219</v>
      </c>
      <c r="H45" s="277">
        <f t="shared" si="34"/>
        <v>184683.35839678982</v>
      </c>
      <c r="I45" s="277">
        <f>SUM(I41:I44)</f>
        <v>1588.3194417407256</v>
      </c>
      <c r="J45" s="277">
        <f t="shared" si="34"/>
        <v>74529.401674231995</v>
      </c>
      <c r="K45" s="277">
        <f t="shared" si="34"/>
        <v>0</v>
      </c>
      <c r="L45" s="277">
        <f t="shared" si="34"/>
        <v>18374.817684551737</v>
      </c>
      <c r="M45" s="277">
        <f t="shared" si="34"/>
        <v>4709.7306936755831</v>
      </c>
      <c r="N45" s="277">
        <f t="shared" si="34"/>
        <v>0</v>
      </c>
      <c r="O45" s="282">
        <f t="shared" si="34"/>
        <v>0</v>
      </c>
      <c r="P45" s="277">
        <f t="shared" si="34"/>
        <v>906417.89999960549</v>
      </c>
      <c r="Q45" s="277">
        <f t="shared" si="34"/>
        <v>300584.47815044114</v>
      </c>
      <c r="R45" s="277">
        <f t="shared" si="34"/>
        <v>198163.14319685212</v>
      </c>
      <c r="S45" s="277">
        <f t="shared" si="34"/>
        <v>165379.98742065451</v>
      </c>
      <c r="T45" s="277">
        <f t="shared" si="34"/>
        <v>162445.2157146103</v>
      </c>
      <c r="U45" s="277">
        <f t="shared" si="34"/>
        <v>1417.7896614573062</v>
      </c>
      <c r="V45" s="277">
        <f t="shared" si="34"/>
        <v>66103.378144679402</v>
      </c>
      <c r="W45" s="277">
        <f t="shared" si="34"/>
        <v>0</v>
      </c>
      <c r="X45" s="277">
        <f t="shared" si="34"/>
        <v>7504.80954513082</v>
      </c>
      <c r="Y45" s="277">
        <f>SUM(Y41:Y44)</f>
        <v>4819.0981657800512</v>
      </c>
      <c r="Z45" s="277">
        <f t="shared" si="34"/>
        <v>0</v>
      </c>
      <c r="AA45" s="283">
        <f t="shared" si="34"/>
        <v>0</v>
      </c>
      <c r="AB45" s="277">
        <f t="shared" si="34"/>
        <v>945257.48455147201</v>
      </c>
      <c r="AC45" s="277">
        <f t="shared" si="34"/>
        <v>351843.34857647552</v>
      </c>
      <c r="AD45" s="277">
        <f t="shared" si="34"/>
        <v>176340.31913719667</v>
      </c>
      <c r="AE45" s="277">
        <f t="shared" si="34"/>
        <v>211696.3063389812</v>
      </c>
      <c r="AF45" s="277">
        <f t="shared" si="34"/>
        <v>126524.49645720897</v>
      </c>
      <c r="AG45" s="277">
        <f t="shared" si="34"/>
        <v>2223.9229520220929</v>
      </c>
      <c r="AH45" s="277">
        <f t="shared" si="34"/>
        <v>63298.787988976714</v>
      </c>
      <c r="AI45" s="277">
        <f t="shared" si="34"/>
        <v>0</v>
      </c>
      <c r="AJ45" s="277">
        <f t="shared" si="34"/>
        <v>5675.5315075556446</v>
      </c>
      <c r="AK45" s="277">
        <f t="shared" si="34"/>
        <v>7654.7715930551149</v>
      </c>
      <c r="AL45" s="277">
        <f t="shared" si="34"/>
        <v>0</v>
      </c>
      <c r="AM45" s="283">
        <f t="shared" si="34"/>
        <v>0</v>
      </c>
      <c r="AN45" s="849">
        <f t="shared" si="34"/>
        <v>1170814.1421343992</v>
      </c>
      <c r="AO45" s="277">
        <f t="shared" si="34"/>
        <v>413900.1225128941</v>
      </c>
      <c r="AP45" s="277">
        <f t="shared" si="34"/>
        <v>247308.10531518378</v>
      </c>
      <c r="AQ45" s="277">
        <f t="shared" si="34"/>
        <v>261570.44603204404</v>
      </c>
      <c r="AR45" s="277">
        <f t="shared" si="34"/>
        <v>126851.04630729479</v>
      </c>
      <c r="AS45" s="277">
        <f t="shared" si="34"/>
        <v>820.86867302551627</v>
      </c>
      <c r="AT45" s="277">
        <f t="shared" si="34"/>
        <v>102735.71931854397</v>
      </c>
      <c r="AU45" s="277">
        <f t="shared" si="34"/>
        <v>0</v>
      </c>
      <c r="AV45" s="274">
        <f t="shared" si="34"/>
        <v>4722.9895906930569</v>
      </c>
      <c r="AW45" s="277">
        <f>SUM(AW41:AW44)</f>
        <v>12904.84438471971</v>
      </c>
      <c r="AX45" s="277">
        <f t="shared" si="34"/>
        <v>0</v>
      </c>
      <c r="AY45" s="283">
        <f t="shared" si="34"/>
        <v>0</v>
      </c>
      <c r="AZ45" s="304">
        <f t="shared" si="34"/>
        <v>-341318.16381242312</v>
      </c>
      <c r="BA45" s="296">
        <f t="shared" si="34"/>
        <v>3673152.8542436757</v>
      </c>
      <c r="BB45" s="274">
        <f t="shared" si="34"/>
        <v>1400649.5660603901</v>
      </c>
      <c r="BC45" s="274">
        <f t="shared" si="34"/>
        <v>842058.08397573349</v>
      </c>
      <c r="BD45" s="274">
        <f t="shared" si="34"/>
        <v>792174.47012423188</v>
      </c>
      <c r="BE45" s="274">
        <f t="shared" si="34"/>
        <v>600504.11687590391</v>
      </c>
      <c r="BF45" s="274">
        <f t="shared" si="34"/>
        <v>6050.9007282456414</v>
      </c>
      <c r="BG45" s="274">
        <f t="shared" si="34"/>
        <v>306667.28712643206</v>
      </c>
      <c r="BH45" s="274">
        <f t="shared" si="34"/>
        <v>0</v>
      </c>
      <c r="BI45" s="274">
        <f t="shared" si="34"/>
        <v>36278.14832793126</v>
      </c>
      <c r="BJ45" s="274">
        <f>SUM(BJ41:BJ44)</f>
        <v>30088.444837230461</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707854.81999999972</v>
      </c>
      <c r="E51" s="251">
        <v>148901.15490922981</v>
      </c>
      <c r="F51" s="251">
        <v>9283.3667143809107</v>
      </c>
      <c r="G51" s="251">
        <v>363293.16343158</v>
      </c>
      <c r="H51" s="251">
        <v>21539.617276601814</v>
      </c>
      <c r="I51" s="251">
        <v>1998.430960407326</v>
      </c>
      <c r="J51" s="251">
        <v>47982.415840253241</v>
      </c>
      <c r="K51" s="251">
        <v>0</v>
      </c>
      <c r="L51" s="251">
        <v>2534.7475170315915</v>
      </c>
      <c r="M51" s="251">
        <v>112321.923350515</v>
      </c>
      <c r="N51" s="251">
        <v>0</v>
      </c>
      <c r="O51" s="252">
        <v>0</v>
      </c>
      <c r="P51" s="272">
        <f>SUM(Q51:AA51)</f>
        <v>793444.87</v>
      </c>
      <c r="Q51" s="251">
        <v>167681.33883328331</v>
      </c>
      <c r="R51" s="251">
        <v>10857.036154227173</v>
      </c>
      <c r="S51" s="251">
        <v>405789.33753537922</v>
      </c>
      <c r="T51" s="251">
        <v>24523.549035078922</v>
      </c>
      <c r="U51" s="251">
        <v>2241.7018008424602</v>
      </c>
      <c r="V51" s="251">
        <v>53014.324714192349</v>
      </c>
      <c r="W51" s="251">
        <v>0</v>
      </c>
      <c r="X51" s="251">
        <v>2962.7492604098202</v>
      </c>
      <c r="Y51" s="251">
        <v>126374.83266658676</v>
      </c>
      <c r="Z51" s="251">
        <v>0</v>
      </c>
      <c r="AA51" s="252">
        <v>0</v>
      </c>
      <c r="AB51" s="272">
        <f>SUM(AC51:AM51)</f>
        <v>651842.3899999999</v>
      </c>
      <c r="AC51" s="251">
        <v>136964.7113619046</v>
      </c>
      <c r="AD51" s="251">
        <v>11055.007503628691</v>
      </c>
      <c r="AE51" s="251">
        <v>329281.15658089105</v>
      </c>
      <c r="AF51" s="251">
        <v>20315.848496781589</v>
      </c>
      <c r="AG51" s="251">
        <v>1840.4331720594869</v>
      </c>
      <c r="AH51" s="251">
        <v>46600.816520814275</v>
      </c>
      <c r="AI51" s="251">
        <v>0</v>
      </c>
      <c r="AJ51" s="251">
        <v>2919.7903338141068</v>
      </c>
      <c r="AK51" s="251">
        <v>102864.62603010616</v>
      </c>
      <c r="AL51" s="251">
        <v>0</v>
      </c>
      <c r="AM51" s="252">
        <v>0</v>
      </c>
      <c r="AN51" s="275">
        <f>SUM(AO51:AY51)</f>
        <v>766156.0299999998</v>
      </c>
      <c r="AO51" s="251">
        <v>163202.00676825541</v>
      </c>
      <c r="AP51" s="251">
        <v>10722.551858650981</v>
      </c>
      <c r="AQ51" s="251">
        <v>391031.61395325256</v>
      </c>
      <c r="AR51" s="251">
        <v>23757.953300865542</v>
      </c>
      <c r="AS51" s="251">
        <v>2146.355501095913</v>
      </c>
      <c r="AT51" s="251">
        <v>50947.469050357628</v>
      </c>
      <c r="AU51" s="251">
        <v>0</v>
      </c>
      <c r="AV51" s="249">
        <v>2769.0336256561613</v>
      </c>
      <c r="AW51" s="251">
        <v>121579.04594186574</v>
      </c>
      <c r="AX51" s="251">
        <v>0</v>
      </c>
      <c r="AY51" s="252">
        <v>0</v>
      </c>
      <c r="AZ51" s="854">
        <v>11538.013262028377</v>
      </c>
      <c r="BA51" s="293">
        <f>SUM(BB51:BL51)+AZ51</f>
        <v>2930836.1232620273</v>
      </c>
      <c r="BB51" s="273">
        <f t="shared" ref="BB51:BL54" si="37">E51+Q51+AC51+AO51</f>
        <v>616749.21187267313</v>
      </c>
      <c r="BC51" s="273">
        <f t="shared" si="37"/>
        <v>41917.962230887759</v>
      </c>
      <c r="BD51" s="273">
        <f t="shared" si="37"/>
        <v>1489395.2715011027</v>
      </c>
      <c r="BE51" s="273">
        <f t="shared" si="37"/>
        <v>90136.968109327863</v>
      </c>
      <c r="BF51" s="273">
        <f t="shared" si="37"/>
        <v>8226.921434405187</v>
      </c>
      <c r="BG51" s="273">
        <f t="shared" si="37"/>
        <v>198545.0261256175</v>
      </c>
      <c r="BH51" s="273">
        <f t="shared" si="37"/>
        <v>0</v>
      </c>
      <c r="BI51" s="273">
        <f t="shared" si="37"/>
        <v>11186.320736911679</v>
      </c>
      <c r="BJ51" s="273">
        <f t="shared" si="37"/>
        <v>463140.42798907368</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65457.32830590113</v>
      </c>
      <c r="E53" s="253">
        <v>15338.71313023406</v>
      </c>
      <c r="F53" s="253">
        <v>2724.2470914074192</v>
      </c>
      <c r="G53" s="253">
        <v>20665.129995466268</v>
      </c>
      <c r="H53" s="253">
        <v>2934.7951101589288</v>
      </c>
      <c r="I53" s="253">
        <v>109.38772409648089</v>
      </c>
      <c r="J53" s="253">
        <v>2936.7037620449682</v>
      </c>
      <c r="K53" s="253">
        <v>0</v>
      </c>
      <c r="L53" s="253">
        <v>399.8857132433879</v>
      </c>
      <c r="M53" s="253">
        <v>20348.465779249618</v>
      </c>
      <c r="N53" s="253">
        <v>0</v>
      </c>
      <c r="O53" s="254">
        <v>0</v>
      </c>
      <c r="P53" s="273">
        <f>SUM(Q53:AA53)</f>
        <v>31860.312464063478</v>
      </c>
      <c r="Q53" s="253">
        <v>7465.8744219145465</v>
      </c>
      <c r="R53" s="253">
        <v>1325.9839013889552</v>
      </c>
      <c r="S53" s="253">
        <v>10058.42303384524</v>
      </c>
      <c r="T53" s="253">
        <v>1428.4647975655232</v>
      </c>
      <c r="U53" s="253">
        <v>53.242733237745888</v>
      </c>
      <c r="V53" s="253">
        <v>1429.3938034850769</v>
      </c>
      <c r="W53" s="253">
        <v>0</v>
      </c>
      <c r="X53" s="253">
        <v>194.63800469076949</v>
      </c>
      <c r="Y53" s="253">
        <v>9904.2917679356196</v>
      </c>
      <c r="Z53" s="253">
        <v>0</v>
      </c>
      <c r="AA53" s="254">
        <v>0</v>
      </c>
      <c r="AB53" s="273">
        <f>SUM(AC53:AM53)</f>
        <v>43850.294380747313</v>
      </c>
      <c r="AC53" s="253">
        <v>10275.504723310874</v>
      </c>
      <c r="AD53" s="253">
        <v>1824.9910287484263</v>
      </c>
      <c r="AE53" s="253">
        <v>13843.70638353588</v>
      </c>
      <c r="AF53" s="253">
        <v>1966.0385301128297</v>
      </c>
      <c r="AG53" s="253">
        <v>73.279555206627975</v>
      </c>
      <c r="AH53" s="253">
        <v>1967.3171485538708</v>
      </c>
      <c r="AI53" s="253">
        <v>0</v>
      </c>
      <c r="AJ53" s="253">
        <v>267.88606712499802</v>
      </c>
      <c r="AK53" s="253">
        <v>13631.570944153811</v>
      </c>
      <c r="AL53" s="253">
        <v>0</v>
      </c>
      <c r="AM53" s="254">
        <v>0</v>
      </c>
      <c r="AN53" s="288">
        <f>SUM(AO53:AY53)</f>
        <v>50838.710546498107</v>
      </c>
      <c r="AO53" s="253">
        <v>11913.110680892831</v>
      </c>
      <c r="AP53" s="253">
        <v>2115.8396305141487</v>
      </c>
      <c r="AQ53" s="253">
        <v>16049.976212526726</v>
      </c>
      <c r="AR53" s="253">
        <v>2279.3658552849456</v>
      </c>
      <c r="AS53" s="253">
        <v>84.958109146960723</v>
      </c>
      <c r="AT53" s="253">
        <v>2280.8482469938608</v>
      </c>
      <c r="AU53" s="253">
        <v>0</v>
      </c>
      <c r="AV53" s="253">
        <v>310.57903757168435</v>
      </c>
      <c r="AW53" s="253">
        <v>15804.032773566958</v>
      </c>
      <c r="AX53" s="253">
        <v>0</v>
      </c>
      <c r="AY53" s="254">
        <v>0</v>
      </c>
      <c r="AZ53" s="525">
        <v>-7319</v>
      </c>
      <c r="BA53" s="295">
        <f>SUM(BB53:BL53)+AZ53</f>
        <v>184687.64569721004</v>
      </c>
      <c r="BB53" s="273">
        <f t="shared" si="37"/>
        <v>44993.20295635231</v>
      </c>
      <c r="BC53" s="273">
        <f t="shared" si="37"/>
        <v>7991.0616520589492</v>
      </c>
      <c r="BD53" s="273">
        <f t="shared" si="37"/>
        <v>60617.235625374116</v>
      </c>
      <c r="BE53" s="273">
        <f t="shared" si="37"/>
        <v>8608.6642931222268</v>
      </c>
      <c r="BF53" s="273">
        <f t="shared" si="37"/>
        <v>320.86812168781546</v>
      </c>
      <c r="BG53" s="273">
        <f t="shared" si="37"/>
        <v>8614.2629610777767</v>
      </c>
      <c r="BH53" s="273">
        <f t="shared" si="37"/>
        <v>0</v>
      </c>
      <c r="BI53" s="273">
        <f t="shared" si="37"/>
        <v>1172.9888226308399</v>
      </c>
      <c r="BJ53" s="273">
        <f t="shared" si="37"/>
        <v>59688.361264906009</v>
      </c>
      <c r="BK53" s="273">
        <f t="shared" si="37"/>
        <v>0</v>
      </c>
      <c r="BL53" s="299">
        <f t="shared" si="37"/>
        <v>0</v>
      </c>
    </row>
    <row r="54" spans="1:64" ht="16.5" customHeight="1" x14ac:dyDescent="0.25">
      <c r="A54" s="1538"/>
      <c r="B54" s="126" t="s">
        <v>91</v>
      </c>
      <c r="C54" s="131" t="s">
        <v>925</v>
      </c>
      <c r="D54" s="273">
        <f>SUM(E54:O54)</f>
        <v>99.956869920578214</v>
      </c>
      <c r="E54" s="253">
        <v>23.423042045693276</v>
      </c>
      <c r="F54" s="253">
        <v>4.1600722057391977</v>
      </c>
      <c r="G54" s="253">
        <v>31.556767810556057</v>
      </c>
      <c r="H54" s="253">
        <v>4.4815903835668554</v>
      </c>
      <c r="I54" s="253">
        <v>0.16704095311256859</v>
      </c>
      <c r="J54" s="253">
        <v>4.4845049979153808</v>
      </c>
      <c r="K54" s="253">
        <v>0</v>
      </c>
      <c r="L54" s="253">
        <v>0.61064704680535287</v>
      </c>
      <c r="M54" s="253">
        <v>31.073204477189517</v>
      </c>
      <c r="N54" s="253">
        <v>0</v>
      </c>
      <c r="O54" s="254">
        <v>0</v>
      </c>
      <c r="P54" s="273">
        <f>SUM(Q54:AA54)</f>
        <v>106.20550226937237</v>
      </c>
      <c r="Q54" s="253">
        <v>24.887293360787258</v>
      </c>
      <c r="R54" s="253">
        <v>4.4201319873105476</v>
      </c>
      <c r="S54" s="253">
        <v>33.529485046711045</v>
      </c>
      <c r="T54" s="253">
        <v>4.7617493227878551</v>
      </c>
      <c r="U54" s="253">
        <v>0.17748323190763238</v>
      </c>
      <c r="V54" s="253">
        <v>4.7648461392553241</v>
      </c>
      <c r="W54" s="253">
        <v>0</v>
      </c>
      <c r="X54" s="253">
        <v>0.64882059999279629</v>
      </c>
      <c r="Y54" s="253">
        <v>33.015692580619906</v>
      </c>
      <c r="Z54" s="253">
        <v>0</v>
      </c>
      <c r="AA54" s="254">
        <v>0</v>
      </c>
      <c r="AB54" s="273">
        <f>SUM(AC54:AM54)</f>
        <v>107.25327746046359</v>
      </c>
      <c r="AC54" s="253">
        <v>25.132820080209989</v>
      </c>
      <c r="AD54" s="253">
        <v>4.4637389995527785</v>
      </c>
      <c r="AE54" s="253">
        <v>33.860271699486375</v>
      </c>
      <c r="AF54" s="253">
        <v>4.8087265763199571</v>
      </c>
      <c r="AG54" s="253">
        <v>0.17923420076756816</v>
      </c>
      <c r="AH54" s="253">
        <v>4.811853944570494</v>
      </c>
      <c r="AI54" s="253">
        <v>0</v>
      </c>
      <c r="AJ54" s="253">
        <v>0.65522156899736939</v>
      </c>
      <c r="AK54" s="253">
        <v>33.341410390559062</v>
      </c>
      <c r="AL54" s="253">
        <v>0</v>
      </c>
      <c r="AM54" s="254">
        <v>0</v>
      </c>
      <c r="AN54" s="288">
        <f>SUM(AO54:AY54)</f>
        <v>113.98319188794591</v>
      </c>
      <c r="AO54" s="253">
        <v>26.709850940861052</v>
      </c>
      <c r="AP54" s="253">
        <v>4.7438291022042289</v>
      </c>
      <c r="AQ54" s="253">
        <v>35.984931536691313</v>
      </c>
      <c r="AR54" s="253">
        <v>5.1104639136775312</v>
      </c>
      <c r="AS54" s="253">
        <v>0.19048076462281788</v>
      </c>
      <c r="AT54" s="253">
        <v>5.1137875176162231</v>
      </c>
      <c r="AU54" s="253">
        <v>0</v>
      </c>
      <c r="AV54" s="253">
        <v>0.6963353250969766</v>
      </c>
      <c r="AW54" s="253">
        <v>35.433512787175765</v>
      </c>
      <c r="AX54" s="253">
        <v>0</v>
      </c>
      <c r="AY54" s="254">
        <v>0</v>
      </c>
      <c r="AZ54" s="525"/>
      <c r="BA54" s="295">
        <f>SUM(BB54:BL54)+AZ54</f>
        <v>427.3988415383601</v>
      </c>
      <c r="BB54" s="273">
        <f t="shared" si="37"/>
        <v>100.15300642755159</v>
      </c>
      <c r="BC54" s="273">
        <f t="shared" si="37"/>
        <v>17.78777229480675</v>
      </c>
      <c r="BD54" s="273">
        <f t="shared" si="37"/>
        <v>134.93145609344478</v>
      </c>
      <c r="BE54" s="273">
        <f t="shared" si="37"/>
        <v>19.162530196352201</v>
      </c>
      <c r="BF54" s="273">
        <f t="shared" si="37"/>
        <v>0.71423915041058694</v>
      </c>
      <c r="BG54" s="273">
        <f t="shared" si="37"/>
        <v>19.174992599357424</v>
      </c>
      <c r="BH54" s="273">
        <f t="shared" si="37"/>
        <v>0</v>
      </c>
      <c r="BI54" s="273">
        <f t="shared" si="37"/>
        <v>2.6110245408924948</v>
      </c>
      <c r="BJ54" s="273">
        <f t="shared" si="37"/>
        <v>132.86382023554424</v>
      </c>
      <c r="BK54" s="273">
        <f t="shared" si="37"/>
        <v>0</v>
      </c>
      <c r="BL54" s="299">
        <f t="shared" si="37"/>
        <v>0</v>
      </c>
    </row>
    <row r="55" spans="1:64" s="209" customFormat="1" ht="16.5" customHeight="1" x14ac:dyDescent="0.25">
      <c r="A55" s="1539"/>
      <c r="B55" s="129" t="s">
        <v>262</v>
      </c>
      <c r="C55" s="312" t="s">
        <v>38</v>
      </c>
      <c r="D55" s="277">
        <f>SUM(D51:D54)</f>
        <v>773412.10517582146</v>
      </c>
      <c r="E55" s="277">
        <f t="shared" ref="E55:BL55" si="38">SUM(E51:E54)</f>
        <v>164263.29108150958</v>
      </c>
      <c r="F55" s="277">
        <f t="shared" si="38"/>
        <v>12011.773877994068</v>
      </c>
      <c r="G55" s="277">
        <f t="shared" si="38"/>
        <v>383989.85019485682</v>
      </c>
      <c r="H55" s="277">
        <f t="shared" si="38"/>
        <v>24478.893977144307</v>
      </c>
      <c r="I55" s="277">
        <f t="shared" si="38"/>
        <v>2107.9857254569192</v>
      </c>
      <c r="J55" s="277">
        <f t="shared" si="38"/>
        <v>50923.604107296123</v>
      </c>
      <c r="K55" s="277">
        <f t="shared" si="38"/>
        <v>0</v>
      </c>
      <c r="L55" s="277">
        <f t="shared" si="38"/>
        <v>2935.2438773217846</v>
      </c>
      <c r="M55" s="274">
        <f t="shared" si="38"/>
        <v>132701.46233424183</v>
      </c>
      <c r="N55" s="277">
        <f t="shared" si="38"/>
        <v>0</v>
      </c>
      <c r="O55" s="282">
        <f t="shared" si="38"/>
        <v>0</v>
      </c>
      <c r="P55" s="277">
        <f t="shared" si="38"/>
        <v>825411.38796633284</v>
      </c>
      <c r="Q55" s="277">
        <f t="shared" si="38"/>
        <v>175172.10054855864</v>
      </c>
      <c r="R55" s="277">
        <f t="shared" si="38"/>
        <v>12187.440187603439</v>
      </c>
      <c r="S55" s="277">
        <f t="shared" si="38"/>
        <v>415881.29005427117</v>
      </c>
      <c r="T55" s="277">
        <f t="shared" si="38"/>
        <v>25956.775581967235</v>
      </c>
      <c r="U55" s="277">
        <f t="shared" si="38"/>
        <v>2295.1220173121137</v>
      </c>
      <c r="V55" s="277">
        <f t="shared" si="38"/>
        <v>54448.483363816682</v>
      </c>
      <c r="W55" s="277">
        <f t="shared" si="38"/>
        <v>0</v>
      </c>
      <c r="X55" s="277">
        <f t="shared" si="38"/>
        <v>3158.0360857005821</v>
      </c>
      <c r="Y55" s="274">
        <f>SUM(Y51:Y54)</f>
        <v>136312.14012710299</v>
      </c>
      <c r="Z55" s="277">
        <f>SUM(Z51:Z54)</f>
        <v>0</v>
      </c>
      <c r="AA55" s="283">
        <f t="shared" si="38"/>
        <v>0</v>
      </c>
      <c r="AB55" s="277">
        <f t="shared" si="38"/>
        <v>695799.93765820772</v>
      </c>
      <c r="AC55" s="277">
        <f t="shared" si="38"/>
        <v>147265.34890529569</v>
      </c>
      <c r="AD55" s="277">
        <f t="shared" si="38"/>
        <v>12884.462271376671</v>
      </c>
      <c r="AE55" s="277">
        <f t="shared" si="38"/>
        <v>343158.72323612642</v>
      </c>
      <c r="AF55" s="277">
        <f t="shared" si="38"/>
        <v>22286.69575347074</v>
      </c>
      <c r="AG55" s="277">
        <f t="shared" si="38"/>
        <v>1913.8919614668823</v>
      </c>
      <c r="AH55" s="277">
        <f t="shared" si="38"/>
        <v>48572.945523312716</v>
      </c>
      <c r="AI55" s="277">
        <f t="shared" si="38"/>
        <v>0</v>
      </c>
      <c r="AJ55" s="277">
        <f t="shared" si="38"/>
        <v>3188.3316225081021</v>
      </c>
      <c r="AK55" s="274">
        <f t="shared" si="38"/>
        <v>116529.53838465051</v>
      </c>
      <c r="AL55" s="277">
        <f t="shared" si="38"/>
        <v>0</v>
      </c>
      <c r="AM55" s="283">
        <f t="shared" si="38"/>
        <v>0</v>
      </c>
      <c r="AN55" s="849">
        <f t="shared" si="38"/>
        <v>817108.72373838583</v>
      </c>
      <c r="AO55" s="277">
        <f t="shared" si="38"/>
        <v>175141.82730008909</v>
      </c>
      <c r="AP55" s="277">
        <f t="shared" si="38"/>
        <v>12843.135318267334</v>
      </c>
      <c r="AQ55" s="277">
        <f t="shared" si="38"/>
        <v>407117.575097316</v>
      </c>
      <c r="AR55" s="277">
        <f t="shared" si="38"/>
        <v>26042.429620064166</v>
      </c>
      <c r="AS55" s="277">
        <f t="shared" si="38"/>
        <v>2231.5040910074968</v>
      </c>
      <c r="AT55" s="277">
        <f t="shared" si="38"/>
        <v>53233.431084869102</v>
      </c>
      <c r="AU55" s="277">
        <f t="shared" si="38"/>
        <v>0</v>
      </c>
      <c r="AV55" s="274">
        <f t="shared" si="38"/>
        <v>3080.3089985529427</v>
      </c>
      <c r="AW55" s="274">
        <f>SUM(AW51:AW54)</f>
        <v>137418.51222821989</v>
      </c>
      <c r="AX55" s="277">
        <f t="shared" si="38"/>
        <v>0</v>
      </c>
      <c r="AY55" s="283">
        <f t="shared" si="38"/>
        <v>0</v>
      </c>
      <c r="AZ55" s="304">
        <f t="shared" si="38"/>
        <v>4219.0132620283766</v>
      </c>
      <c r="BA55" s="296">
        <f t="shared" si="38"/>
        <v>3115951.1678007757</v>
      </c>
      <c r="BB55" s="274">
        <f t="shared" si="38"/>
        <v>661842.56783545297</v>
      </c>
      <c r="BC55" s="274">
        <f t="shared" si="38"/>
        <v>49926.811655241509</v>
      </c>
      <c r="BD55" s="274">
        <f t="shared" si="38"/>
        <v>1550147.4385825703</v>
      </c>
      <c r="BE55" s="274">
        <f t="shared" si="38"/>
        <v>98764.794932646444</v>
      </c>
      <c r="BF55" s="274">
        <f t="shared" si="38"/>
        <v>8548.5037952434141</v>
      </c>
      <c r="BG55" s="274">
        <f t="shared" si="38"/>
        <v>207178.46407929462</v>
      </c>
      <c r="BH55" s="274">
        <f t="shared" si="38"/>
        <v>0</v>
      </c>
      <c r="BI55" s="274">
        <f t="shared" si="38"/>
        <v>12361.920584083411</v>
      </c>
      <c r="BJ55" s="274">
        <f>SUM(BJ51:BJ54)</f>
        <v>522961.65307421522</v>
      </c>
      <c r="BK55" s="274">
        <f t="shared" si="38"/>
        <v>0</v>
      </c>
      <c r="BL55" s="298">
        <f t="shared" si="38"/>
        <v>0</v>
      </c>
    </row>
    <row r="56" spans="1:64" ht="14.85" customHeight="1" x14ac:dyDescent="0.25">
      <c r="A56" s="1528" t="s">
        <v>29</v>
      </c>
      <c r="B56" s="124">
        <v>8.1</v>
      </c>
      <c r="C56" s="310" t="s">
        <v>22</v>
      </c>
      <c r="D56" s="272">
        <f t="shared" ref="D56:D62" si="39">SUM(E56:O56)</f>
        <v>6249421.638440907</v>
      </c>
      <c r="E56" s="251">
        <v>2222601.6978114741</v>
      </c>
      <c r="F56" s="251">
        <v>237495.4493380379</v>
      </c>
      <c r="G56" s="251">
        <v>2249289.1556723509</v>
      </c>
      <c r="H56" s="251">
        <v>308298.20302774571</v>
      </c>
      <c r="I56" s="251">
        <v>525.16243265676155</v>
      </c>
      <c r="J56" s="251">
        <v>394894.94488492043</v>
      </c>
      <c r="K56" s="251">
        <v>0</v>
      </c>
      <c r="L56" s="251">
        <v>132553.20398705572</v>
      </c>
      <c r="M56" s="251">
        <v>703763.82128666493</v>
      </c>
      <c r="N56" s="251">
        <v>0</v>
      </c>
      <c r="O56" s="252">
        <v>0</v>
      </c>
      <c r="P56" s="275">
        <f t="shared" ref="P56:P62" si="40">SUM(Q56:AA56)</f>
        <v>6464882.7533367211</v>
      </c>
      <c r="Q56" s="251">
        <v>2380960.9514386267</v>
      </c>
      <c r="R56" s="251">
        <v>310990.75428573007</v>
      </c>
      <c r="S56" s="251">
        <v>2430299.8659045314</v>
      </c>
      <c r="T56" s="251">
        <v>331460.89860116731</v>
      </c>
      <c r="U56" s="251">
        <v>10.631127847624402</v>
      </c>
      <c r="V56" s="251">
        <v>384087.06214271247</v>
      </c>
      <c r="W56" s="251">
        <v>0</v>
      </c>
      <c r="X56" s="251">
        <v>132757.79767138997</v>
      </c>
      <c r="Y56" s="251">
        <v>494314.79216471681</v>
      </c>
      <c r="Z56" s="251">
        <v>0</v>
      </c>
      <c r="AA56" s="252">
        <v>0</v>
      </c>
      <c r="AB56" s="272">
        <f t="shared" ref="AB56:AB62" si="41">SUM(AC56:AM56)</f>
        <v>6620714.923014163</v>
      </c>
      <c r="AC56" s="251">
        <v>2593429.3671012656</v>
      </c>
      <c r="AD56" s="251">
        <v>328938.91618803469</v>
      </c>
      <c r="AE56" s="251">
        <v>2097699.255208917</v>
      </c>
      <c r="AF56" s="251">
        <v>377841.88818626967</v>
      </c>
      <c r="AG56" s="251">
        <v>1464.90123064969</v>
      </c>
      <c r="AH56" s="251">
        <v>466135.93926843017</v>
      </c>
      <c r="AI56" s="251">
        <v>0</v>
      </c>
      <c r="AJ56" s="251">
        <v>122076.81576026812</v>
      </c>
      <c r="AK56" s="251">
        <v>633127.84007032891</v>
      </c>
      <c r="AL56" s="251">
        <v>0</v>
      </c>
      <c r="AM56" s="252">
        <v>0</v>
      </c>
      <c r="AN56" s="275">
        <f t="shared" ref="AN56:AN62" si="42">SUM(AO56:AY56)</f>
        <v>6828182.1535308128</v>
      </c>
      <c r="AO56" s="251">
        <v>2452177.2727010818</v>
      </c>
      <c r="AP56" s="251">
        <v>319226.26829032181</v>
      </c>
      <c r="AQ56" s="251">
        <v>2341708.8849156639</v>
      </c>
      <c r="AR56" s="251">
        <v>375958.68603751843</v>
      </c>
      <c r="AS56" s="251">
        <v>1160.59664829649</v>
      </c>
      <c r="AT56" s="251">
        <v>416145.06857087207</v>
      </c>
      <c r="AU56" s="251">
        <v>0</v>
      </c>
      <c r="AV56" s="249">
        <v>113097.25902089635</v>
      </c>
      <c r="AW56" s="251">
        <v>808708.11734616221</v>
      </c>
      <c r="AX56" s="251">
        <v>0</v>
      </c>
      <c r="AY56" s="252">
        <v>0</v>
      </c>
      <c r="AZ56" s="854">
        <v>45560.912267790874</v>
      </c>
      <c r="BA56" s="293">
        <f t="shared" ref="BA56:BA62" si="43">SUM(BB56:BL56)+AZ56</f>
        <v>26208762.380590402</v>
      </c>
      <c r="BB56" s="272">
        <f t="shared" ref="BB56:BL62" si="44">E56+Q56+AC56+AO56</f>
        <v>9649169.2890524492</v>
      </c>
      <c r="BC56" s="272">
        <f t="shared" si="44"/>
        <v>1196651.3881021244</v>
      </c>
      <c r="BD56" s="272">
        <f t="shared" si="44"/>
        <v>9118997.1617014632</v>
      </c>
      <c r="BE56" s="272">
        <f t="shared" si="44"/>
        <v>1393559.6758527011</v>
      </c>
      <c r="BF56" s="272">
        <f t="shared" si="44"/>
        <v>3161.291439450566</v>
      </c>
      <c r="BG56" s="272">
        <f t="shared" si="44"/>
        <v>1661263.0148669351</v>
      </c>
      <c r="BH56" s="272">
        <f t="shared" si="44"/>
        <v>0</v>
      </c>
      <c r="BI56" s="272">
        <f t="shared" si="44"/>
        <v>500485.07643961016</v>
      </c>
      <c r="BJ56" s="272">
        <f t="shared" si="44"/>
        <v>2639914.5708678728</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-41370.368073168036</v>
      </c>
      <c r="E59" s="253">
        <v>-14713.337591580448</v>
      </c>
      <c r="F59" s="253">
        <v>-1572.1893517922801</v>
      </c>
      <c r="G59" s="253">
        <v>-14890.005132757438</v>
      </c>
      <c r="H59" s="253">
        <v>-2040.8944816749588</v>
      </c>
      <c r="I59" s="253">
        <v>-3.4765078105100851</v>
      </c>
      <c r="J59" s="253">
        <v>-2614.1537833888688</v>
      </c>
      <c r="K59" s="253">
        <v>0</v>
      </c>
      <c r="L59" s="253">
        <v>-877.48517470655088</v>
      </c>
      <c r="M59" s="253">
        <v>-4658.826049456974</v>
      </c>
      <c r="N59" s="253">
        <v>0</v>
      </c>
      <c r="O59" s="254">
        <v>0</v>
      </c>
      <c r="P59" s="273">
        <f t="shared" si="40"/>
        <v>-14591.510812100685</v>
      </c>
      <c r="Q59" s="253">
        <v>-5373.9284673298898</v>
      </c>
      <c r="R59" s="253">
        <v>-701.91914173253451</v>
      </c>
      <c r="S59" s="253">
        <v>-5485.2884612160869</v>
      </c>
      <c r="T59" s="253">
        <v>-748.12111375589427</v>
      </c>
      <c r="U59" s="253">
        <v>-2.3994900271528015E-2</v>
      </c>
      <c r="V59" s="253">
        <v>-866.90056631742766</v>
      </c>
      <c r="W59" s="253">
        <v>0</v>
      </c>
      <c r="X59" s="253">
        <v>-299.63990284478803</v>
      </c>
      <c r="Y59" s="253">
        <v>-1115.68916400379</v>
      </c>
      <c r="Z59" s="253">
        <v>0</v>
      </c>
      <c r="AA59" s="254">
        <v>0</v>
      </c>
      <c r="AB59" s="273">
        <f t="shared" si="41"/>
        <v>-16684.527733456212</v>
      </c>
      <c r="AC59" s="253">
        <v>-6535.5697539173898</v>
      </c>
      <c r="AD59" s="253">
        <v>-828.9422718798661</v>
      </c>
      <c r="AE59" s="253">
        <v>-5286.3054529539886</v>
      </c>
      <c r="AF59" s="253">
        <v>-952.18017020966238</v>
      </c>
      <c r="AG59" s="253">
        <v>-3.691623260290104</v>
      </c>
      <c r="AH59" s="253">
        <v>-1174.6855281822179</v>
      </c>
      <c r="AI59" s="253">
        <v>0</v>
      </c>
      <c r="AJ59" s="253">
        <v>-307.63958905467291</v>
      </c>
      <c r="AK59" s="253">
        <v>-1595.5133439981273</v>
      </c>
      <c r="AL59" s="253">
        <v>0</v>
      </c>
      <c r="AM59" s="254">
        <v>0</v>
      </c>
      <c r="AN59" s="288">
        <f t="shared" si="42"/>
        <v>-19598.273749377728</v>
      </c>
      <c r="AO59" s="253">
        <v>-7038.2483055973444</v>
      </c>
      <c r="AP59" s="253">
        <v>-916.24441956501369</v>
      </c>
      <c r="AQ59" s="253">
        <v>-6721.1815291418388</v>
      </c>
      <c r="AR59" s="253">
        <v>-1079.0780154582746</v>
      </c>
      <c r="AS59" s="253">
        <v>-3.3311488057129832</v>
      </c>
      <c r="AT59" s="253">
        <v>-1194.4211196955603</v>
      </c>
      <c r="AU59" s="253">
        <v>0</v>
      </c>
      <c r="AV59" s="253">
        <v>-324.61217242859595</v>
      </c>
      <c r="AW59" s="253">
        <v>-2321.1570386853841</v>
      </c>
      <c r="AX59" s="253">
        <v>0</v>
      </c>
      <c r="AY59" s="254">
        <v>0</v>
      </c>
      <c r="AZ59" s="525"/>
      <c r="BA59" s="295">
        <f t="shared" si="43"/>
        <v>-92244.68036810265</v>
      </c>
      <c r="BB59" s="273">
        <f t="shared" si="44"/>
        <v>-33661.084118425075</v>
      </c>
      <c r="BC59" s="273">
        <f t="shared" si="44"/>
        <v>-4019.2951849696942</v>
      </c>
      <c r="BD59" s="273">
        <f t="shared" si="44"/>
        <v>-32382.780576069352</v>
      </c>
      <c r="BE59" s="273">
        <f t="shared" si="44"/>
        <v>-4820.2737810987901</v>
      </c>
      <c r="BF59" s="273">
        <f t="shared" si="44"/>
        <v>-10.523274776784699</v>
      </c>
      <c r="BG59" s="273">
        <f t="shared" si="44"/>
        <v>-5850.1609975840747</v>
      </c>
      <c r="BH59" s="273">
        <f t="shared" si="44"/>
        <v>0</v>
      </c>
      <c r="BI59" s="273">
        <f t="shared" si="44"/>
        <v>-1809.3768390346077</v>
      </c>
      <c r="BJ59" s="273">
        <f t="shared" si="44"/>
        <v>-9691.1855961442761</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6208051.2703677388</v>
      </c>
      <c r="E63" s="274">
        <f t="shared" ref="E63:BL63" si="45">SUM(E56:E62)</f>
        <v>2207888.3602198935</v>
      </c>
      <c r="F63" s="274">
        <f t="shared" si="45"/>
        <v>235923.25998624563</v>
      </c>
      <c r="G63" s="274">
        <f t="shared" si="45"/>
        <v>2234399.1505395933</v>
      </c>
      <c r="H63" s="274">
        <f t="shared" si="45"/>
        <v>306257.30854607077</v>
      </c>
      <c r="I63" s="274">
        <f t="shared" si="45"/>
        <v>521.68592484625151</v>
      </c>
      <c r="J63" s="274">
        <f t="shared" si="45"/>
        <v>392280.79110153159</v>
      </c>
      <c r="K63" s="274">
        <f t="shared" si="45"/>
        <v>0</v>
      </c>
      <c r="L63" s="274">
        <f t="shared" si="45"/>
        <v>131675.71881234917</v>
      </c>
      <c r="M63" s="274">
        <f>SUM(M56:M62)</f>
        <v>699104.99523720797</v>
      </c>
      <c r="N63" s="274">
        <f t="shared" si="45"/>
        <v>0</v>
      </c>
      <c r="O63" s="282">
        <f t="shared" si="45"/>
        <v>0</v>
      </c>
      <c r="P63" s="274">
        <f t="shared" si="45"/>
        <v>6450291.2425246201</v>
      </c>
      <c r="Q63" s="274">
        <f t="shared" si="45"/>
        <v>2375587.0229712967</v>
      </c>
      <c r="R63" s="274">
        <f t="shared" si="45"/>
        <v>310288.83514399757</v>
      </c>
      <c r="S63" s="274">
        <f t="shared" si="45"/>
        <v>2424814.5774433152</v>
      </c>
      <c r="T63" s="274">
        <f t="shared" si="45"/>
        <v>330712.7774874114</v>
      </c>
      <c r="U63" s="274">
        <f t="shared" si="45"/>
        <v>10.607132947352873</v>
      </c>
      <c r="V63" s="274">
        <f t="shared" si="45"/>
        <v>383220.16157639504</v>
      </c>
      <c r="W63" s="274">
        <f t="shared" si="45"/>
        <v>0</v>
      </c>
      <c r="X63" s="274">
        <f t="shared" si="45"/>
        <v>132458.15776854518</v>
      </c>
      <c r="Y63" s="274">
        <f>SUM(Y56:Y62)</f>
        <v>493199.10300071305</v>
      </c>
      <c r="Z63" s="274">
        <f t="shared" si="45"/>
        <v>0</v>
      </c>
      <c r="AA63" s="282">
        <f t="shared" si="45"/>
        <v>0</v>
      </c>
      <c r="AB63" s="274">
        <f t="shared" si="45"/>
        <v>6604030.3952807067</v>
      </c>
      <c r="AC63" s="274">
        <f t="shared" si="45"/>
        <v>2586893.7973473482</v>
      </c>
      <c r="AD63" s="274">
        <f t="shared" si="45"/>
        <v>328109.97391615482</v>
      </c>
      <c r="AE63" s="274">
        <f t="shared" si="45"/>
        <v>2092412.9497559629</v>
      </c>
      <c r="AF63" s="274">
        <f t="shared" si="45"/>
        <v>376889.70801606</v>
      </c>
      <c r="AG63" s="274">
        <f t="shared" si="45"/>
        <v>1461.2096073893999</v>
      </c>
      <c r="AH63" s="274">
        <f t="shared" si="45"/>
        <v>464961.25374024798</v>
      </c>
      <c r="AI63" s="274">
        <f t="shared" si="45"/>
        <v>0</v>
      </c>
      <c r="AJ63" s="274">
        <f t="shared" si="45"/>
        <v>121769.17617121345</v>
      </c>
      <c r="AK63" s="274">
        <f>SUM(AK56:AK62)</f>
        <v>631532.32672633079</v>
      </c>
      <c r="AL63" s="274">
        <f t="shared" si="45"/>
        <v>0</v>
      </c>
      <c r="AM63" s="282">
        <f t="shared" si="45"/>
        <v>0</v>
      </c>
      <c r="AN63" s="276">
        <f t="shared" si="45"/>
        <v>6808583.8797814352</v>
      </c>
      <c r="AO63" s="274">
        <f t="shared" si="45"/>
        <v>2445139.0243954845</v>
      </c>
      <c r="AP63" s="274">
        <f t="shared" si="45"/>
        <v>318310.02387075679</v>
      </c>
      <c r="AQ63" s="274">
        <f t="shared" si="45"/>
        <v>2334987.7033865219</v>
      </c>
      <c r="AR63" s="274">
        <f t="shared" si="45"/>
        <v>374879.60802206019</v>
      </c>
      <c r="AS63" s="274">
        <f t="shared" si="45"/>
        <v>1157.2654994907771</v>
      </c>
      <c r="AT63" s="274">
        <f t="shared" si="45"/>
        <v>414950.64745117648</v>
      </c>
      <c r="AU63" s="274">
        <f t="shared" si="45"/>
        <v>0</v>
      </c>
      <c r="AV63" s="274">
        <f t="shared" si="45"/>
        <v>112772.64684846776</v>
      </c>
      <c r="AW63" s="274">
        <f>SUM(AW56:AW62)</f>
        <v>806386.96030747681</v>
      </c>
      <c r="AX63" s="274">
        <f t="shared" si="45"/>
        <v>0</v>
      </c>
      <c r="AY63" s="282">
        <f t="shared" si="45"/>
        <v>0</v>
      </c>
      <c r="AZ63" s="298">
        <f t="shared" si="45"/>
        <v>45560.912267790874</v>
      </c>
      <c r="BA63" s="296">
        <f t="shared" si="45"/>
        <v>26116517.700222299</v>
      </c>
      <c r="BB63" s="274">
        <f t="shared" si="45"/>
        <v>9615508.2049340233</v>
      </c>
      <c r="BC63" s="274">
        <f t="shared" si="45"/>
        <v>1192632.0929171548</v>
      </c>
      <c r="BD63" s="274">
        <f t="shared" si="45"/>
        <v>9086614.3811253943</v>
      </c>
      <c r="BE63" s="274">
        <f t="shared" si="45"/>
        <v>1388739.4020716022</v>
      </c>
      <c r="BF63" s="274">
        <f t="shared" si="45"/>
        <v>3150.7681646737815</v>
      </c>
      <c r="BG63" s="274">
        <f t="shared" si="45"/>
        <v>1655412.8538693511</v>
      </c>
      <c r="BH63" s="274">
        <f t="shared" si="45"/>
        <v>0</v>
      </c>
      <c r="BI63" s="274">
        <f t="shared" si="45"/>
        <v>498675.69960057555</v>
      </c>
      <c r="BJ63" s="274">
        <f>SUM(BJ56:BJ62)</f>
        <v>2630223.3852717285</v>
      </c>
      <c r="BK63" s="274">
        <f t="shared" si="45"/>
        <v>0</v>
      </c>
      <c r="BL63" s="298">
        <f t="shared" si="45"/>
        <v>0</v>
      </c>
    </row>
    <row r="64" spans="1:64" ht="24.75" customHeight="1" x14ac:dyDescent="0.25">
      <c r="A64" s="1528" t="s">
        <v>3</v>
      </c>
      <c r="B64" s="124">
        <v>9.1</v>
      </c>
      <c r="C64" s="131" t="s">
        <v>186</v>
      </c>
      <c r="D64" s="272">
        <f>SUM(E64:M64)</f>
        <v>6937050.0899999999</v>
      </c>
      <c r="E64" s="251">
        <v>508844.24000000005</v>
      </c>
      <c r="F64" s="251">
        <v>112833.18999999999</v>
      </c>
      <c r="G64" s="251">
        <v>1627642.3199999998</v>
      </c>
      <c r="H64" s="251">
        <v>263637.89</v>
      </c>
      <c r="I64" s="251">
        <v>33445.199999999997</v>
      </c>
      <c r="J64" s="251">
        <v>302931.61000000004</v>
      </c>
      <c r="K64" s="251">
        <v>0</v>
      </c>
      <c r="L64" s="251">
        <v>18028.189999999999</v>
      </c>
      <c r="M64" s="251">
        <v>4069687.45</v>
      </c>
      <c r="N64" s="300"/>
      <c r="O64" s="1116"/>
      <c r="P64" s="272">
        <f>SUM(Q64:Y64)</f>
        <v>7500585.1900000013</v>
      </c>
      <c r="Q64" s="251">
        <v>527614.54999999993</v>
      </c>
      <c r="R64" s="251">
        <v>107362.78</v>
      </c>
      <c r="S64" s="251">
        <v>2030223.9700000004</v>
      </c>
      <c r="T64" s="251">
        <v>311107.01</v>
      </c>
      <c r="U64" s="251">
        <v>19691.400000000001</v>
      </c>
      <c r="V64" s="251">
        <v>241643.8</v>
      </c>
      <c r="W64" s="251">
        <v>0</v>
      </c>
      <c r="X64" s="251">
        <v>30309</v>
      </c>
      <c r="Y64" s="251">
        <v>4232632.6800000006</v>
      </c>
      <c r="Z64" s="300"/>
      <c r="AA64" s="1116"/>
      <c r="AB64" s="272">
        <f>SUM(AC64:AK64)</f>
        <v>7952633.5099999998</v>
      </c>
      <c r="AC64" s="251">
        <v>779889.77</v>
      </c>
      <c r="AD64" s="251">
        <v>175157.75999999998</v>
      </c>
      <c r="AE64" s="251">
        <v>1802239.01</v>
      </c>
      <c r="AF64" s="251">
        <v>247265.83000000002</v>
      </c>
      <c r="AG64" s="251">
        <v>17680.510000000002</v>
      </c>
      <c r="AH64" s="251">
        <v>214989.78000000003</v>
      </c>
      <c r="AI64" s="251">
        <v>0</v>
      </c>
      <c r="AJ64" s="251">
        <v>72845.98</v>
      </c>
      <c r="AK64" s="251">
        <v>4642564.87</v>
      </c>
      <c r="AL64" s="300"/>
      <c r="AM64" s="1116"/>
      <c r="AN64" s="275">
        <f>SUM(AO64:AW64)</f>
        <v>9083465.0599999987</v>
      </c>
      <c r="AO64" s="251">
        <v>692413.63000000012</v>
      </c>
      <c r="AP64" s="251">
        <v>200712.85</v>
      </c>
      <c r="AQ64" s="251">
        <v>2126992.9799999995</v>
      </c>
      <c r="AR64" s="251">
        <v>236939.32999999996</v>
      </c>
      <c r="AS64" s="251">
        <v>2263.16</v>
      </c>
      <c r="AT64" s="251">
        <v>226586.68000000002</v>
      </c>
      <c r="AU64" s="251">
        <v>0</v>
      </c>
      <c r="AV64" s="249">
        <v>124094.13</v>
      </c>
      <c r="AW64" s="251">
        <v>5473462.2999999989</v>
      </c>
      <c r="AX64" s="300"/>
      <c r="AY64" s="1116"/>
      <c r="AZ64" s="854">
        <v>1389140.3347582142</v>
      </c>
      <c r="BA64" s="293">
        <f>SUM(BB64:BJ64)+AZ64</f>
        <v>32862874.184758212</v>
      </c>
      <c r="BB64" s="273">
        <f t="shared" ref="BB64:BJ71" si="46">E64+Q64+AC64+AO64</f>
        <v>2508762.1900000004</v>
      </c>
      <c r="BC64" s="273">
        <f t="shared" si="46"/>
        <v>596066.57999999996</v>
      </c>
      <c r="BD64" s="273">
        <f t="shared" si="46"/>
        <v>7587098.2799999993</v>
      </c>
      <c r="BE64" s="273">
        <f t="shared" si="46"/>
        <v>1058950.06</v>
      </c>
      <c r="BF64" s="273">
        <f t="shared" si="46"/>
        <v>73080.27</v>
      </c>
      <c r="BG64" s="273">
        <f t="shared" si="46"/>
        <v>986151.87000000011</v>
      </c>
      <c r="BH64" s="273">
        <f t="shared" si="46"/>
        <v>0</v>
      </c>
      <c r="BI64" s="273">
        <f t="shared" si="46"/>
        <v>245277.3</v>
      </c>
      <c r="BJ64" s="273">
        <f>M64+Y64+AK64+AW64</f>
        <v>18418347.299999997</v>
      </c>
      <c r="BK64" s="300"/>
      <c r="BL64" s="301"/>
    </row>
    <row r="65" spans="1:64" x14ac:dyDescent="0.25">
      <c r="A65" s="1529"/>
      <c r="B65" s="126" t="s">
        <v>107</v>
      </c>
      <c r="C65" s="131" t="s">
        <v>187</v>
      </c>
      <c r="D65" s="273">
        <f>SUM(E65:M65)</f>
        <v>64412.210000000006</v>
      </c>
      <c r="E65" s="253">
        <v>8534.32</v>
      </c>
      <c r="F65" s="253">
        <v>0</v>
      </c>
      <c r="G65" s="253">
        <v>33311.270000000004</v>
      </c>
      <c r="H65" s="253">
        <v>0</v>
      </c>
      <c r="I65" s="253">
        <v>0</v>
      </c>
      <c r="J65" s="253">
        <v>0</v>
      </c>
      <c r="K65" s="253">
        <v>0</v>
      </c>
      <c r="L65" s="253">
        <v>0</v>
      </c>
      <c r="M65" s="253">
        <v>22566.620000000003</v>
      </c>
      <c r="N65" s="302"/>
      <c r="O65" s="374"/>
      <c r="P65" s="273">
        <f>SUM(Q65:Y65)</f>
        <v>87427.670000000013</v>
      </c>
      <c r="Q65" s="253">
        <v>31594.46</v>
      </c>
      <c r="R65" s="253">
        <v>0</v>
      </c>
      <c r="S65" s="253">
        <v>37642.120000000003</v>
      </c>
      <c r="T65" s="253">
        <v>0</v>
      </c>
      <c r="U65" s="253">
        <v>0</v>
      </c>
      <c r="V65" s="253">
        <v>0</v>
      </c>
      <c r="W65" s="253">
        <v>0</v>
      </c>
      <c r="X65" s="253">
        <v>0</v>
      </c>
      <c r="Y65" s="253">
        <v>18191.090000000004</v>
      </c>
      <c r="Z65" s="302"/>
      <c r="AA65" s="374"/>
      <c r="AB65" s="273">
        <f>SUM(AC65:AK65)</f>
        <v>74057.119999999995</v>
      </c>
      <c r="AC65" s="253">
        <v>27983.13</v>
      </c>
      <c r="AD65" s="253">
        <v>0</v>
      </c>
      <c r="AE65" s="253">
        <v>32162.840000000004</v>
      </c>
      <c r="AF65" s="253">
        <v>0</v>
      </c>
      <c r="AG65" s="253">
        <v>0</v>
      </c>
      <c r="AH65" s="253">
        <v>0</v>
      </c>
      <c r="AI65" s="253">
        <v>0</v>
      </c>
      <c r="AJ65" s="253">
        <v>0</v>
      </c>
      <c r="AK65" s="253">
        <v>13911.15</v>
      </c>
      <c r="AL65" s="302"/>
      <c r="AM65" s="374"/>
      <c r="AN65" s="288">
        <f>SUM(AO65:AW65)</f>
        <v>104395.92</v>
      </c>
      <c r="AO65" s="253">
        <v>33233.81</v>
      </c>
      <c r="AP65" s="253">
        <v>0</v>
      </c>
      <c r="AQ65" s="253">
        <v>56566.270000000004</v>
      </c>
      <c r="AR65" s="253">
        <v>0</v>
      </c>
      <c r="AS65" s="253">
        <v>0</v>
      </c>
      <c r="AT65" s="253">
        <v>0</v>
      </c>
      <c r="AU65" s="253">
        <v>0</v>
      </c>
      <c r="AV65" s="253">
        <v>0</v>
      </c>
      <c r="AW65" s="253">
        <v>14595.84</v>
      </c>
      <c r="AX65" s="302"/>
      <c r="AY65" s="374"/>
      <c r="AZ65" s="525">
        <v>1311.3501183296148</v>
      </c>
      <c r="BA65" s="295">
        <f>SUM(BB65:BJ65)+AZ65</f>
        <v>331604.27011832967</v>
      </c>
      <c r="BB65" s="273">
        <f t="shared" si="46"/>
        <v>101345.72</v>
      </c>
      <c r="BC65" s="273">
        <f t="shared" si="46"/>
        <v>0</v>
      </c>
      <c r="BD65" s="273">
        <f t="shared" si="46"/>
        <v>159682.5</v>
      </c>
      <c r="BE65" s="273">
        <f t="shared" si="46"/>
        <v>0</v>
      </c>
      <c r="BF65" s="273">
        <f t="shared" si="46"/>
        <v>0</v>
      </c>
      <c r="BG65" s="273">
        <f t="shared" si="46"/>
        <v>0</v>
      </c>
      <c r="BH65" s="273">
        <f t="shared" si="46"/>
        <v>0</v>
      </c>
      <c r="BI65" s="273">
        <f t="shared" si="46"/>
        <v>0</v>
      </c>
      <c r="BJ65" s="273">
        <f t="shared" si="46"/>
        <v>69264.700000000012</v>
      </c>
      <c r="BK65" s="302"/>
      <c r="BL65" s="303"/>
    </row>
    <row r="66" spans="1:64" x14ac:dyDescent="0.25">
      <c r="A66" s="1529"/>
      <c r="B66" s="126" t="s">
        <v>1316</v>
      </c>
      <c r="C66" s="131" t="s">
        <v>1317</v>
      </c>
      <c r="D66" s="273">
        <f>SUM(E66:M66)</f>
        <v>140066.75999999998</v>
      </c>
      <c r="E66" s="253">
        <v>127945.01999999999</v>
      </c>
      <c r="F66" s="253">
        <v>0</v>
      </c>
      <c r="G66" s="253">
        <v>12121.74</v>
      </c>
      <c r="H66" s="253">
        <v>0</v>
      </c>
      <c r="I66" s="253">
        <v>0</v>
      </c>
      <c r="J66" s="253">
        <v>0</v>
      </c>
      <c r="K66" s="253">
        <v>0</v>
      </c>
      <c r="L66" s="253">
        <v>0</v>
      </c>
      <c r="M66" s="253">
        <v>0</v>
      </c>
      <c r="N66" s="302"/>
      <c r="O66" s="374"/>
      <c r="P66" s="273">
        <f>SUM(Q66:Y66)</f>
        <v>122056.36</v>
      </c>
      <c r="Q66" s="253">
        <v>106444.5</v>
      </c>
      <c r="R66" s="253">
        <v>0</v>
      </c>
      <c r="S66" s="253">
        <v>15611.86</v>
      </c>
      <c r="T66" s="253">
        <v>0</v>
      </c>
      <c r="U66" s="253">
        <v>0</v>
      </c>
      <c r="V66" s="253">
        <v>0</v>
      </c>
      <c r="W66" s="253">
        <v>0</v>
      </c>
      <c r="X66" s="253">
        <v>0</v>
      </c>
      <c r="Y66" s="253">
        <v>0</v>
      </c>
      <c r="Z66" s="302"/>
      <c r="AA66" s="374"/>
      <c r="AB66" s="273">
        <f>SUM(AC66:AK66)</f>
        <v>135304.80000000002</v>
      </c>
      <c r="AC66" s="253">
        <v>129862.29000000001</v>
      </c>
      <c r="AD66" s="253">
        <v>0</v>
      </c>
      <c r="AE66" s="253">
        <v>4967.41</v>
      </c>
      <c r="AF66" s="253">
        <v>0</v>
      </c>
      <c r="AG66" s="253">
        <v>475.1</v>
      </c>
      <c r="AH66" s="253">
        <v>0</v>
      </c>
      <c r="AI66" s="253">
        <v>0</v>
      </c>
      <c r="AJ66" s="253">
        <v>0</v>
      </c>
      <c r="AK66" s="253">
        <v>0</v>
      </c>
      <c r="AL66" s="302"/>
      <c r="AM66" s="374"/>
      <c r="AN66" s="288">
        <f>SUM(AO66:AW66)</f>
        <v>178511.49</v>
      </c>
      <c r="AO66" s="253">
        <v>137431.44</v>
      </c>
      <c r="AP66" s="253">
        <v>0</v>
      </c>
      <c r="AQ66" s="253">
        <v>18672.75</v>
      </c>
      <c r="AR66" s="253">
        <v>0</v>
      </c>
      <c r="AS66" s="253">
        <v>0</v>
      </c>
      <c r="AT66" s="253">
        <v>0</v>
      </c>
      <c r="AU66" s="253">
        <v>0</v>
      </c>
      <c r="AV66" s="253">
        <v>0</v>
      </c>
      <c r="AW66" s="253">
        <v>22407.3</v>
      </c>
      <c r="AX66" s="302"/>
      <c r="AY66" s="374"/>
      <c r="AZ66" s="525">
        <v>2605.4740276214775</v>
      </c>
      <c r="BA66" s="295">
        <f>SUM(BB66:BJ66)+AZ66</f>
        <v>578544.88402762148</v>
      </c>
      <c r="BB66" s="273">
        <f t="shared" si="46"/>
        <v>501683.25</v>
      </c>
      <c r="BC66" s="273">
        <f t="shared" si="46"/>
        <v>0</v>
      </c>
      <c r="BD66" s="273">
        <f t="shared" si="46"/>
        <v>51373.759999999995</v>
      </c>
      <c r="BE66" s="273">
        <f t="shared" si="46"/>
        <v>0</v>
      </c>
      <c r="BF66" s="273">
        <f t="shared" si="46"/>
        <v>475.1</v>
      </c>
      <c r="BG66" s="273">
        <f t="shared" si="46"/>
        <v>0</v>
      </c>
      <c r="BH66" s="273">
        <f t="shared" si="46"/>
        <v>0</v>
      </c>
      <c r="BI66" s="273">
        <f t="shared" si="46"/>
        <v>0</v>
      </c>
      <c r="BJ66" s="273">
        <f t="shared" si="46"/>
        <v>22407.3</v>
      </c>
      <c r="BK66" s="302"/>
      <c r="BL66" s="303"/>
    </row>
    <row r="67" spans="1:64" x14ac:dyDescent="0.25">
      <c r="A67" s="1529"/>
      <c r="B67" s="126" t="s">
        <v>108</v>
      </c>
      <c r="C67" s="131" t="s">
        <v>188</v>
      </c>
      <c r="D67" s="273">
        <f>SUM(E67:M67)</f>
        <v>1424477.28</v>
      </c>
      <c r="E67" s="253">
        <v>298310.40000000002</v>
      </c>
      <c r="F67" s="253">
        <v>24711.570000000003</v>
      </c>
      <c r="G67" s="253">
        <v>570639.49</v>
      </c>
      <c r="H67" s="253">
        <v>20284.43</v>
      </c>
      <c r="I67" s="253">
        <v>1958.8600000000004</v>
      </c>
      <c r="J67" s="253">
        <v>135950.51</v>
      </c>
      <c r="K67" s="253">
        <v>0</v>
      </c>
      <c r="L67" s="253">
        <v>637.54</v>
      </c>
      <c r="M67" s="253">
        <v>371984.48000000004</v>
      </c>
      <c r="N67" s="302"/>
      <c r="O67" s="374"/>
      <c r="P67" s="273">
        <f>SUM(Q67:Y67)</f>
        <v>1269374.1900000002</v>
      </c>
      <c r="Q67" s="253">
        <v>241645.23000000007</v>
      </c>
      <c r="R67" s="253">
        <v>23524.27</v>
      </c>
      <c r="S67" s="253">
        <v>474815.43000000005</v>
      </c>
      <c r="T67" s="253">
        <v>21655.52</v>
      </c>
      <c r="U67" s="253">
        <v>131.12</v>
      </c>
      <c r="V67" s="253">
        <v>129349.81000000001</v>
      </c>
      <c r="W67" s="253">
        <v>0</v>
      </c>
      <c r="X67" s="253">
        <v>1450.3999999999999</v>
      </c>
      <c r="Y67" s="253">
        <v>376802.41</v>
      </c>
      <c r="Z67" s="302"/>
      <c r="AA67" s="374"/>
      <c r="AB67" s="273">
        <f>SUM(AC67:AK67)</f>
        <v>1445573.1000000006</v>
      </c>
      <c r="AC67" s="253">
        <v>293794.66000000009</v>
      </c>
      <c r="AD67" s="253">
        <v>33291.86</v>
      </c>
      <c r="AE67" s="253">
        <v>483222.58000000019</v>
      </c>
      <c r="AF67" s="253">
        <v>30181.380000000005</v>
      </c>
      <c r="AG67" s="253">
        <v>222.43</v>
      </c>
      <c r="AH67" s="253">
        <v>144362.39000000001</v>
      </c>
      <c r="AI67" s="253">
        <v>0</v>
      </c>
      <c r="AJ67" s="253">
        <v>13529.91</v>
      </c>
      <c r="AK67" s="253">
        <v>446967.89</v>
      </c>
      <c r="AL67" s="302"/>
      <c r="AM67" s="374"/>
      <c r="AN67" s="288">
        <f>SUM(AO67:AW67)</f>
        <v>1551242.1400000001</v>
      </c>
      <c r="AO67" s="253">
        <v>303242.99</v>
      </c>
      <c r="AP67" s="253">
        <v>39311.93</v>
      </c>
      <c r="AQ67" s="253">
        <v>620555.70000000007</v>
      </c>
      <c r="AR67" s="253">
        <v>26326.739999999998</v>
      </c>
      <c r="AS67" s="253">
        <v>144.72</v>
      </c>
      <c r="AT67" s="253">
        <v>79216.570000000007</v>
      </c>
      <c r="AU67" s="253">
        <v>0</v>
      </c>
      <c r="AV67" s="253">
        <v>14653.77</v>
      </c>
      <c r="AW67" s="253">
        <v>467789.72000000009</v>
      </c>
      <c r="AX67" s="302"/>
      <c r="AY67" s="374"/>
      <c r="AZ67" s="525">
        <v>165182.86679781257</v>
      </c>
      <c r="BA67" s="295">
        <f>SUM(BB67:BJ67)+AZ67</f>
        <v>5855849.5767978122</v>
      </c>
      <c r="BB67" s="273">
        <f t="shared" si="46"/>
        <v>1136993.2800000003</v>
      </c>
      <c r="BC67" s="273">
        <f t="shared" si="46"/>
        <v>120839.63</v>
      </c>
      <c r="BD67" s="273">
        <f t="shared" si="46"/>
        <v>2149233.2000000002</v>
      </c>
      <c r="BE67" s="273">
        <f t="shared" si="46"/>
        <v>98448.07</v>
      </c>
      <c r="BF67" s="273">
        <f t="shared" si="46"/>
        <v>2457.13</v>
      </c>
      <c r="BG67" s="273">
        <f t="shared" si="46"/>
        <v>488879.28</v>
      </c>
      <c r="BH67" s="273">
        <f t="shared" si="46"/>
        <v>0</v>
      </c>
      <c r="BI67" s="273">
        <f t="shared" si="46"/>
        <v>30271.62</v>
      </c>
      <c r="BJ67" s="273">
        <f t="shared" si="46"/>
        <v>1663544.5</v>
      </c>
      <c r="BK67" s="302"/>
      <c r="BL67" s="303"/>
    </row>
    <row r="68" spans="1:64" x14ac:dyDescent="0.25">
      <c r="A68" s="1529"/>
      <c r="B68" s="126" t="s">
        <v>109</v>
      </c>
      <c r="C68" s="131" t="s">
        <v>161</v>
      </c>
      <c r="D68" s="273">
        <f>SUM(E68:O68)</f>
        <v>2447105.569361988</v>
      </c>
      <c r="E68" s="253">
        <v>1056363.7105027954</v>
      </c>
      <c r="F68" s="253">
        <v>56521.001454014498</v>
      </c>
      <c r="G68" s="253">
        <v>1002973.5020070866</v>
      </c>
      <c r="H68" s="253">
        <v>45961.09476494907</v>
      </c>
      <c r="I68" s="253">
        <v>1672.8870273791222</v>
      </c>
      <c r="J68" s="253">
        <v>123771.04994575831</v>
      </c>
      <c r="K68" s="253">
        <v>0</v>
      </c>
      <c r="L68" s="253">
        <v>5682.0407595793968</v>
      </c>
      <c r="M68" s="253">
        <v>154160.28290042561</v>
      </c>
      <c r="N68" s="253">
        <v>0</v>
      </c>
      <c r="O68" s="254">
        <v>0</v>
      </c>
      <c r="P68" s="273">
        <f>SUM(Q68:AA68)</f>
        <v>2386593.1936526708</v>
      </c>
      <c r="Q68" s="253">
        <v>1051747.3355073321</v>
      </c>
      <c r="R68" s="253">
        <v>65431.811271487917</v>
      </c>
      <c r="S68" s="253">
        <v>957077.59436255461</v>
      </c>
      <c r="T68" s="253">
        <v>38266.69411975806</v>
      </c>
      <c r="U68" s="253">
        <v>118.39180436184301</v>
      </c>
      <c r="V68" s="253">
        <v>117413.19222437633</v>
      </c>
      <c r="W68" s="253">
        <v>0</v>
      </c>
      <c r="X68" s="253">
        <v>3854.7470420943991</v>
      </c>
      <c r="Y68" s="253">
        <v>152683.42732070587</v>
      </c>
      <c r="Z68" s="253">
        <v>0</v>
      </c>
      <c r="AA68" s="254">
        <v>0</v>
      </c>
      <c r="AB68" s="273">
        <f>SUM(AC68:AM68)</f>
        <v>2354731.271561692</v>
      </c>
      <c r="AC68" s="253">
        <v>1044450.2851451455</v>
      </c>
      <c r="AD68" s="253">
        <v>57907.856457703987</v>
      </c>
      <c r="AE68" s="253">
        <v>922020.91689702659</v>
      </c>
      <c r="AF68" s="253">
        <v>61741.190288939622</v>
      </c>
      <c r="AG68" s="253">
        <v>5285.9127831567284</v>
      </c>
      <c r="AH68" s="253">
        <v>101868.64753155025</v>
      </c>
      <c r="AI68" s="253">
        <v>0</v>
      </c>
      <c r="AJ68" s="253">
        <v>8207.5553013827794</v>
      </c>
      <c r="AK68" s="253">
        <v>153248.90715678706</v>
      </c>
      <c r="AL68" s="253">
        <v>0</v>
      </c>
      <c r="AM68" s="254">
        <v>0</v>
      </c>
      <c r="AN68" s="288">
        <f>SUM(AO68:AY68)</f>
        <v>2348157.5945493695</v>
      </c>
      <c r="AO68" s="253">
        <v>1069006.548141184</v>
      </c>
      <c r="AP68" s="253">
        <v>61327.863414316322</v>
      </c>
      <c r="AQ68" s="253">
        <v>895430.91490136355</v>
      </c>
      <c r="AR68" s="253">
        <v>68233.42580544301</v>
      </c>
      <c r="AS68" s="253">
        <v>3564.3913448216099</v>
      </c>
      <c r="AT68" s="253">
        <v>87958.115159387948</v>
      </c>
      <c r="AU68" s="253">
        <v>0</v>
      </c>
      <c r="AV68" s="253">
        <v>6220.1718784913692</v>
      </c>
      <c r="AW68" s="253">
        <v>156416.16390436149</v>
      </c>
      <c r="AX68" s="253">
        <v>0</v>
      </c>
      <c r="AY68" s="254">
        <v>0</v>
      </c>
      <c r="AZ68" s="525">
        <v>96811.361365334116</v>
      </c>
      <c r="BA68" s="295">
        <f>SUM(BB68:BL68)+AZ68</f>
        <v>9633398.9904910531</v>
      </c>
      <c r="BB68" s="273">
        <f t="shared" si="46"/>
        <v>4221567.8792964565</v>
      </c>
      <c r="BC68" s="273">
        <f t="shared" si="46"/>
        <v>241188.53259752272</v>
      </c>
      <c r="BD68" s="273">
        <f t="shared" si="46"/>
        <v>3777502.9281680314</v>
      </c>
      <c r="BE68" s="273">
        <f t="shared" si="46"/>
        <v>214202.40497908974</v>
      </c>
      <c r="BF68" s="273">
        <f t="shared" si="46"/>
        <v>10641.582959719304</v>
      </c>
      <c r="BG68" s="273">
        <f t="shared" si="46"/>
        <v>431011.00486107281</v>
      </c>
      <c r="BH68" s="273">
        <f t="shared" si="46"/>
        <v>0</v>
      </c>
      <c r="BI68" s="273">
        <f t="shared" si="46"/>
        <v>23964.514981547945</v>
      </c>
      <c r="BJ68" s="273">
        <f t="shared" si="46"/>
        <v>616508.78128227999</v>
      </c>
      <c r="BK68" s="273">
        <f t="shared" ref="BK68:BL71" si="47">N68+Z68+AL68+AX68</f>
        <v>0</v>
      </c>
      <c r="BL68" s="299">
        <f t="shared" si="47"/>
        <v>0</v>
      </c>
    </row>
    <row r="69" spans="1:64" s="255" customFormat="1" x14ac:dyDescent="0.25">
      <c r="A69" s="1529"/>
      <c r="B69" s="126" t="s">
        <v>110</v>
      </c>
      <c r="C69" s="131" t="s">
        <v>135</v>
      </c>
      <c r="D69" s="273">
        <f>SUM(E69:O69)</f>
        <v>42968.214136220398</v>
      </c>
      <c r="E69" s="253">
        <v>25477.017259289871</v>
      </c>
      <c r="F69" s="253">
        <v>3664.6483660358349</v>
      </c>
      <c r="G69" s="253">
        <v>10071.128211824464</v>
      </c>
      <c r="H69" s="253">
        <v>1515.4318650821929</v>
      </c>
      <c r="I69" s="253">
        <v>77.242886327004982</v>
      </c>
      <c r="J69" s="253">
        <v>1487.2707450505459</v>
      </c>
      <c r="K69" s="253">
        <v>0</v>
      </c>
      <c r="L69" s="253">
        <v>151.26731905705142</v>
      </c>
      <c r="M69" s="253">
        <v>524.20748355343676</v>
      </c>
      <c r="N69" s="253">
        <v>0</v>
      </c>
      <c r="O69" s="254">
        <v>0</v>
      </c>
      <c r="P69" s="273">
        <f>SUM(Q69:AA69)</f>
        <v>44013.796657942825</v>
      </c>
      <c r="Q69" s="253">
        <v>26283.786866964219</v>
      </c>
      <c r="R69" s="253">
        <v>3721.9835101089075</v>
      </c>
      <c r="S69" s="253">
        <v>10259.041830897359</v>
      </c>
      <c r="T69" s="253">
        <v>1502.5580506943588</v>
      </c>
      <c r="U69" s="253">
        <v>66.208188280289988</v>
      </c>
      <c r="V69" s="253">
        <v>1527.3319099003925</v>
      </c>
      <c r="W69" s="253">
        <v>0</v>
      </c>
      <c r="X69" s="253">
        <v>156.32488899512913</v>
      </c>
      <c r="Y69" s="253">
        <v>496.56141210217481</v>
      </c>
      <c r="Z69" s="253">
        <v>0</v>
      </c>
      <c r="AA69" s="254">
        <v>0</v>
      </c>
      <c r="AB69" s="273">
        <f>SUM(AC69:AM69)</f>
        <v>44794.177392993508</v>
      </c>
      <c r="AC69" s="253">
        <v>26827.313962760611</v>
      </c>
      <c r="AD69" s="253">
        <v>3791.1124365118003</v>
      </c>
      <c r="AE69" s="253">
        <v>10313.096030971627</v>
      </c>
      <c r="AF69" s="253">
        <v>1574.2835879980062</v>
      </c>
      <c r="AG69" s="253">
        <v>71.725537303647485</v>
      </c>
      <c r="AH69" s="253">
        <v>1539.8510239159693</v>
      </c>
      <c r="AI69" s="253">
        <v>0</v>
      </c>
      <c r="AJ69" s="253">
        <v>163.68135435960579</v>
      </c>
      <c r="AK69" s="253">
        <v>513.11345917224742</v>
      </c>
      <c r="AL69" s="253">
        <v>0</v>
      </c>
      <c r="AM69" s="254">
        <v>0</v>
      </c>
      <c r="AN69" s="288">
        <f>SUM(AO69:AY69)</f>
        <v>45851.777446122811</v>
      </c>
      <c r="AO69" s="253">
        <v>27479.660187367401</v>
      </c>
      <c r="AP69" s="253">
        <v>3965.6240452246475</v>
      </c>
      <c r="AQ69" s="253">
        <v>10461.012400951087</v>
      </c>
      <c r="AR69" s="253">
        <v>1574.2835879980062</v>
      </c>
      <c r="AS69" s="253">
        <v>57.012606574694146</v>
      </c>
      <c r="AT69" s="253">
        <v>1602.4465939938541</v>
      </c>
      <c r="AU69" s="253">
        <v>0</v>
      </c>
      <c r="AV69" s="253">
        <v>167.35958704184412</v>
      </c>
      <c r="AW69" s="253">
        <v>544.37843697127323</v>
      </c>
      <c r="AX69" s="253">
        <v>0</v>
      </c>
      <c r="AY69" s="254">
        <v>0</v>
      </c>
      <c r="AZ69" s="525"/>
      <c r="BA69" s="295">
        <f>SUM(BB69:BL69)+AZ69</f>
        <v>177627.96563327959</v>
      </c>
      <c r="BB69" s="273">
        <f t="shared" si="46"/>
        <v>106067.7782763821</v>
      </c>
      <c r="BC69" s="273">
        <f t="shared" si="46"/>
        <v>15143.368357881189</v>
      </c>
      <c r="BD69" s="273">
        <f t="shared" si="46"/>
        <v>41104.27847464454</v>
      </c>
      <c r="BE69" s="273">
        <f t="shared" si="46"/>
        <v>6166.5570917725636</v>
      </c>
      <c r="BF69" s="273">
        <f t="shared" si="46"/>
        <v>272.18921848563662</v>
      </c>
      <c r="BG69" s="273">
        <f t="shared" si="46"/>
        <v>6156.9002728607611</v>
      </c>
      <c r="BH69" s="273">
        <f t="shared" si="46"/>
        <v>0</v>
      </c>
      <c r="BI69" s="273">
        <f t="shared" si="46"/>
        <v>638.63314945363049</v>
      </c>
      <c r="BJ69" s="273">
        <f t="shared" si="46"/>
        <v>2078.2607917991322</v>
      </c>
      <c r="BK69" s="273">
        <f t="shared" si="47"/>
        <v>0</v>
      </c>
      <c r="BL69" s="299">
        <f t="shared" si="47"/>
        <v>0</v>
      </c>
    </row>
    <row r="70" spans="1:64" x14ac:dyDescent="0.25">
      <c r="A70" s="1529"/>
      <c r="B70" s="126" t="s">
        <v>111</v>
      </c>
      <c r="C70" s="131" t="s">
        <v>163</v>
      </c>
      <c r="D70" s="273">
        <f>SUM(E70:O70)</f>
        <v>146523.21537043178</v>
      </c>
      <c r="E70" s="253">
        <v>28075.701262763163</v>
      </c>
      <c r="F70" s="253">
        <v>2737.5418780340533</v>
      </c>
      <c r="G70" s="253">
        <v>45574.100810601194</v>
      </c>
      <c r="H70" s="253">
        <v>4628.3728308737664</v>
      </c>
      <c r="I70" s="253">
        <v>8.4449092093466991</v>
      </c>
      <c r="J70" s="253">
        <v>185.75412025849499</v>
      </c>
      <c r="K70" s="253">
        <v>0</v>
      </c>
      <c r="L70" s="253">
        <v>360.93063778528</v>
      </c>
      <c r="M70" s="253">
        <v>64952.368920906476</v>
      </c>
      <c r="N70" s="253">
        <v>0</v>
      </c>
      <c r="O70" s="254">
        <v>0</v>
      </c>
      <c r="P70" s="273">
        <f>SUM(Q70:AA70)</f>
        <v>156967.25995403511</v>
      </c>
      <c r="Q70" s="253">
        <v>28279.728445193272</v>
      </c>
      <c r="R70" s="253">
        <v>2872.1883272552682</v>
      </c>
      <c r="S70" s="253">
        <v>50230.008207137435</v>
      </c>
      <c r="T70" s="253">
        <v>5274.5767434116951</v>
      </c>
      <c r="U70" s="253">
        <v>30.322268700611399</v>
      </c>
      <c r="V70" s="253">
        <v>666.96825354733437</v>
      </c>
      <c r="W70" s="253">
        <v>0</v>
      </c>
      <c r="X70" s="253">
        <v>565.03019218877114</v>
      </c>
      <c r="Y70" s="253">
        <v>69048.437516600694</v>
      </c>
      <c r="Z70" s="253">
        <v>0</v>
      </c>
      <c r="AA70" s="254">
        <v>0</v>
      </c>
      <c r="AB70" s="273">
        <f>SUM(AC70:AM70)</f>
        <v>215415.41463727388</v>
      </c>
      <c r="AC70" s="253">
        <v>41283.137995005047</v>
      </c>
      <c r="AD70" s="253">
        <v>4782.3054934803631</v>
      </c>
      <c r="AE70" s="253">
        <v>61290.896649266215</v>
      </c>
      <c r="AF70" s="253">
        <v>6313.9012717135574</v>
      </c>
      <c r="AG70" s="253">
        <v>128.07056878346953</v>
      </c>
      <c r="AH70" s="253">
        <v>2817.0386733167529</v>
      </c>
      <c r="AI70" s="253">
        <v>0</v>
      </c>
      <c r="AJ70" s="253">
        <v>1638.0339622178908</v>
      </c>
      <c r="AK70" s="253">
        <v>97162.030023490574</v>
      </c>
      <c r="AL70" s="253">
        <v>0</v>
      </c>
      <c r="AM70" s="254">
        <v>0</v>
      </c>
      <c r="AN70" s="288">
        <f>SUM(AO70:AY70)</f>
        <v>531285.91780363256</v>
      </c>
      <c r="AO70" s="253">
        <v>93888.540071148134</v>
      </c>
      <c r="AP70" s="253">
        <v>11195.597990313936</v>
      </c>
      <c r="AQ70" s="253">
        <v>153273.66911404458</v>
      </c>
      <c r="AR70" s="253">
        <v>14841.764616731745</v>
      </c>
      <c r="AS70" s="253">
        <v>689.11368531281403</v>
      </c>
      <c r="AT70" s="253">
        <v>15157.736240869983</v>
      </c>
      <c r="AU70" s="253">
        <v>0</v>
      </c>
      <c r="AV70" s="253">
        <v>4102.317238996965</v>
      </c>
      <c r="AW70" s="253">
        <v>238137.17884621437</v>
      </c>
      <c r="AX70" s="253">
        <v>0</v>
      </c>
      <c r="AY70" s="254">
        <v>0</v>
      </c>
      <c r="AZ70" s="525">
        <v>-1542465.2839829186</v>
      </c>
      <c r="BA70" s="295">
        <f>SUM(BB70:BL70)+AZ70</f>
        <v>-492273.47621754534</v>
      </c>
      <c r="BB70" s="273">
        <f t="shared" si="46"/>
        <v>191527.10777410961</v>
      </c>
      <c r="BC70" s="273">
        <f t="shared" si="46"/>
        <v>21587.633689083617</v>
      </c>
      <c r="BD70" s="273">
        <f t="shared" si="46"/>
        <v>310368.67478104943</v>
      </c>
      <c r="BE70" s="273">
        <f t="shared" si="46"/>
        <v>31058.615462730762</v>
      </c>
      <c r="BF70" s="273">
        <f t="shared" si="46"/>
        <v>855.9514320062417</v>
      </c>
      <c r="BG70" s="273">
        <f t="shared" si="46"/>
        <v>18827.497287992566</v>
      </c>
      <c r="BH70" s="273">
        <f t="shared" si="46"/>
        <v>0</v>
      </c>
      <c r="BI70" s="273">
        <f t="shared" si="46"/>
        <v>6666.312031188907</v>
      </c>
      <c r="BJ70" s="273">
        <f t="shared" si="46"/>
        <v>469300.01530721213</v>
      </c>
      <c r="BK70" s="273">
        <f t="shared" si="47"/>
        <v>0</v>
      </c>
      <c r="BL70" s="299">
        <f t="shared" si="47"/>
        <v>0</v>
      </c>
    </row>
    <row r="71" spans="1:64" x14ac:dyDescent="0.25">
      <c r="A71" s="1529"/>
      <c r="B71" s="126" t="s">
        <v>112</v>
      </c>
      <c r="C71" s="131" t="s">
        <v>927</v>
      </c>
      <c r="D71" s="273">
        <f>SUM(E71:O71)</f>
        <v>510377.77978646453</v>
      </c>
      <c r="E71" s="253">
        <v>119597.58448443412</v>
      </c>
      <c r="F71" s="253">
        <v>21241.245527231596</v>
      </c>
      <c r="G71" s="253">
        <v>161128.22565558192</v>
      </c>
      <c r="H71" s="253">
        <v>22882.910916424491</v>
      </c>
      <c r="I71" s="253">
        <v>852.90776762764926</v>
      </c>
      <c r="J71" s="253">
        <v>22897.792879028122</v>
      </c>
      <c r="K71" s="253">
        <v>0</v>
      </c>
      <c r="L71" s="253">
        <v>3117.9516148245802</v>
      </c>
      <c r="M71" s="253">
        <v>158659.16094131212</v>
      </c>
      <c r="N71" s="253">
        <v>0</v>
      </c>
      <c r="O71" s="254">
        <v>0</v>
      </c>
      <c r="P71" s="273">
        <f>SUM(Q71:AA71)</f>
        <v>-356915.39284431073</v>
      </c>
      <c r="Q71" s="253">
        <v>-83636.515028831796</v>
      </c>
      <c r="R71" s="253">
        <v>-14854.344746407754</v>
      </c>
      <c r="S71" s="253">
        <v>-112679.56058398515</v>
      </c>
      <c r="T71" s="253">
        <v>-16002.387765733238</v>
      </c>
      <c r="U71" s="253">
        <v>-596.45212428752325</v>
      </c>
      <c r="V71" s="253">
        <v>-16012.794961617024</v>
      </c>
      <c r="W71" s="253">
        <v>0</v>
      </c>
      <c r="X71" s="253">
        <v>-2180.4337287964768</v>
      </c>
      <c r="Y71" s="253">
        <v>-110952.90390465179</v>
      </c>
      <c r="Z71" s="253">
        <v>0</v>
      </c>
      <c r="AA71" s="254">
        <v>0</v>
      </c>
      <c r="AB71" s="273">
        <f>SUM(AC71:AM71)</f>
        <v>281831.57953813043</v>
      </c>
      <c r="AC71" s="253">
        <v>66042.013346065694</v>
      </c>
      <c r="AD71" s="253">
        <v>11729.456131106615</v>
      </c>
      <c r="AE71" s="253">
        <v>88975.312294528863</v>
      </c>
      <c r="AF71" s="253">
        <v>12635.986877611469</v>
      </c>
      <c r="AG71" s="253">
        <v>470.97728951172496</v>
      </c>
      <c r="AH71" s="253">
        <v>12644.204725631742</v>
      </c>
      <c r="AI71" s="253">
        <v>0</v>
      </c>
      <c r="AJ71" s="253">
        <v>1721.738804728388</v>
      </c>
      <c r="AK71" s="253">
        <v>87611.89006894597</v>
      </c>
      <c r="AL71" s="253">
        <v>0</v>
      </c>
      <c r="AM71" s="254">
        <v>0</v>
      </c>
      <c r="AN71" s="288">
        <f>SUM(AO71:AY71)</f>
        <v>91156.341722689627</v>
      </c>
      <c r="AO71" s="253">
        <v>21360.801179535298</v>
      </c>
      <c r="AP71" s="253">
        <v>3793.8059072751712</v>
      </c>
      <c r="AQ71" s="253">
        <v>28778.407251930283</v>
      </c>
      <c r="AR71" s="253">
        <v>4087.0165781515375</v>
      </c>
      <c r="AS71" s="253">
        <v>152.33412386474012</v>
      </c>
      <c r="AT71" s="253">
        <v>4089.6745803654439</v>
      </c>
      <c r="AU71" s="253">
        <v>0</v>
      </c>
      <c r="AV71" s="253">
        <v>556.88369308451433</v>
      </c>
      <c r="AW71" s="253">
        <v>28337.418408482634</v>
      </c>
      <c r="AX71" s="253">
        <v>0</v>
      </c>
      <c r="AY71" s="254">
        <v>0</v>
      </c>
      <c r="AZ71" s="525">
        <v>0</v>
      </c>
      <c r="BA71" s="295">
        <f>SUM(BB71:BL71)+AZ71</f>
        <v>526450.30820297392</v>
      </c>
      <c r="BB71" s="273">
        <f t="shared" si="46"/>
        <v>123363.88398120331</v>
      </c>
      <c r="BC71" s="273">
        <f t="shared" si="46"/>
        <v>21910.162819205631</v>
      </c>
      <c r="BD71" s="273">
        <f t="shared" si="46"/>
        <v>166202.38461805589</v>
      </c>
      <c r="BE71" s="273">
        <f t="shared" si="46"/>
        <v>23603.526606454259</v>
      </c>
      <c r="BF71" s="273">
        <f t="shared" si="46"/>
        <v>879.76705671659113</v>
      </c>
      <c r="BG71" s="273">
        <f t="shared" si="46"/>
        <v>23618.877223408283</v>
      </c>
      <c r="BH71" s="273">
        <f t="shared" si="46"/>
        <v>0</v>
      </c>
      <c r="BI71" s="273">
        <f t="shared" si="46"/>
        <v>3216.140383841006</v>
      </c>
      <c r="BJ71" s="273">
        <f t="shared" si="46"/>
        <v>163655.56551408893</v>
      </c>
      <c r="BK71" s="273">
        <f t="shared" si="47"/>
        <v>0</v>
      </c>
      <c r="BL71" s="299">
        <f t="shared" si="47"/>
        <v>0</v>
      </c>
    </row>
    <row r="72" spans="1:64" s="209" customFormat="1" x14ac:dyDescent="0.25">
      <c r="A72" s="1530"/>
      <c r="B72" s="129" t="s">
        <v>460</v>
      </c>
      <c r="C72" s="312" t="s">
        <v>5</v>
      </c>
      <c r="D72" s="274">
        <f>SUM(D64:D71)</f>
        <v>11712981.118655104</v>
      </c>
      <c r="E72" s="274">
        <f t="shared" ref="E72:BG72" si="48">SUM(E64:E71)</f>
        <v>2173147.9935092828</v>
      </c>
      <c r="F72" s="274">
        <f t="shared" si="48"/>
        <v>221709.19722531596</v>
      </c>
      <c r="G72" s="274">
        <f t="shared" si="48"/>
        <v>3463461.7766850945</v>
      </c>
      <c r="H72" s="274">
        <f t="shared" si="48"/>
        <v>358910.13037732948</v>
      </c>
      <c r="I72" s="274">
        <f t="shared" si="48"/>
        <v>38015.542590543126</v>
      </c>
      <c r="J72" s="274">
        <f t="shared" si="48"/>
        <v>587223.98769009544</v>
      </c>
      <c r="K72" s="274">
        <f t="shared" si="48"/>
        <v>0</v>
      </c>
      <c r="L72" s="274">
        <f t="shared" si="48"/>
        <v>27977.920331246314</v>
      </c>
      <c r="M72" s="274">
        <f>SUM(M64:M71)</f>
        <v>4842534.5702461982</v>
      </c>
      <c r="N72" s="274">
        <f>SUM(N68:N71)</f>
        <v>0</v>
      </c>
      <c r="O72" s="274">
        <f>SUM(O68:O71)</f>
        <v>0</v>
      </c>
      <c r="P72" s="276">
        <f t="shared" si="48"/>
        <v>11210102.26742034</v>
      </c>
      <c r="Q72" s="274">
        <f t="shared" si="48"/>
        <v>1929973.0757906579</v>
      </c>
      <c r="R72" s="274">
        <f t="shared" si="48"/>
        <v>188058.68836244434</v>
      </c>
      <c r="S72" s="274">
        <f t="shared" si="48"/>
        <v>3463180.463816605</v>
      </c>
      <c r="T72" s="274">
        <f t="shared" si="48"/>
        <v>361803.97114813095</v>
      </c>
      <c r="U72" s="274">
        <f t="shared" si="48"/>
        <v>19440.990137055222</v>
      </c>
      <c r="V72" s="274">
        <f t="shared" si="48"/>
        <v>474588.307426207</v>
      </c>
      <c r="W72" s="274">
        <f t="shared" si="48"/>
        <v>0</v>
      </c>
      <c r="X72" s="274">
        <f t="shared" si="48"/>
        <v>34155.06839448183</v>
      </c>
      <c r="Y72" s="274">
        <f>SUM(Y64:Y71)</f>
        <v>4738901.7023447575</v>
      </c>
      <c r="Z72" s="274">
        <f>SUM(Z68:Z71)</f>
        <v>0</v>
      </c>
      <c r="AA72" s="282">
        <f>SUM(AA68:AA71)</f>
        <v>0</v>
      </c>
      <c r="AB72" s="276">
        <f t="shared" si="48"/>
        <v>12504340.97313009</v>
      </c>
      <c r="AC72" s="274">
        <f t="shared" si="48"/>
        <v>2410132.6004489767</v>
      </c>
      <c r="AD72" s="274">
        <f t="shared" si="48"/>
        <v>286660.3505188027</v>
      </c>
      <c r="AE72" s="274">
        <f t="shared" si="48"/>
        <v>3405192.0618717931</v>
      </c>
      <c r="AF72" s="274">
        <f t="shared" si="48"/>
        <v>359712.5720262627</v>
      </c>
      <c r="AG72" s="274">
        <f t="shared" si="48"/>
        <v>24334.726178755569</v>
      </c>
      <c r="AH72" s="274">
        <f t="shared" si="48"/>
        <v>478221.9119544148</v>
      </c>
      <c r="AI72" s="274">
        <f t="shared" si="48"/>
        <v>0</v>
      </c>
      <c r="AJ72" s="274">
        <f t="shared" si="48"/>
        <v>98106.899422688657</v>
      </c>
      <c r="AK72" s="274">
        <f>SUM(AK64:AK71)</f>
        <v>5441979.8507083971</v>
      </c>
      <c r="AL72" s="274">
        <f>SUM(AL68:AL71)</f>
        <v>0</v>
      </c>
      <c r="AM72" s="274">
        <f>SUM(AM68:AM71)</f>
        <v>0</v>
      </c>
      <c r="AN72" s="276">
        <f t="shared" si="48"/>
        <v>13934066.241521813</v>
      </c>
      <c r="AO72" s="274">
        <f t="shared" si="48"/>
        <v>2378057.4195792349</v>
      </c>
      <c r="AP72" s="274">
        <f t="shared" si="48"/>
        <v>320307.67135713011</v>
      </c>
      <c r="AQ72" s="274">
        <f t="shared" si="48"/>
        <v>3910731.7036682894</v>
      </c>
      <c r="AR72" s="274">
        <f t="shared" si="48"/>
        <v>352002.56058832427</v>
      </c>
      <c r="AS72" s="274">
        <f t="shared" si="48"/>
        <v>6870.7317605738572</v>
      </c>
      <c r="AT72" s="274">
        <f t="shared" si="48"/>
        <v>414611.22257461719</v>
      </c>
      <c r="AU72" s="274">
        <f t="shared" si="48"/>
        <v>0</v>
      </c>
      <c r="AV72" s="274">
        <f t="shared" si="48"/>
        <v>149794.63239761471</v>
      </c>
      <c r="AW72" s="274">
        <f>SUM(AW64:AW71)</f>
        <v>6401690.2995960275</v>
      </c>
      <c r="AX72" s="274">
        <f>SUM(AX68:AX71)</f>
        <v>0</v>
      </c>
      <c r="AY72" s="282">
        <f>SUM(AY68:AY71)</f>
        <v>0</v>
      </c>
      <c r="AZ72" s="298">
        <f>SUM(AZ64:AZ71)</f>
        <v>112586.10308439331</v>
      </c>
      <c r="BA72" s="296">
        <f t="shared" si="48"/>
        <v>49474076.703811742</v>
      </c>
      <c r="BB72" s="274">
        <f t="shared" si="48"/>
        <v>8891311.0893281531</v>
      </c>
      <c r="BC72" s="274">
        <f>SUM(BC64:BC71)</f>
        <v>1016735.9074636932</v>
      </c>
      <c r="BD72" s="274">
        <f t="shared" si="48"/>
        <v>14242566.006041778</v>
      </c>
      <c r="BE72" s="274">
        <f t="shared" si="48"/>
        <v>1432429.2341400476</v>
      </c>
      <c r="BF72" s="274">
        <f t="shared" si="48"/>
        <v>88661.990666927799</v>
      </c>
      <c r="BG72" s="274">
        <f t="shared" si="48"/>
        <v>1954645.4296453346</v>
      </c>
      <c r="BH72" s="274">
        <f>SUM(BH64:BH71)</f>
        <v>0</v>
      </c>
      <c r="BI72" s="274">
        <f>SUM(BI64:BI71)</f>
        <v>310034.52054603148</v>
      </c>
      <c r="BJ72" s="274">
        <f>SUM(BJ64:BJ71)</f>
        <v>21425106.422895376</v>
      </c>
      <c r="BK72" s="274">
        <f>SUM(BK68:BK71)</f>
        <v>0</v>
      </c>
      <c r="BL72" s="298">
        <f>SUM(BL68:BL71)</f>
        <v>0</v>
      </c>
    </row>
    <row r="73" spans="1:64" ht="14.85" customHeight="1" x14ac:dyDescent="0.25">
      <c r="A73" s="1526" t="s">
        <v>6</v>
      </c>
      <c r="B73" s="126" t="s">
        <v>118</v>
      </c>
      <c r="C73" s="131" t="s">
        <v>189</v>
      </c>
      <c r="D73" s="272">
        <f>SUM(E73:O73)</f>
        <v>43858.450088668149</v>
      </c>
      <c r="E73" s="251">
        <v>15598.221926785005</v>
      </c>
      <c r="F73" s="251">
        <v>1666.7434066229459</v>
      </c>
      <c r="G73" s="251">
        <v>15785.514544614627</v>
      </c>
      <c r="H73" s="251">
        <v>2163.6372343236189</v>
      </c>
      <c r="I73" s="251">
        <v>3.6855907112176065</v>
      </c>
      <c r="J73" s="251">
        <v>2771.3732938050675</v>
      </c>
      <c r="K73" s="251">
        <v>0</v>
      </c>
      <c r="L73" s="251">
        <v>930.25857711365586</v>
      </c>
      <c r="M73" s="251">
        <v>4939.0155146920042</v>
      </c>
      <c r="N73" s="251">
        <v>0</v>
      </c>
      <c r="O73" s="252">
        <v>0</v>
      </c>
      <c r="P73" s="272">
        <f>SUM(Q73:AA73)</f>
        <v>46993.148273018473</v>
      </c>
      <c r="Q73" s="251">
        <v>17307.174049749516</v>
      </c>
      <c r="R73" s="251">
        <v>2260.5877299389867</v>
      </c>
      <c r="S73" s="251">
        <v>17665.817974409922</v>
      </c>
      <c r="T73" s="251">
        <v>2409.384941534036</v>
      </c>
      <c r="U73" s="251">
        <v>7.727752943314796E-2</v>
      </c>
      <c r="V73" s="251">
        <v>2791.923836778737</v>
      </c>
      <c r="W73" s="251">
        <v>0</v>
      </c>
      <c r="X73" s="251">
        <v>965.01469684829601</v>
      </c>
      <c r="Y73" s="251">
        <v>3593.1677662295492</v>
      </c>
      <c r="Z73" s="251">
        <v>0</v>
      </c>
      <c r="AA73" s="252">
        <v>0</v>
      </c>
      <c r="AB73" s="272">
        <f>SUM(AC73:AM73)</f>
        <v>45840.991564377939</v>
      </c>
      <c r="AC73" s="251">
        <v>17949.15645284432</v>
      </c>
      <c r="AD73" s="251">
        <v>2274.0535626602377</v>
      </c>
      <c r="AE73" s="251">
        <v>14552.02523915012</v>
      </c>
      <c r="AF73" s="251">
        <v>2612.1345017780927</v>
      </c>
      <c r="AG73" s="251">
        <v>10.127302360904023</v>
      </c>
      <c r="AH73" s="251">
        <v>3222.5378062941054</v>
      </c>
      <c r="AI73" s="251">
        <v>0</v>
      </c>
      <c r="AJ73" s="251">
        <v>843.95370731738706</v>
      </c>
      <c r="AK73" s="251">
        <v>4377.002991972784</v>
      </c>
      <c r="AL73" s="251">
        <v>0</v>
      </c>
      <c r="AM73" s="252">
        <v>0</v>
      </c>
      <c r="AN73" s="275">
        <f>SUM(AO73:AY73)</f>
        <v>49504.884913179252</v>
      </c>
      <c r="AO73" s="251">
        <v>17708.521587730669</v>
      </c>
      <c r="AP73" s="251">
        <v>2301.4031400449608</v>
      </c>
      <c r="AQ73" s="251">
        <v>17130.480038802209</v>
      </c>
      <c r="AR73" s="251">
        <v>2710.4050841675489</v>
      </c>
      <c r="AS73" s="251">
        <v>8.3671083367301247</v>
      </c>
      <c r="AT73" s="251">
        <v>3000.1214268878075</v>
      </c>
      <c r="AU73" s="251">
        <v>0</v>
      </c>
      <c r="AV73" s="249">
        <v>815.35391318252687</v>
      </c>
      <c r="AW73" s="251">
        <v>5830.2326140268078</v>
      </c>
      <c r="AX73" s="251">
        <v>0</v>
      </c>
      <c r="AY73" s="252">
        <v>0</v>
      </c>
      <c r="AZ73" s="854">
        <v>-36.1</v>
      </c>
      <c r="BA73" s="293">
        <f>SUM(BB73:BL73)+AZ73</f>
        <v>186161.3748392438</v>
      </c>
      <c r="BB73" s="273">
        <f t="shared" ref="BB73:BL76" si="49">E73+Q73+AC73+AO73</f>
        <v>68563.074017109509</v>
      </c>
      <c r="BC73" s="273">
        <f t="shared" si="49"/>
        <v>8502.7878392671319</v>
      </c>
      <c r="BD73" s="273">
        <f t="shared" si="49"/>
        <v>65133.837796976877</v>
      </c>
      <c r="BE73" s="273">
        <f t="shared" si="49"/>
        <v>9895.5617618032975</v>
      </c>
      <c r="BF73" s="273">
        <f t="shared" si="49"/>
        <v>22.257278938284905</v>
      </c>
      <c r="BG73" s="273">
        <f t="shared" si="49"/>
        <v>11785.956363765716</v>
      </c>
      <c r="BH73" s="273">
        <f t="shared" si="49"/>
        <v>0</v>
      </c>
      <c r="BI73" s="273">
        <f t="shared" si="49"/>
        <v>3554.5808944618657</v>
      </c>
      <c r="BJ73" s="273">
        <f t="shared" si="49"/>
        <v>18739.418886921147</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7.4760867903044967E-2</v>
      </c>
      <c r="E75" s="253">
        <v>1.0730403591549685E-2</v>
      </c>
      <c r="F75" s="253">
        <v>0</v>
      </c>
      <c r="G75" s="253">
        <v>6.4030464311495283E-2</v>
      </c>
      <c r="H75" s="253">
        <v>0</v>
      </c>
      <c r="I75" s="253">
        <v>0</v>
      </c>
      <c r="J75" s="253">
        <v>0</v>
      </c>
      <c r="K75" s="253">
        <v>0</v>
      </c>
      <c r="L75" s="253">
        <v>0</v>
      </c>
      <c r="M75" s="253">
        <v>0</v>
      </c>
      <c r="N75" s="253">
        <v>0</v>
      </c>
      <c r="O75" s="254">
        <v>0</v>
      </c>
      <c r="P75" s="273">
        <f>SUM(Q75:AA75)</f>
        <v>0.46119272795005872</v>
      </c>
      <c r="Q75" s="253">
        <v>6.6194845554894174E-2</v>
      </c>
      <c r="R75" s="253">
        <v>0</v>
      </c>
      <c r="S75" s="253">
        <v>0.39499788239516453</v>
      </c>
      <c r="T75" s="253">
        <v>0</v>
      </c>
      <c r="U75" s="253">
        <v>0</v>
      </c>
      <c r="V75" s="253">
        <v>0</v>
      </c>
      <c r="W75" s="253">
        <v>0</v>
      </c>
      <c r="X75" s="253">
        <v>0</v>
      </c>
      <c r="Y75" s="253">
        <v>0</v>
      </c>
      <c r="Z75" s="253">
        <v>0</v>
      </c>
      <c r="AA75" s="254">
        <v>0</v>
      </c>
      <c r="AB75" s="273">
        <f>SUM(AC75:AM75)</f>
        <v>2.4972083746584692</v>
      </c>
      <c r="AC75" s="253">
        <v>0.48421086220593657</v>
      </c>
      <c r="AD75" s="253">
        <v>0</v>
      </c>
      <c r="AE75" s="253">
        <v>2.0129975124525328</v>
      </c>
      <c r="AF75" s="253">
        <v>0</v>
      </c>
      <c r="AG75" s="253">
        <v>0</v>
      </c>
      <c r="AH75" s="253">
        <v>0</v>
      </c>
      <c r="AI75" s="253">
        <v>0</v>
      </c>
      <c r="AJ75" s="253">
        <v>0</v>
      </c>
      <c r="AK75" s="253">
        <v>0</v>
      </c>
      <c r="AL75" s="253">
        <v>0</v>
      </c>
      <c r="AM75" s="254">
        <v>0</v>
      </c>
      <c r="AN75" s="288">
        <f>SUM(AO75:AY75)</f>
        <v>8.7096008190472531</v>
      </c>
      <c r="AO75" s="253">
        <v>1.1319673138819932</v>
      </c>
      <c r="AP75" s="253">
        <v>0</v>
      </c>
      <c r="AQ75" s="253">
        <v>7.5776335051652595</v>
      </c>
      <c r="AR75" s="253">
        <v>0</v>
      </c>
      <c r="AS75" s="253">
        <v>0</v>
      </c>
      <c r="AT75" s="253">
        <v>0</v>
      </c>
      <c r="AU75" s="253">
        <v>0</v>
      </c>
      <c r="AV75" s="253">
        <v>0</v>
      </c>
      <c r="AW75" s="253">
        <v>0</v>
      </c>
      <c r="AX75" s="253">
        <v>0</v>
      </c>
      <c r="AY75" s="254">
        <v>0</v>
      </c>
      <c r="AZ75" s="525">
        <v>-2513.9269045122842</v>
      </c>
      <c r="BA75" s="295">
        <f>SUM(BB75:BL75)+AZ75</f>
        <v>-2502.1841417227251</v>
      </c>
      <c r="BB75" s="273">
        <f t="shared" si="49"/>
        <v>1.6931034252343737</v>
      </c>
      <c r="BC75" s="273">
        <f t="shared" si="49"/>
        <v>0</v>
      </c>
      <c r="BD75" s="273">
        <f t="shared" si="49"/>
        <v>10.049659364324452</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43858.52484953605</v>
      </c>
      <c r="E77" s="277">
        <f t="shared" ref="E77:BL77" si="50">SUM(E73:E76)</f>
        <v>15598.232657188597</v>
      </c>
      <c r="F77" s="277">
        <f t="shared" si="50"/>
        <v>1666.7434066229459</v>
      </c>
      <c r="G77" s="277">
        <f t="shared" si="50"/>
        <v>15785.578575078938</v>
      </c>
      <c r="H77" s="277">
        <f t="shared" si="50"/>
        <v>2163.6372343236189</v>
      </c>
      <c r="I77" s="277">
        <f t="shared" si="50"/>
        <v>3.6855907112176065</v>
      </c>
      <c r="J77" s="277">
        <f t="shared" si="50"/>
        <v>2771.3732938050675</v>
      </c>
      <c r="K77" s="277">
        <f t="shared" si="50"/>
        <v>0</v>
      </c>
      <c r="L77" s="277">
        <f t="shared" si="50"/>
        <v>930.25857711365586</v>
      </c>
      <c r="M77" s="277">
        <f t="shared" si="50"/>
        <v>4939.0155146920042</v>
      </c>
      <c r="N77" s="277">
        <f t="shared" si="50"/>
        <v>0</v>
      </c>
      <c r="O77" s="283">
        <f t="shared" si="50"/>
        <v>0</v>
      </c>
      <c r="P77" s="277">
        <f t="shared" si="50"/>
        <v>46993.60946574642</v>
      </c>
      <c r="Q77" s="277">
        <f t="shared" si="50"/>
        <v>17307.240244595072</v>
      </c>
      <c r="R77" s="277">
        <f t="shared" si="50"/>
        <v>2260.5877299389867</v>
      </c>
      <c r="S77" s="277">
        <f t="shared" si="50"/>
        <v>17666.212972292316</v>
      </c>
      <c r="T77" s="277">
        <f t="shared" si="50"/>
        <v>2409.384941534036</v>
      </c>
      <c r="U77" s="277">
        <f t="shared" si="50"/>
        <v>7.727752943314796E-2</v>
      </c>
      <c r="V77" s="277">
        <f t="shared" si="50"/>
        <v>2791.923836778737</v>
      </c>
      <c r="W77" s="277">
        <f t="shared" si="50"/>
        <v>0</v>
      </c>
      <c r="X77" s="277">
        <f t="shared" si="50"/>
        <v>965.01469684829601</v>
      </c>
      <c r="Y77" s="277">
        <f>SUM(Y73:Y76)</f>
        <v>3593.1677662295492</v>
      </c>
      <c r="Z77" s="277">
        <f>SUM(Z73:Z76)</f>
        <v>0</v>
      </c>
      <c r="AA77" s="283">
        <f t="shared" si="50"/>
        <v>0</v>
      </c>
      <c r="AB77" s="277">
        <f t="shared" si="50"/>
        <v>45843.4887727526</v>
      </c>
      <c r="AC77" s="277">
        <f t="shared" si="50"/>
        <v>17949.640663706527</v>
      </c>
      <c r="AD77" s="277">
        <f t="shared" si="50"/>
        <v>2274.0535626602377</v>
      </c>
      <c r="AE77" s="277">
        <f t="shared" si="50"/>
        <v>14554.038236662573</v>
      </c>
      <c r="AF77" s="277">
        <f t="shared" si="50"/>
        <v>2612.1345017780927</v>
      </c>
      <c r="AG77" s="277">
        <f t="shared" si="50"/>
        <v>10.127302360904023</v>
      </c>
      <c r="AH77" s="277">
        <f t="shared" si="50"/>
        <v>3222.5378062941054</v>
      </c>
      <c r="AI77" s="277">
        <f t="shared" si="50"/>
        <v>0</v>
      </c>
      <c r="AJ77" s="277">
        <f t="shared" si="50"/>
        <v>843.95370731738706</v>
      </c>
      <c r="AK77" s="277">
        <f t="shared" si="50"/>
        <v>4377.002991972784</v>
      </c>
      <c r="AL77" s="277">
        <f t="shared" si="50"/>
        <v>0</v>
      </c>
      <c r="AM77" s="283">
        <f t="shared" si="50"/>
        <v>0</v>
      </c>
      <c r="AN77" s="849">
        <f t="shared" si="50"/>
        <v>49513.594513998301</v>
      </c>
      <c r="AO77" s="277">
        <f t="shared" si="50"/>
        <v>17709.653555044551</v>
      </c>
      <c r="AP77" s="277">
        <f t="shared" si="50"/>
        <v>2301.4031400449608</v>
      </c>
      <c r="AQ77" s="277">
        <f t="shared" si="50"/>
        <v>17138.057672307375</v>
      </c>
      <c r="AR77" s="277">
        <f t="shared" si="50"/>
        <v>2710.4050841675489</v>
      </c>
      <c r="AS77" s="277">
        <f t="shared" si="50"/>
        <v>8.3671083367301247</v>
      </c>
      <c r="AT77" s="277">
        <f t="shared" si="50"/>
        <v>3000.1214268878075</v>
      </c>
      <c r="AU77" s="277">
        <f t="shared" si="50"/>
        <v>0</v>
      </c>
      <c r="AV77" s="277">
        <f t="shared" si="50"/>
        <v>815.35391318252687</v>
      </c>
      <c r="AW77" s="277">
        <f>SUM(AW73:AW76)</f>
        <v>5830.2326140268078</v>
      </c>
      <c r="AX77" s="277">
        <f t="shared" si="50"/>
        <v>0</v>
      </c>
      <c r="AY77" s="283">
        <f t="shared" si="50"/>
        <v>0</v>
      </c>
      <c r="AZ77" s="304">
        <f t="shared" si="50"/>
        <v>-2550.0269045122841</v>
      </c>
      <c r="BA77" s="296">
        <f t="shared" si="50"/>
        <v>183659.19069752109</v>
      </c>
      <c r="BB77" s="274">
        <f t="shared" si="50"/>
        <v>68564.767120534743</v>
      </c>
      <c r="BC77" s="274">
        <f t="shared" si="50"/>
        <v>8502.7878392671319</v>
      </c>
      <c r="BD77" s="274">
        <f t="shared" si="50"/>
        <v>65143.887456341203</v>
      </c>
      <c r="BE77" s="274">
        <f t="shared" si="50"/>
        <v>9895.5617618032975</v>
      </c>
      <c r="BF77" s="274">
        <f t="shared" si="50"/>
        <v>22.257278938284905</v>
      </c>
      <c r="BG77" s="274">
        <f t="shared" si="50"/>
        <v>11785.956363765716</v>
      </c>
      <c r="BH77" s="274">
        <f t="shared" si="50"/>
        <v>0</v>
      </c>
      <c r="BI77" s="274">
        <f t="shared" si="50"/>
        <v>3554.5808944618657</v>
      </c>
      <c r="BJ77" s="274">
        <f>SUM(BJ73:BJ76)</f>
        <v>18739.418886921147</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24415066.809818398</v>
      </c>
      <c r="E78" s="272">
        <f>E20+SUM(E22:E23,E27)+SUM(E29:E32)+E37+E41+E46+E51+SUM(E56:E57)+SUM(E59:E60)+SUM(E64:E68)+E73</f>
        <v>6496074.9275587043</v>
      </c>
      <c r="F78" s="272">
        <f>F20+SUM(F22:F23,F27)+SUM(F29:F32)+F37+F41+F46+F51+SUM(F56:F57)+SUM(F59:F60)+SUM(F64:F68)+F73</f>
        <v>1005052.8315612638</v>
      </c>
      <c r="G78" s="272">
        <f t="shared" ref="G78:O78" si="51">G20+SUM(G22:G23,G27)+SUM(G29:G32)+G37+G41+G46+G51+SUM(G56:G57)+SUM(G59:G60)+SUM(G64:G68)+G73</f>
        <v>8250753.260522875</v>
      </c>
      <c r="H78" s="272">
        <f t="shared" si="51"/>
        <v>1015521.8678219453</v>
      </c>
      <c r="I78" s="272">
        <f t="shared" si="51"/>
        <v>45342.509503343914</v>
      </c>
      <c r="J78" s="272">
        <f t="shared" si="51"/>
        <v>1292343.1601813482</v>
      </c>
      <c r="K78" s="272">
        <f t="shared" si="51"/>
        <v>0</v>
      </c>
      <c r="L78" s="272">
        <f t="shared" si="51"/>
        <v>191380.78566607382</v>
      </c>
      <c r="M78" s="272">
        <f>M20+SUM(M22:M23,M27)+SUM(M29:M32)+M37+M41+M46+M51+SUM(M56:M57)+SUM(M59:M60)+SUM(M64:M68)+M73</f>
        <v>6118597.4670028416</v>
      </c>
      <c r="N78" s="272">
        <f t="shared" si="51"/>
        <v>0</v>
      </c>
      <c r="O78" s="284">
        <f t="shared" si="51"/>
        <v>0</v>
      </c>
      <c r="P78" s="272">
        <f>P20+SUM(P22:P23,P27)+SUM(P29:P32)+P37+P41+P46+P51+SUM(P56:P57)+SUM(P59:P60)+SUM(P64:P68)+P73</f>
        <v>24952174.014450308</v>
      </c>
      <c r="Q78" s="272">
        <f t="shared" ref="Q78:AA78" si="52">Q20+SUM(Q22:Q23,Q27)+SUM(Q29:Q32)+Q37+Q41+Q46+Q51+SUM(Q56:Q57)+SUM(Q59:Q60)+SUM(Q64:Q68)+Q73</f>
        <v>6892641.441361662</v>
      </c>
      <c r="R78" s="272">
        <f t="shared" si="52"/>
        <v>973795.4602996516</v>
      </c>
      <c r="S78" s="272">
        <f t="shared" si="52"/>
        <v>8483926.547315659</v>
      </c>
      <c r="T78" s="272">
        <f t="shared" si="52"/>
        <v>1386710.2855837825</v>
      </c>
      <c r="U78" s="272">
        <f t="shared" si="52"/>
        <v>31145.018015681089</v>
      </c>
      <c r="V78" s="272">
        <f t="shared" si="52"/>
        <v>1208430.9523517427</v>
      </c>
      <c r="W78" s="272">
        <f t="shared" si="52"/>
        <v>0</v>
      </c>
      <c r="X78" s="272">
        <f t="shared" si="52"/>
        <v>189845.2887678977</v>
      </c>
      <c r="Y78" s="272">
        <f t="shared" si="52"/>
        <v>5785679.0207542358</v>
      </c>
      <c r="Z78" s="272">
        <f t="shared" si="52"/>
        <v>0</v>
      </c>
      <c r="AA78" s="284">
        <f t="shared" si="52"/>
        <v>0</v>
      </c>
      <c r="AB78" s="272">
        <f>AB20+SUM(AB22:AB23,AB27)+SUM(AB29:AB32)+AB37+AB41+AB46+AB51+SUM(AB56:AB57)+SUM(AB59:AB60)+SUM(AB64:AB68)+AB73</f>
        <v>26920836.388406776</v>
      </c>
      <c r="AC78" s="272">
        <f t="shared" ref="AC78:AM78" si="53">AC20+SUM(AC22:AC23,AC27)+SUM(AC29:AC32)+AC37+AC41+AC46+AC51+SUM(AC56:AC57)+SUM(AC59:AC60)+SUM(AC64:AC68)+AC73</f>
        <v>7332511.3303072425</v>
      </c>
      <c r="AD78" s="272">
        <f t="shared" si="53"/>
        <v>1194302.3814401478</v>
      </c>
      <c r="AE78" s="272">
        <f t="shared" si="53"/>
        <v>8843859.3284730315</v>
      </c>
      <c r="AF78" s="272">
        <f t="shared" si="53"/>
        <v>1219916.5213035594</v>
      </c>
      <c r="AG78" s="272">
        <f t="shared" si="53"/>
        <v>35603.822864966518</v>
      </c>
      <c r="AH78" s="272">
        <f t="shared" si="53"/>
        <v>1349142.9555989066</v>
      </c>
      <c r="AI78" s="272">
        <f t="shared" si="53"/>
        <v>0</v>
      </c>
      <c r="AJ78" s="272">
        <f t="shared" si="53"/>
        <v>298850.29551372776</v>
      </c>
      <c r="AK78" s="272">
        <f t="shared" si="53"/>
        <v>6646649.7529051965</v>
      </c>
      <c r="AL78" s="272">
        <f t="shared" si="53"/>
        <v>0</v>
      </c>
      <c r="AM78" s="272">
        <f t="shared" si="53"/>
        <v>0</v>
      </c>
      <c r="AN78" s="275">
        <f>AN20+SUM(AN22:AN23,AN27)+SUM(AN29:AN32)+AN37+AN41+AN46+AN51+SUM(AN56:AN57)+SUM(AN59:AN60)+SUM(AN64:AN68)+AN73</f>
        <v>27373003.349243984</v>
      </c>
      <c r="AO78" s="272">
        <f t="shared" ref="AO78:AY78" si="54">AO20+SUM(AO22:AO23,AO27)+SUM(AO29:AO32)+AO37+AO41+AO46+AO51+SUM(AO56:AO57)+SUM(AO59:AO60)+SUM(AO64:AO68)+AO73</f>
        <v>7098800.420892654</v>
      </c>
      <c r="AP78" s="272">
        <f t="shared" si="54"/>
        <v>1159680.4122837691</v>
      </c>
      <c r="AQ78" s="272">
        <f t="shared" si="54"/>
        <v>8541427.8622799404</v>
      </c>
      <c r="AR78" s="272">
        <f t="shared" si="54"/>
        <v>1197262.6722125362</v>
      </c>
      <c r="AS78" s="272">
        <f t="shared" si="54"/>
        <v>23805.239453745031</v>
      </c>
      <c r="AT78" s="272">
        <f t="shared" si="54"/>
        <v>1352775.7730878098</v>
      </c>
      <c r="AU78" s="272">
        <f t="shared" si="54"/>
        <v>0</v>
      </c>
      <c r="AV78" s="272">
        <f t="shared" si="54"/>
        <v>287147.7862657978</v>
      </c>
      <c r="AW78" s="272">
        <f t="shared" si="54"/>
        <v>7712103.1827677293</v>
      </c>
      <c r="AX78" s="272">
        <f t="shared" si="54"/>
        <v>0</v>
      </c>
      <c r="AY78" s="284">
        <f t="shared" si="54"/>
        <v>0</v>
      </c>
      <c r="AZ78" s="297">
        <f>AZ20+SUM(AZ22:AZ23,AZ27)+SUM(AZ29:AZ32)+AZ37+AZ41+AZ46+AZ51+SUM(AZ56:AZ57)+SUM(AZ59:AZ60)+SUM(AZ64:AZ68)+AZ73</f>
        <v>5461014.6886450015</v>
      </c>
      <c r="BA78" s="293">
        <f>BA20+SUM(BA22:BA23,BA27)+SUM(BA29:BA32)+BA37+BA41+BA46+BA51+SUM(BA56:BA57)+SUM(BA59:BA60)+SUM(BA64:BA68)+BA73</f>
        <v>109122095.25056447</v>
      </c>
      <c r="BB78" s="272">
        <f t="shared" ref="BB78:BL78" si="55">BB20+SUM(BB22:BB23,BB27)+SUM(BB29:BB32)+BB37+BB41+BB46+BB51+SUM(BB56:BB57)+SUM(BB59:BB60)+SUM(BB64:BB68)+BB73</f>
        <v>27820028.120120261</v>
      </c>
      <c r="BC78" s="272">
        <f t="shared" si="55"/>
        <v>4332831.0855848324</v>
      </c>
      <c r="BD78" s="272">
        <f t="shared" si="55"/>
        <v>34119966.998591505</v>
      </c>
      <c r="BE78" s="272">
        <f t="shared" si="55"/>
        <v>4819411.3469218221</v>
      </c>
      <c r="BF78" s="272">
        <f t="shared" si="55"/>
        <v>135896.58983773657</v>
      </c>
      <c r="BG78" s="272">
        <f t="shared" si="55"/>
        <v>5202692.841219807</v>
      </c>
      <c r="BH78" s="272">
        <f t="shared" si="55"/>
        <v>0</v>
      </c>
      <c r="BI78" s="272">
        <f t="shared" si="55"/>
        <v>967224.15621349704</v>
      </c>
      <c r="BJ78" s="272">
        <f>BJ20+SUM(BJ22:BJ23,BJ27)+SUM(BJ29:BJ32)+BJ37+BJ41+BJ46+BJ51+SUM(BJ56:BJ57)+SUM(BJ59:BJ60)+SUM(BJ64:BJ68)+BJ73</f>
        <v>26263029.423430003</v>
      </c>
      <c r="BK78" s="272">
        <f t="shared" si="55"/>
        <v>0</v>
      </c>
      <c r="BL78" s="297">
        <f t="shared" si="55"/>
        <v>0</v>
      </c>
    </row>
    <row r="79" spans="1:64" s="209" customFormat="1" x14ac:dyDescent="0.25">
      <c r="A79" s="1540"/>
      <c r="B79" s="126" t="s">
        <v>55</v>
      </c>
      <c r="C79" s="127" t="s">
        <v>173</v>
      </c>
      <c r="D79" s="273">
        <f>D21+D24+D34+D38+D43+D48+D53+D58+D70+D75</f>
        <v>276123.71322412218</v>
      </c>
      <c r="E79" s="273">
        <f>E21+E24+E34+E38+E43+E48+E53+E58+E70+E75</f>
        <v>69804.914346233476</v>
      </c>
      <c r="F79" s="273">
        <f>F21+F24+F34+F38+F43+F48+F53+F58+F70+F75</f>
        <v>11699.571592576818</v>
      </c>
      <c r="G79" s="273">
        <f t="shared" ref="G79:O79" si="56">G21+G24+G34+G38+G43+G48+G53+G58+G70+G75</f>
        <v>87798.66810064805</v>
      </c>
      <c r="H79" s="273">
        <f t="shared" si="56"/>
        <v>12537.991883025315</v>
      </c>
      <c r="I79" s="273">
        <f t="shared" si="56"/>
        <v>131.36613883573722</v>
      </c>
      <c r="J79" s="273">
        <f t="shared" si="56"/>
        <v>3603.5394337862654</v>
      </c>
      <c r="K79" s="273">
        <f t="shared" si="56"/>
        <v>0</v>
      </c>
      <c r="L79" s="273">
        <f t="shared" si="56"/>
        <v>1217.5153251660961</v>
      </c>
      <c r="M79" s="273">
        <f t="shared" si="56"/>
        <v>89330.14640385042</v>
      </c>
      <c r="N79" s="273">
        <f t="shared" si="56"/>
        <v>0</v>
      </c>
      <c r="O79" s="281">
        <f t="shared" si="56"/>
        <v>0</v>
      </c>
      <c r="P79" s="273">
        <f>P21+P24+P34+P38+P43+P48+P53+P58+P70+P75</f>
        <v>286218.41867474059</v>
      </c>
      <c r="Q79" s="273">
        <f t="shared" ref="Q79:AA79" si="57">Q21+Q24+Q34+Q38+Q43+Q48+Q53+Q58+Q70+Q75</f>
        <v>71837.504699627025</v>
      </c>
      <c r="R79" s="273">
        <f t="shared" si="57"/>
        <v>12601.127138444503</v>
      </c>
      <c r="S79" s="273">
        <f t="shared" si="57"/>
        <v>95907.696808615845</v>
      </c>
      <c r="T79" s="273">
        <f t="shared" si="57"/>
        <v>13880.350615496645</v>
      </c>
      <c r="U79" s="273">
        <f t="shared" si="57"/>
        <v>148.29835071404449</v>
      </c>
      <c r="V79" s="273">
        <f t="shared" si="57"/>
        <v>4622.5404048022574</v>
      </c>
      <c r="W79" s="273">
        <f t="shared" si="57"/>
        <v>0</v>
      </c>
      <c r="X79" s="273">
        <f t="shared" si="57"/>
        <v>1247.3462374422852</v>
      </c>
      <c r="Y79" s="273">
        <f t="shared" si="57"/>
        <v>85973.554419597931</v>
      </c>
      <c r="Z79" s="273">
        <f t="shared" si="57"/>
        <v>0</v>
      </c>
      <c r="AA79" s="281">
        <f t="shared" si="57"/>
        <v>0</v>
      </c>
      <c r="AB79" s="273">
        <f>AB21+AB24+AB34+AB38+AB43+AB48+AB53+AB58+AB70+AB75</f>
        <v>449734.98247761186</v>
      </c>
      <c r="AC79" s="273">
        <f t="shared" ref="AC79:AM79" si="58">AC21+AC24+AC34+AC38+AC43+AC48+AC53+AC58+AC70+AC75</f>
        <v>117067.92334098548</v>
      </c>
      <c r="AD79" s="273">
        <f t="shared" si="58"/>
        <v>20635.349657172093</v>
      </c>
      <c r="AE79" s="273">
        <f t="shared" si="58"/>
        <v>146690.91808004261</v>
      </c>
      <c r="AF79" s="273">
        <f t="shared" si="58"/>
        <v>21790.482101254034</v>
      </c>
      <c r="AG79" s="273">
        <f t="shared" si="58"/>
        <v>397.45510623646516</v>
      </c>
      <c r="AH79" s="273">
        <f t="shared" si="58"/>
        <v>12221.857426711473</v>
      </c>
      <c r="AI79" s="273">
        <f t="shared" si="58"/>
        <v>0</v>
      </c>
      <c r="AJ79" s="273">
        <f t="shared" si="58"/>
        <v>3065.8263849132313</v>
      </c>
      <c r="AK79" s="273">
        <f t="shared" si="58"/>
        <v>127865.17038029648</v>
      </c>
      <c r="AL79" s="273">
        <f t="shared" si="58"/>
        <v>0</v>
      </c>
      <c r="AM79" s="281">
        <f t="shared" si="58"/>
        <v>0</v>
      </c>
      <c r="AN79" s="288">
        <f>AN21+AN24+AN34+AN38+AN43+AN48+AN53+AN58+AN70+AN75</f>
        <v>1249134.706448352</v>
      </c>
      <c r="AO79" s="273">
        <f t="shared" ref="AO79:AY79" si="59">AO21+AO24+AO34+AO38+AO43+AO48+AO53+AO58+AO70+AO75</f>
        <v>310900.93053770572</v>
      </c>
      <c r="AP79" s="273">
        <f t="shared" si="59"/>
        <v>60670.542954762801</v>
      </c>
      <c r="AQ79" s="273">
        <f t="shared" si="59"/>
        <v>424774.4621776964</v>
      </c>
      <c r="AR79" s="273">
        <f t="shared" si="59"/>
        <v>64919.548541474818</v>
      </c>
      <c r="AS79" s="273">
        <f t="shared" si="59"/>
        <v>1657.6690452462572</v>
      </c>
      <c r="AT79" s="273">
        <f t="shared" si="59"/>
        <v>52418.17141153587</v>
      </c>
      <c r="AU79" s="273">
        <f t="shared" si="59"/>
        <v>0</v>
      </c>
      <c r="AV79" s="273">
        <f t="shared" si="59"/>
        <v>8171.0286615425939</v>
      </c>
      <c r="AW79" s="273">
        <f t="shared" si="59"/>
        <v>325622.35311838763</v>
      </c>
      <c r="AX79" s="273">
        <f t="shared" si="59"/>
        <v>0</v>
      </c>
      <c r="AY79" s="281">
        <f t="shared" si="59"/>
        <v>0</v>
      </c>
      <c r="AZ79" s="299">
        <f>AZ21+AZ24+AZ34+AZ38+AZ43+AZ48+AZ53+AZ58+AZ70+AZ75</f>
        <v>-2969673.8195479228</v>
      </c>
      <c r="BA79" s="295">
        <f>BA21+BA24+BA34+BA38+BA43+BA48+BA53+BA58+BA70+BA75</f>
        <v>-708461.99872309645</v>
      </c>
      <c r="BB79" s="273">
        <f t="shared" ref="BB79:BL79" si="60">BB21+BB24+BB34+BB38+BB43+BB48+BB53+BB58+BB70+BB75</f>
        <v>569611.27292455174</v>
      </c>
      <c r="BC79" s="273">
        <f t="shared" si="60"/>
        <v>105606.59134295621</v>
      </c>
      <c r="BD79" s="273">
        <f t="shared" si="60"/>
        <v>755171.7451670029</v>
      </c>
      <c r="BE79" s="273">
        <f t="shared" si="60"/>
        <v>113128.37314125081</v>
      </c>
      <c r="BF79" s="273">
        <f t="shared" si="60"/>
        <v>2334.7886410325045</v>
      </c>
      <c r="BG79" s="273">
        <f t="shared" si="60"/>
        <v>72866.108676835851</v>
      </c>
      <c r="BH79" s="273">
        <f t="shared" si="60"/>
        <v>0</v>
      </c>
      <c r="BI79" s="273">
        <f t="shared" si="60"/>
        <v>13701.716609064208</v>
      </c>
      <c r="BJ79" s="273">
        <f>BJ21+BJ24+BJ34+BJ38+BJ43+BJ48+BJ53+BJ58+BJ70+BJ75</f>
        <v>628791.22432213242</v>
      </c>
      <c r="BK79" s="273">
        <f t="shared" si="60"/>
        <v>0</v>
      </c>
      <c r="BL79" s="299">
        <f t="shared" si="60"/>
        <v>0</v>
      </c>
    </row>
    <row r="80" spans="1:64" s="209" customFormat="1" x14ac:dyDescent="0.25">
      <c r="A80" s="1540"/>
      <c r="B80" s="126" t="s">
        <v>56</v>
      </c>
      <c r="C80" s="127" t="s">
        <v>174</v>
      </c>
      <c r="D80" s="273">
        <f>D25+D33+D42+D47+D52+D61+D69+D74</f>
        <v>48935.131608749551</v>
      </c>
      <c r="E80" s="273">
        <f>E25+E33+E42+E47+E52+E61+E69+E74</f>
        <v>25723.075711765301</v>
      </c>
      <c r="F80" s="273">
        <f>F25+F33+F42+F47+F52+F61+F69+F74</f>
        <v>5817.6598251958367</v>
      </c>
      <c r="G80" s="273">
        <f t="shared" ref="G80:O80" si="61">G25+G33+G42+G47+G52+G61+G69+G74</f>
        <v>13023.82964152961</v>
      </c>
      <c r="H80" s="273">
        <f t="shared" si="61"/>
        <v>2130.5779962707647</v>
      </c>
      <c r="I80" s="273">
        <f t="shared" si="61"/>
        <v>77.242886327004982</v>
      </c>
      <c r="J80" s="273">
        <f t="shared" si="61"/>
        <v>1487.2707450505459</v>
      </c>
      <c r="K80" s="273">
        <f t="shared" si="61"/>
        <v>0</v>
      </c>
      <c r="L80" s="273">
        <f t="shared" si="61"/>
        <v>151.26731905705142</v>
      </c>
      <c r="M80" s="273">
        <f t="shared" si="61"/>
        <v>524.20748355343676</v>
      </c>
      <c r="N80" s="273">
        <f t="shared" si="61"/>
        <v>0</v>
      </c>
      <c r="O80" s="281">
        <f t="shared" si="61"/>
        <v>0</v>
      </c>
      <c r="P80" s="273">
        <f>P25+P33+P42+P47+P52+P61+P69+P74</f>
        <v>50172.389842757337</v>
      </c>
      <c r="Q80" s="273">
        <f t="shared" ref="Q80:AA80" si="62">Q25+Q33+Q42+Q47+Q52+Q61+Q69+Q74</f>
        <v>27896.751748701354</v>
      </c>
      <c r="R80" s="273">
        <f t="shared" si="62"/>
        <v>5921.4810761140907</v>
      </c>
      <c r="S80" s="273">
        <f t="shared" si="62"/>
        <v>12605.172567969554</v>
      </c>
      <c r="T80" s="273">
        <f t="shared" si="62"/>
        <v>1502.5580506943588</v>
      </c>
      <c r="U80" s="273">
        <f t="shared" si="62"/>
        <v>66.208188280289988</v>
      </c>
      <c r="V80" s="273">
        <f t="shared" si="62"/>
        <v>1527.3319099003925</v>
      </c>
      <c r="W80" s="273">
        <f t="shared" si="62"/>
        <v>0</v>
      </c>
      <c r="X80" s="273">
        <f t="shared" si="62"/>
        <v>156.32488899512913</v>
      </c>
      <c r="Y80" s="273">
        <f t="shared" si="62"/>
        <v>496.56141210217481</v>
      </c>
      <c r="Z80" s="273">
        <f t="shared" si="62"/>
        <v>0</v>
      </c>
      <c r="AA80" s="281">
        <f t="shared" si="62"/>
        <v>0</v>
      </c>
      <c r="AB80" s="273">
        <f>AB25+AB33+AB42+AB47+AB52+AB61+AB69+AB74</f>
        <v>51068.883116383346</v>
      </c>
      <c r="AC80" s="273">
        <f t="shared" ref="AC80:AM80" si="63">AC25+AC33+AC42+AC47+AC52+AC61+AC69+AC74</f>
        <v>28453.48115285379</v>
      </c>
      <c r="AD80" s="273">
        <f t="shared" si="63"/>
        <v>6008.6131502752251</v>
      </c>
      <c r="AE80" s="273">
        <f t="shared" si="63"/>
        <v>12678.430125652612</v>
      </c>
      <c r="AF80" s="273">
        <f t="shared" si="63"/>
        <v>1639.9873128502559</v>
      </c>
      <c r="AG80" s="273">
        <f t="shared" si="63"/>
        <v>71.725537303647485</v>
      </c>
      <c r="AH80" s="273">
        <f t="shared" si="63"/>
        <v>1539.8510239159693</v>
      </c>
      <c r="AI80" s="273">
        <f t="shared" si="63"/>
        <v>0</v>
      </c>
      <c r="AJ80" s="273">
        <f t="shared" si="63"/>
        <v>163.68135435960579</v>
      </c>
      <c r="AK80" s="273">
        <f t="shared" si="63"/>
        <v>513.11345917224742</v>
      </c>
      <c r="AL80" s="273">
        <f t="shared" si="63"/>
        <v>0</v>
      </c>
      <c r="AM80" s="281">
        <f t="shared" si="63"/>
        <v>0</v>
      </c>
      <c r="AN80" s="288">
        <f>AN25+AN33+AN42+AN47+AN52+AN61+AN69+AN74</f>
        <v>49619.501998081927</v>
      </c>
      <c r="AO80" s="273">
        <f t="shared" ref="AO80:AY80" si="64">AO25+AO33+AO42+AO47+AO52+AO61+AO69+AO74</f>
        <v>28502.328280042017</v>
      </c>
      <c r="AP80" s="273">
        <f t="shared" si="64"/>
        <v>5176.6783654972196</v>
      </c>
      <c r="AQ80" s="273">
        <f t="shared" si="64"/>
        <v>11887.365267049894</v>
      </c>
      <c r="AR80" s="273">
        <f t="shared" si="64"/>
        <v>1681.9328609111237</v>
      </c>
      <c r="AS80" s="273">
        <f t="shared" si="64"/>
        <v>57.012606574694146</v>
      </c>
      <c r="AT80" s="273">
        <f t="shared" si="64"/>
        <v>1602.4465939938541</v>
      </c>
      <c r="AU80" s="273">
        <f t="shared" si="64"/>
        <v>0</v>
      </c>
      <c r="AV80" s="273">
        <f t="shared" si="64"/>
        <v>167.35958704184412</v>
      </c>
      <c r="AW80" s="273">
        <f t="shared" si="64"/>
        <v>544.37843697127323</v>
      </c>
      <c r="AX80" s="273">
        <f t="shared" si="64"/>
        <v>0</v>
      </c>
      <c r="AY80" s="281">
        <f t="shared" si="64"/>
        <v>0</v>
      </c>
      <c r="AZ80" s="299">
        <f>AZ25+AZ33+AZ42+AZ47+AZ52+AZ61+AZ69+AZ74</f>
        <v>0</v>
      </c>
      <c r="BA80" s="295">
        <f>BA25+BA33+BA42+BA47+BA52+BA61+BA69+BA74</f>
        <v>199795.9065659722</v>
      </c>
      <c r="BB80" s="273">
        <f t="shared" ref="BB80:BL80" si="65">BB25+BB33+BB42+BB47+BB52+BB61+BB69+BB74</f>
        <v>110575.63689336246</v>
      </c>
      <c r="BC80" s="273">
        <f t="shared" si="65"/>
        <v>22924.432417082371</v>
      </c>
      <c r="BD80" s="273">
        <f t="shared" si="65"/>
        <v>50194.797602201674</v>
      </c>
      <c r="BE80" s="273">
        <f t="shared" si="65"/>
        <v>6955.0562207265029</v>
      </c>
      <c r="BF80" s="273">
        <f t="shared" si="65"/>
        <v>272.18921848563662</v>
      </c>
      <c r="BG80" s="273">
        <f t="shared" si="65"/>
        <v>6156.9002728607611</v>
      </c>
      <c r="BH80" s="273">
        <f t="shared" si="65"/>
        <v>0</v>
      </c>
      <c r="BI80" s="273">
        <f t="shared" si="65"/>
        <v>638.63314945363049</v>
      </c>
      <c r="BJ80" s="273">
        <f>BJ25+BJ33+BJ42+BJ47+BJ52+BJ61+BJ69+BJ74</f>
        <v>2078.2607917991322</v>
      </c>
      <c r="BK80" s="273">
        <f t="shared" si="65"/>
        <v>0</v>
      </c>
      <c r="BL80" s="299">
        <f t="shared" si="65"/>
        <v>0</v>
      </c>
    </row>
    <row r="81" spans="1:64" s="209" customFormat="1" x14ac:dyDescent="0.25">
      <c r="A81" s="1540"/>
      <c r="B81" s="126" t="s">
        <v>120</v>
      </c>
      <c r="C81" s="127" t="s">
        <v>929</v>
      </c>
      <c r="D81" s="273">
        <f>D26+D35+D39+D44+D49+D54+D62+D71+D76</f>
        <v>581784.32395607082</v>
      </c>
      <c r="E81" s="273">
        <f>E26+E35+E39+E44+E49+E54+E62+E71+E76</f>
        <v>136330.38621933528</v>
      </c>
      <c r="F81" s="273">
        <f>F26+F35+F39+F44+F49+F54+F62+F71+F76</f>
        <v>24213.091083659052</v>
      </c>
      <c r="G81" s="273">
        <f t="shared" ref="G81:O81" si="66">G26+G35+G39+G44+G49+G54+G62+G71+G76</f>
        <v>183671.54595267517</v>
      </c>
      <c r="H81" s="273">
        <f t="shared" si="66"/>
        <v>26084.440555443005</v>
      </c>
      <c r="I81" s="273">
        <f t="shared" si="66"/>
        <v>972.23740656135271</v>
      </c>
      <c r="J81" s="273">
        <f t="shared" si="66"/>
        <v>26101.404641450266</v>
      </c>
      <c r="K81" s="273">
        <f t="shared" si="66"/>
        <v>0</v>
      </c>
      <c r="L81" s="273">
        <f t="shared" si="66"/>
        <v>3554.1817144104543</v>
      </c>
      <c r="M81" s="273">
        <f t="shared" si="66"/>
        <v>180857.03638253629</v>
      </c>
      <c r="N81" s="273">
        <f t="shared" si="66"/>
        <v>0</v>
      </c>
      <c r="O81" s="281">
        <f t="shared" si="66"/>
        <v>0</v>
      </c>
      <c r="P81" s="273">
        <f>P26+P35+P39+P44+P49+P54+P62+P71+P76</f>
        <v>-287568.24950264621</v>
      </c>
      <c r="Q81" s="273">
        <f t="shared" ref="Q81:AA81" si="67">Q26+Q35+Q39+Q44+Q49+Q54+Q62+Q71+Q76</f>
        <v>-67386.295753947052</v>
      </c>
      <c r="R81" s="273">
        <f t="shared" si="67"/>
        <v>-11968.208718015781</v>
      </c>
      <c r="S81" s="273">
        <f t="shared" si="67"/>
        <v>-90786.401039303018</v>
      </c>
      <c r="T81" s="273">
        <f t="shared" si="67"/>
        <v>-12893.191859791266</v>
      </c>
      <c r="U81" s="273">
        <f t="shared" si="67"/>
        <v>-480.56401245859541</v>
      </c>
      <c r="V81" s="273">
        <f t="shared" si="67"/>
        <v>-12901.576981762839</v>
      </c>
      <c r="W81" s="273">
        <f t="shared" si="67"/>
        <v>0</v>
      </c>
      <c r="X81" s="273">
        <f t="shared" si="67"/>
        <v>-1756.7847257852591</v>
      </c>
      <c r="Y81" s="273">
        <f t="shared" si="67"/>
        <v>-89395.226411582393</v>
      </c>
      <c r="Z81" s="273">
        <f t="shared" si="67"/>
        <v>0</v>
      </c>
      <c r="AA81" s="281">
        <f t="shared" si="67"/>
        <v>0</v>
      </c>
      <c r="AB81" s="273">
        <f>AB26+AB35+AB39+AB44+AB49+AB54+AB62+AB71+AB76</f>
        <v>399009.69387539633</v>
      </c>
      <c r="AC81" s="273">
        <f t="shared" ref="AC81:AM81" si="68">AC26+AC35+AC39+AC44+AC49+AC54+AC62+AC71+AC76</f>
        <v>93500.535217925411</v>
      </c>
      <c r="AD81" s="273">
        <f t="shared" si="68"/>
        <v>16606.253663509477</v>
      </c>
      <c r="AE81" s="273">
        <f t="shared" si="68"/>
        <v>125968.89312151942</v>
      </c>
      <c r="AF81" s="273">
        <f t="shared" si="68"/>
        <v>17889.695910273731</v>
      </c>
      <c r="AG81" s="273">
        <f t="shared" si="68"/>
        <v>666.79718581682937</v>
      </c>
      <c r="AH81" s="273">
        <f t="shared" si="68"/>
        <v>17901.330522080745</v>
      </c>
      <c r="AI81" s="273">
        <f t="shared" si="68"/>
        <v>0</v>
      </c>
      <c r="AJ81" s="273">
        <f t="shared" si="68"/>
        <v>2437.5922475895518</v>
      </c>
      <c r="AK81" s="273">
        <f t="shared" si="68"/>
        <v>124038.59600668123</v>
      </c>
      <c r="AL81" s="273">
        <f t="shared" si="68"/>
        <v>0</v>
      </c>
      <c r="AM81" s="281">
        <f t="shared" si="68"/>
        <v>0</v>
      </c>
      <c r="AN81" s="288">
        <f>AN26+AN35+AN39+AN44+AN49+AN54+AN62+AN71+AN76</f>
        <v>144343.65389990518</v>
      </c>
      <c r="AO81" s="273">
        <f t="shared" ref="AO81:AZ81" si="69">AO26+AO35+AO39+AO44+AO49+AO54+AO62+AO71+AO76</f>
        <v>33824.263174835913</v>
      </c>
      <c r="AP81" s="273">
        <f t="shared" si="69"/>
        <v>6007.3912192423759</v>
      </c>
      <c r="AQ81" s="273">
        <f t="shared" si="69"/>
        <v>45569.846021247075</v>
      </c>
      <c r="AR81" s="273">
        <f t="shared" si="69"/>
        <v>6471.6825542927672</v>
      </c>
      <c r="AS81" s="273">
        <f t="shared" si="69"/>
        <v>241.21705233816124</v>
      </c>
      <c r="AT81" s="273">
        <f t="shared" si="69"/>
        <v>6475.8914304321424</v>
      </c>
      <c r="AU81" s="273">
        <f t="shared" si="69"/>
        <v>0</v>
      </c>
      <c r="AV81" s="273">
        <f t="shared" si="69"/>
        <v>881.81058539654191</v>
      </c>
      <c r="AW81" s="273">
        <f t="shared" si="69"/>
        <v>44871.551862120206</v>
      </c>
      <c r="AX81" s="273">
        <f t="shared" si="69"/>
        <v>0</v>
      </c>
      <c r="AY81" s="281">
        <f t="shared" si="69"/>
        <v>0</v>
      </c>
      <c r="AZ81" s="299">
        <f t="shared" si="69"/>
        <v>0</v>
      </c>
      <c r="BA81" s="295">
        <f>BA26+BA35+BA39+BA44+BA49+BA54+BA62+BA71+BA76</f>
        <v>837569.42222872621</v>
      </c>
      <c r="BB81" s="273">
        <f t="shared" ref="BB81:BL81" si="70">BB26+BB35+BB39+BB44+BB49+BB54+BB62+BB71+BB76</f>
        <v>196268.88885814958</v>
      </c>
      <c r="BC81" s="273">
        <f t="shared" si="70"/>
        <v>34858.527248395127</v>
      </c>
      <c r="BD81" s="273">
        <f t="shared" si="70"/>
        <v>264423.88405613857</v>
      </c>
      <c r="BE81" s="273">
        <f t="shared" si="70"/>
        <v>37552.627160218239</v>
      </c>
      <c r="BF81" s="273">
        <f t="shared" si="70"/>
        <v>1399.687632257748</v>
      </c>
      <c r="BG81" s="273">
        <f t="shared" si="70"/>
        <v>37577.04961220031</v>
      </c>
      <c r="BH81" s="273">
        <f t="shared" si="70"/>
        <v>0</v>
      </c>
      <c r="BI81" s="273">
        <f t="shared" si="70"/>
        <v>5116.7998216112892</v>
      </c>
      <c r="BJ81" s="273">
        <f>BJ26+BJ35+BJ39+BJ44+BJ49+BJ54+BJ62+BJ71+BJ76</f>
        <v>260371.95783975531</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25321909.978607342</v>
      </c>
      <c r="E84" s="285">
        <f t="shared" ref="E84:BL84" si="72">SUM(E78:E83)</f>
        <v>6727933.3038360393</v>
      </c>
      <c r="F84" s="285">
        <f t="shared" si="72"/>
        <v>1046783.1540626955</v>
      </c>
      <c r="G84" s="285">
        <f t="shared" si="72"/>
        <v>8535247.3042177279</v>
      </c>
      <c r="H84" s="285">
        <f t="shared" si="72"/>
        <v>1056274.8782566844</v>
      </c>
      <c r="I84" s="285">
        <f t="shared" si="72"/>
        <v>46523.355935068008</v>
      </c>
      <c r="J84" s="285">
        <f t="shared" si="72"/>
        <v>1323535.3750016354</v>
      </c>
      <c r="K84" s="285">
        <f t="shared" si="72"/>
        <v>0</v>
      </c>
      <c r="L84" s="285">
        <f t="shared" si="72"/>
        <v>196303.75002470743</v>
      </c>
      <c r="M84" s="285">
        <f t="shared" si="72"/>
        <v>6389308.8572727814</v>
      </c>
      <c r="N84" s="285">
        <f t="shared" si="72"/>
        <v>0</v>
      </c>
      <c r="O84" s="286">
        <f t="shared" si="72"/>
        <v>0</v>
      </c>
      <c r="P84" s="278">
        <f t="shared" si="72"/>
        <v>25000996.573465157</v>
      </c>
      <c r="Q84" s="285">
        <f t="shared" si="72"/>
        <v>6924989.402056043</v>
      </c>
      <c r="R84" s="285">
        <f t="shared" si="72"/>
        <v>980349.85979619436</v>
      </c>
      <c r="S84" s="285">
        <f t="shared" si="72"/>
        <v>8501653.0156529415</v>
      </c>
      <c r="T84" s="285">
        <f t="shared" si="72"/>
        <v>1389200.0023901823</v>
      </c>
      <c r="U84" s="285">
        <f t="shared" si="72"/>
        <v>30878.960542216828</v>
      </c>
      <c r="V84" s="285">
        <f t="shared" si="72"/>
        <v>1201679.2476846823</v>
      </c>
      <c r="W84" s="285">
        <f t="shared" si="72"/>
        <v>0</v>
      </c>
      <c r="X84" s="285">
        <f t="shared" si="72"/>
        <v>189492.17516854985</v>
      </c>
      <c r="Y84" s="285">
        <f>SUM(Y78:Y83)</f>
        <v>5782753.910174354</v>
      </c>
      <c r="Z84" s="285">
        <f t="shared" si="72"/>
        <v>0</v>
      </c>
      <c r="AA84" s="286">
        <f t="shared" si="72"/>
        <v>0</v>
      </c>
      <c r="AB84" s="278">
        <f t="shared" si="72"/>
        <v>27820649.947876167</v>
      </c>
      <c r="AC84" s="285">
        <f t="shared" si="72"/>
        <v>7571533.2700190069</v>
      </c>
      <c r="AD84" s="285">
        <f t="shared" si="72"/>
        <v>1237552.5979111046</v>
      </c>
      <c r="AE84" s="285">
        <f t="shared" si="72"/>
        <v>9129197.5698002465</v>
      </c>
      <c r="AF84" s="285">
        <f t="shared" si="72"/>
        <v>1261236.6866279375</v>
      </c>
      <c r="AG84" s="285">
        <f t="shared" si="72"/>
        <v>36739.800694323458</v>
      </c>
      <c r="AH84" s="285">
        <f t="shared" si="72"/>
        <v>1380805.9945716145</v>
      </c>
      <c r="AI84" s="285">
        <f t="shared" si="72"/>
        <v>0</v>
      </c>
      <c r="AJ84" s="285">
        <f t="shared" si="72"/>
        <v>304517.39550059015</v>
      </c>
      <c r="AK84" s="285">
        <f t="shared" si="72"/>
        <v>6899066.6327513466</v>
      </c>
      <c r="AL84" s="285">
        <f t="shared" si="72"/>
        <v>0</v>
      </c>
      <c r="AM84" s="286">
        <f t="shared" si="72"/>
        <v>0</v>
      </c>
      <c r="AN84" s="850">
        <f t="shared" si="72"/>
        <v>28816101.211590324</v>
      </c>
      <c r="AO84" s="285">
        <f t="shared" si="72"/>
        <v>7472027.9428852368</v>
      </c>
      <c r="AP84" s="285">
        <f t="shared" si="72"/>
        <v>1231535.0248232714</v>
      </c>
      <c r="AQ84" s="285">
        <f t="shared" si="72"/>
        <v>9023659.5357459318</v>
      </c>
      <c r="AR84" s="285">
        <f t="shared" si="72"/>
        <v>1270335.8361692149</v>
      </c>
      <c r="AS84" s="285">
        <f t="shared" si="72"/>
        <v>25761.138157904144</v>
      </c>
      <c r="AT84" s="285">
        <f t="shared" si="72"/>
        <v>1413272.2825237717</v>
      </c>
      <c r="AU84" s="285">
        <f t="shared" si="72"/>
        <v>0</v>
      </c>
      <c r="AV84" s="285">
        <f t="shared" si="72"/>
        <v>296367.98509977874</v>
      </c>
      <c r="AW84" s="285">
        <f>SUM(AW78:AW83)</f>
        <v>8083141.4661852093</v>
      </c>
      <c r="AX84" s="285">
        <f t="shared" si="72"/>
        <v>0</v>
      </c>
      <c r="AY84" s="286">
        <f t="shared" si="72"/>
        <v>0</v>
      </c>
      <c r="AZ84" s="856">
        <f t="shared" si="72"/>
        <v>2491340.8690970787</v>
      </c>
      <c r="BA84" s="305">
        <f t="shared" si="72"/>
        <v>109450998.58063608</v>
      </c>
      <c r="BB84" s="278">
        <f t="shared" si="72"/>
        <v>28696483.918796327</v>
      </c>
      <c r="BC84" s="278">
        <f t="shared" si="72"/>
        <v>4496220.6365932655</v>
      </c>
      <c r="BD84" s="278">
        <f t="shared" si="72"/>
        <v>35189757.425416842</v>
      </c>
      <c r="BE84" s="278">
        <f t="shared" si="72"/>
        <v>4977047.4034440173</v>
      </c>
      <c r="BF84" s="278">
        <f t="shared" si="72"/>
        <v>139903.25532951247</v>
      </c>
      <c r="BG84" s="278">
        <f t="shared" si="72"/>
        <v>5319292.8997817039</v>
      </c>
      <c r="BH84" s="278">
        <f t="shared" si="72"/>
        <v>0</v>
      </c>
      <c r="BI84" s="278">
        <f t="shared" si="72"/>
        <v>986681.30579362623</v>
      </c>
      <c r="BJ84" s="278">
        <f>SUM(BJ78:BJ83)</f>
        <v>27154270.86638369</v>
      </c>
      <c r="BK84" s="278">
        <f t="shared" si="72"/>
        <v>0</v>
      </c>
      <c r="BL84" s="306">
        <f t="shared" si="72"/>
        <v>0</v>
      </c>
    </row>
    <row r="85" spans="1:64" x14ac:dyDescent="0.25">
      <c r="A85" s="1540"/>
      <c r="B85" s="126" t="s">
        <v>168</v>
      </c>
      <c r="C85" s="127" t="s">
        <v>40</v>
      </c>
      <c r="D85" s="272">
        <f>SUM(E85:O85)</f>
        <v>884.59264187505789</v>
      </c>
      <c r="E85" s="251">
        <v>487.50739326062501</v>
      </c>
      <c r="F85" s="251">
        <v>70.123717936074272</v>
      </c>
      <c r="G85" s="251">
        <v>245.1564835446674</v>
      </c>
      <c r="H85" s="251">
        <v>36.889406954316179</v>
      </c>
      <c r="I85" s="251">
        <v>1.8802853059238829</v>
      </c>
      <c r="J85" s="251">
        <v>26.592606469494914</v>
      </c>
      <c r="K85" s="251">
        <v>0</v>
      </c>
      <c r="L85" s="251">
        <v>3.6822253907676039</v>
      </c>
      <c r="M85" s="251">
        <v>12.760523013188656</v>
      </c>
      <c r="N85" s="251">
        <v>0</v>
      </c>
      <c r="O85" s="252">
        <v>0</v>
      </c>
      <c r="P85" s="272">
        <f>SUM(Q85:AA85)</f>
        <v>578.37404244384504</v>
      </c>
      <c r="Q85" s="251">
        <v>321.32422281610349</v>
      </c>
      <c r="R85" s="251">
        <v>45.501946305282587</v>
      </c>
      <c r="S85" s="251">
        <v>159.54932198818267</v>
      </c>
      <c r="T85" s="251">
        <v>23.367885830640091</v>
      </c>
      <c r="U85" s="251">
        <v>1.0296742838470541</v>
      </c>
      <c r="V85" s="251">
        <v>17.44725869851953</v>
      </c>
      <c r="W85" s="251">
        <v>0</v>
      </c>
      <c r="X85" s="251">
        <v>2.4311753924166557</v>
      </c>
      <c r="Y85" s="251">
        <v>7.7225571288529062</v>
      </c>
      <c r="Z85" s="251">
        <v>0</v>
      </c>
      <c r="AA85" s="252">
        <v>0</v>
      </c>
      <c r="AB85" s="272">
        <f>SUM(AC85:AM85)</f>
        <v>2165.4291682609623</v>
      </c>
      <c r="AC85" s="251">
        <v>1206.9486509357741</v>
      </c>
      <c r="AD85" s="251">
        <v>170.56042387043735</v>
      </c>
      <c r="AE85" s="251">
        <v>590.2463320027224</v>
      </c>
      <c r="AF85" s="251">
        <v>90.100500427548539</v>
      </c>
      <c r="AG85" s="251">
        <v>4.1050461643392442</v>
      </c>
      <c r="AH85" s="251">
        <v>64.733420283811157</v>
      </c>
      <c r="AI85" s="251">
        <v>0</v>
      </c>
      <c r="AJ85" s="251">
        <v>9.3679258622100683</v>
      </c>
      <c r="AK85" s="251">
        <v>29.366868714119203</v>
      </c>
      <c r="AL85" s="251">
        <v>0</v>
      </c>
      <c r="AM85" s="252">
        <v>0</v>
      </c>
      <c r="AN85" s="275">
        <f>SUM(AO85:AY85)</f>
        <v>-6117.9476601735578</v>
      </c>
      <c r="AO85" s="251">
        <v>-3414.8978781665546</v>
      </c>
      <c r="AP85" s="251">
        <v>-492.80817322003725</v>
      </c>
      <c r="AQ85" s="251">
        <v>-1653.7608751331888</v>
      </c>
      <c r="AR85" s="251">
        <v>-248.87539603324595</v>
      </c>
      <c r="AS85" s="251">
        <v>-9.0130108376525992</v>
      </c>
      <c r="AT85" s="251">
        <v>-186.07506245476335</v>
      </c>
      <c r="AU85" s="251">
        <v>0</v>
      </c>
      <c r="AV85" s="251">
        <v>-26.457547942786661</v>
      </c>
      <c r="AW85" s="251">
        <v>-86.059716385328045</v>
      </c>
      <c r="AX85" s="251">
        <v>0</v>
      </c>
      <c r="AY85" s="252">
        <v>0</v>
      </c>
      <c r="AZ85" s="854">
        <v>0</v>
      </c>
      <c r="BA85" s="293">
        <f>SUM(BB85:BL85)+AZ85</f>
        <v>-2489.5518075936925</v>
      </c>
      <c r="BB85" s="273">
        <f t="shared" ref="BB85:BL86" si="73">E85+Q85+AC85+AO85</f>
        <v>-1399.1176111540519</v>
      </c>
      <c r="BC85" s="273">
        <f t="shared" si="73"/>
        <v>-206.62208510824303</v>
      </c>
      <c r="BD85" s="273">
        <f t="shared" si="73"/>
        <v>-658.80873759761641</v>
      </c>
      <c r="BE85" s="273">
        <f t="shared" si="73"/>
        <v>-98.517602820741132</v>
      </c>
      <c r="BF85" s="273">
        <f t="shared" si="73"/>
        <v>-1.9980050835424183</v>
      </c>
      <c r="BG85" s="273">
        <f t="shared" si="73"/>
        <v>-77.301777002937754</v>
      </c>
      <c r="BH85" s="273">
        <f t="shared" si="73"/>
        <v>0</v>
      </c>
      <c r="BI85" s="273">
        <f t="shared" si="73"/>
        <v>-10.976221297392334</v>
      </c>
      <c r="BJ85" s="273">
        <f t="shared" si="73"/>
        <v>-36.20976752916728</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884.59264187505789</v>
      </c>
      <c r="E87" s="273">
        <f t="shared" ref="E87:O87" si="74">SUM(E85:E86)</f>
        <v>487.50739326062501</v>
      </c>
      <c r="F87" s="273">
        <f t="shared" si="74"/>
        <v>70.123717936074272</v>
      </c>
      <c r="G87" s="273">
        <f t="shared" si="74"/>
        <v>245.1564835446674</v>
      </c>
      <c r="H87" s="273">
        <f t="shared" si="74"/>
        <v>36.889406954316179</v>
      </c>
      <c r="I87" s="273">
        <f t="shared" si="74"/>
        <v>1.8802853059238829</v>
      </c>
      <c r="J87" s="273">
        <f t="shared" si="74"/>
        <v>26.592606469494914</v>
      </c>
      <c r="K87" s="273">
        <f t="shared" si="74"/>
        <v>0</v>
      </c>
      <c r="L87" s="273">
        <f t="shared" si="74"/>
        <v>3.6822253907676039</v>
      </c>
      <c r="M87" s="273">
        <f t="shared" si="74"/>
        <v>12.760523013188656</v>
      </c>
      <c r="N87" s="273">
        <f t="shared" si="74"/>
        <v>0</v>
      </c>
      <c r="O87" s="281">
        <f t="shared" si="74"/>
        <v>0</v>
      </c>
      <c r="P87" s="273">
        <f>SUM(P85:P86)</f>
        <v>578.37404244384504</v>
      </c>
      <c r="Q87" s="273">
        <f t="shared" ref="Q87:AA87" si="75">SUM(Q85:Q86)</f>
        <v>321.32422281610349</v>
      </c>
      <c r="R87" s="273">
        <f t="shared" si="75"/>
        <v>45.501946305282587</v>
      </c>
      <c r="S87" s="273">
        <f t="shared" si="75"/>
        <v>159.54932198818267</v>
      </c>
      <c r="T87" s="273">
        <f t="shared" si="75"/>
        <v>23.367885830640091</v>
      </c>
      <c r="U87" s="273">
        <f t="shared" si="75"/>
        <v>1.0296742838470541</v>
      </c>
      <c r="V87" s="273">
        <f t="shared" si="75"/>
        <v>17.44725869851953</v>
      </c>
      <c r="W87" s="273">
        <f t="shared" si="75"/>
        <v>0</v>
      </c>
      <c r="X87" s="273">
        <f t="shared" si="75"/>
        <v>2.4311753924166557</v>
      </c>
      <c r="Y87" s="273">
        <f t="shared" si="75"/>
        <v>7.7225571288529062</v>
      </c>
      <c r="Z87" s="273">
        <f t="shared" si="75"/>
        <v>0</v>
      </c>
      <c r="AA87" s="281">
        <f t="shared" si="75"/>
        <v>0</v>
      </c>
      <c r="AB87" s="273">
        <f>SUM(AB85:AB86)</f>
        <v>2165.4291682609623</v>
      </c>
      <c r="AC87" s="273">
        <f t="shared" ref="AC87:AM87" si="76">SUM(AC85:AC86)</f>
        <v>1206.9486509357741</v>
      </c>
      <c r="AD87" s="273">
        <f t="shared" si="76"/>
        <v>170.56042387043735</v>
      </c>
      <c r="AE87" s="273">
        <f t="shared" si="76"/>
        <v>590.2463320027224</v>
      </c>
      <c r="AF87" s="273">
        <f t="shared" si="76"/>
        <v>90.100500427548539</v>
      </c>
      <c r="AG87" s="273">
        <f t="shared" si="76"/>
        <v>4.1050461643392442</v>
      </c>
      <c r="AH87" s="273">
        <f t="shared" si="76"/>
        <v>64.733420283811157</v>
      </c>
      <c r="AI87" s="273">
        <f t="shared" si="76"/>
        <v>0</v>
      </c>
      <c r="AJ87" s="273">
        <f t="shared" si="76"/>
        <v>9.3679258622100683</v>
      </c>
      <c r="AK87" s="273">
        <f t="shared" si="76"/>
        <v>29.366868714119203</v>
      </c>
      <c r="AL87" s="273">
        <f t="shared" si="76"/>
        <v>0</v>
      </c>
      <c r="AM87" s="281">
        <f t="shared" si="76"/>
        <v>0</v>
      </c>
      <c r="AN87" s="288">
        <f>SUM(AN85:AN86)</f>
        <v>-6117.9476601735578</v>
      </c>
      <c r="AO87" s="273">
        <f>SUM(AO85:AO86)</f>
        <v>-3414.8978781665546</v>
      </c>
      <c r="AP87" s="273">
        <f t="shared" ref="AP87:AZ87" si="77">SUM(AP85:AP86)</f>
        <v>-492.80817322003725</v>
      </c>
      <c r="AQ87" s="273">
        <f t="shared" si="77"/>
        <v>-1653.7608751331888</v>
      </c>
      <c r="AR87" s="273">
        <f t="shared" si="77"/>
        <v>-248.87539603324595</v>
      </c>
      <c r="AS87" s="273">
        <f t="shared" si="77"/>
        <v>-9.0130108376525992</v>
      </c>
      <c r="AT87" s="273">
        <f t="shared" si="77"/>
        <v>-186.07506245476335</v>
      </c>
      <c r="AU87" s="273">
        <f t="shared" si="77"/>
        <v>0</v>
      </c>
      <c r="AV87" s="273">
        <f t="shared" si="77"/>
        <v>-26.457547942786661</v>
      </c>
      <c r="AW87" s="273">
        <f t="shared" si="77"/>
        <v>-86.059716385328045</v>
      </c>
      <c r="AX87" s="273">
        <f t="shared" si="77"/>
        <v>0</v>
      </c>
      <c r="AY87" s="281">
        <f t="shared" si="77"/>
        <v>0</v>
      </c>
      <c r="AZ87" s="299">
        <f t="shared" si="77"/>
        <v>0</v>
      </c>
      <c r="BA87" s="295">
        <f>SUM(BA85:BA86)</f>
        <v>-2489.5518075936925</v>
      </c>
      <c r="BB87" s="273">
        <f>SUM(BB85:BB86)</f>
        <v>-1399.1176111540519</v>
      </c>
      <c r="BC87" s="273">
        <f>F87+R87+AD87+AP87</f>
        <v>-206.62208510824303</v>
      </c>
      <c r="BD87" s="273">
        <f>SUM(BD85:BD86)</f>
        <v>-658.80873759761641</v>
      </c>
      <c r="BE87" s="273">
        <f>H87+T87+AF87+AR87</f>
        <v>-98.517602820741132</v>
      </c>
      <c r="BF87" s="273">
        <f t="shared" ref="BF87:BL87" si="78">SUM(BF85:BF86)</f>
        <v>-1.9980050835424183</v>
      </c>
      <c r="BG87" s="273">
        <f t="shared" si="78"/>
        <v>-77.301777002937754</v>
      </c>
      <c r="BH87" s="273">
        <f t="shared" si="78"/>
        <v>0</v>
      </c>
      <c r="BI87" s="273">
        <f t="shared" si="78"/>
        <v>-10.976221297392334</v>
      </c>
      <c r="BJ87" s="273">
        <f>SUM(BJ85:BJ86)</f>
        <v>-36.20976752916728</v>
      </c>
      <c r="BK87" s="273">
        <f t="shared" si="78"/>
        <v>0</v>
      </c>
      <c r="BL87" s="299">
        <f t="shared" si="78"/>
        <v>0</v>
      </c>
    </row>
    <row r="88" spans="1:64" s="209" customFormat="1" ht="24.75" x14ac:dyDescent="0.25">
      <c r="A88" s="1541"/>
      <c r="B88" s="129" t="s">
        <v>171</v>
      </c>
      <c r="C88" s="130" t="s">
        <v>325</v>
      </c>
      <c r="D88" s="274">
        <f>D84+D87</f>
        <v>25322794.571249217</v>
      </c>
      <c r="E88" s="274">
        <f t="shared" ref="E88:O88" si="79">E84+E87</f>
        <v>6728420.8112292998</v>
      </c>
      <c r="F88" s="274">
        <f t="shared" si="79"/>
        <v>1046853.2777806316</v>
      </c>
      <c r="G88" s="274">
        <f t="shared" si="79"/>
        <v>8535492.4607012719</v>
      </c>
      <c r="H88" s="274">
        <f t="shared" si="79"/>
        <v>1056311.7676636388</v>
      </c>
      <c r="I88" s="274">
        <f t="shared" si="79"/>
        <v>46525.236220373932</v>
      </c>
      <c r="J88" s="274">
        <f t="shared" si="79"/>
        <v>1323561.9676081049</v>
      </c>
      <c r="K88" s="274">
        <f t="shared" si="79"/>
        <v>0</v>
      </c>
      <c r="L88" s="274">
        <f t="shared" si="79"/>
        <v>196307.43225009821</v>
      </c>
      <c r="M88" s="274">
        <f t="shared" si="79"/>
        <v>6389321.6177957943</v>
      </c>
      <c r="N88" s="274">
        <f t="shared" si="79"/>
        <v>0</v>
      </c>
      <c r="O88" s="282">
        <f t="shared" si="79"/>
        <v>0</v>
      </c>
      <c r="P88" s="274">
        <f>P84+P87</f>
        <v>25001574.947507601</v>
      </c>
      <c r="Q88" s="274">
        <f t="shared" ref="Q88:AA88" si="80">Q84+Q87</f>
        <v>6925310.7262788592</v>
      </c>
      <c r="R88" s="274">
        <f t="shared" si="80"/>
        <v>980395.36174249963</v>
      </c>
      <c r="S88" s="274">
        <f t="shared" si="80"/>
        <v>8501812.5649749301</v>
      </c>
      <c r="T88" s="274">
        <f t="shared" si="80"/>
        <v>1389223.3702760129</v>
      </c>
      <c r="U88" s="274">
        <f t="shared" si="80"/>
        <v>30879.990216500675</v>
      </c>
      <c r="V88" s="274">
        <f t="shared" si="80"/>
        <v>1201696.6949433808</v>
      </c>
      <c r="W88" s="274">
        <f t="shared" si="80"/>
        <v>0</v>
      </c>
      <c r="X88" s="274">
        <f t="shared" si="80"/>
        <v>189494.60634394226</v>
      </c>
      <c r="Y88" s="274">
        <f t="shared" si="80"/>
        <v>5782761.6327314824</v>
      </c>
      <c r="Z88" s="274">
        <f t="shared" si="80"/>
        <v>0</v>
      </c>
      <c r="AA88" s="282">
        <f t="shared" si="80"/>
        <v>0</v>
      </c>
      <c r="AB88" s="274">
        <f>AB84+AB87</f>
        <v>27822815.377044428</v>
      </c>
      <c r="AC88" s="274">
        <f t="shared" ref="AC88:AM88" si="81">AC84+AC87</f>
        <v>7572740.2186699426</v>
      </c>
      <c r="AD88" s="274">
        <f t="shared" si="81"/>
        <v>1237723.1583349749</v>
      </c>
      <c r="AE88" s="274">
        <f t="shared" si="81"/>
        <v>9129787.8161322493</v>
      </c>
      <c r="AF88" s="274">
        <f t="shared" si="81"/>
        <v>1261326.7871283651</v>
      </c>
      <c r="AG88" s="274">
        <f t="shared" si="81"/>
        <v>36743.905740487797</v>
      </c>
      <c r="AH88" s="274">
        <f t="shared" si="81"/>
        <v>1380870.7279918983</v>
      </c>
      <c r="AI88" s="274">
        <f t="shared" si="81"/>
        <v>0</v>
      </c>
      <c r="AJ88" s="274">
        <f t="shared" si="81"/>
        <v>304526.76342645235</v>
      </c>
      <c r="AK88" s="274">
        <f t="shared" si="81"/>
        <v>6899095.9996200604</v>
      </c>
      <c r="AL88" s="274">
        <f t="shared" si="81"/>
        <v>0</v>
      </c>
      <c r="AM88" s="282">
        <f t="shared" si="81"/>
        <v>0</v>
      </c>
      <c r="AN88" s="276">
        <f>AN84+AN87</f>
        <v>28809983.263930149</v>
      </c>
      <c r="AO88" s="274">
        <f>AO84+AO87</f>
        <v>7468613.0450070705</v>
      </c>
      <c r="AP88" s="274">
        <f t="shared" ref="AP88:AZ88" si="82">AP84+AP87</f>
        <v>1231042.2166500513</v>
      </c>
      <c r="AQ88" s="274">
        <f t="shared" si="82"/>
        <v>9022005.774870798</v>
      </c>
      <c r="AR88" s="274">
        <f t="shared" si="82"/>
        <v>1270086.9607731816</v>
      </c>
      <c r="AS88" s="274">
        <f t="shared" si="82"/>
        <v>25752.12514706649</v>
      </c>
      <c r="AT88" s="274">
        <f t="shared" si="82"/>
        <v>1413086.2074613171</v>
      </c>
      <c r="AU88" s="274">
        <f t="shared" si="82"/>
        <v>0</v>
      </c>
      <c r="AV88" s="274">
        <f t="shared" si="82"/>
        <v>296341.52755183598</v>
      </c>
      <c r="AW88" s="274">
        <f t="shared" si="82"/>
        <v>8083055.4064688236</v>
      </c>
      <c r="AX88" s="274">
        <f t="shared" si="82"/>
        <v>0</v>
      </c>
      <c r="AY88" s="282">
        <f t="shared" si="82"/>
        <v>0</v>
      </c>
      <c r="AZ88" s="298">
        <f t="shared" si="82"/>
        <v>2491340.8690970787</v>
      </c>
      <c r="BA88" s="307">
        <f>BA84+BA87</f>
        <v>109448509.02882849</v>
      </c>
      <c r="BB88" s="277">
        <f>BB84+BB87</f>
        <v>28695084.801185172</v>
      </c>
      <c r="BC88" s="277">
        <f t="shared" ref="BC88:BL88" si="83">BC84+BC87</f>
        <v>4496014.014508157</v>
      </c>
      <c r="BD88" s="277">
        <f t="shared" si="83"/>
        <v>35189098.616679244</v>
      </c>
      <c r="BE88" s="277">
        <f t="shared" si="83"/>
        <v>4976948.8858411964</v>
      </c>
      <c r="BF88" s="277">
        <f t="shared" si="83"/>
        <v>139901.25732442894</v>
      </c>
      <c r="BG88" s="277">
        <f t="shared" si="83"/>
        <v>5319215.5980047006</v>
      </c>
      <c r="BH88" s="277">
        <f t="shared" si="83"/>
        <v>0</v>
      </c>
      <c r="BI88" s="277">
        <f t="shared" si="83"/>
        <v>986670.32957232883</v>
      </c>
      <c r="BJ88" s="277">
        <f>BJ84+BJ87</f>
        <v>27154234.656616163</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1643752.0632155833</v>
      </c>
      <c r="E91" s="253">
        <v>-764.70777356632459</v>
      </c>
      <c r="F91" s="253">
        <v>1644516.7709891496</v>
      </c>
      <c r="G91" s="302"/>
      <c r="H91" s="302"/>
      <c r="I91" s="302"/>
      <c r="J91" s="302"/>
      <c r="K91" s="302"/>
      <c r="L91" s="302"/>
      <c r="M91" s="302"/>
      <c r="N91" s="302"/>
      <c r="O91" s="374"/>
      <c r="P91" s="273">
        <f t="shared" ref="P91:P97" si="85">Q91+R91</f>
        <v>1680107.4326120871</v>
      </c>
      <c r="Q91" s="253">
        <v>-781.62105033751584</v>
      </c>
      <c r="R91" s="253">
        <v>1680889.0536624247</v>
      </c>
      <c r="S91" s="302"/>
      <c r="T91" s="302"/>
      <c r="U91" s="302"/>
      <c r="V91" s="302"/>
      <c r="W91" s="302"/>
      <c r="X91" s="302"/>
      <c r="Y91" s="302"/>
      <c r="Z91" s="302"/>
      <c r="AA91" s="374"/>
      <c r="AB91" s="273">
        <f t="shared" ref="AB91:AB97" si="86">AC91+AD91</f>
        <v>1739899.7850848129</v>
      </c>
      <c r="AC91" s="253">
        <v>-809.43770088897679</v>
      </c>
      <c r="AD91" s="253">
        <v>1740709.222785702</v>
      </c>
      <c r="AE91" s="302"/>
      <c r="AF91" s="302"/>
      <c r="AG91" s="302"/>
      <c r="AH91" s="302"/>
      <c r="AI91" s="302"/>
      <c r="AJ91" s="302"/>
      <c r="AK91" s="302"/>
      <c r="AL91" s="302"/>
      <c r="AM91" s="374"/>
      <c r="AN91" s="288">
        <f t="shared" ref="AN91:AN97" si="87">AO91+AP91</f>
        <v>1741052.5380621753</v>
      </c>
      <c r="AO91" s="253">
        <v>-809.9739856380686</v>
      </c>
      <c r="AP91" s="253">
        <v>1741862.5120478133</v>
      </c>
      <c r="AQ91" s="302"/>
      <c r="AR91" s="302"/>
      <c r="AS91" s="302"/>
      <c r="AT91" s="302"/>
      <c r="AU91" s="302"/>
      <c r="AV91" s="302"/>
      <c r="AW91" s="302"/>
      <c r="AX91" s="302"/>
      <c r="AY91" s="374"/>
      <c r="AZ91" s="525"/>
      <c r="BA91" s="295">
        <f t="shared" ref="BA91:BA97" si="88">BB91+BC91+AZ91</f>
        <v>6804811.8189746588</v>
      </c>
      <c r="BB91" s="273">
        <f t="shared" ref="BB91:BC96" si="89">E91+Q91+AC91+AO91</f>
        <v>-3165.7405104308855</v>
      </c>
      <c r="BC91" s="273">
        <f t="shared" si="89"/>
        <v>6807977.55948509</v>
      </c>
      <c r="BD91" s="302"/>
      <c r="BE91" s="302"/>
      <c r="BF91" s="302"/>
      <c r="BG91" s="302"/>
      <c r="BH91" s="302"/>
      <c r="BI91" s="302"/>
      <c r="BJ91" s="302"/>
      <c r="BK91" s="302"/>
      <c r="BL91" s="303"/>
    </row>
    <row r="92" spans="1:64" x14ac:dyDescent="0.25">
      <c r="A92" s="1526"/>
      <c r="B92" s="126" t="s">
        <v>123</v>
      </c>
      <c r="C92" s="127" t="s">
        <v>98</v>
      </c>
      <c r="D92" s="273">
        <f t="shared" si="84"/>
        <v>105220.66878985289</v>
      </c>
      <c r="E92" s="253">
        <v>84473.259790453623</v>
      </c>
      <c r="F92" s="253">
        <v>20747.408999399271</v>
      </c>
      <c r="G92" s="302"/>
      <c r="H92" s="302"/>
      <c r="I92" s="302"/>
      <c r="J92" s="302"/>
      <c r="K92" s="302"/>
      <c r="L92" s="302"/>
      <c r="M92" s="302"/>
      <c r="N92" s="302"/>
      <c r="O92" s="374"/>
      <c r="P92" s="273">
        <f t="shared" si="85"/>
        <v>107547.86664870699</v>
      </c>
      <c r="Q92" s="253">
        <v>86341.580830185761</v>
      </c>
      <c r="R92" s="253">
        <v>21206.285818521221</v>
      </c>
      <c r="S92" s="302"/>
      <c r="T92" s="302"/>
      <c r="U92" s="302"/>
      <c r="V92" s="302"/>
      <c r="W92" s="302"/>
      <c r="X92" s="302"/>
      <c r="Y92" s="302"/>
      <c r="Z92" s="302"/>
      <c r="AA92" s="374"/>
      <c r="AB92" s="273">
        <f t="shared" si="86"/>
        <v>111375.32424191073</v>
      </c>
      <c r="AC92" s="253">
        <v>89414.340425103146</v>
      </c>
      <c r="AD92" s="253">
        <v>21960.983816807584</v>
      </c>
      <c r="AE92" s="302"/>
      <c r="AF92" s="302"/>
      <c r="AG92" s="302"/>
      <c r="AH92" s="302"/>
      <c r="AI92" s="302"/>
      <c r="AJ92" s="302"/>
      <c r="AK92" s="302"/>
      <c r="AL92" s="302"/>
      <c r="AM92" s="374"/>
      <c r="AN92" s="288">
        <f t="shared" si="87"/>
        <v>111449.11483475126</v>
      </c>
      <c r="AO92" s="253">
        <v>89473.580990581395</v>
      </c>
      <c r="AP92" s="253">
        <v>21975.533844169877</v>
      </c>
      <c r="AQ92" s="302"/>
      <c r="AR92" s="302"/>
      <c r="AS92" s="302"/>
      <c r="AT92" s="302"/>
      <c r="AU92" s="302"/>
      <c r="AV92" s="302"/>
      <c r="AW92" s="302"/>
      <c r="AX92" s="302"/>
      <c r="AY92" s="374"/>
      <c r="AZ92" s="525"/>
      <c r="BA92" s="295">
        <f t="shared" si="88"/>
        <v>435592.97451522184</v>
      </c>
      <c r="BB92" s="273">
        <f t="shared" si="89"/>
        <v>349702.7620363239</v>
      </c>
      <c r="BC92" s="273">
        <f t="shared" si="89"/>
        <v>85890.212478897942</v>
      </c>
      <c r="BD92" s="302"/>
      <c r="BE92" s="302"/>
      <c r="BF92" s="302"/>
      <c r="BG92" s="302"/>
      <c r="BH92" s="302"/>
      <c r="BI92" s="302"/>
      <c r="BJ92" s="302"/>
      <c r="BK92" s="302"/>
      <c r="BL92" s="303"/>
    </row>
    <row r="93" spans="1:64" x14ac:dyDescent="0.25">
      <c r="A93" s="1526"/>
      <c r="B93" s="126" t="s">
        <v>124</v>
      </c>
      <c r="C93" s="127" t="s">
        <v>99</v>
      </c>
      <c r="D93" s="273">
        <f t="shared" si="84"/>
        <v>107599.31230036487</v>
      </c>
      <c r="E93" s="253">
        <v>85670.164325773905</v>
      </c>
      <c r="F93" s="253">
        <v>21929.147974590967</v>
      </c>
      <c r="G93" s="302"/>
      <c r="H93" s="302"/>
      <c r="I93" s="302"/>
      <c r="J93" s="302"/>
      <c r="K93" s="302"/>
      <c r="L93" s="302"/>
      <c r="M93" s="302"/>
      <c r="N93" s="302"/>
      <c r="O93" s="374"/>
      <c r="P93" s="273">
        <f t="shared" si="85"/>
        <v>109979.11934853798</v>
      </c>
      <c r="Q93" s="253">
        <v>87564.957670841904</v>
      </c>
      <c r="R93" s="253">
        <v>22414.161677696076</v>
      </c>
      <c r="S93" s="302"/>
      <c r="T93" s="302"/>
      <c r="U93" s="302"/>
      <c r="V93" s="302"/>
      <c r="W93" s="302"/>
      <c r="X93" s="302"/>
      <c r="Y93" s="302"/>
      <c r="Z93" s="302"/>
      <c r="AA93" s="374"/>
      <c r="AB93" s="273">
        <f t="shared" si="86"/>
        <v>113893.10136009548</v>
      </c>
      <c r="AC93" s="253">
        <v>90681.255302579812</v>
      </c>
      <c r="AD93" s="253">
        <v>23211.846057515668</v>
      </c>
      <c r="AE93" s="302"/>
      <c r="AF93" s="302"/>
      <c r="AG93" s="302"/>
      <c r="AH93" s="302"/>
      <c r="AI93" s="302"/>
      <c r="AJ93" s="302"/>
      <c r="AK93" s="302"/>
      <c r="AL93" s="302"/>
      <c r="AM93" s="374"/>
      <c r="AN93" s="288">
        <f t="shared" si="87"/>
        <v>113968.56008066051</v>
      </c>
      <c r="AO93" s="253">
        <v>90741.335249676238</v>
      </c>
      <c r="AP93" s="253">
        <v>23227.224830984262</v>
      </c>
      <c r="AQ93" s="302"/>
      <c r="AR93" s="302"/>
      <c r="AS93" s="302"/>
      <c r="AT93" s="302"/>
      <c r="AU93" s="302"/>
      <c r="AV93" s="302"/>
      <c r="AW93" s="302"/>
      <c r="AX93" s="302"/>
      <c r="AY93" s="374"/>
      <c r="AZ93" s="525"/>
      <c r="BA93" s="295">
        <f t="shared" si="88"/>
        <v>445440.09308965888</v>
      </c>
      <c r="BB93" s="273">
        <f t="shared" si="89"/>
        <v>354657.71254887187</v>
      </c>
      <c r="BC93" s="273">
        <f t="shared" si="89"/>
        <v>90782.38054078698</v>
      </c>
      <c r="BD93" s="302"/>
      <c r="BE93" s="302"/>
      <c r="BF93" s="302"/>
      <c r="BG93" s="302"/>
      <c r="BH93" s="302"/>
      <c r="BI93" s="302"/>
      <c r="BJ93" s="302"/>
      <c r="BK93" s="302"/>
      <c r="BL93" s="303"/>
    </row>
    <row r="94" spans="1:64" x14ac:dyDescent="0.25">
      <c r="A94" s="1526"/>
      <c r="B94" s="132" t="s">
        <v>125</v>
      </c>
      <c r="C94" s="127" t="s">
        <v>100</v>
      </c>
      <c r="D94" s="273">
        <f t="shared" si="84"/>
        <v>88207.841481084906</v>
      </c>
      <c r="E94" s="253">
        <v>41395.791887883192</v>
      </c>
      <c r="F94" s="253">
        <v>46812.049593201707</v>
      </c>
      <c r="G94" s="302"/>
      <c r="H94" s="302"/>
      <c r="I94" s="302"/>
      <c r="J94" s="302"/>
      <c r="K94" s="302"/>
      <c r="L94" s="302"/>
      <c r="M94" s="302"/>
      <c r="N94" s="302"/>
      <c r="O94" s="374"/>
      <c r="P94" s="273">
        <f t="shared" si="85"/>
        <v>90158.761411454296</v>
      </c>
      <c r="Q94" s="253">
        <v>42311.355335207918</v>
      </c>
      <c r="R94" s="253">
        <v>47847.406076246385</v>
      </c>
      <c r="S94" s="302"/>
      <c r="T94" s="302"/>
      <c r="U94" s="302"/>
      <c r="V94" s="302"/>
      <c r="W94" s="302"/>
      <c r="X94" s="302"/>
      <c r="Y94" s="302"/>
      <c r="Z94" s="302"/>
      <c r="AA94" s="374"/>
      <c r="AB94" s="273">
        <f t="shared" si="86"/>
        <v>93367.368394661855</v>
      </c>
      <c r="AC94" s="253">
        <v>43817.149204513189</v>
      </c>
      <c r="AD94" s="253">
        <v>49550.219190148666</v>
      </c>
      <c r="AE94" s="302"/>
      <c r="AF94" s="302"/>
      <c r="AG94" s="302"/>
      <c r="AH94" s="302"/>
      <c r="AI94" s="302"/>
      <c r="AJ94" s="302"/>
      <c r="AK94" s="302"/>
      <c r="AL94" s="302"/>
      <c r="AM94" s="374"/>
      <c r="AN94" s="288">
        <f t="shared" si="87"/>
        <v>93429.227998777031</v>
      </c>
      <c r="AO94" s="253">
        <v>43846.179812849383</v>
      </c>
      <c r="AP94" s="253">
        <v>49583.048185927641</v>
      </c>
      <c r="AQ94" s="302"/>
      <c r="AR94" s="302"/>
      <c r="AS94" s="302"/>
      <c r="AT94" s="302"/>
      <c r="AU94" s="302"/>
      <c r="AV94" s="302"/>
      <c r="AW94" s="302"/>
      <c r="AX94" s="302"/>
      <c r="AY94" s="374"/>
      <c r="AZ94" s="525"/>
      <c r="BA94" s="295">
        <f t="shared" si="88"/>
        <v>365163.1992859781</v>
      </c>
      <c r="BB94" s="273">
        <f t="shared" si="89"/>
        <v>171370.47624045366</v>
      </c>
      <c r="BC94" s="273">
        <f t="shared" si="89"/>
        <v>193792.72304552441</v>
      </c>
      <c r="BD94" s="302"/>
      <c r="BE94" s="302"/>
      <c r="BF94" s="302"/>
      <c r="BG94" s="302"/>
      <c r="BH94" s="302"/>
      <c r="BI94" s="302"/>
      <c r="BJ94" s="302"/>
      <c r="BK94" s="302"/>
      <c r="BL94" s="303"/>
    </row>
    <row r="95" spans="1:64" x14ac:dyDescent="0.25">
      <c r="A95" s="1526"/>
      <c r="B95" s="132" t="s">
        <v>126</v>
      </c>
      <c r="C95" s="127" t="s">
        <v>101</v>
      </c>
      <c r="D95" s="273">
        <f t="shared" si="84"/>
        <v>121247.60498131538</v>
      </c>
      <c r="E95" s="253">
        <v>6220.7663140203531</v>
      </c>
      <c r="F95" s="253">
        <v>115026.83866729503</v>
      </c>
      <c r="G95" s="302"/>
      <c r="H95" s="302"/>
      <c r="I95" s="302"/>
      <c r="J95" s="302"/>
      <c r="K95" s="302"/>
      <c r="L95" s="302"/>
      <c r="M95" s="302"/>
      <c r="N95" s="302"/>
      <c r="O95" s="374"/>
      <c r="P95" s="273">
        <f t="shared" si="85"/>
        <v>123929.27551191473</v>
      </c>
      <c r="Q95" s="253">
        <v>6358.3529138102977</v>
      </c>
      <c r="R95" s="253">
        <v>117570.92259810443</v>
      </c>
      <c r="S95" s="302"/>
      <c r="T95" s="302"/>
      <c r="U95" s="302"/>
      <c r="V95" s="302"/>
      <c r="W95" s="302"/>
      <c r="X95" s="302"/>
      <c r="Y95" s="302"/>
      <c r="Z95" s="302"/>
      <c r="AA95" s="374"/>
      <c r="AB95" s="273">
        <f t="shared" si="86"/>
        <v>128339.72140320959</v>
      </c>
      <c r="AC95" s="253">
        <v>6584.6365854309006</v>
      </c>
      <c r="AD95" s="253">
        <v>121755.0848177787</v>
      </c>
      <c r="AE95" s="302"/>
      <c r="AF95" s="302"/>
      <c r="AG95" s="302"/>
      <c r="AH95" s="302"/>
      <c r="AI95" s="302"/>
      <c r="AJ95" s="302"/>
      <c r="AK95" s="302"/>
      <c r="AL95" s="302"/>
      <c r="AM95" s="374"/>
      <c r="AN95" s="288">
        <f t="shared" si="87"/>
        <v>128424.75158553943</v>
      </c>
      <c r="AO95" s="253">
        <v>6588.9991696979787</v>
      </c>
      <c r="AP95" s="253">
        <v>121835.75241584145</v>
      </c>
      <c r="AQ95" s="302"/>
      <c r="AR95" s="302"/>
      <c r="AS95" s="302"/>
      <c r="AT95" s="302"/>
      <c r="AU95" s="302"/>
      <c r="AV95" s="302"/>
      <c r="AW95" s="302"/>
      <c r="AX95" s="302"/>
      <c r="AY95" s="374"/>
      <c r="AZ95" s="525"/>
      <c r="BA95" s="295">
        <f t="shared" si="88"/>
        <v>501941.35348197917</v>
      </c>
      <c r="BB95" s="273">
        <f t="shared" si="89"/>
        <v>25752.75498295953</v>
      </c>
      <c r="BC95" s="273">
        <f t="shared" si="89"/>
        <v>476188.59849901963</v>
      </c>
      <c r="BD95" s="302"/>
      <c r="BE95" s="302"/>
      <c r="BF95" s="302"/>
      <c r="BG95" s="302"/>
      <c r="BH95" s="302"/>
      <c r="BI95" s="302"/>
      <c r="BJ95" s="302"/>
      <c r="BK95" s="302"/>
      <c r="BL95" s="303"/>
    </row>
    <row r="96" spans="1:64" x14ac:dyDescent="0.25">
      <c r="A96" s="1526"/>
      <c r="B96" s="126" t="s">
        <v>127</v>
      </c>
      <c r="C96" s="127" t="s">
        <v>28</v>
      </c>
      <c r="D96" s="273">
        <f t="shared" si="84"/>
        <v>49157.161385970023</v>
      </c>
      <c r="E96" s="253">
        <v>49157.161385970023</v>
      </c>
      <c r="F96" s="253">
        <v>0</v>
      </c>
      <c r="G96" s="302"/>
      <c r="H96" s="302"/>
      <c r="I96" s="302"/>
      <c r="J96" s="302"/>
      <c r="K96" s="302"/>
      <c r="L96" s="302"/>
      <c r="M96" s="302"/>
      <c r="N96" s="302"/>
      <c r="O96" s="374"/>
      <c r="P96" s="273">
        <f t="shared" si="85"/>
        <v>50244.385427030349</v>
      </c>
      <c r="Q96" s="253">
        <v>50244.385427030349</v>
      </c>
      <c r="R96" s="253">
        <v>0</v>
      </c>
      <c r="S96" s="302"/>
      <c r="T96" s="302"/>
      <c r="U96" s="302"/>
      <c r="V96" s="302"/>
      <c r="W96" s="302"/>
      <c r="X96" s="302"/>
      <c r="Y96" s="302"/>
      <c r="Z96" s="302"/>
      <c r="AA96" s="374"/>
      <c r="AB96" s="273">
        <f t="shared" si="86"/>
        <v>52032.503225281951</v>
      </c>
      <c r="AC96" s="253">
        <v>52032.503225281951</v>
      </c>
      <c r="AD96" s="253">
        <v>0</v>
      </c>
      <c r="AE96" s="302"/>
      <c r="AF96" s="302"/>
      <c r="AG96" s="302"/>
      <c r="AH96" s="302"/>
      <c r="AI96" s="302"/>
      <c r="AJ96" s="302"/>
      <c r="AK96" s="302"/>
      <c r="AL96" s="302"/>
      <c r="AM96" s="374"/>
      <c r="AN96" s="288">
        <f t="shared" si="87"/>
        <v>52066.976833202782</v>
      </c>
      <c r="AO96" s="253">
        <v>52066.976833202782</v>
      </c>
      <c r="AP96" s="253">
        <v>0</v>
      </c>
      <c r="AQ96" s="302"/>
      <c r="AR96" s="302"/>
      <c r="AS96" s="302"/>
      <c r="AT96" s="302"/>
      <c r="AU96" s="302"/>
      <c r="AV96" s="302"/>
      <c r="AW96" s="302"/>
      <c r="AX96" s="302"/>
      <c r="AY96" s="374"/>
      <c r="AZ96" s="525"/>
      <c r="BA96" s="295">
        <f t="shared" si="88"/>
        <v>203501.02687148511</v>
      </c>
      <c r="BB96" s="273">
        <f t="shared" si="89"/>
        <v>203501.02687148511</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2115184.6521541714</v>
      </c>
      <c r="E97" s="274">
        <f>SUM(E91:E96)</f>
        <v>266152.43593053479</v>
      </c>
      <c r="F97" s="274">
        <f>SUM(F91:F96)</f>
        <v>1849032.2162236364</v>
      </c>
      <c r="G97" s="334"/>
      <c r="H97" s="334"/>
      <c r="I97" s="334"/>
      <c r="J97" s="334"/>
      <c r="K97" s="334"/>
      <c r="L97" s="334"/>
      <c r="M97" s="334"/>
      <c r="N97" s="334"/>
      <c r="O97" s="375"/>
      <c r="P97" s="274">
        <f t="shared" si="85"/>
        <v>2161966.8409597315</v>
      </c>
      <c r="Q97" s="274">
        <f>SUM(Q91:Q96)</f>
        <v>272039.01112673868</v>
      </c>
      <c r="R97" s="274">
        <f>SUM(R91:R96)</f>
        <v>1889927.8298329927</v>
      </c>
      <c r="S97" s="334"/>
      <c r="T97" s="334"/>
      <c r="U97" s="334"/>
      <c r="V97" s="334"/>
      <c r="W97" s="334"/>
      <c r="X97" s="334"/>
      <c r="Y97" s="334"/>
      <c r="Z97" s="334"/>
      <c r="AA97" s="375"/>
      <c r="AB97" s="274">
        <f t="shared" si="86"/>
        <v>2238907.8037099726</v>
      </c>
      <c r="AC97" s="274">
        <f>SUM(AC91:AC96)</f>
        <v>281720.44704202004</v>
      </c>
      <c r="AD97" s="274">
        <f>SUM(AD91:AD96)</f>
        <v>1957187.3566679526</v>
      </c>
      <c r="AE97" s="334"/>
      <c r="AF97" s="334"/>
      <c r="AG97" s="334"/>
      <c r="AH97" s="334"/>
      <c r="AI97" s="334"/>
      <c r="AJ97" s="334"/>
      <c r="AK97" s="334"/>
      <c r="AL97" s="334"/>
      <c r="AM97" s="375"/>
      <c r="AN97" s="276">
        <f t="shared" si="87"/>
        <v>2240391.1693951064</v>
      </c>
      <c r="AO97" s="274">
        <f>SUM(AO91:AO96)</f>
        <v>281907.09807036968</v>
      </c>
      <c r="AP97" s="274">
        <f>SUM(AP91:AP96)</f>
        <v>1958484.0713247366</v>
      </c>
      <c r="AQ97" s="334"/>
      <c r="AR97" s="334"/>
      <c r="AS97" s="334"/>
      <c r="AT97" s="334"/>
      <c r="AU97" s="334"/>
      <c r="AV97" s="334"/>
      <c r="AW97" s="334"/>
      <c r="AX97" s="334"/>
      <c r="AY97" s="375"/>
      <c r="AZ97" s="298">
        <f>SUM(AZ91:AZ96)</f>
        <v>0</v>
      </c>
      <c r="BA97" s="296">
        <f t="shared" si="88"/>
        <v>8756450.4662189819</v>
      </c>
      <c r="BB97" s="274">
        <f>SUM(BB91:BB96)</f>
        <v>1101818.9921696631</v>
      </c>
      <c r="BC97" s="274">
        <f>SUM(BC91:BC96)</f>
        <v>7654631.4740493186</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27437979.223403387</v>
      </c>
      <c r="E105" s="302"/>
      <c r="F105" s="302"/>
      <c r="G105" s="302"/>
      <c r="H105" s="302"/>
      <c r="I105" s="302"/>
      <c r="J105" s="302"/>
      <c r="K105" s="302"/>
      <c r="L105" s="302"/>
      <c r="M105" s="302"/>
      <c r="N105" s="302"/>
      <c r="O105" s="374"/>
      <c r="P105" s="273">
        <f>P88+P97+P104</f>
        <v>27163541.788467333</v>
      </c>
      <c r="Q105" s="302"/>
      <c r="R105" s="302"/>
      <c r="S105" s="302"/>
      <c r="T105" s="302"/>
      <c r="U105" s="302"/>
      <c r="V105" s="302"/>
      <c r="W105" s="302"/>
      <c r="X105" s="302"/>
      <c r="Y105" s="302"/>
      <c r="Z105" s="302"/>
      <c r="AA105" s="374"/>
      <c r="AB105" s="273">
        <f>AB88+AB97+AB104</f>
        <v>30061723.180754401</v>
      </c>
      <c r="AC105" s="302"/>
      <c r="AD105" s="302"/>
      <c r="AE105" s="302"/>
      <c r="AF105" s="302"/>
      <c r="AG105" s="302"/>
      <c r="AH105" s="302"/>
      <c r="AI105" s="302"/>
      <c r="AJ105" s="302"/>
      <c r="AK105" s="302"/>
      <c r="AL105" s="302"/>
      <c r="AM105" s="374"/>
      <c r="AN105" s="288">
        <f>AN88+AN97+AN104</f>
        <v>31050374.433325257</v>
      </c>
      <c r="AO105" s="302"/>
      <c r="AP105" s="302"/>
      <c r="AQ105" s="302"/>
      <c r="AR105" s="302"/>
      <c r="AS105" s="302"/>
      <c r="AT105" s="302"/>
      <c r="AU105" s="302"/>
      <c r="AV105" s="302"/>
      <c r="AW105" s="302"/>
      <c r="AX105" s="302"/>
      <c r="AY105" s="374"/>
      <c r="AZ105" s="299">
        <f>AZ88+AZ97+AZ104</f>
        <v>2491340.8690970787</v>
      </c>
      <c r="BA105" s="295">
        <f>BA88+BA97+BA104</f>
        <v>118204959.49504746</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4426447.7742549591</v>
      </c>
      <c r="E106" s="337"/>
      <c r="F106" s="337"/>
      <c r="G106" s="337"/>
      <c r="H106" s="337"/>
      <c r="I106" s="337"/>
      <c r="J106" s="337"/>
      <c r="K106" s="337"/>
      <c r="L106" s="337"/>
      <c r="M106" s="337"/>
      <c r="N106" s="337"/>
      <c r="O106" s="565"/>
      <c r="P106" s="343">
        <f>P17-P105</f>
        <v>4965501.2693883888</v>
      </c>
      <c r="Q106" s="337"/>
      <c r="R106" s="337"/>
      <c r="S106" s="337"/>
      <c r="T106" s="337"/>
      <c r="U106" s="337"/>
      <c r="V106" s="337"/>
      <c r="W106" s="337"/>
      <c r="X106" s="337"/>
      <c r="Y106" s="337"/>
      <c r="Z106" s="337"/>
      <c r="AA106" s="565"/>
      <c r="AB106" s="343">
        <f>AB17-AB105</f>
        <v>2666276.8921265006</v>
      </c>
      <c r="AC106" s="337"/>
      <c r="AD106" s="337"/>
      <c r="AE106" s="337"/>
      <c r="AF106" s="337"/>
      <c r="AG106" s="337"/>
      <c r="AH106" s="337"/>
      <c r="AI106" s="337"/>
      <c r="AJ106" s="337"/>
      <c r="AK106" s="337"/>
      <c r="AL106" s="337"/>
      <c r="AM106" s="565"/>
      <c r="AN106" s="343">
        <f>AN17-AN105</f>
        <v>291872.30232259631</v>
      </c>
      <c r="AO106" s="337"/>
      <c r="AP106" s="337"/>
      <c r="AQ106" s="337"/>
      <c r="AR106" s="337"/>
      <c r="AS106" s="337"/>
      <c r="AT106" s="337"/>
      <c r="AU106" s="337"/>
      <c r="AV106" s="337"/>
      <c r="AW106" s="337"/>
      <c r="AX106" s="337"/>
      <c r="AY106" s="565"/>
      <c r="AZ106" s="857">
        <f>AZ17-AZ105</f>
        <v>-889580.20284281904</v>
      </c>
      <c r="BA106" s="344">
        <f>BA17-BA105</f>
        <v>11460518.035249636</v>
      </c>
      <c r="BB106" s="337"/>
      <c r="BC106" s="337"/>
      <c r="BD106" s="337"/>
      <c r="BE106" s="337"/>
      <c r="BF106" s="337"/>
      <c r="BG106" s="337"/>
      <c r="BH106" s="337"/>
      <c r="BI106" s="337"/>
      <c r="BJ106" s="337"/>
      <c r="BK106" s="337"/>
      <c r="BL106" s="338"/>
    </row>
    <row r="107" spans="1:64" x14ac:dyDescent="0.25">
      <c r="A107" s="266"/>
      <c r="B107" s="126" t="s">
        <v>270</v>
      </c>
      <c r="C107" s="127" t="s">
        <v>26</v>
      </c>
      <c r="D107" s="257">
        <v>1216830.4931426882</v>
      </c>
      <c r="E107" s="339"/>
      <c r="F107" s="339"/>
      <c r="G107" s="339"/>
      <c r="H107" s="339"/>
      <c r="I107" s="339"/>
      <c r="J107" s="339"/>
      <c r="K107" s="339"/>
      <c r="L107" s="339"/>
      <c r="M107" s="339"/>
      <c r="N107" s="339"/>
      <c r="O107" s="376"/>
      <c r="P107" s="257">
        <v>1365016.298954868</v>
      </c>
      <c r="Q107" s="339"/>
      <c r="R107" s="339"/>
      <c r="S107" s="339"/>
      <c r="T107" s="339"/>
      <c r="U107" s="339"/>
      <c r="V107" s="339"/>
      <c r="W107" s="339"/>
      <c r="X107" s="339"/>
      <c r="Y107" s="339"/>
      <c r="Z107" s="339"/>
      <c r="AA107" s="376"/>
      <c r="AB107" s="257">
        <v>732959.51764557499</v>
      </c>
      <c r="AC107" s="339"/>
      <c r="AD107" s="339"/>
      <c r="AE107" s="339"/>
      <c r="AF107" s="339"/>
      <c r="AG107" s="339"/>
      <c r="AH107" s="339"/>
      <c r="AI107" s="339"/>
      <c r="AJ107" s="339"/>
      <c r="AK107" s="339"/>
      <c r="AL107" s="339"/>
      <c r="AM107" s="339"/>
      <c r="AN107" s="257">
        <v>80235.695908481721</v>
      </c>
      <c r="AO107" s="339"/>
      <c r="AP107" s="339"/>
      <c r="AQ107" s="339"/>
      <c r="AR107" s="339"/>
      <c r="AS107" s="339"/>
      <c r="AT107" s="339"/>
      <c r="AU107" s="339"/>
      <c r="AV107" s="339"/>
      <c r="AW107" s="339"/>
      <c r="AX107" s="339"/>
      <c r="AY107" s="376"/>
      <c r="AZ107" s="257">
        <v>-244545.59776149094</v>
      </c>
      <c r="BA107" s="295">
        <f>D107+P107+AB107+AN107+AZ107</f>
        <v>3150496.4078901224</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3209617.2811122709</v>
      </c>
      <c r="E108" s="341"/>
      <c r="F108" s="341"/>
      <c r="G108" s="341"/>
      <c r="H108" s="341"/>
      <c r="I108" s="341"/>
      <c r="J108" s="341"/>
      <c r="K108" s="341"/>
      <c r="L108" s="341"/>
      <c r="M108" s="341"/>
      <c r="N108" s="341"/>
      <c r="O108" s="1117"/>
      <c r="P108" s="556">
        <f>P106-P107</f>
        <v>3600484.9704335211</v>
      </c>
      <c r="Q108" s="341"/>
      <c r="R108" s="341"/>
      <c r="S108" s="341"/>
      <c r="T108" s="341"/>
      <c r="U108" s="341"/>
      <c r="V108" s="341"/>
      <c r="W108" s="341"/>
      <c r="X108" s="341"/>
      <c r="Y108" s="341"/>
      <c r="Z108" s="341"/>
      <c r="AA108" s="1117"/>
      <c r="AB108" s="556">
        <f>AB106-AB107</f>
        <v>1933317.3744809255</v>
      </c>
      <c r="AC108" s="341"/>
      <c r="AD108" s="341"/>
      <c r="AE108" s="341"/>
      <c r="AF108" s="341"/>
      <c r="AG108" s="341"/>
      <c r="AH108" s="341"/>
      <c r="AI108" s="341"/>
      <c r="AJ108" s="341"/>
      <c r="AK108" s="341"/>
      <c r="AL108" s="341"/>
      <c r="AM108" s="341"/>
      <c r="AN108" s="549">
        <f>AN106-AN107</f>
        <v>211636.60641411459</v>
      </c>
      <c r="AO108" s="341"/>
      <c r="AP108" s="341"/>
      <c r="AQ108" s="341"/>
      <c r="AR108" s="341"/>
      <c r="AS108" s="341"/>
      <c r="AT108" s="341"/>
      <c r="AU108" s="341"/>
      <c r="AV108" s="341"/>
      <c r="AW108" s="341"/>
      <c r="AX108" s="341"/>
      <c r="AY108" s="1117"/>
      <c r="AZ108" s="578">
        <f>AZ106-AZ107</f>
        <v>-645034.60508132807</v>
      </c>
      <c r="BA108" s="346">
        <f>BA106-BA107</f>
        <v>8310021.6273595132</v>
      </c>
      <c r="BB108" s="517"/>
      <c r="BC108" s="517"/>
      <c r="BD108" s="517"/>
      <c r="BE108" s="517"/>
      <c r="BF108" s="517"/>
      <c r="BG108" s="517"/>
      <c r="BH108" s="517"/>
      <c r="BI108" s="517"/>
      <c r="BJ108" s="341"/>
      <c r="BK108" s="517"/>
      <c r="BL108" s="474"/>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25431.656682031</v>
      </c>
      <c r="E9" s="736">
        <v>13841.591013827001</v>
      </c>
      <c r="F9" s="736">
        <v>1637.4516129029998</v>
      </c>
      <c r="G9" s="736">
        <v>7542.4850230419997</v>
      </c>
      <c r="H9" s="736">
        <v>1055.0967741939999</v>
      </c>
      <c r="I9" s="736">
        <v>38</v>
      </c>
      <c r="J9" s="736">
        <v>596</v>
      </c>
      <c r="K9" s="736">
        <v>0</v>
      </c>
      <c r="L9" s="736">
        <v>167</v>
      </c>
      <c r="M9" s="736">
        <v>554.03225806499995</v>
      </c>
      <c r="N9" s="736">
        <v>0</v>
      </c>
      <c r="O9" s="803">
        <v>0</v>
      </c>
      <c r="P9" s="735">
        <f>SUM(Q9:AA9)</f>
        <v>26132.644086023</v>
      </c>
      <c r="Q9" s="736">
        <v>14446.277419357</v>
      </c>
      <c r="R9" s="736">
        <v>1682.1333333329999</v>
      </c>
      <c r="S9" s="736">
        <v>7635.7</v>
      </c>
      <c r="T9" s="736">
        <v>1052.533333333</v>
      </c>
      <c r="U9" s="736">
        <v>39</v>
      </c>
      <c r="V9" s="736">
        <v>580</v>
      </c>
      <c r="W9" s="736">
        <v>0</v>
      </c>
      <c r="X9" s="736">
        <v>167</v>
      </c>
      <c r="Y9" s="736">
        <v>530</v>
      </c>
      <c r="Z9" s="736">
        <v>0</v>
      </c>
      <c r="AA9" s="737">
        <v>0</v>
      </c>
      <c r="AB9" s="741">
        <f>SUM(AC9:AM9)</f>
        <v>26767.550537631003</v>
      </c>
      <c r="AC9" s="736">
        <v>14930.981720426</v>
      </c>
      <c r="AD9" s="736">
        <v>1751.4537634409999</v>
      </c>
      <c r="AE9" s="736">
        <v>7666.5483870970002</v>
      </c>
      <c r="AF9" s="736">
        <v>1054</v>
      </c>
      <c r="AG9" s="736">
        <v>48</v>
      </c>
      <c r="AH9" s="736">
        <v>584.56666666699994</v>
      </c>
      <c r="AI9" s="736">
        <v>0</v>
      </c>
      <c r="AJ9" s="736">
        <v>167</v>
      </c>
      <c r="AK9" s="736">
        <v>565</v>
      </c>
      <c r="AL9" s="736">
        <v>0</v>
      </c>
      <c r="AM9" s="737">
        <v>0</v>
      </c>
      <c r="AN9" s="735">
        <f>SUM(AO9:AY9)</f>
        <v>27240.925806449999</v>
      </c>
      <c r="AO9" s="736">
        <v>15287.938709676</v>
      </c>
      <c r="AP9" s="736">
        <v>1782.5451612900001</v>
      </c>
      <c r="AQ9" s="736">
        <v>7708.925806452</v>
      </c>
      <c r="AR9" s="736">
        <v>1072.516129032</v>
      </c>
      <c r="AS9" s="736">
        <v>49</v>
      </c>
      <c r="AT9" s="736">
        <v>583</v>
      </c>
      <c r="AU9" s="736">
        <v>0</v>
      </c>
      <c r="AV9" s="736">
        <v>165</v>
      </c>
      <c r="AW9" s="736">
        <v>592</v>
      </c>
      <c r="AX9" s="736">
        <v>0</v>
      </c>
      <c r="AY9" s="737">
        <v>0</v>
      </c>
      <c r="AZ9" s="852"/>
      <c r="BA9" s="739">
        <f>AN9+AB9+P9+D9+AZ9</f>
        <v>105572.77711213499</v>
      </c>
      <c r="BB9" s="740">
        <f t="shared" ref="BB9:BL9" si="0">AO9+AC9+Q9+E9</f>
        <v>58506.788863285998</v>
      </c>
      <c r="BC9" s="740">
        <f t="shared" si="0"/>
        <v>6853.5838709669997</v>
      </c>
      <c r="BD9" s="740">
        <f t="shared" si="0"/>
        <v>30553.659216590997</v>
      </c>
      <c r="BE9" s="740">
        <f t="shared" si="0"/>
        <v>4234.1462365589996</v>
      </c>
      <c r="BF9" s="740">
        <f t="shared" si="0"/>
        <v>174</v>
      </c>
      <c r="BG9" s="740">
        <f t="shared" si="0"/>
        <v>2343.5666666669999</v>
      </c>
      <c r="BH9" s="740">
        <f t="shared" si="0"/>
        <v>0</v>
      </c>
      <c r="BI9" s="741">
        <f t="shared" si="0"/>
        <v>666</v>
      </c>
      <c r="BJ9" s="741">
        <f t="shared" si="0"/>
        <v>2241.032258065</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45567178.879999995</v>
      </c>
      <c r="E11" s="249">
        <v>17349327.009999998</v>
      </c>
      <c r="F11" s="249">
        <v>2052414.5999999996</v>
      </c>
      <c r="G11" s="249">
        <v>9453901.5800000001</v>
      </c>
      <c r="H11" s="249">
        <v>1322479.3999999999</v>
      </c>
      <c r="I11" s="249">
        <v>47629.960000000006</v>
      </c>
      <c r="J11" s="249">
        <v>747038.32000000007</v>
      </c>
      <c r="K11" s="249">
        <v>0</v>
      </c>
      <c r="L11" s="249">
        <v>209321.14</v>
      </c>
      <c r="M11" s="249">
        <v>14385066.869999999</v>
      </c>
      <c r="N11" s="249">
        <v>0</v>
      </c>
      <c r="O11" s="249">
        <v>0</v>
      </c>
      <c r="P11" s="269">
        <f t="shared" ref="P11:P16" si="2">SUM(Q11:AA11)</f>
        <v>45850959.380000003</v>
      </c>
      <c r="Q11" s="249">
        <v>18107253.07</v>
      </c>
      <c r="R11" s="249">
        <v>2108419.5700000003</v>
      </c>
      <c r="S11" s="249">
        <v>9570739.0899999999</v>
      </c>
      <c r="T11" s="249">
        <v>1319266.33</v>
      </c>
      <c r="U11" s="249">
        <v>48883.380000000005</v>
      </c>
      <c r="V11" s="249">
        <v>726983.60000000009</v>
      </c>
      <c r="W11" s="249">
        <v>0</v>
      </c>
      <c r="X11" s="249">
        <v>209321.14</v>
      </c>
      <c r="Y11" s="249">
        <v>13760093.199999999</v>
      </c>
      <c r="Z11" s="249">
        <v>0</v>
      </c>
      <c r="AA11" s="250">
        <v>0</v>
      </c>
      <c r="AB11" s="269">
        <f t="shared" ref="AB11:AB16" si="3">SUM(AC11:AM11)</f>
        <v>47511579.520000003</v>
      </c>
      <c r="AC11" s="249">
        <v>18714791.129999999</v>
      </c>
      <c r="AD11" s="249">
        <v>2195307.1800000002</v>
      </c>
      <c r="AE11" s="249">
        <v>9609405.0800000001</v>
      </c>
      <c r="AF11" s="249">
        <v>1321104.68</v>
      </c>
      <c r="AG11" s="249">
        <v>60164.160000000003</v>
      </c>
      <c r="AH11" s="249">
        <v>732707.55</v>
      </c>
      <c r="AI11" s="249">
        <v>0</v>
      </c>
      <c r="AJ11" s="251">
        <v>209321.14</v>
      </c>
      <c r="AK11" s="249">
        <v>14668778.600000001</v>
      </c>
      <c r="AL11" s="249">
        <v>0</v>
      </c>
      <c r="AM11" s="250">
        <v>0</v>
      </c>
      <c r="AN11" s="269">
        <f t="shared" ref="AN11:AN16" si="4">SUM(AO11:AY11)</f>
        <v>49128707.340000004</v>
      </c>
      <c r="AO11" s="249">
        <v>17421217.690000001</v>
      </c>
      <c r="AP11" s="249">
        <v>2031281.52</v>
      </c>
      <c r="AQ11" s="249">
        <v>8784629.3200000003</v>
      </c>
      <c r="AR11" s="249">
        <v>1222175.03</v>
      </c>
      <c r="AS11" s="249">
        <v>55837.46</v>
      </c>
      <c r="AT11" s="249">
        <v>664351.82000000007</v>
      </c>
      <c r="AU11" s="249">
        <v>0</v>
      </c>
      <c r="AV11" s="249">
        <v>188024.09999999998</v>
      </c>
      <c r="AW11" s="249">
        <v>18761190.399999999</v>
      </c>
      <c r="AX11" s="249">
        <v>0</v>
      </c>
      <c r="AY11" s="250">
        <v>0</v>
      </c>
      <c r="AZ11" s="853">
        <v>2343355.2244241489</v>
      </c>
      <c r="BA11" s="320">
        <f t="shared" ref="BA11:BA16" si="5">SUM(BB11:BL11)+AZ11</f>
        <v>190401780.34442416</v>
      </c>
      <c r="BB11" s="270">
        <f t="shared" ref="BB11:BL16" si="6">E11+Q11+AC11+AO11</f>
        <v>71592588.899999991</v>
      </c>
      <c r="BC11" s="270">
        <f t="shared" si="6"/>
        <v>8387422.8699999992</v>
      </c>
      <c r="BD11" s="270">
        <f t="shared" si="6"/>
        <v>37418675.07</v>
      </c>
      <c r="BE11" s="270">
        <f t="shared" si="6"/>
        <v>5185025.4400000004</v>
      </c>
      <c r="BF11" s="270">
        <f t="shared" si="6"/>
        <v>212514.96</v>
      </c>
      <c r="BG11" s="270">
        <f t="shared" si="6"/>
        <v>2871081.29</v>
      </c>
      <c r="BH11" s="270">
        <f t="shared" si="6"/>
        <v>0</v>
      </c>
      <c r="BI11" s="270">
        <f t="shared" si="6"/>
        <v>815987.52</v>
      </c>
      <c r="BJ11" s="270">
        <f t="shared" si="6"/>
        <v>61575129.07</v>
      </c>
      <c r="BK11" s="270">
        <f t="shared" si="6"/>
        <v>0</v>
      </c>
      <c r="BL11" s="294">
        <f t="shared" si="6"/>
        <v>0</v>
      </c>
    </row>
    <row r="12" spans="1:64" x14ac:dyDescent="0.25">
      <c r="A12" s="1529"/>
      <c r="B12" s="126" t="s">
        <v>1314</v>
      </c>
      <c r="C12" s="127" t="s">
        <v>1323</v>
      </c>
      <c r="D12" s="269">
        <f t="shared" si="1"/>
        <v>697083.68372169149</v>
      </c>
      <c r="E12" s="249">
        <v>265375.11183420609</v>
      </c>
      <c r="F12" s="249">
        <v>31089.995715003795</v>
      </c>
      <c r="G12" s="249">
        <v>138701.29903053516</v>
      </c>
      <c r="H12" s="249">
        <v>19219.541116541521</v>
      </c>
      <c r="I12" s="249">
        <v>787.7376994316495</v>
      </c>
      <c r="J12" s="249">
        <v>10642.351814977414</v>
      </c>
      <c r="K12" s="249">
        <v>0</v>
      </c>
      <c r="L12" s="249">
        <v>3024.6535668347165</v>
      </c>
      <c r="M12" s="249">
        <v>228242.99294416115</v>
      </c>
      <c r="N12" s="249">
        <v>0</v>
      </c>
      <c r="O12" s="249">
        <v>0</v>
      </c>
      <c r="P12" s="269">
        <f t="shared" si="2"/>
        <v>717693.60112375673</v>
      </c>
      <c r="Q12" s="249">
        <v>273221.17000941141</v>
      </c>
      <c r="R12" s="249">
        <v>32009.199906236321</v>
      </c>
      <c r="S12" s="249">
        <v>142802.1299398407</v>
      </c>
      <c r="T12" s="249">
        <v>19787.784448249833</v>
      </c>
      <c r="U12" s="249">
        <v>811.02788581659013</v>
      </c>
      <c r="V12" s="249">
        <v>10957.002691181215</v>
      </c>
      <c r="W12" s="249">
        <v>0</v>
      </c>
      <c r="X12" s="249">
        <v>3114.0802190976228</v>
      </c>
      <c r="Y12" s="249">
        <v>234991.20602392303</v>
      </c>
      <c r="Z12" s="249">
        <v>0</v>
      </c>
      <c r="AA12" s="250">
        <v>0</v>
      </c>
      <c r="AB12" s="269">
        <f t="shared" si="3"/>
        <v>739425.22247010318</v>
      </c>
      <c r="AC12" s="249">
        <v>281494.25339924986</v>
      </c>
      <c r="AD12" s="249">
        <v>32978.432195436973</v>
      </c>
      <c r="AE12" s="249">
        <v>147126.15039988831</v>
      </c>
      <c r="AF12" s="249">
        <v>20386.954676658119</v>
      </c>
      <c r="AG12" s="249">
        <v>835.58565098029931</v>
      </c>
      <c r="AH12" s="249">
        <v>11288.778581620831</v>
      </c>
      <c r="AI12" s="249">
        <v>0</v>
      </c>
      <c r="AJ12" s="249">
        <v>3208.3739567840307</v>
      </c>
      <c r="AK12" s="249">
        <v>242106.69360948473</v>
      </c>
      <c r="AL12" s="249">
        <v>0</v>
      </c>
      <c r="AM12" s="250">
        <v>0</v>
      </c>
      <c r="AN12" s="269">
        <f t="shared" si="4"/>
        <v>645640.25788693549</v>
      </c>
      <c r="AO12" s="249">
        <v>245790.94252594342</v>
      </c>
      <c r="AP12" s="249">
        <v>28795.614242425498</v>
      </c>
      <c r="AQ12" s="249">
        <v>128465.41178129296</v>
      </c>
      <c r="AR12" s="249">
        <v>17801.176204127951</v>
      </c>
      <c r="AS12" s="249">
        <v>729.60418280478154</v>
      </c>
      <c r="AT12" s="249">
        <v>9856.9668617990374</v>
      </c>
      <c r="AU12" s="249">
        <v>0</v>
      </c>
      <c r="AV12" s="249">
        <v>2801.439991370491</v>
      </c>
      <c r="AW12" s="249">
        <v>211399.10209717142</v>
      </c>
      <c r="AX12" s="249">
        <v>0</v>
      </c>
      <c r="AY12" s="250">
        <v>0</v>
      </c>
      <c r="AZ12" s="853"/>
      <c r="BA12" s="289">
        <f t="shared" si="5"/>
        <v>2799842.7652024869</v>
      </c>
      <c r="BB12" s="270">
        <f t="shared" si="6"/>
        <v>1065881.4777688109</v>
      </c>
      <c r="BC12" s="270">
        <f t="shared" si="6"/>
        <v>124873.24205910259</v>
      </c>
      <c r="BD12" s="270">
        <f t="shared" si="6"/>
        <v>557094.99115155719</v>
      </c>
      <c r="BE12" s="270">
        <f t="shared" si="6"/>
        <v>77195.456445577423</v>
      </c>
      <c r="BF12" s="270">
        <f t="shared" si="6"/>
        <v>3163.9554190333206</v>
      </c>
      <c r="BG12" s="270">
        <f t="shared" si="6"/>
        <v>42745.099949578493</v>
      </c>
      <c r="BH12" s="270">
        <f t="shared" si="6"/>
        <v>0</v>
      </c>
      <c r="BI12" s="270">
        <f t="shared" si="6"/>
        <v>12148.547734086862</v>
      </c>
      <c r="BJ12" s="270">
        <f t="shared" si="6"/>
        <v>916739.99467474036</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69">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69">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16824.183967068817</v>
      </c>
      <c r="E16" s="249">
        <v>6404.8546911086078</v>
      </c>
      <c r="F16" s="249">
        <v>750.36013560380025</v>
      </c>
      <c r="G16" s="249">
        <v>3347.5696331070694</v>
      </c>
      <c r="H16" s="249">
        <v>463.86553445200917</v>
      </c>
      <c r="I16" s="249">
        <v>19.012127643378996</v>
      </c>
      <c r="J16" s="249">
        <v>256.8542184512433</v>
      </c>
      <c r="K16" s="249">
        <v>0</v>
      </c>
      <c r="L16" s="249">
        <v>73.000314357371693</v>
      </c>
      <c r="M16" s="249">
        <v>5508.6673123453365</v>
      </c>
      <c r="N16" s="249">
        <v>0</v>
      </c>
      <c r="O16" s="249">
        <v>0</v>
      </c>
      <c r="P16" s="269">
        <f t="shared" si="2"/>
        <v>108023.67530797949</v>
      </c>
      <c r="Q16" s="249">
        <v>42595.478447956899</v>
      </c>
      <c r="R16" s="249">
        <v>4961.0813042615873</v>
      </c>
      <c r="S16" s="249">
        <v>22503.97466546061</v>
      </c>
      <c r="T16" s="249">
        <v>3102.6875910201625</v>
      </c>
      <c r="U16" s="249">
        <v>115.45891505244644</v>
      </c>
      <c r="V16" s="249">
        <v>1710.0760732605941</v>
      </c>
      <c r="W16" s="249">
        <v>0</v>
      </c>
      <c r="X16" s="249">
        <v>492.12530771007994</v>
      </c>
      <c r="Y16" s="249">
        <v>32542.793003257102</v>
      </c>
      <c r="Z16" s="249">
        <v>0</v>
      </c>
      <c r="AA16" s="250">
        <v>0</v>
      </c>
      <c r="AB16" s="269">
        <f t="shared" si="3"/>
        <v>2715.7414471271686</v>
      </c>
      <c r="AC16" s="249">
        <v>1033.8646665726501</v>
      </c>
      <c r="AD16" s="249">
        <v>121.12231562136412</v>
      </c>
      <c r="AE16" s="249">
        <v>540.36104322015774</v>
      </c>
      <c r="AF16" s="249">
        <v>74.87666922038504</v>
      </c>
      <c r="AG16" s="249">
        <v>3.0689169317370513</v>
      </c>
      <c r="AH16" s="249">
        <v>41.461128116695669</v>
      </c>
      <c r="AI16" s="249">
        <v>0</v>
      </c>
      <c r="AJ16" s="249">
        <v>11.783631214546617</v>
      </c>
      <c r="AK16" s="249">
        <v>889.20307622963264</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127563.60072217546</v>
      </c>
      <c r="BB16" s="270">
        <f t="shared" si="6"/>
        <v>50034.197805638156</v>
      </c>
      <c r="BC16" s="270">
        <f t="shared" si="6"/>
        <v>5832.5637554867517</v>
      </c>
      <c r="BD16" s="270">
        <f t="shared" si="6"/>
        <v>26391.905341787835</v>
      </c>
      <c r="BE16" s="270">
        <f t="shared" si="6"/>
        <v>3641.4297946925567</v>
      </c>
      <c r="BF16" s="270">
        <f t="shared" si="6"/>
        <v>137.5399596275625</v>
      </c>
      <c r="BG16" s="270">
        <f t="shared" si="6"/>
        <v>2008.3914198285329</v>
      </c>
      <c r="BH16" s="270">
        <f t="shared" si="6"/>
        <v>0</v>
      </c>
      <c r="BI16" s="270">
        <f t="shared" si="6"/>
        <v>576.9092532819983</v>
      </c>
      <c r="BJ16" s="270">
        <f t="shared" si="6"/>
        <v>38940.663391832073</v>
      </c>
      <c r="BK16" s="270">
        <f t="shared" si="6"/>
        <v>0</v>
      </c>
      <c r="BL16" s="290">
        <f t="shared" si="6"/>
        <v>0</v>
      </c>
    </row>
    <row r="17" spans="1:64" s="209" customFormat="1" x14ac:dyDescent="0.25">
      <c r="A17" s="1529"/>
      <c r="B17" s="128" t="s">
        <v>202</v>
      </c>
      <c r="C17" s="308" t="s">
        <v>14</v>
      </c>
      <c r="D17" s="271">
        <f>SUM(D11:D16)</f>
        <v>46281086.747688755</v>
      </c>
      <c r="E17" s="271">
        <f>SUM(E11:E16)</f>
        <v>17621106.97652531</v>
      </c>
      <c r="F17" s="271">
        <f>SUM(F11:F16)</f>
        <v>2084254.955850607</v>
      </c>
      <c r="G17" s="271">
        <f t="shared" ref="G17:O17" si="7">SUM(G11:G16)</f>
        <v>9595950.4486636426</v>
      </c>
      <c r="H17" s="271">
        <f t="shared" si="7"/>
        <v>1342162.8066509934</v>
      </c>
      <c r="I17" s="271">
        <f t="shared" si="7"/>
        <v>48436.709827075036</v>
      </c>
      <c r="J17" s="271">
        <f t="shared" si="7"/>
        <v>757937.52603342861</v>
      </c>
      <c r="K17" s="271">
        <f t="shared" si="7"/>
        <v>0</v>
      </c>
      <c r="L17" s="271">
        <f t="shared" si="7"/>
        <v>212418.7938811921</v>
      </c>
      <c r="M17" s="271">
        <f t="shared" si="7"/>
        <v>14618818.530256504</v>
      </c>
      <c r="N17" s="271">
        <f t="shared" si="7"/>
        <v>0</v>
      </c>
      <c r="O17" s="271">
        <f t="shared" si="7"/>
        <v>0</v>
      </c>
      <c r="P17" s="287">
        <f>SUM(P11:P16)</f>
        <v>46676676.656431742</v>
      </c>
      <c r="Q17" s="279">
        <f>SUM(Q11:Q16)</f>
        <v>18423069.718457367</v>
      </c>
      <c r="R17" s="279">
        <f>SUM(R11:R16)</f>
        <v>2145389.8512104983</v>
      </c>
      <c r="S17" s="279">
        <f t="shared" ref="S17:AA17" si="8">SUM(S11:S16)</f>
        <v>9736045.1946053021</v>
      </c>
      <c r="T17" s="279">
        <f t="shared" si="8"/>
        <v>1342156.8020392701</v>
      </c>
      <c r="U17" s="279">
        <f t="shared" si="8"/>
        <v>49809.866800869044</v>
      </c>
      <c r="V17" s="279">
        <f t="shared" si="8"/>
        <v>739650.67876444198</v>
      </c>
      <c r="W17" s="279">
        <f t="shared" si="8"/>
        <v>0</v>
      </c>
      <c r="X17" s="279">
        <f t="shared" si="8"/>
        <v>212927.34552680771</v>
      </c>
      <c r="Y17" s="271">
        <f t="shared" si="8"/>
        <v>14027627.199027179</v>
      </c>
      <c r="Z17" s="279">
        <f t="shared" si="8"/>
        <v>0</v>
      </c>
      <c r="AA17" s="280">
        <f t="shared" si="8"/>
        <v>0</v>
      </c>
      <c r="AB17" s="287">
        <f>SUM(AB11:AB16)</f>
        <v>48253720.483917236</v>
      </c>
      <c r="AC17" s="271">
        <f>SUM(AC11:AC16)</f>
        <v>18997319.248065822</v>
      </c>
      <c r="AD17" s="271">
        <f>SUM(AD11:AD16)</f>
        <v>2228406.7345110588</v>
      </c>
      <c r="AE17" s="271">
        <f t="shared" ref="AE17:AM17" si="9">SUM(AE11:AE16)</f>
        <v>9757071.5914431084</v>
      </c>
      <c r="AF17" s="271">
        <f t="shared" si="9"/>
        <v>1341566.5113458785</v>
      </c>
      <c r="AG17" s="271">
        <f t="shared" si="9"/>
        <v>61002.814567912035</v>
      </c>
      <c r="AH17" s="271">
        <f t="shared" si="9"/>
        <v>744037.78970973752</v>
      </c>
      <c r="AI17" s="271">
        <f t="shared" si="9"/>
        <v>0</v>
      </c>
      <c r="AJ17" s="271">
        <f t="shared" si="9"/>
        <v>212541.29758799859</v>
      </c>
      <c r="AK17" s="271">
        <f t="shared" si="9"/>
        <v>14911774.496685717</v>
      </c>
      <c r="AL17" s="271">
        <f t="shared" si="9"/>
        <v>0</v>
      </c>
      <c r="AM17" s="271">
        <f t="shared" si="9"/>
        <v>0</v>
      </c>
      <c r="AN17" s="287">
        <f>SUM(AN11:AN16)</f>
        <v>49774347.597886942</v>
      </c>
      <c r="AO17" s="271">
        <f>SUM(AO11:AO16)</f>
        <v>17667008.632525943</v>
      </c>
      <c r="AP17" s="271">
        <f t="shared" ref="AP17:AZ17" si="10">SUM(AP11:AP16)</f>
        <v>2060077.1342424254</v>
      </c>
      <c r="AQ17" s="271">
        <f t="shared" si="10"/>
        <v>8913094.7317812927</v>
      </c>
      <c r="AR17" s="271">
        <f t="shared" si="10"/>
        <v>1239976.206204128</v>
      </c>
      <c r="AS17" s="271">
        <f t="shared" si="10"/>
        <v>56567.064182804781</v>
      </c>
      <c r="AT17" s="271">
        <f t="shared" si="10"/>
        <v>674208.78686179908</v>
      </c>
      <c r="AU17" s="271">
        <f t="shared" si="10"/>
        <v>0</v>
      </c>
      <c r="AV17" s="271">
        <f t="shared" si="10"/>
        <v>190825.53999137046</v>
      </c>
      <c r="AW17" s="271">
        <f t="shared" si="10"/>
        <v>18972589.502097171</v>
      </c>
      <c r="AX17" s="271">
        <f t="shared" si="10"/>
        <v>0</v>
      </c>
      <c r="AY17" s="280">
        <f t="shared" si="10"/>
        <v>0</v>
      </c>
      <c r="AZ17" s="292">
        <f t="shared" si="10"/>
        <v>2343355.2244241489</v>
      </c>
      <c r="BA17" s="291">
        <f>SUM(BA11:BA16)</f>
        <v>193329186.71034881</v>
      </c>
      <c r="BB17" s="271">
        <f>SUM(BB11:BB16)</f>
        <v>72708504.575574443</v>
      </c>
      <c r="BC17" s="271">
        <f t="shared" ref="BC17:BL17" si="11">SUM(BC11:BC16)</f>
        <v>8518128.6758145876</v>
      </c>
      <c r="BD17" s="271">
        <f t="shared" si="11"/>
        <v>38002161.966493346</v>
      </c>
      <c r="BE17" s="271">
        <f t="shared" si="11"/>
        <v>5265862.3262402704</v>
      </c>
      <c r="BF17" s="271">
        <f t="shared" si="11"/>
        <v>215816.45537866087</v>
      </c>
      <c r="BG17" s="271">
        <f t="shared" si="11"/>
        <v>2915834.7813694067</v>
      </c>
      <c r="BH17" s="271">
        <f t="shared" si="11"/>
        <v>0</v>
      </c>
      <c r="BI17" s="271">
        <f t="shared" si="11"/>
        <v>828712.97698736889</v>
      </c>
      <c r="BJ17" s="271">
        <f>SUM(BJ11:BJ16)</f>
        <v>62530809.728066571</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2478592.89</v>
      </c>
      <c r="E20" s="251">
        <v>369774.67</v>
      </c>
      <c r="F20" s="251">
        <v>34584.769999999997</v>
      </c>
      <c r="G20" s="251">
        <v>1394307.34</v>
      </c>
      <c r="H20" s="251">
        <v>227515.90999999997</v>
      </c>
      <c r="I20" s="251">
        <v>0</v>
      </c>
      <c r="J20" s="251">
        <v>201362.58</v>
      </c>
      <c r="K20" s="251">
        <v>0</v>
      </c>
      <c r="L20" s="251">
        <v>5366.42</v>
      </c>
      <c r="M20" s="251">
        <v>245681.2</v>
      </c>
      <c r="N20" s="251">
        <v>0</v>
      </c>
      <c r="O20" s="252">
        <v>0</v>
      </c>
      <c r="P20" s="275">
        <f t="shared" ref="P20:P27" si="13">SUM(Q20:AA20)</f>
        <v>3841956.86</v>
      </c>
      <c r="Q20" s="251">
        <v>350118.34000000008</v>
      </c>
      <c r="R20" s="251">
        <v>127761.06999999999</v>
      </c>
      <c r="S20" s="251">
        <v>1968260.2799999998</v>
      </c>
      <c r="T20" s="251">
        <v>203056.92</v>
      </c>
      <c r="U20" s="251">
        <v>0</v>
      </c>
      <c r="V20" s="251">
        <v>322089.44</v>
      </c>
      <c r="W20" s="251">
        <v>0</v>
      </c>
      <c r="X20" s="251">
        <v>17229.12</v>
      </c>
      <c r="Y20" s="251">
        <v>853441.68999999983</v>
      </c>
      <c r="Z20" s="251">
        <v>0</v>
      </c>
      <c r="AA20" s="252">
        <v>0</v>
      </c>
      <c r="AB20" s="272">
        <f t="shared" ref="AB20:AB27" si="14">SUM(AC20:AM20)</f>
        <v>2373985.17</v>
      </c>
      <c r="AC20" s="251">
        <v>642923.03</v>
      </c>
      <c r="AD20" s="251">
        <v>206364.65</v>
      </c>
      <c r="AE20" s="251">
        <v>549156.93000000005</v>
      </c>
      <c r="AF20" s="251">
        <v>357881.25999999995</v>
      </c>
      <c r="AG20" s="251">
        <v>10678.15</v>
      </c>
      <c r="AH20" s="251">
        <v>205533.88999999996</v>
      </c>
      <c r="AI20" s="251">
        <v>0</v>
      </c>
      <c r="AJ20" s="251">
        <v>0</v>
      </c>
      <c r="AK20" s="251">
        <v>401447.26</v>
      </c>
      <c r="AL20" s="251">
        <v>0</v>
      </c>
      <c r="AM20" s="252">
        <v>0</v>
      </c>
      <c r="AN20" s="275">
        <f t="shared" ref="AN20:AN27" si="15">SUM(AO20:AY20)</f>
        <v>3418999.7800000003</v>
      </c>
      <c r="AO20" s="251">
        <v>1118190.1200000001</v>
      </c>
      <c r="AP20" s="251">
        <v>167370.34</v>
      </c>
      <c r="AQ20" s="251">
        <v>813457.87000000011</v>
      </c>
      <c r="AR20" s="251">
        <v>232177.09</v>
      </c>
      <c r="AS20" s="251">
        <v>0</v>
      </c>
      <c r="AT20" s="251">
        <v>86208.330000000016</v>
      </c>
      <c r="AU20" s="251">
        <v>0</v>
      </c>
      <c r="AV20" s="249">
        <v>0</v>
      </c>
      <c r="AW20" s="251">
        <v>1001596.03</v>
      </c>
      <c r="AX20" s="251">
        <v>0</v>
      </c>
      <c r="AY20" s="252">
        <v>0</v>
      </c>
      <c r="AZ20" s="854">
        <v>918798.89579686977</v>
      </c>
      <c r="BA20" s="293">
        <f t="shared" ref="BA20:BA27" si="16">SUM(BB20:BL20)+AZ20</f>
        <v>13032333.595796868</v>
      </c>
      <c r="BB20" s="270">
        <f t="shared" ref="BB20:BL27" si="17">E20+Q20+AC20+AO20</f>
        <v>2481006.16</v>
      </c>
      <c r="BC20" s="270">
        <f t="shared" si="17"/>
        <v>536080.82999999996</v>
      </c>
      <c r="BD20" s="270">
        <f t="shared" si="17"/>
        <v>4725182.42</v>
      </c>
      <c r="BE20" s="270">
        <f t="shared" si="17"/>
        <v>1020631.1799999998</v>
      </c>
      <c r="BF20" s="270">
        <f t="shared" si="17"/>
        <v>10678.15</v>
      </c>
      <c r="BG20" s="270">
        <f t="shared" si="17"/>
        <v>815194.24</v>
      </c>
      <c r="BH20" s="270">
        <f t="shared" si="17"/>
        <v>0</v>
      </c>
      <c r="BI20" s="270">
        <f t="shared" si="17"/>
        <v>22595.54</v>
      </c>
      <c r="BJ20" s="270">
        <f t="shared" si="17"/>
        <v>2502166.1799999997</v>
      </c>
      <c r="BK20" s="270">
        <f t="shared" si="17"/>
        <v>0</v>
      </c>
      <c r="BL20" s="294">
        <f t="shared" si="17"/>
        <v>0</v>
      </c>
    </row>
    <row r="21" spans="1:64" ht="24.75" x14ac:dyDescent="0.25">
      <c r="A21" s="1529"/>
      <c r="B21" s="126">
        <v>2.2000000000000002</v>
      </c>
      <c r="C21" s="127" t="s">
        <v>149</v>
      </c>
      <c r="D21" s="273">
        <f t="shared" si="12"/>
        <v>4328.6321343381796</v>
      </c>
      <c r="E21" s="253">
        <v>888.87093358983827</v>
      </c>
      <c r="F21" s="253">
        <v>195.51755246905267</v>
      </c>
      <c r="G21" s="253">
        <v>1684.5366008323476</v>
      </c>
      <c r="H21" s="253">
        <v>365.19955702664197</v>
      </c>
      <c r="I21" s="253">
        <v>3.8067809674484336</v>
      </c>
      <c r="J21" s="253">
        <v>290.61831100008811</v>
      </c>
      <c r="K21" s="253">
        <v>0</v>
      </c>
      <c r="L21" s="253">
        <v>8.0553533731236016</v>
      </c>
      <c r="M21" s="253">
        <v>892.02704507963938</v>
      </c>
      <c r="N21" s="253">
        <v>0</v>
      </c>
      <c r="O21" s="254">
        <v>0</v>
      </c>
      <c r="P21" s="288">
        <f t="shared" si="13"/>
        <v>25987.594055730144</v>
      </c>
      <c r="Q21" s="253">
        <v>5336.4703382451717</v>
      </c>
      <c r="R21" s="253">
        <v>1173.8190325827991</v>
      </c>
      <c r="S21" s="253">
        <v>10113.368841666146</v>
      </c>
      <c r="T21" s="253">
        <v>2192.5304675473199</v>
      </c>
      <c r="U21" s="253">
        <v>22.854582087570989</v>
      </c>
      <c r="V21" s="253">
        <v>1744.7707398186997</v>
      </c>
      <c r="W21" s="253">
        <v>0</v>
      </c>
      <c r="X21" s="253">
        <v>48.361525521086882</v>
      </c>
      <c r="Y21" s="253">
        <v>5355.4185282613498</v>
      </c>
      <c r="Z21" s="253">
        <v>0</v>
      </c>
      <c r="AA21" s="254">
        <v>0</v>
      </c>
      <c r="AB21" s="273">
        <f t="shared" si="14"/>
        <v>69037.924702732606</v>
      </c>
      <c r="AC21" s="253">
        <v>14176.719730193779</v>
      </c>
      <c r="AD21" s="253">
        <v>3118.3352261198343</v>
      </c>
      <c r="AE21" s="253">
        <v>26866.89637696408</v>
      </c>
      <c r="AF21" s="253">
        <v>5824.6158918125429</v>
      </c>
      <c r="AG21" s="253">
        <v>60.714851628453943</v>
      </c>
      <c r="AH21" s="253">
        <v>4635.1097643290532</v>
      </c>
      <c r="AI21" s="253">
        <v>0</v>
      </c>
      <c r="AJ21" s="253">
        <v>128.47589316171775</v>
      </c>
      <c r="AK21" s="253">
        <v>14227.056968523142</v>
      </c>
      <c r="AL21" s="253">
        <v>0</v>
      </c>
      <c r="AM21" s="254">
        <v>0</v>
      </c>
      <c r="AN21" s="288">
        <f t="shared" si="15"/>
        <v>367524.57124178729</v>
      </c>
      <c r="AO21" s="253">
        <v>75470.009605433937</v>
      </c>
      <c r="AP21" s="253">
        <v>16600.510833757595</v>
      </c>
      <c r="AQ21" s="253">
        <v>143026.38171785045</v>
      </c>
      <c r="AR21" s="253">
        <v>31007.442177672729</v>
      </c>
      <c r="AS21" s="253">
        <v>323.21654958253754</v>
      </c>
      <c r="AT21" s="253">
        <v>24675.085992644701</v>
      </c>
      <c r="AU21" s="253">
        <v>0</v>
      </c>
      <c r="AV21" s="253">
        <v>683.94361146399058</v>
      </c>
      <c r="AW21" s="253">
        <v>75737.9807533813</v>
      </c>
      <c r="AX21" s="253">
        <v>0</v>
      </c>
      <c r="AY21" s="254">
        <v>0</v>
      </c>
      <c r="AZ21" s="525">
        <v>-1780833.159140517</v>
      </c>
      <c r="BA21" s="295">
        <f t="shared" si="16"/>
        <v>-1313954.4370059287</v>
      </c>
      <c r="BB21" s="270">
        <f t="shared" si="17"/>
        <v>95872.070607462723</v>
      </c>
      <c r="BC21" s="270">
        <f t="shared" si="17"/>
        <v>21088.182644929278</v>
      </c>
      <c r="BD21" s="270">
        <f t="shared" si="17"/>
        <v>181691.18353731302</v>
      </c>
      <c r="BE21" s="270">
        <f t="shared" si="17"/>
        <v>39389.788094059229</v>
      </c>
      <c r="BF21" s="270">
        <f t="shared" si="17"/>
        <v>410.59276426601093</v>
      </c>
      <c r="BG21" s="270">
        <f t="shared" si="17"/>
        <v>31345.58480779254</v>
      </c>
      <c r="BH21" s="270">
        <f t="shared" si="17"/>
        <v>0</v>
      </c>
      <c r="BI21" s="270">
        <f t="shared" si="17"/>
        <v>868.83638351991885</v>
      </c>
      <c r="BJ21" s="270">
        <f t="shared" si="17"/>
        <v>96212.483295245431</v>
      </c>
      <c r="BK21" s="270">
        <f t="shared" si="17"/>
        <v>0</v>
      </c>
      <c r="BL21" s="290">
        <f t="shared" si="17"/>
        <v>0</v>
      </c>
    </row>
    <row r="22" spans="1:64" x14ac:dyDescent="0.25">
      <c r="A22" s="1529"/>
      <c r="B22" s="126">
        <v>2.2999999999999998</v>
      </c>
      <c r="C22" s="127" t="s">
        <v>150</v>
      </c>
      <c r="D22" s="273">
        <f t="shared" si="12"/>
        <v>332028.11000000004</v>
      </c>
      <c r="E22" s="253">
        <v>153478.66000000003</v>
      </c>
      <c r="F22" s="253">
        <v>31418.280000000002</v>
      </c>
      <c r="G22" s="253">
        <v>104737.56</v>
      </c>
      <c r="H22" s="253">
        <v>17560.53</v>
      </c>
      <c r="I22" s="253">
        <v>250.13000000000002</v>
      </c>
      <c r="J22" s="253">
        <v>7904.5099999999993</v>
      </c>
      <c r="K22" s="253">
        <v>0</v>
      </c>
      <c r="L22" s="253">
        <v>1961.34</v>
      </c>
      <c r="M22" s="253">
        <v>14717.1</v>
      </c>
      <c r="N22" s="253">
        <v>0</v>
      </c>
      <c r="O22" s="254">
        <v>0</v>
      </c>
      <c r="P22" s="288">
        <f t="shared" si="13"/>
        <v>407485.09</v>
      </c>
      <c r="Q22" s="253">
        <v>190286.79999999996</v>
      </c>
      <c r="R22" s="253">
        <v>34050.22</v>
      </c>
      <c r="S22" s="253">
        <v>125388.97</v>
      </c>
      <c r="T22" s="253">
        <v>18611.709999999995</v>
      </c>
      <c r="U22" s="253">
        <v>961.44</v>
      </c>
      <c r="V22" s="253">
        <v>11275.879999999997</v>
      </c>
      <c r="W22" s="253">
        <v>0</v>
      </c>
      <c r="X22" s="253">
        <v>1059.3900000000001</v>
      </c>
      <c r="Y22" s="253">
        <v>25850.680000000008</v>
      </c>
      <c r="Z22" s="253">
        <v>0</v>
      </c>
      <c r="AA22" s="254">
        <v>0</v>
      </c>
      <c r="AB22" s="273">
        <f t="shared" si="14"/>
        <v>348366.55999999994</v>
      </c>
      <c r="AC22" s="253">
        <v>156856.10999999996</v>
      </c>
      <c r="AD22" s="253">
        <v>30290.49</v>
      </c>
      <c r="AE22" s="253">
        <v>108114.48000000004</v>
      </c>
      <c r="AF22" s="253">
        <v>18264.95</v>
      </c>
      <c r="AG22" s="253">
        <v>0</v>
      </c>
      <c r="AH22" s="253">
        <v>11501.359999999999</v>
      </c>
      <c r="AI22" s="253">
        <v>0</v>
      </c>
      <c r="AJ22" s="253">
        <v>385.14</v>
      </c>
      <c r="AK22" s="253">
        <v>22954.03</v>
      </c>
      <c r="AL22" s="253">
        <v>0</v>
      </c>
      <c r="AM22" s="254">
        <v>0</v>
      </c>
      <c r="AN22" s="288">
        <f t="shared" si="15"/>
        <v>423286.11000000004</v>
      </c>
      <c r="AO22" s="253">
        <v>198170.59</v>
      </c>
      <c r="AP22" s="253">
        <v>25353.82</v>
      </c>
      <c r="AQ22" s="253">
        <v>144170.15</v>
      </c>
      <c r="AR22" s="253">
        <v>18296.210000000003</v>
      </c>
      <c r="AS22" s="253">
        <v>23.06</v>
      </c>
      <c r="AT22" s="253">
        <v>9573.7000000000025</v>
      </c>
      <c r="AU22" s="253">
        <v>0</v>
      </c>
      <c r="AV22" s="253">
        <v>2564.75</v>
      </c>
      <c r="AW22" s="253">
        <v>25133.830000000005</v>
      </c>
      <c r="AX22" s="253">
        <v>0</v>
      </c>
      <c r="AY22" s="254">
        <v>0</v>
      </c>
      <c r="AZ22" s="525">
        <v>14551.481680575891</v>
      </c>
      <c r="BA22" s="295">
        <f t="shared" si="16"/>
        <v>1525717.3516805756</v>
      </c>
      <c r="BB22" s="270">
        <f t="shared" si="17"/>
        <v>698792.15999999992</v>
      </c>
      <c r="BC22" s="270">
        <f t="shared" si="17"/>
        <v>121112.81</v>
      </c>
      <c r="BD22" s="270">
        <f t="shared" si="17"/>
        <v>482411.16000000003</v>
      </c>
      <c r="BE22" s="270">
        <f t="shared" si="17"/>
        <v>72733.399999999994</v>
      </c>
      <c r="BF22" s="270">
        <f t="shared" si="17"/>
        <v>1234.6300000000001</v>
      </c>
      <c r="BG22" s="270">
        <f t="shared" si="17"/>
        <v>40255.449999999997</v>
      </c>
      <c r="BH22" s="270">
        <f t="shared" si="17"/>
        <v>0</v>
      </c>
      <c r="BI22" s="270">
        <f t="shared" si="17"/>
        <v>5970.62</v>
      </c>
      <c r="BJ22" s="270">
        <f t="shared" si="17"/>
        <v>88655.640000000014</v>
      </c>
      <c r="BK22" s="270">
        <f t="shared" si="17"/>
        <v>0</v>
      </c>
      <c r="BL22" s="290">
        <f t="shared" si="17"/>
        <v>0</v>
      </c>
    </row>
    <row r="23" spans="1:64" x14ac:dyDescent="0.25">
      <c r="A23" s="1529"/>
      <c r="B23" s="126">
        <v>2.4</v>
      </c>
      <c r="C23" s="127" t="s">
        <v>151</v>
      </c>
      <c r="D23" s="273">
        <f t="shared" si="12"/>
        <v>1155263.5899999999</v>
      </c>
      <c r="E23" s="253">
        <v>490798.89999999991</v>
      </c>
      <c r="F23" s="253">
        <v>32322.010000000002</v>
      </c>
      <c r="G23" s="253">
        <v>442823.08999999997</v>
      </c>
      <c r="H23" s="253">
        <v>50286.429999999993</v>
      </c>
      <c r="I23" s="253">
        <v>2536.12</v>
      </c>
      <c r="J23" s="253">
        <v>47810.860000000008</v>
      </c>
      <c r="K23" s="253">
        <v>0</v>
      </c>
      <c r="L23" s="253">
        <v>4575.92</v>
      </c>
      <c r="M23" s="253">
        <v>84110.26</v>
      </c>
      <c r="N23" s="253">
        <v>0</v>
      </c>
      <c r="O23" s="254">
        <v>0</v>
      </c>
      <c r="P23" s="288">
        <f t="shared" si="13"/>
        <v>1215156.3000000003</v>
      </c>
      <c r="Q23" s="253">
        <v>499440.84999999992</v>
      </c>
      <c r="R23" s="253">
        <v>40656.000000000007</v>
      </c>
      <c r="S23" s="253">
        <v>461621.36999999988</v>
      </c>
      <c r="T23" s="253">
        <v>98343.400000000009</v>
      </c>
      <c r="U23" s="253">
        <v>4499.37</v>
      </c>
      <c r="V23" s="253">
        <v>29037.609999999997</v>
      </c>
      <c r="W23" s="253">
        <v>0</v>
      </c>
      <c r="X23" s="253">
        <v>6629.8499999999995</v>
      </c>
      <c r="Y23" s="253">
        <v>74927.849999999991</v>
      </c>
      <c r="Z23" s="253">
        <v>0</v>
      </c>
      <c r="AA23" s="254">
        <v>0</v>
      </c>
      <c r="AB23" s="273">
        <f t="shared" si="14"/>
        <v>1282810.9699999997</v>
      </c>
      <c r="AC23" s="253">
        <v>538017.19000000006</v>
      </c>
      <c r="AD23" s="253">
        <v>36732.85</v>
      </c>
      <c r="AE23" s="253">
        <v>486728.17</v>
      </c>
      <c r="AF23" s="253">
        <v>67811.029999999984</v>
      </c>
      <c r="AG23" s="253">
        <v>4610.2699999999995</v>
      </c>
      <c r="AH23" s="253">
        <v>35496.869999999995</v>
      </c>
      <c r="AI23" s="253">
        <v>0</v>
      </c>
      <c r="AJ23" s="253">
        <v>6210.7199999999993</v>
      </c>
      <c r="AK23" s="253">
        <v>107203.87</v>
      </c>
      <c r="AL23" s="253">
        <v>0</v>
      </c>
      <c r="AM23" s="254">
        <v>0</v>
      </c>
      <c r="AN23" s="288">
        <f t="shared" si="15"/>
        <v>1087454.6500000001</v>
      </c>
      <c r="AO23" s="253">
        <v>464236.3</v>
      </c>
      <c r="AP23" s="253">
        <v>38534.129999999997</v>
      </c>
      <c r="AQ23" s="253">
        <v>401230.74000000005</v>
      </c>
      <c r="AR23" s="253">
        <v>46876.770000000011</v>
      </c>
      <c r="AS23" s="253">
        <v>4841.7299999999996</v>
      </c>
      <c r="AT23" s="253">
        <v>31382.06</v>
      </c>
      <c r="AU23" s="253">
        <v>0</v>
      </c>
      <c r="AV23" s="253">
        <v>6916.46</v>
      </c>
      <c r="AW23" s="253">
        <v>93436.459999999992</v>
      </c>
      <c r="AX23" s="253">
        <v>0</v>
      </c>
      <c r="AY23" s="254">
        <v>0</v>
      </c>
      <c r="AZ23" s="525">
        <v>55759.777836020286</v>
      </c>
      <c r="BA23" s="295">
        <f t="shared" si="16"/>
        <v>4796445.2878360199</v>
      </c>
      <c r="BB23" s="270">
        <f t="shared" si="17"/>
        <v>1992493.24</v>
      </c>
      <c r="BC23" s="270">
        <f t="shared" si="17"/>
        <v>148244.99000000002</v>
      </c>
      <c r="BD23" s="270">
        <f t="shared" si="17"/>
        <v>1792403.3699999999</v>
      </c>
      <c r="BE23" s="270">
        <f t="shared" si="17"/>
        <v>263317.63</v>
      </c>
      <c r="BF23" s="270">
        <f t="shared" si="17"/>
        <v>16487.489999999998</v>
      </c>
      <c r="BG23" s="270">
        <f t="shared" si="17"/>
        <v>143727.4</v>
      </c>
      <c r="BH23" s="270">
        <f t="shared" si="17"/>
        <v>0</v>
      </c>
      <c r="BI23" s="270">
        <f t="shared" si="17"/>
        <v>24332.949999999997</v>
      </c>
      <c r="BJ23" s="270">
        <f t="shared" si="17"/>
        <v>359678.43999999994</v>
      </c>
      <c r="BK23" s="270">
        <f t="shared" si="17"/>
        <v>0</v>
      </c>
      <c r="BL23" s="290">
        <f t="shared" si="17"/>
        <v>0</v>
      </c>
    </row>
    <row r="24" spans="1:64" ht="24.75" x14ac:dyDescent="0.25">
      <c r="A24" s="1529"/>
      <c r="B24" s="126">
        <v>2.5</v>
      </c>
      <c r="C24" s="127" t="s">
        <v>152</v>
      </c>
      <c r="D24" s="273">
        <f t="shared" si="12"/>
        <v>20809.141972667607</v>
      </c>
      <c r="E24" s="253">
        <v>9355.9342045850372</v>
      </c>
      <c r="F24" s="253">
        <v>926.27581095426297</v>
      </c>
      <c r="G24" s="253">
        <v>7948.7761541291957</v>
      </c>
      <c r="H24" s="253">
        <v>996.54261072803649</v>
      </c>
      <c r="I24" s="253">
        <v>3.8033100019574904</v>
      </c>
      <c r="J24" s="253">
        <v>39.484204688470939</v>
      </c>
      <c r="K24" s="253">
        <v>0</v>
      </c>
      <c r="L24" s="253">
        <v>95.574378879800918</v>
      </c>
      <c r="M24" s="253">
        <v>1442.751298700844</v>
      </c>
      <c r="N24" s="253">
        <v>0</v>
      </c>
      <c r="O24" s="254">
        <v>0</v>
      </c>
      <c r="P24" s="288">
        <f t="shared" si="13"/>
        <v>28653.858230073198</v>
      </c>
      <c r="Q24" s="253">
        <v>12475.984092767694</v>
      </c>
      <c r="R24" s="253">
        <v>1321.9924491395607</v>
      </c>
      <c r="S24" s="253">
        <v>10597.256033444994</v>
      </c>
      <c r="T24" s="253">
        <v>1956.2483304230789</v>
      </c>
      <c r="U24" s="253">
        <v>23.462259926106025</v>
      </c>
      <c r="V24" s="253">
        <v>243.57432680998525</v>
      </c>
      <c r="W24" s="253">
        <v>0</v>
      </c>
      <c r="X24" s="253">
        <v>139.48294092954251</v>
      </c>
      <c r="Y24" s="253">
        <v>1895.8577966322382</v>
      </c>
      <c r="Z24" s="253">
        <v>0</v>
      </c>
      <c r="AA24" s="254">
        <v>0</v>
      </c>
      <c r="AB24" s="273">
        <f t="shared" si="14"/>
        <v>48902.307738350864</v>
      </c>
      <c r="AC24" s="253">
        <v>21239.726834399364</v>
      </c>
      <c r="AD24" s="253">
        <v>2093.8934339563948</v>
      </c>
      <c r="AE24" s="253">
        <v>18047.704067491875</v>
      </c>
      <c r="AF24" s="253">
        <v>2643.4030427759835</v>
      </c>
      <c r="AG24" s="253">
        <v>82.034356034221261</v>
      </c>
      <c r="AH24" s="253">
        <v>851.64272790674738</v>
      </c>
      <c r="AI24" s="253">
        <v>0</v>
      </c>
      <c r="AJ24" s="253">
        <v>223.63294605615937</v>
      </c>
      <c r="AK24" s="253">
        <v>3720.2703297301105</v>
      </c>
      <c r="AL24" s="253">
        <v>0</v>
      </c>
      <c r="AM24" s="254">
        <v>0</v>
      </c>
      <c r="AN24" s="288">
        <f t="shared" si="15"/>
        <v>114405.86009488426</v>
      </c>
      <c r="AO24" s="253">
        <v>49626.507812904885</v>
      </c>
      <c r="AP24" s="253">
        <v>4938.2868472346599</v>
      </c>
      <c r="AQ24" s="253">
        <v>41774.826629024086</v>
      </c>
      <c r="AR24" s="253">
        <v>5988.5287429627233</v>
      </c>
      <c r="AS24" s="253">
        <v>275.02406062459295</v>
      </c>
      <c r="AT24" s="253">
        <v>2855.1725466414509</v>
      </c>
      <c r="AU24" s="253">
        <v>0</v>
      </c>
      <c r="AV24" s="253">
        <v>582.79241679016286</v>
      </c>
      <c r="AW24" s="253">
        <v>8364.7210387017112</v>
      </c>
      <c r="AX24" s="253">
        <v>0</v>
      </c>
      <c r="AY24" s="254">
        <v>0</v>
      </c>
      <c r="AZ24" s="525">
        <v>-5047.8069122777752</v>
      </c>
      <c r="BA24" s="295">
        <f t="shared" si="16"/>
        <v>207723.36112369818</v>
      </c>
      <c r="BB24" s="270">
        <f t="shared" si="17"/>
        <v>92698.152944656991</v>
      </c>
      <c r="BC24" s="270">
        <f t="shared" si="17"/>
        <v>9280.448541284879</v>
      </c>
      <c r="BD24" s="270">
        <f t="shared" si="17"/>
        <v>78368.562884090148</v>
      </c>
      <c r="BE24" s="270">
        <f t="shared" si="17"/>
        <v>11584.722726889822</v>
      </c>
      <c r="BF24" s="270">
        <f t="shared" si="17"/>
        <v>384.32398658687771</v>
      </c>
      <c r="BG24" s="270">
        <f t="shared" si="17"/>
        <v>3989.8738060466544</v>
      </c>
      <c r="BH24" s="270">
        <f t="shared" si="17"/>
        <v>0</v>
      </c>
      <c r="BI24" s="270">
        <f t="shared" si="17"/>
        <v>1041.4826826556657</v>
      </c>
      <c r="BJ24" s="270">
        <f t="shared" si="17"/>
        <v>15423.600463764904</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88">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27157.802477409168</v>
      </c>
      <c r="E26" s="253">
        <v>5492.1043773932461</v>
      </c>
      <c r="F26" s="253">
        <v>642.54146020484029</v>
      </c>
      <c r="G26" s="253">
        <v>8377.262654406024</v>
      </c>
      <c r="H26" s="253">
        <v>1251.9533570674214</v>
      </c>
      <c r="I26" s="253">
        <v>62.524983679068946</v>
      </c>
      <c r="J26" s="253">
        <v>914.19559234262101</v>
      </c>
      <c r="K26" s="253">
        <v>0</v>
      </c>
      <c r="L26" s="253">
        <v>110.92449208835919</v>
      </c>
      <c r="M26" s="253">
        <v>10306.295560227592</v>
      </c>
      <c r="N26" s="253">
        <v>0</v>
      </c>
      <c r="O26" s="254">
        <v>0</v>
      </c>
      <c r="P26" s="288">
        <f t="shared" si="13"/>
        <v>28855.525937710983</v>
      </c>
      <c r="Q26" s="253">
        <v>5835.4338664298821</v>
      </c>
      <c r="R26" s="253">
        <v>682.70883796354337</v>
      </c>
      <c r="S26" s="253">
        <v>8900.9528665771268</v>
      </c>
      <c r="T26" s="253">
        <v>1330.2170747325383</v>
      </c>
      <c r="U26" s="253">
        <v>66.433625835784028</v>
      </c>
      <c r="V26" s="253">
        <v>971.34496242569855</v>
      </c>
      <c r="W26" s="253">
        <v>0</v>
      </c>
      <c r="X26" s="253">
        <v>117.8587465331774</v>
      </c>
      <c r="Y26" s="253">
        <v>10950.575957213232</v>
      </c>
      <c r="Z26" s="253">
        <v>0</v>
      </c>
      <c r="AA26" s="254">
        <v>0</v>
      </c>
      <c r="AB26" s="273">
        <f t="shared" si="14"/>
        <v>29140.201435283023</v>
      </c>
      <c r="AC26" s="253">
        <v>5893.0036034383374</v>
      </c>
      <c r="AD26" s="253">
        <v>689.44413291410638</v>
      </c>
      <c r="AE26" s="253">
        <v>8988.7656200728652</v>
      </c>
      <c r="AF26" s="253">
        <v>1343.3403915088727</v>
      </c>
      <c r="AG26" s="253">
        <v>67.089029779248492</v>
      </c>
      <c r="AH26" s="253">
        <v>980.92781013013962</v>
      </c>
      <c r="AI26" s="253">
        <v>0</v>
      </c>
      <c r="AJ26" s="253">
        <v>119.02148733315366</v>
      </c>
      <c r="AK26" s="253">
        <v>11058.6093601063</v>
      </c>
      <c r="AL26" s="253">
        <v>0</v>
      </c>
      <c r="AM26" s="254">
        <v>0</v>
      </c>
      <c r="AN26" s="288">
        <f t="shared" si="15"/>
        <v>30968.686929643271</v>
      </c>
      <c r="AO26" s="253">
        <v>6262.7770118696508</v>
      </c>
      <c r="AP26" s="253">
        <v>732.7052819149103</v>
      </c>
      <c r="AQ26" s="253">
        <v>9552.7914928867303</v>
      </c>
      <c r="AR26" s="253">
        <v>1427.632136207937</v>
      </c>
      <c r="AS26" s="253">
        <v>71.298723320815014</v>
      </c>
      <c r="AT26" s="253">
        <v>1042.478938245054</v>
      </c>
      <c r="AU26" s="253">
        <v>0</v>
      </c>
      <c r="AV26" s="253">
        <v>126.48983183273378</v>
      </c>
      <c r="AW26" s="253">
        <v>11752.513513365438</v>
      </c>
      <c r="AX26" s="253">
        <v>0</v>
      </c>
      <c r="AY26" s="254">
        <v>0</v>
      </c>
      <c r="AZ26" s="525"/>
      <c r="BA26" s="295">
        <f t="shared" si="16"/>
        <v>116122.21678004647</v>
      </c>
      <c r="BB26" s="270">
        <f t="shared" si="17"/>
        <v>23483.318859131115</v>
      </c>
      <c r="BC26" s="270">
        <f t="shared" si="17"/>
        <v>2747.3997129974005</v>
      </c>
      <c r="BD26" s="270">
        <f t="shared" si="17"/>
        <v>35819.772633942746</v>
      </c>
      <c r="BE26" s="270">
        <f t="shared" si="17"/>
        <v>5353.1429595167692</v>
      </c>
      <c r="BF26" s="270">
        <f t="shared" si="17"/>
        <v>267.34636261491653</v>
      </c>
      <c r="BG26" s="270">
        <f t="shared" si="17"/>
        <v>3908.9473031435132</v>
      </c>
      <c r="BH26" s="270">
        <f t="shared" si="17"/>
        <v>0</v>
      </c>
      <c r="BI26" s="270">
        <f t="shared" si="17"/>
        <v>474.29455778742403</v>
      </c>
      <c r="BJ26" s="270">
        <f t="shared" si="17"/>
        <v>44067.994390912565</v>
      </c>
      <c r="BK26" s="270">
        <f t="shared" si="17"/>
        <v>0</v>
      </c>
      <c r="BL26" s="290">
        <f t="shared" si="17"/>
        <v>0</v>
      </c>
    </row>
    <row r="27" spans="1:64" s="255" customFormat="1" x14ac:dyDescent="0.25">
      <c r="A27" s="1529"/>
      <c r="B27" s="126" t="s">
        <v>912</v>
      </c>
      <c r="C27" s="127" t="s">
        <v>24</v>
      </c>
      <c r="D27" s="273">
        <f t="shared" si="12"/>
        <v>63802.89</v>
      </c>
      <c r="E27" s="253">
        <v>63802.89</v>
      </c>
      <c r="F27" s="253">
        <v>0</v>
      </c>
      <c r="G27" s="253">
        <v>0</v>
      </c>
      <c r="H27" s="253">
        <v>0</v>
      </c>
      <c r="I27" s="253">
        <v>0</v>
      </c>
      <c r="J27" s="253">
        <v>0</v>
      </c>
      <c r="K27" s="253">
        <v>0</v>
      </c>
      <c r="L27" s="253">
        <v>0</v>
      </c>
      <c r="M27" s="253">
        <v>0</v>
      </c>
      <c r="N27" s="253">
        <v>0</v>
      </c>
      <c r="O27" s="254">
        <v>0</v>
      </c>
      <c r="P27" s="288">
        <f t="shared" si="13"/>
        <v>293178.2</v>
      </c>
      <c r="Q27" s="253">
        <v>293178.2</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82509.649999999994</v>
      </c>
      <c r="AO27" s="253">
        <v>0</v>
      </c>
      <c r="AP27" s="253">
        <v>0</v>
      </c>
      <c r="AQ27" s="253">
        <v>0</v>
      </c>
      <c r="AR27" s="253">
        <v>0</v>
      </c>
      <c r="AS27" s="253">
        <v>82509.649999999994</v>
      </c>
      <c r="AT27" s="253">
        <v>0</v>
      </c>
      <c r="AU27" s="253">
        <v>0</v>
      </c>
      <c r="AV27" s="253">
        <v>0</v>
      </c>
      <c r="AW27" s="253">
        <v>0</v>
      </c>
      <c r="AX27" s="253">
        <v>0</v>
      </c>
      <c r="AY27" s="254">
        <v>0</v>
      </c>
      <c r="AZ27" s="525">
        <v>311867.0464753522</v>
      </c>
      <c r="BA27" s="295">
        <f t="shared" si="16"/>
        <v>751357.78647535224</v>
      </c>
      <c r="BB27" s="270">
        <f t="shared" si="17"/>
        <v>356981.09</v>
      </c>
      <c r="BC27" s="270">
        <f t="shared" si="17"/>
        <v>0</v>
      </c>
      <c r="BD27" s="270">
        <f t="shared" si="17"/>
        <v>0</v>
      </c>
      <c r="BE27" s="270">
        <f t="shared" si="17"/>
        <v>0</v>
      </c>
      <c r="BF27" s="270">
        <f t="shared" si="17"/>
        <v>82509.649999999994</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4081983.056584415</v>
      </c>
      <c r="E28" s="274">
        <f t="shared" ref="E28:O28" si="18">SUM(E20:E27)</f>
        <v>1093592.0295155679</v>
      </c>
      <c r="F28" s="274">
        <f t="shared" si="18"/>
        <v>100089.39482362814</v>
      </c>
      <c r="G28" s="274">
        <f t="shared" si="18"/>
        <v>1959878.5654093679</v>
      </c>
      <c r="H28" s="274">
        <f t="shared" si="18"/>
        <v>297976.5655248221</v>
      </c>
      <c r="I28" s="274">
        <f t="shared" si="18"/>
        <v>2856.385074648475</v>
      </c>
      <c r="J28" s="274">
        <f t="shared" si="18"/>
        <v>258322.24810803117</v>
      </c>
      <c r="K28" s="274">
        <f t="shared" si="18"/>
        <v>0</v>
      </c>
      <c r="L28" s="274">
        <f t="shared" si="18"/>
        <v>12118.234224341284</v>
      </c>
      <c r="M28" s="274">
        <f>SUM(M20:M27)</f>
        <v>357149.63390400814</v>
      </c>
      <c r="N28" s="274">
        <f t="shared" si="18"/>
        <v>0</v>
      </c>
      <c r="O28" s="282">
        <f t="shared" si="18"/>
        <v>0</v>
      </c>
      <c r="P28" s="276">
        <f>SUM(P20:P27)</f>
        <v>5841273.4282235149</v>
      </c>
      <c r="Q28" s="274">
        <f t="shared" ref="Q28:AA28" si="19">SUM(Q20:Q27)</f>
        <v>1356672.0782974425</v>
      </c>
      <c r="R28" s="274">
        <f t="shared" si="19"/>
        <v>205645.8103196859</v>
      </c>
      <c r="S28" s="274">
        <f t="shared" si="19"/>
        <v>2584882.1977416878</v>
      </c>
      <c r="T28" s="274">
        <f t="shared" si="19"/>
        <v>325491.02587270294</v>
      </c>
      <c r="U28" s="274">
        <f t="shared" si="19"/>
        <v>5573.560467849461</v>
      </c>
      <c r="V28" s="274">
        <f t="shared" si="19"/>
        <v>365362.62002905435</v>
      </c>
      <c r="W28" s="274">
        <f t="shared" si="19"/>
        <v>0</v>
      </c>
      <c r="X28" s="274">
        <f t="shared" si="19"/>
        <v>25224.063212983801</v>
      </c>
      <c r="Y28" s="274">
        <f>SUM(Y20:Y27)</f>
        <v>972422.07228210662</v>
      </c>
      <c r="Z28" s="274">
        <f t="shared" si="19"/>
        <v>0</v>
      </c>
      <c r="AA28" s="282">
        <f t="shared" si="19"/>
        <v>0</v>
      </c>
      <c r="AB28" s="274">
        <f>SUM(AB20:AB27)</f>
        <v>4152243.1338763661</v>
      </c>
      <c r="AC28" s="274">
        <f t="shared" ref="AC28:AM28" si="20">SUM(AC20:AC27)</f>
        <v>1379105.7801680316</v>
      </c>
      <c r="AD28" s="274">
        <f t="shared" si="20"/>
        <v>279289.66279299033</v>
      </c>
      <c r="AE28" s="274">
        <f t="shared" si="20"/>
        <v>1197902.9460645288</v>
      </c>
      <c r="AF28" s="274">
        <f t="shared" si="20"/>
        <v>453768.59932609735</v>
      </c>
      <c r="AG28" s="274">
        <f t="shared" si="20"/>
        <v>15498.258237441922</v>
      </c>
      <c r="AH28" s="274">
        <f t="shared" si="20"/>
        <v>258999.80030236588</v>
      </c>
      <c r="AI28" s="274">
        <f t="shared" si="20"/>
        <v>0</v>
      </c>
      <c r="AJ28" s="274">
        <f t="shared" si="20"/>
        <v>7066.9903265510293</v>
      </c>
      <c r="AK28" s="274">
        <f>SUM(AK20:AK27)</f>
        <v>560611.09665835951</v>
      </c>
      <c r="AL28" s="274">
        <f t="shared" si="20"/>
        <v>0</v>
      </c>
      <c r="AM28" s="282">
        <f t="shared" si="20"/>
        <v>0</v>
      </c>
      <c r="AN28" s="276">
        <f>SUM(AN20:AN27)</f>
        <v>5525149.3082663156</v>
      </c>
      <c r="AO28" s="274">
        <f t="shared" ref="AO28:AY28" si="21">SUM(AO20:AO27)</f>
        <v>1911956.3044302089</v>
      </c>
      <c r="AP28" s="274">
        <f t="shared" si="21"/>
        <v>253529.79296290717</v>
      </c>
      <c r="AQ28" s="274">
        <f t="shared" si="21"/>
        <v>1553212.7598397613</v>
      </c>
      <c r="AR28" s="274">
        <f t="shared" si="21"/>
        <v>335773.67305684346</v>
      </c>
      <c r="AS28" s="274">
        <f t="shared" si="21"/>
        <v>88043.979333527939</v>
      </c>
      <c r="AT28" s="274">
        <f t="shared" si="21"/>
        <v>155736.82747753122</v>
      </c>
      <c r="AU28" s="274">
        <f t="shared" si="21"/>
        <v>0</v>
      </c>
      <c r="AV28" s="274">
        <f t="shared" si="21"/>
        <v>10874.435860086889</v>
      </c>
      <c r="AW28" s="274">
        <f>SUM(AW20:AW27)</f>
        <v>1216021.5353054486</v>
      </c>
      <c r="AX28" s="274">
        <f t="shared" si="21"/>
        <v>0</v>
      </c>
      <c r="AY28" s="282">
        <f t="shared" si="21"/>
        <v>0</v>
      </c>
      <c r="AZ28" s="292">
        <f>SUM(AZ20:AZ27)</f>
        <v>-484903.76426397666</v>
      </c>
      <c r="BA28" s="296">
        <f>SUM(BA20:BA27)</f>
        <v>19115745.162686635</v>
      </c>
      <c r="BB28" s="279">
        <f t="shared" ref="BB28:BL28" si="22">SUM(BB20:BB27)</f>
        <v>5741326.1924112514</v>
      </c>
      <c r="BC28" s="279">
        <f t="shared" si="22"/>
        <v>838554.66089921142</v>
      </c>
      <c r="BD28" s="279">
        <f t="shared" si="22"/>
        <v>7295876.4690553462</v>
      </c>
      <c r="BE28" s="279">
        <f t="shared" si="22"/>
        <v>1413009.8637804657</v>
      </c>
      <c r="BF28" s="279">
        <f t="shared" si="22"/>
        <v>111972.18311346779</v>
      </c>
      <c r="BG28" s="279">
        <f t="shared" si="22"/>
        <v>1038421.4959169828</v>
      </c>
      <c r="BH28" s="279">
        <f t="shared" si="22"/>
        <v>0</v>
      </c>
      <c r="BI28" s="279">
        <f t="shared" si="22"/>
        <v>55283.723623963007</v>
      </c>
      <c r="BJ28" s="279">
        <f>SUM(BJ20:BJ27)</f>
        <v>3106204.3381499224</v>
      </c>
      <c r="BK28" s="279">
        <f t="shared" si="22"/>
        <v>0</v>
      </c>
      <c r="BL28" s="292">
        <f t="shared" si="22"/>
        <v>0</v>
      </c>
    </row>
    <row r="29" spans="1:64" ht="14.85" customHeight="1" x14ac:dyDescent="0.25">
      <c r="A29" s="1528" t="s">
        <v>53</v>
      </c>
      <c r="B29" s="124">
        <v>3.1</v>
      </c>
      <c r="C29" s="131" t="s">
        <v>33</v>
      </c>
      <c r="D29" s="272">
        <f t="shared" ref="D29:D35" si="23">SUM(E29:O29)</f>
        <v>652786.8899999999</v>
      </c>
      <c r="E29" s="251">
        <v>343974.97999999992</v>
      </c>
      <c r="F29" s="251">
        <v>36859.650000000023</v>
      </c>
      <c r="G29" s="251">
        <v>193951.24000000005</v>
      </c>
      <c r="H29" s="251">
        <v>29267.350000000006</v>
      </c>
      <c r="I29" s="251">
        <v>399.25</v>
      </c>
      <c r="J29" s="251">
        <v>18867.339999999993</v>
      </c>
      <c r="K29" s="251">
        <v>0</v>
      </c>
      <c r="L29" s="251">
        <v>3618.9699999999993</v>
      </c>
      <c r="M29" s="251">
        <v>25848.110000000004</v>
      </c>
      <c r="N29" s="251">
        <v>0</v>
      </c>
      <c r="O29" s="252">
        <v>0</v>
      </c>
      <c r="P29" s="272">
        <f t="shared" ref="P29:P35" si="24">SUM(Q29:AA29)</f>
        <v>700053.53999999992</v>
      </c>
      <c r="Q29" s="251">
        <v>377360.03999999992</v>
      </c>
      <c r="R29" s="251">
        <v>38981.040000000008</v>
      </c>
      <c r="S29" s="251">
        <v>205722.44999999995</v>
      </c>
      <c r="T29" s="251">
        <v>30407.899999999998</v>
      </c>
      <c r="U29" s="251">
        <v>439.81</v>
      </c>
      <c r="V29" s="251">
        <v>20275.639999999996</v>
      </c>
      <c r="W29" s="251">
        <v>0</v>
      </c>
      <c r="X29" s="251">
        <v>4220.47</v>
      </c>
      <c r="Y29" s="251">
        <v>22646.19</v>
      </c>
      <c r="Z29" s="251">
        <v>0</v>
      </c>
      <c r="AA29" s="252">
        <v>0</v>
      </c>
      <c r="AB29" s="272">
        <f t="shared" ref="AB29:AB35" si="25">SUM(AC29:AM29)</f>
        <v>797424.01</v>
      </c>
      <c r="AC29" s="251">
        <v>414736.89000000007</v>
      </c>
      <c r="AD29" s="251">
        <v>45210.029999999992</v>
      </c>
      <c r="AE29" s="251">
        <v>234691.23</v>
      </c>
      <c r="AF29" s="251">
        <v>35136.020000000004</v>
      </c>
      <c r="AG29" s="251">
        <v>503.05</v>
      </c>
      <c r="AH29" s="251">
        <v>21751.020000000004</v>
      </c>
      <c r="AI29" s="251">
        <v>0</v>
      </c>
      <c r="AJ29" s="251">
        <v>4906.07</v>
      </c>
      <c r="AK29" s="251">
        <v>40489.699999999997</v>
      </c>
      <c r="AL29" s="251">
        <v>0</v>
      </c>
      <c r="AM29" s="252">
        <v>0</v>
      </c>
      <c r="AN29" s="275">
        <f t="shared" ref="AN29:AN35" si="26">SUM(AO29:AY29)</f>
        <v>762792.32999999984</v>
      </c>
      <c r="AO29" s="251">
        <v>393623.88999999984</v>
      </c>
      <c r="AP29" s="251">
        <v>42350.500000000007</v>
      </c>
      <c r="AQ29" s="251">
        <v>226484.64000000004</v>
      </c>
      <c r="AR29" s="251">
        <v>25058.69</v>
      </c>
      <c r="AS29" s="251">
        <v>259.39</v>
      </c>
      <c r="AT29" s="251">
        <v>23128.59</v>
      </c>
      <c r="AU29" s="251">
        <v>0</v>
      </c>
      <c r="AV29" s="249">
        <v>4689.22</v>
      </c>
      <c r="AW29" s="251">
        <v>47197.410000000018</v>
      </c>
      <c r="AX29" s="251">
        <v>0</v>
      </c>
      <c r="AY29" s="252">
        <v>0</v>
      </c>
      <c r="AZ29" s="854">
        <v>30526.514538531643</v>
      </c>
      <c r="BA29" s="293">
        <f t="shared" ref="BA29:BA35" si="27">SUM(BB29:BL29)+AZ29</f>
        <v>2943583.2845385317</v>
      </c>
      <c r="BB29" s="270">
        <f t="shared" ref="BB29:BL35" si="28">E29+Q29+AC29+AO29</f>
        <v>1529695.7999999998</v>
      </c>
      <c r="BC29" s="270">
        <f t="shared" si="28"/>
        <v>163401.22000000003</v>
      </c>
      <c r="BD29" s="270">
        <f t="shared" si="28"/>
        <v>860849.56</v>
      </c>
      <c r="BE29" s="270">
        <f t="shared" si="28"/>
        <v>119869.96</v>
      </c>
      <c r="BF29" s="270">
        <f t="shared" si="28"/>
        <v>1601.5</v>
      </c>
      <c r="BG29" s="270">
        <f t="shared" si="28"/>
        <v>84022.59</v>
      </c>
      <c r="BH29" s="270">
        <f t="shared" si="28"/>
        <v>0</v>
      </c>
      <c r="BI29" s="270">
        <f t="shared" si="28"/>
        <v>17434.73</v>
      </c>
      <c r="BJ29" s="270">
        <f t="shared" si="28"/>
        <v>136181.41000000003</v>
      </c>
      <c r="BK29" s="270">
        <f t="shared" si="28"/>
        <v>0</v>
      </c>
      <c r="BL29" s="294">
        <f t="shared" si="28"/>
        <v>0</v>
      </c>
    </row>
    <row r="30" spans="1:64" x14ac:dyDescent="0.25">
      <c r="A30" s="1529"/>
      <c r="B30" s="126">
        <v>3.2</v>
      </c>
      <c r="C30" s="131" t="s">
        <v>34</v>
      </c>
      <c r="D30" s="273">
        <f t="shared" si="23"/>
        <v>1525555.7099999995</v>
      </c>
      <c r="E30" s="253">
        <v>458267.93999999983</v>
      </c>
      <c r="F30" s="253">
        <v>65545.119999999995</v>
      </c>
      <c r="G30" s="253">
        <v>657330.46</v>
      </c>
      <c r="H30" s="253">
        <v>67763.42</v>
      </c>
      <c r="I30" s="253">
        <v>647.89</v>
      </c>
      <c r="J30" s="253">
        <v>73892.739999999991</v>
      </c>
      <c r="K30" s="253">
        <v>0</v>
      </c>
      <c r="L30" s="253">
        <v>7392.7199999999993</v>
      </c>
      <c r="M30" s="253">
        <v>194715.42</v>
      </c>
      <c r="N30" s="253">
        <v>0</v>
      </c>
      <c r="O30" s="254">
        <v>0</v>
      </c>
      <c r="P30" s="273">
        <f t="shared" si="24"/>
        <v>1765999.22</v>
      </c>
      <c r="Q30" s="253">
        <v>552563.54</v>
      </c>
      <c r="R30" s="253">
        <v>90257.670000000013</v>
      </c>
      <c r="S30" s="253">
        <v>694183.81</v>
      </c>
      <c r="T30" s="253">
        <v>69285.299999999988</v>
      </c>
      <c r="U30" s="253">
        <v>1745.3</v>
      </c>
      <c r="V30" s="253">
        <v>84367.45</v>
      </c>
      <c r="W30" s="253">
        <v>0</v>
      </c>
      <c r="X30" s="253">
        <v>11479.74</v>
      </c>
      <c r="Y30" s="253">
        <v>262116.40999999995</v>
      </c>
      <c r="Z30" s="253">
        <v>0</v>
      </c>
      <c r="AA30" s="254">
        <v>0</v>
      </c>
      <c r="AB30" s="273">
        <f t="shared" si="25"/>
        <v>1661552.53</v>
      </c>
      <c r="AC30" s="253">
        <v>640023.14999999979</v>
      </c>
      <c r="AD30" s="253">
        <v>59305.259999999995</v>
      </c>
      <c r="AE30" s="253">
        <v>593729.49</v>
      </c>
      <c r="AF30" s="253">
        <v>80938.049999999974</v>
      </c>
      <c r="AG30" s="253">
        <v>500.17999999999995</v>
      </c>
      <c r="AH30" s="253">
        <v>68933.890000000014</v>
      </c>
      <c r="AI30" s="253">
        <v>0</v>
      </c>
      <c r="AJ30" s="253">
        <v>5748.6</v>
      </c>
      <c r="AK30" s="253">
        <v>212373.91</v>
      </c>
      <c r="AL30" s="253">
        <v>0</v>
      </c>
      <c r="AM30" s="254">
        <v>0</v>
      </c>
      <c r="AN30" s="288">
        <f t="shared" si="26"/>
        <v>1716162.6600000004</v>
      </c>
      <c r="AO30" s="253">
        <v>662083.46999999986</v>
      </c>
      <c r="AP30" s="253">
        <v>64446.38</v>
      </c>
      <c r="AQ30" s="253">
        <v>549850.08000000019</v>
      </c>
      <c r="AR30" s="253">
        <v>71492</v>
      </c>
      <c r="AS30" s="253">
        <v>4035.8300000000004</v>
      </c>
      <c r="AT30" s="253">
        <v>60980.259999999995</v>
      </c>
      <c r="AU30" s="253">
        <v>0</v>
      </c>
      <c r="AV30" s="253">
        <v>7245.85</v>
      </c>
      <c r="AW30" s="253">
        <v>296028.79000000004</v>
      </c>
      <c r="AX30" s="253">
        <v>0</v>
      </c>
      <c r="AY30" s="254">
        <v>0</v>
      </c>
      <c r="AZ30" s="525">
        <v>96991.35030393333</v>
      </c>
      <c r="BA30" s="295">
        <f t="shared" si="27"/>
        <v>6766261.4703039331</v>
      </c>
      <c r="BB30" s="270">
        <f t="shared" si="28"/>
        <v>2312938.0999999996</v>
      </c>
      <c r="BC30" s="270">
        <f t="shared" si="28"/>
        <v>279554.43</v>
      </c>
      <c r="BD30" s="270">
        <f t="shared" si="28"/>
        <v>2495093.8400000003</v>
      </c>
      <c r="BE30" s="270">
        <f t="shared" si="28"/>
        <v>289478.76999999996</v>
      </c>
      <c r="BF30" s="270">
        <f t="shared" si="28"/>
        <v>6929.2000000000007</v>
      </c>
      <c r="BG30" s="270">
        <f t="shared" si="28"/>
        <v>288174.34000000003</v>
      </c>
      <c r="BH30" s="270">
        <f t="shared" si="28"/>
        <v>0</v>
      </c>
      <c r="BI30" s="270">
        <f t="shared" si="28"/>
        <v>31866.909999999996</v>
      </c>
      <c r="BJ30" s="270">
        <f t="shared" si="28"/>
        <v>965234.53</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 t="shared" si="26"/>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117000.7941520664</v>
      </c>
      <c r="E33" s="253">
        <v>54686.491062664056</v>
      </c>
      <c r="F33" s="253">
        <v>13410.185659910871</v>
      </c>
      <c r="G33" s="253">
        <v>39492.381622306326</v>
      </c>
      <c r="H33" s="253">
        <v>6336.0051512422924</v>
      </c>
      <c r="I33" s="253">
        <v>0</v>
      </c>
      <c r="J33" s="253">
        <v>0</v>
      </c>
      <c r="K33" s="253">
        <v>0</v>
      </c>
      <c r="L33" s="253">
        <v>1845.4383935657161</v>
      </c>
      <c r="M33" s="253">
        <v>1230.2922623771442</v>
      </c>
      <c r="N33" s="253">
        <v>0</v>
      </c>
      <c r="O33" s="254">
        <v>0</v>
      </c>
      <c r="P33" s="273">
        <f t="shared" si="24"/>
        <v>79116.742077934599</v>
      </c>
      <c r="Q33" s="253">
        <v>38955.545780136243</v>
      </c>
      <c r="R33" s="253">
        <v>7771.5580665516463</v>
      </c>
      <c r="S33" s="253">
        <v>26573.189112255212</v>
      </c>
      <c r="T33" s="253">
        <v>3861.3401714313213</v>
      </c>
      <c r="U33" s="253">
        <v>0</v>
      </c>
      <c r="V33" s="253">
        <v>0</v>
      </c>
      <c r="W33" s="253">
        <v>0</v>
      </c>
      <c r="X33" s="253">
        <v>1466.331710670122</v>
      </c>
      <c r="Y33" s="253">
        <v>488.77723689004068</v>
      </c>
      <c r="Z33" s="253">
        <v>0</v>
      </c>
      <c r="AA33" s="254">
        <v>0</v>
      </c>
      <c r="AB33" s="273">
        <f t="shared" si="25"/>
        <v>70746.4857346598</v>
      </c>
      <c r="AC33" s="253">
        <v>34050.955404678374</v>
      </c>
      <c r="AD33" s="253">
        <v>4977.0571575579097</v>
      </c>
      <c r="AE33" s="253">
        <v>23439.803841040059</v>
      </c>
      <c r="AF33" s="253">
        <v>2858.1120310728593</v>
      </c>
      <c r="AG33" s="253">
        <v>1971.1117455674892</v>
      </c>
      <c r="AH33" s="253">
        <v>0</v>
      </c>
      <c r="AI33" s="253">
        <v>0</v>
      </c>
      <c r="AJ33" s="253">
        <v>2463.8896819593615</v>
      </c>
      <c r="AK33" s="253">
        <v>985.55587278374458</v>
      </c>
      <c r="AL33" s="253">
        <v>0</v>
      </c>
      <c r="AM33" s="254">
        <v>0</v>
      </c>
      <c r="AN33" s="288">
        <f t="shared" si="26"/>
        <v>32958.619056899486</v>
      </c>
      <c r="AO33" s="253">
        <v>15833.413890971038</v>
      </c>
      <c r="AP33" s="253">
        <v>2179.8977764906303</v>
      </c>
      <c r="AQ33" s="253">
        <v>11635.092247359455</v>
      </c>
      <c r="AR33" s="253">
        <v>1291.7912749574105</v>
      </c>
      <c r="AS33" s="253">
        <v>538.24636456558767</v>
      </c>
      <c r="AT33" s="253">
        <v>0</v>
      </c>
      <c r="AU33" s="253">
        <v>0</v>
      </c>
      <c r="AV33" s="253">
        <v>807.36954684838156</v>
      </c>
      <c r="AW33" s="253">
        <v>672.80795570698467</v>
      </c>
      <c r="AX33" s="253">
        <v>0</v>
      </c>
      <c r="AY33" s="254">
        <v>0</v>
      </c>
      <c r="AZ33" s="525">
        <v>0</v>
      </c>
      <c r="BA33" s="295">
        <f t="shared" si="27"/>
        <v>299822.64102156035</v>
      </c>
      <c r="BB33" s="270">
        <f t="shared" si="28"/>
        <v>143526.4061384497</v>
      </c>
      <c r="BC33" s="270">
        <f t="shared" si="28"/>
        <v>28338.698660511058</v>
      </c>
      <c r="BD33" s="270">
        <f t="shared" si="28"/>
        <v>101140.46682296105</v>
      </c>
      <c r="BE33" s="270">
        <f t="shared" si="28"/>
        <v>14347.248628703881</v>
      </c>
      <c r="BF33" s="270">
        <f t="shared" si="28"/>
        <v>2509.3581101330769</v>
      </c>
      <c r="BG33" s="270">
        <f t="shared" si="28"/>
        <v>0</v>
      </c>
      <c r="BH33" s="270">
        <f t="shared" si="28"/>
        <v>0</v>
      </c>
      <c r="BI33" s="270">
        <f t="shared" si="28"/>
        <v>6583.0293330435816</v>
      </c>
      <c r="BJ33" s="270">
        <f t="shared" si="28"/>
        <v>3377.433327757914</v>
      </c>
      <c r="BK33" s="270">
        <f t="shared" si="28"/>
        <v>0</v>
      </c>
      <c r="BL33" s="290">
        <f t="shared" si="28"/>
        <v>0</v>
      </c>
    </row>
    <row r="34" spans="1:64" s="255" customFormat="1" x14ac:dyDescent="0.25">
      <c r="A34" s="1529"/>
      <c r="B34" s="126" t="s">
        <v>42</v>
      </c>
      <c r="C34" s="131" t="s">
        <v>155</v>
      </c>
      <c r="D34" s="273">
        <f t="shared" si="23"/>
        <v>32171.463809364708</v>
      </c>
      <c r="E34" s="253">
        <v>12442.240457961465</v>
      </c>
      <c r="F34" s="253">
        <v>1569.5236641172896</v>
      </c>
      <c r="G34" s="253">
        <v>12918.950161158717</v>
      </c>
      <c r="H34" s="253">
        <v>1483.0822585552139</v>
      </c>
      <c r="I34" s="253">
        <v>3.3557282665645429</v>
      </c>
      <c r="J34" s="253">
        <v>146.41140337012723</v>
      </c>
      <c r="K34" s="253">
        <v>0</v>
      </c>
      <c r="L34" s="253">
        <v>169.42948406830291</v>
      </c>
      <c r="M34" s="253">
        <v>3438.4706518670296</v>
      </c>
      <c r="N34" s="253">
        <v>0</v>
      </c>
      <c r="O34" s="254">
        <v>0</v>
      </c>
      <c r="P34" s="273">
        <f t="shared" si="24"/>
        <v>44229.222908857162</v>
      </c>
      <c r="Q34" s="253">
        <v>17527.710422436227</v>
      </c>
      <c r="R34" s="253">
        <v>2305.335697138034</v>
      </c>
      <c r="S34" s="253">
        <v>16441.841462889359</v>
      </c>
      <c r="T34" s="253">
        <v>1875.3378911001887</v>
      </c>
      <c r="U34" s="253">
        <v>12.234009245367281</v>
      </c>
      <c r="V34" s="253">
        <v>533.77339288889743</v>
      </c>
      <c r="W34" s="253">
        <v>0</v>
      </c>
      <c r="X34" s="253">
        <v>273.5900765626169</v>
      </c>
      <c r="Y34" s="253">
        <v>5259.3999565964805</v>
      </c>
      <c r="Z34" s="253">
        <v>0</v>
      </c>
      <c r="AA34" s="254">
        <v>0</v>
      </c>
      <c r="AB34" s="273">
        <f t="shared" si="25"/>
        <v>77167.98555530142</v>
      </c>
      <c r="AC34" s="253">
        <v>32278.005669175127</v>
      </c>
      <c r="AD34" s="253">
        <v>3505.0654267893306</v>
      </c>
      <c r="AE34" s="253">
        <v>27017.647056624806</v>
      </c>
      <c r="AF34" s="253">
        <v>3485.4350781873181</v>
      </c>
      <c r="AG34" s="253">
        <v>42.064162529278306</v>
      </c>
      <c r="AH34" s="253">
        <v>1835.27168420158</v>
      </c>
      <c r="AI34" s="253">
        <v>0</v>
      </c>
      <c r="AJ34" s="253">
        <v>377.75841951449007</v>
      </c>
      <c r="AK34" s="253">
        <v>8626.7380582794867</v>
      </c>
      <c r="AL34" s="253">
        <v>0</v>
      </c>
      <c r="AM34" s="254">
        <v>0</v>
      </c>
      <c r="AN34" s="288">
        <f t="shared" si="26"/>
        <v>202355.8900358243</v>
      </c>
      <c r="AO34" s="253">
        <v>82299.223109242681</v>
      </c>
      <c r="AP34" s="253">
        <v>9310.1436833158768</v>
      </c>
      <c r="AQ34" s="253">
        <v>70146.901711412371</v>
      </c>
      <c r="AR34" s="253">
        <v>8578.3466777724461</v>
      </c>
      <c r="AS34" s="253">
        <v>154.89110905860105</v>
      </c>
      <c r="AT34" s="253">
        <v>6757.944280763184</v>
      </c>
      <c r="AU34" s="253">
        <v>0</v>
      </c>
      <c r="AV34" s="253">
        <v>1036.8077721911254</v>
      </c>
      <c r="AW34" s="253">
        <v>24071.631692068</v>
      </c>
      <c r="AX34" s="253">
        <v>0</v>
      </c>
      <c r="AY34" s="254">
        <v>0</v>
      </c>
      <c r="AZ34" s="525">
        <v>155481.12127768144</v>
      </c>
      <c r="BA34" s="295">
        <f t="shared" si="27"/>
        <v>511405.68358702905</v>
      </c>
      <c r="BB34" s="270">
        <f t="shared" si="28"/>
        <v>144547.1796588155</v>
      </c>
      <c r="BC34" s="270">
        <f t="shared" si="28"/>
        <v>16690.06847136053</v>
      </c>
      <c r="BD34" s="270">
        <f t="shared" si="28"/>
        <v>126525.34039208526</v>
      </c>
      <c r="BE34" s="270">
        <f t="shared" si="28"/>
        <v>15422.201905615166</v>
      </c>
      <c r="BF34" s="270">
        <f t="shared" si="28"/>
        <v>212.54500909981118</v>
      </c>
      <c r="BG34" s="270">
        <f t="shared" si="28"/>
        <v>9273.4007612237892</v>
      </c>
      <c r="BH34" s="270">
        <f t="shared" si="28"/>
        <v>0</v>
      </c>
      <c r="BI34" s="270">
        <f t="shared" si="28"/>
        <v>1857.5857523365353</v>
      </c>
      <c r="BJ34" s="270">
        <f t="shared" si="28"/>
        <v>41396.240358811003</v>
      </c>
      <c r="BK34" s="270">
        <f t="shared" si="28"/>
        <v>0</v>
      </c>
      <c r="BL34" s="290">
        <f t="shared" si="28"/>
        <v>0</v>
      </c>
    </row>
    <row r="35" spans="1:64" x14ac:dyDescent="0.25">
      <c r="A35" s="1529"/>
      <c r="B35" s="126" t="s">
        <v>43</v>
      </c>
      <c r="C35" s="131" t="s">
        <v>914</v>
      </c>
      <c r="D35" s="273">
        <f t="shared" si="23"/>
        <v>84443.710564495384</v>
      </c>
      <c r="E35" s="253">
        <v>17076.995563995904</v>
      </c>
      <c r="F35" s="253">
        <v>1997.9004242467695</v>
      </c>
      <c r="G35" s="253">
        <v>26048.025921827251</v>
      </c>
      <c r="H35" s="253">
        <v>3892.7887119140432</v>
      </c>
      <c r="I35" s="253">
        <v>194.41343345939185</v>
      </c>
      <c r="J35" s="253">
        <v>2842.5741759972589</v>
      </c>
      <c r="K35" s="253">
        <v>0</v>
      </c>
      <c r="L35" s="253">
        <v>344.90550964919788</v>
      </c>
      <c r="M35" s="253">
        <v>32046.10682340556</v>
      </c>
      <c r="N35" s="253">
        <v>0</v>
      </c>
      <c r="O35" s="254">
        <v>0</v>
      </c>
      <c r="P35" s="273">
        <f t="shared" si="24"/>
        <v>79059.013691583823</v>
      </c>
      <c r="Q35" s="253">
        <v>15988.051887818368</v>
      </c>
      <c r="R35" s="253">
        <v>1870.500904555915</v>
      </c>
      <c r="S35" s="253">
        <v>24387.029231971283</v>
      </c>
      <c r="T35" s="253">
        <v>3644.5584166815847</v>
      </c>
      <c r="U35" s="253">
        <v>182.01633010850071</v>
      </c>
      <c r="V35" s="253">
        <v>2661.3125974357499</v>
      </c>
      <c r="W35" s="253">
        <v>0</v>
      </c>
      <c r="X35" s="253">
        <v>322.91202301955099</v>
      </c>
      <c r="Y35" s="253">
        <v>30002.632299992867</v>
      </c>
      <c r="Z35" s="253">
        <v>0</v>
      </c>
      <c r="AA35" s="254">
        <v>0</v>
      </c>
      <c r="AB35" s="273">
        <f t="shared" si="25"/>
        <v>156909.74178568608</v>
      </c>
      <c r="AC35" s="253">
        <v>31731.752980884852</v>
      </c>
      <c r="AD35" s="253">
        <v>3712.4143122848654</v>
      </c>
      <c r="AE35" s="253">
        <v>48401.343262848561</v>
      </c>
      <c r="AF35" s="253">
        <v>7233.4158166361512</v>
      </c>
      <c r="AG35" s="253">
        <v>361.25084319314499</v>
      </c>
      <c r="AH35" s="253">
        <v>5281.9514559551226</v>
      </c>
      <c r="AI35" s="253">
        <v>0</v>
      </c>
      <c r="AJ35" s="253">
        <v>640.88887257247814</v>
      </c>
      <c r="AK35" s="253">
        <v>59546.72424131092</v>
      </c>
      <c r="AL35" s="253">
        <v>0</v>
      </c>
      <c r="AM35" s="254">
        <v>0</v>
      </c>
      <c r="AN35" s="288">
        <f t="shared" si="26"/>
        <v>50130.527465919993</v>
      </c>
      <c r="AO35" s="253">
        <v>10137.863310760666</v>
      </c>
      <c r="AP35" s="253">
        <v>1186.0658588111205</v>
      </c>
      <c r="AQ35" s="253">
        <v>15463.570586584163</v>
      </c>
      <c r="AR35" s="253">
        <v>2310.9779299973188</v>
      </c>
      <c r="AS35" s="253">
        <v>115.41472894344376</v>
      </c>
      <c r="AT35" s="253">
        <v>1687.511619884453</v>
      </c>
      <c r="AU35" s="253">
        <v>0</v>
      </c>
      <c r="AV35" s="253">
        <v>204.75527436007778</v>
      </c>
      <c r="AW35" s="253">
        <v>19024.368156578752</v>
      </c>
      <c r="AX35" s="253">
        <v>0</v>
      </c>
      <c r="AY35" s="254">
        <v>0</v>
      </c>
      <c r="AZ35" s="525">
        <v>0</v>
      </c>
      <c r="BA35" s="295">
        <f t="shared" si="27"/>
        <v>370542.99350768526</v>
      </c>
      <c r="BB35" s="270">
        <f t="shared" si="28"/>
        <v>74934.663743459794</v>
      </c>
      <c r="BC35" s="270">
        <f t="shared" si="28"/>
        <v>8766.8814998986709</v>
      </c>
      <c r="BD35" s="270">
        <f t="shared" si="28"/>
        <v>114299.96900323125</v>
      </c>
      <c r="BE35" s="270">
        <f t="shared" si="28"/>
        <v>17081.740875229098</v>
      </c>
      <c r="BF35" s="270">
        <f t="shared" si="28"/>
        <v>853.09533570448127</v>
      </c>
      <c r="BG35" s="270">
        <f t="shared" si="28"/>
        <v>12473.349849272585</v>
      </c>
      <c r="BH35" s="270">
        <f t="shared" si="28"/>
        <v>0</v>
      </c>
      <c r="BI35" s="270">
        <f t="shared" si="28"/>
        <v>1513.4616796013047</v>
      </c>
      <c r="BJ35" s="270">
        <f t="shared" si="28"/>
        <v>140619.83152128808</v>
      </c>
      <c r="BK35" s="270">
        <f t="shared" si="28"/>
        <v>0</v>
      </c>
      <c r="BL35" s="290">
        <f t="shared" si="28"/>
        <v>0</v>
      </c>
    </row>
    <row r="36" spans="1:64" s="209" customFormat="1" x14ac:dyDescent="0.25">
      <c r="A36" s="1529"/>
      <c r="B36" s="128" t="s">
        <v>453</v>
      </c>
      <c r="C36" s="309" t="s">
        <v>2</v>
      </c>
      <c r="D36" s="274">
        <f t="shared" ref="D36:BL36" si="29">SUM(D29:D35)</f>
        <v>2411958.5685259267</v>
      </c>
      <c r="E36" s="279">
        <f t="shared" si="29"/>
        <v>886448.64708462113</v>
      </c>
      <c r="F36" s="279">
        <f t="shared" si="29"/>
        <v>119382.37974827495</v>
      </c>
      <c r="G36" s="279">
        <f t="shared" si="29"/>
        <v>929741.05770529225</v>
      </c>
      <c r="H36" s="279">
        <f t="shared" si="29"/>
        <v>108742.64612171156</v>
      </c>
      <c r="I36" s="279">
        <f t="shared" si="29"/>
        <v>1244.9091617259562</v>
      </c>
      <c r="J36" s="279">
        <f t="shared" si="29"/>
        <v>95749.06557936738</v>
      </c>
      <c r="K36" s="279">
        <f t="shared" si="29"/>
        <v>0</v>
      </c>
      <c r="L36" s="279">
        <f t="shared" si="29"/>
        <v>13371.463387283216</v>
      </c>
      <c r="M36" s="279">
        <f>SUM(M29:M35)</f>
        <v>257278.39973764977</v>
      </c>
      <c r="N36" s="279">
        <f t="shared" si="29"/>
        <v>0</v>
      </c>
      <c r="O36" s="280">
        <f t="shared" si="29"/>
        <v>0</v>
      </c>
      <c r="P36" s="274">
        <f t="shared" si="29"/>
        <v>2668457.7386783753</v>
      </c>
      <c r="Q36" s="279">
        <f t="shared" si="29"/>
        <v>1002394.8880903908</v>
      </c>
      <c r="R36" s="279">
        <f t="shared" si="29"/>
        <v>141186.10466824562</v>
      </c>
      <c r="S36" s="279">
        <f t="shared" si="29"/>
        <v>967308.31980711583</v>
      </c>
      <c r="T36" s="279">
        <f t="shared" si="29"/>
        <v>109074.43647921308</v>
      </c>
      <c r="U36" s="279">
        <f t="shared" si="29"/>
        <v>2379.3603393538683</v>
      </c>
      <c r="V36" s="279">
        <f t="shared" si="29"/>
        <v>107838.17599032464</v>
      </c>
      <c r="W36" s="279">
        <f t="shared" si="29"/>
        <v>0</v>
      </c>
      <c r="X36" s="279">
        <f t="shared" si="29"/>
        <v>17763.043810252289</v>
      </c>
      <c r="Y36" s="279">
        <f>SUM(Y29:Y35)</f>
        <v>320513.4094934793</v>
      </c>
      <c r="Z36" s="279">
        <f t="shared" si="29"/>
        <v>0</v>
      </c>
      <c r="AA36" s="280">
        <f t="shared" si="29"/>
        <v>0</v>
      </c>
      <c r="AB36" s="274">
        <f t="shared" si="29"/>
        <v>2763800.7530756472</v>
      </c>
      <c r="AC36" s="279">
        <f t="shared" si="29"/>
        <v>1152820.7540547382</v>
      </c>
      <c r="AD36" s="279">
        <f t="shared" si="29"/>
        <v>116709.82689663208</v>
      </c>
      <c r="AE36" s="279">
        <f t="shared" si="29"/>
        <v>927279.5141605133</v>
      </c>
      <c r="AF36" s="279">
        <f t="shared" si="29"/>
        <v>129651.0329258963</v>
      </c>
      <c r="AG36" s="279">
        <f t="shared" si="29"/>
        <v>3377.6567512899123</v>
      </c>
      <c r="AH36" s="279">
        <f t="shared" si="29"/>
        <v>97802.133140156715</v>
      </c>
      <c r="AI36" s="279">
        <f t="shared" si="29"/>
        <v>0</v>
      </c>
      <c r="AJ36" s="279">
        <f t="shared" si="29"/>
        <v>14137.206974046328</v>
      </c>
      <c r="AK36" s="279">
        <f>SUM(AK29:AK35)</f>
        <v>322022.6281723741</v>
      </c>
      <c r="AL36" s="279">
        <f t="shared" si="29"/>
        <v>0</v>
      </c>
      <c r="AM36" s="280">
        <f t="shared" si="29"/>
        <v>0</v>
      </c>
      <c r="AN36" s="276">
        <f t="shared" si="29"/>
        <v>2764400.0265586441</v>
      </c>
      <c r="AO36" s="279">
        <f t="shared" si="29"/>
        <v>1163977.8603109741</v>
      </c>
      <c r="AP36" s="279">
        <f t="shared" si="29"/>
        <v>119472.98731861764</v>
      </c>
      <c r="AQ36" s="279">
        <f t="shared" si="29"/>
        <v>873580.28454535617</v>
      </c>
      <c r="AR36" s="279">
        <f t="shared" si="29"/>
        <v>108731.80588272717</v>
      </c>
      <c r="AS36" s="279">
        <f t="shared" si="29"/>
        <v>5103.772202567633</v>
      </c>
      <c r="AT36" s="279">
        <f t="shared" si="29"/>
        <v>92554.305900647625</v>
      </c>
      <c r="AU36" s="279">
        <f t="shared" si="29"/>
        <v>0</v>
      </c>
      <c r="AV36" s="279">
        <f t="shared" si="29"/>
        <v>13984.002593399584</v>
      </c>
      <c r="AW36" s="279">
        <f>SUM(AW29:AW35)</f>
        <v>386995.00780435378</v>
      </c>
      <c r="AX36" s="279">
        <f t="shared" si="29"/>
        <v>0</v>
      </c>
      <c r="AY36" s="280">
        <f t="shared" si="29"/>
        <v>0</v>
      </c>
      <c r="AZ36" s="292">
        <f t="shared" si="29"/>
        <v>282998.98612014641</v>
      </c>
      <c r="BA36" s="296">
        <f t="shared" si="29"/>
        <v>10891616.072958739</v>
      </c>
      <c r="BB36" s="279">
        <f t="shared" si="29"/>
        <v>4205642.1495407242</v>
      </c>
      <c r="BC36" s="279">
        <f t="shared" si="29"/>
        <v>496751.2986317703</v>
      </c>
      <c r="BD36" s="279">
        <f t="shared" si="29"/>
        <v>3697909.1762182778</v>
      </c>
      <c r="BE36" s="279">
        <f t="shared" si="29"/>
        <v>456199.92140954814</v>
      </c>
      <c r="BF36" s="279">
        <f t="shared" si="29"/>
        <v>12105.69845493737</v>
      </c>
      <c r="BG36" s="279">
        <f t="shared" si="29"/>
        <v>393943.68061049643</v>
      </c>
      <c r="BH36" s="279">
        <f t="shared" si="29"/>
        <v>0</v>
      </c>
      <c r="BI36" s="279">
        <f t="shared" si="29"/>
        <v>59255.716764981422</v>
      </c>
      <c r="BJ36" s="279">
        <f>SUM(BJ29:BJ35)</f>
        <v>1286809.4452078571</v>
      </c>
      <c r="BK36" s="279">
        <f t="shared" si="29"/>
        <v>0</v>
      </c>
      <c r="BL36" s="292">
        <f t="shared" si="29"/>
        <v>0</v>
      </c>
    </row>
    <row r="37" spans="1:64" ht="16.5" customHeight="1" x14ac:dyDescent="0.25">
      <c r="A37" s="1525" t="s">
        <v>915</v>
      </c>
      <c r="B37" s="124" t="s">
        <v>916</v>
      </c>
      <c r="C37" s="310" t="s">
        <v>915</v>
      </c>
      <c r="D37" s="275">
        <f>SUM(E37:O37)</f>
        <v>4340.47</v>
      </c>
      <c r="E37" s="251">
        <v>1189.76</v>
      </c>
      <c r="F37" s="251">
        <v>3150.71</v>
      </c>
      <c r="G37" s="251">
        <v>0</v>
      </c>
      <c r="H37" s="251">
        <v>0</v>
      </c>
      <c r="I37" s="251">
        <v>0</v>
      </c>
      <c r="J37" s="251">
        <v>0</v>
      </c>
      <c r="K37" s="251">
        <v>0</v>
      </c>
      <c r="L37" s="251">
        <v>0</v>
      </c>
      <c r="M37" s="251">
        <v>0</v>
      </c>
      <c r="N37" s="251">
        <v>0</v>
      </c>
      <c r="O37" s="252">
        <v>0</v>
      </c>
      <c r="P37" s="272">
        <f>SUM(Q37:AA37)</f>
        <v>5163.88</v>
      </c>
      <c r="Q37" s="251">
        <v>0</v>
      </c>
      <c r="R37" s="251">
        <v>5163.88</v>
      </c>
      <c r="S37" s="251">
        <v>0</v>
      </c>
      <c r="T37" s="251">
        <v>0</v>
      </c>
      <c r="U37" s="251">
        <v>0</v>
      </c>
      <c r="V37" s="251">
        <v>0</v>
      </c>
      <c r="W37" s="251">
        <v>0</v>
      </c>
      <c r="X37" s="251">
        <v>0</v>
      </c>
      <c r="Y37" s="251">
        <v>0</v>
      </c>
      <c r="Z37" s="251">
        <v>0</v>
      </c>
      <c r="AA37" s="252">
        <v>0</v>
      </c>
      <c r="AB37" s="275">
        <f>SUM(AC37:AM37)</f>
        <v>16720.839999999997</v>
      </c>
      <c r="AC37" s="251">
        <v>11117.259999999998</v>
      </c>
      <c r="AD37" s="251">
        <v>1837.5900000000001</v>
      </c>
      <c r="AE37" s="251">
        <v>0</v>
      </c>
      <c r="AF37" s="251">
        <v>3765.99</v>
      </c>
      <c r="AG37" s="251">
        <v>0</v>
      </c>
      <c r="AH37" s="251">
        <v>0</v>
      </c>
      <c r="AI37" s="251">
        <v>0</v>
      </c>
      <c r="AJ37" s="251">
        <v>0</v>
      </c>
      <c r="AK37" s="251">
        <v>0</v>
      </c>
      <c r="AL37" s="251">
        <v>0</v>
      </c>
      <c r="AM37" s="252">
        <v>0</v>
      </c>
      <c r="AN37" s="275">
        <f>SUM(AO37:AY37)</f>
        <v>2200.37</v>
      </c>
      <c r="AO37" s="251">
        <v>0</v>
      </c>
      <c r="AP37" s="251">
        <v>2200.37</v>
      </c>
      <c r="AQ37" s="251">
        <v>0</v>
      </c>
      <c r="AR37" s="251">
        <v>0</v>
      </c>
      <c r="AS37" s="251">
        <v>0</v>
      </c>
      <c r="AT37" s="251">
        <v>0</v>
      </c>
      <c r="AU37" s="251">
        <v>0</v>
      </c>
      <c r="AV37" s="249">
        <v>0</v>
      </c>
      <c r="AW37" s="251">
        <v>0</v>
      </c>
      <c r="AX37" s="251">
        <v>0</v>
      </c>
      <c r="AY37" s="252">
        <v>0</v>
      </c>
      <c r="AZ37" s="854">
        <v>2887.2753917515693</v>
      </c>
      <c r="BA37" s="293">
        <f>SUM(BB37:BL37)+AZ37</f>
        <v>31312.835391751567</v>
      </c>
      <c r="BB37" s="272">
        <f t="shared" ref="BB37:BL39" si="30">E37+Q37+AC37+AO37</f>
        <v>12307.019999999999</v>
      </c>
      <c r="BC37" s="272">
        <f t="shared" si="30"/>
        <v>12352.55</v>
      </c>
      <c r="BD37" s="272">
        <f t="shared" si="30"/>
        <v>0</v>
      </c>
      <c r="BE37" s="272">
        <f t="shared" si="30"/>
        <v>3765.99</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763.87625900085516</v>
      </c>
      <c r="E38" s="253">
        <v>156.8595765158538</v>
      </c>
      <c r="F38" s="253">
        <v>34.5030974945387</v>
      </c>
      <c r="G38" s="253">
        <v>297.27116485276719</v>
      </c>
      <c r="H38" s="253">
        <v>64.446980651760342</v>
      </c>
      <c r="I38" s="253">
        <v>0.67178487660854702</v>
      </c>
      <c r="J38" s="253">
        <v>51.285584294133187</v>
      </c>
      <c r="K38" s="253">
        <v>0</v>
      </c>
      <c r="L38" s="253">
        <v>1.4215329481982826</v>
      </c>
      <c r="M38" s="253">
        <v>157.41653736699519</v>
      </c>
      <c r="N38" s="253">
        <v>0</v>
      </c>
      <c r="O38" s="254">
        <v>0</v>
      </c>
      <c r="P38" s="273">
        <f>SUM(Q38:AA38)</f>
        <v>4586.0460098347321</v>
      </c>
      <c r="Q38" s="253">
        <v>941.73005969032442</v>
      </c>
      <c r="R38" s="253">
        <v>207.14453516167043</v>
      </c>
      <c r="S38" s="253">
        <v>1784.7121485293201</v>
      </c>
      <c r="T38" s="253">
        <v>386.91714133187998</v>
      </c>
      <c r="U38" s="253">
        <v>4.033161544865469</v>
      </c>
      <c r="V38" s="253">
        <v>307.90071879153527</v>
      </c>
      <c r="W38" s="253">
        <v>0</v>
      </c>
      <c r="X38" s="253">
        <v>8.5343868566623904</v>
      </c>
      <c r="Y38" s="253">
        <v>945.07385792847356</v>
      </c>
      <c r="Z38" s="253">
        <v>0</v>
      </c>
      <c r="AA38" s="254">
        <v>0</v>
      </c>
      <c r="AB38" s="288">
        <f>SUM(AC38:AM38)</f>
        <v>12183.163182835167</v>
      </c>
      <c r="AC38" s="253">
        <v>2501.7740700341965</v>
      </c>
      <c r="AD38" s="253">
        <v>550.29445166820608</v>
      </c>
      <c r="AE38" s="253">
        <v>4741.2170076995435</v>
      </c>
      <c r="AF38" s="253">
        <v>1027.8733926728016</v>
      </c>
      <c r="AG38" s="253">
        <v>10.714385581491873</v>
      </c>
      <c r="AH38" s="253">
        <v>817.96054664630344</v>
      </c>
      <c r="AI38" s="253">
        <v>0</v>
      </c>
      <c r="AJ38" s="253">
        <v>22.672216440303131</v>
      </c>
      <c r="AK38" s="253">
        <v>2510.657112092319</v>
      </c>
      <c r="AL38" s="253">
        <v>0</v>
      </c>
      <c r="AM38" s="254">
        <v>0</v>
      </c>
      <c r="AN38" s="288">
        <f>SUM(AO38:AY38)</f>
        <v>64857.277277962457</v>
      </c>
      <c r="AO38" s="253">
        <v>13318.236989194225</v>
      </c>
      <c r="AP38" s="253">
        <v>2929.5019118395758</v>
      </c>
      <c r="AQ38" s="253">
        <v>25239.949714914786</v>
      </c>
      <c r="AR38" s="253">
        <v>5471.9015607657757</v>
      </c>
      <c r="AS38" s="253">
        <v>57.038214632212501</v>
      </c>
      <c r="AT38" s="253">
        <v>4354.4269398784763</v>
      </c>
      <c r="AU38" s="253">
        <v>0</v>
      </c>
      <c r="AV38" s="253">
        <v>120.69593143482186</v>
      </c>
      <c r="AW38" s="253">
        <v>13365.526015302583</v>
      </c>
      <c r="AX38" s="253">
        <v>0</v>
      </c>
      <c r="AY38" s="254">
        <v>0</v>
      </c>
      <c r="AZ38" s="525">
        <v>-785.40225593864352</v>
      </c>
      <c r="BA38" s="295">
        <f>SUM(BB38:BL38)+AZ38</f>
        <v>81604.960473694548</v>
      </c>
      <c r="BB38" s="273">
        <f t="shared" si="30"/>
        <v>16918.600695434601</v>
      </c>
      <c r="BC38" s="273">
        <f t="shared" si="30"/>
        <v>3721.443996163991</v>
      </c>
      <c r="BD38" s="273">
        <f t="shared" si="30"/>
        <v>32063.150035996419</v>
      </c>
      <c r="BE38" s="273">
        <f t="shared" si="30"/>
        <v>6951.1390754222175</v>
      </c>
      <c r="BF38" s="273">
        <f t="shared" si="30"/>
        <v>72.457546635178389</v>
      </c>
      <c r="BG38" s="273">
        <f t="shared" si="30"/>
        <v>5531.5737896104483</v>
      </c>
      <c r="BH38" s="273">
        <f t="shared" si="30"/>
        <v>0</v>
      </c>
      <c r="BI38" s="273">
        <f t="shared" si="30"/>
        <v>153.32406767998566</v>
      </c>
      <c r="BJ38" s="273">
        <f t="shared" si="30"/>
        <v>16978.673522690369</v>
      </c>
      <c r="BK38" s="273">
        <f t="shared" si="30"/>
        <v>0</v>
      </c>
      <c r="BL38" s="299">
        <f t="shared" si="30"/>
        <v>0</v>
      </c>
    </row>
    <row r="39" spans="1:64" ht="16.5" customHeight="1" x14ac:dyDescent="0.25">
      <c r="A39" s="1526"/>
      <c r="B39" s="126" t="s">
        <v>918</v>
      </c>
      <c r="C39" s="311" t="s">
        <v>921</v>
      </c>
      <c r="D39" s="273">
        <f>SUM(E39:O39)</f>
        <v>68.371613768294949</v>
      </c>
      <c r="E39" s="253">
        <v>13.826746091796295</v>
      </c>
      <c r="F39" s="253">
        <v>1.6176418023433767</v>
      </c>
      <c r="G39" s="253">
        <v>21.090328170663216</v>
      </c>
      <c r="H39" s="253">
        <v>3.1518776770151971</v>
      </c>
      <c r="I39" s="253">
        <v>0.15741089650130158</v>
      </c>
      <c r="J39" s="253">
        <v>2.3015495454877546</v>
      </c>
      <c r="K39" s="253">
        <v>0</v>
      </c>
      <c r="L39" s="253">
        <v>0.27925994884226352</v>
      </c>
      <c r="M39" s="253">
        <v>25.946799635645544</v>
      </c>
      <c r="N39" s="253">
        <v>0</v>
      </c>
      <c r="O39" s="254">
        <v>0</v>
      </c>
      <c r="P39" s="273">
        <f>SUM(Q39:AA39)</f>
        <v>72.64574798109382</v>
      </c>
      <c r="Q39" s="253">
        <v>14.691101418012595</v>
      </c>
      <c r="R39" s="253">
        <v>1.7187659061985292</v>
      </c>
      <c r="S39" s="253">
        <v>22.408753877256498</v>
      </c>
      <c r="T39" s="253">
        <v>3.3489119061551071</v>
      </c>
      <c r="U39" s="253">
        <v>0.16725116881787427</v>
      </c>
      <c r="V39" s="253">
        <v>2.445426969357813</v>
      </c>
      <c r="W39" s="253">
        <v>0</v>
      </c>
      <c r="X39" s="253">
        <v>0.29671740575787997</v>
      </c>
      <c r="Y39" s="253">
        <v>27.568819329537511</v>
      </c>
      <c r="Z39" s="253">
        <v>0</v>
      </c>
      <c r="AA39" s="254">
        <v>0</v>
      </c>
      <c r="AB39" s="273">
        <f>SUM(AC39:AM39)</f>
        <v>73.362437896836582</v>
      </c>
      <c r="AC39" s="253">
        <v>14.836037144191424</v>
      </c>
      <c r="AD39" s="253">
        <v>1.7357224690632349</v>
      </c>
      <c r="AE39" s="253">
        <v>22.629828453188612</v>
      </c>
      <c r="AF39" s="253">
        <v>3.3819507481872231</v>
      </c>
      <c r="AG39" s="253">
        <v>0.16890119279614152</v>
      </c>
      <c r="AH39" s="253">
        <v>2.4695524398406867</v>
      </c>
      <c r="AI39" s="253">
        <v>0</v>
      </c>
      <c r="AJ39" s="253">
        <v>0.299644684758261</v>
      </c>
      <c r="AK39" s="253">
        <v>27.840800764811</v>
      </c>
      <c r="AL39" s="253">
        <v>0</v>
      </c>
      <c r="AM39" s="254">
        <v>0</v>
      </c>
      <c r="AN39" s="288">
        <f>SUM(AO39:AY39)</f>
        <v>77.96577441882954</v>
      </c>
      <c r="AO39" s="253">
        <v>15.766966834989574</v>
      </c>
      <c r="AP39" s="253">
        <v>1.8446353523171748</v>
      </c>
      <c r="AQ39" s="253">
        <v>24.049801927236569</v>
      </c>
      <c r="AR39" s="253">
        <v>3.5941609451357488</v>
      </c>
      <c r="AS39" s="253">
        <v>0.1794993824378216</v>
      </c>
      <c r="AT39" s="253">
        <v>2.6245115887621222</v>
      </c>
      <c r="AU39" s="253">
        <v>0</v>
      </c>
      <c r="AV39" s="253">
        <v>0.31844674969111475</v>
      </c>
      <c r="AW39" s="253">
        <v>29.587751638259416</v>
      </c>
      <c r="AX39" s="253">
        <v>0</v>
      </c>
      <c r="AY39" s="254">
        <v>0</v>
      </c>
      <c r="AZ39" s="525"/>
      <c r="BA39" s="295">
        <f>SUM(BB39:BL39)+AZ39</f>
        <v>292.34557406505485</v>
      </c>
      <c r="BB39" s="273">
        <f t="shared" si="30"/>
        <v>59.120851488989885</v>
      </c>
      <c r="BC39" s="273">
        <f t="shared" si="30"/>
        <v>6.9167655299223156</v>
      </c>
      <c r="BD39" s="273">
        <f t="shared" si="30"/>
        <v>90.178712428344895</v>
      </c>
      <c r="BE39" s="273">
        <f t="shared" si="30"/>
        <v>13.476901276493276</v>
      </c>
      <c r="BF39" s="273">
        <f t="shared" si="30"/>
        <v>0.67306264055313902</v>
      </c>
      <c r="BG39" s="273">
        <f t="shared" si="30"/>
        <v>9.8410405434483756</v>
      </c>
      <c r="BH39" s="273">
        <f t="shared" si="30"/>
        <v>0</v>
      </c>
      <c r="BI39" s="273">
        <f t="shared" si="30"/>
        <v>1.1940687890495192</v>
      </c>
      <c r="BJ39" s="273">
        <f t="shared" si="30"/>
        <v>110.94417136825348</v>
      </c>
      <c r="BK39" s="273">
        <f t="shared" si="30"/>
        <v>0</v>
      </c>
      <c r="BL39" s="299">
        <f t="shared" si="30"/>
        <v>0</v>
      </c>
    </row>
    <row r="40" spans="1:64" s="209" customFormat="1" ht="16.5" customHeight="1" x14ac:dyDescent="0.25">
      <c r="A40" s="1527"/>
      <c r="B40" s="129" t="s">
        <v>919</v>
      </c>
      <c r="C40" s="312" t="s">
        <v>922</v>
      </c>
      <c r="D40" s="276">
        <f t="shared" ref="D40:O40" si="31">SUM(D37:D39)</f>
        <v>5172.7178727691507</v>
      </c>
      <c r="E40" s="274">
        <f t="shared" si="31"/>
        <v>1360.4463226076502</v>
      </c>
      <c r="F40" s="274">
        <f t="shared" si="31"/>
        <v>3186.8307392968823</v>
      </c>
      <c r="G40" s="274">
        <f t="shared" si="31"/>
        <v>318.3614930234304</v>
      </c>
      <c r="H40" s="274">
        <f t="shared" si="31"/>
        <v>67.598858328775535</v>
      </c>
      <c r="I40" s="274">
        <f t="shared" si="31"/>
        <v>0.8291957731098486</v>
      </c>
      <c r="J40" s="274">
        <f t="shared" si="31"/>
        <v>53.58713383962094</v>
      </c>
      <c r="K40" s="274">
        <f t="shared" si="31"/>
        <v>0</v>
      </c>
      <c r="L40" s="274">
        <f t="shared" si="31"/>
        <v>1.7007928970405461</v>
      </c>
      <c r="M40" s="274">
        <f t="shared" si="31"/>
        <v>183.36333700264072</v>
      </c>
      <c r="N40" s="274">
        <f t="shared" si="31"/>
        <v>0</v>
      </c>
      <c r="O40" s="282">
        <f t="shared" si="31"/>
        <v>0</v>
      </c>
      <c r="P40" s="274">
        <f t="shared" ref="P40:BL40" si="32">SUM(P37:P39)</f>
        <v>9822.5717578158274</v>
      </c>
      <c r="Q40" s="274">
        <f t="shared" si="32"/>
        <v>956.42116110833706</v>
      </c>
      <c r="R40" s="274">
        <f t="shared" si="32"/>
        <v>5372.7433010678687</v>
      </c>
      <c r="S40" s="274">
        <f t="shared" si="32"/>
        <v>1807.1209024065765</v>
      </c>
      <c r="T40" s="274">
        <f t="shared" si="32"/>
        <v>390.26605323803506</v>
      </c>
      <c r="U40" s="274">
        <f t="shared" si="32"/>
        <v>4.2004127136833436</v>
      </c>
      <c r="V40" s="274">
        <f>SUM(V37:V39)</f>
        <v>310.34614576089308</v>
      </c>
      <c r="W40" s="274">
        <f t="shared" si="32"/>
        <v>0</v>
      </c>
      <c r="X40" s="274">
        <f t="shared" si="32"/>
        <v>8.8311042624202702</v>
      </c>
      <c r="Y40" s="274">
        <f>SUM(Y37:Y39)</f>
        <v>972.64267725801108</v>
      </c>
      <c r="Z40" s="274">
        <f t="shared" si="32"/>
        <v>0</v>
      </c>
      <c r="AA40" s="282">
        <f t="shared" si="32"/>
        <v>0</v>
      </c>
      <c r="AB40" s="276">
        <f t="shared" si="32"/>
        <v>28977.365620732002</v>
      </c>
      <c r="AC40" s="274">
        <f t="shared" si="32"/>
        <v>13633.870107178387</v>
      </c>
      <c r="AD40" s="274">
        <f t="shared" si="32"/>
        <v>2389.6201741372693</v>
      </c>
      <c r="AE40" s="274">
        <f t="shared" si="32"/>
        <v>4763.8468361527321</v>
      </c>
      <c r="AF40" s="274">
        <f t="shared" si="32"/>
        <v>4797.2453434209892</v>
      </c>
      <c r="AG40" s="274">
        <f t="shared" si="32"/>
        <v>10.883286774288015</v>
      </c>
      <c r="AH40" s="274">
        <f t="shared" si="32"/>
        <v>820.43009908614408</v>
      </c>
      <c r="AI40" s="274">
        <f t="shared" si="32"/>
        <v>0</v>
      </c>
      <c r="AJ40" s="274">
        <f>SUM(AJ37:AJ39)</f>
        <v>22.971861125061391</v>
      </c>
      <c r="AK40" s="274">
        <f>SUM(AK37:AK39)</f>
        <v>2538.4979128571299</v>
      </c>
      <c r="AL40" s="274">
        <f t="shared" si="32"/>
        <v>0</v>
      </c>
      <c r="AM40" s="282">
        <f t="shared" si="32"/>
        <v>0</v>
      </c>
      <c r="AN40" s="276">
        <f t="shared" si="32"/>
        <v>67135.61305238129</v>
      </c>
      <c r="AO40" s="274">
        <f t="shared" si="32"/>
        <v>13334.003956029215</v>
      </c>
      <c r="AP40" s="274">
        <f t="shared" si="32"/>
        <v>5131.7165471918925</v>
      </c>
      <c r="AQ40" s="274">
        <f t="shared" si="32"/>
        <v>25263.999516842025</v>
      </c>
      <c r="AR40" s="274">
        <f t="shared" si="32"/>
        <v>5475.4957217109113</v>
      </c>
      <c r="AS40" s="274">
        <f t="shared" si="32"/>
        <v>57.217714014650319</v>
      </c>
      <c r="AT40" s="274">
        <f t="shared" si="32"/>
        <v>4357.0514514672386</v>
      </c>
      <c r="AU40" s="274">
        <f t="shared" si="32"/>
        <v>0</v>
      </c>
      <c r="AV40" s="274">
        <f t="shared" si="32"/>
        <v>121.01437818451298</v>
      </c>
      <c r="AW40" s="274">
        <f>SUM(AW37:AW39)</f>
        <v>13395.113766940842</v>
      </c>
      <c r="AX40" s="274">
        <f t="shared" si="32"/>
        <v>0</v>
      </c>
      <c r="AY40" s="282">
        <f t="shared" si="32"/>
        <v>0</v>
      </c>
      <c r="AZ40" s="298">
        <f t="shared" si="32"/>
        <v>2101.8731358129257</v>
      </c>
      <c r="BA40" s="296">
        <f t="shared" si="32"/>
        <v>113210.14143951116</v>
      </c>
      <c r="BB40" s="274">
        <f>SUM(BB37:BB39)</f>
        <v>29284.741546923589</v>
      </c>
      <c r="BC40" s="274">
        <f>SUM(BC37:BC39)</f>
        <v>16080.910761693913</v>
      </c>
      <c r="BD40" s="274">
        <f>SUM(BD37:BD39)</f>
        <v>32153.328748424763</v>
      </c>
      <c r="BE40" s="274">
        <f>SUM(BE37:BE39)</f>
        <v>10730.605976698711</v>
      </c>
      <c r="BF40" s="274">
        <f t="shared" si="32"/>
        <v>73.13060927573153</v>
      </c>
      <c r="BG40" s="274">
        <f t="shared" si="32"/>
        <v>5541.4148301538971</v>
      </c>
      <c r="BH40" s="274">
        <f t="shared" si="32"/>
        <v>0</v>
      </c>
      <c r="BI40" s="274">
        <f t="shared" si="32"/>
        <v>154.51813646903517</v>
      </c>
      <c r="BJ40" s="274">
        <f>SUM(BJ37:BJ39)</f>
        <v>17089.617694058623</v>
      </c>
      <c r="BK40" s="274">
        <f t="shared" si="32"/>
        <v>0</v>
      </c>
      <c r="BL40" s="298">
        <f t="shared" si="32"/>
        <v>0</v>
      </c>
    </row>
    <row r="41" spans="1:64" ht="14.85" customHeight="1" x14ac:dyDescent="0.25">
      <c r="A41" s="1525" t="s">
        <v>303</v>
      </c>
      <c r="B41" s="124">
        <v>5.0999999999999996</v>
      </c>
      <c r="C41" s="310" t="s">
        <v>37</v>
      </c>
      <c r="D41" s="272">
        <f>SUM(E41:O41)</f>
        <v>784966.76</v>
      </c>
      <c r="E41" s="251">
        <v>261164.67000000007</v>
      </c>
      <c r="F41" s="251">
        <v>160009.88</v>
      </c>
      <c r="G41" s="251">
        <v>144977.50999999998</v>
      </c>
      <c r="H41" s="251">
        <v>170391.98000000004</v>
      </c>
      <c r="I41" s="251">
        <v>0</v>
      </c>
      <c r="J41" s="251">
        <v>43343.49</v>
      </c>
      <c r="K41" s="251">
        <v>0</v>
      </c>
      <c r="L41" s="251">
        <v>1525.33</v>
      </c>
      <c r="M41" s="251">
        <v>3553.9000000000005</v>
      </c>
      <c r="N41" s="251">
        <v>0</v>
      </c>
      <c r="O41" s="252">
        <v>0</v>
      </c>
      <c r="P41" s="272">
        <f>SUM(Q41:AA41)</f>
        <v>735244.0900000002</v>
      </c>
      <c r="Q41" s="251">
        <v>256491.67000000004</v>
      </c>
      <c r="R41" s="251">
        <v>145710.90000000002</v>
      </c>
      <c r="S41" s="251">
        <v>153530.99000000002</v>
      </c>
      <c r="T41" s="251">
        <v>126208.28000000001</v>
      </c>
      <c r="U41" s="251">
        <v>0</v>
      </c>
      <c r="V41" s="251">
        <v>48220.68</v>
      </c>
      <c r="W41" s="251">
        <v>0</v>
      </c>
      <c r="X41" s="251">
        <v>1166.6699999999998</v>
      </c>
      <c r="Y41" s="251">
        <v>3914.9</v>
      </c>
      <c r="Z41" s="251">
        <v>0</v>
      </c>
      <c r="AA41" s="252">
        <v>0</v>
      </c>
      <c r="AB41" s="272">
        <f>SUM(AC41:AM41)</f>
        <v>788101.05999999982</v>
      </c>
      <c r="AC41" s="251">
        <v>250739.64</v>
      </c>
      <c r="AD41" s="251">
        <v>192623.12</v>
      </c>
      <c r="AE41" s="251">
        <v>161383.76999999999</v>
      </c>
      <c r="AF41" s="251">
        <v>136113.40999999997</v>
      </c>
      <c r="AG41" s="251">
        <v>220.23999999999998</v>
      </c>
      <c r="AH41" s="251">
        <v>38975.47</v>
      </c>
      <c r="AI41" s="251">
        <v>0</v>
      </c>
      <c r="AJ41" s="251">
        <v>5037.9399999999996</v>
      </c>
      <c r="AK41" s="251">
        <v>3007.4700000000003</v>
      </c>
      <c r="AL41" s="251">
        <v>0</v>
      </c>
      <c r="AM41" s="252">
        <v>0</v>
      </c>
      <c r="AN41" s="275">
        <f>SUM(AO41:AY41)</f>
        <v>671996.72</v>
      </c>
      <c r="AO41" s="251">
        <v>284438.46999999997</v>
      </c>
      <c r="AP41" s="251">
        <v>153750.62000000002</v>
      </c>
      <c r="AQ41" s="251">
        <v>128067.88999999998</v>
      </c>
      <c r="AR41" s="251">
        <v>68354.080000000002</v>
      </c>
      <c r="AS41" s="251">
        <v>661.21</v>
      </c>
      <c r="AT41" s="251">
        <v>33455.12999999999</v>
      </c>
      <c r="AU41" s="251">
        <v>0</v>
      </c>
      <c r="AV41" s="249">
        <v>1036.03</v>
      </c>
      <c r="AW41" s="251">
        <v>2233.29</v>
      </c>
      <c r="AX41" s="251">
        <v>0</v>
      </c>
      <c r="AY41" s="252">
        <v>0</v>
      </c>
      <c r="AZ41" s="854">
        <v>-27459.215733504461</v>
      </c>
      <c r="BA41" s="293">
        <f>SUM(BB41:BL41)+AZ41</f>
        <v>2952849.4142664964</v>
      </c>
      <c r="BB41" s="273">
        <f t="shared" ref="BB41:BL44" si="33">E41+Q41+AC41+AO41</f>
        <v>1052834.4500000002</v>
      </c>
      <c r="BC41" s="273">
        <f t="shared" si="33"/>
        <v>652094.52</v>
      </c>
      <c r="BD41" s="273">
        <f t="shared" si="33"/>
        <v>587960.16</v>
      </c>
      <c r="BE41" s="273">
        <f t="shared" si="33"/>
        <v>501067.75000000006</v>
      </c>
      <c r="BF41" s="273">
        <f t="shared" si="33"/>
        <v>881.45</v>
      </c>
      <c r="BG41" s="273">
        <f t="shared" si="33"/>
        <v>163994.76999999999</v>
      </c>
      <c r="BH41" s="273">
        <f t="shared" si="33"/>
        <v>0</v>
      </c>
      <c r="BI41" s="273">
        <f t="shared" si="33"/>
        <v>8765.9699999999993</v>
      </c>
      <c r="BJ41" s="273">
        <f t="shared" si="33"/>
        <v>12709.560000000001</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10619.931300616601</v>
      </c>
      <c r="E43" s="253">
        <v>3740.4102730287586</v>
      </c>
      <c r="F43" s="253">
        <v>2292.8856060462776</v>
      </c>
      <c r="G43" s="253">
        <v>2076.9804439219643</v>
      </c>
      <c r="H43" s="253">
        <v>2408.2342541451362</v>
      </c>
      <c r="I43" s="253">
        <v>0.15238075542295781</v>
      </c>
      <c r="J43" s="253">
        <v>28.350611989351883</v>
      </c>
      <c r="K43" s="253">
        <v>0</v>
      </c>
      <c r="L43" s="253">
        <v>22.298230657442481</v>
      </c>
      <c r="M43" s="253">
        <v>50.619500072246908</v>
      </c>
      <c r="N43" s="253">
        <v>0</v>
      </c>
      <c r="O43" s="254">
        <v>0</v>
      </c>
      <c r="P43" s="273">
        <f>SUM(Q43:AA43)</f>
        <v>11215.589464209059</v>
      </c>
      <c r="Q43" s="253">
        <v>4140.2774728957102</v>
      </c>
      <c r="R43" s="253">
        <v>2394.4029344735281</v>
      </c>
      <c r="S43" s="253">
        <v>2445.1556965366276</v>
      </c>
      <c r="T43" s="253">
        <v>2023.9261819734313</v>
      </c>
      <c r="U43" s="253">
        <v>0.69134467653131471</v>
      </c>
      <c r="V43" s="253">
        <v>128.6254594344289</v>
      </c>
      <c r="W43" s="253">
        <v>0</v>
      </c>
      <c r="X43" s="253">
        <v>21.951666503903784</v>
      </c>
      <c r="Y43" s="253">
        <v>60.558707714897956</v>
      </c>
      <c r="Z43" s="253">
        <v>0</v>
      </c>
      <c r="AA43" s="254">
        <v>0</v>
      </c>
      <c r="AB43" s="273">
        <f>SUM(AC43:AM43)</f>
        <v>17404.256679997179</v>
      </c>
      <c r="AC43" s="253">
        <v>5973.6125372117331</v>
      </c>
      <c r="AD43" s="253">
        <v>4171.568108687622</v>
      </c>
      <c r="AE43" s="253">
        <v>3605.9067155765829</v>
      </c>
      <c r="AF43" s="253">
        <v>3055.0563101608632</v>
      </c>
      <c r="AG43" s="253">
        <v>2.3481458585385653</v>
      </c>
      <c r="AH43" s="253">
        <v>436.87519427929493</v>
      </c>
      <c r="AI43" s="253">
        <v>0</v>
      </c>
      <c r="AJ43" s="253">
        <v>87.022830109402577</v>
      </c>
      <c r="AK43" s="253">
        <v>71.866838113144553</v>
      </c>
      <c r="AL43" s="253">
        <v>0</v>
      </c>
      <c r="AM43" s="254">
        <v>0</v>
      </c>
      <c r="AN43" s="288">
        <f>SUM(AO43:AY43)</f>
        <v>45530.857017424911</v>
      </c>
      <c r="AO43" s="253">
        <v>16785.760699674498</v>
      </c>
      <c r="AP43" s="253">
        <v>10130.50289747577</v>
      </c>
      <c r="AQ43" s="253">
        <v>9008.8172581444778</v>
      </c>
      <c r="AR43" s="253">
        <v>7193.3860892945977</v>
      </c>
      <c r="AS43" s="253">
        <v>11.227162597533853</v>
      </c>
      <c r="AT43" s="253">
        <v>2088.8263065802562</v>
      </c>
      <c r="AU43" s="253">
        <v>0</v>
      </c>
      <c r="AV43" s="253">
        <v>123.94885037638628</v>
      </c>
      <c r="AW43" s="253">
        <v>188.3877532814011</v>
      </c>
      <c r="AX43" s="253">
        <v>0</v>
      </c>
      <c r="AY43" s="254">
        <v>0</v>
      </c>
      <c r="AZ43" s="525">
        <v>-201938.12436082092</v>
      </c>
      <c r="BA43" s="295">
        <f>SUM(BB43:BL43)+AZ43</f>
        <v>-117167.48989857314</v>
      </c>
      <c r="BB43" s="273">
        <f t="shared" si="33"/>
        <v>30640.060982810701</v>
      </c>
      <c r="BC43" s="273">
        <f t="shared" si="33"/>
        <v>18989.359546683198</v>
      </c>
      <c r="BD43" s="273">
        <f t="shared" si="33"/>
        <v>17136.860114179653</v>
      </c>
      <c r="BE43" s="273">
        <f t="shared" si="33"/>
        <v>14680.602835574027</v>
      </c>
      <c r="BF43" s="273">
        <f t="shared" si="33"/>
        <v>14.419033888026691</v>
      </c>
      <c r="BG43" s="273">
        <f t="shared" si="33"/>
        <v>2682.6775722833318</v>
      </c>
      <c r="BH43" s="273">
        <f t="shared" si="33"/>
        <v>0</v>
      </c>
      <c r="BI43" s="273">
        <f t="shared" si="33"/>
        <v>255.22157764713512</v>
      </c>
      <c r="BJ43" s="273">
        <f t="shared" si="33"/>
        <v>371.43279918169048</v>
      </c>
      <c r="BK43" s="273">
        <f t="shared" si="33"/>
        <v>0</v>
      </c>
      <c r="BL43" s="299">
        <f t="shared" si="33"/>
        <v>0</v>
      </c>
    </row>
    <row r="44" spans="1:64" x14ac:dyDescent="0.25">
      <c r="A44" s="1526"/>
      <c r="B44" s="126" t="s">
        <v>82</v>
      </c>
      <c r="C44" s="131" t="s">
        <v>923</v>
      </c>
      <c r="D44" s="273">
        <f>SUM(E44:O44)</f>
        <v>4894.7746847358912</v>
      </c>
      <c r="E44" s="253">
        <v>989.86703709748053</v>
      </c>
      <c r="F44" s="253">
        <v>115.80817983782335</v>
      </c>
      <c r="G44" s="253">
        <v>1509.8722808032521</v>
      </c>
      <c r="H44" s="253">
        <v>225.64526727599704</v>
      </c>
      <c r="I44" s="253">
        <v>11.269163163345457</v>
      </c>
      <c r="J44" s="253">
        <v>164.76964386268278</v>
      </c>
      <c r="K44" s="253">
        <v>0</v>
      </c>
      <c r="L44" s="253">
        <v>19.992427452218664</v>
      </c>
      <c r="M44" s="253">
        <v>1857.550685243091</v>
      </c>
      <c r="N44" s="253">
        <v>0</v>
      </c>
      <c r="O44" s="254">
        <v>0</v>
      </c>
      <c r="P44" s="273">
        <f>SUM(Q44:AA44)</f>
        <v>5200.7631321472745</v>
      </c>
      <c r="Q44" s="253">
        <v>1051.7468778120501</v>
      </c>
      <c r="R44" s="253">
        <v>123.04772964930277</v>
      </c>
      <c r="S44" s="253">
        <v>1604.2593577882678</v>
      </c>
      <c r="T44" s="253">
        <v>239.7510942949244</v>
      </c>
      <c r="U44" s="253">
        <v>11.973635577720479</v>
      </c>
      <c r="V44" s="253">
        <v>175.06993565410963</v>
      </c>
      <c r="W44" s="253">
        <v>0</v>
      </c>
      <c r="X44" s="253">
        <v>21.242219777729801</v>
      </c>
      <c r="Y44" s="253">
        <v>1973.6722815931701</v>
      </c>
      <c r="Z44" s="253">
        <v>0</v>
      </c>
      <c r="AA44" s="254">
        <v>0</v>
      </c>
      <c r="AB44" s="273">
        <f>SUM(AC44:AM44)</f>
        <v>5252.0714962919574</v>
      </c>
      <c r="AC44" s="253">
        <v>1062.1229342529311</v>
      </c>
      <c r="AD44" s="253">
        <v>124.26166259714232</v>
      </c>
      <c r="AE44" s="253">
        <v>1620.0862511153493</v>
      </c>
      <c r="AF44" s="253">
        <v>242.11636957041864</v>
      </c>
      <c r="AG44" s="253">
        <v>12.091762021618676</v>
      </c>
      <c r="AH44" s="253">
        <v>176.7970960305943</v>
      </c>
      <c r="AI44" s="253">
        <v>0</v>
      </c>
      <c r="AJ44" s="253">
        <v>21.451785858688218</v>
      </c>
      <c r="AK44" s="253">
        <v>1993.1436348452144</v>
      </c>
      <c r="AL44" s="253">
        <v>0</v>
      </c>
      <c r="AM44" s="254">
        <v>0</v>
      </c>
      <c r="AN44" s="288">
        <f>SUM(AO44:AY44)</f>
        <v>5581.6277818804638</v>
      </c>
      <c r="AO44" s="253">
        <v>1128.7688832461786</v>
      </c>
      <c r="AP44" s="253">
        <v>132.05881691910437</v>
      </c>
      <c r="AQ44" s="253">
        <v>1721.7432083040571</v>
      </c>
      <c r="AR44" s="253">
        <v>257.3086554127068</v>
      </c>
      <c r="AS44" s="253">
        <v>12.850494301039898</v>
      </c>
      <c r="AT44" s="253">
        <v>187.89073676107807</v>
      </c>
      <c r="AU44" s="253">
        <v>0</v>
      </c>
      <c r="AV44" s="253">
        <v>22.797839672277881</v>
      </c>
      <c r="AW44" s="253">
        <v>2118.2091472640213</v>
      </c>
      <c r="AX44" s="253">
        <v>0</v>
      </c>
      <c r="AY44" s="254">
        <v>0</v>
      </c>
      <c r="AZ44" s="525"/>
      <c r="BA44" s="295">
        <f>SUM(BB44:BL44)+AZ44</f>
        <v>20929.237095055589</v>
      </c>
      <c r="BB44" s="270">
        <f t="shared" si="33"/>
        <v>4232.5057324086411</v>
      </c>
      <c r="BC44" s="273">
        <f t="shared" si="33"/>
        <v>495.17638900337283</v>
      </c>
      <c r="BD44" s="270">
        <f t="shared" si="33"/>
        <v>6455.9610980109264</v>
      </c>
      <c r="BE44" s="273">
        <f t="shared" si="33"/>
        <v>964.82138655404685</v>
      </c>
      <c r="BF44" s="270">
        <f t="shared" si="33"/>
        <v>48.185055063724505</v>
      </c>
      <c r="BG44" s="270">
        <f t="shared" si="33"/>
        <v>704.52741230846482</v>
      </c>
      <c r="BH44" s="270">
        <f t="shared" si="33"/>
        <v>0</v>
      </c>
      <c r="BI44" s="270">
        <f t="shared" si="33"/>
        <v>85.484272760914564</v>
      </c>
      <c r="BJ44" s="270">
        <f t="shared" si="33"/>
        <v>7942.5757489454963</v>
      </c>
      <c r="BK44" s="270">
        <f t="shared" si="33"/>
        <v>0</v>
      </c>
      <c r="BL44" s="290">
        <f t="shared" si="33"/>
        <v>0</v>
      </c>
    </row>
    <row r="45" spans="1:64" s="209" customFormat="1" ht="24" x14ac:dyDescent="0.25">
      <c r="A45" s="1527"/>
      <c r="B45" s="128" t="s">
        <v>217</v>
      </c>
      <c r="C45" s="312" t="s">
        <v>306</v>
      </c>
      <c r="D45" s="277">
        <f>SUM(D41:D44)</f>
        <v>800481.46598535252</v>
      </c>
      <c r="E45" s="277">
        <f t="shared" ref="E45:BL45" si="34">SUM(E41:E44)</f>
        <v>265894.94731012627</v>
      </c>
      <c r="F45" s="277">
        <f t="shared" si="34"/>
        <v>162418.5737858841</v>
      </c>
      <c r="G45" s="277">
        <f t="shared" si="34"/>
        <v>148564.36272472519</v>
      </c>
      <c r="H45" s="277">
        <f t="shared" si="34"/>
        <v>173025.85952142117</v>
      </c>
      <c r="I45" s="277">
        <f>SUM(I41:I44)</f>
        <v>11.421543918768414</v>
      </c>
      <c r="J45" s="277">
        <f t="shared" si="34"/>
        <v>43536.610255852029</v>
      </c>
      <c r="K45" s="277">
        <f t="shared" si="34"/>
        <v>0</v>
      </c>
      <c r="L45" s="277">
        <f t="shared" si="34"/>
        <v>1567.620658109661</v>
      </c>
      <c r="M45" s="277">
        <f t="shared" si="34"/>
        <v>5462.0701853153387</v>
      </c>
      <c r="N45" s="277">
        <f t="shared" si="34"/>
        <v>0</v>
      </c>
      <c r="O45" s="282">
        <f t="shared" si="34"/>
        <v>0</v>
      </c>
      <c r="P45" s="277">
        <f t="shared" si="34"/>
        <v>751660.4425963565</v>
      </c>
      <c r="Q45" s="277">
        <f t="shared" si="34"/>
        <v>261683.69435070781</v>
      </c>
      <c r="R45" s="277">
        <f t="shared" si="34"/>
        <v>148228.35066412285</v>
      </c>
      <c r="S45" s="277">
        <f t="shared" si="34"/>
        <v>157580.40505432492</v>
      </c>
      <c r="T45" s="277">
        <f t="shared" si="34"/>
        <v>128471.95727626838</v>
      </c>
      <c r="U45" s="277">
        <f t="shared" si="34"/>
        <v>12.664980254251795</v>
      </c>
      <c r="V45" s="277">
        <f t="shared" si="34"/>
        <v>48524.375395088537</v>
      </c>
      <c r="W45" s="277">
        <f t="shared" si="34"/>
        <v>0</v>
      </c>
      <c r="X45" s="277">
        <f t="shared" si="34"/>
        <v>1209.8638862816335</v>
      </c>
      <c r="Y45" s="277">
        <f>SUM(Y41:Y44)</f>
        <v>5949.1309893080679</v>
      </c>
      <c r="Z45" s="277">
        <f t="shared" si="34"/>
        <v>0</v>
      </c>
      <c r="AA45" s="283">
        <f t="shared" si="34"/>
        <v>0</v>
      </c>
      <c r="AB45" s="277">
        <f t="shared" si="34"/>
        <v>810757.38817628892</v>
      </c>
      <c r="AC45" s="277">
        <f t="shared" si="34"/>
        <v>257775.37547146468</v>
      </c>
      <c r="AD45" s="277">
        <f t="shared" si="34"/>
        <v>196918.94977128477</v>
      </c>
      <c r="AE45" s="277">
        <f t="shared" si="34"/>
        <v>166609.76296669192</v>
      </c>
      <c r="AF45" s="277">
        <f t="shared" si="34"/>
        <v>139410.58267973128</v>
      </c>
      <c r="AG45" s="277">
        <f t="shared" si="34"/>
        <v>234.67990788015723</v>
      </c>
      <c r="AH45" s="277">
        <f t="shared" si="34"/>
        <v>39589.142290309894</v>
      </c>
      <c r="AI45" s="277">
        <f t="shared" si="34"/>
        <v>0</v>
      </c>
      <c r="AJ45" s="277">
        <f t="shared" si="34"/>
        <v>5146.4146159680904</v>
      </c>
      <c r="AK45" s="277">
        <f t="shared" si="34"/>
        <v>5072.4804729583593</v>
      </c>
      <c r="AL45" s="277">
        <f t="shared" si="34"/>
        <v>0</v>
      </c>
      <c r="AM45" s="283">
        <f t="shared" si="34"/>
        <v>0</v>
      </c>
      <c r="AN45" s="849">
        <f t="shared" si="34"/>
        <v>723109.2047993053</v>
      </c>
      <c r="AO45" s="277">
        <f t="shared" si="34"/>
        <v>302352.99958292063</v>
      </c>
      <c r="AP45" s="277">
        <f t="shared" si="34"/>
        <v>164013.18171439489</v>
      </c>
      <c r="AQ45" s="277">
        <f t="shared" si="34"/>
        <v>138798.4504664485</v>
      </c>
      <c r="AR45" s="277">
        <f t="shared" si="34"/>
        <v>75804.774744707305</v>
      </c>
      <c r="AS45" s="277">
        <f t="shared" si="34"/>
        <v>685.2876568985738</v>
      </c>
      <c r="AT45" s="277">
        <f t="shared" si="34"/>
        <v>35731.847043341324</v>
      </c>
      <c r="AU45" s="277">
        <f t="shared" si="34"/>
        <v>0</v>
      </c>
      <c r="AV45" s="274">
        <f t="shared" si="34"/>
        <v>1182.776690048664</v>
      </c>
      <c r="AW45" s="277">
        <f>SUM(AW41:AW44)</f>
        <v>4539.8869005454226</v>
      </c>
      <c r="AX45" s="277">
        <f t="shared" si="34"/>
        <v>0</v>
      </c>
      <c r="AY45" s="283">
        <f t="shared" si="34"/>
        <v>0</v>
      </c>
      <c r="AZ45" s="304">
        <f t="shared" si="34"/>
        <v>-229397.34009432537</v>
      </c>
      <c r="BA45" s="296">
        <f t="shared" si="34"/>
        <v>2856611.1614629789</v>
      </c>
      <c r="BB45" s="274">
        <f t="shared" si="34"/>
        <v>1087707.0167152197</v>
      </c>
      <c r="BC45" s="274">
        <f t="shared" si="34"/>
        <v>671579.05593568657</v>
      </c>
      <c r="BD45" s="274">
        <f t="shared" si="34"/>
        <v>611552.98121219059</v>
      </c>
      <c r="BE45" s="274">
        <f t="shared" si="34"/>
        <v>516713.17422212812</v>
      </c>
      <c r="BF45" s="274">
        <f t="shared" si="34"/>
        <v>944.05408895175117</v>
      </c>
      <c r="BG45" s="274">
        <f t="shared" si="34"/>
        <v>167381.9749845918</v>
      </c>
      <c r="BH45" s="274">
        <f t="shared" si="34"/>
        <v>0</v>
      </c>
      <c r="BI45" s="274">
        <f t="shared" si="34"/>
        <v>9106.6758504080481</v>
      </c>
      <c r="BJ45" s="274">
        <f>SUM(BJ41:BJ44)</f>
        <v>21023.568548127187</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609084.85000000009</v>
      </c>
      <c r="E51" s="251">
        <v>130237.48185204811</v>
      </c>
      <c r="F51" s="251">
        <v>6955.5753965308513</v>
      </c>
      <c r="G51" s="251">
        <v>310935.83868300728</v>
      </c>
      <c r="H51" s="251">
        <v>18805.870563352601</v>
      </c>
      <c r="I51" s="251">
        <v>1713.9523953473729</v>
      </c>
      <c r="J51" s="251">
        <v>41708.964915082957</v>
      </c>
      <c r="K51" s="251">
        <v>0</v>
      </c>
      <c r="L51" s="251">
        <v>2247.2835059620347</v>
      </c>
      <c r="M51" s="251">
        <v>96479.882688668862</v>
      </c>
      <c r="N51" s="251">
        <v>0</v>
      </c>
      <c r="O51" s="252">
        <v>0</v>
      </c>
      <c r="P51" s="272">
        <f>SUM(Q51:AA51)</f>
        <v>692807.21999999974</v>
      </c>
      <c r="Q51" s="251">
        <v>144876.71567063741</v>
      </c>
      <c r="R51" s="251">
        <v>10756.295233422839</v>
      </c>
      <c r="S51" s="251">
        <v>346004.93517762114</v>
      </c>
      <c r="T51" s="251">
        <v>21752.231203526757</v>
      </c>
      <c r="U51" s="251">
        <v>2276.6098001810424</v>
      </c>
      <c r="V51" s="251">
        <v>48471.835162271287</v>
      </c>
      <c r="W51" s="251">
        <v>0</v>
      </c>
      <c r="X51" s="251">
        <v>2271.6807330026231</v>
      </c>
      <c r="Y51" s="251">
        <v>116396.91701933664</v>
      </c>
      <c r="Z51" s="251">
        <v>0</v>
      </c>
      <c r="AA51" s="252">
        <v>0</v>
      </c>
      <c r="AB51" s="272">
        <f>SUM(AC51:AM51)</f>
        <v>704831.97999999975</v>
      </c>
      <c r="AC51" s="251">
        <v>148696.38099061843</v>
      </c>
      <c r="AD51" s="251">
        <v>9896.7562397976872</v>
      </c>
      <c r="AE51" s="251">
        <v>354565.33431093569</v>
      </c>
      <c r="AF51" s="251">
        <v>23664.215016589533</v>
      </c>
      <c r="AG51" s="251">
        <v>2059.5703519053509</v>
      </c>
      <c r="AH51" s="251">
        <v>51391.991950754084</v>
      </c>
      <c r="AI51" s="251">
        <v>0</v>
      </c>
      <c r="AJ51" s="251">
        <v>2361.3089483839321</v>
      </c>
      <c r="AK51" s="251">
        <v>112196.42219101507</v>
      </c>
      <c r="AL51" s="251">
        <v>0</v>
      </c>
      <c r="AM51" s="252">
        <v>0</v>
      </c>
      <c r="AN51" s="275">
        <f>SUM(AO51:AY51)</f>
        <v>958142.20000000007</v>
      </c>
      <c r="AO51" s="251">
        <v>200067.25351922074</v>
      </c>
      <c r="AP51" s="251">
        <v>13311.276525525438</v>
      </c>
      <c r="AQ51" s="251">
        <v>488256.15437333414</v>
      </c>
      <c r="AR51" s="251">
        <v>29756.595800225579</v>
      </c>
      <c r="AS51" s="251">
        <v>2705.396721070003</v>
      </c>
      <c r="AT51" s="251">
        <v>65937.949017673673</v>
      </c>
      <c r="AU51" s="251">
        <v>0</v>
      </c>
      <c r="AV51" s="249">
        <v>3247.3294278474136</v>
      </c>
      <c r="AW51" s="251">
        <v>154860.24461510297</v>
      </c>
      <c r="AX51" s="251">
        <v>0</v>
      </c>
      <c r="AY51" s="252">
        <v>0</v>
      </c>
      <c r="AZ51" s="854">
        <v>11089.199725448992</v>
      </c>
      <c r="BA51" s="293">
        <f>SUM(BB51:BL51)+AZ51</f>
        <v>2975955.4497254482</v>
      </c>
      <c r="BB51" s="273">
        <f t="shared" ref="BB51:BL54" si="37">E51+Q51+AC51+AO51</f>
        <v>623877.83203252475</v>
      </c>
      <c r="BC51" s="273">
        <f t="shared" si="37"/>
        <v>40919.903395276815</v>
      </c>
      <c r="BD51" s="273">
        <f t="shared" si="37"/>
        <v>1499762.2625448983</v>
      </c>
      <c r="BE51" s="273">
        <f t="shared" si="37"/>
        <v>93978.912583694473</v>
      </c>
      <c r="BF51" s="273">
        <f t="shared" si="37"/>
        <v>8755.5292685037693</v>
      </c>
      <c r="BG51" s="273">
        <f t="shared" si="37"/>
        <v>207510.74104578199</v>
      </c>
      <c r="BH51" s="273">
        <f t="shared" si="37"/>
        <v>0</v>
      </c>
      <c r="BI51" s="273">
        <f t="shared" si="37"/>
        <v>10127.602615196003</v>
      </c>
      <c r="BJ51" s="273">
        <f t="shared" si="37"/>
        <v>479933.4665141236</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107002.89362108189</v>
      </c>
      <c r="E53" s="253">
        <v>21639.124186831152</v>
      </c>
      <c r="F53" s="253">
        <v>2531.6406057016216</v>
      </c>
      <c r="G53" s="253">
        <v>33006.770168201947</v>
      </c>
      <c r="H53" s="253">
        <v>4932.7493266907932</v>
      </c>
      <c r="I53" s="253">
        <v>246.35108760499202</v>
      </c>
      <c r="J53" s="253">
        <v>3601.9694081533621</v>
      </c>
      <c r="K53" s="253">
        <v>0</v>
      </c>
      <c r="L53" s="253">
        <v>437.04720353484038</v>
      </c>
      <c r="M53" s="253">
        <v>40607.241634363199</v>
      </c>
      <c r="N53" s="253">
        <v>0</v>
      </c>
      <c r="O53" s="254">
        <v>0</v>
      </c>
      <c r="P53" s="273">
        <f>SUM(Q53:AA53)</f>
        <v>52081.954970644154</v>
      </c>
      <c r="Q53" s="253">
        <v>10532.499200383043</v>
      </c>
      <c r="R53" s="253">
        <v>1232.2357607909425</v>
      </c>
      <c r="S53" s="253">
        <v>16065.519907472883</v>
      </c>
      <c r="T53" s="253">
        <v>2400.9372047819916</v>
      </c>
      <c r="U53" s="253">
        <v>119.90746995167737</v>
      </c>
      <c r="V53" s="253">
        <v>1753.2012656162449</v>
      </c>
      <c r="W53" s="253">
        <v>0</v>
      </c>
      <c r="X53" s="253">
        <v>212.72576847457182</v>
      </c>
      <c r="Y53" s="253">
        <v>19764.928393172802</v>
      </c>
      <c r="Z53" s="253">
        <v>0</v>
      </c>
      <c r="AA53" s="254">
        <v>0</v>
      </c>
      <c r="AB53" s="273">
        <f>SUM(AC53:AM53)</f>
        <v>71681.941599398066</v>
      </c>
      <c r="AC53" s="253">
        <v>14496.191492871418</v>
      </c>
      <c r="AD53" s="253">
        <v>1695.9626782729756</v>
      </c>
      <c r="AE53" s="253">
        <v>22111.452237546353</v>
      </c>
      <c r="AF53" s="253">
        <v>3304.481189195194</v>
      </c>
      <c r="AG53" s="253">
        <v>165.03221246691632</v>
      </c>
      <c r="AH53" s="253">
        <v>2412.9829766323014</v>
      </c>
      <c r="AI53" s="253">
        <v>0</v>
      </c>
      <c r="AJ53" s="253">
        <v>292.7807936755861</v>
      </c>
      <c r="AK53" s="253">
        <v>27203.05801873732</v>
      </c>
      <c r="AL53" s="253">
        <v>0</v>
      </c>
      <c r="AM53" s="254">
        <v>0</v>
      </c>
      <c r="AN53" s="288">
        <f>SUM(AO53:AY53)</f>
        <v>83105.884050411114</v>
      </c>
      <c r="AO53" s="253">
        <v>16806.447795622269</v>
      </c>
      <c r="AP53" s="253">
        <v>1966.2480472705577</v>
      </c>
      <c r="AQ53" s="253">
        <v>25635.35173348543</v>
      </c>
      <c r="AR53" s="253">
        <v>3831.1159607083869</v>
      </c>
      <c r="AS53" s="253">
        <v>191.33337641029425</v>
      </c>
      <c r="AT53" s="253">
        <v>2797.5397847385298</v>
      </c>
      <c r="AU53" s="253">
        <v>0</v>
      </c>
      <c r="AV53" s="253">
        <v>339.44123371227039</v>
      </c>
      <c r="AW53" s="253">
        <v>31538.406118463368</v>
      </c>
      <c r="AX53" s="253">
        <v>0</v>
      </c>
      <c r="AY53" s="254">
        <v>0</v>
      </c>
      <c r="AZ53" s="525">
        <v>-9642</v>
      </c>
      <c r="BA53" s="295">
        <f>SUM(BB53:BL53)+AZ53</f>
        <v>304230.67424153525</v>
      </c>
      <c r="BB53" s="273">
        <f t="shared" si="37"/>
        <v>63474.262675707883</v>
      </c>
      <c r="BC53" s="273">
        <f t="shared" si="37"/>
        <v>7426.0870920360976</v>
      </c>
      <c r="BD53" s="273">
        <f t="shared" si="37"/>
        <v>96819.09404670661</v>
      </c>
      <c r="BE53" s="273">
        <f t="shared" si="37"/>
        <v>14469.283681376364</v>
      </c>
      <c r="BF53" s="273">
        <f t="shared" si="37"/>
        <v>722.62414643388001</v>
      </c>
      <c r="BG53" s="273">
        <f t="shared" si="37"/>
        <v>10565.693435140438</v>
      </c>
      <c r="BH53" s="273">
        <f t="shared" si="37"/>
        <v>0</v>
      </c>
      <c r="BI53" s="273">
        <f t="shared" si="37"/>
        <v>1281.9949993972687</v>
      </c>
      <c r="BJ53" s="273">
        <f t="shared" si="37"/>
        <v>119113.63416473669</v>
      </c>
      <c r="BK53" s="273">
        <f t="shared" si="37"/>
        <v>0</v>
      </c>
      <c r="BL53" s="299">
        <f t="shared" si="37"/>
        <v>0</v>
      </c>
    </row>
    <row r="54" spans="1:64" ht="16.5" customHeight="1" x14ac:dyDescent="0.25">
      <c r="A54" s="1538"/>
      <c r="B54" s="126" t="s">
        <v>91</v>
      </c>
      <c r="C54" s="131" t="s">
        <v>925</v>
      </c>
      <c r="D54" s="273">
        <f>SUM(E54:O54)</f>
        <v>163.39918838153545</v>
      </c>
      <c r="E54" s="253">
        <v>33.04410946059528</v>
      </c>
      <c r="F54" s="253">
        <v>3.8659517163177175</v>
      </c>
      <c r="G54" s="253">
        <v>50.403117841641993</v>
      </c>
      <c r="H54" s="253">
        <v>7.53257420612446</v>
      </c>
      <c r="I54" s="253">
        <v>0.37619139454405748</v>
      </c>
      <c r="J54" s="253">
        <v>5.500401512052381</v>
      </c>
      <c r="K54" s="253">
        <v>0</v>
      </c>
      <c r="L54" s="253">
        <v>0.66739464630648726</v>
      </c>
      <c r="M54" s="253">
        <v>62.009447603953063</v>
      </c>
      <c r="N54" s="253">
        <v>0</v>
      </c>
      <c r="O54" s="254">
        <v>0</v>
      </c>
      <c r="P54" s="273">
        <f>SUM(Q54:AA54)</f>
        <v>173.61380849818011</v>
      </c>
      <c r="Q54" s="253">
        <v>35.109805309981446</v>
      </c>
      <c r="R54" s="253">
        <v>4.1076250597572761</v>
      </c>
      <c r="S54" s="253">
        <v>53.553982338255537</v>
      </c>
      <c r="T54" s="253">
        <v>8.0034601681546871</v>
      </c>
      <c r="U54" s="253">
        <v>0.39970835460046722</v>
      </c>
      <c r="V54" s="253">
        <v>5.8442496822369403</v>
      </c>
      <c r="W54" s="253">
        <v>0</v>
      </c>
      <c r="X54" s="253">
        <v>0.70911567838398548</v>
      </c>
      <c r="Y54" s="253">
        <v>65.885861906809779</v>
      </c>
      <c r="Z54" s="253">
        <v>0</v>
      </c>
      <c r="AA54" s="254">
        <v>0</v>
      </c>
      <c r="AB54" s="273">
        <f>SUM(AC54:AM54)</f>
        <v>175.32660338628182</v>
      </c>
      <c r="AC54" s="253">
        <v>35.456182683863048</v>
      </c>
      <c r="AD54" s="253">
        <v>4.1481490207569829</v>
      </c>
      <c r="AE54" s="253">
        <v>54.082321575669454</v>
      </c>
      <c r="AF54" s="253">
        <v>8.082418666800173</v>
      </c>
      <c r="AG54" s="253">
        <v>0.40365169546956869</v>
      </c>
      <c r="AH54" s="253">
        <v>5.9019063920753769</v>
      </c>
      <c r="AI54" s="253">
        <v>0</v>
      </c>
      <c r="AJ54" s="253">
        <v>0.71611149121428574</v>
      </c>
      <c r="AK54" s="253">
        <v>66.535861860432945</v>
      </c>
      <c r="AL54" s="253">
        <v>0</v>
      </c>
      <c r="AM54" s="254">
        <v>0</v>
      </c>
      <c r="AN54" s="288">
        <f>SUM(AO54:AY54)</f>
        <v>186.32797383937367</v>
      </c>
      <c r="AO54" s="253">
        <v>37.680982531826096</v>
      </c>
      <c r="AP54" s="253">
        <v>4.4084365252803748</v>
      </c>
      <c r="AQ54" s="253">
        <v>57.475871916152101</v>
      </c>
      <c r="AR54" s="253">
        <v>8.5895732012124366</v>
      </c>
      <c r="AS54" s="253">
        <v>0.42897997851452963</v>
      </c>
      <c r="AT54" s="253">
        <v>6.2722384315071764</v>
      </c>
      <c r="AU54" s="253">
        <v>0</v>
      </c>
      <c r="AV54" s="253">
        <v>0.76104596007641867</v>
      </c>
      <c r="AW54" s="253">
        <v>70.710845294804557</v>
      </c>
      <c r="AX54" s="253">
        <v>0</v>
      </c>
      <c r="AY54" s="254">
        <v>0</v>
      </c>
      <c r="AZ54" s="525"/>
      <c r="BA54" s="295">
        <f>SUM(BB54:BL54)+AZ54</f>
        <v>698.66757410537116</v>
      </c>
      <c r="BB54" s="273">
        <f t="shared" si="37"/>
        <v>141.29107998626588</v>
      </c>
      <c r="BC54" s="273">
        <f t="shared" si="37"/>
        <v>16.530162322112353</v>
      </c>
      <c r="BD54" s="273">
        <f t="shared" si="37"/>
        <v>215.51529367171909</v>
      </c>
      <c r="BE54" s="273">
        <f t="shared" si="37"/>
        <v>32.208026242291758</v>
      </c>
      <c r="BF54" s="273">
        <f t="shared" si="37"/>
        <v>1.6085314231286232</v>
      </c>
      <c r="BG54" s="273">
        <f t="shared" si="37"/>
        <v>23.518796017871875</v>
      </c>
      <c r="BH54" s="273">
        <f t="shared" si="37"/>
        <v>0</v>
      </c>
      <c r="BI54" s="273">
        <f t="shared" si="37"/>
        <v>2.8536677759811773</v>
      </c>
      <c r="BJ54" s="273">
        <f t="shared" si="37"/>
        <v>265.14201666600036</v>
      </c>
      <c r="BK54" s="273">
        <f t="shared" si="37"/>
        <v>0</v>
      </c>
      <c r="BL54" s="299">
        <f t="shared" si="37"/>
        <v>0</v>
      </c>
    </row>
    <row r="55" spans="1:64" s="209" customFormat="1" ht="16.5" customHeight="1" x14ac:dyDescent="0.25">
      <c r="A55" s="1539"/>
      <c r="B55" s="129" t="s">
        <v>262</v>
      </c>
      <c r="C55" s="312" t="s">
        <v>38</v>
      </c>
      <c r="D55" s="277">
        <f>SUM(D51:D54)</f>
        <v>716251.14280946355</v>
      </c>
      <c r="E55" s="277">
        <f t="shared" ref="E55:BL55" si="38">SUM(E51:E54)</f>
        <v>151909.65014833986</v>
      </c>
      <c r="F55" s="277">
        <f t="shared" si="38"/>
        <v>9491.0819539487911</v>
      </c>
      <c r="G55" s="277">
        <f t="shared" si="38"/>
        <v>343993.01196905086</v>
      </c>
      <c r="H55" s="277">
        <f t="shared" si="38"/>
        <v>23746.152464249521</v>
      </c>
      <c r="I55" s="277">
        <f t="shared" si="38"/>
        <v>1960.679674346909</v>
      </c>
      <c r="J55" s="277">
        <f t="shared" si="38"/>
        <v>45316.434724748367</v>
      </c>
      <c r="K55" s="277">
        <f t="shared" si="38"/>
        <v>0</v>
      </c>
      <c r="L55" s="277">
        <f t="shared" si="38"/>
        <v>2684.9981041431815</v>
      </c>
      <c r="M55" s="274">
        <f t="shared" si="38"/>
        <v>137149.13377063602</v>
      </c>
      <c r="N55" s="277">
        <f t="shared" si="38"/>
        <v>0</v>
      </c>
      <c r="O55" s="282">
        <f t="shared" si="38"/>
        <v>0</v>
      </c>
      <c r="P55" s="277">
        <f t="shared" si="38"/>
        <v>745062.78877914208</v>
      </c>
      <c r="Q55" s="277">
        <f t="shared" si="38"/>
        <v>155444.32467633043</v>
      </c>
      <c r="R55" s="277">
        <f t="shared" si="38"/>
        <v>11992.638619273541</v>
      </c>
      <c r="S55" s="277">
        <f t="shared" si="38"/>
        <v>362124.00906743226</v>
      </c>
      <c r="T55" s="277">
        <f t="shared" si="38"/>
        <v>24161.171868476904</v>
      </c>
      <c r="U55" s="277">
        <f t="shared" si="38"/>
        <v>2396.9169784873202</v>
      </c>
      <c r="V55" s="277">
        <f t="shared" si="38"/>
        <v>50230.880677569774</v>
      </c>
      <c r="W55" s="277">
        <f t="shared" si="38"/>
        <v>0</v>
      </c>
      <c r="X55" s="277">
        <f t="shared" si="38"/>
        <v>2485.115617155579</v>
      </c>
      <c r="Y55" s="274">
        <f>SUM(Y51:Y54)</f>
        <v>136227.73127441626</v>
      </c>
      <c r="Z55" s="277">
        <f>SUM(Z51:Z54)</f>
        <v>0</v>
      </c>
      <c r="AA55" s="283">
        <f t="shared" si="38"/>
        <v>0</v>
      </c>
      <c r="AB55" s="277">
        <f t="shared" si="38"/>
        <v>776689.2482027841</v>
      </c>
      <c r="AC55" s="277">
        <f t="shared" si="38"/>
        <v>163228.02866617372</v>
      </c>
      <c r="AD55" s="277">
        <f t="shared" si="38"/>
        <v>11596.86706709142</v>
      </c>
      <c r="AE55" s="277">
        <f t="shared" si="38"/>
        <v>376730.86887005769</v>
      </c>
      <c r="AF55" s="277">
        <f t="shared" si="38"/>
        <v>26976.778624451526</v>
      </c>
      <c r="AG55" s="277">
        <f t="shared" si="38"/>
        <v>2225.0062160677371</v>
      </c>
      <c r="AH55" s="277">
        <f t="shared" si="38"/>
        <v>53810.876833778464</v>
      </c>
      <c r="AI55" s="277">
        <f t="shared" si="38"/>
        <v>0</v>
      </c>
      <c r="AJ55" s="277">
        <f t="shared" si="38"/>
        <v>2654.8058535507325</v>
      </c>
      <c r="AK55" s="274">
        <f t="shared" si="38"/>
        <v>139466.01607161283</v>
      </c>
      <c r="AL55" s="277">
        <f t="shared" si="38"/>
        <v>0</v>
      </c>
      <c r="AM55" s="283">
        <f t="shared" si="38"/>
        <v>0</v>
      </c>
      <c r="AN55" s="849">
        <f t="shared" si="38"/>
        <v>1041434.4120242505</v>
      </c>
      <c r="AO55" s="277">
        <f t="shared" si="38"/>
        <v>216911.38229737486</v>
      </c>
      <c r="AP55" s="277">
        <f t="shared" si="38"/>
        <v>15281.933009321276</v>
      </c>
      <c r="AQ55" s="277">
        <f t="shared" si="38"/>
        <v>513948.98197873571</v>
      </c>
      <c r="AR55" s="277">
        <f t="shared" si="38"/>
        <v>33596.301334135183</v>
      </c>
      <c r="AS55" s="277">
        <f t="shared" si="38"/>
        <v>2897.1590774588121</v>
      </c>
      <c r="AT55" s="277">
        <f t="shared" si="38"/>
        <v>68741.761040843718</v>
      </c>
      <c r="AU55" s="277">
        <f t="shared" si="38"/>
        <v>0</v>
      </c>
      <c r="AV55" s="274">
        <f t="shared" si="38"/>
        <v>3587.5317075197604</v>
      </c>
      <c r="AW55" s="274">
        <f>SUM(AW51:AW54)</f>
        <v>186469.36157886116</v>
      </c>
      <c r="AX55" s="277">
        <f t="shared" si="38"/>
        <v>0</v>
      </c>
      <c r="AY55" s="283">
        <f t="shared" si="38"/>
        <v>0</v>
      </c>
      <c r="AZ55" s="304">
        <f t="shared" si="38"/>
        <v>1447.1997254489925</v>
      </c>
      <c r="BA55" s="296">
        <f t="shared" si="38"/>
        <v>3280884.7915410888</v>
      </c>
      <c r="BB55" s="274">
        <f t="shared" si="38"/>
        <v>687493.38578821893</v>
      </c>
      <c r="BC55" s="274">
        <f t="shared" si="38"/>
        <v>48362.520649635022</v>
      </c>
      <c r="BD55" s="274">
        <f t="shared" si="38"/>
        <v>1596796.8718852766</v>
      </c>
      <c r="BE55" s="274">
        <f t="shared" si="38"/>
        <v>108480.40429131314</v>
      </c>
      <c r="BF55" s="274">
        <f t="shared" si="38"/>
        <v>9479.7619463607771</v>
      </c>
      <c r="BG55" s="274">
        <f t="shared" si="38"/>
        <v>218099.9532769403</v>
      </c>
      <c r="BH55" s="274">
        <f t="shared" si="38"/>
        <v>0</v>
      </c>
      <c r="BI55" s="274">
        <f t="shared" si="38"/>
        <v>11412.451282369253</v>
      </c>
      <c r="BJ55" s="274">
        <f>SUM(BJ51:BJ54)</f>
        <v>599312.24269552634</v>
      </c>
      <c r="BK55" s="274">
        <f t="shared" si="38"/>
        <v>0</v>
      </c>
      <c r="BL55" s="298">
        <f t="shared" si="38"/>
        <v>0</v>
      </c>
    </row>
    <row r="56" spans="1:64" ht="14.85" customHeight="1" x14ac:dyDescent="0.25">
      <c r="A56" s="1528" t="s">
        <v>29</v>
      </c>
      <c r="B56" s="124">
        <v>8.1</v>
      </c>
      <c r="C56" s="310" t="s">
        <v>22</v>
      </c>
      <c r="D56" s="272">
        <f t="shared" ref="D56:D62" si="39">SUM(E56:O56)</f>
        <v>7468578.9743301552</v>
      </c>
      <c r="E56" s="251">
        <v>2633884.825397342</v>
      </c>
      <c r="F56" s="251">
        <v>444891.17115995154</v>
      </c>
      <c r="G56" s="251">
        <v>2234214.7348228893</v>
      </c>
      <c r="H56" s="251">
        <v>439108.70929543988</v>
      </c>
      <c r="I56" s="251">
        <v>21.59943070524103</v>
      </c>
      <c r="J56" s="251">
        <v>300006.06347375584</v>
      </c>
      <c r="K56" s="251">
        <v>0</v>
      </c>
      <c r="L56" s="251">
        <v>182760.25992305769</v>
      </c>
      <c r="M56" s="251">
        <v>1233691.6108270136</v>
      </c>
      <c r="N56" s="251">
        <v>0</v>
      </c>
      <c r="O56" s="252">
        <v>0</v>
      </c>
      <c r="P56" s="275">
        <f t="shared" ref="P56:P62" si="40">SUM(Q56:AA56)</f>
        <v>7847464.8597344989</v>
      </c>
      <c r="Q56" s="251">
        <v>2908773.9278681362</v>
      </c>
      <c r="R56" s="251">
        <v>521232.80787490192</v>
      </c>
      <c r="S56" s="251">
        <v>2474139.5597163881</v>
      </c>
      <c r="T56" s="251">
        <v>433436.69832244969</v>
      </c>
      <c r="U56" s="251">
        <v>73.158945582994235</v>
      </c>
      <c r="V56" s="251">
        <v>214136.75328782268</v>
      </c>
      <c r="W56" s="251">
        <v>0</v>
      </c>
      <c r="X56" s="251">
        <v>193121.07181534052</v>
      </c>
      <c r="Y56" s="251">
        <v>1102550.8819038756</v>
      </c>
      <c r="Z56" s="251">
        <v>0</v>
      </c>
      <c r="AA56" s="252">
        <v>0</v>
      </c>
      <c r="AB56" s="272">
        <f t="shared" ref="AB56:AB62" si="41">SUM(AC56:AM56)</f>
        <v>8494396.2861903012</v>
      </c>
      <c r="AC56" s="251">
        <v>2964751.6963083274</v>
      </c>
      <c r="AD56" s="251">
        <v>447668.89045227529</v>
      </c>
      <c r="AE56" s="251">
        <v>2934692.4782141722</v>
      </c>
      <c r="AF56" s="251">
        <v>431585.73226230429</v>
      </c>
      <c r="AG56" s="251">
        <v>1033.4232680162286</v>
      </c>
      <c r="AH56" s="251">
        <v>289945.88143241551</v>
      </c>
      <c r="AI56" s="251">
        <v>0</v>
      </c>
      <c r="AJ56" s="251">
        <v>171071.75787130304</v>
      </c>
      <c r="AK56" s="251">
        <v>1253646.426381486</v>
      </c>
      <c r="AL56" s="251">
        <v>0</v>
      </c>
      <c r="AM56" s="252">
        <v>0</v>
      </c>
      <c r="AN56" s="275">
        <f t="shared" ref="AN56:AN62" si="42">SUM(AO56:AY56)</f>
        <v>9012142.8072167672</v>
      </c>
      <c r="AO56" s="251">
        <v>3056357.0305260974</v>
      </c>
      <c r="AP56" s="251">
        <v>540512.40861848183</v>
      </c>
      <c r="AQ56" s="251">
        <v>3083736.4745828849</v>
      </c>
      <c r="AR56" s="251">
        <v>577139.61204948707</v>
      </c>
      <c r="AS56" s="251">
        <v>8223.4904298230085</v>
      </c>
      <c r="AT56" s="251">
        <v>195175.5250842119</v>
      </c>
      <c r="AU56" s="251">
        <v>0</v>
      </c>
      <c r="AV56" s="249">
        <v>154712.61148493088</v>
      </c>
      <c r="AW56" s="251">
        <v>1396285.6544408505</v>
      </c>
      <c r="AX56" s="251">
        <v>0</v>
      </c>
      <c r="AY56" s="252">
        <v>0</v>
      </c>
      <c r="AZ56" s="854">
        <v>53931.560438070454</v>
      </c>
      <c r="BA56" s="293">
        <f t="shared" ref="BA56:BA62" si="43">SUM(BB56:BL56)+AZ56</f>
        <v>32876514.48790979</v>
      </c>
      <c r="BB56" s="272">
        <f t="shared" ref="BB56:BL62" si="44">E56+Q56+AC56+AO56</f>
        <v>11563767.480099903</v>
      </c>
      <c r="BC56" s="272">
        <f t="shared" si="44"/>
        <v>1954305.2781056105</v>
      </c>
      <c r="BD56" s="272">
        <f t="shared" si="44"/>
        <v>10726783.247336334</v>
      </c>
      <c r="BE56" s="272">
        <f t="shared" si="44"/>
        <v>1881270.7519296808</v>
      </c>
      <c r="BF56" s="272">
        <f t="shared" si="44"/>
        <v>9351.672074127473</v>
      </c>
      <c r="BG56" s="272">
        <f t="shared" si="44"/>
        <v>999264.22327820607</v>
      </c>
      <c r="BH56" s="272">
        <f t="shared" si="44"/>
        <v>0</v>
      </c>
      <c r="BI56" s="272">
        <f t="shared" si="44"/>
        <v>701665.70109463204</v>
      </c>
      <c r="BJ56" s="272">
        <f t="shared" si="44"/>
        <v>4986174.573553226</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-49441.032951114088</v>
      </c>
      <c r="E59" s="253">
        <v>-17435.979038246533</v>
      </c>
      <c r="F59" s="253">
        <v>-2945.1223758334399</v>
      </c>
      <c r="G59" s="253">
        <v>-14790.214404092882</v>
      </c>
      <c r="H59" s="253">
        <v>-2906.8432214501895</v>
      </c>
      <c r="I59" s="253">
        <v>-0.14298545531801185</v>
      </c>
      <c r="J59" s="253">
        <v>-1986.0015835301924</v>
      </c>
      <c r="K59" s="253">
        <v>0</v>
      </c>
      <c r="L59" s="253">
        <v>-1209.8494324110006</v>
      </c>
      <c r="M59" s="253">
        <v>-8166.8799100945362</v>
      </c>
      <c r="N59" s="253">
        <v>0</v>
      </c>
      <c r="O59" s="254">
        <v>0</v>
      </c>
      <c r="P59" s="273">
        <f t="shared" si="40"/>
        <v>-17712.056462167988</v>
      </c>
      <c r="Q59" s="253">
        <v>-6565.2244345093723</v>
      </c>
      <c r="R59" s="253">
        <v>-1176.4442514912989</v>
      </c>
      <c r="S59" s="253">
        <v>-5584.2364840436821</v>
      </c>
      <c r="T59" s="253">
        <v>-978.28475956025352</v>
      </c>
      <c r="U59" s="253">
        <v>-0.165122800552752</v>
      </c>
      <c r="V59" s="253">
        <v>-483.31560990100098</v>
      </c>
      <c r="W59" s="253">
        <v>0</v>
      </c>
      <c r="X59" s="253">
        <v>-435.88233769337813</v>
      </c>
      <c r="Y59" s="253">
        <v>-2488.5034621684513</v>
      </c>
      <c r="Z59" s="253">
        <v>0</v>
      </c>
      <c r="AA59" s="254">
        <v>0</v>
      </c>
      <c r="AB59" s="273">
        <f t="shared" si="41"/>
        <v>-21406.297063669288</v>
      </c>
      <c r="AC59" s="253">
        <v>-7471.3203143547917</v>
      </c>
      <c r="AD59" s="253">
        <v>-1128.1476555036652</v>
      </c>
      <c r="AE59" s="253">
        <v>-7395.5696040811017</v>
      </c>
      <c r="AF59" s="253">
        <v>-1087.6173046303236</v>
      </c>
      <c r="AG59" s="253">
        <v>-2.6042775404330505</v>
      </c>
      <c r="AH59" s="253">
        <v>-730.67790355156399</v>
      </c>
      <c r="AI59" s="253">
        <v>0</v>
      </c>
      <c r="AJ59" s="253">
        <v>-431.10925659904836</v>
      </c>
      <c r="AK59" s="253">
        <v>-3159.2507474083591</v>
      </c>
      <c r="AL59" s="253">
        <v>0</v>
      </c>
      <c r="AM59" s="254">
        <v>0</v>
      </c>
      <c r="AN59" s="288">
        <f t="shared" si="42"/>
        <v>-25866.685720003708</v>
      </c>
      <c r="AO59" s="253">
        <v>-8772.3672879921742</v>
      </c>
      <c r="AP59" s="253">
        <v>-1551.3807204986299</v>
      </c>
      <c r="AQ59" s="253">
        <v>-8850.9518699007331</v>
      </c>
      <c r="AR59" s="253">
        <v>-1656.5082556719265</v>
      </c>
      <c r="AS59" s="253">
        <v>-23.603092740535796</v>
      </c>
      <c r="AT59" s="253">
        <v>-560.19351619097984</v>
      </c>
      <c r="AU59" s="253">
        <v>0</v>
      </c>
      <c r="AV59" s="253">
        <v>-444.05671146234931</v>
      </c>
      <c r="AW59" s="253">
        <v>-4007.6242655463789</v>
      </c>
      <c r="AX59" s="253">
        <v>0</v>
      </c>
      <c r="AY59" s="254">
        <v>0</v>
      </c>
      <c r="AZ59" s="525"/>
      <c r="BA59" s="295">
        <f t="shared" si="43"/>
        <v>-114426.07219695507</v>
      </c>
      <c r="BB59" s="273">
        <f t="shared" si="44"/>
        <v>-40244.891075102867</v>
      </c>
      <c r="BC59" s="273">
        <f t="shared" si="44"/>
        <v>-6801.0950033270337</v>
      </c>
      <c r="BD59" s="273">
        <f t="shared" si="44"/>
        <v>-36620.972362118395</v>
      </c>
      <c r="BE59" s="273">
        <f t="shared" si="44"/>
        <v>-6629.2535413126925</v>
      </c>
      <c r="BF59" s="273">
        <f t="shared" si="44"/>
        <v>-26.515478536839609</v>
      </c>
      <c r="BG59" s="273">
        <f t="shared" si="44"/>
        <v>-3760.1886131737374</v>
      </c>
      <c r="BH59" s="273">
        <f t="shared" si="44"/>
        <v>0</v>
      </c>
      <c r="BI59" s="273">
        <f t="shared" si="44"/>
        <v>-2520.897738165776</v>
      </c>
      <c r="BJ59" s="273">
        <f t="shared" si="44"/>
        <v>-17822.258385217727</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7419137.9413790414</v>
      </c>
      <c r="E63" s="274">
        <f t="shared" ref="E63:BL63" si="45">SUM(E56:E62)</f>
        <v>2616448.8463590955</v>
      </c>
      <c r="F63" s="274">
        <f t="shared" si="45"/>
        <v>441946.04878411809</v>
      </c>
      <c r="G63" s="274">
        <f t="shared" si="45"/>
        <v>2219424.5204187962</v>
      </c>
      <c r="H63" s="274">
        <f t="shared" si="45"/>
        <v>436201.86607398972</v>
      </c>
      <c r="I63" s="274">
        <f t="shared" si="45"/>
        <v>21.456445249923018</v>
      </c>
      <c r="J63" s="274">
        <f t="shared" si="45"/>
        <v>298020.06189022562</v>
      </c>
      <c r="K63" s="274">
        <f t="shared" si="45"/>
        <v>0</v>
      </c>
      <c r="L63" s="274">
        <f t="shared" si="45"/>
        <v>181550.4104906467</v>
      </c>
      <c r="M63" s="274">
        <f>SUM(M56:M62)</f>
        <v>1225524.7309169192</v>
      </c>
      <c r="N63" s="274">
        <f t="shared" si="45"/>
        <v>0</v>
      </c>
      <c r="O63" s="282">
        <f t="shared" si="45"/>
        <v>0</v>
      </c>
      <c r="P63" s="274">
        <f t="shared" si="45"/>
        <v>7829752.8032723311</v>
      </c>
      <c r="Q63" s="274">
        <f t="shared" si="45"/>
        <v>2902208.7034336268</v>
      </c>
      <c r="R63" s="274">
        <f t="shared" si="45"/>
        <v>520056.36362341064</v>
      </c>
      <c r="S63" s="274">
        <f t="shared" si="45"/>
        <v>2468555.3232323444</v>
      </c>
      <c r="T63" s="274">
        <f t="shared" si="45"/>
        <v>432458.41356288944</v>
      </c>
      <c r="U63" s="274">
        <f t="shared" si="45"/>
        <v>72.993822782441484</v>
      </c>
      <c r="V63" s="274">
        <f t="shared" si="45"/>
        <v>213653.43767792167</v>
      </c>
      <c r="W63" s="274">
        <f t="shared" si="45"/>
        <v>0</v>
      </c>
      <c r="X63" s="274">
        <f t="shared" si="45"/>
        <v>192685.18947764713</v>
      </c>
      <c r="Y63" s="274">
        <f>SUM(Y56:Y62)</f>
        <v>1100062.3784417072</v>
      </c>
      <c r="Z63" s="274">
        <f t="shared" si="45"/>
        <v>0</v>
      </c>
      <c r="AA63" s="282">
        <f t="shared" si="45"/>
        <v>0</v>
      </c>
      <c r="AB63" s="274">
        <f t="shared" si="45"/>
        <v>8472989.989126632</v>
      </c>
      <c r="AC63" s="274">
        <f t="shared" si="45"/>
        <v>2957280.3759939726</v>
      </c>
      <c r="AD63" s="274">
        <f t="shared" si="45"/>
        <v>446540.74279677164</v>
      </c>
      <c r="AE63" s="274">
        <f t="shared" si="45"/>
        <v>2927296.9086100911</v>
      </c>
      <c r="AF63" s="274">
        <f t="shared" si="45"/>
        <v>430498.11495767394</v>
      </c>
      <c r="AG63" s="274">
        <f t="shared" si="45"/>
        <v>1030.8189904757955</v>
      </c>
      <c r="AH63" s="274">
        <f t="shared" si="45"/>
        <v>289215.20352886396</v>
      </c>
      <c r="AI63" s="274">
        <f t="shared" si="45"/>
        <v>0</v>
      </c>
      <c r="AJ63" s="274">
        <f t="shared" si="45"/>
        <v>170640.648614704</v>
      </c>
      <c r="AK63" s="274">
        <f>SUM(AK56:AK62)</f>
        <v>1250487.1756340778</v>
      </c>
      <c r="AL63" s="274">
        <f t="shared" si="45"/>
        <v>0</v>
      </c>
      <c r="AM63" s="282">
        <f t="shared" si="45"/>
        <v>0</v>
      </c>
      <c r="AN63" s="276">
        <f t="shared" si="45"/>
        <v>8986276.1214967631</v>
      </c>
      <c r="AO63" s="274">
        <f t="shared" si="45"/>
        <v>3047584.6632381054</v>
      </c>
      <c r="AP63" s="274">
        <f t="shared" si="45"/>
        <v>538961.02789798321</v>
      </c>
      <c r="AQ63" s="274">
        <f t="shared" si="45"/>
        <v>3074885.5227129841</v>
      </c>
      <c r="AR63" s="274">
        <f t="shared" si="45"/>
        <v>575483.10379381513</v>
      </c>
      <c r="AS63" s="274">
        <f t="shared" si="45"/>
        <v>8199.8873370824731</v>
      </c>
      <c r="AT63" s="274">
        <f t="shared" si="45"/>
        <v>194615.33156802092</v>
      </c>
      <c r="AU63" s="274">
        <f t="shared" si="45"/>
        <v>0</v>
      </c>
      <c r="AV63" s="274">
        <f t="shared" si="45"/>
        <v>154268.55477346852</v>
      </c>
      <c r="AW63" s="274">
        <f>SUM(AW56:AW62)</f>
        <v>1392278.030175304</v>
      </c>
      <c r="AX63" s="274">
        <f t="shared" si="45"/>
        <v>0</v>
      </c>
      <c r="AY63" s="282">
        <f t="shared" si="45"/>
        <v>0</v>
      </c>
      <c r="AZ63" s="298">
        <f t="shared" si="45"/>
        <v>53931.560438070454</v>
      </c>
      <c r="BA63" s="296">
        <f t="shared" si="45"/>
        <v>32762088.415712833</v>
      </c>
      <c r="BB63" s="274">
        <f t="shared" si="45"/>
        <v>11523522.589024801</v>
      </c>
      <c r="BC63" s="274">
        <f t="shared" si="45"/>
        <v>1947504.1831022834</v>
      </c>
      <c r="BD63" s="274">
        <f t="shared" si="45"/>
        <v>10690162.274974216</v>
      </c>
      <c r="BE63" s="274">
        <f t="shared" si="45"/>
        <v>1874641.4983883682</v>
      </c>
      <c r="BF63" s="274">
        <f t="shared" si="45"/>
        <v>9325.1565955906335</v>
      </c>
      <c r="BG63" s="274">
        <f t="shared" si="45"/>
        <v>995504.03466503229</v>
      </c>
      <c r="BH63" s="274">
        <f t="shared" si="45"/>
        <v>0</v>
      </c>
      <c r="BI63" s="274">
        <f t="shared" si="45"/>
        <v>699144.80335646623</v>
      </c>
      <c r="BJ63" s="274">
        <f>SUM(BJ56:BJ62)</f>
        <v>4968352.3151680082</v>
      </c>
      <c r="BK63" s="274">
        <f t="shared" si="45"/>
        <v>0</v>
      </c>
      <c r="BL63" s="298">
        <f t="shared" si="45"/>
        <v>0</v>
      </c>
    </row>
    <row r="64" spans="1:64" ht="24.75" customHeight="1" x14ac:dyDescent="0.25">
      <c r="A64" s="1528" t="s">
        <v>3</v>
      </c>
      <c r="B64" s="124">
        <v>9.1</v>
      </c>
      <c r="C64" s="131" t="s">
        <v>186</v>
      </c>
      <c r="D64" s="272">
        <f>SUM(E64:M64)</f>
        <v>13278876.210000001</v>
      </c>
      <c r="E64" s="251">
        <v>1105769.8599999999</v>
      </c>
      <c r="F64" s="251">
        <v>105965.77000000002</v>
      </c>
      <c r="G64" s="251">
        <v>3010841.3000000003</v>
      </c>
      <c r="H64" s="251">
        <v>647789.17999999982</v>
      </c>
      <c r="I64" s="251">
        <v>16201.67</v>
      </c>
      <c r="J64" s="251">
        <v>163833.62999999998</v>
      </c>
      <c r="K64" s="251">
        <v>0</v>
      </c>
      <c r="L64" s="251">
        <v>0</v>
      </c>
      <c r="M64" s="251">
        <v>8228474.8000000007</v>
      </c>
      <c r="N64" s="300"/>
      <c r="O64" s="1116"/>
      <c r="P64" s="272">
        <f>SUM(Q64:Y64)</f>
        <v>14738180.07</v>
      </c>
      <c r="Q64" s="251">
        <v>1270829.7200000002</v>
      </c>
      <c r="R64" s="251">
        <v>158307.1</v>
      </c>
      <c r="S64" s="251">
        <v>3594797.01</v>
      </c>
      <c r="T64" s="251">
        <v>544856.16</v>
      </c>
      <c r="U64" s="251">
        <v>60782.400000000001</v>
      </c>
      <c r="V64" s="251">
        <v>193685.04999999996</v>
      </c>
      <c r="W64" s="251">
        <v>0</v>
      </c>
      <c r="X64" s="251">
        <v>7228</v>
      </c>
      <c r="Y64" s="251">
        <v>8907694.629999999</v>
      </c>
      <c r="Z64" s="300"/>
      <c r="AA64" s="1116"/>
      <c r="AB64" s="272">
        <f>SUM(AC64:AK64)</f>
        <v>15688261.82</v>
      </c>
      <c r="AC64" s="251">
        <v>1262793.08</v>
      </c>
      <c r="AD64" s="251">
        <v>122414.52</v>
      </c>
      <c r="AE64" s="251">
        <v>3547334.4800000004</v>
      </c>
      <c r="AF64" s="251">
        <v>530190.49</v>
      </c>
      <c r="AG64" s="251">
        <v>99946.239999999991</v>
      </c>
      <c r="AH64" s="251">
        <v>269691.24999999994</v>
      </c>
      <c r="AI64" s="251">
        <v>0</v>
      </c>
      <c r="AJ64" s="251">
        <v>15704</v>
      </c>
      <c r="AK64" s="251">
        <v>9840187.7599999998</v>
      </c>
      <c r="AL64" s="300"/>
      <c r="AM64" s="1116"/>
      <c r="AN64" s="275">
        <f>SUM(AO64:AW64)</f>
        <v>17105707.109999999</v>
      </c>
      <c r="AO64" s="251">
        <v>1449836.63</v>
      </c>
      <c r="AP64" s="251">
        <v>171942.38</v>
      </c>
      <c r="AQ64" s="251">
        <v>3779301.46</v>
      </c>
      <c r="AR64" s="251">
        <v>740484.10000000009</v>
      </c>
      <c r="AS64" s="251">
        <v>38953</v>
      </c>
      <c r="AT64" s="251">
        <v>307342.27</v>
      </c>
      <c r="AU64" s="251">
        <v>0</v>
      </c>
      <c r="AV64" s="249">
        <v>19552</v>
      </c>
      <c r="AW64" s="251">
        <v>10598295.27</v>
      </c>
      <c r="AX64" s="300"/>
      <c r="AY64" s="1116"/>
      <c r="AZ64" s="854">
        <v>1257430.1924403694</v>
      </c>
      <c r="BA64" s="293">
        <f>SUM(BB64:BJ64)+AZ64</f>
        <v>62068455.402440362</v>
      </c>
      <c r="BB64" s="273">
        <f t="shared" ref="BB64:BJ71" si="46">E64+Q64+AC64+AO64</f>
        <v>5089229.29</v>
      </c>
      <c r="BC64" s="273">
        <f t="shared" si="46"/>
        <v>558629.77</v>
      </c>
      <c r="BD64" s="273">
        <f t="shared" si="46"/>
        <v>13932274.25</v>
      </c>
      <c r="BE64" s="273">
        <f t="shared" si="46"/>
        <v>2463319.9299999997</v>
      </c>
      <c r="BF64" s="273">
        <f t="shared" si="46"/>
        <v>215883.31</v>
      </c>
      <c r="BG64" s="273">
        <f t="shared" si="46"/>
        <v>934552.2</v>
      </c>
      <c r="BH64" s="273">
        <f t="shared" si="46"/>
        <v>0</v>
      </c>
      <c r="BI64" s="273">
        <f t="shared" si="46"/>
        <v>42484</v>
      </c>
      <c r="BJ64" s="273">
        <f t="shared" si="46"/>
        <v>37574652.459999993</v>
      </c>
      <c r="BK64" s="300"/>
      <c r="BL64" s="301"/>
    </row>
    <row r="65" spans="1:64" x14ac:dyDescent="0.25">
      <c r="A65" s="1529"/>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17020.27</v>
      </c>
      <c r="Q65" s="253">
        <v>0</v>
      </c>
      <c r="R65" s="253">
        <v>0</v>
      </c>
      <c r="S65" s="253">
        <v>4373.68</v>
      </c>
      <c r="T65" s="253">
        <v>12646.59</v>
      </c>
      <c r="U65" s="253">
        <v>0</v>
      </c>
      <c r="V65" s="253">
        <v>0</v>
      </c>
      <c r="W65" s="253">
        <v>0</v>
      </c>
      <c r="X65" s="253">
        <v>0</v>
      </c>
      <c r="Y65" s="253">
        <v>0</v>
      </c>
      <c r="Z65" s="302"/>
      <c r="AA65" s="374"/>
      <c r="AB65" s="273">
        <f>SUM(AC65:AK65)</f>
        <v>40112.26</v>
      </c>
      <c r="AC65" s="253">
        <v>6655.6</v>
      </c>
      <c r="AD65" s="253">
        <v>0</v>
      </c>
      <c r="AE65" s="253">
        <v>11821.4</v>
      </c>
      <c r="AF65" s="253">
        <v>7771.76</v>
      </c>
      <c r="AG65" s="253">
        <v>0</v>
      </c>
      <c r="AH65" s="253">
        <v>0</v>
      </c>
      <c r="AI65" s="253">
        <v>0</v>
      </c>
      <c r="AJ65" s="253">
        <v>0</v>
      </c>
      <c r="AK65" s="253">
        <v>13863.5</v>
      </c>
      <c r="AL65" s="302"/>
      <c r="AM65" s="374"/>
      <c r="AN65" s="288">
        <f>SUM(AO65:AW65)</f>
        <v>0</v>
      </c>
      <c r="AO65" s="253">
        <v>0</v>
      </c>
      <c r="AP65" s="253">
        <v>0</v>
      </c>
      <c r="AQ65" s="253">
        <v>0</v>
      </c>
      <c r="AR65" s="253">
        <v>0</v>
      </c>
      <c r="AS65" s="253">
        <v>0</v>
      </c>
      <c r="AT65" s="253">
        <v>0</v>
      </c>
      <c r="AU65" s="253">
        <v>0</v>
      </c>
      <c r="AV65" s="253">
        <v>0</v>
      </c>
      <c r="AW65" s="253">
        <v>0</v>
      </c>
      <c r="AX65" s="302"/>
      <c r="AY65" s="374"/>
      <c r="AZ65" s="525">
        <v>-768.04602313306975</v>
      </c>
      <c r="BA65" s="295">
        <f>SUM(BB65:BJ65)+AZ65</f>
        <v>56364.483976866926</v>
      </c>
      <c r="BB65" s="273">
        <f t="shared" si="46"/>
        <v>6655.6</v>
      </c>
      <c r="BC65" s="273">
        <f t="shared" si="46"/>
        <v>0</v>
      </c>
      <c r="BD65" s="273">
        <f t="shared" si="46"/>
        <v>16195.08</v>
      </c>
      <c r="BE65" s="273">
        <f t="shared" si="46"/>
        <v>20418.349999999999</v>
      </c>
      <c r="BF65" s="273">
        <f t="shared" si="46"/>
        <v>0</v>
      </c>
      <c r="BG65" s="273">
        <f t="shared" si="46"/>
        <v>0</v>
      </c>
      <c r="BH65" s="273">
        <f t="shared" si="46"/>
        <v>0</v>
      </c>
      <c r="BI65" s="273">
        <f t="shared" si="46"/>
        <v>0</v>
      </c>
      <c r="BJ65" s="273">
        <f t="shared" si="46"/>
        <v>13863.5</v>
      </c>
      <c r="BK65" s="302"/>
      <c r="BL65" s="303"/>
    </row>
    <row r="66" spans="1:64" x14ac:dyDescent="0.25">
      <c r="A66" s="1529"/>
      <c r="B66" s="126" t="s">
        <v>1316</v>
      </c>
      <c r="C66" s="131" t="s">
        <v>1317</v>
      </c>
      <c r="D66" s="273">
        <f>SUM(E66:M66)</f>
        <v>1214333.08</v>
      </c>
      <c r="E66" s="253">
        <v>0</v>
      </c>
      <c r="F66" s="253">
        <v>0</v>
      </c>
      <c r="G66" s="253">
        <v>944785.79</v>
      </c>
      <c r="H66" s="253">
        <v>0</v>
      </c>
      <c r="I66" s="253">
        <v>0</v>
      </c>
      <c r="J66" s="253">
        <v>205574.78</v>
      </c>
      <c r="K66" s="253">
        <v>0</v>
      </c>
      <c r="L66" s="253">
        <v>63972.509999999995</v>
      </c>
      <c r="M66" s="253">
        <v>0</v>
      </c>
      <c r="N66" s="302"/>
      <c r="O66" s="374"/>
      <c r="P66" s="273">
        <f>SUM(Q66:Y66)</f>
        <v>1120473.18</v>
      </c>
      <c r="Q66" s="253">
        <v>0</v>
      </c>
      <c r="R66" s="253">
        <v>0</v>
      </c>
      <c r="S66" s="253">
        <v>908036.92</v>
      </c>
      <c r="T66" s="253">
        <v>0</v>
      </c>
      <c r="U66" s="253">
        <v>0</v>
      </c>
      <c r="V66" s="253">
        <v>115216.95</v>
      </c>
      <c r="W66" s="253">
        <v>0</v>
      </c>
      <c r="X66" s="253">
        <v>64576.33</v>
      </c>
      <c r="Y66" s="253">
        <v>32642.980000000003</v>
      </c>
      <c r="Z66" s="302"/>
      <c r="AA66" s="374"/>
      <c r="AB66" s="273">
        <f>SUM(AC66:AK66)</f>
        <v>1123664.1600000001</v>
      </c>
      <c r="AC66" s="253">
        <v>0</v>
      </c>
      <c r="AD66" s="253">
        <v>0</v>
      </c>
      <c r="AE66" s="253">
        <v>798953.42000000016</v>
      </c>
      <c r="AF66" s="253">
        <v>56354.6</v>
      </c>
      <c r="AG66" s="253">
        <v>0</v>
      </c>
      <c r="AH66" s="253">
        <v>137784.22</v>
      </c>
      <c r="AI66" s="253">
        <v>0</v>
      </c>
      <c r="AJ66" s="253">
        <v>65285.96</v>
      </c>
      <c r="AK66" s="253">
        <v>65285.96</v>
      </c>
      <c r="AL66" s="302"/>
      <c r="AM66" s="374"/>
      <c r="AN66" s="288">
        <f>SUM(AO66:AW66)</f>
        <v>1282759.5599999996</v>
      </c>
      <c r="AO66" s="253">
        <v>41826.959999999999</v>
      </c>
      <c r="AP66" s="253">
        <v>0</v>
      </c>
      <c r="AQ66" s="253">
        <v>890467.25999999989</v>
      </c>
      <c r="AR66" s="253">
        <v>48396.979999999996</v>
      </c>
      <c r="AS66" s="253">
        <v>0</v>
      </c>
      <c r="AT66" s="253">
        <v>126544.51</v>
      </c>
      <c r="AU66" s="253">
        <v>0</v>
      </c>
      <c r="AV66" s="253">
        <v>68715.72</v>
      </c>
      <c r="AW66" s="253">
        <v>106808.13</v>
      </c>
      <c r="AX66" s="302"/>
      <c r="AY66" s="374"/>
      <c r="AZ66" s="525">
        <v>154420.67883362866</v>
      </c>
      <c r="BA66" s="295">
        <f>SUM(BB66:BJ66)+AZ66</f>
        <v>4895650.6588336295</v>
      </c>
      <c r="BB66" s="273">
        <f t="shared" si="46"/>
        <v>41826.959999999999</v>
      </c>
      <c r="BC66" s="273">
        <f t="shared" si="46"/>
        <v>0</v>
      </c>
      <c r="BD66" s="273">
        <f t="shared" si="46"/>
        <v>3542243.3899999997</v>
      </c>
      <c r="BE66" s="273">
        <f t="shared" si="46"/>
        <v>104751.57999999999</v>
      </c>
      <c r="BF66" s="273">
        <f t="shared" si="46"/>
        <v>0</v>
      </c>
      <c r="BG66" s="273">
        <f t="shared" si="46"/>
        <v>585120.46</v>
      </c>
      <c r="BH66" s="273">
        <f t="shared" si="46"/>
        <v>0</v>
      </c>
      <c r="BI66" s="273">
        <f t="shared" si="46"/>
        <v>262550.52</v>
      </c>
      <c r="BJ66" s="273">
        <f t="shared" si="46"/>
        <v>204737.07</v>
      </c>
      <c r="BK66" s="302"/>
      <c r="BL66" s="303"/>
    </row>
    <row r="67" spans="1:64" x14ac:dyDescent="0.25">
      <c r="A67" s="1529"/>
      <c r="B67" s="126" t="s">
        <v>108</v>
      </c>
      <c r="C67" s="131" t="s">
        <v>188</v>
      </c>
      <c r="D67" s="273">
        <f>SUM(E67:M67)</f>
        <v>2043332.6299999994</v>
      </c>
      <c r="E67" s="253">
        <v>417871.03999999992</v>
      </c>
      <c r="F67" s="253">
        <v>16353.53</v>
      </c>
      <c r="G67" s="253">
        <v>700601.2999999997</v>
      </c>
      <c r="H67" s="253">
        <v>95866.63</v>
      </c>
      <c r="I67" s="253">
        <v>350.9</v>
      </c>
      <c r="J67" s="253">
        <v>98747.909999999989</v>
      </c>
      <c r="K67" s="253">
        <v>0</v>
      </c>
      <c r="L67" s="253">
        <v>13999.480000000001</v>
      </c>
      <c r="M67" s="253">
        <v>699541.8400000002</v>
      </c>
      <c r="N67" s="302"/>
      <c r="O67" s="374"/>
      <c r="P67" s="273">
        <f>SUM(Q67:Y67)</f>
        <v>2063566.1100000003</v>
      </c>
      <c r="Q67" s="253">
        <v>333230.81000000006</v>
      </c>
      <c r="R67" s="253">
        <v>25904.46</v>
      </c>
      <c r="S67" s="253">
        <v>826336.7300000001</v>
      </c>
      <c r="T67" s="253">
        <v>60487.83</v>
      </c>
      <c r="U67" s="253">
        <v>2308.3200000000002</v>
      </c>
      <c r="V67" s="253">
        <v>87478.67</v>
      </c>
      <c r="W67" s="253">
        <v>0</v>
      </c>
      <c r="X67" s="253">
        <v>12557.5</v>
      </c>
      <c r="Y67" s="253">
        <v>715261.79</v>
      </c>
      <c r="Z67" s="302"/>
      <c r="AA67" s="374"/>
      <c r="AB67" s="273">
        <f>SUM(AC67:AK67)</f>
        <v>2022007.9900000002</v>
      </c>
      <c r="AC67" s="253">
        <v>339420.17</v>
      </c>
      <c r="AD67" s="253">
        <v>30332.920000000006</v>
      </c>
      <c r="AE67" s="253">
        <v>763941.3899999999</v>
      </c>
      <c r="AF67" s="253">
        <v>51515.62000000001</v>
      </c>
      <c r="AG67" s="253">
        <v>6171.11</v>
      </c>
      <c r="AH67" s="253">
        <v>99913.99000000002</v>
      </c>
      <c r="AI67" s="253">
        <v>0</v>
      </c>
      <c r="AJ67" s="253">
        <v>892.31000000000017</v>
      </c>
      <c r="AK67" s="253">
        <v>729820.48</v>
      </c>
      <c r="AL67" s="302"/>
      <c r="AM67" s="374"/>
      <c r="AN67" s="288">
        <f>SUM(AO67:AW67)</f>
        <v>2168368.67</v>
      </c>
      <c r="AO67" s="253">
        <v>360247.64999999997</v>
      </c>
      <c r="AP67" s="253">
        <v>35567.699999999997</v>
      </c>
      <c r="AQ67" s="253">
        <v>709591.04999999981</v>
      </c>
      <c r="AR67" s="253">
        <v>52665.780000000013</v>
      </c>
      <c r="AS67" s="253">
        <v>1401.1599999999999</v>
      </c>
      <c r="AT67" s="253">
        <v>90181.08</v>
      </c>
      <c r="AU67" s="253">
        <v>0</v>
      </c>
      <c r="AV67" s="253">
        <v>1334.12</v>
      </c>
      <c r="AW67" s="253">
        <v>917380.13000000012</v>
      </c>
      <c r="AX67" s="302"/>
      <c r="AY67" s="374"/>
      <c r="AZ67" s="525">
        <v>265655.50840660243</v>
      </c>
      <c r="BA67" s="295">
        <f>SUM(BB67:BJ67)+AZ67</f>
        <v>8562930.9084066041</v>
      </c>
      <c r="BB67" s="273">
        <f t="shared" si="46"/>
        <v>1450769.67</v>
      </c>
      <c r="BC67" s="273">
        <f t="shared" si="46"/>
        <v>108158.61</v>
      </c>
      <c r="BD67" s="273">
        <f t="shared" si="46"/>
        <v>3000470.4699999997</v>
      </c>
      <c r="BE67" s="273">
        <f t="shared" si="46"/>
        <v>260535.86000000004</v>
      </c>
      <c r="BF67" s="273">
        <f t="shared" si="46"/>
        <v>10231.49</v>
      </c>
      <c r="BG67" s="273">
        <f t="shared" si="46"/>
        <v>376321.65</v>
      </c>
      <c r="BH67" s="273">
        <f t="shared" si="46"/>
        <v>0</v>
      </c>
      <c r="BI67" s="273">
        <f t="shared" si="46"/>
        <v>28783.410000000003</v>
      </c>
      <c r="BJ67" s="273">
        <f t="shared" si="46"/>
        <v>3062004.24</v>
      </c>
      <c r="BK67" s="302"/>
      <c r="BL67" s="303"/>
    </row>
    <row r="68" spans="1:64" x14ac:dyDescent="0.25">
      <c r="A68" s="1529"/>
      <c r="B68" s="126" t="s">
        <v>109</v>
      </c>
      <c r="C68" s="131" t="s">
        <v>161</v>
      </c>
      <c r="D68" s="273">
        <f>SUM(E68:O68)</f>
        <v>4096450.6703494717</v>
      </c>
      <c r="E68" s="253">
        <v>1854231.3641541714</v>
      </c>
      <c r="F68" s="253">
        <v>81398.725234434969</v>
      </c>
      <c r="G68" s="253">
        <v>1563086.7360248116</v>
      </c>
      <c r="H68" s="253">
        <v>130577.08982688062</v>
      </c>
      <c r="I68" s="253">
        <v>165.04670983296472</v>
      </c>
      <c r="J68" s="253">
        <v>147875.72656543535</v>
      </c>
      <c r="K68" s="253">
        <v>0</v>
      </c>
      <c r="L68" s="253">
        <v>12968.898038740825</v>
      </c>
      <c r="M68" s="253">
        <v>306147.08379516425</v>
      </c>
      <c r="N68" s="253">
        <v>0</v>
      </c>
      <c r="O68" s="254">
        <v>0</v>
      </c>
      <c r="P68" s="273">
        <f>SUM(Q68:AA68)</f>
        <v>4227716.1176260188</v>
      </c>
      <c r="Q68" s="253">
        <v>1967799.6716665255</v>
      </c>
      <c r="R68" s="253">
        <v>74918.874447737529</v>
      </c>
      <c r="S68" s="253">
        <v>1575023.4019713681</v>
      </c>
      <c r="T68" s="253">
        <v>130322.18403235561</v>
      </c>
      <c r="U68" s="253">
        <v>2548.4323973492433</v>
      </c>
      <c r="V68" s="253">
        <v>168408.6823216778</v>
      </c>
      <c r="W68" s="253">
        <v>0</v>
      </c>
      <c r="X68" s="253">
        <v>17240.650072819764</v>
      </c>
      <c r="Y68" s="253">
        <v>291454.22071618505</v>
      </c>
      <c r="Z68" s="253">
        <v>0</v>
      </c>
      <c r="AA68" s="254">
        <v>0</v>
      </c>
      <c r="AB68" s="273">
        <f>SUM(AC68:AM68)</f>
        <v>4224157.6388601558</v>
      </c>
      <c r="AC68" s="253">
        <v>2034428.5240922906</v>
      </c>
      <c r="AD68" s="253">
        <v>64568.14141652159</v>
      </c>
      <c r="AE68" s="253">
        <v>1480476.9985358054</v>
      </c>
      <c r="AF68" s="253">
        <v>123531.26356864965</v>
      </c>
      <c r="AG68" s="253">
        <v>8192.1923618536348</v>
      </c>
      <c r="AH68" s="253">
        <v>171559.84856324719</v>
      </c>
      <c r="AI68" s="253">
        <v>0</v>
      </c>
      <c r="AJ68" s="253">
        <v>11894.360339756051</v>
      </c>
      <c r="AK68" s="253">
        <v>329506.3099820317</v>
      </c>
      <c r="AL68" s="253">
        <v>0</v>
      </c>
      <c r="AM68" s="254">
        <v>0</v>
      </c>
      <c r="AN68" s="288">
        <f>SUM(AO68:AY68)</f>
        <v>4243929.4279957321</v>
      </c>
      <c r="AO68" s="253">
        <v>2075928.2475505141</v>
      </c>
      <c r="AP68" s="253">
        <v>71248.943683750782</v>
      </c>
      <c r="AQ68" s="253">
        <v>1470284.6292766822</v>
      </c>
      <c r="AR68" s="253">
        <v>96905.321735061108</v>
      </c>
      <c r="AS68" s="253">
        <v>5068.4833796102621</v>
      </c>
      <c r="AT68" s="253">
        <v>167156.33643166025</v>
      </c>
      <c r="AU68" s="253">
        <v>0</v>
      </c>
      <c r="AV68" s="253">
        <v>10334.749161061396</v>
      </c>
      <c r="AW68" s="253">
        <v>347002.71677739167</v>
      </c>
      <c r="AX68" s="253">
        <v>0</v>
      </c>
      <c r="AY68" s="254">
        <v>0</v>
      </c>
      <c r="AZ68" s="525">
        <v>301398.0302749839</v>
      </c>
      <c r="BA68" s="295">
        <f>SUM(BB68:BL68)+AZ68</f>
        <v>17093651.885106362</v>
      </c>
      <c r="BB68" s="273">
        <f t="shared" si="46"/>
        <v>7932387.8074635006</v>
      </c>
      <c r="BC68" s="273">
        <f t="shared" si="46"/>
        <v>292134.68478244485</v>
      </c>
      <c r="BD68" s="273">
        <f t="shared" si="46"/>
        <v>6088871.765808668</v>
      </c>
      <c r="BE68" s="273">
        <f t="shared" si="46"/>
        <v>481335.85916294699</v>
      </c>
      <c r="BF68" s="273">
        <f t="shared" si="46"/>
        <v>15974.154848646103</v>
      </c>
      <c r="BG68" s="273">
        <f t="shared" si="46"/>
        <v>655000.59388202056</v>
      </c>
      <c r="BH68" s="273">
        <f t="shared" si="46"/>
        <v>0</v>
      </c>
      <c r="BI68" s="273">
        <f t="shared" si="46"/>
        <v>52438.657612378032</v>
      </c>
      <c r="BJ68" s="273">
        <f t="shared" si="46"/>
        <v>1274110.3312707727</v>
      </c>
      <c r="BK68" s="273">
        <f t="shared" ref="BK68:BL71" si="47">N68+Z68+AL68+AX68</f>
        <v>0</v>
      </c>
      <c r="BL68" s="299">
        <f t="shared" si="47"/>
        <v>0</v>
      </c>
    </row>
    <row r="69" spans="1:64" s="255" customFormat="1" x14ac:dyDescent="0.25">
      <c r="A69" s="1529"/>
      <c r="B69" s="126" t="s">
        <v>110</v>
      </c>
      <c r="C69" s="131" t="s">
        <v>135</v>
      </c>
      <c r="D69" s="273">
        <f>SUM(E69:O69)</f>
        <v>54914.967004160266</v>
      </c>
      <c r="E69" s="253">
        <v>32383.803037520804</v>
      </c>
      <c r="F69" s="253">
        <v>3830.9837693333429</v>
      </c>
      <c r="G69" s="253">
        <v>13871.507458523112</v>
      </c>
      <c r="H69" s="253">
        <v>1940.4457188823039</v>
      </c>
      <c r="I69" s="253">
        <v>69.886420962528319</v>
      </c>
      <c r="J69" s="253">
        <v>1492.2783906567768</v>
      </c>
      <c r="K69" s="253">
        <v>0</v>
      </c>
      <c r="L69" s="253">
        <v>307.13242896690076</v>
      </c>
      <c r="M69" s="253">
        <v>1018.9297793144924</v>
      </c>
      <c r="N69" s="253">
        <v>0</v>
      </c>
      <c r="O69" s="254">
        <v>0</v>
      </c>
      <c r="P69" s="273">
        <f>SUM(Q69:AA69)</f>
        <v>56518.528009551759</v>
      </c>
      <c r="Q69" s="253">
        <v>33798.528081526834</v>
      </c>
      <c r="R69" s="253">
        <v>3935.5211763653278</v>
      </c>
      <c r="S69" s="253">
        <v>14042.940645883617</v>
      </c>
      <c r="T69" s="253">
        <v>1935.7312529053465</v>
      </c>
      <c r="U69" s="253">
        <v>71.725537303647485</v>
      </c>
      <c r="V69" s="253">
        <v>1452.2172258069302</v>
      </c>
      <c r="W69" s="253">
        <v>0</v>
      </c>
      <c r="X69" s="253">
        <v>307.13242896690076</v>
      </c>
      <c r="Y69" s="253">
        <v>974.7316607931582</v>
      </c>
      <c r="Z69" s="253">
        <v>0</v>
      </c>
      <c r="AA69" s="254">
        <v>0</v>
      </c>
      <c r="AB69" s="273">
        <f>SUM(AC69:AM69)</f>
        <v>57966.511325697829</v>
      </c>
      <c r="AC69" s="253">
        <v>34932.542849162841</v>
      </c>
      <c r="AD69" s="253">
        <v>4097.7033382895761</v>
      </c>
      <c r="AE69" s="253">
        <v>14099.67441869088</v>
      </c>
      <c r="AF69" s="253">
        <v>1938.4286235396012</v>
      </c>
      <c r="AG69" s="253">
        <v>88.277584373719975</v>
      </c>
      <c r="AH69" s="253">
        <v>1463.6513499419916</v>
      </c>
      <c r="AI69" s="253">
        <v>0</v>
      </c>
      <c r="AJ69" s="253">
        <v>307.13242896690076</v>
      </c>
      <c r="AK69" s="253">
        <v>1039.1007327323289</v>
      </c>
      <c r="AL69" s="253">
        <v>0</v>
      </c>
      <c r="AM69" s="254">
        <v>0</v>
      </c>
      <c r="AN69" s="288">
        <f>SUM(AO69:AY69)</f>
        <v>59030.274489433112</v>
      </c>
      <c r="AO69" s="253">
        <v>35767.679851924375</v>
      </c>
      <c r="AP69" s="253">
        <v>4170.444810212668</v>
      </c>
      <c r="AQ69" s="253">
        <v>14177.611423121121</v>
      </c>
      <c r="AR69" s="253">
        <v>1972.4819390166233</v>
      </c>
      <c r="AS69" s="253">
        <v>90.116700714839141</v>
      </c>
      <c r="AT69" s="253">
        <v>1459.7286942162766</v>
      </c>
      <c r="AU69" s="253">
        <v>0</v>
      </c>
      <c r="AV69" s="253">
        <v>303.45419628466243</v>
      </c>
      <c r="AW69" s="253">
        <v>1088.7568739425465</v>
      </c>
      <c r="AX69" s="253">
        <v>0</v>
      </c>
      <c r="AY69" s="254">
        <v>0</v>
      </c>
      <c r="AZ69" s="525"/>
      <c r="BA69" s="295">
        <f>SUM(BB69:BL69)+AZ69</f>
        <v>228430.28082884295</v>
      </c>
      <c r="BB69" s="273">
        <f t="shared" si="46"/>
        <v>136882.55382013484</v>
      </c>
      <c r="BC69" s="273">
        <f t="shared" si="46"/>
        <v>16034.653094200914</v>
      </c>
      <c r="BD69" s="273">
        <f t="shared" si="46"/>
        <v>56191.733946218737</v>
      </c>
      <c r="BE69" s="273">
        <f t="shared" si="46"/>
        <v>7787.0875343438747</v>
      </c>
      <c r="BF69" s="273">
        <f t="shared" si="46"/>
        <v>320.00624335473492</v>
      </c>
      <c r="BG69" s="273">
        <f t="shared" si="46"/>
        <v>5867.8756606219749</v>
      </c>
      <c r="BH69" s="273">
        <f t="shared" si="46"/>
        <v>0</v>
      </c>
      <c r="BI69" s="273">
        <f t="shared" si="46"/>
        <v>1224.8514831853647</v>
      </c>
      <c r="BJ69" s="273">
        <f t="shared" si="46"/>
        <v>4121.5190467825259</v>
      </c>
      <c r="BK69" s="273">
        <f t="shared" si="47"/>
        <v>0</v>
      </c>
      <c r="BL69" s="299">
        <f t="shared" si="47"/>
        <v>0</v>
      </c>
    </row>
    <row r="70" spans="1:64" x14ac:dyDescent="0.25">
      <c r="A70" s="1529"/>
      <c r="B70" s="126" t="s">
        <v>111</v>
      </c>
      <c r="C70" s="131" t="s">
        <v>163</v>
      </c>
      <c r="D70" s="273">
        <f>SUM(E70:O70)</f>
        <v>281344.92077235196</v>
      </c>
      <c r="E70" s="253">
        <v>47439.07091731744</v>
      </c>
      <c r="F70" s="253">
        <v>2869.1359082140257</v>
      </c>
      <c r="G70" s="253">
        <v>87329.319493120056</v>
      </c>
      <c r="H70" s="253">
        <v>12236.094760801165</v>
      </c>
      <c r="I70" s="253">
        <v>23.592878424814515</v>
      </c>
      <c r="J70" s="253">
        <v>248.60825504095271</v>
      </c>
      <c r="K70" s="253">
        <v>0</v>
      </c>
      <c r="L70" s="253">
        <v>1276.7238099867818</v>
      </c>
      <c r="M70" s="253">
        <v>129922.37474944674</v>
      </c>
      <c r="N70" s="253">
        <v>0</v>
      </c>
      <c r="O70" s="254">
        <v>0</v>
      </c>
      <c r="P70" s="273">
        <f>SUM(Q70:AA70)</f>
        <v>310043.23902643647</v>
      </c>
      <c r="Q70" s="253">
        <v>51238.521115281415</v>
      </c>
      <c r="R70" s="253">
        <v>3684.1601941289164</v>
      </c>
      <c r="S70" s="253">
        <v>98576.883886239768</v>
      </c>
      <c r="T70" s="253">
        <v>10835.435877596703</v>
      </c>
      <c r="U70" s="253">
        <v>84.712526953670576</v>
      </c>
      <c r="V70" s="253">
        <v>892.6521438736778</v>
      </c>
      <c r="W70" s="253">
        <v>0</v>
      </c>
      <c r="X70" s="253">
        <v>1448.1172982836215</v>
      </c>
      <c r="Y70" s="253">
        <v>143282.75598407874</v>
      </c>
      <c r="Z70" s="253">
        <v>0</v>
      </c>
      <c r="AA70" s="254">
        <v>0</v>
      </c>
      <c r="AB70" s="273">
        <f>SUM(AC70:AM70)</f>
        <v>415943.70396626857</v>
      </c>
      <c r="AC70" s="253">
        <v>67505.98344056838</v>
      </c>
      <c r="AD70" s="253">
        <v>4163.726877422876</v>
      </c>
      <c r="AE70" s="253">
        <v>122728.31866504921</v>
      </c>
      <c r="AF70" s="253">
        <v>14645.511496747848</v>
      </c>
      <c r="AG70" s="253">
        <v>357.7958370187132</v>
      </c>
      <c r="AH70" s="253">
        <v>3770.2478307429637</v>
      </c>
      <c r="AI70" s="253">
        <v>0</v>
      </c>
      <c r="AJ70" s="253">
        <v>1756.0394572052701</v>
      </c>
      <c r="AK70" s="253">
        <v>201016.08036151328</v>
      </c>
      <c r="AL70" s="253">
        <v>0</v>
      </c>
      <c r="AM70" s="254">
        <v>0</v>
      </c>
      <c r="AN70" s="288">
        <f>SUM(AO70:AY70)</f>
        <v>1006867.3377145397</v>
      </c>
      <c r="AO70" s="253">
        <v>162091.3934901508</v>
      </c>
      <c r="AP70" s="253">
        <v>10934.049472913914</v>
      </c>
      <c r="AQ70" s="253">
        <v>292666.95021054806</v>
      </c>
      <c r="AR70" s="253">
        <v>37621.916616296476</v>
      </c>
      <c r="AS70" s="253">
        <v>1925.2042852594323</v>
      </c>
      <c r="AT70" s="253">
        <v>20286.701323069905</v>
      </c>
      <c r="AU70" s="253">
        <v>0</v>
      </c>
      <c r="AV70" s="253">
        <v>4257.7162884522168</v>
      </c>
      <c r="AW70" s="253">
        <v>477083.40602784895</v>
      </c>
      <c r="AX70" s="253">
        <v>0</v>
      </c>
      <c r="AY70" s="254">
        <v>0</v>
      </c>
      <c r="AZ70" s="525">
        <v>-3375349.8704740698</v>
      </c>
      <c r="BA70" s="295">
        <f>SUM(BB70:BL70)+AZ70</f>
        <v>-1361150.6689944728</v>
      </c>
      <c r="BB70" s="273">
        <f t="shared" si="46"/>
        <v>328274.96896331804</v>
      </c>
      <c r="BC70" s="273">
        <f t="shared" si="46"/>
        <v>21651.072452679731</v>
      </c>
      <c r="BD70" s="273">
        <f t="shared" si="46"/>
        <v>601301.47225495707</v>
      </c>
      <c r="BE70" s="273">
        <f t="shared" si="46"/>
        <v>75338.958751442202</v>
      </c>
      <c r="BF70" s="273">
        <f t="shared" si="46"/>
        <v>2391.3055276566306</v>
      </c>
      <c r="BG70" s="273">
        <f t="shared" si="46"/>
        <v>25198.209552727501</v>
      </c>
      <c r="BH70" s="273">
        <f t="shared" si="46"/>
        <v>0</v>
      </c>
      <c r="BI70" s="273">
        <f t="shared" si="46"/>
        <v>8738.5968539278911</v>
      </c>
      <c r="BJ70" s="273">
        <f t="shared" si="46"/>
        <v>951304.61712288775</v>
      </c>
      <c r="BK70" s="273">
        <f t="shared" si="47"/>
        <v>0</v>
      </c>
      <c r="BL70" s="299">
        <f t="shared" si="47"/>
        <v>0</v>
      </c>
    </row>
    <row r="71" spans="1:64" x14ac:dyDescent="0.25">
      <c r="A71" s="1529"/>
      <c r="B71" s="126" t="s">
        <v>112</v>
      </c>
      <c r="C71" s="131" t="s">
        <v>927</v>
      </c>
      <c r="D71" s="273">
        <f>SUM(E71:O71)</f>
        <v>834312.98970586993</v>
      </c>
      <c r="E71" s="253">
        <v>168722.56239035676</v>
      </c>
      <c r="F71" s="253">
        <v>19739.472187390951</v>
      </c>
      <c r="G71" s="253">
        <v>257357.31219647595</v>
      </c>
      <c r="H71" s="253">
        <v>38461.173328589102</v>
      </c>
      <c r="I71" s="253">
        <v>1920.8257408892996</v>
      </c>
      <c r="J71" s="253">
        <v>28084.940173556486</v>
      </c>
      <c r="K71" s="253">
        <v>0</v>
      </c>
      <c r="L71" s="253">
        <v>3407.7037235552066</v>
      </c>
      <c r="M71" s="253">
        <v>316618.99996505608</v>
      </c>
      <c r="N71" s="253">
        <v>0</v>
      </c>
      <c r="O71" s="254">
        <v>0</v>
      </c>
      <c r="P71" s="273">
        <f>SUM(Q71:AA71)</f>
        <v>-583448.49691647803</v>
      </c>
      <c r="Q71" s="253">
        <v>-117990.4024474734</v>
      </c>
      <c r="R71" s="253">
        <v>-13804.130487909679</v>
      </c>
      <c r="S71" s="253">
        <v>-179974.10902643917</v>
      </c>
      <c r="T71" s="253">
        <v>-26896.517308355127</v>
      </c>
      <c r="U71" s="253">
        <v>-1343.2643446621112</v>
      </c>
      <c r="V71" s="253">
        <v>-19640.250520404254</v>
      </c>
      <c r="W71" s="253">
        <v>0</v>
      </c>
      <c r="X71" s="253">
        <v>-2383.0620402373224</v>
      </c>
      <c r="Y71" s="253">
        <v>-221416.76074099686</v>
      </c>
      <c r="Z71" s="253">
        <v>0</v>
      </c>
      <c r="AA71" s="254">
        <v>0</v>
      </c>
      <c r="AB71" s="273">
        <f>SUM(AC71:AM71)</f>
        <v>460709.21781971585</v>
      </c>
      <c r="AC71" s="253">
        <v>93168.919466066625</v>
      </c>
      <c r="AD71" s="253">
        <v>10900.174040000253</v>
      </c>
      <c r="AE71" s="253">
        <v>142113.19668416362</v>
      </c>
      <c r="AF71" s="253">
        <v>21238.332974882287</v>
      </c>
      <c r="AG71" s="253">
        <v>1060.6836230190595</v>
      </c>
      <c r="AH71" s="253">
        <v>15508.557315443762</v>
      </c>
      <c r="AI71" s="253">
        <v>0</v>
      </c>
      <c r="AJ71" s="253">
        <v>1881.7404695975417</v>
      </c>
      <c r="AK71" s="253">
        <v>174837.61324654269</v>
      </c>
      <c r="AL71" s="253">
        <v>0</v>
      </c>
      <c r="AM71" s="254">
        <v>0</v>
      </c>
      <c r="AN71" s="288">
        <f>SUM(AO71:AY71)</f>
        <v>149012.99195495277</v>
      </c>
      <c r="AO71" s="253">
        <v>30134.798501647205</v>
      </c>
      <c r="AP71" s="253">
        <v>3525.5807431353569</v>
      </c>
      <c r="AQ71" s="253">
        <v>45965.463279436131</v>
      </c>
      <c r="AR71" s="253">
        <v>6869.381853699274</v>
      </c>
      <c r="AS71" s="253">
        <v>343.07027962600785</v>
      </c>
      <c r="AT71" s="253">
        <v>5016.1282585482659</v>
      </c>
      <c r="AU71" s="253">
        <v>0</v>
      </c>
      <c r="AV71" s="253">
        <v>608.6350492061888</v>
      </c>
      <c r="AW71" s="253">
        <v>56549.933989654332</v>
      </c>
      <c r="AX71" s="253">
        <v>0</v>
      </c>
      <c r="AY71" s="254">
        <v>0</v>
      </c>
      <c r="AZ71" s="525">
        <v>0</v>
      </c>
      <c r="BA71" s="295">
        <f>SUM(BB71:BL71)+AZ71</f>
        <v>860586.70256406069</v>
      </c>
      <c r="BB71" s="273">
        <f t="shared" si="46"/>
        <v>174035.87791059719</v>
      </c>
      <c r="BC71" s="273">
        <f t="shared" si="46"/>
        <v>20361.096482616882</v>
      </c>
      <c r="BD71" s="273">
        <f t="shared" si="46"/>
        <v>265461.86313363654</v>
      </c>
      <c r="BE71" s="273">
        <f t="shared" si="46"/>
        <v>39672.370848815539</v>
      </c>
      <c r="BF71" s="273">
        <f t="shared" si="46"/>
        <v>1981.3152988722559</v>
      </c>
      <c r="BG71" s="273">
        <f t="shared" si="46"/>
        <v>28969.375227144261</v>
      </c>
      <c r="BH71" s="273">
        <f t="shared" si="46"/>
        <v>0</v>
      </c>
      <c r="BI71" s="273">
        <f t="shared" si="46"/>
        <v>3515.0172021216144</v>
      </c>
      <c r="BJ71" s="273">
        <f t="shared" si="46"/>
        <v>326589.78646025626</v>
      </c>
      <c r="BK71" s="273">
        <f t="shared" si="47"/>
        <v>0</v>
      </c>
      <c r="BL71" s="299">
        <f t="shared" si="47"/>
        <v>0</v>
      </c>
    </row>
    <row r="72" spans="1:64" s="209" customFormat="1" x14ac:dyDescent="0.25">
      <c r="A72" s="1530"/>
      <c r="B72" s="129" t="s">
        <v>460</v>
      </c>
      <c r="C72" s="312" t="s">
        <v>5</v>
      </c>
      <c r="D72" s="274">
        <f>SUM(D64:D71)</f>
        <v>21803565.467831858</v>
      </c>
      <c r="E72" s="274">
        <f t="shared" ref="E72:BG72" si="48">SUM(E64:E71)</f>
        <v>3626417.700499367</v>
      </c>
      <c r="F72" s="274">
        <f t="shared" si="48"/>
        <v>230157.61709937331</v>
      </c>
      <c r="G72" s="274">
        <f t="shared" si="48"/>
        <v>6577873.2651729304</v>
      </c>
      <c r="H72" s="274">
        <f t="shared" si="48"/>
        <v>926870.61363515293</v>
      </c>
      <c r="I72" s="274">
        <f t="shared" si="48"/>
        <v>18731.921750109606</v>
      </c>
      <c r="J72" s="274">
        <f t="shared" si="48"/>
        <v>645857.87338468956</v>
      </c>
      <c r="K72" s="274">
        <f t="shared" si="48"/>
        <v>0</v>
      </c>
      <c r="L72" s="274">
        <f t="shared" si="48"/>
        <v>95932.448001249708</v>
      </c>
      <c r="M72" s="274">
        <f>SUM(M64:M71)</f>
        <v>9681724.0282889828</v>
      </c>
      <c r="N72" s="274">
        <f>SUM(N68:N71)</f>
        <v>0</v>
      </c>
      <c r="O72" s="274">
        <f>SUM(O68:O71)</f>
        <v>0</v>
      </c>
      <c r="P72" s="276">
        <f>SUM(P64:P71)</f>
        <v>21950069.017745528</v>
      </c>
      <c r="Q72" s="274">
        <f t="shared" si="48"/>
        <v>3538906.8484158609</v>
      </c>
      <c r="R72" s="274">
        <f t="shared" si="48"/>
        <v>252945.98533032209</v>
      </c>
      <c r="S72" s="274">
        <f t="shared" si="48"/>
        <v>6841213.4574770527</v>
      </c>
      <c r="T72" s="274">
        <f t="shared" si="48"/>
        <v>734187.41385450249</v>
      </c>
      <c r="U72" s="274">
        <f t="shared" si="48"/>
        <v>64452.326116944459</v>
      </c>
      <c r="V72" s="274">
        <f t="shared" si="48"/>
        <v>547493.97117095394</v>
      </c>
      <c r="W72" s="274">
        <f t="shared" si="48"/>
        <v>0</v>
      </c>
      <c r="X72" s="274">
        <f t="shared" si="48"/>
        <v>100974.66775983297</v>
      </c>
      <c r="Y72" s="274">
        <f>SUM(Y64:Y71)</f>
        <v>9869894.3476200588</v>
      </c>
      <c r="Z72" s="274">
        <f>SUM(Z68:Z71)</f>
        <v>0</v>
      </c>
      <c r="AA72" s="282">
        <f>SUM(AA68:AA71)</f>
        <v>0</v>
      </c>
      <c r="AB72" s="276">
        <f t="shared" si="48"/>
        <v>24032823.301971842</v>
      </c>
      <c r="AC72" s="274">
        <f t="shared" si="48"/>
        <v>3838904.8198480885</v>
      </c>
      <c r="AD72" s="274">
        <f t="shared" si="48"/>
        <v>236477.18567223431</v>
      </c>
      <c r="AE72" s="274">
        <f t="shared" si="48"/>
        <v>6881468.8783037094</v>
      </c>
      <c r="AF72" s="274">
        <f t="shared" si="48"/>
        <v>807186.00666381943</v>
      </c>
      <c r="AG72" s="274">
        <f t="shared" si="48"/>
        <v>115816.29940626511</v>
      </c>
      <c r="AH72" s="274">
        <f t="shared" si="48"/>
        <v>699691.76505937579</v>
      </c>
      <c r="AI72" s="274">
        <f t="shared" si="48"/>
        <v>0</v>
      </c>
      <c r="AJ72" s="274">
        <f t="shared" si="48"/>
        <v>97721.542695525757</v>
      </c>
      <c r="AK72" s="274">
        <f>SUM(AK64:AK71)</f>
        <v>11355556.804322822</v>
      </c>
      <c r="AL72" s="274">
        <f>SUM(AL68:AL71)</f>
        <v>0</v>
      </c>
      <c r="AM72" s="274">
        <f>SUM(AM68:AM71)</f>
        <v>0</v>
      </c>
      <c r="AN72" s="276">
        <f t="shared" si="48"/>
        <v>26015675.372154653</v>
      </c>
      <c r="AO72" s="274">
        <f t="shared" si="48"/>
        <v>4155833.3593942365</v>
      </c>
      <c r="AP72" s="274">
        <f t="shared" si="48"/>
        <v>297389.09871001268</v>
      </c>
      <c r="AQ72" s="274">
        <f t="shared" si="48"/>
        <v>7202454.4241897864</v>
      </c>
      <c r="AR72" s="274">
        <f t="shared" si="48"/>
        <v>984915.96214407356</v>
      </c>
      <c r="AS72" s="274">
        <f t="shared" si="48"/>
        <v>47781.034645210544</v>
      </c>
      <c r="AT72" s="274">
        <f t="shared" si="48"/>
        <v>717986.75470749463</v>
      </c>
      <c r="AU72" s="274">
        <f t="shared" si="48"/>
        <v>0</v>
      </c>
      <c r="AV72" s="274">
        <f t="shared" si="48"/>
        <v>105106.39469500445</v>
      </c>
      <c r="AW72" s="274">
        <f>SUM(AW64:AW71)</f>
        <v>12504208.343668841</v>
      </c>
      <c r="AX72" s="274">
        <f>SUM(AX68:AX71)</f>
        <v>0</v>
      </c>
      <c r="AY72" s="282">
        <f>SUM(AY68:AY71)</f>
        <v>0</v>
      </c>
      <c r="AZ72" s="298">
        <f>SUM(AZ64:AZ71)</f>
        <v>-1397213.5065416186</v>
      </c>
      <c r="BA72" s="296">
        <f t="shared" si="48"/>
        <v>92404919.653162271</v>
      </c>
      <c r="BB72" s="274">
        <f t="shared" si="48"/>
        <v>15160062.72815755</v>
      </c>
      <c r="BC72" s="274">
        <f>SUM(BC64:BC71)</f>
        <v>1016969.8868119423</v>
      </c>
      <c r="BD72" s="274">
        <f t="shared" si="48"/>
        <v>27503010.025143478</v>
      </c>
      <c r="BE72" s="274">
        <f t="shared" si="48"/>
        <v>3453159.9962975485</v>
      </c>
      <c r="BF72" s="274">
        <f t="shared" si="48"/>
        <v>246781.5819185297</v>
      </c>
      <c r="BG72" s="274">
        <f t="shared" si="48"/>
        <v>2611030.3643225147</v>
      </c>
      <c r="BH72" s="274">
        <f>SUM(BH64:BH71)</f>
        <v>0</v>
      </c>
      <c r="BI72" s="274">
        <f>SUM(BI64:BI71)</f>
        <v>399735.05315161293</v>
      </c>
      <c r="BJ72" s="274">
        <f>SUM(BJ64:BJ71)</f>
        <v>43411383.523900695</v>
      </c>
      <c r="BK72" s="274">
        <f>SUM(BK68:BK71)</f>
        <v>0</v>
      </c>
      <c r="BL72" s="298">
        <f>SUM(BL68:BL71)</f>
        <v>0</v>
      </c>
    </row>
    <row r="73" spans="1:64" ht="14.85" customHeight="1" x14ac:dyDescent="0.25">
      <c r="A73" s="1526" t="s">
        <v>6</v>
      </c>
      <c r="B73" s="126" t="s">
        <v>118</v>
      </c>
      <c r="C73" s="131" t="s">
        <v>189</v>
      </c>
      <c r="D73" s="272">
        <f>SUM(E73:O73)</f>
        <v>52414.49803355796</v>
      </c>
      <c r="E73" s="251">
        <v>18484.607510465394</v>
      </c>
      <c r="F73" s="251">
        <v>3122.2468820451877</v>
      </c>
      <c r="G73" s="251">
        <v>15679.722237311351</v>
      </c>
      <c r="H73" s="251">
        <v>3081.6655563246877</v>
      </c>
      <c r="I73" s="251">
        <v>0.15158483589943769</v>
      </c>
      <c r="J73" s="251">
        <v>2105.4429869520068</v>
      </c>
      <c r="K73" s="251">
        <v>0</v>
      </c>
      <c r="L73" s="251">
        <v>1282.6117682191073</v>
      </c>
      <c r="M73" s="251">
        <v>8658.0495074043174</v>
      </c>
      <c r="N73" s="251">
        <v>0</v>
      </c>
      <c r="O73" s="252">
        <v>0</v>
      </c>
      <c r="P73" s="272">
        <f>SUM(Q73:AA73)</f>
        <v>57043.119541567605</v>
      </c>
      <c r="Q73" s="251">
        <v>21143.839679760091</v>
      </c>
      <c r="R73" s="251">
        <v>3788.8344707542801</v>
      </c>
      <c r="S73" s="251">
        <v>17984.488135981064</v>
      </c>
      <c r="T73" s="251">
        <v>3150.6456974369135</v>
      </c>
      <c r="U73" s="251">
        <v>0.53179141965179455</v>
      </c>
      <c r="V73" s="251">
        <v>1556.5572620421656</v>
      </c>
      <c r="W73" s="251">
        <v>0</v>
      </c>
      <c r="X73" s="251">
        <v>1403.7945479797716</v>
      </c>
      <c r="Y73" s="251">
        <v>8014.4279561936655</v>
      </c>
      <c r="Z73" s="251">
        <v>0</v>
      </c>
      <c r="AA73" s="252">
        <v>0</v>
      </c>
      <c r="AB73" s="272">
        <f>SUM(AC73:AM73)</f>
        <v>58774.313806082879</v>
      </c>
      <c r="AC73" s="251">
        <v>20496.219284491515</v>
      </c>
      <c r="AD73" s="251">
        <v>3144.8695491025737</v>
      </c>
      <c r="AE73" s="251">
        <v>20288.410878025192</v>
      </c>
      <c r="AF73" s="251">
        <v>2983.6818440885995</v>
      </c>
      <c r="AG73" s="251">
        <v>7.144365560640753</v>
      </c>
      <c r="AH73" s="251">
        <v>2004.4829973025599</v>
      </c>
      <c r="AI73" s="251">
        <v>0</v>
      </c>
      <c r="AJ73" s="251">
        <v>1182.6704634589455</v>
      </c>
      <c r="AK73" s="251">
        <v>8666.8344240528459</v>
      </c>
      <c r="AL73" s="251">
        <v>0</v>
      </c>
      <c r="AM73" s="252">
        <v>0</v>
      </c>
      <c r="AN73" s="275">
        <f>SUM(AO73:AY73)</f>
        <v>65326.34805694918</v>
      </c>
      <c r="AO73" s="251">
        <v>22313.684565219264</v>
      </c>
      <c r="AP73" s="251">
        <v>3972.2449189422423</v>
      </c>
      <c r="AQ73" s="251">
        <v>22231.631637600389</v>
      </c>
      <c r="AR73" s="251">
        <v>4160.7820137378358</v>
      </c>
      <c r="AS73" s="251">
        <v>59.285743615911983</v>
      </c>
      <c r="AT73" s="251">
        <v>1407.0820947611446</v>
      </c>
      <c r="AU73" s="251">
        <v>0</v>
      </c>
      <c r="AV73" s="249">
        <v>1115.3721521192581</v>
      </c>
      <c r="AW73" s="251">
        <v>10066.264930953144</v>
      </c>
      <c r="AX73" s="251">
        <v>0</v>
      </c>
      <c r="AY73" s="252">
        <v>0</v>
      </c>
      <c r="AZ73" s="854">
        <v>3</v>
      </c>
      <c r="BA73" s="293">
        <f>SUM(BB73:BL73)+AZ73</f>
        <v>233561.27943815762</v>
      </c>
      <c r="BB73" s="273">
        <f t="shared" ref="BB73:BL76" si="49">E73+Q73+AC73+AO73</f>
        <v>82438.351039936271</v>
      </c>
      <c r="BC73" s="273">
        <f t="shared" si="49"/>
        <v>14028.195820844283</v>
      </c>
      <c r="BD73" s="273">
        <f t="shared" si="49"/>
        <v>76184.252888917996</v>
      </c>
      <c r="BE73" s="273">
        <f t="shared" si="49"/>
        <v>13376.775111588038</v>
      </c>
      <c r="BF73" s="273">
        <f t="shared" si="49"/>
        <v>67.113485432103971</v>
      </c>
      <c r="BG73" s="273">
        <f t="shared" si="49"/>
        <v>7073.565341057877</v>
      </c>
      <c r="BH73" s="273">
        <f t="shared" si="49"/>
        <v>0</v>
      </c>
      <c r="BI73" s="273">
        <f t="shared" si="49"/>
        <v>4984.4489317770822</v>
      </c>
      <c r="BJ73" s="273">
        <f t="shared" si="49"/>
        <v>35405.576818603979</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8.6907684768679216E-2</v>
      </c>
      <c r="E75" s="253">
        <v>5.9970079592452881E-2</v>
      </c>
      <c r="F75" s="253">
        <v>2.6937605176226332E-2</v>
      </c>
      <c r="G75" s="253">
        <v>0</v>
      </c>
      <c r="H75" s="253">
        <v>0</v>
      </c>
      <c r="I75" s="253">
        <v>0</v>
      </c>
      <c r="J75" s="253">
        <v>0</v>
      </c>
      <c r="K75" s="253">
        <v>0</v>
      </c>
      <c r="L75" s="253">
        <v>0</v>
      </c>
      <c r="M75" s="253">
        <v>0</v>
      </c>
      <c r="N75" s="253">
        <v>0</v>
      </c>
      <c r="O75" s="254">
        <v>0</v>
      </c>
      <c r="P75" s="273">
        <f>SUM(Q75:AA75)</f>
        <v>0.5361252931181989</v>
      </c>
      <c r="Q75" s="253">
        <v>0.36994975283719256</v>
      </c>
      <c r="R75" s="253">
        <v>0.16617554028100637</v>
      </c>
      <c r="S75" s="253">
        <v>0</v>
      </c>
      <c r="T75" s="253">
        <v>0</v>
      </c>
      <c r="U75" s="253">
        <v>0</v>
      </c>
      <c r="V75" s="253">
        <v>0</v>
      </c>
      <c r="W75" s="253">
        <v>0</v>
      </c>
      <c r="X75" s="253">
        <v>0</v>
      </c>
      <c r="Y75" s="253">
        <v>0</v>
      </c>
      <c r="Z75" s="253">
        <v>0</v>
      </c>
      <c r="AA75" s="254">
        <v>0</v>
      </c>
      <c r="AB75" s="273">
        <f>SUM(AC75:AM75)</f>
        <v>2.5064408676068815</v>
      </c>
      <c r="AC75" s="253">
        <v>1.2935066713351895</v>
      </c>
      <c r="AD75" s="253">
        <v>1.212934196271692</v>
      </c>
      <c r="AE75" s="253">
        <v>0</v>
      </c>
      <c r="AF75" s="253">
        <v>0</v>
      </c>
      <c r="AG75" s="253">
        <v>0</v>
      </c>
      <c r="AH75" s="253">
        <v>0</v>
      </c>
      <c r="AI75" s="253">
        <v>0</v>
      </c>
      <c r="AJ75" s="253">
        <v>0</v>
      </c>
      <c r="AK75" s="253">
        <v>0</v>
      </c>
      <c r="AL75" s="253">
        <v>0</v>
      </c>
      <c r="AM75" s="254">
        <v>0</v>
      </c>
      <c r="AN75" s="288">
        <f>SUM(AO75:AY75)</f>
        <v>10.497029227944823</v>
      </c>
      <c r="AO75" s="253">
        <v>7.6528699884945741</v>
      </c>
      <c r="AP75" s="253">
        <v>2.8441592394502493</v>
      </c>
      <c r="AQ75" s="253">
        <v>0</v>
      </c>
      <c r="AR75" s="253">
        <v>0</v>
      </c>
      <c r="AS75" s="253">
        <v>0</v>
      </c>
      <c r="AT75" s="253">
        <v>0</v>
      </c>
      <c r="AU75" s="253">
        <v>0</v>
      </c>
      <c r="AV75" s="253">
        <v>0</v>
      </c>
      <c r="AW75" s="253">
        <v>0</v>
      </c>
      <c r="AX75" s="253">
        <v>0</v>
      </c>
      <c r="AY75" s="254">
        <v>0</v>
      </c>
      <c r="AZ75" s="525">
        <v>-2164.3660544914751</v>
      </c>
      <c r="BA75" s="295">
        <f>SUM(BB75:BL75)+AZ75</f>
        <v>-2150.7395514180366</v>
      </c>
      <c r="BB75" s="273">
        <f t="shared" si="49"/>
        <v>9.3762964922594083</v>
      </c>
      <c r="BC75" s="273">
        <f t="shared" si="49"/>
        <v>4.2502065811791745</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52414.584941242727</v>
      </c>
      <c r="E77" s="277">
        <f t="shared" ref="E77:BL77" si="50">SUM(E73:E76)</f>
        <v>18484.667480544987</v>
      </c>
      <c r="F77" s="277">
        <f t="shared" si="50"/>
        <v>3122.2738196503637</v>
      </c>
      <c r="G77" s="277">
        <f t="shared" si="50"/>
        <v>15679.722237311351</v>
      </c>
      <c r="H77" s="277">
        <f t="shared" si="50"/>
        <v>3081.6655563246877</v>
      </c>
      <c r="I77" s="277">
        <f t="shared" si="50"/>
        <v>0.15158483589943769</v>
      </c>
      <c r="J77" s="277">
        <f t="shared" si="50"/>
        <v>2105.4429869520068</v>
      </c>
      <c r="K77" s="277">
        <f t="shared" si="50"/>
        <v>0</v>
      </c>
      <c r="L77" s="277">
        <f t="shared" si="50"/>
        <v>1282.6117682191073</v>
      </c>
      <c r="M77" s="277">
        <f t="shared" si="50"/>
        <v>8658.0495074043174</v>
      </c>
      <c r="N77" s="277">
        <f t="shared" si="50"/>
        <v>0</v>
      </c>
      <c r="O77" s="283">
        <f t="shared" si="50"/>
        <v>0</v>
      </c>
      <c r="P77" s="277">
        <f t="shared" si="50"/>
        <v>57043.655666860723</v>
      </c>
      <c r="Q77" s="277">
        <f t="shared" si="50"/>
        <v>21144.209629512927</v>
      </c>
      <c r="R77" s="277">
        <f t="shared" si="50"/>
        <v>3789.0006462945612</v>
      </c>
      <c r="S77" s="277">
        <f t="shared" si="50"/>
        <v>17984.488135981064</v>
      </c>
      <c r="T77" s="277">
        <f t="shared" si="50"/>
        <v>3150.6456974369135</v>
      </c>
      <c r="U77" s="277">
        <f t="shared" si="50"/>
        <v>0.53179141965179455</v>
      </c>
      <c r="V77" s="277">
        <f t="shared" si="50"/>
        <v>1556.5572620421656</v>
      </c>
      <c r="W77" s="277">
        <f t="shared" si="50"/>
        <v>0</v>
      </c>
      <c r="X77" s="277">
        <f t="shared" si="50"/>
        <v>1403.7945479797716</v>
      </c>
      <c r="Y77" s="277">
        <f>SUM(Y73:Y76)</f>
        <v>8014.4279561936655</v>
      </c>
      <c r="Z77" s="277">
        <f>SUM(Z73:Z76)</f>
        <v>0</v>
      </c>
      <c r="AA77" s="283">
        <f t="shared" si="50"/>
        <v>0</v>
      </c>
      <c r="AB77" s="277">
        <f t="shared" si="50"/>
        <v>58776.820246950483</v>
      </c>
      <c r="AC77" s="277">
        <f t="shared" si="50"/>
        <v>20497.512791162851</v>
      </c>
      <c r="AD77" s="277">
        <f t="shared" si="50"/>
        <v>3146.0824832988455</v>
      </c>
      <c r="AE77" s="277">
        <f t="shared" si="50"/>
        <v>20288.410878025192</v>
      </c>
      <c r="AF77" s="277">
        <f t="shared" si="50"/>
        <v>2983.6818440885995</v>
      </c>
      <c r="AG77" s="277">
        <f t="shared" si="50"/>
        <v>7.144365560640753</v>
      </c>
      <c r="AH77" s="277">
        <f t="shared" si="50"/>
        <v>2004.4829973025599</v>
      </c>
      <c r="AI77" s="277">
        <f t="shared" si="50"/>
        <v>0</v>
      </c>
      <c r="AJ77" s="277">
        <f t="shared" si="50"/>
        <v>1182.6704634589455</v>
      </c>
      <c r="AK77" s="277">
        <f t="shared" si="50"/>
        <v>8666.8344240528459</v>
      </c>
      <c r="AL77" s="277">
        <f t="shared" si="50"/>
        <v>0</v>
      </c>
      <c r="AM77" s="283">
        <f t="shared" si="50"/>
        <v>0</v>
      </c>
      <c r="AN77" s="849">
        <f t="shared" si="50"/>
        <v>65336.845086177127</v>
      </c>
      <c r="AO77" s="277">
        <f t="shared" si="50"/>
        <v>22321.337435207759</v>
      </c>
      <c r="AP77" s="277">
        <f t="shared" si="50"/>
        <v>3975.0890781816925</v>
      </c>
      <c r="AQ77" s="277">
        <f t="shared" si="50"/>
        <v>22231.631637600389</v>
      </c>
      <c r="AR77" s="277">
        <f t="shared" si="50"/>
        <v>4160.7820137378358</v>
      </c>
      <c r="AS77" s="277">
        <f t="shared" si="50"/>
        <v>59.285743615911983</v>
      </c>
      <c r="AT77" s="277">
        <f t="shared" si="50"/>
        <v>1407.0820947611446</v>
      </c>
      <c r="AU77" s="277">
        <f t="shared" si="50"/>
        <v>0</v>
      </c>
      <c r="AV77" s="277">
        <f t="shared" si="50"/>
        <v>1115.3721521192581</v>
      </c>
      <c r="AW77" s="277">
        <f>SUM(AW73:AW76)</f>
        <v>10066.264930953144</v>
      </c>
      <c r="AX77" s="277">
        <f t="shared" si="50"/>
        <v>0</v>
      </c>
      <c r="AY77" s="283">
        <f t="shared" si="50"/>
        <v>0</v>
      </c>
      <c r="AZ77" s="304">
        <f t="shared" si="50"/>
        <v>-2161.3660544914751</v>
      </c>
      <c r="BA77" s="296">
        <f t="shared" si="50"/>
        <v>231410.5398867396</v>
      </c>
      <c r="BB77" s="274">
        <f t="shared" si="50"/>
        <v>82447.727336428536</v>
      </c>
      <c r="BC77" s="274">
        <f t="shared" si="50"/>
        <v>14032.446027425462</v>
      </c>
      <c r="BD77" s="274">
        <f t="shared" si="50"/>
        <v>76184.252888917996</v>
      </c>
      <c r="BE77" s="274">
        <f t="shared" si="50"/>
        <v>13376.775111588038</v>
      </c>
      <c r="BF77" s="274">
        <f t="shared" si="50"/>
        <v>67.113485432103971</v>
      </c>
      <c r="BG77" s="274">
        <f t="shared" si="50"/>
        <v>7073.565341057877</v>
      </c>
      <c r="BH77" s="274">
        <f t="shared" si="50"/>
        <v>0</v>
      </c>
      <c r="BI77" s="274">
        <f t="shared" si="50"/>
        <v>4984.4489317770822</v>
      </c>
      <c r="BJ77" s="274">
        <f>SUM(BJ73:BJ76)</f>
        <v>35405.576818603979</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35710967.189762078</v>
      </c>
      <c r="E78" s="272">
        <f>E20+SUM(E22:E23,E27)+SUM(E29:E32)+E37+E41+E46+E51+SUM(E56:E57)+SUM(E59:E60)+SUM(E64:E68)+E73</f>
        <v>8285495.6698757801</v>
      </c>
      <c r="F78" s="272">
        <f>F20+SUM(F22:F23,F27)+SUM(F29:F32)+F37+F41+F46+F51+SUM(F56:F57)+SUM(F59:F60)+SUM(F64:F68)+F73</f>
        <v>1019632.3162971291</v>
      </c>
      <c r="G78" s="272">
        <f t="shared" ref="G78:O78" si="51">G20+SUM(G22:G23,G27)+SUM(G29:G32)+G37+G41+G46+G51+SUM(G56:G57)+SUM(G59:G60)+SUM(G64:G68)+G73</f>
        <v>11703482.407363925</v>
      </c>
      <c r="H78" s="272">
        <f t="shared" si="51"/>
        <v>1895107.9220205476</v>
      </c>
      <c r="I78" s="272">
        <f t="shared" si="51"/>
        <v>22286.567135266159</v>
      </c>
      <c r="J78" s="272">
        <f t="shared" si="51"/>
        <v>1351048.0363576959</v>
      </c>
      <c r="K78" s="272">
        <f t="shared" si="51"/>
        <v>0</v>
      </c>
      <c r="L78" s="272">
        <f t="shared" si="51"/>
        <v>300461.89380356862</v>
      </c>
      <c r="M78" s="272">
        <f t="shared" si="51"/>
        <v>11133452.376908157</v>
      </c>
      <c r="N78" s="272">
        <f t="shared" si="51"/>
        <v>0</v>
      </c>
      <c r="O78" s="284">
        <f t="shared" si="51"/>
        <v>0</v>
      </c>
      <c r="P78" s="272">
        <f>P20+SUM(P22:P23,P27)+SUM(P29:P32)+P37+P41+P46+P51+SUM(P56:P57)+SUM(P59:P60)+SUM(P64:P68)+P73</f>
        <v>39710796.07043992</v>
      </c>
      <c r="Q78" s="272">
        <f t="shared" ref="Q78:AA78" si="52">Q20+SUM(Q22:Q23,Q27)+SUM(Q29:Q32)+Q37+Q41+Q46+Q51+SUM(Q56:Q57)+SUM(Q59:Q60)+SUM(Q64:Q68)+Q73</f>
        <v>9159528.9004505519</v>
      </c>
      <c r="R78" s="272">
        <f t="shared" si="52"/>
        <v>1276312.7077753253</v>
      </c>
      <c r="S78" s="272">
        <f t="shared" si="52"/>
        <v>13349820.358517315</v>
      </c>
      <c r="T78" s="272">
        <f t="shared" si="52"/>
        <v>1751587.5644962087</v>
      </c>
      <c r="U78" s="272">
        <f t="shared" si="52"/>
        <v>75635.207811732384</v>
      </c>
      <c r="V78" s="272">
        <f t="shared" si="52"/>
        <v>1343737.8824239129</v>
      </c>
      <c r="W78" s="272">
        <f t="shared" si="52"/>
        <v>0</v>
      </c>
      <c r="X78" s="272">
        <f t="shared" si="52"/>
        <v>339748.38483144931</v>
      </c>
      <c r="Y78" s="272">
        <f t="shared" si="52"/>
        <v>12414425.064133421</v>
      </c>
      <c r="Z78" s="272">
        <f t="shared" si="52"/>
        <v>0</v>
      </c>
      <c r="AA78" s="284">
        <f t="shared" si="52"/>
        <v>0</v>
      </c>
      <c r="AB78" s="272">
        <f>AB20+SUM(AB22:AB23,AB27)+SUM(AB29:AB32)+AB37+AB41+AB46+AB51+SUM(AB56:AB57)+SUM(AB59:AB60)+SUM(AB64:AB68)+AB73</f>
        <v>39603761.29179287</v>
      </c>
      <c r="AC78" s="272">
        <f t="shared" ref="AC78:AM78" si="53">AC20+SUM(AC22:AC23,AC27)+SUM(AC29:AC32)+AC37+AC41+AC46+AC51+SUM(AC56:AC57)+SUM(AC59:AC60)+SUM(AC64:AC68)+AC73</f>
        <v>9424183.6203613728</v>
      </c>
      <c r="AD78" s="272">
        <f t="shared" si="53"/>
        <v>1249261.9400021934</v>
      </c>
      <c r="AE78" s="272">
        <f t="shared" si="53"/>
        <v>12038482.412334858</v>
      </c>
      <c r="AF78" s="272">
        <f t="shared" si="53"/>
        <v>1926420.4553870019</v>
      </c>
      <c r="AG78" s="272">
        <f t="shared" si="53"/>
        <v>133918.96606979542</v>
      </c>
      <c r="AH78" s="272">
        <f t="shared" si="53"/>
        <v>1403753.4870401677</v>
      </c>
      <c r="AI78" s="272">
        <f t="shared" si="53"/>
        <v>0</v>
      </c>
      <c r="AJ78" s="272">
        <f t="shared" si="53"/>
        <v>290249.72836630291</v>
      </c>
      <c r="AK78" s="272">
        <f t="shared" si="53"/>
        <v>13137490.682231179</v>
      </c>
      <c r="AL78" s="272">
        <f t="shared" si="53"/>
        <v>0</v>
      </c>
      <c r="AM78" s="272">
        <f t="shared" si="53"/>
        <v>0</v>
      </c>
      <c r="AN78" s="275">
        <f>AN20+SUM(AN22:AN23,AN27)+SUM(AN29:AN32)+AN37+AN41+AN46+AN51+SUM(AN56:AN57)+SUM(AN59:AN60)+SUM(AN64:AN68)+AN73</f>
        <v>42975911.707549445</v>
      </c>
      <c r="AO78" s="272">
        <f t="shared" ref="AO78:AY78" si="54">AO20+SUM(AO22:AO23,AO27)+SUM(AO29:AO32)+AO37+AO41+AO46+AO51+SUM(AO56:AO57)+SUM(AO59:AO60)+SUM(AO64:AO68)+AO73</f>
        <v>10318547.928873058</v>
      </c>
      <c r="AP78" s="272">
        <f t="shared" si="54"/>
        <v>1329009.7330262016</v>
      </c>
      <c r="AQ78" s="272">
        <f t="shared" si="54"/>
        <v>12698279.078000603</v>
      </c>
      <c r="AR78" s="272">
        <f t="shared" si="54"/>
        <v>2010107.5033428397</v>
      </c>
      <c r="AS78" s="272">
        <f t="shared" si="54"/>
        <v>148718.08318137864</v>
      </c>
      <c r="AT78" s="272">
        <f t="shared" si="54"/>
        <v>1197912.6291121161</v>
      </c>
      <c r="AU78" s="272">
        <f t="shared" si="54"/>
        <v>0</v>
      </c>
      <c r="AV78" s="272">
        <f t="shared" si="54"/>
        <v>281020.15551449655</v>
      </c>
      <c r="AW78" s="272">
        <f t="shared" si="54"/>
        <v>14992316.596498752</v>
      </c>
      <c r="AX78" s="272">
        <f t="shared" si="54"/>
        <v>0</v>
      </c>
      <c r="AY78" s="284">
        <f t="shared" si="54"/>
        <v>0</v>
      </c>
      <c r="AZ78" s="297">
        <f>AZ20+SUM(AZ22:AZ23,AZ27)+SUM(AZ29:AZ32)+AZ37+AZ41+AZ46+AZ51+SUM(AZ56:AZ57)+SUM(AZ59:AZ60)+SUM(AZ64:AZ68)+AZ73</f>
        <v>3447083.250385501</v>
      </c>
      <c r="BA78" s="293">
        <f>BA20+SUM(BA22:BA23,BA27)+SUM(BA29:BA32)+BA37+BA41+BA46+BA51+SUM(BA56:BA57)+SUM(BA59:BA60)+SUM(BA64:BA68)+BA73</f>
        <v>161448519.50992981</v>
      </c>
      <c r="BB78" s="272">
        <f t="shared" ref="BB78:BL78" si="55">BB20+SUM(BB22:BB23,BB27)+SUM(BB29:BB32)+BB37+BB41+BB46+BB51+SUM(BB56:BB57)+SUM(BB59:BB60)+SUM(BB64:BB68)+BB73</f>
        <v>37187756.119560763</v>
      </c>
      <c r="BC78" s="272">
        <f t="shared" si="55"/>
        <v>4874216.6971008498</v>
      </c>
      <c r="BD78" s="272">
        <f t="shared" si="55"/>
        <v>49790064.256216697</v>
      </c>
      <c r="BE78" s="272">
        <f t="shared" si="55"/>
        <v>7583223.4452465968</v>
      </c>
      <c r="BF78" s="272">
        <f t="shared" si="55"/>
        <v>380558.8241981726</v>
      </c>
      <c r="BG78" s="272">
        <f t="shared" si="55"/>
        <v>5296452.0349338939</v>
      </c>
      <c r="BH78" s="272">
        <f t="shared" si="55"/>
        <v>0</v>
      </c>
      <c r="BI78" s="272">
        <f t="shared" si="55"/>
        <v>1211480.1625158174</v>
      </c>
      <c r="BJ78" s="272">
        <f>BJ20+SUM(BJ22:BJ23,BJ27)+SUM(BJ29:BJ32)+BJ37+BJ41+BJ46+BJ51+SUM(BJ56:BJ57)+SUM(BJ59:BJ60)+SUM(BJ64:BJ68)+BJ73</f>
        <v>51677684.719771497</v>
      </c>
      <c r="BK78" s="272">
        <f t="shared" si="55"/>
        <v>0</v>
      </c>
      <c r="BL78" s="297">
        <f t="shared" si="55"/>
        <v>0</v>
      </c>
    </row>
    <row r="79" spans="1:64" s="209" customFormat="1" x14ac:dyDescent="0.25">
      <c r="A79" s="1540"/>
      <c r="B79" s="126" t="s">
        <v>55</v>
      </c>
      <c r="C79" s="127" t="s">
        <v>173</v>
      </c>
      <c r="D79" s="273">
        <f>D21+D24+D34+D38+D43+D48+D53+D58+D70+D75</f>
        <v>457040.94677710655</v>
      </c>
      <c r="E79" s="273">
        <f>E21+E24+E34+E38+E43+E48+E53+E58+E70+E75</f>
        <v>95662.570519909132</v>
      </c>
      <c r="F79" s="273">
        <f>F21+F24+F34+F38+F43+F48+F53+F58+F70+F75</f>
        <v>10419.509182602245</v>
      </c>
      <c r="G79" s="273">
        <f t="shared" ref="G79:O79" si="56">G21+G24+G34+G38+G43+G48+G53+G58+G70+G75</f>
        <v>145262.60418621701</v>
      </c>
      <c r="H79" s="273">
        <f t="shared" si="56"/>
        <v>22486.349748598746</v>
      </c>
      <c r="I79" s="273">
        <f t="shared" si="56"/>
        <v>281.73395089780848</v>
      </c>
      <c r="J79" s="273">
        <f t="shared" si="56"/>
        <v>4406.7277785364868</v>
      </c>
      <c r="K79" s="273">
        <f t="shared" si="56"/>
        <v>0</v>
      </c>
      <c r="L79" s="273">
        <f t="shared" si="56"/>
        <v>2010.5499934484903</v>
      </c>
      <c r="M79" s="273">
        <f t="shared" si="56"/>
        <v>176510.9014168967</v>
      </c>
      <c r="N79" s="273">
        <f t="shared" si="56"/>
        <v>0</v>
      </c>
      <c r="O79" s="281">
        <f t="shared" si="56"/>
        <v>0</v>
      </c>
      <c r="P79" s="273">
        <f>P21+P24+P34+P38+P43+P48+P53+P58+P70+P75</f>
        <v>476798.040791078</v>
      </c>
      <c r="Q79" s="273">
        <f t="shared" ref="Q79:AA79" si="57">Q21+Q24+Q34+Q38+Q43+Q48+Q53+Q58+Q70+Q75</f>
        <v>102193.56265145243</v>
      </c>
      <c r="R79" s="273">
        <f t="shared" si="57"/>
        <v>12319.256778955731</v>
      </c>
      <c r="S79" s="273">
        <f t="shared" si="57"/>
        <v>156024.73797677908</v>
      </c>
      <c r="T79" s="273">
        <f t="shared" si="57"/>
        <v>21671.333094754591</v>
      </c>
      <c r="U79" s="273">
        <f t="shared" si="57"/>
        <v>267.89535438578906</v>
      </c>
      <c r="V79" s="273">
        <f t="shared" si="57"/>
        <v>5604.4980472334701</v>
      </c>
      <c r="W79" s="273">
        <f t="shared" si="57"/>
        <v>0</v>
      </c>
      <c r="X79" s="273">
        <f t="shared" si="57"/>
        <v>2152.7636631320056</v>
      </c>
      <c r="Y79" s="273">
        <f t="shared" si="57"/>
        <v>176563.99322438499</v>
      </c>
      <c r="Z79" s="273">
        <f t="shared" si="57"/>
        <v>0</v>
      </c>
      <c r="AA79" s="281">
        <f t="shared" si="57"/>
        <v>0</v>
      </c>
      <c r="AB79" s="273">
        <f>AB21+AB24+AB34+AB38+AB43+AB48+AB53+AB58+AB70+AB75</f>
        <v>712323.7898657514</v>
      </c>
      <c r="AC79" s="273">
        <f t="shared" ref="AC79:AM79" si="58">AC21+AC24+AC34+AC38+AC43+AC48+AC53+AC58+AC70+AC75</f>
        <v>158173.30728112534</v>
      </c>
      <c r="AD79" s="273">
        <f t="shared" si="58"/>
        <v>19300.059137113512</v>
      </c>
      <c r="AE79" s="273">
        <f t="shared" si="58"/>
        <v>225119.14212695244</v>
      </c>
      <c r="AF79" s="273">
        <f t="shared" si="58"/>
        <v>33986.376401552552</v>
      </c>
      <c r="AG79" s="273">
        <f t="shared" si="58"/>
        <v>720.70395111761343</v>
      </c>
      <c r="AH79" s="273">
        <f t="shared" si="58"/>
        <v>14760.090724738246</v>
      </c>
      <c r="AI79" s="273">
        <f t="shared" si="58"/>
        <v>0</v>
      </c>
      <c r="AJ79" s="273">
        <f t="shared" si="58"/>
        <v>2888.3825561629292</v>
      </c>
      <c r="AK79" s="273">
        <f t="shared" si="58"/>
        <v>257375.7276869888</v>
      </c>
      <c r="AL79" s="273">
        <f t="shared" si="58"/>
        <v>0</v>
      </c>
      <c r="AM79" s="281">
        <f t="shared" si="58"/>
        <v>0</v>
      </c>
      <c r="AN79" s="288">
        <f>AN21+AN24+AN34+AN38+AN43+AN48+AN53+AN58+AN70+AN75</f>
        <v>1884658.1744620621</v>
      </c>
      <c r="AO79" s="273">
        <f t="shared" ref="AO79:AY79" si="59">AO21+AO24+AO34+AO38+AO43+AO48+AO53+AO58+AO70+AO75</f>
        <v>416405.23237221176</v>
      </c>
      <c r="AP79" s="273">
        <f t="shared" si="59"/>
        <v>56812.0878530474</v>
      </c>
      <c r="AQ79" s="273">
        <f t="shared" si="59"/>
        <v>607499.17897537968</v>
      </c>
      <c r="AR79" s="273">
        <f t="shared" si="59"/>
        <v>99692.637825473139</v>
      </c>
      <c r="AS79" s="273">
        <f t="shared" si="59"/>
        <v>2937.9347581652046</v>
      </c>
      <c r="AT79" s="273">
        <f t="shared" si="59"/>
        <v>63815.697174316505</v>
      </c>
      <c r="AU79" s="273">
        <f t="shared" si="59"/>
        <v>0</v>
      </c>
      <c r="AV79" s="273">
        <f t="shared" si="59"/>
        <v>7145.3461044209744</v>
      </c>
      <c r="AW79" s="273">
        <f t="shared" si="59"/>
        <v>630350.05939904728</v>
      </c>
      <c r="AX79" s="273">
        <f t="shared" si="59"/>
        <v>0</v>
      </c>
      <c r="AY79" s="281">
        <f t="shared" si="59"/>
        <v>0</v>
      </c>
      <c r="AZ79" s="299">
        <f>AZ21+AZ24+AZ34+AZ38+AZ43+AZ48+AZ53+AZ58+AZ70+AZ75</f>
        <v>-5220279.6079204334</v>
      </c>
      <c r="BA79" s="295">
        <f>BA21+BA24+BA34+BA38+BA43+BA48+BA53+BA58+BA70+BA75</f>
        <v>-1689458.6560244355</v>
      </c>
      <c r="BB79" s="273">
        <f t="shared" ref="BB79:BL79" si="60">BB21+BB24+BB34+BB38+BB43+BB48+BB53+BB58+BB70+BB75</f>
        <v>772434.67282469873</v>
      </c>
      <c r="BC79" s="273">
        <f t="shared" si="60"/>
        <v>98850.91295171887</v>
      </c>
      <c r="BD79" s="273">
        <f t="shared" si="60"/>
        <v>1133905.6632653282</v>
      </c>
      <c r="BE79" s="273">
        <f t="shared" si="60"/>
        <v>177836.69707037904</v>
      </c>
      <c r="BF79" s="273">
        <f t="shared" si="60"/>
        <v>4208.2680145664153</v>
      </c>
      <c r="BG79" s="273">
        <f t="shared" si="60"/>
        <v>88587.013724824705</v>
      </c>
      <c r="BH79" s="273">
        <f t="shared" si="60"/>
        <v>0</v>
      </c>
      <c r="BI79" s="273">
        <f t="shared" si="60"/>
        <v>14197.0423171644</v>
      </c>
      <c r="BJ79" s="273">
        <f>BJ21+BJ24+BJ34+BJ38+BJ43+BJ48+BJ53+BJ58+BJ70+BJ75</f>
        <v>1240800.6817273179</v>
      </c>
      <c r="BK79" s="273">
        <f t="shared" si="60"/>
        <v>0</v>
      </c>
      <c r="BL79" s="299">
        <f t="shared" si="60"/>
        <v>0</v>
      </c>
    </row>
    <row r="80" spans="1:64" s="209" customFormat="1" x14ac:dyDescent="0.25">
      <c r="A80" s="1540"/>
      <c r="B80" s="126" t="s">
        <v>56</v>
      </c>
      <c r="C80" s="127" t="s">
        <v>174</v>
      </c>
      <c r="D80" s="273">
        <f>D25+D33+D42+D47+D52+D61+D69+D74</f>
        <v>171915.76115622668</v>
      </c>
      <c r="E80" s="273">
        <f>E25+E33+E42+E47+E52+E61+E69+E74</f>
        <v>87070.294100184867</v>
      </c>
      <c r="F80" s="273">
        <f>F25+F33+F42+F47+F52+F61+F69+F74</f>
        <v>17241.169429244212</v>
      </c>
      <c r="G80" s="273">
        <f t="shared" ref="G80:O80" si="61">G25+G33+G42+G47+G52+G61+G69+G74</f>
        <v>53363.889080829438</v>
      </c>
      <c r="H80" s="273">
        <f t="shared" si="61"/>
        <v>8276.4508701245959</v>
      </c>
      <c r="I80" s="273">
        <f t="shared" si="61"/>
        <v>69.886420962528319</v>
      </c>
      <c r="J80" s="273">
        <f t="shared" si="61"/>
        <v>1492.2783906567768</v>
      </c>
      <c r="K80" s="273">
        <f t="shared" si="61"/>
        <v>0</v>
      </c>
      <c r="L80" s="273">
        <f t="shared" si="61"/>
        <v>2152.5708225326171</v>
      </c>
      <c r="M80" s="273">
        <f t="shared" si="61"/>
        <v>2249.2220416916366</v>
      </c>
      <c r="N80" s="273">
        <f t="shared" si="61"/>
        <v>0</v>
      </c>
      <c r="O80" s="281">
        <f t="shared" si="61"/>
        <v>0</v>
      </c>
      <c r="P80" s="273">
        <f>P25+P33+P42+P47+P52+P61+P69+P74</f>
        <v>135635.27008748637</v>
      </c>
      <c r="Q80" s="273">
        <f t="shared" ref="Q80:AA80" si="62">Q25+Q33+Q42+Q47+Q52+Q61+Q69+Q74</f>
        <v>72754.073861663084</v>
      </c>
      <c r="R80" s="273">
        <f t="shared" si="62"/>
        <v>11707.079242916974</v>
      </c>
      <c r="S80" s="273">
        <f t="shared" si="62"/>
        <v>40616.129758138828</v>
      </c>
      <c r="T80" s="273">
        <f t="shared" si="62"/>
        <v>5797.0714243366674</v>
      </c>
      <c r="U80" s="273">
        <f t="shared" si="62"/>
        <v>71.725537303647485</v>
      </c>
      <c r="V80" s="273">
        <f t="shared" si="62"/>
        <v>1452.2172258069302</v>
      </c>
      <c r="W80" s="273">
        <f t="shared" si="62"/>
        <v>0</v>
      </c>
      <c r="X80" s="273">
        <f t="shared" si="62"/>
        <v>1773.4641396370228</v>
      </c>
      <c r="Y80" s="273">
        <f t="shared" si="62"/>
        <v>1463.5088976831989</v>
      </c>
      <c r="Z80" s="273">
        <f t="shared" si="62"/>
        <v>0</v>
      </c>
      <c r="AA80" s="281">
        <f t="shared" si="62"/>
        <v>0</v>
      </c>
      <c r="AB80" s="273">
        <f>AB25+AB33+AB42+AB47+AB52+AB61+AB69+AB74</f>
        <v>128712.99706035762</v>
      </c>
      <c r="AC80" s="273">
        <f t="shared" ref="AC80:AM80" si="63">AC25+AC33+AC42+AC47+AC52+AC61+AC69+AC74</f>
        <v>68983.498253841215</v>
      </c>
      <c r="AD80" s="273">
        <f t="shared" si="63"/>
        <v>9074.7604958474858</v>
      </c>
      <c r="AE80" s="273">
        <f t="shared" si="63"/>
        <v>37539.478259730939</v>
      </c>
      <c r="AF80" s="273">
        <f t="shared" si="63"/>
        <v>4796.5406546124605</v>
      </c>
      <c r="AG80" s="273">
        <f t="shared" si="63"/>
        <v>2059.3893299412093</v>
      </c>
      <c r="AH80" s="273">
        <f t="shared" si="63"/>
        <v>1463.6513499419916</v>
      </c>
      <c r="AI80" s="273">
        <f t="shared" si="63"/>
        <v>0</v>
      </c>
      <c r="AJ80" s="273">
        <f t="shared" si="63"/>
        <v>2771.022110926262</v>
      </c>
      <c r="AK80" s="273">
        <f t="shared" si="63"/>
        <v>2024.6566055160733</v>
      </c>
      <c r="AL80" s="273">
        <f t="shared" si="63"/>
        <v>0</v>
      </c>
      <c r="AM80" s="281">
        <f t="shared" si="63"/>
        <v>0</v>
      </c>
      <c r="AN80" s="288">
        <f>AN25+AN33+AN42+AN47+AN52+AN61+AN69+AN74</f>
        <v>91988.893546332605</v>
      </c>
      <c r="AO80" s="273">
        <f t="shared" ref="AO80:AY80" si="64">AO25+AO33+AO42+AO47+AO52+AO61+AO69+AO74</f>
        <v>51601.093742895413</v>
      </c>
      <c r="AP80" s="273">
        <f t="shared" si="64"/>
        <v>6350.3425867032984</v>
      </c>
      <c r="AQ80" s="273">
        <f t="shared" si="64"/>
        <v>25812.703670480576</v>
      </c>
      <c r="AR80" s="273">
        <f t="shared" si="64"/>
        <v>3264.2732139740338</v>
      </c>
      <c r="AS80" s="273">
        <f t="shared" si="64"/>
        <v>628.36306528042678</v>
      </c>
      <c r="AT80" s="273">
        <f t="shared" si="64"/>
        <v>1459.7286942162766</v>
      </c>
      <c r="AU80" s="273">
        <f t="shared" si="64"/>
        <v>0</v>
      </c>
      <c r="AV80" s="273">
        <f t="shared" si="64"/>
        <v>1110.823743133044</v>
      </c>
      <c r="AW80" s="273">
        <f t="shared" si="64"/>
        <v>1761.564829649531</v>
      </c>
      <c r="AX80" s="273">
        <f t="shared" si="64"/>
        <v>0</v>
      </c>
      <c r="AY80" s="281">
        <f t="shared" si="64"/>
        <v>0</v>
      </c>
      <c r="AZ80" s="299">
        <f>AZ25+AZ33+AZ42+AZ47+AZ52+AZ61+AZ69+AZ74</f>
        <v>0</v>
      </c>
      <c r="BA80" s="295">
        <f>BA25+BA33+BA42+BA47+BA52+BA61+BA69+BA74</f>
        <v>528252.92185040331</v>
      </c>
      <c r="BB80" s="273">
        <f t="shared" ref="BB80:BL80" si="65">BB25+BB33+BB42+BB47+BB52+BB61+BB69+BB74</f>
        <v>280408.95995858451</v>
      </c>
      <c r="BC80" s="273">
        <f t="shared" si="65"/>
        <v>44373.35175471197</v>
      </c>
      <c r="BD80" s="273">
        <f t="shared" si="65"/>
        <v>157332.20076917979</v>
      </c>
      <c r="BE80" s="273">
        <f t="shared" si="65"/>
        <v>22134.336163047756</v>
      </c>
      <c r="BF80" s="273">
        <f t="shared" si="65"/>
        <v>2829.364353487812</v>
      </c>
      <c r="BG80" s="273">
        <f t="shared" si="65"/>
        <v>5867.8756606219749</v>
      </c>
      <c r="BH80" s="273">
        <f t="shared" si="65"/>
        <v>0</v>
      </c>
      <c r="BI80" s="273">
        <f t="shared" si="65"/>
        <v>7807.8808162289461</v>
      </c>
      <c r="BJ80" s="273">
        <f>BJ25+BJ33+BJ42+BJ47+BJ52+BJ61+BJ69+BJ74</f>
        <v>7498.9523745404404</v>
      </c>
      <c r="BK80" s="273">
        <f t="shared" si="65"/>
        <v>0</v>
      </c>
      <c r="BL80" s="299">
        <f t="shared" si="65"/>
        <v>0</v>
      </c>
    </row>
    <row r="81" spans="1:64" s="209" customFormat="1" x14ac:dyDescent="0.25">
      <c r="A81" s="1540"/>
      <c r="B81" s="126" t="s">
        <v>120</v>
      </c>
      <c r="C81" s="127" t="s">
        <v>929</v>
      </c>
      <c r="D81" s="273">
        <f>D26+D35+D39+D44+D49+D54+D62+D71+D76</f>
        <v>951041.04823466018</v>
      </c>
      <c r="E81" s="273">
        <f>E26+E35+E39+E44+E49+E54+E62+E71+E76</f>
        <v>192328.40022439579</v>
      </c>
      <c r="F81" s="273">
        <f>F26+F35+F39+F44+F49+F54+F62+F71+F76</f>
        <v>22501.205845199045</v>
      </c>
      <c r="G81" s="273">
        <f t="shared" ref="G81:O81" si="66">G26+G35+G39+G44+G49+G54+G62+G71+G76</f>
        <v>293363.96649952477</v>
      </c>
      <c r="H81" s="273">
        <f t="shared" si="66"/>
        <v>43842.245116729704</v>
      </c>
      <c r="I81" s="273">
        <f t="shared" si="66"/>
        <v>2189.5669234821512</v>
      </c>
      <c r="J81" s="273">
        <f t="shared" si="66"/>
        <v>32014.28153681659</v>
      </c>
      <c r="K81" s="273">
        <f t="shared" si="66"/>
        <v>0</v>
      </c>
      <c r="L81" s="273">
        <f t="shared" si="66"/>
        <v>3884.4728073401311</v>
      </c>
      <c r="M81" s="273">
        <f t="shared" si="66"/>
        <v>360916.90928117192</v>
      </c>
      <c r="N81" s="273">
        <f t="shared" si="66"/>
        <v>0</v>
      </c>
      <c r="O81" s="281">
        <f t="shared" si="66"/>
        <v>0</v>
      </c>
      <c r="P81" s="273">
        <f>P26+P35+P39+P44+P49+P54+P62+P71+P76</f>
        <v>-470086.93459855672</v>
      </c>
      <c r="Q81" s="273">
        <f t="shared" ref="Q81:AA81" si="67">Q26+Q35+Q39+Q44+Q49+Q54+Q62+Q71+Q76</f>
        <v>-95065.368908685108</v>
      </c>
      <c r="R81" s="273">
        <f t="shared" si="67"/>
        <v>-11122.046624774963</v>
      </c>
      <c r="S81" s="273">
        <f t="shared" si="67"/>
        <v>-145005.90483388698</v>
      </c>
      <c r="T81" s="273">
        <f t="shared" si="67"/>
        <v>-21670.638350571768</v>
      </c>
      <c r="U81" s="273">
        <f t="shared" si="67"/>
        <v>-1082.2737936166877</v>
      </c>
      <c r="V81" s="273">
        <f t="shared" si="67"/>
        <v>-15824.233348237101</v>
      </c>
      <c r="W81" s="273">
        <f t="shared" si="67"/>
        <v>0</v>
      </c>
      <c r="X81" s="273">
        <f t="shared" si="67"/>
        <v>-1920.0432178227225</v>
      </c>
      <c r="Y81" s="273">
        <f t="shared" si="67"/>
        <v>-178396.42552096123</v>
      </c>
      <c r="Z81" s="273">
        <f t="shared" si="67"/>
        <v>0</v>
      </c>
      <c r="AA81" s="281">
        <f t="shared" si="67"/>
        <v>0</v>
      </c>
      <c r="AB81" s="273">
        <f>AB26+AB35+AB39+AB44+AB49+AB54+AB62+AB71+AB76</f>
        <v>652259.92157826002</v>
      </c>
      <c r="AC81" s="273">
        <f t="shared" ref="AC81:AM81" si="68">AC26+AC35+AC39+AC44+AC49+AC54+AC62+AC71+AC76</f>
        <v>131906.09120447078</v>
      </c>
      <c r="AD81" s="273">
        <f t="shared" si="68"/>
        <v>15432.178019286188</v>
      </c>
      <c r="AE81" s="273">
        <f t="shared" si="68"/>
        <v>201200.10396822926</v>
      </c>
      <c r="AF81" s="273">
        <f t="shared" si="68"/>
        <v>30068.669922012716</v>
      </c>
      <c r="AG81" s="273">
        <f t="shared" si="68"/>
        <v>1501.6878109013373</v>
      </c>
      <c r="AH81" s="273">
        <f t="shared" si="68"/>
        <v>21956.605136391536</v>
      </c>
      <c r="AI81" s="273">
        <f t="shared" si="68"/>
        <v>0</v>
      </c>
      <c r="AJ81" s="273">
        <f t="shared" si="68"/>
        <v>2664.1183715378343</v>
      </c>
      <c r="AK81" s="273">
        <f t="shared" si="68"/>
        <v>247530.46714543039</v>
      </c>
      <c r="AL81" s="273">
        <f t="shared" si="68"/>
        <v>0</v>
      </c>
      <c r="AM81" s="281">
        <f t="shared" si="68"/>
        <v>0</v>
      </c>
      <c r="AN81" s="288">
        <f>AN26+AN35+AN39+AN44+AN49+AN54+AN62+AN71+AN76</f>
        <v>235958.12788065471</v>
      </c>
      <c r="AO81" s="273">
        <f t="shared" ref="AO81:AZ81" si="69">AO26+AO35+AO39+AO44+AO49+AO54+AO62+AO71+AO76</f>
        <v>47717.655656890514</v>
      </c>
      <c r="AP81" s="273">
        <f t="shared" si="69"/>
        <v>5582.6637726580893</v>
      </c>
      <c r="AQ81" s="273">
        <f t="shared" si="69"/>
        <v>72785.094241054467</v>
      </c>
      <c r="AR81" s="273">
        <f t="shared" si="69"/>
        <v>10877.484309463583</v>
      </c>
      <c r="AS81" s="273">
        <f t="shared" si="69"/>
        <v>543.24270555225883</v>
      </c>
      <c r="AT81" s="273">
        <f t="shared" si="69"/>
        <v>7942.90630345912</v>
      </c>
      <c r="AU81" s="273">
        <f t="shared" si="69"/>
        <v>0</v>
      </c>
      <c r="AV81" s="273">
        <f t="shared" si="69"/>
        <v>963.75748778104582</v>
      </c>
      <c r="AW81" s="273">
        <f t="shared" si="69"/>
        <v>89545.323403795599</v>
      </c>
      <c r="AX81" s="273">
        <f t="shared" si="69"/>
        <v>0</v>
      </c>
      <c r="AY81" s="281">
        <f t="shared" si="69"/>
        <v>0</v>
      </c>
      <c r="AZ81" s="299">
        <f t="shared" si="69"/>
        <v>0</v>
      </c>
      <c r="BA81" s="295">
        <f>BA26+BA35+BA39+BA44+BA49+BA54+BA62+BA71+BA76</f>
        <v>1369172.1630950184</v>
      </c>
      <c r="BB81" s="273">
        <f t="shared" ref="BB81:BL81" si="70">BB26+BB35+BB39+BB44+BB49+BB54+BB62+BB71+BB76</f>
        <v>276886.778177072</v>
      </c>
      <c r="BC81" s="273">
        <f t="shared" si="70"/>
        <v>32394.001012368361</v>
      </c>
      <c r="BD81" s="273">
        <f t="shared" si="70"/>
        <v>422343.25987492152</v>
      </c>
      <c r="BE81" s="273">
        <f t="shared" si="70"/>
        <v>63117.760997634236</v>
      </c>
      <c r="BF81" s="273">
        <f t="shared" si="70"/>
        <v>3152.2236463190602</v>
      </c>
      <c r="BG81" s="273">
        <f t="shared" si="70"/>
        <v>46089.559628430143</v>
      </c>
      <c r="BH81" s="273">
        <f t="shared" si="70"/>
        <v>0</v>
      </c>
      <c r="BI81" s="273">
        <f t="shared" si="70"/>
        <v>5592.3054488362886</v>
      </c>
      <c r="BJ81" s="273">
        <f>BJ26+BJ35+BJ39+BJ44+BJ49+BJ54+BJ62+BJ71+BJ76</f>
        <v>519596.27430943667</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37290964.945930064</v>
      </c>
      <c r="E84" s="285">
        <f t="shared" ref="E84:BL84" si="72">SUM(E78:E83)</f>
        <v>8660556.9347202685</v>
      </c>
      <c r="F84" s="285">
        <f t="shared" si="72"/>
        <v>1069794.2007541747</v>
      </c>
      <c r="G84" s="285">
        <f t="shared" si="72"/>
        <v>12195472.867130496</v>
      </c>
      <c r="H84" s="285">
        <f t="shared" si="72"/>
        <v>1969712.9677560006</v>
      </c>
      <c r="I84" s="285">
        <f t="shared" si="72"/>
        <v>24827.754430608646</v>
      </c>
      <c r="J84" s="285">
        <f t="shared" si="72"/>
        <v>1388961.3240637057</v>
      </c>
      <c r="K84" s="285">
        <f t="shared" si="72"/>
        <v>0</v>
      </c>
      <c r="L84" s="285">
        <f t="shared" si="72"/>
        <v>308509.48742688989</v>
      </c>
      <c r="M84" s="285">
        <f t="shared" si="72"/>
        <v>11673129.409647916</v>
      </c>
      <c r="N84" s="285">
        <f t="shared" si="72"/>
        <v>0</v>
      </c>
      <c r="O84" s="286">
        <f t="shared" si="72"/>
        <v>0</v>
      </c>
      <c r="P84" s="278">
        <f t="shared" si="72"/>
        <v>39853142.44671993</v>
      </c>
      <c r="Q84" s="285">
        <f t="shared" si="72"/>
        <v>9239411.1680549812</v>
      </c>
      <c r="R84" s="285">
        <f t="shared" si="72"/>
        <v>1289216.9971724229</v>
      </c>
      <c r="S84" s="285">
        <f t="shared" si="72"/>
        <v>13401455.321418345</v>
      </c>
      <c r="T84" s="285">
        <f t="shared" si="72"/>
        <v>1757385.3306647281</v>
      </c>
      <c r="U84" s="285">
        <f t="shared" si="72"/>
        <v>74892.554909805142</v>
      </c>
      <c r="V84" s="285">
        <f t="shared" si="72"/>
        <v>1334970.3643487163</v>
      </c>
      <c r="W84" s="285">
        <f t="shared" si="72"/>
        <v>0</v>
      </c>
      <c r="X84" s="285">
        <f t="shared" si="72"/>
        <v>341754.56941639562</v>
      </c>
      <c r="Y84" s="285">
        <f>SUM(Y78:Y83)</f>
        <v>12414056.140734525</v>
      </c>
      <c r="Z84" s="285">
        <f t="shared" si="72"/>
        <v>0</v>
      </c>
      <c r="AA84" s="286">
        <f t="shared" si="72"/>
        <v>0</v>
      </c>
      <c r="AB84" s="278">
        <f t="shared" si="72"/>
        <v>41097058.000297241</v>
      </c>
      <c r="AC84" s="285">
        <f t="shared" si="72"/>
        <v>9783246.5171008091</v>
      </c>
      <c r="AD84" s="285">
        <f t="shared" si="72"/>
        <v>1293068.9376544408</v>
      </c>
      <c r="AE84" s="285">
        <f t="shared" si="72"/>
        <v>12502341.136689771</v>
      </c>
      <c r="AF84" s="285">
        <f t="shared" si="72"/>
        <v>1995272.0423651794</v>
      </c>
      <c r="AG84" s="285">
        <f t="shared" si="72"/>
        <v>138200.7471617556</v>
      </c>
      <c r="AH84" s="285">
        <f t="shared" si="72"/>
        <v>1441933.8342512394</v>
      </c>
      <c r="AI84" s="285">
        <f t="shared" si="72"/>
        <v>0</v>
      </c>
      <c r="AJ84" s="285">
        <f t="shared" si="72"/>
        <v>298573.25140492996</v>
      </c>
      <c r="AK84" s="285">
        <f t="shared" si="72"/>
        <v>13644421.533669112</v>
      </c>
      <c r="AL84" s="285">
        <f t="shared" si="72"/>
        <v>0</v>
      </c>
      <c r="AM84" s="286">
        <f t="shared" si="72"/>
        <v>0</v>
      </c>
      <c r="AN84" s="850">
        <f t="shared" si="72"/>
        <v>45188516.903438501</v>
      </c>
      <c r="AO84" s="285">
        <f t="shared" si="72"/>
        <v>10834271.910645057</v>
      </c>
      <c r="AP84" s="285">
        <f t="shared" si="72"/>
        <v>1397754.8272386102</v>
      </c>
      <c r="AQ84" s="285">
        <f t="shared" si="72"/>
        <v>13404376.054887518</v>
      </c>
      <c r="AR84" s="285">
        <f t="shared" si="72"/>
        <v>2123941.8986917506</v>
      </c>
      <c r="AS84" s="285">
        <f t="shared" si="72"/>
        <v>152827.62371037653</v>
      </c>
      <c r="AT84" s="285">
        <f t="shared" si="72"/>
        <v>1271130.961284108</v>
      </c>
      <c r="AU84" s="285">
        <f t="shared" si="72"/>
        <v>0</v>
      </c>
      <c r="AV84" s="285">
        <f t="shared" si="72"/>
        <v>290240.08284983161</v>
      </c>
      <c r="AW84" s="285">
        <f>SUM(AW78:AW83)</f>
        <v>15713973.544131245</v>
      </c>
      <c r="AX84" s="285">
        <f t="shared" si="72"/>
        <v>0</v>
      </c>
      <c r="AY84" s="286">
        <f t="shared" si="72"/>
        <v>0</v>
      </c>
      <c r="AZ84" s="856">
        <f t="shared" si="72"/>
        <v>-1773196.3575349324</v>
      </c>
      <c r="BA84" s="305">
        <f t="shared" si="72"/>
        <v>161656485.93885082</v>
      </c>
      <c r="BB84" s="278">
        <f t="shared" si="72"/>
        <v>38517486.530521117</v>
      </c>
      <c r="BC84" s="278">
        <f t="shared" si="72"/>
        <v>5049834.9628196489</v>
      </c>
      <c r="BD84" s="278">
        <f t="shared" si="72"/>
        <v>51503645.380126126</v>
      </c>
      <c r="BE84" s="278">
        <f t="shared" si="72"/>
        <v>7846312.2394776577</v>
      </c>
      <c r="BF84" s="278">
        <f t="shared" si="72"/>
        <v>390748.68021254585</v>
      </c>
      <c r="BG84" s="278">
        <f t="shared" si="72"/>
        <v>5436996.4839477697</v>
      </c>
      <c r="BH84" s="278">
        <f t="shared" si="72"/>
        <v>0</v>
      </c>
      <c r="BI84" s="278">
        <f t="shared" si="72"/>
        <v>1239077.3910980469</v>
      </c>
      <c r="BJ84" s="278">
        <f>SUM(BJ78:BJ83)</f>
        <v>53445580.628182791</v>
      </c>
      <c r="BK84" s="278">
        <f t="shared" si="72"/>
        <v>0</v>
      </c>
      <c r="BL84" s="306">
        <f t="shared" si="72"/>
        <v>0</v>
      </c>
    </row>
    <row r="85" spans="1:64" x14ac:dyDescent="0.25">
      <c r="A85" s="1540"/>
      <c r="B85" s="126" t="s">
        <v>168</v>
      </c>
      <c r="C85" s="127" t="s">
        <v>40</v>
      </c>
      <c r="D85" s="272">
        <f>SUM(E85:O85)</f>
        <v>1138.5421515362814</v>
      </c>
      <c r="E85" s="251">
        <v>619.67000461683267</v>
      </c>
      <c r="F85" s="251">
        <v>73.306576354830298</v>
      </c>
      <c r="G85" s="251">
        <v>337.66723235659117</v>
      </c>
      <c r="H85" s="251">
        <v>47.235308591539692</v>
      </c>
      <c r="I85" s="251">
        <v>1.7012105148835128</v>
      </c>
      <c r="J85" s="251">
        <v>26.682143865015099</v>
      </c>
      <c r="K85" s="251">
        <v>0</v>
      </c>
      <c r="L85" s="251">
        <v>7.4763725259354379</v>
      </c>
      <c r="M85" s="251">
        <v>24.803302710653526</v>
      </c>
      <c r="N85" s="251">
        <v>0</v>
      </c>
      <c r="O85" s="252">
        <v>0</v>
      </c>
      <c r="P85" s="272">
        <f>SUM(Q85:AA85)</f>
        <v>747.44754400849138</v>
      </c>
      <c r="Q85" s="251">
        <v>413.19334322311914</v>
      </c>
      <c r="R85" s="251">
        <v>48.11248431485874</v>
      </c>
      <c r="S85" s="251">
        <v>218.39677581030421</v>
      </c>
      <c r="T85" s="251">
        <v>30.104625172911373</v>
      </c>
      <c r="U85" s="251">
        <v>1.1154804741676421</v>
      </c>
      <c r="V85" s="251">
        <v>16.589196795313651</v>
      </c>
      <c r="W85" s="251">
        <v>0</v>
      </c>
      <c r="X85" s="251">
        <v>4.7765445945127238</v>
      </c>
      <c r="Y85" s="251">
        <v>15.159093623303853</v>
      </c>
      <c r="Z85" s="251">
        <v>0</v>
      </c>
      <c r="AA85" s="252">
        <v>0</v>
      </c>
      <c r="AB85" s="272">
        <f>SUM(AC85:AM85)</f>
        <v>2817.4879657245897</v>
      </c>
      <c r="AC85" s="251">
        <v>1571.5992113142079</v>
      </c>
      <c r="AD85" s="251">
        <v>184.35380906746181</v>
      </c>
      <c r="AE85" s="251">
        <v>806.96243718394248</v>
      </c>
      <c r="AF85" s="251">
        <v>110.94150403111699</v>
      </c>
      <c r="AG85" s="251">
        <v>5.052364509955992</v>
      </c>
      <c r="AH85" s="251">
        <v>61.530080841075524</v>
      </c>
      <c r="AI85" s="251">
        <v>0</v>
      </c>
      <c r="AJ85" s="251">
        <v>17.57801819088856</v>
      </c>
      <c r="AK85" s="251">
        <v>59.470540585940327</v>
      </c>
      <c r="AL85" s="251">
        <v>0</v>
      </c>
      <c r="AM85" s="252">
        <v>0</v>
      </c>
      <c r="AN85" s="275">
        <f>SUM(AO85:AY85)</f>
        <v>-7920.0890168136848</v>
      </c>
      <c r="AO85" s="251">
        <v>-4444.8502346993064</v>
      </c>
      <c r="AP85" s="251">
        <v>-518.26125346167646</v>
      </c>
      <c r="AQ85" s="251">
        <v>-2241.3107045229572</v>
      </c>
      <c r="AR85" s="251">
        <v>-311.82579014589129</v>
      </c>
      <c r="AS85" s="251">
        <v>-14.246371969192817</v>
      </c>
      <c r="AT85" s="251">
        <v>-169.50275220488598</v>
      </c>
      <c r="AU85" s="251">
        <v>0</v>
      </c>
      <c r="AV85" s="251">
        <v>-47.972477039118672</v>
      </c>
      <c r="AW85" s="251">
        <v>-172.11943277065609</v>
      </c>
      <c r="AX85" s="251">
        <v>0</v>
      </c>
      <c r="AY85" s="252">
        <v>0</v>
      </c>
      <c r="AZ85" s="854">
        <v>0</v>
      </c>
      <c r="BA85" s="293">
        <f>SUM(BB85:BL85)+AZ85</f>
        <v>-3216.6113555443226</v>
      </c>
      <c r="BB85" s="273">
        <f t="shared" ref="BB85:BL86" si="73">E85+Q85+AC85+AO85</f>
        <v>-1840.3876755451465</v>
      </c>
      <c r="BC85" s="273">
        <f t="shared" si="73"/>
        <v>-212.48838372452565</v>
      </c>
      <c r="BD85" s="273">
        <f t="shared" si="73"/>
        <v>-878.28425917211916</v>
      </c>
      <c r="BE85" s="273">
        <f t="shared" si="73"/>
        <v>-123.54435235032324</v>
      </c>
      <c r="BF85" s="273">
        <f t="shared" si="73"/>
        <v>-6.3773164701856695</v>
      </c>
      <c r="BG85" s="273">
        <f t="shared" si="73"/>
        <v>-64.701330703481716</v>
      </c>
      <c r="BH85" s="273">
        <f t="shared" si="73"/>
        <v>0</v>
      </c>
      <c r="BI85" s="273">
        <f t="shared" si="73"/>
        <v>-18.141541727781949</v>
      </c>
      <c r="BJ85" s="273">
        <f t="shared" si="73"/>
        <v>-72.686495850758376</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1138.5421515362814</v>
      </c>
      <c r="E87" s="273">
        <f t="shared" ref="E87:O87" si="74">SUM(E85:E86)</f>
        <v>619.67000461683267</v>
      </c>
      <c r="F87" s="273">
        <f t="shared" si="74"/>
        <v>73.306576354830298</v>
      </c>
      <c r="G87" s="273">
        <f t="shared" si="74"/>
        <v>337.66723235659117</v>
      </c>
      <c r="H87" s="273">
        <f t="shared" si="74"/>
        <v>47.235308591539692</v>
      </c>
      <c r="I87" s="273">
        <f t="shared" si="74"/>
        <v>1.7012105148835128</v>
      </c>
      <c r="J87" s="273">
        <f t="shared" si="74"/>
        <v>26.682143865015099</v>
      </c>
      <c r="K87" s="273">
        <f t="shared" si="74"/>
        <v>0</v>
      </c>
      <c r="L87" s="273">
        <f t="shared" si="74"/>
        <v>7.4763725259354379</v>
      </c>
      <c r="M87" s="273">
        <f t="shared" si="74"/>
        <v>24.803302710653526</v>
      </c>
      <c r="N87" s="273">
        <f t="shared" si="74"/>
        <v>0</v>
      </c>
      <c r="O87" s="281">
        <f t="shared" si="74"/>
        <v>0</v>
      </c>
      <c r="P87" s="273">
        <f>SUM(P85:P86)</f>
        <v>747.44754400849138</v>
      </c>
      <c r="Q87" s="273">
        <f t="shared" ref="Q87:AA87" si="75">SUM(Q85:Q86)</f>
        <v>413.19334322311914</v>
      </c>
      <c r="R87" s="273">
        <f t="shared" si="75"/>
        <v>48.11248431485874</v>
      </c>
      <c r="S87" s="273">
        <f t="shared" si="75"/>
        <v>218.39677581030421</v>
      </c>
      <c r="T87" s="273">
        <f t="shared" si="75"/>
        <v>30.104625172911373</v>
      </c>
      <c r="U87" s="273">
        <f t="shared" si="75"/>
        <v>1.1154804741676421</v>
      </c>
      <c r="V87" s="273">
        <f t="shared" si="75"/>
        <v>16.589196795313651</v>
      </c>
      <c r="W87" s="273">
        <f t="shared" si="75"/>
        <v>0</v>
      </c>
      <c r="X87" s="273">
        <f t="shared" si="75"/>
        <v>4.7765445945127238</v>
      </c>
      <c r="Y87" s="273">
        <f t="shared" si="75"/>
        <v>15.159093623303853</v>
      </c>
      <c r="Z87" s="273">
        <f t="shared" si="75"/>
        <v>0</v>
      </c>
      <c r="AA87" s="281">
        <f t="shared" si="75"/>
        <v>0</v>
      </c>
      <c r="AB87" s="273">
        <f>SUM(AB85:AB86)</f>
        <v>2817.4879657245897</v>
      </c>
      <c r="AC87" s="273">
        <f t="shared" ref="AC87:AM87" si="76">SUM(AC85:AC86)</f>
        <v>1571.5992113142079</v>
      </c>
      <c r="AD87" s="273">
        <f t="shared" si="76"/>
        <v>184.35380906746181</v>
      </c>
      <c r="AE87" s="273">
        <f t="shared" si="76"/>
        <v>806.96243718394248</v>
      </c>
      <c r="AF87" s="273">
        <f t="shared" si="76"/>
        <v>110.94150403111699</v>
      </c>
      <c r="AG87" s="273">
        <f t="shared" si="76"/>
        <v>5.052364509955992</v>
      </c>
      <c r="AH87" s="273">
        <f t="shared" si="76"/>
        <v>61.530080841075524</v>
      </c>
      <c r="AI87" s="273">
        <f t="shared" si="76"/>
        <v>0</v>
      </c>
      <c r="AJ87" s="273">
        <f t="shared" si="76"/>
        <v>17.57801819088856</v>
      </c>
      <c r="AK87" s="273">
        <f t="shared" si="76"/>
        <v>59.470540585940327</v>
      </c>
      <c r="AL87" s="273">
        <f t="shared" si="76"/>
        <v>0</v>
      </c>
      <c r="AM87" s="281">
        <f t="shared" si="76"/>
        <v>0</v>
      </c>
      <c r="AN87" s="288">
        <f>SUM(AN85:AN86)</f>
        <v>-7920.0890168136848</v>
      </c>
      <c r="AO87" s="273">
        <f>SUM(AO85:AO86)</f>
        <v>-4444.8502346993064</v>
      </c>
      <c r="AP87" s="273">
        <f t="shared" ref="AP87:AZ87" si="77">SUM(AP85:AP86)</f>
        <v>-518.26125346167646</v>
      </c>
      <c r="AQ87" s="273">
        <f t="shared" si="77"/>
        <v>-2241.3107045229572</v>
      </c>
      <c r="AR87" s="273">
        <f t="shared" si="77"/>
        <v>-311.82579014589129</v>
      </c>
      <c r="AS87" s="273">
        <f t="shared" si="77"/>
        <v>-14.246371969192817</v>
      </c>
      <c r="AT87" s="273">
        <f t="shared" si="77"/>
        <v>-169.50275220488598</v>
      </c>
      <c r="AU87" s="273">
        <f t="shared" si="77"/>
        <v>0</v>
      </c>
      <c r="AV87" s="273">
        <f t="shared" si="77"/>
        <v>-47.972477039118672</v>
      </c>
      <c r="AW87" s="273">
        <f t="shared" si="77"/>
        <v>-172.11943277065609</v>
      </c>
      <c r="AX87" s="273">
        <f t="shared" si="77"/>
        <v>0</v>
      </c>
      <c r="AY87" s="281">
        <f t="shared" si="77"/>
        <v>0</v>
      </c>
      <c r="AZ87" s="299">
        <f t="shared" si="77"/>
        <v>0</v>
      </c>
      <c r="BA87" s="295">
        <f>SUM(BA85:BA86)</f>
        <v>-3216.6113555443226</v>
      </c>
      <c r="BB87" s="273">
        <f>SUM(BB85:BB86)</f>
        <v>-1840.3876755451465</v>
      </c>
      <c r="BC87" s="273">
        <f>F87+R87+AD87+AP87</f>
        <v>-212.48838372452565</v>
      </c>
      <c r="BD87" s="273">
        <f>SUM(BD85:BD86)</f>
        <v>-878.28425917211916</v>
      </c>
      <c r="BE87" s="273">
        <f>H87+T87+AF87+AR87</f>
        <v>-123.54435235032324</v>
      </c>
      <c r="BF87" s="273">
        <f t="shared" ref="BF87:BL87" si="78">SUM(BF85:BF86)</f>
        <v>-6.3773164701856695</v>
      </c>
      <c r="BG87" s="273">
        <f t="shared" si="78"/>
        <v>-64.701330703481716</v>
      </c>
      <c r="BH87" s="273">
        <f t="shared" si="78"/>
        <v>0</v>
      </c>
      <c r="BI87" s="273">
        <f t="shared" si="78"/>
        <v>-18.141541727781949</v>
      </c>
      <c r="BJ87" s="273">
        <f>SUM(BJ85:BJ86)</f>
        <v>-72.686495850758376</v>
      </c>
      <c r="BK87" s="273">
        <f t="shared" si="78"/>
        <v>0</v>
      </c>
      <c r="BL87" s="299">
        <f t="shared" si="78"/>
        <v>0</v>
      </c>
    </row>
    <row r="88" spans="1:64" s="209" customFormat="1" ht="24.75" x14ac:dyDescent="0.25">
      <c r="A88" s="1541"/>
      <c r="B88" s="129" t="s">
        <v>171</v>
      </c>
      <c r="C88" s="130" t="s">
        <v>325</v>
      </c>
      <c r="D88" s="274">
        <f>D84+D87</f>
        <v>37292103.488081597</v>
      </c>
      <c r="E88" s="274">
        <f t="shared" ref="E88:O88" si="79">E84+E87</f>
        <v>8661176.6047248859</v>
      </c>
      <c r="F88" s="274">
        <f t="shared" si="79"/>
        <v>1069867.5073305296</v>
      </c>
      <c r="G88" s="274">
        <f t="shared" si="79"/>
        <v>12195810.534362853</v>
      </c>
      <c r="H88" s="274">
        <f t="shared" si="79"/>
        <v>1969760.2030645921</v>
      </c>
      <c r="I88" s="274">
        <f t="shared" si="79"/>
        <v>24829.455641123528</v>
      </c>
      <c r="J88" s="274">
        <f t="shared" si="79"/>
        <v>1388988.0062075707</v>
      </c>
      <c r="K88" s="274">
        <f t="shared" si="79"/>
        <v>0</v>
      </c>
      <c r="L88" s="274">
        <f t="shared" si="79"/>
        <v>308516.9637994158</v>
      </c>
      <c r="M88" s="274">
        <f t="shared" si="79"/>
        <v>11673154.212950626</v>
      </c>
      <c r="N88" s="274">
        <f t="shared" si="79"/>
        <v>0</v>
      </c>
      <c r="O88" s="282">
        <f t="shared" si="79"/>
        <v>0</v>
      </c>
      <c r="P88" s="274">
        <f>P84+P87</f>
        <v>39853889.894263938</v>
      </c>
      <c r="Q88" s="274">
        <f t="shared" ref="Q88:AA88" si="80">Q84+Q87</f>
        <v>9239824.3613982052</v>
      </c>
      <c r="R88" s="274">
        <f t="shared" si="80"/>
        <v>1289265.1096567379</v>
      </c>
      <c r="S88" s="274">
        <f t="shared" si="80"/>
        <v>13401673.718194155</v>
      </c>
      <c r="T88" s="274">
        <f t="shared" si="80"/>
        <v>1757415.435289901</v>
      </c>
      <c r="U88" s="274">
        <f t="shared" si="80"/>
        <v>74893.670390279309</v>
      </c>
      <c r="V88" s="274">
        <f t="shared" si="80"/>
        <v>1334986.9535455117</v>
      </c>
      <c r="W88" s="274">
        <f t="shared" si="80"/>
        <v>0</v>
      </c>
      <c r="X88" s="274">
        <f t="shared" si="80"/>
        <v>341759.34596099012</v>
      </c>
      <c r="Y88" s="274">
        <f t="shared" si="80"/>
        <v>12414071.299828149</v>
      </c>
      <c r="Z88" s="274">
        <f t="shared" si="80"/>
        <v>0</v>
      </c>
      <c r="AA88" s="282">
        <f t="shared" si="80"/>
        <v>0</v>
      </c>
      <c r="AB88" s="274">
        <f>AB84+AB87</f>
        <v>41099875.488262966</v>
      </c>
      <c r="AC88" s="274">
        <f t="shared" ref="AC88:AM88" si="81">AC84+AC87</f>
        <v>9784818.1163121238</v>
      </c>
      <c r="AD88" s="274">
        <f t="shared" si="81"/>
        <v>1293253.2914635083</v>
      </c>
      <c r="AE88" s="274">
        <f t="shared" si="81"/>
        <v>12503148.099126955</v>
      </c>
      <c r="AF88" s="274">
        <f t="shared" si="81"/>
        <v>1995382.9838692106</v>
      </c>
      <c r="AG88" s="274">
        <f t="shared" si="81"/>
        <v>138205.79952626556</v>
      </c>
      <c r="AH88" s="274">
        <f t="shared" si="81"/>
        <v>1441995.3643320806</v>
      </c>
      <c r="AI88" s="274">
        <f t="shared" si="81"/>
        <v>0</v>
      </c>
      <c r="AJ88" s="274">
        <f t="shared" si="81"/>
        <v>298590.82942312083</v>
      </c>
      <c r="AK88" s="274">
        <f t="shared" si="81"/>
        <v>13644481.004209699</v>
      </c>
      <c r="AL88" s="274">
        <f t="shared" si="81"/>
        <v>0</v>
      </c>
      <c r="AM88" s="282">
        <f t="shared" si="81"/>
        <v>0</v>
      </c>
      <c r="AN88" s="276">
        <f>AN84+AN87</f>
        <v>45180596.814421691</v>
      </c>
      <c r="AO88" s="274">
        <f>AO84+AO87</f>
        <v>10829827.060410358</v>
      </c>
      <c r="AP88" s="274">
        <f t="shared" ref="AP88:AZ88" si="82">AP84+AP87</f>
        <v>1397236.5659851485</v>
      </c>
      <c r="AQ88" s="274">
        <f t="shared" si="82"/>
        <v>13402134.744182995</v>
      </c>
      <c r="AR88" s="274">
        <f t="shared" si="82"/>
        <v>2123630.0729016047</v>
      </c>
      <c r="AS88" s="274">
        <f t="shared" si="82"/>
        <v>152813.37733840733</v>
      </c>
      <c r="AT88" s="274">
        <f t="shared" si="82"/>
        <v>1270961.4585319031</v>
      </c>
      <c r="AU88" s="274">
        <f t="shared" si="82"/>
        <v>0</v>
      </c>
      <c r="AV88" s="274">
        <f t="shared" si="82"/>
        <v>290192.11037279246</v>
      </c>
      <c r="AW88" s="274">
        <f t="shared" si="82"/>
        <v>15713801.424698474</v>
      </c>
      <c r="AX88" s="274">
        <f t="shared" si="82"/>
        <v>0</v>
      </c>
      <c r="AY88" s="282">
        <f t="shared" si="82"/>
        <v>0</v>
      </c>
      <c r="AZ88" s="298">
        <f t="shared" si="82"/>
        <v>-1773196.3575349324</v>
      </c>
      <c r="BA88" s="307">
        <f>BA84+BA87</f>
        <v>161653269.32749528</v>
      </c>
      <c r="BB88" s="277">
        <f>BB84+BB87</f>
        <v>38515646.142845571</v>
      </c>
      <c r="BC88" s="277">
        <f t="shared" ref="BC88:BL88" si="83">BC84+BC87</f>
        <v>5049622.4744359246</v>
      </c>
      <c r="BD88" s="277">
        <f t="shared" si="83"/>
        <v>51502767.095866956</v>
      </c>
      <c r="BE88" s="277">
        <f t="shared" si="83"/>
        <v>7846188.695125307</v>
      </c>
      <c r="BF88" s="277">
        <f t="shared" si="83"/>
        <v>390742.30289607565</v>
      </c>
      <c r="BG88" s="277">
        <f t="shared" si="83"/>
        <v>5436931.7826170661</v>
      </c>
      <c r="BH88" s="277">
        <f t="shared" si="83"/>
        <v>0</v>
      </c>
      <c r="BI88" s="277">
        <f t="shared" si="83"/>
        <v>1239059.2495563191</v>
      </c>
      <c r="BJ88" s="277">
        <f>BJ84+BJ87</f>
        <v>53445507.941686943</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2451384.0628506485</v>
      </c>
      <c r="E91" s="253">
        <v>-1140.4350393278451</v>
      </c>
      <c r="F91" s="253">
        <v>2452524.4978899765</v>
      </c>
      <c r="G91" s="302"/>
      <c r="H91" s="302"/>
      <c r="I91" s="302"/>
      <c r="J91" s="302"/>
      <c r="K91" s="302"/>
      <c r="L91" s="302"/>
      <c r="M91" s="302"/>
      <c r="N91" s="302"/>
      <c r="O91" s="374"/>
      <c r="P91" s="273">
        <f t="shared" ref="P91:P97" si="85">Q91+R91</f>
        <v>2505602.0773140318</v>
      </c>
      <c r="Q91" s="253">
        <v>-1165.6583914715818</v>
      </c>
      <c r="R91" s="253">
        <v>2506767.7357055033</v>
      </c>
      <c r="S91" s="302"/>
      <c r="T91" s="302"/>
      <c r="U91" s="302"/>
      <c r="V91" s="302"/>
      <c r="W91" s="302"/>
      <c r="X91" s="302"/>
      <c r="Y91" s="302"/>
      <c r="Z91" s="302"/>
      <c r="AA91" s="374"/>
      <c r="AB91" s="273">
        <f t="shared" ref="AB91:AB97" si="86">AC91+AD91</f>
        <v>2594772.4718109081</v>
      </c>
      <c r="AC91" s="253">
        <v>-1207.1423204470636</v>
      </c>
      <c r="AD91" s="253">
        <v>2595979.6141313552</v>
      </c>
      <c r="AE91" s="302"/>
      <c r="AF91" s="302"/>
      <c r="AG91" s="302"/>
      <c r="AH91" s="302"/>
      <c r="AI91" s="302"/>
      <c r="AJ91" s="302"/>
      <c r="AK91" s="302"/>
      <c r="AL91" s="302"/>
      <c r="AM91" s="374"/>
      <c r="AN91" s="288">
        <f t="shared" ref="AN91:AN97" si="87">AO91+AP91</f>
        <v>2596491.6120269704</v>
      </c>
      <c r="AO91" s="253">
        <v>-1207.9421003630821</v>
      </c>
      <c r="AP91" s="253">
        <v>2597699.5541273332</v>
      </c>
      <c r="AQ91" s="302"/>
      <c r="AR91" s="302"/>
      <c r="AS91" s="302"/>
      <c r="AT91" s="302"/>
      <c r="AU91" s="302"/>
      <c r="AV91" s="302"/>
      <c r="AW91" s="302"/>
      <c r="AX91" s="302"/>
      <c r="AY91" s="374"/>
      <c r="AZ91" s="525"/>
      <c r="BA91" s="295">
        <f t="shared" ref="BA91:BA97" si="88">BB91+BC91+AZ91</f>
        <v>10148250.224002559</v>
      </c>
      <c r="BB91" s="273">
        <f t="shared" ref="BB91:BC96" si="89">E91+Q91+AC91+AO91</f>
        <v>-4721.1778516095728</v>
      </c>
      <c r="BC91" s="273">
        <f t="shared" si="89"/>
        <v>10152971.401854169</v>
      </c>
      <c r="BD91" s="302"/>
      <c r="BE91" s="302"/>
      <c r="BF91" s="302"/>
      <c r="BG91" s="302"/>
      <c r="BH91" s="302"/>
      <c r="BI91" s="302"/>
      <c r="BJ91" s="302"/>
      <c r="BK91" s="302"/>
      <c r="BL91" s="303"/>
    </row>
    <row r="92" spans="1:64" x14ac:dyDescent="0.25">
      <c r="A92" s="1526"/>
      <c r="B92" s="126" t="s">
        <v>123</v>
      </c>
      <c r="C92" s="127" t="s">
        <v>98</v>
      </c>
      <c r="D92" s="273">
        <f t="shared" si="84"/>
        <v>156919.207176139</v>
      </c>
      <c r="E92" s="253">
        <v>125977.88159259746</v>
      </c>
      <c r="F92" s="253">
        <v>30941.325583541522</v>
      </c>
      <c r="G92" s="302"/>
      <c r="H92" s="302"/>
      <c r="I92" s="302"/>
      <c r="J92" s="302"/>
      <c r="K92" s="302"/>
      <c r="L92" s="302"/>
      <c r="M92" s="302"/>
      <c r="N92" s="302"/>
      <c r="O92" s="374"/>
      <c r="P92" s="273">
        <f t="shared" si="85"/>
        <v>160389.83749196347</v>
      </c>
      <c r="Q92" s="253">
        <v>128764.17310430414</v>
      </c>
      <c r="R92" s="253">
        <v>31625.664387659341</v>
      </c>
      <c r="S92" s="302"/>
      <c r="T92" s="302"/>
      <c r="U92" s="302"/>
      <c r="V92" s="302"/>
      <c r="W92" s="302"/>
      <c r="X92" s="302"/>
      <c r="Y92" s="302"/>
      <c r="Z92" s="302"/>
      <c r="AA92" s="374"/>
      <c r="AB92" s="273">
        <f t="shared" si="86"/>
        <v>166097.85681871141</v>
      </c>
      <c r="AC92" s="253">
        <v>133346.68531433685</v>
      </c>
      <c r="AD92" s="253">
        <v>32751.171504374568</v>
      </c>
      <c r="AE92" s="302"/>
      <c r="AF92" s="302"/>
      <c r="AG92" s="302"/>
      <c r="AH92" s="302"/>
      <c r="AI92" s="302"/>
      <c r="AJ92" s="302"/>
      <c r="AK92" s="302"/>
      <c r="AL92" s="302"/>
      <c r="AM92" s="374"/>
      <c r="AN92" s="288">
        <f t="shared" si="87"/>
        <v>166207.90327116955</v>
      </c>
      <c r="AO92" s="253">
        <v>133435.03280988528</v>
      </c>
      <c r="AP92" s="253">
        <v>32772.870461284278</v>
      </c>
      <c r="AQ92" s="302"/>
      <c r="AR92" s="302"/>
      <c r="AS92" s="302"/>
      <c r="AT92" s="302"/>
      <c r="AU92" s="302"/>
      <c r="AV92" s="302"/>
      <c r="AW92" s="302"/>
      <c r="AX92" s="302"/>
      <c r="AY92" s="374"/>
      <c r="AZ92" s="525"/>
      <c r="BA92" s="295">
        <f t="shared" si="88"/>
        <v>649614.80475798342</v>
      </c>
      <c r="BB92" s="273">
        <f t="shared" si="89"/>
        <v>521523.77282112371</v>
      </c>
      <c r="BC92" s="273">
        <f t="shared" si="89"/>
        <v>128091.03193685971</v>
      </c>
      <c r="BD92" s="302"/>
      <c r="BE92" s="302"/>
      <c r="BF92" s="302"/>
      <c r="BG92" s="302"/>
      <c r="BH92" s="302"/>
      <c r="BI92" s="302"/>
      <c r="BJ92" s="302"/>
      <c r="BK92" s="302"/>
      <c r="BL92" s="303"/>
    </row>
    <row r="93" spans="1:64" x14ac:dyDescent="0.25">
      <c r="A93" s="1526"/>
      <c r="B93" s="126" t="s">
        <v>124</v>
      </c>
      <c r="C93" s="127" t="s">
        <v>99</v>
      </c>
      <c r="D93" s="273">
        <f t="shared" si="84"/>
        <v>160466.56016407401</v>
      </c>
      <c r="E93" s="253">
        <v>127762.8665476265</v>
      </c>
      <c r="F93" s="253">
        <v>32703.693616447497</v>
      </c>
      <c r="G93" s="302"/>
      <c r="H93" s="302"/>
      <c r="I93" s="302"/>
      <c r="J93" s="302"/>
      <c r="K93" s="302"/>
      <c r="L93" s="302"/>
      <c r="M93" s="302"/>
      <c r="N93" s="302"/>
      <c r="O93" s="374"/>
      <c r="P93" s="273">
        <f t="shared" si="85"/>
        <v>164015.64837579546</v>
      </c>
      <c r="Q93" s="253">
        <v>130588.63711998927</v>
      </c>
      <c r="R93" s="253">
        <v>33427.011255806166</v>
      </c>
      <c r="S93" s="302"/>
      <c r="T93" s="302"/>
      <c r="U93" s="302"/>
      <c r="V93" s="302"/>
      <c r="W93" s="302"/>
      <c r="X93" s="302"/>
      <c r="Y93" s="302"/>
      <c r="Z93" s="302"/>
      <c r="AA93" s="374"/>
      <c r="AB93" s="273">
        <f t="shared" si="86"/>
        <v>169852.70454754352</v>
      </c>
      <c r="AC93" s="253">
        <v>135236.07910378656</v>
      </c>
      <c r="AD93" s="253">
        <v>34616.625443756966</v>
      </c>
      <c r="AE93" s="302"/>
      <c r="AF93" s="302"/>
      <c r="AG93" s="302"/>
      <c r="AH93" s="302"/>
      <c r="AI93" s="302"/>
      <c r="AJ93" s="302"/>
      <c r="AK93" s="302"/>
      <c r="AL93" s="302"/>
      <c r="AM93" s="374"/>
      <c r="AN93" s="288">
        <f t="shared" si="87"/>
        <v>169965.23873632765</v>
      </c>
      <c r="AO93" s="253">
        <v>135325.67839805054</v>
      </c>
      <c r="AP93" s="253">
        <v>34639.560338277101</v>
      </c>
      <c r="AQ93" s="302"/>
      <c r="AR93" s="302"/>
      <c r="AS93" s="302"/>
      <c r="AT93" s="302"/>
      <c r="AU93" s="302"/>
      <c r="AV93" s="302"/>
      <c r="AW93" s="302"/>
      <c r="AX93" s="302"/>
      <c r="AY93" s="374"/>
      <c r="AZ93" s="525"/>
      <c r="BA93" s="295">
        <f t="shared" si="88"/>
        <v>664300.15182374069</v>
      </c>
      <c r="BB93" s="273">
        <f t="shared" si="89"/>
        <v>528913.26116945292</v>
      </c>
      <c r="BC93" s="273">
        <f t="shared" si="89"/>
        <v>135386.89065428774</v>
      </c>
      <c r="BD93" s="302"/>
      <c r="BE93" s="302"/>
      <c r="BF93" s="302"/>
      <c r="BG93" s="302"/>
      <c r="BH93" s="302"/>
      <c r="BI93" s="302"/>
      <c r="BJ93" s="302"/>
      <c r="BK93" s="302"/>
      <c r="BL93" s="303"/>
    </row>
    <row r="94" spans="1:64" x14ac:dyDescent="0.25">
      <c r="A94" s="1526"/>
      <c r="B94" s="132" t="s">
        <v>125</v>
      </c>
      <c r="C94" s="127" t="s">
        <v>100</v>
      </c>
      <c r="D94" s="273">
        <f t="shared" si="84"/>
        <v>131547.39188718417</v>
      </c>
      <c r="E94" s="253">
        <v>61734.970117406316</v>
      </c>
      <c r="F94" s="253">
        <v>69812.421769777851</v>
      </c>
      <c r="G94" s="302"/>
      <c r="H94" s="302"/>
      <c r="I94" s="302"/>
      <c r="J94" s="302"/>
      <c r="K94" s="302"/>
      <c r="L94" s="302"/>
      <c r="M94" s="302"/>
      <c r="N94" s="302"/>
      <c r="O94" s="374"/>
      <c r="P94" s="273">
        <f t="shared" si="85"/>
        <v>134456.86596921185</v>
      </c>
      <c r="Q94" s="253">
        <v>63100.381418493809</v>
      </c>
      <c r="R94" s="253">
        <v>71356.484550718029</v>
      </c>
      <c r="S94" s="302"/>
      <c r="T94" s="302"/>
      <c r="U94" s="302"/>
      <c r="V94" s="302"/>
      <c r="W94" s="302"/>
      <c r="X94" s="302"/>
      <c r="Y94" s="302"/>
      <c r="Z94" s="302"/>
      <c r="AA94" s="374"/>
      <c r="AB94" s="273">
        <f t="shared" si="86"/>
        <v>139241.97206799866</v>
      </c>
      <c r="AC94" s="253">
        <v>65346.023675472694</v>
      </c>
      <c r="AD94" s="253">
        <v>73895.948392525956</v>
      </c>
      <c r="AE94" s="302"/>
      <c r="AF94" s="302"/>
      <c r="AG94" s="302"/>
      <c r="AH94" s="302"/>
      <c r="AI94" s="302"/>
      <c r="AJ94" s="302"/>
      <c r="AK94" s="302"/>
      <c r="AL94" s="302"/>
      <c r="AM94" s="374"/>
      <c r="AN94" s="288">
        <f t="shared" si="87"/>
        <v>139334.22542606626</v>
      </c>
      <c r="AO94" s="253">
        <v>65389.318021501371</v>
      </c>
      <c r="AP94" s="253">
        <v>73944.907404564874</v>
      </c>
      <c r="AQ94" s="302"/>
      <c r="AR94" s="302"/>
      <c r="AS94" s="302"/>
      <c r="AT94" s="302"/>
      <c r="AU94" s="302"/>
      <c r="AV94" s="302"/>
      <c r="AW94" s="302"/>
      <c r="AX94" s="302"/>
      <c r="AY94" s="374"/>
      <c r="AZ94" s="525"/>
      <c r="BA94" s="295">
        <f t="shared" si="88"/>
        <v>544580.45535046083</v>
      </c>
      <c r="BB94" s="273">
        <f t="shared" si="89"/>
        <v>255570.69323287415</v>
      </c>
      <c r="BC94" s="273">
        <f t="shared" si="89"/>
        <v>289009.76211758668</v>
      </c>
      <c r="BD94" s="302"/>
      <c r="BE94" s="302"/>
      <c r="BF94" s="302"/>
      <c r="BG94" s="302"/>
      <c r="BH94" s="302"/>
      <c r="BI94" s="302"/>
      <c r="BJ94" s="302"/>
      <c r="BK94" s="302"/>
      <c r="BL94" s="303"/>
    </row>
    <row r="95" spans="1:64" x14ac:dyDescent="0.25">
      <c r="A95" s="1526"/>
      <c r="B95" s="132" t="s">
        <v>126</v>
      </c>
      <c r="C95" s="127" t="s">
        <v>101</v>
      </c>
      <c r="D95" s="273">
        <f t="shared" si="84"/>
        <v>180820.72908767231</v>
      </c>
      <c r="E95" s="253">
        <v>9277.2430478815149</v>
      </c>
      <c r="F95" s="253">
        <v>171543.48603979079</v>
      </c>
      <c r="G95" s="302"/>
      <c r="H95" s="302"/>
      <c r="I95" s="302"/>
      <c r="J95" s="302"/>
      <c r="K95" s="302"/>
      <c r="L95" s="302"/>
      <c r="M95" s="302"/>
      <c r="N95" s="302"/>
      <c r="O95" s="374"/>
      <c r="P95" s="273">
        <f t="shared" si="85"/>
        <v>184819.99670694303</v>
      </c>
      <c r="Q95" s="253">
        <v>9482.4306826438296</v>
      </c>
      <c r="R95" s="253">
        <v>175337.56602429919</v>
      </c>
      <c r="S95" s="302"/>
      <c r="T95" s="302"/>
      <c r="U95" s="302"/>
      <c r="V95" s="302"/>
      <c r="W95" s="302"/>
      <c r="X95" s="302"/>
      <c r="Y95" s="302"/>
      <c r="Z95" s="302"/>
      <c r="AA95" s="374"/>
      <c r="AB95" s="273">
        <f t="shared" si="86"/>
        <v>191397.44656080659</v>
      </c>
      <c r="AC95" s="253">
        <v>9819.8953153627863</v>
      </c>
      <c r="AD95" s="253">
        <v>181577.55124544381</v>
      </c>
      <c r="AE95" s="302"/>
      <c r="AF95" s="302"/>
      <c r="AG95" s="302"/>
      <c r="AH95" s="302"/>
      <c r="AI95" s="302"/>
      <c r="AJ95" s="302"/>
      <c r="AK95" s="302"/>
      <c r="AL95" s="302"/>
      <c r="AM95" s="374"/>
      <c r="AN95" s="288">
        <f t="shared" si="87"/>
        <v>191524.25500016267</v>
      </c>
      <c r="AO95" s="253">
        <v>9826.401387528098</v>
      </c>
      <c r="AP95" s="253">
        <v>181697.85361263456</v>
      </c>
      <c r="AQ95" s="302"/>
      <c r="AR95" s="302"/>
      <c r="AS95" s="302"/>
      <c r="AT95" s="302"/>
      <c r="AU95" s="302"/>
      <c r="AV95" s="302"/>
      <c r="AW95" s="302"/>
      <c r="AX95" s="302"/>
      <c r="AY95" s="374"/>
      <c r="AZ95" s="525"/>
      <c r="BA95" s="295">
        <f t="shared" si="88"/>
        <v>748562.42735558457</v>
      </c>
      <c r="BB95" s="273">
        <f t="shared" si="89"/>
        <v>38405.970433416223</v>
      </c>
      <c r="BC95" s="273">
        <f t="shared" si="89"/>
        <v>710156.45692216838</v>
      </c>
      <c r="BD95" s="302"/>
      <c r="BE95" s="302"/>
      <c r="BF95" s="302"/>
      <c r="BG95" s="302"/>
      <c r="BH95" s="302"/>
      <c r="BI95" s="302"/>
      <c r="BJ95" s="302"/>
      <c r="BK95" s="302"/>
      <c r="BL95" s="303"/>
    </row>
    <row r="96" spans="1:64" x14ac:dyDescent="0.25">
      <c r="A96" s="1526"/>
      <c r="B96" s="126" t="s">
        <v>127</v>
      </c>
      <c r="C96" s="127" t="s">
        <v>28</v>
      </c>
      <c r="D96" s="273">
        <f t="shared" si="84"/>
        <v>73309.7677522062</v>
      </c>
      <c r="E96" s="253">
        <v>73309.7677522062</v>
      </c>
      <c r="F96" s="253">
        <v>0</v>
      </c>
      <c r="G96" s="302"/>
      <c r="H96" s="302"/>
      <c r="I96" s="302"/>
      <c r="J96" s="302"/>
      <c r="K96" s="302"/>
      <c r="L96" s="302"/>
      <c r="M96" s="302"/>
      <c r="N96" s="302"/>
      <c r="O96" s="374"/>
      <c r="P96" s="273">
        <f t="shared" si="85"/>
        <v>74931.18240873875</v>
      </c>
      <c r="Q96" s="253">
        <v>74931.18240873875</v>
      </c>
      <c r="R96" s="253">
        <v>0</v>
      </c>
      <c r="S96" s="302"/>
      <c r="T96" s="302"/>
      <c r="U96" s="302"/>
      <c r="V96" s="302"/>
      <c r="W96" s="302"/>
      <c r="X96" s="302"/>
      <c r="Y96" s="302"/>
      <c r="Z96" s="302"/>
      <c r="AA96" s="374"/>
      <c r="AB96" s="273">
        <f t="shared" si="86"/>
        <v>77597.864064218258</v>
      </c>
      <c r="AC96" s="253">
        <v>77597.864064218258</v>
      </c>
      <c r="AD96" s="253">
        <v>0</v>
      </c>
      <c r="AE96" s="302"/>
      <c r="AF96" s="302"/>
      <c r="AG96" s="302"/>
      <c r="AH96" s="302"/>
      <c r="AI96" s="302"/>
      <c r="AJ96" s="302"/>
      <c r="AK96" s="302"/>
      <c r="AL96" s="302"/>
      <c r="AM96" s="374"/>
      <c r="AN96" s="288">
        <f t="shared" si="87"/>
        <v>77649.275742984915</v>
      </c>
      <c r="AO96" s="253">
        <v>77649.275742984915</v>
      </c>
      <c r="AP96" s="253">
        <v>0</v>
      </c>
      <c r="AQ96" s="302"/>
      <c r="AR96" s="302"/>
      <c r="AS96" s="302"/>
      <c r="AT96" s="302"/>
      <c r="AU96" s="302"/>
      <c r="AV96" s="302"/>
      <c r="AW96" s="302"/>
      <c r="AX96" s="302"/>
      <c r="AY96" s="374"/>
      <c r="AZ96" s="525"/>
      <c r="BA96" s="295">
        <f t="shared" si="88"/>
        <v>303488.0899681481</v>
      </c>
      <c r="BB96" s="273">
        <f t="shared" si="89"/>
        <v>303488.0899681481</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3154447.718917924</v>
      </c>
      <c r="E97" s="274">
        <f>SUM(E91:E96)</f>
        <v>396922.29401839018</v>
      </c>
      <c r="F97" s="274">
        <f>SUM(F91:F96)</f>
        <v>2757525.4248995339</v>
      </c>
      <c r="G97" s="334"/>
      <c r="H97" s="334"/>
      <c r="I97" s="334"/>
      <c r="J97" s="334"/>
      <c r="K97" s="334"/>
      <c r="L97" s="334"/>
      <c r="M97" s="334"/>
      <c r="N97" s="334"/>
      <c r="O97" s="375"/>
      <c r="P97" s="274">
        <f t="shared" si="85"/>
        <v>3224215.6082666842</v>
      </c>
      <c r="Q97" s="274">
        <f>SUM(Q91:Q96)</f>
        <v>405701.14634269825</v>
      </c>
      <c r="R97" s="274">
        <f>SUM(R91:R96)</f>
        <v>2818514.4619239862</v>
      </c>
      <c r="S97" s="334"/>
      <c r="T97" s="334"/>
      <c r="U97" s="334"/>
      <c r="V97" s="334"/>
      <c r="W97" s="334"/>
      <c r="X97" s="334"/>
      <c r="Y97" s="334"/>
      <c r="Z97" s="334"/>
      <c r="AA97" s="375"/>
      <c r="AB97" s="274">
        <f t="shared" si="86"/>
        <v>3338960.3158701868</v>
      </c>
      <c r="AC97" s="274">
        <f>SUM(AC91:AC96)</f>
        <v>420139.40515273006</v>
      </c>
      <c r="AD97" s="274">
        <f>SUM(AD91:AD96)</f>
        <v>2918820.9107174566</v>
      </c>
      <c r="AE97" s="334"/>
      <c r="AF97" s="334"/>
      <c r="AG97" s="334"/>
      <c r="AH97" s="334"/>
      <c r="AI97" s="334"/>
      <c r="AJ97" s="334"/>
      <c r="AK97" s="334"/>
      <c r="AL97" s="334"/>
      <c r="AM97" s="375"/>
      <c r="AN97" s="276">
        <f t="shared" si="87"/>
        <v>3341172.5102036805</v>
      </c>
      <c r="AO97" s="274">
        <f>SUM(AO91:AO96)</f>
        <v>420417.7642595871</v>
      </c>
      <c r="AP97" s="274">
        <f>SUM(AP91:AP96)</f>
        <v>2920754.7459440934</v>
      </c>
      <c r="AQ97" s="334"/>
      <c r="AR97" s="334"/>
      <c r="AS97" s="334"/>
      <c r="AT97" s="334"/>
      <c r="AU97" s="334"/>
      <c r="AV97" s="334"/>
      <c r="AW97" s="334"/>
      <c r="AX97" s="334"/>
      <c r="AY97" s="375"/>
      <c r="AZ97" s="298">
        <f>SUM(AZ91:AZ96)</f>
        <v>0</v>
      </c>
      <c r="BA97" s="296">
        <f t="shared" si="88"/>
        <v>13058796.153258476</v>
      </c>
      <c r="BB97" s="274">
        <f>SUM(BB91:BB96)</f>
        <v>1643180.6097734056</v>
      </c>
      <c r="BC97" s="274">
        <f>SUM(BC91:BC96)</f>
        <v>11415615.543485072</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40446551.206999518</v>
      </c>
      <c r="E105" s="302"/>
      <c r="F105" s="302"/>
      <c r="G105" s="302"/>
      <c r="H105" s="302"/>
      <c r="I105" s="302"/>
      <c r="J105" s="302"/>
      <c r="K105" s="302"/>
      <c r="L105" s="302"/>
      <c r="M105" s="302"/>
      <c r="N105" s="302"/>
      <c r="O105" s="374"/>
      <c r="P105" s="273">
        <f>P88+P97+P104</f>
        <v>43078105.50253062</v>
      </c>
      <c r="Q105" s="302"/>
      <c r="R105" s="302"/>
      <c r="S105" s="302"/>
      <c r="T105" s="302"/>
      <c r="U105" s="302"/>
      <c r="V105" s="302"/>
      <c r="W105" s="302"/>
      <c r="X105" s="302"/>
      <c r="Y105" s="302"/>
      <c r="Z105" s="302"/>
      <c r="AA105" s="374"/>
      <c r="AB105" s="273">
        <f>AB88+AB97+AB104</f>
        <v>44438835.804133154</v>
      </c>
      <c r="AC105" s="302"/>
      <c r="AD105" s="302"/>
      <c r="AE105" s="302"/>
      <c r="AF105" s="302"/>
      <c r="AG105" s="302"/>
      <c r="AH105" s="302"/>
      <c r="AI105" s="302"/>
      <c r="AJ105" s="302"/>
      <c r="AK105" s="302"/>
      <c r="AL105" s="302"/>
      <c r="AM105" s="374"/>
      <c r="AN105" s="288">
        <f>AN88+AN97+AN104</f>
        <v>48521769.324625373</v>
      </c>
      <c r="AO105" s="302"/>
      <c r="AP105" s="302"/>
      <c r="AQ105" s="302"/>
      <c r="AR105" s="302"/>
      <c r="AS105" s="302"/>
      <c r="AT105" s="302"/>
      <c r="AU105" s="302"/>
      <c r="AV105" s="302"/>
      <c r="AW105" s="302"/>
      <c r="AX105" s="302"/>
      <c r="AY105" s="374"/>
      <c r="AZ105" s="299">
        <f>AZ88+AZ97+AZ104</f>
        <v>-1773196.3575349324</v>
      </c>
      <c r="BA105" s="295">
        <f>BA88+BA97+BA104</f>
        <v>174712065.48075375</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5834535.5406892374</v>
      </c>
      <c r="E106" s="337"/>
      <c r="F106" s="337"/>
      <c r="G106" s="337"/>
      <c r="H106" s="337"/>
      <c r="I106" s="337"/>
      <c r="J106" s="337"/>
      <c r="K106" s="337"/>
      <c r="L106" s="337"/>
      <c r="M106" s="337"/>
      <c r="N106" s="337"/>
      <c r="O106" s="565"/>
      <c r="P106" s="343">
        <f>P17-P105</f>
        <v>3598571.1539011225</v>
      </c>
      <c r="Q106" s="337"/>
      <c r="R106" s="337"/>
      <c r="S106" s="337"/>
      <c r="T106" s="337"/>
      <c r="U106" s="337"/>
      <c r="V106" s="337"/>
      <c r="W106" s="337"/>
      <c r="X106" s="337"/>
      <c r="Y106" s="337"/>
      <c r="Z106" s="337"/>
      <c r="AA106" s="565"/>
      <c r="AB106" s="343">
        <f>AB17-AB105</f>
        <v>3814884.6797840819</v>
      </c>
      <c r="AC106" s="337"/>
      <c r="AD106" s="337"/>
      <c r="AE106" s="337"/>
      <c r="AF106" s="337"/>
      <c r="AG106" s="337"/>
      <c r="AH106" s="337"/>
      <c r="AI106" s="337"/>
      <c r="AJ106" s="337"/>
      <c r="AK106" s="337"/>
      <c r="AL106" s="337"/>
      <c r="AM106" s="565"/>
      <c r="AN106" s="343">
        <f>AN17-AN105</f>
        <v>1252578.2732615694</v>
      </c>
      <c r="AO106" s="337"/>
      <c r="AP106" s="337"/>
      <c r="AQ106" s="337"/>
      <c r="AR106" s="337"/>
      <c r="AS106" s="337"/>
      <c r="AT106" s="337"/>
      <c r="AU106" s="337"/>
      <c r="AV106" s="337"/>
      <c r="AW106" s="337"/>
      <c r="AX106" s="337"/>
      <c r="AY106" s="565"/>
      <c r="AZ106" s="857">
        <f>AZ17-AZ105</f>
        <v>4116551.5819590813</v>
      </c>
      <c r="BA106" s="344">
        <f>BA17-BA105</f>
        <v>18617121.229595065</v>
      </c>
      <c r="BB106" s="337"/>
      <c r="BC106" s="337"/>
      <c r="BD106" s="337"/>
      <c r="BE106" s="337"/>
      <c r="BF106" s="337"/>
      <c r="BG106" s="337"/>
      <c r="BH106" s="337"/>
      <c r="BI106" s="337"/>
      <c r="BJ106" s="337"/>
      <c r="BK106" s="337"/>
      <c r="BL106" s="338"/>
    </row>
    <row r="107" spans="1:64" x14ac:dyDescent="0.25">
      <c r="A107" s="266"/>
      <c r="B107" s="126" t="s">
        <v>270</v>
      </c>
      <c r="C107" s="127" t="s">
        <v>26</v>
      </c>
      <c r="D107" s="257">
        <v>1603913.8201354712</v>
      </c>
      <c r="E107" s="339"/>
      <c r="F107" s="339"/>
      <c r="G107" s="339"/>
      <c r="H107" s="339"/>
      <c r="I107" s="339"/>
      <c r="J107" s="339"/>
      <c r="K107" s="339"/>
      <c r="L107" s="339"/>
      <c r="M107" s="339"/>
      <c r="N107" s="339"/>
      <c r="O107" s="376"/>
      <c r="P107" s="257">
        <v>989247.21020741854</v>
      </c>
      <c r="Q107" s="339"/>
      <c r="R107" s="339"/>
      <c r="S107" s="339"/>
      <c r="T107" s="339"/>
      <c r="U107" s="339"/>
      <c r="V107" s="339"/>
      <c r="W107" s="339"/>
      <c r="X107" s="339"/>
      <c r="Y107" s="339"/>
      <c r="Z107" s="339"/>
      <c r="AA107" s="376"/>
      <c r="AB107" s="257">
        <v>1048711.7984726441</v>
      </c>
      <c r="AC107" s="339"/>
      <c r="AD107" s="339"/>
      <c r="AE107" s="339"/>
      <c r="AF107" s="339"/>
      <c r="AG107" s="339"/>
      <c r="AH107" s="339"/>
      <c r="AI107" s="339"/>
      <c r="AJ107" s="339"/>
      <c r="AK107" s="339"/>
      <c r="AL107" s="339"/>
      <c r="AM107" s="339"/>
      <c r="AN107" s="257">
        <v>344333.76731960539</v>
      </c>
      <c r="AO107" s="339"/>
      <c r="AP107" s="339"/>
      <c r="AQ107" s="339"/>
      <c r="AR107" s="339"/>
      <c r="AS107" s="339"/>
      <c r="AT107" s="339"/>
      <c r="AU107" s="339"/>
      <c r="AV107" s="339"/>
      <c r="AW107" s="339"/>
      <c r="AX107" s="339"/>
      <c r="AY107" s="376"/>
      <c r="AZ107" s="257">
        <v>1131640.0298805514</v>
      </c>
      <c r="BA107" s="295">
        <f>D107+P107+AB107+AN107+AZ107</f>
        <v>5117846.6260156902</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4230621.720553766</v>
      </c>
      <c r="E108" s="341"/>
      <c r="F108" s="341"/>
      <c r="G108" s="341"/>
      <c r="H108" s="341"/>
      <c r="I108" s="341"/>
      <c r="J108" s="341"/>
      <c r="K108" s="341"/>
      <c r="L108" s="341"/>
      <c r="M108" s="341"/>
      <c r="N108" s="341"/>
      <c r="O108" s="1117"/>
      <c r="P108" s="556">
        <f>P106-P107</f>
        <v>2609323.943693704</v>
      </c>
      <c r="Q108" s="341"/>
      <c r="R108" s="341"/>
      <c r="S108" s="341"/>
      <c r="T108" s="341"/>
      <c r="U108" s="341"/>
      <c r="V108" s="341"/>
      <c r="W108" s="341"/>
      <c r="X108" s="341"/>
      <c r="Y108" s="341"/>
      <c r="Z108" s="341"/>
      <c r="AA108" s="1117"/>
      <c r="AB108" s="556">
        <f>AB106-AB107</f>
        <v>2766172.881311438</v>
      </c>
      <c r="AC108" s="341"/>
      <c r="AD108" s="341"/>
      <c r="AE108" s="341"/>
      <c r="AF108" s="341"/>
      <c r="AG108" s="341"/>
      <c r="AH108" s="341"/>
      <c r="AI108" s="341"/>
      <c r="AJ108" s="341"/>
      <c r="AK108" s="341"/>
      <c r="AL108" s="341"/>
      <c r="AM108" s="341"/>
      <c r="AN108" s="549">
        <f>AN106-AN107</f>
        <v>908244.50594196399</v>
      </c>
      <c r="AO108" s="341"/>
      <c r="AP108" s="341"/>
      <c r="AQ108" s="341"/>
      <c r="AR108" s="341"/>
      <c r="AS108" s="341"/>
      <c r="AT108" s="341"/>
      <c r="AU108" s="341"/>
      <c r="AV108" s="341"/>
      <c r="AW108" s="341"/>
      <c r="AX108" s="341"/>
      <c r="AY108" s="1117"/>
      <c r="AZ108" s="578">
        <f>AZ106-AZ107</f>
        <v>2984911.5520785302</v>
      </c>
      <c r="BA108" s="346">
        <f>BA106-BA107</f>
        <v>13499274.603579376</v>
      </c>
      <c r="BB108" s="517"/>
      <c r="BC108" s="517"/>
      <c r="BD108" s="517"/>
      <c r="BE108" s="517"/>
      <c r="BF108" s="517"/>
      <c r="BG108" s="517"/>
      <c r="BH108" s="517"/>
      <c r="BI108" s="517"/>
      <c r="BJ108" s="341"/>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57011.039170515003</v>
      </c>
      <c r="E9" s="736">
        <v>36097.389400925</v>
      </c>
      <c r="F9" s="736">
        <v>2402.8571428579999</v>
      </c>
      <c r="G9" s="736">
        <v>14983.306451616001</v>
      </c>
      <c r="H9" s="736">
        <v>1721.032258065</v>
      </c>
      <c r="I9" s="736">
        <v>56</v>
      </c>
      <c r="J9" s="736">
        <v>946</v>
      </c>
      <c r="K9" s="736">
        <v>6</v>
      </c>
      <c r="L9" s="736">
        <v>195</v>
      </c>
      <c r="M9" s="736">
        <v>603.45391705099996</v>
      </c>
      <c r="N9" s="736">
        <v>0</v>
      </c>
      <c r="O9" s="803">
        <v>0</v>
      </c>
      <c r="P9" s="741">
        <f>SUM(Q9:AA9)</f>
        <v>59791.081720428003</v>
      </c>
      <c r="Q9" s="736">
        <v>38455.615053761998</v>
      </c>
      <c r="R9" s="736">
        <v>2464.9913978490004</v>
      </c>
      <c r="S9" s="736">
        <v>15290.80860215</v>
      </c>
      <c r="T9" s="736">
        <v>1767.966666667</v>
      </c>
      <c r="U9" s="736">
        <v>47</v>
      </c>
      <c r="V9" s="736">
        <v>972</v>
      </c>
      <c r="W9" s="736">
        <v>6</v>
      </c>
      <c r="X9" s="736">
        <v>196.8</v>
      </c>
      <c r="Y9" s="736">
        <v>589.9</v>
      </c>
      <c r="Z9" s="736">
        <v>0</v>
      </c>
      <c r="AA9" s="737">
        <v>0</v>
      </c>
      <c r="AB9" s="741">
        <f>SUM(AC9:AM9)</f>
        <v>62179.39139784799</v>
      </c>
      <c r="AC9" s="736">
        <v>40339.352688170999</v>
      </c>
      <c r="AD9" s="736">
        <v>2562.967741935</v>
      </c>
      <c r="AE9" s="736">
        <v>15559.495698924999</v>
      </c>
      <c r="AF9" s="736">
        <v>1809</v>
      </c>
      <c r="AG9" s="736">
        <v>47.210752687999999</v>
      </c>
      <c r="AH9" s="736">
        <v>1009</v>
      </c>
      <c r="AI9" s="736">
        <v>4</v>
      </c>
      <c r="AJ9" s="736">
        <v>199</v>
      </c>
      <c r="AK9" s="736">
        <v>649.36451612900009</v>
      </c>
      <c r="AL9" s="736">
        <v>0</v>
      </c>
      <c r="AM9" s="737">
        <v>0</v>
      </c>
      <c r="AN9" s="735">
        <f>SUM(AO9:AY9)</f>
        <v>64699.469892466994</v>
      </c>
      <c r="AO9" s="736">
        <v>42446.463440854997</v>
      </c>
      <c r="AP9" s="736">
        <v>2666.2580645160001</v>
      </c>
      <c r="AQ9" s="736">
        <v>15777.265591396999</v>
      </c>
      <c r="AR9" s="736">
        <v>1838</v>
      </c>
      <c r="AS9" s="736">
        <v>45</v>
      </c>
      <c r="AT9" s="736">
        <v>1056</v>
      </c>
      <c r="AU9" s="736">
        <v>3</v>
      </c>
      <c r="AV9" s="736">
        <v>201</v>
      </c>
      <c r="AW9" s="736">
        <v>666.48279569900001</v>
      </c>
      <c r="AX9" s="736">
        <v>0</v>
      </c>
      <c r="AY9" s="737">
        <v>0</v>
      </c>
      <c r="AZ9" s="852"/>
      <c r="BA9" s="739">
        <f>AN9+AB9+P9+D9+AZ9</f>
        <v>243680.982181258</v>
      </c>
      <c r="BB9" s="740">
        <f t="shared" ref="BB9:BL9" si="0">AO9+AC9+Q9+E9</f>
        <v>157338.82058371301</v>
      </c>
      <c r="BC9" s="740">
        <f t="shared" si="0"/>
        <v>10097.074347158001</v>
      </c>
      <c r="BD9" s="740">
        <f t="shared" si="0"/>
        <v>61610.876344087999</v>
      </c>
      <c r="BE9" s="740">
        <f t="shared" si="0"/>
        <v>7135.998924732</v>
      </c>
      <c r="BF9" s="740">
        <f t="shared" si="0"/>
        <v>195.21075268800001</v>
      </c>
      <c r="BG9" s="740">
        <f t="shared" si="0"/>
        <v>3983</v>
      </c>
      <c r="BH9" s="740">
        <f t="shared" si="0"/>
        <v>19</v>
      </c>
      <c r="BI9" s="741">
        <f t="shared" si="0"/>
        <v>791.8</v>
      </c>
      <c r="BJ9" s="741">
        <f t="shared" si="0"/>
        <v>2509.2012288790002</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98064699.770000011</v>
      </c>
      <c r="E11" s="249">
        <v>53268917.530000001</v>
      </c>
      <c r="F11" s="249">
        <v>3545896.2800000003</v>
      </c>
      <c r="G11" s="249">
        <v>22110865.309999999</v>
      </c>
      <c r="H11" s="249">
        <v>2539727.2999999998</v>
      </c>
      <c r="I11" s="249">
        <v>82639.200000000012</v>
      </c>
      <c r="J11" s="249">
        <v>1396012.2</v>
      </c>
      <c r="K11" s="249">
        <v>8854.2000000000007</v>
      </c>
      <c r="L11" s="249">
        <v>287761.5</v>
      </c>
      <c r="M11" s="249">
        <v>14824026.25</v>
      </c>
      <c r="N11" s="249">
        <v>0</v>
      </c>
      <c r="O11" s="249">
        <v>0</v>
      </c>
      <c r="P11" s="269">
        <f t="shared" ref="P11:P16" si="2">SUM(Q11:AA11)</f>
        <v>101853115.83000001</v>
      </c>
      <c r="Q11" s="249">
        <v>56748951.149999999</v>
      </c>
      <c r="R11" s="249">
        <v>3637587.8100000005</v>
      </c>
      <c r="S11" s="249">
        <v>22564646.240000002</v>
      </c>
      <c r="T11" s="249">
        <v>2608988.4099999997</v>
      </c>
      <c r="U11" s="249">
        <v>69357.899999999994</v>
      </c>
      <c r="V11" s="249">
        <v>1434380.4</v>
      </c>
      <c r="W11" s="249">
        <v>8854.2000000000007</v>
      </c>
      <c r="X11" s="249">
        <v>290417.76</v>
      </c>
      <c r="Y11" s="249">
        <v>14489931.959999999</v>
      </c>
      <c r="Z11" s="249">
        <v>0</v>
      </c>
      <c r="AA11" s="250">
        <v>0</v>
      </c>
      <c r="AB11" s="269">
        <f t="shared" ref="AB11:AB16" si="3">SUM(AC11:AM11)</f>
        <v>106750441.5</v>
      </c>
      <c r="AC11" s="249">
        <v>59528782.75</v>
      </c>
      <c r="AD11" s="249">
        <v>3782171.49</v>
      </c>
      <c r="AE11" s="249">
        <v>22961147.780000001</v>
      </c>
      <c r="AF11" s="249">
        <v>2669541.2999999998</v>
      </c>
      <c r="AG11" s="249">
        <v>69668.91</v>
      </c>
      <c r="AH11" s="249">
        <v>1488981.3</v>
      </c>
      <c r="AI11" s="249">
        <v>5902.8</v>
      </c>
      <c r="AJ11" s="251">
        <v>293664.30000000005</v>
      </c>
      <c r="AK11" s="249">
        <v>15950580.869999999</v>
      </c>
      <c r="AL11" s="249">
        <v>0</v>
      </c>
      <c r="AM11" s="250">
        <v>0</v>
      </c>
      <c r="AN11" s="269">
        <f t="shared" ref="AN11:AN16" si="4">SUM(AO11:AY11)</f>
        <v>110556336.25999999</v>
      </c>
      <c r="AO11" s="249">
        <v>59494660.990000002</v>
      </c>
      <c r="AP11" s="249">
        <v>3737133.9499999993</v>
      </c>
      <c r="AQ11" s="249">
        <v>22114046.57</v>
      </c>
      <c r="AR11" s="249">
        <v>2576214.3199999998</v>
      </c>
      <c r="AS11" s="249">
        <v>63073.8</v>
      </c>
      <c r="AT11" s="249">
        <v>1480131.8399999999</v>
      </c>
      <c r="AU11" s="249">
        <v>4204.92</v>
      </c>
      <c r="AV11" s="249">
        <v>281729.64</v>
      </c>
      <c r="AW11" s="249">
        <v>20805140.23</v>
      </c>
      <c r="AX11" s="249">
        <v>0</v>
      </c>
      <c r="AY11" s="250">
        <v>0</v>
      </c>
      <c r="AZ11" s="853">
        <v>4957697.5290394919</v>
      </c>
      <c r="BA11" s="320">
        <f t="shared" ref="BA11:BA16" si="5">SUM(BB11:BL11)+AZ11</f>
        <v>422182290.88903952</v>
      </c>
      <c r="BB11" s="270">
        <f t="shared" ref="BB11:BL16" si="6">E11+Q11+AC11+AO11</f>
        <v>229041312.42000002</v>
      </c>
      <c r="BC11" s="270">
        <f t="shared" si="6"/>
        <v>14702789.530000001</v>
      </c>
      <c r="BD11" s="270">
        <f t="shared" si="6"/>
        <v>89750705.900000006</v>
      </c>
      <c r="BE11" s="270">
        <f t="shared" si="6"/>
        <v>10394471.329999998</v>
      </c>
      <c r="BF11" s="270">
        <f t="shared" si="6"/>
        <v>284739.81</v>
      </c>
      <c r="BG11" s="270">
        <f t="shared" si="6"/>
        <v>5799505.7399999993</v>
      </c>
      <c r="BH11" s="270">
        <f t="shared" si="6"/>
        <v>27816.120000000003</v>
      </c>
      <c r="BI11" s="270">
        <f t="shared" si="6"/>
        <v>1153573.2000000002</v>
      </c>
      <c r="BJ11" s="270">
        <f t="shared" si="6"/>
        <v>66069679.310000002</v>
      </c>
      <c r="BK11" s="270">
        <f t="shared" si="6"/>
        <v>0</v>
      </c>
      <c r="BL11" s="294">
        <f t="shared" si="6"/>
        <v>0</v>
      </c>
    </row>
    <row r="12" spans="1:64" x14ac:dyDescent="0.25">
      <c r="A12" s="1529"/>
      <c r="B12" s="126" t="s">
        <v>1314</v>
      </c>
      <c r="C12" s="127" t="s">
        <v>1323</v>
      </c>
      <c r="D12" s="269">
        <f t="shared" si="1"/>
        <v>1546543.0825185766</v>
      </c>
      <c r="E12" s="249">
        <v>848996.59073665459</v>
      </c>
      <c r="F12" s="249">
        <v>54499.417827290585</v>
      </c>
      <c r="G12" s="249">
        <v>332682.53015238355</v>
      </c>
      <c r="H12" s="249">
        <v>38529.602491525475</v>
      </c>
      <c r="I12" s="249">
        <v>1055.4564387655578</v>
      </c>
      <c r="J12" s="249">
        <v>21497.259813936136</v>
      </c>
      <c r="K12" s="249">
        <v>103.10712420393698</v>
      </c>
      <c r="L12" s="249">
        <v>4275.9959049189119</v>
      </c>
      <c r="M12" s="249">
        <v>244903.1220288974</v>
      </c>
      <c r="N12" s="249">
        <v>0</v>
      </c>
      <c r="O12" s="249">
        <v>0</v>
      </c>
      <c r="P12" s="269">
        <f t="shared" si="2"/>
        <v>1592268.0448635116</v>
      </c>
      <c r="Q12" s="249">
        <v>874097.95233544835</v>
      </c>
      <c r="R12" s="249">
        <v>56110.743018384201</v>
      </c>
      <c r="S12" s="249">
        <v>342518.5937809911</v>
      </c>
      <c r="T12" s="249">
        <v>39668.765469268881</v>
      </c>
      <c r="U12" s="249">
        <v>1086.6619748187024</v>
      </c>
      <c r="V12" s="249">
        <v>22132.845984552703</v>
      </c>
      <c r="W12" s="249">
        <v>106.15558074227137</v>
      </c>
      <c r="X12" s="249">
        <v>4402.4196392135345</v>
      </c>
      <c r="Y12" s="249">
        <v>252143.90708009171</v>
      </c>
      <c r="Z12" s="249">
        <v>0</v>
      </c>
      <c r="AA12" s="250">
        <v>0</v>
      </c>
      <c r="AB12" s="269">
        <f t="shared" si="3"/>
        <v>1640481.6086721909</v>
      </c>
      <c r="AC12" s="249">
        <v>900565.46673160244</v>
      </c>
      <c r="AD12" s="249">
        <v>57809.765301470448</v>
      </c>
      <c r="AE12" s="249">
        <v>352889.98955834872</v>
      </c>
      <c r="AF12" s="249">
        <v>40869.927900012808</v>
      </c>
      <c r="AG12" s="249">
        <v>1119.5658860856513</v>
      </c>
      <c r="AH12" s="249">
        <v>22803.024215904057</v>
      </c>
      <c r="AI12" s="249">
        <v>109.36995088696874</v>
      </c>
      <c r="AJ12" s="249">
        <v>4535.7240416177165</v>
      </c>
      <c r="AK12" s="249">
        <v>259778.77508626197</v>
      </c>
      <c r="AL12" s="249">
        <v>0</v>
      </c>
      <c r="AM12" s="250">
        <v>0</v>
      </c>
      <c r="AN12" s="269">
        <f t="shared" si="4"/>
        <v>1432411.1981786136</v>
      </c>
      <c r="AO12" s="249">
        <v>786342.2865699844</v>
      </c>
      <c r="AP12" s="249">
        <v>50477.466339246654</v>
      </c>
      <c r="AQ12" s="249">
        <v>308131.20372477209</v>
      </c>
      <c r="AR12" s="249">
        <v>35686.192446933521</v>
      </c>
      <c r="AS12" s="249">
        <v>977.56579765979177</v>
      </c>
      <c r="AT12" s="249">
        <v>19910.803672853614</v>
      </c>
      <c r="AU12" s="249">
        <v>95.498018122581783</v>
      </c>
      <c r="AV12" s="249">
        <v>3960.4356883463497</v>
      </c>
      <c r="AW12" s="249">
        <v>226829.74592069437</v>
      </c>
      <c r="AX12" s="249">
        <v>0</v>
      </c>
      <c r="AY12" s="250">
        <v>0</v>
      </c>
      <c r="AZ12" s="853"/>
      <c r="BA12" s="289">
        <f t="shared" si="5"/>
        <v>6211703.9342328925</v>
      </c>
      <c r="BB12" s="270">
        <f t="shared" si="6"/>
        <v>3410002.2963736895</v>
      </c>
      <c r="BC12" s="270">
        <f t="shared" si="6"/>
        <v>218897.39248639188</v>
      </c>
      <c r="BD12" s="270">
        <f t="shared" si="6"/>
        <v>1336222.3172164955</v>
      </c>
      <c r="BE12" s="270">
        <f t="shared" si="6"/>
        <v>154754.48830774071</v>
      </c>
      <c r="BF12" s="270">
        <f t="shared" si="6"/>
        <v>4239.2500973297028</v>
      </c>
      <c r="BG12" s="270">
        <f t="shared" si="6"/>
        <v>86343.933687246506</v>
      </c>
      <c r="BH12" s="270">
        <f t="shared" si="6"/>
        <v>414.13067395575888</v>
      </c>
      <c r="BI12" s="270">
        <f t="shared" si="6"/>
        <v>17174.575274096511</v>
      </c>
      <c r="BJ12" s="270">
        <f t="shared" si="6"/>
        <v>983655.55011594552</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37325.970957137397</v>
      </c>
      <c r="E16" s="249">
        <v>20490.617071551515</v>
      </c>
      <c r="F16" s="249">
        <v>1315.348864183944</v>
      </c>
      <c r="G16" s="249">
        <v>8029.3259197101625</v>
      </c>
      <c r="H16" s="249">
        <v>929.915784335387</v>
      </c>
      <c r="I16" s="249">
        <v>25.473546017049728</v>
      </c>
      <c r="J16" s="249">
        <v>518.83850152191235</v>
      </c>
      <c r="K16" s="249">
        <v>2.4885006871212614</v>
      </c>
      <c r="L16" s="249">
        <v>103.20158601719696</v>
      </c>
      <c r="M16" s="249">
        <v>5910.7611831131144</v>
      </c>
      <c r="N16" s="249">
        <v>0</v>
      </c>
      <c r="O16" s="249">
        <v>0</v>
      </c>
      <c r="P16" s="269">
        <f t="shared" si="2"/>
        <v>239950.53855950589</v>
      </c>
      <c r="Q16" s="249">
        <v>133609.12650383654</v>
      </c>
      <c r="R16" s="249">
        <v>8564.8141427240425</v>
      </c>
      <c r="S16" s="249">
        <v>53093.981179493858</v>
      </c>
      <c r="T16" s="249">
        <v>6139.2940399516747</v>
      </c>
      <c r="U16" s="249">
        <v>163.41189024335608</v>
      </c>
      <c r="V16" s="249">
        <v>3377.3388360670319</v>
      </c>
      <c r="W16" s="249">
        <v>20.654524970247717</v>
      </c>
      <c r="X16" s="249">
        <v>683.30707192081786</v>
      </c>
      <c r="Y16" s="249">
        <v>34298.61037029836</v>
      </c>
      <c r="Z16" s="249">
        <v>0</v>
      </c>
      <c r="AA16" s="250">
        <v>0</v>
      </c>
      <c r="AB16" s="269">
        <f t="shared" si="3"/>
        <v>6025.1175677213987</v>
      </c>
      <c r="AC16" s="249">
        <v>3307.573084516092</v>
      </c>
      <c r="AD16" s="249">
        <v>212.32218067087254</v>
      </c>
      <c r="AE16" s="249">
        <v>1296.0850425394169</v>
      </c>
      <c r="AF16" s="249">
        <v>150.10599282559846</v>
      </c>
      <c r="AG16" s="249">
        <v>4.1119120463264842</v>
      </c>
      <c r="AH16" s="249">
        <v>83.750345675392524</v>
      </c>
      <c r="AI16" s="249">
        <v>0.40169106985799796</v>
      </c>
      <c r="AJ16" s="249">
        <v>16.658687583585142</v>
      </c>
      <c r="AK16" s="249">
        <v>954.10863079425633</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283301.62708436471</v>
      </c>
      <c r="BB16" s="270">
        <f t="shared" si="6"/>
        <v>157407.31665990414</v>
      </c>
      <c r="BC16" s="270">
        <f t="shared" si="6"/>
        <v>10092.485187578861</v>
      </c>
      <c r="BD16" s="270">
        <f t="shared" si="6"/>
        <v>62419.392141743439</v>
      </c>
      <c r="BE16" s="270">
        <f t="shared" si="6"/>
        <v>7219.3158171126597</v>
      </c>
      <c r="BF16" s="270">
        <f t="shared" si="6"/>
        <v>192.99734830673231</v>
      </c>
      <c r="BG16" s="270">
        <f t="shared" si="6"/>
        <v>3979.9276832643368</v>
      </c>
      <c r="BH16" s="270">
        <f t="shared" si="6"/>
        <v>23.544716727226977</v>
      </c>
      <c r="BI16" s="270">
        <f t="shared" si="6"/>
        <v>803.16734552159994</v>
      </c>
      <c r="BJ16" s="270">
        <f t="shared" si="6"/>
        <v>41163.480184205728</v>
      </c>
      <c r="BK16" s="270">
        <f t="shared" si="6"/>
        <v>0</v>
      </c>
      <c r="BL16" s="290">
        <f t="shared" si="6"/>
        <v>0</v>
      </c>
    </row>
    <row r="17" spans="1:64" s="209" customFormat="1" x14ac:dyDescent="0.25">
      <c r="A17" s="1529"/>
      <c r="B17" s="128" t="s">
        <v>202</v>
      </c>
      <c r="C17" s="308" t="s">
        <v>14</v>
      </c>
      <c r="D17" s="271">
        <f>SUM(D11:D16)</f>
        <v>99648568.823475718</v>
      </c>
      <c r="E17" s="271">
        <f>SUM(E11:E16)</f>
        <v>54138404.737808213</v>
      </c>
      <c r="F17" s="271">
        <f>SUM(F11:F16)</f>
        <v>3601711.0466914745</v>
      </c>
      <c r="G17" s="271">
        <f t="shared" ref="G17:O17" si="7">SUM(G11:G16)</f>
        <v>22451577.166072093</v>
      </c>
      <c r="H17" s="271">
        <f t="shared" si="7"/>
        <v>2579186.8182758605</v>
      </c>
      <c r="I17" s="271">
        <f t="shared" si="7"/>
        <v>83720.129984782616</v>
      </c>
      <c r="J17" s="271">
        <f t="shared" si="7"/>
        <v>1418028.298315458</v>
      </c>
      <c r="K17" s="271">
        <f t="shared" si="7"/>
        <v>8959.7956248910577</v>
      </c>
      <c r="L17" s="271">
        <f t="shared" si="7"/>
        <v>292140.69749093615</v>
      </c>
      <c r="M17" s="271">
        <f t="shared" si="7"/>
        <v>15074840.133212009</v>
      </c>
      <c r="N17" s="271">
        <f t="shared" si="7"/>
        <v>0</v>
      </c>
      <c r="O17" s="271">
        <f t="shared" si="7"/>
        <v>0</v>
      </c>
      <c r="P17" s="287">
        <f>SUM(P11:P16)</f>
        <v>103685334.41342303</v>
      </c>
      <c r="Q17" s="271">
        <f>SUM(Q11:Q16)</f>
        <v>57756658.228839286</v>
      </c>
      <c r="R17" s="271">
        <f>SUM(R11:R16)</f>
        <v>3702263.3671611086</v>
      </c>
      <c r="S17" s="271">
        <f t="shared" ref="S17:AA17" si="8">SUM(S11:S16)</f>
        <v>22960258.814960487</v>
      </c>
      <c r="T17" s="271">
        <f t="shared" si="8"/>
        <v>2654796.4695092202</v>
      </c>
      <c r="U17" s="271">
        <f t="shared" si="8"/>
        <v>70607.973865062057</v>
      </c>
      <c r="V17" s="271">
        <f t="shared" si="8"/>
        <v>1459890.5848206198</v>
      </c>
      <c r="W17" s="271">
        <f t="shared" si="8"/>
        <v>8981.0101057125212</v>
      </c>
      <c r="X17" s="271">
        <f t="shared" si="8"/>
        <v>295503.48671113438</v>
      </c>
      <c r="Y17" s="271">
        <f t="shared" si="8"/>
        <v>14776374.477450389</v>
      </c>
      <c r="Z17" s="271">
        <f t="shared" si="8"/>
        <v>0</v>
      </c>
      <c r="AA17" s="280">
        <f t="shared" si="8"/>
        <v>0</v>
      </c>
      <c r="AB17" s="287">
        <f>SUM(AB11:AB16)</f>
        <v>108396948.2262399</v>
      </c>
      <c r="AC17" s="271">
        <f>SUM(AC11:AC16)</f>
        <v>60432655.789816119</v>
      </c>
      <c r="AD17" s="271">
        <f>SUM(AD11:AD16)</f>
        <v>3840193.5774821416</v>
      </c>
      <c r="AE17" s="271">
        <f t="shared" ref="AE17:AM17" si="9">SUM(AE11:AE16)</f>
        <v>23315333.854600891</v>
      </c>
      <c r="AF17" s="271">
        <f t="shared" si="9"/>
        <v>2710561.3338928381</v>
      </c>
      <c r="AG17" s="271">
        <f t="shared" si="9"/>
        <v>70792.587798131979</v>
      </c>
      <c r="AH17" s="271">
        <f t="shared" si="9"/>
        <v>1511868.0745615796</v>
      </c>
      <c r="AI17" s="271">
        <f t="shared" si="9"/>
        <v>6012.5716419568271</v>
      </c>
      <c r="AJ17" s="271">
        <f t="shared" si="9"/>
        <v>298216.68272920133</v>
      </c>
      <c r="AK17" s="271">
        <f t="shared" si="9"/>
        <v>16211313.753717056</v>
      </c>
      <c r="AL17" s="271">
        <f t="shared" si="9"/>
        <v>0</v>
      </c>
      <c r="AM17" s="271">
        <f t="shared" si="9"/>
        <v>0</v>
      </c>
      <c r="AN17" s="287">
        <f>SUM(AN11:AN16)</f>
        <v>111988747.45817861</v>
      </c>
      <c r="AO17" s="271">
        <f>SUM(AO11:AO16)</f>
        <v>60281003.276569985</v>
      </c>
      <c r="AP17" s="271">
        <f t="shared" ref="AP17:AZ17" si="10">SUM(AP11:AP16)</f>
        <v>3787611.4163392461</v>
      </c>
      <c r="AQ17" s="271">
        <f t="shared" si="10"/>
        <v>22422177.773724772</v>
      </c>
      <c r="AR17" s="271">
        <f t="shared" si="10"/>
        <v>2611900.5124469334</v>
      </c>
      <c r="AS17" s="271">
        <f t="shared" si="10"/>
        <v>64051.365797659797</v>
      </c>
      <c r="AT17" s="271">
        <f t="shared" si="10"/>
        <v>1500042.6436728535</v>
      </c>
      <c r="AU17" s="271">
        <f t="shared" si="10"/>
        <v>4300.418018122582</v>
      </c>
      <c r="AV17" s="271">
        <f t="shared" si="10"/>
        <v>285690.07568834635</v>
      </c>
      <c r="AW17" s="271">
        <f t="shared" si="10"/>
        <v>21031969.975920696</v>
      </c>
      <c r="AX17" s="271">
        <f t="shared" si="10"/>
        <v>0</v>
      </c>
      <c r="AY17" s="280">
        <f t="shared" si="10"/>
        <v>0</v>
      </c>
      <c r="AZ17" s="292">
        <f t="shared" si="10"/>
        <v>4957697.5290394919</v>
      </c>
      <c r="BA17" s="291">
        <f>SUM(BA11:BA16)</f>
        <v>428677296.45035678</v>
      </c>
      <c r="BB17" s="271">
        <f>SUM(BB11:BB16)</f>
        <v>232608722.03303361</v>
      </c>
      <c r="BC17" s="271">
        <f t="shared" ref="BC17:BL17" si="11">SUM(BC11:BC16)</f>
        <v>14931779.407673972</v>
      </c>
      <c r="BD17" s="271">
        <f t="shared" si="11"/>
        <v>91149347.609358251</v>
      </c>
      <c r="BE17" s="271">
        <f t="shared" si="11"/>
        <v>10556445.134124851</v>
      </c>
      <c r="BF17" s="271">
        <f t="shared" si="11"/>
        <v>289172.05744563648</v>
      </c>
      <c r="BG17" s="271">
        <f t="shared" si="11"/>
        <v>5889829.6013705097</v>
      </c>
      <c r="BH17" s="271">
        <f t="shared" si="11"/>
        <v>28253.79539068299</v>
      </c>
      <c r="BI17" s="271">
        <f t="shared" si="11"/>
        <v>1171550.9426196183</v>
      </c>
      <c r="BJ17" s="271">
        <f>SUM(BJ11:BJ16)</f>
        <v>67094498.34030015</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244" t="s">
        <v>36</v>
      </c>
      <c r="BB19" s="215" t="s">
        <v>932</v>
      </c>
      <c r="BC19" s="215" t="s">
        <v>933</v>
      </c>
      <c r="BD19" s="215" t="s">
        <v>934</v>
      </c>
      <c r="BE19" s="215" t="s">
        <v>935</v>
      </c>
      <c r="BF19" s="215" t="s">
        <v>47</v>
      </c>
      <c r="BG19" s="215" t="s">
        <v>48</v>
      </c>
      <c r="BH19" s="215" t="s">
        <v>50</v>
      </c>
      <c r="BI19" s="215" t="s">
        <v>49</v>
      </c>
      <c r="BJ19" s="215" t="s">
        <v>1537</v>
      </c>
      <c r="BK19" s="215" t="s">
        <v>137</v>
      </c>
      <c r="BL19" s="217" t="s">
        <v>138</v>
      </c>
    </row>
    <row r="20" spans="1:64" ht="14.85" customHeight="1" x14ac:dyDescent="0.25">
      <c r="A20" s="1528" t="s">
        <v>0</v>
      </c>
      <c r="B20" s="124">
        <v>2.1</v>
      </c>
      <c r="C20" s="125" t="s">
        <v>148</v>
      </c>
      <c r="D20" s="272">
        <f t="shared" ref="D20:D27" si="12">SUM(E20:O20)</f>
        <v>5410548.7999999989</v>
      </c>
      <c r="E20" s="251">
        <v>1630063.2499999998</v>
      </c>
      <c r="F20" s="251">
        <v>68473.009999999995</v>
      </c>
      <c r="G20" s="251">
        <v>2220953.59</v>
      </c>
      <c r="H20" s="251">
        <v>367891.95</v>
      </c>
      <c r="I20" s="251">
        <v>0</v>
      </c>
      <c r="J20" s="251">
        <v>164762.56</v>
      </c>
      <c r="K20" s="251">
        <v>0</v>
      </c>
      <c r="L20" s="251">
        <v>22650.43</v>
      </c>
      <c r="M20" s="251">
        <v>935754.01000000013</v>
      </c>
      <c r="N20" s="251">
        <v>0</v>
      </c>
      <c r="O20" s="252">
        <v>0</v>
      </c>
      <c r="P20" s="272">
        <f t="shared" ref="P20:P27" si="13">SUM(Q20:AA20)</f>
        <v>4878334.5999999996</v>
      </c>
      <c r="Q20" s="251">
        <v>1670149.4199999997</v>
      </c>
      <c r="R20" s="251">
        <v>149838.01999999999</v>
      </c>
      <c r="S20" s="251">
        <v>2002507.4300000002</v>
      </c>
      <c r="T20" s="251">
        <v>423271.01</v>
      </c>
      <c r="U20" s="251">
        <v>0</v>
      </c>
      <c r="V20" s="251">
        <v>17031.21</v>
      </c>
      <c r="W20" s="251">
        <v>0</v>
      </c>
      <c r="X20" s="251">
        <v>0</v>
      </c>
      <c r="Y20" s="251">
        <v>615537.51</v>
      </c>
      <c r="Z20" s="251">
        <v>0</v>
      </c>
      <c r="AA20" s="252">
        <v>0</v>
      </c>
      <c r="AB20" s="272">
        <f t="shared" ref="AB20:AB27" si="14">SUM(AC20:AM20)</f>
        <v>4265578.9499999993</v>
      </c>
      <c r="AC20" s="251">
        <v>1275417.0799999996</v>
      </c>
      <c r="AD20" s="251">
        <v>163139.02999999997</v>
      </c>
      <c r="AE20" s="251">
        <v>1646973.22</v>
      </c>
      <c r="AF20" s="251">
        <v>120654.6</v>
      </c>
      <c r="AG20" s="251">
        <v>0</v>
      </c>
      <c r="AH20" s="251">
        <v>44907.05</v>
      </c>
      <c r="AI20" s="251">
        <v>0</v>
      </c>
      <c r="AJ20" s="251">
        <v>9468.6299999999992</v>
      </c>
      <c r="AK20" s="251">
        <v>1005019.3400000001</v>
      </c>
      <c r="AL20" s="251">
        <v>0</v>
      </c>
      <c r="AM20" s="252">
        <v>0</v>
      </c>
      <c r="AN20" s="275">
        <f t="shared" ref="AN20:AN27" si="15">SUM(AO20:AY20)</f>
        <v>5153196.58</v>
      </c>
      <c r="AO20" s="251">
        <v>1615313.1500000001</v>
      </c>
      <c r="AP20" s="251">
        <v>110935.85</v>
      </c>
      <c r="AQ20" s="251">
        <v>1706854.9399999997</v>
      </c>
      <c r="AR20" s="251">
        <v>763237.58</v>
      </c>
      <c r="AS20" s="251">
        <v>0</v>
      </c>
      <c r="AT20" s="251">
        <v>32429.89</v>
      </c>
      <c r="AU20" s="251">
        <v>0</v>
      </c>
      <c r="AV20" s="249">
        <v>3902.19</v>
      </c>
      <c r="AW20" s="251">
        <v>920522.98</v>
      </c>
      <c r="AX20" s="251">
        <v>0</v>
      </c>
      <c r="AY20" s="252">
        <v>0</v>
      </c>
      <c r="AZ20" s="854">
        <v>2703280.9012885699</v>
      </c>
      <c r="BA20" s="293">
        <f t="shared" ref="BA20:BA27" si="16">SUM(BB20:BL20)+AZ20</f>
        <v>22410939.831288569</v>
      </c>
      <c r="BB20" s="270">
        <f t="shared" ref="BB20:BL27" si="17">E20+Q20+AC20+AO20</f>
        <v>6190942.8999999994</v>
      </c>
      <c r="BC20" s="270">
        <f t="shared" si="17"/>
        <v>492385.90999999992</v>
      </c>
      <c r="BD20" s="270">
        <f t="shared" si="17"/>
        <v>7577289.1799999988</v>
      </c>
      <c r="BE20" s="270">
        <f t="shared" si="17"/>
        <v>1675055.14</v>
      </c>
      <c r="BF20" s="270">
        <f t="shared" si="17"/>
        <v>0</v>
      </c>
      <c r="BG20" s="270">
        <f t="shared" si="17"/>
        <v>259130.71000000002</v>
      </c>
      <c r="BH20" s="270">
        <f t="shared" si="17"/>
        <v>0</v>
      </c>
      <c r="BI20" s="270">
        <f t="shared" si="17"/>
        <v>36021.25</v>
      </c>
      <c r="BJ20" s="270">
        <f t="shared" si="17"/>
        <v>3476833.8400000003</v>
      </c>
      <c r="BK20" s="270">
        <f t="shared" si="17"/>
        <v>0</v>
      </c>
      <c r="BL20" s="294">
        <f t="shared" si="17"/>
        <v>0</v>
      </c>
    </row>
    <row r="21" spans="1:64" ht="24.75" x14ac:dyDescent="0.25">
      <c r="A21" s="1529"/>
      <c r="B21" s="126">
        <v>2.2000000000000002</v>
      </c>
      <c r="C21" s="127" t="s">
        <v>149</v>
      </c>
      <c r="D21" s="273">
        <f t="shared" si="12"/>
        <v>7036.9075960537775</v>
      </c>
      <c r="E21" s="253">
        <v>2211.2469031395171</v>
      </c>
      <c r="F21" s="253">
        <v>178.97827694075818</v>
      </c>
      <c r="G21" s="253">
        <v>2702.7452114354678</v>
      </c>
      <c r="H21" s="253">
        <v>599.21702801628294</v>
      </c>
      <c r="I21" s="253">
        <v>0</v>
      </c>
      <c r="J21" s="253">
        <v>92.380595413006901</v>
      </c>
      <c r="K21" s="253">
        <v>0</v>
      </c>
      <c r="L21" s="253">
        <v>12.841644753417203</v>
      </c>
      <c r="M21" s="253">
        <v>1239.4979363553289</v>
      </c>
      <c r="N21" s="253">
        <v>0</v>
      </c>
      <c r="O21" s="254">
        <v>0</v>
      </c>
      <c r="P21" s="273">
        <f t="shared" si="13"/>
        <v>42247.133121625156</v>
      </c>
      <c r="Q21" s="253">
        <v>13275.553360130065</v>
      </c>
      <c r="R21" s="253">
        <v>1074.5230043997747</v>
      </c>
      <c r="S21" s="253">
        <v>16226.337376574596</v>
      </c>
      <c r="T21" s="253">
        <v>3597.4895514536784</v>
      </c>
      <c r="U21" s="253">
        <v>0</v>
      </c>
      <c r="V21" s="253">
        <v>554.62079883739727</v>
      </c>
      <c r="W21" s="253">
        <v>0</v>
      </c>
      <c r="X21" s="253">
        <v>77.096745693019543</v>
      </c>
      <c r="Y21" s="253">
        <v>7441.5122845366168</v>
      </c>
      <c r="Z21" s="253">
        <v>0</v>
      </c>
      <c r="AA21" s="254">
        <v>0</v>
      </c>
      <c r="AB21" s="273">
        <f t="shared" si="14"/>
        <v>112232.56716656186</v>
      </c>
      <c r="AC21" s="253">
        <v>35267.468442761849</v>
      </c>
      <c r="AD21" s="253">
        <v>2854.5481397785916</v>
      </c>
      <c r="AE21" s="253">
        <v>43106.439772868718</v>
      </c>
      <c r="AF21" s="253">
        <v>9556.9913951831713</v>
      </c>
      <c r="AG21" s="253">
        <v>0</v>
      </c>
      <c r="AH21" s="253">
        <v>1473.3902979472971</v>
      </c>
      <c r="AI21" s="253">
        <v>0</v>
      </c>
      <c r="AJ21" s="253">
        <v>204.81308552712287</v>
      </c>
      <c r="AK21" s="253">
        <v>19768.916032495123</v>
      </c>
      <c r="AL21" s="253">
        <v>0</v>
      </c>
      <c r="AM21" s="254">
        <v>0</v>
      </c>
      <c r="AN21" s="288">
        <f t="shared" si="15"/>
        <v>597471.98811181949</v>
      </c>
      <c r="AO21" s="253">
        <v>187746.97058204404</v>
      </c>
      <c r="AP21" s="253">
        <v>15196.23577444591</v>
      </c>
      <c r="AQ21" s="253">
        <v>229477.86833830521</v>
      </c>
      <c r="AR21" s="253">
        <v>50876.806914462759</v>
      </c>
      <c r="AS21" s="253">
        <v>0</v>
      </c>
      <c r="AT21" s="253">
        <v>7843.6184149008177</v>
      </c>
      <c r="AU21" s="253">
        <v>0</v>
      </c>
      <c r="AV21" s="253">
        <v>1090.3259587709463</v>
      </c>
      <c r="AW21" s="253">
        <v>105240.16212888979</v>
      </c>
      <c r="AX21" s="253">
        <v>0</v>
      </c>
      <c r="AY21" s="254">
        <v>0</v>
      </c>
      <c r="AZ21" s="525">
        <v>-2112971.9478304544</v>
      </c>
      <c r="BA21" s="295">
        <f t="shared" si="16"/>
        <v>-1353983.3518343943</v>
      </c>
      <c r="BB21" s="270">
        <f t="shared" si="17"/>
        <v>238501.23928807548</v>
      </c>
      <c r="BC21" s="270">
        <f t="shared" si="17"/>
        <v>19304.285195565033</v>
      </c>
      <c r="BD21" s="270">
        <f t="shared" si="17"/>
        <v>291513.39069918398</v>
      </c>
      <c r="BE21" s="270">
        <f t="shared" si="17"/>
        <v>64630.504889115895</v>
      </c>
      <c r="BF21" s="270">
        <f t="shared" si="17"/>
        <v>0</v>
      </c>
      <c r="BG21" s="270">
        <f t="shared" si="17"/>
        <v>9964.0101070985183</v>
      </c>
      <c r="BH21" s="270">
        <f t="shared" si="17"/>
        <v>0</v>
      </c>
      <c r="BI21" s="270">
        <f t="shared" si="17"/>
        <v>1385.0774347445058</v>
      </c>
      <c r="BJ21" s="270">
        <f t="shared" si="17"/>
        <v>133690.08838227685</v>
      </c>
      <c r="BK21" s="270">
        <f t="shared" si="17"/>
        <v>0</v>
      </c>
      <c r="BL21" s="290">
        <f t="shared" si="17"/>
        <v>0</v>
      </c>
    </row>
    <row r="22" spans="1:64" x14ac:dyDescent="0.25">
      <c r="A22" s="1529"/>
      <c r="B22" s="126">
        <v>2.2999999999999998</v>
      </c>
      <c r="C22" s="127" t="s">
        <v>150</v>
      </c>
      <c r="D22" s="273">
        <f t="shared" si="12"/>
        <v>939014.81000000029</v>
      </c>
      <c r="E22" s="253">
        <v>543661.19000000029</v>
      </c>
      <c r="F22" s="253">
        <v>63214.259999999995</v>
      </c>
      <c r="G22" s="253">
        <v>251053.59999999995</v>
      </c>
      <c r="H22" s="253">
        <v>38131.100000000006</v>
      </c>
      <c r="I22" s="253">
        <v>0</v>
      </c>
      <c r="J22" s="253">
        <v>6085.0300000000007</v>
      </c>
      <c r="K22" s="253">
        <v>0</v>
      </c>
      <c r="L22" s="253">
        <v>1991.41</v>
      </c>
      <c r="M22" s="253">
        <v>34878.220000000008</v>
      </c>
      <c r="N22" s="253">
        <v>0</v>
      </c>
      <c r="O22" s="254">
        <v>0</v>
      </c>
      <c r="P22" s="273">
        <f t="shared" si="13"/>
        <v>1242137.4599999997</v>
      </c>
      <c r="Q22" s="253">
        <v>759094.85999999987</v>
      </c>
      <c r="R22" s="253">
        <v>43106.11</v>
      </c>
      <c r="S22" s="253">
        <v>347087.76999999996</v>
      </c>
      <c r="T22" s="253">
        <v>44007.76</v>
      </c>
      <c r="U22" s="253">
        <v>0</v>
      </c>
      <c r="V22" s="253">
        <v>12140.76</v>
      </c>
      <c r="W22" s="253">
        <v>0</v>
      </c>
      <c r="X22" s="253">
        <v>5052.63</v>
      </c>
      <c r="Y22" s="253">
        <v>31647.57</v>
      </c>
      <c r="Z22" s="253">
        <v>0</v>
      </c>
      <c r="AA22" s="254">
        <v>0</v>
      </c>
      <c r="AB22" s="273">
        <f t="shared" si="14"/>
        <v>1066467.3399999999</v>
      </c>
      <c r="AC22" s="253">
        <v>674694.9099999998</v>
      </c>
      <c r="AD22" s="253">
        <v>37968.6</v>
      </c>
      <c r="AE22" s="253">
        <v>266859.74999999994</v>
      </c>
      <c r="AF22" s="253">
        <v>40933.359999999993</v>
      </c>
      <c r="AG22" s="253">
        <v>0</v>
      </c>
      <c r="AH22" s="253">
        <v>11427.730000000001</v>
      </c>
      <c r="AI22" s="253">
        <v>0</v>
      </c>
      <c r="AJ22" s="253">
        <v>1833.14</v>
      </c>
      <c r="AK22" s="253">
        <v>32749.850000000002</v>
      </c>
      <c r="AL22" s="253">
        <v>0</v>
      </c>
      <c r="AM22" s="254">
        <v>0</v>
      </c>
      <c r="AN22" s="288">
        <f t="shared" si="15"/>
        <v>1370560.2500000002</v>
      </c>
      <c r="AO22" s="253">
        <v>869553.42000000016</v>
      </c>
      <c r="AP22" s="253">
        <v>48633.8</v>
      </c>
      <c r="AQ22" s="253">
        <v>362448.99000000005</v>
      </c>
      <c r="AR22" s="253">
        <v>40448.47</v>
      </c>
      <c r="AS22" s="253">
        <v>0</v>
      </c>
      <c r="AT22" s="253">
        <v>11945.51</v>
      </c>
      <c r="AU22" s="253">
        <v>0</v>
      </c>
      <c r="AV22" s="253">
        <v>5269.04</v>
      </c>
      <c r="AW22" s="253">
        <v>32261.019999999997</v>
      </c>
      <c r="AX22" s="253">
        <v>0</v>
      </c>
      <c r="AY22" s="254">
        <v>0</v>
      </c>
      <c r="AZ22" s="525">
        <v>18848.394902151966</v>
      </c>
      <c r="BA22" s="295">
        <f t="shared" si="16"/>
        <v>4637028.2549021523</v>
      </c>
      <c r="BB22" s="270">
        <f t="shared" si="17"/>
        <v>2847004.38</v>
      </c>
      <c r="BC22" s="270">
        <f t="shared" si="17"/>
        <v>192922.77000000002</v>
      </c>
      <c r="BD22" s="270">
        <f t="shared" si="17"/>
        <v>1227450.1099999999</v>
      </c>
      <c r="BE22" s="270">
        <f t="shared" si="17"/>
        <v>163520.69</v>
      </c>
      <c r="BF22" s="270">
        <f t="shared" si="17"/>
        <v>0</v>
      </c>
      <c r="BG22" s="270">
        <f t="shared" si="17"/>
        <v>41599.030000000006</v>
      </c>
      <c r="BH22" s="270">
        <f t="shared" si="17"/>
        <v>0</v>
      </c>
      <c r="BI22" s="270">
        <f t="shared" si="17"/>
        <v>14146.220000000001</v>
      </c>
      <c r="BJ22" s="270">
        <f t="shared" si="17"/>
        <v>131536.66</v>
      </c>
      <c r="BK22" s="270">
        <f t="shared" si="17"/>
        <v>0</v>
      </c>
      <c r="BL22" s="290">
        <f t="shared" si="17"/>
        <v>0</v>
      </c>
    </row>
    <row r="23" spans="1:64" x14ac:dyDescent="0.25">
      <c r="A23" s="1529"/>
      <c r="B23" s="126">
        <v>2.4</v>
      </c>
      <c r="C23" s="127" t="s">
        <v>151</v>
      </c>
      <c r="D23" s="273">
        <f t="shared" si="12"/>
        <v>4274227.3000000017</v>
      </c>
      <c r="E23" s="253">
        <v>2370533.8600000008</v>
      </c>
      <c r="F23" s="253">
        <v>84171.37</v>
      </c>
      <c r="G23" s="253">
        <v>1467865.7800000003</v>
      </c>
      <c r="H23" s="253">
        <v>96409.319999999992</v>
      </c>
      <c r="I23" s="253">
        <v>614.87</v>
      </c>
      <c r="J23" s="253">
        <v>47975.18</v>
      </c>
      <c r="K23" s="253">
        <v>275.58999999999997</v>
      </c>
      <c r="L23" s="253">
        <v>4644.29</v>
      </c>
      <c r="M23" s="253">
        <v>201737.04000000007</v>
      </c>
      <c r="N23" s="253">
        <v>0</v>
      </c>
      <c r="O23" s="254">
        <v>0</v>
      </c>
      <c r="P23" s="273">
        <f t="shared" si="13"/>
        <v>4040088.7600000002</v>
      </c>
      <c r="Q23" s="253">
        <v>2344082.0099999998</v>
      </c>
      <c r="R23" s="253">
        <v>62609.37999999999</v>
      </c>
      <c r="S23" s="253">
        <v>1380247.78</v>
      </c>
      <c r="T23" s="253">
        <v>92532.99</v>
      </c>
      <c r="U23" s="253">
        <v>511.82</v>
      </c>
      <c r="V23" s="253">
        <v>49013.869999999995</v>
      </c>
      <c r="W23" s="253">
        <v>274.53999999999996</v>
      </c>
      <c r="X23" s="253">
        <v>7861.22</v>
      </c>
      <c r="Y23" s="253">
        <v>102955.15000000001</v>
      </c>
      <c r="Z23" s="253">
        <v>0</v>
      </c>
      <c r="AA23" s="254">
        <v>0</v>
      </c>
      <c r="AB23" s="273">
        <f t="shared" si="14"/>
        <v>4147331.5500000003</v>
      </c>
      <c r="AC23" s="253">
        <v>2517777.16</v>
      </c>
      <c r="AD23" s="253">
        <v>97916.189999999988</v>
      </c>
      <c r="AE23" s="253">
        <v>1254827.2200000002</v>
      </c>
      <c r="AF23" s="253">
        <v>64150.609999999986</v>
      </c>
      <c r="AG23" s="253">
        <v>337.95</v>
      </c>
      <c r="AH23" s="253">
        <v>47686.290000000008</v>
      </c>
      <c r="AI23" s="253">
        <v>854.87</v>
      </c>
      <c r="AJ23" s="253">
        <v>6225.63</v>
      </c>
      <c r="AK23" s="253">
        <v>157555.63</v>
      </c>
      <c r="AL23" s="253">
        <v>0</v>
      </c>
      <c r="AM23" s="254">
        <v>0</v>
      </c>
      <c r="AN23" s="288">
        <f t="shared" si="15"/>
        <v>4059822.3500000006</v>
      </c>
      <c r="AO23" s="253">
        <v>2430262.1600000006</v>
      </c>
      <c r="AP23" s="253">
        <v>116304.16</v>
      </c>
      <c r="AQ23" s="253">
        <v>1226305.2599999998</v>
      </c>
      <c r="AR23" s="253">
        <v>66506.149999999994</v>
      </c>
      <c r="AS23" s="253">
        <v>733.04</v>
      </c>
      <c r="AT23" s="253">
        <v>83745.410000000018</v>
      </c>
      <c r="AU23" s="253">
        <v>0</v>
      </c>
      <c r="AV23" s="253">
        <v>4777.7099999999991</v>
      </c>
      <c r="AW23" s="253">
        <v>131188.46</v>
      </c>
      <c r="AX23" s="253">
        <v>0</v>
      </c>
      <c r="AY23" s="254">
        <v>0</v>
      </c>
      <c r="AZ23" s="525">
        <v>272231.78552907461</v>
      </c>
      <c r="BA23" s="295">
        <f t="shared" si="16"/>
        <v>16793701.745529074</v>
      </c>
      <c r="BB23" s="270">
        <f t="shared" si="17"/>
        <v>9662655.1900000013</v>
      </c>
      <c r="BC23" s="270">
        <f t="shared" si="17"/>
        <v>361001.1</v>
      </c>
      <c r="BD23" s="270">
        <f t="shared" si="17"/>
        <v>5329246.040000001</v>
      </c>
      <c r="BE23" s="270">
        <f t="shared" si="17"/>
        <v>319599.06999999995</v>
      </c>
      <c r="BF23" s="270">
        <f t="shared" si="17"/>
        <v>2197.6800000000003</v>
      </c>
      <c r="BG23" s="270">
        <f t="shared" si="17"/>
        <v>228420.75</v>
      </c>
      <c r="BH23" s="270">
        <f t="shared" si="17"/>
        <v>1405</v>
      </c>
      <c r="BI23" s="270">
        <f t="shared" si="17"/>
        <v>23508.85</v>
      </c>
      <c r="BJ23" s="270">
        <f t="shared" si="17"/>
        <v>593436.28</v>
      </c>
      <c r="BK23" s="270">
        <f t="shared" si="17"/>
        <v>0</v>
      </c>
      <c r="BL23" s="290">
        <f t="shared" si="17"/>
        <v>0</v>
      </c>
    </row>
    <row r="24" spans="1:64" ht="13.5" customHeight="1" x14ac:dyDescent="0.25">
      <c r="A24" s="1529"/>
      <c r="B24" s="126">
        <v>2.5</v>
      </c>
      <c r="C24" s="127" t="s">
        <v>152</v>
      </c>
      <c r="D24" s="273">
        <f t="shared" si="12"/>
        <v>74819.107901252151</v>
      </c>
      <c r="E24" s="253">
        <v>42390.947308222778</v>
      </c>
      <c r="F24" s="253">
        <v>2127.024244432168</v>
      </c>
      <c r="G24" s="253">
        <v>24827.612254738957</v>
      </c>
      <c r="H24" s="253">
        <v>1936.8115121386927</v>
      </c>
      <c r="I24" s="253">
        <v>0.47163986730153834</v>
      </c>
      <c r="J24" s="253">
        <v>57.948424342029128</v>
      </c>
      <c r="K24" s="253">
        <v>0.30152434092254621</v>
      </c>
      <c r="L24" s="253">
        <v>98.493327477495313</v>
      </c>
      <c r="M24" s="253">
        <v>3379.4976656918043</v>
      </c>
      <c r="N24" s="253">
        <v>0</v>
      </c>
      <c r="O24" s="254">
        <v>0</v>
      </c>
      <c r="P24" s="273">
        <f t="shared" si="13"/>
        <v>95445.808386493998</v>
      </c>
      <c r="Q24" s="253">
        <v>56662.276255938334</v>
      </c>
      <c r="R24" s="253">
        <v>2099.4456168805723</v>
      </c>
      <c r="S24" s="253">
        <v>31001.868668347917</v>
      </c>
      <c r="T24" s="253">
        <v>2404.0474333702709</v>
      </c>
      <c r="U24" s="253">
        <v>2.9095017635815972</v>
      </c>
      <c r="V24" s="253">
        <v>357.47835267733012</v>
      </c>
      <c r="W24" s="253">
        <v>1.8600751600925265</v>
      </c>
      <c r="X24" s="253">
        <v>216.73054716296244</v>
      </c>
      <c r="Y24" s="253">
        <v>2699.1919351929405</v>
      </c>
      <c r="Z24" s="253">
        <v>0</v>
      </c>
      <c r="AA24" s="254">
        <v>0</v>
      </c>
      <c r="AB24" s="273">
        <f t="shared" si="14"/>
        <v>162984.87065884622</v>
      </c>
      <c r="AC24" s="253">
        <v>98253.472045158589</v>
      </c>
      <c r="AD24" s="253">
        <v>4281.4152622270467</v>
      </c>
      <c r="AE24" s="253">
        <v>49581.884282636674</v>
      </c>
      <c r="AF24" s="253">
        <v>3564.4004783009268</v>
      </c>
      <c r="AG24" s="253">
        <v>10.172894866375321</v>
      </c>
      <c r="AH24" s="253">
        <v>1249.9011838765396</v>
      </c>
      <c r="AI24" s="253">
        <v>6.5036389680287057</v>
      </c>
      <c r="AJ24" s="253">
        <v>276.15108040836679</v>
      </c>
      <c r="AK24" s="253">
        <v>5760.9697924036809</v>
      </c>
      <c r="AL24" s="253">
        <v>0</v>
      </c>
      <c r="AM24" s="254">
        <v>0</v>
      </c>
      <c r="AN24" s="288">
        <f t="shared" si="15"/>
        <v>391361.79789078503</v>
      </c>
      <c r="AO24" s="253">
        <v>233294.93954254294</v>
      </c>
      <c r="AP24" s="253">
        <v>10553.616616440318</v>
      </c>
      <c r="AQ24" s="253">
        <v>120606.28415916693</v>
      </c>
      <c r="AR24" s="253">
        <v>8766.6971550673316</v>
      </c>
      <c r="AS24" s="253">
        <v>34.105111440022725</v>
      </c>
      <c r="AT24" s="253">
        <v>4190.3528666186248</v>
      </c>
      <c r="AU24" s="253">
        <v>21.803757404732231</v>
      </c>
      <c r="AV24" s="253">
        <v>703.58975024773054</v>
      </c>
      <c r="AW24" s="253">
        <v>13190.408931856473</v>
      </c>
      <c r="AX24" s="253">
        <v>0</v>
      </c>
      <c r="AY24" s="254">
        <v>0</v>
      </c>
      <c r="AZ24" s="525">
        <v>-168400.73150462902</v>
      </c>
      <c r="BA24" s="295">
        <f t="shared" si="16"/>
        <v>556210.85333274852</v>
      </c>
      <c r="BB24" s="270">
        <f t="shared" si="17"/>
        <v>430601.63515186263</v>
      </c>
      <c r="BC24" s="270">
        <f t="shared" si="17"/>
        <v>19061.501739980107</v>
      </c>
      <c r="BD24" s="270">
        <f t="shared" si="17"/>
        <v>226017.64936489047</v>
      </c>
      <c r="BE24" s="270">
        <f t="shared" si="17"/>
        <v>16671.956578877223</v>
      </c>
      <c r="BF24" s="270">
        <f t="shared" si="17"/>
        <v>47.659147937281183</v>
      </c>
      <c r="BG24" s="270">
        <f t="shared" si="17"/>
        <v>5855.6808275145231</v>
      </c>
      <c r="BH24" s="270">
        <f t="shared" si="17"/>
        <v>30.468995873776009</v>
      </c>
      <c r="BI24" s="270">
        <f t="shared" si="17"/>
        <v>1294.9647052965552</v>
      </c>
      <c r="BJ24" s="270">
        <f t="shared" si="17"/>
        <v>25030.068325144901</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73">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525"/>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64731.729463827854</v>
      </c>
      <c r="E26" s="253">
        <v>26507.720902314846</v>
      </c>
      <c r="F26" s="253">
        <v>1462.9764277735153</v>
      </c>
      <c r="G26" s="253">
        <v>20243.396638526941</v>
      </c>
      <c r="H26" s="253">
        <v>2724.3945340074069</v>
      </c>
      <c r="I26" s="253">
        <v>70.218601086043549</v>
      </c>
      <c r="J26" s="253">
        <v>868.44939029255522</v>
      </c>
      <c r="K26" s="253">
        <v>0.38166958307712739</v>
      </c>
      <c r="L26" s="253">
        <v>74.377081303408005</v>
      </c>
      <c r="M26" s="253">
        <v>12779.814218940066</v>
      </c>
      <c r="N26" s="253">
        <v>0</v>
      </c>
      <c r="O26" s="254">
        <v>0</v>
      </c>
      <c r="P26" s="273">
        <f t="shared" si="13"/>
        <v>68778.322549850403</v>
      </c>
      <c r="Q26" s="253">
        <v>28164.805627503029</v>
      </c>
      <c r="R26" s="253">
        <v>1554.4318909084905</v>
      </c>
      <c r="S26" s="253">
        <v>21508.877872437901</v>
      </c>
      <c r="T26" s="253">
        <v>2894.7053873744953</v>
      </c>
      <c r="U26" s="253">
        <v>74.608196544384285</v>
      </c>
      <c r="V26" s="253">
        <v>922.73901498552948</v>
      </c>
      <c r="W26" s="253">
        <v>0.40552900269742448</v>
      </c>
      <c r="X26" s="253">
        <v>79.026637022896281</v>
      </c>
      <c r="Y26" s="253">
        <v>13578.722394070994</v>
      </c>
      <c r="Z26" s="253">
        <v>0</v>
      </c>
      <c r="AA26" s="254">
        <v>0</v>
      </c>
      <c r="AB26" s="273">
        <f t="shared" si="14"/>
        <v>69456.858204903605</v>
      </c>
      <c r="AC26" s="253">
        <v>28442.666792582364</v>
      </c>
      <c r="AD26" s="253">
        <v>1569.7672091051315</v>
      </c>
      <c r="AE26" s="253">
        <v>21721.074680902599</v>
      </c>
      <c r="AF26" s="253">
        <v>2923.2632344313865</v>
      </c>
      <c r="AG26" s="253">
        <v>75.344247085278013</v>
      </c>
      <c r="AH26" s="253">
        <v>931.8423385148659</v>
      </c>
      <c r="AI26" s="253">
        <v>0.40952976743385616</v>
      </c>
      <c r="AJ26" s="253">
        <v>79.806277888375618</v>
      </c>
      <c r="AK26" s="253">
        <v>13712.683894626178</v>
      </c>
      <c r="AL26" s="253">
        <v>0</v>
      </c>
      <c r="AM26" s="254">
        <v>0</v>
      </c>
      <c r="AN26" s="288">
        <f t="shared" si="15"/>
        <v>73815.127930442628</v>
      </c>
      <c r="AO26" s="253">
        <v>30227.383475706883</v>
      </c>
      <c r="AP26" s="253">
        <v>1668.2667537203495</v>
      </c>
      <c r="AQ26" s="253">
        <v>23084.025793788765</v>
      </c>
      <c r="AR26" s="253">
        <v>3106.6917681093487</v>
      </c>
      <c r="AS26" s="253">
        <v>80.071937907350289</v>
      </c>
      <c r="AT26" s="253">
        <v>990.31345796780568</v>
      </c>
      <c r="AU26" s="253">
        <v>0.43522688695873557</v>
      </c>
      <c r="AV26" s="253">
        <v>84.813951627414752</v>
      </c>
      <c r="AW26" s="253">
        <v>14573.125564727756</v>
      </c>
      <c r="AX26" s="253">
        <v>0</v>
      </c>
      <c r="AY26" s="254">
        <v>0</v>
      </c>
      <c r="AZ26" s="525"/>
      <c r="BA26" s="295">
        <f t="shared" si="16"/>
        <v>276782.03814902448</v>
      </c>
      <c r="BB26" s="270">
        <f t="shared" si="17"/>
        <v>113342.57679810713</v>
      </c>
      <c r="BC26" s="270">
        <f t="shared" si="17"/>
        <v>6255.4422815074868</v>
      </c>
      <c r="BD26" s="270">
        <f t="shared" si="17"/>
        <v>86557.374985656206</v>
      </c>
      <c r="BE26" s="270">
        <f t="shared" si="17"/>
        <v>11649.054923922638</v>
      </c>
      <c r="BF26" s="270">
        <f t="shared" si="17"/>
        <v>300.24298262305615</v>
      </c>
      <c r="BG26" s="270">
        <f t="shared" si="17"/>
        <v>3713.3442017607563</v>
      </c>
      <c r="BH26" s="270">
        <f t="shared" si="17"/>
        <v>1.6319552401671436</v>
      </c>
      <c r="BI26" s="270">
        <f t="shared" si="17"/>
        <v>318.02394784209469</v>
      </c>
      <c r="BJ26" s="270">
        <f t="shared" si="17"/>
        <v>54644.346072364991</v>
      </c>
      <c r="BK26" s="270">
        <f t="shared" si="17"/>
        <v>0</v>
      </c>
      <c r="BL26" s="290">
        <f t="shared" si="17"/>
        <v>0</v>
      </c>
    </row>
    <row r="27" spans="1:64" s="255" customFormat="1" x14ac:dyDescent="0.25">
      <c r="A27" s="1529"/>
      <c r="B27" s="126" t="s">
        <v>912</v>
      </c>
      <c r="C27" s="127" t="s">
        <v>24</v>
      </c>
      <c r="D27" s="273">
        <f t="shared" si="12"/>
        <v>735640.53999999992</v>
      </c>
      <c r="E27" s="253">
        <v>0</v>
      </c>
      <c r="F27" s="253">
        <v>0</v>
      </c>
      <c r="G27" s="253">
        <v>0</v>
      </c>
      <c r="H27" s="253">
        <v>735640.53999999992</v>
      </c>
      <c r="I27" s="253">
        <v>0</v>
      </c>
      <c r="J27" s="253">
        <v>0</v>
      </c>
      <c r="K27" s="253">
        <v>0</v>
      </c>
      <c r="L27" s="253">
        <v>0</v>
      </c>
      <c r="M27" s="253">
        <v>0</v>
      </c>
      <c r="N27" s="253">
        <v>0</v>
      </c>
      <c r="O27" s="254">
        <v>0</v>
      </c>
      <c r="P27" s="273">
        <f t="shared" si="13"/>
        <v>51439.56</v>
      </c>
      <c r="Q27" s="253">
        <v>0</v>
      </c>
      <c r="R27" s="253">
        <v>0</v>
      </c>
      <c r="S27" s="253">
        <v>49883.56</v>
      </c>
      <c r="T27" s="253">
        <v>0</v>
      </c>
      <c r="U27" s="253">
        <v>0</v>
      </c>
      <c r="V27" s="253">
        <v>0</v>
      </c>
      <c r="W27" s="253">
        <v>0</v>
      </c>
      <c r="X27" s="253">
        <v>0</v>
      </c>
      <c r="Y27" s="253">
        <v>1556</v>
      </c>
      <c r="Z27" s="253">
        <v>0</v>
      </c>
      <c r="AA27" s="254">
        <v>0</v>
      </c>
      <c r="AB27" s="273">
        <f t="shared" si="14"/>
        <v>979151.57</v>
      </c>
      <c r="AC27" s="253">
        <v>61823.91</v>
      </c>
      <c r="AD27" s="253">
        <v>0</v>
      </c>
      <c r="AE27" s="253">
        <v>917327.65999999992</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5">
        <v>2012576.2285463973</v>
      </c>
      <c r="BA27" s="295">
        <f t="shared" si="16"/>
        <v>3778807.8985463972</v>
      </c>
      <c r="BB27" s="270">
        <f t="shared" si="17"/>
        <v>61823.91</v>
      </c>
      <c r="BC27" s="270">
        <f t="shared" si="17"/>
        <v>0</v>
      </c>
      <c r="BD27" s="270">
        <f t="shared" si="17"/>
        <v>967211.22</v>
      </c>
      <c r="BE27" s="270">
        <f t="shared" si="17"/>
        <v>735640.53999999992</v>
      </c>
      <c r="BF27" s="270">
        <f t="shared" si="17"/>
        <v>0</v>
      </c>
      <c r="BG27" s="270">
        <f t="shared" si="17"/>
        <v>0</v>
      </c>
      <c r="BH27" s="270">
        <f t="shared" si="17"/>
        <v>0</v>
      </c>
      <c r="BI27" s="270">
        <f t="shared" si="17"/>
        <v>0</v>
      </c>
      <c r="BJ27" s="270">
        <f t="shared" si="17"/>
        <v>1556</v>
      </c>
      <c r="BK27" s="270">
        <f t="shared" si="17"/>
        <v>0</v>
      </c>
      <c r="BL27" s="290">
        <f t="shared" si="17"/>
        <v>0</v>
      </c>
    </row>
    <row r="28" spans="1:64" s="209" customFormat="1" x14ac:dyDescent="0.25">
      <c r="A28" s="1530"/>
      <c r="B28" s="129" t="s">
        <v>222</v>
      </c>
      <c r="C28" s="130" t="s">
        <v>1</v>
      </c>
      <c r="D28" s="274">
        <f>SUM(D20:D27)</f>
        <v>11506019.194961136</v>
      </c>
      <c r="E28" s="274">
        <f t="shared" ref="E28:O28" si="18">SUM(E20:E27)</f>
        <v>4615368.215113678</v>
      </c>
      <c r="F28" s="274">
        <f t="shared" si="18"/>
        <v>219627.61894914642</v>
      </c>
      <c r="G28" s="274">
        <f t="shared" si="18"/>
        <v>3987646.7241047015</v>
      </c>
      <c r="H28" s="274">
        <f t="shared" si="18"/>
        <v>1243333.3330741622</v>
      </c>
      <c r="I28" s="274">
        <f t="shared" si="18"/>
        <v>685.5602409533451</v>
      </c>
      <c r="J28" s="274">
        <f t="shared" si="18"/>
        <v>219841.54841004757</v>
      </c>
      <c r="K28" s="274">
        <f t="shared" si="18"/>
        <v>276.27319392399966</v>
      </c>
      <c r="L28" s="274">
        <f t="shared" si="18"/>
        <v>29471.842053534325</v>
      </c>
      <c r="M28" s="274">
        <f>SUM(M20:M27)</f>
        <v>1189768.0798209873</v>
      </c>
      <c r="N28" s="274">
        <f t="shared" si="18"/>
        <v>0</v>
      </c>
      <c r="O28" s="282">
        <f t="shared" si="18"/>
        <v>0</v>
      </c>
      <c r="P28" s="274">
        <f>SUM(P20:P27)</f>
        <v>10418471.644057969</v>
      </c>
      <c r="Q28" s="274">
        <f t="shared" ref="Q28:AA28" si="19">SUM(Q20:Q27)</f>
        <v>4871428.9252435714</v>
      </c>
      <c r="R28" s="274">
        <f t="shared" si="19"/>
        <v>260281.91051218886</v>
      </c>
      <c r="S28" s="274">
        <f t="shared" si="19"/>
        <v>3848463.6239173603</v>
      </c>
      <c r="T28" s="274">
        <f t="shared" si="19"/>
        <v>568708.00237219851</v>
      </c>
      <c r="U28" s="274">
        <f t="shared" si="19"/>
        <v>589.33769830796587</v>
      </c>
      <c r="V28" s="274">
        <f t="shared" si="19"/>
        <v>80020.678166500249</v>
      </c>
      <c r="W28" s="274">
        <f t="shared" si="19"/>
        <v>276.80560416278996</v>
      </c>
      <c r="X28" s="274">
        <f t="shared" si="19"/>
        <v>13286.703929878879</v>
      </c>
      <c r="Y28" s="274">
        <f>SUM(Y20:Y27)</f>
        <v>775415.65661380044</v>
      </c>
      <c r="Z28" s="274">
        <f t="shared" si="19"/>
        <v>0</v>
      </c>
      <c r="AA28" s="282">
        <f t="shared" si="19"/>
        <v>0</v>
      </c>
      <c r="AB28" s="274">
        <f>SUM(AB20:AB27)</f>
        <v>10803203.706030311</v>
      </c>
      <c r="AC28" s="274">
        <f t="shared" ref="AC28:AM28" si="20">SUM(AC20:AC27)</f>
        <v>4691676.6672805026</v>
      </c>
      <c r="AD28" s="274">
        <f t="shared" si="20"/>
        <v>307729.55061111075</v>
      </c>
      <c r="AE28" s="274">
        <f t="shared" si="20"/>
        <v>4200397.2487364076</v>
      </c>
      <c r="AF28" s="274">
        <f t="shared" si="20"/>
        <v>241783.22510791547</v>
      </c>
      <c r="AG28" s="274">
        <f t="shared" si="20"/>
        <v>423.46714195165333</v>
      </c>
      <c r="AH28" s="274">
        <f t="shared" si="20"/>
        <v>107676.20382033872</v>
      </c>
      <c r="AI28" s="274">
        <f t="shared" si="20"/>
        <v>861.78316873546248</v>
      </c>
      <c r="AJ28" s="274">
        <f t="shared" si="20"/>
        <v>18088.170443823863</v>
      </c>
      <c r="AK28" s="274">
        <f>SUM(AK20:AK27)</f>
        <v>1234567.3897195251</v>
      </c>
      <c r="AL28" s="274">
        <f t="shared" si="20"/>
        <v>0</v>
      </c>
      <c r="AM28" s="282">
        <f t="shared" si="20"/>
        <v>0</v>
      </c>
      <c r="AN28" s="276">
        <f>SUM(AN20:AN27)</f>
        <v>11646228.093933046</v>
      </c>
      <c r="AO28" s="274">
        <f t="shared" ref="AO28:AY28" si="21">SUM(AO20:AO27)</f>
        <v>5366398.0236002943</v>
      </c>
      <c r="AP28" s="274">
        <f t="shared" si="21"/>
        <v>303291.92914460658</v>
      </c>
      <c r="AQ28" s="274">
        <f t="shared" si="21"/>
        <v>3668777.3682912607</v>
      </c>
      <c r="AR28" s="274">
        <f t="shared" si="21"/>
        <v>932942.39583763934</v>
      </c>
      <c r="AS28" s="274">
        <f t="shared" si="21"/>
        <v>847.21704934737295</v>
      </c>
      <c r="AT28" s="274">
        <f t="shared" si="21"/>
        <v>141145.09473948728</v>
      </c>
      <c r="AU28" s="274">
        <f t="shared" si="21"/>
        <v>22.238984291690965</v>
      </c>
      <c r="AV28" s="274">
        <f t="shared" si="21"/>
        <v>15827.669660646092</v>
      </c>
      <c r="AW28" s="274">
        <f>SUM(AW20:AW27)</f>
        <v>1216976.1566254739</v>
      </c>
      <c r="AX28" s="274">
        <f t="shared" si="21"/>
        <v>0</v>
      </c>
      <c r="AY28" s="282">
        <f t="shared" si="21"/>
        <v>0</v>
      </c>
      <c r="AZ28" s="292">
        <f>SUM(AZ20:AZ27)</f>
        <v>2725564.6309311101</v>
      </c>
      <c r="BA28" s="296">
        <f>SUM(BA20:BA27)</f>
        <v>47099487.269913569</v>
      </c>
      <c r="BB28" s="279">
        <f t="shared" ref="BB28:BL28" si="22">SUM(BB20:BB27)</f>
        <v>19544871.831238046</v>
      </c>
      <c r="BC28" s="279">
        <f t="shared" si="22"/>
        <v>1090931.0092170527</v>
      </c>
      <c r="BD28" s="279">
        <f t="shared" si="22"/>
        <v>15705284.965049731</v>
      </c>
      <c r="BE28" s="279">
        <f t="shared" si="22"/>
        <v>2986766.9563919157</v>
      </c>
      <c r="BF28" s="279">
        <f t="shared" si="22"/>
        <v>2545.5821305603376</v>
      </c>
      <c r="BG28" s="279">
        <f t="shared" si="22"/>
        <v>548683.52513637382</v>
      </c>
      <c r="BH28" s="279">
        <f t="shared" si="22"/>
        <v>1437.1009511139432</v>
      </c>
      <c r="BI28" s="279">
        <f t="shared" si="22"/>
        <v>76674.386087883162</v>
      </c>
      <c r="BJ28" s="279">
        <f>SUM(BJ20:BJ27)</f>
        <v>4416727.2827797867</v>
      </c>
      <c r="BK28" s="279">
        <f t="shared" si="22"/>
        <v>0</v>
      </c>
      <c r="BL28" s="292">
        <f t="shared" si="22"/>
        <v>0</v>
      </c>
    </row>
    <row r="29" spans="1:64" ht="14.85" customHeight="1" x14ac:dyDescent="0.25">
      <c r="A29" s="1528" t="s">
        <v>53</v>
      </c>
      <c r="B29" s="124">
        <v>3.1</v>
      </c>
      <c r="C29" s="131" t="s">
        <v>33</v>
      </c>
      <c r="D29" s="272">
        <f t="shared" ref="D29:D35" si="23">SUM(E29:O29)</f>
        <v>1740965.4500000002</v>
      </c>
      <c r="E29" s="251">
        <v>1109402.68</v>
      </c>
      <c r="F29" s="251">
        <v>72760.489999999991</v>
      </c>
      <c r="G29" s="251">
        <v>435062.16000000003</v>
      </c>
      <c r="H29" s="251">
        <v>61403.840000000011</v>
      </c>
      <c r="I29" s="251">
        <v>1172.25</v>
      </c>
      <c r="J29" s="251">
        <v>23778.42</v>
      </c>
      <c r="K29" s="251">
        <v>116.74</v>
      </c>
      <c r="L29" s="251">
        <v>5347.8600000000006</v>
      </c>
      <c r="M29" s="251">
        <v>31921.010000000006</v>
      </c>
      <c r="N29" s="251">
        <v>0</v>
      </c>
      <c r="O29" s="252">
        <v>0</v>
      </c>
      <c r="P29" s="272">
        <f t="shared" ref="P29:P35" si="24">SUM(Q29:AA29)</f>
        <v>1913145.4999999995</v>
      </c>
      <c r="Q29" s="251">
        <v>1271157.1999999997</v>
      </c>
      <c r="R29" s="251">
        <v>56261.599999999991</v>
      </c>
      <c r="S29" s="251">
        <v>470780.81000000006</v>
      </c>
      <c r="T29" s="251">
        <v>56829.169999999991</v>
      </c>
      <c r="U29" s="251">
        <v>371.15</v>
      </c>
      <c r="V29" s="251">
        <v>26989.149999999998</v>
      </c>
      <c r="W29" s="251">
        <v>0</v>
      </c>
      <c r="X29" s="251">
        <v>3079.66</v>
      </c>
      <c r="Y29" s="251">
        <v>27676.760000000002</v>
      </c>
      <c r="Z29" s="251">
        <v>0</v>
      </c>
      <c r="AA29" s="252">
        <v>0</v>
      </c>
      <c r="AB29" s="272">
        <f t="shared" ref="AB29:AB35" si="25">SUM(AC29:AM29)</f>
        <v>2068859.2699999998</v>
      </c>
      <c r="AC29" s="251">
        <v>1338087.49</v>
      </c>
      <c r="AD29" s="251">
        <v>73125.77</v>
      </c>
      <c r="AE29" s="251">
        <v>521111.02999999985</v>
      </c>
      <c r="AF29" s="251">
        <v>59128.930000000008</v>
      </c>
      <c r="AG29" s="251">
        <v>220.89</v>
      </c>
      <c r="AH29" s="251">
        <v>35493.090000000004</v>
      </c>
      <c r="AI29" s="251">
        <v>0</v>
      </c>
      <c r="AJ29" s="251">
        <v>3758.05</v>
      </c>
      <c r="AK29" s="251">
        <v>37934.019999999997</v>
      </c>
      <c r="AL29" s="251">
        <v>0</v>
      </c>
      <c r="AM29" s="252">
        <v>0</v>
      </c>
      <c r="AN29" s="275">
        <f t="shared" ref="AN29:AN35" si="26">SUM(AO29:AY29)</f>
        <v>2046377.5899999999</v>
      </c>
      <c r="AO29" s="251">
        <v>1340006.4999999998</v>
      </c>
      <c r="AP29" s="251">
        <v>72469.090000000011</v>
      </c>
      <c r="AQ29" s="251">
        <v>496947.82</v>
      </c>
      <c r="AR29" s="251">
        <v>55315.170000000013</v>
      </c>
      <c r="AS29" s="251">
        <v>651.8599999999999</v>
      </c>
      <c r="AT29" s="251">
        <v>32112.43</v>
      </c>
      <c r="AU29" s="251">
        <v>0</v>
      </c>
      <c r="AV29" s="249">
        <v>5690.8000000000011</v>
      </c>
      <c r="AW29" s="251">
        <v>43183.92</v>
      </c>
      <c r="AX29" s="251">
        <v>0</v>
      </c>
      <c r="AY29" s="252">
        <v>0</v>
      </c>
      <c r="AZ29" s="854">
        <v>-44764.854567791073</v>
      </c>
      <c r="BA29" s="293">
        <f t="shared" ref="BA29:BA35" si="27">SUM(BB29:BL29)+AZ29</f>
        <v>7724582.9554322101</v>
      </c>
      <c r="BB29" s="270">
        <f t="shared" ref="BB29:BL35" si="28">E29+Q29+AC29+AO29</f>
        <v>5058653.87</v>
      </c>
      <c r="BC29" s="270">
        <f t="shared" si="28"/>
        <v>274616.95</v>
      </c>
      <c r="BD29" s="270">
        <f t="shared" si="28"/>
        <v>1923901.82</v>
      </c>
      <c r="BE29" s="270">
        <f t="shared" si="28"/>
        <v>232677.11000000002</v>
      </c>
      <c r="BF29" s="270">
        <f t="shared" si="28"/>
        <v>2416.1499999999996</v>
      </c>
      <c r="BG29" s="270">
        <f t="shared" si="28"/>
        <v>118373.09</v>
      </c>
      <c r="BH29" s="270">
        <f t="shared" si="28"/>
        <v>116.74</v>
      </c>
      <c r="BI29" s="270">
        <f t="shared" si="28"/>
        <v>17876.370000000003</v>
      </c>
      <c r="BJ29" s="270">
        <f t="shared" si="28"/>
        <v>140715.71000000002</v>
      </c>
      <c r="BK29" s="270">
        <f t="shared" si="28"/>
        <v>0</v>
      </c>
      <c r="BL29" s="294">
        <f t="shared" si="28"/>
        <v>0</v>
      </c>
    </row>
    <row r="30" spans="1:64" x14ac:dyDescent="0.25">
      <c r="A30" s="1529"/>
      <c r="B30" s="126">
        <v>3.2</v>
      </c>
      <c r="C30" s="131" t="s">
        <v>34</v>
      </c>
      <c r="D30" s="273">
        <f t="shared" si="23"/>
        <v>3618761.9900000007</v>
      </c>
      <c r="E30" s="253">
        <v>1766910.4</v>
      </c>
      <c r="F30" s="253">
        <v>108769.90999999999</v>
      </c>
      <c r="G30" s="253">
        <v>1223354.8000000003</v>
      </c>
      <c r="H30" s="253">
        <v>145925.78999999998</v>
      </c>
      <c r="I30" s="253">
        <v>688.64</v>
      </c>
      <c r="J30" s="253">
        <v>41562.859999999986</v>
      </c>
      <c r="K30" s="253">
        <v>43.74</v>
      </c>
      <c r="L30" s="253">
        <v>8705.56</v>
      </c>
      <c r="M30" s="253">
        <v>322800.29000000004</v>
      </c>
      <c r="N30" s="253">
        <v>0</v>
      </c>
      <c r="O30" s="254">
        <v>0</v>
      </c>
      <c r="P30" s="273">
        <f t="shared" si="24"/>
        <v>3904641.5299999993</v>
      </c>
      <c r="Q30" s="253">
        <v>2062166.0299999993</v>
      </c>
      <c r="R30" s="253">
        <v>119650.43000000004</v>
      </c>
      <c r="S30" s="253">
        <v>1258050.0100000002</v>
      </c>
      <c r="T30" s="253">
        <v>165717.84</v>
      </c>
      <c r="U30" s="253">
        <v>825.31999999999994</v>
      </c>
      <c r="V30" s="253">
        <v>41746.509999999995</v>
      </c>
      <c r="W30" s="253">
        <v>0</v>
      </c>
      <c r="X30" s="253">
        <v>7021.67</v>
      </c>
      <c r="Y30" s="253">
        <v>249463.72</v>
      </c>
      <c r="Z30" s="253">
        <v>0</v>
      </c>
      <c r="AA30" s="254">
        <v>0</v>
      </c>
      <c r="AB30" s="273">
        <f t="shared" si="25"/>
        <v>3825216.63</v>
      </c>
      <c r="AC30" s="253">
        <v>2114313.79</v>
      </c>
      <c r="AD30" s="253">
        <v>103876.72000000002</v>
      </c>
      <c r="AE30" s="253">
        <v>1106835.4499999997</v>
      </c>
      <c r="AF30" s="253">
        <v>144069.10999999999</v>
      </c>
      <c r="AG30" s="253">
        <v>1241.29</v>
      </c>
      <c r="AH30" s="253">
        <v>42923.340000000004</v>
      </c>
      <c r="AI30" s="253">
        <v>132.72</v>
      </c>
      <c r="AJ30" s="253">
        <v>6208.52</v>
      </c>
      <c r="AK30" s="253">
        <v>305615.69000000006</v>
      </c>
      <c r="AL30" s="253">
        <v>0</v>
      </c>
      <c r="AM30" s="254">
        <v>0</v>
      </c>
      <c r="AN30" s="288">
        <f t="shared" si="26"/>
        <v>4054127.3900000011</v>
      </c>
      <c r="AO30" s="253">
        <v>2210437.6500000008</v>
      </c>
      <c r="AP30" s="253">
        <v>149980.51999999999</v>
      </c>
      <c r="AQ30" s="253">
        <v>1203484.28</v>
      </c>
      <c r="AR30" s="253">
        <v>136001.95000000001</v>
      </c>
      <c r="AS30" s="253">
        <v>1008.79</v>
      </c>
      <c r="AT30" s="253">
        <v>51229.320000000014</v>
      </c>
      <c r="AU30" s="253">
        <v>10.65</v>
      </c>
      <c r="AV30" s="253">
        <v>10144.260000000002</v>
      </c>
      <c r="AW30" s="253">
        <v>291829.97000000003</v>
      </c>
      <c r="AX30" s="253">
        <v>0</v>
      </c>
      <c r="AY30" s="254">
        <v>0</v>
      </c>
      <c r="AZ30" s="525">
        <v>242899.7883836542</v>
      </c>
      <c r="BA30" s="295">
        <f t="shared" si="27"/>
        <v>15645647.328383649</v>
      </c>
      <c r="BB30" s="270">
        <f t="shared" si="28"/>
        <v>8153827.8699999992</v>
      </c>
      <c r="BC30" s="270">
        <f t="shared" si="28"/>
        <v>482277.58000000007</v>
      </c>
      <c r="BD30" s="270">
        <f t="shared" si="28"/>
        <v>4791724.54</v>
      </c>
      <c r="BE30" s="270">
        <f t="shared" si="28"/>
        <v>591714.68999999994</v>
      </c>
      <c r="BF30" s="270">
        <f t="shared" si="28"/>
        <v>3764.04</v>
      </c>
      <c r="BG30" s="270">
        <f t="shared" si="28"/>
        <v>177462.03</v>
      </c>
      <c r="BH30" s="270">
        <f t="shared" si="28"/>
        <v>187.11</v>
      </c>
      <c r="BI30" s="270">
        <f t="shared" si="28"/>
        <v>32080.010000000002</v>
      </c>
      <c r="BJ30" s="270">
        <f t="shared" si="28"/>
        <v>1169709.6700000002</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73">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525"/>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73">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1107632.1238181426</v>
      </c>
      <c r="E33" s="253">
        <v>599521.41945638228</v>
      </c>
      <c r="F33" s="253">
        <v>65451.548358464068</v>
      </c>
      <c r="G33" s="253">
        <v>347803.62257401866</v>
      </c>
      <c r="H33" s="253">
        <v>38569.662425523471</v>
      </c>
      <c r="I33" s="253">
        <v>0</v>
      </c>
      <c r="J33" s="253">
        <v>25590.079057444596</v>
      </c>
      <c r="K33" s="253">
        <v>0</v>
      </c>
      <c r="L33" s="253">
        <v>16055.314024021731</v>
      </c>
      <c r="M33" s="253">
        <v>14640.477922288015</v>
      </c>
      <c r="N33" s="253">
        <v>0</v>
      </c>
      <c r="O33" s="254">
        <v>0</v>
      </c>
      <c r="P33" s="273">
        <f t="shared" si="24"/>
        <v>954076.87383479648</v>
      </c>
      <c r="Q33" s="253">
        <v>525044.50786728167</v>
      </c>
      <c r="R33" s="253">
        <v>54058.762400038497</v>
      </c>
      <c r="S33" s="253">
        <v>299946.29770485498</v>
      </c>
      <c r="T33" s="253">
        <v>29424.389660780449</v>
      </c>
      <c r="U33" s="253">
        <v>0</v>
      </c>
      <c r="V33" s="253">
        <v>21066.298909960755</v>
      </c>
      <c r="W33" s="253">
        <v>0</v>
      </c>
      <c r="X33" s="253">
        <v>12757.085882830062</v>
      </c>
      <c r="Y33" s="253">
        <v>11779.53140904998</v>
      </c>
      <c r="Z33" s="253">
        <v>0</v>
      </c>
      <c r="AA33" s="254">
        <v>0</v>
      </c>
      <c r="AB33" s="273">
        <f t="shared" si="25"/>
        <v>994376.59784515901</v>
      </c>
      <c r="AC33" s="253">
        <v>553044.67801259819</v>
      </c>
      <c r="AD33" s="253">
        <v>52185.183463899273</v>
      </c>
      <c r="AE33" s="253">
        <v>308429.71038767288</v>
      </c>
      <c r="AF33" s="253">
        <v>32917.566150977065</v>
      </c>
      <c r="AG33" s="253">
        <v>0</v>
      </c>
      <c r="AH33" s="253">
        <v>24146.11888320174</v>
      </c>
      <c r="AI33" s="253">
        <v>0</v>
      </c>
      <c r="AJ33" s="253">
        <v>11629.559298848186</v>
      </c>
      <c r="AK33" s="253">
        <v>12023.781647961683</v>
      </c>
      <c r="AL33" s="253">
        <v>0</v>
      </c>
      <c r="AM33" s="254">
        <v>0</v>
      </c>
      <c r="AN33" s="288">
        <f t="shared" si="26"/>
        <v>544490.0223945484</v>
      </c>
      <c r="AO33" s="253">
        <v>314416.61386098806</v>
      </c>
      <c r="AP33" s="253">
        <v>26804.668955366269</v>
      </c>
      <c r="AQ33" s="253">
        <v>160989.48764156728</v>
      </c>
      <c r="AR33" s="253">
        <v>16308.864846337308</v>
      </c>
      <c r="AS33" s="253">
        <v>0</v>
      </c>
      <c r="AT33" s="253">
        <v>13483.071432367971</v>
      </c>
      <c r="AU33" s="253">
        <v>0</v>
      </c>
      <c r="AV33" s="253">
        <v>6082.1839195911407</v>
      </c>
      <c r="AW33" s="253">
        <v>6405.131738330494</v>
      </c>
      <c r="AX33" s="253">
        <v>0</v>
      </c>
      <c r="AY33" s="254">
        <v>0</v>
      </c>
      <c r="AZ33" s="525">
        <v>0</v>
      </c>
      <c r="BA33" s="295">
        <f t="shared" si="27"/>
        <v>3600575.6178926472</v>
      </c>
      <c r="BB33" s="270">
        <f t="shared" si="28"/>
        <v>1992027.2191972504</v>
      </c>
      <c r="BC33" s="270">
        <f t="shared" si="28"/>
        <v>198500.16317776812</v>
      </c>
      <c r="BD33" s="270">
        <f t="shared" si="28"/>
        <v>1117169.1183081139</v>
      </c>
      <c r="BE33" s="270">
        <f t="shared" si="28"/>
        <v>117220.4830836183</v>
      </c>
      <c r="BF33" s="270">
        <f t="shared" si="28"/>
        <v>0</v>
      </c>
      <c r="BG33" s="270">
        <f t="shared" si="28"/>
        <v>84285.568282975059</v>
      </c>
      <c r="BH33" s="270">
        <f t="shared" si="28"/>
        <v>0</v>
      </c>
      <c r="BI33" s="270">
        <f t="shared" si="28"/>
        <v>46524.143125291121</v>
      </c>
      <c r="BJ33" s="270">
        <f t="shared" si="28"/>
        <v>44848.922717630172</v>
      </c>
      <c r="BK33" s="270">
        <f t="shared" si="28"/>
        <v>0</v>
      </c>
      <c r="BL33" s="290">
        <f t="shared" si="28"/>
        <v>0</v>
      </c>
    </row>
    <row r="34" spans="1:64" s="255" customFormat="1" x14ac:dyDescent="0.25">
      <c r="A34" s="1529"/>
      <c r="B34" s="126" t="s">
        <v>42</v>
      </c>
      <c r="C34" s="131" t="s">
        <v>155</v>
      </c>
      <c r="D34" s="273">
        <f t="shared" si="23"/>
        <v>81224.360278138411</v>
      </c>
      <c r="E34" s="253">
        <v>44387.531277620248</v>
      </c>
      <c r="F34" s="253">
        <v>2771.1146936251071</v>
      </c>
      <c r="G34" s="253">
        <v>25237.870569111892</v>
      </c>
      <c r="H34" s="253">
        <v>3149.1838960351042</v>
      </c>
      <c r="I34" s="253">
        <v>2.4311062721393926</v>
      </c>
      <c r="J34" s="253">
        <v>116.37289723311257</v>
      </c>
      <c r="K34" s="253">
        <v>0.11952571697464875</v>
      </c>
      <c r="L34" s="253">
        <v>211.13099275703598</v>
      </c>
      <c r="M34" s="253">
        <v>5348.6053197667934</v>
      </c>
      <c r="N34" s="253">
        <v>0</v>
      </c>
      <c r="O34" s="254">
        <v>0</v>
      </c>
      <c r="P34" s="273">
        <f t="shared" si="24"/>
        <v>107508.06735673483</v>
      </c>
      <c r="Q34" s="253">
        <v>62023.066051678979</v>
      </c>
      <c r="R34" s="253">
        <v>3358.6958954738193</v>
      </c>
      <c r="S34" s="253">
        <v>31971.78547494566</v>
      </c>
      <c r="T34" s="253">
        <v>4058.1349084218105</v>
      </c>
      <c r="U34" s="253">
        <v>8.8631063802649699</v>
      </c>
      <c r="V34" s="253">
        <v>424.26173622145171</v>
      </c>
      <c r="W34" s="253">
        <v>0.43575600000056819</v>
      </c>
      <c r="X34" s="253">
        <v>202.17757038744384</v>
      </c>
      <c r="Y34" s="253">
        <v>5460.646857225398</v>
      </c>
      <c r="Z34" s="253">
        <v>0</v>
      </c>
      <c r="AA34" s="254">
        <v>0</v>
      </c>
      <c r="AB34" s="273">
        <f t="shared" si="25"/>
        <v>187739.14428974502</v>
      </c>
      <c r="AC34" s="253">
        <v>108781.8811688048</v>
      </c>
      <c r="AD34" s="253">
        <v>5969.1816124493025</v>
      </c>
      <c r="AE34" s="253">
        <v>53688.552366617194</v>
      </c>
      <c r="AF34" s="253">
        <v>6633.0703930264626</v>
      </c>
      <c r="AG34" s="253">
        <v>30.473995876284526</v>
      </c>
      <c r="AH34" s="253">
        <v>1458.7380366849789</v>
      </c>
      <c r="AI34" s="253">
        <v>1.4982587342798608</v>
      </c>
      <c r="AJ34" s="253">
        <v>372.2905199700715</v>
      </c>
      <c r="AK34" s="253">
        <v>10803.457937581643</v>
      </c>
      <c r="AL34" s="253">
        <v>0</v>
      </c>
      <c r="AM34" s="254">
        <v>0</v>
      </c>
      <c r="AN34" s="288">
        <f t="shared" si="26"/>
        <v>492123.96465212718</v>
      </c>
      <c r="AO34" s="253">
        <v>282033.6044318449</v>
      </c>
      <c r="AP34" s="253">
        <v>16382.841264740757</v>
      </c>
      <c r="AQ34" s="253">
        <v>142115.31447101501</v>
      </c>
      <c r="AR34" s="253">
        <v>17238.909771066803</v>
      </c>
      <c r="AS34" s="253">
        <v>112.21312240412571</v>
      </c>
      <c r="AT34" s="253">
        <v>5371.4501547685795</v>
      </c>
      <c r="AU34" s="253">
        <v>5.5169755691157718</v>
      </c>
      <c r="AV34" s="253">
        <v>1094.9799807273373</v>
      </c>
      <c r="AW34" s="253">
        <v>27769.134479990586</v>
      </c>
      <c r="AX34" s="253">
        <v>0</v>
      </c>
      <c r="AY34" s="254">
        <v>0</v>
      </c>
      <c r="AZ34" s="525">
        <v>-2204816.2627712567</v>
      </c>
      <c r="BA34" s="295">
        <f t="shared" si="27"/>
        <v>-1336220.7261945114</v>
      </c>
      <c r="BB34" s="270">
        <f t="shared" si="28"/>
        <v>497226.08292994893</v>
      </c>
      <c r="BC34" s="270">
        <f t="shared" si="28"/>
        <v>28481.833466288987</v>
      </c>
      <c r="BD34" s="270">
        <f t="shared" si="28"/>
        <v>253013.52288168977</v>
      </c>
      <c r="BE34" s="270">
        <f t="shared" si="28"/>
        <v>31079.298968550182</v>
      </c>
      <c r="BF34" s="270">
        <f t="shared" si="28"/>
        <v>153.98133093281461</v>
      </c>
      <c r="BG34" s="270">
        <f t="shared" si="28"/>
        <v>7370.8228249081221</v>
      </c>
      <c r="BH34" s="270">
        <f t="shared" si="28"/>
        <v>7.5705160203708495</v>
      </c>
      <c r="BI34" s="270">
        <f t="shared" si="28"/>
        <v>1880.5790638418887</v>
      </c>
      <c r="BJ34" s="270">
        <f t="shared" si="28"/>
        <v>49381.84459456442</v>
      </c>
      <c r="BK34" s="270">
        <f t="shared" si="28"/>
        <v>0</v>
      </c>
      <c r="BL34" s="290">
        <f t="shared" si="28"/>
        <v>0</v>
      </c>
    </row>
    <row r="35" spans="1:64" x14ac:dyDescent="0.25">
      <c r="A35" s="1529"/>
      <c r="B35" s="126" t="s">
        <v>43</v>
      </c>
      <c r="C35" s="131" t="s">
        <v>914</v>
      </c>
      <c r="D35" s="273">
        <f t="shared" si="23"/>
        <v>201275.02701036533</v>
      </c>
      <c r="E35" s="253">
        <v>82422.365118145652</v>
      </c>
      <c r="F35" s="253">
        <v>4548.9379390085178</v>
      </c>
      <c r="G35" s="253">
        <v>62944.250662696671</v>
      </c>
      <c r="H35" s="253">
        <v>8471.1560769537646</v>
      </c>
      <c r="I35" s="253">
        <v>218.335751991937</v>
      </c>
      <c r="J35" s="253">
        <v>2700.3322163043104</v>
      </c>
      <c r="K35" s="253">
        <v>1.1867527143054484</v>
      </c>
      <c r="L35" s="253">
        <v>231.26601393619447</v>
      </c>
      <c r="M35" s="253">
        <v>39737.196478613965</v>
      </c>
      <c r="N35" s="253">
        <v>0</v>
      </c>
      <c r="O35" s="254">
        <v>0</v>
      </c>
      <c r="P35" s="273">
        <f t="shared" si="24"/>
        <v>188440.38247268682</v>
      </c>
      <c r="Q35" s="253">
        <v>77166.562776647654</v>
      </c>
      <c r="R35" s="253">
        <v>4258.8671719673221</v>
      </c>
      <c r="S35" s="253">
        <v>58930.503428646407</v>
      </c>
      <c r="T35" s="253">
        <v>7930.9783972593168</v>
      </c>
      <c r="U35" s="253">
        <v>204.41320129945132</v>
      </c>
      <c r="V35" s="253">
        <v>2528.1409383067548</v>
      </c>
      <c r="W35" s="253">
        <v>1.1110774083895727</v>
      </c>
      <c r="X35" s="253">
        <v>216.51894309186167</v>
      </c>
      <c r="Y35" s="253">
        <v>37203.28653805967</v>
      </c>
      <c r="Z35" s="253">
        <v>0</v>
      </c>
      <c r="AA35" s="254">
        <v>0</v>
      </c>
      <c r="AB35" s="273">
        <f t="shared" si="25"/>
        <v>374000.76696040132</v>
      </c>
      <c r="AC35" s="253">
        <v>153153.76292205995</v>
      </c>
      <c r="AD35" s="253">
        <v>8452.6446391028858</v>
      </c>
      <c r="AE35" s="253">
        <v>116960.35207777652</v>
      </c>
      <c r="AF35" s="253">
        <v>15740.74497408372</v>
      </c>
      <c r="AG35" s="253">
        <v>405.70228663119337</v>
      </c>
      <c r="AH35" s="253">
        <v>5017.6434451238856</v>
      </c>
      <c r="AI35" s="253">
        <v>2.2051738456342052</v>
      </c>
      <c r="AJ35" s="253">
        <v>429.72875407716288</v>
      </c>
      <c r="AK35" s="253">
        <v>73837.982687700394</v>
      </c>
      <c r="AL35" s="253">
        <v>0</v>
      </c>
      <c r="AM35" s="254">
        <v>0</v>
      </c>
      <c r="AN35" s="288">
        <f t="shared" si="26"/>
        <v>119488.156101815</v>
      </c>
      <c r="AO35" s="253">
        <v>48930.543325728118</v>
      </c>
      <c r="AP35" s="253">
        <v>2700.5049490105234</v>
      </c>
      <c r="AQ35" s="253">
        <v>37367.24103635941</v>
      </c>
      <c r="AR35" s="253">
        <v>5028.9538385393607</v>
      </c>
      <c r="AS35" s="253">
        <v>129.61636028137866</v>
      </c>
      <c r="AT35" s="253">
        <v>1603.0688068019149</v>
      </c>
      <c r="AU35" s="253">
        <v>0.70452303838905694</v>
      </c>
      <c r="AV35" s="253">
        <v>137.29248970777405</v>
      </c>
      <c r="AW35" s="253">
        <v>23590.230772348117</v>
      </c>
      <c r="AX35" s="253">
        <v>0</v>
      </c>
      <c r="AY35" s="254">
        <v>0</v>
      </c>
      <c r="AZ35" s="525">
        <v>0</v>
      </c>
      <c r="BA35" s="295">
        <f t="shared" si="27"/>
        <v>883204.33254526847</v>
      </c>
      <c r="BB35" s="270">
        <f t="shared" si="28"/>
        <v>361673.23414258135</v>
      </c>
      <c r="BC35" s="270">
        <f t="shared" si="28"/>
        <v>19960.954699089249</v>
      </c>
      <c r="BD35" s="270">
        <f t="shared" si="28"/>
        <v>276202.34720547899</v>
      </c>
      <c r="BE35" s="270">
        <f t="shared" si="28"/>
        <v>37171.833286836161</v>
      </c>
      <c r="BF35" s="270">
        <f t="shared" si="28"/>
        <v>958.0676002039603</v>
      </c>
      <c r="BG35" s="270">
        <f t="shared" si="28"/>
        <v>11849.185406536866</v>
      </c>
      <c r="BH35" s="270">
        <f t="shared" si="28"/>
        <v>5.2075270067182835</v>
      </c>
      <c r="BI35" s="270">
        <f t="shared" si="28"/>
        <v>1014.8062008129931</v>
      </c>
      <c r="BJ35" s="270">
        <f t="shared" si="28"/>
        <v>174368.69647672214</v>
      </c>
      <c r="BK35" s="270">
        <f t="shared" si="28"/>
        <v>0</v>
      </c>
      <c r="BL35" s="290">
        <f t="shared" si="28"/>
        <v>0</v>
      </c>
    </row>
    <row r="36" spans="1:64" s="209" customFormat="1" x14ac:dyDescent="0.25">
      <c r="A36" s="1529"/>
      <c r="B36" s="128" t="s">
        <v>453</v>
      </c>
      <c r="C36" s="309" t="s">
        <v>2</v>
      </c>
      <c r="D36" s="274">
        <f t="shared" ref="D36:BL36" si="29">SUM(D29:D35)</f>
        <v>6749858.951106647</v>
      </c>
      <c r="E36" s="279">
        <f t="shared" si="29"/>
        <v>3602644.3958521481</v>
      </c>
      <c r="F36" s="279">
        <f t="shared" si="29"/>
        <v>254302.00099109765</v>
      </c>
      <c r="G36" s="279">
        <f t="shared" si="29"/>
        <v>2094402.7038058278</v>
      </c>
      <c r="H36" s="279">
        <f t="shared" si="29"/>
        <v>257519.63239851236</v>
      </c>
      <c r="I36" s="279">
        <f t="shared" si="29"/>
        <v>2081.6568582640762</v>
      </c>
      <c r="J36" s="279">
        <f t="shared" si="29"/>
        <v>93748.064170982005</v>
      </c>
      <c r="K36" s="279">
        <f t="shared" si="29"/>
        <v>161.78627843128007</v>
      </c>
      <c r="L36" s="279">
        <f t="shared" si="29"/>
        <v>30551.131030714962</v>
      </c>
      <c r="M36" s="279">
        <f>SUM(M29:M35)</f>
        <v>414447.57972066879</v>
      </c>
      <c r="N36" s="279">
        <f t="shared" si="29"/>
        <v>0</v>
      </c>
      <c r="O36" s="280">
        <f t="shared" si="29"/>
        <v>0</v>
      </c>
      <c r="P36" s="274">
        <f t="shared" si="29"/>
        <v>7067812.3536642166</v>
      </c>
      <c r="Q36" s="279">
        <f t="shared" si="29"/>
        <v>3997557.3666956075</v>
      </c>
      <c r="R36" s="279">
        <f t="shared" si="29"/>
        <v>237588.35546747965</v>
      </c>
      <c r="S36" s="279">
        <f t="shared" si="29"/>
        <v>2119679.4066084474</v>
      </c>
      <c r="T36" s="279">
        <f t="shared" si="29"/>
        <v>263960.5129664616</v>
      </c>
      <c r="U36" s="279">
        <f t="shared" si="29"/>
        <v>1409.7463076797162</v>
      </c>
      <c r="V36" s="279">
        <f t="shared" si="29"/>
        <v>92754.361584488943</v>
      </c>
      <c r="W36" s="279">
        <f t="shared" si="29"/>
        <v>1.5468334083901409</v>
      </c>
      <c r="X36" s="279">
        <f t="shared" si="29"/>
        <v>23277.112396309371</v>
      </c>
      <c r="Y36" s="279">
        <f>SUM(Y29:Y35)</f>
        <v>331583.94480433501</v>
      </c>
      <c r="Z36" s="279">
        <f t="shared" si="29"/>
        <v>0</v>
      </c>
      <c r="AA36" s="280">
        <f t="shared" si="29"/>
        <v>0</v>
      </c>
      <c r="AB36" s="274">
        <f t="shared" si="29"/>
        <v>7450192.4090953041</v>
      </c>
      <c r="AC36" s="279">
        <f t="shared" si="29"/>
        <v>4267381.6021034634</v>
      </c>
      <c r="AD36" s="279">
        <f t="shared" si="29"/>
        <v>243609.49971545147</v>
      </c>
      <c r="AE36" s="279">
        <f t="shared" si="29"/>
        <v>2107025.094832066</v>
      </c>
      <c r="AF36" s="279">
        <f t="shared" si="29"/>
        <v>258489.42151808724</v>
      </c>
      <c r="AG36" s="279">
        <f t="shared" si="29"/>
        <v>1898.3562825074778</v>
      </c>
      <c r="AH36" s="279">
        <f t="shared" si="29"/>
        <v>109038.93036501062</v>
      </c>
      <c r="AI36" s="279">
        <f t="shared" si="29"/>
        <v>136.42343257991405</v>
      </c>
      <c r="AJ36" s="279">
        <f t="shared" si="29"/>
        <v>22398.148572895421</v>
      </c>
      <c r="AK36" s="279">
        <f>SUM(AK29:AK35)</f>
        <v>440214.93227324379</v>
      </c>
      <c r="AL36" s="279">
        <f t="shared" si="29"/>
        <v>0</v>
      </c>
      <c r="AM36" s="280">
        <f t="shared" si="29"/>
        <v>0</v>
      </c>
      <c r="AN36" s="276">
        <f t="shared" si="29"/>
        <v>7256607.1231484916</v>
      </c>
      <c r="AO36" s="279">
        <f t="shared" si="29"/>
        <v>4195824.9116185615</v>
      </c>
      <c r="AP36" s="279">
        <f t="shared" si="29"/>
        <v>268337.62516911753</v>
      </c>
      <c r="AQ36" s="279">
        <f t="shared" si="29"/>
        <v>2040904.1431489419</v>
      </c>
      <c r="AR36" s="279">
        <f t="shared" si="29"/>
        <v>229893.84845594349</v>
      </c>
      <c r="AS36" s="279">
        <f t="shared" si="29"/>
        <v>1902.4794826855041</v>
      </c>
      <c r="AT36" s="279">
        <f t="shared" si="29"/>
        <v>103799.34039393847</v>
      </c>
      <c r="AU36" s="279">
        <f t="shared" si="29"/>
        <v>16.871498607504826</v>
      </c>
      <c r="AV36" s="279">
        <f t="shared" si="29"/>
        <v>23149.516390026256</v>
      </c>
      <c r="AW36" s="279">
        <f>SUM(AW29:AW35)</f>
        <v>392778.38699066918</v>
      </c>
      <c r="AX36" s="279">
        <f t="shared" si="29"/>
        <v>0</v>
      </c>
      <c r="AY36" s="280">
        <f t="shared" si="29"/>
        <v>0</v>
      </c>
      <c r="AZ36" s="292">
        <f t="shared" si="29"/>
        <v>-2006681.3289553935</v>
      </c>
      <c r="BA36" s="296">
        <f t="shared" si="29"/>
        <v>26517789.508059263</v>
      </c>
      <c r="BB36" s="279">
        <f t="shared" si="29"/>
        <v>16063408.276269779</v>
      </c>
      <c r="BC36" s="279">
        <f t="shared" si="29"/>
        <v>1003837.4813431464</v>
      </c>
      <c r="BD36" s="279">
        <f t="shared" si="29"/>
        <v>8362011.3483952824</v>
      </c>
      <c r="BE36" s="279">
        <f t="shared" si="29"/>
        <v>1009863.4153390046</v>
      </c>
      <c r="BF36" s="279">
        <f t="shared" si="29"/>
        <v>7292.2389311367742</v>
      </c>
      <c r="BG36" s="279">
        <f t="shared" si="29"/>
        <v>399340.69651442004</v>
      </c>
      <c r="BH36" s="279">
        <f t="shared" si="29"/>
        <v>316.62804302708918</v>
      </c>
      <c r="BI36" s="279">
        <f t="shared" si="29"/>
        <v>99375.908389946009</v>
      </c>
      <c r="BJ36" s="279">
        <f>SUM(BJ29:BJ35)</f>
        <v>1579024.8437889169</v>
      </c>
      <c r="BK36" s="279">
        <f t="shared" si="29"/>
        <v>0</v>
      </c>
      <c r="BL36" s="292">
        <f t="shared" si="29"/>
        <v>0</v>
      </c>
    </row>
    <row r="37" spans="1:64" ht="16.5" customHeight="1" x14ac:dyDescent="0.25">
      <c r="A37" s="1525" t="s">
        <v>915</v>
      </c>
      <c r="B37" s="124" t="s">
        <v>916</v>
      </c>
      <c r="C37" s="310" t="s">
        <v>915</v>
      </c>
      <c r="D37" s="275">
        <f>SUM(E37:O37)</f>
        <v>0</v>
      </c>
      <c r="E37" s="251">
        <v>0</v>
      </c>
      <c r="F37" s="251">
        <v>0</v>
      </c>
      <c r="G37" s="251">
        <v>0</v>
      </c>
      <c r="H37" s="251">
        <v>0</v>
      </c>
      <c r="I37" s="251">
        <v>0</v>
      </c>
      <c r="J37" s="251">
        <v>0</v>
      </c>
      <c r="K37" s="251">
        <v>0</v>
      </c>
      <c r="L37" s="251">
        <v>0</v>
      </c>
      <c r="M37" s="251">
        <v>0</v>
      </c>
      <c r="N37" s="251">
        <v>0</v>
      </c>
      <c r="O37" s="252">
        <v>0</v>
      </c>
      <c r="P37" s="272">
        <f>SUM(Q37:AA37)</f>
        <v>0</v>
      </c>
      <c r="Q37" s="251">
        <v>0</v>
      </c>
      <c r="R37" s="251">
        <v>0</v>
      </c>
      <c r="S37" s="251">
        <v>0</v>
      </c>
      <c r="T37" s="251">
        <v>0</v>
      </c>
      <c r="U37" s="251">
        <v>0</v>
      </c>
      <c r="V37" s="251">
        <v>0</v>
      </c>
      <c r="W37" s="251">
        <v>0</v>
      </c>
      <c r="X37" s="251">
        <v>0</v>
      </c>
      <c r="Y37" s="251">
        <v>0</v>
      </c>
      <c r="Z37" s="251">
        <v>0</v>
      </c>
      <c r="AA37" s="252">
        <v>0</v>
      </c>
      <c r="AB37" s="275">
        <f>SUM(AC37:AM37)</f>
        <v>21451.81</v>
      </c>
      <c r="AC37" s="251">
        <v>11679.820000000002</v>
      </c>
      <c r="AD37" s="251">
        <v>0</v>
      </c>
      <c r="AE37" s="251">
        <v>4003</v>
      </c>
      <c r="AF37" s="251">
        <v>5768.9900000000007</v>
      </c>
      <c r="AG37" s="251">
        <v>0</v>
      </c>
      <c r="AH37" s="251">
        <v>0</v>
      </c>
      <c r="AI37" s="251">
        <v>0</v>
      </c>
      <c r="AJ37" s="251">
        <v>0</v>
      </c>
      <c r="AK37" s="251">
        <v>0</v>
      </c>
      <c r="AL37" s="251">
        <v>0</v>
      </c>
      <c r="AM37" s="252">
        <v>0</v>
      </c>
      <c r="AN37" s="275">
        <f>SUM(AO37:AY37)</f>
        <v>9654.24</v>
      </c>
      <c r="AO37" s="251">
        <v>0</v>
      </c>
      <c r="AP37" s="251">
        <v>9654.24</v>
      </c>
      <c r="AQ37" s="251">
        <v>0</v>
      </c>
      <c r="AR37" s="251">
        <v>0</v>
      </c>
      <c r="AS37" s="251">
        <v>0</v>
      </c>
      <c r="AT37" s="251">
        <v>0</v>
      </c>
      <c r="AU37" s="251">
        <v>0</v>
      </c>
      <c r="AV37" s="249">
        <v>0</v>
      </c>
      <c r="AW37" s="251">
        <v>0</v>
      </c>
      <c r="AX37" s="251">
        <v>0</v>
      </c>
      <c r="AY37" s="252">
        <v>0</v>
      </c>
      <c r="AZ37" s="854">
        <v>179.98060565240988</v>
      </c>
      <c r="BA37" s="293">
        <f>SUM(BB37:BL37)+AZ37</f>
        <v>31286.030605652413</v>
      </c>
      <c r="BB37" s="272">
        <f t="shared" ref="BB37:BL39" si="30">E37+Q37+AC37+AO37</f>
        <v>11679.820000000002</v>
      </c>
      <c r="BC37" s="272">
        <f t="shared" si="30"/>
        <v>9654.24</v>
      </c>
      <c r="BD37" s="272">
        <f t="shared" si="30"/>
        <v>4003</v>
      </c>
      <c r="BE37" s="272">
        <f t="shared" si="30"/>
        <v>5768.9900000000007</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1241.8072228330198</v>
      </c>
      <c r="E38" s="253">
        <v>390.220041730503</v>
      </c>
      <c r="F38" s="253">
        <v>31.584401813074969</v>
      </c>
      <c r="G38" s="253">
        <v>476.95503731214137</v>
      </c>
      <c r="H38" s="253">
        <v>105.74418141463816</v>
      </c>
      <c r="I38" s="253">
        <v>0</v>
      </c>
      <c r="J38" s="253">
        <v>16.30245801406004</v>
      </c>
      <c r="K38" s="253">
        <v>0</v>
      </c>
      <c r="L38" s="253">
        <v>2.266172603544212</v>
      </c>
      <c r="M38" s="253">
        <v>218.73492994505801</v>
      </c>
      <c r="N38" s="253">
        <v>0</v>
      </c>
      <c r="O38" s="254">
        <v>0</v>
      </c>
      <c r="P38" s="273">
        <f>SUM(Q38:AA38)</f>
        <v>7455.3764332279679</v>
      </c>
      <c r="Q38" s="253">
        <v>2342.7447106111881</v>
      </c>
      <c r="R38" s="253">
        <v>189.62170665878378</v>
      </c>
      <c r="S38" s="253">
        <v>2863.4713017484582</v>
      </c>
      <c r="T38" s="253">
        <v>634.8510973153551</v>
      </c>
      <c r="U38" s="253">
        <v>0</v>
      </c>
      <c r="V38" s="253">
        <v>97.874258618364237</v>
      </c>
      <c r="W38" s="253">
        <v>0</v>
      </c>
      <c r="X38" s="253">
        <v>13.605308063474038</v>
      </c>
      <c r="Y38" s="253">
        <v>1313.2080502123442</v>
      </c>
      <c r="Z38" s="253">
        <v>0</v>
      </c>
      <c r="AA38" s="254">
        <v>0</v>
      </c>
      <c r="AB38" s="288">
        <f>SUM(AC38:AM38)</f>
        <v>19805.747147040332</v>
      </c>
      <c r="AC38" s="253">
        <v>6223.6709016638561</v>
      </c>
      <c r="AD38" s="253">
        <v>503.74378937269262</v>
      </c>
      <c r="AE38" s="253">
        <v>7607.0187834474218</v>
      </c>
      <c r="AF38" s="253">
        <v>1686.5278932676188</v>
      </c>
      <c r="AG38" s="253">
        <v>0</v>
      </c>
      <c r="AH38" s="253">
        <v>260.01005257893479</v>
      </c>
      <c r="AI38" s="253">
        <v>0</v>
      </c>
      <c r="AJ38" s="253">
        <v>36.143485681256976</v>
      </c>
      <c r="AK38" s="253">
        <v>3488.6322410285516</v>
      </c>
      <c r="AL38" s="253">
        <v>0</v>
      </c>
      <c r="AM38" s="254">
        <v>0</v>
      </c>
      <c r="AN38" s="288">
        <f>SUM(AO38:AY38)</f>
        <v>105436.23319620345</v>
      </c>
      <c r="AO38" s="253">
        <v>33131.818338007775</v>
      </c>
      <c r="AP38" s="253">
        <v>2681.6886660786899</v>
      </c>
      <c r="AQ38" s="253">
        <v>40496.094412642095</v>
      </c>
      <c r="AR38" s="253">
        <v>8978.2600437287219</v>
      </c>
      <c r="AS38" s="253">
        <v>0</v>
      </c>
      <c r="AT38" s="253">
        <v>1384.1679555707326</v>
      </c>
      <c r="AU38" s="253">
        <v>0</v>
      </c>
      <c r="AV38" s="253">
        <v>192.41046331251994</v>
      </c>
      <c r="AW38" s="253">
        <v>18571.793316862902</v>
      </c>
      <c r="AX38" s="253">
        <v>0</v>
      </c>
      <c r="AY38" s="254">
        <v>0</v>
      </c>
      <c r="AZ38" s="525">
        <v>2119.329796419202</v>
      </c>
      <c r="BA38" s="295">
        <f>SUM(BB38:BL38)+AZ38</f>
        <v>136058.49379572395</v>
      </c>
      <c r="BB38" s="273">
        <f t="shared" si="30"/>
        <v>42088.453992013325</v>
      </c>
      <c r="BC38" s="273">
        <f t="shared" si="30"/>
        <v>3406.6385639232412</v>
      </c>
      <c r="BD38" s="273">
        <f t="shared" si="30"/>
        <v>51443.539535150114</v>
      </c>
      <c r="BE38" s="273">
        <f t="shared" si="30"/>
        <v>11405.383215726335</v>
      </c>
      <c r="BF38" s="273">
        <f t="shared" si="30"/>
        <v>0</v>
      </c>
      <c r="BG38" s="273">
        <f t="shared" si="30"/>
        <v>1758.3547247820916</v>
      </c>
      <c r="BH38" s="273">
        <f t="shared" si="30"/>
        <v>0</v>
      </c>
      <c r="BI38" s="273">
        <f t="shared" si="30"/>
        <v>244.42542966079515</v>
      </c>
      <c r="BJ38" s="273">
        <f t="shared" si="30"/>
        <v>23592.368538048857</v>
      </c>
      <c r="BK38" s="273">
        <f t="shared" si="30"/>
        <v>0</v>
      </c>
      <c r="BL38" s="299">
        <f t="shared" si="30"/>
        <v>0</v>
      </c>
    </row>
    <row r="39" spans="1:64" ht="16.5" customHeight="1" x14ac:dyDescent="0.25">
      <c r="A39" s="1526"/>
      <c r="B39" s="126" t="s">
        <v>918</v>
      </c>
      <c r="C39" s="311" t="s">
        <v>921</v>
      </c>
      <c r="D39" s="273">
        <f>SUM(E39:O39)</f>
        <v>162.96652901633502</v>
      </c>
      <c r="E39" s="253">
        <v>66.734989214183585</v>
      </c>
      <c r="F39" s="253">
        <v>3.6831426016540139</v>
      </c>
      <c r="G39" s="253">
        <v>50.964127067316511</v>
      </c>
      <c r="H39" s="253">
        <v>6.8588484280550821</v>
      </c>
      <c r="I39" s="253">
        <v>0.17678010129127913</v>
      </c>
      <c r="J39" s="253">
        <v>2.1863803722626658</v>
      </c>
      <c r="K39" s="253">
        <v>9.6087911910260667E-4</v>
      </c>
      <c r="L39" s="253">
        <v>0.18724935790809294</v>
      </c>
      <c r="M39" s="253">
        <v>32.174050994544665</v>
      </c>
      <c r="N39" s="253">
        <v>0</v>
      </c>
      <c r="O39" s="254">
        <v>0</v>
      </c>
      <c r="P39" s="273">
        <f>SUM(Q39:AA39)</f>
        <v>173.15410217455101</v>
      </c>
      <c r="Q39" s="253">
        <v>70.906812648946115</v>
      </c>
      <c r="R39" s="253">
        <v>3.9133879467133745</v>
      </c>
      <c r="S39" s="253">
        <v>54.15006209383268</v>
      </c>
      <c r="T39" s="253">
        <v>7.287617578160269</v>
      </c>
      <c r="U39" s="253">
        <v>0.18783120623713723</v>
      </c>
      <c r="V39" s="253">
        <v>2.3230581927240741</v>
      </c>
      <c r="W39" s="253">
        <v>1.0209468298230011E-3</v>
      </c>
      <c r="X39" s="253">
        <v>0.19895493048199531</v>
      </c>
      <c r="Y39" s="253">
        <v>34.18535663062557</v>
      </c>
      <c r="Z39" s="253">
        <v>0</v>
      </c>
      <c r="AA39" s="254">
        <v>0</v>
      </c>
      <c r="AB39" s="273">
        <f>SUM(AC39:AM39)</f>
        <v>174.86236180910379</v>
      </c>
      <c r="AC39" s="253">
        <v>71.606347019439312</v>
      </c>
      <c r="AD39" s="253">
        <v>3.9519956526802638</v>
      </c>
      <c r="AE39" s="253">
        <v>54.684281983062739</v>
      </c>
      <c r="AF39" s="253">
        <v>7.3595138993243996</v>
      </c>
      <c r="AG39" s="253">
        <v>0.18968426350632514</v>
      </c>
      <c r="AH39" s="253">
        <v>2.3459764285008227</v>
      </c>
      <c r="AI39" s="253">
        <v>1.0310190269959742E-3</v>
      </c>
      <c r="AJ39" s="253">
        <v>0.20091772935634733</v>
      </c>
      <c r="AK39" s="253">
        <v>34.522613814206579</v>
      </c>
      <c r="AL39" s="253">
        <v>0</v>
      </c>
      <c r="AM39" s="254">
        <v>0</v>
      </c>
      <c r="AN39" s="288">
        <f>SUM(AO39:AY39)</f>
        <v>185.83460209329019</v>
      </c>
      <c r="AO39" s="253">
        <v>76.09949258399395</v>
      </c>
      <c r="AP39" s="253">
        <v>4.1999749516823339</v>
      </c>
      <c r="AQ39" s="253">
        <v>58.115604055341485</v>
      </c>
      <c r="AR39" s="253">
        <v>7.8213077012767709</v>
      </c>
      <c r="AS39" s="253">
        <v>0.20158654651215821</v>
      </c>
      <c r="AT39" s="253">
        <v>2.4931814462544399</v>
      </c>
      <c r="AU39" s="253">
        <v>1.0957132721424387E-3</v>
      </c>
      <c r="AV39" s="253">
        <v>0.21352488838727496</v>
      </c>
      <c r="AW39" s="253">
        <v>36.688834206569638</v>
      </c>
      <c r="AX39" s="253">
        <v>0</v>
      </c>
      <c r="AY39" s="254">
        <v>0</v>
      </c>
      <c r="AZ39" s="525"/>
      <c r="BA39" s="295">
        <f>SUM(BB39:BL39)+AZ39</f>
        <v>696.81759509328003</v>
      </c>
      <c r="BB39" s="273">
        <f t="shared" si="30"/>
        <v>285.34764146656295</v>
      </c>
      <c r="BC39" s="273">
        <f t="shared" si="30"/>
        <v>15.748501152729986</v>
      </c>
      <c r="BD39" s="273">
        <f t="shared" si="30"/>
        <v>217.91407519955342</v>
      </c>
      <c r="BE39" s="273">
        <f t="shared" si="30"/>
        <v>29.327287606816526</v>
      </c>
      <c r="BF39" s="273">
        <f t="shared" si="30"/>
        <v>0.75588211754689971</v>
      </c>
      <c r="BG39" s="273">
        <f t="shared" si="30"/>
        <v>9.3485964397420016</v>
      </c>
      <c r="BH39" s="273">
        <f t="shared" si="30"/>
        <v>4.1085582480640207E-3</v>
      </c>
      <c r="BI39" s="273">
        <f t="shared" si="30"/>
        <v>0.80064690613371048</v>
      </c>
      <c r="BJ39" s="273">
        <f t="shared" si="30"/>
        <v>137.57085564594644</v>
      </c>
      <c r="BK39" s="273">
        <f t="shared" si="30"/>
        <v>0</v>
      </c>
      <c r="BL39" s="299">
        <f t="shared" si="30"/>
        <v>0</v>
      </c>
    </row>
    <row r="40" spans="1:64" s="209" customFormat="1" ht="16.5" customHeight="1" x14ac:dyDescent="0.25">
      <c r="A40" s="1527"/>
      <c r="B40" s="129" t="s">
        <v>919</v>
      </c>
      <c r="C40" s="312" t="s">
        <v>922</v>
      </c>
      <c r="D40" s="276">
        <f t="shared" ref="D40:O40" si="31">SUM(D37:D39)</f>
        <v>1404.7737518493548</v>
      </c>
      <c r="E40" s="274">
        <f t="shared" si="31"/>
        <v>456.9550309446866</v>
      </c>
      <c r="F40" s="274">
        <f t="shared" si="31"/>
        <v>35.267544414728981</v>
      </c>
      <c r="G40" s="274">
        <f t="shared" si="31"/>
        <v>527.91916437945792</v>
      </c>
      <c r="H40" s="274">
        <f t="shared" si="31"/>
        <v>112.60302984269325</v>
      </c>
      <c r="I40" s="274">
        <f t="shared" si="31"/>
        <v>0.17678010129127913</v>
      </c>
      <c r="J40" s="274">
        <f t="shared" si="31"/>
        <v>18.488838386322705</v>
      </c>
      <c r="K40" s="274">
        <f t="shared" si="31"/>
        <v>9.6087911910260667E-4</v>
      </c>
      <c r="L40" s="274">
        <f t="shared" si="31"/>
        <v>2.453421961452305</v>
      </c>
      <c r="M40" s="274">
        <f t="shared" si="31"/>
        <v>250.90898093960269</v>
      </c>
      <c r="N40" s="274">
        <f t="shared" si="31"/>
        <v>0</v>
      </c>
      <c r="O40" s="282">
        <f t="shared" si="31"/>
        <v>0</v>
      </c>
      <c r="P40" s="274">
        <f t="shared" ref="P40:BL40" si="32">SUM(P37:P39)</f>
        <v>7628.5305354025186</v>
      </c>
      <c r="Q40" s="274">
        <f t="shared" si="32"/>
        <v>2413.6515232601341</v>
      </c>
      <c r="R40" s="274">
        <f t="shared" si="32"/>
        <v>193.53509460549716</v>
      </c>
      <c r="S40" s="274">
        <f t="shared" si="32"/>
        <v>2917.621363842291</v>
      </c>
      <c r="T40" s="274">
        <f t="shared" si="32"/>
        <v>642.13871489351538</v>
      </c>
      <c r="U40" s="274">
        <f t="shared" si="32"/>
        <v>0.18783120623713723</v>
      </c>
      <c r="V40" s="274">
        <f>SUM(V37:V39)</f>
        <v>100.19731681108831</v>
      </c>
      <c r="W40" s="274">
        <f t="shared" si="32"/>
        <v>1.0209468298230011E-3</v>
      </c>
      <c r="X40" s="274">
        <f t="shared" si="32"/>
        <v>13.804262993956034</v>
      </c>
      <c r="Y40" s="274">
        <f>SUM(Y37:Y39)</f>
        <v>1347.3934068429699</v>
      </c>
      <c r="Z40" s="274">
        <f t="shared" si="32"/>
        <v>0</v>
      </c>
      <c r="AA40" s="282">
        <f t="shared" si="32"/>
        <v>0</v>
      </c>
      <c r="AB40" s="276">
        <f t="shared" si="32"/>
        <v>41432.419508849438</v>
      </c>
      <c r="AC40" s="274">
        <f t="shared" si="32"/>
        <v>17975.097248683294</v>
      </c>
      <c r="AD40" s="274">
        <f t="shared" si="32"/>
        <v>507.69578502537286</v>
      </c>
      <c r="AE40" s="274">
        <f t="shared" si="32"/>
        <v>11664.703065430485</v>
      </c>
      <c r="AF40" s="274">
        <f t="shared" si="32"/>
        <v>7462.8774071669432</v>
      </c>
      <c r="AG40" s="274">
        <f t="shared" si="32"/>
        <v>0.18968426350632514</v>
      </c>
      <c r="AH40" s="274">
        <f t="shared" si="32"/>
        <v>262.35602900743561</v>
      </c>
      <c r="AI40" s="274">
        <f t="shared" si="32"/>
        <v>1.0310190269959742E-3</v>
      </c>
      <c r="AJ40" s="274">
        <f>SUM(AJ37:AJ39)</f>
        <v>36.344403410613324</v>
      </c>
      <c r="AK40" s="274">
        <f>SUM(AK37:AK39)</f>
        <v>3523.1548548427581</v>
      </c>
      <c r="AL40" s="274">
        <f t="shared" si="32"/>
        <v>0</v>
      </c>
      <c r="AM40" s="282">
        <f t="shared" si="32"/>
        <v>0</v>
      </c>
      <c r="AN40" s="276">
        <f t="shared" si="32"/>
        <v>115276.30779829675</v>
      </c>
      <c r="AO40" s="274">
        <f t="shared" si="32"/>
        <v>33207.917830591767</v>
      </c>
      <c r="AP40" s="274">
        <f t="shared" si="32"/>
        <v>12340.128641030371</v>
      </c>
      <c r="AQ40" s="274">
        <f t="shared" si="32"/>
        <v>40554.210016697434</v>
      </c>
      <c r="AR40" s="274">
        <f t="shared" si="32"/>
        <v>8986.0813514299989</v>
      </c>
      <c r="AS40" s="274">
        <f t="shared" si="32"/>
        <v>0.20158654651215821</v>
      </c>
      <c r="AT40" s="274">
        <f t="shared" si="32"/>
        <v>1386.6611370169871</v>
      </c>
      <c r="AU40" s="274">
        <f t="shared" si="32"/>
        <v>1.0957132721424387E-3</v>
      </c>
      <c r="AV40" s="274">
        <f t="shared" si="32"/>
        <v>192.62398820090721</v>
      </c>
      <c r="AW40" s="274">
        <f>SUM(AW37:AW39)</f>
        <v>18608.482151069471</v>
      </c>
      <c r="AX40" s="274">
        <f t="shared" si="32"/>
        <v>0</v>
      </c>
      <c r="AY40" s="282">
        <f t="shared" si="32"/>
        <v>0</v>
      </c>
      <c r="AZ40" s="298">
        <f t="shared" si="32"/>
        <v>2299.3104020716119</v>
      </c>
      <c r="BA40" s="296">
        <f t="shared" si="32"/>
        <v>168041.34199646965</v>
      </c>
      <c r="BB40" s="274">
        <f>SUM(BB37:BB39)</f>
        <v>54053.621633479888</v>
      </c>
      <c r="BC40" s="274">
        <f>SUM(BC37:BC39)</f>
        <v>13076.627065075971</v>
      </c>
      <c r="BD40" s="274">
        <f>SUM(BD37:BD39)</f>
        <v>55664.453610349665</v>
      </c>
      <c r="BE40" s="274">
        <f>SUM(BE37:BE39)</f>
        <v>17203.700503333152</v>
      </c>
      <c r="BF40" s="274">
        <f t="shared" si="32"/>
        <v>0.75588211754689971</v>
      </c>
      <c r="BG40" s="274">
        <f t="shared" si="32"/>
        <v>1767.7033212218337</v>
      </c>
      <c r="BH40" s="274">
        <f t="shared" si="32"/>
        <v>4.1085582480640207E-3</v>
      </c>
      <c r="BI40" s="274">
        <f t="shared" si="32"/>
        <v>245.22607656692887</v>
      </c>
      <c r="BJ40" s="274">
        <f>SUM(BJ37:BJ39)</f>
        <v>23729.939393694804</v>
      </c>
      <c r="BK40" s="274">
        <f t="shared" si="32"/>
        <v>0</v>
      </c>
      <c r="BL40" s="298">
        <f t="shared" si="32"/>
        <v>0</v>
      </c>
    </row>
    <row r="41" spans="1:64" ht="14.85" customHeight="1" x14ac:dyDescent="0.25">
      <c r="A41" s="1525" t="s">
        <v>303</v>
      </c>
      <c r="B41" s="124">
        <v>5.0999999999999996</v>
      </c>
      <c r="C41" s="310" t="s">
        <v>37</v>
      </c>
      <c r="D41" s="272">
        <f>SUM(E41:O41)</f>
        <v>1493513.6600000006</v>
      </c>
      <c r="E41" s="251">
        <v>727777.99000000022</v>
      </c>
      <c r="F41" s="251">
        <v>210666.25000000006</v>
      </c>
      <c r="G41" s="251">
        <v>270163.14</v>
      </c>
      <c r="H41" s="251">
        <v>209313.1</v>
      </c>
      <c r="I41" s="251">
        <v>460.09000000000003</v>
      </c>
      <c r="J41" s="251">
        <v>60223.450000000012</v>
      </c>
      <c r="K41" s="251">
        <v>0</v>
      </c>
      <c r="L41" s="251">
        <v>2492.58</v>
      </c>
      <c r="M41" s="251">
        <v>12417.060000000001</v>
      </c>
      <c r="N41" s="251">
        <v>0</v>
      </c>
      <c r="O41" s="252">
        <v>0</v>
      </c>
      <c r="P41" s="272">
        <f>SUM(Q41:AA41)</f>
        <v>1494192.6300000006</v>
      </c>
      <c r="Q41" s="251">
        <v>778367.79000000015</v>
      </c>
      <c r="R41" s="251">
        <v>217401.49999999997</v>
      </c>
      <c r="S41" s="251">
        <v>227277.93</v>
      </c>
      <c r="T41" s="251">
        <v>198260.16000000006</v>
      </c>
      <c r="U41" s="251">
        <v>806.52</v>
      </c>
      <c r="V41" s="251">
        <v>57304.62000000001</v>
      </c>
      <c r="W41" s="251">
        <v>0</v>
      </c>
      <c r="X41" s="251">
        <v>3928.5899999999997</v>
      </c>
      <c r="Y41" s="251">
        <v>10845.52</v>
      </c>
      <c r="Z41" s="251">
        <v>0</v>
      </c>
      <c r="AA41" s="252">
        <v>0</v>
      </c>
      <c r="AB41" s="272">
        <f>SUM(AC41:AM41)</f>
        <v>1598881.6099999999</v>
      </c>
      <c r="AC41" s="251">
        <v>828573.01000000024</v>
      </c>
      <c r="AD41" s="251">
        <v>256966.20000000004</v>
      </c>
      <c r="AE41" s="251">
        <v>254686.39</v>
      </c>
      <c r="AF41" s="251">
        <v>149186.43</v>
      </c>
      <c r="AG41" s="251">
        <v>206.64</v>
      </c>
      <c r="AH41" s="251">
        <v>85723.219999999987</v>
      </c>
      <c r="AI41" s="251">
        <v>0</v>
      </c>
      <c r="AJ41" s="251">
        <v>5392.06</v>
      </c>
      <c r="AK41" s="251">
        <v>18147.66</v>
      </c>
      <c r="AL41" s="251">
        <v>0</v>
      </c>
      <c r="AM41" s="252">
        <v>0</v>
      </c>
      <c r="AN41" s="275">
        <f>SUM(AO41:AY41)</f>
        <v>1543037.1099999996</v>
      </c>
      <c r="AO41" s="251">
        <v>752311.80999999994</v>
      </c>
      <c r="AP41" s="251">
        <v>270303.91000000003</v>
      </c>
      <c r="AQ41" s="251">
        <v>250159.85999999996</v>
      </c>
      <c r="AR41" s="251">
        <v>149336.6</v>
      </c>
      <c r="AS41" s="251">
        <v>839.92</v>
      </c>
      <c r="AT41" s="251">
        <v>94375.87</v>
      </c>
      <c r="AU41" s="251">
        <v>0</v>
      </c>
      <c r="AV41" s="249">
        <v>11531.22</v>
      </c>
      <c r="AW41" s="251">
        <v>14177.92</v>
      </c>
      <c r="AX41" s="251">
        <v>0</v>
      </c>
      <c r="AY41" s="252">
        <v>0</v>
      </c>
      <c r="AZ41" s="854">
        <v>55061.24959401587</v>
      </c>
      <c r="BA41" s="293">
        <f>SUM(BB41:BL41)+AZ41</f>
        <v>6184686.2595940176</v>
      </c>
      <c r="BB41" s="273">
        <f t="shared" ref="BB41:BL44" si="33">E41+Q41+AC41+AO41</f>
        <v>3087030.6000000006</v>
      </c>
      <c r="BC41" s="273">
        <f t="shared" si="33"/>
        <v>955337.8600000001</v>
      </c>
      <c r="BD41" s="273">
        <f t="shared" si="33"/>
        <v>1002287.32</v>
      </c>
      <c r="BE41" s="273">
        <f t="shared" si="33"/>
        <v>706096.29</v>
      </c>
      <c r="BF41" s="273">
        <f t="shared" si="33"/>
        <v>2313.17</v>
      </c>
      <c r="BG41" s="273">
        <f t="shared" si="33"/>
        <v>297627.16000000003</v>
      </c>
      <c r="BH41" s="273">
        <f t="shared" si="33"/>
        <v>0</v>
      </c>
      <c r="BI41" s="273">
        <f t="shared" si="33"/>
        <v>23344.449999999997</v>
      </c>
      <c r="BJ41" s="273">
        <f t="shared" si="33"/>
        <v>55588.160000000003</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20582.149781126427</v>
      </c>
      <c r="E43" s="253">
        <v>10449.73719361224</v>
      </c>
      <c r="F43" s="253">
        <v>3035.5082286452775</v>
      </c>
      <c r="G43" s="253">
        <v>3854.2772163292984</v>
      </c>
      <c r="H43" s="253">
        <v>2973.9837291064264</v>
      </c>
      <c r="I43" s="253">
        <v>0.39988949120395179</v>
      </c>
      <c r="J43" s="253">
        <v>51.452324550671655</v>
      </c>
      <c r="K43" s="253">
        <v>0</v>
      </c>
      <c r="L43" s="253">
        <v>37.997389494313481</v>
      </c>
      <c r="M43" s="253">
        <v>178.79380989699644</v>
      </c>
      <c r="N43" s="253">
        <v>0</v>
      </c>
      <c r="O43" s="254">
        <v>0</v>
      </c>
      <c r="P43" s="273">
        <f>SUM(Q43:AA43)</f>
        <v>23365.378694499854</v>
      </c>
      <c r="Q43" s="253">
        <v>12479.691313675081</v>
      </c>
      <c r="R43" s="253">
        <v>3558.6659166266154</v>
      </c>
      <c r="S43" s="253">
        <v>3723.1177089931484</v>
      </c>
      <c r="T43" s="253">
        <v>3115.8253222478784</v>
      </c>
      <c r="U43" s="253">
        <v>1.8142807480990881</v>
      </c>
      <c r="V43" s="253">
        <v>233.43689676911211</v>
      </c>
      <c r="W43" s="253">
        <v>0</v>
      </c>
      <c r="X43" s="253">
        <v>69.076843677226279</v>
      </c>
      <c r="Y43" s="253">
        <v>183.75041176269565</v>
      </c>
      <c r="Z43" s="253">
        <v>0</v>
      </c>
      <c r="AA43" s="254">
        <v>0</v>
      </c>
      <c r="AB43" s="273">
        <f>SUM(AC43:AM43)</f>
        <v>35450.099022182025</v>
      </c>
      <c r="AC43" s="253">
        <v>18695.417887765772</v>
      </c>
      <c r="AD43" s="253">
        <v>5792.578415989492</v>
      </c>
      <c r="AE43" s="253">
        <v>5888.8370425906469</v>
      </c>
      <c r="AF43" s="253">
        <v>3766.4636048151151</v>
      </c>
      <c r="AG43" s="253">
        <v>6.1621879353288929</v>
      </c>
      <c r="AH43" s="253">
        <v>792.86628072221333</v>
      </c>
      <c r="AI43" s="253">
        <v>0</v>
      </c>
      <c r="AJ43" s="253">
        <v>130.33474048477345</v>
      </c>
      <c r="AK43" s="253">
        <v>377.43886187868691</v>
      </c>
      <c r="AL43" s="253">
        <v>0</v>
      </c>
      <c r="AM43" s="254">
        <v>0</v>
      </c>
      <c r="AN43" s="288">
        <f>SUM(AO43:AY43)</f>
        <v>95256.36535808933</v>
      </c>
      <c r="AO43" s="253">
        <v>48248.236045354068</v>
      </c>
      <c r="AP43" s="253">
        <v>15376.186210379037</v>
      </c>
      <c r="AQ43" s="253">
        <v>15735.123807944012</v>
      </c>
      <c r="AR43" s="253">
        <v>10765.947105474364</v>
      </c>
      <c r="AS43" s="253">
        <v>29.463197805590088</v>
      </c>
      <c r="AT43" s="253">
        <v>3790.9223651508578</v>
      </c>
      <c r="AU43" s="253">
        <v>0</v>
      </c>
      <c r="AV43" s="253">
        <v>434.1915919158339</v>
      </c>
      <c r="AW43" s="253">
        <v>876.29503406558035</v>
      </c>
      <c r="AX43" s="253">
        <v>0</v>
      </c>
      <c r="AY43" s="254">
        <v>0</v>
      </c>
      <c r="AZ43" s="525">
        <v>-273862.29429291474</v>
      </c>
      <c r="BA43" s="295">
        <f>SUM(BB43:BL43)+AZ43</f>
        <v>-99208.301437017042</v>
      </c>
      <c r="BB43" s="273">
        <f t="shared" si="33"/>
        <v>89873.082440407161</v>
      </c>
      <c r="BC43" s="273">
        <f t="shared" si="33"/>
        <v>27762.938771640424</v>
      </c>
      <c r="BD43" s="273">
        <f t="shared" si="33"/>
        <v>29201.355775857104</v>
      </c>
      <c r="BE43" s="273">
        <f t="shared" si="33"/>
        <v>20622.219761643784</v>
      </c>
      <c r="BF43" s="273">
        <f t="shared" si="33"/>
        <v>37.839555980222016</v>
      </c>
      <c r="BG43" s="273">
        <f t="shared" si="33"/>
        <v>4868.677867192855</v>
      </c>
      <c r="BH43" s="273">
        <f t="shared" si="33"/>
        <v>0</v>
      </c>
      <c r="BI43" s="273">
        <f t="shared" si="33"/>
        <v>671.60056557214716</v>
      </c>
      <c r="BJ43" s="273">
        <f t="shared" si="33"/>
        <v>1616.2781176039593</v>
      </c>
      <c r="BK43" s="273">
        <f t="shared" si="33"/>
        <v>0</v>
      </c>
      <c r="BL43" s="299">
        <f t="shared" si="33"/>
        <v>0</v>
      </c>
    </row>
    <row r="44" spans="1:64" x14ac:dyDescent="0.25">
      <c r="A44" s="1526"/>
      <c r="B44" s="126" t="s">
        <v>82</v>
      </c>
      <c r="C44" s="131" t="s">
        <v>923</v>
      </c>
      <c r="D44" s="273">
        <f>SUM(E44:O44)</f>
        <v>11666.895027397073</v>
      </c>
      <c r="E44" s="253">
        <v>4777.6075155795561</v>
      </c>
      <c r="F44" s="253">
        <v>263.67891838774045</v>
      </c>
      <c r="G44" s="253">
        <v>3648.5597640587189</v>
      </c>
      <c r="H44" s="253">
        <v>491.03006060173925</v>
      </c>
      <c r="I44" s="253">
        <v>12.655818941147373</v>
      </c>
      <c r="J44" s="253">
        <v>156.52459708823417</v>
      </c>
      <c r="K44" s="253">
        <v>6.8790050842060926E-2</v>
      </c>
      <c r="L44" s="253">
        <v>13.40532080941755</v>
      </c>
      <c r="M44" s="253">
        <v>2303.3642418796776</v>
      </c>
      <c r="N44" s="253">
        <v>0</v>
      </c>
      <c r="O44" s="254">
        <v>0</v>
      </c>
      <c r="P44" s="273">
        <f>SUM(Q44:AA44)</f>
        <v>12396.230967349014</v>
      </c>
      <c r="Q44" s="253">
        <v>5076.2714582921772</v>
      </c>
      <c r="R44" s="253">
        <v>280.16235389789432</v>
      </c>
      <c r="S44" s="253">
        <v>3876.6432223174747</v>
      </c>
      <c r="T44" s="253">
        <v>521.72596297787709</v>
      </c>
      <c r="U44" s="253">
        <v>13.446975764074805</v>
      </c>
      <c r="V44" s="253">
        <v>166.30946391654365</v>
      </c>
      <c r="W44" s="253">
        <v>7.3090342931123264E-2</v>
      </c>
      <c r="X44" s="253">
        <v>14.243331456632156</v>
      </c>
      <c r="Y44" s="253">
        <v>2447.3551083834118</v>
      </c>
      <c r="Z44" s="253">
        <v>0</v>
      </c>
      <c r="AA44" s="254">
        <v>0</v>
      </c>
      <c r="AB44" s="273">
        <f>SUM(AC44:AM44)</f>
        <v>12518.526545196593</v>
      </c>
      <c r="AC44" s="253">
        <v>5126.3516441920829</v>
      </c>
      <c r="AD44" s="253">
        <v>282.92630828462092</v>
      </c>
      <c r="AE44" s="253">
        <v>3914.888421542219</v>
      </c>
      <c r="AF44" s="253">
        <v>526.87307408677157</v>
      </c>
      <c r="AG44" s="253">
        <v>13.579637512286938</v>
      </c>
      <c r="AH44" s="253">
        <v>167.95019746247112</v>
      </c>
      <c r="AI44" s="253">
        <v>7.3811419018474586E-2</v>
      </c>
      <c r="AJ44" s="253">
        <v>14.383849687984206</v>
      </c>
      <c r="AK44" s="253">
        <v>2471.499601009139</v>
      </c>
      <c r="AL44" s="253">
        <v>0</v>
      </c>
      <c r="AM44" s="254">
        <v>0</v>
      </c>
      <c r="AN44" s="288">
        <f>SUM(AO44:AY44)</f>
        <v>13304.03738833512</v>
      </c>
      <c r="AO44" s="253">
        <v>5448.0192771771317</v>
      </c>
      <c r="AP44" s="253">
        <v>300.67933074811504</v>
      </c>
      <c r="AQ44" s="253">
        <v>4160.5393209269268</v>
      </c>
      <c r="AR44" s="253">
        <v>559.93323585250971</v>
      </c>
      <c r="AS44" s="253">
        <v>14.431730805637425</v>
      </c>
      <c r="AT44" s="253">
        <v>178.48871417509881</v>
      </c>
      <c r="AU44" s="253">
        <v>7.8442928148333008E-2</v>
      </c>
      <c r="AV44" s="253">
        <v>15.286405580260652</v>
      </c>
      <c r="AW44" s="253">
        <v>2626.5809301412914</v>
      </c>
      <c r="AX44" s="253">
        <v>0</v>
      </c>
      <c r="AY44" s="254">
        <v>0</v>
      </c>
      <c r="AZ44" s="525"/>
      <c r="BA44" s="295">
        <f>SUM(BB44:BL44)+AZ44</f>
        <v>49885.689928277803</v>
      </c>
      <c r="BB44" s="270">
        <f t="shared" si="33"/>
        <v>20428.249895240948</v>
      </c>
      <c r="BC44" s="273">
        <f t="shared" si="33"/>
        <v>1127.4469113183707</v>
      </c>
      <c r="BD44" s="270">
        <f t="shared" si="33"/>
        <v>15600.630728845339</v>
      </c>
      <c r="BE44" s="273">
        <f t="shared" si="33"/>
        <v>2099.5623335188975</v>
      </c>
      <c r="BF44" s="270">
        <f t="shared" si="33"/>
        <v>54.114163023146546</v>
      </c>
      <c r="BG44" s="270">
        <f t="shared" si="33"/>
        <v>669.27297264234778</v>
      </c>
      <c r="BH44" s="270">
        <f t="shared" si="33"/>
        <v>0.29413474093999181</v>
      </c>
      <c r="BI44" s="270">
        <f t="shared" si="33"/>
        <v>57.318907534294567</v>
      </c>
      <c r="BJ44" s="270">
        <f t="shared" si="33"/>
        <v>9848.799881413519</v>
      </c>
      <c r="BK44" s="270">
        <f t="shared" si="33"/>
        <v>0</v>
      </c>
      <c r="BL44" s="290">
        <f t="shared" si="33"/>
        <v>0</v>
      </c>
    </row>
    <row r="45" spans="1:64" s="209" customFormat="1" ht="24" x14ac:dyDescent="0.25">
      <c r="A45" s="1527"/>
      <c r="B45" s="128" t="s">
        <v>217</v>
      </c>
      <c r="C45" s="312" t="s">
        <v>306</v>
      </c>
      <c r="D45" s="277">
        <f>SUM(D41:D44)</f>
        <v>1525762.7048085241</v>
      </c>
      <c r="E45" s="277">
        <f t="shared" ref="E45:BL45" si="34">SUM(E41:E44)</f>
        <v>743005.33470919204</v>
      </c>
      <c r="F45" s="277">
        <f t="shared" si="34"/>
        <v>213965.43714703308</v>
      </c>
      <c r="G45" s="277">
        <f t="shared" si="34"/>
        <v>277665.97698038805</v>
      </c>
      <c r="H45" s="277">
        <f t="shared" si="34"/>
        <v>212778.11378970818</v>
      </c>
      <c r="I45" s="277">
        <f>SUM(I41:I44)</f>
        <v>473.1457084323514</v>
      </c>
      <c r="J45" s="277">
        <f t="shared" si="34"/>
        <v>60431.426921638915</v>
      </c>
      <c r="K45" s="277">
        <f t="shared" si="34"/>
        <v>6.8790050842060926E-2</v>
      </c>
      <c r="L45" s="277">
        <f t="shared" si="34"/>
        <v>2543.982710303731</v>
      </c>
      <c r="M45" s="277">
        <f t="shared" si="34"/>
        <v>14899.218051776676</v>
      </c>
      <c r="N45" s="277">
        <f t="shared" si="34"/>
        <v>0</v>
      </c>
      <c r="O45" s="282">
        <f t="shared" si="34"/>
        <v>0</v>
      </c>
      <c r="P45" s="277">
        <f t="shared" si="34"/>
        <v>1529954.2396618493</v>
      </c>
      <c r="Q45" s="277">
        <f t="shared" si="34"/>
        <v>795923.75277196732</v>
      </c>
      <c r="R45" s="277">
        <f t="shared" si="34"/>
        <v>221240.32827052448</v>
      </c>
      <c r="S45" s="277">
        <f t="shared" si="34"/>
        <v>234877.69093131062</v>
      </c>
      <c r="T45" s="277">
        <f t="shared" si="34"/>
        <v>201897.71128522581</v>
      </c>
      <c r="U45" s="277">
        <f t="shared" si="34"/>
        <v>821.78125651217385</v>
      </c>
      <c r="V45" s="277">
        <f t="shared" si="34"/>
        <v>57704.366360685664</v>
      </c>
      <c r="W45" s="277">
        <f t="shared" si="34"/>
        <v>7.3090342931123264E-2</v>
      </c>
      <c r="X45" s="277">
        <f t="shared" si="34"/>
        <v>4011.910175133858</v>
      </c>
      <c r="Y45" s="277">
        <f>SUM(Y41:Y44)</f>
        <v>13476.625520146108</v>
      </c>
      <c r="Z45" s="277">
        <f t="shared" si="34"/>
        <v>0</v>
      </c>
      <c r="AA45" s="283">
        <f t="shared" si="34"/>
        <v>0</v>
      </c>
      <c r="AB45" s="277">
        <f t="shared" si="34"/>
        <v>1646850.2355673783</v>
      </c>
      <c r="AC45" s="277">
        <f t="shared" si="34"/>
        <v>852394.77953195816</v>
      </c>
      <c r="AD45" s="277">
        <f t="shared" si="34"/>
        <v>263041.70472427417</v>
      </c>
      <c r="AE45" s="277">
        <f t="shared" si="34"/>
        <v>264490.11546413292</v>
      </c>
      <c r="AF45" s="277">
        <f t="shared" si="34"/>
        <v>153479.76667890188</v>
      </c>
      <c r="AG45" s="277">
        <f t="shared" si="34"/>
        <v>226.38182544761582</v>
      </c>
      <c r="AH45" s="277">
        <f t="shared" si="34"/>
        <v>86684.036478184673</v>
      </c>
      <c r="AI45" s="277">
        <f t="shared" si="34"/>
        <v>7.3811419018474586E-2</v>
      </c>
      <c r="AJ45" s="277">
        <f t="shared" si="34"/>
        <v>5536.7785901727584</v>
      </c>
      <c r="AK45" s="277">
        <f t="shared" si="34"/>
        <v>20996.598462887825</v>
      </c>
      <c r="AL45" s="277">
        <f t="shared" si="34"/>
        <v>0</v>
      </c>
      <c r="AM45" s="283">
        <f t="shared" si="34"/>
        <v>0</v>
      </c>
      <c r="AN45" s="849">
        <f t="shared" si="34"/>
        <v>1651597.5127464242</v>
      </c>
      <c r="AO45" s="277">
        <f t="shared" si="34"/>
        <v>806008.06532253115</v>
      </c>
      <c r="AP45" s="277">
        <f t="shared" si="34"/>
        <v>285980.77554112719</v>
      </c>
      <c r="AQ45" s="277">
        <f t="shared" si="34"/>
        <v>270055.52312887093</v>
      </c>
      <c r="AR45" s="277">
        <f t="shared" si="34"/>
        <v>160662.48034132688</v>
      </c>
      <c r="AS45" s="277">
        <f t="shared" si="34"/>
        <v>883.81492861122751</v>
      </c>
      <c r="AT45" s="277">
        <f t="shared" si="34"/>
        <v>98345.281079325941</v>
      </c>
      <c r="AU45" s="277">
        <f t="shared" si="34"/>
        <v>7.8442928148333008E-2</v>
      </c>
      <c r="AV45" s="274">
        <f t="shared" si="34"/>
        <v>11980.697997496094</v>
      </c>
      <c r="AW45" s="277">
        <f>SUM(AW41:AW44)</f>
        <v>17680.795964206871</v>
      </c>
      <c r="AX45" s="277">
        <f t="shared" si="34"/>
        <v>0</v>
      </c>
      <c r="AY45" s="283">
        <f t="shared" si="34"/>
        <v>0</v>
      </c>
      <c r="AZ45" s="304">
        <f t="shared" si="34"/>
        <v>-218801.04469889886</v>
      </c>
      <c r="BA45" s="296">
        <f t="shared" si="34"/>
        <v>6135363.6480852785</v>
      </c>
      <c r="BB45" s="274">
        <f t="shared" si="34"/>
        <v>3197331.9323356487</v>
      </c>
      <c r="BC45" s="274">
        <f t="shared" si="34"/>
        <v>984228.24568295886</v>
      </c>
      <c r="BD45" s="274">
        <f t="shared" si="34"/>
        <v>1047089.3065047024</v>
      </c>
      <c r="BE45" s="274">
        <f t="shared" si="34"/>
        <v>728818.0720951627</v>
      </c>
      <c r="BF45" s="274">
        <f t="shared" si="34"/>
        <v>2405.1237190033685</v>
      </c>
      <c r="BG45" s="274">
        <f t="shared" si="34"/>
        <v>303165.11083983519</v>
      </c>
      <c r="BH45" s="274">
        <f t="shared" si="34"/>
        <v>0.29413474093999181</v>
      </c>
      <c r="BI45" s="274">
        <f t="shared" si="34"/>
        <v>24073.369473106439</v>
      </c>
      <c r="BJ45" s="274">
        <f>SUM(BJ41:BJ44)</f>
        <v>67053.237999017481</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1566994.9799999995</v>
      </c>
      <c r="E51" s="251">
        <v>332815.4221783359</v>
      </c>
      <c r="F51" s="251">
        <v>19071.035930678983</v>
      </c>
      <c r="G51" s="251">
        <v>800720.99940172327</v>
      </c>
      <c r="H51" s="251">
        <v>47108.503881993682</v>
      </c>
      <c r="I51" s="251">
        <v>4497.1191850645209</v>
      </c>
      <c r="J51" s="251">
        <v>106432.68622604225</v>
      </c>
      <c r="K51" s="251">
        <v>0</v>
      </c>
      <c r="L51" s="251">
        <v>5397.9615471779543</v>
      </c>
      <c r="M51" s="251">
        <v>250951.25164898293</v>
      </c>
      <c r="N51" s="251">
        <v>0</v>
      </c>
      <c r="O51" s="252">
        <v>0</v>
      </c>
      <c r="P51" s="272">
        <f>SUM(Q51:AA51)</f>
        <v>1839173.0299999996</v>
      </c>
      <c r="Q51" s="251">
        <v>394674.41923834913</v>
      </c>
      <c r="R51" s="251">
        <v>22097.01872389136</v>
      </c>
      <c r="S51" s="251">
        <v>940133.26851650316</v>
      </c>
      <c r="T51" s="251">
        <v>54614.200669209764</v>
      </c>
      <c r="U51" s="251">
        <v>5263.0459608560241</v>
      </c>
      <c r="V51" s="251">
        <v>124308.3621142241</v>
      </c>
      <c r="W51" s="251">
        <v>0</v>
      </c>
      <c r="X51" s="251">
        <v>6317.3152742055845</v>
      </c>
      <c r="Y51" s="251">
        <v>291765.39950276056</v>
      </c>
      <c r="Z51" s="251">
        <v>0</v>
      </c>
      <c r="AA51" s="252">
        <v>0</v>
      </c>
      <c r="AB51" s="272">
        <f>SUM(AC51:AM51)</f>
        <v>1821795.6199999999</v>
      </c>
      <c r="AC51" s="251">
        <v>390641.07613825385</v>
      </c>
      <c r="AD51" s="251">
        <v>22761.247812416372</v>
      </c>
      <c r="AE51" s="251">
        <v>928464.87706808792</v>
      </c>
      <c r="AF51" s="251">
        <v>53942.85544141852</v>
      </c>
      <c r="AG51" s="251">
        <v>5219.6187065914646</v>
      </c>
      <c r="AH51" s="251">
        <v>122692.66633237676</v>
      </c>
      <c r="AI51" s="251">
        <v>0</v>
      </c>
      <c r="AJ51" s="251">
        <v>6265.188870840926</v>
      </c>
      <c r="AK51" s="251">
        <v>291808.0896300142</v>
      </c>
      <c r="AL51" s="251">
        <v>0</v>
      </c>
      <c r="AM51" s="252">
        <v>0</v>
      </c>
      <c r="AN51" s="275">
        <f>SUM(AO51:AY51)</f>
        <v>2449992.16</v>
      </c>
      <c r="AO51" s="251">
        <v>523014.54472071672</v>
      </c>
      <c r="AP51" s="251">
        <v>31198.808864959094</v>
      </c>
      <c r="AQ51" s="251">
        <v>1251964.9589679916</v>
      </c>
      <c r="AR51" s="251">
        <v>71739.682471419655</v>
      </c>
      <c r="AS51" s="251">
        <v>7028.6195019357674</v>
      </c>
      <c r="AT51" s="251">
        <v>166737.59233594648</v>
      </c>
      <c r="AU51" s="251">
        <v>0</v>
      </c>
      <c r="AV51" s="249">
        <v>8629.2904378906405</v>
      </c>
      <c r="AW51" s="251">
        <v>389678.66269914014</v>
      </c>
      <c r="AX51" s="251">
        <v>0</v>
      </c>
      <c r="AY51" s="252">
        <v>0</v>
      </c>
      <c r="AZ51" s="854">
        <v>15130.400236776695</v>
      </c>
      <c r="BA51" s="293">
        <f>SUM(BB51:BL51)+AZ51</f>
        <v>7693086.1902367752</v>
      </c>
      <c r="BB51" s="273">
        <f t="shared" ref="BB51:BL54" si="37">E51+Q51+AC51+AO51</f>
        <v>1641145.4622756557</v>
      </c>
      <c r="BC51" s="273">
        <f t="shared" si="37"/>
        <v>95128.111331945809</v>
      </c>
      <c r="BD51" s="273">
        <f t="shared" si="37"/>
        <v>3921284.1039543059</v>
      </c>
      <c r="BE51" s="273">
        <f t="shared" si="37"/>
        <v>227405.2424640416</v>
      </c>
      <c r="BF51" s="273">
        <f t="shared" si="37"/>
        <v>22008.403354447779</v>
      </c>
      <c r="BG51" s="273">
        <f t="shared" si="37"/>
        <v>520171.30700858962</v>
      </c>
      <c r="BH51" s="273">
        <f t="shared" si="37"/>
        <v>0</v>
      </c>
      <c r="BI51" s="273">
        <f t="shared" si="37"/>
        <v>26609.756130115107</v>
      </c>
      <c r="BJ51" s="273">
        <f t="shared" si="37"/>
        <v>1224203.4034808979</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255045.7595929685</v>
      </c>
      <c r="E53" s="253">
        <v>104441.54464291231</v>
      </c>
      <c r="F53" s="253">
        <v>5764.1891755202823</v>
      </c>
      <c r="G53" s="253">
        <v>79759.841351063136</v>
      </c>
      <c r="H53" s="253">
        <v>10734.230015361025</v>
      </c>
      <c r="I53" s="253">
        <v>276.66426650246012</v>
      </c>
      <c r="J53" s="253">
        <v>3421.7274318151244</v>
      </c>
      <c r="K53" s="253">
        <v>1.5037943453037668</v>
      </c>
      <c r="L53" s="253">
        <v>293.04885493498017</v>
      </c>
      <c r="M53" s="253">
        <v>50353.010060513909</v>
      </c>
      <c r="N53" s="253">
        <v>0</v>
      </c>
      <c r="O53" s="254">
        <v>0</v>
      </c>
      <c r="P53" s="273">
        <f>SUM(Q53:AA53)</f>
        <v>124139.46312156203</v>
      </c>
      <c r="Q53" s="253">
        <v>50835.259132515428</v>
      </c>
      <c r="R53" s="253">
        <v>2805.6273145736113</v>
      </c>
      <c r="S53" s="253">
        <v>38821.832991003845</v>
      </c>
      <c r="T53" s="253">
        <v>5224.7155696957989</v>
      </c>
      <c r="U53" s="253">
        <v>134.66192719042968</v>
      </c>
      <c r="V53" s="253">
        <v>1665.4713531083601</v>
      </c>
      <c r="W53" s="253">
        <v>0.73194795698299919</v>
      </c>
      <c r="X53" s="253">
        <v>142.63686476526664</v>
      </c>
      <c r="Y53" s="253">
        <v>24508.526020752313</v>
      </c>
      <c r="Z53" s="253">
        <v>0</v>
      </c>
      <c r="AA53" s="254">
        <v>0</v>
      </c>
      <c r="AB53" s="273">
        <f>SUM(AC53:AM53)</f>
        <v>170856.83036813975</v>
      </c>
      <c r="AC53" s="253">
        <v>69966.077087182144</v>
      </c>
      <c r="AD53" s="253">
        <v>3861.4682076795752</v>
      </c>
      <c r="AE53" s="253">
        <v>53431.641857746195</v>
      </c>
      <c r="AF53" s="253">
        <v>7190.931226592701</v>
      </c>
      <c r="AG53" s="253">
        <v>185.33921021143624</v>
      </c>
      <c r="AH53" s="253">
        <v>2292.237692234758</v>
      </c>
      <c r="AI53" s="253">
        <v>1.0074017140068416</v>
      </c>
      <c r="AJ53" s="253">
        <v>196.31535367265082</v>
      </c>
      <c r="AK53" s="253">
        <v>33731.812331106252</v>
      </c>
      <c r="AL53" s="253">
        <v>0</v>
      </c>
      <c r="AM53" s="254">
        <v>0</v>
      </c>
      <c r="AN53" s="288">
        <f>SUM(AO53:AY53)</f>
        <v>198086.26296911872</v>
      </c>
      <c r="AO53" s="253">
        <v>81116.562416304732</v>
      </c>
      <c r="AP53" s="253">
        <v>4476.8699336467516</v>
      </c>
      <c r="AQ53" s="253">
        <v>61947.036223837946</v>
      </c>
      <c r="AR53" s="253">
        <v>8336.9490752844213</v>
      </c>
      <c r="AS53" s="253">
        <v>214.8766979542269</v>
      </c>
      <c r="AT53" s="253">
        <v>2657.5513388220415</v>
      </c>
      <c r="AU53" s="253">
        <v>1.1679512045630893</v>
      </c>
      <c r="AV53" s="253">
        <v>227.60210808480346</v>
      </c>
      <c r="AW53" s="253">
        <v>39107.647223979271</v>
      </c>
      <c r="AX53" s="253">
        <v>0</v>
      </c>
      <c r="AY53" s="254">
        <v>0</v>
      </c>
      <c r="AZ53" s="525">
        <v>-10399</v>
      </c>
      <c r="BA53" s="295">
        <f>SUM(BB53:BL53)+AZ53</f>
        <v>737729.31605178909</v>
      </c>
      <c r="BB53" s="273">
        <f t="shared" si="37"/>
        <v>306359.44327891461</v>
      </c>
      <c r="BC53" s="273">
        <f t="shared" si="37"/>
        <v>16908.154631420221</v>
      </c>
      <c r="BD53" s="273">
        <f t="shared" si="37"/>
        <v>233960.35242365114</v>
      </c>
      <c r="BE53" s="273">
        <f t="shared" si="37"/>
        <v>31486.825886933944</v>
      </c>
      <c r="BF53" s="273">
        <f t="shared" si="37"/>
        <v>811.54210185855288</v>
      </c>
      <c r="BG53" s="273">
        <f t="shared" si="37"/>
        <v>10036.987815980283</v>
      </c>
      <c r="BH53" s="273">
        <f t="shared" si="37"/>
        <v>4.4110952208566969</v>
      </c>
      <c r="BI53" s="273">
        <f t="shared" si="37"/>
        <v>859.60318145770111</v>
      </c>
      <c r="BJ53" s="273">
        <f t="shared" si="37"/>
        <v>147700.99563635176</v>
      </c>
      <c r="BK53" s="273">
        <f t="shared" si="37"/>
        <v>0</v>
      </c>
      <c r="BL53" s="299">
        <f t="shared" si="37"/>
        <v>0</v>
      </c>
    </row>
    <row r="54" spans="1:64" ht="16.5" customHeight="1" x14ac:dyDescent="0.25">
      <c r="A54" s="1538"/>
      <c r="B54" s="126" t="s">
        <v>91</v>
      </c>
      <c r="C54" s="131" t="s">
        <v>925</v>
      </c>
      <c r="D54" s="273">
        <f>SUM(E54:O54)</f>
        <v>389.46862750478493</v>
      </c>
      <c r="E54" s="253">
        <v>159.48787037852091</v>
      </c>
      <c r="F54" s="253">
        <v>8.8022276882807446</v>
      </c>
      <c r="G54" s="253">
        <v>121.79757856226817</v>
      </c>
      <c r="H54" s="253">
        <v>16.391748045822371</v>
      </c>
      <c r="I54" s="253">
        <v>0.42248125327115543</v>
      </c>
      <c r="J54" s="253">
        <v>5.2251622951556387</v>
      </c>
      <c r="K54" s="253">
        <v>2.2963750530477804E-3</v>
      </c>
      <c r="L54" s="253">
        <v>0.44750140329924593</v>
      </c>
      <c r="M54" s="253">
        <v>76.891761503113571</v>
      </c>
      <c r="N54" s="253">
        <v>0</v>
      </c>
      <c r="O54" s="254">
        <v>0</v>
      </c>
      <c r="P54" s="273">
        <f>SUM(Q54:AA54)</f>
        <v>413.81559101615267</v>
      </c>
      <c r="Q54" s="253">
        <v>169.45798115609287</v>
      </c>
      <c r="R54" s="253">
        <v>9.3524838609494658</v>
      </c>
      <c r="S54" s="253">
        <v>129.41154536628775</v>
      </c>
      <c r="T54" s="253">
        <v>17.416450071543991</v>
      </c>
      <c r="U54" s="253">
        <v>0.44889194448274328</v>
      </c>
      <c r="V54" s="253">
        <v>5.551804357588682</v>
      </c>
      <c r="W54" s="253">
        <v>2.4399290023945294E-3</v>
      </c>
      <c r="X54" s="253">
        <v>0.47547618629323379</v>
      </c>
      <c r="Y54" s="253">
        <v>81.698518143911556</v>
      </c>
      <c r="Z54" s="253">
        <v>0</v>
      </c>
      <c r="AA54" s="254">
        <v>0</v>
      </c>
      <c r="AB54" s="273">
        <f>SUM(AC54:AM54)</f>
        <v>417.898107464818</v>
      </c>
      <c r="AC54" s="253">
        <v>171.12977654139621</v>
      </c>
      <c r="AD54" s="253">
        <v>9.4447512139132481</v>
      </c>
      <c r="AE54" s="253">
        <v>130.6882608262049</v>
      </c>
      <c r="AF54" s="253">
        <v>17.588272848254359</v>
      </c>
      <c r="AG54" s="253">
        <v>0.45332050828461468</v>
      </c>
      <c r="AH54" s="253">
        <v>5.6065759348363429</v>
      </c>
      <c r="AI54" s="253">
        <v>2.4640002324354065E-3</v>
      </c>
      <c r="AJ54" s="253">
        <v>0.48016701813628782</v>
      </c>
      <c r="AK54" s="253">
        <v>82.504518573559665</v>
      </c>
      <c r="AL54" s="253">
        <v>0</v>
      </c>
      <c r="AM54" s="254">
        <v>0</v>
      </c>
      <c r="AN54" s="288">
        <f>SUM(AO54:AY54)</f>
        <v>444.1203224799421</v>
      </c>
      <c r="AO54" s="253">
        <v>181.86780506031312</v>
      </c>
      <c r="AP54" s="253">
        <v>10.037389210285216</v>
      </c>
      <c r="AQ54" s="253">
        <v>138.88867048138829</v>
      </c>
      <c r="AR54" s="253">
        <v>18.691899459940849</v>
      </c>
      <c r="AS54" s="253">
        <v>0.48176540340777635</v>
      </c>
      <c r="AT54" s="253">
        <v>5.958376617911405</v>
      </c>
      <c r="AU54" s="253">
        <v>2.6186109921830475E-3</v>
      </c>
      <c r="AV54" s="253">
        <v>0.51029647449856796</v>
      </c>
      <c r="AW54" s="253">
        <v>87.681501161204707</v>
      </c>
      <c r="AX54" s="253">
        <v>0</v>
      </c>
      <c r="AY54" s="254">
        <v>0</v>
      </c>
      <c r="AZ54" s="525"/>
      <c r="BA54" s="295">
        <f>SUM(BB54:BL54)+AZ54</f>
        <v>1665.3026484656975</v>
      </c>
      <c r="BB54" s="273">
        <f t="shared" si="37"/>
        <v>681.94343313632316</v>
      </c>
      <c r="BC54" s="273">
        <f t="shared" si="37"/>
        <v>37.636851973428676</v>
      </c>
      <c r="BD54" s="273">
        <f t="shared" si="37"/>
        <v>520.78605523614908</v>
      </c>
      <c r="BE54" s="273">
        <f t="shared" si="37"/>
        <v>70.088370425561578</v>
      </c>
      <c r="BF54" s="273">
        <f t="shared" si="37"/>
        <v>1.8064591094462896</v>
      </c>
      <c r="BG54" s="273">
        <f t="shared" si="37"/>
        <v>22.341919205492069</v>
      </c>
      <c r="BH54" s="273">
        <f t="shared" si="37"/>
        <v>9.8189152800607638E-3</v>
      </c>
      <c r="BI54" s="273">
        <f t="shared" si="37"/>
        <v>1.9134410822273353</v>
      </c>
      <c r="BJ54" s="273">
        <f t="shared" si="37"/>
        <v>328.7762993817895</v>
      </c>
      <c r="BK54" s="273">
        <f t="shared" si="37"/>
        <v>0</v>
      </c>
      <c r="BL54" s="299">
        <f t="shared" si="37"/>
        <v>0</v>
      </c>
    </row>
    <row r="55" spans="1:64" s="209" customFormat="1" ht="16.5" customHeight="1" x14ac:dyDescent="0.25">
      <c r="A55" s="1539"/>
      <c r="B55" s="129" t="s">
        <v>262</v>
      </c>
      <c r="C55" s="312" t="s">
        <v>38</v>
      </c>
      <c r="D55" s="277">
        <f>SUM(D51:D54)</f>
        <v>1822430.2082204728</v>
      </c>
      <c r="E55" s="277">
        <f t="shared" ref="E55:BL55" si="38">SUM(E51:E54)</f>
        <v>437416.45469162671</v>
      </c>
      <c r="F55" s="277">
        <f t="shared" si="38"/>
        <v>24844.027333887545</v>
      </c>
      <c r="G55" s="277">
        <f t="shared" si="38"/>
        <v>880602.63833134866</v>
      </c>
      <c r="H55" s="277">
        <f t="shared" si="38"/>
        <v>57859.125645400534</v>
      </c>
      <c r="I55" s="277">
        <f t="shared" si="38"/>
        <v>4774.2059328202522</v>
      </c>
      <c r="J55" s="277">
        <f t="shared" si="38"/>
        <v>109859.63882015253</v>
      </c>
      <c r="K55" s="277">
        <f t="shared" si="38"/>
        <v>1.5060907203568146</v>
      </c>
      <c r="L55" s="277">
        <f t="shared" si="38"/>
        <v>5691.4579035162342</v>
      </c>
      <c r="M55" s="274">
        <f t="shared" si="38"/>
        <v>301381.15347099997</v>
      </c>
      <c r="N55" s="277">
        <f t="shared" si="38"/>
        <v>0</v>
      </c>
      <c r="O55" s="282">
        <f t="shared" si="38"/>
        <v>0</v>
      </c>
      <c r="P55" s="277">
        <f t="shared" si="38"/>
        <v>1963726.3087125777</v>
      </c>
      <c r="Q55" s="277">
        <f t="shared" si="38"/>
        <v>445679.13635202061</v>
      </c>
      <c r="R55" s="277">
        <f t="shared" si="38"/>
        <v>24911.998522325921</v>
      </c>
      <c r="S55" s="277">
        <f t="shared" si="38"/>
        <v>979084.51305287331</v>
      </c>
      <c r="T55" s="277">
        <f t="shared" si="38"/>
        <v>59856.332688977105</v>
      </c>
      <c r="U55" s="277">
        <f t="shared" si="38"/>
        <v>5398.1567799909371</v>
      </c>
      <c r="V55" s="277">
        <f t="shared" si="38"/>
        <v>125979.38527169004</v>
      </c>
      <c r="W55" s="277">
        <f t="shared" si="38"/>
        <v>0.73438788598539373</v>
      </c>
      <c r="X55" s="277">
        <f t="shared" si="38"/>
        <v>6460.4276151571448</v>
      </c>
      <c r="Y55" s="274">
        <f>SUM(Y51:Y54)</f>
        <v>316355.62404165679</v>
      </c>
      <c r="Z55" s="277">
        <f>SUM(Z51:Z54)</f>
        <v>0</v>
      </c>
      <c r="AA55" s="283">
        <f t="shared" si="38"/>
        <v>0</v>
      </c>
      <c r="AB55" s="277">
        <f t="shared" si="38"/>
        <v>1993070.3484756046</v>
      </c>
      <c r="AC55" s="277">
        <f t="shared" si="38"/>
        <v>460778.28300197737</v>
      </c>
      <c r="AD55" s="277">
        <f t="shared" si="38"/>
        <v>26632.16077130986</v>
      </c>
      <c r="AE55" s="277">
        <f t="shared" si="38"/>
        <v>982027.20718666026</v>
      </c>
      <c r="AF55" s="277">
        <f t="shared" si="38"/>
        <v>61151.374940859474</v>
      </c>
      <c r="AG55" s="277">
        <f t="shared" si="38"/>
        <v>5405.4112373111857</v>
      </c>
      <c r="AH55" s="277">
        <f t="shared" si="38"/>
        <v>124990.51060054636</v>
      </c>
      <c r="AI55" s="277">
        <f t="shared" si="38"/>
        <v>1.0098657142392771</v>
      </c>
      <c r="AJ55" s="277">
        <f t="shared" si="38"/>
        <v>6461.9843915317124</v>
      </c>
      <c r="AK55" s="274">
        <f t="shared" si="38"/>
        <v>325622.40647969401</v>
      </c>
      <c r="AL55" s="277">
        <f t="shared" si="38"/>
        <v>0</v>
      </c>
      <c r="AM55" s="283">
        <f t="shared" si="38"/>
        <v>0</v>
      </c>
      <c r="AN55" s="849">
        <f t="shared" si="38"/>
        <v>2648522.5432915986</v>
      </c>
      <c r="AO55" s="277">
        <f t="shared" si="38"/>
        <v>604312.97494208184</v>
      </c>
      <c r="AP55" s="277">
        <f t="shared" si="38"/>
        <v>35685.716187816135</v>
      </c>
      <c r="AQ55" s="277">
        <f t="shared" si="38"/>
        <v>1314050.8838623108</v>
      </c>
      <c r="AR55" s="277">
        <f t="shared" si="38"/>
        <v>80095.32344616401</v>
      </c>
      <c r="AS55" s="277">
        <f t="shared" si="38"/>
        <v>7243.9779652934021</v>
      </c>
      <c r="AT55" s="277">
        <f t="shared" si="38"/>
        <v>169401.10205138641</v>
      </c>
      <c r="AU55" s="277">
        <f t="shared" si="38"/>
        <v>1.1705698155552724</v>
      </c>
      <c r="AV55" s="274">
        <f t="shared" si="38"/>
        <v>8857.4028424499429</v>
      </c>
      <c r="AW55" s="274">
        <f>SUM(AW51:AW54)</f>
        <v>428873.99142428063</v>
      </c>
      <c r="AX55" s="277">
        <f t="shared" si="38"/>
        <v>0</v>
      </c>
      <c r="AY55" s="283">
        <f t="shared" si="38"/>
        <v>0</v>
      </c>
      <c r="AZ55" s="304">
        <f t="shared" si="38"/>
        <v>4731.4002367766952</v>
      </c>
      <c r="BA55" s="296">
        <f t="shared" si="38"/>
        <v>8432480.8089370299</v>
      </c>
      <c r="BB55" s="274">
        <f t="shared" si="38"/>
        <v>1948186.8489877065</v>
      </c>
      <c r="BC55" s="274">
        <f t="shared" si="38"/>
        <v>112073.90281533945</v>
      </c>
      <c r="BD55" s="274">
        <f t="shared" si="38"/>
        <v>4155765.2424331931</v>
      </c>
      <c r="BE55" s="274">
        <f t="shared" si="38"/>
        <v>258962.15672140112</v>
      </c>
      <c r="BF55" s="274">
        <f t="shared" si="38"/>
        <v>22821.751915415778</v>
      </c>
      <c r="BG55" s="274">
        <f t="shared" si="38"/>
        <v>530230.63674377545</v>
      </c>
      <c r="BH55" s="274">
        <f t="shared" si="38"/>
        <v>4.4209141361367577</v>
      </c>
      <c r="BI55" s="274">
        <f t="shared" si="38"/>
        <v>27471.272752655033</v>
      </c>
      <c r="BJ55" s="274">
        <f>SUM(BJ51:BJ54)</f>
        <v>1372233.1754166314</v>
      </c>
      <c r="BK55" s="274">
        <f t="shared" si="38"/>
        <v>0</v>
      </c>
      <c r="BL55" s="298">
        <f t="shared" si="38"/>
        <v>0</v>
      </c>
    </row>
    <row r="56" spans="1:64" ht="14.85" customHeight="1" x14ac:dyDescent="0.25">
      <c r="A56" s="1528" t="s">
        <v>29</v>
      </c>
      <c r="B56" s="124">
        <v>8.1</v>
      </c>
      <c r="C56" s="310" t="s">
        <v>22</v>
      </c>
      <c r="D56" s="272">
        <f t="shared" ref="D56:D62" si="39">SUM(E56:O56)</f>
        <v>11558457.031624962</v>
      </c>
      <c r="E56" s="251">
        <v>4686440.4809119822</v>
      </c>
      <c r="F56" s="251">
        <v>695302.76978059858</v>
      </c>
      <c r="G56" s="251">
        <v>4064834.4582384597</v>
      </c>
      <c r="H56" s="251">
        <v>701409.00290760014</v>
      </c>
      <c r="I56" s="251">
        <v>1108.9476019403057</v>
      </c>
      <c r="J56" s="251">
        <v>230143.48555996828</v>
      </c>
      <c r="K56" s="251">
        <v>0</v>
      </c>
      <c r="L56" s="251">
        <v>259417.33011723644</v>
      </c>
      <c r="M56" s="251">
        <v>919800.55650717509</v>
      </c>
      <c r="N56" s="251">
        <v>0</v>
      </c>
      <c r="O56" s="252">
        <v>0</v>
      </c>
      <c r="P56" s="275">
        <f t="shared" ref="P56:P62" si="40">SUM(Q56:AA56)</f>
        <v>13339280.12964939</v>
      </c>
      <c r="Q56" s="251">
        <v>5551783.567938487</v>
      </c>
      <c r="R56" s="251">
        <v>684795.8771673023</v>
      </c>
      <c r="S56" s="251">
        <v>4584699.0932500158</v>
      </c>
      <c r="T56" s="251">
        <v>913353.55195739435</v>
      </c>
      <c r="U56" s="251">
        <v>3483.9325022754383</v>
      </c>
      <c r="V56" s="251">
        <v>345063.79880388884</v>
      </c>
      <c r="W56" s="251">
        <v>0</v>
      </c>
      <c r="X56" s="251">
        <v>290860.98348111426</v>
      </c>
      <c r="Y56" s="251">
        <v>965239.3245489113</v>
      </c>
      <c r="Z56" s="251">
        <v>0</v>
      </c>
      <c r="AA56" s="252">
        <v>0</v>
      </c>
      <c r="AB56" s="272">
        <f t="shared" ref="AB56:AB62" si="41">SUM(AC56:AM56)</f>
        <v>13948011.226713195</v>
      </c>
      <c r="AC56" s="251">
        <v>5890847.6228190148</v>
      </c>
      <c r="AD56" s="251">
        <v>770101.32974814519</v>
      </c>
      <c r="AE56" s="251">
        <v>4912771.965226315</v>
      </c>
      <c r="AF56" s="251">
        <v>762775.06440399098</v>
      </c>
      <c r="AG56" s="251">
        <v>1071.1704652756503</v>
      </c>
      <c r="AH56" s="251">
        <v>344296.28589878435</v>
      </c>
      <c r="AI56" s="251">
        <v>0</v>
      </c>
      <c r="AJ56" s="251">
        <v>250075.83179541148</v>
      </c>
      <c r="AK56" s="251">
        <v>1016071.9563562589</v>
      </c>
      <c r="AL56" s="251">
        <v>0</v>
      </c>
      <c r="AM56" s="252">
        <v>0</v>
      </c>
      <c r="AN56" s="275">
        <f t="shared" ref="AN56:AN62" si="42">SUM(AO56:AY56)</f>
        <v>14484632.100058377</v>
      </c>
      <c r="AO56" s="251">
        <v>6195070.3634496517</v>
      </c>
      <c r="AP56" s="251">
        <v>707309.22425169649</v>
      </c>
      <c r="AQ56" s="251">
        <v>5057832.9628913039</v>
      </c>
      <c r="AR56" s="251">
        <v>837654.40940550377</v>
      </c>
      <c r="AS56" s="251">
        <v>228.54703148762201</v>
      </c>
      <c r="AT56" s="251">
        <v>366157.37158164429</v>
      </c>
      <c r="AU56" s="251">
        <v>0</v>
      </c>
      <c r="AV56" s="249">
        <v>215120.75394134535</v>
      </c>
      <c r="AW56" s="251">
        <v>1105258.4675057426</v>
      </c>
      <c r="AX56" s="251">
        <v>0</v>
      </c>
      <c r="AY56" s="252">
        <v>0</v>
      </c>
      <c r="AZ56" s="854">
        <v>88542.50042244239</v>
      </c>
      <c r="BA56" s="293">
        <f t="shared" ref="BA56:BA62" si="43">SUM(BB56:BL56)+AZ56</f>
        <v>53418922.988468364</v>
      </c>
      <c r="BB56" s="272">
        <f t="shared" ref="BB56:BL62" si="44">E56+Q56+AC56+AO56</f>
        <v>22324142.035119135</v>
      </c>
      <c r="BC56" s="272">
        <f t="shared" si="44"/>
        <v>2857509.2009477424</v>
      </c>
      <c r="BD56" s="272">
        <f t="shared" si="44"/>
        <v>18620138.479606096</v>
      </c>
      <c r="BE56" s="272">
        <f t="shared" si="44"/>
        <v>3215192.0286744894</v>
      </c>
      <c r="BF56" s="272">
        <f t="shared" si="44"/>
        <v>5892.5976009790156</v>
      </c>
      <c r="BG56" s="272">
        <f t="shared" si="44"/>
        <v>1285660.9418442857</v>
      </c>
      <c r="BH56" s="272">
        <f t="shared" si="44"/>
        <v>0</v>
      </c>
      <c r="BI56" s="272">
        <f t="shared" si="44"/>
        <v>1015474.8993351076</v>
      </c>
      <c r="BJ56" s="272">
        <f t="shared" si="44"/>
        <v>4006370.304918088</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525"/>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73">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525"/>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-76515.500060821098</v>
      </c>
      <c r="E59" s="253">
        <v>-31023.633684075128</v>
      </c>
      <c r="F59" s="253">
        <v>-4602.8149758979616</v>
      </c>
      <c r="G59" s="253">
        <v>-26908.681702547885</v>
      </c>
      <c r="H59" s="253">
        <v>-4643.2374544279337</v>
      </c>
      <c r="I59" s="253">
        <v>-7.3410906033174799</v>
      </c>
      <c r="J59" s="253">
        <v>-1523.5202964530697</v>
      </c>
      <c r="K59" s="253">
        <v>0</v>
      </c>
      <c r="L59" s="253">
        <v>-1717.3093851587289</v>
      </c>
      <c r="M59" s="253">
        <v>-6088.9614716570604</v>
      </c>
      <c r="N59" s="253">
        <v>0</v>
      </c>
      <c r="O59" s="254">
        <v>0</v>
      </c>
      <c r="P59" s="273">
        <f t="shared" si="40"/>
        <v>-30107.313259000573</v>
      </c>
      <c r="Q59" s="253">
        <v>-12530.607754054963</v>
      </c>
      <c r="R59" s="253">
        <v>-1545.6129410253234</v>
      </c>
      <c r="S59" s="253">
        <v>-10347.857639778211</v>
      </c>
      <c r="T59" s="253">
        <v>-2061.477174010357</v>
      </c>
      <c r="U59" s="253">
        <v>-7.8633813968773252</v>
      </c>
      <c r="V59" s="253">
        <v>-778.82342854752631</v>
      </c>
      <c r="W59" s="253">
        <v>0</v>
      </c>
      <c r="X59" s="253">
        <v>-656.48540696154259</v>
      </c>
      <c r="Y59" s="253">
        <v>-2178.5855332257747</v>
      </c>
      <c r="Z59" s="253">
        <v>0</v>
      </c>
      <c r="AA59" s="254">
        <v>0</v>
      </c>
      <c r="AB59" s="273">
        <f t="shared" si="41"/>
        <v>-35149.675351481237</v>
      </c>
      <c r="AC59" s="253">
        <v>-14845.226184688605</v>
      </c>
      <c r="AD59" s="253">
        <v>-1940.6932851150266</v>
      </c>
      <c r="AE59" s="253">
        <v>-12380.427348871262</v>
      </c>
      <c r="AF59" s="253">
        <v>-1922.2307355658381</v>
      </c>
      <c r="AG59" s="253">
        <v>-2.699402336902665</v>
      </c>
      <c r="AH59" s="253">
        <v>-867.64360003421166</v>
      </c>
      <c r="AI59" s="253">
        <v>0</v>
      </c>
      <c r="AJ59" s="253">
        <v>-630.2034145216054</v>
      </c>
      <c r="AK59" s="253">
        <v>-2560.5513803477875</v>
      </c>
      <c r="AL59" s="253">
        <v>0</v>
      </c>
      <c r="AM59" s="254">
        <v>0</v>
      </c>
      <c r="AN59" s="288">
        <f t="shared" si="42"/>
        <v>-41573.844791058858</v>
      </c>
      <c r="AO59" s="253">
        <v>-17781.113940664491</v>
      </c>
      <c r="AP59" s="253">
        <v>-2030.1215595393519</v>
      </c>
      <c r="AQ59" s="253">
        <v>-14517.010934471504</v>
      </c>
      <c r="AR59" s="253">
        <v>-2404.2387935438232</v>
      </c>
      <c r="AS59" s="253">
        <v>-0.65597653767715269</v>
      </c>
      <c r="AT59" s="253">
        <v>-1050.9462463444959</v>
      </c>
      <c r="AU59" s="253">
        <v>0</v>
      </c>
      <c r="AV59" s="253">
        <v>-617.44038605281594</v>
      </c>
      <c r="AW59" s="253">
        <v>-3172.3169539046912</v>
      </c>
      <c r="AX59" s="253">
        <v>0</v>
      </c>
      <c r="AY59" s="254">
        <v>0</v>
      </c>
      <c r="AZ59" s="525"/>
      <c r="BA59" s="295">
        <f t="shared" si="43"/>
        <v>-183346.33346236174</v>
      </c>
      <c r="BB59" s="273">
        <f t="shared" si="44"/>
        <v>-76180.581563483182</v>
      </c>
      <c r="BC59" s="273">
        <f t="shared" si="44"/>
        <v>-10119.242761577663</v>
      </c>
      <c r="BD59" s="273">
        <f t="shared" si="44"/>
        <v>-64153.977625668864</v>
      </c>
      <c r="BE59" s="273">
        <f t="shared" si="44"/>
        <v>-11031.184157547952</v>
      </c>
      <c r="BF59" s="273">
        <f t="shared" si="44"/>
        <v>-18.559850874774622</v>
      </c>
      <c r="BG59" s="273">
        <f t="shared" si="44"/>
        <v>-4220.9335713793034</v>
      </c>
      <c r="BH59" s="273">
        <f t="shared" si="44"/>
        <v>0</v>
      </c>
      <c r="BI59" s="273">
        <f t="shared" si="44"/>
        <v>-3621.4385926946925</v>
      </c>
      <c r="BJ59" s="273">
        <f t="shared" si="44"/>
        <v>-14000.415339135314</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73">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525"/>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73">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525"/>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73">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525"/>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11481941.531564141</v>
      </c>
      <c r="E63" s="274">
        <f t="shared" ref="E63:BL63" si="45">SUM(E56:E62)</f>
        <v>4655416.8472279068</v>
      </c>
      <c r="F63" s="274">
        <f t="shared" si="45"/>
        <v>690699.95480470057</v>
      </c>
      <c r="G63" s="274">
        <f t="shared" si="45"/>
        <v>4037925.776535912</v>
      </c>
      <c r="H63" s="274">
        <f t="shared" si="45"/>
        <v>696765.76545317215</v>
      </c>
      <c r="I63" s="274">
        <f t="shared" si="45"/>
        <v>1101.6065113369882</v>
      </c>
      <c r="J63" s="274">
        <f t="shared" si="45"/>
        <v>228619.96526351522</v>
      </c>
      <c r="K63" s="274">
        <f t="shared" si="45"/>
        <v>0</v>
      </c>
      <c r="L63" s="274">
        <f t="shared" si="45"/>
        <v>257700.02073207771</v>
      </c>
      <c r="M63" s="274">
        <f>SUM(M56:M62)</f>
        <v>913711.59503551805</v>
      </c>
      <c r="N63" s="274">
        <f t="shared" si="45"/>
        <v>0</v>
      </c>
      <c r="O63" s="282">
        <f t="shared" si="45"/>
        <v>0</v>
      </c>
      <c r="P63" s="274">
        <f t="shared" si="45"/>
        <v>13309172.81639039</v>
      </c>
      <c r="Q63" s="274">
        <f t="shared" si="45"/>
        <v>5539252.9601844316</v>
      </c>
      <c r="R63" s="274">
        <f t="shared" si="45"/>
        <v>683250.26422627701</v>
      </c>
      <c r="S63" s="274">
        <f t="shared" si="45"/>
        <v>4574351.2356102373</v>
      </c>
      <c r="T63" s="274">
        <f t="shared" si="45"/>
        <v>911292.07478338399</v>
      </c>
      <c r="U63" s="274">
        <f t="shared" si="45"/>
        <v>3476.0691208785611</v>
      </c>
      <c r="V63" s="274">
        <f t="shared" si="45"/>
        <v>344284.97537534131</v>
      </c>
      <c r="W63" s="274">
        <f t="shared" si="45"/>
        <v>0</v>
      </c>
      <c r="X63" s="274">
        <f t="shared" si="45"/>
        <v>290204.49807415274</v>
      </c>
      <c r="Y63" s="274">
        <f>SUM(Y56:Y62)</f>
        <v>963060.73901568551</v>
      </c>
      <c r="Z63" s="274">
        <f t="shared" si="45"/>
        <v>0</v>
      </c>
      <c r="AA63" s="282">
        <f t="shared" si="45"/>
        <v>0</v>
      </c>
      <c r="AB63" s="274">
        <f t="shared" si="45"/>
        <v>13912861.551361714</v>
      </c>
      <c r="AC63" s="274">
        <f t="shared" si="45"/>
        <v>5876002.3966343263</v>
      </c>
      <c r="AD63" s="274">
        <f t="shared" si="45"/>
        <v>768160.63646303013</v>
      </c>
      <c r="AE63" s="274">
        <f t="shared" si="45"/>
        <v>4900391.5378774432</v>
      </c>
      <c r="AF63" s="274">
        <f t="shared" si="45"/>
        <v>760852.8336684251</v>
      </c>
      <c r="AG63" s="274">
        <f t="shared" si="45"/>
        <v>1068.4710629387475</v>
      </c>
      <c r="AH63" s="274">
        <f t="shared" si="45"/>
        <v>343428.64229875011</v>
      </c>
      <c r="AI63" s="274">
        <f t="shared" si="45"/>
        <v>0</v>
      </c>
      <c r="AJ63" s="274">
        <f t="shared" si="45"/>
        <v>249445.62838088986</v>
      </c>
      <c r="AK63" s="274">
        <f>SUM(AK56:AK62)</f>
        <v>1013511.4049759111</v>
      </c>
      <c r="AL63" s="274">
        <f t="shared" si="45"/>
        <v>0</v>
      </c>
      <c r="AM63" s="282">
        <f t="shared" si="45"/>
        <v>0</v>
      </c>
      <c r="AN63" s="276">
        <f t="shared" si="45"/>
        <v>14443058.255267318</v>
      </c>
      <c r="AO63" s="274">
        <f t="shared" si="45"/>
        <v>6177289.2495089872</v>
      </c>
      <c r="AP63" s="274">
        <f t="shared" si="45"/>
        <v>705279.10269215715</v>
      </c>
      <c r="AQ63" s="274">
        <f t="shared" si="45"/>
        <v>5043315.9519568328</v>
      </c>
      <c r="AR63" s="274">
        <f t="shared" si="45"/>
        <v>835250.17061196</v>
      </c>
      <c r="AS63" s="274">
        <f t="shared" si="45"/>
        <v>227.89105494994485</v>
      </c>
      <c r="AT63" s="274">
        <f t="shared" si="45"/>
        <v>365106.42533529981</v>
      </c>
      <c r="AU63" s="274">
        <f t="shared" si="45"/>
        <v>0</v>
      </c>
      <c r="AV63" s="274">
        <f t="shared" si="45"/>
        <v>214503.31355529252</v>
      </c>
      <c r="AW63" s="274">
        <f>SUM(AW56:AW62)</f>
        <v>1102086.1505518379</v>
      </c>
      <c r="AX63" s="274">
        <f t="shared" si="45"/>
        <v>0</v>
      </c>
      <c r="AY63" s="282">
        <f t="shared" si="45"/>
        <v>0</v>
      </c>
      <c r="AZ63" s="298">
        <f t="shared" si="45"/>
        <v>88542.50042244239</v>
      </c>
      <c r="BA63" s="296">
        <f t="shared" si="45"/>
        <v>53235576.655005999</v>
      </c>
      <c r="BB63" s="274">
        <f t="shared" si="45"/>
        <v>22247961.453555651</v>
      </c>
      <c r="BC63" s="274">
        <f t="shared" si="45"/>
        <v>2847389.958186165</v>
      </c>
      <c r="BD63" s="274">
        <f t="shared" si="45"/>
        <v>18555984.501980428</v>
      </c>
      <c r="BE63" s="274">
        <f t="shared" si="45"/>
        <v>3204160.8445169413</v>
      </c>
      <c r="BF63" s="274">
        <f t="shared" si="45"/>
        <v>5874.0377501042412</v>
      </c>
      <c r="BG63" s="274">
        <f t="shared" si="45"/>
        <v>1281440.0082729063</v>
      </c>
      <c r="BH63" s="274">
        <f t="shared" si="45"/>
        <v>0</v>
      </c>
      <c r="BI63" s="274">
        <f t="shared" si="45"/>
        <v>1011853.4607424129</v>
      </c>
      <c r="BJ63" s="274">
        <f>SUM(BJ56:BJ62)</f>
        <v>3992369.8895789529</v>
      </c>
      <c r="BK63" s="274">
        <f t="shared" si="45"/>
        <v>0</v>
      </c>
      <c r="BL63" s="298">
        <f t="shared" si="45"/>
        <v>0</v>
      </c>
    </row>
    <row r="64" spans="1:64" ht="24.75" customHeight="1" x14ac:dyDescent="0.25">
      <c r="A64" s="1528" t="s">
        <v>3</v>
      </c>
      <c r="B64" s="124">
        <v>9.1</v>
      </c>
      <c r="C64" s="131" t="s">
        <v>186</v>
      </c>
      <c r="D64" s="272">
        <f>SUM(E64:M64)</f>
        <v>25523193.649999999</v>
      </c>
      <c r="E64" s="251">
        <v>4163008.54</v>
      </c>
      <c r="F64" s="251">
        <v>566219.84</v>
      </c>
      <c r="G64" s="251">
        <v>8562844.5</v>
      </c>
      <c r="H64" s="251">
        <v>1561596.5000000002</v>
      </c>
      <c r="I64" s="251">
        <v>38748.080000000002</v>
      </c>
      <c r="J64" s="251">
        <v>338559.56</v>
      </c>
      <c r="K64" s="251">
        <v>0</v>
      </c>
      <c r="L64" s="251">
        <v>11829</v>
      </c>
      <c r="M64" s="251">
        <v>10280387.629999999</v>
      </c>
      <c r="N64" s="300"/>
      <c r="O64" s="1116"/>
      <c r="P64" s="272">
        <f>SUM(Q64:Y64)</f>
        <v>27784728.170000002</v>
      </c>
      <c r="Q64" s="251">
        <v>5117881.2800000012</v>
      </c>
      <c r="R64" s="251">
        <v>636599.96</v>
      </c>
      <c r="S64" s="251">
        <v>8874608.2200000007</v>
      </c>
      <c r="T64" s="251">
        <v>1668766.5199999996</v>
      </c>
      <c r="U64" s="251">
        <v>126559.87</v>
      </c>
      <c r="V64" s="251">
        <v>466802.22</v>
      </c>
      <c r="W64" s="251">
        <v>0</v>
      </c>
      <c r="X64" s="251">
        <v>10299</v>
      </c>
      <c r="Y64" s="251">
        <v>10883211.1</v>
      </c>
      <c r="Z64" s="300"/>
      <c r="AA64" s="1116"/>
      <c r="AB64" s="272">
        <f>SUM(AC64:AK64)</f>
        <v>28853838.82</v>
      </c>
      <c r="AC64" s="251">
        <v>5126953.67</v>
      </c>
      <c r="AD64" s="251">
        <v>684198.80999999994</v>
      </c>
      <c r="AE64" s="251">
        <v>9146741.6799999997</v>
      </c>
      <c r="AF64" s="251">
        <v>1597476.73</v>
      </c>
      <c r="AG64" s="251">
        <v>32477.239999999998</v>
      </c>
      <c r="AH64" s="251">
        <v>201507.74000000002</v>
      </c>
      <c r="AI64" s="251">
        <v>0</v>
      </c>
      <c r="AJ64" s="251">
        <v>12618</v>
      </c>
      <c r="AK64" s="251">
        <v>12051864.949999999</v>
      </c>
      <c r="AL64" s="300"/>
      <c r="AM64" s="1116"/>
      <c r="AN64" s="275">
        <f>SUM(AO64:AW64)</f>
        <v>32220565.580000002</v>
      </c>
      <c r="AO64" s="251">
        <v>5918588.9999999991</v>
      </c>
      <c r="AP64" s="251">
        <v>816504.79</v>
      </c>
      <c r="AQ64" s="251">
        <v>10804677.459999999</v>
      </c>
      <c r="AR64" s="251">
        <v>1821722.4200000002</v>
      </c>
      <c r="AS64" s="251">
        <v>54338.920000000006</v>
      </c>
      <c r="AT64" s="251">
        <v>241963.27000000005</v>
      </c>
      <c r="AU64" s="251">
        <v>0</v>
      </c>
      <c r="AV64" s="249">
        <v>27835</v>
      </c>
      <c r="AW64" s="251">
        <v>12534934.719999999</v>
      </c>
      <c r="AX64" s="300"/>
      <c r="AY64" s="1116"/>
      <c r="AZ64" s="854">
        <v>1975458.4457358103</v>
      </c>
      <c r="BA64" s="293">
        <f>SUM(BB64:BJ64)+AZ64</f>
        <v>116357784.66573581</v>
      </c>
      <c r="BB64" s="273">
        <f t="shared" ref="BB64:BJ71" si="46">E64+Q64+AC64+AO64</f>
        <v>20326432.489999998</v>
      </c>
      <c r="BC64" s="273">
        <f t="shared" si="46"/>
        <v>2703523.4</v>
      </c>
      <c r="BD64" s="273">
        <f t="shared" si="46"/>
        <v>37388871.859999999</v>
      </c>
      <c r="BE64" s="273">
        <f t="shared" si="46"/>
        <v>6649562.1699999999</v>
      </c>
      <c r="BF64" s="273">
        <f t="shared" si="46"/>
        <v>252124.11000000002</v>
      </c>
      <c r="BG64" s="273">
        <f t="shared" si="46"/>
        <v>1248832.79</v>
      </c>
      <c r="BH64" s="273">
        <f t="shared" si="46"/>
        <v>0</v>
      </c>
      <c r="BI64" s="273">
        <f t="shared" si="46"/>
        <v>62581</v>
      </c>
      <c r="BJ64" s="273">
        <f t="shared" si="46"/>
        <v>45750398.399999991</v>
      </c>
      <c r="BK64" s="300"/>
      <c r="BL64" s="301"/>
    </row>
    <row r="65" spans="1:64" x14ac:dyDescent="0.25">
      <c r="A65" s="1529"/>
      <c r="B65" s="126" t="s">
        <v>107</v>
      </c>
      <c r="C65" s="131" t="s">
        <v>187</v>
      </c>
      <c r="D65" s="273">
        <f>SUM(E65:M65)</f>
        <v>22363.519999999997</v>
      </c>
      <c r="E65" s="253">
        <v>0</v>
      </c>
      <c r="F65" s="253">
        <v>0</v>
      </c>
      <c r="G65" s="253">
        <v>6064.64</v>
      </c>
      <c r="H65" s="253">
        <v>0</v>
      </c>
      <c r="I65" s="253">
        <v>0</v>
      </c>
      <c r="J65" s="253">
        <v>0</v>
      </c>
      <c r="K65" s="253">
        <v>0</v>
      </c>
      <c r="L65" s="253">
        <v>0</v>
      </c>
      <c r="M65" s="253">
        <v>16298.879999999997</v>
      </c>
      <c r="N65" s="302"/>
      <c r="O65" s="374"/>
      <c r="P65" s="273">
        <f>SUM(Q65:Y65)</f>
        <v>16528.75</v>
      </c>
      <c r="Q65" s="253">
        <v>0</v>
      </c>
      <c r="R65" s="253">
        <v>0</v>
      </c>
      <c r="S65" s="253">
        <v>2132.86</v>
      </c>
      <c r="T65" s="253">
        <v>0</v>
      </c>
      <c r="U65" s="253">
        <v>0</v>
      </c>
      <c r="V65" s="253">
        <v>0</v>
      </c>
      <c r="W65" s="253">
        <v>0</v>
      </c>
      <c r="X65" s="253">
        <v>0</v>
      </c>
      <c r="Y65" s="253">
        <v>14395.89</v>
      </c>
      <c r="Z65" s="302"/>
      <c r="AA65" s="374"/>
      <c r="AB65" s="273">
        <f>SUM(AC65:AK65)</f>
        <v>17731.969999999998</v>
      </c>
      <c r="AC65" s="253">
        <v>0</v>
      </c>
      <c r="AD65" s="253">
        <v>0</v>
      </c>
      <c r="AE65" s="253">
        <v>0</v>
      </c>
      <c r="AF65" s="253">
        <v>0</v>
      </c>
      <c r="AG65" s="253">
        <v>0</v>
      </c>
      <c r="AH65" s="253">
        <v>0</v>
      </c>
      <c r="AI65" s="253">
        <v>0</v>
      </c>
      <c r="AJ65" s="253">
        <v>0</v>
      </c>
      <c r="AK65" s="253">
        <v>17731.969999999998</v>
      </c>
      <c r="AL65" s="302"/>
      <c r="AM65" s="374"/>
      <c r="AN65" s="288">
        <f>SUM(AO65:AW65)</f>
        <v>59790.87</v>
      </c>
      <c r="AO65" s="253">
        <v>5336.91</v>
      </c>
      <c r="AP65" s="253">
        <v>0</v>
      </c>
      <c r="AQ65" s="253">
        <v>10524.560000000001</v>
      </c>
      <c r="AR65" s="253">
        <v>0</v>
      </c>
      <c r="AS65" s="253">
        <v>0</v>
      </c>
      <c r="AT65" s="253">
        <v>0</v>
      </c>
      <c r="AU65" s="253">
        <v>0</v>
      </c>
      <c r="AV65" s="253">
        <v>0</v>
      </c>
      <c r="AW65" s="253">
        <v>43929.4</v>
      </c>
      <c r="AX65" s="302"/>
      <c r="AY65" s="374"/>
      <c r="AZ65" s="525">
        <v>-1004.7348785834115</v>
      </c>
      <c r="BA65" s="295">
        <f>SUM(BB65:BJ65)+AZ65</f>
        <v>115410.37512141657</v>
      </c>
      <c r="BB65" s="273">
        <f t="shared" si="46"/>
        <v>5336.91</v>
      </c>
      <c r="BC65" s="273">
        <f t="shared" si="46"/>
        <v>0</v>
      </c>
      <c r="BD65" s="273">
        <f t="shared" si="46"/>
        <v>18722.060000000001</v>
      </c>
      <c r="BE65" s="273">
        <f t="shared" si="46"/>
        <v>0</v>
      </c>
      <c r="BF65" s="273">
        <f t="shared" si="46"/>
        <v>0</v>
      </c>
      <c r="BG65" s="273">
        <f t="shared" si="46"/>
        <v>0</v>
      </c>
      <c r="BH65" s="273">
        <f t="shared" si="46"/>
        <v>0</v>
      </c>
      <c r="BI65" s="273">
        <f t="shared" si="46"/>
        <v>0</v>
      </c>
      <c r="BJ65" s="273">
        <f t="shared" si="46"/>
        <v>92356.139999999985</v>
      </c>
      <c r="BK65" s="302"/>
      <c r="BL65" s="303"/>
    </row>
    <row r="66" spans="1:64" x14ac:dyDescent="0.25">
      <c r="A66" s="1529"/>
      <c r="B66" s="126" t="s">
        <v>1316</v>
      </c>
      <c r="C66" s="131" t="s">
        <v>1317</v>
      </c>
      <c r="D66" s="273">
        <f>SUM(E66:M66)</f>
        <v>62546.429999999993</v>
      </c>
      <c r="E66" s="253">
        <v>0</v>
      </c>
      <c r="F66" s="253">
        <v>0</v>
      </c>
      <c r="G66" s="253">
        <v>62546.429999999993</v>
      </c>
      <c r="H66" s="253">
        <v>0</v>
      </c>
      <c r="I66" s="253">
        <v>0</v>
      </c>
      <c r="J66" s="253">
        <v>0</v>
      </c>
      <c r="K66" s="253">
        <v>0</v>
      </c>
      <c r="L66" s="253">
        <v>0</v>
      </c>
      <c r="M66" s="253">
        <v>0</v>
      </c>
      <c r="N66" s="302"/>
      <c r="O66" s="374"/>
      <c r="P66" s="273">
        <f>SUM(Q66:Y66)</f>
        <v>62447.44</v>
      </c>
      <c r="Q66" s="253">
        <v>0</v>
      </c>
      <c r="R66" s="253">
        <v>0</v>
      </c>
      <c r="S66" s="253">
        <v>62447.44</v>
      </c>
      <c r="T66" s="253">
        <v>0</v>
      </c>
      <c r="U66" s="253">
        <v>0</v>
      </c>
      <c r="V66" s="253">
        <v>0</v>
      </c>
      <c r="W66" s="253">
        <v>0</v>
      </c>
      <c r="X66" s="253">
        <v>0</v>
      </c>
      <c r="Y66" s="253">
        <v>0</v>
      </c>
      <c r="Z66" s="302"/>
      <c r="AA66" s="374"/>
      <c r="AB66" s="273">
        <f>SUM(AC66:AK66)</f>
        <v>93671.16</v>
      </c>
      <c r="AC66" s="253">
        <v>0</v>
      </c>
      <c r="AD66" s="253">
        <v>0</v>
      </c>
      <c r="AE66" s="253">
        <v>65285.96</v>
      </c>
      <c r="AF66" s="253">
        <v>0</v>
      </c>
      <c r="AG66" s="253">
        <v>0</v>
      </c>
      <c r="AH66" s="253">
        <v>0</v>
      </c>
      <c r="AI66" s="253">
        <v>0</v>
      </c>
      <c r="AJ66" s="253">
        <v>0</v>
      </c>
      <c r="AK66" s="253">
        <v>28385.200000000001</v>
      </c>
      <c r="AL66" s="302"/>
      <c r="AM66" s="374"/>
      <c r="AN66" s="288">
        <f>SUM(AO66:AW66)</f>
        <v>135937.62</v>
      </c>
      <c r="AO66" s="253">
        <v>0</v>
      </c>
      <c r="AP66" s="253">
        <v>0</v>
      </c>
      <c r="AQ66" s="253">
        <v>67221.899999999994</v>
      </c>
      <c r="AR66" s="253">
        <v>0</v>
      </c>
      <c r="AS66" s="253">
        <v>0</v>
      </c>
      <c r="AT66" s="253">
        <v>68715.72</v>
      </c>
      <c r="AU66" s="253">
        <v>0</v>
      </c>
      <c r="AV66" s="253">
        <v>0</v>
      </c>
      <c r="AW66" s="253">
        <v>0</v>
      </c>
      <c r="AX66" s="302"/>
      <c r="AY66" s="374"/>
      <c r="AZ66" s="525">
        <v>873.59087573198678</v>
      </c>
      <c r="BA66" s="295">
        <f>SUM(BB66:BJ66)+AZ66</f>
        <v>355476.24087573198</v>
      </c>
      <c r="BB66" s="273">
        <f t="shared" si="46"/>
        <v>0</v>
      </c>
      <c r="BC66" s="273">
        <f t="shared" si="46"/>
        <v>0</v>
      </c>
      <c r="BD66" s="273">
        <f t="shared" si="46"/>
        <v>257501.72999999998</v>
      </c>
      <c r="BE66" s="273">
        <f t="shared" si="46"/>
        <v>0</v>
      </c>
      <c r="BF66" s="273">
        <f t="shared" si="46"/>
        <v>0</v>
      </c>
      <c r="BG66" s="273">
        <f t="shared" si="46"/>
        <v>68715.72</v>
      </c>
      <c r="BH66" s="273">
        <f t="shared" si="46"/>
        <v>0</v>
      </c>
      <c r="BI66" s="273">
        <f t="shared" si="46"/>
        <v>0</v>
      </c>
      <c r="BJ66" s="273">
        <f t="shared" si="46"/>
        <v>28385.200000000001</v>
      </c>
      <c r="BK66" s="302"/>
      <c r="BL66" s="303"/>
    </row>
    <row r="67" spans="1:64" x14ac:dyDescent="0.25">
      <c r="A67" s="1529"/>
      <c r="B67" s="126" t="s">
        <v>108</v>
      </c>
      <c r="C67" s="131" t="s">
        <v>188</v>
      </c>
      <c r="D67" s="273">
        <f>SUM(E67:M67)</f>
        <v>2915497.13</v>
      </c>
      <c r="E67" s="253">
        <v>730641.67</v>
      </c>
      <c r="F67" s="253">
        <v>53858.010000000009</v>
      </c>
      <c r="G67" s="253">
        <v>1097007.1499999994</v>
      </c>
      <c r="H67" s="253">
        <v>86066.340000000011</v>
      </c>
      <c r="I67" s="253">
        <v>4646.8900000000003</v>
      </c>
      <c r="J67" s="253">
        <v>91853.41</v>
      </c>
      <c r="K67" s="253">
        <v>0</v>
      </c>
      <c r="L67" s="253">
        <v>7064.3500000000013</v>
      </c>
      <c r="M67" s="253">
        <v>844359.31</v>
      </c>
      <c r="N67" s="302"/>
      <c r="O67" s="374"/>
      <c r="P67" s="273">
        <f>SUM(Q67:Y67)</f>
        <v>2944765.2300000004</v>
      </c>
      <c r="Q67" s="253">
        <v>662146.22000000032</v>
      </c>
      <c r="R67" s="253">
        <v>49897.21</v>
      </c>
      <c r="S67" s="253">
        <v>1214674.31</v>
      </c>
      <c r="T67" s="253">
        <v>93711.450000000012</v>
      </c>
      <c r="U67" s="253">
        <v>3916.6200000000003</v>
      </c>
      <c r="V67" s="253">
        <v>87647.66</v>
      </c>
      <c r="W67" s="253">
        <v>0</v>
      </c>
      <c r="X67" s="253">
        <v>6269.02</v>
      </c>
      <c r="Y67" s="253">
        <v>826502.74000000011</v>
      </c>
      <c r="Z67" s="302"/>
      <c r="AA67" s="374"/>
      <c r="AB67" s="273">
        <f>SUM(AC67:AK67)</f>
        <v>3200638.9400000009</v>
      </c>
      <c r="AC67" s="253">
        <v>693322.83</v>
      </c>
      <c r="AD67" s="253">
        <v>63344.049999999981</v>
      </c>
      <c r="AE67" s="253">
        <v>1292558.9200000004</v>
      </c>
      <c r="AF67" s="253">
        <v>96206.970000000016</v>
      </c>
      <c r="AG67" s="253">
        <v>3774.0799999999995</v>
      </c>
      <c r="AH67" s="253">
        <v>71687.100000000006</v>
      </c>
      <c r="AI67" s="253">
        <v>0</v>
      </c>
      <c r="AJ67" s="253">
        <v>10237.139999999998</v>
      </c>
      <c r="AK67" s="253">
        <v>969507.85000000009</v>
      </c>
      <c r="AL67" s="302"/>
      <c r="AM67" s="374"/>
      <c r="AN67" s="288">
        <f>SUM(AO67:AW67)</f>
        <v>3358089.6399999997</v>
      </c>
      <c r="AO67" s="253">
        <v>870141.66999999993</v>
      </c>
      <c r="AP67" s="253">
        <v>41249.08</v>
      </c>
      <c r="AQ67" s="253">
        <v>1275823.8999999999</v>
      </c>
      <c r="AR67" s="253">
        <v>94512.69</v>
      </c>
      <c r="AS67" s="253">
        <v>1670.78</v>
      </c>
      <c r="AT67" s="253">
        <v>55956.460000000006</v>
      </c>
      <c r="AU67" s="253">
        <v>0</v>
      </c>
      <c r="AV67" s="253">
        <v>5791.66</v>
      </c>
      <c r="AW67" s="253">
        <v>1012943.3999999998</v>
      </c>
      <c r="AX67" s="302"/>
      <c r="AY67" s="374"/>
      <c r="AZ67" s="525">
        <v>274859.18310645683</v>
      </c>
      <c r="BA67" s="295">
        <f>SUM(BB67:BJ67)+AZ67</f>
        <v>12693850.123106455</v>
      </c>
      <c r="BB67" s="273">
        <f t="shared" si="46"/>
        <v>2956252.39</v>
      </c>
      <c r="BC67" s="273">
        <f t="shared" si="46"/>
        <v>208348.34999999998</v>
      </c>
      <c r="BD67" s="273">
        <f t="shared" si="46"/>
        <v>4880064.2799999993</v>
      </c>
      <c r="BE67" s="273">
        <f t="shared" si="46"/>
        <v>370497.45000000007</v>
      </c>
      <c r="BF67" s="273">
        <f t="shared" si="46"/>
        <v>14008.37</v>
      </c>
      <c r="BG67" s="273">
        <f t="shared" si="46"/>
        <v>307144.63</v>
      </c>
      <c r="BH67" s="273">
        <f t="shared" si="46"/>
        <v>0</v>
      </c>
      <c r="BI67" s="273">
        <f t="shared" si="46"/>
        <v>29362.170000000002</v>
      </c>
      <c r="BJ67" s="273">
        <f t="shared" si="46"/>
        <v>3653313.3000000003</v>
      </c>
      <c r="BK67" s="302"/>
      <c r="BL67" s="303"/>
    </row>
    <row r="68" spans="1:64" x14ac:dyDescent="0.25">
      <c r="A68" s="1529"/>
      <c r="B68" s="126" t="s">
        <v>109</v>
      </c>
      <c r="C68" s="131" t="s">
        <v>161</v>
      </c>
      <c r="D68" s="273">
        <f>SUM(E68:O68)</f>
        <v>22178709.719886724</v>
      </c>
      <c r="E68" s="253">
        <v>14168942.737110596</v>
      </c>
      <c r="F68" s="253">
        <v>219310.29467191341</v>
      </c>
      <c r="G68" s="253">
        <v>6546532.0449013142</v>
      </c>
      <c r="H68" s="253">
        <v>390911.88112726493</v>
      </c>
      <c r="I68" s="253">
        <v>3975.0734382656933</v>
      </c>
      <c r="J68" s="253">
        <v>318801.78254251182</v>
      </c>
      <c r="K68" s="253">
        <v>2.6523576777280566</v>
      </c>
      <c r="L68" s="253">
        <v>24561.842994348412</v>
      </c>
      <c r="M68" s="253">
        <v>505671.4107428338</v>
      </c>
      <c r="N68" s="253">
        <v>0</v>
      </c>
      <c r="O68" s="254">
        <v>0</v>
      </c>
      <c r="P68" s="273">
        <f>SUM(Q68:AA68)</f>
        <v>23658438.640418001</v>
      </c>
      <c r="Q68" s="253">
        <v>15392753.445610289</v>
      </c>
      <c r="R68" s="253">
        <v>232659.26877537163</v>
      </c>
      <c r="S68" s="253">
        <v>6788865.6870301953</v>
      </c>
      <c r="T68" s="253">
        <v>375665.83558914822</v>
      </c>
      <c r="U68" s="253">
        <v>4676.711554102736</v>
      </c>
      <c r="V68" s="253">
        <v>318756.6223010149</v>
      </c>
      <c r="W68" s="253">
        <v>0</v>
      </c>
      <c r="X68" s="253">
        <v>22526.0406752251</v>
      </c>
      <c r="Y68" s="253">
        <v>522535.02888265398</v>
      </c>
      <c r="Z68" s="253">
        <v>0</v>
      </c>
      <c r="AA68" s="254">
        <v>0</v>
      </c>
      <c r="AB68" s="273">
        <f>SUM(AC68:AM68)</f>
        <v>22923418.693801448</v>
      </c>
      <c r="AC68" s="253">
        <v>15040590.8767865</v>
      </c>
      <c r="AD68" s="253">
        <v>206463.48573787749</v>
      </c>
      <c r="AE68" s="253">
        <v>6417277.0359065626</v>
      </c>
      <c r="AF68" s="253">
        <v>362090.56391583168</v>
      </c>
      <c r="AG68" s="253">
        <v>12925.610174342561</v>
      </c>
      <c r="AH68" s="253">
        <v>265945.44260007527</v>
      </c>
      <c r="AI68" s="253">
        <v>0</v>
      </c>
      <c r="AJ68" s="253">
        <v>22350.903769876546</v>
      </c>
      <c r="AK68" s="253">
        <v>595774.77491038153</v>
      </c>
      <c r="AL68" s="253">
        <v>0</v>
      </c>
      <c r="AM68" s="254">
        <v>0</v>
      </c>
      <c r="AN68" s="288">
        <f>SUM(AO68:AY68)</f>
        <v>23926094.132847246</v>
      </c>
      <c r="AO68" s="253">
        <v>15910602.019882578</v>
      </c>
      <c r="AP68" s="253">
        <v>210107.01769533407</v>
      </c>
      <c r="AQ68" s="253">
        <v>6577154.6966682933</v>
      </c>
      <c r="AR68" s="253">
        <v>361976.119998182</v>
      </c>
      <c r="AS68" s="253">
        <v>16476.94421803777</v>
      </c>
      <c r="AT68" s="253">
        <v>240113.44639887492</v>
      </c>
      <c r="AU68" s="253">
        <v>0</v>
      </c>
      <c r="AV68" s="253">
        <v>24973.692632059232</v>
      </c>
      <c r="AW68" s="253">
        <v>584690.19535387901</v>
      </c>
      <c r="AX68" s="253">
        <v>0</v>
      </c>
      <c r="AY68" s="254">
        <v>0</v>
      </c>
      <c r="AZ68" s="525">
        <v>760633.59059686889</v>
      </c>
      <c r="BA68" s="295">
        <f>SUM(BB68:BL68)+AZ68</f>
        <v>93447294.77755028</v>
      </c>
      <c r="BB68" s="273">
        <f t="shared" si="46"/>
        <v>60512889.07938996</v>
      </c>
      <c r="BC68" s="273">
        <f t="shared" si="46"/>
        <v>868540.06688049657</v>
      </c>
      <c r="BD68" s="273">
        <f t="shared" si="46"/>
        <v>26329829.464506365</v>
      </c>
      <c r="BE68" s="273">
        <f t="shared" si="46"/>
        <v>1490644.4006304268</v>
      </c>
      <c r="BF68" s="273">
        <f t="shared" si="46"/>
        <v>38054.33938474876</v>
      </c>
      <c r="BG68" s="273">
        <f t="shared" si="46"/>
        <v>1143617.2938424768</v>
      </c>
      <c r="BH68" s="273">
        <f t="shared" si="46"/>
        <v>2.6523576777280566</v>
      </c>
      <c r="BI68" s="273">
        <f t="shared" si="46"/>
        <v>94412.480071509286</v>
      </c>
      <c r="BJ68" s="273">
        <f t="shared" si="46"/>
        <v>2208671.4098897483</v>
      </c>
      <c r="BK68" s="273">
        <f t="shared" ref="BK68:BL71" si="47">N68+Z68+AL68+AX68</f>
        <v>0</v>
      </c>
      <c r="BL68" s="299">
        <f t="shared" si="47"/>
        <v>0</v>
      </c>
    </row>
    <row r="69" spans="1:64" s="255" customFormat="1" x14ac:dyDescent="0.25">
      <c r="A69" s="1529"/>
      <c r="B69" s="126" t="s">
        <v>110</v>
      </c>
      <c r="C69" s="131" t="s">
        <v>135</v>
      </c>
      <c r="D69" s="273">
        <f>SUM(E69:O69)</f>
        <v>124747.53678902675</v>
      </c>
      <c r="E69" s="253">
        <v>84453.49579831594</v>
      </c>
      <c r="F69" s="253">
        <v>5621.727470771375</v>
      </c>
      <c r="G69" s="253">
        <v>27556.043739163215</v>
      </c>
      <c r="H69" s="253">
        <v>3165.1785494005594</v>
      </c>
      <c r="I69" s="253">
        <v>102.99051510267331</v>
      </c>
      <c r="J69" s="253">
        <v>2368.6163717471654</v>
      </c>
      <c r="K69" s="253">
        <v>11.034698046714997</v>
      </c>
      <c r="L69" s="253">
        <v>358.6276865182374</v>
      </c>
      <c r="M69" s="253">
        <v>1109.8219599608638</v>
      </c>
      <c r="N69" s="253">
        <v>0</v>
      </c>
      <c r="O69" s="254">
        <v>0</v>
      </c>
      <c r="P69" s="273">
        <f>SUM(Q69:AA69)</f>
        <v>131088.99434252852</v>
      </c>
      <c r="Q69" s="253">
        <v>89970.803381180827</v>
      </c>
      <c r="R69" s="253">
        <v>5767.0968487208911</v>
      </c>
      <c r="S69" s="253">
        <v>28121.575969139583</v>
      </c>
      <c r="T69" s="253">
        <v>3251.4963872212611</v>
      </c>
      <c r="U69" s="253">
        <v>86.438468032600809</v>
      </c>
      <c r="V69" s="253">
        <v>2433.7157646281662</v>
      </c>
      <c r="W69" s="253">
        <v>11.034698046714997</v>
      </c>
      <c r="X69" s="253">
        <v>361.93809593225194</v>
      </c>
      <c r="Y69" s="253">
        <v>1084.8947296261961</v>
      </c>
      <c r="Z69" s="253">
        <v>0</v>
      </c>
      <c r="AA69" s="254">
        <v>0</v>
      </c>
      <c r="AB69" s="273">
        <f>SUM(AC69:AM69)</f>
        <v>136497.78569101109</v>
      </c>
      <c r="AC69" s="253">
        <v>94377.998223603805</v>
      </c>
      <c r="AD69" s="253">
        <v>5996.3224215649288</v>
      </c>
      <c r="AE69" s="253">
        <v>28615.722799466348</v>
      </c>
      <c r="AF69" s="253">
        <v>3326.9614610845711</v>
      </c>
      <c r="AG69" s="253">
        <v>86.826066745036385</v>
      </c>
      <c r="AH69" s="253">
        <v>2526.357208343436</v>
      </c>
      <c r="AI69" s="253">
        <v>7.356465364476664</v>
      </c>
      <c r="AJ69" s="253">
        <v>365.98415188271406</v>
      </c>
      <c r="AK69" s="253">
        <v>1194.2568929557845</v>
      </c>
      <c r="AL69" s="253">
        <v>0</v>
      </c>
      <c r="AM69" s="254">
        <v>0</v>
      </c>
      <c r="AN69" s="288">
        <f>SUM(AO69:AY69)</f>
        <v>142270.01671994355</v>
      </c>
      <c r="AO69" s="253">
        <v>99307.79708306992</v>
      </c>
      <c r="AP69" s="253">
        <v>6237.9805849078339</v>
      </c>
      <c r="AQ69" s="253">
        <v>29016.226967315364</v>
      </c>
      <c r="AR69" s="253">
        <v>3380.295834977027</v>
      </c>
      <c r="AS69" s="253">
        <v>82.760235350362478</v>
      </c>
      <c r="AT69" s="253">
        <v>2644.0368800898596</v>
      </c>
      <c r="AU69" s="253">
        <v>5.5173490233574984</v>
      </c>
      <c r="AV69" s="253">
        <v>369.66238456495239</v>
      </c>
      <c r="AW69" s="253">
        <v>1225.7394006448176</v>
      </c>
      <c r="AX69" s="253">
        <v>0</v>
      </c>
      <c r="AY69" s="254">
        <v>0</v>
      </c>
      <c r="AZ69" s="525"/>
      <c r="BA69" s="295">
        <f>SUM(BB69:BL69)+AZ69</f>
        <v>534604.33354250994</v>
      </c>
      <c r="BB69" s="273">
        <f t="shared" si="46"/>
        <v>368110.09448617051</v>
      </c>
      <c r="BC69" s="273">
        <f t="shared" si="46"/>
        <v>23623.127325965026</v>
      </c>
      <c r="BD69" s="273">
        <f t="shared" si="46"/>
        <v>113309.56947508451</v>
      </c>
      <c r="BE69" s="273">
        <f t="shared" si="46"/>
        <v>13123.932232683419</v>
      </c>
      <c r="BF69" s="273">
        <f t="shared" si="46"/>
        <v>359.01528523067293</v>
      </c>
      <c r="BG69" s="273">
        <f t="shared" si="46"/>
        <v>9972.7262248086263</v>
      </c>
      <c r="BH69" s="273">
        <f t="shared" si="46"/>
        <v>34.943210481264153</v>
      </c>
      <c r="BI69" s="273">
        <f t="shared" si="46"/>
        <v>1456.2123188981559</v>
      </c>
      <c r="BJ69" s="273">
        <f t="shared" si="46"/>
        <v>4614.7129831876618</v>
      </c>
      <c r="BK69" s="273">
        <f t="shared" si="47"/>
        <v>0</v>
      </c>
      <c r="BL69" s="299">
        <f t="shared" si="47"/>
        <v>0</v>
      </c>
    </row>
    <row r="70" spans="1:64" x14ac:dyDescent="0.25">
      <c r="A70" s="1529"/>
      <c r="B70" s="126" t="s">
        <v>111</v>
      </c>
      <c r="C70" s="131" t="s">
        <v>163</v>
      </c>
      <c r="D70" s="273">
        <f>SUM(E70:O70)</f>
        <v>701407.93500812585</v>
      </c>
      <c r="E70" s="253">
        <v>267897.07407252141</v>
      </c>
      <c r="F70" s="253">
        <v>11805.190428165472</v>
      </c>
      <c r="G70" s="253">
        <v>228461.08709831935</v>
      </c>
      <c r="H70" s="253">
        <v>28605.250639384729</v>
      </c>
      <c r="I70" s="253">
        <v>29.644651292175734</v>
      </c>
      <c r="J70" s="253">
        <v>269.78682917865609</v>
      </c>
      <c r="K70" s="253">
        <v>2.5848660575565846E-4</v>
      </c>
      <c r="L70" s="253">
        <v>610.24382601967227</v>
      </c>
      <c r="M70" s="253">
        <v>163729.65720475785</v>
      </c>
      <c r="N70" s="253">
        <v>0</v>
      </c>
      <c r="O70" s="254">
        <v>0</v>
      </c>
      <c r="P70" s="273">
        <f>SUM(Q70:AA70)</f>
        <v>767786.37897035247</v>
      </c>
      <c r="Q70" s="253">
        <v>302928.95865908387</v>
      </c>
      <c r="R70" s="253">
        <v>13200.644796764167</v>
      </c>
      <c r="S70" s="253">
        <v>243043.2169955968</v>
      </c>
      <c r="T70" s="253">
        <v>30608.237326142244</v>
      </c>
      <c r="U70" s="253">
        <v>106.44200662600353</v>
      </c>
      <c r="V70" s="253">
        <v>968.69587623121504</v>
      </c>
      <c r="W70" s="253">
        <v>9.2812132385712456E-4</v>
      </c>
      <c r="X70" s="253">
        <v>570.4028191068694</v>
      </c>
      <c r="Y70" s="253">
        <v>176359.77956267999</v>
      </c>
      <c r="Z70" s="253">
        <v>0</v>
      </c>
      <c r="AA70" s="254">
        <v>0</v>
      </c>
      <c r="AB70" s="273">
        <f>SUM(AC70:AM70)</f>
        <v>1013884.8692836623</v>
      </c>
      <c r="AC70" s="253">
        <v>387498.19462285313</v>
      </c>
      <c r="AD70" s="253">
        <v>17644.220241189134</v>
      </c>
      <c r="AE70" s="253">
        <v>315656.35747337871</v>
      </c>
      <c r="AF70" s="253">
        <v>38559.763029943002</v>
      </c>
      <c r="AG70" s="253">
        <v>449.57349549412953</v>
      </c>
      <c r="AH70" s="253">
        <v>4091.429736741025</v>
      </c>
      <c r="AI70" s="253">
        <v>3.9200571375469662E-3</v>
      </c>
      <c r="AJ70" s="253">
        <v>846.74915088373973</v>
      </c>
      <c r="AK70" s="253">
        <v>249138.57761312244</v>
      </c>
      <c r="AL70" s="253">
        <v>0</v>
      </c>
      <c r="AM70" s="254">
        <v>0</v>
      </c>
      <c r="AN70" s="288">
        <f>SUM(AO70:AY70)</f>
        <v>2449666.6404347578</v>
      </c>
      <c r="AO70" s="253">
        <v>935877.56534263515</v>
      </c>
      <c r="AP70" s="253">
        <v>42736.717859335644</v>
      </c>
      <c r="AQ70" s="253">
        <v>770073.35536741978</v>
      </c>
      <c r="AR70" s="253">
        <v>94718.358664320476</v>
      </c>
      <c r="AS70" s="253">
        <v>2419.0354680372998</v>
      </c>
      <c r="AT70" s="253">
        <v>22014.895778677615</v>
      </c>
      <c r="AU70" s="253">
        <v>2.1092785378809563E-2</v>
      </c>
      <c r="AV70" s="253">
        <v>2177.4421405174917</v>
      </c>
      <c r="AW70" s="253">
        <v>579649.24872102938</v>
      </c>
      <c r="AX70" s="253">
        <v>0</v>
      </c>
      <c r="AY70" s="254">
        <v>0</v>
      </c>
      <c r="AZ70" s="525">
        <v>-3540644.6618288751</v>
      </c>
      <c r="BA70" s="295">
        <f>SUM(BB70:BL70)+AZ70</f>
        <v>1392101.1618680232</v>
      </c>
      <c r="BB70" s="273">
        <f t="shared" si="46"/>
        <v>1894201.7926970934</v>
      </c>
      <c r="BC70" s="273">
        <f t="shared" si="46"/>
        <v>85386.773325454415</v>
      </c>
      <c r="BD70" s="273">
        <f t="shared" si="46"/>
        <v>1557234.0169347147</v>
      </c>
      <c r="BE70" s="273">
        <f t="shared" si="46"/>
        <v>192491.60965979047</v>
      </c>
      <c r="BF70" s="273">
        <f t="shared" si="46"/>
        <v>3004.6956214496086</v>
      </c>
      <c r="BG70" s="273">
        <f t="shared" si="46"/>
        <v>27344.808220828512</v>
      </c>
      <c r="BH70" s="273">
        <f t="shared" si="46"/>
        <v>2.6199450445969313E-2</v>
      </c>
      <c r="BI70" s="273">
        <f t="shared" si="46"/>
        <v>4204.8379365277733</v>
      </c>
      <c r="BJ70" s="273">
        <f t="shared" si="46"/>
        <v>1168877.2631015896</v>
      </c>
      <c r="BK70" s="273">
        <f t="shared" si="47"/>
        <v>0</v>
      </c>
      <c r="BL70" s="299">
        <f t="shared" si="47"/>
        <v>0</v>
      </c>
    </row>
    <row r="71" spans="1:64" x14ac:dyDescent="0.25">
      <c r="A71" s="1529"/>
      <c r="B71" s="126" t="s">
        <v>112</v>
      </c>
      <c r="C71" s="131" t="s">
        <v>927</v>
      </c>
      <c r="D71" s="273">
        <f>SUM(E71:O71)</f>
        <v>1988619.0269894744</v>
      </c>
      <c r="E71" s="253">
        <v>814341.87816542725</v>
      </c>
      <c r="F71" s="253">
        <v>44943.998629500944</v>
      </c>
      <c r="G71" s="253">
        <v>621896.00153916399</v>
      </c>
      <c r="H71" s="253">
        <v>83695.9378689351</v>
      </c>
      <c r="I71" s="253">
        <v>2157.1808342664444</v>
      </c>
      <c r="J71" s="253">
        <v>26679.574233811265</v>
      </c>
      <c r="K71" s="253">
        <v>11.725245118847669</v>
      </c>
      <c r="L71" s="253">
        <v>2284.9332201845646</v>
      </c>
      <c r="M71" s="253">
        <v>392607.79725306592</v>
      </c>
      <c r="N71" s="253">
        <v>0</v>
      </c>
      <c r="O71" s="254">
        <v>0</v>
      </c>
      <c r="P71" s="273">
        <f>SUM(Q71:AA71)</f>
        <v>-1390673.2803543627</v>
      </c>
      <c r="Q71" s="253">
        <v>-569482.37730214652</v>
      </c>
      <c r="R71" s="253">
        <v>-31430.061343097506</v>
      </c>
      <c r="S71" s="253">
        <v>-434901.87952642405</v>
      </c>
      <c r="T71" s="253">
        <v>-58529.915931023104</v>
      </c>
      <c r="U71" s="253">
        <v>-1508.5512641646646</v>
      </c>
      <c r="V71" s="253">
        <v>-18657.455507886189</v>
      </c>
      <c r="W71" s="253">
        <v>-8.1996525584249937</v>
      </c>
      <c r="X71" s="253">
        <v>-1597.8905630382187</v>
      </c>
      <c r="Y71" s="253">
        <v>-274556.94926402392</v>
      </c>
      <c r="Z71" s="253">
        <v>0</v>
      </c>
      <c r="AA71" s="254">
        <v>0</v>
      </c>
      <c r="AB71" s="273">
        <f>SUM(AC71:AM71)</f>
        <v>1098119.204387211</v>
      </c>
      <c r="AC71" s="253">
        <v>449681.13208892633</v>
      </c>
      <c r="AD71" s="253">
        <v>24818.161421156259</v>
      </c>
      <c r="AE71" s="253">
        <v>343412.15343575669</v>
      </c>
      <c r="AF71" s="253">
        <v>46217.055884361158</v>
      </c>
      <c r="AG71" s="253">
        <v>1191.1993545742866</v>
      </c>
      <c r="AH71" s="253">
        <v>14732.511573810578</v>
      </c>
      <c r="AI71" s="253">
        <v>6.4747026285101414</v>
      </c>
      <c r="AJ71" s="253">
        <v>1261.7444647633167</v>
      </c>
      <c r="AK71" s="253">
        <v>216798.77146123379</v>
      </c>
      <c r="AL71" s="253">
        <v>0</v>
      </c>
      <c r="AM71" s="254">
        <v>0</v>
      </c>
      <c r="AN71" s="288">
        <f>SUM(AO71:AY71)</f>
        <v>355178.54177808901</v>
      </c>
      <c r="AO71" s="253">
        <v>145446.03912067341</v>
      </c>
      <c r="AP71" s="253">
        <v>8027.2509104314531</v>
      </c>
      <c r="AQ71" s="253">
        <v>111074.12328177101</v>
      </c>
      <c r="AR71" s="253">
        <v>14948.565191011441</v>
      </c>
      <c r="AS71" s="253">
        <v>385.28462851243364</v>
      </c>
      <c r="AT71" s="253">
        <v>4765.1219982395924</v>
      </c>
      <c r="AU71" s="253">
        <v>2.094194718436138</v>
      </c>
      <c r="AV71" s="253">
        <v>408.10192308884211</v>
      </c>
      <c r="AW71" s="253">
        <v>70121.960529642267</v>
      </c>
      <c r="AX71" s="253">
        <v>0</v>
      </c>
      <c r="AY71" s="254">
        <v>0</v>
      </c>
      <c r="AZ71" s="525">
        <v>0</v>
      </c>
      <c r="BA71" s="295">
        <f>SUM(BB71:BL71)+AZ71</f>
        <v>2051243.4928004118</v>
      </c>
      <c r="BB71" s="273">
        <f t="shared" si="46"/>
        <v>839986.67207288044</v>
      </c>
      <c r="BC71" s="273">
        <f t="shared" si="46"/>
        <v>46359.349617991145</v>
      </c>
      <c r="BD71" s="273">
        <f t="shared" si="46"/>
        <v>641480.39873026765</v>
      </c>
      <c r="BE71" s="273">
        <f t="shared" si="46"/>
        <v>86331.6430132846</v>
      </c>
      <c r="BF71" s="273">
        <f t="shared" si="46"/>
        <v>2225.1135531885002</v>
      </c>
      <c r="BG71" s="273">
        <f t="shared" si="46"/>
        <v>27519.752297975247</v>
      </c>
      <c r="BH71" s="273">
        <f t="shared" si="46"/>
        <v>12.094489907368956</v>
      </c>
      <c r="BI71" s="273">
        <f t="shared" si="46"/>
        <v>2356.8890449985047</v>
      </c>
      <c r="BJ71" s="273">
        <f t="shared" si="46"/>
        <v>404971.57997991808</v>
      </c>
      <c r="BK71" s="273">
        <f t="shared" si="47"/>
        <v>0</v>
      </c>
      <c r="BL71" s="299">
        <f t="shared" si="47"/>
        <v>0</v>
      </c>
    </row>
    <row r="72" spans="1:64" s="209" customFormat="1" x14ac:dyDescent="0.25">
      <c r="A72" s="1530"/>
      <c r="B72" s="129" t="s">
        <v>460</v>
      </c>
      <c r="C72" s="312" t="s">
        <v>5</v>
      </c>
      <c r="D72" s="274">
        <f>SUM(D64:D71)</f>
        <v>53517084.948673353</v>
      </c>
      <c r="E72" s="274">
        <f t="shared" ref="E72:BG72" si="48">SUM(E64:E71)</f>
        <v>20229285.395146862</v>
      </c>
      <c r="F72" s="274">
        <f t="shared" si="48"/>
        <v>901759.06120035122</v>
      </c>
      <c r="G72" s="274">
        <f t="shared" si="48"/>
        <v>17152907.897277959</v>
      </c>
      <c r="H72" s="274">
        <f t="shared" si="48"/>
        <v>2154041.0881849853</v>
      </c>
      <c r="I72" s="274">
        <f t="shared" si="48"/>
        <v>49659.859438926993</v>
      </c>
      <c r="J72" s="274">
        <f t="shared" si="48"/>
        <v>778532.72997724894</v>
      </c>
      <c r="K72" s="274">
        <f t="shared" si="48"/>
        <v>25.412559329896478</v>
      </c>
      <c r="L72" s="274">
        <f t="shared" si="48"/>
        <v>46708.997727070891</v>
      </c>
      <c r="M72" s="274">
        <f>SUM(M64:M71)</f>
        <v>12204164.507160621</v>
      </c>
      <c r="N72" s="274">
        <f>SUM(N68:N71)</f>
        <v>0</v>
      </c>
      <c r="O72" s="274">
        <f>SUM(O68:O71)</f>
        <v>0</v>
      </c>
      <c r="P72" s="276">
        <f t="shared" si="48"/>
        <v>53975110.323376521</v>
      </c>
      <c r="Q72" s="274">
        <f t="shared" si="48"/>
        <v>20996198.33034841</v>
      </c>
      <c r="R72" s="274">
        <f t="shared" si="48"/>
        <v>906694.1190777591</v>
      </c>
      <c r="S72" s="274">
        <f t="shared" si="48"/>
        <v>16778991.430468507</v>
      </c>
      <c r="T72" s="274">
        <f t="shared" si="48"/>
        <v>2113473.6233714884</v>
      </c>
      <c r="U72" s="274">
        <f t="shared" si="48"/>
        <v>133837.53076459665</v>
      </c>
      <c r="V72" s="274">
        <f t="shared" si="48"/>
        <v>857951.45843398804</v>
      </c>
      <c r="W72" s="274">
        <f t="shared" si="48"/>
        <v>2.8359736096138608</v>
      </c>
      <c r="X72" s="274">
        <f t="shared" si="48"/>
        <v>38428.511027226006</v>
      </c>
      <c r="Y72" s="274">
        <f>SUM(Y64:Y71)</f>
        <v>12149532.483910937</v>
      </c>
      <c r="Z72" s="274">
        <f>SUM(Z68:Z71)</f>
        <v>0</v>
      </c>
      <c r="AA72" s="282">
        <f>SUM(AA68:AA71)</f>
        <v>0</v>
      </c>
      <c r="AB72" s="276">
        <f t="shared" si="48"/>
        <v>57337801.443163328</v>
      </c>
      <c r="AC72" s="274">
        <f t="shared" si="48"/>
        <v>21792424.701721881</v>
      </c>
      <c r="AD72" s="274">
        <f t="shared" si="48"/>
        <v>1002465.0498217876</v>
      </c>
      <c r="AE72" s="274">
        <f t="shared" si="48"/>
        <v>17609547.829615161</v>
      </c>
      <c r="AF72" s="274">
        <f t="shared" si="48"/>
        <v>2143878.0442912206</v>
      </c>
      <c r="AG72" s="274">
        <f t="shared" si="48"/>
        <v>50904.529091156015</v>
      </c>
      <c r="AH72" s="274">
        <f t="shared" si="48"/>
        <v>560490.58111897029</v>
      </c>
      <c r="AI72" s="274">
        <f t="shared" si="48"/>
        <v>13.835088050124352</v>
      </c>
      <c r="AJ72" s="274">
        <f t="shared" si="48"/>
        <v>47680.521537406319</v>
      </c>
      <c r="AK72" s="274">
        <f>SUM(AK64:AK71)</f>
        <v>14130396.350877691</v>
      </c>
      <c r="AL72" s="274">
        <f>SUM(AL68:AL71)</f>
        <v>0</v>
      </c>
      <c r="AM72" s="274">
        <f>SUM(AM68:AM71)</f>
        <v>0</v>
      </c>
      <c r="AN72" s="276">
        <f t="shared" si="48"/>
        <v>62647593.041780032</v>
      </c>
      <c r="AO72" s="274">
        <f t="shared" si="48"/>
        <v>23885301.001428954</v>
      </c>
      <c r="AP72" s="274">
        <f t="shared" si="48"/>
        <v>1124862.8370500091</v>
      </c>
      <c r="AQ72" s="274">
        <f t="shared" si="48"/>
        <v>19645566.222284798</v>
      </c>
      <c r="AR72" s="274">
        <f t="shared" si="48"/>
        <v>2391258.4496884909</v>
      </c>
      <c r="AS72" s="274">
        <f t="shared" si="48"/>
        <v>75373.724549937877</v>
      </c>
      <c r="AT72" s="274">
        <f t="shared" si="48"/>
        <v>636172.95105588203</v>
      </c>
      <c r="AU72" s="274">
        <f t="shared" si="48"/>
        <v>7.6326365271724459</v>
      </c>
      <c r="AV72" s="274">
        <f t="shared" si="48"/>
        <v>61555.559080230523</v>
      </c>
      <c r="AW72" s="274">
        <f>SUM(AW64:AW71)</f>
        <v>14827494.664005196</v>
      </c>
      <c r="AX72" s="274">
        <f>SUM(AX68:AX71)</f>
        <v>0</v>
      </c>
      <c r="AY72" s="282">
        <f>SUM(AY68:AY71)</f>
        <v>0</v>
      </c>
      <c r="AZ72" s="298">
        <f>SUM(AZ64:AZ71)</f>
        <v>-529824.58639259031</v>
      </c>
      <c r="BA72" s="296">
        <f t="shared" si="48"/>
        <v>226947765.17060062</v>
      </c>
      <c r="BB72" s="274">
        <f t="shared" si="48"/>
        <v>86903209.428646103</v>
      </c>
      <c r="BC72" s="274">
        <f>SUM(BC64:BC71)</f>
        <v>3935781.0671499074</v>
      </c>
      <c r="BD72" s="274">
        <f t="shared" si="48"/>
        <v>71187013.37964642</v>
      </c>
      <c r="BE72" s="274">
        <f t="shared" si="48"/>
        <v>8802651.2055361867</v>
      </c>
      <c r="BF72" s="274">
        <f t="shared" si="48"/>
        <v>309775.64384461759</v>
      </c>
      <c r="BG72" s="274">
        <f t="shared" si="48"/>
        <v>2833147.720586089</v>
      </c>
      <c r="BH72" s="274">
        <f>SUM(BH64:BH71)</f>
        <v>49.716257516807133</v>
      </c>
      <c r="BI72" s="274">
        <f>SUM(BI64:BI71)</f>
        <v>194373.58937193372</v>
      </c>
      <c r="BJ72" s="274">
        <f>SUM(BJ64:BJ71)</f>
        <v>53311588.005954444</v>
      </c>
      <c r="BK72" s="274">
        <f>SUM(BK68:BK71)</f>
        <v>0</v>
      </c>
      <c r="BL72" s="298">
        <f>SUM(BL68:BL71)</f>
        <v>0</v>
      </c>
    </row>
    <row r="73" spans="1:64" ht="14.85" customHeight="1" x14ac:dyDescent="0.25">
      <c r="A73" s="1526" t="s">
        <v>6</v>
      </c>
      <c r="B73" s="126" t="s">
        <v>118</v>
      </c>
      <c r="C73" s="131" t="s">
        <v>189</v>
      </c>
      <c r="D73" s="272">
        <f>SUM(E73:O73)</f>
        <v>81117.268149314375</v>
      </c>
      <c r="E73" s="251">
        <v>32889.446066703509</v>
      </c>
      <c r="F73" s="251">
        <v>4879.6358429966504</v>
      </c>
      <c r="G73" s="251">
        <v>28527.014101392298</v>
      </c>
      <c r="H73" s="251">
        <v>4922.4893959051369</v>
      </c>
      <c r="I73" s="251">
        <v>7.7825958727887841</v>
      </c>
      <c r="J73" s="251">
        <v>1615.1473142052473</v>
      </c>
      <c r="K73" s="251">
        <v>0</v>
      </c>
      <c r="L73" s="251">
        <v>1820.591197607341</v>
      </c>
      <c r="M73" s="251">
        <v>6455.1616346314122</v>
      </c>
      <c r="N73" s="251">
        <v>0</v>
      </c>
      <c r="O73" s="252">
        <v>0</v>
      </c>
      <c r="P73" s="272">
        <f>SUM(Q73:AA73)</f>
        <v>96963.052990312004</v>
      </c>
      <c r="Q73" s="251">
        <v>40355.842223617219</v>
      </c>
      <c r="R73" s="251">
        <v>4977.7722845577264</v>
      </c>
      <c r="S73" s="251">
        <v>33326.117811660442</v>
      </c>
      <c r="T73" s="251">
        <v>6639.1550365965877</v>
      </c>
      <c r="U73" s="251">
        <v>25.32465984292083</v>
      </c>
      <c r="V73" s="251">
        <v>2508.2642453914232</v>
      </c>
      <c r="W73" s="251">
        <v>0</v>
      </c>
      <c r="X73" s="251">
        <v>2114.2646889472612</v>
      </c>
      <c r="Y73" s="251">
        <v>7016.3120396984305</v>
      </c>
      <c r="Z73" s="251">
        <v>0</v>
      </c>
      <c r="AA73" s="252">
        <v>0</v>
      </c>
      <c r="AB73" s="272">
        <f>SUM(AC73:AM73)</f>
        <v>96526.792517309063</v>
      </c>
      <c r="AC73" s="251">
        <v>40725.199617616607</v>
      </c>
      <c r="AD73" s="251">
        <v>5373.9418820303717</v>
      </c>
      <c r="AE73" s="251">
        <v>34013.468717924297</v>
      </c>
      <c r="AF73" s="251">
        <v>5273.2932084105423</v>
      </c>
      <c r="AG73" s="251">
        <v>7.4053232770550599</v>
      </c>
      <c r="AH73" s="251">
        <v>2380.2236738423912</v>
      </c>
      <c r="AI73" s="251">
        <v>0</v>
      </c>
      <c r="AJ73" s="251">
        <v>1728.8493645564702</v>
      </c>
      <c r="AK73" s="251">
        <v>7024.410729651323</v>
      </c>
      <c r="AL73" s="251">
        <v>0</v>
      </c>
      <c r="AM73" s="252">
        <v>0</v>
      </c>
      <c r="AN73" s="275">
        <f>SUM(AO73:AY73)</f>
        <v>104584.29432891696</v>
      </c>
      <c r="AO73" s="251">
        <v>44712.22176389346</v>
      </c>
      <c r="AP73" s="251">
        <v>5149.2159210256641</v>
      </c>
      <c r="AQ73" s="251">
        <v>36523.517632686788</v>
      </c>
      <c r="AR73" s="251">
        <v>6038.9155892556573</v>
      </c>
      <c r="AS73" s="251">
        <v>1.6476678399009879</v>
      </c>
      <c r="AT73" s="251">
        <v>2639.7443080787766</v>
      </c>
      <c r="AU73" s="251">
        <v>0</v>
      </c>
      <c r="AV73" s="249">
        <v>1550.8735583100545</v>
      </c>
      <c r="AW73" s="251">
        <v>7968.1578878266573</v>
      </c>
      <c r="AX73" s="251">
        <v>0</v>
      </c>
      <c r="AY73" s="252">
        <v>0</v>
      </c>
      <c r="AZ73" s="854">
        <v>-16.829999999999998</v>
      </c>
      <c r="BA73" s="293">
        <f>SUM(BB73:BL73)+AZ73</f>
        <v>379174.57798585232</v>
      </c>
      <c r="BB73" s="273">
        <f t="shared" ref="BB73:BL76" si="49">E73+Q73+AC73+AO73</f>
        <v>158682.70967183079</v>
      </c>
      <c r="BC73" s="273">
        <f t="shared" si="49"/>
        <v>20380.565930610413</v>
      </c>
      <c r="BD73" s="273">
        <f t="shared" si="49"/>
        <v>132390.11826366384</v>
      </c>
      <c r="BE73" s="273">
        <f t="shared" si="49"/>
        <v>22873.853230167922</v>
      </c>
      <c r="BF73" s="273">
        <f t="shared" si="49"/>
        <v>42.160246832665663</v>
      </c>
      <c r="BG73" s="273">
        <f t="shared" si="49"/>
        <v>9143.3795415178374</v>
      </c>
      <c r="BH73" s="273">
        <f t="shared" si="49"/>
        <v>0</v>
      </c>
      <c r="BI73" s="273">
        <f t="shared" si="49"/>
        <v>7214.5788094211266</v>
      </c>
      <c r="BJ73" s="273">
        <f t="shared" si="49"/>
        <v>28464.042291807826</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5.5798098676058366E-2</v>
      </c>
      <c r="E75" s="253">
        <v>1.0730403591549685E-2</v>
      </c>
      <c r="F75" s="253">
        <v>2.1460807183099371E-2</v>
      </c>
      <c r="G75" s="253">
        <v>2.3606887901409308E-2</v>
      </c>
      <c r="H75" s="253">
        <v>0</v>
      </c>
      <c r="I75" s="253">
        <v>0</v>
      </c>
      <c r="J75" s="253">
        <v>0</v>
      </c>
      <c r="K75" s="253">
        <v>0</v>
      </c>
      <c r="L75" s="253">
        <v>0</v>
      </c>
      <c r="M75" s="253">
        <v>0</v>
      </c>
      <c r="N75" s="253">
        <v>0</v>
      </c>
      <c r="O75" s="254">
        <v>0</v>
      </c>
      <c r="P75" s="273">
        <f>SUM(Q75:AA75)</f>
        <v>0.34421319688544971</v>
      </c>
      <c r="Q75" s="253">
        <v>6.6194845554894174E-2</v>
      </c>
      <c r="R75" s="253">
        <v>0.13238969110978835</v>
      </c>
      <c r="S75" s="253">
        <v>0.1456286602207672</v>
      </c>
      <c r="T75" s="253">
        <v>0</v>
      </c>
      <c r="U75" s="253">
        <v>0</v>
      </c>
      <c r="V75" s="253">
        <v>0</v>
      </c>
      <c r="W75" s="253">
        <v>0</v>
      </c>
      <c r="X75" s="253">
        <v>0</v>
      </c>
      <c r="Y75" s="253">
        <v>0</v>
      </c>
      <c r="Z75" s="253">
        <v>0</v>
      </c>
      <c r="AA75" s="254">
        <v>0</v>
      </c>
      <c r="AB75" s="273">
        <f>SUM(AC75:AM75)</f>
        <v>2.4673435563537307</v>
      </c>
      <c r="AC75" s="253">
        <v>0.23144622662023859</v>
      </c>
      <c r="AD75" s="253">
        <v>1.0948040422047223</v>
      </c>
      <c r="AE75" s="253">
        <v>1.1410932875287698</v>
      </c>
      <c r="AF75" s="253">
        <v>0</v>
      </c>
      <c r="AG75" s="253">
        <v>0</v>
      </c>
      <c r="AH75" s="253">
        <v>0</v>
      </c>
      <c r="AI75" s="253">
        <v>0</v>
      </c>
      <c r="AJ75" s="253">
        <v>0</v>
      </c>
      <c r="AK75" s="253">
        <v>0</v>
      </c>
      <c r="AL75" s="253">
        <v>0</v>
      </c>
      <c r="AM75" s="254">
        <v>0</v>
      </c>
      <c r="AN75" s="288">
        <f>SUM(AO75:AY75)</f>
        <v>5.9337010837420081</v>
      </c>
      <c r="AO75" s="253">
        <v>1.3693225716602089</v>
      </c>
      <c r="AP75" s="253">
        <v>2.1452569988748786</v>
      </c>
      <c r="AQ75" s="253">
        <v>2.4191215132069206</v>
      </c>
      <c r="AR75" s="253">
        <v>0</v>
      </c>
      <c r="AS75" s="253">
        <v>0</v>
      </c>
      <c r="AT75" s="253">
        <v>0</v>
      </c>
      <c r="AU75" s="253">
        <v>0</v>
      </c>
      <c r="AV75" s="253">
        <v>0</v>
      </c>
      <c r="AW75" s="253">
        <v>0</v>
      </c>
      <c r="AX75" s="253">
        <v>0</v>
      </c>
      <c r="AY75" s="254">
        <v>0</v>
      </c>
      <c r="AZ75" s="525">
        <v>-4582</v>
      </c>
      <c r="BA75" s="295">
        <f>SUM(BB75:BL75)+AZ75</f>
        <v>-4573.1989440643429</v>
      </c>
      <c r="BB75" s="273">
        <f t="shared" si="49"/>
        <v>1.6776940474268913</v>
      </c>
      <c r="BC75" s="273">
        <f t="shared" si="49"/>
        <v>3.3939115393724886</v>
      </c>
      <c r="BD75" s="273">
        <f t="shared" si="49"/>
        <v>3.729450348857867</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81117.323947413053</v>
      </c>
      <c r="E77" s="277">
        <f t="shared" ref="E77:BL77" si="50">SUM(E73:E76)</f>
        <v>32889.456797107101</v>
      </c>
      <c r="F77" s="277">
        <f t="shared" si="50"/>
        <v>4879.6573038038332</v>
      </c>
      <c r="G77" s="277">
        <f t="shared" si="50"/>
        <v>28527.037708280201</v>
      </c>
      <c r="H77" s="277">
        <f t="shared" si="50"/>
        <v>4922.4893959051369</v>
      </c>
      <c r="I77" s="277">
        <f t="shared" si="50"/>
        <v>7.7825958727887841</v>
      </c>
      <c r="J77" s="277">
        <f t="shared" si="50"/>
        <v>1615.1473142052473</v>
      </c>
      <c r="K77" s="277">
        <f t="shared" si="50"/>
        <v>0</v>
      </c>
      <c r="L77" s="277">
        <f t="shared" si="50"/>
        <v>1820.591197607341</v>
      </c>
      <c r="M77" s="277">
        <f t="shared" si="50"/>
        <v>6455.1616346314122</v>
      </c>
      <c r="N77" s="277">
        <f t="shared" si="50"/>
        <v>0</v>
      </c>
      <c r="O77" s="283">
        <f t="shared" si="50"/>
        <v>0</v>
      </c>
      <c r="P77" s="277">
        <f t="shared" si="50"/>
        <v>96963.397203508895</v>
      </c>
      <c r="Q77" s="277">
        <f t="shared" si="50"/>
        <v>40355.908418462772</v>
      </c>
      <c r="R77" s="277">
        <f t="shared" si="50"/>
        <v>4977.9046742488363</v>
      </c>
      <c r="S77" s="277">
        <f t="shared" si="50"/>
        <v>33326.263440320661</v>
      </c>
      <c r="T77" s="277">
        <f t="shared" si="50"/>
        <v>6639.1550365965877</v>
      </c>
      <c r="U77" s="277">
        <f t="shared" si="50"/>
        <v>25.32465984292083</v>
      </c>
      <c r="V77" s="277">
        <f t="shared" si="50"/>
        <v>2508.2642453914232</v>
      </c>
      <c r="W77" s="277">
        <f t="shared" si="50"/>
        <v>0</v>
      </c>
      <c r="X77" s="277">
        <f t="shared" si="50"/>
        <v>2114.2646889472612</v>
      </c>
      <c r="Y77" s="277">
        <f>SUM(Y73:Y76)</f>
        <v>7016.3120396984305</v>
      </c>
      <c r="Z77" s="277">
        <f>SUM(Z73:Z76)</f>
        <v>0</v>
      </c>
      <c r="AA77" s="283">
        <f t="shared" si="50"/>
        <v>0</v>
      </c>
      <c r="AB77" s="277">
        <f t="shared" si="50"/>
        <v>96529.259860865423</v>
      </c>
      <c r="AC77" s="277">
        <f t="shared" si="50"/>
        <v>40725.431063843229</v>
      </c>
      <c r="AD77" s="277">
        <f t="shared" si="50"/>
        <v>5375.0366860725762</v>
      </c>
      <c r="AE77" s="277">
        <f t="shared" si="50"/>
        <v>34014.609811211827</v>
      </c>
      <c r="AF77" s="277">
        <f t="shared" si="50"/>
        <v>5273.2932084105423</v>
      </c>
      <c r="AG77" s="277">
        <f t="shared" si="50"/>
        <v>7.4053232770550599</v>
      </c>
      <c r="AH77" s="277">
        <f t="shared" si="50"/>
        <v>2380.2236738423912</v>
      </c>
      <c r="AI77" s="277">
        <f t="shared" si="50"/>
        <v>0</v>
      </c>
      <c r="AJ77" s="277">
        <f t="shared" si="50"/>
        <v>1728.8493645564702</v>
      </c>
      <c r="AK77" s="277">
        <f t="shared" si="50"/>
        <v>7024.410729651323</v>
      </c>
      <c r="AL77" s="277">
        <f t="shared" si="50"/>
        <v>0</v>
      </c>
      <c r="AM77" s="283">
        <f t="shared" si="50"/>
        <v>0</v>
      </c>
      <c r="AN77" s="849">
        <f t="shared" si="50"/>
        <v>104590.22803000071</v>
      </c>
      <c r="AO77" s="277">
        <f t="shared" si="50"/>
        <v>44713.591086465123</v>
      </c>
      <c r="AP77" s="277">
        <f t="shared" si="50"/>
        <v>5151.3611780245392</v>
      </c>
      <c r="AQ77" s="277">
        <f t="shared" si="50"/>
        <v>36525.936754199996</v>
      </c>
      <c r="AR77" s="277">
        <f t="shared" si="50"/>
        <v>6038.9155892556573</v>
      </c>
      <c r="AS77" s="277">
        <f t="shared" si="50"/>
        <v>1.6476678399009879</v>
      </c>
      <c r="AT77" s="277">
        <f t="shared" si="50"/>
        <v>2639.7443080787766</v>
      </c>
      <c r="AU77" s="277">
        <f t="shared" si="50"/>
        <v>0</v>
      </c>
      <c r="AV77" s="277">
        <f t="shared" si="50"/>
        <v>1550.8735583100545</v>
      </c>
      <c r="AW77" s="277">
        <f>SUM(AW73:AW76)</f>
        <v>7968.1578878266573</v>
      </c>
      <c r="AX77" s="277">
        <f t="shared" si="50"/>
        <v>0</v>
      </c>
      <c r="AY77" s="283">
        <f t="shared" si="50"/>
        <v>0</v>
      </c>
      <c r="AZ77" s="304">
        <f t="shared" si="50"/>
        <v>-4598.83</v>
      </c>
      <c r="BA77" s="296">
        <f t="shared" si="50"/>
        <v>374601.37904178799</v>
      </c>
      <c r="BB77" s="274">
        <f t="shared" si="50"/>
        <v>158684.38736587821</v>
      </c>
      <c r="BC77" s="274">
        <f t="shared" si="50"/>
        <v>20383.959842149787</v>
      </c>
      <c r="BD77" s="274">
        <f t="shared" si="50"/>
        <v>132393.84771401269</v>
      </c>
      <c r="BE77" s="274">
        <f t="shared" si="50"/>
        <v>22873.853230167922</v>
      </c>
      <c r="BF77" s="274">
        <f t="shared" si="50"/>
        <v>42.160246832665663</v>
      </c>
      <c r="BG77" s="274">
        <f t="shared" si="50"/>
        <v>9143.3795415178374</v>
      </c>
      <c r="BH77" s="274">
        <f t="shared" si="50"/>
        <v>0</v>
      </c>
      <c r="BI77" s="274">
        <f t="shared" si="50"/>
        <v>7214.5788094211266</v>
      </c>
      <c r="BJ77" s="274">
        <f>SUM(BJ73:BJ76)</f>
        <v>28464.042291807826</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82045036.779600188</v>
      </c>
      <c r="E78" s="272">
        <f>E20+SUM(E22:E23,E27)+SUM(E29:E32)+E37+E41+E46+E51+SUM(E56:E57)+SUM(E59:E60)+SUM(E64:E68)+E73</f>
        <v>32232064.032583546</v>
      </c>
      <c r="F78" s="272">
        <f>F20+SUM(F22:F23,F27)+SUM(F29:F32)+F37+F41+F46+F51+SUM(F56:F57)+SUM(F59:F60)+SUM(F64:F68)+F73</f>
        <v>2162094.0612502894</v>
      </c>
      <c r="G78" s="272">
        <f t="shared" ref="G78:O78" si="51">G20+SUM(G22:G23,G27)+SUM(G29:G32)+G37+G41+G46+G51+SUM(G56:G57)+SUM(G59:G60)+SUM(G64:G68)+G73</f>
        <v>27010621.624940343</v>
      </c>
      <c r="H78" s="272">
        <f t="shared" si="51"/>
        <v>4442087.1198583366</v>
      </c>
      <c r="I78" s="272">
        <f t="shared" si="51"/>
        <v>55912.401730539998</v>
      </c>
      <c r="J78" s="272">
        <f t="shared" si="51"/>
        <v>1430270.0513462746</v>
      </c>
      <c r="K78" s="272">
        <f t="shared" si="51"/>
        <v>438.72235767772798</v>
      </c>
      <c r="L78" s="272">
        <f t="shared" si="51"/>
        <v>354205.89647121145</v>
      </c>
      <c r="M78" s="272">
        <f t="shared" si="51"/>
        <v>14357342.869061967</v>
      </c>
      <c r="N78" s="272">
        <f t="shared" si="51"/>
        <v>0</v>
      </c>
      <c r="O78" s="284">
        <f t="shared" si="51"/>
        <v>0</v>
      </c>
      <c r="P78" s="272">
        <f>P20+SUM(P22:P23,P27)+SUM(P29:P32)+P37+P41+P46+P51+SUM(P56:P57)+SUM(P59:P60)+SUM(P64:P68)+P73</f>
        <v>87236197.169798702</v>
      </c>
      <c r="Q78" s="272">
        <f t="shared" ref="Q78:AA78" si="52">Q20+SUM(Q22:Q23,Q27)+SUM(Q29:Q32)+Q37+Q41+Q46+Q51+SUM(Q56:Q57)+SUM(Q59:Q60)+SUM(Q64:Q68)+Q73</f>
        <v>36032081.477256685</v>
      </c>
      <c r="R78" s="272">
        <f t="shared" si="52"/>
        <v>2278348.5340100979</v>
      </c>
      <c r="S78" s="272">
        <f t="shared" si="52"/>
        <v>28226374.428968597</v>
      </c>
      <c r="T78" s="272">
        <f t="shared" si="52"/>
        <v>4091308.1660783384</v>
      </c>
      <c r="U78" s="272">
        <f t="shared" si="52"/>
        <v>146432.45129568022</v>
      </c>
      <c r="V78" s="272">
        <f t="shared" si="52"/>
        <v>1548534.2240359718</v>
      </c>
      <c r="W78" s="272">
        <f t="shared" si="52"/>
        <v>274.53999999999996</v>
      </c>
      <c r="X78" s="272">
        <f t="shared" si="52"/>
        <v>364673.90871253068</v>
      </c>
      <c r="Y78" s="272">
        <f t="shared" si="52"/>
        <v>14548169.439440798</v>
      </c>
      <c r="Z78" s="272">
        <f t="shared" si="52"/>
        <v>0</v>
      </c>
      <c r="AA78" s="284">
        <f t="shared" si="52"/>
        <v>0</v>
      </c>
      <c r="AB78" s="272">
        <f>AB20+SUM(AB22:AB23,AB27)+SUM(AB29:AB32)+AB37+AB41+AB46+AB51+SUM(AB56:AB57)+SUM(AB59:AB60)+SUM(AB64:AB68)+AB73</f>
        <v>88893422.277680472</v>
      </c>
      <c r="AC78" s="272">
        <f t="shared" ref="AC78:AM78" si="53">AC20+SUM(AC22:AC23,AC27)+SUM(AC29:AC32)+AC37+AC41+AC46+AC51+SUM(AC56:AC57)+SUM(AC59:AC60)+SUM(AC64:AC68)+AC73</f>
        <v>35990603.219176702</v>
      </c>
      <c r="AD78" s="272">
        <f t="shared" si="53"/>
        <v>2483294.6818953543</v>
      </c>
      <c r="AE78" s="272">
        <f t="shared" si="53"/>
        <v>28757357.199570019</v>
      </c>
      <c r="AF78" s="272">
        <f t="shared" si="53"/>
        <v>3459735.2762340861</v>
      </c>
      <c r="AG78" s="272">
        <f t="shared" si="53"/>
        <v>57479.195267149829</v>
      </c>
      <c r="AH78" s="272">
        <f t="shared" si="53"/>
        <v>1275802.5349050444</v>
      </c>
      <c r="AI78" s="272">
        <f t="shared" si="53"/>
        <v>987.59</v>
      </c>
      <c r="AJ78" s="272">
        <f t="shared" si="53"/>
        <v>335531.74038616382</v>
      </c>
      <c r="AK78" s="272">
        <f t="shared" si="53"/>
        <v>16532630.840245955</v>
      </c>
      <c r="AL78" s="272">
        <f t="shared" si="53"/>
        <v>0</v>
      </c>
      <c r="AM78" s="272">
        <f t="shared" si="53"/>
        <v>0</v>
      </c>
      <c r="AN78" s="275">
        <f>AN20+SUM(AN22:AN23,AN27)+SUM(AN29:AN32)+AN37+AN41+AN46+AN51+SUM(AN56:AN57)+SUM(AN59:AN60)+SUM(AN64:AN68)+AN73</f>
        <v>94934888.06244348</v>
      </c>
      <c r="AO78" s="272">
        <f t="shared" ref="AO78:AY78" si="54">AO20+SUM(AO22:AO23,AO27)+SUM(AO29:AO32)+AO37+AO41+AO46+AO51+SUM(AO56:AO57)+SUM(AO59:AO60)+SUM(AO64:AO68)+AO73</f>
        <v>38667570.305876181</v>
      </c>
      <c r="AP78" s="272">
        <f t="shared" si="54"/>
        <v>2587769.5851734765</v>
      </c>
      <c r="AQ78" s="272">
        <f t="shared" si="54"/>
        <v>30313408.095225804</v>
      </c>
      <c r="AR78" s="272">
        <f t="shared" si="54"/>
        <v>4402085.9186708173</v>
      </c>
      <c r="AS78" s="272">
        <f t="shared" si="54"/>
        <v>82978.412442763394</v>
      </c>
      <c r="AT78" s="272">
        <f t="shared" si="54"/>
        <v>1447071.0883781998</v>
      </c>
      <c r="AU78" s="272">
        <f t="shared" si="54"/>
        <v>10.65</v>
      </c>
      <c r="AV78" s="272">
        <f t="shared" si="54"/>
        <v>324599.05018355243</v>
      </c>
      <c r="AW78" s="272">
        <f t="shared" si="54"/>
        <v>17109394.956492685</v>
      </c>
      <c r="AX78" s="272">
        <f t="shared" si="54"/>
        <v>0</v>
      </c>
      <c r="AY78" s="284">
        <f t="shared" si="54"/>
        <v>0</v>
      </c>
      <c r="AZ78" s="297">
        <f>AZ20+SUM(AZ22:AZ23,AZ27)+SUM(AZ29:AZ32)+AZ37+AZ41+AZ46+AZ51+SUM(AZ56:AZ57)+SUM(AZ59:AZ60)+SUM(AZ64:AZ68)+AZ73</f>
        <v>8374789.6203772295</v>
      </c>
      <c r="BA78" s="293">
        <f>BA20+SUM(BA22:BA23,BA27)+SUM(BA29:BA32)+BA37+BA41+BA46+BA51+SUM(BA56:BA57)+SUM(BA59:BA60)+SUM(BA64:BA68)+BA73</f>
        <v>361484333.90990001</v>
      </c>
      <c r="BB78" s="272">
        <f t="shared" ref="BB78:BL78" si="55">BB20+SUM(BB22:BB23,BB27)+SUM(BB29:BB32)+BB37+BB41+BB46+BB51+SUM(BB56:BB57)+SUM(BB59:BB60)+SUM(BB64:BB68)+BB73</f>
        <v>142922319.0348931</v>
      </c>
      <c r="BC78" s="272">
        <f t="shared" si="55"/>
        <v>9511506.8623292185</v>
      </c>
      <c r="BD78" s="272">
        <f t="shared" si="55"/>
        <v>114307761.34870476</v>
      </c>
      <c r="BE78" s="272">
        <f t="shared" si="55"/>
        <v>16395216.480841577</v>
      </c>
      <c r="BF78" s="272">
        <f t="shared" si="55"/>
        <v>342802.46073613351</v>
      </c>
      <c r="BG78" s="272">
        <f t="shared" si="55"/>
        <v>5701677.8986654915</v>
      </c>
      <c r="BH78" s="272">
        <f t="shared" si="55"/>
        <v>1711.502357677728</v>
      </c>
      <c r="BI78" s="272">
        <f t="shared" si="55"/>
        <v>1379010.5957534583</v>
      </c>
      <c r="BJ78" s="272">
        <f>BJ20+SUM(BJ22:BJ23,BJ27)+SUM(BJ29:BJ32)+BJ37+BJ41+BJ46+BJ51+SUM(BJ56:BJ57)+SUM(BJ59:BJ60)+SUM(BJ64:BJ68)+BJ73</f>
        <v>62547538.105241403</v>
      </c>
      <c r="BK78" s="272">
        <f t="shared" si="55"/>
        <v>0</v>
      </c>
      <c r="BL78" s="297">
        <f t="shared" si="55"/>
        <v>0</v>
      </c>
    </row>
    <row r="79" spans="1:64" s="209" customFormat="1" x14ac:dyDescent="0.25">
      <c r="A79" s="1540"/>
      <c r="B79" s="126" t="s">
        <v>55</v>
      </c>
      <c r="C79" s="127" t="s">
        <v>173</v>
      </c>
      <c r="D79" s="273">
        <f>D21+D24+D34+D38+D43+D48+D53+D58+D70+D75</f>
        <v>1141358.0831785968</v>
      </c>
      <c r="E79" s="273">
        <f>E21+E24+E34+E38+E43+E48+E53+E58+E70+E75</f>
        <v>472168.31217016256</v>
      </c>
      <c r="F79" s="273">
        <f>F21+F24+F34+F38+F43+F48+F53+F58+F70+F75</f>
        <v>25713.610909949322</v>
      </c>
      <c r="G79" s="273">
        <f t="shared" ref="G79:O79" si="56">G21+G24+G34+G38+G43+G48+G53+G58+G70+G75</f>
        <v>365320.4123451981</v>
      </c>
      <c r="H79" s="273">
        <f t="shared" si="56"/>
        <v>48104.421001456896</v>
      </c>
      <c r="I79" s="273">
        <f t="shared" si="56"/>
        <v>309.61155342528076</v>
      </c>
      <c r="J79" s="273">
        <f t="shared" si="56"/>
        <v>4025.970960546661</v>
      </c>
      <c r="K79" s="273">
        <f t="shared" si="56"/>
        <v>1.9251028898067173</v>
      </c>
      <c r="L79" s="273">
        <f t="shared" si="56"/>
        <v>1266.0222080404587</v>
      </c>
      <c r="M79" s="273">
        <f t="shared" si="56"/>
        <v>224447.79692692775</v>
      </c>
      <c r="N79" s="273">
        <f t="shared" si="56"/>
        <v>0</v>
      </c>
      <c r="O79" s="281">
        <f t="shared" si="56"/>
        <v>0</v>
      </c>
      <c r="P79" s="273">
        <f>P21+P24+P34+P38+P43+P48+P53+P58+P70+P75</f>
        <v>1167947.950297693</v>
      </c>
      <c r="Q79" s="273">
        <f t="shared" ref="Q79:AA79" si="57">Q21+Q24+Q34+Q38+Q43+Q48+Q53+Q58+Q70+Q75</f>
        <v>500547.61567847844</v>
      </c>
      <c r="R79" s="273">
        <f t="shared" si="57"/>
        <v>26287.356641068454</v>
      </c>
      <c r="S79" s="273">
        <f t="shared" si="57"/>
        <v>367651.77614587062</v>
      </c>
      <c r="T79" s="273">
        <f t="shared" si="57"/>
        <v>49643.301208647041</v>
      </c>
      <c r="U79" s="273">
        <f t="shared" si="57"/>
        <v>254.69082270837885</v>
      </c>
      <c r="V79" s="273">
        <f t="shared" si="57"/>
        <v>4301.8392724632304</v>
      </c>
      <c r="W79" s="273">
        <f t="shared" si="57"/>
        <v>3.0287072383999507</v>
      </c>
      <c r="X79" s="273">
        <f t="shared" si="57"/>
        <v>1291.7266988562621</v>
      </c>
      <c r="Y79" s="273">
        <f t="shared" si="57"/>
        <v>217966.6151223623</v>
      </c>
      <c r="Z79" s="273">
        <f t="shared" si="57"/>
        <v>0</v>
      </c>
      <c r="AA79" s="281">
        <f t="shared" si="57"/>
        <v>0</v>
      </c>
      <c r="AB79" s="273">
        <f>AB21+AB24+AB34+AB38+AB43+AB48+AB53+AB58+AB70+AB75</f>
        <v>1702956.5952797339</v>
      </c>
      <c r="AC79" s="273">
        <f t="shared" ref="AC79:AM79" si="58">AC21+AC24+AC34+AC38+AC43+AC48+AC53+AC58+AC70+AC75</f>
        <v>724686.41360241675</v>
      </c>
      <c r="AD79" s="273">
        <f t="shared" si="58"/>
        <v>40908.250472728047</v>
      </c>
      <c r="AE79" s="273">
        <f t="shared" si="58"/>
        <v>528961.87267257308</v>
      </c>
      <c r="AF79" s="273">
        <f t="shared" si="58"/>
        <v>70958.148021129004</v>
      </c>
      <c r="AG79" s="273">
        <f t="shared" si="58"/>
        <v>681.72178438355445</v>
      </c>
      <c r="AH79" s="273">
        <f t="shared" si="58"/>
        <v>11618.573280785748</v>
      </c>
      <c r="AI79" s="273">
        <f t="shared" si="58"/>
        <v>9.0132194734529545</v>
      </c>
      <c r="AJ79" s="273">
        <f t="shared" si="58"/>
        <v>2062.7974166279819</v>
      </c>
      <c r="AK79" s="273">
        <f t="shared" si="58"/>
        <v>323069.80480961641</v>
      </c>
      <c r="AL79" s="273">
        <f t="shared" si="58"/>
        <v>0</v>
      </c>
      <c r="AM79" s="281">
        <f t="shared" si="58"/>
        <v>0</v>
      </c>
      <c r="AN79" s="288">
        <f>AN21+AN24+AN34+AN38+AN43+AN48+AN53+AN58+AN70+AN75</f>
        <v>4329409.1863139849</v>
      </c>
      <c r="AO79" s="273">
        <f t="shared" ref="AO79:AY79" si="59">AO21+AO24+AO34+AO38+AO43+AO48+AO53+AO58+AO70+AO75</f>
        <v>1801451.0660213053</v>
      </c>
      <c r="AP79" s="273">
        <f t="shared" si="59"/>
        <v>107406.30158206598</v>
      </c>
      <c r="AQ79" s="273">
        <f t="shared" si="59"/>
        <v>1380453.495901844</v>
      </c>
      <c r="AR79" s="273">
        <f t="shared" si="59"/>
        <v>199681.92872940487</v>
      </c>
      <c r="AS79" s="273">
        <f t="shared" si="59"/>
        <v>2809.6935976412651</v>
      </c>
      <c r="AT79" s="273">
        <f t="shared" si="59"/>
        <v>47252.958874509277</v>
      </c>
      <c r="AU79" s="273">
        <f t="shared" si="59"/>
        <v>28.5097769637899</v>
      </c>
      <c r="AV79" s="273">
        <f t="shared" si="59"/>
        <v>5920.5419935766622</v>
      </c>
      <c r="AW79" s="273">
        <f t="shared" si="59"/>
        <v>784404.6898366739</v>
      </c>
      <c r="AX79" s="273">
        <f t="shared" si="59"/>
        <v>0</v>
      </c>
      <c r="AY79" s="281">
        <f t="shared" si="59"/>
        <v>0</v>
      </c>
      <c r="AZ79" s="299">
        <f>AZ21+AZ24+AZ34+AZ38+AZ43+AZ48+AZ53+AZ58+AZ70+AZ75</f>
        <v>-8313557.5684317108</v>
      </c>
      <c r="BA79" s="295">
        <f>BA21+BA24+BA34+BA38+BA43+BA48+BA53+BA58+BA70+BA75</f>
        <v>28114.24663829778</v>
      </c>
      <c r="BB79" s="273">
        <f t="shared" ref="BB79:BL79" si="60">BB21+BB24+BB34+BB38+BB43+BB48+BB53+BB58+BB70+BB75</f>
        <v>3498853.4074723632</v>
      </c>
      <c r="BC79" s="273">
        <f t="shared" si="60"/>
        <v>200315.5196058118</v>
      </c>
      <c r="BD79" s="273">
        <f t="shared" si="60"/>
        <v>2642387.557065486</v>
      </c>
      <c r="BE79" s="273">
        <f t="shared" si="60"/>
        <v>368387.79896063788</v>
      </c>
      <c r="BF79" s="273">
        <f t="shared" si="60"/>
        <v>4055.7177581584792</v>
      </c>
      <c r="BG79" s="273">
        <f t="shared" si="60"/>
        <v>67199.342388304911</v>
      </c>
      <c r="BH79" s="273">
        <f t="shared" si="60"/>
        <v>42.476806565449522</v>
      </c>
      <c r="BI79" s="273">
        <f t="shared" si="60"/>
        <v>10541.088317101367</v>
      </c>
      <c r="BJ79" s="273">
        <f>BJ21+BJ24+BJ34+BJ38+BJ43+BJ48+BJ53+BJ58+BJ70+BJ75</f>
        <v>1549888.9066955803</v>
      </c>
      <c r="BK79" s="273">
        <f t="shared" si="60"/>
        <v>0</v>
      </c>
      <c r="BL79" s="299">
        <f t="shared" si="60"/>
        <v>0</v>
      </c>
    </row>
    <row r="80" spans="1:64" s="209" customFormat="1" x14ac:dyDescent="0.25">
      <c r="A80" s="1540"/>
      <c r="B80" s="126" t="s">
        <v>56</v>
      </c>
      <c r="C80" s="127" t="s">
        <v>174</v>
      </c>
      <c r="D80" s="273">
        <f>D25+D33+D42+D47+D52+D61+D69+D74</f>
        <v>1232379.6606071694</v>
      </c>
      <c r="E80" s="273">
        <f>E25+E33+E42+E47+E52+E61+E69+E74</f>
        <v>683974.91525469825</v>
      </c>
      <c r="F80" s="273">
        <f>F25+F33+F42+F47+F52+F61+F69+F74</f>
        <v>71073.275829235441</v>
      </c>
      <c r="G80" s="273">
        <f t="shared" ref="G80:O80" si="61">G25+G33+G42+G47+G52+G61+G69+G74</f>
        <v>375359.66631318186</v>
      </c>
      <c r="H80" s="273">
        <f t="shared" si="61"/>
        <v>41734.840974924031</v>
      </c>
      <c r="I80" s="273">
        <f t="shared" si="61"/>
        <v>102.99051510267331</v>
      </c>
      <c r="J80" s="273">
        <f t="shared" si="61"/>
        <v>27958.695429191761</v>
      </c>
      <c r="K80" s="273">
        <f t="shared" si="61"/>
        <v>11.034698046714997</v>
      </c>
      <c r="L80" s="273">
        <f t="shared" si="61"/>
        <v>16413.94171053997</v>
      </c>
      <c r="M80" s="273">
        <f t="shared" si="61"/>
        <v>15750.299882248879</v>
      </c>
      <c r="N80" s="273">
        <f t="shared" si="61"/>
        <v>0</v>
      </c>
      <c r="O80" s="281">
        <f t="shared" si="61"/>
        <v>0</v>
      </c>
      <c r="P80" s="273">
        <f>P25+P33+P42+P47+P52+P61+P69+P74</f>
        <v>1085165.868177325</v>
      </c>
      <c r="Q80" s="273">
        <f t="shared" ref="Q80:AA80" si="62">Q25+Q33+Q42+Q47+Q52+Q61+Q69+Q74</f>
        <v>615015.31124846253</v>
      </c>
      <c r="R80" s="273">
        <f t="shared" si="62"/>
        <v>59825.859248759385</v>
      </c>
      <c r="S80" s="273">
        <f t="shared" si="62"/>
        <v>328067.87367399456</v>
      </c>
      <c r="T80" s="273">
        <f t="shared" si="62"/>
        <v>32675.88604800171</v>
      </c>
      <c r="U80" s="273">
        <f t="shared" si="62"/>
        <v>86.438468032600809</v>
      </c>
      <c r="V80" s="273">
        <f t="shared" si="62"/>
        <v>23500.014674588921</v>
      </c>
      <c r="W80" s="273">
        <f t="shared" si="62"/>
        <v>11.034698046714997</v>
      </c>
      <c r="X80" s="273">
        <f t="shared" si="62"/>
        <v>13119.023978762314</v>
      </c>
      <c r="Y80" s="273">
        <f t="shared" si="62"/>
        <v>12864.426138676175</v>
      </c>
      <c r="Z80" s="273">
        <f t="shared" si="62"/>
        <v>0</v>
      </c>
      <c r="AA80" s="281">
        <f t="shared" si="62"/>
        <v>0</v>
      </c>
      <c r="AB80" s="273">
        <f>AB25+AB33+AB42+AB47+AB52+AB61+AB69+AB74</f>
        <v>1130874.38353617</v>
      </c>
      <c r="AC80" s="273">
        <f t="shared" ref="AC80:AM80" si="63">AC25+AC33+AC42+AC47+AC52+AC61+AC69+AC74</f>
        <v>647422.67623620201</v>
      </c>
      <c r="AD80" s="273">
        <f t="shared" si="63"/>
        <v>58181.505885464205</v>
      </c>
      <c r="AE80" s="273">
        <f t="shared" si="63"/>
        <v>337045.43318713922</v>
      </c>
      <c r="AF80" s="273">
        <f t="shared" si="63"/>
        <v>36244.527612061633</v>
      </c>
      <c r="AG80" s="273">
        <f t="shared" si="63"/>
        <v>86.826066745036385</v>
      </c>
      <c r="AH80" s="273">
        <f t="shared" si="63"/>
        <v>26672.476091545177</v>
      </c>
      <c r="AI80" s="273">
        <f t="shared" si="63"/>
        <v>7.356465364476664</v>
      </c>
      <c r="AJ80" s="273">
        <f t="shared" si="63"/>
        <v>11995.5434507309</v>
      </c>
      <c r="AK80" s="273">
        <f t="shared" si="63"/>
        <v>13218.038540917467</v>
      </c>
      <c r="AL80" s="273">
        <f t="shared" si="63"/>
        <v>0</v>
      </c>
      <c r="AM80" s="281">
        <f t="shared" si="63"/>
        <v>0</v>
      </c>
      <c r="AN80" s="288">
        <f>AN25+AN33+AN42+AN47+AN52+AN61+AN69+AN74</f>
        <v>686760.03911449201</v>
      </c>
      <c r="AO80" s="273">
        <f t="shared" ref="AO80:AY80" si="64">AO25+AO33+AO42+AO47+AO52+AO61+AO69+AO74</f>
        <v>413724.41094405798</v>
      </c>
      <c r="AP80" s="273">
        <f t="shared" si="64"/>
        <v>33042.649540274106</v>
      </c>
      <c r="AQ80" s="273">
        <f t="shared" si="64"/>
        <v>190005.71460888264</v>
      </c>
      <c r="AR80" s="273">
        <f t="shared" si="64"/>
        <v>19689.160681314337</v>
      </c>
      <c r="AS80" s="273">
        <f t="shared" si="64"/>
        <v>82.760235350362478</v>
      </c>
      <c r="AT80" s="273">
        <f t="shared" si="64"/>
        <v>16127.108312457831</v>
      </c>
      <c r="AU80" s="273">
        <f t="shared" si="64"/>
        <v>5.5173490233574984</v>
      </c>
      <c r="AV80" s="273">
        <f t="shared" si="64"/>
        <v>6451.8463041560935</v>
      </c>
      <c r="AW80" s="273">
        <f t="shared" si="64"/>
        <v>7630.8711389753116</v>
      </c>
      <c r="AX80" s="273">
        <f t="shared" si="64"/>
        <v>0</v>
      </c>
      <c r="AY80" s="281">
        <f t="shared" si="64"/>
        <v>0</v>
      </c>
      <c r="AZ80" s="299">
        <f>AZ25+AZ33+AZ42+AZ47+AZ52+AZ61+AZ69+AZ74</f>
        <v>0</v>
      </c>
      <c r="BA80" s="295">
        <f>BA25+BA33+BA42+BA47+BA52+BA61+BA69+BA74</f>
        <v>4135179.9514351571</v>
      </c>
      <c r="BB80" s="273">
        <f t="shared" ref="BB80:BL80" si="65">BB25+BB33+BB42+BB47+BB52+BB61+BB69+BB74</f>
        <v>2360137.3136834209</v>
      </c>
      <c r="BC80" s="273">
        <f t="shared" si="65"/>
        <v>222123.29050373315</v>
      </c>
      <c r="BD80" s="273">
        <f t="shared" si="65"/>
        <v>1230478.6877831984</v>
      </c>
      <c r="BE80" s="273">
        <f t="shared" si="65"/>
        <v>130344.41531630172</v>
      </c>
      <c r="BF80" s="273">
        <f t="shared" si="65"/>
        <v>359.01528523067293</v>
      </c>
      <c r="BG80" s="273">
        <f t="shared" si="65"/>
        <v>94258.294507783692</v>
      </c>
      <c r="BH80" s="273">
        <f t="shared" si="65"/>
        <v>34.943210481264153</v>
      </c>
      <c r="BI80" s="273">
        <f t="shared" si="65"/>
        <v>47980.355444189277</v>
      </c>
      <c r="BJ80" s="273">
        <f>BJ25+BJ33+BJ42+BJ47+BJ52+BJ61+BJ69+BJ74</f>
        <v>49463.635700817831</v>
      </c>
      <c r="BK80" s="273">
        <f t="shared" si="65"/>
        <v>0</v>
      </c>
      <c r="BL80" s="299">
        <f t="shared" si="65"/>
        <v>0</v>
      </c>
    </row>
    <row r="81" spans="1:64" s="209" customFormat="1" x14ac:dyDescent="0.25">
      <c r="A81" s="1540"/>
      <c r="B81" s="126" t="s">
        <v>120</v>
      </c>
      <c r="C81" s="127" t="s">
        <v>929</v>
      </c>
      <c r="D81" s="273">
        <f>D26+D35+D39+D44+D49+D54+D62+D71+D76</f>
        <v>2266845.1136475857</v>
      </c>
      <c r="E81" s="273">
        <f>E26+E35+E39+E44+E49+E54+E62+E71+E76</f>
        <v>928275.79456106003</v>
      </c>
      <c r="F81" s="273">
        <f>F26+F35+F39+F44+F49+F54+F62+F71+F76</f>
        <v>51232.077284960651</v>
      </c>
      <c r="G81" s="273">
        <f t="shared" ref="G81:O81" si="66">G26+G35+G39+G44+G49+G54+G62+G71+G76</f>
        <v>708904.97031007591</v>
      </c>
      <c r="H81" s="273">
        <f t="shared" si="66"/>
        <v>95405.769136971881</v>
      </c>
      <c r="I81" s="273">
        <f t="shared" si="66"/>
        <v>2458.9902676401348</v>
      </c>
      <c r="J81" s="273">
        <f t="shared" si="66"/>
        <v>30412.291980163784</v>
      </c>
      <c r="K81" s="273">
        <f t="shared" si="66"/>
        <v>13.365714721244457</v>
      </c>
      <c r="L81" s="273">
        <f t="shared" si="66"/>
        <v>2604.6163869947918</v>
      </c>
      <c r="M81" s="273">
        <f t="shared" si="66"/>
        <v>447537.23800499731</v>
      </c>
      <c r="N81" s="273">
        <f t="shared" si="66"/>
        <v>0</v>
      </c>
      <c r="O81" s="281">
        <f t="shared" si="66"/>
        <v>0</v>
      </c>
      <c r="P81" s="273">
        <f>P26+P35+P39+P44+P49+P54+P62+P71+P76</f>
        <v>-1120471.3746712857</v>
      </c>
      <c r="Q81" s="273">
        <f t="shared" ref="Q81:AA81" si="67">Q26+Q35+Q39+Q44+Q49+Q54+Q62+Q71+Q76</f>
        <v>-458834.37264589861</v>
      </c>
      <c r="R81" s="273">
        <f t="shared" si="67"/>
        <v>-25323.334054516137</v>
      </c>
      <c r="S81" s="273">
        <f t="shared" si="67"/>
        <v>-350402.29339556216</v>
      </c>
      <c r="T81" s="273">
        <f t="shared" si="67"/>
        <v>-47157.802115761711</v>
      </c>
      <c r="U81" s="273">
        <f t="shared" si="67"/>
        <v>-1215.4461674060344</v>
      </c>
      <c r="V81" s="273">
        <f t="shared" si="67"/>
        <v>-15032.391228127048</v>
      </c>
      <c r="W81" s="273">
        <f t="shared" si="67"/>
        <v>-6.6064949285746559</v>
      </c>
      <c r="X81" s="273">
        <f t="shared" si="67"/>
        <v>-1287.4272203500534</v>
      </c>
      <c r="Y81" s="273">
        <f t="shared" si="67"/>
        <v>-221211.70134873531</v>
      </c>
      <c r="Z81" s="273">
        <f t="shared" si="67"/>
        <v>0</v>
      </c>
      <c r="AA81" s="281">
        <f t="shared" si="67"/>
        <v>0</v>
      </c>
      <c r="AB81" s="273">
        <f>AB26+AB35+AB39+AB44+AB49+AB54+AB62+AB71+AB76</f>
        <v>1554688.1165669865</v>
      </c>
      <c r="AC81" s="273">
        <f t="shared" ref="AC81:AM81" si="68">AC26+AC35+AC39+AC44+AC49+AC54+AC62+AC71+AC76</f>
        <v>636646.64957132156</v>
      </c>
      <c r="AD81" s="273">
        <f t="shared" si="68"/>
        <v>35136.896324515488</v>
      </c>
      <c r="AE81" s="273">
        <f t="shared" si="68"/>
        <v>486193.84115878725</v>
      </c>
      <c r="AF81" s="273">
        <f t="shared" si="68"/>
        <v>65432.884953710614</v>
      </c>
      <c r="AG81" s="273">
        <f t="shared" si="68"/>
        <v>1686.4685305748358</v>
      </c>
      <c r="AH81" s="273">
        <f t="shared" si="68"/>
        <v>20857.900107275138</v>
      </c>
      <c r="AI81" s="273">
        <f t="shared" si="68"/>
        <v>9.1667126798561078</v>
      </c>
      <c r="AJ81" s="273">
        <f t="shared" si="68"/>
        <v>1786.344431164332</v>
      </c>
      <c r="AK81" s="273">
        <f t="shared" si="68"/>
        <v>306937.96477695729</v>
      </c>
      <c r="AL81" s="273">
        <f t="shared" si="68"/>
        <v>0</v>
      </c>
      <c r="AM81" s="281">
        <f t="shared" si="68"/>
        <v>0</v>
      </c>
      <c r="AN81" s="288">
        <f>AN26+AN35+AN39+AN44+AN49+AN54+AN62+AN71+AN76</f>
        <v>562415.81812325504</v>
      </c>
      <c r="AO81" s="273">
        <f t="shared" ref="AO81:AZ81" si="69">AO26+AO35+AO39+AO44+AO49+AO54+AO62+AO71+AO76</f>
        <v>230309.95249692985</v>
      </c>
      <c r="AP81" s="273">
        <f t="shared" si="69"/>
        <v>12710.939308072408</v>
      </c>
      <c r="AQ81" s="273">
        <f t="shared" si="69"/>
        <v>175882.93370738282</v>
      </c>
      <c r="AR81" s="273">
        <f t="shared" si="69"/>
        <v>23670.657240673878</v>
      </c>
      <c r="AS81" s="273">
        <f t="shared" si="69"/>
        <v>610.08800945671987</v>
      </c>
      <c r="AT81" s="273">
        <f t="shared" si="69"/>
        <v>7545.4445352485773</v>
      </c>
      <c r="AU81" s="273">
        <f t="shared" si="69"/>
        <v>3.3161018961965891</v>
      </c>
      <c r="AV81" s="273">
        <f t="shared" si="69"/>
        <v>646.2185913671774</v>
      </c>
      <c r="AW81" s="273">
        <f t="shared" si="69"/>
        <v>111036.26813222721</v>
      </c>
      <c r="AX81" s="273">
        <f t="shared" si="69"/>
        <v>0</v>
      </c>
      <c r="AY81" s="281">
        <f t="shared" si="69"/>
        <v>0</v>
      </c>
      <c r="AZ81" s="299">
        <f t="shared" si="69"/>
        <v>0</v>
      </c>
      <c r="BA81" s="295">
        <f>BA26+BA35+BA39+BA44+BA49+BA54+BA62+BA71+BA76</f>
        <v>3263477.6736665415</v>
      </c>
      <c r="BB81" s="273">
        <f t="shared" ref="BB81:BL81" si="70">BB26+BB35+BB39+BB44+BB49+BB54+BB62+BB71+BB76</f>
        <v>1336398.0239834127</v>
      </c>
      <c r="BC81" s="273">
        <f t="shared" si="70"/>
        <v>73756.57886303241</v>
      </c>
      <c r="BD81" s="273">
        <f t="shared" si="70"/>
        <v>1020579.4517806838</v>
      </c>
      <c r="BE81" s="273">
        <f t="shared" si="70"/>
        <v>137351.50921559468</v>
      </c>
      <c r="BF81" s="273">
        <f t="shared" si="70"/>
        <v>3540.1006402656562</v>
      </c>
      <c r="BG81" s="273">
        <f t="shared" si="70"/>
        <v>43783.24539456045</v>
      </c>
      <c r="BH81" s="273">
        <f t="shared" si="70"/>
        <v>19.2420343687225</v>
      </c>
      <c r="BI81" s="273">
        <f t="shared" si="70"/>
        <v>3749.7521891762481</v>
      </c>
      <c r="BJ81" s="273">
        <f>BJ26+BJ35+BJ39+BJ44+BJ49+BJ54+BJ62+BJ71+BJ76</f>
        <v>644299.76956544654</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86685619.637033537</v>
      </c>
      <c r="E84" s="285">
        <f t="shared" ref="E84:BL84" si="72">SUM(E78:E83)</f>
        <v>34316483.054569468</v>
      </c>
      <c r="F84" s="285">
        <f t="shared" si="72"/>
        <v>2310113.0252744351</v>
      </c>
      <c r="G84" s="285">
        <f t="shared" si="72"/>
        <v>28460206.6739088</v>
      </c>
      <c r="H84" s="285">
        <f t="shared" si="72"/>
        <v>4627332.1509716893</v>
      </c>
      <c r="I84" s="285">
        <f t="shared" si="72"/>
        <v>58783.994066708088</v>
      </c>
      <c r="J84" s="285">
        <f t="shared" si="72"/>
        <v>1492667.0097161769</v>
      </c>
      <c r="K84" s="285">
        <f t="shared" si="72"/>
        <v>465.04787333549416</v>
      </c>
      <c r="L84" s="285">
        <f t="shared" si="72"/>
        <v>374490.47677678667</v>
      </c>
      <c r="M84" s="285">
        <f t="shared" si="72"/>
        <v>15045078.203876141</v>
      </c>
      <c r="N84" s="285">
        <f t="shared" si="72"/>
        <v>0</v>
      </c>
      <c r="O84" s="286">
        <f t="shared" si="72"/>
        <v>0</v>
      </c>
      <c r="P84" s="278">
        <f t="shared" si="72"/>
        <v>88368839.613602445</v>
      </c>
      <c r="Q84" s="285">
        <f t="shared" si="72"/>
        <v>36688810.031537727</v>
      </c>
      <c r="R84" s="285">
        <f t="shared" si="72"/>
        <v>2339138.4158454095</v>
      </c>
      <c r="S84" s="285">
        <f t="shared" si="72"/>
        <v>28571691.785392899</v>
      </c>
      <c r="T84" s="285">
        <f t="shared" si="72"/>
        <v>4126469.5512192254</v>
      </c>
      <c r="U84" s="285">
        <f t="shared" si="72"/>
        <v>145558.13441901517</v>
      </c>
      <c r="V84" s="285">
        <f t="shared" si="72"/>
        <v>1561303.686754897</v>
      </c>
      <c r="W84" s="285">
        <f t="shared" si="72"/>
        <v>281.99691035654024</v>
      </c>
      <c r="X84" s="285">
        <f t="shared" si="72"/>
        <v>377797.23216979922</v>
      </c>
      <c r="Y84" s="285">
        <f>SUM(Y78:Y83)</f>
        <v>14557788.779353103</v>
      </c>
      <c r="Z84" s="285">
        <f t="shared" si="72"/>
        <v>0</v>
      </c>
      <c r="AA84" s="286">
        <f t="shared" si="72"/>
        <v>0</v>
      </c>
      <c r="AB84" s="278">
        <f t="shared" si="72"/>
        <v>93281941.373063371</v>
      </c>
      <c r="AC84" s="285">
        <f t="shared" si="72"/>
        <v>37999358.958586648</v>
      </c>
      <c r="AD84" s="285">
        <f t="shared" si="72"/>
        <v>2617521.3345780619</v>
      </c>
      <c r="AE84" s="285">
        <f t="shared" si="72"/>
        <v>30109558.346588518</v>
      </c>
      <c r="AF84" s="285">
        <f t="shared" si="72"/>
        <v>3632370.8368209875</v>
      </c>
      <c r="AG84" s="285">
        <f t="shared" si="72"/>
        <v>59934.211648853256</v>
      </c>
      <c r="AH84" s="285">
        <f t="shared" si="72"/>
        <v>1334951.4843846504</v>
      </c>
      <c r="AI84" s="285">
        <f t="shared" si="72"/>
        <v>1013.1263975177858</v>
      </c>
      <c r="AJ84" s="285">
        <f t="shared" si="72"/>
        <v>351376.42568468704</v>
      </c>
      <c r="AK84" s="285">
        <f t="shared" si="72"/>
        <v>17175856.648373444</v>
      </c>
      <c r="AL84" s="285">
        <f t="shared" si="72"/>
        <v>0</v>
      </c>
      <c r="AM84" s="286">
        <f t="shared" si="72"/>
        <v>0</v>
      </c>
      <c r="AN84" s="850">
        <f t="shared" si="72"/>
        <v>100513473.10599521</v>
      </c>
      <c r="AO84" s="285">
        <f t="shared" si="72"/>
        <v>41113055.735338479</v>
      </c>
      <c r="AP84" s="285">
        <f t="shared" si="72"/>
        <v>2740929.4756038887</v>
      </c>
      <c r="AQ84" s="285">
        <f t="shared" si="72"/>
        <v>32059750.239443913</v>
      </c>
      <c r="AR84" s="285">
        <f t="shared" si="72"/>
        <v>4645127.6653222106</v>
      </c>
      <c r="AS84" s="285">
        <f t="shared" si="72"/>
        <v>86480.954285211745</v>
      </c>
      <c r="AT84" s="285">
        <f t="shared" si="72"/>
        <v>1517996.6001004155</v>
      </c>
      <c r="AU84" s="285">
        <f t="shared" si="72"/>
        <v>47.993227883343991</v>
      </c>
      <c r="AV84" s="285">
        <f t="shared" si="72"/>
        <v>337617.65707265242</v>
      </c>
      <c r="AW84" s="285">
        <f>SUM(AW78:AW83)</f>
        <v>18012466.785600562</v>
      </c>
      <c r="AX84" s="285">
        <f t="shared" si="72"/>
        <v>0</v>
      </c>
      <c r="AY84" s="286">
        <f t="shared" si="72"/>
        <v>0</v>
      </c>
      <c r="AZ84" s="856">
        <f t="shared" si="72"/>
        <v>61232.051945518702</v>
      </c>
      <c r="BA84" s="305">
        <f t="shared" si="72"/>
        <v>368911105.78163999</v>
      </c>
      <c r="BB84" s="278">
        <f t="shared" si="72"/>
        <v>150117707.78003231</v>
      </c>
      <c r="BC84" s="278">
        <f t="shared" si="72"/>
        <v>10007702.251301795</v>
      </c>
      <c r="BD84" s="278">
        <f t="shared" si="72"/>
        <v>119201207.04533412</v>
      </c>
      <c r="BE84" s="278">
        <f t="shared" si="72"/>
        <v>17031300.20433411</v>
      </c>
      <c r="BF84" s="278">
        <f t="shared" si="72"/>
        <v>350757.29441978829</v>
      </c>
      <c r="BG84" s="278">
        <f t="shared" si="72"/>
        <v>5906918.7809561407</v>
      </c>
      <c r="BH84" s="278">
        <f t="shared" si="72"/>
        <v>1808.1644090931643</v>
      </c>
      <c r="BI84" s="278">
        <f t="shared" si="72"/>
        <v>1441281.791703925</v>
      </c>
      <c r="BJ84" s="278">
        <f>SUM(BJ78:BJ83)</f>
        <v>64791190.417203248</v>
      </c>
      <c r="BK84" s="278">
        <f t="shared" si="72"/>
        <v>0</v>
      </c>
      <c r="BL84" s="306">
        <f t="shared" si="72"/>
        <v>0</v>
      </c>
    </row>
    <row r="85" spans="1:64" x14ac:dyDescent="0.25">
      <c r="A85" s="1540"/>
      <c r="B85" s="126" t="s">
        <v>168</v>
      </c>
      <c r="C85" s="127" t="s">
        <v>40</v>
      </c>
      <c r="D85" s="272">
        <f>SUM(E85:O85)</f>
        <v>2552.3099816135773</v>
      </c>
      <c r="E85" s="251">
        <v>1616.0331160183759</v>
      </c>
      <c r="F85" s="251">
        <v>107.57278518928908</v>
      </c>
      <c r="G85" s="251">
        <v>670.78311797923993</v>
      </c>
      <c r="H85" s="251">
        <v>77.048372996681408</v>
      </c>
      <c r="I85" s="251">
        <v>2.5070470745651767</v>
      </c>
      <c r="J85" s="251">
        <v>42.351188081047454</v>
      </c>
      <c r="K85" s="251">
        <v>0.26861218656055469</v>
      </c>
      <c r="L85" s="251">
        <v>8.7298960632180265</v>
      </c>
      <c r="M85" s="251">
        <v>27.015846024600116</v>
      </c>
      <c r="N85" s="251">
        <v>0</v>
      </c>
      <c r="O85" s="252">
        <v>0</v>
      </c>
      <c r="P85" s="272">
        <f>SUM(Q85:AA85)</f>
        <v>1710.148312525622</v>
      </c>
      <c r="Q85" s="251">
        <v>1099.9099413994552</v>
      </c>
      <c r="R85" s="251">
        <v>70.503840340814406</v>
      </c>
      <c r="S85" s="251">
        <v>437.34867769058826</v>
      </c>
      <c r="T85" s="251">
        <v>50.567494760161303</v>
      </c>
      <c r="U85" s="251">
        <v>1.3442969816892096</v>
      </c>
      <c r="V85" s="251">
        <v>27.801205663870462</v>
      </c>
      <c r="W85" s="251">
        <v>0.1716123806411757</v>
      </c>
      <c r="X85" s="251">
        <v>5.6288860850305626</v>
      </c>
      <c r="Y85" s="251">
        <v>16.872357223371591</v>
      </c>
      <c r="Z85" s="251">
        <v>0</v>
      </c>
      <c r="AA85" s="252">
        <v>0</v>
      </c>
      <c r="AB85" s="272">
        <f>SUM(AC85:AM85)</f>
        <v>6544.8531322739609</v>
      </c>
      <c r="AC85" s="251">
        <v>4246.0232057565208</v>
      </c>
      <c r="AD85" s="251">
        <v>269.77181790655089</v>
      </c>
      <c r="AE85" s="251">
        <v>1637.755080459616</v>
      </c>
      <c r="AF85" s="251">
        <v>190.41098746896648</v>
      </c>
      <c r="AG85" s="251">
        <v>4.969290236857514</v>
      </c>
      <c r="AH85" s="251">
        <v>106.20491230303325</v>
      </c>
      <c r="AI85" s="251">
        <v>0.42103037582966601</v>
      </c>
      <c r="AJ85" s="251">
        <v>20.946261197525885</v>
      </c>
      <c r="AK85" s="251">
        <v>68.350546569060526</v>
      </c>
      <c r="AL85" s="251">
        <v>0</v>
      </c>
      <c r="AM85" s="252">
        <v>0</v>
      </c>
      <c r="AN85" s="275">
        <f>SUM(AO85:AY85)</f>
        <v>-18810.871720360741</v>
      </c>
      <c r="AO85" s="251">
        <v>-12340.981774595191</v>
      </c>
      <c r="AP85" s="251">
        <v>-775.19396230520488</v>
      </c>
      <c r="AQ85" s="251">
        <v>-4587.1182504446642</v>
      </c>
      <c r="AR85" s="251">
        <v>-534.38431998727344</v>
      </c>
      <c r="AS85" s="251">
        <v>-13.083402828850547</v>
      </c>
      <c r="AT85" s="251">
        <v>-307.02385305035949</v>
      </c>
      <c r="AU85" s="251">
        <v>-0.87222685525670318</v>
      </c>
      <c r="AV85" s="251">
        <v>-58.439199302199107</v>
      </c>
      <c r="AW85" s="251">
        <v>-193.77473099174483</v>
      </c>
      <c r="AX85" s="251">
        <v>0</v>
      </c>
      <c r="AY85" s="252">
        <v>0</v>
      </c>
      <c r="AZ85" s="854">
        <v>0</v>
      </c>
      <c r="BA85" s="293">
        <f>SUM(BB85:BL85)+AZ85</f>
        <v>-8003.560293947583</v>
      </c>
      <c r="BB85" s="273">
        <f t="shared" ref="BB85:BL86" si="73">E85+Q85+AC85+AO85</f>
        <v>-5379.0155114208392</v>
      </c>
      <c r="BC85" s="273">
        <f t="shared" si="73"/>
        <v>-327.34551886855047</v>
      </c>
      <c r="BD85" s="273">
        <f t="shared" si="73"/>
        <v>-1841.2313743152199</v>
      </c>
      <c r="BE85" s="273">
        <f t="shared" si="73"/>
        <v>-216.35746476146426</v>
      </c>
      <c r="BF85" s="273">
        <f t="shared" si="73"/>
        <v>-4.2627685357386458</v>
      </c>
      <c r="BG85" s="273">
        <f t="shared" si="73"/>
        <v>-130.66654700240832</v>
      </c>
      <c r="BH85" s="273">
        <f t="shared" si="73"/>
        <v>-1.097191222530669E-2</v>
      </c>
      <c r="BI85" s="273">
        <f t="shared" si="73"/>
        <v>-23.134155956424628</v>
      </c>
      <c r="BJ85" s="273">
        <f t="shared" si="73"/>
        <v>-81.535981174712603</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2552.3099816135773</v>
      </c>
      <c r="E87" s="273">
        <f t="shared" ref="E87:O87" si="74">SUM(E85:E86)</f>
        <v>1616.0331160183759</v>
      </c>
      <c r="F87" s="273">
        <f t="shared" si="74"/>
        <v>107.57278518928908</v>
      </c>
      <c r="G87" s="273">
        <f t="shared" si="74"/>
        <v>670.78311797923993</v>
      </c>
      <c r="H87" s="273">
        <f t="shared" si="74"/>
        <v>77.048372996681408</v>
      </c>
      <c r="I87" s="273">
        <f t="shared" si="74"/>
        <v>2.5070470745651767</v>
      </c>
      <c r="J87" s="273">
        <f t="shared" si="74"/>
        <v>42.351188081047454</v>
      </c>
      <c r="K87" s="273">
        <f t="shared" si="74"/>
        <v>0.26861218656055469</v>
      </c>
      <c r="L87" s="273">
        <f t="shared" si="74"/>
        <v>8.7298960632180265</v>
      </c>
      <c r="M87" s="273">
        <f t="shared" si="74"/>
        <v>27.015846024600116</v>
      </c>
      <c r="N87" s="273">
        <f t="shared" si="74"/>
        <v>0</v>
      </c>
      <c r="O87" s="281">
        <f t="shared" si="74"/>
        <v>0</v>
      </c>
      <c r="P87" s="273">
        <f>SUM(P85:P86)</f>
        <v>1710.148312525622</v>
      </c>
      <c r="Q87" s="273">
        <f t="shared" ref="Q87:AA87" si="75">SUM(Q85:Q86)</f>
        <v>1099.9099413994552</v>
      </c>
      <c r="R87" s="273">
        <f t="shared" si="75"/>
        <v>70.503840340814406</v>
      </c>
      <c r="S87" s="273">
        <f t="shared" si="75"/>
        <v>437.34867769058826</v>
      </c>
      <c r="T87" s="273">
        <f t="shared" si="75"/>
        <v>50.567494760161303</v>
      </c>
      <c r="U87" s="273">
        <f t="shared" si="75"/>
        <v>1.3442969816892096</v>
      </c>
      <c r="V87" s="273">
        <f t="shared" si="75"/>
        <v>27.801205663870462</v>
      </c>
      <c r="W87" s="273">
        <f t="shared" si="75"/>
        <v>0.1716123806411757</v>
      </c>
      <c r="X87" s="273">
        <f t="shared" si="75"/>
        <v>5.6288860850305626</v>
      </c>
      <c r="Y87" s="273">
        <f t="shared" si="75"/>
        <v>16.872357223371591</v>
      </c>
      <c r="Z87" s="273">
        <f t="shared" si="75"/>
        <v>0</v>
      </c>
      <c r="AA87" s="281">
        <f t="shared" si="75"/>
        <v>0</v>
      </c>
      <c r="AB87" s="273">
        <f>SUM(AB85:AB86)</f>
        <v>6544.8531322739609</v>
      </c>
      <c r="AC87" s="273">
        <f t="shared" ref="AC87:AM87" si="76">SUM(AC85:AC86)</f>
        <v>4246.0232057565208</v>
      </c>
      <c r="AD87" s="273">
        <f t="shared" si="76"/>
        <v>269.77181790655089</v>
      </c>
      <c r="AE87" s="273">
        <f t="shared" si="76"/>
        <v>1637.755080459616</v>
      </c>
      <c r="AF87" s="273">
        <f t="shared" si="76"/>
        <v>190.41098746896648</v>
      </c>
      <c r="AG87" s="273">
        <f t="shared" si="76"/>
        <v>4.969290236857514</v>
      </c>
      <c r="AH87" s="273">
        <f t="shared" si="76"/>
        <v>106.20491230303325</v>
      </c>
      <c r="AI87" s="273">
        <f t="shared" si="76"/>
        <v>0.42103037582966601</v>
      </c>
      <c r="AJ87" s="273">
        <f t="shared" si="76"/>
        <v>20.946261197525885</v>
      </c>
      <c r="AK87" s="273">
        <f t="shared" si="76"/>
        <v>68.350546569060526</v>
      </c>
      <c r="AL87" s="273">
        <f t="shared" si="76"/>
        <v>0</v>
      </c>
      <c r="AM87" s="281">
        <f t="shared" si="76"/>
        <v>0</v>
      </c>
      <c r="AN87" s="288">
        <f>SUM(AN85:AN86)</f>
        <v>-18810.871720360741</v>
      </c>
      <c r="AO87" s="273">
        <f>SUM(AO85:AO86)</f>
        <v>-12340.981774595191</v>
      </c>
      <c r="AP87" s="273">
        <f t="shared" ref="AP87:AZ87" si="77">SUM(AP85:AP86)</f>
        <v>-775.19396230520488</v>
      </c>
      <c r="AQ87" s="273">
        <f t="shared" si="77"/>
        <v>-4587.1182504446642</v>
      </c>
      <c r="AR87" s="273">
        <f t="shared" si="77"/>
        <v>-534.38431998727344</v>
      </c>
      <c r="AS87" s="273">
        <f t="shared" si="77"/>
        <v>-13.083402828850547</v>
      </c>
      <c r="AT87" s="273">
        <f t="shared" si="77"/>
        <v>-307.02385305035949</v>
      </c>
      <c r="AU87" s="273">
        <f t="shared" si="77"/>
        <v>-0.87222685525670318</v>
      </c>
      <c r="AV87" s="273">
        <f t="shared" si="77"/>
        <v>-58.439199302199107</v>
      </c>
      <c r="AW87" s="273">
        <f t="shared" si="77"/>
        <v>-193.77473099174483</v>
      </c>
      <c r="AX87" s="273">
        <f t="shared" si="77"/>
        <v>0</v>
      </c>
      <c r="AY87" s="281">
        <f t="shared" si="77"/>
        <v>0</v>
      </c>
      <c r="AZ87" s="299">
        <f t="shared" si="77"/>
        <v>0</v>
      </c>
      <c r="BA87" s="295">
        <f>SUM(BA85:BA86)</f>
        <v>-8003.560293947583</v>
      </c>
      <c r="BB87" s="273">
        <f>SUM(BB85:BB86)</f>
        <v>-5379.0155114208392</v>
      </c>
      <c r="BC87" s="273">
        <f>F87+R87+AD87+AP87</f>
        <v>-327.34551886855047</v>
      </c>
      <c r="BD87" s="273">
        <f>SUM(BD85:BD86)</f>
        <v>-1841.2313743152199</v>
      </c>
      <c r="BE87" s="273">
        <f>H87+T87+AF87+AR87</f>
        <v>-216.35746476146426</v>
      </c>
      <c r="BF87" s="273">
        <f t="shared" ref="BF87:BL87" si="78">SUM(BF85:BF86)</f>
        <v>-4.2627685357386458</v>
      </c>
      <c r="BG87" s="273">
        <f t="shared" si="78"/>
        <v>-130.66654700240832</v>
      </c>
      <c r="BH87" s="273">
        <f t="shared" si="78"/>
        <v>-1.097191222530669E-2</v>
      </c>
      <c r="BI87" s="273">
        <f t="shared" si="78"/>
        <v>-23.134155956424628</v>
      </c>
      <c r="BJ87" s="273">
        <f>SUM(BJ85:BJ86)</f>
        <v>-81.535981174712603</v>
      </c>
      <c r="BK87" s="273">
        <f t="shared" si="78"/>
        <v>0</v>
      </c>
      <c r="BL87" s="299">
        <f t="shared" si="78"/>
        <v>0</v>
      </c>
    </row>
    <row r="88" spans="1:64" s="209" customFormat="1" ht="24.75" x14ac:dyDescent="0.25">
      <c r="A88" s="1541"/>
      <c r="B88" s="129" t="s">
        <v>171</v>
      </c>
      <c r="C88" s="130" t="s">
        <v>325</v>
      </c>
      <c r="D88" s="274">
        <f>D84+D87</f>
        <v>86688171.947015151</v>
      </c>
      <c r="E88" s="274">
        <f t="shared" ref="E88:O88" si="79">E84+E87</f>
        <v>34318099.087685488</v>
      </c>
      <c r="F88" s="274">
        <f t="shared" si="79"/>
        <v>2310220.5980596244</v>
      </c>
      <c r="G88" s="274">
        <f t="shared" si="79"/>
        <v>28460877.45702678</v>
      </c>
      <c r="H88" s="274">
        <f t="shared" si="79"/>
        <v>4627409.1993446862</v>
      </c>
      <c r="I88" s="274">
        <f t="shared" si="79"/>
        <v>58786.501113782651</v>
      </c>
      <c r="J88" s="274">
        <f t="shared" si="79"/>
        <v>1492709.360904258</v>
      </c>
      <c r="K88" s="274">
        <f t="shared" si="79"/>
        <v>465.31648552205473</v>
      </c>
      <c r="L88" s="274">
        <f t="shared" si="79"/>
        <v>374499.20667284989</v>
      </c>
      <c r="M88" s="274">
        <f t="shared" si="79"/>
        <v>15045105.219722167</v>
      </c>
      <c r="N88" s="274">
        <f t="shared" si="79"/>
        <v>0</v>
      </c>
      <c r="O88" s="282">
        <f t="shared" si="79"/>
        <v>0</v>
      </c>
      <c r="P88" s="274">
        <f>P84+P87</f>
        <v>88370549.761914968</v>
      </c>
      <c r="Q88" s="274">
        <f t="shared" ref="Q88:AA88" si="80">Q84+Q87</f>
        <v>36689909.941479124</v>
      </c>
      <c r="R88" s="274">
        <f t="shared" si="80"/>
        <v>2339208.9196857503</v>
      </c>
      <c r="S88" s="274">
        <f t="shared" si="80"/>
        <v>28572129.13407059</v>
      </c>
      <c r="T88" s="274">
        <f t="shared" si="80"/>
        <v>4126520.1187139857</v>
      </c>
      <c r="U88" s="274">
        <f t="shared" si="80"/>
        <v>145559.47871599687</v>
      </c>
      <c r="V88" s="274">
        <f t="shared" si="80"/>
        <v>1561331.4879605609</v>
      </c>
      <c r="W88" s="274">
        <f t="shared" si="80"/>
        <v>282.16852273718143</v>
      </c>
      <c r="X88" s="274">
        <f t="shared" si="80"/>
        <v>377802.86105588422</v>
      </c>
      <c r="Y88" s="274">
        <f t="shared" si="80"/>
        <v>14557805.651710326</v>
      </c>
      <c r="Z88" s="274">
        <f t="shared" si="80"/>
        <v>0</v>
      </c>
      <c r="AA88" s="282">
        <f t="shared" si="80"/>
        <v>0</v>
      </c>
      <c r="AB88" s="274">
        <f>AB84+AB87</f>
        <v>93288486.226195648</v>
      </c>
      <c r="AC88" s="274">
        <f t="shared" ref="AC88:AM88" si="81">AC84+AC87</f>
        <v>38003604.981792405</v>
      </c>
      <c r="AD88" s="274">
        <f t="shared" si="81"/>
        <v>2617791.1063959687</v>
      </c>
      <c r="AE88" s="274">
        <f t="shared" si="81"/>
        <v>30111196.101668976</v>
      </c>
      <c r="AF88" s="274">
        <f t="shared" si="81"/>
        <v>3632561.2478084564</v>
      </c>
      <c r="AG88" s="274">
        <f t="shared" si="81"/>
        <v>59939.180939090111</v>
      </c>
      <c r="AH88" s="274">
        <f t="shared" si="81"/>
        <v>1335057.6892969534</v>
      </c>
      <c r="AI88" s="274">
        <f t="shared" si="81"/>
        <v>1013.5474278936155</v>
      </c>
      <c r="AJ88" s="274">
        <f t="shared" si="81"/>
        <v>351397.37194588454</v>
      </c>
      <c r="AK88" s="274">
        <f t="shared" si="81"/>
        <v>17175924.998920012</v>
      </c>
      <c r="AL88" s="274">
        <f t="shared" si="81"/>
        <v>0</v>
      </c>
      <c r="AM88" s="282">
        <f t="shared" si="81"/>
        <v>0</v>
      </c>
      <c r="AN88" s="276">
        <f>AN84+AN87</f>
        <v>100494662.23427485</v>
      </c>
      <c r="AO88" s="274">
        <f>AO84+AO87</f>
        <v>41100714.753563881</v>
      </c>
      <c r="AP88" s="274">
        <f t="shared" ref="AP88:AZ88" si="82">AP84+AP87</f>
        <v>2740154.2816415834</v>
      </c>
      <c r="AQ88" s="274">
        <f t="shared" si="82"/>
        <v>32055163.121193469</v>
      </c>
      <c r="AR88" s="274">
        <f t="shared" si="82"/>
        <v>4644593.2810022235</v>
      </c>
      <c r="AS88" s="274">
        <f t="shared" si="82"/>
        <v>86467.870882382893</v>
      </c>
      <c r="AT88" s="274">
        <f t="shared" si="82"/>
        <v>1517689.5762473652</v>
      </c>
      <c r="AU88" s="274">
        <f t="shared" si="82"/>
        <v>47.121001028087285</v>
      </c>
      <c r="AV88" s="274">
        <f t="shared" si="82"/>
        <v>337559.21787335025</v>
      </c>
      <c r="AW88" s="274">
        <f t="shared" si="82"/>
        <v>18012273.01086957</v>
      </c>
      <c r="AX88" s="274">
        <f t="shared" si="82"/>
        <v>0</v>
      </c>
      <c r="AY88" s="282">
        <f t="shared" si="82"/>
        <v>0</v>
      </c>
      <c r="AZ88" s="298">
        <f t="shared" si="82"/>
        <v>61232.051945518702</v>
      </c>
      <c r="BA88" s="307">
        <f>BA84+BA87</f>
        <v>368903102.22134602</v>
      </c>
      <c r="BB88" s="277">
        <f>BB84+BB87</f>
        <v>150112328.76452088</v>
      </c>
      <c r="BC88" s="277">
        <f t="shared" ref="BC88:BL88" si="83">BC84+BC87</f>
        <v>10007374.905782927</v>
      </c>
      <c r="BD88" s="277">
        <f t="shared" si="83"/>
        <v>119199365.81395981</v>
      </c>
      <c r="BE88" s="277">
        <f t="shared" si="83"/>
        <v>17031083.846869349</v>
      </c>
      <c r="BF88" s="277">
        <f t="shared" si="83"/>
        <v>350753.03165125253</v>
      </c>
      <c r="BG88" s="277">
        <f t="shared" si="83"/>
        <v>5906788.1144091384</v>
      </c>
      <c r="BH88" s="277">
        <f t="shared" si="83"/>
        <v>1808.1534371809389</v>
      </c>
      <c r="BI88" s="277">
        <f t="shared" si="83"/>
        <v>1441258.6575479687</v>
      </c>
      <c r="BJ88" s="277">
        <f>BJ84+BJ87</f>
        <v>64791108.881222069</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5438620.5711272182</v>
      </c>
      <c r="E91" s="253">
        <v>-2530.1598223291458</v>
      </c>
      <c r="F91" s="253">
        <v>5441150.7309495471</v>
      </c>
      <c r="G91" s="302"/>
      <c r="H91" s="302"/>
      <c r="I91" s="302"/>
      <c r="J91" s="302"/>
      <c r="K91" s="302"/>
      <c r="L91" s="302"/>
      <c r="M91" s="302"/>
      <c r="N91" s="302"/>
      <c r="O91" s="374"/>
      <c r="P91" s="273">
        <f t="shared" ref="P91:P97" si="85">Q91+R91</f>
        <v>5558908.2132208552</v>
      </c>
      <c r="Q91" s="253">
        <v>-2586.120144467403</v>
      </c>
      <c r="R91" s="253">
        <v>5561494.333365323</v>
      </c>
      <c r="S91" s="302"/>
      <c r="T91" s="302"/>
      <c r="U91" s="302"/>
      <c r="V91" s="302"/>
      <c r="W91" s="302"/>
      <c r="X91" s="302"/>
      <c r="Y91" s="302"/>
      <c r="Z91" s="302"/>
      <c r="AA91" s="374"/>
      <c r="AB91" s="273">
        <f t="shared" ref="AB91:AB97" si="86">AC91+AD91</f>
        <v>5756740.9189137742</v>
      </c>
      <c r="AC91" s="253">
        <v>-2678.1560489657272</v>
      </c>
      <c r="AD91" s="253">
        <v>5759419.0749627398</v>
      </c>
      <c r="AE91" s="302"/>
      <c r="AF91" s="302"/>
      <c r="AG91" s="302"/>
      <c r="AH91" s="302"/>
      <c r="AI91" s="302"/>
      <c r="AJ91" s="302"/>
      <c r="AK91" s="302"/>
      <c r="AL91" s="302"/>
      <c r="AM91" s="374"/>
      <c r="AN91" s="288">
        <f t="shared" ref="AN91:AN97" si="87">AO91+AP91</f>
        <v>5760554.9892936125</v>
      </c>
      <c r="AO91" s="253">
        <v>-2679.930434126155</v>
      </c>
      <c r="AP91" s="253">
        <v>5763234.9197277389</v>
      </c>
      <c r="AQ91" s="302"/>
      <c r="AR91" s="302"/>
      <c r="AS91" s="302"/>
      <c r="AT91" s="302"/>
      <c r="AU91" s="302"/>
      <c r="AV91" s="302"/>
      <c r="AW91" s="302"/>
      <c r="AX91" s="302"/>
      <c r="AY91" s="374"/>
      <c r="AZ91" s="525"/>
      <c r="BA91" s="295">
        <f t="shared" ref="BA91:BA97" si="88">BB91+BC91+AZ91</f>
        <v>22514824.692555461</v>
      </c>
      <c r="BB91" s="273">
        <f t="shared" ref="BB91:BC96" si="89">E91+Q91+AC91+AO91</f>
        <v>-10474.366449888432</v>
      </c>
      <c r="BC91" s="273">
        <f t="shared" si="89"/>
        <v>22525299.05900535</v>
      </c>
      <c r="BD91" s="302"/>
      <c r="BE91" s="302"/>
      <c r="BF91" s="302"/>
      <c r="BG91" s="302"/>
      <c r="BH91" s="302"/>
      <c r="BI91" s="302"/>
      <c r="BJ91" s="302"/>
      <c r="BK91" s="302"/>
      <c r="BL91" s="303"/>
    </row>
    <row r="92" spans="1:64" x14ac:dyDescent="0.25">
      <c r="A92" s="1526"/>
      <c r="B92" s="126" t="s">
        <v>123</v>
      </c>
      <c r="C92" s="127" t="s">
        <v>98</v>
      </c>
      <c r="D92" s="273">
        <f t="shared" si="84"/>
        <v>348139.66570407548</v>
      </c>
      <c r="E92" s="253">
        <v>279493.4946014912</v>
      </c>
      <c r="F92" s="253">
        <v>68646.171102584267</v>
      </c>
      <c r="G92" s="302"/>
      <c r="H92" s="302"/>
      <c r="I92" s="302"/>
      <c r="J92" s="302"/>
      <c r="K92" s="302"/>
      <c r="L92" s="302"/>
      <c r="M92" s="302"/>
      <c r="N92" s="302"/>
      <c r="O92" s="374"/>
      <c r="P92" s="273">
        <f t="shared" si="85"/>
        <v>355839.57765033783</v>
      </c>
      <c r="Q92" s="253">
        <v>285675.13809113001</v>
      </c>
      <c r="R92" s="253">
        <v>70164.439559207793</v>
      </c>
      <c r="S92" s="302"/>
      <c r="T92" s="302"/>
      <c r="U92" s="302"/>
      <c r="V92" s="302"/>
      <c r="W92" s="302"/>
      <c r="X92" s="302"/>
      <c r="Y92" s="302"/>
      <c r="Z92" s="302"/>
      <c r="AA92" s="374"/>
      <c r="AB92" s="273">
        <f t="shared" si="86"/>
        <v>368503.34250109858</v>
      </c>
      <c r="AC92" s="253">
        <v>295841.862086204</v>
      </c>
      <c r="AD92" s="253">
        <v>72661.48041489457</v>
      </c>
      <c r="AE92" s="302"/>
      <c r="AF92" s="302"/>
      <c r="AG92" s="302"/>
      <c r="AH92" s="302"/>
      <c r="AI92" s="302"/>
      <c r="AJ92" s="302"/>
      <c r="AK92" s="302"/>
      <c r="AL92" s="302"/>
      <c r="AM92" s="374"/>
      <c r="AN92" s="288">
        <f t="shared" si="87"/>
        <v>368747.49065772095</v>
      </c>
      <c r="AO92" s="253">
        <v>296037.86911504081</v>
      </c>
      <c r="AP92" s="253">
        <v>72709.621542680121</v>
      </c>
      <c r="AQ92" s="302"/>
      <c r="AR92" s="302"/>
      <c r="AS92" s="302"/>
      <c r="AT92" s="302"/>
      <c r="AU92" s="302"/>
      <c r="AV92" s="302"/>
      <c r="AW92" s="302"/>
      <c r="AX92" s="302"/>
      <c r="AY92" s="374"/>
      <c r="AZ92" s="525"/>
      <c r="BA92" s="295">
        <f t="shared" si="88"/>
        <v>1441230.0765132329</v>
      </c>
      <c r="BB92" s="273">
        <f t="shared" si="89"/>
        <v>1157048.3638938661</v>
      </c>
      <c r="BC92" s="273">
        <f t="shared" si="89"/>
        <v>284181.71261936676</v>
      </c>
      <c r="BD92" s="302"/>
      <c r="BE92" s="302"/>
      <c r="BF92" s="302"/>
      <c r="BG92" s="302"/>
      <c r="BH92" s="302"/>
      <c r="BI92" s="302"/>
      <c r="BJ92" s="302"/>
      <c r="BK92" s="302"/>
      <c r="BL92" s="303"/>
    </row>
    <row r="93" spans="1:64" x14ac:dyDescent="0.25">
      <c r="A93" s="1526"/>
      <c r="B93" s="126" t="s">
        <v>124</v>
      </c>
      <c r="C93" s="127" t="s">
        <v>99</v>
      </c>
      <c r="D93" s="273">
        <f t="shared" si="84"/>
        <v>356009.79394126328</v>
      </c>
      <c r="E93" s="253">
        <v>283453.64757902367</v>
      </c>
      <c r="F93" s="253">
        <v>72556.146362239597</v>
      </c>
      <c r="G93" s="302"/>
      <c r="H93" s="302"/>
      <c r="I93" s="302"/>
      <c r="J93" s="302"/>
      <c r="K93" s="302"/>
      <c r="L93" s="302"/>
      <c r="M93" s="302"/>
      <c r="N93" s="302"/>
      <c r="O93" s="374"/>
      <c r="P93" s="273">
        <f t="shared" si="85"/>
        <v>363883.77193170821</v>
      </c>
      <c r="Q93" s="253">
        <v>289722.87898875505</v>
      </c>
      <c r="R93" s="253">
        <v>74160.892942953142</v>
      </c>
      <c r="S93" s="302"/>
      <c r="T93" s="302"/>
      <c r="U93" s="302"/>
      <c r="V93" s="302"/>
      <c r="W93" s="302"/>
      <c r="X93" s="302"/>
      <c r="Y93" s="302"/>
      <c r="Z93" s="302"/>
      <c r="AA93" s="374"/>
      <c r="AB93" s="273">
        <f t="shared" si="86"/>
        <v>376833.81686819112</v>
      </c>
      <c r="AC93" s="253">
        <v>300033.65564723086</v>
      </c>
      <c r="AD93" s="253">
        <v>76800.16122096029</v>
      </c>
      <c r="AE93" s="302"/>
      <c r="AF93" s="302"/>
      <c r="AG93" s="302"/>
      <c r="AH93" s="302"/>
      <c r="AI93" s="302"/>
      <c r="AJ93" s="302"/>
      <c r="AK93" s="302"/>
      <c r="AL93" s="302"/>
      <c r="AM93" s="374"/>
      <c r="AN93" s="288">
        <f t="shared" si="87"/>
        <v>377083.48429621744</v>
      </c>
      <c r="AO93" s="253">
        <v>300232.43990642851</v>
      </c>
      <c r="AP93" s="253">
        <v>76851.04438978892</v>
      </c>
      <c r="AQ93" s="302"/>
      <c r="AR93" s="302"/>
      <c r="AS93" s="302"/>
      <c r="AT93" s="302"/>
      <c r="AU93" s="302"/>
      <c r="AV93" s="302"/>
      <c r="AW93" s="302"/>
      <c r="AX93" s="302"/>
      <c r="AY93" s="374"/>
      <c r="AZ93" s="525"/>
      <c r="BA93" s="295">
        <f t="shared" si="88"/>
        <v>1473810.8670373801</v>
      </c>
      <c r="BB93" s="273">
        <f t="shared" si="89"/>
        <v>1173442.6221214382</v>
      </c>
      <c r="BC93" s="273">
        <f t="shared" si="89"/>
        <v>300368.24491594196</v>
      </c>
      <c r="BD93" s="302"/>
      <c r="BE93" s="302"/>
      <c r="BF93" s="302"/>
      <c r="BG93" s="302"/>
      <c r="BH93" s="302"/>
      <c r="BI93" s="302"/>
      <c r="BJ93" s="302"/>
      <c r="BK93" s="302"/>
      <c r="BL93" s="303"/>
    </row>
    <row r="94" spans="1:64" x14ac:dyDescent="0.25">
      <c r="A94" s="1526"/>
      <c r="B94" s="132" t="s">
        <v>125</v>
      </c>
      <c r="C94" s="127" t="s">
        <v>100</v>
      </c>
      <c r="D94" s="273">
        <f t="shared" si="84"/>
        <v>291849.96444980218</v>
      </c>
      <c r="E94" s="253">
        <v>136964.69823990445</v>
      </c>
      <c r="F94" s="253">
        <v>154885.26620989776</v>
      </c>
      <c r="G94" s="302"/>
      <c r="H94" s="302"/>
      <c r="I94" s="302"/>
      <c r="J94" s="302"/>
      <c r="K94" s="302"/>
      <c r="L94" s="302"/>
      <c r="M94" s="302"/>
      <c r="N94" s="302"/>
      <c r="O94" s="374"/>
      <c r="P94" s="273">
        <f t="shared" si="85"/>
        <v>298304.89977938752</v>
      </c>
      <c r="Q94" s="253">
        <v>139993.98855090881</v>
      </c>
      <c r="R94" s="253">
        <v>158310.91122847874</v>
      </c>
      <c r="S94" s="302"/>
      <c r="T94" s="302"/>
      <c r="U94" s="302"/>
      <c r="V94" s="302"/>
      <c r="W94" s="302"/>
      <c r="X94" s="302"/>
      <c r="Y94" s="302"/>
      <c r="Z94" s="302"/>
      <c r="AA94" s="374"/>
      <c r="AB94" s="273">
        <f t="shared" si="86"/>
        <v>308921.09691400756</v>
      </c>
      <c r="AC94" s="253">
        <v>144976.15203939765</v>
      </c>
      <c r="AD94" s="253">
        <v>163944.94487460994</v>
      </c>
      <c r="AE94" s="302"/>
      <c r="AF94" s="302"/>
      <c r="AG94" s="302"/>
      <c r="AH94" s="302"/>
      <c r="AI94" s="302"/>
      <c r="AJ94" s="302"/>
      <c r="AK94" s="302"/>
      <c r="AL94" s="302"/>
      <c r="AM94" s="374"/>
      <c r="AN94" s="288">
        <f t="shared" si="87"/>
        <v>309125.76945738646</v>
      </c>
      <c r="AO94" s="253">
        <v>145072.20452031787</v>
      </c>
      <c r="AP94" s="253">
        <v>164053.56493706856</v>
      </c>
      <c r="AQ94" s="302"/>
      <c r="AR94" s="302"/>
      <c r="AS94" s="302"/>
      <c r="AT94" s="302"/>
      <c r="AU94" s="302"/>
      <c r="AV94" s="302"/>
      <c r="AW94" s="302"/>
      <c r="AX94" s="302"/>
      <c r="AY94" s="374"/>
      <c r="AZ94" s="525"/>
      <c r="BA94" s="295">
        <f t="shared" si="88"/>
        <v>1208201.7306005836</v>
      </c>
      <c r="BB94" s="273">
        <f t="shared" si="89"/>
        <v>567007.04335052869</v>
      </c>
      <c r="BC94" s="273">
        <f t="shared" si="89"/>
        <v>641194.68725005491</v>
      </c>
      <c r="BD94" s="302"/>
      <c r="BE94" s="302"/>
      <c r="BF94" s="302"/>
      <c r="BG94" s="302"/>
      <c r="BH94" s="302"/>
      <c r="BI94" s="302"/>
      <c r="BJ94" s="302"/>
      <c r="BK94" s="302"/>
      <c r="BL94" s="303"/>
    </row>
    <row r="95" spans="1:64" x14ac:dyDescent="0.25">
      <c r="A95" s="1526"/>
      <c r="B95" s="132" t="s">
        <v>126</v>
      </c>
      <c r="C95" s="127" t="s">
        <v>101</v>
      </c>
      <c r="D95" s="273">
        <f t="shared" si="84"/>
        <v>401167.38613322348</v>
      </c>
      <c r="E95" s="253">
        <v>20582.415317199273</v>
      </c>
      <c r="F95" s="253">
        <v>380584.97081602423</v>
      </c>
      <c r="G95" s="302"/>
      <c r="H95" s="302"/>
      <c r="I95" s="302"/>
      <c r="J95" s="302"/>
      <c r="K95" s="302"/>
      <c r="L95" s="302"/>
      <c r="M95" s="302"/>
      <c r="N95" s="302"/>
      <c r="O95" s="374"/>
      <c r="P95" s="273">
        <f t="shared" si="85"/>
        <v>410040.12846406637</v>
      </c>
      <c r="Q95" s="253">
        <v>21037.642920360551</v>
      </c>
      <c r="R95" s="253">
        <v>389002.48554370581</v>
      </c>
      <c r="S95" s="302"/>
      <c r="T95" s="302"/>
      <c r="U95" s="302"/>
      <c r="V95" s="302"/>
      <c r="W95" s="302"/>
      <c r="X95" s="302"/>
      <c r="Y95" s="302"/>
      <c r="Z95" s="302"/>
      <c r="AA95" s="374"/>
      <c r="AB95" s="273">
        <f t="shared" si="86"/>
        <v>424632.80474963452</v>
      </c>
      <c r="AC95" s="253">
        <v>21786.339186011781</v>
      </c>
      <c r="AD95" s="253">
        <v>402846.46556362277</v>
      </c>
      <c r="AE95" s="302"/>
      <c r="AF95" s="302"/>
      <c r="AG95" s="302"/>
      <c r="AH95" s="302"/>
      <c r="AI95" s="302"/>
      <c r="AJ95" s="302"/>
      <c r="AK95" s="302"/>
      <c r="AL95" s="302"/>
      <c r="AM95" s="374"/>
      <c r="AN95" s="288">
        <f t="shared" si="87"/>
        <v>424914.14091287623</v>
      </c>
      <c r="AO95" s="253">
        <v>21800.773504343095</v>
      </c>
      <c r="AP95" s="253">
        <v>403113.36740853311</v>
      </c>
      <c r="AQ95" s="302"/>
      <c r="AR95" s="302"/>
      <c r="AS95" s="302"/>
      <c r="AT95" s="302"/>
      <c r="AU95" s="302"/>
      <c r="AV95" s="302"/>
      <c r="AW95" s="302"/>
      <c r="AX95" s="302"/>
      <c r="AY95" s="374"/>
      <c r="AZ95" s="525"/>
      <c r="BA95" s="295">
        <f t="shared" si="88"/>
        <v>1660754.4602598008</v>
      </c>
      <c r="BB95" s="273">
        <f t="shared" si="89"/>
        <v>85207.170927914703</v>
      </c>
      <c r="BC95" s="273">
        <f t="shared" si="89"/>
        <v>1575547.289331886</v>
      </c>
      <c r="BD95" s="302"/>
      <c r="BE95" s="302"/>
      <c r="BF95" s="302"/>
      <c r="BG95" s="302"/>
      <c r="BH95" s="302"/>
      <c r="BI95" s="302"/>
      <c r="BJ95" s="302"/>
      <c r="BK95" s="302"/>
      <c r="BL95" s="303"/>
    </row>
    <row r="96" spans="1:64" x14ac:dyDescent="0.25">
      <c r="A96" s="1526"/>
      <c r="B96" s="126" t="s">
        <v>127</v>
      </c>
      <c r="C96" s="127" t="s">
        <v>28</v>
      </c>
      <c r="D96" s="273">
        <f t="shared" si="84"/>
        <v>162644.44931491691</v>
      </c>
      <c r="E96" s="253">
        <v>162644.44931491691</v>
      </c>
      <c r="F96" s="253">
        <v>0</v>
      </c>
      <c r="G96" s="302"/>
      <c r="H96" s="302"/>
      <c r="I96" s="302"/>
      <c r="J96" s="302"/>
      <c r="K96" s="302"/>
      <c r="L96" s="302"/>
      <c r="M96" s="302"/>
      <c r="N96" s="302"/>
      <c r="O96" s="374"/>
      <c r="P96" s="273">
        <f t="shared" si="85"/>
        <v>166241.7065701063</v>
      </c>
      <c r="Q96" s="253">
        <v>166241.7065701063</v>
      </c>
      <c r="R96" s="253">
        <v>0</v>
      </c>
      <c r="S96" s="302"/>
      <c r="T96" s="302"/>
      <c r="U96" s="302"/>
      <c r="V96" s="302"/>
      <c r="W96" s="302"/>
      <c r="X96" s="302"/>
      <c r="Y96" s="302"/>
      <c r="Z96" s="302"/>
      <c r="AA96" s="374"/>
      <c r="AB96" s="273">
        <f t="shared" si="86"/>
        <v>172157.9846139772</v>
      </c>
      <c r="AC96" s="253">
        <v>172157.9846139772</v>
      </c>
      <c r="AD96" s="253">
        <v>0</v>
      </c>
      <c r="AE96" s="302"/>
      <c r="AF96" s="302"/>
      <c r="AG96" s="302"/>
      <c r="AH96" s="302"/>
      <c r="AI96" s="302"/>
      <c r="AJ96" s="302"/>
      <c r="AK96" s="302"/>
      <c r="AL96" s="302"/>
      <c r="AM96" s="374"/>
      <c r="AN96" s="288">
        <f t="shared" si="87"/>
        <v>172272.04614271678</v>
      </c>
      <c r="AO96" s="253">
        <v>172272.04614271678</v>
      </c>
      <c r="AP96" s="253">
        <v>0</v>
      </c>
      <c r="AQ96" s="302"/>
      <c r="AR96" s="302"/>
      <c r="AS96" s="302"/>
      <c r="AT96" s="302"/>
      <c r="AU96" s="302"/>
      <c r="AV96" s="302"/>
      <c r="AW96" s="302"/>
      <c r="AX96" s="302"/>
      <c r="AY96" s="374"/>
      <c r="AZ96" s="525"/>
      <c r="BA96" s="295">
        <f t="shared" si="88"/>
        <v>673316.1866417171</v>
      </c>
      <c r="BB96" s="273">
        <f t="shared" si="89"/>
        <v>673316.1866417171</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6998431.8306705002</v>
      </c>
      <c r="E97" s="274">
        <f>SUM(E91:E96)</f>
        <v>880608.54523020657</v>
      </c>
      <c r="F97" s="274">
        <f>SUM(F91:F96)</f>
        <v>6117823.2854402931</v>
      </c>
      <c r="G97" s="334"/>
      <c r="H97" s="334"/>
      <c r="I97" s="334"/>
      <c r="J97" s="334"/>
      <c r="K97" s="334"/>
      <c r="L97" s="334"/>
      <c r="M97" s="334"/>
      <c r="N97" s="334"/>
      <c r="O97" s="375"/>
      <c r="P97" s="274">
        <f t="shared" si="85"/>
        <v>7153218.2976164622</v>
      </c>
      <c r="Q97" s="274">
        <f>SUM(Q91:Q96)</f>
        <v>900085.23497679329</v>
      </c>
      <c r="R97" s="274">
        <f>SUM(R91:R96)</f>
        <v>6253133.0626396686</v>
      </c>
      <c r="S97" s="334"/>
      <c r="T97" s="334"/>
      <c r="U97" s="334"/>
      <c r="V97" s="334"/>
      <c r="W97" s="334"/>
      <c r="X97" s="334"/>
      <c r="Y97" s="334"/>
      <c r="Z97" s="334"/>
      <c r="AA97" s="375"/>
      <c r="AB97" s="274">
        <f t="shared" si="86"/>
        <v>7407789.964560682</v>
      </c>
      <c r="AC97" s="274">
        <f>SUM(AC91:AC96)</f>
        <v>932117.83752385573</v>
      </c>
      <c r="AD97" s="274">
        <f>SUM(AD91:AD96)</f>
        <v>6475672.1270368267</v>
      </c>
      <c r="AE97" s="334"/>
      <c r="AF97" s="334"/>
      <c r="AG97" s="334"/>
      <c r="AH97" s="334"/>
      <c r="AI97" s="334"/>
      <c r="AJ97" s="334"/>
      <c r="AK97" s="334"/>
      <c r="AL97" s="334"/>
      <c r="AM97" s="375"/>
      <c r="AN97" s="276">
        <f t="shared" si="87"/>
        <v>7412697.92076053</v>
      </c>
      <c r="AO97" s="274">
        <f>SUM(AO91:AO96)</f>
        <v>932735.40275472088</v>
      </c>
      <c r="AP97" s="274">
        <f>SUM(AP91:AP96)</f>
        <v>6479962.5180058088</v>
      </c>
      <c r="AQ97" s="334"/>
      <c r="AR97" s="334"/>
      <c r="AS97" s="334"/>
      <c r="AT97" s="334"/>
      <c r="AU97" s="334"/>
      <c r="AV97" s="334"/>
      <c r="AW97" s="334"/>
      <c r="AX97" s="334"/>
      <c r="AY97" s="375"/>
      <c r="AZ97" s="298">
        <f>SUM(AZ91:AZ96)</f>
        <v>0</v>
      </c>
      <c r="BA97" s="296">
        <f t="shared" si="88"/>
        <v>28972138.01360818</v>
      </c>
      <c r="BB97" s="274">
        <f>SUM(BB91:BB96)</f>
        <v>3645547.0204855772</v>
      </c>
      <c r="BC97" s="274">
        <f>SUM(BC91:BC96)</f>
        <v>25326590.993122604</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93686603.777685657</v>
      </c>
      <c r="E105" s="302"/>
      <c r="F105" s="302"/>
      <c r="G105" s="302"/>
      <c r="H105" s="302"/>
      <c r="I105" s="302"/>
      <c r="J105" s="302"/>
      <c r="K105" s="302"/>
      <c r="L105" s="302"/>
      <c r="M105" s="302"/>
      <c r="N105" s="302"/>
      <c r="O105" s="374"/>
      <c r="P105" s="273">
        <f>P88+P97+P104</f>
        <v>95523768.059531435</v>
      </c>
      <c r="Q105" s="302"/>
      <c r="R105" s="302"/>
      <c r="S105" s="302"/>
      <c r="T105" s="302"/>
      <c r="U105" s="302"/>
      <c r="V105" s="302"/>
      <c r="W105" s="302"/>
      <c r="X105" s="302"/>
      <c r="Y105" s="302"/>
      <c r="Z105" s="302"/>
      <c r="AA105" s="374"/>
      <c r="AB105" s="273">
        <f>AB88+AB97+AB104</f>
        <v>100696276.19075634</v>
      </c>
      <c r="AC105" s="302"/>
      <c r="AD105" s="302"/>
      <c r="AE105" s="302"/>
      <c r="AF105" s="302"/>
      <c r="AG105" s="302"/>
      <c r="AH105" s="302"/>
      <c r="AI105" s="302"/>
      <c r="AJ105" s="302"/>
      <c r="AK105" s="302"/>
      <c r="AL105" s="302"/>
      <c r="AM105" s="374"/>
      <c r="AN105" s="288">
        <f>AN88+AN97+AN104</f>
        <v>107907360.15503538</v>
      </c>
      <c r="AO105" s="302"/>
      <c r="AP105" s="302"/>
      <c r="AQ105" s="302"/>
      <c r="AR105" s="302"/>
      <c r="AS105" s="302"/>
      <c r="AT105" s="302"/>
      <c r="AU105" s="302"/>
      <c r="AV105" s="302"/>
      <c r="AW105" s="302"/>
      <c r="AX105" s="302"/>
      <c r="AY105" s="374"/>
      <c r="AZ105" s="299">
        <f>AZ88+AZ97+AZ104</f>
        <v>61232.051945518702</v>
      </c>
      <c r="BA105" s="295">
        <f>BA88+BA97+BA104</f>
        <v>397875240.23495418</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5961965.0457900614</v>
      </c>
      <c r="E106" s="337"/>
      <c r="F106" s="337"/>
      <c r="G106" s="337"/>
      <c r="H106" s="337"/>
      <c r="I106" s="337"/>
      <c r="J106" s="337"/>
      <c r="K106" s="337"/>
      <c r="L106" s="337"/>
      <c r="M106" s="337"/>
      <c r="N106" s="337"/>
      <c r="O106" s="565"/>
      <c r="P106" s="343">
        <f>P17-P105</f>
        <v>8161566.3538915962</v>
      </c>
      <c r="Q106" s="337"/>
      <c r="R106" s="337"/>
      <c r="S106" s="337"/>
      <c r="T106" s="337"/>
      <c r="U106" s="337"/>
      <c r="V106" s="337"/>
      <c r="W106" s="337"/>
      <c r="X106" s="337"/>
      <c r="Y106" s="337"/>
      <c r="Z106" s="337"/>
      <c r="AA106" s="565"/>
      <c r="AB106" s="343">
        <f>AB17-AB105</f>
        <v>7700672.0354835689</v>
      </c>
      <c r="AC106" s="337"/>
      <c r="AD106" s="337"/>
      <c r="AE106" s="337"/>
      <c r="AF106" s="337"/>
      <c r="AG106" s="337"/>
      <c r="AH106" s="337"/>
      <c r="AI106" s="337"/>
      <c r="AJ106" s="337"/>
      <c r="AK106" s="337"/>
      <c r="AL106" s="337"/>
      <c r="AM106" s="565"/>
      <c r="AN106" s="343">
        <f>AN17-AN105</f>
        <v>4081387.3031432331</v>
      </c>
      <c r="AO106" s="337"/>
      <c r="AP106" s="337"/>
      <c r="AQ106" s="337"/>
      <c r="AR106" s="337"/>
      <c r="AS106" s="337"/>
      <c r="AT106" s="337"/>
      <c r="AU106" s="337"/>
      <c r="AV106" s="337"/>
      <c r="AW106" s="337"/>
      <c r="AX106" s="337"/>
      <c r="AY106" s="565"/>
      <c r="AZ106" s="857">
        <f>AZ17-AZ105</f>
        <v>4896465.4770939732</v>
      </c>
      <c r="BA106" s="344">
        <f>BA17-BA105</f>
        <v>30802056.215402603</v>
      </c>
      <c r="BB106" s="337"/>
      <c r="BC106" s="337"/>
      <c r="BD106" s="337"/>
      <c r="BE106" s="337"/>
      <c r="BF106" s="337"/>
      <c r="BG106" s="337"/>
      <c r="BH106" s="337"/>
      <c r="BI106" s="337"/>
      <c r="BJ106" s="337"/>
      <c r="BK106" s="337"/>
      <c r="BL106" s="338"/>
    </row>
    <row r="107" spans="1:64" x14ac:dyDescent="0.25">
      <c r="A107" s="266"/>
      <c r="B107" s="126" t="s">
        <v>270</v>
      </c>
      <c r="C107" s="127" t="s">
        <v>26</v>
      </c>
      <c r="D107" s="257">
        <v>1638944.1910876876</v>
      </c>
      <c r="E107" s="339"/>
      <c r="F107" s="339"/>
      <c r="G107" s="339"/>
      <c r="H107" s="339"/>
      <c r="I107" s="339"/>
      <c r="J107" s="339"/>
      <c r="K107" s="339"/>
      <c r="L107" s="339"/>
      <c r="M107" s="339"/>
      <c r="N107" s="339"/>
      <c r="O107" s="376"/>
      <c r="P107" s="257">
        <v>2243614.5906847995</v>
      </c>
      <c r="Q107" s="339"/>
      <c r="R107" s="339"/>
      <c r="S107" s="339"/>
      <c r="T107" s="339"/>
      <c r="U107" s="339"/>
      <c r="V107" s="339"/>
      <c r="W107" s="339"/>
      <c r="X107" s="339"/>
      <c r="Y107" s="339"/>
      <c r="Z107" s="339"/>
      <c r="AA107" s="376"/>
      <c r="AB107" s="257">
        <v>2116914.7425544327</v>
      </c>
      <c r="AC107" s="339"/>
      <c r="AD107" s="339"/>
      <c r="AE107" s="339"/>
      <c r="AF107" s="339"/>
      <c r="AG107" s="339"/>
      <c r="AH107" s="339"/>
      <c r="AI107" s="339"/>
      <c r="AJ107" s="339"/>
      <c r="AK107" s="339"/>
      <c r="AL107" s="339"/>
      <c r="AM107" s="339"/>
      <c r="AN107" s="257">
        <v>1121973.3696340746</v>
      </c>
      <c r="AO107" s="339"/>
      <c r="AP107" s="339"/>
      <c r="AQ107" s="339"/>
      <c r="AR107" s="339"/>
      <c r="AS107" s="339"/>
      <c r="AT107" s="339"/>
      <c r="AU107" s="339"/>
      <c r="AV107" s="339"/>
      <c r="AW107" s="339"/>
      <c r="AX107" s="339"/>
      <c r="AY107" s="376"/>
      <c r="AZ107" s="257">
        <v>1346038.3596531332</v>
      </c>
      <c r="BA107" s="295">
        <f>D107+P107+AB107+AN107+AZ107</f>
        <v>8467485.2536141276</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4323020.854702374</v>
      </c>
      <c r="E108" s="341"/>
      <c r="F108" s="341"/>
      <c r="G108" s="341"/>
      <c r="H108" s="341"/>
      <c r="I108" s="341"/>
      <c r="J108" s="341"/>
      <c r="K108" s="341"/>
      <c r="L108" s="341"/>
      <c r="M108" s="341"/>
      <c r="N108" s="341"/>
      <c r="O108" s="1117"/>
      <c r="P108" s="556">
        <f>P106-P107</f>
        <v>5917951.7632067967</v>
      </c>
      <c r="Q108" s="341"/>
      <c r="R108" s="341"/>
      <c r="S108" s="341"/>
      <c r="T108" s="341"/>
      <c r="U108" s="341"/>
      <c r="V108" s="341"/>
      <c r="W108" s="341"/>
      <c r="X108" s="341"/>
      <c r="Y108" s="341"/>
      <c r="Z108" s="341"/>
      <c r="AA108" s="1117"/>
      <c r="AB108" s="556">
        <f>AB106-AB107</f>
        <v>5583757.2929291362</v>
      </c>
      <c r="AC108" s="341"/>
      <c r="AD108" s="341"/>
      <c r="AE108" s="341"/>
      <c r="AF108" s="341"/>
      <c r="AG108" s="341"/>
      <c r="AH108" s="341"/>
      <c r="AI108" s="341"/>
      <c r="AJ108" s="341"/>
      <c r="AK108" s="341"/>
      <c r="AL108" s="341"/>
      <c r="AM108" s="341"/>
      <c r="AN108" s="549">
        <f>AN106-AN107</f>
        <v>2959413.9335091584</v>
      </c>
      <c r="AO108" s="341"/>
      <c r="AP108" s="341"/>
      <c r="AQ108" s="341"/>
      <c r="AR108" s="341"/>
      <c r="AS108" s="341"/>
      <c r="AT108" s="341"/>
      <c r="AU108" s="341"/>
      <c r="AV108" s="341"/>
      <c r="AW108" s="341"/>
      <c r="AX108" s="341"/>
      <c r="AY108" s="1117"/>
      <c r="AZ108" s="578">
        <f>AZ106-AZ107</f>
        <v>3550427.1174408402</v>
      </c>
      <c r="BA108" s="346">
        <f>BA106-BA107</f>
        <v>22334570.961788476</v>
      </c>
      <c r="BB108" s="517"/>
      <c r="BC108" s="517"/>
      <c r="BD108" s="517"/>
      <c r="BE108" s="517"/>
      <c r="BF108" s="517"/>
      <c r="BG108" s="517"/>
      <c r="BH108" s="517"/>
      <c r="BI108" s="517"/>
      <c r="BJ108" s="341"/>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55" zoomScaleNormal="100" workbookViewId="0">
      <pane xSplit="3" topLeftCell="D1" activePane="topRight" state="frozen"/>
      <selection pane="topRight" activeCell="E26" sqref="E26"/>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7" t="s">
        <v>716</v>
      </c>
    </row>
    <row r="3" spans="1:14" x14ac:dyDescent="0.25">
      <c r="A3" s="205" t="s">
        <v>372</v>
      </c>
      <c r="C3" s="507" t="str">
        <f>'MMA Rev-Exp Summary'!C3</f>
        <v>Children's Medical Services Network</v>
      </c>
    </row>
    <row r="4" spans="1:14" x14ac:dyDescent="0.25">
      <c r="A4" s="205" t="s">
        <v>15</v>
      </c>
      <c r="C4" s="508" t="str">
        <f>IF('MMA Rev-Exp Summary'!C4=0,"",'MMA Rev-Exp Summary'!C4)</f>
        <v>1/1/2022 - 12/31/2022</v>
      </c>
    </row>
    <row r="5" spans="1:14" x14ac:dyDescent="0.25">
      <c r="A5" s="205" t="s">
        <v>16</v>
      </c>
      <c r="C5" s="508">
        <f>IF('MMA Rev-Exp Summary'!C5=0,"",'MMA Rev-Exp Summary'!C5)</f>
        <v>45016</v>
      </c>
      <c r="D5" s="348"/>
      <c r="E5" s="745"/>
    </row>
    <row r="6" spans="1:14" x14ac:dyDescent="0.25">
      <c r="A6" s="349" t="s">
        <v>380</v>
      </c>
      <c r="C6" s="350"/>
    </row>
    <row r="7" spans="1:14" ht="15" customHeight="1" thickBot="1" x14ac:dyDescent="0.3">
      <c r="E7" s="745"/>
      <c r="G7" s="745"/>
      <c r="I7" s="745"/>
      <c r="K7" s="745"/>
      <c r="L7" s="745"/>
    </row>
    <row r="8" spans="1:14" ht="34.5" customHeight="1" x14ac:dyDescent="0.25">
      <c r="A8" s="1562"/>
      <c r="B8" s="1563"/>
      <c r="C8" s="1563"/>
      <c r="D8" s="1558" t="s">
        <v>245</v>
      </c>
      <c r="E8" s="1559"/>
      <c r="F8" s="1558" t="s">
        <v>246</v>
      </c>
      <c r="G8" s="1559"/>
      <c r="H8" s="1558" t="s">
        <v>247</v>
      </c>
      <c r="I8" s="1559"/>
      <c r="J8" s="1558" t="s">
        <v>248</v>
      </c>
      <c r="K8" s="1559"/>
      <c r="L8" s="1566" t="s">
        <v>903</v>
      </c>
      <c r="M8" s="1568" t="s">
        <v>821</v>
      </c>
      <c r="N8" s="1569"/>
    </row>
    <row r="9" spans="1:14" s="351" customFormat="1" ht="19.5" customHeight="1" x14ac:dyDescent="0.25">
      <c r="A9" s="1564"/>
      <c r="B9" s="1565"/>
      <c r="C9" s="1565"/>
      <c r="D9" s="1560"/>
      <c r="E9" s="1561"/>
      <c r="F9" s="1560"/>
      <c r="G9" s="1561"/>
      <c r="H9" s="1560"/>
      <c r="I9" s="1561"/>
      <c r="J9" s="1560"/>
      <c r="K9" s="1561"/>
      <c r="L9" s="1567"/>
      <c r="M9" s="1570"/>
      <c r="N9" s="1571"/>
    </row>
    <row r="10" spans="1:14" s="351" customFormat="1" ht="18.75" x14ac:dyDescent="0.3">
      <c r="A10" s="886"/>
      <c r="B10" s="845"/>
      <c r="C10" s="845"/>
      <c r="D10" s="691" t="s">
        <v>144</v>
      </c>
      <c r="E10" s="773" t="s">
        <v>145</v>
      </c>
      <c r="F10" s="691" t="s">
        <v>144</v>
      </c>
      <c r="G10" s="773" t="s">
        <v>145</v>
      </c>
      <c r="H10" s="691" t="s">
        <v>144</v>
      </c>
      <c r="I10" s="773" t="s">
        <v>145</v>
      </c>
      <c r="J10" s="691" t="s">
        <v>144</v>
      </c>
      <c r="K10" s="780" t="s">
        <v>145</v>
      </c>
      <c r="L10" s="880" t="s">
        <v>145</v>
      </c>
      <c r="M10" s="641" t="s">
        <v>144</v>
      </c>
      <c r="N10" s="690" t="s">
        <v>145</v>
      </c>
    </row>
    <row r="11" spans="1:14" ht="18" customHeight="1" x14ac:dyDescent="0.3">
      <c r="A11" s="887" t="s">
        <v>244</v>
      </c>
      <c r="B11" s="352"/>
      <c r="C11" s="352"/>
      <c r="D11" s="353"/>
      <c r="E11" s="774"/>
      <c r="F11" s="353"/>
      <c r="G11" s="774"/>
      <c r="H11" s="353"/>
      <c r="I11" s="774"/>
      <c r="J11" s="353"/>
      <c r="K11" s="646"/>
      <c r="L11" s="881"/>
      <c r="M11" s="758"/>
      <c r="N11" s="690"/>
    </row>
    <row r="12" spans="1:14" ht="14.85" customHeight="1" x14ac:dyDescent="0.25">
      <c r="A12" s="1557"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555"/>
      <c r="B13" s="513" t="s">
        <v>62</v>
      </c>
      <c r="C13" s="206" t="s">
        <v>58</v>
      </c>
      <c r="D13" s="1180"/>
      <c r="E13" s="776"/>
      <c r="F13" s="1180"/>
      <c r="G13" s="776"/>
      <c r="H13" s="823"/>
      <c r="I13" s="776"/>
      <c r="J13" s="823"/>
      <c r="K13" s="782"/>
      <c r="L13" s="882"/>
      <c r="M13" s="874">
        <f t="shared" si="0"/>
        <v>0</v>
      </c>
      <c r="N13" s="768">
        <f t="shared" si="1"/>
        <v>0</v>
      </c>
    </row>
    <row r="14" spans="1:14" x14ac:dyDescent="0.25">
      <c r="A14" s="1555"/>
      <c r="B14" s="513" t="s">
        <v>63</v>
      </c>
      <c r="C14" s="206" t="s">
        <v>59</v>
      </c>
      <c r="D14" s="823"/>
      <c r="E14" s="776"/>
      <c r="F14" s="823"/>
      <c r="G14" s="776"/>
      <c r="H14" s="823"/>
      <c r="I14" s="776"/>
      <c r="J14" s="823"/>
      <c r="K14" s="782"/>
      <c r="L14" s="882"/>
      <c r="M14" s="874">
        <f t="shared" si="0"/>
        <v>0</v>
      </c>
      <c r="N14" s="768">
        <f t="shared" si="1"/>
        <v>0</v>
      </c>
    </row>
    <row r="15" spans="1:14" x14ac:dyDescent="0.25">
      <c r="A15" s="1555"/>
      <c r="B15" s="513" t="s">
        <v>64</v>
      </c>
      <c r="C15" s="206" t="s">
        <v>140</v>
      </c>
      <c r="D15" s="823"/>
      <c r="E15" s="776"/>
      <c r="F15" s="823"/>
      <c r="G15" s="776"/>
      <c r="H15" s="823"/>
      <c r="I15" s="776"/>
      <c r="J15" s="823"/>
      <c r="K15" s="782"/>
      <c r="L15" s="882"/>
      <c r="M15" s="874">
        <f t="shared" si="0"/>
        <v>0</v>
      </c>
      <c r="N15" s="768">
        <f t="shared" si="1"/>
        <v>0</v>
      </c>
    </row>
    <row r="16" spans="1:14" x14ac:dyDescent="0.25">
      <c r="A16" s="1555"/>
      <c r="B16" s="513" t="s">
        <v>95</v>
      </c>
      <c r="C16" s="206" t="s">
        <v>141</v>
      </c>
      <c r="D16" s="823"/>
      <c r="E16" s="776"/>
      <c r="F16" s="823"/>
      <c r="G16" s="776"/>
      <c r="H16" s="823"/>
      <c r="I16" s="776"/>
      <c r="J16" s="823"/>
      <c r="K16" s="782"/>
      <c r="L16" s="882"/>
      <c r="M16" s="874">
        <f t="shared" si="0"/>
        <v>0</v>
      </c>
      <c r="N16" s="768">
        <f t="shared" si="1"/>
        <v>0</v>
      </c>
    </row>
    <row r="17" spans="1:14" x14ac:dyDescent="0.25">
      <c r="A17" s="1555"/>
      <c r="B17" s="513" t="s">
        <v>35</v>
      </c>
      <c r="C17" s="206" t="s">
        <v>684</v>
      </c>
      <c r="D17" s="823"/>
      <c r="E17" s="776"/>
      <c r="F17" s="823"/>
      <c r="G17" s="776"/>
      <c r="H17" s="824"/>
      <c r="I17" s="776"/>
      <c r="J17" s="823"/>
      <c r="K17" s="782"/>
      <c r="L17" s="882"/>
      <c r="M17" s="874">
        <f t="shared" si="0"/>
        <v>0</v>
      </c>
      <c r="N17" s="768">
        <f t="shared" si="1"/>
        <v>0</v>
      </c>
    </row>
    <row r="18" spans="1:14" s="209" customFormat="1" x14ac:dyDescent="0.25">
      <c r="A18" s="1556"/>
      <c r="B18" s="515" t="s">
        <v>202</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557" t="s">
        <v>53</v>
      </c>
      <c r="B19" s="511" t="s">
        <v>65</v>
      </c>
      <c r="C19" s="512" t="s">
        <v>1748</v>
      </c>
      <c r="D19" s="822">
        <v>1227</v>
      </c>
      <c r="E19" s="775">
        <v>36810</v>
      </c>
      <c r="F19" s="822">
        <v>1280</v>
      </c>
      <c r="G19" s="775">
        <v>38400</v>
      </c>
      <c r="H19" s="822">
        <v>1242</v>
      </c>
      <c r="I19" s="775">
        <v>37260</v>
      </c>
      <c r="J19" s="822">
        <v>1181</v>
      </c>
      <c r="K19" s="781">
        <v>35430</v>
      </c>
      <c r="L19" s="884"/>
      <c r="M19" s="877">
        <f t="shared" ref="M19:M24" si="2">D19+F19+H19+J19</f>
        <v>4930</v>
      </c>
      <c r="N19" s="767">
        <f t="shared" ref="N19:N24" si="3">E19+G19+I19+K19+L19</f>
        <v>147900</v>
      </c>
    </row>
    <row r="20" spans="1:14" x14ac:dyDescent="0.25">
      <c r="A20" s="1555"/>
      <c r="B20" s="513" t="s">
        <v>66</v>
      </c>
      <c r="C20" s="206" t="s">
        <v>1749</v>
      </c>
      <c r="D20" s="823">
        <v>1486</v>
      </c>
      <c r="E20" s="776">
        <v>22443</v>
      </c>
      <c r="F20" s="823">
        <v>1589</v>
      </c>
      <c r="G20" s="776">
        <v>24033</v>
      </c>
      <c r="H20" s="823">
        <v>1689</v>
      </c>
      <c r="I20" s="776">
        <v>25605</v>
      </c>
      <c r="J20" s="823">
        <v>1775</v>
      </c>
      <c r="K20" s="782">
        <v>26928</v>
      </c>
      <c r="L20" s="882"/>
      <c r="M20" s="874">
        <f t="shared" si="2"/>
        <v>6539</v>
      </c>
      <c r="N20" s="768">
        <f t="shared" si="3"/>
        <v>99009</v>
      </c>
    </row>
    <row r="21" spans="1:14" x14ac:dyDescent="0.25">
      <c r="A21" s="1555"/>
      <c r="B21" s="513" t="s">
        <v>67</v>
      </c>
      <c r="C21" s="206" t="s">
        <v>1750</v>
      </c>
      <c r="D21" s="823">
        <v>1547</v>
      </c>
      <c r="E21" s="776">
        <v>4641</v>
      </c>
      <c r="F21" s="823">
        <v>1680</v>
      </c>
      <c r="G21" s="776">
        <v>5040</v>
      </c>
      <c r="H21" s="823">
        <v>1762</v>
      </c>
      <c r="I21" s="776">
        <v>5286</v>
      </c>
      <c r="J21" s="823">
        <v>1606</v>
      </c>
      <c r="K21" s="782">
        <v>4818</v>
      </c>
      <c r="L21" s="882"/>
      <c r="M21" s="874">
        <f t="shared" si="2"/>
        <v>6595</v>
      </c>
      <c r="N21" s="768">
        <f t="shared" si="3"/>
        <v>19785</v>
      </c>
    </row>
    <row r="22" spans="1:14" x14ac:dyDescent="0.25">
      <c r="A22" s="1555"/>
      <c r="B22" s="513" t="s">
        <v>69</v>
      </c>
      <c r="C22" s="206" t="s">
        <v>1751</v>
      </c>
      <c r="D22" s="823">
        <v>310</v>
      </c>
      <c r="E22" s="776">
        <v>1240</v>
      </c>
      <c r="F22" s="823">
        <v>1230</v>
      </c>
      <c r="G22" s="776">
        <v>4920</v>
      </c>
      <c r="H22" s="823">
        <v>1499</v>
      </c>
      <c r="I22" s="776">
        <v>5996</v>
      </c>
      <c r="J22" s="823">
        <v>1441</v>
      </c>
      <c r="K22" s="782">
        <v>5764</v>
      </c>
      <c r="L22" s="882"/>
      <c r="M22" s="874">
        <f t="shared" si="2"/>
        <v>4480</v>
      </c>
      <c r="N22" s="768">
        <f t="shared" si="3"/>
        <v>17920</v>
      </c>
    </row>
    <row r="23" spans="1:14" x14ac:dyDescent="0.25">
      <c r="A23" s="1555"/>
      <c r="B23" s="513" t="s">
        <v>96</v>
      </c>
      <c r="C23" s="206" t="s">
        <v>1752</v>
      </c>
      <c r="D23" s="823">
        <v>156</v>
      </c>
      <c r="E23" s="776">
        <v>390</v>
      </c>
      <c r="F23" s="823">
        <v>139</v>
      </c>
      <c r="G23" s="776">
        <v>347.5</v>
      </c>
      <c r="H23" s="823">
        <v>155</v>
      </c>
      <c r="I23" s="776">
        <v>387.5</v>
      </c>
      <c r="J23" s="823">
        <v>174</v>
      </c>
      <c r="K23" s="782">
        <v>435</v>
      </c>
      <c r="L23" s="882"/>
      <c r="M23" s="874">
        <f t="shared" si="2"/>
        <v>624</v>
      </c>
      <c r="N23" s="768">
        <f t="shared" si="3"/>
        <v>1560</v>
      </c>
    </row>
    <row r="24" spans="1:14" x14ac:dyDescent="0.25">
      <c r="A24" s="1555"/>
      <c r="B24" s="513" t="s">
        <v>97</v>
      </c>
      <c r="C24" s="206" t="s">
        <v>1753</v>
      </c>
      <c r="D24" s="823">
        <v>0</v>
      </c>
      <c r="E24" s="776">
        <v>0</v>
      </c>
      <c r="F24" s="823">
        <v>0</v>
      </c>
      <c r="G24" s="776">
        <v>0</v>
      </c>
      <c r="H24" s="823">
        <v>0</v>
      </c>
      <c r="I24" s="776">
        <v>0</v>
      </c>
      <c r="J24" s="823">
        <v>0</v>
      </c>
      <c r="K24" s="782">
        <v>0</v>
      </c>
      <c r="L24" s="882"/>
      <c r="M24" s="874">
        <f t="shared" si="2"/>
        <v>0</v>
      </c>
      <c r="N24" s="768">
        <f t="shared" si="3"/>
        <v>0</v>
      </c>
    </row>
    <row r="25" spans="1:14" s="209" customFormat="1" x14ac:dyDescent="0.25">
      <c r="A25" s="1555"/>
      <c r="B25" s="516" t="s">
        <v>153</v>
      </c>
      <c r="C25" s="514" t="s">
        <v>685</v>
      </c>
      <c r="D25" s="702"/>
      <c r="E25" s="777">
        <f>SUM(E19:E24)</f>
        <v>65524</v>
      </c>
      <c r="F25" s="702"/>
      <c r="G25" s="777">
        <f>SUM(G19:G24)</f>
        <v>72740.5</v>
      </c>
      <c r="H25" s="702"/>
      <c r="I25" s="777">
        <f>SUM(I19:I24)</f>
        <v>74534.5</v>
      </c>
      <c r="J25" s="702"/>
      <c r="K25" s="784">
        <f>SUM(K19:K24)</f>
        <v>73375</v>
      </c>
      <c r="L25" s="885">
        <f>SUM(L19:L24)</f>
        <v>0</v>
      </c>
      <c r="M25" s="876"/>
      <c r="N25" s="770">
        <f>SUM(N19:N24)</f>
        <v>286174</v>
      </c>
    </row>
    <row r="26" spans="1:14" x14ac:dyDescent="0.25">
      <c r="A26" s="1555"/>
      <c r="B26" s="513" t="s">
        <v>222</v>
      </c>
      <c r="C26" s="206" t="s">
        <v>1754</v>
      </c>
      <c r="D26" s="823">
        <v>264751.94930877804</v>
      </c>
      <c r="E26" s="776">
        <v>0</v>
      </c>
      <c r="F26" s="823">
        <v>273748.08172044106</v>
      </c>
      <c r="G26" s="776">
        <v>0</v>
      </c>
      <c r="H26" s="823">
        <v>281258.85161290102</v>
      </c>
      <c r="I26" s="776">
        <v>0</v>
      </c>
      <c r="J26" s="823">
        <v>288229.31612901401</v>
      </c>
      <c r="K26" s="782">
        <v>0</v>
      </c>
      <c r="L26" s="882"/>
      <c r="M26" s="877">
        <f t="shared" ref="M26:M31" si="4">D26+F26+H26+J26</f>
        <v>1107988.198771134</v>
      </c>
      <c r="N26" s="767">
        <f t="shared" ref="N26:N31" si="5">E26+G26+I26+K26+L26</f>
        <v>0</v>
      </c>
    </row>
    <row r="27" spans="1:14" x14ac:dyDescent="0.25">
      <c r="A27" s="1555"/>
      <c r="B27" s="513" t="s">
        <v>221</v>
      </c>
      <c r="C27" s="206" t="s">
        <v>686</v>
      </c>
      <c r="D27" s="823"/>
      <c r="E27" s="776"/>
      <c r="F27" s="823"/>
      <c r="G27" s="776"/>
      <c r="H27" s="823"/>
      <c r="I27" s="776"/>
      <c r="J27" s="823"/>
      <c r="K27" s="782"/>
      <c r="L27" s="882"/>
      <c r="M27" s="874">
        <f t="shared" si="4"/>
        <v>0</v>
      </c>
      <c r="N27" s="768">
        <f t="shared" si="5"/>
        <v>0</v>
      </c>
    </row>
    <row r="28" spans="1:14" x14ac:dyDescent="0.25">
      <c r="A28" s="1555"/>
      <c r="B28" s="513" t="s">
        <v>220</v>
      </c>
      <c r="C28" s="206" t="s">
        <v>687</v>
      </c>
      <c r="D28" s="823"/>
      <c r="E28" s="776"/>
      <c r="F28" s="823"/>
      <c r="G28" s="776"/>
      <c r="H28" s="823"/>
      <c r="I28" s="776"/>
      <c r="J28" s="823"/>
      <c r="K28" s="782"/>
      <c r="L28" s="882"/>
      <c r="M28" s="874">
        <f t="shared" si="4"/>
        <v>0</v>
      </c>
      <c r="N28" s="768">
        <f t="shared" si="5"/>
        <v>0</v>
      </c>
    </row>
    <row r="29" spans="1:14" x14ac:dyDescent="0.25">
      <c r="A29" s="1555"/>
      <c r="B29" s="513" t="s">
        <v>218</v>
      </c>
      <c r="C29" s="206" t="s">
        <v>688</v>
      </c>
      <c r="D29" s="823"/>
      <c r="E29" s="776"/>
      <c r="F29" s="823"/>
      <c r="G29" s="776"/>
      <c r="H29" s="823"/>
      <c r="I29" s="776"/>
      <c r="J29" s="823"/>
      <c r="K29" s="782"/>
      <c r="L29" s="882"/>
      <c r="M29" s="874">
        <f t="shared" si="4"/>
        <v>0</v>
      </c>
      <c r="N29" s="768">
        <f t="shared" si="5"/>
        <v>0</v>
      </c>
    </row>
    <row r="30" spans="1:14" x14ac:dyDescent="0.25">
      <c r="A30" s="1555"/>
      <c r="B30" s="513" t="s">
        <v>689</v>
      </c>
      <c r="C30" s="206" t="s">
        <v>690</v>
      </c>
      <c r="D30" s="823"/>
      <c r="E30" s="776"/>
      <c r="F30" s="823"/>
      <c r="G30" s="776"/>
      <c r="H30" s="823"/>
      <c r="I30" s="776"/>
      <c r="J30" s="823"/>
      <c r="K30" s="782"/>
      <c r="L30" s="882"/>
      <c r="M30" s="874">
        <f t="shared" si="4"/>
        <v>0</v>
      </c>
      <c r="N30" s="768">
        <f t="shared" si="5"/>
        <v>0</v>
      </c>
    </row>
    <row r="31" spans="1:14" x14ac:dyDescent="0.25">
      <c r="A31" s="1555"/>
      <c r="B31" s="513" t="s">
        <v>691</v>
      </c>
      <c r="C31" s="206" t="s">
        <v>692</v>
      </c>
      <c r="D31" s="823"/>
      <c r="E31" s="776"/>
      <c r="F31" s="823"/>
      <c r="G31" s="776"/>
      <c r="H31" s="823"/>
      <c r="I31" s="776"/>
      <c r="J31" s="823"/>
      <c r="K31" s="782"/>
      <c r="L31" s="882"/>
      <c r="M31" s="874">
        <f t="shared" si="4"/>
        <v>0</v>
      </c>
      <c r="N31" s="768">
        <f t="shared" si="5"/>
        <v>0</v>
      </c>
    </row>
    <row r="32" spans="1:14" s="209" customFormat="1" x14ac:dyDescent="0.25">
      <c r="A32" s="1555"/>
      <c r="B32" s="516" t="s">
        <v>693</v>
      </c>
      <c r="C32" s="514" t="s">
        <v>694</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25">
      <c r="A33" s="1555"/>
      <c r="B33" s="513" t="s">
        <v>695</v>
      </c>
      <c r="C33" s="206" t="s">
        <v>1755</v>
      </c>
      <c r="D33" s="823">
        <v>264752</v>
      </c>
      <c r="E33" s="776">
        <v>529504</v>
      </c>
      <c r="F33" s="823">
        <v>273783</v>
      </c>
      <c r="G33" s="776">
        <v>547566</v>
      </c>
      <c r="H33" s="823">
        <v>281174</v>
      </c>
      <c r="I33" s="776">
        <v>562348</v>
      </c>
      <c r="J33" s="823">
        <v>0</v>
      </c>
      <c r="K33" s="782">
        <v>0</v>
      </c>
      <c r="L33" s="882"/>
      <c r="M33" s="877">
        <f t="shared" ref="M33:M38" si="6">D33+F33+H33+J33</f>
        <v>819709</v>
      </c>
      <c r="N33" s="767">
        <f t="shared" ref="N33:N38" si="7">E33+G33+I33+K33+L33</f>
        <v>1639418</v>
      </c>
    </row>
    <row r="34" spans="1:14" x14ac:dyDescent="0.25">
      <c r="A34" s="1555"/>
      <c r="B34" s="513" t="s">
        <v>696</v>
      </c>
      <c r="C34" s="206" t="s">
        <v>1756</v>
      </c>
      <c r="D34" s="823">
        <v>264749</v>
      </c>
      <c r="E34" s="776">
        <v>275338.95999999979</v>
      </c>
      <c r="F34" s="823">
        <v>273782</v>
      </c>
      <c r="G34" s="776">
        <v>284733.27999999985</v>
      </c>
      <c r="H34" s="823">
        <v>281271</v>
      </c>
      <c r="I34" s="776">
        <v>292521.83999999991</v>
      </c>
      <c r="J34" s="823">
        <v>288022</v>
      </c>
      <c r="K34" s="782">
        <v>299542.88</v>
      </c>
      <c r="L34" s="882"/>
      <c r="M34" s="874">
        <f t="shared" si="6"/>
        <v>1107824</v>
      </c>
      <c r="N34" s="768">
        <f t="shared" si="7"/>
        <v>1152136.9599999995</v>
      </c>
    </row>
    <row r="35" spans="1:14" x14ac:dyDescent="0.25">
      <c r="A35" s="1555"/>
      <c r="B35" s="513" t="s">
        <v>697</v>
      </c>
      <c r="C35" s="206" t="s">
        <v>1757</v>
      </c>
      <c r="D35" s="823">
        <v>5122</v>
      </c>
      <c r="E35" s="776">
        <v>146386.76000000004</v>
      </c>
      <c r="F35" s="823">
        <v>5205</v>
      </c>
      <c r="G35" s="776">
        <v>148758.90000000005</v>
      </c>
      <c r="H35" s="823">
        <v>5273</v>
      </c>
      <c r="I35" s="776">
        <v>150702.34</v>
      </c>
      <c r="J35" s="823">
        <v>5295</v>
      </c>
      <c r="K35" s="782">
        <v>151331.1</v>
      </c>
      <c r="L35" s="882"/>
      <c r="M35" s="874">
        <f t="shared" si="6"/>
        <v>20895</v>
      </c>
      <c r="N35" s="768">
        <f t="shared" si="7"/>
        <v>597179.10000000009</v>
      </c>
    </row>
    <row r="36" spans="1:14" x14ac:dyDescent="0.25">
      <c r="A36" s="1555"/>
      <c r="B36" s="513" t="s">
        <v>698</v>
      </c>
      <c r="C36" s="206" t="s">
        <v>1758</v>
      </c>
      <c r="D36" s="823">
        <v>529504</v>
      </c>
      <c r="E36" s="776">
        <v>39713.060000000005</v>
      </c>
      <c r="F36" s="823">
        <v>547531</v>
      </c>
      <c r="G36" s="776">
        <v>41065.020000000011</v>
      </c>
      <c r="H36" s="823">
        <v>562539</v>
      </c>
      <c r="I36" s="776">
        <v>42190.49000000002</v>
      </c>
      <c r="J36" s="823">
        <v>576044</v>
      </c>
      <c r="K36" s="782">
        <v>43203.300000000032</v>
      </c>
      <c r="L36" s="882"/>
      <c r="M36" s="874">
        <f t="shared" si="6"/>
        <v>2215618</v>
      </c>
      <c r="N36" s="768">
        <f t="shared" si="7"/>
        <v>166171.87000000005</v>
      </c>
    </row>
    <row r="37" spans="1:14" x14ac:dyDescent="0.25">
      <c r="A37" s="1555"/>
      <c r="B37" s="513" t="s">
        <v>699</v>
      </c>
      <c r="C37" s="206" t="s">
        <v>1759</v>
      </c>
      <c r="D37" s="823">
        <v>325184</v>
      </c>
      <c r="E37" s="776">
        <v>20259.439999999995</v>
      </c>
      <c r="F37" s="823">
        <v>336870</v>
      </c>
      <c r="G37" s="776">
        <v>21047.280000000006</v>
      </c>
      <c r="H37" s="823">
        <v>347191</v>
      </c>
      <c r="I37" s="776">
        <v>21796.120000000003</v>
      </c>
      <c r="J37" s="823">
        <v>356348</v>
      </c>
      <c r="K37" s="782">
        <v>22453.040000000026</v>
      </c>
      <c r="L37" s="882"/>
      <c r="M37" s="874">
        <f t="shared" si="6"/>
        <v>1365593</v>
      </c>
      <c r="N37" s="768">
        <f t="shared" si="7"/>
        <v>85555.880000000034</v>
      </c>
    </row>
    <row r="38" spans="1:14" x14ac:dyDescent="0.25">
      <c r="A38" s="1555"/>
      <c r="B38" s="513" t="s">
        <v>700</v>
      </c>
      <c r="C38" s="206" t="s">
        <v>1760</v>
      </c>
      <c r="D38" s="823">
        <v>324535</v>
      </c>
      <c r="E38" s="776">
        <v>266834.95000000019</v>
      </c>
      <c r="F38" s="823">
        <v>335572</v>
      </c>
      <c r="G38" s="776">
        <v>69219.040000000037</v>
      </c>
      <c r="H38" s="823">
        <v>344900</v>
      </c>
      <c r="I38" s="776">
        <v>80205.280000000028</v>
      </c>
      <c r="J38" s="823">
        <v>353336</v>
      </c>
      <c r="K38" s="782">
        <v>68325.129999999888</v>
      </c>
      <c r="L38" s="882"/>
      <c r="M38" s="874">
        <f t="shared" si="6"/>
        <v>1358343</v>
      </c>
      <c r="N38" s="768">
        <f t="shared" si="7"/>
        <v>484584.40000000014</v>
      </c>
    </row>
    <row r="39" spans="1:14" s="209" customFormat="1" x14ac:dyDescent="0.25">
      <c r="A39" s="1555"/>
      <c r="B39" s="516" t="s">
        <v>795</v>
      </c>
      <c r="C39" s="514" t="s">
        <v>701</v>
      </c>
      <c r="D39" s="702"/>
      <c r="E39" s="777">
        <f>SUM(E33:E38)</f>
        <v>1278037.17</v>
      </c>
      <c r="F39" s="702"/>
      <c r="G39" s="777">
        <f>SUM(G33:G38)</f>
        <v>1112389.52</v>
      </c>
      <c r="H39" s="702"/>
      <c r="I39" s="777">
        <f>SUM(I33:I38)</f>
        <v>1149764.0699999998</v>
      </c>
      <c r="J39" s="702"/>
      <c r="K39" s="784">
        <f>SUM(K33:K38)</f>
        <v>584855.44999999995</v>
      </c>
      <c r="L39" s="885">
        <f>SUM(L33:L38)</f>
        <v>0</v>
      </c>
      <c r="M39" s="878">
        <f>SUM(M33:M38)</f>
        <v>6887982</v>
      </c>
      <c r="N39" s="770">
        <f>SUM(N33:N38)</f>
        <v>4125046.21</v>
      </c>
    </row>
    <row r="40" spans="1:14" s="209" customFormat="1" ht="14.85" customHeight="1" x14ac:dyDescent="0.25">
      <c r="A40" s="1556"/>
      <c r="B40" s="515" t="s">
        <v>895</v>
      </c>
      <c r="C40" s="204" t="s">
        <v>68</v>
      </c>
      <c r="D40" s="702"/>
      <c r="E40" s="778">
        <f>E25+E32+E39</f>
        <v>1343561.17</v>
      </c>
      <c r="F40" s="702"/>
      <c r="G40" s="778">
        <f>G25+G32+G39</f>
        <v>1185130.02</v>
      </c>
      <c r="H40" s="702"/>
      <c r="I40" s="778">
        <f>I25+I32+I39</f>
        <v>1224298.5699999998</v>
      </c>
      <c r="J40" s="702"/>
      <c r="K40" s="783">
        <f>K25+K32+K39</f>
        <v>658230.44999999995</v>
      </c>
      <c r="L40" s="883">
        <f>L25+L32+L39</f>
        <v>0</v>
      </c>
      <c r="M40" s="876"/>
      <c r="N40" s="769">
        <f>N25+N32+N39</f>
        <v>4411220.21</v>
      </c>
    </row>
    <row r="41" spans="1:14" ht="14.85" customHeight="1" x14ac:dyDescent="0.25">
      <c r="A41" s="1557" t="s">
        <v>303</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555"/>
      <c r="B42" s="513" t="s">
        <v>71</v>
      </c>
      <c r="C42" s="206" t="s">
        <v>58</v>
      </c>
      <c r="D42" s="823"/>
      <c r="E42" s="776"/>
      <c r="F42" s="823"/>
      <c r="G42" s="776"/>
      <c r="H42" s="823"/>
      <c r="I42" s="776"/>
      <c r="J42" s="873"/>
      <c r="K42" s="782"/>
      <c r="L42" s="882"/>
      <c r="M42" s="874">
        <f t="shared" si="8"/>
        <v>0</v>
      </c>
      <c r="N42" s="768">
        <f t="shared" si="9"/>
        <v>0</v>
      </c>
    </row>
    <row r="43" spans="1:14" x14ac:dyDescent="0.25">
      <c r="A43" s="1555"/>
      <c r="B43" s="513" t="s">
        <v>72</v>
      </c>
      <c r="C43" s="206" t="s">
        <v>59</v>
      </c>
      <c r="D43" s="823"/>
      <c r="E43" s="776"/>
      <c r="F43" s="823"/>
      <c r="G43" s="776"/>
      <c r="H43" s="823"/>
      <c r="I43" s="776"/>
      <c r="J43" s="873"/>
      <c r="K43" s="782"/>
      <c r="L43" s="882"/>
      <c r="M43" s="874">
        <f t="shared" si="8"/>
        <v>0</v>
      </c>
      <c r="N43" s="768">
        <f t="shared" si="9"/>
        <v>0</v>
      </c>
    </row>
    <row r="44" spans="1:14" x14ac:dyDescent="0.25">
      <c r="A44" s="1555"/>
      <c r="B44" s="513" t="s">
        <v>44</v>
      </c>
      <c r="C44" s="206" t="s">
        <v>140</v>
      </c>
      <c r="D44" s="823"/>
      <c r="E44" s="776"/>
      <c r="F44" s="823"/>
      <c r="G44" s="776"/>
      <c r="H44" s="823"/>
      <c r="I44" s="776"/>
      <c r="J44" s="873"/>
      <c r="K44" s="782"/>
      <c r="L44" s="882"/>
      <c r="M44" s="874">
        <f t="shared" si="8"/>
        <v>0</v>
      </c>
      <c r="N44" s="768">
        <f t="shared" si="9"/>
        <v>0</v>
      </c>
    </row>
    <row r="45" spans="1:14" x14ac:dyDescent="0.25">
      <c r="A45" s="1555"/>
      <c r="B45" s="513" t="s">
        <v>41</v>
      </c>
      <c r="C45" s="206" t="s">
        <v>141</v>
      </c>
      <c r="D45" s="823"/>
      <c r="E45" s="776"/>
      <c r="F45" s="823"/>
      <c r="G45" s="776"/>
      <c r="H45" s="823"/>
      <c r="I45" s="776"/>
      <c r="J45" s="873"/>
      <c r="K45" s="782"/>
      <c r="L45" s="882"/>
      <c r="M45" s="874">
        <f t="shared" si="8"/>
        <v>0</v>
      </c>
      <c r="N45" s="768">
        <f t="shared" si="9"/>
        <v>0</v>
      </c>
    </row>
    <row r="46" spans="1:14" x14ac:dyDescent="0.25">
      <c r="A46" s="1555"/>
      <c r="B46" s="513" t="s">
        <v>42</v>
      </c>
      <c r="C46" s="206" t="s">
        <v>684</v>
      </c>
      <c r="D46" s="823"/>
      <c r="E46" s="776"/>
      <c r="F46" s="823"/>
      <c r="G46" s="776"/>
      <c r="H46" s="823"/>
      <c r="I46" s="776"/>
      <c r="J46" s="873"/>
      <c r="K46" s="782"/>
      <c r="L46" s="882"/>
      <c r="M46" s="874">
        <f t="shared" si="8"/>
        <v>0</v>
      </c>
      <c r="N46" s="768">
        <f t="shared" si="9"/>
        <v>0</v>
      </c>
    </row>
    <row r="47" spans="1:14" s="209" customFormat="1" ht="14.85" customHeight="1" x14ac:dyDescent="0.25">
      <c r="A47" s="1556"/>
      <c r="B47" s="516" t="s">
        <v>43</v>
      </c>
      <c r="C47" s="514" t="s">
        <v>313</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25">
      <c r="A48" s="1552"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553"/>
      <c r="B49" s="513" t="s">
        <v>75</v>
      </c>
      <c r="C49" s="206" t="s">
        <v>58</v>
      </c>
      <c r="D49" s="823"/>
      <c r="E49" s="776"/>
      <c r="F49" s="873"/>
      <c r="G49" s="776"/>
      <c r="H49" s="873"/>
      <c r="I49" s="776"/>
      <c r="J49" s="873"/>
      <c r="K49" s="782"/>
      <c r="L49" s="882"/>
      <c r="M49" s="874">
        <f t="shared" si="10"/>
        <v>0</v>
      </c>
      <c r="N49" s="768">
        <f t="shared" si="11"/>
        <v>0</v>
      </c>
    </row>
    <row r="50" spans="1:14" x14ac:dyDescent="0.25">
      <c r="A50" s="1553"/>
      <c r="B50" s="513" t="s">
        <v>76</v>
      </c>
      <c r="C50" s="206" t="s">
        <v>59</v>
      </c>
      <c r="D50" s="823"/>
      <c r="E50" s="776"/>
      <c r="F50" s="823"/>
      <c r="G50" s="776"/>
      <c r="H50" s="823"/>
      <c r="I50" s="776"/>
      <c r="J50" s="873"/>
      <c r="K50" s="782"/>
      <c r="L50" s="882"/>
      <c r="M50" s="874">
        <f t="shared" si="10"/>
        <v>0</v>
      </c>
      <c r="N50" s="768">
        <f t="shared" si="11"/>
        <v>0</v>
      </c>
    </row>
    <row r="51" spans="1:14" x14ac:dyDescent="0.25">
      <c r="A51" s="1553"/>
      <c r="B51" s="513" t="s">
        <v>77</v>
      </c>
      <c r="C51" s="206" t="s">
        <v>140</v>
      </c>
      <c r="D51" s="823"/>
      <c r="E51" s="776"/>
      <c r="F51" s="823"/>
      <c r="G51" s="776"/>
      <c r="H51" s="823"/>
      <c r="I51" s="776"/>
      <c r="J51" s="873"/>
      <c r="K51" s="782"/>
      <c r="L51" s="882"/>
      <c r="M51" s="874">
        <f t="shared" si="10"/>
        <v>0</v>
      </c>
      <c r="N51" s="768">
        <f t="shared" si="11"/>
        <v>0</v>
      </c>
    </row>
    <row r="52" spans="1:14" x14ac:dyDescent="0.25">
      <c r="A52" s="1553"/>
      <c r="B52" s="513" t="s">
        <v>104</v>
      </c>
      <c r="C52" s="206" t="s">
        <v>141</v>
      </c>
      <c r="D52" s="823"/>
      <c r="E52" s="776"/>
      <c r="F52" s="823"/>
      <c r="G52" s="776"/>
      <c r="H52" s="823"/>
      <c r="I52" s="776"/>
      <c r="J52" s="873"/>
      <c r="K52" s="782"/>
      <c r="L52" s="882"/>
      <c r="M52" s="874">
        <f t="shared" si="10"/>
        <v>0</v>
      </c>
      <c r="N52" s="768">
        <f t="shared" si="11"/>
        <v>0</v>
      </c>
    </row>
    <row r="53" spans="1:14" x14ac:dyDescent="0.25">
      <c r="A53" s="1553"/>
      <c r="B53" s="513" t="s">
        <v>105</v>
      </c>
      <c r="C53" s="206" t="s">
        <v>684</v>
      </c>
      <c r="D53" s="823"/>
      <c r="E53" s="776"/>
      <c r="F53" s="823"/>
      <c r="G53" s="776"/>
      <c r="H53" s="823"/>
      <c r="I53" s="776"/>
      <c r="J53" s="873"/>
      <c r="K53" s="782"/>
      <c r="L53" s="882"/>
      <c r="M53" s="874">
        <f t="shared" si="10"/>
        <v>0</v>
      </c>
      <c r="N53" s="768">
        <f t="shared" si="11"/>
        <v>0</v>
      </c>
    </row>
    <row r="54" spans="1:14" s="209" customFormat="1" ht="14.85" customHeight="1" x14ac:dyDescent="0.25">
      <c r="A54" s="1554"/>
      <c r="B54" s="516" t="s">
        <v>195</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552" t="s">
        <v>157</v>
      </c>
      <c r="B55" s="511" t="s">
        <v>79</v>
      </c>
      <c r="C55" s="512" t="s">
        <v>1761</v>
      </c>
      <c r="D55" s="822">
        <v>264751.94930877804</v>
      </c>
      <c r="E55" s="775">
        <v>0</v>
      </c>
      <c r="F55" s="822">
        <v>273748.08172044106</v>
      </c>
      <c r="G55" s="775">
        <v>0</v>
      </c>
      <c r="H55" s="822">
        <v>281258.85161290102</v>
      </c>
      <c r="I55" s="775">
        <v>0</v>
      </c>
      <c r="J55" s="822">
        <v>288229.31612901401</v>
      </c>
      <c r="K55" s="781">
        <v>0</v>
      </c>
      <c r="L55" s="884"/>
      <c r="M55" s="877">
        <f t="shared" ref="M55:M60" si="12">D55+F55+H55+J55</f>
        <v>1107988.198771134</v>
      </c>
      <c r="N55" s="767">
        <f t="shared" ref="N55:N60" si="13">E55+G55+I55+K55+L55</f>
        <v>0</v>
      </c>
    </row>
    <row r="56" spans="1:14" x14ac:dyDescent="0.25">
      <c r="A56" s="1553"/>
      <c r="B56" s="513" t="s">
        <v>80</v>
      </c>
      <c r="C56" s="206" t="s">
        <v>58</v>
      </c>
      <c r="D56" s="823"/>
      <c r="E56" s="776"/>
      <c r="F56" s="823"/>
      <c r="G56" s="776"/>
      <c r="H56" s="823"/>
      <c r="I56" s="776"/>
      <c r="J56" s="823"/>
      <c r="K56" s="782"/>
      <c r="L56" s="882"/>
      <c r="M56" s="874">
        <f t="shared" si="12"/>
        <v>0</v>
      </c>
      <c r="N56" s="768">
        <f t="shared" si="13"/>
        <v>0</v>
      </c>
    </row>
    <row r="57" spans="1:14" x14ac:dyDescent="0.25">
      <c r="A57" s="1553"/>
      <c r="B57" s="513" t="s">
        <v>81</v>
      </c>
      <c r="C57" s="206" t="s">
        <v>59</v>
      </c>
      <c r="D57" s="823"/>
      <c r="E57" s="776"/>
      <c r="F57" s="823"/>
      <c r="G57" s="776"/>
      <c r="H57" s="823"/>
      <c r="I57" s="776"/>
      <c r="J57" s="823"/>
      <c r="K57" s="782"/>
      <c r="L57" s="882"/>
      <c r="M57" s="874">
        <f t="shared" si="12"/>
        <v>0</v>
      </c>
      <c r="N57" s="768">
        <f t="shared" si="13"/>
        <v>0</v>
      </c>
    </row>
    <row r="58" spans="1:14" x14ac:dyDescent="0.25">
      <c r="A58" s="1553"/>
      <c r="B58" s="513" t="s">
        <v>82</v>
      </c>
      <c r="C58" s="206" t="s">
        <v>140</v>
      </c>
      <c r="D58" s="823"/>
      <c r="E58" s="776"/>
      <c r="F58" s="823"/>
      <c r="G58" s="776"/>
      <c r="H58" s="823"/>
      <c r="I58" s="776"/>
      <c r="J58" s="823"/>
      <c r="K58" s="782"/>
      <c r="L58" s="882"/>
      <c r="M58" s="874">
        <f t="shared" si="12"/>
        <v>0</v>
      </c>
      <c r="N58" s="768">
        <f t="shared" si="13"/>
        <v>0</v>
      </c>
    </row>
    <row r="59" spans="1:14" x14ac:dyDescent="0.25">
      <c r="A59" s="1553"/>
      <c r="B59" s="513" t="s">
        <v>217</v>
      </c>
      <c r="C59" s="206" t="s">
        <v>141</v>
      </c>
      <c r="D59" s="823"/>
      <c r="E59" s="776"/>
      <c r="F59" s="823"/>
      <c r="G59" s="776"/>
      <c r="H59" s="823"/>
      <c r="I59" s="776"/>
      <c r="J59" s="823"/>
      <c r="K59" s="782"/>
      <c r="L59" s="882"/>
      <c r="M59" s="874">
        <f t="shared" si="12"/>
        <v>0</v>
      </c>
      <c r="N59" s="768">
        <f t="shared" si="13"/>
        <v>0</v>
      </c>
    </row>
    <row r="60" spans="1:14" x14ac:dyDescent="0.25">
      <c r="A60" s="1553"/>
      <c r="B60" s="513" t="s">
        <v>216</v>
      </c>
      <c r="C60" s="206" t="s">
        <v>684</v>
      </c>
      <c r="D60" s="823"/>
      <c r="E60" s="776"/>
      <c r="F60" s="823"/>
      <c r="G60" s="776"/>
      <c r="H60" s="823"/>
      <c r="I60" s="776"/>
      <c r="J60" s="823"/>
      <c r="K60" s="782"/>
      <c r="L60" s="882"/>
      <c r="M60" s="874">
        <f t="shared" si="12"/>
        <v>0</v>
      </c>
      <c r="N60" s="768">
        <f t="shared" si="13"/>
        <v>0</v>
      </c>
    </row>
    <row r="61" spans="1:14" s="209" customFormat="1" ht="14.85" customHeight="1" x14ac:dyDescent="0.25">
      <c r="A61" s="1554"/>
      <c r="B61" s="516" t="s">
        <v>215</v>
      </c>
      <c r="C61" s="514" t="s">
        <v>78</v>
      </c>
      <c r="D61" s="702"/>
      <c r="E61" s="778">
        <f>SUM(E55:E60)</f>
        <v>0</v>
      </c>
      <c r="F61" s="702"/>
      <c r="G61" s="778">
        <f>SUM(G55:G60)</f>
        <v>0</v>
      </c>
      <c r="H61" s="702"/>
      <c r="I61" s="778">
        <f>SUM(I55:I60)</f>
        <v>0</v>
      </c>
      <c r="J61" s="702"/>
      <c r="K61" s="783">
        <f>SUM(K55:K60)</f>
        <v>0</v>
      </c>
      <c r="L61" s="883">
        <f>SUM(L55:L60)</f>
        <v>0</v>
      </c>
      <c r="M61" s="876"/>
      <c r="N61" s="769">
        <f>SUM(N55:N60)</f>
        <v>0</v>
      </c>
    </row>
    <row r="62" spans="1:14" ht="14.85" customHeight="1" x14ac:dyDescent="0.25">
      <c r="A62" s="1552"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553"/>
      <c r="B63" s="513" t="s">
        <v>85</v>
      </c>
      <c r="C63" s="206" t="s">
        <v>58</v>
      </c>
      <c r="D63" s="823"/>
      <c r="E63" s="776"/>
      <c r="F63" s="823"/>
      <c r="G63" s="776"/>
      <c r="H63" s="823"/>
      <c r="I63" s="776"/>
      <c r="J63" s="823"/>
      <c r="K63" s="782"/>
      <c r="L63" s="882"/>
      <c r="M63" s="874">
        <f t="shared" si="14"/>
        <v>0</v>
      </c>
      <c r="N63" s="768">
        <f t="shared" si="15"/>
        <v>0</v>
      </c>
    </row>
    <row r="64" spans="1:14" x14ac:dyDescent="0.25">
      <c r="A64" s="1553"/>
      <c r="B64" s="513" t="s">
        <v>86</v>
      </c>
      <c r="C64" s="206" t="s">
        <v>59</v>
      </c>
      <c r="D64" s="823"/>
      <c r="E64" s="776"/>
      <c r="F64" s="823"/>
      <c r="G64" s="776"/>
      <c r="H64" s="823"/>
      <c r="I64" s="776"/>
      <c r="J64" s="823"/>
      <c r="K64" s="782"/>
      <c r="L64" s="882"/>
      <c r="M64" s="874">
        <f t="shared" si="14"/>
        <v>0</v>
      </c>
      <c r="N64" s="768">
        <f t="shared" si="15"/>
        <v>0</v>
      </c>
    </row>
    <row r="65" spans="1:14" x14ac:dyDescent="0.25">
      <c r="A65" s="1553"/>
      <c r="B65" s="513" t="s">
        <v>87</v>
      </c>
      <c r="C65" s="206" t="s">
        <v>140</v>
      </c>
      <c r="D65" s="823"/>
      <c r="E65" s="776"/>
      <c r="F65" s="823"/>
      <c r="G65" s="776"/>
      <c r="H65" s="823"/>
      <c r="I65" s="776"/>
      <c r="J65" s="823"/>
      <c r="K65" s="782"/>
      <c r="L65" s="882"/>
      <c r="M65" s="874">
        <f t="shared" si="14"/>
        <v>0</v>
      </c>
      <c r="N65" s="768">
        <f t="shared" si="15"/>
        <v>0</v>
      </c>
    </row>
    <row r="66" spans="1:14" x14ac:dyDescent="0.25">
      <c r="A66" s="1553"/>
      <c r="B66" s="513" t="s">
        <v>214</v>
      </c>
      <c r="C66" s="206" t="s">
        <v>141</v>
      </c>
      <c r="D66" s="823"/>
      <c r="E66" s="776"/>
      <c r="F66" s="823"/>
      <c r="G66" s="776"/>
      <c r="H66" s="823"/>
      <c r="I66" s="776"/>
      <c r="J66" s="823"/>
      <c r="K66" s="782"/>
      <c r="L66" s="882"/>
      <c r="M66" s="874">
        <f t="shared" si="14"/>
        <v>0</v>
      </c>
      <c r="N66" s="768">
        <f t="shared" si="15"/>
        <v>0</v>
      </c>
    </row>
    <row r="67" spans="1:14" x14ac:dyDescent="0.25">
      <c r="A67" s="1553"/>
      <c r="B67" s="513" t="s">
        <v>213</v>
      </c>
      <c r="C67" s="206" t="s">
        <v>684</v>
      </c>
      <c r="D67" s="823"/>
      <c r="E67" s="776"/>
      <c r="F67" s="823"/>
      <c r="G67" s="776"/>
      <c r="H67" s="823"/>
      <c r="I67" s="776"/>
      <c r="J67" s="823"/>
      <c r="K67" s="782"/>
      <c r="L67" s="882"/>
      <c r="M67" s="874">
        <f t="shared" si="14"/>
        <v>0</v>
      </c>
      <c r="N67" s="768">
        <f t="shared" si="15"/>
        <v>0</v>
      </c>
    </row>
    <row r="68" spans="1:14" s="209" customFormat="1" x14ac:dyDescent="0.25">
      <c r="A68" s="1554"/>
      <c r="B68" s="515" t="s">
        <v>499</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557" t="s">
        <v>3</v>
      </c>
      <c r="B69" s="511" t="s">
        <v>88</v>
      </c>
      <c r="C69" s="512" t="s">
        <v>1762</v>
      </c>
      <c r="D69" s="822">
        <v>264751.94930877804</v>
      </c>
      <c r="E69" s="775">
        <v>396669.26557170675</v>
      </c>
      <c r="F69" s="822">
        <v>273748.08172044106</v>
      </c>
      <c r="G69" s="775">
        <v>410984.92050797585</v>
      </c>
      <c r="H69" s="822">
        <v>281258.85161290102</v>
      </c>
      <c r="I69" s="775">
        <v>422908.59874665004</v>
      </c>
      <c r="J69" s="822">
        <v>288229.31612901401</v>
      </c>
      <c r="K69" s="781">
        <v>433883.80517366831</v>
      </c>
      <c r="L69" s="884"/>
      <c r="M69" s="877">
        <f t="shared" ref="M69:M74" si="16">D69+F69+H69+J69</f>
        <v>1107988.198771134</v>
      </c>
      <c r="N69" s="767">
        <f t="shared" ref="N69:N74" si="17">E69+G69+I69+K69+L69</f>
        <v>1664446.590000001</v>
      </c>
    </row>
    <row r="70" spans="1:14" ht="14.85" customHeight="1" x14ac:dyDescent="0.25">
      <c r="A70" s="1555"/>
      <c r="B70" s="513" t="s">
        <v>89</v>
      </c>
      <c r="C70" s="206" t="s">
        <v>1763</v>
      </c>
      <c r="D70" s="823">
        <v>264751</v>
      </c>
      <c r="E70" s="776">
        <v>34417.629999999983</v>
      </c>
      <c r="F70" s="823">
        <v>273782</v>
      </c>
      <c r="G70" s="776">
        <v>35591.660000000025</v>
      </c>
      <c r="H70" s="823">
        <v>281274</v>
      </c>
      <c r="I70" s="776">
        <v>36565.620000000039</v>
      </c>
      <c r="J70" s="823">
        <v>288022</v>
      </c>
      <c r="K70" s="782">
        <v>37442.859999999986</v>
      </c>
      <c r="L70" s="882"/>
      <c r="M70" s="874">
        <f t="shared" si="16"/>
        <v>1107829</v>
      </c>
      <c r="N70" s="768">
        <f t="shared" si="17"/>
        <v>144017.77000000002</v>
      </c>
    </row>
    <row r="71" spans="1:14" x14ac:dyDescent="0.25">
      <c r="A71" s="1555"/>
      <c r="B71" s="513" t="s">
        <v>90</v>
      </c>
      <c r="C71" s="206" t="s">
        <v>93</v>
      </c>
      <c r="D71" s="823"/>
      <c r="E71" s="776"/>
      <c r="F71" s="823"/>
      <c r="G71" s="776"/>
      <c r="H71" s="823"/>
      <c r="I71" s="776"/>
      <c r="J71" s="823"/>
      <c r="K71" s="782"/>
      <c r="L71" s="882"/>
      <c r="M71" s="874">
        <f t="shared" si="16"/>
        <v>0</v>
      </c>
      <c r="N71" s="768">
        <f t="shared" si="17"/>
        <v>0</v>
      </c>
    </row>
    <row r="72" spans="1:14" x14ac:dyDescent="0.25">
      <c r="A72" s="1555"/>
      <c r="B72" s="513" t="s">
        <v>91</v>
      </c>
      <c r="C72" s="206" t="s">
        <v>500</v>
      </c>
      <c r="D72" s="823"/>
      <c r="E72" s="776"/>
      <c r="F72" s="823"/>
      <c r="G72" s="776"/>
      <c r="H72" s="823"/>
      <c r="I72" s="776"/>
      <c r="J72" s="823"/>
      <c r="K72" s="782"/>
      <c r="L72" s="882"/>
      <c r="M72" s="874">
        <f t="shared" si="16"/>
        <v>0</v>
      </c>
      <c r="N72" s="768">
        <f t="shared" si="17"/>
        <v>0</v>
      </c>
    </row>
    <row r="73" spans="1:14" x14ac:dyDescent="0.25">
      <c r="A73" s="1555"/>
      <c r="B73" s="513" t="s">
        <v>262</v>
      </c>
      <c r="C73" s="206" t="s">
        <v>501</v>
      </c>
      <c r="D73" s="823"/>
      <c r="E73" s="776"/>
      <c r="F73" s="823"/>
      <c r="G73" s="776"/>
      <c r="H73" s="823"/>
      <c r="I73" s="776"/>
      <c r="J73" s="823"/>
      <c r="K73" s="782"/>
      <c r="L73" s="882"/>
      <c r="M73" s="874">
        <f t="shared" si="16"/>
        <v>0</v>
      </c>
      <c r="N73" s="768">
        <f t="shared" si="17"/>
        <v>0</v>
      </c>
    </row>
    <row r="74" spans="1:14" x14ac:dyDescent="0.25">
      <c r="A74" s="1555"/>
      <c r="B74" s="513" t="s">
        <v>263</v>
      </c>
      <c r="C74" s="206" t="s">
        <v>684</v>
      </c>
      <c r="D74" s="823">
        <v>0</v>
      </c>
      <c r="E74" s="776">
        <v>141934.95067285033</v>
      </c>
      <c r="F74" s="823">
        <v>0</v>
      </c>
      <c r="G74" s="776">
        <v>146753.28889153025</v>
      </c>
      <c r="H74" s="823">
        <v>0</v>
      </c>
      <c r="I74" s="776">
        <v>150782.28980204795</v>
      </c>
      <c r="J74" s="823">
        <v>0</v>
      </c>
      <c r="K74" s="782">
        <v>154548.11063357163</v>
      </c>
      <c r="L74" s="882"/>
      <c r="M74" s="874">
        <f t="shared" si="16"/>
        <v>0</v>
      </c>
      <c r="N74" s="768">
        <f t="shared" si="17"/>
        <v>594018.64000000013</v>
      </c>
    </row>
    <row r="75" spans="1:14" s="209" customFormat="1" x14ac:dyDescent="0.25">
      <c r="A75" s="1556"/>
      <c r="B75" s="516" t="s">
        <v>264</v>
      </c>
      <c r="C75" s="514" t="s">
        <v>92</v>
      </c>
      <c r="D75" s="702"/>
      <c r="E75" s="778">
        <f>SUM(E69:E74)</f>
        <v>573021.84624455706</v>
      </c>
      <c r="F75" s="702"/>
      <c r="G75" s="778">
        <f>SUM(G69:G74)</f>
        <v>593329.86939950613</v>
      </c>
      <c r="H75" s="702"/>
      <c r="I75" s="778">
        <f>SUM(I69:I74)</f>
        <v>610256.50854869804</v>
      </c>
      <c r="J75" s="702"/>
      <c r="K75" s="783">
        <f>SUM(K69:K74)</f>
        <v>625874.77580723993</v>
      </c>
      <c r="L75" s="883">
        <f>SUM(L69:L74)</f>
        <v>0</v>
      </c>
      <c r="M75" s="876"/>
      <c r="N75" s="769">
        <f>SUM(N69:N74)</f>
        <v>2402483.0000000009</v>
      </c>
    </row>
    <row r="76" spans="1:14" x14ac:dyDescent="0.25">
      <c r="A76" s="1555" t="s">
        <v>6</v>
      </c>
      <c r="B76" s="513" t="s">
        <v>392</v>
      </c>
      <c r="C76" s="206" t="s">
        <v>1762</v>
      </c>
      <c r="D76" s="822">
        <v>264751.94930877804</v>
      </c>
      <c r="E76" s="775">
        <v>0</v>
      </c>
      <c r="F76" s="822">
        <v>273748.08172044106</v>
      </c>
      <c r="G76" s="775">
        <v>0</v>
      </c>
      <c r="H76" s="822">
        <v>281258.85161290102</v>
      </c>
      <c r="I76" s="775">
        <v>0</v>
      </c>
      <c r="J76" s="822">
        <v>288229.31612901401</v>
      </c>
      <c r="K76" s="781">
        <v>0</v>
      </c>
      <c r="L76" s="884"/>
      <c r="M76" s="877">
        <f t="shared" ref="M76:M81" si="18">D76+F76+H76+J76</f>
        <v>1107988.198771134</v>
      </c>
      <c r="N76" s="767">
        <f t="shared" ref="N76:N81" si="19">E76+G76+I76+K76+L76</f>
        <v>0</v>
      </c>
    </row>
    <row r="77" spans="1:14" x14ac:dyDescent="0.25">
      <c r="A77" s="1555"/>
      <c r="B77" s="513" t="s">
        <v>113</v>
      </c>
      <c r="C77" s="206" t="s">
        <v>1763</v>
      </c>
      <c r="D77" s="823">
        <v>264751</v>
      </c>
      <c r="E77" s="776">
        <v>0</v>
      </c>
      <c r="F77" s="823">
        <v>273782</v>
      </c>
      <c r="G77" s="776">
        <v>0</v>
      </c>
      <c r="H77" s="823">
        <v>281274</v>
      </c>
      <c r="I77" s="776">
        <v>0</v>
      </c>
      <c r="J77" s="823">
        <v>288022</v>
      </c>
      <c r="K77" s="782">
        <v>0</v>
      </c>
      <c r="L77" s="882"/>
      <c r="M77" s="874">
        <f t="shared" si="18"/>
        <v>1107829</v>
      </c>
      <c r="N77" s="768">
        <f t="shared" si="19"/>
        <v>0</v>
      </c>
    </row>
    <row r="78" spans="1:14" x14ac:dyDescent="0.25">
      <c r="A78" s="1555"/>
      <c r="B78" s="513" t="s">
        <v>115</v>
      </c>
      <c r="C78" s="206" t="s">
        <v>93</v>
      </c>
      <c r="D78" s="823"/>
      <c r="E78" s="776"/>
      <c r="F78" s="823"/>
      <c r="G78" s="776"/>
      <c r="H78" s="823"/>
      <c r="I78" s="776"/>
      <c r="J78" s="823"/>
      <c r="K78" s="782"/>
      <c r="L78" s="882"/>
      <c r="M78" s="874">
        <f t="shared" si="18"/>
        <v>0</v>
      </c>
      <c r="N78" s="768">
        <f t="shared" si="19"/>
        <v>0</v>
      </c>
    </row>
    <row r="79" spans="1:14" x14ac:dyDescent="0.25">
      <c r="A79" s="1555"/>
      <c r="B79" s="513" t="s">
        <v>116</v>
      </c>
      <c r="C79" s="206" t="s">
        <v>500</v>
      </c>
      <c r="D79" s="823"/>
      <c r="E79" s="776"/>
      <c r="F79" s="823"/>
      <c r="G79" s="776"/>
      <c r="H79" s="823"/>
      <c r="I79" s="776"/>
      <c r="J79" s="823"/>
      <c r="K79" s="782"/>
      <c r="L79" s="882"/>
      <c r="M79" s="874">
        <f t="shared" si="18"/>
        <v>0</v>
      </c>
      <c r="N79" s="768">
        <f t="shared" si="19"/>
        <v>0</v>
      </c>
    </row>
    <row r="80" spans="1:14" x14ac:dyDescent="0.25">
      <c r="A80" s="1555"/>
      <c r="B80" s="513" t="s">
        <v>117</v>
      </c>
      <c r="C80" s="206" t="s">
        <v>501</v>
      </c>
      <c r="D80" s="823"/>
      <c r="E80" s="776"/>
      <c r="F80" s="823"/>
      <c r="G80" s="776"/>
      <c r="H80" s="823"/>
      <c r="I80" s="776"/>
      <c r="J80" s="823"/>
      <c r="K80" s="782"/>
      <c r="L80" s="882"/>
      <c r="M80" s="874">
        <f t="shared" si="18"/>
        <v>0</v>
      </c>
      <c r="N80" s="768">
        <f t="shared" si="19"/>
        <v>0</v>
      </c>
    </row>
    <row r="81" spans="1:14" x14ac:dyDescent="0.25">
      <c r="A81" s="1555"/>
      <c r="B81" s="513" t="s">
        <v>160</v>
      </c>
      <c r="C81" s="206" t="s">
        <v>684</v>
      </c>
      <c r="D81" s="823"/>
      <c r="E81" s="776"/>
      <c r="F81" s="823"/>
      <c r="G81" s="776"/>
      <c r="H81" s="823"/>
      <c r="I81" s="776"/>
      <c r="J81" s="823"/>
      <c r="K81" s="782"/>
      <c r="L81" s="882"/>
      <c r="M81" s="874">
        <f t="shared" si="18"/>
        <v>0</v>
      </c>
      <c r="N81" s="768">
        <f t="shared" si="19"/>
        <v>0</v>
      </c>
    </row>
    <row r="82" spans="1:14" s="209" customFormat="1" x14ac:dyDescent="0.25">
      <c r="A82" s="1556"/>
      <c r="B82" s="515" t="s">
        <v>443</v>
      </c>
      <c r="C82" s="514" t="s">
        <v>393</v>
      </c>
      <c r="D82" s="702"/>
      <c r="E82" s="778">
        <f>SUM(E76:E81)</f>
        <v>0</v>
      </c>
      <c r="F82" s="702"/>
      <c r="G82" s="778">
        <f>SUM(G76:G81)</f>
        <v>0</v>
      </c>
      <c r="H82" s="702"/>
      <c r="I82" s="778">
        <f>SUM(I76:I81)</f>
        <v>0</v>
      </c>
      <c r="J82" s="702"/>
      <c r="K82" s="783">
        <f>SUM(K76:K81)</f>
        <v>0</v>
      </c>
      <c r="L82" s="883">
        <f>SUM(L76:L81)</f>
        <v>0</v>
      </c>
      <c r="M82" s="876"/>
      <c r="N82" s="769">
        <f>SUM(N76:N81)</f>
        <v>0</v>
      </c>
    </row>
    <row r="83" spans="1:14" s="209" customFormat="1" ht="15.75" thickBot="1" x14ac:dyDescent="0.3">
      <c r="A83" s="764"/>
      <c r="B83" s="694">
        <v>9</v>
      </c>
      <c r="C83" s="695" t="s">
        <v>94</v>
      </c>
      <c r="D83" s="703"/>
      <c r="E83" s="779">
        <f>E18+E40+E47+E54+E61+E68+E75+E82</f>
        <v>1916583.016244557</v>
      </c>
      <c r="F83" s="703"/>
      <c r="G83" s="779">
        <f>G18+G40+G47+G54+G61+G68+G75+G82</f>
        <v>1778459.8893995062</v>
      </c>
      <c r="H83" s="703"/>
      <c r="I83" s="779">
        <f>I18+I40+I47+I54+I61+I68+I75+I82</f>
        <v>1834555.0785486978</v>
      </c>
      <c r="J83" s="703"/>
      <c r="K83" s="785">
        <f>K18+K40+K47+K54+K61+K68+K75+K82</f>
        <v>1284105.2258072398</v>
      </c>
      <c r="L83" s="753">
        <f>L18+L40+L47+L54+L61+L68+L75+L82</f>
        <v>0</v>
      </c>
      <c r="M83" s="879"/>
      <c r="N83" s="771">
        <f>N18+N40+N47+N54+N61+N68+N75+N82</f>
        <v>6813703.2100000009</v>
      </c>
    </row>
    <row r="85" spans="1:14" x14ac:dyDescent="0.25">
      <c r="A85" s="510"/>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9" t="s">
        <v>662</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405</v>
      </c>
      <c r="B3" s="63"/>
      <c r="C3" s="63"/>
      <c r="D3" s="63"/>
      <c r="E3" s="63"/>
      <c r="F3" s="63"/>
      <c r="G3" s="63"/>
      <c r="H3" s="63"/>
      <c r="I3" s="63"/>
      <c r="J3" s="63"/>
      <c r="K3" s="63"/>
      <c r="L3" s="63"/>
      <c r="M3" s="63"/>
      <c r="N3" s="63"/>
      <c r="O3" s="63"/>
      <c r="P3" s="63"/>
      <c r="Q3" s="66"/>
      <c r="R3" s="66"/>
      <c r="S3" s="66"/>
      <c r="T3" s="66"/>
      <c r="U3" s="66"/>
      <c r="V3" s="66"/>
    </row>
    <row r="4" spans="1:22" x14ac:dyDescent="0.25">
      <c r="A4" s="63" t="s">
        <v>812</v>
      </c>
      <c r="B4" s="63"/>
      <c r="C4" s="63"/>
      <c r="D4" s="63"/>
      <c r="E4" s="63"/>
      <c r="F4" s="63"/>
      <c r="G4" s="63"/>
      <c r="H4" s="63"/>
      <c r="I4" s="63"/>
      <c r="J4" s="63"/>
      <c r="K4" s="63"/>
      <c r="L4" s="63"/>
      <c r="M4" s="63"/>
      <c r="N4" s="63"/>
      <c r="O4" s="63"/>
      <c r="P4" s="63"/>
      <c r="Q4" s="66"/>
      <c r="R4" s="66"/>
      <c r="S4" s="66"/>
      <c r="T4" s="66"/>
      <c r="U4" s="66"/>
      <c r="V4" s="66"/>
    </row>
    <row r="5" spans="1:22" x14ac:dyDescent="0.25">
      <c r="A5" s="63" t="s">
        <v>1336</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43" t="s">
        <v>1514</v>
      </c>
      <c r="B8" s="1443"/>
      <c r="C8" s="1443"/>
      <c r="D8" s="1443"/>
      <c r="E8" s="1443"/>
      <c r="F8" s="1443"/>
      <c r="G8" s="1443"/>
      <c r="H8" s="1443"/>
      <c r="I8" s="1443"/>
      <c r="J8" s="1443"/>
      <c r="K8" s="1443"/>
      <c r="L8" s="1443"/>
      <c r="M8" s="1443"/>
      <c r="N8" s="1443"/>
      <c r="O8" s="1443"/>
      <c r="P8" s="63"/>
      <c r="Q8" s="66"/>
      <c r="R8" s="66"/>
      <c r="S8" s="66"/>
      <c r="T8" s="66"/>
      <c r="U8" s="66"/>
      <c r="V8" s="66"/>
    </row>
    <row r="9" spans="1:22" x14ac:dyDescent="0.25">
      <c r="A9" s="1443"/>
      <c r="B9" s="1443"/>
      <c r="C9" s="1443"/>
      <c r="D9" s="1443"/>
      <c r="E9" s="1443"/>
      <c r="F9" s="1443"/>
      <c r="G9" s="1443"/>
      <c r="H9" s="1443"/>
      <c r="I9" s="1443"/>
      <c r="J9" s="1443"/>
      <c r="K9" s="1443"/>
      <c r="L9" s="1443"/>
      <c r="M9" s="1443"/>
      <c r="N9" s="1443"/>
      <c r="O9" s="1443"/>
      <c r="P9" s="63"/>
      <c r="Q9" s="66"/>
      <c r="R9" s="66"/>
      <c r="S9" s="66"/>
      <c r="T9" s="66"/>
      <c r="U9" s="66"/>
      <c r="V9" s="66"/>
    </row>
    <row r="10" spans="1:22" x14ac:dyDescent="0.25">
      <c r="A10" s="1443"/>
      <c r="B10" s="1443"/>
      <c r="C10" s="1443"/>
      <c r="D10" s="1443"/>
      <c r="E10" s="1443"/>
      <c r="F10" s="1443"/>
      <c r="G10" s="1443"/>
      <c r="H10" s="1443"/>
      <c r="I10" s="1443"/>
      <c r="J10" s="1443"/>
      <c r="K10" s="1443"/>
      <c r="L10" s="1443"/>
      <c r="M10" s="1443"/>
      <c r="N10" s="1443"/>
      <c r="O10" s="1443"/>
      <c r="P10" s="63"/>
      <c r="Q10" s="66"/>
      <c r="R10" s="66"/>
      <c r="S10" s="66"/>
      <c r="T10" s="66"/>
      <c r="U10" s="66"/>
      <c r="V10" s="66"/>
    </row>
    <row r="11" spans="1:22" x14ac:dyDescent="0.25">
      <c r="A11" s="1443"/>
      <c r="B11" s="1443"/>
      <c r="C11" s="1443"/>
      <c r="D11" s="1443"/>
      <c r="E11" s="1443"/>
      <c r="F11" s="1443"/>
      <c r="G11" s="1443"/>
      <c r="H11" s="1443"/>
      <c r="I11" s="1443"/>
      <c r="J11" s="1443"/>
      <c r="K11" s="1443"/>
      <c r="L11" s="1443"/>
      <c r="M11" s="1443"/>
      <c r="N11" s="1443"/>
      <c r="O11" s="1443"/>
      <c r="P11" s="63"/>
      <c r="Q11" s="66"/>
      <c r="R11" s="66"/>
      <c r="S11" s="66"/>
      <c r="T11" s="66"/>
      <c r="U11" s="66"/>
      <c r="V11" s="66"/>
    </row>
    <row r="12" spans="1:22" x14ac:dyDescent="0.25">
      <c r="A12" s="1443"/>
      <c r="B12" s="1443"/>
      <c r="C12" s="1443"/>
      <c r="D12" s="1443"/>
      <c r="E12" s="1443"/>
      <c r="F12" s="1443"/>
      <c r="G12" s="1443"/>
      <c r="H12" s="1443"/>
      <c r="I12" s="1443"/>
      <c r="J12" s="1443"/>
      <c r="K12" s="1443"/>
      <c r="L12" s="1443"/>
      <c r="M12" s="1443"/>
      <c r="N12" s="1443"/>
      <c r="O12" s="1443"/>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42" t="s">
        <v>1544</v>
      </c>
      <c r="B15" s="1442"/>
      <c r="C15" s="1442"/>
      <c r="D15" s="1442"/>
      <c r="E15" s="1442"/>
      <c r="F15" s="1442"/>
      <c r="G15" s="1442"/>
      <c r="H15" s="1442"/>
      <c r="I15" s="1442"/>
      <c r="J15" s="1442"/>
      <c r="K15" s="1442"/>
      <c r="L15" s="1442"/>
      <c r="M15" s="1442"/>
      <c r="N15" s="1442"/>
      <c r="O15" s="1442"/>
      <c r="P15" s="63"/>
      <c r="Q15" s="66"/>
      <c r="R15" s="66"/>
      <c r="S15" s="66"/>
      <c r="T15" s="66"/>
      <c r="U15" s="66"/>
      <c r="V15" s="66"/>
    </row>
    <row r="16" spans="1:22" x14ac:dyDescent="0.25">
      <c r="A16" s="1442"/>
      <c r="B16" s="1442"/>
      <c r="C16" s="1442"/>
      <c r="D16" s="1442"/>
      <c r="E16" s="1442"/>
      <c r="F16" s="1442"/>
      <c r="G16" s="1442"/>
      <c r="H16" s="1442"/>
      <c r="I16" s="1442"/>
      <c r="J16" s="1442"/>
      <c r="K16" s="1442"/>
      <c r="L16" s="1442"/>
      <c r="M16" s="1442"/>
      <c r="N16" s="1442"/>
      <c r="O16" s="1442"/>
      <c r="P16" s="63"/>
      <c r="Q16" s="66"/>
      <c r="R16" s="66"/>
      <c r="S16" s="66"/>
      <c r="T16" s="66"/>
      <c r="U16" s="66"/>
      <c r="V16" s="66"/>
    </row>
    <row r="17" spans="1:22" x14ac:dyDescent="0.25">
      <c r="A17" s="1442"/>
      <c r="B17" s="1442"/>
      <c r="C17" s="1442"/>
      <c r="D17" s="1442"/>
      <c r="E17" s="1442"/>
      <c r="F17" s="1442"/>
      <c r="G17" s="1442"/>
      <c r="H17" s="1442"/>
      <c r="I17" s="1442"/>
      <c r="J17" s="1442"/>
      <c r="K17" s="1442"/>
      <c r="L17" s="1442"/>
      <c r="M17" s="1442"/>
      <c r="N17" s="1442"/>
      <c r="O17" s="1442"/>
      <c r="P17" s="63"/>
      <c r="Q17" s="66"/>
      <c r="R17" s="66"/>
      <c r="S17" s="66"/>
      <c r="T17" s="66"/>
      <c r="U17" s="66"/>
      <c r="V17" s="66"/>
    </row>
    <row r="18" spans="1:22" ht="32.1" customHeight="1" x14ac:dyDescent="0.25">
      <c r="A18" s="1442"/>
      <c r="B18" s="1442"/>
      <c r="C18" s="1442"/>
      <c r="D18" s="1442"/>
      <c r="E18" s="1442"/>
      <c r="F18" s="1442"/>
      <c r="G18" s="1442"/>
      <c r="H18" s="1442"/>
      <c r="I18" s="1442"/>
      <c r="J18" s="1442"/>
      <c r="K18" s="1442"/>
      <c r="L18" s="1442"/>
      <c r="M18" s="1442"/>
      <c r="N18" s="1442"/>
      <c r="O18" s="1442"/>
      <c r="P18" s="63"/>
      <c r="Q18" s="66"/>
      <c r="R18" s="66"/>
      <c r="S18" s="66"/>
      <c r="T18" s="66"/>
      <c r="U18" s="66"/>
      <c r="V18" s="66"/>
    </row>
    <row r="19" spans="1:22" x14ac:dyDescent="0.25">
      <c r="A19" s="723" t="s">
        <v>800</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277</v>
      </c>
      <c r="B25" s="1443" t="s">
        <v>678</v>
      </c>
      <c r="C25" s="1443"/>
      <c r="D25" s="1443"/>
      <c r="E25" s="1443"/>
      <c r="F25" s="1443"/>
      <c r="G25" s="1443"/>
      <c r="H25" s="1443"/>
      <c r="I25" s="1443"/>
      <c r="J25" s="1443"/>
      <c r="K25" s="1443"/>
      <c r="L25" s="1443"/>
      <c r="M25" s="1443"/>
      <c r="N25" s="1443"/>
      <c r="O25" s="1443"/>
      <c r="P25" s="63"/>
      <c r="Q25" s="66"/>
      <c r="R25" s="66"/>
      <c r="S25" s="66"/>
      <c r="T25" s="66"/>
      <c r="U25" s="66"/>
      <c r="V25" s="66"/>
    </row>
    <row r="26" spans="1:22" x14ac:dyDescent="0.25">
      <c r="A26" s="726"/>
      <c r="B26" s="1443"/>
      <c r="C26" s="1443"/>
      <c r="D26" s="1443"/>
      <c r="E26" s="1443"/>
      <c r="F26" s="1443"/>
      <c r="G26" s="1443"/>
      <c r="H26" s="1443"/>
      <c r="I26" s="1443"/>
      <c r="J26" s="1443"/>
      <c r="K26" s="1443"/>
      <c r="L26" s="1443"/>
      <c r="M26" s="1443"/>
      <c r="N26" s="1443"/>
      <c r="O26" s="1443"/>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278</v>
      </c>
      <c r="B28" s="1443" t="s">
        <v>679</v>
      </c>
      <c r="C28" s="1443"/>
      <c r="D28" s="1443"/>
      <c r="E28" s="1443"/>
      <c r="F28" s="1443"/>
      <c r="G28" s="1443"/>
      <c r="H28" s="1443"/>
      <c r="I28" s="1443"/>
      <c r="J28" s="1443"/>
      <c r="K28" s="1443"/>
      <c r="L28" s="1443"/>
      <c r="M28" s="1443"/>
      <c r="N28" s="1443"/>
      <c r="O28" s="1443"/>
      <c r="P28" s="63"/>
      <c r="Q28" s="66"/>
      <c r="R28" s="66"/>
      <c r="S28" s="66"/>
      <c r="T28" s="66"/>
      <c r="U28" s="66"/>
      <c r="V28" s="66"/>
    </row>
    <row r="29" spans="1:22" x14ac:dyDescent="0.25">
      <c r="A29" s="726"/>
      <c r="B29" s="1443"/>
      <c r="C29" s="1443"/>
      <c r="D29" s="1443"/>
      <c r="E29" s="1443"/>
      <c r="F29" s="1443"/>
      <c r="G29" s="1443"/>
      <c r="H29" s="1443"/>
      <c r="I29" s="1443"/>
      <c r="J29" s="1443"/>
      <c r="K29" s="1443"/>
      <c r="L29" s="1443"/>
      <c r="M29" s="1443"/>
      <c r="N29" s="1443"/>
      <c r="O29" s="1443"/>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279</v>
      </c>
      <c r="B31" s="1443" t="s">
        <v>408</v>
      </c>
      <c r="C31" s="1443"/>
      <c r="D31" s="1443"/>
      <c r="E31" s="1443"/>
      <c r="F31" s="1443"/>
      <c r="G31" s="1443"/>
      <c r="H31" s="1443"/>
      <c r="I31" s="1443"/>
      <c r="J31" s="1443"/>
      <c r="K31" s="1443"/>
      <c r="L31" s="1443"/>
      <c r="M31" s="1443"/>
      <c r="N31" s="1443"/>
      <c r="O31" s="1443"/>
      <c r="P31" s="63"/>
      <c r="Q31" s="66"/>
      <c r="R31" s="66"/>
      <c r="S31" s="66"/>
      <c r="T31" s="66"/>
      <c r="U31" s="66"/>
      <c r="V31" s="66"/>
    </row>
    <row r="32" spans="1:22" x14ac:dyDescent="0.25">
      <c r="A32" s="727"/>
      <c r="B32" s="1443"/>
      <c r="C32" s="1443"/>
      <c r="D32" s="1443"/>
      <c r="E32" s="1443"/>
      <c r="F32" s="1443"/>
      <c r="G32" s="1443"/>
      <c r="H32" s="1443"/>
      <c r="I32" s="1443"/>
      <c r="J32" s="1443"/>
      <c r="K32" s="1443"/>
      <c r="L32" s="1443"/>
      <c r="M32" s="1443"/>
      <c r="N32" s="1443"/>
      <c r="O32" s="1443"/>
      <c r="P32" s="63"/>
      <c r="Q32" s="66"/>
      <c r="R32" s="66"/>
      <c r="S32" s="66"/>
      <c r="T32" s="66"/>
      <c r="U32" s="66"/>
      <c r="V32" s="66"/>
    </row>
    <row r="33" spans="1:22" x14ac:dyDescent="0.25">
      <c r="A33" s="727"/>
      <c r="B33" s="1443"/>
      <c r="C33" s="1443"/>
      <c r="D33" s="1443"/>
      <c r="E33" s="1443"/>
      <c r="F33" s="1443"/>
      <c r="G33" s="1443"/>
      <c r="H33" s="1443"/>
      <c r="I33" s="1443"/>
      <c r="J33" s="1443"/>
      <c r="K33" s="1443"/>
      <c r="L33" s="1443"/>
      <c r="M33" s="1443"/>
      <c r="N33" s="1443"/>
      <c r="O33" s="1443"/>
      <c r="P33" s="63"/>
      <c r="Q33" s="66"/>
      <c r="R33" s="66"/>
      <c r="S33" s="66"/>
      <c r="T33" s="66"/>
      <c r="U33" s="66"/>
      <c r="V33" s="66"/>
    </row>
    <row r="34" spans="1:22" x14ac:dyDescent="0.25">
      <c r="A34" s="727"/>
      <c r="B34" s="1443"/>
      <c r="C34" s="1443"/>
      <c r="D34" s="1443"/>
      <c r="E34" s="1443"/>
      <c r="F34" s="1443"/>
      <c r="G34" s="1443"/>
      <c r="H34" s="1443"/>
      <c r="I34" s="1443"/>
      <c r="J34" s="1443"/>
      <c r="K34" s="1443"/>
      <c r="L34" s="1443"/>
      <c r="M34" s="1443"/>
      <c r="N34" s="1443"/>
      <c r="O34" s="1443"/>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280</v>
      </c>
      <c r="B36" s="1443" t="s">
        <v>680</v>
      </c>
      <c r="C36" s="1443"/>
      <c r="D36" s="1443"/>
      <c r="E36" s="1443"/>
      <c r="F36" s="1443"/>
      <c r="G36" s="1443"/>
      <c r="H36" s="1443"/>
      <c r="I36" s="1443"/>
      <c r="J36" s="1443"/>
      <c r="K36" s="1443"/>
      <c r="L36" s="1443"/>
      <c r="M36" s="1443"/>
      <c r="N36" s="1443"/>
      <c r="O36" s="1443"/>
      <c r="P36" s="63"/>
      <c r="Q36" s="66"/>
      <c r="R36" s="66"/>
      <c r="S36" s="66"/>
      <c r="T36" s="66"/>
      <c r="U36" s="66"/>
      <c r="V36" s="66"/>
    </row>
    <row r="37" spans="1:22" x14ac:dyDescent="0.25">
      <c r="A37" s="65"/>
      <c r="B37" s="1443"/>
      <c r="C37" s="1443"/>
      <c r="D37" s="1443"/>
      <c r="E37" s="1443"/>
      <c r="F37" s="1443"/>
      <c r="G37" s="1443"/>
      <c r="H37" s="1443"/>
      <c r="I37" s="1443"/>
      <c r="J37" s="1443"/>
      <c r="K37" s="1443"/>
      <c r="L37" s="1443"/>
      <c r="M37" s="1443"/>
      <c r="N37" s="1443"/>
      <c r="O37" s="1443"/>
      <c r="P37" s="63"/>
      <c r="Q37" s="66"/>
      <c r="R37" s="66"/>
      <c r="S37" s="66"/>
      <c r="T37" s="66"/>
      <c r="U37" s="66"/>
      <c r="V37" s="66"/>
    </row>
    <row r="38" spans="1:22" x14ac:dyDescent="0.25">
      <c r="A38" s="65"/>
      <c r="B38" s="1443"/>
      <c r="C38" s="1443"/>
      <c r="D38" s="1443"/>
      <c r="E38" s="1443"/>
      <c r="F38" s="1443"/>
      <c r="G38" s="1443"/>
      <c r="H38" s="1443"/>
      <c r="I38" s="1443"/>
      <c r="J38" s="1443"/>
      <c r="K38" s="1443"/>
      <c r="L38" s="1443"/>
      <c r="M38" s="1443"/>
      <c r="N38" s="1443"/>
      <c r="O38" s="1443"/>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697"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697"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697"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697" t="s">
        <v>675</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285</v>
      </c>
      <c r="D44" s="697" t="s">
        <v>287</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286</v>
      </c>
      <c r="D45" s="697" t="s">
        <v>1513</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296</v>
      </c>
      <c r="C47" s="697" t="s">
        <v>820</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697"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697" t="s">
        <v>802</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697" t="s">
        <v>801</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697"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286</v>
      </c>
      <c r="D52" s="1204" t="s">
        <v>1475</v>
      </c>
      <c r="H52" s="63"/>
      <c r="I52" s="63"/>
      <c r="J52" s="63"/>
      <c r="K52" s="63"/>
      <c r="L52" s="63"/>
      <c r="M52" s="63"/>
      <c r="N52" s="63"/>
      <c r="O52" s="63"/>
      <c r="P52" s="63"/>
      <c r="Q52" s="66"/>
      <c r="R52" s="66"/>
      <c r="S52" s="66"/>
      <c r="T52" s="66"/>
      <c r="U52" s="66"/>
      <c r="V52" s="66"/>
    </row>
    <row r="53" spans="1:22" x14ac:dyDescent="0.25">
      <c r="A53" s="63"/>
      <c r="B53" s="63"/>
      <c r="C53" s="64" t="s">
        <v>289</v>
      </c>
      <c r="D53" s="697" t="s">
        <v>803</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1474</v>
      </c>
      <c r="D54" s="697" t="s">
        <v>804</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290</v>
      </c>
      <c r="B56" s="1443" t="s">
        <v>1479</v>
      </c>
      <c r="C56" s="1443"/>
      <c r="D56" s="1443"/>
      <c r="E56" s="1443"/>
      <c r="F56" s="1443"/>
      <c r="G56" s="1443"/>
      <c r="H56" s="1443"/>
      <c r="I56" s="1443"/>
      <c r="J56" s="1443"/>
      <c r="K56" s="1443"/>
      <c r="L56" s="1443"/>
      <c r="M56" s="1443"/>
      <c r="N56" s="1443"/>
      <c r="O56" s="1443"/>
      <c r="P56" s="63"/>
      <c r="Q56" s="66"/>
      <c r="R56" s="66"/>
      <c r="S56" s="66"/>
      <c r="T56" s="66"/>
      <c r="U56" s="66"/>
      <c r="V56" s="66"/>
    </row>
    <row r="57" spans="1:22" x14ac:dyDescent="0.25">
      <c r="A57" s="697"/>
      <c r="B57" s="1443"/>
      <c r="C57" s="1443"/>
      <c r="D57" s="1443"/>
      <c r="E57" s="1443"/>
      <c r="F57" s="1443"/>
      <c r="G57" s="1443"/>
      <c r="H57" s="1443"/>
      <c r="I57" s="1443"/>
      <c r="J57" s="1443"/>
      <c r="K57" s="1443"/>
      <c r="L57" s="1443"/>
      <c r="M57" s="1443"/>
      <c r="N57" s="1443"/>
      <c r="O57" s="1443"/>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291</v>
      </c>
      <c r="B59" s="697"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43" t="s">
        <v>722</v>
      </c>
      <c r="C60" s="1443"/>
      <c r="D60" s="1443"/>
      <c r="E60" s="1443"/>
      <c r="F60" s="1443"/>
      <c r="G60" s="1443"/>
      <c r="H60" s="1443"/>
      <c r="I60" s="1443"/>
      <c r="J60" s="1443"/>
      <c r="K60" s="1443"/>
      <c r="L60" s="1443"/>
      <c r="M60" s="1443"/>
      <c r="N60" s="1443"/>
      <c r="O60" s="1443"/>
      <c r="P60" s="63"/>
      <c r="Q60" s="66"/>
      <c r="R60" s="66"/>
      <c r="S60" s="66"/>
      <c r="T60" s="66"/>
      <c r="U60" s="66"/>
      <c r="V60" s="66"/>
    </row>
    <row r="61" spans="1:22" x14ac:dyDescent="0.25">
      <c r="A61" s="731"/>
      <c r="B61" s="1443"/>
      <c r="C61" s="1443"/>
      <c r="D61" s="1443"/>
      <c r="E61" s="1443"/>
      <c r="F61" s="1443"/>
      <c r="G61" s="1443"/>
      <c r="H61" s="1443"/>
      <c r="I61" s="1443"/>
      <c r="J61" s="1443"/>
      <c r="K61" s="1443"/>
      <c r="L61" s="1443"/>
      <c r="M61" s="1443"/>
      <c r="N61" s="1443"/>
      <c r="O61" s="1443"/>
      <c r="P61" s="63"/>
      <c r="Q61" s="66"/>
      <c r="R61" s="66"/>
      <c r="S61" s="66"/>
      <c r="T61" s="66"/>
      <c r="U61" s="66"/>
      <c r="V61" s="66"/>
    </row>
    <row r="62" spans="1:22" x14ac:dyDescent="0.25">
      <c r="A62" s="731"/>
      <c r="B62" s="1443"/>
      <c r="C62" s="1443"/>
      <c r="D62" s="1443"/>
      <c r="E62" s="1443"/>
      <c r="F62" s="1443"/>
      <c r="G62" s="1443"/>
      <c r="H62" s="1443"/>
      <c r="I62" s="1443"/>
      <c r="J62" s="1443"/>
      <c r="K62" s="1443"/>
      <c r="L62" s="1443"/>
      <c r="M62" s="1443"/>
      <c r="N62" s="1443"/>
      <c r="O62" s="1443"/>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294</v>
      </c>
      <c r="B64" s="697"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43" t="s">
        <v>273</v>
      </c>
      <c r="C65" s="1443"/>
      <c r="D65" s="1443"/>
      <c r="E65" s="1443"/>
      <c r="F65" s="1443"/>
      <c r="G65" s="1443"/>
      <c r="H65" s="1443"/>
      <c r="I65" s="1443"/>
      <c r="J65" s="1443"/>
      <c r="K65" s="1443"/>
      <c r="L65" s="1443"/>
      <c r="M65" s="1443"/>
      <c r="N65" s="1443"/>
      <c r="O65" s="1443"/>
      <c r="P65" s="63"/>
      <c r="Q65" s="66"/>
      <c r="R65" s="66"/>
      <c r="S65" s="66"/>
      <c r="T65" s="66"/>
      <c r="U65" s="66"/>
      <c r="V65" s="66"/>
    </row>
    <row r="66" spans="1:22" x14ac:dyDescent="0.25">
      <c r="A66" s="63"/>
      <c r="B66" s="1443"/>
      <c r="C66" s="1443"/>
      <c r="D66" s="1443"/>
      <c r="E66" s="1443"/>
      <c r="F66" s="1443"/>
      <c r="G66" s="1443"/>
      <c r="H66" s="1443"/>
      <c r="I66" s="1443"/>
      <c r="J66" s="1443"/>
      <c r="K66" s="1443"/>
      <c r="L66" s="1443"/>
      <c r="M66" s="1443"/>
      <c r="N66" s="1443"/>
      <c r="O66" s="1443"/>
      <c r="P66" s="63"/>
      <c r="Q66" s="66"/>
      <c r="R66" s="66"/>
      <c r="S66" s="66"/>
      <c r="T66" s="66"/>
      <c r="U66" s="66"/>
      <c r="V66" s="66"/>
    </row>
    <row r="67" spans="1:22" x14ac:dyDescent="0.25">
      <c r="A67" s="63"/>
      <c r="B67" s="1443"/>
      <c r="C67" s="1443"/>
      <c r="D67" s="1443"/>
      <c r="E67" s="1443"/>
      <c r="F67" s="1443"/>
      <c r="G67" s="1443"/>
      <c r="H67" s="1443"/>
      <c r="I67" s="1443"/>
      <c r="J67" s="1443"/>
      <c r="K67" s="1443"/>
      <c r="L67" s="1443"/>
      <c r="M67" s="1443"/>
      <c r="N67" s="1443"/>
      <c r="O67" s="1443"/>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281</v>
      </c>
      <c r="C69" s="1443" t="s">
        <v>681</v>
      </c>
      <c r="D69" s="1443"/>
      <c r="E69" s="1443"/>
      <c r="F69" s="1443"/>
      <c r="G69" s="1443"/>
      <c r="H69" s="1443"/>
      <c r="I69" s="1443"/>
      <c r="J69" s="1443"/>
      <c r="K69" s="1443"/>
      <c r="L69" s="1443"/>
      <c r="M69" s="1443"/>
      <c r="N69" s="1443"/>
      <c r="O69" s="1443"/>
      <c r="P69" s="63"/>
      <c r="Q69" s="66"/>
      <c r="R69" s="66"/>
      <c r="S69" s="66"/>
      <c r="T69" s="66"/>
      <c r="U69" s="66"/>
      <c r="V69" s="66"/>
    </row>
    <row r="70" spans="1:22" x14ac:dyDescent="0.25">
      <c r="A70" s="63"/>
      <c r="B70" s="64"/>
      <c r="C70" s="1443"/>
      <c r="D70" s="1443"/>
      <c r="E70" s="1443"/>
      <c r="F70" s="1443"/>
      <c r="G70" s="1443"/>
      <c r="H70" s="1443"/>
      <c r="I70" s="1443"/>
      <c r="J70" s="1443"/>
      <c r="K70" s="1443"/>
      <c r="L70" s="1443"/>
      <c r="M70" s="1443"/>
      <c r="N70" s="1443"/>
      <c r="O70" s="1443"/>
      <c r="P70" s="63"/>
      <c r="Q70" s="66"/>
      <c r="R70" s="66"/>
      <c r="S70" s="66"/>
      <c r="T70" s="66"/>
      <c r="U70" s="66"/>
      <c r="V70" s="66"/>
    </row>
    <row r="71" spans="1:22" x14ac:dyDescent="0.25">
      <c r="A71" s="63"/>
      <c r="B71" s="73" t="s">
        <v>296</v>
      </c>
      <c r="C71" s="1445" t="s">
        <v>682</v>
      </c>
      <c r="D71" s="1445"/>
      <c r="E71" s="1445"/>
      <c r="F71" s="1445"/>
      <c r="G71" s="1445"/>
      <c r="H71" s="1445"/>
      <c r="I71" s="1445"/>
      <c r="J71" s="1445"/>
      <c r="K71" s="1445"/>
      <c r="L71" s="1445"/>
      <c r="M71" s="1445"/>
      <c r="N71" s="1445"/>
      <c r="O71" s="1445"/>
      <c r="P71" s="63"/>
      <c r="Q71" s="66"/>
      <c r="R71" s="66"/>
      <c r="S71" s="66"/>
      <c r="T71" s="66"/>
      <c r="U71" s="66"/>
      <c r="V71" s="66"/>
    </row>
    <row r="72" spans="1:22" x14ac:dyDescent="0.25">
      <c r="A72" s="63"/>
      <c r="B72" s="64" t="s">
        <v>297</v>
      </c>
      <c r="C72" s="1445" t="s">
        <v>295</v>
      </c>
      <c r="D72" s="1445"/>
      <c r="E72" s="1445"/>
      <c r="F72" s="1445"/>
      <c r="G72" s="1445"/>
      <c r="H72" s="1445"/>
      <c r="I72" s="1445"/>
      <c r="J72" s="1445"/>
      <c r="K72" s="1445"/>
      <c r="L72" s="1445"/>
      <c r="M72" s="1445"/>
      <c r="N72" s="1445"/>
      <c r="O72" s="1445"/>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443" t="s">
        <v>298</v>
      </c>
      <c r="D75" s="1443"/>
      <c r="E75" s="1443"/>
      <c r="F75" s="1443"/>
      <c r="G75" s="1443"/>
      <c r="H75" s="1443"/>
      <c r="I75" s="1443"/>
      <c r="J75" s="1443"/>
      <c r="K75" s="1443"/>
      <c r="L75" s="1443"/>
      <c r="M75" s="1443"/>
      <c r="N75" s="1443"/>
      <c r="O75" s="1443"/>
      <c r="P75" s="63"/>
      <c r="Q75" s="66"/>
      <c r="R75" s="66"/>
      <c r="S75" s="66"/>
      <c r="T75" s="66"/>
      <c r="U75" s="66"/>
      <c r="V75" s="66"/>
    </row>
    <row r="76" spans="1:22" x14ac:dyDescent="0.25">
      <c r="A76" s="731"/>
      <c r="B76" s="65"/>
      <c r="C76" s="1443"/>
      <c r="D76" s="1443"/>
      <c r="E76" s="1443"/>
      <c r="F76" s="1443"/>
      <c r="G76" s="1443"/>
      <c r="H76" s="1443"/>
      <c r="I76" s="1443"/>
      <c r="J76" s="1443"/>
      <c r="K76" s="1443"/>
      <c r="L76" s="1443"/>
      <c r="M76" s="1443"/>
      <c r="N76" s="1443"/>
      <c r="O76" s="1443"/>
      <c r="P76" s="63"/>
      <c r="Q76" s="66"/>
      <c r="R76" s="66"/>
      <c r="S76" s="66"/>
      <c r="T76" s="66"/>
      <c r="U76" s="66"/>
      <c r="V76" s="66"/>
    </row>
    <row r="77" spans="1:22" x14ac:dyDescent="0.25">
      <c r="A77" s="731"/>
      <c r="B77" s="65"/>
      <c r="C77" s="1443"/>
      <c r="D77" s="1443"/>
      <c r="E77" s="1443"/>
      <c r="F77" s="1443"/>
      <c r="G77" s="1443"/>
      <c r="H77" s="1443"/>
      <c r="I77" s="1443"/>
      <c r="J77" s="1443"/>
      <c r="K77" s="1443"/>
      <c r="L77" s="1443"/>
      <c r="M77" s="1443"/>
      <c r="N77" s="1443"/>
      <c r="O77" s="1443"/>
      <c r="P77" s="63"/>
      <c r="Q77" s="66"/>
      <c r="R77" s="66"/>
      <c r="S77" s="66"/>
      <c r="T77" s="66"/>
      <c r="U77" s="66"/>
      <c r="V77" s="66"/>
    </row>
    <row r="78" spans="1:22" x14ac:dyDescent="0.25">
      <c r="A78" s="63"/>
      <c r="B78" s="65" t="s">
        <v>299</v>
      </c>
      <c r="C78" s="1445" t="s">
        <v>683</v>
      </c>
      <c r="D78" s="1445"/>
      <c r="E78" s="1445"/>
      <c r="F78" s="1445"/>
      <c r="G78" s="1445"/>
      <c r="H78" s="1445"/>
      <c r="I78" s="1445"/>
      <c r="J78" s="1445"/>
      <c r="K78" s="1445"/>
      <c r="L78" s="1445"/>
      <c r="M78" s="1445"/>
      <c r="N78" s="1445"/>
      <c r="O78" s="1445"/>
      <c r="P78" s="63"/>
      <c r="Q78" s="66"/>
      <c r="R78" s="66"/>
      <c r="S78" s="66"/>
      <c r="T78" s="66"/>
      <c r="U78" s="66"/>
      <c r="V78" s="66"/>
    </row>
    <row r="79" spans="1:22" x14ac:dyDescent="0.25">
      <c r="A79" s="731"/>
      <c r="B79" s="65" t="s">
        <v>299</v>
      </c>
      <c r="C79" s="1445" t="s">
        <v>300</v>
      </c>
      <c r="D79" s="1445"/>
      <c r="E79" s="1445"/>
      <c r="F79" s="1445"/>
      <c r="G79" s="1445"/>
      <c r="H79" s="1445"/>
      <c r="I79" s="1445"/>
      <c r="J79" s="1445"/>
      <c r="K79" s="1445"/>
      <c r="L79" s="1445"/>
      <c r="M79" s="1445"/>
      <c r="N79" s="1445"/>
      <c r="O79" s="1445"/>
      <c r="P79" s="63"/>
      <c r="Q79" s="66"/>
      <c r="R79" s="66"/>
      <c r="S79" s="66"/>
      <c r="T79" s="66"/>
      <c r="U79" s="66"/>
      <c r="V79" s="66"/>
    </row>
    <row r="80" spans="1:22" ht="15" customHeight="1" x14ac:dyDescent="0.25">
      <c r="A80" s="63"/>
      <c r="B80" s="65" t="s">
        <v>299</v>
      </c>
      <c r="C80" s="1444" t="s">
        <v>988</v>
      </c>
      <c r="D80" s="1444"/>
      <c r="E80" s="1444"/>
      <c r="F80" s="1444"/>
      <c r="G80" s="1444"/>
      <c r="H80" s="1444"/>
      <c r="I80" s="1444"/>
      <c r="J80" s="1444"/>
      <c r="K80" s="1444"/>
      <c r="L80" s="1444"/>
      <c r="M80" s="1444"/>
      <c r="N80" s="1444"/>
      <c r="O80" s="1444"/>
      <c r="P80" s="63"/>
      <c r="Q80" s="66"/>
      <c r="R80" s="66"/>
      <c r="S80" s="66"/>
      <c r="T80" s="66"/>
      <c r="U80" s="66"/>
      <c r="V80" s="66"/>
    </row>
    <row r="81" spans="1:22" x14ac:dyDescent="0.25">
      <c r="A81" s="674"/>
      <c r="B81" s="63"/>
      <c r="C81" s="1444"/>
      <c r="D81" s="1444"/>
      <c r="E81" s="1444"/>
      <c r="F81" s="1444"/>
      <c r="G81" s="1444"/>
      <c r="H81" s="1444"/>
      <c r="I81" s="1444"/>
      <c r="J81" s="1444"/>
      <c r="K81" s="1444"/>
      <c r="L81" s="1444"/>
      <c r="M81" s="1444"/>
      <c r="N81" s="1444"/>
      <c r="O81" s="1444"/>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362</v>
      </c>
      <c r="B83" s="63" t="s">
        <v>1059</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847</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887</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888</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848</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883</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849</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884</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885</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886</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850</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363</v>
      </c>
      <c r="B96" s="63" t="s">
        <v>987</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1400</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1405</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1407</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7"/>
  <sheetViews>
    <sheetView zoomScaleNormal="100" workbookViewId="0">
      <pane xSplit="3" topLeftCell="D1" activePane="topRight" state="frozen"/>
      <selection pane="topRight" activeCell="D1" sqref="D1"/>
    </sheetView>
  </sheetViews>
  <sheetFormatPr defaultColWidth="8.85546875" defaultRowHeight="15" x14ac:dyDescent="0.25"/>
  <cols>
    <col min="1" max="1" width="8.85546875" style="205" customWidth="1"/>
    <col min="2" max="2" width="8.85546875" style="205"/>
    <col min="3" max="3" width="51.140625" style="351"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7" t="s">
        <v>949</v>
      </c>
    </row>
    <row r="3" spans="1:64" x14ac:dyDescent="0.25">
      <c r="A3" s="205" t="s">
        <v>372</v>
      </c>
      <c r="C3" s="1073" t="s">
        <v>1365</v>
      </c>
    </row>
    <row r="4" spans="1:64" x14ac:dyDescent="0.25">
      <c r="A4" s="205" t="s">
        <v>15</v>
      </c>
      <c r="C4" s="1074" t="s">
        <v>1743</v>
      </c>
    </row>
    <row r="5" spans="1:64" x14ac:dyDescent="0.25">
      <c r="A5" s="205" t="s">
        <v>16</v>
      </c>
      <c r="C5" s="1074">
        <v>45016</v>
      </c>
    </row>
    <row r="6" spans="1:64" x14ac:dyDescent="0.25">
      <c r="A6" s="349"/>
      <c r="C6" s="1075"/>
    </row>
    <row r="7" spans="1:64" ht="15.75" thickBot="1" x14ac:dyDescent="0.3">
      <c r="A7" s="349"/>
      <c r="C7" s="1075"/>
    </row>
    <row r="8" spans="1:64" s="351" customFormat="1" ht="18.75" x14ac:dyDescent="0.3">
      <c r="A8" s="1579"/>
      <c r="B8" s="1580"/>
      <c r="C8" s="1580"/>
      <c r="D8" s="1573" t="s">
        <v>245</v>
      </c>
      <c r="E8" s="1574"/>
      <c r="F8" s="1574"/>
      <c r="G8" s="1574"/>
      <c r="H8" s="1574"/>
      <c r="I8" s="1574"/>
      <c r="J8" s="1574"/>
      <c r="K8" s="1574"/>
      <c r="L8" s="1574"/>
      <c r="M8" s="1574"/>
      <c r="N8" s="1574"/>
      <c r="O8" s="1575"/>
      <c r="P8" s="1573" t="s">
        <v>246</v>
      </c>
      <c r="Q8" s="1574"/>
      <c r="R8" s="1574"/>
      <c r="S8" s="1574"/>
      <c r="T8" s="1574"/>
      <c r="U8" s="1574"/>
      <c r="V8" s="1574"/>
      <c r="W8" s="1574"/>
      <c r="X8" s="1574"/>
      <c r="Y8" s="1574"/>
      <c r="Z8" s="1574"/>
      <c r="AA8" s="1575"/>
      <c r="AB8" s="1573" t="s">
        <v>247</v>
      </c>
      <c r="AC8" s="1574"/>
      <c r="AD8" s="1574"/>
      <c r="AE8" s="1574"/>
      <c r="AF8" s="1574"/>
      <c r="AG8" s="1574"/>
      <c r="AH8" s="1574"/>
      <c r="AI8" s="1574"/>
      <c r="AJ8" s="1574"/>
      <c r="AK8" s="1574"/>
      <c r="AL8" s="1574"/>
      <c r="AM8" s="1575"/>
      <c r="AN8" s="1576" t="s">
        <v>248</v>
      </c>
      <c r="AO8" s="1518"/>
      <c r="AP8" s="1518"/>
      <c r="AQ8" s="1518"/>
      <c r="AR8" s="1518"/>
      <c r="AS8" s="1518"/>
      <c r="AT8" s="1518"/>
      <c r="AU8" s="1518"/>
      <c r="AV8" s="1518"/>
      <c r="AW8" s="1518"/>
      <c r="AX8" s="1518"/>
      <c r="AY8" s="1518"/>
      <c r="AZ8" s="601"/>
      <c r="BA8" s="1517" t="s">
        <v>821</v>
      </c>
      <c r="BB8" s="1518"/>
      <c r="BC8" s="1518"/>
      <c r="BD8" s="1518"/>
      <c r="BE8" s="1518"/>
      <c r="BF8" s="1518"/>
      <c r="BG8" s="1518"/>
      <c r="BH8" s="1518"/>
      <c r="BI8" s="1518"/>
      <c r="BJ8" s="1518"/>
      <c r="BK8" s="1518"/>
      <c r="BL8" s="1519"/>
    </row>
    <row r="9" spans="1:64" s="351" customFormat="1" ht="45" x14ac:dyDescent="0.25">
      <c r="A9" s="635"/>
      <c r="B9" s="636"/>
      <c r="C9" s="733"/>
      <c r="D9" s="700" t="s">
        <v>36</v>
      </c>
      <c r="E9" s="215" t="s">
        <v>932</v>
      </c>
      <c r="F9" s="215" t="s">
        <v>933</v>
      </c>
      <c r="G9" s="215" t="s">
        <v>934</v>
      </c>
      <c r="H9" s="215" t="s">
        <v>935</v>
      </c>
      <c r="I9" s="215" t="s">
        <v>47</v>
      </c>
      <c r="J9" s="215" t="s">
        <v>48</v>
      </c>
      <c r="K9" s="215" t="s">
        <v>50</v>
      </c>
      <c r="L9" s="215" t="s">
        <v>49</v>
      </c>
      <c r="M9" s="215" t="s">
        <v>1537</v>
      </c>
      <c r="N9" s="215" t="s">
        <v>137</v>
      </c>
      <c r="O9" s="216" t="s">
        <v>138</v>
      </c>
      <c r="P9" s="700" t="s">
        <v>36</v>
      </c>
      <c r="Q9" s="215" t="s">
        <v>932</v>
      </c>
      <c r="R9" s="215" t="s">
        <v>933</v>
      </c>
      <c r="S9" s="215" t="s">
        <v>934</v>
      </c>
      <c r="T9" s="215" t="s">
        <v>935</v>
      </c>
      <c r="U9" s="215" t="s">
        <v>47</v>
      </c>
      <c r="V9" s="215" t="s">
        <v>48</v>
      </c>
      <c r="W9" s="215" t="s">
        <v>50</v>
      </c>
      <c r="X9" s="215" t="s">
        <v>49</v>
      </c>
      <c r="Y9" s="215" t="s">
        <v>1537</v>
      </c>
      <c r="Z9" s="215" t="s">
        <v>137</v>
      </c>
      <c r="AA9" s="216" t="s">
        <v>138</v>
      </c>
      <c r="AB9" s="700" t="s">
        <v>36</v>
      </c>
      <c r="AC9" s="215" t="s">
        <v>932</v>
      </c>
      <c r="AD9" s="215" t="s">
        <v>933</v>
      </c>
      <c r="AE9" s="215" t="s">
        <v>934</v>
      </c>
      <c r="AF9" s="215" t="s">
        <v>935</v>
      </c>
      <c r="AG9" s="215" t="s">
        <v>47</v>
      </c>
      <c r="AH9" s="215" t="s">
        <v>48</v>
      </c>
      <c r="AI9" s="215" t="s">
        <v>50</v>
      </c>
      <c r="AJ9" s="215" t="s">
        <v>49</v>
      </c>
      <c r="AK9" s="215" t="s">
        <v>1537</v>
      </c>
      <c r="AL9" s="215" t="s">
        <v>137</v>
      </c>
      <c r="AM9" s="216" t="s">
        <v>138</v>
      </c>
      <c r="AN9" s="700" t="s">
        <v>36</v>
      </c>
      <c r="AO9" s="215" t="s">
        <v>932</v>
      </c>
      <c r="AP9" s="215" t="s">
        <v>933</v>
      </c>
      <c r="AQ9" s="215" t="s">
        <v>934</v>
      </c>
      <c r="AR9" s="215" t="s">
        <v>935</v>
      </c>
      <c r="AS9" s="215" t="s">
        <v>47</v>
      </c>
      <c r="AT9" s="215" t="s">
        <v>48</v>
      </c>
      <c r="AU9" s="215" t="s">
        <v>50</v>
      </c>
      <c r="AV9" s="215" t="s">
        <v>49</v>
      </c>
      <c r="AW9" s="215" t="s">
        <v>1537</v>
      </c>
      <c r="AX9" s="215" t="s">
        <v>137</v>
      </c>
      <c r="AY9" s="215" t="s">
        <v>138</v>
      </c>
      <c r="AZ9" s="602" t="s">
        <v>903</v>
      </c>
      <c r="BA9" s="244" t="s">
        <v>36</v>
      </c>
      <c r="BB9" s="215" t="s">
        <v>932</v>
      </c>
      <c r="BC9" s="215" t="s">
        <v>933</v>
      </c>
      <c r="BD9" s="215" t="s">
        <v>934</v>
      </c>
      <c r="BE9" s="215" t="s">
        <v>935</v>
      </c>
      <c r="BF9" s="215" t="s">
        <v>47</v>
      </c>
      <c r="BG9" s="215" t="s">
        <v>48</v>
      </c>
      <c r="BH9" s="215" t="s">
        <v>50</v>
      </c>
      <c r="BI9" s="215" t="s">
        <v>49</v>
      </c>
      <c r="BJ9" s="215" t="s">
        <v>1537</v>
      </c>
      <c r="BK9" s="215" t="s">
        <v>137</v>
      </c>
      <c r="BL9" s="217" t="s">
        <v>138</v>
      </c>
    </row>
    <row r="10" spans="1:64" s="351" customFormat="1" ht="15.75" x14ac:dyDescent="0.25">
      <c r="A10" s="734" t="s">
        <v>51</v>
      </c>
      <c r="B10" s="636"/>
      <c r="C10" s="733"/>
      <c r="D10" s="735">
        <f>SUM(E10:O10)</f>
        <v>264751.94930877798</v>
      </c>
      <c r="E10" s="736">
        <v>140435.01152074899</v>
      </c>
      <c r="F10" s="736">
        <v>18463.721198159001</v>
      </c>
      <c r="G10" s="736">
        <v>78553.715437792998</v>
      </c>
      <c r="H10" s="736">
        <v>11915.127880185999</v>
      </c>
      <c r="I10" s="736">
        <v>413.77419354799997</v>
      </c>
      <c r="J10" s="736">
        <v>9907.8306451619992</v>
      </c>
      <c r="K10" s="736">
        <v>6</v>
      </c>
      <c r="L10" s="736">
        <v>1201.25</v>
      </c>
      <c r="M10" s="736">
        <v>3855.5184331809996</v>
      </c>
      <c r="N10" s="736">
        <v>0</v>
      </c>
      <c r="O10" s="737">
        <v>0</v>
      </c>
      <c r="P10" s="735">
        <f>SUM(Q10:AA10)</f>
        <v>273748.081720441</v>
      </c>
      <c r="Q10" s="736">
        <v>147077.84086022701</v>
      </c>
      <c r="R10" s="736">
        <v>19053.552688173</v>
      </c>
      <c r="S10" s="736">
        <v>80068.109677418004</v>
      </c>
      <c r="T10" s="736">
        <v>12098.936559139001</v>
      </c>
      <c r="U10" s="736">
        <v>400</v>
      </c>
      <c r="V10" s="736">
        <v>10123.341935484001</v>
      </c>
      <c r="W10" s="736">
        <v>6</v>
      </c>
      <c r="X10" s="736">
        <v>1205.4000000000001</v>
      </c>
      <c r="Y10" s="736">
        <v>3714.9</v>
      </c>
      <c r="Z10" s="736">
        <v>0</v>
      </c>
      <c r="AA10" s="737">
        <v>0</v>
      </c>
      <c r="AB10" s="735">
        <f>SUM(AC10:AM10)</f>
        <v>281258.85161290102</v>
      </c>
      <c r="AC10" s="736">
        <v>152180.00215053701</v>
      </c>
      <c r="AD10" s="736">
        <v>19846.273118276</v>
      </c>
      <c r="AE10" s="736">
        <v>80990.346236560988</v>
      </c>
      <c r="AF10" s="736">
        <v>12245.850537634</v>
      </c>
      <c r="AG10" s="736">
        <v>398.21075268800001</v>
      </c>
      <c r="AH10" s="736">
        <v>10368.804301076001</v>
      </c>
      <c r="AI10" s="736">
        <v>4</v>
      </c>
      <c r="AJ10" s="736">
        <v>1214</v>
      </c>
      <c r="AK10" s="736">
        <v>4011.3645161290001</v>
      </c>
      <c r="AL10" s="736">
        <v>0</v>
      </c>
      <c r="AM10" s="737">
        <v>0</v>
      </c>
      <c r="AN10" s="735">
        <f>SUM(AO10:AY10)</f>
        <v>288229.31612901395</v>
      </c>
      <c r="AO10" s="736">
        <v>156703.90322579199</v>
      </c>
      <c r="AP10" s="736">
        <v>20590.702150536003</v>
      </c>
      <c r="AQ10" s="736">
        <v>81887.466666665001</v>
      </c>
      <c r="AR10" s="736">
        <v>12557.580645160999</v>
      </c>
      <c r="AS10" s="736">
        <v>380</v>
      </c>
      <c r="AT10" s="736">
        <v>10612.6</v>
      </c>
      <c r="AU10" s="736">
        <v>3</v>
      </c>
      <c r="AV10" s="736">
        <v>1193</v>
      </c>
      <c r="AW10" s="736">
        <v>4301.0634408599999</v>
      </c>
      <c r="AX10" s="736">
        <v>0</v>
      </c>
      <c r="AY10" s="826">
        <v>0</v>
      </c>
      <c r="AZ10" s="1071"/>
      <c r="BA10" s="739">
        <f>SUM(BB10:BL10)+AZ10</f>
        <v>1107988.1987711338</v>
      </c>
      <c r="BB10" s="740">
        <f>E10+Q10+AC10+AO10</f>
        <v>596396.75775730493</v>
      </c>
      <c r="BC10" s="740">
        <f t="shared" ref="BC10:BL10" si="0">AP10+AD10+R10+F10</f>
        <v>77954.249155144003</v>
      </c>
      <c r="BD10" s="740">
        <f t="shared" si="0"/>
        <v>321499.63801843702</v>
      </c>
      <c r="BE10" s="740">
        <f t="shared" si="0"/>
        <v>48817.495622119997</v>
      </c>
      <c r="BF10" s="740">
        <f t="shared" si="0"/>
        <v>1591.9849462359998</v>
      </c>
      <c r="BG10" s="740">
        <f t="shared" si="0"/>
        <v>41012.576881722001</v>
      </c>
      <c r="BH10" s="740">
        <f t="shared" si="0"/>
        <v>19</v>
      </c>
      <c r="BI10" s="741">
        <f t="shared" si="0"/>
        <v>4813.6499999999996</v>
      </c>
      <c r="BJ10" s="741">
        <f t="shared" si="0"/>
        <v>15882.84639017</v>
      </c>
      <c r="BK10" s="740">
        <f t="shared" si="0"/>
        <v>0</v>
      </c>
      <c r="BL10" s="742">
        <f t="shared" si="0"/>
        <v>0</v>
      </c>
    </row>
    <row r="11" spans="1:64" s="351" customFormat="1" ht="15.75" x14ac:dyDescent="0.25">
      <c r="A11" s="1577" t="s">
        <v>950</v>
      </c>
      <c r="B11" s="1578"/>
      <c r="C11" s="1578"/>
      <c r="D11" s="268"/>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7"/>
      <c r="BC11" s="317"/>
      <c r="BD11" s="317"/>
      <c r="BE11" s="317"/>
      <c r="BF11" s="317"/>
      <c r="BG11" s="317"/>
      <c r="BH11" s="317"/>
      <c r="BI11" s="317"/>
      <c r="BJ11" s="317"/>
      <c r="BK11" s="317"/>
      <c r="BL11" s="319"/>
    </row>
    <row r="12" spans="1:64" ht="15" customHeight="1" x14ac:dyDescent="0.25">
      <c r="A12" s="1557" t="s">
        <v>951</v>
      </c>
      <c r="B12" s="513" t="s">
        <v>61</v>
      </c>
      <c r="C12" s="1076" t="s">
        <v>1197</v>
      </c>
      <c r="D12" s="744">
        <f>SUM(E12:O12)</f>
        <v>598377.00000000012</v>
      </c>
      <c r="E12" s="745">
        <v>207917.35449178162</v>
      </c>
      <c r="F12" s="745">
        <v>31488.740158242894</v>
      </c>
      <c r="G12" s="745">
        <v>210246.00319938103</v>
      </c>
      <c r="H12" s="745">
        <v>44801.863180982778</v>
      </c>
      <c r="I12" s="745">
        <v>18.486114929639811</v>
      </c>
      <c r="J12" s="745">
        <v>34970.4544631729</v>
      </c>
      <c r="K12" s="745">
        <v>0</v>
      </c>
      <c r="L12" s="745">
        <v>11177.809955876739</v>
      </c>
      <c r="M12" s="745">
        <v>57756.288435632523</v>
      </c>
      <c r="N12" s="745">
        <v>0</v>
      </c>
      <c r="O12" s="746">
        <v>0</v>
      </c>
      <c r="P12" s="744">
        <f>SUM(Q12:AA12)</f>
        <v>669858.00000000023</v>
      </c>
      <c r="Q12" s="745">
        <v>238414.99202279389</v>
      </c>
      <c r="R12" s="745">
        <v>33812.600486151074</v>
      </c>
      <c r="S12" s="745">
        <v>241041.02112218383</v>
      </c>
      <c r="T12" s="745">
        <v>47342.971055389091</v>
      </c>
      <c r="U12" s="745">
        <v>65.909888646720717</v>
      </c>
      <c r="V12" s="745">
        <v>39999.019550205012</v>
      </c>
      <c r="W12" s="745">
        <v>0</v>
      </c>
      <c r="X12" s="745">
        <v>11766.603826293829</v>
      </c>
      <c r="Y12" s="745">
        <v>57414.882048336825</v>
      </c>
      <c r="Z12" s="745">
        <v>0</v>
      </c>
      <c r="AA12" s="746">
        <v>0</v>
      </c>
      <c r="AB12" s="744">
        <f>SUM(AC12:AM12)</f>
        <v>660320.99999999988</v>
      </c>
      <c r="AC12" s="745">
        <v>237332.20590992642</v>
      </c>
      <c r="AD12" s="745">
        <v>32780.107597897222</v>
      </c>
      <c r="AE12" s="745">
        <v>235922.32886048421</v>
      </c>
      <c r="AF12" s="745">
        <v>45430.379005561619</v>
      </c>
      <c r="AG12" s="745">
        <v>35.101681664408318</v>
      </c>
      <c r="AH12" s="745">
        <v>37651.900522277407</v>
      </c>
      <c r="AI12" s="745">
        <v>0</v>
      </c>
      <c r="AJ12" s="745">
        <v>10893.334923634558</v>
      </c>
      <c r="AK12" s="745">
        <v>60275.641498554156</v>
      </c>
      <c r="AL12" s="745">
        <v>0</v>
      </c>
      <c r="AM12" s="746">
        <v>0</v>
      </c>
      <c r="AN12" s="744">
        <f>SUM(AO12:AY12)</f>
        <v>712625.00000000023</v>
      </c>
      <c r="AO12" s="745">
        <v>249477.18816851568</v>
      </c>
      <c r="AP12" s="745">
        <v>34576.73697515075</v>
      </c>
      <c r="AQ12" s="745">
        <v>259616.04751214964</v>
      </c>
      <c r="AR12" s="745">
        <v>48289.693879597304</v>
      </c>
      <c r="AS12" s="745">
        <v>73.336801023291784</v>
      </c>
      <c r="AT12" s="745">
        <v>38305.951539231581</v>
      </c>
      <c r="AU12" s="745">
        <v>0</v>
      </c>
      <c r="AV12" s="745">
        <v>11836.319070828593</v>
      </c>
      <c r="AW12" s="745">
        <v>70449.726053503167</v>
      </c>
      <c r="AX12" s="745">
        <v>0</v>
      </c>
      <c r="AY12" s="745">
        <v>0</v>
      </c>
      <c r="AZ12" s="747">
        <v>0</v>
      </c>
      <c r="BA12" s="748">
        <f>SUM(BB12:BL12)+AZ12</f>
        <v>2641181.0000000009</v>
      </c>
      <c r="BB12" s="751">
        <f t="shared" ref="BB12:BH13" si="1">E12+Q12+AC12+AO12</f>
        <v>933141.74059301766</v>
      </c>
      <c r="BC12" s="751">
        <f t="shared" si="1"/>
        <v>132658.18521744193</v>
      </c>
      <c r="BD12" s="751">
        <f t="shared" si="1"/>
        <v>946825.40069419867</v>
      </c>
      <c r="BE12" s="751">
        <f t="shared" si="1"/>
        <v>185864.90712153079</v>
      </c>
      <c r="BF12" s="751">
        <f t="shared" si="1"/>
        <v>192.83448626406062</v>
      </c>
      <c r="BG12" s="751">
        <f t="shared" si="1"/>
        <v>150927.32607488689</v>
      </c>
      <c r="BH12" s="751">
        <f t="shared" si="1"/>
        <v>0</v>
      </c>
      <c r="BI12" s="751">
        <f t="shared" ref="BI12:BJ73" si="2">L12+X12+AJ12+AV12</f>
        <v>45674.067776633718</v>
      </c>
      <c r="BJ12" s="751">
        <f t="shared" si="2"/>
        <v>245896.53803602667</v>
      </c>
      <c r="BK12" s="751">
        <f>N12+Z12+AL12+AX12</f>
        <v>0</v>
      </c>
      <c r="BL12" s="750">
        <f>O12+AA12+AM12+AY12</f>
        <v>0</v>
      </c>
    </row>
    <row r="13" spans="1:64" x14ac:dyDescent="0.25">
      <c r="A13" s="1555"/>
      <c r="B13" s="513" t="s">
        <v>62</v>
      </c>
      <c r="C13" s="1076" t="s">
        <v>1198</v>
      </c>
      <c r="D13" s="744">
        <f t="shared" ref="D13:D73" si="3">SUM(E13:O13)</f>
        <v>0</v>
      </c>
      <c r="E13" s="745">
        <v>0</v>
      </c>
      <c r="F13" s="745">
        <v>0</v>
      </c>
      <c r="G13" s="745">
        <v>0</v>
      </c>
      <c r="H13" s="745">
        <v>0</v>
      </c>
      <c r="I13" s="745">
        <v>0</v>
      </c>
      <c r="J13" s="745">
        <v>0</v>
      </c>
      <c r="K13" s="745">
        <v>0</v>
      </c>
      <c r="L13" s="745">
        <v>0</v>
      </c>
      <c r="M13" s="745">
        <v>0</v>
      </c>
      <c r="N13" s="745">
        <v>0</v>
      </c>
      <c r="O13" s="746">
        <v>0</v>
      </c>
      <c r="P13" s="744">
        <f t="shared" ref="P13:P73" si="4">SUM(Q13:AA13)</f>
        <v>0</v>
      </c>
      <c r="Q13" s="745">
        <v>0</v>
      </c>
      <c r="R13" s="745">
        <v>0</v>
      </c>
      <c r="S13" s="745">
        <v>0</v>
      </c>
      <c r="T13" s="745">
        <v>0</v>
      </c>
      <c r="U13" s="745">
        <v>0</v>
      </c>
      <c r="V13" s="745">
        <v>0</v>
      </c>
      <c r="W13" s="745">
        <v>0</v>
      </c>
      <c r="X13" s="745">
        <v>0</v>
      </c>
      <c r="Y13" s="745">
        <v>0</v>
      </c>
      <c r="Z13" s="745">
        <v>0</v>
      </c>
      <c r="AA13" s="746">
        <v>0</v>
      </c>
      <c r="AB13" s="744">
        <f t="shared" ref="AB13:AB73" si="5">SUM(AC13:AM13)</f>
        <v>0</v>
      </c>
      <c r="AC13" s="745">
        <v>0</v>
      </c>
      <c r="AD13" s="745">
        <v>0</v>
      </c>
      <c r="AE13" s="745">
        <v>0</v>
      </c>
      <c r="AF13" s="745">
        <v>0</v>
      </c>
      <c r="AG13" s="745">
        <v>0</v>
      </c>
      <c r="AH13" s="745">
        <v>0</v>
      </c>
      <c r="AI13" s="745">
        <v>0</v>
      </c>
      <c r="AJ13" s="745">
        <v>0</v>
      </c>
      <c r="AK13" s="745">
        <v>0</v>
      </c>
      <c r="AL13" s="745">
        <v>0</v>
      </c>
      <c r="AM13" s="746">
        <v>0</v>
      </c>
      <c r="AN13" s="744">
        <f t="shared" ref="AN13:AN73" si="6">SUM(AO13:AY13)</f>
        <v>0</v>
      </c>
      <c r="AO13" s="745">
        <v>0</v>
      </c>
      <c r="AP13" s="745">
        <v>0</v>
      </c>
      <c r="AQ13" s="745">
        <v>0</v>
      </c>
      <c r="AR13" s="745">
        <v>0</v>
      </c>
      <c r="AS13" s="745">
        <v>0</v>
      </c>
      <c r="AT13" s="745">
        <v>0</v>
      </c>
      <c r="AU13" s="745">
        <v>0</v>
      </c>
      <c r="AV13" s="745">
        <v>0</v>
      </c>
      <c r="AW13" s="745">
        <v>0</v>
      </c>
      <c r="AX13" s="745">
        <v>0</v>
      </c>
      <c r="AY13" s="745">
        <v>0</v>
      </c>
      <c r="AZ13" s="747">
        <v>0</v>
      </c>
      <c r="BA13" s="748">
        <f>SUM(BB13:BL13)+AZ13</f>
        <v>0</v>
      </c>
      <c r="BB13" s="751">
        <f t="shared" si="1"/>
        <v>0</v>
      </c>
      <c r="BC13" s="751">
        <f t="shared" si="1"/>
        <v>0</v>
      </c>
      <c r="BD13" s="751">
        <f t="shared" si="1"/>
        <v>0</v>
      </c>
      <c r="BE13" s="751">
        <f t="shared" si="1"/>
        <v>0</v>
      </c>
      <c r="BF13" s="751">
        <f t="shared" si="1"/>
        <v>0</v>
      </c>
      <c r="BG13" s="751">
        <f t="shared" si="1"/>
        <v>0</v>
      </c>
      <c r="BH13" s="751">
        <f t="shared" si="1"/>
        <v>0</v>
      </c>
      <c r="BI13" s="751">
        <f t="shared" si="2"/>
        <v>0</v>
      </c>
      <c r="BJ13" s="751">
        <f t="shared" si="2"/>
        <v>0</v>
      </c>
      <c r="BK13" s="751">
        <f>N13+Z13+AL13+AX13</f>
        <v>0</v>
      </c>
      <c r="BL13" s="752">
        <f>O13+AA13+AM13+AY13</f>
        <v>0</v>
      </c>
    </row>
    <row r="14" spans="1:64" x14ac:dyDescent="0.25">
      <c r="A14" s="1555"/>
      <c r="B14" s="513" t="s">
        <v>63</v>
      </c>
      <c r="C14" s="1076" t="s">
        <v>1199</v>
      </c>
      <c r="D14" s="744">
        <f t="shared" si="3"/>
        <v>0</v>
      </c>
      <c r="E14" s="745">
        <v>0</v>
      </c>
      <c r="F14" s="745">
        <v>0</v>
      </c>
      <c r="G14" s="745">
        <v>0</v>
      </c>
      <c r="H14" s="745">
        <v>0</v>
      </c>
      <c r="I14" s="745">
        <v>0</v>
      </c>
      <c r="J14" s="745">
        <v>0</v>
      </c>
      <c r="K14" s="745">
        <v>0</v>
      </c>
      <c r="L14" s="745">
        <v>0</v>
      </c>
      <c r="M14" s="745">
        <v>0</v>
      </c>
      <c r="N14" s="745">
        <v>0</v>
      </c>
      <c r="O14" s="746">
        <v>0</v>
      </c>
      <c r="P14" s="744">
        <f t="shared" si="4"/>
        <v>0</v>
      </c>
      <c r="Q14" s="745">
        <v>0</v>
      </c>
      <c r="R14" s="745">
        <v>0</v>
      </c>
      <c r="S14" s="745">
        <v>0</v>
      </c>
      <c r="T14" s="745">
        <v>0</v>
      </c>
      <c r="U14" s="745">
        <v>0</v>
      </c>
      <c r="V14" s="745">
        <v>0</v>
      </c>
      <c r="W14" s="745">
        <v>0</v>
      </c>
      <c r="X14" s="745">
        <v>0</v>
      </c>
      <c r="Y14" s="745">
        <v>0</v>
      </c>
      <c r="Z14" s="745">
        <v>0</v>
      </c>
      <c r="AA14" s="746">
        <v>0</v>
      </c>
      <c r="AB14" s="744">
        <f t="shared" si="5"/>
        <v>0</v>
      </c>
      <c r="AC14" s="745">
        <v>0</v>
      </c>
      <c r="AD14" s="745">
        <v>0</v>
      </c>
      <c r="AE14" s="745">
        <v>0</v>
      </c>
      <c r="AF14" s="745">
        <v>0</v>
      </c>
      <c r="AG14" s="745">
        <v>0</v>
      </c>
      <c r="AH14" s="745">
        <v>0</v>
      </c>
      <c r="AI14" s="745">
        <v>0</v>
      </c>
      <c r="AJ14" s="745">
        <v>0</v>
      </c>
      <c r="AK14" s="745">
        <v>0</v>
      </c>
      <c r="AL14" s="745">
        <v>0</v>
      </c>
      <c r="AM14" s="746">
        <v>0</v>
      </c>
      <c r="AN14" s="744">
        <f t="shared" si="6"/>
        <v>0</v>
      </c>
      <c r="AO14" s="745">
        <v>0</v>
      </c>
      <c r="AP14" s="745">
        <v>0</v>
      </c>
      <c r="AQ14" s="745">
        <v>0</v>
      </c>
      <c r="AR14" s="745">
        <v>0</v>
      </c>
      <c r="AS14" s="745">
        <v>0</v>
      </c>
      <c r="AT14" s="745">
        <v>0</v>
      </c>
      <c r="AU14" s="745">
        <v>0</v>
      </c>
      <c r="AV14" s="745">
        <v>0</v>
      </c>
      <c r="AW14" s="745">
        <v>0</v>
      </c>
      <c r="AX14" s="745">
        <v>0</v>
      </c>
      <c r="AY14" s="745">
        <v>0</v>
      </c>
      <c r="AZ14" s="747">
        <v>0</v>
      </c>
      <c r="BA14" s="748">
        <f t="shared" ref="BA14:BA67" si="7">SUM(BB14:BL14)+AZ14</f>
        <v>0</v>
      </c>
      <c r="BB14" s="751">
        <f t="shared" ref="BB14:BB67" si="8">E14+Q14+AC14+AO14</f>
        <v>0</v>
      </c>
      <c r="BC14" s="751">
        <f t="shared" ref="BC14:BC67" si="9">F14+R14+AD14+AP14</f>
        <v>0</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555"/>
      <c r="B15" s="513" t="s">
        <v>64</v>
      </c>
      <c r="C15" s="1076" t="s">
        <v>1200</v>
      </c>
      <c r="D15" s="744">
        <f t="shared" si="3"/>
        <v>0</v>
      </c>
      <c r="E15" s="745">
        <v>0</v>
      </c>
      <c r="F15" s="745">
        <v>0</v>
      </c>
      <c r="G15" s="745">
        <v>0</v>
      </c>
      <c r="H15" s="745">
        <v>0</v>
      </c>
      <c r="I15" s="745">
        <v>0</v>
      </c>
      <c r="J15" s="745">
        <v>0</v>
      </c>
      <c r="K15" s="745">
        <v>0</v>
      </c>
      <c r="L15" s="745">
        <v>0</v>
      </c>
      <c r="M15" s="745">
        <v>0</v>
      </c>
      <c r="N15" s="745">
        <v>0</v>
      </c>
      <c r="O15" s="746">
        <v>0</v>
      </c>
      <c r="P15" s="744">
        <f t="shared" si="4"/>
        <v>0</v>
      </c>
      <c r="Q15" s="745">
        <v>0</v>
      </c>
      <c r="R15" s="745">
        <v>0</v>
      </c>
      <c r="S15" s="745">
        <v>0</v>
      </c>
      <c r="T15" s="745">
        <v>0</v>
      </c>
      <c r="U15" s="745">
        <v>0</v>
      </c>
      <c r="V15" s="745">
        <v>0</v>
      </c>
      <c r="W15" s="745">
        <v>0</v>
      </c>
      <c r="X15" s="745">
        <v>0</v>
      </c>
      <c r="Y15" s="745">
        <v>0</v>
      </c>
      <c r="Z15" s="745">
        <v>0</v>
      </c>
      <c r="AA15" s="746">
        <v>0</v>
      </c>
      <c r="AB15" s="744">
        <f t="shared" si="5"/>
        <v>0</v>
      </c>
      <c r="AC15" s="745">
        <v>0</v>
      </c>
      <c r="AD15" s="745">
        <v>0</v>
      </c>
      <c r="AE15" s="745">
        <v>0</v>
      </c>
      <c r="AF15" s="745">
        <v>0</v>
      </c>
      <c r="AG15" s="745">
        <v>0</v>
      </c>
      <c r="AH15" s="745">
        <v>0</v>
      </c>
      <c r="AI15" s="745">
        <v>0</v>
      </c>
      <c r="AJ15" s="745">
        <v>0</v>
      </c>
      <c r="AK15" s="745">
        <v>0</v>
      </c>
      <c r="AL15" s="745">
        <v>0</v>
      </c>
      <c r="AM15" s="746">
        <v>0</v>
      </c>
      <c r="AN15" s="744">
        <f t="shared" si="6"/>
        <v>0</v>
      </c>
      <c r="AO15" s="745">
        <v>0</v>
      </c>
      <c r="AP15" s="745">
        <v>0</v>
      </c>
      <c r="AQ15" s="745">
        <v>0</v>
      </c>
      <c r="AR15" s="745">
        <v>0</v>
      </c>
      <c r="AS15" s="745">
        <v>0</v>
      </c>
      <c r="AT15" s="745">
        <v>0</v>
      </c>
      <c r="AU15" s="745">
        <v>0</v>
      </c>
      <c r="AV15" s="745">
        <v>0</v>
      </c>
      <c r="AW15" s="745">
        <v>0</v>
      </c>
      <c r="AX15" s="745">
        <v>0</v>
      </c>
      <c r="AY15" s="745">
        <v>0</v>
      </c>
      <c r="AZ15" s="747">
        <v>0</v>
      </c>
      <c r="BA15" s="748">
        <f t="shared" si="7"/>
        <v>0</v>
      </c>
      <c r="BB15" s="751">
        <f t="shared" si="8"/>
        <v>0</v>
      </c>
      <c r="BC15" s="751">
        <f t="shared" si="9"/>
        <v>0</v>
      </c>
      <c r="BD15" s="751">
        <f t="shared" si="10"/>
        <v>0</v>
      </c>
      <c r="BE15" s="751">
        <f t="shared" si="11"/>
        <v>0</v>
      </c>
      <c r="BF15" s="751">
        <f t="shared" si="12"/>
        <v>0</v>
      </c>
      <c r="BG15" s="751">
        <f t="shared" si="13"/>
        <v>0</v>
      </c>
      <c r="BH15" s="751">
        <f t="shared" si="14"/>
        <v>0</v>
      </c>
      <c r="BI15" s="751">
        <f t="shared" si="15"/>
        <v>0</v>
      </c>
      <c r="BJ15" s="751">
        <f t="shared" si="2"/>
        <v>0</v>
      </c>
      <c r="BK15" s="751">
        <f t="shared" si="16"/>
        <v>0</v>
      </c>
      <c r="BL15" s="752">
        <f t="shared" si="17"/>
        <v>0</v>
      </c>
    </row>
    <row r="16" spans="1:64" x14ac:dyDescent="0.25">
      <c r="A16" s="1555"/>
      <c r="B16" s="513" t="s">
        <v>95</v>
      </c>
      <c r="C16" s="1076" t="s">
        <v>1201</v>
      </c>
      <c r="D16" s="744">
        <f t="shared" si="3"/>
        <v>0</v>
      </c>
      <c r="E16" s="745">
        <v>0</v>
      </c>
      <c r="F16" s="745">
        <v>0</v>
      </c>
      <c r="G16" s="745">
        <v>0</v>
      </c>
      <c r="H16" s="745">
        <v>0</v>
      </c>
      <c r="I16" s="745">
        <v>0</v>
      </c>
      <c r="J16" s="745">
        <v>0</v>
      </c>
      <c r="K16" s="745">
        <v>0</v>
      </c>
      <c r="L16" s="745">
        <v>0</v>
      </c>
      <c r="M16" s="745">
        <v>0</v>
      </c>
      <c r="N16" s="745">
        <v>0</v>
      </c>
      <c r="O16" s="746">
        <v>0</v>
      </c>
      <c r="P16" s="744">
        <f t="shared" si="4"/>
        <v>0</v>
      </c>
      <c r="Q16" s="745">
        <v>0</v>
      </c>
      <c r="R16" s="745">
        <v>0</v>
      </c>
      <c r="S16" s="745">
        <v>0</v>
      </c>
      <c r="T16" s="745">
        <v>0</v>
      </c>
      <c r="U16" s="745">
        <v>0</v>
      </c>
      <c r="V16" s="745">
        <v>0</v>
      </c>
      <c r="W16" s="745">
        <v>0</v>
      </c>
      <c r="X16" s="745">
        <v>0</v>
      </c>
      <c r="Y16" s="745">
        <v>0</v>
      </c>
      <c r="Z16" s="745">
        <v>0</v>
      </c>
      <c r="AA16" s="746">
        <v>0</v>
      </c>
      <c r="AB16" s="744">
        <f t="shared" si="5"/>
        <v>0</v>
      </c>
      <c r="AC16" s="745">
        <v>0</v>
      </c>
      <c r="AD16" s="745">
        <v>0</v>
      </c>
      <c r="AE16" s="745">
        <v>0</v>
      </c>
      <c r="AF16" s="745">
        <v>0</v>
      </c>
      <c r="AG16" s="745">
        <v>0</v>
      </c>
      <c r="AH16" s="745">
        <v>0</v>
      </c>
      <c r="AI16" s="745">
        <v>0</v>
      </c>
      <c r="AJ16" s="745">
        <v>0</v>
      </c>
      <c r="AK16" s="745">
        <v>0</v>
      </c>
      <c r="AL16" s="745">
        <v>0</v>
      </c>
      <c r="AM16" s="746">
        <v>0</v>
      </c>
      <c r="AN16" s="744">
        <f t="shared" si="6"/>
        <v>0</v>
      </c>
      <c r="AO16" s="745">
        <v>0</v>
      </c>
      <c r="AP16" s="745">
        <v>0</v>
      </c>
      <c r="AQ16" s="745">
        <v>0</v>
      </c>
      <c r="AR16" s="745">
        <v>0</v>
      </c>
      <c r="AS16" s="745">
        <v>0</v>
      </c>
      <c r="AT16" s="745">
        <v>0</v>
      </c>
      <c r="AU16" s="745">
        <v>0</v>
      </c>
      <c r="AV16" s="745">
        <v>0</v>
      </c>
      <c r="AW16" s="745">
        <v>0</v>
      </c>
      <c r="AX16" s="745">
        <v>0</v>
      </c>
      <c r="AY16" s="745">
        <v>0</v>
      </c>
      <c r="AZ16" s="747">
        <v>0</v>
      </c>
      <c r="BA16" s="748">
        <f t="shared" si="7"/>
        <v>0</v>
      </c>
      <c r="BB16" s="751">
        <f t="shared" si="8"/>
        <v>0</v>
      </c>
      <c r="BC16" s="751">
        <f t="shared" si="9"/>
        <v>0</v>
      </c>
      <c r="BD16" s="751">
        <f t="shared" si="10"/>
        <v>0</v>
      </c>
      <c r="BE16" s="751">
        <f t="shared" si="11"/>
        <v>0</v>
      </c>
      <c r="BF16" s="751">
        <f t="shared" si="12"/>
        <v>0</v>
      </c>
      <c r="BG16" s="751">
        <f t="shared" si="13"/>
        <v>0</v>
      </c>
      <c r="BH16" s="751">
        <f t="shared" si="14"/>
        <v>0</v>
      </c>
      <c r="BI16" s="751">
        <f t="shared" si="15"/>
        <v>0</v>
      </c>
      <c r="BJ16" s="751">
        <f t="shared" si="2"/>
        <v>0</v>
      </c>
      <c r="BK16" s="751">
        <f t="shared" si="16"/>
        <v>0</v>
      </c>
      <c r="BL16" s="752">
        <f t="shared" si="17"/>
        <v>0</v>
      </c>
    </row>
    <row r="17" spans="1:64" x14ac:dyDescent="0.25">
      <c r="A17" s="1555"/>
      <c r="B17" s="513" t="s">
        <v>35</v>
      </c>
      <c r="C17" s="1076" t="s">
        <v>1194</v>
      </c>
      <c r="D17" s="744">
        <f t="shared" si="3"/>
        <v>0</v>
      </c>
      <c r="E17" s="745">
        <v>0</v>
      </c>
      <c r="F17" s="745">
        <v>0</v>
      </c>
      <c r="G17" s="745">
        <v>0</v>
      </c>
      <c r="H17" s="745">
        <v>0</v>
      </c>
      <c r="I17" s="745">
        <v>0</v>
      </c>
      <c r="J17" s="745">
        <v>0</v>
      </c>
      <c r="K17" s="745">
        <v>0</v>
      </c>
      <c r="L17" s="745">
        <v>0</v>
      </c>
      <c r="M17" s="745">
        <v>0</v>
      </c>
      <c r="N17" s="745">
        <v>0</v>
      </c>
      <c r="O17" s="746">
        <v>0</v>
      </c>
      <c r="P17" s="744">
        <f t="shared" si="4"/>
        <v>0</v>
      </c>
      <c r="Q17" s="745">
        <v>0</v>
      </c>
      <c r="R17" s="745">
        <v>0</v>
      </c>
      <c r="S17" s="745">
        <v>0</v>
      </c>
      <c r="T17" s="745">
        <v>0</v>
      </c>
      <c r="U17" s="745">
        <v>0</v>
      </c>
      <c r="V17" s="745">
        <v>0</v>
      </c>
      <c r="W17" s="745">
        <v>0</v>
      </c>
      <c r="X17" s="745">
        <v>0</v>
      </c>
      <c r="Y17" s="745">
        <v>0</v>
      </c>
      <c r="Z17" s="745">
        <v>0</v>
      </c>
      <c r="AA17" s="746">
        <v>0</v>
      </c>
      <c r="AB17" s="744">
        <f t="shared" si="5"/>
        <v>48.040000000000006</v>
      </c>
      <c r="AC17" s="745">
        <v>48.040000000000006</v>
      </c>
      <c r="AD17" s="745">
        <v>0</v>
      </c>
      <c r="AE17" s="745">
        <v>0</v>
      </c>
      <c r="AF17" s="745">
        <v>0</v>
      </c>
      <c r="AG17" s="745">
        <v>0</v>
      </c>
      <c r="AH17" s="745">
        <v>0</v>
      </c>
      <c r="AI17" s="745">
        <v>0</v>
      </c>
      <c r="AJ17" s="745">
        <v>0</v>
      </c>
      <c r="AK17" s="745">
        <v>0</v>
      </c>
      <c r="AL17" s="745">
        <v>0</v>
      </c>
      <c r="AM17" s="746">
        <v>0</v>
      </c>
      <c r="AN17" s="744">
        <f t="shared" si="6"/>
        <v>583.29999999999995</v>
      </c>
      <c r="AO17" s="745">
        <v>364.94</v>
      </c>
      <c r="AP17" s="745">
        <v>0</v>
      </c>
      <c r="AQ17" s="745">
        <v>218.36</v>
      </c>
      <c r="AR17" s="745">
        <v>0</v>
      </c>
      <c r="AS17" s="745">
        <v>0</v>
      </c>
      <c r="AT17" s="745">
        <v>0</v>
      </c>
      <c r="AU17" s="745">
        <v>0</v>
      </c>
      <c r="AV17" s="745">
        <v>0</v>
      </c>
      <c r="AW17" s="745">
        <v>0</v>
      </c>
      <c r="AX17" s="745">
        <v>0</v>
      </c>
      <c r="AY17" s="745">
        <v>0</v>
      </c>
      <c r="AZ17" s="747">
        <v>0</v>
      </c>
      <c r="BA17" s="748">
        <f t="shared" si="7"/>
        <v>631.34</v>
      </c>
      <c r="BB17" s="751">
        <f t="shared" si="8"/>
        <v>412.98</v>
      </c>
      <c r="BC17" s="751">
        <f t="shared" si="9"/>
        <v>0</v>
      </c>
      <c r="BD17" s="751">
        <f t="shared" si="10"/>
        <v>218.36</v>
      </c>
      <c r="BE17" s="751">
        <f t="shared" si="11"/>
        <v>0</v>
      </c>
      <c r="BF17" s="751">
        <f t="shared" si="12"/>
        <v>0</v>
      </c>
      <c r="BG17" s="751">
        <f t="shared" si="13"/>
        <v>0</v>
      </c>
      <c r="BH17" s="751">
        <f t="shared" si="14"/>
        <v>0</v>
      </c>
      <c r="BI17" s="751">
        <f t="shared" si="15"/>
        <v>0</v>
      </c>
      <c r="BJ17" s="751">
        <f t="shared" si="2"/>
        <v>0</v>
      </c>
      <c r="BK17" s="751">
        <f t="shared" si="16"/>
        <v>0</v>
      </c>
      <c r="BL17" s="752">
        <f t="shared" si="17"/>
        <v>0</v>
      </c>
    </row>
    <row r="18" spans="1:64" x14ac:dyDescent="0.25">
      <c r="A18" s="1555"/>
      <c r="B18" s="513" t="s">
        <v>202</v>
      </c>
      <c r="C18" s="1076" t="s">
        <v>1202</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555"/>
      <c r="B19" s="513" t="s">
        <v>705</v>
      </c>
      <c r="C19" s="1076" t="s">
        <v>1203</v>
      </c>
      <c r="D19" s="744">
        <f t="shared" si="3"/>
        <v>0</v>
      </c>
      <c r="E19" s="745">
        <v>0</v>
      </c>
      <c r="F19" s="745">
        <v>0</v>
      </c>
      <c r="G19" s="745">
        <v>0</v>
      </c>
      <c r="H19" s="745">
        <v>0</v>
      </c>
      <c r="I19" s="745">
        <v>0</v>
      </c>
      <c r="J19" s="745">
        <v>0</v>
      </c>
      <c r="K19" s="745">
        <v>0</v>
      </c>
      <c r="L19" s="745">
        <v>0</v>
      </c>
      <c r="M19" s="745">
        <v>0</v>
      </c>
      <c r="N19" s="745">
        <v>0</v>
      </c>
      <c r="O19" s="746">
        <v>0</v>
      </c>
      <c r="P19" s="744">
        <f t="shared" si="4"/>
        <v>0</v>
      </c>
      <c r="Q19" s="745">
        <v>0</v>
      </c>
      <c r="R19" s="745">
        <v>0</v>
      </c>
      <c r="S19" s="745">
        <v>0</v>
      </c>
      <c r="T19" s="745">
        <v>0</v>
      </c>
      <c r="U19" s="745">
        <v>0</v>
      </c>
      <c r="V19" s="745">
        <v>0</v>
      </c>
      <c r="W19" s="745">
        <v>0</v>
      </c>
      <c r="X19" s="745">
        <v>0</v>
      </c>
      <c r="Y19" s="745">
        <v>0</v>
      </c>
      <c r="Z19" s="745">
        <v>0</v>
      </c>
      <c r="AA19" s="746">
        <v>0</v>
      </c>
      <c r="AB19" s="744">
        <f t="shared" si="5"/>
        <v>0</v>
      </c>
      <c r="AC19" s="745">
        <v>0</v>
      </c>
      <c r="AD19" s="745">
        <v>0</v>
      </c>
      <c r="AE19" s="745">
        <v>0</v>
      </c>
      <c r="AF19" s="745">
        <v>0</v>
      </c>
      <c r="AG19" s="745">
        <v>0</v>
      </c>
      <c r="AH19" s="745">
        <v>0</v>
      </c>
      <c r="AI19" s="745">
        <v>0</v>
      </c>
      <c r="AJ19" s="745">
        <v>0</v>
      </c>
      <c r="AK19" s="745">
        <v>0</v>
      </c>
      <c r="AL19" s="745">
        <v>0</v>
      </c>
      <c r="AM19" s="746">
        <v>0</v>
      </c>
      <c r="AN19" s="744">
        <f t="shared" si="6"/>
        <v>0</v>
      </c>
      <c r="AO19" s="745">
        <v>0</v>
      </c>
      <c r="AP19" s="745">
        <v>0</v>
      </c>
      <c r="AQ19" s="745">
        <v>0</v>
      </c>
      <c r="AR19" s="745">
        <v>0</v>
      </c>
      <c r="AS19" s="745">
        <v>0</v>
      </c>
      <c r="AT19" s="745">
        <v>0</v>
      </c>
      <c r="AU19" s="745">
        <v>0</v>
      </c>
      <c r="AV19" s="745">
        <v>0</v>
      </c>
      <c r="AW19" s="745">
        <v>0</v>
      </c>
      <c r="AX19" s="745">
        <v>0</v>
      </c>
      <c r="AY19" s="745">
        <v>0</v>
      </c>
      <c r="AZ19" s="747">
        <v>0</v>
      </c>
      <c r="BA19" s="748">
        <f t="shared" si="7"/>
        <v>0</v>
      </c>
      <c r="BB19" s="751">
        <f t="shared" si="8"/>
        <v>0</v>
      </c>
      <c r="BC19" s="751">
        <f t="shared" si="9"/>
        <v>0</v>
      </c>
      <c r="BD19" s="751">
        <f t="shared" si="10"/>
        <v>0</v>
      </c>
      <c r="BE19" s="751">
        <f t="shared" si="11"/>
        <v>0</v>
      </c>
      <c r="BF19" s="751">
        <f t="shared" si="12"/>
        <v>0</v>
      </c>
      <c r="BG19" s="751">
        <f t="shared" si="13"/>
        <v>0</v>
      </c>
      <c r="BH19" s="751">
        <f t="shared" si="14"/>
        <v>0</v>
      </c>
      <c r="BI19" s="751">
        <f t="shared" si="15"/>
        <v>0</v>
      </c>
      <c r="BJ19" s="751">
        <f t="shared" si="2"/>
        <v>0</v>
      </c>
      <c r="BK19" s="751">
        <f t="shared" si="16"/>
        <v>0</v>
      </c>
      <c r="BL19" s="752">
        <f t="shared" si="17"/>
        <v>0</v>
      </c>
    </row>
    <row r="20" spans="1:64" x14ac:dyDescent="0.25">
      <c r="A20" s="1555"/>
      <c r="B20" s="513" t="s">
        <v>707</v>
      </c>
      <c r="C20" s="2" t="s">
        <v>1204</v>
      </c>
      <c r="D20" s="744">
        <f t="shared" si="3"/>
        <v>0</v>
      </c>
      <c r="E20" s="745">
        <v>0</v>
      </c>
      <c r="F20" s="745">
        <v>0</v>
      </c>
      <c r="G20" s="745">
        <v>0</v>
      </c>
      <c r="H20" s="745">
        <v>0</v>
      </c>
      <c r="I20" s="745">
        <v>0</v>
      </c>
      <c r="J20" s="745">
        <v>0</v>
      </c>
      <c r="K20" s="745">
        <v>0</v>
      </c>
      <c r="L20" s="745">
        <v>0</v>
      </c>
      <c r="M20" s="745">
        <v>0</v>
      </c>
      <c r="N20" s="745">
        <v>0</v>
      </c>
      <c r="O20" s="746">
        <v>0</v>
      </c>
      <c r="P20" s="744">
        <f t="shared" si="4"/>
        <v>0</v>
      </c>
      <c r="Q20" s="745">
        <v>0</v>
      </c>
      <c r="R20" s="745">
        <v>0</v>
      </c>
      <c r="S20" s="745">
        <v>0</v>
      </c>
      <c r="T20" s="745">
        <v>0</v>
      </c>
      <c r="U20" s="745">
        <v>0</v>
      </c>
      <c r="V20" s="745">
        <v>0</v>
      </c>
      <c r="W20" s="745">
        <v>0</v>
      </c>
      <c r="X20" s="745">
        <v>0</v>
      </c>
      <c r="Y20" s="745">
        <v>0</v>
      </c>
      <c r="Z20" s="745">
        <v>0</v>
      </c>
      <c r="AA20" s="746">
        <v>0</v>
      </c>
      <c r="AB20" s="744">
        <f t="shared" si="5"/>
        <v>0</v>
      </c>
      <c r="AC20" s="745">
        <v>0</v>
      </c>
      <c r="AD20" s="745">
        <v>0</v>
      </c>
      <c r="AE20" s="745">
        <v>0</v>
      </c>
      <c r="AF20" s="745">
        <v>0</v>
      </c>
      <c r="AG20" s="745">
        <v>0</v>
      </c>
      <c r="AH20" s="745">
        <v>0</v>
      </c>
      <c r="AI20" s="745">
        <v>0</v>
      </c>
      <c r="AJ20" s="745">
        <v>0</v>
      </c>
      <c r="AK20" s="745">
        <v>0</v>
      </c>
      <c r="AL20" s="745">
        <v>0</v>
      </c>
      <c r="AM20" s="746">
        <v>0</v>
      </c>
      <c r="AN20" s="744">
        <f t="shared" si="6"/>
        <v>173.65999999999997</v>
      </c>
      <c r="AO20" s="745">
        <v>0</v>
      </c>
      <c r="AP20" s="745">
        <v>75.52</v>
      </c>
      <c r="AQ20" s="745">
        <v>80.5</v>
      </c>
      <c r="AR20" s="745">
        <v>17.64</v>
      </c>
      <c r="AS20" s="745">
        <v>0</v>
      </c>
      <c r="AT20" s="745">
        <v>0</v>
      </c>
      <c r="AU20" s="745">
        <v>0</v>
      </c>
      <c r="AV20" s="745">
        <v>0</v>
      </c>
      <c r="AW20" s="745">
        <v>0</v>
      </c>
      <c r="AX20" s="745">
        <v>0</v>
      </c>
      <c r="AY20" s="745">
        <v>0</v>
      </c>
      <c r="AZ20" s="747">
        <v>0</v>
      </c>
      <c r="BA20" s="748">
        <f t="shared" si="7"/>
        <v>173.65999999999997</v>
      </c>
      <c r="BB20" s="751">
        <f t="shared" si="8"/>
        <v>0</v>
      </c>
      <c r="BC20" s="751">
        <f t="shared" si="9"/>
        <v>75.52</v>
      </c>
      <c r="BD20" s="751">
        <f t="shared" si="10"/>
        <v>80.5</v>
      </c>
      <c r="BE20" s="751">
        <f t="shared" si="11"/>
        <v>17.64</v>
      </c>
      <c r="BF20" s="751">
        <f t="shared" si="12"/>
        <v>0</v>
      </c>
      <c r="BG20" s="751">
        <f t="shared" si="13"/>
        <v>0</v>
      </c>
      <c r="BH20" s="751">
        <f t="shared" si="14"/>
        <v>0</v>
      </c>
      <c r="BI20" s="751">
        <f t="shared" si="15"/>
        <v>0</v>
      </c>
      <c r="BJ20" s="751">
        <f t="shared" si="2"/>
        <v>0</v>
      </c>
      <c r="BK20" s="751">
        <f t="shared" si="16"/>
        <v>0</v>
      </c>
      <c r="BL20" s="752">
        <f t="shared" si="17"/>
        <v>0</v>
      </c>
    </row>
    <row r="21" spans="1:64" x14ac:dyDescent="0.25">
      <c r="A21" s="1555"/>
      <c r="B21" s="513" t="s">
        <v>709</v>
      </c>
      <c r="C21" s="1076" t="s">
        <v>1195</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555"/>
      <c r="B22" s="513" t="s">
        <v>711</v>
      </c>
      <c r="C22" s="1076" t="s">
        <v>968</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555"/>
      <c r="B23" s="513" t="s">
        <v>712</v>
      </c>
      <c r="C23" s="1076" t="s">
        <v>1205</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555"/>
      <c r="B24" s="513" t="s">
        <v>953</v>
      </c>
      <c r="C24" s="1076" t="s">
        <v>1206</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0</v>
      </c>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555"/>
      <c r="B25" s="513" t="s">
        <v>954</v>
      </c>
      <c r="C25" s="1076" t="s">
        <v>1207</v>
      </c>
      <c r="D25" s="744">
        <f t="shared" si="3"/>
        <v>0</v>
      </c>
      <c r="E25" s="745">
        <v>0</v>
      </c>
      <c r="F25" s="745">
        <v>0</v>
      </c>
      <c r="G25" s="745">
        <v>0</v>
      </c>
      <c r="H25" s="745">
        <v>0</v>
      </c>
      <c r="I25" s="745">
        <v>0</v>
      </c>
      <c r="J25" s="745">
        <v>0</v>
      </c>
      <c r="K25" s="745">
        <v>0</v>
      </c>
      <c r="L25" s="745">
        <v>0</v>
      </c>
      <c r="M25" s="745">
        <v>0</v>
      </c>
      <c r="N25" s="745">
        <v>0</v>
      </c>
      <c r="O25" s="746">
        <v>0</v>
      </c>
      <c r="P25" s="744">
        <f t="shared" si="4"/>
        <v>0</v>
      </c>
      <c r="Q25" s="745">
        <v>0</v>
      </c>
      <c r="R25" s="745">
        <v>0</v>
      </c>
      <c r="S25" s="745">
        <v>0</v>
      </c>
      <c r="T25" s="745">
        <v>0</v>
      </c>
      <c r="U25" s="745">
        <v>0</v>
      </c>
      <c r="V25" s="745">
        <v>0</v>
      </c>
      <c r="W25" s="745">
        <v>0</v>
      </c>
      <c r="X25" s="745">
        <v>0</v>
      </c>
      <c r="Y25" s="745">
        <v>0</v>
      </c>
      <c r="Z25" s="745">
        <v>0</v>
      </c>
      <c r="AA25" s="746">
        <v>0</v>
      </c>
      <c r="AB25" s="744">
        <f t="shared" si="5"/>
        <v>1839.72</v>
      </c>
      <c r="AC25" s="745">
        <v>0</v>
      </c>
      <c r="AD25" s="745">
        <v>758.48</v>
      </c>
      <c r="AE25" s="745">
        <v>0</v>
      </c>
      <c r="AF25" s="745">
        <v>0</v>
      </c>
      <c r="AG25" s="745">
        <v>1081.24</v>
      </c>
      <c r="AH25" s="745">
        <v>0</v>
      </c>
      <c r="AI25" s="745">
        <v>0</v>
      </c>
      <c r="AJ25" s="745">
        <v>0</v>
      </c>
      <c r="AK25" s="745">
        <v>0</v>
      </c>
      <c r="AL25" s="745">
        <v>0</v>
      </c>
      <c r="AM25" s="746">
        <v>0</v>
      </c>
      <c r="AN25" s="744">
        <f t="shared" si="6"/>
        <v>2651.58</v>
      </c>
      <c r="AO25" s="745">
        <v>618.76</v>
      </c>
      <c r="AP25" s="745">
        <v>1839.72</v>
      </c>
      <c r="AQ25" s="745">
        <v>57.72</v>
      </c>
      <c r="AR25" s="745">
        <v>0</v>
      </c>
      <c r="AS25" s="745">
        <v>0</v>
      </c>
      <c r="AT25" s="745">
        <v>0</v>
      </c>
      <c r="AU25" s="745">
        <v>0</v>
      </c>
      <c r="AV25" s="745">
        <v>0</v>
      </c>
      <c r="AW25" s="745">
        <v>135.38</v>
      </c>
      <c r="AX25" s="745">
        <v>0</v>
      </c>
      <c r="AY25" s="745">
        <v>0</v>
      </c>
      <c r="AZ25" s="747">
        <v>0</v>
      </c>
      <c r="BA25" s="748">
        <f t="shared" si="7"/>
        <v>4491.3</v>
      </c>
      <c r="BB25" s="751">
        <f t="shared" si="8"/>
        <v>618.76</v>
      </c>
      <c r="BC25" s="751">
        <f t="shared" si="9"/>
        <v>2598.1999999999998</v>
      </c>
      <c r="BD25" s="751">
        <f t="shared" si="10"/>
        <v>57.72</v>
      </c>
      <c r="BE25" s="751">
        <f t="shared" si="11"/>
        <v>0</v>
      </c>
      <c r="BF25" s="751">
        <f t="shared" si="12"/>
        <v>1081.24</v>
      </c>
      <c r="BG25" s="751">
        <f t="shared" si="13"/>
        <v>0</v>
      </c>
      <c r="BH25" s="751">
        <f t="shared" si="14"/>
        <v>0</v>
      </c>
      <c r="BI25" s="751">
        <f t="shared" si="15"/>
        <v>0</v>
      </c>
      <c r="BJ25" s="751">
        <f t="shared" si="2"/>
        <v>135.38</v>
      </c>
      <c r="BK25" s="751">
        <f t="shared" si="16"/>
        <v>0</v>
      </c>
      <c r="BL25" s="752">
        <f t="shared" si="17"/>
        <v>0</v>
      </c>
    </row>
    <row r="26" spans="1:64" x14ac:dyDescent="0.25">
      <c r="A26" s="1555"/>
      <c r="B26" s="513" t="s">
        <v>955</v>
      </c>
      <c r="C26" s="1076" t="s">
        <v>1208</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555"/>
      <c r="B27" s="513" t="s">
        <v>956</v>
      </c>
      <c r="C27" s="1076" t="s">
        <v>1209</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620</v>
      </c>
      <c r="AC27" s="745">
        <v>20</v>
      </c>
      <c r="AD27" s="745">
        <v>150</v>
      </c>
      <c r="AE27" s="745">
        <v>150</v>
      </c>
      <c r="AF27" s="745">
        <v>200</v>
      </c>
      <c r="AG27" s="745">
        <v>0</v>
      </c>
      <c r="AH27" s="745">
        <v>50</v>
      </c>
      <c r="AI27" s="745">
        <v>0</v>
      </c>
      <c r="AJ27" s="745">
        <v>0</v>
      </c>
      <c r="AK27" s="745">
        <v>50</v>
      </c>
      <c r="AL27" s="745">
        <v>0</v>
      </c>
      <c r="AM27" s="746">
        <v>0</v>
      </c>
      <c r="AN27" s="744">
        <f t="shared" si="6"/>
        <v>1700</v>
      </c>
      <c r="AO27" s="745">
        <v>560</v>
      </c>
      <c r="AP27" s="745">
        <v>150</v>
      </c>
      <c r="AQ27" s="745">
        <v>680</v>
      </c>
      <c r="AR27" s="745">
        <v>250</v>
      </c>
      <c r="AS27" s="745">
        <v>0</v>
      </c>
      <c r="AT27" s="745">
        <v>10</v>
      </c>
      <c r="AU27" s="745">
        <v>0</v>
      </c>
      <c r="AV27" s="745">
        <v>0</v>
      </c>
      <c r="AW27" s="745">
        <v>50</v>
      </c>
      <c r="AX27" s="745">
        <v>0</v>
      </c>
      <c r="AY27" s="745">
        <v>0</v>
      </c>
      <c r="AZ27" s="747">
        <v>0</v>
      </c>
      <c r="BA27" s="748">
        <f t="shared" si="7"/>
        <v>2320</v>
      </c>
      <c r="BB27" s="751">
        <f t="shared" si="8"/>
        <v>580</v>
      </c>
      <c r="BC27" s="751">
        <f t="shared" si="9"/>
        <v>300</v>
      </c>
      <c r="BD27" s="751">
        <f t="shared" si="10"/>
        <v>830</v>
      </c>
      <c r="BE27" s="751">
        <f t="shared" si="11"/>
        <v>450</v>
      </c>
      <c r="BF27" s="751">
        <f t="shared" si="12"/>
        <v>0</v>
      </c>
      <c r="BG27" s="751">
        <f t="shared" si="13"/>
        <v>60</v>
      </c>
      <c r="BH27" s="751">
        <f t="shared" si="14"/>
        <v>0</v>
      </c>
      <c r="BI27" s="751">
        <f t="shared" si="15"/>
        <v>0</v>
      </c>
      <c r="BJ27" s="751">
        <f t="shared" si="2"/>
        <v>100</v>
      </c>
      <c r="BK27" s="751">
        <f t="shared" si="16"/>
        <v>0</v>
      </c>
      <c r="BL27" s="752">
        <f t="shared" si="17"/>
        <v>0</v>
      </c>
    </row>
    <row r="28" spans="1:64" ht="24.75" x14ac:dyDescent="0.25">
      <c r="A28" s="1555"/>
      <c r="B28" s="513" t="s">
        <v>957</v>
      </c>
      <c r="C28" s="1076" t="s">
        <v>1210</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v>0</v>
      </c>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555"/>
      <c r="B29" s="513" t="s">
        <v>958</v>
      </c>
      <c r="C29" s="1076" t="s">
        <v>1211</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555"/>
      <c r="B30" s="513" t="s">
        <v>959</v>
      </c>
      <c r="C30" s="1076" t="s">
        <v>1212</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555"/>
      <c r="B31" s="513" t="s">
        <v>960</v>
      </c>
      <c r="C31" s="1076" t="s">
        <v>1213</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v>0</v>
      </c>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555"/>
      <c r="B32" s="513" t="s">
        <v>961</v>
      </c>
      <c r="C32" s="1076" t="s">
        <v>1214</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555"/>
      <c r="B33" s="513" t="s">
        <v>962</v>
      </c>
      <c r="C33" s="1076" t="s">
        <v>1215</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555"/>
      <c r="B34" s="513" t="s">
        <v>963</v>
      </c>
      <c r="C34" s="1076" t="s">
        <v>1216</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555"/>
      <c r="B35" s="513" t="s">
        <v>965</v>
      </c>
      <c r="C35" s="1076" t="s">
        <v>952</v>
      </c>
      <c r="D35" s="744">
        <f t="shared" si="3"/>
        <v>0</v>
      </c>
      <c r="E35" s="745">
        <v>0</v>
      </c>
      <c r="F35" s="745">
        <v>0</v>
      </c>
      <c r="G35" s="745">
        <v>0</v>
      </c>
      <c r="H35" s="745">
        <v>0</v>
      </c>
      <c r="I35" s="745">
        <v>0</v>
      </c>
      <c r="J35" s="745">
        <v>0</v>
      </c>
      <c r="K35" s="745">
        <v>0</v>
      </c>
      <c r="L35" s="745">
        <v>0</v>
      </c>
      <c r="M35" s="745">
        <v>0</v>
      </c>
      <c r="N35" s="745">
        <v>0</v>
      </c>
      <c r="O35" s="746">
        <v>0</v>
      </c>
      <c r="P35" s="744">
        <f t="shared" si="4"/>
        <v>0</v>
      </c>
      <c r="Q35" s="745">
        <v>0</v>
      </c>
      <c r="R35" s="745">
        <v>0</v>
      </c>
      <c r="S35" s="745">
        <v>0</v>
      </c>
      <c r="T35" s="745">
        <v>0</v>
      </c>
      <c r="U35" s="745">
        <v>0</v>
      </c>
      <c r="V35" s="745">
        <v>0</v>
      </c>
      <c r="W35" s="745">
        <v>0</v>
      </c>
      <c r="X35" s="745">
        <v>0</v>
      </c>
      <c r="Y35" s="745">
        <v>0</v>
      </c>
      <c r="Z35" s="745">
        <v>0</v>
      </c>
      <c r="AA35" s="746">
        <v>0</v>
      </c>
      <c r="AB35" s="744">
        <f t="shared" si="5"/>
        <v>0</v>
      </c>
      <c r="AC35" s="745">
        <v>0</v>
      </c>
      <c r="AD35" s="745">
        <v>0</v>
      </c>
      <c r="AE35" s="745">
        <v>0</v>
      </c>
      <c r="AF35" s="745">
        <v>0</v>
      </c>
      <c r="AG35" s="745">
        <v>0</v>
      </c>
      <c r="AH35" s="745">
        <v>0</v>
      </c>
      <c r="AI35" s="745">
        <v>0</v>
      </c>
      <c r="AJ35" s="745">
        <v>0</v>
      </c>
      <c r="AK35" s="745">
        <v>0</v>
      </c>
      <c r="AL35" s="745">
        <v>0</v>
      </c>
      <c r="AM35" s="746">
        <v>0</v>
      </c>
      <c r="AN35" s="744">
        <f t="shared" si="6"/>
        <v>0</v>
      </c>
      <c r="AO35" s="745">
        <v>0</v>
      </c>
      <c r="AP35" s="745">
        <v>0</v>
      </c>
      <c r="AQ35" s="745">
        <v>0</v>
      </c>
      <c r="AR35" s="745">
        <v>0</v>
      </c>
      <c r="AS35" s="745">
        <v>0</v>
      </c>
      <c r="AT35" s="745">
        <v>0</v>
      </c>
      <c r="AU35" s="745">
        <v>0</v>
      </c>
      <c r="AV35" s="745">
        <v>0</v>
      </c>
      <c r="AW35" s="745">
        <v>0</v>
      </c>
      <c r="AX35" s="745">
        <v>0</v>
      </c>
      <c r="AY35" s="745">
        <v>0</v>
      </c>
      <c r="AZ35" s="747">
        <v>0</v>
      </c>
      <c r="BA35" s="748">
        <f t="shared" si="7"/>
        <v>0</v>
      </c>
      <c r="BB35" s="751">
        <f t="shared" si="8"/>
        <v>0</v>
      </c>
      <c r="BC35" s="751">
        <f t="shared" si="9"/>
        <v>0</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555"/>
      <c r="B36" s="513" t="s">
        <v>1254</v>
      </c>
      <c r="C36" s="1076" t="s">
        <v>1217</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555"/>
      <c r="B37" s="513" t="s">
        <v>1255</v>
      </c>
      <c r="C37" s="1076" t="s">
        <v>1218</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555"/>
      <c r="B38" s="513" t="s">
        <v>1256</v>
      </c>
      <c r="C38" s="1076" t="s">
        <v>1219</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555"/>
      <c r="B39" s="513" t="s">
        <v>1257</v>
      </c>
      <c r="C39" s="1076" t="s">
        <v>1220</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555"/>
      <c r="B40" s="513" t="s">
        <v>1258</v>
      </c>
      <c r="C40" s="1076" t="s">
        <v>1221</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555"/>
      <c r="B41" s="513" t="s">
        <v>1259</v>
      </c>
      <c r="C41" s="1076" t="s">
        <v>1222</v>
      </c>
      <c r="D41" s="744">
        <f t="shared" si="3"/>
        <v>0</v>
      </c>
      <c r="E41" s="745">
        <v>0</v>
      </c>
      <c r="F41" s="745">
        <v>0</v>
      </c>
      <c r="G41" s="745">
        <v>0</v>
      </c>
      <c r="H41" s="745">
        <v>0</v>
      </c>
      <c r="I41" s="745">
        <v>0</v>
      </c>
      <c r="J41" s="745">
        <v>0</v>
      </c>
      <c r="K41" s="745">
        <v>0</v>
      </c>
      <c r="L41" s="745">
        <v>0</v>
      </c>
      <c r="M41" s="745">
        <v>0</v>
      </c>
      <c r="N41" s="745">
        <v>0</v>
      </c>
      <c r="O41" s="746">
        <v>0</v>
      </c>
      <c r="P41" s="744">
        <f t="shared" si="4"/>
        <v>0</v>
      </c>
      <c r="Q41" s="745">
        <v>0</v>
      </c>
      <c r="R41" s="745">
        <v>0</v>
      </c>
      <c r="S41" s="745">
        <v>0</v>
      </c>
      <c r="T41" s="745">
        <v>0</v>
      </c>
      <c r="U41" s="745">
        <v>0</v>
      </c>
      <c r="V41" s="745">
        <v>0</v>
      </c>
      <c r="W41" s="745">
        <v>0</v>
      </c>
      <c r="X41" s="745">
        <v>0</v>
      </c>
      <c r="Y41" s="745">
        <v>0</v>
      </c>
      <c r="Z41" s="745">
        <v>0</v>
      </c>
      <c r="AA41" s="746">
        <v>0</v>
      </c>
      <c r="AB41" s="744">
        <f t="shared" si="5"/>
        <v>17.71</v>
      </c>
      <c r="AC41" s="745">
        <v>0</v>
      </c>
      <c r="AD41" s="745">
        <v>0</v>
      </c>
      <c r="AE41" s="745">
        <v>0</v>
      </c>
      <c r="AF41" s="745">
        <v>17.71</v>
      </c>
      <c r="AG41" s="745">
        <v>0</v>
      </c>
      <c r="AH41" s="745">
        <v>0</v>
      </c>
      <c r="AI41" s="745">
        <v>0</v>
      </c>
      <c r="AJ41" s="745">
        <v>0</v>
      </c>
      <c r="AK41" s="745">
        <v>0</v>
      </c>
      <c r="AL41" s="745">
        <v>0</v>
      </c>
      <c r="AM41" s="746">
        <v>0</v>
      </c>
      <c r="AN41" s="744">
        <f t="shared" si="6"/>
        <v>0</v>
      </c>
      <c r="AO41" s="745">
        <v>0</v>
      </c>
      <c r="AP41" s="745">
        <v>0</v>
      </c>
      <c r="AQ41" s="745">
        <v>0</v>
      </c>
      <c r="AR41" s="745">
        <v>0</v>
      </c>
      <c r="AS41" s="745">
        <v>0</v>
      </c>
      <c r="AT41" s="745">
        <v>0</v>
      </c>
      <c r="AU41" s="745">
        <v>0</v>
      </c>
      <c r="AV41" s="745">
        <v>0</v>
      </c>
      <c r="AW41" s="745">
        <v>0</v>
      </c>
      <c r="AX41" s="745">
        <v>0</v>
      </c>
      <c r="AY41" s="745">
        <v>0</v>
      </c>
      <c r="AZ41" s="747">
        <v>0</v>
      </c>
      <c r="BA41" s="748">
        <f t="shared" si="7"/>
        <v>17.71</v>
      </c>
      <c r="BB41" s="751">
        <f t="shared" si="8"/>
        <v>0</v>
      </c>
      <c r="BC41" s="751">
        <f t="shared" si="9"/>
        <v>0</v>
      </c>
      <c r="BD41" s="751">
        <f t="shared" si="10"/>
        <v>0</v>
      </c>
      <c r="BE41" s="751">
        <f t="shared" si="11"/>
        <v>17.71</v>
      </c>
      <c r="BF41" s="751">
        <f t="shared" si="12"/>
        <v>0</v>
      </c>
      <c r="BG41" s="751">
        <f t="shared" si="13"/>
        <v>0</v>
      </c>
      <c r="BH41" s="751">
        <f t="shared" si="14"/>
        <v>0</v>
      </c>
      <c r="BI41" s="751">
        <f t="shared" si="15"/>
        <v>0</v>
      </c>
      <c r="BJ41" s="751">
        <f t="shared" si="2"/>
        <v>0</v>
      </c>
      <c r="BK41" s="751">
        <f t="shared" si="16"/>
        <v>0</v>
      </c>
      <c r="BL41" s="752">
        <f t="shared" si="17"/>
        <v>0</v>
      </c>
    </row>
    <row r="42" spans="1:64" x14ac:dyDescent="0.25">
      <c r="A42" s="1555"/>
      <c r="B42" s="513" t="s">
        <v>1260</v>
      </c>
      <c r="C42" s="1076" t="s">
        <v>1223</v>
      </c>
      <c r="D42" s="744">
        <f t="shared" si="3"/>
        <v>0</v>
      </c>
      <c r="E42" s="745">
        <v>0</v>
      </c>
      <c r="F42" s="745">
        <v>0</v>
      </c>
      <c r="G42" s="745">
        <v>0</v>
      </c>
      <c r="H42" s="745">
        <v>0</v>
      </c>
      <c r="I42" s="745">
        <v>0</v>
      </c>
      <c r="J42" s="745">
        <v>0</v>
      </c>
      <c r="K42" s="745">
        <v>0</v>
      </c>
      <c r="L42" s="745">
        <v>0</v>
      </c>
      <c r="M42" s="745">
        <v>0</v>
      </c>
      <c r="N42" s="745">
        <v>0</v>
      </c>
      <c r="O42" s="746">
        <v>0</v>
      </c>
      <c r="P42" s="744">
        <f t="shared" si="4"/>
        <v>0</v>
      </c>
      <c r="Q42" s="745">
        <v>0</v>
      </c>
      <c r="R42" s="745">
        <v>0</v>
      </c>
      <c r="S42" s="745">
        <v>0</v>
      </c>
      <c r="T42" s="745">
        <v>0</v>
      </c>
      <c r="U42" s="745">
        <v>0</v>
      </c>
      <c r="V42" s="745">
        <v>0</v>
      </c>
      <c r="W42" s="745">
        <v>0</v>
      </c>
      <c r="X42" s="745">
        <v>0</v>
      </c>
      <c r="Y42" s="745">
        <v>0</v>
      </c>
      <c r="Z42" s="745">
        <v>0</v>
      </c>
      <c r="AA42" s="746">
        <v>0</v>
      </c>
      <c r="AB42" s="744">
        <f t="shared" si="5"/>
        <v>0</v>
      </c>
      <c r="AC42" s="745">
        <v>0</v>
      </c>
      <c r="AD42" s="745">
        <v>0</v>
      </c>
      <c r="AE42" s="745">
        <v>0</v>
      </c>
      <c r="AF42" s="745">
        <v>0</v>
      </c>
      <c r="AG42" s="745">
        <v>0</v>
      </c>
      <c r="AH42" s="745">
        <v>0</v>
      </c>
      <c r="AI42" s="745">
        <v>0</v>
      </c>
      <c r="AJ42" s="745">
        <v>0</v>
      </c>
      <c r="AK42" s="745">
        <v>0</v>
      </c>
      <c r="AL42" s="745">
        <v>0</v>
      </c>
      <c r="AM42" s="746">
        <v>0</v>
      </c>
      <c r="AN42" s="744">
        <f t="shared" si="6"/>
        <v>0</v>
      </c>
      <c r="AO42" s="745">
        <v>0</v>
      </c>
      <c r="AP42" s="745">
        <v>0</v>
      </c>
      <c r="AQ42" s="745">
        <v>0</v>
      </c>
      <c r="AR42" s="745">
        <v>0</v>
      </c>
      <c r="AS42" s="745">
        <v>0</v>
      </c>
      <c r="AT42" s="745">
        <v>0</v>
      </c>
      <c r="AU42" s="745">
        <v>0</v>
      </c>
      <c r="AV42" s="745">
        <v>0</v>
      </c>
      <c r="AW42" s="745">
        <v>0</v>
      </c>
      <c r="AX42" s="745">
        <v>0</v>
      </c>
      <c r="AY42" s="745">
        <v>0</v>
      </c>
      <c r="AZ42" s="747">
        <v>0</v>
      </c>
      <c r="BA42" s="748">
        <f t="shared" si="7"/>
        <v>0</v>
      </c>
      <c r="BB42" s="751">
        <f t="shared" si="8"/>
        <v>0</v>
      </c>
      <c r="BC42" s="751">
        <f t="shared" si="9"/>
        <v>0</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25">
      <c r="A43" s="1555"/>
      <c r="B43" s="513" t="s">
        <v>1261</v>
      </c>
      <c r="C43" s="1076" t="s">
        <v>1224</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0</v>
      </c>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555"/>
      <c r="B44" s="513" t="s">
        <v>1262</v>
      </c>
      <c r="C44" s="1076" t="s">
        <v>1225</v>
      </c>
      <c r="D44" s="744">
        <f t="shared" si="3"/>
        <v>0</v>
      </c>
      <c r="E44" s="745">
        <v>0</v>
      </c>
      <c r="F44" s="745">
        <v>0</v>
      </c>
      <c r="G44" s="745">
        <v>0</v>
      </c>
      <c r="H44" s="745">
        <v>0</v>
      </c>
      <c r="I44" s="745">
        <v>0</v>
      </c>
      <c r="J44" s="745">
        <v>0</v>
      </c>
      <c r="K44" s="745">
        <v>0</v>
      </c>
      <c r="L44" s="745">
        <v>0</v>
      </c>
      <c r="M44" s="745">
        <v>0</v>
      </c>
      <c r="N44" s="745">
        <v>0</v>
      </c>
      <c r="O44" s="746">
        <v>0</v>
      </c>
      <c r="P44" s="744">
        <f t="shared" si="4"/>
        <v>0</v>
      </c>
      <c r="Q44" s="745">
        <v>0</v>
      </c>
      <c r="R44" s="745">
        <v>0</v>
      </c>
      <c r="S44" s="745">
        <v>0</v>
      </c>
      <c r="T44" s="745">
        <v>0</v>
      </c>
      <c r="U44" s="745">
        <v>0</v>
      </c>
      <c r="V44" s="745">
        <v>0</v>
      </c>
      <c r="W44" s="745">
        <v>0</v>
      </c>
      <c r="X44" s="745">
        <v>0</v>
      </c>
      <c r="Y44" s="745">
        <v>0</v>
      </c>
      <c r="Z44" s="745">
        <v>0</v>
      </c>
      <c r="AA44" s="746">
        <v>0</v>
      </c>
      <c r="AB44" s="744">
        <f t="shared" si="5"/>
        <v>0</v>
      </c>
      <c r="AC44" s="745">
        <v>0</v>
      </c>
      <c r="AD44" s="745">
        <v>0</v>
      </c>
      <c r="AE44" s="745">
        <v>0</v>
      </c>
      <c r="AF44" s="745">
        <v>0</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v>0</v>
      </c>
      <c r="BA44" s="748">
        <f t="shared" si="7"/>
        <v>0</v>
      </c>
      <c r="BB44" s="751">
        <f t="shared" si="8"/>
        <v>0</v>
      </c>
      <c r="BC44" s="751">
        <f t="shared" si="9"/>
        <v>0</v>
      </c>
      <c r="BD44" s="751">
        <f t="shared" si="10"/>
        <v>0</v>
      </c>
      <c r="BE44" s="751">
        <f t="shared" si="11"/>
        <v>0</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555"/>
      <c r="B45" s="513" t="s">
        <v>1263</v>
      </c>
      <c r="C45" s="1076" t="s">
        <v>1196</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555"/>
      <c r="B46" s="513" t="s">
        <v>1264</v>
      </c>
      <c r="C46" s="1076" t="s">
        <v>1226</v>
      </c>
      <c r="D46" s="744">
        <f t="shared" si="3"/>
        <v>0</v>
      </c>
      <c r="E46" s="745">
        <v>0</v>
      </c>
      <c r="F46" s="745">
        <v>0</v>
      </c>
      <c r="G46" s="745">
        <v>0</v>
      </c>
      <c r="H46" s="745">
        <v>0</v>
      </c>
      <c r="I46" s="745">
        <v>0</v>
      </c>
      <c r="J46" s="745">
        <v>0</v>
      </c>
      <c r="K46" s="745">
        <v>0</v>
      </c>
      <c r="L46" s="745">
        <v>0</v>
      </c>
      <c r="M46" s="745">
        <v>0</v>
      </c>
      <c r="N46" s="745">
        <v>0</v>
      </c>
      <c r="O46" s="746">
        <v>0</v>
      </c>
      <c r="P46" s="744">
        <f t="shared" si="4"/>
        <v>0</v>
      </c>
      <c r="Q46" s="745">
        <v>0</v>
      </c>
      <c r="R46" s="745">
        <v>0</v>
      </c>
      <c r="S46" s="745">
        <v>0</v>
      </c>
      <c r="T46" s="745">
        <v>0</v>
      </c>
      <c r="U46" s="745">
        <v>0</v>
      </c>
      <c r="V46" s="745">
        <v>0</v>
      </c>
      <c r="W46" s="745">
        <v>0</v>
      </c>
      <c r="X46" s="745">
        <v>0</v>
      </c>
      <c r="Y46" s="745">
        <v>0</v>
      </c>
      <c r="Z46" s="745">
        <v>0</v>
      </c>
      <c r="AA46" s="746">
        <v>0</v>
      </c>
      <c r="AB46" s="744">
        <f t="shared" si="5"/>
        <v>0</v>
      </c>
      <c r="AC46" s="745">
        <v>0</v>
      </c>
      <c r="AD46" s="745">
        <v>0</v>
      </c>
      <c r="AE46" s="745">
        <v>0</v>
      </c>
      <c r="AF46" s="745">
        <v>0</v>
      </c>
      <c r="AG46" s="745">
        <v>0</v>
      </c>
      <c r="AH46" s="745">
        <v>0</v>
      </c>
      <c r="AI46" s="745">
        <v>0</v>
      </c>
      <c r="AJ46" s="745">
        <v>0</v>
      </c>
      <c r="AK46" s="745">
        <v>0</v>
      </c>
      <c r="AL46" s="745">
        <v>0</v>
      </c>
      <c r="AM46" s="746">
        <v>0</v>
      </c>
      <c r="AN46" s="744">
        <f t="shared" si="6"/>
        <v>1.51</v>
      </c>
      <c r="AO46" s="745">
        <v>0</v>
      </c>
      <c r="AP46" s="745">
        <v>0</v>
      </c>
      <c r="AQ46" s="745">
        <v>0</v>
      </c>
      <c r="AR46" s="745">
        <v>1.51</v>
      </c>
      <c r="AS46" s="745">
        <v>0</v>
      </c>
      <c r="AT46" s="745">
        <v>0</v>
      </c>
      <c r="AU46" s="745">
        <v>0</v>
      </c>
      <c r="AV46" s="745">
        <v>0</v>
      </c>
      <c r="AW46" s="745">
        <v>0</v>
      </c>
      <c r="AX46" s="745">
        <v>0</v>
      </c>
      <c r="AY46" s="745">
        <v>0</v>
      </c>
      <c r="AZ46" s="747">
        <v>0</v>
      </c>
      <c r="BA46" s="748">
        <f t="shared" si="7"/>
        <v>1.51</v>
      </c>
      <c r="BB46" s="751">
        <f t="shared" si="8"/>
        <v>0</v>
      </c>
      <c r="BC46" s="751">
        <f t="shared" si="9"/>
        <v>0</v>
      </c>
      <c r="BD46" s="751">
        <f t="shared" si="10"/>
        <v>0</v>
      </c>
      <c r="BE46" s="751">
        <f t="shared" si="11"/>
        <v>1.51</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555"/>
      <c r="B47" s="513" t="s">
        <v>1265</v>
      </c>
      <c r="C47" s="1076" t="s">
        <v>1227</v>
      </c>
      <c r="D47" s="744">
        <f t="shared" si="3"/>
        <v>0</v>
      </c>
      <c r="E47" s="745">
        <v>0</v>
      </c>
      <c r="F47" s="745">
        <v>0</v>
      </c>
      <c r="G47" s="745">
        <v>0</v>
      </c>
      <c r="H47" s="745">
        <v>0</v>
      </c>
      <c r="I47" s="745">
        <v>0</v>
      </c>
      <c r="J47" s="745">
        <v>0</v>
      </c>
      <c r="K47" s="745">
        <v>0</v>
      </c>
      <c r="L47" s="745">
        <v>0</v>
      </c>
      <c r="M47" s="745">
        <v>0</v>
      </c>
      <c r="N47" s="745">
        <v>0</v>
      </c>
      <c r="O47" s="746">
        <v>0</v>
      </c>
      <c r="P47" s="744">
        <f t="shared" si="4"/>
        <v>0</v>
      </c>
      <c r="Q47" s="745">
        <v>0</v>
      </c>
      <c r="R47" s="745">
        <v>0</v>
      </c>
      <c r="S47" s="745">
        <v>0</v>
      </c>
      <c r="T47" s="745">
        <v>0</v>
      </c>
      <c r="U47" s="745">
        <v>0</v>
      </c>
      <c r="V47" s="745">
        <v>0</v>
      </c>
      <c r="W47" s="745">
        <v>0</v>
      </c>
      <c r="X47" s="745">
        <v>0</v>
      </c>
      <c r="Y47" s="745">
        <v>0</v>
      </c>
      <c r="Z47" s="745">
        <v>0</v>
      </c>
      <c r="AA47" s="746">
        <v>0</v>
      </c>
      <c r="AB47" s="744">
        <f t="shared" si="5"/>
        <v>0</v>
      </c>
      <c r="AC47" s="745">
        <v>0</v>
      </c>
      <c r="AD47" s="745">
        <v>0</v>
      </c>
      <c r="AE47" s="745">
        <v>0</v>
      </c>
      <c r="AF47" s="745">
        <v>0</v>
      </c>
      <c r="AG47" s="745">
        <v>0</v>
      </c>
      <c r="AH47" s="745">
        <v>0</v>
      </c>
      <c r="AI47" s="745">
        <v>0</v>
      </c>
      <c r="AJ47" s="745">
        <v>0</v>
      </c>
      <c r="AK47" s="745">
        <v>0</v>
      </c>
      <c r="AL47" s="745">
        <v>0</v>
      </c>
      <c r="AM47" s="746">
        <v>0</v>
      </c>
      <c r="AN47" s="744">
        <f t="shared" si="6"/>
        <v>0</v>
      </c>
      <c r="AO47" s="745">
        <v>0</v>
      </c>
      <c r="AP47" s="745">
        <v>0</v>
      </c>
      <c r="AQ47" s="745">
        <v>0</v>
      </c>
      <c r="AR47" s="745">
        <v>0</v>
      </c>
      <c r="AS47" s="745">
        <v>0</v>
      </c>
      <c r="AT47" s="745">
        <v>0</v>
      </c>
      <c r="AU47" s="745">
        <v>0</v>
      </c>
      <c r="AV47" s="745">
        <v>0</v>
      </c>
      <c r="AW47" s="745">
        <v>0</v>
      </c>
      <c r="AX47" s="745">
        <v>0</v>
      </c>
      <c r="AY47" s="745">
        <v>0</v>
      </c>
      <c r="AZ47" s="747">
        <v>0</v>
      </c>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555"/>
      <c r="B48" s="513" t="s">
        <v>1266</v>
      </c>
      <c r="C48" s="1076" t="s">
        <v>1228</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555"/>
      <c r="B49" s="513" t="s">
        <v>1267</v>
      </c>
      <c r="C49" s="1076" t="s">
        <v>1229</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555"/>
      <c r="B50" s="513" t="s">
        <v>1268</v>
      </c>
      <c r="C50" s="1076" t="s">
        <v>1230</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555"/>
      <c r="B51" s="513" t="s">
        <v>1269</v>
      </c>
      <c r="C51" s="1076" t="s">
        <v>1231</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555"/>
      <c r="B52" s="513" t="s">
        <v>1270</v>
      </c>
      <c r="C52" s="1076" t="s">
        <v>1232</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555"/>
      <c r="B53" s="513" t="s">
        <v>1271</v>
      </c>
      <c r="C53" s="1076" t="s">
        <v>1233</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555"/>
      <c r="B54" s="513" t="s">
        <v>1272</v>
      </c>
      <c r="C54" s="1076" t="s">
        <v>1234</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555"/>
      <c r="B55" s="513" t="s">
        <v>1273</v>
      </c>
      <c r="C55" s="1076" t="s">
        <v>1235</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555"/>
      <c r="B56" s="513" t="s">
        <v>1274</v>
      </c>
      <c r="C56" s="1076" t="s">
        <v>1236</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555"/>
      <c r="B57" s="513" t="s">
        <v>1275</v>
      </c>
      <c r="C57" s="1076" t="s">
        <v>1237</v>
      </c>
      <c r="D57" s="744">
        <f t="shared" si="3"/>
        <v>0</v>
      </c>
      <c r="E57" s="745">
        <v>0</v>
      </c>
      <c r="F57" s="745">
        <v>0</v>
      </c>
      <c r="G57" s="745">
        <v>0</v>
      </c>
      <c r="H57" s="745">
        <v>0</v>
      </c>
      <c r="I57" s="745">
        <v>0</v>
      </c>
      <c r="J57" s="745">
        <v>0</v>
      </c>
      <c r="K57" s="745">
        <v>0</v>
      </c>
      <c r="L57" s="745">
        <v>0</v>
      </c>
      <c r="M57" s="745">
        <v>0</v>
      </c>
      <c r="N57" s="745">
        <v>0</v>
      </c>
      <c r="O57" s="746">
        <v>0</v>
      </c>
      <c r="P57" s="744">
        <f t="shared" si="4"/>
        <v>0</v>
      </c>
      <c r="Q57" s="745">
        <v>0</v>
      </c>
      <c r="R57" s="745">
        <v>0</v>
      </c>
      <c r="S57" s="745">
        <v>0</v>
      </c>
      <c r="T57" s="745">
        <v>0</v>
      </c>
      <c r="U57" s="745">
        <v>0</v>
      </c>
      <c r="V57" s="745">
        <v>0</v>
      </c>
      <c r="W57" s="745">
        <v>0</v>
      </c>
      <c r="X57" s="745">
        <v>0</v>
      </c>
      <c r="Y57" s="745">
        <v>0</v>
      </c>
      <c r="Z57" s="745">
        <v>0</v>
      </c>
      <c r="AA57" s="746">
        <v>0</v>
      </c>
      <c r="AB57" s="744">
        <f t="shared" si="5"/>
        <v>0</v>
      </c>
      <c r="AC57" s="745">
        <v>0</v>
      </c>
      <c r="AD57" s="745">
        <v>0</v>
      </c>
      <c r="AE57" s="745">
        <v>0</v>
      </c>
      <c r="AF57" s="745">
        <v>0</v>
      </c>
      <c r="AG57" s="745">
        <v>0</v>
      </c>
      <c r="AH57" s="745">
        <v>0</v>
      </c>
      <c r="AI57" s="745">
        <v>0</v>
      </c>
      <c r="AJ57" s="745">
        <v>0</v>
      </c>
      <c r="AK57" s="745">
        <v>0</v>
      </c>
      <c r="AL57" s="745">
        <v>0</v>
      </c>
      <c r="AM57" s="746">
        <v>0</v>
      </c>
      <c r="AN57" s="744">
        <f t="shared" si="6"/>
        <v>0</v>
      </c>
      <c r="AO57" s="745">
        <v>0</v>
      </c>
      <c r="AP57" s="745">
        <v>0</v>
      </c>
      <c r="AQ57" s="745">
        <v>0</v>
      </c>
      <c r="AR57" s="745">
        <v>0</v>
      </c>
      <c r="AS57" s="745">
        <v>0</v>
      </c>
      <c r="AT57" s="745">
        <v>0</v>
      </c>
      <c r="AU57" s="745">
        <v>0</v>
      </c>
      <c r="AV57" s="745">
        <v>0</v>
      </c>
      <c r="AW57" s="745">
        <v>0</v>
      </c>
      <c r="AX57" s="745">
        <v>0</v>
      </c>
      <c r="AY57" s="745">
        <v>0</v>
      </c>
      <c r="AZ57" s="747">
        <v>0</v>
      </c>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555"/>
      <c r="B58" s="513" t="s">
        <v>1276</v>
      </c>
      <c r="C58" s="1076" t="s">
        <v>1238</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v>0</v>
      </c>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555"/>
      <c r="B59" s="513" t="s">
        <v>1277</v>
      </c>
      <c r="C59" s="1076" t="s">
        <v>1239</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555"/>
      <c r="B60" s="513" t="s">
        <v>1278</v>
      </c>
      <c r="C60" s="1076" t="s">
        <v>1240</v>
      </c>
      <c r="D60" s="744">
        <f t="shared" si="3"/>
        <v>0</v>
      </c>
      <c r="E60" s="745">
        <v>0</v>
      </c>
      <c r="F60" s="745">
        <v>0</v>
      </c>
      <c r="G60" s="745">
        <v>0</v>
      </c>
      <c r="H60" s="745">
        <v>0</v>
      </c>
      <c r="I60" s="745">
        <v>0</v>
      </c>
      <c r="J60" s="745">
        <v>0</v>
      </c>
      <c r="K60" s="745">
        <v>0</v>
      </c>
      <c r="L60" s="745">
        <v>0</v>
      </c>
      <c r="M60" s="745">
        <v>0</v>
      </c>
      <c r="N60" s="745">
        <v>0</v>
      </c>
      <c r="O60" s="746">
        <v>0</v>
      </c>
      <c r="P60" s="744">
        <f t="shared" si="4"/>
        <v>0</v>
      </c>
      <c r="Q60" s="745">
        <v>0</v>
      </c>
      <c r="R60" s="745">
        <v>0</v>
      </c>
      <c r="S60" s="745">
        <v>0</v>
      </c>
      <c r="T60" s="745">
        <v>0</v>
      </c>
      <c r="U60" s="745">
        <v>0</v>
      </c>
      <c r="V60" s="745">
        <v>0</v>
      </c>
      <c r="W60" s="745">
        <v>0</v>
      </c>
      <c r="X60" s="745">
        <v>0</v>
      </c>
      <c r="Y60" s="745">
        <v>0</v>
      </c>
      <c r="Z60" s="745">
        <v>0</v>
      </c>
      <c r="AA60" s="746">
        <v>0</v>
      </c>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v>0</v>
      </c>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555"/>
      <c r="B61" s="513" t="s">
        <v>1279</v>
      </c>
      <c r="C61" s="1076" t="s">
        <v>1241</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555"/>
      <c r="B62" s="513" t="s">
        <v>1280</v>
      </c>
      <c r="C62" s="1076" t="s">
        <v>1242</v>
      </c>
      <c r="D62" s="744">
        <f t="shared" si="3"/>
        <v>0</v>
      </c>
      <c r="E62" s="745">
        <v>0</v>
      </c>
      <c r="F62" s="745">
        <v>0</v>
      </c>
      <c r="G62" s="745">
        <v>0</v>
      </c>
      <c r="H62" s="745">
        <v>0</v>
      </c>
      <c r="I62" s="745">
        <v>0</v>
      </c>
      <c r="J62" s="745">
        <v>0</v>
      </c>
      <c r="K62" s="745">
        <v>0</v>
      </c>
      <c r="L62" s="745">
        <v>0</v>
      </c>
      <c r="M62" s="745">
        <v>0</v>
      </c>
      <c r="N62" s="745">
        <v>0</v>
      </c>
      <c r="O62" s="746">
        <v>0</v>
      </c>
      <c r="P62" s="744">
        <f t="shared" si="4"/>
        <v>0</v>
      </c>
      <c r="Q62" s="745">
        <v>0</v>
      </c>
      <c r="R62" s="745">
        <v>0</v>
      </c>
      <c r="S62" s="745">
        <v>0</v>
      </c>
      <c r="T62" s="745">
        <v>0</v>
      </c>
      <c r="U62" s="745">
        <v>0</v>
      </c>
      <c r="V62" s="745">
        <v>0</v>
      </c>
      <c r="W62" s="745">
        <v>0</v>
      </c>
      <c r="X62" s="745">
        <v>0</v>
      </c>
      <c r="Y62" s="745">
        <v>0</v>
      </c>
      <c r="Z62" s="745">
        <v>0</v>
      </c>
      <c r="AA62" s="746">
        <v>0</v>
      </c>
      <c r="AB62" s="744">
        <f t="shared" si="5"/>
        <v>0</v>
      </c>
      <c r="AC62" s="745">
        <v>0</v>
      </c>
      <c r="AD62" s="745">
        <v>0</v>
      </c>
      <c r="AE62" s="745">
        <v>0</v>
      </c>
      <c r="AF62" s="745">
        <v>0</v>
      </c>
      <c r="AG62" s="745">
        <v>0</v>
      </c>
      <c r="AH62" s="745">
        <v>0</v>
      </c>
      <c r="AI62" s="745">
        <v>0</v>
      </c>
      <c r="AJ62" s="745">
        <v>0</v>
      </c>
      <c r="AK62" s="745">
        <v>0</v>
      </c>
      <c r="AL62" s="745">
        <v>0</v>
      </c>
      <c r="AM62" s="746">
        <v>0</v>
      </c>
      <c r="AN62" s="744">
        <f t="shared" si="6"/>
        <v>0</v>
      </c>
      <c r="AO62" s="745">
        <v>0</v>
      </c>
      <c r="AP62" s="745">
        <v>0</v>
      </c>
      <c r="AQ62" s="745">
        <v>0</v>
      </c>
      <c r="AR62" s="745">
        <v>0</v>
      </c>
      <c r="AS62" s="745">
        <v>0</v>
      </c>
      <c r="AT62" s="745">
        <v>0</v>
      </c>
      <c r="AU62" s="745">
        <v>0</v>
      </c>
      <c r="AV62" s="745">
        <v>0</v>
      </c>
      <c r="AW62" s="745">
        <v>0</v>
      </c>
      <c r="AX62" s="745">
        <v>0</v>
      </c>
      <c r="AY62" s="745">
        <v>0</v>
      </c>
      <c r="AZ62" s="747">
        <v>0</v>
      </c>
      <c r="BA62" s="748">
        <f t="shared" si="7"/>
        <v>0</v>
      </c>
      <c r="BB62" s="751">
        <f t="shared" si="8"/>
        <v>0</v>
      </c>
      <c r="BC62" s="751">
        <f t="shared" si="9"/>
        <v>0</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555"/>
      <c r="B63" s="513" t="s">
        <v>1281</v>
      </c>
      <c r="C63" s="1076" t="s">
        <v>1243</v>
      </c>
      <c r="D63" s="744">
        <f t="shared" si="3"/>
        <v>0</v>
      </c>
      <c r="E63" s="745">
        <v>0</v>
      </c>
      <c r="F63" s="745">
        <v>0</v>
      </c>
      <c r="G63" s="745">
        <v>0</v>
      </c>
      <c r="H63" s="745">
        <v>0</v>
      </c>
      <c r="I63" s="745">
        <v>0</v>
      </c>
      <c r="J63" s="745">
        <v>0</v>
      </c>
      <c r="K63" s="745">
        <v>0</v>
      </c>
      <c r="L63" s="745">
        <v>0</v>
      </c>
      <c r="M63" s="745">
        <v>0</v>
      </c>
      <c r="N63" s="745">
        <v>0</v>
      </c>
      <c r="O63" s="746">
        <v>0</v>
      </c>
      <c r="P63" s="744">
        <f t="shared" si="4"/>
        <v>0</v>
      </c>
      <c r="Q63" s="745">
        <v>0</v>
      </c>
      <c r="R63" s="745">
        <v>0</v>
      </c>
      <c r="S63" s="745">
        <v>0</v>
      </c>
      <c r="T63" s="745">
        <v>0</v>
      </c>
      <c r="U63" s="745">
        <v>0</v>
      </c>
      <c r="V63" s="745">
        <v>0</v>
      </c>
      <c r="W63" s="745">
        <v>0</v>
      </c>
      <c r="X63" s="745">
        <v>0</v>
      </c>
      <c r="Y63" s="745">
        <v>0</v>
      </c>
      <c r="Z63" s="745">
        <v>0</v>
      </c>
      <c r="AA63" s="746">
        <v>0</v>
      </c>
      <c r="AB63" s="744">
        <f t="shared" si="5"/>
        <v>0</v>
      </c>
      <c r="AC63" s="745">
        <v>0</v>
      </c>
      <c r="AD63" s="745">
        <v>0</v>
      </c>
      <c r="AE63" s="745">
        <v>0</v>
      </c>
      <c r="AF63" s="745">
        <v>0</v>
      </c>
      <c r="AG63" s="745">
        <v>0</v>
      </c>
      <c r="AH63" s="745">
        <v>0</v>
      </c>
      <c r="AI63" s="745">
        <v>0</v>
      </c>
      <c r="AJ63" s="745">
        <v>0</v>
      </c>
      <c r="AK63" s="745">
        <v>0</v>
      </c>
      <c r="AL63" s="745">
        <v>0</v>
      </c>
      <c r="AM63" s="746">
        <v>0</v>
      </c>
      <c r="AN63" s="744">
        <f t="shared" si="6"/>
        <v>0</v>
      </c>
      <c r="AO63" s="745">
        <v>0</v>
      </c>
      <c r="AP63" s="745">
        <v>0</v>
      </c>
      <c r="AQ63" s="745">
        <v>0</v>
      </c>
      <c r="AR63" s="745">
        <v>0</v>
      </c>
      <c r="AS63" s="745">
        <v>0</v>
      </c>
      <c r="AT63" s="745">
        <v>0</v>
      </c>
      <c r="AU63" s="745">
        <v>0</v>
      </c>
      <c r="AV63" s="745">
        <v>0</v>
      </c>
      <c r="AW63" s="745">
        <v>0</v>
      </c>
      <c r="AX63" s="745">
        <v>0</v>
      </c>
      <c r="AY63" s="745">
        <v>0</v>
      </c>
      <c r="AZ63" s="747">
        <v>0</v>
      </c>
      <c r="BA63" s="748">
        <f t="shared" si="7"/>
        <v>0</v>
      </c>
      <c r="BB63" s="751">
        <f t="shared" si="8"/>
        <v>0</v>
      </c>
      <c r="BC63" s="751">
        <f t="shared" si="9"/>
        <v>0</v>
      </c>
      <c r="BD63" s="751">
        <f t="shared" si="10"/>
        <v>0</v>
      </c>
      <c r="BE63" s="751">
        <f t="shared" si="11"/>
        <v>0</v>
      </c>
      <c r="BF63" s="751">
        <f t="shared" si="12"/>
        <v>0</v>
      </c>
      <c r="BG63" s="751">
        <f t="shared" si="13"/>
        <v>0</v>
      </c>
      <c r="BH63" s="751">
        <f t="shared" si="14"/>
        <v>0</v>
      </c>
      <c r="BI63" s="751">
        <f t="shared" si="15"/>
        <v>0</v>
      </c>
      <c r="BJ63" s="751">
        <f t="shared" si="2"/>
        <v>0</v>
      </c>
      <c r="BK63" s="751">
        <f t="shared" si="16"/>
        <v>0</v>
      </c>
      <c r="BL63" s="752">
        <f t="shared" si="17"/>
        <v>0</v>
      </c>
    </row>
    <row r="64" spans="1:64" ht="18" customHeight="1" x14ac:dyDescent="0.25">
      <c r="A64" s="1555"/>
      <c r="B64" s="513" t="s">
        <v>1282</v>
      </c>
      <c r="C64" s="1076" t="s">
        <v>1244</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555"/>
      <c r="B65" s="513" t="s">
        <v>1283</v>
      </c>
      <c r="C65" s="1076" t="s">
        <v>1245</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555"/>
      <c r="B66" s="513" t="s">
        <v>1284</v>
      </c>
      <c r="C66" s="1076" t="s">
        <v>1246</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555"/>
      <c r="B67" s="513" t="s">
        <v>1285</v>
      </c>
      <c r="C67" s="1076" t="s">
        <v>1247</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555"/>
      <c r="B68" s="513" t="s">
        <v>1286</v>
      </c>
      <c r="C68" s="1076" t="s">
        <v>1248</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555"/>
      <c r="B69" s="513" t="s">
        <v>1287</v>
      </c>
      <c r="C69" s="1076" t="s">
        <v>1249</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555"/>
      <c r="B70" s="513" t="s">
        <v>1288</v>
      </c>
      <c r="C70" s="1076" t="s">
        <v>1250</v>
      </c>
      <c r="D70" s="744">
        <f t="shared" si="3"/>
        <v>0</v>
      </c>
      <c r="E70" s="745"/>
      <c r="F70" s="745"/>
      <c r="G70" s="745"/>
      <c r="H70" s="745"/>
      <c r="I70" s="745"/>
      <c r="J70" s="745">
        <v>0</v>
      </c>
      <c r="K70" s="745"/>
      <c r="L70" s="745"/>
      <c r="M70" s="745">
        <v>0</v>
      </c>
      <c r="N70" s="745"/>
      <c r="O70" s="746"/>
      <c r="P70" s="744">
        <f t="shared" si="4"/>
        <v>0</v>
      </c>
      <c r="Q70" s="745"/>
      <c r="R70" s="745"/>
      <c r="S70" s="745"/>
      <c r="T70" s="745"/>
      <c r="U70" s="745"/>
      <c r="V70" s="745">
        <v>0</v>
      </c>
      <c r="W70" s="745"/>
      <c r="X70" s="745"/>
      <c r="Y70" s="745">
        <v>0</v>
      </c>
      <c r="Z70" s="745"/>
      <c r="AA70" s="746"/>
      <c r="AB70" s="744">
        <f t="shared" si="5"/>
        <v>0</v>
      </c>
      <c r="AC70" s="745"/>
      <c r="AD70" s="745"/>
      <c r="AE70" s="745"/>
      <c r="AF70" s="745"/>
      <c r="AG70" s="745"/>
      <c r="AH70" s="745">
        <v>0</v>
      </c>
      <c r="AI70" s="745"/>
      <c r="AJ70" s="745"/>
      <c r="AK70" s="745">
        <v>0</v>
      </c>
      <c r="AL70" s="745"/>
      <c r="AM70" s="746"/>
      <c r="AN70" s="744">
        <f t="shared" si="6"/>
        <v>0</v>
      </c>
      <c r="AO70" s="745"/>
      <c r="AP70" s="745"/>
      <c r="AQ70" s="745"/>
      <c r="AR70" s="745"/>
      <c r="AS70" s="745"/>
      <c r="AT70" s="745">
        <v>0</v>
      </c>
      <c r="AU70" s="745"/>
      <c r="AV70" s="745"/>
      <c r="AW70" s="745">
        <v>0</v>
      </c>
      <c r="AX70" s="745"/>
      <c r="AY70" s="745"/>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555"/>
      <c r="B71" s="513" t="s">
        <v>1289</v>
      </c>
      <c r="C71" s="1076" t="s">
        <v>1251</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555"/>
      <c r="B72" s="513" t="s">
        <v>1290</v>
      </c>
      <c r="C72" s="1076" t="s">
        <v>1252</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555"/>
      <c r="B73" s="513" t="s">
        <v>1291</v>
      </c>
      <c r="C73" s="1076" t="s">
        <v>1253</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555"/>
      <c r="B74" s="513" t="s">
        <v>1292</v>
      </c>
      <c r="C74" s="1077" t="s">
        <v>964</v>
      </c>
      <c r="D74" s="744">
        <v>0</v>
      </c>
      <c r="E74" s="745">
        <v>0</v>
      </c>
      <c r="F74" s="745">
        <v>0</v>
      </c>
      <c r="G74" s="745">
        <v>0</v>
      </c>
      <c r="H74" s="745">
        <v>0</v>
      </c>
      <c r="I74" s="745">
        <v>0</v>
      </c>
      <c r="J74" s="745">
        <v>0</v>
      </c>
      <c r="K74" s="745">
        <v>0</v>
      </c>
      <c r="L74" s="745">
        <v>0</v>
      </c>
      <c r="M74" s="745">
        <v>0</v>
      </c>
      <c r="N74" s="745">
        <v>0</v>
      </c>
      <c r="O74" s="746">
        <v>0</v>
      </c>
      <c r="P74" s="744">
        <v>0</v>
      </c>
      <c r="Q74" s="745">
        <v>0</v>
      </c>
      <c r="R74" s="745">
        <v>0</v>
      </c>
      <c r="S74" s="745">
        <v>0</v>
      </c>
      <c r="T74" s="745">
        <v>0</v>
      </c>
      <c r="U74" s="745">
        <v>0</v>
      </c>
      <c r="V74" s="745">
        <v>0</v>
      </c>
      <c r="W74" s="745">
        <v>0</v>
      </c>
      <c r="X74" s="745">
        <v>0</v>
      </c>
      <c r="Y74" s="745">
        <v>0</v>
      </c>
      <c r="Z74" s="745">
        <v>0</v>
      </c>
      <c r="AA74" s="746">
        <v>0</v>
      </c>
      <c r="AB74" s="744">
        <v>0</v>
      </c>
      <c r="AC74" s="745">
        <v>0</v>
      </c>
      <c r="AD74" s="745">
        <v>0</v>
      </c>
      <c r="AE74" s="745">
        <v>0</v>
      </c>
      <c r="AF74" s="745">
        <v>0</v>
      </c>
      <c r="AG74" s="745">
        <v>0</v>
      </c>
      <c r="AH74" s="745">
        <v>0</v>
      </c>
      <c r="AI74" s="745">
        <v>0</v>
      </c>
      <c r="AJ74" s="745">
        <v>0</v>
      </c>
      <c r="AK74" s="745">
        <v>0</v>
      </c>
      <c r="AL74" s="745">
        <v>0</v>
      </c>
      <c r="AM74" s="746">
        <v>0</v>
      </c>
      <c r="AN74" s="744">
        <v>96.1</v>
      </c>
      <c r="AO74" s="745">
        <v>96.1</v>
      </c>
      <c r="AP74" s="745">
        <v>0</v>
      </c>
      <c r="AQ74" s="745">
        <v>0</v>
      </c>
      <c r="AR74" s="745">
        <v>0</v>
      </c>
      <c r="AS74" s="745">
        <v>0</v>
      </c>
      <c r="AT74" s="745">
        <v>0</v>
      </c>
      <c r="AU74" s="745">
        <v>0</v>
      </c>
      <c r="AV74" s="745">
        <v>0</v>
      </c>
      <c r="AW74" s="745">
        <v>0</v>
      </c>
      <c r="AX74" s="745">
        <v>0</v>
      </c>
      <c r="AY74" s="745">
        <v>0</v>
      </c>
      <c r="AZ74" s="747">
        <v>-1395.1999999999998</v>
      </c>
      <c r="BA74" s="748">
        <v>-1299.0999999999999</v>
      </c>
      <c r="BB74" s="751">
        <v>96.1</v>
      </c>
      <c r="BC74" s="751">
        <v>0</v>
      </c>
      <c r="BD74" s="751">
        <v>0</v>
      </c>
      <c r="BE74" s="751">
        <v>0</v>
      </c>
      <c r="BF74" s="751">
        <v>0</v>
      </c>
      <c r="BG74" s="751">
        <v>0</v>
      </c>
      <c r="BH74" s="751">
        <v>0</v>
      </c>
      <c r="BI74" s="751">
        <v>0</v>
      </c>
      <c r="BJ74" s="751">
        <v>0</v>
      </c>
      <c r="BK74" s="751">
        <v>0</v>
      </c>
      <c r="BL74" s="752">
        <v>0</v>
      </c>
    </row>
    <row r="75" spans="1:64" x14ac:dyDescent="0.25">
      <c r="A75" s="1555"/>
      <c r="B75" s="513" t="s">
        <v>1293</v>
      </c>
      <c r="C75" s="229" t="s">
        <v>165</v>
      </c>
      <c r="D75" s="744">
        <v>1.6592680603299477</v>
      </c>
      <c r="E75" s="1121">
        <v>0.36651624939584432</v>
      </c>
      <c r="F75" s="1121">
        <v>0.63818431536526266</v>
      </c>
      <c r="G75" s="1121">
        <v>0.25464964587322053</v>
      </c>
      <c r="H75" s="1121">
        <v>0.1044840858516376</v>
      </c>
      <c r="I75" s="1121">
        <v>0.23204283158654368</v>
      </c>
      <c r="J75" s="1121">
        <v>1.2876484309859623E-2</v>
      </c>
      <c r="K75" s="1121">
        <v>0</v>
      </c>
      <c r="L75" s="1121">
        <v>0</v>
      </c>
      <c r="M75" s="1121">
        <v>5.0514447947579297E-2</v>
      </c>
      <c r="N75" s="1121">
        <v>0</v>
      </c>
      <c r="O75" s="1121">
        <v>0</v>
      </c>
      <c r="P75" s="744">
        <v>10.235867835782619</v>
      </c>
      <c r="Q75" s="1121">
        <v>2.2610041006494095</v>
      </c>
      <c r="R75" s="1121">
        <v>3.9368987224699987</v>
      </c>
      <c r="S75" s="1121">
        <v>1.5709095967705269</v>
      </c>
      <c r="T75" s="1121">
        <v>0.64455245013711571</v>
      </c>
      <c r="U75" s="1121">
        <v>1.4314502961554758</v>
      </c>
      <c r="V75" s="1121">
        <v>7.9433814665873015E-2</v>
      </c>
      <c r="W75" s="1121">
        <v>0</v>
      </c>
      <c r="X75" s="1121">
        <v>0</v>
      </c>
      <c r="Y75" s="1121">
        <v>0.31161885493421987</v>
      </c>
      <c r="Z75" s="1121">
        <v>0</v>
      </c>
      <c r="AA75" s="1121">
        <v>0</v>
      </c>
      <c r="AB75" s="744">
        <v>53.409687386863787</v>
      </c>
      <c r="AC75" s="1121">
        <v>8.7653677636847114</v>
      </c>
      <c r="AD75" s="1121">
        <v>25.24670626734747</v>
      </c>
      <c r="AE75" s="1121">
        <v>7.3883240385535895</v>
      </c>
      <c r="AF75" s="1121">
        <v>5.0051076385147031</v>
      </c>
      <c r="AG75" s="1121">
        <v>5.0049783614173364</v>
      </c>
      <c r="AH75" s="1121">
        <v>0.27773547194428633</v>
      </c>
      <c r="AI75" s="1121">
        <v>0</v>
      </c>
      <c r="AJ75" s="1121">
        <v>0</v>
      </c>
      <c r="AK75" s="1121">
        <v>1.7214678454016803</v>
      </c>
      <c r="AL75" s="1121">
        <v>0</v>
      </c>
      <c r="AM75" s="1121">
        <v>0</v>
      </c>
      <c r="AN75" s="744">
        <v>181.65127885804344</v>
      </c>
      <c r="AO75" s="1121">
        <v>45.964194628721927</v>
      </c>
      <c r="AP75" s="1121">
        <v>70.658013126630266</v>
      </c>
      <c r="AQ75" s="1121">
        <v>30.716051108274794</v>
      </c>
      <c r="AR75" s="1121">
        <v>10.749637086225022</v>
      </c>
      <c r="AS75" s="1121">
        <v>16.779426801631796</v>
      </c>
      <c r="AT75" s="1121">
        <v>0.93112131265760401</v>
      </c>
      <c r="AU75" s="1121">
        <v>0</v>
      </c>
      <c r="AV75" s="1121">
        <v>0</v>
      </c>
      <c r="AW75" s="1121">
        <v>5.8528347939020602</v>
      </c>
      <c r="AX75" s="1121">
        <v>0</v>
      </c>
      <c r="AY75" s="1121">
        <v>0</v>
      </c>
      <c r="AZ75" s="747">
        <v>-34799.50284812157</v>
      </c>
      <c r="BA75" s="748">
        <v>-34552.546745980551</v>
      </c>
      <c r="BB75" s="751">
        <v>57.357082742451894</v>
      </c>
      <c r="BC75" s="751">
        <v>100.479802431813</v>
      </c>
      <c r="BD75" s="751">
        <v>39.92993438947213</v>
      </c>
      <c r="BE75" s="751">
        <v>16.503781260728477</v>
      </c>
      <c r="BF75" s="751">
        <v>23.447898290791152</v>
      </c>
      <c r="BG75" s="751">
        <v>1.301167083577623</v>
      </c>
      <c r="BH75" s="751">
        <v>0</v>
      </c>
      <c r="BI75" s="751">
        <v>0</v>
      </c>
      <c r="BJ75" s="751">
        <v>7.9364359421855397</v>
      </c>
      <c r="BK75" s="751">
        <v>0</v>
      </c>
      <c r="BL75" s="752">
        <v>0</v>
      </c>
    </row>
    <row r="76" spans="1:64" x14ac:dyDescent="0.25">
      <c r="A76" s="1555"/>
      <c r="B76" s="513" t="s">
        <v>1401</v>
      </c>
      <c r="C76" s="230" t="s">
        <v>928</v>
      </c>
      <c r="D76" s="744">
        <f>SUM(E76:O76)</f>
        <v>0</v>
      </c>
      <c r="E76" s="1121">
        <f>'MMA Rev-Exp Summary'!E76</f>
        <v>0</v>
      </c>
      <c r="F76" s="1121">
        <f>'MMA Rev-Exp Summary'!F76</f>
        <v>0</v>
      </c>
      <c r="G76" s="1121">
        <f>'MMA Rev-Exp Summary'!G76</f>
        <v>0</v>
      </c>
      <c r="H76" s="1121">
        <f>'MMA Rev-Exp Summary'!H76</f>
        <v>0</v>
      </c>
      <c r="I76" s="1121">
        <f>'MMA Rev-Exp Summary'!I76</f>
        <v>0</v>
      </c>
      <c r="J76" s="1121">
        <f>'MMA Rev-Exp Summary'!J76</f>
        <v>0</v>
      </c>
      <c r="K76" s="1121">
        <f>'MMA Rev-Exp Summary'!K76</f>
        <v>0</v>
      </c>
      <c r="L76" s="1121">
        <f>'MMA Rev-Exp Summary'!L76</f>
        <v>0</v>
      </c>
      <c r="M76" s="1121">
        <f>'MMA Rev-Exp Summary'!M76</f>
        <v>0</v>
      </c>
      <c r="N76" s="1121">
        <f>'MMA Rev-Exp Summary'!N76</f>
        <v>0</v>
      </c>
      <c r="O76" s="1121">
        <f>'MMA Rev-Exp Summary'!O76</f>
        <v>0</v>
      </c>
      <c r="P76" s="744">
        <f>SUM(Q76:AA76)</f>
        <v>0</v>
      </c>
      <c r="Q76" s="1121">
        <f>'MMA Rev-Exp Summary'!Q76</f>
        <v>0</v>
      </c>
      <c r="R76" s="1121">
        <f>'MMA Rev-Exp Summary'!R76</f>
        <v>0</v>
      </c>
      <c r="S76" s="1121">
        <f>'MMA Rev-Exp Summary'!S76</f>
        <v>0</v>
      </c>
      <c r="T76" s="1121">
        <f>'MMA Rev-Exp Summary'!T76</f>
        <v>0</v>
      </c>
      <c r="U76" s="1121">
        <f>'MMA Rev-Exp Summary'!U76</f>
        <v>0</v>
      </c>
      <c r="V76" s="1121">
        <f>'MMA Rev-Exp Summary'!V76</f>
        <v>0</v>
      </c>
      <c r="W76" s="1121">
        <f>'MMA Rev-Exp Summary'!W76</f>
        <v>0</v>
      </c>
      <c r="X76" s="1121">
        <f>'MMA Rev-Exp Summary'!X76</f>
        <v>0</v>
      </c>
      <c r="Y76" s="1121">
        <f>'MMA Rev-Exp Summary'!Y76</f>
        <v>0</v>
      </c>
      <c r="Z76" s="1121">
        <f>'MMA Rev-Exp Summary'!Z76</f>
        <v>0</v>
      </c>
      <c r="AA76" s="1121">
        <f>'MMA Rev-Exp Summary'!AA76</f>
        <v>0</v>
      </c>
      <c r="AB76" s="744">
        <f>SUM(AC76:AM76)</f>
        <v>0</v>
      </c>
      <c r="AC76" s="1121">
        <f>'MMA Rev-Exp Summary'!AC76</f>
        <v>0</v>
      </c>
      <c r="AD76" s="1121">
        <f>'MMA Rev-Exp Summary'!AD76</f>
        <v>0</v>
      </c>
      <c r="AE76" s="1121">
        <f>'MMA Rev-Exp Summary'!AE76</f>
        <v>0</v>
      </c>
      <c r="AF76" s="1121">
        <f>'MMA Rev-Exp Summary'!AF76</f>
        <v>0</v>
      </c>
      <c r="AG76" s="1121">
        <f>'MMA Rev-Exp Summary'!AG76</f>
        <v>0</v>
      </c>
      <c r="AH76" s="1121">
        <f>'MMA Rev-Exp Summary'!AH76</f>
        <v>0</v>
      </c>
      <c r="AI76" s="1121">
        <f>'MMA Rev-Exp Summary'!AI76</f>
        <v>0</v>
      </c>
      <c r="AJ76" s="1121">
        <f>'MMA Rev-Exp Summary'!AJ76</f>
        <v>0</v>
      </c>
      <c r="AK76" s="1121">
        <f>'MMA Rev-Exp Summary'!AK76</f>
        <v>0</v>
      </c>
      <c r="AL76" s="1121">
        <f>'MMA Rev-Exp Summary'!AL76</f>
        <v>0</v>
      </c>
      <c r="AM76" s="1121">
        <f>'MMA Rev-Exp Summary'!AM76</f>
        <v>0</v>
      </c>
      <c r="AN76" s="744">
        <f>SUM(AO76:AY76)</f>
        <v>0</v>
      </c>
      <c r="AO76" s="1121">
        <f>'MMA Rev-Exp Summary'!AO76</f>
        <v>0</v>
      </c>
      <c r="AP76" s="1121">
        <f>'MMA Rev-Exp Summary'!AP76</f>
        <v>0</v>
      </c>
      <c r="AQ76" s="1121">
        <f>'MMA Rev-Exp Summary'!AQ76</f>
        <v>0</v>
      </c>
      <c r="AR76" s="1121">
        <f>'MMA Rev-Exp Summary'!AR76</f>
        <v>0</v>
      </c>
      <c r="AS76" s="1121">
        <f>'MMA Rev-Exp Summary'!AS76</f>
        <v>0</v>
      </c>
      <c r="AT76" s="1121">
        <f>'MMA Rev-Exp Summary'!AT76</f>
        <v>0</v>
      </c>
      <c r="AU76" s="1121">
        <f>'MMA Rev-Exp Summary'!AU76</f>
        <v>0</v>
      </c>
      <c r="AV76" s="1121">
        <f>'MMA Rev-Exp Summary'!AV76</f>
        <v>0</v>
      </c>
      <c r="AW76" s="1121">
        <f>'MMA Rev-Exp Summary'!AW76</f>
        <v>0</v>
      </c>
      <c r="AX76" s="1121">
        <f>'MMA Rev-Exp Summary'!AX76</f>
        <v>0</v>
      </c>
      <c r="AY76" s="1121">
        <f>'MMA Rev-Exp Summary'!AY76</f>
        <v>0</v>
      </c>
      <c r="AZ76" s="747">
        <v>0</v>
      </c>
      <c r="BA76" s="744">
        <f t="shared" si="18"/>
        <v>0</v>
      </c>
      <c r="BB76" s="751">
        <f t="shared" ref="BB76:BI76" si="22">E76+Q76+AC76+AO76</f>
        <v>0</v>
      </c>
      <c r="BC76" s="751">
        <f t="shared" si="22"/>
        <v>0</v>
      </c>
      <c r="BD76" s="751">
        <f t="shared" si="22"/>
        <v>0</v>
      </c>
      <c r="BE76" s="751">
        <f t="shared" si="22"/>
        <v>0</v>
      </c>
      <c r="BF76" s="751">
        <f t="shared" si="22"/>
        <v>0</v>
      </c>
      <c r="BG76" s="751">
        <f t="shared" si="22"/>
        <v>0</v>
      </c>
      <c r="BH76" s="751">
        <f t="shared" si="22"/>
        <v>0</v>
      </c>
      <c r="BI76" s="751">
        <f t="shared" si="22"/>
        <v>0</v>
      </c>
      <c r="BJ76" s="751">
        <f>M76+Y76+AK76+AW76</f>
        <v>0</v>
      </c>
      <c r="BK76" s="751">
        <f t="shared" si="20"/>
        <v>0</v>
      </c>
      <c r="BL76" s="752">
        <f t="shared" si="21"/>
        <v>0</v>
      </c>
    </row>
    <row r="77" spans="1:64" x14ac:dyDescent="0.25">
      <c r="A77" s="1555"/>
      <c r="B77" s="513" t="s">
        <v>1402</v>
      </c>
      <c r="C77" s="1358" t="s">
        <v>1664</v>
      </c>
      <c r="D77" s="744">
        <f t="shared" ref="D77:D87" si="23">SUM(E77:O77)</f>
        <v>0</v>
      </c>
      <c r="E77" s="1121">
        <v>0</v>
      </c>
      <c r="F77" s="1121">
        <v>0</v>
      </c>
      <c r="G77" s="1121">
        <v>0</v>
      </c>
      <c r="H77" s="1121">
        <v>0</v>
      </c>
      <c r="I77" s="1121">
        <v>0</v>
      </c>
      <c r="J77" s="1121">
        <v>0</v>
      </c>
      <c r="K77" s="1121">
        <v>0</v>
      </c>
      <c r="L77" s="1121">
        <v>0</v>
      </c>
      <c r="M77" s="1121">
        <v>0</v>
      </c>
      <c r="N77" s="1121">
        <v>0</v>
      </c>
      <c r="O77" s="1121">
        <v>0</v>
      </c>
      <c r="P77" s="744">
        <f t="shared" ref="P77:P87" si="24">SUM(Q77:AA77)</f>
        <v>0</v>
      </c>
      <c r="Q77" s="1121">
        <v>0</v>
      </c>
      <c r="R77" s="1121">
        <v>0</v>
      </c>
      <c r="S77" s="1121">
        <v>0</v>
      </c>
      <c r="T77" s="1121">
        <v>0</v>
      </c>
      <c r="U77" s="1121">
        <v>0</v>
      </c>
      <c r="V77" s="1121">
        <v>0</v>
      </c>
      <c r="W77" s="1121">
        <v>0</v>
      </c>
      <c r="X77" s="1121">
        <v>0</v>
      </c>
      <c r="Y77" s="1121">
        <v>0</v>
      </c>
      <c r="Z77" s="1121">
        <v>0</v>
      </c>
      <c r="AA77" s="1121">
        <v>0</v>
      </c>
      <c r="AB77" s="744">
        <f t="shared" ref="AB77:AB87" si="25">SUM(AC77:AM77)</f>
        <v>0</v>
      </c>
      <c r="AC77" s="1121">
        <v>0</v>
      </c>
      <c r="AD77" s="1121">
        <v>0</v>
      </c>
      <c r="AE77" s="1121">
        <v>0</v>
      </c>
      <c r="AF77" s="1121">
        <v>0</v>
      </c>
      <c r="AG77" s="1121">
        <v>0</v>
      </c>
      <c r="AH77" s="1121">
        <v>0</v>
      </c>
      <c r="AI77" s="1121">
        <v>0</v>
      </c>
      <c r="AJ77" s="1121">
        <v>0</v>
      </c>
      <c r="AK77" s="1121">
        <v>0</v>
      </c>
      <c r="AL77" s="1121">
        <v>0</v>
      </c>
      <c r="AM77" s="1121">
        <v>0</v>
      </c>
      <c r="AN77" s="744">
        <f t="shared" ref="AN77:AN87" si="26">SUM(AO77:AY77)</f>
        <v>0</v>
      </c>
      <c r="AO77" s="1121">
        <v>0</v>
      </c>
      <c r="AP77" s="1121">
        <v>0</v>
      </c>
      <c r="AQ77" s="1121">
        <v>0</v>
      </c>
      <c r="AR77" s="1121">
        <v>0</v>
      </c>
      <c r="AS77" s="1121">
        <v>0</v>
      </c>
      <c r="AT77" s="1121">
        <v>0</v>
      </c>
      <c r="AU77" s="1121">
        <v>0</v>
      </c>
      <c r="AV77" s="1121">
        <v>0</v>
      </c>
      <c r="AW77" s="1121">
        <v>0</v>
      </c>
      <c r="AX77" s="1121">
        <v>0</v>
      </c>
      <c r="AY77" s="1121">
        <v>0</v>
      </c>
      <c r="AZ77" s="747">
        <v>0</v>
      </c>
      <c r="BA77" s="744">
        <f t="shared" si="18"/>
        <v>0</v>
      </c>
      <c r="BB77" s="751">
        <f t="shared" ref="BB77:BB87" si="27">E77+Q77+AC77+AO77</f>
        <v>0</v>
      </c>
      <c r="BC77" s="751">
        <f t="shared" ref="BC77:BC87" si="28">F77+R77+AD77+AP77</f>
        <v>0</v>
      </c>
      <c r="BD77" s="751">
        <f t="shared" ref="BD77:BD87" si="29">G77+S77+AE77+AQ77</f>
        <v>0</v>
      </c>
      <c r="BE77" s="751">
        <f t="shared" ref="BE77:BE87" si="30">H77+T77+AF77+AR77</f>
        <v>0</v>
      </c>
      <c r="BF77" s="751">
        <f t="shared" ref="BF77:BF87" si="31">I77+U77+AG77+AS77</f>
        <v>0</v>
      </c>
      <c r="BG77" s="751">
        <f t="shared" ref="BG77:BG87" si="32">J77+V77+AH77+AT77</f>
        <v>0</v>
      </c>
      <c r="BH77" s="751">
        <f t="shared" ref="BH77:BH87" si="33">K77+W77+AI77+AU77</f>
        <v>0</v>
      </c>
      <c r="BI77" s="751">
        <f t="shared" ref="BI77:BI87" si="34">L77+X77+AJ77+AV77</f>
        <v>0</v>
      </c>
      <c r="BJ77" s="751">
        <f t="shared" ref="BJ77:BJ87" si="35">M77+Y77+AK77+AW77</f>
        <v>0</v>
      </c>
      <c r="BK77" s="751">
        <f t="shared" ref="BK77:BK87" si="36">N77+Z77+AL77+AX77</f>
        <v>0</v>
      </c>
      <c r="BL77" s="752">
        <f t="shared" ref="BL77:BL87" si="37">O77+AA77+AM77+AY77</f>
        <v>0</v>
      </c>
    </row>
    <row r="78" spans="1:64" x14ac:dyDescent="0.25">
      <c r="A78" s="1555"/>
      <c r="B78" s="513" t="s">
        <v>1663</v>
      </c>
      <c r="C78" s="1358" t="s">
        <v>1666</v>
      </c>
      <c r="D78" s="744">
        <f t="shared" si="23"/>
        <v>0</v>
      </c>
      <c r="E78" s="1121">
        <v>0</v>
      </c>
      <c r="F78" s="1121">
        <v>0</v>
      </c>
      <c r="G78" s="1121">
        <v>0</v>
      </c>
      <c r="H78" s="1121">
        <v>0</v>
      </c>
      <c r="I78" s="1121">
        <v>0</v>
      </c>
      <c r="J78" s="1121">
        <v>0</v>
      </c>
      <c r="K78" s="1121">
        <v>0</v>
      </c>
      <c r="L78" s="1121">
        <v>0</v>
      </c>
      <c r="M78" s="1121">
        <v>0</v>
      </c>
      <c r="N78" s="1121">
        <v>0</v>
      </c>
      <c r="O78" s="1121">
        <v>0</v>
      </c>
      <c r="P78" s="744">
        <f t="shared" si="24"/>
        <v>0</v>
      </c>
      <c r="Q78" s="1121">
        <v>0</v>
      </c>
      <c r="R78" s="1121">
        <v>0</v>
      </c>
      <c r="S78" s="1121">
        <v>0</v>
      </c>
      <c r="T78" s="1121">
        <v>0</v>
      </c>
      <c r="U78" s="1121">
        <v>0</v>
      </c>
      <c r="V78" s="1121">
        <v>0</v>
      </c>
      <c r="W78" s="1121">
        <v>0</v>
      </c>
      <c r="X78" s="1121">
        <v>0</v>
      </c>
      <c r="Y78" s="1121">
        <v>0</v>
      </c>
      <c r="Z78" s="1121">
        <v>0</v>
      </c>
      <c r="AA78" s="1121">
        <v>0</v>
      </c>
      <c r="AB78" s="744">
        <f t="shared" si="25"/>
        <v>0</v>
      </c>
      <c r="AC78" s="1121">
        <v>0</v>
      </c>
      <c r="AD78" s="1121">
        <v>0</v>
      </c>
      <c r="AE78" s="1121">
        <v>0</v>
      </c>
      <c r="AF78" s="1121">
        <v>0</v>
      </c>
      <c r="AG78" s="1121">
        <v>0</v>
      </c>
      <c r="AH78" s="1121">
        <v>0</v>
      </c>
      <c r="AI78" s="1121">
        <v>0</v>
      </c>
      <c r="AJ78" s="1121">
        <v>0</v>
      </c>
      <c r="AK78" s="1121">
        <v>0</v>
      </c>
      <c r="AL78" s="1121">
        <v>0</v>
      </c>
      <c r="AM78" s="1121">
        <v>0</v>
      </c>
      <c r="AN78" s="744">
        <f t="shared" si="26"/>
        <v>0</v>
      </c>
      <c r="AO78" s="1121">
        <v>0</v>
      </c>
      <c r="AP78" s="1121">
        <v>0</v>
      </c>
      <c r="AQ78" s="1121">
        <v>0</v>
      </c>
      <c r="AR78" s="1121">
        <v>0</v>
      </c>
      <c r="AS78" s="1121">
        <v>0</v>
      </c>
      <c r="AT78" s="1121">
        <v>0</v>
      </c>
      <c r="AU78" s="1121">
        <v>0</v>
      </c>
      <c r="AV78" s="1121">
        <v>0</v>
      </c>
      <c r="AW78" s="1121">
        <v>0</v>
      </c>
      <c r="AX78" s="1121">
        <v>0</v>
      </c>
      <c r="AY78" s="1121">
        <v>0</v>
      </c>
      <c r="AZ78" s="747">
        <v>0</v>
      </c>
      <c r="BA78" s="744">
        <f t="shared" si="18"/>
        <v>0</v>
      </c>
      <c r="BB78" s="751">
        <f t="shared" si="27"/>
        <v>0</v>
      </c>
      <c r="BC78" s="751">
        <f t="shared" si="28"/>
        <v>0</v>
      </c>
      <c r="BD78" s="751">
        <f t="shared" si="29"/>
        <v>0</v>
      </c>
      <c r="BE78" s="751">
        <f t="shared" si="30"/>
        <v>0</v>
      </c>
      <c r="BF78" s="751">
        <f t="shared" si="31"/>
        <v>0</v>
      </c>
      <c r="BG78" s="751">
        <f t="shared" si="32"/>
        <v>0</v>
      </c>
      <c r="BH78" s="751">
        <f t="shared" si="33"/>
        <v>0</v>
      </c>
      <c r="BI78" s="751">
        <f t="shared" si="34"/>
        <v>0</v>
      </c>
      <c r="BJ78" s="751">
        <f t="shared" si="35"/>
        <v>0</v>
      </c>
      <c r="BK78" s="751">
        <f t="shared" si="36"/>
        <v>0</v>
      </c>
      <c r="BL78" s="752">
        <f t="shared" si="37"/>
        <v>0</v>
      </c>
    </row>
    <row r="79" spans="1:64" x14ac:dyDescent="0.25">
      <c r="A79" s="1555"/>
      <c r="B79" s="513" t="s">
        <v>1665</v>
      </c>
      <c r="C79" s="1358" t="s">
        <v>1669</v>
      </c>
      <c r="D79" s="744">
        <f t="shared" si="23"/>
        <v>0</v>
      </c>
      <c r="E79" s="1121">
        <v>0</v>
      </c>
      <c r="F79" s="1121">
        <v>0</v>
      </c>
      <c r="G79" s="1121">
        <v>0</v>
      </c>
      <c r="H79" s="1121">
        <v>0</v>
      </c>
      <c r="I79" s="1121">
        <v>0</v>
      </c>
      <c r="J79" s="1121">
        <v>0</v>
      </c>
      <c r="K79" s="1121">
        <v>0</v>
      </c>
      <c r="L79" s="1121">
        <v>0</v>
      </c>
      <c r="M79" s="1121">
        <v>0</v>
      </c>
      <c r="N79" s="1121">
        <v>0</v>
      </c>
      <c r="O79" s="1121">
        <v>0</v>
      </c>
      <c r="P79" s="744">
        <f t="shared" si="24"/>
        <v>0</v>
      </c>
      <c r="Q79" s="1121">
        <v>0</v>
      </c>
      <c r="R79" s="1121">
        <v>0</v>
      </c>
      <c r="S79" s="1121">
        <v>0</v>
      </c>
      <c r="T79" s="1121">
        <v>0</v>
      </c>
      <c r="U79" s="1121">
        <v>0</v>
      </c>
      <c r="V79" s="1121">
        <v>0</v>
      </c>
      <c r="W79" s="1121">
        <v>0</v>
      </c>
      <c r="X79" s="1121">
        <v>0</v>
      </c>
      <c r="Y79" s="1121">
        <v>0</v>
      </c>
      <c r="Z79" s="1121">
        <v>0</v>
      </c>
      <c r="AA79" s="1121">
        <v>0</v>
      </c>
      <c r="AB79" s="744">
        <f t="shared" si="25"/>
        <v>0</v>
      </c>
      <c r="AC79" s="1121">
        <v>0</v>
      </c>
      <c r="AD79" s="1121">
        <v>0</v>
      </c>
      <c r="AE79" s="1121">
        <v>0</v>
      </c>
      <c r="AF79" s="1121">
        <v>0</v>
      </c>
      <c r="AG79" s="1121">
        <v>0</v>
      </c>
      <c r="AH79" s="1121">
        <v>0</v>
      </c>
      <c r="AI79" s="1121">
        <v>0</v>
      </c>
      <c r="AJ79" s="1121">
        <v>0</v>
      </c>
      <c r="AK79" s="1121">
        <v>0</v>
      </c>
      <c r="AL79" s="1121">
        <v>0</v>
      </c>
      <c r="AM79" s="1121">
        <v>0</v>
      </c>
      <c r="AN79" s="744">
        <f t="shared" si="26"/>
        <v>0</v>
      </c>
      <c r="AO79" s="1121">
        <v>0</v>
      </c>
      <c r="AP79" s="1121">
        <v>0</v>
      </c>
      <c r="AQ79" s="1121">
        <v>0</v>
      </c>
      <c r="AR79" s="1121">
        <v>0</v>
      </c>
      <c r="AS79" s="1121">
        <v>0</v>
      </c>
      <c r="AT79" s="1121">
        <v>0</v>
      </c>
      <c r="AU79" s="1121">
        <v>0</v>
      </c>
      <c r="AV79" s="1121">
        <v>0</v>
      </c>
      <c r="AW79" s="1121">
        <v>0</v>
      </c>
      <c r="AX79" s="1121">
        <v>0</v>
      </c>
      <c r="AY79" s="1121">
        <v>0</v>
      </c>
      <c r="AZ79" s="747">
        <v>0</v>
      </c>
      <c r="BA79" s="744">
        <f t="shared" si="18"/>
        <v>0</v>
      </c>
      <c r="BB79" s="751">
        <f t="shared" si="27"/>
        <v>0</v>
      </c>
      <c r="BC79" s="751">
        <f t="shared" si="28"/>
        <v>0</v>
      </c>
      <c r="BD79" s="751">
        <f t="shared" si="29"/>
        <v>0</v>
      </c>
      <c r="BE79" s="751">
        <f t="shared" si="30"/>
        <v>0</v>
      </c>
      <c r="BF79" s="751">
        <f t="shared" si="31"/>
        <v>0</v>
      </c>
      <c r="BG79" s="751">
        <f t="shared" si="32"/>
        <v>0</v>
      </c>
      <c r="BH79" s="751">
        <f t="shared" si="33"/>
        <v>0</v>
      </c>
      <c r="BI79" s="751">
        <f t="shared" si="34"/>
        <v>0</v>
      </c>
      <c r="BJ79" s="751">
        <f t="shared" si="35"/>
        <v>0</v>
      </c>
      <c r="BK79" s="751">
        <f t="shared" si="36"/>
        <v>0</v>
      </c>
      <c r="BL79" s="752">
        <f t="shared" si="37"/>
        <v>0</v>
      </c>
    </row>
    <row r="80" spans="1:64" x14ac:dyDescent="0.25">
      <c r="A80" s="1555"/>
      <c r="B80" s="513" t="s">
        <v>1667</v>
      </c>
      <c r="C80" s="1358" t="s">
        <v>1670</v>
      </c>
      <c r="D80" s="744">
        <f t="shared" si="23"/>
        <v>0</v>
      </c>
      <c r="E80" s="1121">
        <v>0</v>
      </c>
      <c r="F80" s="1121">
        <v>0</v>
      </c>
      <c r="G80" s="1121">
        <v>0</v>
      </c>
      <c r="H80" s="1121">
        <v>0</v>
      </c>
      <c r="I80" s="1121">
        <v>0</v>
      </c>
      <c r="J80" s="1121">
        <v>0</v>
      </c>
      <c r="K80" s="1121">
        <v>0</v>
      </c>
      <c r="L80" s="1121">
        <v>0</v>
      </c>
      <c r="M80" s="1121">
        <v>0</v>
      </c>
      <c r="N80" s="1121">
        <v>0</v>
      </c>
      <c r="O80" s="1121">
        <v>0</v>
      </c>
      <c r="P80" s="744">
        <f t="shared" si="24"/>
        <v>0</v>
      </c>
      <c r="Q80" s="1121">
        <v>0</v>
      </c>
      <c r="R80" s="1121">
        <v>0</v>
      </c>
      <c r="S80" s="1121">
        <v>0</v>
      </c>
      <c r="T80" s="1121">
        <v>0</v>
      </c>
      <c r="U80" s="1121">
        <v>0</v>
      </c>
      <c r="V80" s="1121">
        <v>0</v>
      </c>
      <c r="W80" s="1121">
        <v>0</v>
      </c>
      <c r="X80" s="1121">
        <v>0</v>
      </c>
      <c r="Y80" s="1121">
        <v>0</v>
      </c>
      <c r="Z80" s="1121">
        <v>0</v>
      </c>
      <c r="AA80" s="1121">
        <v>0</v>
      </c>
      <c r="AB80" s="744">
        <f t="shared" si="25"/>
        <v>0</v>
      </c>
      <c r="AC80" s="1121">
        <v>0</v>
      </c>
      <c r="AD80" s="1121">
        <v>0</v>
      </c>
      <c r="AE80" s="1121">
        <v>0</v>
      </c>
      <c r="AF80" s="1121">
        <v>0</v>
      </c>
      <c r="AG80" s="1121">
        <v>0</v>
      </c>
      <c r="AH80" s="1121">
        <v>0</v>
      </c>
      <c r="AI80" s="1121">
        <v>0</v>
      </c>
      <c r="AJ80" s="1121">
        <v>0</v>
      </c>
      <c r="AK80" s="1121">
        <v>0</v>
      </c>
      <c r="AL80" s="1121">
        <v>0</v>
      </c>
      <c r="AM80" s="1121">
        <v>0</v>
      </c>
      <c r="AN80" s="744">
        <f t="shared" si="26"/>
        <v>0</v>
      </c>
      <c r="AO80" s="1121">
        <v>0</v>
      </c>
      <c r="AP80" s="1121">
        <v>0</v>
      </c>
      <c r="AQ80" s="1121">
        <v>0</v>
      </c>
      <c r="AR80" s="1121">
        <v>0</v>
      </c>
      <c r="AS80" s="1121">
        <v>0</v>
      </c>
      <c r="AT80" s="1121">
        <v>0</v>
      </c>
      <c r="AU80" s="1121">
        <v>0</v>
      </c>
      <c r="AV80" s="1121">
        <v>0</v>
      </c>
      <c r="AW80" s="1121">
        <v>0</v>
      </c>
      <c r="AX80" s="1121">
        <v>0</v>
      </c>
      <c r="AY80" s="1121">
        <v>0</v>
      </c>
      <c r="AZ80" s="747">
        <v>0</v>
      </c>
      <c r="BA80" s="744">
        <f t="shared" si="18"/>
        <v>0</v>
      </c>
      <c r="BB80" s="751">
        <f t="shared" si="27"/>
        <v>0</v>
      </c>
      <c r="BC80" s="751">
        <f t="shared" si="28"/>
        <v>0</v>
      </c>
      <c r="BD80" s="751">
        <f t="shared" si="29"/>
        <v>0</v>
      </c>
      <c r="BE80" s="751">
        <f t="shared" si="30"/>
        <v>0</v>
      </c>
      <c r="BF80" s="751">
        <f t="shared" si="31"/>
        <v>0</v>
      </c>
      <c r="BG80" s="751">
        <f t="shared" si="32"/>
        <v>0</v>
      </c>
      <c r="BH80" s="751">
        <f t="shared" si="33"/>
        <v>0</v>
      </c>
      <c r="BI80" s="751">
        <f t="shared" si="34"/>
        <v>0</v>
      </c>
      <c r="BJ80" s="751">
        <f t="shared" si="35"/>
        <v>0</v>
      </c>
      <c r="BK80" s="751">
        <f t="shared" si="36"/>
        <v>0</v>
      </c>
      <c r="BL80" s="752">
        <f t="shared" si="37"/>
        <v>0</v>
      </c>
    </row>
    <row r="81" spans="1:64" x14ac:dyDescent="0.25">
      <c r="A81" s="1555"/>
      <c r="B81" s="513" t="s">
        <v>1668</v>
      </c>
      <c r="C81" s="1358" t="s">
        <v>1671</v>
      </c>
      <c r="D81" s="744">
        <f t="shared" si="23"/>
        <v>0</v>
      </c>
      <c r="E81" s="1121">
        <v>0</v>
      </c>
      <c r="F81" s="1121">
        <v>0</v>
      </c>
      <c r="G81" s="1121">
        <v>0</v>
      </c>
      <c r="H81" s="1121">
        <v>0</v>
      </c>
      <c r="I81" s="1121">
        <v>0</v>
      </c>
      <c r="J81" s="1121">
        <v>0</v>
      </c>
      <c r="K81" s="1121">
        <v>0</v>
      </c>
      <c r="L81" s="1121">
        <v>0</v>
      </c>
      <c r="M81" s="1121">
        <v>0</v>
      </c>
      <c r="N81" s="1121">
        <v>0</v>
      </c>
      <c r="O81" s="1121">
        <v>0</v>
      </c>
      <c r="P81" s="744">
        <f t="shared" si="24"/>
        <v>0</v>
      </c>
      <c r="Q81" s="1121">
        <v>0</v>
      </c>
      <c r="R81" s="1121">
        <v>0</v>
      </c>
      <c r="S81" s="1121">
        <v>0</v>
      </c>
      <c r="T81" s="1121">
        <v>0</v>
      </c>
      <c r="U81" s="1121">
        <v>0</v>
      </c>
      <c r="V81" s="1121">
        <v>0</v>
      </c>
      <c r="W81" s="1121">
        <v>0</v>
      </c>
      <c r="X81" s="1121">
        <v>0</v>
      </c>
      <c r="Y81" s="1121">
        <v>0</v>
      </c>
      <c r="Z81" s="1121">
        <v>0</v>
      </c>
      <c r="AA81" s="1121">
        <v>0</v>
      </c>
      <c r="AB81" s="744">
        <f t="shared" si="25"/>
        <v>0</v>
      </c>
      <c r="AC81" s="1121">
        <v>0</v>
      </c>
      <c r="AD81" s="1121">
        <v>0</v>
      </c>
      <c r="AE81" s="1121">
        <v>0</v>
      </c>
      <c r="AF81" s="1121">
        <v>0</v>
      </c>
      <c r="AG81" s="1121">
        <v>0</v>
      </c>
      <c r="AH81" s="1121">
        <v>0</v>
      </c>
      <c r="AI81" s="1121">
        <v>0</v>
      </c>
      <c r="AJ81" s="1121">
        <v>0</v>
      </c>
      <c r="AK81" s="1121">
        <v>0</v>
      </c>
      <c r="AL81" s="1121">
        <v>0</v>
      </c>
      <c r="AM81" s="1121">
        <v>0</v>
      </c>
      <c r="AN81" s="744">
        <f t="shared" si="26"/>
        <v>0</v>
      </c>
      <c r="AO81" s="1121">
        <v>0</v>
      </c>
      <c r="AP81" s="1121">
        <v>0</v>
      </c>
      <c r="AQ81" s="1121">
        <v>0</v>
      </c>
      <c r="AR81" s="1121">
        <v>0</v>
      </c>
      <c r="AS81" s="1121">
        <v>0</v>
      </c>
      <c r="AT81" s="1121">
        <v>0</v>
      </c>
      <c r="AU81" s="1121">
        <v>0</v>
      </c>
      <c r="AV81" s="1121">
        <v>0</v>
      </c>
      <c r="AW81" s="1121">
        <v>0</v>
      </c>
      <c r="AX81" s="1121">
        <v>0</v>
      </c>
      <c r="AY81" s="1121">
        <v>0</v>
      </c>
      <c r="AZ81" s="747">
        <v>0</v>
      </c>
      <c r="BA81" s="744">
        <f t="shared" si="18"/>
        <v>0</v>
      </c>
      <c r="BB81" s="751">
        <f t="shared" si="27"/>
        <v>0</v>
      </c>
      <c r="BC81" s="751">
        <f t="shared" si="28"/>
        <v>0</v>
      </c>
      <c r="BD81" s="751">
        <f t="shared" si="29"/>
        <v>0</v>
      </c>
      <c r="BE81" s="751">
        <f t="shared" si="30"/>
        <v>0</v>
      </c>
      <c r="BF81" s="751">
        <f t="shared" si="31"/>
        <v>0</v>
      </c>
      <c r="BG81" s="751">
        <f t="shared" si="32"/>
        <v>0</v>
      </c>
      <c r="BH81" s="751">
        <f t="shared" si="33"/>
        <v>0</v>
      </c>
      <c r="BI81" s="751">
        <f t="shared" si="34"/>
        <v>0</v>
      </c>
      <c r="BJ81" s="751">
        <f t="shared" si="35"/>
        <v>0</v>
      </c>
      <c r="BK81" s="751">
        <f t="shared" si="36"/>
        <v>0</v>
      </c>
      <c r="BL81" s="752">
        <f t="shared" si="37"/>
        <v>0</v>
      </c>
    </row>
    <row r="82" spans="1:64" x14ac:dyDescent="0.25">
      <c r="A82" s="1555"/>
      <c r="B82" s="513" t="s">
        <v>1672</v>
      </c>
      <c r="C82" s="1358" t="s">
        <v>1676</v>
      </c>
      <c r="D82" s="744">
        <f t="shared" si="23"/>
        <v>0</v>
      </c>
      <c r="E82" s="1121">
        <v>0</v>
      </c>
      <c r="F82" s="1121">
        <v>0</v>
      </c>
      <c r="G82" s="1121">
        <v>0</v>
      </c>
      <c r="H82" s="1121">
        <v>0</v>
      </c>
      <c r="I82" s="1121">
        <v>0</v>
      </c>
      <c r="J82" s="1121">
        <v>0</v>
      </c>
      <c r="K82" s="1121">
        <v>0</v>
      </c>
      <c r="L82" s="1121">
        <v>0</v>
      </c>
      <c r="M82" s="1121">
        <v>0</v>
      </c>
      <c r="N82" s="1121">
        <v>0</v>
      </c>
      <c r="O82" s="1121">
        <v>0</v>
      </c>
      <c r="P82" s="744">
        <f t="shared" si="24"/>
        <v>0</v>
      </c>
      <c r="Q82" s="1121">
        <v>0</v>
      </c>
      <c r="R82" s="1121">
        <v>0</v>
      </c>
      <c r="S82" s="1121">
        <v>0</v>
      </c>
      <c r="T82" s="1121">
        <v>0</v>
      </c>
      <c r="U82" s="1121">
        <v>0</v>
      </c>
      <c r="V82" s="1121">
        <v>0</v>
      </c>
      <c r="W82" s="1121">
        <v>0</v>
      </c>
      <c r="X82" s="1121">
        <v>0</v>
      </c>
      <c r="Y82" s="1121">
        <v>0</v>
      </c>
      <c r="Z82" s="1121">
        <v>0</v>
      </c>
      <c r="AA82" s="1121">
        <v>0</v>
      </c>
      <c r="AB82" s="744">
        <f t="shared" si="25"/>
        <v>0</v>
      </c>
      <c r="AC82" s="1121">
        <v>0</v>
      </c>
      <c r="AD82" s="1121">
        <v>0</v>
      </c>
      <c r="AE82" s="1121">
        <v>0</v>
      </c>
      <c r="AF82" s="1121">
        <v>0</v>
      </c>
      <c r="AG82" s="1121">
        <v>0</v>
      </c>
      <c r="AH82" s="1121">
        <v>0</v>
      </c>
      <c r="AI82" s="1121">
        <v>0</v>
      </c>
      <c r="AJ82" s="1121">
        <v>0</v>
      </c>
      <c r="AK82" s="1121">
        <v>0</v>
      </c>
      <c r="AL82" s="1121">
        <v>0</v>
      </c>
      <c r="AM82" s="1121">
        <v>0</v>
      </c>
      <c r="AN82" s="744">
        <f t="shared" si="26"/>
        <v>0</v>
      </c>
      <c r="AO82" s="1121">
        <v>0</v>
      </c>
      <c r="AP82" s="1121">
        <v>0</v>
      </c>
      <c r="AQ82" s="1121">
        <v>0</v>
      </c>
      <c r="AR82" s="1121">
        <v>0</v>
      </c>
      <c r="AS82" s="1121">
        <v>0</v>
      </c>
      <c r="AT82" s="1121">
        <v>0</v>
      </c>
      <c r="AU82" s="1121">
        <v>0</v>
      </c>
      <c r="AV82" s="1121">
        <v>0</v>
      </c>
      <c r="AW82" s="1121">
        <v>0</v>
      </c>
      <c r="AX82" s="1121">
        <v>0</v>
      </c>
      <c r="AY82" s="1121">
        <v>0</v>
      </c>
      <c r="AZ82" s="747">
        <v>0</v>
      </c>
      <c r="BA82" s="744">
        <f t="shared" si="18"/>
        <v>0</v>
      </c>
      <c r="BB82" s="751">
        <f t="shared" si="27"/>
        <v>0</v>
      </c>
      <c r="BC82" s="751">
        <f t="shared" si="28"/>
        <v>0</v>
      </c>
      <c r="BD82" s="751">
        <f t="shared" si="29"/>
        <v>0</v>
      </c>
      <c r="BE82" s="751">
        <f t="shared" si="30"/>
        <v>0</v>
      </c>
      <c r="BF82" s="751">
        <f t="shared" si="31"/>
        <v>0</v>
      </c>
      <c r="BG82" s="751">
        <f t="shared" si="32"/>
        <v>0</v>
      </c>
      <c r="BH82" s="751">
        <f t="shared" si="33"/>
        <v>0</v>
      </c>
      <c r="BI82" s="751">
        <f t="shared" si="34"/>
        <v>0</v>
      </c>
      <c r="BJ82" s="751">
        <f t="shared" si="35"/>
        <v>0</v>
      </c>
      <c r="BK82" s="751">
        <f t="shared" si="36"/>
        <v>0</v>
      </c>
      <c r="BL82" s="752">
        <f t="shared" si="37"/>
        <v>0</v>
      </c>
    </row>
    <row r="83" spans="1:64" x14ac:dyDescent="0.25">
      <c r="A83" s="1555"/>
      <c r="B83" s="513" t="s">
        <v>1673</v>
      </c>
      <c r="C83" s="1358" t="s">
        <v>1677</v>
      </c>
      <c r="D83" s="744">
        <f t="shared" si="23"/>
        <v>0</v>
      </c>
      <c r="E83" s="1121">
        <v>0</v>
      </c>
      <c r="F83" s="1121">
        <v>0</v>
      </c>
      <c r="G83" s="1121">
        <v>0</v>
      </c>
      <c r="H83" s="1121">
        <v>0</v>
      </c>
      <c r="I83" s="1121">
        <v>0</v>
      </c>
      <c r="J83" s="1121">
        <v>0</v>
      </c>
      <c r="K83" s="1121">
        <v>0</v>
      </c>
      <c r="L83" s="1121">
        <v>0</v>
      </c>
      <c r="M83" s="1121">
        <v>0</v>
      </c>
      <c r="N83" s="1121">
        <v>0</v>
      </c>
      <c r="O83" s="1121">
        <v>0</v>
      </c>
      <c r="P83" s="744">
        <f t="shared" si="24"/>
        <v>0</v>
      </c>
      <c r="Q83" s="1121">
        <v>0</v>
      </c>
      <c r="R83" s="1121">
        <v>0</v>
      </c>
      <c r="S83" s="1121">
        <v>0</v>
      </c>
      <c r="T83" s="1121">
        <v>0</v>
      </c>
      <c r="U83" s="1121">
        <v>0</v>
      </c>
      <c r="V83" s="1121">
        <v>0</v>
      </c>
      <c r="W83" s="1121">
        <v>0</v>
      </c>
      <c r="X83" s="1121">
        <v>0</v>
      </c>
      <c r="Y83" s="1121">
        <v>0</v>
      </c>
      <c r="Z83" s="1121">
        <v>0</v>
      </c>
      <c r="AA83" s="1121">
        <v>0</v>
      </c>
      <c r="AB83" s="744">
        <f t="shared" si="25"/>
        <v>0</v>
      </c>
      <c r="AC83" s="1121">
        <v>0</v>
      </c>
      <c r="AD83" s="1121">
        <v>0</v>
      </c>
      <c r="AE83" s="1121">
        <v>0</v>
      </c>
      <c r="AF83" s="1121">
        <v>0</v>
      </c>
      <c r="AG83" s="1121">
        <v>0</v>
      </c>
      <c r="AH83" s="1121">
        <v>0</v>
      </c>
      <c r="AI83" s="1121">
        <v>0</v>
      </c>
      <c r="AJ83" s="1121">
        <v>0</v>
      </c>
      <c r="AK83" s="1121">
        <v>0</v>
      </c>
      <c r="AL83" s="1121">
        <v>0</v>
      </c>
      <c r="AM83" s="1121">
        <v>0</v>
      </c>
      <c r="AN83" s="744">
        <f t="shared" si="26"/>
        <v>0</v>
      </c>
      <c r="AO83" s="1121">
        <v>0</v>
      </c>
      <c r="AP83" s="1121">
        <v>0</v>
      </c>
      <c r="AQ83" s="1121">
        <v>0</v>
      </c>
      <c r="AR83" s="1121">
        <v>0</v>
      </c>
      <c r="AS83" s="1121">
        <v>0</v>
      </c>
      <c r="AT83" s="1121">
        <v>0</v>
      </c>
      <c r="AU83" s="1121">
        <v>0</v>
      </c>
      <c r="AV83" s="1121">
        <v>0</v>
      </c>
      <c r="AW83" s="1121">
        <v>0</v>
      </c>
      <c r="AX83" s="1121">
        <v>0</v>
      </c>
      <c r="AY83" s="1121">
        <v>0</v>
      </c>
      <c r="AZ83" s="747">
        <v>0</v>
      </c>
      <c r="BA83" s="744">
        <f t="shared" si="18"/>
        <v>0</v>
      </c>
      <c r="BB83" s="751">
        <f t="shared" si="27"/>
        <v>0</v>
      </c>
      <c r="BC83" s="751">
        <f t="shared" si="28"/>
        <v>0</v>
      </c>
      <c r="BD83" s="751">
        <f t="shared" si="29"/>
        <v>0</v>
      </c>
      <c r="BE83" s="751">
        <f t="shared" si="30"/>
        <v>0</v>
      </c>
      <c r="BF83" s="751">
        <f t="shared" si="31"/>
        <v>0</v>
      </c>
      <c r="BG83" s="751">
        <f t="shared" si="32"/>
        <v>0</v>
      </c>
      <c r="BH83" s="751">
        <f t="shared" si="33"/>
        <v>0</v>
      </c>
      <c r="BI83" s="751">
        <f t="shared" si="34"/>
        <v>0</v>
      </c>
      <c r="BJ83" s="751">
        <f t="shared" si="35"/>
        <v>0</v>
      </c>
      <c r="BK83" s="751">
        <f t="shared" si="36"/>
        <v>0</v>
      </c>
      <c r="BL83" s="752">
        <f t="shared" si="37"/>
        <v>0</v>
      </c>
    </row>
    <row r="84" spans="1:64" x14ac:dyDescent="0.25">
      <c r="A84" s="1555"/>
      <c r="B84" s="513" t="s">
        <v>1674</v>
      </c>
      <c r="C84" s="1358" t="s">
        <v>1678</v>
      </c>
      <c r="D84" s="744">
        <f t="shared" si="23"/>
        <v>0</v>
      </c>
      <c r="E84" s="1121">
        <v>0</v>
      </c>
      <c r="F84" s="1121">
        <v>0</v>
      </c>
      <c r="G84" s="1121">
        <v>0</v>
      </c>
      <c r="H84" s="1121">
        <v>0</v>
      </c>
      <c r="I84" s="1121">
        <v>0</v>
      </c>
      <c r="J84" s="1121">
        <v>0</v>
      </c>
      <c r="K84" s="1121">
        <v>0</v>
      </c>
      <c r="L84" s="1121">
        <v>0</v>
      </c>
      <c r="M84" s="1121">
        <v>0</v>
      </c>
      <c r="N84" s="1121">
        <v>0</v>
      </c>
      <c r="O84" s="1121">
        <v>0</v>
      </c>
      <c r="P84" s="744">
        <f t="shared" si="24"/>
        <v>0</v>
      </c>
      <c r="Q84" s="1121">
        <v>0</v>
      </c>
      <c r="R84" s="1121">
        <v>0</v>
      </c>
      <c r="S84" s="1121">
        <v>0</v>
      </c>
      <c r="T84" s="1121">
        <v>0</v>
      </c>
      <c r="U84" s="1121">
        <v>0</v>
      </c>
      <c r="V84" s="1121">
        <v>0</v>
      </c>
      <c r="W84" s="1121">
        <v>0</v>
      </c>
      <c r="X84" s="1121">
        <v>0</v>
      </c>
      <c r="Y84" s="1121">
        <v>0</v>
      </c>
      <c r="Z84" s="1121">
        <v>0</v>
      </c>
      <c r="AA84" s="1121">
        <v>0</v>
      </c>
      <c r="AB84" s="744">
        <f t="shared" si="25"/>
        <v>0</v>
      </c>
      <c r="AC84" s="1121">
        <v>0</v>
      </c>
      <c r="AD84" s="1121">
        <v>0</v>
      </c>
      <c r="AE84" s="1121">
        <v>0</v>
      </c>
      <c r="AF84" s="1121">
        <v>0</v>
      </c>
      <c r="AG84" s="1121">
        <v>0</v>
      </c>
      <c r="AH84" s="1121">
        <v>0</v>
      </c>
      <c r="AI84" s="1121">
        <v>0</v>
      </c>
      <c r="AJ84" s="1121">
        <v>0</v>
      </c>
      <c r="AK84" s="1121">
        <v>0</v>
      </c>
      <c r="AL84" s="1121">
        <v>0</v>
      </c>
      <c r="AM84" s="1121">
        <v>0</v>
      </c>
      <c r="AN84" s="744">
        <f t="shared" si="26"/>
        <v>0</v>
      </c>
      <c r="AO84" s="1121">
        <v>0</v>
      </c>
      <c r="AP84" s="1121">
        <v>0</v>
      </c>
      <c r="AQ84" s="1121">
        <v>0</v>
      </c>
      <c r="AR84" s="1121">
        <v>0</v>
      </c>
      <c r="AS84" s="1121">
        <v>0</v>
      </c>
      <c r="AT84" s="1121">
        <v>0</v>
      </c>
      <c r="AU84" s="1121">
        <v>0</v>
      </c>
      <c r="AV84" s="1121">
        <v>0</v>
      </c>
      <c r="AW84" s="1121">
        <v>0</v>
      </c>
      <c r="AX84" s="1121">
        <v>0</v>
      </c>
      <c r="AY84" s="1121">
        <v>0</v>
      </c>
      <c r="AZ84" s="747">
        <v>0</v>
      </c>
      <c r="BA84" s="744">
        <f t="shared" si="18"/>
        <v>0</v>
      </c>
      <c r="BB84" s="751">
        <f t="shared" si="27"/>
        <v>0</v>
      </c>
      <c r="BC84" s="751">
        <f t="shared" si="28"/>
        <v>0</v>
      </c>
      <c r="BD84" s="751">
        <f t="shared" si="29"/>
        <v>0</v>
      </c>
      <c r="BE84" s="751">
        <f t="shared" si="30"/>
        <v>0</v>
      </c>
      <c r="BF84" s="751">
        <f t="shared" si="31"/>
        <v>0</v>
      </c>
      <c r="BG84" s="751">
        <f t="shared" si="32"/>
        <v>0</v>
      </c>
      <c r="BH84" s="751">
        <f t="shared" si="33"/>
        <v>0</v>
      </c>
      <c r="BI84" s="751">
        <f t="shared" si="34"/>
        <v>0</v>
      </c>
      <c r="BJ84" s="751">
        <f t="shared" si="35"/>
        <v>0</v>
      </c>
      <c r="BK84" s="751">
        <f t="shared" si="36"/>
        <v>0</v>
      </c>
      <c r="BL84" s="752">
        <f t="shared" si="37"/>
        <v>0</v>
      </c>
    </row>
    <row r="85" spans="1:64" ht="24" x14ac:dyDescent="0.25">
      <c r="A85" s="1555"/>
      <c r="B85" s="513" t="s">
        <v>1675</v>
      </c>
      <c r="C85" s="1358" t="s">
        <v>1681</v>
      </c>
      <c r="D85" s="744">
        <f t="shared" si="23"/>
        <v>0</v>
      </c>
      <c r="E85" s="1121">
        <v>0</v>
      </c>
      <c r="F85" s="1121">
        <v>0</v>
      </c>
      <c r="G85" s="1121">
        <v>0</v>
      </c>
      <c r="H85" s="1121">
        <v>0</v>
      </c>
      <c r="I85" s="1121">
        <v>0</v>
      </c>
      <c r="J85" s="1121">
        <v>0</v>
      </c>
      <c r="K85" s="1121">
        <v>0</v>
      </c>
      <c r="L85" s="1121">
        <v>0</v>
      </c>
      <c r="M85" s="1121">
        <v>0</v>
      </c>
      <c r="N85" s="1121">
        <v>0</v>
      </c>
      <c r="O85" s="1121">
        <v>0</v>
      </c>
      <c r="P85" s="744">
        <f t="shared" si="24"/>
        <v>0</v>
      </c>
      <c r="Q85" s="1121">
        <v>0</v>
      </c>
      <c r="R85" s="1121">
        <v>0</v>
      </c>
      <c r="S85" s="1121">
        <v>0</v>
      </c>
      <c r="T85" s="1121">
        <v>0</v>
      </c>
      <c r="U85" s="1121">
        <v>0</v>
      </c>
      <c r="V85" s="1121">
        <v>0</v>
      </c>
      <c r="W85" s="1121">
        <v>0</v>
      </c>
      <c r="X85" s="1121">
        <v>0</v>
      </c>
      <c r="Y85" s="1121">
        <v>0</v>
      </c>
      <c r="Z85" s="1121">
        <v>0</v>
      </c>
      <c r="AA85" s="1121">
        <v>0</v>
      </c>
      <c r="AB85" s="744">
        <f t="shared" si="25"/>
        <v>0</v>
      </c>
      <c r="AC85" s="1121">
        <v>0</v>
      </c>
      <c r="AD85" s="1121">
        <v>0</v>
      </c>
      <c r="AE85" s="1121">
        <v>0</v>
      </c>
      <c r="AF85" s="1121">
        <v>0</v>
      </c>
      <c r="AG85" s="1121">
        <v>0</v>
      </c>
      <c r="AH85" s="1121">
        <v>0</v>
      </c>
      <c r="AI85" s="1121">
        <v>0</v>
      </c>
      <c r="AJ85" s="1121">
        <v>0</v>
      </c>
      <c r="AK85" s="1121">
        <v>0</v>
      </c>
      <c r="AL85" s="1121">
        <v>0</v>
      </c>
      <c r="AM85" s="1121">
        <v>0</v>
      </c>
      <c r="AN85" s="744">
        <f t="shared" si="26"/>
        <v>0</v>
      </c>
      <c r="AO85" s="1121">
        <v>0</v>
      </c>
      <c r="AP85" s="1121">
        <v>0</v>
      </c>
      <c r="AQ85" s="1121">
        <v>0</v>
      </c>
      <c r="AR85" s="1121">
        <v>0</v>
      </c>
      <c r="AS85" s="1121">
        <v>0</v>
      </c>
      <c r="AT85" s="1121">
        <v>0</v>
      </c>
      <c r="AU85" s="1121">
        <v>0</v>
      </c>
      <c r="AV85" s="1121">
        <v>0</v>
      </c>
      <c r="AW85" s="1121">
        <v>0</v>
      </c>
      <c r="AX85" s="1121">
        <v>0</v>
      </c>
      <c r="AY85" s="1121">
        <v>0</v>
      </c>
      <c r="AZ85" s="747">
        <v>0</v>
      </c>
      <c r="BA85" s="744">
        <f t="shared" si="18"/>
        <v>0</v>
      </c>
      <c r="BB85" s="751">
        <f t="shared" si="27"/>
        <v>0</v>
      </c>
      <c r="BC85" s="751">
        <f t="shared" si="28"/>
        <v>0</v>
      </c>
      <c r="BD85" s="751">
        <f t="shared" si="29"/>
        <v>0</v>
      </c>
      <c r="BE85" s="751">
        <f t="shared" si="30"/>
        <v>0</v>
      </c>
      <c r="BF85" s="751">
        <f t="shared" si="31"/>
        <v>0</v>
      </c>
      <c r="BG85" s="751">
        <f t="shared" si="32"/>
        <v>0</v>
      </c>
      <c r="BH85" s="751">
        <f t="shared" si="33"/>
        <v>0</v>
      </c>
      <c r="BI85" s="751">
        <f t="shared" si="34"/>
        <v>0</v>
      </c>
      <c r="BJ85" s="751">
        <f t="shared" si="35"/>
        <v>0</v>
      </c>
      <c r="BK85" s="751">
        <f t="shared" si="36"/>
        <v>0</v>
      </c>
      <c r="BL85" s="752">
        <f t="shared" si="37"/>
        <v>0</v>
      </c>
    </row>
    <row r="86" spans="1:64" ht="25.5" x14ac:dyDescent="0.25">
      <c r="A86" s="1555"/>
      <c r="B86" s="513" t="s">
        <v>1679</v>
      </c>
      <c r="C86" s="1358" t="s">
        <v>1682</v>
      </c>
      <c r="D86" s="744">
        <f t="shared" si="23"/>
        <v>0</v>
      </c>
      <c r="E86" s="1121">
        <v>0</v>
      </c>
      <c r="F86" s="1121">
        <v>0</v>
      </c>
      <c r="G86" s="1121">
        <v>0</v>
      </c>
      <c r="H86" s="1121">
        <v>0</v>
      </c>
      <c r="I86" s="1121">
        <v>0</v>
      </c>
      <c r="J86" s="1121">
        <v>0</v>
      </c>
      <c r="K86" s="1121">
        <v>0</v>
      </c>
      <c r="L86" s="1121">
        <v>0</v>
      </c>
      <c r="M86" s="1121">
        <v>0</v>
      </c>
      <c r="N86" s="1121">
        <v>0</v>
      </c>
      <c r="O86" s="1121">
        <v>0</v>
      </c>
      <c r="P86" s="744">
        <f t="shared" si="24"/>
        <v>0</v>
      </c>
      <c r="Q86" s="1121">
        <v>0</v>
      </c>
      <c r="R86" s="1121">
        <v>0</v>
      </c>
      <c r="S86" s="1121">
        <v>0</v>
      </c>
      <c r="T86" s="1121">
        <v>0</v>
      </c>
      <c r="U86" s="1121">
        <v>0</v>
      </c>
      <c r="V86" s="1121">
        <v>0</v>
      </c>
      <c r="W86" s="1121">
        <v>0</v>
      </c>
      <c r="X86" s="1121">
        <v>0</v>
      </c>
      <c r="Y86" s="1121">
        <v>0</v>
      </c>
      <c r="Z86" s="1121">
        <v>0</v>
      </c>
      <c r="AA86" s="1121">
        <v>0</v>
      </c>
      <c r="AB86" s="744">
        <f t="shared" si="25"/>
        <v>0</v>
      </c>
      <c r="AC86" s="1121">
        <v>0</v>
      </c>
      <c r="AD86" s="1121">
        <v>0</v>
      </c>
      <c r="AE86" s="1121">
        <v>0</v>
      </c>
      <c r="AF86" s="1121">
        <v>0</v>
      </c>
      <c r="AG86" s="1121">
        <v>0</v>
      </c>
      <c r="AH86" s="1121">
        <v>0</v>
      </c>
      <c r="AI86" s="1121">
        <v>0</v>
      </c>
      <c r="AJ86" s="1121">
        <v>0</v>
      </c>
      <c r="AK86" s="1121">
        <v>0</v>
      </c>
      <c r="AL86" s="1121">
        <v>0</v>
      </c>
      <c r="AM86" s="1121">
        <v>0</v>
      </c>
      <c r="AN86" s="744">
        <f t="shared" si="26"/>
        <v>0</v>
      </c>
      <c r="AO86" s="1121">
        <v>0</v>
      </c>
      <c r="AP86" s="1121">
        <v>0</v>
      </c>
      <c r="AQ86" s="1121">
        <v>0</v>
      </c>
      <c r="AR86" s="1121">
        <v>0</v>
      </c>
      <c r="AS86" s="1121">
        <v>0</v>
      </c>
      <c r="AT86" s="1121">
        <v>0</v>
      </c>
      <c r="AU86" s="1121">
        <v>0</v>
      </c>
      <c r="AV86" s="1121">
        <v>0</v>
      </c>
      <c r="AW86" s="1121">
        <v>0</v>
      </c>
      <c r="AX86" s="1121">
        <v>0</v>
      </c>
      <c r="AY86" s="1121">
        <v>0</v>
      </c>
      <c r="AZ86" s="747">
        <v>0</v>
      </c>
      <c r="BA86" s="744">
        <f t="shared" si="18"/>
        <v>0</v>
      </c>
      <c r="BB86" s="751">
        <f t="shared" si="27"/>
        <v>0</v>
      </c>
      <c r="BC86" s="751">
        <f t="shared" si="28"/>
        <v>0</v>
      </c>
      <c r="BD86" s="751">
        <f t="shared" si="29"/>
        <v>0</v>
      </c>
      <c r="BE86" s="751">
        <f t="shared" si="30"/>
        <v>0</v>
      </c>
      <c r="BF86" s="751">
        <f t="shared" si="31"/>
        <v>0</v>
      </c>
      <c r="BG86" s="751">
        <f t="shared" si="32"/>
        <v>0</v>
      </c>
      <c r="BH86" s="751">
        <f t="shared" si="33"/>
        <v>0</v>
      </c>
      <c r="BI86" s="751">
        <f t="shared" si="34"/>
        <v>0</v>
      </c>
      <c r="BJ86" s="751">
        <f t="shared" si="35"/>
        <v>0</v>
      </c>
      <c r="BK86" s="751">
        <f t="shared" si="36"/>
        <v>0</v>
      </c>
      <c r="BL86" s="752">
        <f t="shared" si="37"/>
        <v>0</v>
      </c>
    </row>
    <row r="87" spans="1:64" x14ac:dyDescent="0.25">
      <c r="A87" s="1555"/>
      <c r="B87" s="513" t="s">
        <v>1680</v>
      </c>
      <c r="C87" s="1358" t="s">
        <v>1684</v>
      </c>
      <c r="D87" s="744">
        <f t="shared" si="23"/>
        <v>0</v>
      </c>
      <c r="E87" s="1121">
        <v>0</v>
      </c>
      <c r="F87" s="1121">
        <v>0</v>
      </c>
      <c r="G87" s="1121">
        <v>0</v>
      </c>
      <c r="H87" s="1121">
        <v>0</v>
      </c>
      <c r="I87" s="1121">
        <v>0</v>
      </c>
      <c r="J87" s="1121">
        <v>0</v>
      </c>
      <c r="K87" s="1121">
        <v>0</v>
      </c>
      <c r="L87" s="1121">
        <v>0</v>
      </c>
      <c r="M87" s="1121">
        <v>0</v>
      </c>
      <c r="N87" s="1121">
        <v>0</v>
      </c>
      <c r="O87" s="1121">
        <v>0</v>
      </c>
      <c r="P87" s="744">
        <f t="shared" si="24"/>
        <v>0</v>
      </c>
      <c r="Q87" s="1121">
        <v>0</v>
      </c>
      <c r="R87" s="1121">
        <v>0</v>
      </c>
      <c r="S87" s="1121">
        <v>0</v>
      </c>
      <c r="T87" s="1121">
        <v>0</v>
      </c>
      <c r="U87" s="1121">
        <v>0</v>
      </c>
      <c r="V87" s="1121">
        <v>0</v>
      </c>
      <c r="W87" s="1121">
        <v>0</v>
      </c>
      <c r="X87" s="1121">
        <v>0</v>
      </c>
      <c r="Y87" s="1121">
        <v>0</v>
      </c>
      <c r="Z87" s="1121">
        <v>0</v>
      </c>
      <c r="AA87" s="1121">
        <v>0</v>
      </c>
      <c r="AB87" s="744">
        <f t="shared" si="25"/>
        <v>0</v>
      </c>
      <c r="AC87" s="1121">
        <v>0</v>
      </c>
      <c r="AD87" s="1121">
        <v>0</v>
      </c>
      <c r="AE87" s="1121">
        <v>0</v>
      </c>
      <c r="AF87" s="1121">
        <v>0</v>
      </c>
      <c r="AG87" s="1121">
        <v>0</v>
      </c>
      <c r="AH87" s="1121">
        <v>0</v>
      </c>
      <c r="AI87" s="1121">
        <v>0</v>
      </c>
      <c r="AJ87" s="1121">
        <v>0</v>
      </c>
      <c r="AK87" s="1121">
        <v>0</v>
      </c>
      <c r="AL87" s="1121">
        <v>0</v>
      </c>
      <c r="AM87" s="1121">
        <v>0</v>
      </c>
      <c r="AN87" s="744">
        <f t="shared" si="26"/>
        <v>0</v>
      </c>
      <c r="AO87" s="1121">
        <v>0</v>
      </c>
      <c r="AP87" s="1121">
        <v>0</v>
      </c>
      <c r="AQ87" s="1121">
        <v>0</v>
      </c>
      <c r="AR87" s="1121">
        <v>0</v>
      </c>
      <c r="AS87" s="1121">
        <v>0</v>
      </c>
      <c r="AT87" s="1121">
        <v>0</v>
      </c>
      <c r="AU87" s="1121">
        <v>0</v>
      </c>
      <c r="AV87" s="1121">
        <v>0</v>
      </c>
      <c r="AW87" s="1121">
        <v>0</v>
      </c>
      <c r="AX87" s="1121">
        <v>0</v>
      </c>
      <c r="AY87" s="1121">
        <v>0</v>
      </c>
      <c r="AZ87" s="747">
        <v>0</v>
      </c>
      <c r="BA87" s="744">
        <f t="shared" si="18"/>
        <v>0</v>
      </c>
      <c r="BB87" s="751">
        <f t="shared" si="27"/>
        <v>0</v>
      </c>
      <c r="BC87" s="751">
        <f t="shared" si="28"/>
        <v>0</v>
      </c>
      <c r="BD87" s="751">
        <f t="shared" si="29"/>
        <v>0</v>
      </c>
      <c r="BE87" s="751">
        <f t="shared" si="30"/>
        <v>0</v>
      </c>
      <c r="BF87" s="751">
        <f t="shared" si="31"/>
        <v>0</v>
      </c>
      <c r="BG87" s="751">
        <f t="shared" si="32"/>
        <v>0</v>
      </c>
      <c r="BH87" s="751">
        <f t="shared" si="33"/>
        <v>0</v>
      </c>
      <c r="BI87" s="751">
        <f t="shared" si="34"/>
        <v>0</v>
      </c>
      <c r="BJ87" s="751">
        <f t="shared" si="35"/>
        <v>0</v>
      </c>
      <c r="BK87" s="751">
        <f t="shared" si="36"/>
        <v>0</v>
      </c>
      <c r="BL87" s="752">
        <f t="shared" si="37"/>
        <v>0</v>
      </c>
    </row>
    <row r="88" spans="1:64" s="209" customFormat="1" ht="15.75" thickBot="1" x14ac:dyDescent="0.3">
      <c r="A88" s="1572"/>
      <c r="B88" s="1069" t="s">
        <v>1683</v>
      </c>
      <c r="C88" s="1078" t="s">
        <v>36</v>
      </c>
      <c r="D88" s="1070">
        <f>SUM(D12:D87)</f>
        <v>598378.65926806047</v>
      </c>
      <c r="E88" s="785">
        <f t="shared" ref="E88:O88" si="38">SUM(E12:E76)</f>
        <v>207917.72100803102</v>
      </c>
      <c r="F88" s="785">
        <f t="shared" si="38"/>
        <v>31489.378342558259</v>
      </c>
      <c r="G88" s="785">
        <f t="shared" si="38"/>
        <v>210246.25784902691</v>
      </c>
      <c r="H88" s="785">
        <f t="shared" si="38"/>
        <v>44801.967665068631</v>
      </c>
      <c r="I88" s="785">
        <f t="shared" si="38"/>
        <v>18.718157761226355</v>
      </c>
      <c r="J88" s="785">
        <f t="shared" si="38"/>
        <v>34970.467339657211</v>
      </c>
      <c r="K88" s="785">
        <f t="shared" si="38"/>
        <v>0</v>
      </c>
      <c r="L88" s="785">
        <f>SUM(L12:L76)</f>
        <v>11177.809955876739</v>
      </c>
      <c r="M88" s="785">
        <f>SUM(M12:M76)</f>
        <v>57756.33895008047</v>
      </c>
      <c r="N88" s="785">
        <f t="shared" si="38"/>
        <v>0</v>
      </c>
      <c r="O88" s="779">
        <f t="shared" si="38"/>
        <v>0</v>
      </c>
      <c r="P88" s="1070">
        <f t="shared" ref="P88:AQ88" si="39">SUM(P12:P76)</f>
        <v>669868.23586783605</v>
      </c>
      <c r="Q88" s="785">
        <f t="shared" si="39"/>
        <v>238417.25302689453</v>
      </c>
      <c r="R88" s="785">
        <f t="shared" si="39"/>
        <v>33816.537384873547</v>
      </c>
      <c r="S88" s="785">
        <f t="shared" si="39"/>
        <v>241042.5920317806</v>
      </c>
      <c r="T88" s="785">
        <f t="shared" si="39"/>
        <v>47343.615607839231</v>
      </c>
      <c r="U88" s="785">
        <f t="shared" si="39"/>
        <v>67.341338942876192</v>
      </c>
      <c r="V88" s="785">
        <f t="shared" si="39"/>
        <v>39999.098984019678</v>
      </c>
      <c r="W88" s="785">
        <f t="shared" si="39"/>
        <v>0</v>
      </c>
      <c r="X88" s="785">
        <f t="shared" si="39"/>
        <v>11766.603826293829</v>
      </c>
      <c r="Y88" s="785">
        <f t="shared" si="39"/>
        <v>57415.193667191757</v>
      </c>
      <c r="Z88" s="785">
        <f t="shared" si="39"/>
        <v>0</v>
      </c>
      <c r="AA88" s="779">
        <f t="shared" si="39"/>
        <v>0</v>
      </c>
      <c r="AB88" s="1070">
        <f t="shared" si="39"/>
        <v>662899.87968738668</v>
      </c>
      <c r="AC88" s="785">
        <f t="shared" si="39"/>
        <v>237409.01127769012</v>
      </c>
      <c r="AD88" s="785">
        <f t="shared" si="39"/>
        <v>33713.834304164571</v>
      </c>
      <c r="AE88" s="785">
        <f t="shared" si="39"/>
        <v>236079.71718452277</v>
      </c>
      <c r="AF88" s="785">
        <f t="shared" si="39"/>
        <v>45653.094113200132</v>
      </c>
      <c r="AG88" s="785">
        <f t="shared" si="39"/>
        <v>1121.3466600258257</v>
      </c>
      <c r="AH88" s="785">
        <f t="shared" si="39"/>
        <v>37702.17825774935</v>
      </c>
      <c r="AI88" s="785">
        <f t="shared" si="39"/>
        <v>0</v>
      </c>
      <c r="AJ88" s="785">
        <f t="shared" si="39"/>
        <v>10893.334923634558</v>
      </c>
      <c r="AK88" s="785">
        <f t="shared" si="39"/>
        <v>60327.36296639956</v>
      </c>
      <c r="AL88" s="785">
        <f t="shared" si="39"/>
        <v>0</v>
      </c>
      <c r="AM88" s="779">
        <f t="shared" si="39"/>
        <v>0</v>
      </c>
      <c r="AN88" s="1070">
        <f t="shared" si="39"/>
        <v>718012.80127885833</v>
      </c>
      <c r="AO88" s="785">
        <f t="shared" si="39"/>
        <v>251162.95236314443</v>
      </c>
      <c r="AP88" s="785">
        <f t="shared" si="39"/>
        <v>36712.634988277379</v>
      </c>
      <c r="AQ88" s="785">
        <f t="shared" si="39"/>
        <v>260683.34356325789</v>
      </c>
      <c r="AR88" s="785">
        <f>SUM(AR12:AR87)</f>
        <v>48569.593516683533</v>
      </c>
      <c r="AS88" s="785">
        <f t="shared" ref="AS88:BL88" si="40">SUM(AS12:AS87)</f>
        <v>90.116227824923584</v>
      </c>
      <c r="AT88" s="785">
        <f t="shared" si="40"/>
        <v>38316.882660544237</v>
      </c>
      <c r="AU88" s="785">
        <f t="shared" si="40"/>
        <v>0</v>
      </c>
      <c r="AV88" s="785">
        <f t="shared" si="40"/>
        <v>11836.319070828593</v>
      </c>
      <c r="AW88" s="785">
        <f t="shared" si="40"/>
        <v>70640.958888297071</v>
      </c>
      <c r="AX88" s="785">
        <f t="shared" si="40"/>
        <v>0</v>
      </c>
      <c r="AY88" s="785">
        <f t="shared" si="40"/>
        <v>0</v>
      </c>
      <c r="AZ88" s="785">
        <f t="shared" si="40"/>
        <v>-36194.702848121568</v>
      </c>
      <c r="BA88" s="785">
        <f t="shared" si="40"/>
        <v>2612964.8732540198</v>
      </c>
      <c r="BB88" s="785">
        <f t="shared" si="40"/>
        <v>934906.93767576013</v>
      </c>
      <c r="BC88" s="785">
        <f t="shared" si="40"/>
        <v>135732.38501987373</v>
      </c>
      <c r="BD88" s="785">
        <f t="shared" si="40"/>
        <v>948051.91062858806</v>
      </c>
      <c r="BE88" s="785">
        <f t="shared" si="40"/>
        <v>186368.27090279153</v>
      </c>
      <c r="BF88" s="785">
        <f t="shared" si="40"/>
        <v>1297.5223845548517</v>
      </c>
      <c r="BG88" s="785">
        <f t="shared" si="40"/>
        <v>150988.62724197048</v>
      </c>
      <c r="BH88" s="785">
        <f t="shared" si="40"/>
        <v>0</v>
      </c>
      <c r="BI88" s="785">
        <f t="shared" si="40"/>
        <v>45674.067776633718</v>
      </c>
      <c r="BJ88" s="785">
        <f t="shared" si="40"/>
        <v>246139.85447196887</v>
      </c>
      <c r="BK88" s="785">
        <f t="shared" si="40"/>
        <v>0</v>
      </c>
      <c r="BL88" s="785">
        <f t="shared" si="40"/>
        <v>0</v>
      </c>
    </row>
    <row r="91" spans="1:64" x14ac:dyDescent="0.25">
      <c r="A91" s="510"/>
    </row>
    <row r="92" spans="1:64" x14ac:dyDescent="0.25">
      <c r="BA92" s="1440"/>
    </row>
    <row r="96" spans="1:64" x14ac:dyDescent="0.25">
      <c r="BA96" s="761"/>
    </row>
    <row r="97" spans="53:53" x14ac:dyDescent="0.25">
      <c r="BA97" s="144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4"/>
  <sheetViews>
    <sheetView zoomScaleNormal="100" workbookViewId="0">
      <pane xSplit="5" topLeftCell="F1" activePane="topRight" state="frozen"/>
      <selection pane="topRight" activeCell="I49" sqref="I49"/>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717</v>
      </c>
    </row>
    <row r="3" spans="1:16" x14ac:dyDescent="0.25">
      <c r="A3" t="s">
        <v>372</v>
      </c>
      <c r="C3" s="452" t="str">
        <f>'MMA Rev-Exp Summary'!C3</f>
        <v>Children's Medical Services Network</v>
      </c>
    </row>
    <row r="4" spans="1:16" x14ac:dyDescent="0.25">
      <c r="A4" t="s">
        <v>15</v>
      </c>
      <c r="C4" s="459" t="str">
        <f>IF('MMA Rev-Exp Summary'!C4=0,"",'MMA Rev-Exp Summary'!C4)</f>
        <v>1/1/2022 - 12/31/2022</v>
      </c>
    </row>
    <row r="5" spans="1:16" x14ac:dyDescent="0.25">
      <c r="A5" t="s">
        <v>16</v>
      </c>
      <c r="C5" s="459">
        <f>IF('MMA Rev-Exp Summary'!C5=0,"",'MMA Rev-Exp Summary'!C5)</f>
        <v>45016</v>
      </c>
      <c r="D5" s="208"/>
      <c r="E5" s="208"/>
      <c r="F5" s="348"/>
      <c r="G5" s="348"/>
    </row>
    <row r="6" spans="1:16" x14ac:dyDescent="0.25">
      <c r="A6" s="973" t="s">
        <v>380</v>
      </c>
      <c r="C6" s="350"/>
      <c r="D6" s="350"/>
      <c r="E6" s="350"/>
    </row>
    <row r="7" spans="1:16" ht="15.75" thickBot="1" x14ac:dyDescent="0.3"/>
    <row r="8" spans="1:16" s="351" customFormat="1" ht="30.75" x14ac:dyDescent="0.3">
      <c r="A8" s="1581"/>
      <c r="B8" s="1582"/>
      <c r="C8" s="1583"/>
      <c r="D8" s="975"/>
      <c r="E8" s="1016"/>
      <c r="F8" s="1586" t="s">
        <v>245</v>
      </c>
      <c r="G8" s="1587"/>
      <c r="H8" s="1588" t="s">
        <v>249</v>
      </c>
      <c r="I8" s="1589"/>
      <c r="J8" s="1588" t="s">
        <v>247</v>
      </c>
      <c r="K8" s="1590"/>
      <c r="L8" s="1588" t="s">
        <v>248</v>
      </c>
      <c r="M8" s="1590"/>
      <c r="N8" s="1017" t="s">
        <v>1013</v>
      </c>
      <c r="O8" s="1584" t="s">
        <v>896</v>
      </c>
      <c r="P8" s="1585"/>
    </row>
    <row r="9" spans="1:16" ht="15.75" x14ac:dyDescent="0.25">
      <c r="A9" s="977" t="s">
        <v>10</v>
      </c>
      <c r="B9" s="978"/>
      <c r="C9" s="979" t="s">
        <v>139</v>
      </c>
      <c r="D9" s="981" t="s">
        <v>142</v>
      </c>
      <c r="E9" s="1018" t="s">
        <v>143</v>
      </c>
      <c r="F9" s="982" t="s">
        <v>144</v>
      </c>
      <c r="G9" s="1019" t="s">
        <v>145</v>
      </c>
      <c r="H9" s="982" t="s">
        <v>144</v>
      </c>
      <c r="I9" s="1019" t="s">
        <v>145</v>
      </c>
      <c r="J9" s="982" t="s">
        <v>144</v>
      </c>
      <c r="K9" s="1019" t="s">
        <v>145</v>
      </c>
      <c r="L9" s="982" t="s">
        <v>144</v>
      </c>
      <c r="M9" s="1019" t="s">
        <v>145</v>
      </c>
      <c r="N9" s="1020" t="s">
        <v>145</v>
      </c>
      <c r="O9" s="986" t="s">
        <v>144</v>
      </c>
      <c r="P9" s="1012" t="s">
        <v>145</v>
      </c>
    </row>
    <row r="10" spans="1:16" x14ac:dyDescent="0.25">
      <c r="A10" s="1557"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555"/>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555"/>
      <c r="B12" s="513" t="s">
        <v>63</v>
      </c>
      <c r="C12" s="523" t="s">
        <v>59</v>
      </c>
      <c r="D12" s="524"/>
      <c r="F12" s="686"/>
      <c r="G12" s="253"/>
      <c r="H12" s="686"/>
      <c r="I12" s="253"/>
      <c r="J12" s="686"/>
      <c r="K12" s="253"/>
      <c r="L12" s="686"/>
      <c r="M12" s="253"/>
      <c r="N12" s="170"/>
      <c r="O12" s="1013">
        <f>F12+H12+J12+L12</f>
        <v>0</v>
      </c>
      <c r="P12" s="989">
        <f t="shared" si="0"/>
        <v>0</v>
      </c>
    </row>
    <row r="13" spans="1:16" x14ac:dyDescent="0.25">
      <c r="A13" s="1555"/>
      <c r="B13" s="513" t="s">
        <v>64</v>
      </c>
      <c r="C13" s="523" t="s">
        <v>140</v>
      </c>
      <c r="D13" s="524"/>
      <c r="F13" s="686"/>
      <c r="G13" s="253"/>
      <c r="H13" s="686"/>
      <c r="I13" s="253"/>
      <c r="J13" s="686"/>
      <c r="K13" s="253"/>
      <c r="L13" s="686"/>
      <c r="M13" s="253"/>
      <c r="N13" s="170"/>
      <c r="O13" s="1013">
        <f>F13+H13+J13+L13</f>
        <v>0</v>
      </c>
      <c r="P13" s="989">
        <f t="shared" si="0"/>
        <v>0</v>
      </c>
    </row>
    <row r="14" spans="1:16" x14ac:dyDescent="0.25">
      <c r="A14" s="1555"/>
      <c r="B14" s="513" t="s">
        <v>95</v>
      </c>
      <c r="C14" s="523" t="s">
        <v>141</v>
      </c>
      <c r="D14" s="524"/>
      <c r="F14" s="686"/>
      <c r="G14" s="253"/>
      <c r="H14" s="686"/>
      <c r="I14" s="253"/>
      <c r="J14" s="686"/>
      <c r="K14" s="253"/>
      <c r="L14" s="686"/>
      <c r="M14" s="253"/>
      <c r="N14" s="170"/>
      <c r="O14" s="1013">
        <f>F14+H14+J14+L14</f>
        <v>0</v>
      </c>
      <c r="P14" s="989">
        <f>G14+I14+K14+M14+N14</f>
        <v>0</v>
      </c>
    </row>
    <row r="15" spans="1:16" s="209" customFormat="1" x14ac:dyDescent="0.25">
      <c r="A15" s="1556"/>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557" t="s">
        <v>53</v>
      </c>
      <c r="B16" s="511" t="s">
        <v>65</v>
      </c>
      <c r="C16" s="522" t="s">
        <v>1764</v>
      </c>
      <c r="D16" s="528" t="s">
        <v>1765</v>
      </c>
      <c r="E16" s="529" t="s">
        <v>842</v>
      </c>
      <c r="F16" s="685">
        <v>264751.94930877804</v>
      </c>
      <c r="G16" s="251">
        <v>0</v>
      </c>
      <c r="H16" s="685">
        <v>273748.08172044106</v>
      </c>
      <c r="I16" s="251">
        <v>0</v>
      </c>
      <c r="J16" s="685">
        <v>281258.85161290102</v>
      </c>
      <c r="K16" s="251">
        <v>0</v>
      </c>
      <c r="L16" s="685">
        <v>288229.31612901401</v>
      </c>
      <c r="M16" s="251">
        <v>0</v>
      </c>
      <c r="N16" s="681"/>
      <c r="O16" s="1013">
        <f>F16+H16+J16+L16</f>
        <v>1107988.198771134</v>
      </c>
      <c r="P16" s="989">
        <f>G16+I16+K16+M16+N16</f>
        <v>0</v>
      </c>
    </row>
    <row r="17" spans="1:16" x14ac:dyDescent="0.25">
      <c r="A17" s="1555"/>
      <c r="B17" s="513" t="s">
        <v>66</v>
      </c>
      <c r="C17" s="523" t="s">
        <v>1766</v>
      </c>
      <c r="D17" s="524" t="s">
        <v>1765</v>
      </c>
      <c r="E17" s="205" t="s">
        <v>907</v>
      </c>
      <c r="F17" s="686">
        <v>264751.94930877804</v>
      </c>
      <c r="G17" s="253">
        <v>0</v>
      </c>
      <c r="H17" s="686">
        <v>273748.08172044106</v>
      </c>
      <c r="I17" s="253">
        <v>0</v>
      </c>
      <c r="J17" s="686">
        <v>281258.85161290102</v>
      </c>
      <c r="K17" s="253">
        <v>0</v>
      </c>
      <c r="L17" s="686">
        <v>288229.31612901401</v>
      </c>
      <c r="M17" s="253">
        <v>0</v>
      </c>
      <c r="N17" s="170"/>
      <c r="O17" s="1013">
        <f>F17+H17+J17+L17</f>
        <v>1107988.198771134</v>
      </c>
      <c r="P17" s="989">
        <f t="shared" si="0"/>
        <v>0</v>
      </c>
    </row>
    <row r="18" spans="1:16" x14ac:dyDescent="0.25">
      <c r="A18" s="1555"/>
      <c r="B18" s="513" t="s">
        <v>67</v>
      </c>
      <c r="C18" s="523" t="s">
        <v>1767</v>
      </c>
      <c r="D18" s="524" t="s">
        <v>1765</v>
      </c>
      <c r="E18" s="205" t="s">
        <v>842</v>
      </c>
      <c r="F18" s="686">
        <v>0</v>
      </c>
      <c r="G18" s="253">
        <v>0</v>
      </c>
      <c r="H18" s="686">
        <v>0</v>
      </c>
      <c r="I18" s="253">
        <v>0</v>
      </c>
      <c r="J18" s="686">
        <v>0</v>
      </c>
      <c r="K18" s="253">
        <v>0</v>
      </c>
      <c r="L18" s="686">
        <v>0</v>
      </c>
      <c r="M18" s="253">
        <v>0</v>
      </c>
      <c r="N18" s="170"/>
      <c r="O18" s="1013">
        <f>F18+H18+J18+L18</f>
        <v>0</v>
      </c>
      <c r="P18" s="989">
        <f t="shared" si="0"/>
        <v>0</v>
      </c>
    </row>
    <row r="19" spans="1:16" x14ac:dyDescent="0.25">
      <c r="A19" s="1555"/>
      <c r="B19" s="513" t="s">
        <v>69</v>
      </c>
      <c r="C19" s="523" t="s">
        <v>1767</v>
      </c>
      <c r="D19" s="524" t="s">
        <v>1765</v>
      </c>
      <c r="E19" s="205" t="s">
        <v>908</v>
      </c>
      <c r="F19" s="686">
        <v>0</v>
      </c>
      <c r="G19" s="253">
        <v>0</v>
      </c>
      <c r="H19" s="686">
        <v>0</v>
      </c>
      <c r="I19" s="253">
        <v>0</v>
      </c>
      <c r="J19" s="686">
        <v>0</v>
      </c>
      <c r="K19" s="253">
        <v>0</v>
      </c>
      <c r="L19" s="686">
        <v>0</v>
      </c>
      <c r="M19" s="253">
        <v>0</v>
      </c>
      <c r="N19" s="170"/>
      <c r="O19" s="1013">
        <f>F19+H19+J19+L19</f>
        <v>0</v>
      </c>
      <c r="P19" s="989">
        <f>G19+I19+K19+M19+N19</f>
        <v>0</v>
      </c>
    </row>
    <row r="20" spans="1:16" x14ac:dyDescent="0.25">
      <c r="A20" s="1555"/>
      <c r="B20" s="513" t="s">
        <v>96</v>
      </c>
      <c r="C20" s="523" t="s">
        <v>141</v>
      </c>
      <c r="D20" s="524"/>
      <c r="F20" s="686"/>
      <c r="G20" s="253"/>
      <c r="H20" s="686"/>
      <c r="I20" s="253"/>
      <c r="J20" s="686"/>
      <c r="K20" s="253"/>
      <c r="L20" s="686"/>
      <c r="M20" s="253"/>
      <c r="N20" s="170"/>
      <c r="O20" s="1013">
        <f>F20+H20+J20+L20</f>
        <v>0</v>
      </c>
      <c r="P20" s="989">
        <f t="shared" si="0"/>
        <v>0</v>
      </c>
    </row>
    <row r="21" spans="1:16" s="209" customFormat="1" x14ac:dyDescent="0.25">
      <c r="A21" s="1556"/>
      <c r="B21" s="515" t="s">
        <v>97</v>
      </c>
      <c r="C21" s="990" t="s">
        <v>897</v>
      </c>
      <c r="D21" s="120"/>
      <c r="E21" s="1003"/>
      <c r="F21" s="993"/>
      <c r="G21" s="1004">
        <f>SUM(G16:G20)</f>
        <v>0</v>
      </c>
      <c r="H21" s="993"/>
      <c r="I21" s="1004">
        <f>SUM(I16:I20)</f>
        <v>0</v>
      </c>
      <c r="J21" s="993"/>
      <c r="K21" s="1004">
        <f>SUM(K16:K20)</f>
        <v>0</v>
      </c>
      <c r="L21" s="993"/>
      <c r="M21" s="1004">
        <f>SUM(M16:M20)</f>
        <v>0</v>
      </c>
      <c r="N21" s="1004">
        <f>SUM(N16:N20)</f>
        <v>0</v>
      </c>
      <c r="O21" s="1005"/>
      <c r="P21" s="770">
        <f t="shared" ref="P21:P57" si="1">G21+I21+K21+M21+N21</f>
        <v>0</v>
      </c>
    </row>
    <row r="22" spans="1:16" x14ac:dyDescent="0.25">
      <c r="A22" s="1557" t="s">
        <v>303</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555"/>
      <c r="B23" s="513" t="s">
        <v>71</v>
      </c>
      <c r="C23" s="523" t="s">
        <v>58</v>
      </c>
      <c r="D23" s="524"/>
      <c r="F23" s="686"/>
      <c r="G23" s="253"/>
      <c r="H23" s="686"/>
      <c r="I23" s="253"/>
      <c r="J23" s="686"/>
      <c r="K23" s="253"/>
      <c r="L23" s="686"/>
      <c r="M23" s="253"/>
      <c r="N23" s="170"/>
      <c r="O23" s="1013">
        <f>F23+H23+J23+L23</f>
        <v>0</v>
      </c>
      <c r="P23" s="989">
        <f t="shared" si="1"/>
        <v>0</v>
      </c>
    </row>
    <row r="24" spans="1:16" x14ac:dyDescent="0.25">
      <c r="A24" s="1555"/>
      <c r="B24" s="513" t="s">
        <v>72</v>
      </c>
      <c r="C24" s="523" t="s">
        <v>59</v>
      </c>
      <c r="D24" s="524"/>
      <c r="F24" s="686"/>
      <c r="G24" s="253"/>
      <c r="H24" s="686"/>
      <c r="I24" s="253"/>
      <c r="J24" s="686"/>
      <c r="K24" s="253"/>
      <c r="L24" s="686"/>
      <c r="M24" s="253"/>
      <c r="N24" s="170"/>
      <c r="O24" s="1013">
        <f>F24+H24+J24+L24</f>
        <v>0</v>
      </c>
      <c r="P24" s="989">
        <f t="shared" si="1"/>
        <v>0</v>
      </c>
    </row>
    <row r="25" spans="1:16" x14ac:dyDescent="0.25">
      <c r="A25" s="1555"/>
      <c r="B25" s="759" t="s">
        <v>44</v>
      </c>
      <c r="C25" s="523" t="s">
        <v>140</v>
      </c>
      <c r="D25" s="524"/>
      <c r="F25" s="686"/>
      <c r="G25" s="253"/>
      <c r="H25" s="686"/>
      <c r="I25" s="253"/>
      <c r="J25" s="686"/>
      <c r="K25" s="253"/>
      <c r="L25" s="686"/>
      <c r="M25" s="253"/>
      <c r="N25" s="170"/>
      <c r="O25" s="1013">
        <f>F25+H25+J25+L25</f>
        <v>0</v>
      </c>
      <c r="P25" s="989">
        <f t="shared" si="1"/>
        <v>0</v>
      </c>
    </row>
    <row r="26" spans="1:16" x14ac:dyDescent="0.25">
      <c r="A26" s="1555"/>
      <c r="B26" s="759" t="s">
        <v>41</v>
      </c>
      <c r="C26" s="523" t="s">
        <v>141</v>
      </c>
      <c r="D26" s="524"/>
      <c r="F26" s="686"/>
      <c r="G26" s="253"/>
      <c r="H26" s="686"/>
      <c r="I26" s="253"/>
      <c r="J26" s="686"/>
      <c r="K26" s="253"/>
      <c r="L26" s="686"/>
      <c r="M26" s="253"/>
      <c r="N26" s="170"/>
      <c r="O26" s="1013">
        <f>F26+H26+J26+L26</f>
        <v>0</v>
      </c>
      <c r="P26" s="989">
        <f t="shared" si="1"/>
        <v>0</v>
      </c>
    </row>
    <row r="27" spans="1:16" s="209" customFormat="1" x14ac:dyDescent="0.25">
      <c r="A27" s="1556"/>
      <c r="B27" s="516" t="s">
        <v>42</v>
      </c>
      <c r="C27" s="990" t="s">
        <v>898</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557"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555"/>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555"/>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555"/>
      <c r="B31" s="513" t="s">
        <v>77</v>
      </c>
      <c r="C31" s="523" t="s">
        <v>140</v>
      </c>
      <c r="D31" s="524"/>
      <c r="E31" s="205"/>
      <c r="F31" s="760"/>
      <c r="G31" s="761"/>
      <c r="H31" s="760"/>
      <c r="I31" s="761"/>
      <c r="J31" s="760"/>
      <c r="K31" s="761"/>
      <c r="L31" s="760"/>
      <c r="M31" s="761"/>
      <c r="N31" s="763"/>
      <c r="O31" s="1013">
        <f>F31+H31+J31+L31</f>
        <v>0</v>
      </c>
      <c r="P31" s="989">
        <f t="shared" si="1"/>
        <v>0</v>
      </c>
    </row>
    <row r="32" spans="1:16" s="209" customFormat="1" x14ac:dyDescent="0.25">
      <c r="A32" s="1555"/>
      <c r="B32" s="513" t="s">
        <v>104</v>
      </c>
      <c r="C32" s="523" t="s">
        <v>141</v>
      </c>
      <c r="D32" s="524"/>
      <c r="E32" s="205"/>
      <c r="F32" s="760"/>
      <c r="G32" s="761"/>
      <c r="H32" s="760"/>
      <c r="I32" s="761"/>
      <c r="J32" s="760"/>
      <c r="K32" s="761"/>
      <c r="L32" s="760"/>
      <c r="M32" s="761"/>
      <c r="N32" s="763"/>
      <c r="O32" s="1013">
        <f>F32+H32+J32+L32</f>
        <v>0</v>
      </c>
      <c r="P32" s="989">
        <f t="shared" si="1"/>
        <v>0</v>
      </c>
    </row>
    <row r="33" spans="1:16" s="209" customFormat="1" x14ac:dyDescent="0.25">
      <c r="A33" s="1556"/>
      <c r="B33" s="516" t="s">
        <v>105</v>
      </c>
      <c r="C33" s="990" t="s">
        <v>899</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557" t="s">
        <v>157</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555"/>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555"/>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555"/>
      <c r="B37" s="513" t="s">
        <v>82</v>
      </c>
      <c r="C37" s="523" t="s">
        <v>140</v>
      </c>
      <c r="D37" s="524"/>
      <c r="E37" s="205"/>
      <c r="F37" s="760"/>
      <c r="G37" s="761"/>
      <c r="H37" s="760"/>
      <c r="I37" s="761"/>
      <c r="J37" s="760"/>
      <c r="K37" s="761"/>
      <c r="L37" s="760"/>
      <c r="M37" s="761"/>
      <c r="N37" s="763"/>
      <c r="O37" s="1013">
        <f>F37+H37+J37+L37</f>
        <v>0</v>
      </c>
      <c r="P37" s="989">
        <f t="shared" si="1"/>
        <v>0</v>
      </c>
    </row>
    <row r="38" spans="1:16" s="209" customFormat="1" x14ac:dyDescent="0.25">
      <c r="A38" s="1555"/>
      <c r="B38" s="513" t="s">
        <v>217</v>
      </c>
      <c r="C38" s="523" t="s">
        <v>141</v>
      </c>
      <c r="D38" s="524"/>
      <c r="E38" s="205"/>
      <c r="F38" s="760"/>
      <c r="G38" s="761"/>
      <c r="H38" s="760"/>
      <c r="I38" s="761"/>
      <c r="J38" s="760"/>
      <c r="K38" s="761"/>
      <c r="L38" s="760"/>
      <c r="M38" s="761"/>
      <c r="N38" s="763"/>
      <c r="O38" s="1013">
        <f>F38+H38+J38+L38</f>
        <v>0</v>
      </c>
      <c r="P38" s="989">
        <f t="shared" si="1"/>
        <v>0</v>
      </c>
    </row>
    <row r="39" spans="1:16" s="209" customFormat="1" x14ac:dyDescent="0.25">
      <c r="A39" s="1556"/>
      <c r="B39" s="516" t="s">
        <v>216</v>
      </c>
      <c r="C39" s="990" t="s">
        <v>900</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557" t="s">
        <v>29</v>
      </c>
      <c r="B40" s="511" t="s">
        <v>84</v>
      </c>
      <c r="C40" s="522" t="s">
        <v>1768</v>
      </c>
      <c r="D40" s="528" t="s">
        <v>1765</v>
      </c>
      <c r="E40" s="529" t="s">
        <v>907</v>
      </c>
      <c r="F40" s="760">
        <v>264751.94930877804</v>
      </c>
      <c r="G40" s="761">
        <v>85861539.838295206</v>
      </c>
      <c r="H40" s="760">
        <v>273748.08172044106</v>
      </c>
      <c r="I40" s="761">
        <v>92853080.68686831</v>
      </c>
      <c r="J40" s="760">
        <v>281258.85161290102</v>
      </c>
      <c r="K40" s="761">
        <v>96235609.981323212</v>
      </c>
      <c r="L40" s="760">
        <v>288229.31612901401</v>
      </c>
      <c r="M40" s="761">
        <v>99573137.156846568</v>
      </c>
      <c r="N40" s="763"/>
      <c r="O40" s="1013">
        <f>F40+H40+J40+L40</f>
        <v>1107988.198771134</v>
      </c>
      <c r="P40" s="989">
        <f t="shared" si="1"/>
        <v>374523367.66333336</v>
      </c>
    </row>
    <row r="41" spans="1:16" s="209" customFormat="1" x14ac:dyDescent="0.25">
      <c r="A41" s="1555"/>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555"/>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555"/>
      <c r="B43" s="513" t="s">
        <v>87</v>
      </c>
      <c r="C43" s="523" t="s">
        <v>140</v>
      </c>
      <c r="D43" s="524"/>
      <c r="E43" s="205"/>
      <c r="F43" s="760"/>
      <c r="G43" s="761"/>
      <c r="H43" s="760"/>
      <c r="I43" s="761"/>
      <c r="J43" s="760"/>
      <c r="K43" s="761"/>
      <c r="L43" s="760"/>
      <c r="M43" s="761"/>
      <c r="N43" s="763"/>
      <c r="O43" s="1013">
        <f>F43+H43+J43+L43</f>
        <v>0</v>
      </c>
      <c r="P43" s="989">
        <f t="shared" si="1"/>
        <v>0</v>
      </c>
    </row>
    <row r="44" spans="1:16" s="209" customFormat="1" x14ac:dyDescent="0.25">
      <c r="A44" s="1555"/>
      <c r="B44" s="513" t="s">
        <v>214</v>
      </c>
      <c r="C44" s="523" t="s">
        <v>141</v>
      </c>
      <c r="D44" s="524"/>
      <c r="E44" s="205"/>
      <c r="F44" s="760"/>
      <c r="G44" s="761"/>
      <c r="H44" s="760"/>
      <c r="I44" s="761"/>
      <c r="J44" s="760"/>
      <c r="K44" s="761"/>
      <c r="L44" s="760"/>
      <c r="M44" s="761"/>
      <c r="N44" s="763"/>
      <c r="O44" s="1013">
        <f>F44+H44+J44+L44</f>
        <v>0</v>
      </c>
      <c r="P44" s="989">
        <f t="shared" si="1"/>
        <v>0</v>
      </c>
    </row>
    <row r="45" spans="1:16" s="209" customFormat="1" x14ac:dyDescent="0.25">
      <c r="A45" s="1556"/>
      <c r="B45" s="516" t="s">
        <v>213</v>
      </c>
      <c r="C45" s="990" t="s">
        <v>901</v>
      </c>
      <c r="D45" s="12"/>
      <c r="E45" s="12"/>
      <c r="F45" s="993"/>
      <c r="G45" s="1004">
        <f>SUM(G40:G44)</f>
        <v>85861539.838295206</v>
      </c>
      <c r="H45" s="993"/>
      <c r="I45" s="1004">
        <f>SUM(I40:I44)</f>
        <v>92853080.68686831</v>
      </c>
      <c r="J45" s="993"/>
      <c r="K45" s="1004">
        <f>SUM(K40:K44)</f>
        <v>96235609.981323212</v>
      </c>
      <c r="L45" s="993"/>
      <c r="M45" s="1004">
        <f>SUM(M40:M44)</f>
        <v>99573137.156846568</v>
      </c>
      <c r="N45" s="1004">
        <f>SUM(N40:N44)</f>
        <v>0</v>
      </c>
      <c r="O45" s="1005"/>
      <c r="P45" s="770">
        <f t="shared" si="1"/>
        <v>374523367.66333336</v>
      </c>
    </row>
    <row r="46" spans="1:16" s="209" customFormat="1" x14ac:dyDescent="0.25">
      <c r="A46" s="1557" t="s">
        <v>3</v>
      </c>
      <c r="B46" s="511" t="s">
        <v>88</v>
      </c>
      <c r="C46" s="522" t="s">
        <v>1762</v>
      </c>
      <c r="D46" s="528" t="s">
        <v>1765</v>
      </c>
      <c r="E46" s="529" t="s">
        <v>842</v>
      </c>
      <c r="F46" s="760">
        <v>264751.94930877804</v>
      </c>
      <c r="G46" s="761">
        <v>396669.26557170675</v>
      </c>
      <c r="H46" s="760">
        <v>273748.08172044106</v>
      </c>
      <c r="I46" s="761">
        <v>410984.92050797585</v>
      </c>
      <c r="J46" s="760">
        <v>281258.85161290102</v>
      </c>
      <c r="K46" s="761">
        <v>422908.59874665004</v>
      </c>
      <c r="L46" s="760">
        <v>288229.31612901401</v>
      </c>
      <c r="M46" s="761">
        <v>433883.80517366831</v>
      </c>
      <c r="N46" s="763"/>
      <c r="O46" s="1013">
        <f>F46+H46+J46+L46</f>
        <v>1107988.198771134</v>
      </c>
      <c r="P46" s="989">
        <f t="shared" si="1"/>
        <v>1664446.590000001</v>
      </c>
    </row>
    <row r="47" spans="1:16" s="209" customFormat="1" x14ac:dyDescent="0.25">
      <c r="A47" s="1555"/>
      <c r="B47" s="513" t="s">
        <v>89</v>
      </c>
      <c r="C47" s="523" t="s">
        <v>1769</v>
      </c>
      <c r="D47" s="524" t="s">
        <v>1765</v>
      </c>
      <c r="E47" s="205" t="s">
        <v>907</v>
      </c>
      <c r="F47" s="760"/>
      <c r="G47" s="761">
        <v>0</v>
      </c>
      <c r="H47" s="760"/>
      <c r="I47" s="761">
        <v>0</v>
      </c>
      <c r="J47" s="760"/>
      <c r="K47" s="761">
        <v>0</v>
      </c>
      <c r="L47" s="760"/>
      <c r="M47" s="761">
        <v>0</v>
      </c>
      <c r="N47" s="763"/>
      <c r="O47" s="1013">
        <f>F47+H47+J47+L47</f>
        <v>0</v>
      </c>
      <c r="P47" s="989">
        <f t="shared" si="1"/>
        <v>0</v>
      </c>
    </row>
    <row r="48" spans="1:16" s="209" customFormat="1" x14ac:dyDescent="0.25">
      <c r="A48" s="1555"/>
      <c r="B48" s="513" t="s">
        <v>90</v>
      </c>
      <c r="C48" s="523" t="s">
        <v>1762</v>
      </c>
      <c r="D48" s="524" t="s">
        <v>1765</v>
      </c>
      <c r="E48" s="205" t="s">
        <v>904</v>
      </c>
      <c r="F48" s="760">
        <v>264751.94930877804</v>
      </c>
      <c r="G48" s="761">
        <v>363875.36</v>
      </c>
      <c r="H48" s="760">
        <v>273748.08172044106</v>
      </c>
      <c r="I48" s="761">
        <v>362226.95</v>
      </c>
      <c r="J48" s="760">
        <v>281258.85161290102</v>
      </c>
      <c r="K48" s="761">
        <v>400495.27</v>
      </c>
      <c r="L48" s="760">
        <v>288229.31612901401</v>
      </c>
      <c r="M48" s="761">
        <v>353037.1</v>
      </c>
      <c r="N48" s="763"/>
      <c r="O48" s="1013">
        <f>F48+H48+J48+L48</f>
        <v>1107988.198771134</v>
      </c>
      <c r="P48" s="989">
        <f t="shared" si="1"/>
        <v>1479634.6800000002</v>
      </c>
    </row>
    <row r="49" spans="1:16" s="209" customFormat="1" x14ac:dyDescent="0.25">
      <c r="A49" s="1555"/>
      <c r="B49" s="513" t="s">
        <v>91</v>
      </c>
      <c r="C49" s="523" t="s">
        <v>140</v>
      </c>
      <c r="D49" s="524"/>
      <c r="E49" s="205"/>
      <c r="F49" s="760"/>
      <c r="G49" s="761"/>
      <c r="H49" s="760"/>
      <c r="I49" s="761"/>
      <c r="J49" s="760"/>
      <c r="K49" s="761"/>
      <c r="L49" s="760"/>
      <c r="M49" s="761"/>
      <c r="N49" s="763"/>
      <c r="O49" s="1013">
        <f>F49+H49+J49+L49</f>
        <v>0</v>
      </c>
      <c r="P49" s="989">
        <f t="shared" si="1"/>
        <v>0</v>
      </c>
    </row>
    <row r="50" spans="1:16" s="209" customFormat="1" x14ac:dyDescent="0.25">
      <c r="A50" s="1555"/>
      <c r="B50" s="513" t="s">
        <v>262</v>
      </c>
      <c r="C50" s="523" t="s">
        <v>141</v>
      </c>
      <c r="D50" s="524"/>
      <c r="E50" s="205"/>
      <c r="F50" s="760"/>
      <c r="G50" s="761"/>
      <c r="H50" s="760"/>
      <c r="I50" s="761"/>
      <c r="J50" s="760"/>
      <c r="K50" s="761"/>
      <c r="L50" s="760"/>
      <c r="M50" s="761"/>
      <c r="N50" s="763"/>
      <c r="O50" s="1013">
        <f>F50+H50+J50+L50</f>
        <v>0</v>
      </c>
      <c r="P50" s="989">
        <f t="shared" si="1"/>
        <v>0</v>
      </c>
    </row>
    <row r="51" spans="1:16" s="209" customFormat="1" x14ac:dyDescent="0.25">
      <c r="A51" s="1556"/>
      <c r="B51" s="516" t="s">
        <v>263</v>
      </c>
      <c r="C51" s="990" t="s">
        <v>5</v>
      </c>
      <c r="D51" s="12"/>
      <c r="E51" s="12"/>
      <c r="F51" s="993"/>
      <c r="G51" s="1004">
        <f>SUM(G46:G50)</f>
        <v>760544.6255717068</v>
      </c>
      <c r="H51" s="993"/>
      <c r="I51" s="1004">
        <f>SUM(I46:I50)</f>
        <v>773211.87050797581</v>
      </c>
      <c r="J51" s="993"/>
      <c r="K51" s="1004">
        <f>SUM(K46:K50)</f>
        <v>823403.86874665006</v>
      </c>
      <c r="L51" s="993"/>
      <c r="M51" s="1004">
        <f>SUM(M46:M50)</f>
        <v>786920.90517366829</v>
      </c>
      <c r="N51" s="1004">
        <f>SUM(N46:N50)</f>
        <v>0</v>
      </c>
      <c r="O51" s="1005"/>
      <c r="P51" s="770">
        <f t="shared" si="1"/>
        <v>3144081.2700000009</v>
      </c>
    </row>
    <row r="52" spans="1:16" s="209" customFormat="1" x14ac:dyDescent="0.25">
      <c r="A52" s="1557" t="s">
        <v>451</v>
      </c>
      <c r="B52" s="511" t="s">
        <v>392</v>
      </c>
      <c r="C52" s="522" t="s">
        <v>1770</v>
      </c>
      <c r="D52" s="528" t="s">
        <v>1765</v>
      </c>
      <c r="E52" s="529" t="s">
        <v>1025</v>
      </c>
      <c r="F52" s="760"/>
      <c r="G52" s="761">
        <v>27373944.301673438</v>
      </c>
      <c r="H52" s="760"/>
      <c r="I52" s="761">
        <v>27979382.237964038</v>
      </c>
      <c r="J52" s="760"/>
      <c r="K52" s="761">
        <v>28975123.969872519</v>
      </c>
      <c r="L52" s="760"/>
      <c r="M52" s="761">
        <v>28994321.144739736</v>
      </c>
      <c r="N52" s="763"/>
      <c r="O52" s="1013">
        <f>F52+H52+J52+L52</f>
        <v>0</v>
      </c>
      <c r="P52" s="989">
        <f t="shared" si="1"/>
        <v>113322771.65424973</v>
      </c>
    </row>
    <row r="53" spans="1:16" s="209" customFormat="1" x14ac:dyDescent="0.25">
      <c r="A53" s="1555"/>
      <c r="B53" s="513" t="s">
        <v>113</v>
      </c>
      <c r="C53" s="523" t="s">
        <v>1771</v>
      </c>
      <c r="D53" s="524" t="s">
        <v>1765</v>
      </c>
      <c r="E53" s="205" t="s">
        <v>842</v>
      </c>
      <c r="F53" s="760">
        <v>264751.94930877804</v>
      </c>
      <c r="G53" s="761">
        <v>26475.194930877806</v>
      </c>
      <c r="H53" s="760">
        <v>273748.08172044106</v>
      </c>
      <c r="I53" s="761">
        <v>27374.808172044108</v>
      </c>
      <c r="J53" s="760">
        <v>281258.85161290102</v>
      </c>
      <c r="K53" s="761">
        <v>28125.885161290105</v>
      </c>
      <c r="L53" s="760">
        <v>288229.31612901401</v>
      </c>
      <c r="M53" s="761">
        <v>28822.931612901404</v>
      </c>
      <c r="N53" s="763"/>
      <c r="O53" s="1013">
        <f>F53+H53+J53+L53</f>
        <v>1107988.198771134</v>
      </c>
      <c r="P53" s="989">
        <f t="shared" si="1"/>
        <v>110798.81987711342</v>
      </c>
    </row>
    <row r="54" spans="1:16" s="209" customFormat="1" x14ac:dyDescent="0.25">
      <c r="A54" s="1555"/>
      <c r="B54" s="513" t="s">
        <v>115</v>
      </c>
      <c r="C54" s="523" t="s">
        <v>59</v>
      </c>
      <c r="D54" s="524"/>
      <c r="E54" s="205"/>
      <c r="F54" s="760"/>
      <c r="G54" s="761"/>
      <c r="H54" s="760"/>
      <c r="I54" s="761"/>
      <c r="J54" s="760"/>
      <c r="K54" s="761"/>
      <c r="L54" s="760"/>
      <c r="M54" s="761"/>
      <c r="N54" s="763"/>
      <c r="O54" s="1013">
        <f>F54+H54+J54+L54</f>
        <v>0</v>
      </c>
      <c r="P54" s="989">
        <f t="shared" si="1"/>
        <v>0</v>
      </c>
    </row>
    <row r="55" spans="1:16" s="209" customFormat="1" x14ac:dyDescent="0.25">
      <c r="A55" s="1555"/>
      <c r="B55" s="513" t="s">
        <v>116</v>
      </c>
      <c r="C55" s="523" t="s">
        <v>140</v>
      </c>
      <c r="D55" s="524"/>
      <c r="E55" s="205"/>
      <c r="F55" s="760"/>
      <c r="G55" s="761"/>
      <c r="H55" s="760"/>
      <c r="I55" s="761"/>
      <c r="J55" s="760"/>
      <c r="K55" s="761"/>
      <c r="L55" s="760"/>
      <c r="M55" s="761"/>
      <c r="N55" s="763"/>
      <c r="O55" s="1013">
        <f>F55+H55+J55+L55</f>
        <v>0</v>
      </c>
      <c r="P55" s="989">
        <f t="shared" si="1"/>
        <v>0</v>
      </c>
    </row>
    <row r="56" spans="1:16" s="209" customFormat="1" x14ac:dyDescent="0.25">
      <c r="A56" s="1555"/>
      <c r="B56" s="513" t="s">
        <v>117</v>
      </c>
      <c r="C56" s="523" t="s">
        <v>141</v>
      </c>
      <c r="D56" s="524"/>
      <c r="E56" s="205"/>
      <c r="F56" s="760"/>
      <c r="G56" s="761"/>
      <c r="H56" s="760"/>
      <c r="I56" s="761"/>
      <c r="J56" s="760"/>
      <c r="K56" s="761"/>
      <c r="L56" s="760"/>
      <c r="M56" s="761"/>
      <c r="N56" s="763"/>
      <c r="O56" s="1013">
        <f>F56+H56+J56+L56</f>
        <v>0</v>
      </c>
      <c r="P56" s="989">
        <f t="shared" si="1"/>
        <v>0</v>
      </c>
    </row>
    <row r="57" spans="1:16" s="209" customFormat="1" x14ac:dyDescent="0.25">
      <c r="A57" s="1556"/>
      <c r="B57" s="516" t="s">
        <v>160</v>
      </c>
      <c r="C57" s="990" t="s">
        <v>902</v>
      </c>
      <c r="D57" s="12"/>
      <c r="E57" s="17"/>
      <c r="F57" s="1006"/>
      <c r="G57" s="1004">
        <f>SUM(G52:G56)</f>
        <v>27400419.496604316</v>
      </c>
      <c r="H57" s="1006"/>
      <c r="I57" s="1004">
        <f>SUM(I52:I56)</f>
        <v>28006757.046136081</v>
      </c>
      <c r="J57" s="1006"/>
      <c r="K57" s="1004">
        <f>SUM(K52:K56)</f>
        <v>29003249.855033811</v>
      </c>
      <c r="L57" s="1006"/>
      <c r="M57" s="1004">
        <f>SUM(M52:M56)</f>
        <v>29023144.076352637</v>
      </c>
      <c r="N57" s="1004">
        <f>SUM(N52:N56)</f>
        <v>0</v>
      </c>
      <c r="O57" s="1005"/>
      <c r="P57" s="770">
        <f t="shared" si="1"/>
        <v>113433570.47412685</v>
      </c>
    </row>
    <row r="58" spans="1:16" ht="15.75" thickBot="1" x14ac:dyDescent="0.3">
      <c r="A58" s="764"/>
      <c r="B58" s="765">
        <v>9</v>
      </c>
      <c r="C58" s="995" t="s">
        <v>103</v>
      </c>
      <c r="D58" s="1007"/>
      <c r="E58" s="1008"/>
      <c r="F58" s="1009"/>
      <c r="G58" s="1010">
        <f>G15+G21+G27+G33+G39+G45+G51+G57</f>
        <v>114022503.96047124</v>
      </c>
      <c r="H58" s="1011"/>
      <c r="I58" s="1010">
        <f>I15+I21+I27+I33+I39+I45+I51+I57</f>
        <v>121633049.60351236</v>
      </c>
      <c r="J58" s="1011"/>
      <c r="K58" s="1010">
        <f>K15+K21+K27+K33+K39+K45+K51+K57</f>
        <v>126062263.70510368</v>
      </c>
      <c r="L58" s="1011"/>
      <c r="M58" s="1010">
        <f>M15+M21+M27+M33+M39+M45+M51+M57</f>
        <v>129383202.13837288</v>
      </c>
      <c r="N58" s="1010">
        <f>N15+N21+N27+N33+N39+N45+N51+N57</f>
        <v>0</v>
      </c>
      <c r="O58" s="1014"/>
      <c r="P58" s="1015">
        <f>P15+P21+P27+P33+P39+P45+P51+P57</f>
        <v>491101019.40746021</v>
      </c>
    </row>
    <row r="60" spans="1:16" x14ac:dyDescent="0.25">
      <c r="A60" s="510" t="s">
        <v>632</v>
      </c>
    </row>
    <row r="61" spans="1:16" x14ac:dyDescent="0.25">
      <c r="A61" s="205" t="s">
        <v>702</v>
      </c>
    </row>
    <row r="62" spans="1:16" x14ac:dyDescent="0.25">
      <c r="A62" s="205" t="s">
        <v>666</v>
      </c>
    </row>
    <row r="64" spans="1:16" x14ac:dyDescent="0.25">
      <c r="A64" s="205" t="s">
        <v>1776</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Z1" activePane="topRight" state="frozen"/>
      <selection pane="topRight" activeCell="BP22" sqref="BP22"/>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7" t="s">
        <v>1058</v>
      </c>
      <c r="J1" s="630"/>
      <c r="K1" s="630"/>
    </row>
    <row r="2" spans="1:67" x14ac:dyDescent="0.25">
      <c r="A2" s="673" t="s">
        <v>846</v>
      </c>
    </row>
    <row r="4" spans="1:67" x14ac:dyDescent="0.25">
      <c r="A4" s="205" t="s">
        <v>372</v>
      </c>
      <c r="C4" s="835" t="s">
        <v>1365</v>
      </c>
      <c r="D4" s="116"/>
      <c r="E4" s="632"/>
      <c r="F4" s="632"/>
    </row>
    <row r="5" spans="1:67" x14ac:dyDescent="0.25">
      <c r="A5" s="205" t="s">
        <v>15</v>
      </c>
      <c r="C5" s="450" t="s">
        <v>1743</v>
      </c>
      <c r="D5" s="632"/>
      <c r="E5" s="632"/>
      <c r="F5" s="632"/>
    </row>
    <row r="6" spans="1:67" x14ac:dyDescent="0.25">
      <c r="A6" s="205" t="s">
        <v>16</v>
      </c>
      <c r="C6" s="450">
        <v>45016</v>
      </c>
      <c r="D6" s="208"/>
      <c r="E6" s="208"/>
      <c r="F6" s="208"/>
      <c r="G6" s="348"/>
      <c r="H6" s="348"/>
      <c r="I6" s="348"/>
      <c r="J6" s="348"/>
      <c r="K6" s="348"/>
      <c r="L6" s="348"/>
      <c r="M6" s="348"/>
      <c r="N6" s="348"/>
      <c r="O6" s="348"/>
      <c r="P6" s="348"/>
      <c r="Q6" s="348"/>
    </row>
    <row r="7" spans="1:67" x14ac:dyDescent="0.25">
      <c r="A7" s="205" t="s">
        <v>831</v>
      </c>
      <c r="C7" s="453"/>
      <c r="D7" s="208"/>
      <c r="E7" s="208"/>
      <c r="F7" s="208"/>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79"/>
      <c r="B10" s="1580"/>
      <c r="C10" s="1594"/>
      <c r="D10" s="633"/>
      <c r="E10" s="633"/>
      <c r="F10" s="634"/>
      <c r="G10" s="1591" t="s">
        <v>832</v>
      </c>
      <c r="H10" s="1592"/>
      <c r="I10" s="1592"/>
      <c r="J10" s="1592"/>
      <c r="K10" s="1592"/>
      <c r="L10" s="1592"/>
      <c r="M10" s="1592"/>
      <c r="N10" s="1592"/>
      <c r="O10" s="1592"/>
      <c r="P10" s="1592"/>
      <c r="Q10" s="1592"/>
      <c r="R10" s="1593"/>
      <c r="S10" s="1591" t="s">
        <v>833</v>
      </c>
      <c r="T10" s="1592"/>
      <c r="U10" s="1592"/>
      <c r="V10" s="1592"/>
      <c r="W10" s="1592"/>
      <c r="X10" s="1592"/>
      <c r="Y10" s="1592"/>
      <c r="Z10" s="1592"/>
      <c r="AA10" s="1592"/>
      <c r="AB10" s="1592"/>
      <c r="AC10" s="1592"/>
      <c r="AD10" s="1593"/>
      <c r="AE10" s="1591" t="s">
        <v>834</v>
      </c>
      <c r="AF10" s="1592"/>
      <c r="AG10" s="1592"/>
      <c r="AH10" s="1592"/>
      <c r="AI10" s="1592"/>
      <c r="AJ10" s="1592"/>
      <c r="AK10" s="1592"/>
      <c r="AL10" s="1592"/>
      <c r="AM10" s="1592"/>
      <c r="AN10" s="1592"/>
      <c r="AO10" s="1592"/>
      <c r="AP10" s="1593"/>
      <c r="AQ10" s="1591" t="s">
        <v>835</v>
      </c>
      <c r="AR10" s="1592"/>
      <c r="AS10" s="1592"/>
      <c r="AT10" s="1592"/>
      <c r="AU10" s="1592"/>
      <c r="AV10" s="1592"/>
      <c r="AW10" s="1592"/>
      <c r="AX10" s="1592"/>
      <c r="AY10" s="1592"/>
      <c r="AZ10" s="1592"/>
      <c r="BA10" s="1592"/>
      <c r="BB10" s="1593"/>
      <c r="BC10" s="1002"/>
      <c r="BD10" s="1591" t="s">
        <v>821</v>
      </c>
      <c r="BE10" s="1592"/>
      <c r="BF10" s="1592"/>
      <c r="BG10" s="1592"/>
      <c r="BH10" s="1592"/>
      <c r="BI10" s="1592"/>
      <c r="BJ10" s="1592"/>
      <c r="BK10" s="1592"/>
      <c r="BL10" s="1592"/>
      <c r="BM10" s="1592"/>
      <c r="BN10" s="1592"/>
      <c r="BO10" s="1593"/>
    </row>
    <row r="11" spans="1:67" s="351" customFormat="1" ht="60" x14ac:dyDescent="0.25">
      <c r="A11" s="635"/>
      <c r="B11" s="636"/>
      <c r="C11" s="637" t="s">
        <v>143</v>
      </c>
      <c r="D11" s="638" t="s">
        <v>836</v>
      </c>
      <c r="E11" s="638" t="s">
        <v>837</v>
      </c>
      <c r="F11" s="639" t="s">
        <v>838</v>
      </c>
      <c r="G11" s="640" t="s">
        <v>36</v>
      </c>
      <c r="H11" s="641" t="s">
        <v>932</v>
      </c>
      <c r="I11" s="641" t="s">
        <v>933</v>
      </c>
      <c r="J11" s="641" t="s">
        <v>934</v>
      </c>
      <c r="K11" s="641" t="s">
        <v>935</v>
      </c>
      <c r="L11" s="247" t="s">
        <v>47</v>
      </c>
      <c r="M11" s="247" t="s">
        <v>48</v>
      </c>
      <c r="N11" s="247" t="s">
        <v>50</v>
      </c>
      <c r="O11" s="247" t="s">
        <v>49</v>
      </c>
      <c r="P11" s="215" t="s">
        <v>1537</v>
      </c>
      <c r="Q11" s="247" t="s">
        <v>137</v>
      </c>
      <c r="R11" s="642" t="s">
        <v>138</v>
      </c>
      <c r="S11" s="640" t="s">
        <v>36</v>
      </c>
      <c r="T11" s="641" t="s">
        <v>932</v>
      </c>
      <c r="U11" s="641" t="s">
        <v>933</v>
      </c>
      <c r="V11" s="641" t="s">
        <v>934</v>
      </c>
      <c r="W11" s="641" t="s">
        <v>935</v>
      </c>
      <c r="X11" s="247" t="s">
        <v>47</v>
      </c>
      <c r="Y11" s="247" t="s">
        <v>48</v>
      </c>
      <c r="Z11" s="247" t="s">
        <v>50</v>
      </c>
      <c r="AA11" s="247" t="s">
        <v>49</v>
      </c>
      <c r="AB11" s="215" t="s">
        <v>1537</v>
      </c>
      <c r="AC11" s="247" t="s">
        <v>137</v>
      </c>
      <c r="AD11" s="642" t="s">
        <v>138</v>
      </c>
      <c r="AE11" s="640" t="s">
        <v>36</v>
      </c>
      <c r="AF11" s="641" t="s">
        <v>932</v>
      </c>
      <c r="AG11" s="641" t="s">
        <v>933</v>
      </c>
      <c r="AH11" s="641" t="s">
        <v>934</v>
      </c>
      <c r="AI11" s="641" t="s">
        <v>935</v>
      </c>
      <c r="AJ11" s="247" t="s">
        <v>47</v>
      </c>
      <c r="AK11" s="247" t="s">
        <v>48</v>
      </c>
      <c r="AL11" s="247" t="s">
        <v>50</v>
      </c>
      <c r="AM11" s="247" t="s">
        <v>49</v>
      </c>
      <c r="AN11" s="215" t="s">
        <v>1537</v>
      </c>
      <c r="AO11" s="247" t="s">
        <v>137</v>
      </c>
      <c r="AP11" s="642" t="s">
        <v>138</v>
      </c>
      <c r="AQ11" s="640" t="s">
        <v>36</v>
      </c>
      <c r="AR11" s="641" t="s">
        <v>932</v>
      </c>
      <c r="AS11" s="641" t="s">
        <v>933</v>
      </c>
      <c r="AT11" s="641" t="s">
        <v>934</v>
      </c>
      <c r="AU11" s="641" t="s">
        <v>935</v>
      </c>
      <c r="AV11" s="247" t="s">
        <v>47</v>
      </c>
      <c r="AW11" s="247" t="s">
        <v>48</v>
      </c>
      <c r="AX11" s="247" t="s">
        <v>50</v>
      </c>
      <c r="AY11" s="247" t="s">
        <v>49</v>
      </c>
      <c r="AZ11" s="215" t="s">
        <v>1537</v>
      </c>
      <c r="BA11" s="247" t="s">
        <v>137</v>
      </c>
      <c r="BB11" s="642" t="s">
        <v>138</v>
      </c>
      <c r="BC11" s="890" t="s">
        <v>839</v>
      </c>
      <c r="BD11" s="640" t="s">
        <v>36</v>
      </c>
      <c r="BE11" s="641" t="s">
        <v>932</v>
      </c>
      <c r="BF11" s="641" t="s">
        <v>933</v>
      </c>
      <c r="BG11" s="641" t="s">
        <v>934</v>
      </c>
      <c r="BH11" s="641" t="s">
        <v>935</v>
      </c>
      <c r="BI11" s="247" t="s">
        <v>47</v>
      </c>
      <c r="BJ11" s="247" t="s">
        <v>48</v>
      </c>
      <c r="BK11" s="247" t="s">
        <v>50</v>
      </c>
      <c r="BL11" s="247" t="s">
        <v>49</v>
      </c>
      <c r="BM11" s="215" t="s">
        <v>1537</v>
      </c>
      <c r="BN11" s="247" t="s">
        <v>137</v>
      </c>
      <c r="BO11" s="642" t="s">
        <v>138</v>
      </c>
    </row>
    <row r="12" spans="1:67" s="351" customFormat="1" ht="15.75" x14ac:dyDescent="0.25">
      <c r="A12" s="643" t="s">
        <v>51</v>
      </c>
      <c r="B12" s="636"/>
      <c r="C12" s="637"/>
      <c r="D12" s="644"/>
      <c r="E12" s="644"/>
      <c r="F12" s="645"/>
      <c r="G12" s="828">
        <f>SUM(H12:R12)</f>
        <v>87545</v>
      </c>
      <c r="H12" s="825">
        <v>39452</v>
      </c>
      <c r="I12" s="825">
        <v>5303</v>
      </c>
      <c r="J12" s="825">
        <v>29269</v>
      </c>
      <c r="K12" s="825">
        <v>4355</v>
      </c>
      <c r="L12" s="826">
        <v>96</v>
      </c>
      <c r="M12" s="826">
        <v>3873</v>
      </c>
      <c r="N12" s="826">
        <v>1</v>
      </c>
      <c r="O12" s="826">
        <v>427</v>
      </c>
      <c r="P12" s="826">
        <v>4769</v>
      </c>
      <c r="Q12" s="826">
        <v>0</v>
      </c>
      <c r="R12" s="827">
        <v>0</v>
      </c>
      <c r="S12" s="828">
        <f>SUM(T12:AD12)</f>
        <v>92602</v>
      </c>
      <c r="T12" s="825">
        <v>43504</v>
      </c>
      <c r="U12" s="825">
        <v>5391</v>
      </c>
      <c r="V12" s="825">
        <v>30198</v>
      </c>
      <c r="W12" s="825">
        <v>4348</v>
      </c>
      <c r="X12" s="826">
        <v>70</v>
      </c>
      <c r="Y12" s="826">
        <v>4039</v>
      </c>
      <c r="Z12" s="826">
        <v>0</v>
      </c>
      <c r="AA12" s="826">
        <v>501</v>
      </c>
      <c r="AB12" s="826">
        <v>4551</v>
      </c>
      <c r="AC12" s="826">
        <v>0</v>
      </c>
      <c r="AD12" s="827">
        <v>0</v>
      </c>
      <c r="AE12" s="828">
        <f>SUM(AF12:AP12)</f>
        <v>91910</v>
      </c>
      <c r="AF12" s="825">
        <v>43326</v>
      </c>
      <c r="AG12" s="825">
        <v>5549</v>
      </c>
      <c r="AH12" s="825">
        <v>29237</v>
      </c>
      <c r="AI12" s="825">
        <v>4344</v>
      </c>
      <c r="AJ12" s="826">
        <v>74</v>
      </c>
      <c r="AK12" s="826">
        <v>4053</v>
      </c>
      <c r="AL12" s="826">
        <v>0</v>
      </c>
      <c r="AM12" s="826">
        <v>495</v>
      </c>
      <c r="AN12" s="826">
        <v>4832</v>
      </c>
      <c r="AO12" s="826">
        <v>0</v>
      </c>
      <c r="AP12" s="827">
        <v>0</v>
      </c>
      <c r="AQ12" s="828">
        <f>SUM(AR12:BB12)</f>
        <v>94425</v>
      </c>
      <c r="AR12" s="825">
        <v>45511</v>
      </c>
      <c r="AS12" s="825">
        <v>5598</v>
      </c>
      <c r="AT12" s="825">
        <v>29375</v>
      </c>
      <c r="AU12" s="825">
        <v>4159</v>
      </c>
      <c r="AV12" s="826">
        <v>54</v>
      </c>
      <c r="AW12" s="826">
        <v>4126</v>
      </c>
      <c r="AX12" s="826">
        <v>0</v>
      </c>
      <c r="AY12" s="826">
        <v>435</v>
      </c>
      <c r="AZ12" s="826">
        <v>5167</v>
      </c>
      <c r="BA12" s="826">
        <v>0</v>
      </c>
      <c r="BB12" s="827">
        <v>0</v>
      </c>
      <c r="BC12" s="891">
        <v>0</v>
      </c>
      <c r="BD12" s="828">
        <f>SUM(BE12:BO12)+BC12</f>
        <v>366482</v>
      </c>
      <c r="BE12" s="829">
        <f t="shared" ref="BE12:BO12" si="0">H12+T12+AF12+AR12</f>
        <v>171793</v>
      </c>
      <c r="BF12" s="829">
        <f t="shared" si="0"/>
        <v>21841</v>
      </c>
      <c r="BG12" s="829">
        <f t="shared" si="0"/>
        <v>118079</v>
      </c>
      <c r="BH12" s="829">
        <f t="shared" si="0"/>
        <v>17206</v>
      </c>
      <c r="BI12" s="829">
        <f t="shared" si="0"/>
        <v>294</v>
      </c>
      <c r="BJ12" s="829">
        <f t="shared" si="0"/>
        <v>16091</v>
      </c>
      <c r="BK12" s="829">
        <f t="shared" si="0"/>
        <v>1</v>
      </c>
      <c r="BL12" s="829">
        <f t="shared" si="0"/>
        <v>1858</v>
      </c>
      <c r="BM12" s="829">
        <f t="shared" si="0"/>
        <v>19319</v>
      </c>
      <c r="BN12" s="829">
        <f t="shared" si="0"/>
        <v>0</v>
      </c>
      <c r="BO12" s="830">
        <f t="shared" si="0"/>
        <v>0</v>
      </c>
    </row>
    <row r="13" spans="1:67" s="351" customFormat="1" ht="15.75" x14ac:dyDescent="0.25">
      <c r="A13" s="1577" t="s">
        <v>10</v>
      </c>
      <c r="B13" s="1578"/>
      <c r="C13" s="1595"/>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7"/>
      <c r="BJ13" s="317"/>
      <c r="BK13" s="317"/>
      <c r="BL13" s="317"/>
      <c r="BM13" s="317"/>
      <c r="BN13" s="317"/>
      <c r="BO13" s="651"/>
    </row>
    <row r="14" spans="1:67" x14ac:dyDescent="0.25">
      <c r="A14" s="1555" t="s">
        <v>840</v>
      </c>
      <c r="B14" s="513" t="s">
        <v>61</v>
      </c>
      <c r="C14" s="523" t="s">
        <v>841</v>
      </c>
      <c r="D14" s="652">
        <v>2046</v>
      </c>
      <c r="E14" s="652">
        <v>1389</v>
      </c>
      <c r="F14" s="653">
        <f t="shared" ref="F14:F168" si="1">IFERROR(E14/D14, "")</f>
        <v>0.67888563049853368</v>
      </c>
      <c r="G14" s="654">
        <f t="shared" ref="G14:G45" si="2">SUM(H14:R14)</f>
        <v>1425069.2100000002</v>
      </c>
      <c r="H14" s="253">
        <v>757509.94</v>
      </c>
      <c r="I14" s="253">
        <v>72076.610000000015</v>
      </c>
      <c r="J14" s="253">
        <v>433784.72000000003</v>
      </c>
      <c r="K14" s="253">
        <v>54001.119999999995</v>
      </c>
      <c r="L14" s="253">
        <v>697.33</v>
      </c>
      <c r="M14" s="253">
        <v>54809.639999999992</v>
      </c>
      <c r="N14" s="253">
        <v>47.76</v>
      </c>
      <c r="O14" s="253">
        <v>4033.7500000000005</v>
      </c>
      <c r="P14" s="253">
        <v>48108.340000000004</v>
      </c>
      <c r="Q14" s="253">
        <v>0</v>
      </c>
      <c r="R14" s="525">
        <v>0</v>
      </c>
      <c r="S14" s="654">
        <f t="shared" ref="S14:S45" si="3">SUM(T14:AD14)</f>
        <v>1527701.0899999996</v>
      </c>
      <c r="T14" s="253">
        <v>834821.86</v>
      </c>
      <c r="U14" s="253">
        <v>70551.62</v>
      </c>
      <c r="V14" s="253">
        <v>457902.61</v>
      </c>
      <c r="W14" s="253">
        <v>51671.15</v>
      </c>
      <c r="X14" s="253">
        <v>326.41999999999996</v>
      </c>
      <c r="Y14" s="253">
        <v>64546.26</v>
      </c>
      <c r="Z14" s="253">
        <v>0</v>
      </c>
      <c r="AA14" s="253">
        <v>5799.3799999999992</v>
      </c>
      <c r="AB14" s="253">
        <v>42081.79</v>
      </c>
      <c r="AC14" s="253">
        <v>0</v>
      </c>
      <c r="AD14" s="525">
        <v>0</v>
      </c>
      <c r="AE14" s="654">
        <f t="shared" ref="AE14:AE45" si="4">SUM(AF14:AP14)</f>
        <v>1590584.7799999998</v>
      </c>
      <c r="AF14" s="253">
        <v>866628.86</v>
      </c>
      <c r="AG14" s="253">
        <v>80612.58</v>
      </c>
      <c r="AH14" s="253">
        <v>467917.44</v>
      </c>
      <c r="AI14" s="253">
        <v>53672.88</v>
      </c>
      <c r="AJ14" s="253">
        <v>165.61</v>
      </c>
      <c r="AK14" s="253">
        <v>64653.920000000006</v>
      </c>
      <c r="AL14" s="253">
        <v>0</v>
      </c>
      <c r="AM14" s="253">
        <v>5603.04</v>
      </c>
      <c r="AN14" s="253">
        <v>51330.45</v>
      </c>
      <c r="AO14" s="253">
        <v>0</v>
      </c>
      <c r="AP14" s="525">
        <v>0</v>
      </c>
      <c r="AQ14" s="654">
        <f t="shared" ref="AQ14:AQ45" si="5">SUM(AR14:BB14)</f>
        <v>1620067.14</v>
      </c>
      <c r="AR14" s="253">
        <v>901729.89000000013</v>
      </c>
      <c r="AS14" s="253">
        <v>73747.930000000008</v>
      </c>
      <c r="AT14" s="253">
        <v>465723.57</v>
      </c>
      <c r="AU14" s="253">
        <v>50742.989999999991</v>
      </c>
      <c r="AV14" s="253">
        <v>392.14</v>
      </c>
      <c r="AW14" s="253">
        <v>65681.22</v>
      </c>
      <c r="AX14" s="253">
        <v>0</v>
      </c>
      <c r="AY14" s="253">
        <v>6468.4</v>
      </c>
      <c r="AZ14" s="253">
        <v>55581.000000000007</v>
      </c>
      <c r="BA14" s="253">
        <v>0</v>
      </c>
      <c r="BB14" s="525">
        <v>0</v>
      </c>
      <c r="BC14" s="892">
        <v>4738353.0100000007</v>
      </c>
      <c r="BD14" s="654">
        <f t="shared" ref="BD14:BD45" si="6">SUM(BE14:BO14)+BC14</f>
        <v>10901775.23</v>
      </c>
      <c r="BE14" s="655">
        <f t="shared" ref="BE14:BE45" si="7">H14+T14+AF14+AR14</f>
        <v>3360690.55</v>
      </c>
      <c r="BF14" s="655">
        <f t="shared" ref="BF14:BF45" si="8">I14+U14+AG14+AS14</f>
        <v>296988.74</v>
      </c>
      <c r="BG14" s="655">
        <f t="shared" ref="BG14:BG45" si="9">J14+V14+AH14+AT14</f>
        <v>1825328.34</v>
      </c>
      <c r="BH14" s="655">
        <f t="shared" ref="BH14:BH45" si="10">K14+W14+AI14+AU14</f>
        <v>210088.13999999998</v>
      </c>
      <c r="BI14" s="655">
        <f t="shared" ref="BI14:BI45" si="11">L14+X14+AJ14+AV14</f>
        <v>1581.5</v>
      </c>
      <c r="BJ14" s="655">
        <f t="shared" ref="BJ14:BJ45" si="12">M14+Y14+AK14+AW14</f>
        <v>249691.04</v>
      </c>
      <c r="BK14" s="655">
        <f t="shared" ref="BK14:BK45" si="13">N14+Z14+AL14+AX14</f>
        <v>47.76</v>
      </c>
      <c r="BL14" s="655">
        <f t="shared" ref="BL14:BL45" si="14">O14+AA14+AM14+AY14</f>
        <v>21904.57</v>
      </c>
      <c r="BM14" s="655">
        <f t="shared" ref="BM14:BM45" si="15">P14+AB14+AN14+AZ14</f>
        <v>197101.58000000002</v>
      </c>
      <c r="BN14" s="655">
        <f t="shared" ref="BN14:BN45" si="16">Q14+AC14+AO14+BA14</f>
        <v>0</v>
      </c>
      <c r="BO14" s="656">
        <f t="shared" ref="BO14:BO45" si="17">R14+AD14+AP14+BB14</f>
        <v>0</v>
      </c>
    </row>
    <row r="15" spans="1:67" x14ac:dyDescent="0.25">
      <c r="A15" s="1555"/>
      <c r="B15" s="513" t="s">
        <v>62</v>
      </c>
      <c r="C15" s="523" t="s">
        <v>842</v>
      </c>
      <c r="D15" s="652">
        <v>0</v>
      </c>
      <c r="E15" s="652">
        <v>0</v>
      </c>
      <c r="F15" s="653" t="str">
        <f t="shared" si="1"/>
        <v/>
      </c>
      <c r="G15" s="654">
        <f t="shared" si="2"/>
        <v>0</v>
      </c>
      <c r="H15" s="253">
        <v>0</v>
      </c>
      <c r="I15" s="253">
        <v>0</v>
      </c>
      <c r="J15" s="253">
        <v>0</v>
      </c>
      <c r="K15" s="253">
        <v>0</v>
      </c>
      <c r="L15" s="253">
        <v>0</v>
      </c>
      <c r="M15" s="253">
        <v>0</v>
      </c>
      <c r="N15" s="253">
        <v>0</v>
      </c>
      <c r="O15" s="253">
        <v>0</v>
      </c>
      <c r="P15" s="253">
        <v>0</v>
      </c>
      <c r="Q15" s="253">
        <v>0</v>
      </c>
      <c r="R15" s="525">
        <v>0</v>
      </c>
      <c r="S15" s="654">
        <f t="shared" si="3"/>
        <v>0</v>
      </c>
      <c r="T15" s="253">
        <v>0</v>
      </c>
      <c r="U15" s="253">
        <v>0</v>
      </c>
      <c r="V15" s="253">
        <v>0</v>
      </c>
      <c r="W15" s="253">
        <v>0</v>
      </c>
      <c r="X15" s="253">
        <v>0</v>
      </c>
      <c r="Y15" s="253">
        <v>0</v>
      </c>
      <c r="Z15" s="253">
        <v>0</v>
      </c>
      <c r="AA15" s="253">
        <v>0</v>
      </c>
      <c r="AB15" s="253">
        <v>0</v>
      </c>
      <c r="AC15" s="253">
        <v>0</v>
      </c>
      <c r="AD15" s="525">
        <v>0</v>
      </c>
      <c r="AE15" s="654">
        <f t="shared" si="4"/>
        <v>0</v>
      </c>
      <c r="AF15" s="253">
        <v>0</v>
      </c>
      <c r="AG15" s="253">
        <v>0</v>
      </c>
      <c r="AH15" s="253">
        <v>0</v>
      </c>
      <c r="AI15" s="253">
        <v>0</v>
      </c>
      <c r="AJ15" s="253">
        <v>0</v>
      </c>
      <c r="AK15" s="253">
        <v>0</v>
      </c>
      <c r="AL15" s="253">
        <v>0</v>
      </c>
      <c r="AM15" s="253">
        <v>0</v>
      </c>
      <c r="AN15" s="253">
        <v>0</v>
      </c>
      <c r="AO15" s="253">
        <v>0</v>
      </c>
      <c r="AP15" s="525">
        <v>0</v>
      </c>
      <c r="AQ15" s="654">
        <f t="shared" si="5"/>
        <v>0</v>
      </c>
      <c r="AR15" s="253">
        <v>0</v>
      </c>
      <c r="AS15" s="253">
        <v>0</v>
      </c>
      <c r="AT15" s="253">
        <v>0</v>
      </c>
      <c r="AU15" s="253">
        <v>0</v>
      </c>
      <c r="AV15" s="253">
        <v>0</v>
      </c>
      <c r="AW15" s="253">
        <v>0</v>
      </c>
      <c r="AX15" s="253">
        <v>0</v>
      </c>
      <c r="AY15" s="253">
        <v>0</v>
      </c>
      <c r="AZ15" s="253">
        <v>0</v>
      </c>
      <c r="BA15" s="253">
        <v>0</v>
      </c>
      <c r="BB15" s="525">
        <v>0</v>
      </c>
      <c r="BC15" s="892">
        <v>0</v>
      </c>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555"/>
      <c r="B16" s="513" t="s">
        <v>63</v>
      </c>
      <c r="C16" s="523" t="s">
        <v>843</v>
      </c>
      <c r="D16" s="652">
        <v>0</v>
      </c>
      <c r="E16" s="652">
        <v>0</v>
      </c>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 t="shared" si="5"/>
        <v>0</v>
      </c>
      <c r="AR16" s="253">
        <v>0</v>
      </c>
      <c r="AS16" s="253">
        <v>0</v>
      </c>
      <c r="AT16" s="253">
        <v>0</v>
      </c>
      <c r="AU16" s="253">
        <v>0</v>
      </c>
      <c r="AV16" s="253">
        <v>0</v>
      </c>
      <c r="AW16" s="253">
        <v>0</v>
      </c>
      <c r="AX16" s="253">
        <v>0</v>
      </c>
      <c r="AY16" s="253">
        <v>0</v>
      </c>
      <c r="AZ16" s="253">
        <v>0</v>
      </c>
      <c r="BA16" s="253">
        <v>0</v>
      </c>
      <c r="BB16" s="525">
        <v>0</v>
      </c>
      <c r="BC16" s="892">
        <v>0</v>
      </c>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555"/>
      <c r="B17" s="513" t="s">
        <v>64</v>
      </c>
      <c r="C17" s="523" t="s">
        <v>844</v>
      </c>
      <c r="D17" s="652">
        <v>0</v>
      </c>
      <c r="E17" s="652">
        <v>0</v>
      </c>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 t="shared" si="5"/>
        <v>0</v>
      </c>
      <c r="AR17" s="253">
        <v>0</v>
      </c>
      <c r="AS17" s="253">
        <v>0</v>
      </c>
      <c r="AT17" s="253">
        <v>0</v>
      </c>
      <c r="AU17" s="253">
        <v>0</v>
      </c>
      <c r="AV17" s="253">
        <v>0</v>
      </c>
      <c r="AW17" s="253">
        <v>0</v>
      </c>
      <c r="AX17" s="253">
        <v>0</v>
      </c>
      <c r="AY17" s="253">
        <v>0</v>
      </c>
      <c r="AZ17" s="253">
        <v>0</v>
      </c>
      <c r="BA17" s="253">
        <v>0</v>
      </c>
      <c r="BB17" s="525">
        <v>0</v>
      </c>
      <c r="BC17" s="892">
        <v>0</v>
      </c>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572"/>
      <c r="B18" s="659" t="s">
        <v>95</v>
      </c>
      <c r="C18" s="660" t="s">
        <v>36</v>
      </c>
      <c r="D18" s="661">
        <f>SUM(D14:D17)</f>
        <v>2046</v>
      </c>
      <c r="E18" s="661">
        <f>SUM(E14:E17)</f>
        <v>1389</v>
      </c>
      <c r="F18" s="661">
        <f t="shared" si="1"/>
        <v>0.67888563049853368</v>
      </c>
      <c r="G18" s="688">
        <f t="shared" si="2"/>
        <v>1425069.2100000002</v>
      </c>
      <c r="H18" s="662">
        <f t="shared" ref="H18:R18" si="18">SUM(H14:H17)</f>
        <v>757509.94</v>
      </c>
      <c r="I18" s="662">
        <f t="shared" si="18"/>
        <v>72076.610000000015</v>
      </c>
      <c r="J18" s="662">
        <f t="shared" si="18"/>
        <v>433784.72000000003</v>
      </c>
      <c r="K18" s="662">
        <f t="shared" si="18"/>
        <v>54001.119999999995</v>
      </c>
      <c r="L18" s="662">
        <f t="shared" si="18"/>
        <v>697.33</v>
      </c>
      <c r="M18" s="662">
        <f t="shared" si="18"/>
        <v>54809.639999999992</v>
      </c>
      <c r="N18" s="662">
        <f t="shared" si="18"/>
        <v>47.76</v>
      </c>
      <c r="O18" s="662">
        <f>SUM(O14:O17)</f>
        <v>4033.7500000000005</v>
      </c>
      <c r="P18" s="662">
        <f>SUM(P14:P17)</f>
        <v>48108.340000000004</v>
      </c>
      <c r="Q18" s="662">
        <f t="shared" si="18"/>
        <v>0</v>
      </c>
      <c r="R18" s="888">
        <f t="shared" si="18"/>
        <v>0</v>
      </c>
      <c r="S18" s="688">
        <f t="shared" si="3"/>
        <v>1527701.0899999996</v>
      </c>
      <c r="T18" s="662">
        <f t="shared" ref="T18:AD18" si="19">SUM(T14:T17)</f>
        <v>834821.86</v>
      </c>
      <c r="U18" s="662">
        <f t="shared" si="19"/>
        <v>70551.62</v>
      </c>
      <c r="V18" s="662">
        <f t="shared" si="19"/>
        <v>457902.61</v>
      </c>
      <c r="W18" s="662">
        <f t="shared" si="19"/>
        <v>51671.15</v>
      </c>
      <c r="X18" s="662">
        <f t="shared" si="19"/>
        <v>326.41999999999996</v>
      </c>
      <c r="Y18" s="662">
        <f t="shared" si="19"/>
        <v>64546.26</v>
      </c>
      <c r="Z18" s="662">
        <f t="shared" si="19"/>
        <v>0</v>
      </c>
      <c r="AA18" s="662">
        <f t="shared" si="19"/>
        <v>5799.3799999999992</v>
      </c>
      <c r="AB18" s="662">
        <f>SUM(AB14:AB17)</f>
        <v>42081.79</v>
      </c>
      <c r="AC18" s="662">
        <f t="shared" si="19"/>
        <v>0</v>
      </c>
      <c r="AD18" s="888">
        <f t="shared" si="19"/>
        <v>0</v>
      </c>
      <c r="AE18" s="688">
        <f t="shared" si="4"/>
        <v>1590584.7799999998</v>
      </c>
      <c r="AF18" s="662">
        <f t="shared" ref="AF18:AP18" si="20">SUM(AF14:AF17)</f>
        <v>866628.86</v>
      </c>
      <c r="AG18" s="662">
        <f t="shared" si="20"/>
        <v>80612.58</v>
      </c>
      <c r="AH18" s="662">
        <f t="shared" si="20"/>
        <v>467917.44</v>
      </c>
      <c r="AI18" s="662">
        <f t="shared" si="20"/>
        <v>53672.88</v>
      </c>
      <c r="AJ18" s="662">
        <f t="shared" si="20"/>
        <v>165.61</v>
      </c>
      <c r="AK18" s="662">
        <f t="shared" si="20"/>
        <v>64653.920000000006</v>
      </c>
      <c r="AL18" s="662">
        <f t="shared" si="20"/>
        <v>0</v>
      </c>
      <c r="AM18" s="662">
        <f t="shared" si="20"/>
        <v>5603.04</v>
      </c>
      <c r="AN18" s="662">
        <f>SUM(AN14:AN17)</f>
        <v>51330.45</v>
      </c>
      <c r="AO18" s="662">
        <f t="shared" si="20"/>
        <v>0</v>
      </c>
      <c r="AP18" s="888">
        <f t="shared" si="20"/>
        <v>0</v>
      </c>
      <c r="AQ18" s="688">
        <f t="shared" si="5"/>
        <v>1620067.14</v>
      </c>
      <c r="AR18" s="662">
        <f t="shared" ref="AR18:BC18" si="21">SUM(AR14:AR17)</f>
        <v>901729.89000000013</v>
      </c>
      <c r="AS18" s="662">
        <f t="shared" si="21"/>
        <v>73747.930000000008</v>
      </c>
      <c r="AT18" s="662">
        <f t="shared" si="21"/>
        <v>465723.57</v>
      </c>
      <c r="AU18" s="662">
        <f t="shared" si="21"/>
        <v>50742.989999999991</v>
      </c>
      <c r="AV18" s="662">
        <f t="shared" si="21"/>
        <v>392.14</v>
      </c>
      <c r="AW18" s="662">
        <f t="shared" si="21"/>
        <v>65681.22</v>
      </c>
      <c r="AX18" s="662">
        <f t="shared" si="21"/>
        <v>0</v>
      </c>
      <c r="AY18" s="662">
        <f t="shared" si="21"/>
        <v>6468.4</v>
      </c>
      <c r="AZ18" s="662">
        <f>SUM(AZ14:AZ17)</f>
        <v>55581.000000000007</v>
      </c>
      <c r="BA18" s="662">
        <f t="shared" si="21"/>
        <v>0</v>
      </c>
      <c r="BB18" s="888">
        <f t="shared" si="21"/>
        <v>0</v>
      </c>
      <c r="BC18" s="663">
        <f t="shared" si="21"/>
        <v>4738353.0100000007</v>
      </c>
      <c r="BD18" s="654">
        <f t="shared" si="6"/>
        <v>10901775.23</v>
      </c>
      <c r="BE18" s="664">
        <f t="shared" si="7"/>
        <v>3360690.55</v>
      </c>
      <c r="BF18" s="664">
        <f t="shared" si="8"/>
        <v>296988.74</v>
      </c>
      <c r="BG18" s="664">
        <f t="shared" si="9"/>
        <v>1825328.34</v>
      </c>
      <c r="BH18" s="664">
        <f t="shared" si="10"/>
        <v>210088.13999999998</v>
      </c>
      <c r="BI18" s="664">
        <f t="shared" si="11"/>
        <v>1581.5</v>
      </c>
      <c r="BJ18" s="664">
        <f t="shared" si="12"/>
        <v>249691.04</v>
      </c>
      <c r="BK18" s="664">
        <f t="shared" si="13"/>
        <v>47.76</v>
      </c>
      <c r="BL18" s="664">
        <f t="shared" si="14"/>
        <v>21904.57</v>
      </c>
      <c r="BM18" s="664">
        <f t="shared" si="15"/>
        <v>197101.58000000002</v>
      </c>
      <c r="BN18" s="664">
        <f t="shared" si="16"/>
        <v>0</v>
      </c>
      <c r="BO18" s="665">
        <f t="shared" si="17"/>
        <v>0</v>
      </c>
    </row>
    <row r="19" spans="1:67" x14ac:dyDescent="0.25">
      <c r="A19" s="1555" t="s">
        <v>845</v>
      </c>
      <c r="B19" s="513" t="s">
        <v>65</v>
      </c>
      <c r="C19" s="523" t="s">
        <v>841</v>
      </c>
      <c r="D19" s="652">
        <v>2059</v>
      </c>
      <c r="E19" s="652">
        <v>1</v>
      </c>
      <c r="F19" s="970">
        <v>4.8567265662943174E-4</v>
      </c>
      <c r="G19" s="654">
        <f t="shared" si="2"/>
        <v>39064.119999999995</v>
      </c>
      <c r="H19" s="253">
        <v>17107.329999999998</v>
      </c>
      <c r="I19" s="253">
        <v>14627.059999999998</v>
      </c>
      <c r="J19" s="253">
        <v>2517.91</v>
      </c>
      <c r="K19" s="253">
        <v>3625.8899999999994</v>
      </c>
      <c r="L19" s="253">
        <v>0</v>
      </c>
      <c r="M19" s="253">
        <v>1049.33</v>
      </c>
      <c r="N19" s="253">
        <v>0</v>
      </c>
      <c r="O19" s="253">
        <v>77.78</v>
      </c>
      <c r="P19" s="253">
        <v>58.82</v>
      </c>
      <c r="Q19" s="253">
        <v>0</v>
      </c>
      <c r="R19" s="525">
        <v>0</v>
      </c>
      <c r="S19" s="654">
        <f t="shared" si="3"/>
        <v>36175.380000000005</v>
      </c>
      <c r="T19" s="253">
        <v>11587.1</v>
      </c>
      <c r="U19" s="253">
        <v>12109.78</v>
      </c>
      <c r="V19" s="253">
        <v>2934.32</v>
      </c>
      <c r="W19" s="253">
        <v>5894.0400000000009</v>
      </c>
      <c r="X19" s="253">
        <v>0</v>
      </c>
      <c r="Y19" s="253">
        <v>2012</v>
      </c>
      <c r="Z19" s="253">
        <v>0</v>
      </c>
      <c r="AA19" s="253">
        <v>164.94</v>
      </c>
      <c r="AB19" s="253">
        <v>1473.1999999999998</v>
      </c>
      <c r="AC19" s="253">
        <v>0</v>
      </c>
      <c r="AD19" s="525">
        <v>0</v>
      </c>
      <c r="AE19" s="654">
        <f t="shared" si="4"/>
        <v>36885.960000000006</v>
      </c>
      <c r="AF19" s="253">
        <v>12748.530000000002</v>
      </c>
      <c r="AG19" s="253">
        <v>16051.25</v>
      </c>
      <c r="AH19" s="253">
        <v>3411.89</v>
      </c>
      <c r="AI19" s="253">
        <v>3819.6699999999996</v>
      </c>
      <c r="AJ19" s="253">
        <v>74.19</v>
      </c>
      <c r="AK19" s="253">
        <v>369.07</v>
      </c>
      <c r="AL19" s="253">
        <v>0</v>
      </c>
      <c r="AM19" s="253">
        <v>165.92999999999998</v>
      </c>
      <c r="AN19" s="253">
        <v>245.43</v>
      </c>
      <c r="AO19" s="253">
        <v>0</v>
      </c>
      <c r="AP19" s="525">
        <v>0</v>
      </c>
      <c r="AQ19" s="654">
        <f t="shared" si="5"/>
        <v>33907.49</v>
      </c>
      <c r="AR19" s="253">
        <v>13830.019999999997</v>
      </c>
      <c r="AS19" s="253">
        <v>12560.95</v>
      </c>
      <c r="AT19" s="253">
        <v>3510.8700000000003</v>
      </c>
      <c r="AU19" s="253">
        <v>2275.6400000000003</v>
      </c>
      <c r="AV19" s="253">
        <v>33.979999999999997</v>
      </c>
      <c r="AW19" s="253">
        <v>1422.2</v>
      </c>
      <c r="AX19" s="253">
        <v>0</v>
      </c>
      <c r="AY19" s="253">
        <v>114.19</v>
      </c>
      <c r="AZ19" s="253">
        <v>159.63999999999999</v>
      </c>
      <c r="BA19" s="253">
        <v>0</v>
      </c>
      <c r="BB19" s="525">
        <v>0</v>
      </c>
      <c r="BC19" s="892">
        <v>106968.82999999999</v>
      </c>
      <c r="BD19" s="689">
        <f t="shared" si="6"/>
        <v>253001.78</v>
      </c>
      <c r="BE19" s="655">
        <f t="shared" si="7"/>
        <v>55272.98</v>
      </c>
      <c r="BF19" s="655">
        <f t="shared" si="8"/>
        <v>55349.039999999994</v>
      </c>
      <c r="BG19" s="655">
        <f t="shared" si="9"/>
        <v>12374.99</v>
      </c>
      <c r="BH19" s="655">
        <f t="shared" si="10"/>
        <v>15615.240000000002</v>
      </c>
      <c r="BI19" s="655">
        <f t="shared" si="11"/>
        <v>108.16999999999999</v>
      </c>
      <c r="BJ19" s="655">
        <f t="shared" si="12"/>
        <v>4852.6000000000004</v>
      </c>
      <c r="BK19" s="655">
        <f t="shared" si="13"/>
        <v>0</v>
      </c>
      <c r="BL19" s="655">
        <f t="shared" si="14"/>
        <v>522.83999999999992</v>
      </c>
      <c r="BM19" s="655">
        <f t="shared" si="15"/>
        <v>1937.0899999999997</v>
      </c>
      <c r="BN19" s="655">
        <f t="shared" si="16"/>
        <v>0</v>
      </c>
      <c r="BO19" s="656">
        <f t="shared" si="17"/>
        <v>0</v>
      </c>
    </row>
    <row r="20" spans="1:67" x14ac:dyDescent="0.25">
      <c r="A20" s="1555"/>
      <c r="B20" s="513" t="s">
        <v>66</v>
      </c>
      <c r="C20" s="523" t="s">
        <v>842</v>
      </c>
      <c r="D20" s="652">
        <v>0</v>
      </c>
      <c r="E20" s="652">
        <v>0</v>
      </c>
      <c r="F20" s="970"/>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 t="shared" si="5"/>
        <v>0</v>
      </c>
      <c r="AR20" s="253">
        <v>0</v>
      </c>
      <c r="AS20" s="253">
        <v>0</v>
      </c>
      <c r="AT20" s="253">
        <v>0</v>
      </c>
      <c r="AU20" s="253">
        <v>0</v>
      </c>
      <c r="AV20" s="253">
        <v>0</v>
      </c>
      <c r="AW20" s="253">
        <v>0</v>
      </c>
      <c r="AX20" s="253">
        <v>0</v>
      </c>
      <c r="AY20" s="253">
        <v>0</v>
      </c>
      <c r="AZ20" s="253">
        <v>0</v>
      </c>
      <c r="BA20" s="253">
        <v>0</v>
      </c>
      <c r="BB20" s="525">
        <v>0</v>
      </c>
      <c r="BC20" s="892">
        <v>0</v>
      </c>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555"/>
      <c r="B21" s="513" t="s">
        <v>67</v>
      </c>
      <c r="C21" s="523" t="s">
        <v>843</v>
      </c>
      <c r="D21" s="652">
        <v>0</v>
      </c>
      <c r="E21" s="652">
        <v>0</v>
      </c>
      <c r="F21" s="970"/>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 t="shared" si="5"/>
        <v>0</v>
      </c>
      <c r="AR21" s="253">
        <v>0</v>
      </c>
      <c r="AS21" s="253">
        <v>0</v>
      </c>
      <c r="AT21" s="253">
        <v>0</v>
      </c>
      <c r="AU21" s="253">
        <v>0</v>
      </c>
      <c r="AV21" s="253">
        <v>0</v>
      </c>
      <c r="AW21" s="253">
        <v>0</v>
      </c>
      <c r="AX21" s="253">
        <v>0</v>
      </c>
      <c r="AY21" s="253">
        <v>0</v>
      </c>
      <c r="AZ21" s="253">
        <v>0</v>
      </c>
      <c r="BA21" s="253">
        <v>0</v>
      </c>
      <c r="BB21" s="525">
        <v>0</v>
      </c>
      <c r="BC21" s="892">
        <v>0</v>
      </c>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555"/>
      <c r="B22" s="513" t="s">
        <v>69</v>
      </c>
      <c r="C22" s="523" t="s">
        <v>844</v>
      </c>
      <c r="D22" s="652">
        <v>0</v>
      </c>
      <c r="E22" s="652">
        <v>0</v>
      </c>
      <c r="F22" s="970"/>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 t="shared" si="5"/>
        <v>0</v>
      </c>
      <c r="AR22" s="253">
        <v>0</v>
      </c>
      <c r="AS22" s="253">
        <v>0</v>
      </c>
      <c r="AT22" s="253">
        <v>0</v>
      </c>
      <c r="AU22" s="253">
        <v>0</v>
      </c>
      <c r="AV22" s="253">
        <v>0</v>
      </c>
      <c r="AW22" s="253">
        <v>0</v>
      </c>
      <c r="AX22" s="253">
        <v>0</v>
      </c>
      <c r="AY22" s="253">
        <v>0</v>
      </c>
      <c r="AZ22" s="253">
        <v>0</v>
      </c>
      <c r="BA22" s="253">
        <v>0</v>
      </c>
      <c r="BB22" s="525">
        <v>0</v>
      </c>
      <c r="BC22" s="892">
        <v>0</v>
      </c>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572"/>
      <c r="B23" s="659" t="s">
        <v>96</v>
      </c>
      <c r="C23" s="660" t="s">
        <v>36</v>
      </c>
      <c r="D23" s="661">
        <f>SUM(D19:D22)</f>
        <v>2059</v>
      </c>
      <c r="E23" s="661">
        <f>SUM(E19:E22)</f>
        <v>1</v>
      </c>
      <c r="F23" s="971">
        <f t="shared" si="1"/>
        <v>4.8567265662943174E-4</v>
      </c>
      <c r="G23" s="688">
        <f t="shared" si="2"/>
        <v>39064.119999999995</v>
      </c>
      <c r="H23" s="662">
        <f>SUM(H19:H22)</f>
        <v>17107.329999999998</v>
      </c>
      <c r="I23" s="662">
        <f t="shared" ref="I23:R23" si="22">SUM(I19:I22)</f>
        <v>14627.059999999998</v>
      </c>
      <c r="J23" s="662">
        <f t="shared" si="22"/>
        <v>2517.91</v>
      </c>
      <c r="K23" s="662">
        <f t="shared" si="22"/>
        <v>3625.8899999999994</v>
      </c>
      <c r="L23" s="662">
        <f t="shared" si="22"/>
        <v>0</v>
      </c>
      <c r="M23" s="662">
        <f t="shared" si="22"/>
        <v>1049.33</v>
      </c>
      <c r="N23" s="662">
        <f t="shared" si="22"/>
        <v>0</v>
      </c>
      <c r="O23" s="662">
        <f t="shared" si="22"/>
        <v>77.78</v>
      </c>
      <c r="P23" s="662">
        <f t="shared" si="22"/>
        <v>58.82</v>
      </c>
      <c r="Q23" s="662">
        <f t="shared" si="22"/>
        <v>0</v>
      </c>
      <c r="R23" s="888">
        <f t="shared" si="22"/>
        <v>0</v>
      </c>
      <c r="S23" s="688">
        <f t="shared" si="3"/>
        <v>36175.380000000005</v>
      </c>
      <c r="T23" s="662">
        <f t="shared" ref="T23:AD23" si="23">SUM(T19:T22)</f>
        <v>11587.1</v>
      </c>
      <c r="U23" s="662">
        <f t="shared" si="23"/>
        <v>12109.78</v>
      </c>
      <c r="V23" s="662">
        <f t="shared" si="23"/>
        <v>2934.32</v>
      </c>
      <c r="W23" s="662">
        <f t="shared" si="23"/>
        <v>5894.0400000000009</v>
      </c>
      <c r="X23" s="662">
        <f t="shared" si="23"/>
        <v>0</v>
      </c>
      <c r="Y23" s="662">
        <f t="shared" si="23"/>
        <v>2012</v>
      </c>
      <c r="Z23" s="662">
        <f t="shared" si="23"/>
        <v>0</v>
      </c>
      <c r="AA23" s="662">
        <f>SUM(AA19:AA22)</f>
        <v>164.94</v>
      </c>
      <c r="AB23" s="662">
        <f>SUM(AB19:AB22)</f>
        <v>1473.1999999999998</v>
      </c>
      <c r="AC23" s="662">
        <f t="shared" si="23"/>
        <v>0</v>
      </c>
      <c r="AD23" s="888">
        <f t="shared" si="23"/>
        <v>0</v>
      </c>
      <c r="AE23" s="688">
        <f t="shared" si="4"/>
        <v>36885.960000000006</v>
      </c>
      <c r="AF23" s="662">
        <f t="shared" ref="AF23:AP23" si="24">SUM(AF19:AF22)</f>
        <v>12748.530000000002</v>
      </c>
      <c r="AG23" s="662">
        <f t="shared" si="24"/>
        <v>16051.25</v>
      </c>
      <c r="AH23" s="662">
        <f t="shared" si="24"/>
        <v>3411.89</v>
      </c>
      <c r="AI23" s="662">
        <f t="shared" si="24"/>
        <v>3819.6699999999996</v>
      </c>
      <c r="AJ23" s="662">
        <f t="shared" si="24"/>
        <v>74.19</v>
      </c>
      <c r="AK23" s="662">
        <f t="shared" si="24"/>
        <v>369.07</v>
      </c>
      <c r="AL23" s="662">
        <f t="shared" si="24"/>
        <v>0</v>
      </c>
      <c r="AM23" s="662">
        <f t="shared" si="24"/>
        <v>165.92999999999998</v>
      </c>
      <c r="AN23" s="662">
        <f>SUM(AN19:AN22)</f>
        <v>245.43</v>
      </c>
      <c r="AO23" s="662">
        <f t="shared" si="24"/>
        <v>0</v>
      </c>
      <c r="AP23" s="888">
        <f t="shared" si="24"/>
        <v>0</v>
      </c>
      <c r="AQ23" s="688">
        <f t="shared" si="5"/>
        <v>33907.49</v>
      </c>
      <c r="AR23" s="662">
        <f t="shared" ref="AR23:BB23" si="25">SUM(AR19:AR22)</f>
        <v>13830.019999999997</v>
      </c>
      <c r="AS23" s="662">
        <f t="shared" si="25"/>
        <v>12560.95</v>
      </c>
      <c r="AT23" s="662">
        <f t="shared" si="25"/>
        <v>3510.8700000000003</v>
      </c>
      <c r="AU23" s="662">
        <f t="shared" si="25"/>
        <v>2275.6400000000003</v>
      </c>
      <c r="AV23" s="662">
        <f t="shared" si="25"/>
        <v>33.979999999999997</v>
      </c>
      <c r="AW23" s="662">
        <f t="shared" si="25"/>
        <v>1422.2</v>
      </c>
      <c r="AX23" s="662">
        <f t="shared" si="25"/>
        <v>0</v>
      </c>
      <c r="AY23" s="662">
        <f t="shared" si="25"/>
        <v>114.19</v>
      </c>
      <c r="AZ23" s="662">
        <f>SUM(AZ19:AZ22)</f>
        <v>159.63999999999999</v>
      </c>
      <c r="BA23" s="662">
        <f t="shared" si="25"/>
        <v>0</v>
      </c>
      <c r="BB23" s="888">
        <f t="shared" si="25"/>
        <v>0</v>
      </c>
      <c r="BC23" s="663">
        <f>SUM(BC19:BC22)</f>
        <v>106968.82999999999</v>
      </c>
      <c r="BD23" s="654">
        <f t="shared" si="6"/>
        <v>253001.78</v>
      </c>
      <c r="BE23" s="664">
        <f t="shared" si="7"/>
        <v>55272.98</v>
      </c>
      <c r="BF23" s="664">
        <f t="shared" si="8"/>
        <v>55349.039999999994</v>
      </c>
      <c r="BG23" s="664">
        <f t="shared" si="9"/>
        <v>12374.99</v>
      </c>
      <c r="BH23" s="664">
        <f t="shared" si="10"/>
        <v>15615.240000000002</v>
      </c>
      <c r="BI23" s="664">
        <f t="shared" si="11"/>
        <v>108.16999999999999</v>
      </c>
      <c r="BJ23" s="664">
        <f t="shared" si="12"/>
        <v>4852.6000000000004</v>
      </c>
      <c r="BK23" s="664">
        <f t="shared" si="13"/>
        <v>0</v>
      </c>
      <c r="BL23" s="664">
        <f t="shared" si="14"/>
        <v>522.83999999999992</v>
      </c>
      <c r="BM23" s="664">
        <f t="shared" si="15"/>
        <v>1937.0899999999997</v>
      </c>
      <c r="BN23" s="664">
        <f t="shared" si="16"/>
        <v>0</v>
      </c>
      <c r="BO23" s="665">
        <f t="shared" si="17"/>
        <v>0</v>
      </c>
    </row>
    <row r="24" spans="1:67" x14ac:dyDescent="0.25">
      <c r="A24" s="1555" t="s">
        <v>1068</v>
      </c>
      <c r="B24" s="513" t="s">
        <v>70</v>
      </c>
      <c r="C24" s="523" t="s">
        <v>841</v>
      </c>
      <c r="D24" s="652">
        <v>102</v>
      </c>
      <c r="E24" s="652">
        <v>46</v>
      </c>
      <c r="F24" s="970">
        <v>0.45098039215686275</v>
      </c>
      <c r="G24" s="654">
        <f t="shared" si="2"/>
        <v>38243.819999999992</v>
      </c>
      <c r="H24" s="253">
        <v>15500.64</v>
      </c>
      <c r="I24" s="253">
        <v>4115.6899999999996</v>
      </c>
      <c r="J24" s="253">
        <v>10209.389999999998</v>
      </c>
      <c r="K24" s="253">
        <v>4139.3899999999994</v>
      </c>
      <c r="L24" s="253">
        <v>35.630000000000003</v>
      </c>
      <c r="M24" s="253">
        <v>2966.5800000000004</v>
      </c>
      <c r="N24" s="253">
        <v>0</v>
      </c>
      <c r="O24" s="253">
        <v>0</v>
      </c>
      <c r="P24" s="253">
        <v>1276.5</v>
      </c>
      <c r="Q24" s="253">
        <v>0</v>
      </c>
      <c r="R24" s="525">
        <v>0</v>
      </c>
      <c r="S24" s="654">
        <f t="shared" si="3"/>
        <v>42170.000000000007</v>
      </c>
      <c r="T24" s="253">
        <v>18453.570000000003</v>
      </c>
      <c r="U24" s="253">
        <v>3099.06</v>
      </c>
      <c r="V24" s="253">
        <v>12815.43</v>
      </c>
      <c r="W24" s="253">
        <v>4200.37</v>
      </c>
      <c r="X24" s="253">
        <v>0</v>
      </c>
      <c r="Y24" s="253">
        <v>2281.0300000000002</v>
      </c>
      <c r="Z24" s="253">
        <v>0</v>
      </c>
      <c r="AA24" s="253">
        <v>0</v>
      </c>
      <c r="AB24" s="253">
        <v>1320.54</v>
      </c>
      <c r="AC24" s="253">
        <v>0</v>
      </c>
      <c r="AD24" s="525">
        <v>0</v>
      </c>
      <c r="AE24" s="654">
        <f t="shared" si="4"/>
        <v>45660.37</v>
      </c>
      <c r="AF24" s="253">
        <v>20555.480000000003</v>
      </c>
      <c r="AG24" s="253">
        <v>4792.5</v>
      </c>
      <c r="AH24" s="253">
        <v>13758.16</v>
      </c>
      <c r="AI24" s="253">
        <v>3039.3500000000004</v>
      </c>
      <c r="AJ24" s="253">
        <v>0</v>
      </c>
      <c r="AK24" s="253">
        <v>2128.6800000000003</v>
      </c>
      <c r="AL24" s="253">
        <v>0</v>
      </c>
      <c r="AM24" s="253">
        <v>82.190000000000012</v>
      </c>
      <c r="AN24" s="253">
        <v>1304.0100000000002</v>
      </c>
      <c r="AO24" s="253">
        <v>0</v>
      </c>
      <c r="AP24" s="525">
        <v>0</v>
      </c>
      <c r="AQ24" s="654">
        <f t="shared" si="5"/>
        <v>44390.090000000004</v>
      </c>
      <c r="AR24" s="253">
        <v>19446.61</v>
      </c>
      <c r="AS24" s="253">
        <v>5568.6</v>
      </c>
      <c r="AT24" s="253">
        <v>12631.039999999999</v>
      </c>
      <c r="AU24" s="253">
        <v>3272.4100000000003</v>
      </c>
      <c r="AV24" s="253">
        <v>0</v>
      </c>
      <c r="AW24" s="253">
        <v>1674.33</v>
      </c>
      <c r="AX24" s="253">
        <v>0</v>
      </c>
      <c r="AY24" s="253">
        <v>141.07</v>
      </c>
      <c r="AZ24" s="253">
        <v>1656.0300000000002</v>
      </c>
      <c r="BA24" s="253">
        <v>0</v>
      </c>
      <c r="BB24" s="525">
        <v>0</v>
      </c>
      <c r="BC24" s="892">
        <v>132220.45999999996</v>
      </c>
      <c r="BD24" s="689">
        <f t="shared" si="6"/>
        <v>302684.74</v>
      </c>
      <c r="BE24" s="655">
        <f t="shared" si="7"/>
        <v>73956.300000000017</v>
      </c>
      <c r="BF24" s="655">
        <f t="shared" si="8"/>
        <v>17575.849999999999</v>
      </c>
      <c r="BG24" s="655">
        <f t="shared" si="9"/>
        <v>49414.02</v>
      </c>
      <c r="BH24" s="655">
        <f t="shared" si="10"/>
        <v>14651.519999999999</v>
      </c>
      <c r="BI24" s="655">
        <f t="shared" si="11"/>
        <v>35.630000000000003</v>
      </c>
      <c r="BJ24" s="655">
        <f t="shared" si="12"/>
        <v>9050.6200000000008</v>
      </c>
      <c r="BK24" s="655">
        <f t="shared" si="13"/>
        <v>0</v>
      </c>
      <c r="BL24" s="655">
        <f t="shared" si="14"/>
        <v>223.26</v>
      </c>
      <c r="BM24" s="655">
        <f t="shared" si="15"/>
        <v>5557.08</v>
      </c>
      <c r="BN24" s="655">
        <f t="shared" si="16"/>
        <v>0</v>
      </c>
      <c r="BO24" s="656">
        <f t="shared" si="17"/>
        <v>0</v>
      </c>
    </row>
    <row r="25" spans="1:67" x14ac:dyDescent="0.25">
      <c r="A25" s="1555"/>
      <c r="B25" s="513" t="s">
        <v>71</v>
      </c>
      <c r="C25" s="523" t="s">
        <v>842</v>
      </c>
      <c r="D25" s="652">
        <v>0</v>
      </c>
      <c r="E25" s="652">
        <v>0</v>
      </c>
      <c r="F25" s="970"/>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 t="shared" si="5"/>
        <v>0</v>
      </c>
      <c r="AR25" s="253">
        <v>0</v>
      </c>
      <c r="AS25" s="253">
        <v>0</v>
      </c>
      <c r="AT25" s="253">
        <v>0</v>
      </c>
      <c r="AU25" s="253">
        <v>0</v>
      </c>
      <c r="AV25" s="253">
        <v>0</v>
      </c>
      <c r="AW25" s="253">
        <v>0</v>
      </c>
      <c r="AX25" s="253">
        <v>0</v>
      </c>
      <c r="AY25" s="253">
        <v>0</v>
      </c>
      <c r="AZ25" s="253">
        <v>0</v>
      </c>
      <c r="BA25" s="253">
        <v>0</v>
      </c>
      <c r="BB25" s="525">
        <v>0</v>
      </c>
      <c r="BC25" s="892">
        <v>0</v>
      </c>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555"/>
      <c r="B26" s="513" t="s">
        <v>72</v>
      </c>
      <c r="C26" s="523" t="s">
        <v>843</v>
      </c>
      <c r="D26" s="652">
        <v>0</v>
      </c>
      <c r="E26" s="652">
        <v>0</v>
      </c>
      <c r="F26" s="970"/>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 t="shared" si="5"/>
        <v>0</v>
      </c>
      <c r="AR26" s="253">
        <v>0</v>
      </c>
      <c r="AS26" s="253">
        <v>0</v>
      </c>
      <c r="AT26" s="253">
        <v>0</v>
      </c>
      <c r="AU26" s="253">
        <v>0</v>
      </c>
      <c r="AV26" s="253">
        <v>0</v>
      </c>
      <c r="AW26" s="253">
        <v>0</v>
      </c>
      <c r="AX26" s="253">
        <v>0</v>
      </c>
      <c r="AY26" s="253">
        <v>0</v>
      </c>
      <c r="AZ26" s="253">
        <v>0</v>
      </c>
      <c r="BA26" s="253">
        <v>0</v>
      </c>
      <c r="BB26" s="525">
        <v>0</v>
      </c>
      <c r="BC26" s="892">
        <v>0</v>
      </c>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555"/>
      <c r="B27" s="513" t="s">
        <v>44</v>
      </c>
      <c r="C27" s="523" t="s">
        <v>844</v>
      </c>
      <c r="D27" s="652">
        <v>0</v>
      </c>
      <c r="E27" s="652">
        <v>0</v>
      </c>
      <c r="F27" s="970"/>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 t="shared" si="5"/>
        <v>0</v>
      </c>
      <c r="AR27" s="253">
        <v>0</v>
      </c>
      <c r="AS27" s="253">
        <v>0</v>
      </c>
      <c r="AT27" s="253">
        <v>0</v>
      </c>
      <c r="AU27" s="253">
        <v>0</v>
      </c>
      <c r="AV27" s="253">
        <v>0</v>
      </c>
      <c r="AW27" s="253">
        <v>0</v>
      </c>
      <c r="AX27" s="253">
        <v>0</v>
      </c>
      <c r="AY27" s="253">
        <v>0</v>
      </c>
      <c r="AZ27" s="253">
        <v>0</v>
      </c>
      <c r="BA27" s="253">
        <v>0</v>
      </c>
      <c r="BB27" s="525">
        <v>0</v>
      </c>
      <c r="BC27" s="892">
        <v>0</v>
      </c>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572"/>
      <c r="B28" s="659" t="s">
        <v>41</v>
      </c>
      <c r="C28" s="660" t="s">
        <v>36</v>
      </c>
      <c r="D28" s="661">
        <f>SUM(D24:D27)</f>
        <v>102</v>
      </c>
      <c r="E28" s="661">
        <f>SUM(E24:E27)</f>
        <v>46</v>
      </c>
      <c r="F28" s="971">
        <f t="shared" si="1"/>
        <v>0.45098039215686275</v>
      </c>
      <c r="G28" s="688">
        <f t="shared" si="2"/>
        <v>38243.819999999992</v>
      </c>
      <c r="H28" s="662">
        <f>SUM(H24:H27)</f>
        <v>15500.64</v>
      </c>
      <c r="I28" s="662">
        <f t="shared" ref="I28:R28" si="26">SUM(I24:I27)</f>
        <v>4115.6899999999996</v>
      </c>
      <c r="J28" s="662">
        <f t="shared" si="26"/>
        <v>10209.389999999998</v>
      </c>
      <c r="K28" s="662">
        <f t="shared" si="26"/>
        <v>4139.3899999999994</v>
      </c>
      <c r="L28" s="662">
        <f t="shared" si="26"/>
        <v>35.630000000000003</v>
      </c>
      <c r="M28" s="662">
        <f t="shared" si="26"/>
        <v>2966.5800000000004</v>
      </c>
      <c r="N28" s="662">
        <f t="shared" si="26"/>
        <v>0</v>
      </c>
      <c r="O28" s="662">
        <f t="shared" si="26"/>
        <v>0</v>
      </c>
      <c r="P28" s="662">
        <f t="shared" si="26"/>
        <v>1276.5</v>
      </c>
      <c r="Q28" s="662">
        <f t="shared" si="26"/>
        <v>0</v>
      </c>
      <c r="R28" s="888">
        <f t="shared" si="26"/>
        <v>0</v>
      </c>
      <c r="S28" s="688">
        <f t="shared" si="3"/>
        <v>42170.000000000007</v>
      </c>
      <c r="T28" s="662">
        <f t="shared" ref="T28:AD28" si="27">SUM(T24:T27)</f>
        <v>18453.570000000003</v>
      </c>
      <c r="U28" s="662">
        <f t="shared" si="27"/>
        <v>3099.06</v>
      </c>
      <c r="V28" s="662">
        <f t="shared" si="27"/>
        <v>12815.43</v>
      </c>
      <c r="W28" s="662">
        <f t="shared" si="27"/>
        <v>4200.37</v>
      </c>
      <c r="X28" s="662">
        <f t="shared" si="27"/>
        <v>0</v>
      </c>
      <c r="Y28" s="662">
        <f t="shared" si="27"/>
        <v>2281.0300000000002</v>
      </c>
      <c r="Z28" s="662">
        <f t="shared" si="27"/>
        <v>0</v>
      </c>
      <c r="AA28" s="662">
        <f t="shared" si="27"/>
        <v>0</v>
      </c>
      <c r="AB28" s="662">
        <f>SUM(AB24:AB27)</f>
        <v>1320.54</v>
      </c>
      <c r="AC28" s="662">
        <f t="shared" si="27"/>
        <v>0</v>
      </c>
      <c r="AD28" s="888">
        <f t="shared" si="27"/>
        <v>0</v>
      </c>
      <c r="AE28" s="688">
        <f t="shared" si="4"/>
        <v>45660.37</v>
      </c>
      <c r="AF28" s="662">
        <f t="shared" ref="AF28:AP28" si="28">SUM(AF24:AF27)</f>
        <v>20555.480000000003</v>
      </c>
      <c r="AG28" s="662">
        <f t="shared" si="28"/>
        <v>4792.5</v>
      </c>
      <c r="AH28" s="662">
        <f t="shared" si="28"/>
        <v>13758.16</v>
      </c>
      <c r="AI28" s="662">
        <f t="shared" si="28"/>
        <v>3039.3500000000004</v>
      </c>
      <c r="AJ28" s="662">
        <f t="shared" si="28"/>
        <v>0</v>
      </c>
      <c r="AK28" s="662">
        <f t="shared" si="28"/>
        <v>2128.6800000000003</v>
      </c>
      <c r="AL28" s="662">
        <f t="shared" si="28"/>
        <v>0</v>
      </c>
      <c r="AM28" s="662">
        <f t="shared" si="28"/>
        <v>82.190000000000012</v>
      </c>
      <c r="AN28" s="662">
        <f>SUM(AN24:AN27)</f>
        <v>1304.0100000000002</v>
      </c>
      <c r="AO28" s="662">
        <f t="shared" si="28"/>
        <v>0</v>
      </c>
      <c r="AP28" s="888">
        <f t="shared" si="28"/>
        <v>0</v>
      </c>
      <c r="AQ28" s="688">
        <f t="shared" si="5"/>
        <v>44390.090000000004</v>
      </c>
      <c r="AR28" s="662">
        <f t="shared" ref="AR28:BB28" si="29">SUM(AR24:AR27)</f>
        <v>19446.61</v>
      </c>
      <c r="AS28" s="662">
        <f t="shared" si="29"/>
        <v>5568.6</v>
      </c>
      <c r="AT28" s="662">
        <f t="shared" si="29"/>
        <v>12631.039999999999</v>
      </c>
      <c r="AU28" s="662">
        <f t="shared" si="29"/>
        <v>3272.4100000000003</v>
      </c>
      <c r="AV28" s="662">
        <f t="shared" si="29"/>
        <v>0</v>
      </c>
      <c r="AW28" s="662">
        <f t="shared" si="29"/>
        <v>1674.33</v>
      </c>
      <c r="AX28" s="662">
        <f t="shared" si="29"/>
        <v>0</v>
      </c>
      <c r="AY28" s="662">
        <f t="shared" si="29"/>
        <v>141.07</v>
      </c>
      <c r="AZ28" s="662">
        <f>SUM(AZ24:AZ27)</f>
        <v>1656.0300000000002</v>
      </c>
      <c r="BA28" s="662">
        <f t="shared" si="29"/>
        <v>0</v>
      </c>
      <c r="BB28" s="888">
        <f t="shared" si="29"/>
        <v>0</v>
      </c>
      <c r="BC28" s="663">
        <f>SUM(BC24:BC27)</f>
        <v>132220.45999999996</v>
      </c>
      <c r="BD28" s="654">
        <f t="shared" si="6"/>
        <v>302684.74</v>
      </c>
      <c r="BE28" s="664">
        <f t="shared" si="7"/>
        <v>73956.300000000017</v>
      </c>
      <c r="BF28" s="664">
        <f t="shared" si="8"/>
        <v>17575.849999999999</v>
      </c>
      <c r="BG28" s="664">
        <f t="shared" si="9"/>
        <v>49414.02</v>
      </c>
      <c r="BH28" s="664">
        <f t="shared" si="10"/>
        <v>14651.519999999999</v>
      </c>
      <c r="BI28" s="664">
        <f t="shared" si="11"/>
        <v>35.630000000000003</v>
      </c>
      <c r="BJ28" s="664">
        <f t="shared" si="12"/>
        <v>9050.6200000000008</v>
      </c>
      <c r="BK28" s="664">
        <f t="shared" si="13"/>
        <v>0</v>
      </c>
      <c r="BL28" s="664">
        <f t="shared" si="14"/>
        <v>223.26</v>
      </c>
      <c r="BM28" s="664">
        <f t="shared" si="15"/>
        <v>5557.08</v>
      </c>
      <c r="BN28" s="664">
        <f t="shared" si="16"/>
        <v>0</v>
      </c>
      <c r="BO28" s="665">
        <f t="shared" si="17"/>
        <v>0</v>
      </c>
    </row>
    <row r="29" spans="1:67" x14ac:dyDescent="0.25">
      <c r="A29" s="1555" t="s">
        <v>1049</v>
      </c>
      <c r="B29" s="513" t="s">
        <v>74</v>
      </c>
      <c r="C29" s="523" t="s">
        <v>841</v>
      </c>
      <c r="D29" s="652">
        <v>1917</v>
      </c>
      <c r="E29" s="652">
        <v>578</v>
      </c>
      <c r="F29" s="970">
        <v>0.30151278038601981</v>
      </c>
      <c r="G29" s="654">
        <f t="shared" si="2"/>
        <v>56366.09</v>
      </c>
      <c r="H29" s="253">
        <v>24174.01</v>
      </c>
      <c r="I29" s="253">
        <v>4393.6100000000006</v>
      </c>
      <c r="J29" s="253">
        <v>17921.91</v>
      </c>
      <c r="K29" s="253">
        <v>4299.3599999999997</v>
      </c>
      <c r="L29" s="253">
        <v>959.4</v>
      </c>
      <c r="M29" s="253">
        <v>2133.16</v>
      </c>
      <c r="N29" s="253">
        <v>0</v>
      </c>
      <c r="O29" s="253">
        <v>219.48000000000002</v>
      </c>
      <c r="P29" s="253">
        <v>2265.16</v>
      </c>
      <c r="Q29" s="253">
        <v>0</v>
      </c>
      <c r="R29" s="525">
        <v>0</v>
      </c>
      <c r="S29" s="654">
        <f t="shared" si="3"/>
        <v>54034.400000000001</v>
      </c>
      <c r="T29" s="253">
        <v>24039.15</v>
      </c>
      <c r="U29" s="253">
        <v>5391.96</v>
      </c>
      <c r="V29" s="253">
        <v>16858.789999999997</v>
      </c>
      <c r="W29" s="253">
        <v>2964.1200000000003</v>
      </c>
      <c r="X29" s="253">
        <v>250.75</v>
      </c>
      <c r="Y29" s="253">
        <v>2393.23</v>
      </c>
      <c r="Z29" s="253">
        <v>0</v>
      </c>
      <c r="AA29" s="253">
        <v>119.15</v>
      </c>
      <c r="AB29" s="253">
        <v>2017.25</v>
      </c>
      <c r="AC29" s="253">
        <v>0</v>
      </c>
      <c r="AD29" s="525">
        <v>0</v>
      </c>
      <c r="AE29" s="654">
        <f t="shared" si="4"/>
        <v>55810.87</v>
      </c>
      <c r="AF29" s="253">
        <v>25324.980000000003</v>
      </c>
      <c r="AG29" s="253">
        <v>4693.5700000000006</v>
      </c>
      <c r="AH29" s="253">
        <v>16960.73</v>
      </c>
      <c r="AI29" s="253">
        <v>3984.1900000000005</v>
      </c>
      <c r="AJ29" s="253">
        <v>184.04000000000002</v>
      </c>
      <c r="AK29" s="253">
        <v>2259.1800000000003</v>
      </c>
      <c r="AL29" s="253">
        <v>0</v>
      </c>
      <c r="AM29" s="253">
        <v>420.06999999999994</v>
      </c>
      <c r="AN29" s="253">
        <v>1984.11</v>
      </c>
      <c r="AO29" s="253">
        <v>0</v>
      </c>
      <c r="AP29" s="525">
        <v>0</v>
      </c>
      <c r="AQ29" s="654">
        <f t="shared" si="5"/>
        <v>60079.01</v>
      </c>
      <c r="AR29" s="253">
        <v>25742.810000000005</v>
      </c>
      <c r="AS29" s="253">
        <v>5661.8899999999994</v>
      </c>
      <c r="AT29" s="253">
        <v>18681.22</v>
      </c>
      <c r="AU29" s="253">
        <v>3407.0299999999997</v>
      </c>
      <c r="AV29" s="253">
        <v>40.450000000000003</v>
      </c>
      <c r="AW29" s="253">
        <v>2819.33</v>
      </c>
      <c r="AX29" s="253">
        <v>0</v>
      </c>
      <c r="AY29" s="253">
        <v>464.33000000000004</v>
      </c>
      <c r="AZ29" s="253">
        <v>3261.95</v>
      </c>
      <c r="BA29" s="253">
        <v>0</v>
      </c>
      <c r="BB29" s="525">
        <v>0</v>
      </c>
      <c r="BC29" s="892">
        <v>169924.27999999997</v>
      </c>
      <c r="BD29" s="689">
        <f t="shared" si="6"/>
        <v>396214.65</v>
      </c>
      <c r="BE29" s="655">
        <f t="shared" si="7"/>
        <v>99280.950000000012</v>
      </c>
      <c r="BF29" s="655">
        <f t="shared" si="8"/>
        <v>20141.03</v>
      </c>
      <c r="BG29" s="655">
        <f t="shared" si="9"/>
        <v>70422.649999999994</v>
      </c>
      <c r="BH29" s="655">
        <f t="shared" si="10"/>
        <v>14654.7</v>
      </c>
      <c r="BI29" s="655">
        <f t="shared" si="11"/>
        <v>1434.64</v>
      </c>
      <c r="BJ29" s="655">
        <f t="shared" si="12"/>
        <v>9604.9</v>
      </c>
      <c r="BK29" s="655">
        <f t="shared" si="13"/>
        <v>0</v>
      </c>
      <c r="BL29" s="655">
        <f t="shared" si="14"/>
        <v>1223.03</v>
      </c>
      <c r="BM29" s="655">
        <f t="shared" si="15"/>
        <v>9528.4699999999993</v>
      </c>
      <c r="BN29" s="655">
        <f t="shared" si="16"/>
        <v>0</v>
      </c>
      <c r="BO29" s="656">
        <f t="shared" si="17"/>
        <v>0</v>
      </c>
    </row>
    <row r="30" spans="1:67" x14ac:dyDescent="0.25">
      <c r="A30" s="1555"/>
      <c r="B30" s="513" t="s">
        <v>75</v>
      </c>
      <c r="C30" s="523" t="s">
        <v>842</v>
      </c>
      <c r="D30" s="652">
        <v>0</v>
      </c>
      <c r="E30" s="652">
        <v>0</v>
      </c>
      <c r="F30" s="970"/>
      <c r="G30" s="654">
        <f t="shared" si="2"/>
        <v>0</v>
      </c>
      <c r="H30" s="253">
        <v>0</v>
      </c>
      <c r="I30" s="253">
        <v>0</v>
      </c>
      <c r="J30" s="253">
        <v>0</v>
      </c>
      <c r="K30" s="253">
        <v>0</v>
      </c>
      <c r="L30" s="253">
        <v>0</v>
      </c>
      <c r="M30" s="253">
        <v>0</v>
      </c>
      <c r="N30" s="253">
        <v>0</v>
      </c>
      <c r="O30" s="253">
        <v>0</v>
      </c>
      <c r="P30" s="253">
        <v>0</v>
      </c>
      <c r="Q30" s="253">
        <v>0</v>
      </c>
      <c r="R30" s="525">
        <v>0</v>
      </c>
      <c r="S30" s="654">
        <f t="shared" si="3"/>
        <v>0</v>
      </c>
      <c r="T30" s="253">
        <v>0</v>
      </c>
      <c r="U30" s="253">
        <v>0</v>
      </c>
      <c r="V30" s="253">
        <v>0</v>
      </c>
      <c r="W30" s="253">
        <v>0</v>
      </c>
      <c r="X30" s="253">
        <v>0</v>
      </c>
      <c r="Y30" s="253">
        <v>0</v>
      </c>
      <c r="Z30" s="253">
        <v>0</v>
      </c>
      <c r="AA30" s="253">
        <v>0</v>
      </c>
      <c r="AB30" s="253">
        <v>0</v>
      </c>
      <c r="AC30" s="253">
        <v>0</v>
      </c>
      <c r="AD30" s="525">
        <v>0</v>
      </c>
      <c r="AE30" s="654">
        <f t="shared" si="4"/>
        <v>0</v>
      </c>
      <c r="AF30" s="253">
        <v>0</v>
      </c>
      <c r="AG30" s="253">
        <v>0</v>
      </c>
      <c r="AH30" s="253">
        <v>0</v>
      </c>
      <c r="AI30" s="253">
        <v>0</v>
      </c>
      <c r="AJ30" s="253">
        <v>0</v>
      </c>
      <c r="AK30" s="253">
        <v>0</v>
      </c>
      <c r="AL30" s="253">
        <v>0</v>
      </c>
      <c r="AM30" s="253">
        <v>0</v>
      </c>
      <c r="AN30" s="253">
        <v>0</v>
      </c>
      <c r="AO30" s="253">
        <v>0</v>
      </c>
      <c r="AP30" s="525">
        <v>0</v>
      </c>
      <c r="AQ30" s="654">
        <f t="shared" si="5"/>
        <v>0</v>
      </c>
      <c r="AR30" s="253">
        <v>0</v>
      </c>
      <c r="AS30" s="253">
        <v>0</v>
      </c>
      <c r="AT30" s="253">
        <v>0</v>
      </c>
      <c r="AU30" s="253">
        <v>0</v>
      </c>
      <c r="AV30" s="253">
        <v>0</v>
      </c>
      <c r="AW30" s="253">
        <v>0</v>
      </c>
      <c r="AX30" s="253">
        <v>0</v>
      </c>
      <c r="AY30" s="253">
        <v>0</v>
      </c>
      <c r="AZ30" s="253">
        <v>0</v>
      </c>
      <c r="BA30" s="253">
        <v>0</v>
      </c>
      <c r="BB30" s="525">
        <v>0</v>
      </c>
      <c r="BC30" s="892">
        <v>0</v>
      </c>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555"/>
      <c r="B31" s="513" t="s">
        <v>76</v>
      </c>
      <c r="C31" s="523" t="s">
        <v>843</v>
      </c>
      <c r="D31" s="652">
        <v>0</v>
      </c>
      <c r="E31" s="652">
        <v>0</v>
      </c>
      <c r="F31" s="970"/>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 t="shared" si="5"/>
        <v>0</v>
      </c>
      <c r="AR31" s="253">
        <v>0</v>
      </c>
      <c r="AS31" s="253">
        <v>0</v>
      </c>
      <c r="AT31" s="253">
        <v>0</v>
      </c>
      <c r="AU31" s="253">
        <v>0</v>
      </c>
      <c r="AV31" s="253">
        <v>0</v>
      </c>
      <c r="AW31" s="253">
        <v>0</v>
      </c>
      <c r="AX31" s="253">
        <v>0</v>
      </c>
      <c r="AY31" s="253">
        <v>0</v>
      </c>
      <c r="AZ31" s="253">
        <v>0</v>
      </c>
      <c r="BA31" s="253">
        <v>0</v>
      </c>
      <c r="BB31" s="525">
        <v>0</v>
      </c>
      <c r="BC31" s="892">
        <v>0</v>
      </c>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555"/>
      <c r="B32" s="513" t="s">
        <v>77</v>
      </c>
      <c r="C32" s="523" t="s">
        <v>844</v>
      </c>
      <c r="D32" s="652">
        <v>0</v>
      </c>
      <c r="E32" s="652">
        <v>0</v>
      </c>
      <c r="F32" s="970"/>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 t="shared" si="5"/>
        <v>0</v>
      </c>
      <c r="AR32" s="253">
        <v>0</v>
      </c>
      <c r="AS32" s="253">
        <v>0</v>
      </c>
      <c r="AT32" s="253">
        <v>0</v>
      </c>
      <c r="AU32" s="253">
        <v>0</v>
      </c>
      <c r="AV32" s="253">
        <v>0</v>
      </c>
      <c r="AW32" s="253">
        <v>0</v>
      </c>
      <c r="AX32" s="253">
        <v>0</v>
      </c>
      <c r="AY32" s="253">
        <v>0</v>
      </c>
      <c r="AZ32" s="253">
        <v>0</v>
      </c>
      <c r="BA32" s="253">
        <v>0</v>
      </c>
      <c r="BB32" s="525">
        <v>0</v>
      </c>
      <c r="BC32" s="892">
        <v>0</v>
      </c>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572"/>
      <c r="B33" s="659" t="s">
        <v>104</v>
      </c>
      <c r="C33" s="660" t="s">
        <v>36</v>
      </c>
      <c r="D33" s="661">
        <f>SUM(D29:D32)</f>
        <v>1917</v>
      </c>
      <c r="E33" s="661">
        <f>SUM(E29:E32)</f>
        <v>578</v>
      </c>
      <c r="F33" s="971">
        <f t="shared" si="1"/>
        <v>0.30151278038601981</v>
      </c>
      <c r="G33" s="688">
        <f t="shared" si="2"/>
        <v>56366.09</v>
      </c>
      <c r="H33" s="662">
        <f>SUM(H29:H32)</f>
        <v>24174.01</v>
      </c>
      <c r="I33" s="662">
        <f t="shared" ref="I33:R33" si="30">SUM(I29:I32)</f>
        <v>4393.6100000000006</v>
      </c>
      <c r="J33" s="662">
        <f t="shared" si="30"/>
        <v>17921.91</v>
      </c>
      <c r="K33" s="662">
        <f t="shared" si="30"/>
        <v>4299.3599999999997</v>
      </c>
      <c r="L33" s="662">
        <f t="shared" si="30"/>
        <v>959.4</v>
      </c>
      <c r="M33" s="662">
        <f t="shared" si="30"/>
        <v>2133.16</v>
      </c>
      <c r="N33" s="662">
        <f t="shared" si="30"/>
        <v>0</v>
      </c>
      <c r="O33" s="662">
        <f t="shared" si="30"/>
        <v>219.48000000000002</v>
      </c>
      <c r="P33" s="662">
        <f t="shared" si="30"/>
        <v>2265.16</v>
      </c>
      <c r="Q33" s="662">
        <f t="shared" si="30"/>
        <v>0</v>
      </c>
      <c r="R33" s="888">
        <f t="shared" si="30"/>
        <v>0</v>
      </c>
      <c r="S33" s="688">
        <f t="shared" si="3"/>
        <v>54034.400000000001</v>
      </c>
      <c r="T33" s="662">
        <f t="shared" ref="T33:AD33" si="31">SUM(T29:T32)</f>
        <v>24039.15</v>
      </c>
      <c r="U33" s="662">
        <f t="shared" si="31"/>
        <v>5391.96</v>
      </c>
      <c r="V33" s="662">
        <f t="shared" si="31"/>
        <v>16858.789999999997</v>
      </c>
      <c r="W33" s="662">
        <f t="shared" si="31"/>
        <v>2964.1200000000003</v>
      </c>
      <c r="X33" s="662">
        <f t="shared" si="31"/>
        <v>250.75</v>
      </c>
      <c r="Y33" s="662">
        <f t="shared" si="31"/>
        <v>2393.23</v>
      </c>
      <c r="Z33" s="662">
        <f t="shared" si="31"/>
        <v>0</v>
      </c>
      <c r="AA33" s="662">
        <f t="shared" si="31"/>
        <v>119.15</v>
      </c>
      <c r="AB33" s="662">
        <f>SUM(AB29:AB32)</f>
        <v>2017.25</v>
      </c>
      <c r="AC33" s="662">
        <f t="shared" si="31"/>
        <v>0</v>
      </c>
      <c r="AD33" s="888">
        <f t="shared" si="31"/>
        <v>0</v>
      </c>
      <c r="AE33" s="688">
        <f t="shared" si="4"/>
        <v>55810.87</v>
      </c>
      <c r="AF33" s="662">
        <f t="shared" ref="AF33:AP33" si="32">SUM(AF29:AF32)</f>
        <v>25324.980000000003</v>
      </c>
      <c r="AG33" s="662">
        <f t="shared" si="32"/>
        <v>4693.5700000000006</v>
      </c>
      <c r="AH33" s="662">
        <f t="shared" si="32"/>
        <v>16960.73</v>
      </c>
      <c r="AI33" s="662">
        <f t="shared" si="32"/>
        <v>3984.1900000000005</v>
      </c>
      <c r="AJ33" s="662">
        <f t="shared" si="32"/>
        <v>184.04000000000002</v>
      </c>
      <c r="AK33" s="662">
        <f t="shared" si="32"/>
        <v>2259.1800000000003</v>
      </c>
      <c r="AL33" s="662">
        <f t="shared" si="32"/>
        <v>0</v>
      </c>
      <c r="AM33" s="662">
        <f t="shared" si="32"/>
        <v>420.06999999999994</v>
      </c>
      <c r="AN33" s="662">
        <f>SUM(AN29:AN32)</f>
        <v>1984.11</v>
      </c>
      <c r="AO33" s="662">
        <f t="shared" si="32"/>
        <v>0</v>
      </c>
      <c r="AP33" s="888">
        <f t="shared" si="32"/>
        <v>0</v>
      </c>
      <c r="AQ33" s="688">
        <f t="shared" si="5"/>
        <v>60079.01</v>
      </c>
      <c r="AR33" s="662">
        <f t="shared" ref="AR33:BC33" si="33">SUM(AR29:AR32)</f>
        <v>25742.810000000005</v>
      </c>
      <c r="AS33" s="662">
        <f t="shared" si="33"/>
        <v>5661.8899999999994</v>
      </c>
      <c r="AT33" s="662">
        <f t="shared" si="33"/>
        <v>18681.22</v>
      </c>
      <c r="AU33" s="662">
        <f t="shared" si="33"/>
        <v>3407.0299999999997</v>
      </c>
      <c r="AV33" s="662">
        <f t="shared" si="33"/>
        <v>40.450000000000003</v>
      </c>
      <c r="AW33" s="662">
        <f t="shared" si="33"/>
        <v>2819.33</v>
      </c>
      <c r="AX33" s="662">
        <f t="shared" si="33"/>
        <v>0</v>
      </c>
      <c r="AY33" s="662">
        <f t="shared" si="33"/>
        <v>464.33000000000004</v>
      </c>
      <c r="AZ33" s="662">
        <f>SUM(AZ29:AZ32)</f>
        <v>3261.95</v>
      </c>
      <c r="BA33" s="662">
        <f t="shared" si="33"/>
        <v>0</v>
      </c>
      <c r="BB33" s="888">
        <f t="shared" si="33"/>
        <v>0</v>
      </c>
      <c r="BC33" s="663">
        <f t="shared" si="33"/>
        <v>169924.27999999997</v>
      </c>
      <c r="BD33" s="654">
        <f t="shared" si="6"/>
        <v>396214.65</v>
      </c>
      <c r="BE33" s="664">
        <f t="shared" si="7"/>
        <v>99280.950000000012</v>
      </c>
      <c r="BF33" s="664">
        <f t="shared" si="8"/>
        <v>20141.03</v>
      </c>
      <c r="BG33" s="664">
        <f t="shared" si="9"/>
        <v>70422.649999999994</v>
      </c>
      <c r="BH33" s="664">
        <f t="shared" si="10"/>
        <v>14654.7</v>
      </c>
      <c r="BI33" s="664">
        <f t="shared" si="11"/>
        <v>1434.64</v>
      </c>
      <c r="BJ33" s="664">
        <f t="shared" si="12"/>
        <v>9604.9</v>
      </c>
      <c r="BK33" s="664">
        <f t="shared" si="13"/>
        <v>0</v>
      </c>
      <c r="BL33" s="664">
        <f t="shared" si="14"/>
        <v>1223.03</v>
      </c>
      <c r="BM33" s="664">
        <f t="shared" si="15"/>
        <v>9528.4699999999993</v>
      </c>
      <c r="BN33" s="664">
        <f t="shared" si="16"/>
        <v>0</v>
      </c>
      <c r="BO33" s="665">
        <f t="shared" si="17"/>
        <v>0</v>
      </c>
    </row>
    <row r="34" spans="1:67" x14ac:dyDescent="0.25">
      <c r="A34" s="1555" t="s">
        <v>1069</v>
      </c>
      <c r="B34" s="513" t="s">
        <v>79</v>
      </c>
      <c r="C34" s="523" t="s">
        <v>841</v>
      </c>
      <c r="D34" s="652">
        <v>295</v>
      </c>
      <c r="E34" s="652">
        <v>0</v>
      </c>
      <c r="F34" s="970">
        <v>0</v>
      </c>
      <c r="G34" s="654">
        <f t="shared" si="2"/>
        <v>4815.8000000000011</v>
      </c>
      <c r="H34" s="253">
        <v>1815.77</v>
      </c>
      <c r="I34" s="253">
        <v>2433.5100000000002</v>
      </c>
      <c r="J34" s="253">
        <v>0</v>
      </c>
      <c r="K34" s="253">
        <v>566.52</v>
      </c>
      <c r="L34" s="253">
        <v>0</v>
      </c>
      <c r="M34" s="253">
        <v>0</v>
      </c>
      <c r="N34" s="253">
        <v>0</v>
      </c>
      <c r="O34" s="253">
        <v>0</v>
      </c>
      <c r="P34" s="253">
        <v>0</v>
      </c>
      <c r="Q34" s="253">
        <v>0</v>
      </c>
      <c r="R34" s="525">
        <v>0</v>
      </c>
      <c r="S34" s="654">
        <f t="shared" si="3"/>
        <v>4598.0099999999993</v>
      </c>
      <c r="T34" s="253">
        <v>1739.95</v>
      </c>
      <c r="U34" s="253">
        <v>2446.85</v>
      </c>
      <c r="V34" s="253">
        <v>127.4</v>
      </c>
      <c r="W34" s="253">
        <v>163.49</v>
      </c>
      <c r="X34" s="253">
        <v>0</v>
      </c>
      <c r="Y34" s="253">
        <v>0</v>
      </c>
      <c r="Z34" s="253">
        <v>0</v>
      </c>
      <c r="AA34" s="253">
        <v>120.32</v>
      </c>
      <c r="AB34" s="253">
        <v>0</v>
      </c>
      <c r="AC34" s="253">
        <v>0</v>
      </c>
      <c r="AD34" s="525">
        <v>0</v>
      </c>
      <c r="AE34" s="654">
        <f t="shared" si="4"/>
        <v>4020.21</v>
      </c>
      <c r="AF34" s="253">
        <v>2932.43</v>
      </c>
      <c r="AG34" s="253">
        <v>790.28</v>
      </c>
      <c r="AH34" s="253">
        <v>229.54000000000002</v>
      </c>
      <c r="AI34" s="253">
        <v>0</v>
      </c>
      <c r="AJ34" s="253">
        <v>0</v>
      </c>
      <c r="AK34" s="253">
        <v>0</v>
      </c>
      <c r="AL34" s="253">
        <v>0</v>
      </c>
      <c r="AM34" s="253">
        <v>67.959999999999994</v>
      </c>
      <c r="AN34" s="253">
        <v>0</v>
      </c>
      <c r="AO34" s="253">
        <v>0</v>
      </c>
      <c r="AP34" s="525">
        <v>0</v>
      </c>
      <c r="AQ34" s="654">
        <f t="shared" si="5"/>
        <v>5258.45</v>
      </c>
      <c r="AR34" s="253">
        <v>2934.63</v>
      </c>
      <c r="AS34" s="253">
        <v>1551.29</v>
      </c>
      <c r="AT34" s="253">
        <v>618.22</v>
      </c>
      <c r="AU34" s="253">
        <v>98.740000000000009</v>
      </c>
      <c r="AV34" s="253">
        <v>0</v>
      </c>
      <c r="AW34" s="253">
        <v>0</v>
      </c>
      <c r="AX34" s="253">
        <v>0</v>
      </c>
      <c r="AY34" s="253">
        <v>55.57</v>
      </c>
      <c r="AZ34" s="253">
        <v>0</v>
      </c>
      <c r="BA34" s="253">
        <v>0</v>
      </c>
      <c r="BB34" s="525">
        <v>0</v>
      </c>
      <c r="BC34" s="892">
        <v>13876.67</v>
      </c>
      <c r="BD34" s="689">
        <f t="shared" si="6"/>
        <v>32569.14</v>
      </c>
      <c r="BE34" s="655">
        <f t="shared" si="7"/>
        <v>9422.7799999999988</v>
      </c>
      <c r="BF34" s="655">
        <f t="shared" si="8"/>
        <v>7221.93</v>
      </c>
      <c r="BG34" s="655">
        <f t="shared" si="9"/>
        <v>975.16000000000008</v>
      </c>
      <c r="BH34" s="655">
        <f t="shared" si="10"/>
        <v>828.75</v>
      </c>
      <c r="BI34" s="655">
        <f t="shared" si="11"/>
        <v>0</v>
      </c>
      <c r="BJ34" s="655">
        <f t="shared" si="12"/>
        <v>0</v>
      </c>
      <c r="BK34" s="655">
        <f t="shared" si="13"/>
        <v>0</v>
      </c>
      <c r="BL34" s="655">
        <f t="shared" si="14"/>
        <v>243.84999999999997</v>
      </c>
      <c r="BM34" s="655">
        <f t="shared" si="15"/>
        <v>0</v>
      </c>
      <c r="BN34" s="655">
        <f t="shared" si="16"/>
        <v>0</v>
      </c>
      <c r="BO34" s="656">
        <f t="shared" si="17"/>
        <v>0</v>
      </c>
    </row>
    <row r="35" spans="1:67" x14ac:dyDescent="0.25">
      <c r="A35" s="1555"/>
      <c r="B35" s="513" t="s">
        <v>80</v>
      </c>
      <c r="C35" s="523" t="s">
        <v>842</v>
      </c>
      <c r="D35" s="652">
        <v>0</v>
      </c>
      <c r="E35" s="652">
        <v>0</v>
      </c>
      <c r="F35" s="970"/>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 t="shared" si="5"/>
        <v>0</v>
      </c>
      <c r="AR35" s="253">
        <v>0</v>
      </c>
      <c r="AS35" s="253">
        <v>0</v>
      </c>
      <c r="AT35" s="253">
        <v>0</v>
      </c>
      <c r="AU35" s="253">
        <v>0</v>
      </c>
      <c r="AV35" s="253">
        <v>0</v>
      </c>
      <c r="AW35" s="253">
        <v>0</v>
      </c>
      <c r="AX35" s="253">
        <v>0</v>
      </c>
      <c r="AY35" s="253">
        <v>0</v>
      </c>
      <c r="AZ35" s="253">
        <v>0</v>
      </c>
      <c r="BA35" s="253">
        <v>0</v>
      </c>
      <c r="BB35" s="525">
        <v>0</v>
      </c>
      <c r="BC35" s="892">
        <v>0</v>
      </c>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555"/>
      <c r="B36" s="513" t="s">
        <v>81</v>
      </c>
      <c r="C36" s="523" t="s">
        <v>843</v>
      </c>
      <c r="D36" s="652">
        <v>0</v>
      </c>
      <c r="E36" s="652">
        <v>0</v>
      </c>
      <c r="F36" s="970"/>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 t="shared" si="5"/>
        <v>0</v>
      </c>
      <c r="AR36" s="253">
        <v>0</v>
      </c>
      <c r="AS36" s="253">
        <v>0</v>
      </c>
      <c r="AT36" s="253">
        <v>0</v>
      </c>
      <c r="AU36" s="253">
        <v>0</v>
      </c>
      <c r="AV36" s="253">
        <v>0</v>
      </c>
      <c r="AW36" s="253">
        <v>0</v>
      </c>
      <c r="AX36" s="253">
        <v>0</v>
      </c>
      <c r="AY36" s="253">
        <v>0</v>
      </c>
      <c r="AZ36" s="253">
        <v>0</v>
      </c>
      <c r="BA36" s="253">
        <v>0</v>
      </c>
      <c r="BB36" s="525">
        <v>0</v>
      </c>
      <c r="BC36" s="892">
        <v>0</v>
      </c>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555"/>
      <c r="B37" s="513" t="s">
        <v>82</v>
      </c>
      <c r="C37" s="523" t="s">
        <v>844</v>
      </c>
      <c r="D37" s="652">
        <v>0</v>
      </c>
      <c r="E37" s="652">
        <v>0</v>
      </c>
      <c r="F37" s="970"/>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 t="shared" si="5"/>
        <v>0</v>
      </c>
      <c r="AR37" s="253">
        <v>0</v>
      </c>
      <c r="AS37" s="253">
        <v>0</v>
      </c>
      <c r="AT37" s="253">
        <v>0</v>
      </c>
      <c r="AU37" s="253">
        <v>0</v>
      </c>
      <c r="AV37" s="253">
        <v>0</v>
      </c>
      <c r="AW37" s="253">
        <v>0</v>
      </c>
      <c r="AX37" s="253">
        <v>0</v>
      </c>
      <c r="AY37" s="253">
        <v>0</v>
      </c>
      <c r="AZ37" s="253">
        <v>0</v>
      </c>
      <c r="BA37" s="253">
        <v>0</v>
      </c>
      <c r="BB37" s="525">
        <v>0</v>
      </c>
      <c r="BC37" s="892">
        <v>0</v>
      </c>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572"/>
      <c r="B38" s="659" t="s">
        <v>217</v>
      </c>
      <c r="C38" s="660" t="s">
        <v>36</v>
      </c>
      <c r="D38" s="661">
        <f>SUM(D34:D37)</f>
        <v>295</v>
      </c>
      <c r="E38" s="661">
        <f>SUM(E34:E37)</f>
        <v>0</v>
      </c>
      <c r="F38" s="971">
        <f t="shared" si="1"/>
        <v>0</v>
      </c>
      <c r="G38" s="688">
        <f t="shared" si="2"/>
        <v>4815.8000000000011</v>
      </c>
      <c r="H38" s="662">
        <f>SUM(H34:H37)</f>
        <v>1815.77</v>
      </c>
      <c r="I38" s="662">
        <f t="shared" ref="I38:R38" si="34">SUM(I34:I37)</f>
        <v>2433.5100000000002</v>
      </c>
      <c r="J38" s="662">
        <f t="shared" si="34"/>
        <v>0</v>
      </c>
      <c r="K38" s="662">
        <f t="shared" si="34"/>
        <v>566.52</v>
      </c>
      <c r="L38" s="662">
        <f t="shared" si="34"/>
        <v>0</v>
      </c>
      <c r="M38" s="662">
        <f t="shared" si="34"/>
        <v>0</v>
      </c>
      <c r="N38" s="662">
        <f t="shared" si="34"/>
        <v>0</v>
      </c>
      <c r="O38" s="662">
        <f t="shared" si="34"/>
        <v>0</v>
      </c>
      <c r="P38" s="662">
        <f t="shared" si="34"/>
        <v>0</v>
      </c>
      <c r="Q38" s="662">
        <f t="shared" si="34"/>
        <v>0</v>
      </c>
      <c r="R38" s="888">
        <f t="shared" si="34"/>
        <v>0</v>
      </c>
      <c r="S38" s="688">
        <f t="shared" si="3"/>
        <v>4598.0099999999993</v>
      </c>
      <c r="T38" s="662">
        <f t="shared" ref="T38:AD38" si="35">SUM(T34:T37)</f>
        <v>1739.95</v>
      </c>
      <c r="U38" s="662">
        <f t="shared" si="35"/>
        <v>2446.85</v>
      </c>
      <c r="V38" s="662">
        <f t="shared" si="35"/>
        <v>127.4</v>
      </c>
      <c r="W38" s="662">
        <f t="shared" si="35"/>
        <v>163.49</v>
      </c>
      <c r="X38" s="662">
        <f t="shared" si="35"/>
        <v>0</v>
      </c>
      <c r="Y38" s="662">
        <f t="shared" si="35"/>
        <v>0</v>
      </c>
      <c r="Z38" s="662">
        <f t="shared" si="35"/>
        <v>0</v>
      </c>
      <c r="AA38" s="662">
        <f t="shared" si="35"/>
        <v>120.32</v>
      </c>
      <c r="AB38" s="662">
        <f>SUM(AB34:AB37)</f>
        <v>0</v>
      </c>
      <c r="AC38" s="662">
        <f t="shared" si="35"/>
        <v>0</v>
      </c>
      <c r="AD38" s="888">
        <f t="shared" si="35"/>
        <v>0</v>
      </c>
      <c r="AE38" s="688">
        <f t="shared" si="4"/>
        <v>4020.21</v>
      </c>
      <c r="AF38" s="662">
        <f t="shared" ref="AF38:AP38" si="36">SUM(AF34:AF37)</f>
        <v>2932.43</v>
      </c>
      <c r="AG38" s="662">
        <f t="shared" si="36"/>
        <v>790.28</v>
      </c>
      <c r="AH38" s="662">
        <f t="shared" si="36"/>
        <v>229.54000000000002</v>
      </c>
      <c r="AI38" s="662">
        <f t="shared" si="36"/>
        <v>0</v>
      </c>
      <c r="AJ38" s="662">
        <f t="shared" si="36"/>
        <v>0</v>
      </c>
      <c r="AK38" s="662">
        <f t="shared" si="36"/>
        <v>0</v>
      </c>
      <c r="AL38" s="662">
        <f t="shared" si="36"/>
        <v>0</v>
      </c>
      <c r="AM38" s="662">
        <f t="shared" si="36"/>
        <v>67.959999999999994</v>
      </c>
      <c r="AN38" s="662">
        <f>SUM(AN34:AN37)</f>
        <v>0</v>
      </c>
      <c r="AO38" s="662">
        <f t="shared" si="36"/>
        <v>0</v>
      </c>
      <c r="AP38" s="888">
        <f t="shared" si="36"/>
        <v>0</v>
      </c>
      <c r="AQ38" s="688">
        <f t="shared" si="5"/>
        <v>5258.45</v>
      </c>
      <c r="AR38" s="662">
        <f t="shared" ref="AR38:BC38" si="37">SUM(AR34:AR37)</f>
        <v>2934.63</v>
      </c>
      <c r="AS38" s="662">
        <f t="shared" si="37"/>
        <v>1551.29</v>
      </c>
      <c r="AT38" s="662">
        <f t="shared" si="37"/>
        <v>618.22</v>
      </c>
      <c r="AU38" s="662">
        <f t="shared" si="37"/>
        <v>98.740000000000009</v>
      </c>
      <c r="AV38" s="662">
        <f t="shared" si="37"/>
        <v>0</v>
      </c>
      <c r="AW38" s="662">
        <f t="shared" si="37"/>
        <v>0</v>
      </c>
      <c r="AX38" s="662">
        <f t="shared" si="37"/>
        <v>0</v>
      </c>
      <c r="AY38" s="662">
        <f t="shared" si="37"/>
        <v>55.57</v>
      </c>
      <c r="AZ38" s="662">
        <f>SUM(AZ34:AZ37)</f>
        <v>0</v>
      </c>
      <c r="BA38" s="662">
        <f t="shared" si="37"/>
        <v>0</v>
      </c>
      <c r="BB38" s="888">
        <f t="shared" si="37"/>
        <v>0</v>
      </c>
      <c r="BC38" s="663">
        <f t="shared" si="37"/>
        <v>13876.67</v>
      </c>
      <c r="BD38" s="654">
        <f t="shared" si="6"/>
        <v>32569.14</v>
      </c>
      <c r="BE38" s="664">
        <f t="shared" si="7"/>
        <v>9422.7799999999988</v>
      </c>
      <c r="BF38" s="664">
        <f t="shared" si="8"/>
        <v>7221.93</v>
      </c>
      <c r="BG38" s="664">
        <f t="shared" si="9"/>
        <v>975.16000000000008</v>
      </c>
      <c r="BH38" s="664">
        <f t="shared" si="10"/>
        <v>828.75</v>
      </c>
      <c r="BI38" s="664">
        <f t="shared" si="11"/>
        <v>0</v>
      </c>
      <c r="BJ38" s="664">
        <f t="shared" si="12"/>
        <v>0</v>
      </c>
      <c r="BK38" s="664">
        <f t="shared" si="13"/>
        <v>0</v>
      </c>
      <c r="BL38" s="664">
        <f t="shared" si="14"/>
        <v>243.84999999999997</v>
      </c>
      <c r="BM38" s="664">
        <f t="shared" si="15"/>
        <v>0</v>
      </c>
      <c r="BN38" s="664">
        <f t="shared" si="16"/>
        <v>0</v>
      </c>
      <c r="BO38" s="665">
        <f t="shared" si="17"/>
        <v>0</v>
      </c>
    </row>
    <row r="39" spans="1:67" x14ac:dyDescent="0.25">
      <c r="A39" s="1555" t="s">
        <v>1070</v>
      </c>
      <c r="B39" s="513" t="s">
        <v>84</v>
      </c>
      <c r="C39" s="523" t="s">
        <v>841</v>
      </c>
      <c r="D39" s="652">
        <v>174</v>
      </c>
      <c r="E39" s="652">
        <v>1</v>
      </c>
      <c r="F39" s="970">
        <v>5.7471264367816091E-3</v>
      </c>
      <c r="G39" s="654">
        <f t="shared" si="2"/>
        <v>122002.86</v>
      </c>
      <c r="H39" s="253">
        <v>65210.6</v>
      </c>
      <c r="I39" s="253">
        <v>12308.52</v>
      </c>
      <c r="J39" s="253">
        <v>30008.61</v>
      </c>
      <c r="K39" s="253">
        <v>6181.99</v>
      </c>
      <c r="L39" s="253">
        <v>85.4</v>
      </c>
      <c r="M39" s="253">
        <v>5708.53</v>
      </c>
      <c r="N39" s="253">
        <v>0</v>
      </c>
      <c r="O39" s="253">
        <v>875.07</v>
      </c>
      <c r="P39" s="253">
        <v>1624.1399999999999</v>
      </c>
      <c r="Q39" s="253">
        <v>0</v>
      </c>
      <c r="R39" s="525">
        <v>0</v>
      </c>
      <c r="S39" s="654">
        <f t="shared" si="3"/>
        <v>138672.54999999999</v>
      </c>
      <c r="T39" s="253">
        <v>80634.95</v>
      </c>
      <c r="U39" s="253">
        <v>11562.36</v>
      </c>
      <c r="V39" s="253">
        <v>32541.300000000003</v>
      </c>
      <c r="W39" s="253">
        <v>4816.0700000000006</v>
      </c>
      <c r="X39" s="253">
        <v>0</v>
      </c>
      <c r="Y39" s="253">
        <v>5761.01</v>
      </c>
      <c r="Z39" s="253">
        <v>0</v>
      </c>
      <c r="AA39" s="253">
        <v>2067.7399999999998</v>
      </c>
      <c r="AB39" s="253">
        <v>1289.1199999999999</v>
      </c>
      <c r="AC39" s="253">
        <v>0</v>
      </c>
      <c r="AD39" s="525">
        <v>0</v>
      </c>
      <c r="AE39" s="654">
        <f t="shared" si="4"/>
        <v>136044.16</v>
      </c>
      <c r="AF39" s="253">
        <v>87045.79</v>
      </c>
      <c r="AG39" s="253">
        <v>9203.6200000000008</v>
      </c>
      <c r="AH39" s="253">
        <v>28044.489999999998</v>
      </c>
      <c r="AI39" s="253">
        <v>3992.11</v>
      </c>
      <c r="AJ39" s="253">
        <v>249.11</v>
      </c>
      <c r="AK39" s="253">
        <v>4433.88</v>
      </c>
      <c r="AL39" s="253">
        <v>0</v>
      </c>
      <c r="AM39" s="253">
        <v>1217.79</v>
      </c>
      <c r="AN39" s="253">
        <v>1857.3700000000003</v>
      </c>
      <c r="AO39" s="253">
        <v>0</v>
      </c>
      <c r="AP39" s="525">
        <v>0</v>
      </c>
      <c r="AQ39" s="654">
        <f t="shared" si="5"/>
        <v>125205.3</v>
      </c>
      <c r="AR39" s="253">
        <v>77901.650000000009</v>
      </c>
      <c r="AS39" s="253">
        <v>9278.8399999999983</v>
      </c>
      <c r="AT39" s="253">
        <v>25500.91</v>
      </c>
      <c r="AU39" s="253">
        <v>4114.0199999999995</v>
      </c>
      <c r="AV39" s="253">
        <v>200.48</v>
      </c>
      <c r="AW39" s="253">
        <v>5020.26</v>
      </c>
      <c r="AX39" s="253">
        <v>0</v>
      </c>
      <c r="AY39" s="253">
        <v>1829.3000000000002</v>
      </c>
      <c r="AZ39" s="253">
        <v>1359.8400000000001</v>
      </c>
      <c r="BA39" s="253">
        <v>0</v>
      </c>
      <c r="BB39" s="525">
        <v>0</v>
      </c>
      <c r="BC39" s="892">
        <v>399922.01</v>
      </c>
      <c r="BD39" s="689">
        <f t="shared" si="6"/>
        <v>921846.87999999989</v>
      </c>
      <c r="BE39" s="655">
        <f t="shared" si="7"/>
        <v>310792.99</v>
      </c>
      <c r="BF39" s="655">
        <f t="shared" si="8"/>
        <v>42353.34</v>
      </c>
      <c r="BG39" s="655">
        <f t="shared" si="9"/>
        <v>116095.31</v>
      </c>
      <c r="BH39" s="655">
        <f t="shared" si="10"/>
        <v>19104.190000000002</v>
      </c>
      <c r="BI39" s="655">
        <f t="shared" si="11"/>
        <v>534.99</v>
      </c>
      <c r="BJ39" s="655">
        <f t="shared" si="12"/>
        <v>20923.68</v>
      </c>
      <c r="BK39" s="655">
        <f t="shared" si="13"/>
        <v>0</v>
      </c>
      <c r="BL39" s="655">
        <f t="shared" si="14"/>
        <v>5989.9000000000005</v>
      </c>
      <c r="BM39" s="655">
        <f t="shared" si="15"/>
        <v>6130.47</v>
      </c>
      <c r="BN39" s="655">
        <f t="shared" si="16"/>
        <v>0</v>
      </c>
      <c r="BO39" s="656">
        <f t="shared" si="17"/>
        <v>0</v>
      </c>
    </row>
    <row r="40" spans="1:67" x14ac:dyDescent="0.25">
      <c r="A40" s="1555"/>
      <c r="B40" s="513" t="s">
        <v>85</v>
      </c>
      <c r="C40" s="523" t="s">
        <v>842</v>
      </c>
      <c r="D40" s="652">
        <v>0</v>
      </c>
      <c r="E40" s="652">
        <v>0</v>
      </c>
      <c r="F40" s="970"/>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 t="shared" si="5"/>
        <v>0</v>
      </c>
      <c r="AR40" s="253">
        <v>0</v>
      </c>
      <c r="AS40" s="253">
        <v>0</v>
      </c>
      <c r="AT40" s="253">
        <v>0</v>
      </c>
      <c r="AU40" s="253">
        <v>0</v>
      </c>
      <c r="AV40" s="253">
        <v>0</v>
      </c>
      <c r="AW40" s="253">
        <v>0</v>
      </c>
      <c r="AX40" s="253">
        <v>0</v>
      </c>
      <c r="AY40" s="253">
        <v>0</v>
      </c>
      <c r="AZ40" s="253">
        <v>0</v>
      </c>
      <c r="BA40" s="253">
        <v>0</v>
      </c>
      <c r="BB40" s="525">
        <v>0</v>
      </c>
      <c r="BC40" s="892">
        <v>0</v>
      </c>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555"/>
      <c r="B41" s="513" t="s">
        <v>86</v>
      </c>
      <c r="C41" s="523" t="s">
        <v>843</v>
      </c>
      <c r="D41" s="652">
        <v>0</v>
      </c>
      <c r="E41" s="652">
        <v>0</v>
      </c>
      <c r="F41" s="970"/>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 t="shared" si="5"/>
        <v>0</v>
      </c>
      <c r="AR41" s="253">
        <v>0</v>
      </c>
      <c r="AS41" s="253">
        <v>0</v>
      </c>
      <c r="AT41" s="253">
        <v>0</v>
      </c>
      <c r="AU41" s="253">
        <v>0</v>
      </c>
      <c r="AV41" s="253">
        <v>0</v>
      </c>
      <c r="AW41" s="253">
        <v>0</v>
      </c>
      <c r="AX41" s="253">
        <v>0</v>
      </c>
      <c r="AY41" s="253">
        <v>0</v>
      </c>
      <c r="AZ41" s="253">
        <v>0</v>
      </c>
      <c r="BA41" s="253">
        <v>0</v>
      </c>
      <c r="BB41" s="525">
        <v>0</v>
      </c>
      <c r="BC41" s="892">
        <v>0</v>
      </c>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555"/>
      <c r="B42" s="513" t="s">
        <v>87</v>
      </c>
      <c r="C42" s="523" t="s">
        <v>844</v>
      </c>
      <c r="D42" s="652">
        <v>0</v>
      </c>
      <c r="E42" s="652">
        <v>0</v>
      </c>
      <c r="F42" s="970"/>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 t="shared" si="5"/>
        <v>0</v>
      </c>
      <c r="AR42" s="253">
        <v>0</v>
      </c>
      <c r="AS42" s="253">
        <v>0</v>
      </c>
      <c r="AT42" s="253">
        <v>0</v>
      </c>
      <c r="AU42" s="253">
        <v>0</v>
      </c>
      <c r="AV42" s="253">
        <v>0</v>
      </c>
      <c r="AW42" s="253">
        <v>0</v>
      </c>
      <c r="AX42" s="253">
        <v>0</v>
      </c>
      <c r="AY42" s="253">
        <v>0</v>
      </c>
      <c r="AZ42" s="253">
        <v>0</v>
      </c>
      <c r="BA42" s="253">
        <v>0</v>
      </c>
      <c r="BB42" s="525">
        <v>0</v>
      </c>
      <c r="BC42" s="892">
        <v>0</v>
      </c>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572"/>
      <c r="B43" s="659" t="s">
        <v>214</v>
      </c>
      <c r="C43" s="660" t="s">
        <v>36</v>
      </c>
      <c r="D43" s="661">
        <f>SUM(D39:D42)</f>
        <v>174</v>
      </c>
      <c r="E43" s="661">
        <f>SUM(E39:E42)</f>
        <v>1</v>
      </c>
      <c r="F43" s="971">
        <f t="shared" si="1"/>
        <v>5.7471264367816091E-3</v>
      </c>
      <c r="G43" s="688">
        <f t="shared" si="2"/>
        <v>122002.86</v>
      </c>
      <c r="H43" s="662">
        <f>SUM(H39:H42)</f>
        <v>65210.6</v>
      </c>
      <c r="I43" s="662">
        <f t="shared" ref="I43:R43" si="38">SUM(I39:I42)</f>
        <v>12308.52</v>
      </c>
      <c r="J43" s="662">
        <f t="shared" si="38"/>
        <v>30008.61</v>
      </c>
      <c r="K43" s="662">
        <f t="shared" si="38"/>
        <v>6181.99</v>
      </c>
      <c r="L43" s="662">
        <f t="shared" si="38"/>
        <v>85.4</v>
      </c>
      <c r="M43" s="662">
        <f t="shared" si="38"/>
        <v>5708.53</v>
      </c>
      <c r="N43" s="662">
        <f t="shared" si="38"/>
        <v>0</v>
      </c>
      <c r="O43" s="662">
        <f t="shared" si="38"/>
        <v>875.07</v>
      </c>
      <c r="P43" s="662">
        <f t="shared" si="38"/>
        <v>1624.1399999999999</v>
      </c>
      <c r="Q43" s="662">
        <f t="shared" si="38"/>
        <v>0</v>
      </c>
      <c r="R43" s="888">
        <f t="shared" si="38"/>
        <v>0</v>
      </c>
      <c r="S43" s="688">
        <f t="shared" si="3"/>
        <v>138672.54999999999</v>
      </c>
      <c r="T43" s="662">
        <f t="shared" ref="T43:AD43" si="39">SUM(T39:T42)</f>
        <v>80634.95</v>
      </c>
      <c r="U43" s="662">
        <f t="shared" si="39"/>
        <v>11562.36</v>
      </c>
      <c r="V43" s="662">
        <f t="shared" si="39"/>
        <v>32541.300000000003</v>
      </c>
      <c r="W43" s="662">
        <f t="shared" si="39"/>
        <v>4816.0700000000006</v>
      </c>
      <c r="X43" s="662">
        <f t="shared" si="39"/>
        <v>0</v>
      </c>
      <c r="Y43" s="662">
        <f t="shared" si="39"/>
        <v>5761.01</v>
      </c>
      <c r="Z43" s="662">
        <f t="shared" si="39"/>
        <v>0</v>
      </c>
      <c r="AA43" s="662">
        <f t="shared" si="39"/>
        <v>2067.7399999999998</v>
      </c>
      <c r="AB43" s="662">
        <f>SUM(AB39:AB42)</f>
        <v>1289.1199999999999</v>
      </c>
      <c r="AC43" s="662">
        <f t="shared" si="39"/>
        <v>0</v>
      </c>
      <c r="AD43" s="888">
        <f t="shared" si="39"/>
        <v>0</v>
      </c>
      <c r="AE43" s="688">
        <f t="shared" si="4"/>
        <v>136044.16</v>
      </c>
      <c r="AF43" s="662">
        <f t="shared" ref="AF43:AP43" si="40">SUM(AF39:AF42)</f>
        <v>87045.79</v>
      </c>
      <c r="AG43" s="662">
        <f t="shared" si="40"/>
        <v>9203.6200000000008</v>
      </c>
      <c r="AH43" s="662">
        <f t="shared" si="40"/>
        <v>28044.489999999998</v>
      </c>
      <c r="AI43" s="662">
        <f t="shared" si="40"/>
        <v>3992.11</v>
      </c>
      <c r="AJ43" s="662">
        <f t="shared" si="40"/>
        <v>249.11</v>
      </c>
      <c r="AK43" s="662">
        <f t="shared" si="40"/>
        <v>4433.88</v>
      </c>
      <c r="AL43" s="662">
        <f t="shared" si="40"/>
        <v>0</v>
      </c>
      <c r="AM43" s="662">
        <f t="shared" si="40"/>
        <v>1217.79</v>
      </c>
      <c r="AN43" s="662">
        <f>SUM(AN39:AN42)</f>
        <v>1857.3700000000003</v>
      </c>
      <c r="AO43" s="662">
        <f t="shared" si="40"/>
        <v>0</v>
      </c>
      <c r="AP43" s="888">
        <f t="shared" si="40"/>
        <v>0</v>
      </c>
      <c r="AQ43" s="688">
        <f t="shared" si="5"/>
        <v>125205.3</v>
      </c>
      <c r="AR43" s="662">
        <f t="shared" ref="AR43:BC43" si="41">SUM(AR39:AR42)</f>
        <v>77901.650000000009</v>
      </c>
      <c r="AS43" s="662">
        <f t="shared" si="41"/>
        <v>9278.8399999999983</v>
      </c>
      <c r="AT43" s="662">
        <f t="shared" si="41"/>
        <v>25500.91</v>
      </c>
      <c r="AU43" s="662">
        <f t="shared" si="41"/>
        <v>4114.0199999999995</v>
      </c>
      <c r="AV43" s="662">
        <f t="shared" si="41"/>
        <v>200.48</v>
      </c>
      <c r="AW43" s="662">
        <f t="shared" si="41"/>
        <v>5020.26</v>
      </c>
      <c r="AX43" s="662">
        <f t="shared" si="41"/>
        <v>0</v>
      </c>
      <c r="AY43" s="662">
        <f t="shared" si="41"/>
        <v>1829.3000000000002</v>
      </c>
      <c r="AZ43" s="662">
        <f>SUM(AZ39:AZ42)</f>
        <v>1359.8400000000001</v>
      </c>
      <c r="BA43" s="662">
        <f t="shared" si="41"/>
        <v>0</v>
      </c>
      <c r="BB43" s="888">
        <f t="shared" si="41"/>
        <v>0</v>
      </c>
      <c r="BC43" s="663">
        <f t="shared" si="41"/>
        <v>399922.01</v>
      </c>
      <c r="BD43" s="654">
        <f t="shared" si="6"/>
        <v>921846.87999999989</v>
      </c>
      <c r="BE43" s="664">
        <f t="shared" si="7"/>
        <v>310792.99</v>
      </c>
      <c r="BF43" s="664">
        <f t="shared" si="8"/>
        <v>42353.34</v>
      </c>
      <c r="BG43" s="664">
        <f t="shared" si="9"/>
        <v>116095.31</v>
      </c>
      <c r="BH43" s="664">
        <f t="shared" si="10"/>
        <v>19104.190000000002</v>
      </c>
      <c r="BI43" s="664">
        <f t="shared" si="11"/>
        <v>534.99</v>
      </c>
      <c r="BJ43" s="664">
        <f t="shared" si="12"/>
        <v>20923.68</v>
      </c>
      <c r="BK43" s="664">
        <f t="shared" si="13"/>
        <v>0</v>
      </c>
      <c r="BL43" s="664">
        <f t="shared" si="14"/>
        <v>5989.9000000000005</v>
      </c>
      <c r="BM43" s="664">
        <f t="shared" si="15"/>
        <v>6130.47</v>
      </c>
      <c r="BN43" s="664">
        <f t="shared" si="16"/>
        <v>0</v>
      </c>
      <c r="BO43" s="665">
        <f t="shared" si="17"/>
        <v>0</v>
      </c>
    </row>
    <row r="44" spans="1:67" x14ac:dyDescent="0.25">
      <c r="A44" s="1555" t="s">
        <v>1050</v>
      </c>
      <c r="B44" s="513" t="s">
        <v>88</v>
      </c>
      <c r="C44" s="523" t="s">
        <v>841</v>
      </c>
      <c r="D44" s="652">
        <v>1530</v>
      </c>
      <c r="E44" s="652">
        <v>4</v>
      </c>
      <c r="F44" s="970">
        <v>2.6143790849673201E-3</v>
      </c>
      <c r="G44" s="654">
        <f t="shared" si="2"/>
        <v>310014.39999999997</v>
      </c>
      <c r="H44" s="253">
        <v>110408.74</v>
      </c>
      <c r="I44" s="253">
        <v>11028.94</v>
      </c>
      <c r="J44" s="253">
        <v>129401.15000000001</v>
      </c>
      <c r="K44" s="253">
        <v>11470.27</v>
      </c>
      <c r="L44" s="253">
        <v>217.41</v>
      </c>
      <c r="M44" s="253">
        <v>12432.74</v>
      </c>
      <c r="N44" s="253">
        <v>0</v>
      </c>
      <c r="O44" s="253">
        <v>8444.61</v>
      </c>
      <c r="P44" s="253">
        <v>26610.540000000005</v>
      </c>
      <c r="Q44" s="253">
        <v>0</v>
      </c>
      <c r="R44" s="525">
        <v>0</v>
      </c>
      <c r="S44" s="654">
        <f t="shared" si="3"/>
        <v>306219.07</v>
      </c>
      <c r="T44" s="253">
        <v>114051.7</v>
      </c>
      <c r="U44" s="253">
        <v>14883.609999999997</v>
      </c>
      <c r="V44" s="253">
        <v>121478.17</v>
      </c>
      <c r="W44" s="253">
        <v>12873.970000000001</v>
      </c>
      <c r="X44" s="253">
        <v>180.3</v>
      </c>
      <c r="Y44" s="253">
        <v>10571.33</v>
      </c>
      <c r="Z44" s="253">
        <v>0</v>
      </c>
      <c r="AA44" s="253">
        <v>8574.7800000000007</v>
      </c>
      <c r="AB44" s="253">
        <v>23605.21</v>
      </c>
      <c r="AC44" s="253">
        <v>0</v>
      </c>
      <c r="AD44" s="525">
        <v>0</v>
      </c>
      <c r="AE44" s="654">
        <f t="shared" si="4"/>
        <v>323840.17</v>
      </c>
      <c r="AF44" s="253">
        <v>118588.04000000001</v>
      </c>
      <c r="AG44" s="253">
        <v>10323.17</v>
      </c>
      <c r="AH44" s="253">
        <v>123611.18</v>
      </c>
      <c r="AI44" s="253">
        <v>17089.260000000002</v>
      </c>
      <c r="AJ44" s="253">
        <v>74.38000000000001</v>
      </c>
      <c r="AK44" s="253">
        <v>14895.54</v>
      </c>
      <c r="AL44" s="253">
        <v>0</v>
      </c>
      <c r="AM44" s="253">
        <v>7167.9399999999987</v>
      </c>
      <c r="AN44" s="253">
        <v>32090.66</v>
      </c>
      <c r="AO44" s="253">
        <v>0</v>
      </c>
      <c r="AP44" s="525">
        <v>0</v>
      </c>
      <c r="AQ44" s="654">
        <f t="shared" si="5"/>
        <v>309763.57000000007</v>
      </c>
      <c r="AR44" s="253">
        <v>122384.45</v>
      </c>
      <c r="AS44" s="253">
        <v>10134.450000000001</v>
      </c>
      <c r="AT44" s="253">
        <v>117526.23</v>
      </c>
      <c r="AU44" s="253">
        <v>13078.26</v>
      </c>
      <c r="AV44" s="253">
        <v>157.47000000000003</v>
      </c>
      <c r="AW44" s="253">
        <v>10889.839999999998</v>
      </c>
      <c r="AX44" s="253">
        <v>0</v>
      </c>
      <c r="AY44" s="253">
        <v>7117.7800000000007</v>
      </c>
      <c r="AZ44" s="253">
        <v>28475.090000000004</v>
      </c>
      <c r="BA44" s="253">
        <v>0</v>
      </c>
      <c r="BB44" s="525">
        <v>0</v>
      </c>
      <c r="BC44" s="892">
        <v>939822.81</v>
      </c>
      <c r="BD44" s="689">
        <f t="shared" si="6"/>
        <v>2189660.02</v>
      </c>
      <c r="BE44" s="655">
        <f t="shared" si="7"/>
        <v>465432.93</v>
      </c>
      <c r="BF44" s="655">
        <f t="shared" si="8"/>
        <v>46370.17</v>
      </c>
      <c r="BG44" s="655">
        <f t="shared" si="9"/>
        <v>492016.73</v>
      </c>
      <c r="BH44" s="655">
        <f t="shared" si="10"/>
        <v>54511.76</v>
      </c>
      <c r="BI44" s="655">
        <f t="shared" si="11"/>
        <v>629.56000000000006</v>
      </c>
      <c r="BJ44" s="655">
        <f t="shared" si="12"/>
        <v>48789.45</v>
      </c>
      <c r="BK44" s="655">
        <f t="shared" si="13"/>
        <v>0</v>
      </c>
      <c r="BL44" s="655">
        <f t="shared" si="14"/>
        <v>31305.11</v>
      </c>
      <c r="BM44" s="655">
        <f t="shared" si="15"/>
        <v>110781.5</v>
      </c>
      <c r="BN44" s="655">
        <f t="shared" si="16"/>
        <v>0</v>
      </c>
      <c r="BO44" s="656">
        <f t="shared" si="17"/>
        <v>0</v>
      </c>
    </row>
    <row r="45" spans="1:67" x14ac:dyDescent="0.25">
      <c r="A45" s="1555"/>
      <c r="B45" s="513" t="s">
        <v>89</v>
      </c>
      <c r="C45" s="523" t="s">
        <v>842</v>
      </c>
      <c r="D45" s="652">
        <v>0</v>
      </c>
      <c r="E45" s="652">
        <v>0</v>
      </c>
      <c r="F45" s="970"/>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 t="shared" si="5"/>
        <v>0</v>
      </c>
      <c r="AR45" s="253">
        <v>0</v>
      </c>
      <c r="AS45" s="253">
        <v>0</v>
      </c>
      <c r="AT45" s="253">
        <v>0</v>
      </c>
      <c r="AU45" s="253">
        <v>0</v>
      </c>
      <c r="AV45" s="253">
        <v>0</v>
      </c>
      <c r="AW45" s="253">
        <v>0</v>
      </c>
      <c r="AX45" s="253">
        <v>0</v>
      </c>
      <c r="AY45" s="253">
        <v>0</v>
      </c>
      <c r="AZ45" s="253">
        <v>0</v>
      </c>
      <c r="BA45" s="253">
        <v>0</v>
      </c>
      <c r="BB45" s="525">
        <v>0</v>
      </c>
      <c r="BC45" s="892">
        <v>0</v>
      </c>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555"/>
      <c r="B46" s="513" t="s">
        <v>90</v>
      </c>
      <c r="C46" s="523" t="s">
        <v>843</v>
      </c>
      <c r="D46" s="652">
        <v>0</v>
      </c>
      <c r="E46" s="652">
        <v>0</v>
      </c>
      <c r="F46" s="970"/>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 t="shared" ref="AQ46:AQ77" si="45">SUM(AR46:BB46)</f>
        <v>0</v>
      </c>
      <c r="AR46" s="253">
        <v>0</v>
      </c>
      <c r="AS46" s="253">
        <v>0</v>
      </c>
      <c r="AT46" s="253">
        <v>0</v>
      </c>
      <c r="AU46" s="253">
        <v>0</v>
      </c>
      <c r="AV46" s="253">
        <v>0</v>
      </c>
      <c r="AW46" s="253">
        <v>0</v>
      </c>
      <c r="AX46" s="253">
        <v>0</v>
      </c>
      <c r="AY46" s="253">
        <v>0</v>
      </c>
      <c r="AZ46" s="253">
        <v>0</v>
      </c>
      <c r="BA46" s="253">
        <v>0</v>
      </c>
      <c r="BB46" s="525">
        <v>0</v>
      </c>
      <c r="BC46" s="892">
        <v>0</v>
      </c>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555"/>
      <c r="B47" s="513" t="s">
        <v>91</v>
      </c>
      <c r="C47" s="523" t="s">
        <v>844</v>
      </c>
      <c r="D47" s="652">
        <v>0</v>
      </c>
      <c r="E47" s="652">
        <v>0</v>
      </c>
      <c r="F47" s="970"/>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 t="shared" si="45"/>
        <v>0</v>
      </c>
      <c r="AR47" s="253">
        <v>0</v>
      </c>
      <c r="AS47" s="253">
        <v>0</v>
      </c>
      <c r="AT47" s="253">
        <v>0</v>
      </c>
      <c r="AU47" s="253">
        <v>0</v>
      </c>
      <c r="AV47" s="253">
        <v>0</v>
      </c>
      <c r="AW47" s="253">
        <v>0</v>
      </c>
      <c r="AX47" s="253">
        <v>0</v>
      </c>
      <c r="AY47" s="253">
        <v>0</v>
      </c>
      <c r="AZ47" s="253">
        <v>0</v>
      </c>
      <c r="BA47" s="253">
        <v>0</v>
      </c>
      <c r="BB47" s="525">
        <v>0</v>
      </c>
      <c r="BC47" s="892">
        <v>0</v>
      </c>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572"/>
      <c r="B48" s="659" t="s">
        <v>262</v>
      </c>
      <c r="C48" s="660" t="s">
        <v>36</v>
      </c>
      <c r="D48" s="661">
        <f>SUM(D44:D47)</f>
        <v>1530</v>
      </c>
      <c r="E48" s="661">
        <f>SUM(E44:E47)</f>
        <v>4</v>
      </c>
      <c r="F48" s="971">
        <f t="shared" si="1"/>
        <v>2.6143790849673201E-3</v>
      </c>
      <c r="G48" s="688">
        <f t="shared" si="42"/>
        <v>310014.39999999997</v>
      </c>
      <c r="H48" s="662">
        <f>SUM(H44:H47)</f>
        <v>110408.74</v>
      </c>
      <c r="I48" s="662">
        <f t="shared" ref="I48:R48" si="58">SUM(I44:I47)</f>
        <v>11028.94</v>
      </c>
      <c r="J48" s="662">
        <f t="shared" si="58"/>
        <v>129401.15000000001</v>
      </c>
      <c r="K48" s="662">
        <f t="shared" si="58"/>
        <v>11470.27</v>
      </c>
      <c r="L48" s="662">
        <f t="shared" si="58"/>
        <v>217.41</v>
      </c>
      <c r="M48" s="662">
        <f t="shared" si="58"/>
        <v>12432.74</v>
      </c>
      <c r="N48" s="662">
        <f t="shared" si="58"/>
        <v>0</v>
      </c>
      <c r="O48" s="662">
        <f t="shared" si="58"/>
        <v>8444.61</v>
      </c>
      <c r="P48" s="662">
        <f t="shared" si="58"/>
        <v>26610.540000000005</v>
      </c>
      <c r="Q48" s="662">
        <f t="shared" si="58"/>
        <v>0</v>
      </c>
      <c r="R48" s="888">
        <f t="shared" si="58"/>
        <v>0</v>
      </c>
      <c r="S48" s="688">
        <f t="shared" si="43"/>
        <v>306219.07</v>
      </c>
      <c r="T48" s="662">
        <f t="shared" ref="T48:AD48" si="59">SUM(T44:T47)</f>
        <v>114051.7</v>
      </c>
      <c r="U48" s="662">
        <f t="shared" si="59"/>
        <v>14883.609999999997</v>
      </c>
      <c r="V48" s="662">
        <f t="shared" si="59"/>
        <v>121478.17</v>
      </c>
      <c r="W48" s="662">
        <f t="shared" si="59"/>
        <v>12873.970000000001</v>
      </c>
      <c r="X48" s="662">
        <f t="shared" si="59"/>
        <v>180.3</v>
      </c>
      <c r="Y48" s="662">
        <f t="shared" si="59"/>
        <v>10571.33</v>
      </c>
      <c r="Z48" s="662">
        <f t="shared" si="59"/>
        <v>0</v>
      </c>
      <c r="AA48" s="662">
        <f t="shared" si="59"/>
        <v>8574.7800000000007</v>
      </c>
      <c r="AB48" s="662">
        <f>SUM(AB44:AB47)</f>
        <v>23605.21</v>
      </c>
      <c r="AC48" s="662">
        <f t="shared" si="59"/>
        <v>0</v>
      </c>
      <c r="AD48" s="888">
        <f t="shared" si="59"/>
        <v>0</v>
      </c>
      <c r="AE48" s="688">
        <f t="shared" si="44"/>
        <v>323840.17</v>
      </c>
      <c r="AF48" s="662">
        <f t="shared" ref="AF48:AP48" si="60">SUM(AF44:AF47)</f>
        <v>118588.04000000001</v>
      </c>
      <c r="AG48" s="662">
        <f t="shared" si="60"/>
        <v>10323.17</v>
      </c>
      <c r="AH48" s="662">
        <f t="shared" si="60"/>
        <v>123611.18</v>
      </c>
      <c r="AI48" s="662">
        <f t="shared" si="60"/>
        <v>17089.260000000002</v>
      </c>
      <c r="AJ48" s="662">
        <f t="shared" si="60"/>
        <v>74.38000000000001</v>
      </c>
      <c r="AK48" s="662">
        <f t="shared" si="60"/>
        <v>14895.54</v>
      </c>
      <c r="AL48" s="662">
        <f t="shared" si="60"/>
        <v>0</v>
      </c>
      <c r="AM48" s="662">
        <f t="shared" si="60"/>
        <v>7167.9399999999987</v>
      </c>
      <c r="AN48" s="662">
        <f>SUM(AN44:AN47)</f>
        <v>32090.66</v>
      </c>
      <c r="AO48" s="662">
        <f t="shared" si="60"/>
        <v>0</v>
      </c>
      <c r="AP48" s="888">
        <f t="shared" si="60"/>
        <v>0</v>
      </c>
      <c r="AQ48" s="688">
        <f t="shared" si="45"/>
        <v>309763.57000000007</v>
      </c>
      <c r="AR48" s="662">
        <f t="shared" ref="AR48:BC48" si="61">SUM(AR44:AR47)</f>
        <v>122384.45</v>
      </c>
      <c r="AS48" s="662">
        <f t="shared" si="61"/>
        <v>10134.450000000001</v>
      </c>
      <c r="AT48" s="662">
        <f t="shared" si="61"/>
        <v>117526.23</v>
      </c>
      <c r="AU48" s="662">
        <f t="shared" si="61"/>
        <v>13078.26</v>
      </c>
      <c r="AV48" s="662">
        <f t="shared" si="61"/>
        <v>157.47000000000003</v>
      </c>
      <c r="AW48" s="662">
        <f t="shared" si="61"/>
        <v>10889.839999999998</v>
      </c>
      <c r="AX48" s="662">
        <f t="shared" si="61"/>
        <v>0</v>
      </c>
      <c r="AY48" s="662">
        <f t="shared" si="61"/>
        <v>7117.7800000000007</v>
      </c>
      <c r="AZ48" s="662">
        <f>SUM(AZ44:AZ47)</f>
        <v>28475.090000000004</v>
      </c>
      <c r="BA48" s="662">
        <f t="shared" si="61"/>
        <v>0</v>
      </c>
      <c r="BB48" s="888">
        <f t="shared" si="61"/>
        <v>0</v>
      </c>
      <c r="BC48" s="663">
        <f t="shared" si="61"/>
        <v>939822.81</v>
      </c>
      <c r="BD48" s="654">
        <f t="shared" si="46"/>
        <v>2189660.02</v>
      </c>
      <c r="BE48" s="664">
        <f t="shared" si="47"/>
        <v>465432.93</v>
      </c>
      <c r="BF48" s="664">
        <f t="shared" si="48"/>
        <v>46370.17</v>
      </c>
      <c r="BG48" s="664">
        <f t="shared" si="49"/>
        <v>492016.73</v>
      </c>
      <c r="BH48" s="664">
        <f t="shared" si="50"/>
        <v>54511.76</v>
      </c>
      <c r="BI48" s="664">
        <f t="shared" si="51"/>
        <v>629.56000000000006</v>
      </c>
      <c r="BJ48" s="664">
        <f t="shared" si="52"/>
        <v>48789.45</v>
      </c>
      <c r="BK48" s="664">
        <f t="shared" si="53"/>
        <v>0</v>
      </c>
      <c r="BL48" s="664">
        <f t="shared" si="54"/>
        <v>31305.11</v>
      </c>
      <c r="BM48" s="664">
        <f t="shared" si="55"/>
        <v>110781.5</v>
      </c>
      <c r="BN48" s="664">
        <f t="shared" si="56"/>
        <v>0</v>
      </c>
      <c r="BO48" s="665">
        <f t="shared" si="57"/>
        <v>0</v>
      </c>
    </row>
    <row r="49" spans="1:67" x14ac:dyDescent="0.25">
      <c r="A49" s="1555" t="s">
        <v>1071</v>
      </c>
      <c r="B49" s="513" t="s">
        <v>392</v>
      </c>
      <c r="C49" s="523" t="s">
        <v>841</v>
      </c>
      <c r="D49" s="652">
        <v>0</v>
      </c>
      <c r="E49" s="652">
        <v>0</v>
      </c>
      <c r="F49" s="970"/>
      <c r="G49" s="654">
        <f t="shared" si="42"/>
        <v>0</v>
      </c>
      <c r="H49" s="253">
        <v>0</v>
      </c>
      <c r="I49" s="253">
        <v>0</v>
      </c>
      <c r="J49" s="253">
        <v>0</v>
      </c>
      <c r="K49" s="253">
        <v>0</v>
      </c>
      <c r="L49" s="253">
        <v>0</v>
      </c>
      <c r="M49" s="253">
        <v>0</v>
      </c>
      <c r="N49" s="253">
        <v>0</v>
      </c>
      <c r="O49" s="253">
        <v>0</v>
      </c>
      <c r="P49" s="253">
        <v>0</v>
      </c>
      <c r="Q49" s="253">
        <v>0</v>
      </c>
      <c r="R49" s="525">
        <v>0</v>
      </c>
      <c r="S49" s="654">
        <f t="shared" si="43"/>
        <v>0</v>
      </c>
      <c r="T49" s="253">
        <v>0</v>
      </c>
      <c r="U49" s="253">
        <v>0</v>
      </c>
      <c r="V49" s="253">
        <v>0</v>
      </c>
      <c r="W49" s="253">
        <v>0</v>
      </c>
      <c r="X49" s="253">
        <v>0</v>
      </c>
      <c r="Y49" s="253">
        <v>0</v>
      </c>
      <c r="Z49" s="253">
        <v>0</v>
      </c>
      <c r="AA49" s="253">
        <v>0</v>
      </c>
      <c r="AB49" s="253">
        <v>0</v>
      </c>
      <c r="AC49" s="253">
        <v>0</v>
      </c>
      <c r="AD49" s="525">
        <v>0</v>
      </c>
      <c r="AE49" s="654">
        <f t="shared" si="44"/>
        <v>0</v>
      </c>
      <c r="AF49" s="253">
        <v>0</v>
      </c>
      <c r="AG49" s="253">
        <v>0</v>
      </c>
      <c r="AH49" s="253">
        <v>0</v>
      </c>
      <c r="AI49" s="253">
        <v>0</v>
      </c>
      <c r="AJ49" s="253">
        <v>0</v>
      </c>
      <c r="AK49" s="253">
        <v>0</v>
      </c>
      <c r="AL49" s="253">
        <v>0</v>
      </c>
      <c r="AM49" s="253">
        <v>0</v>
      </c>
      <c r="AN49" s="253">
        <v>0</v>
      </c>
      <c r="AO49" s="253">
        <v>0</v>
      </c>
      <c r="AP49" s="525">
        <v>0</v>
      </c>
      <c r="AQ49" s="654">
        <f t="shared" si="45"/>
        <v>0</v>
      </c>
      <c r="AR49" s="253">
        <v>0</v>
      </c>
      <c r="AS49" s="253">
        <v>0</v>
      </c>
      <c r="AT49" s="253">
        <v>0</v>
      </c>
      <c r="AU49" s="253">
        <v>0</v>
      </c>
      <c r="AV49" s="253">
        <v>0</v>
      </c>
      <c r="AW49" s="253">
        <v>0</v>
      </c>
      <c r="AX49" s="253">
        <v>0</v>
      </c>
      <c r="AY49" s="253">
        <v>0</v>
      </c>
      <c r="AZ49" s="253">
        <v>0</v>
      </c>
      <c r="BA49" s="253">
        <v>0</v>
      </c>
      <c r="BB49" s="525">
        <v>0</v>
      </c>
      <c r="BC49" s="892">
        <v>0</v>
      </c>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555"/>
      <c r="B50" s="513" t="s">
        <v>113</v>
      </c>
      <c r="C50" s="523" t="s">
        <v>842</v>
      </c>
      <c r="D50" s="652">
        <v>0</v>
      </c>
      <c r="E50" s="652">
        <v>0</v>
      </c>
      <c r="F50" s="970"/>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 t="shared" si="45"/>
        <v>0</v>
      </c>
      <c r="AR50" s="253">
        <v>0</v>
      </c>
      <c r="AS50" s="253">
        <v>0</v>
      </c>
      <c r="AT50" s="253">
        <v>0</v>
      </c>
      <c r="AU50" s="253">
        <v>0</v>
      </c>
      <c r="AV50" s="253">
        <v>0</v>
      </c>
      <c r="AW50" s="253">
        <v>0</v>
      </c>
      <c r="AX50" s="253">
        <v>0</v>
      </c>
      <c r="AY50" s="253">
        <v>0</v>
      </c>
      <c r="AZ50" s="253">
        <v>0</v>
      </c>
      <c r="BA50" s="253">
        <v>0</v>
      </c>
      <c r="BB50" s="525">
        <v>0</v>
      </c>
      <c r="BC50" s="892">
        <v>0</v>
      </c>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555"/>
      <c r="B51" s="513" t="s">
        <v>115</v>
      </c>
      <c r="C51" s="523" t="s">
        <v>843</v>
      </c>
      <c r="D51" s="652">
        <v>0</v>
      </c>
      <c r="E51" s="652">
        <v>0</v>
      </c>
      <c r="F51" s="970"/>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 t="shared" si="45"/>
        <v>0</v>
      </c>
      <c r="AR51" s="253">
        <v>0</v>
      </c>
      <c r="AS51" s="253">
        <v>0</v>
      </c>
      <c r="AT51" s="253">
        <v>0</v>
      </c>
      <c r="AU51" s="253">
        <v>0</v>
      </c>
      <c r="AV51" s="253">
        <v>0</v>
      </c>
      <c r="AW51" s="253">
        <v>0</v>
      </c>
      <c r="AX51" s="253">
        <v>0</v>
      </c>
      <c r="AY51" s="253">
        <v>0</v>
      </c>
      <c r="AZ51" s="253">
        <v>0</v>
      </c>
      <c r="BA51" s="253">
        <v>0</v>
      </c>
      <c r="BB51" s="525">
        <v>0</v>
      </c>
      <c r="BC51" s="892">
        <v>0</v>
      </c>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555"/>
      <c r="B52" s="513" t="s">
        <v>116</v>
      </c>
      <c r="C52" s="523" t="s">
        <v>844</v>
      </c>
      <c r="D52" s="652">
        <v>0</v>
      </c>
      <c r="E52" s="652">
        <v>0</v>
      </c>
      <c r="F52" s="970"/>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 t="shared" si="45"/>
        <v>0</v>
      </c>
      <c r="AR52" s="253">
        <v>0</v>
      </c>
      <c r="AS52" s="253">
        <v>0</v>
      </c>
      <c r="AT52" s="253">
        <v>0</v>
      </c>
      <c r="AU52" s="253">
        <v>0</v>
      </c>
      <c r="AV52" s="253">
        <v>0</v>
      </c>
      <c r="AW52" s="253">
        <v>0</v>
      </c>
      <c r="AX52" s="253">
        <v>0</v>
      </c>
      <c r="AY52" s="253">
        <v>0</v>
      </c>
      <c r="AZ52" s="253">
        <v>0</v>
      </c>
      <c r="BA52" s="253">
        <v>0</v>
      </c>
      <c r="BB52" s="525">
        <v>0</v>
      </c>
      <c r="BC52" s="892">
        <v>0</v>
      </c>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572"/>
      <c r="B53" s="659" t="s">
        <v>117</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555" t="s">
        <v>1072</v>
      </c>
      <c r="B54" s="513" t="s">
        <v>1056</v>
      </c>
      <c r="C54" s="523" t="s">
        <v>841</v>
      </c>
      <c r="D54" s="652">
        <v>615</v>
      </c>
      <c r="E54" s="652">
        <v>2</v>
      </c>
      <c r="F54" s="970">
        <v>3.2520325203252032E-3</v>
      </c>
      <c r="G54" s="654">
        <f t="shared" si="42"/>
        <v>336479.38</v>
      </c>
      <c r="H54" s="253">
        <v>62271.539999999994</v>
      </c>
      <c r="I54" s="253">
        <v>2557.0500000000002</v>
      </c>
      <c r="J54" s="253">
        <v>172068.56</v>
      </c>
      <c r="K54" s="253">
        <v>5058.3100000000004</v>
      </c>
      <c r="L54" s="253">
        <v>104.98</v>
      </c>
      <c r="M54" s="253">
        <v>12675.97</v>
      </c>
      <c r="N54" s="253">
        <v>0</v>
      </c>
      <c r="O54" s="253">
        <v>1859.13</v>
      </c>
      <c r="P54" s="253">
        <v>79883.840000000011</v>
      </c>
      <c r="Q54" s="253">
        <v>0</v>
      </c>
      <c r="R54" s="525">
        <v>0</v>
      </c>
      <c r="S54" s="654">
        <f t="shared" si="43"/>
        <v>386753.04000000004</v>
      </c>
      <c r="T54" s="253">
        <v>92939.3</v>
      </c>
      <c r="U54" s="253">
        <v>3706.9000000000005</v>
      </c>
      <c r="V54" s="253">
        <v>171151.75</v>
      </c>
      <c r="W54" s="253">
        <v>6954.41</v>
      </c>
      <c r="X54" s="253">
        <v>0</v>
      </c>
      <c r="Y54" s="253">
        <v>22805.900000000009</v>
      </c>
      <c r="Z54" s="253">
        <v>0</v>
      </c>
      <c r="AA54" s="253">
        <v>1066.83</v>
      </c>
      <c r="AB54" s="253">
        <v>88127.95</v>
      </c>
      <c r="AC54" s="253">
        <v>0</v>
      </c>
      <c r="AD54" s="525">
        <v>0</v>
      </c>
      <c r="AE54" s="654">
        <f t="shared" si="44"/>
        <v>366589.88</v>
      </c>
      <c r="AF54" s="253">
        <v>109671.16999999998</v>
      </c>
      <c r="AG54" s="253">
        <v>2414.3499999999995</v>
      </c>
      <c r="AH54" s="253">
        <v>127751.65</v>
      </c>
      <c r="AI54" s="253">
        <v>9242.91</v>
      </c>
      <c r="AJ54" s="253">
        <v>0</v>
      </c>
      <c r="AK54" s="253">
        <v>20866.870000000003</v>
      </c>
      <c r="AL54" s="253">
        <v>0</v>
      </c>
      <c r="AM54" s="253">
        <v>285.68</v>
      </c>
      <c r="AN54" s="253">
        <v>96357.249999999971</v>
      </c>
      <c r="AO54" s="253">
        <v>0</v>
      </c>
      <c r="AP54" s="525">
        <v>0</v>
      </c>
      <c r="AQ54" s="654">
        <f t="shared" si="45"/>
        <v>323362.23</v>
      </c>
      <c r="AR54" s="253">
        <v>86986.880000000005</v>
      </c>
      <c r="AS54" s="253">
        <v>3497.75</v>
      </c>
      <c r="AT54" s="253">
        <v>121745.18</v>
      </c>
      <c r="AU54" s="253">
        <v>5959.23</v>
      </c>
      <c r="AV54" s="253">
        <v>78.13</v>
      </c>
      <c r="AW54" s="253">
        <v>22008.46</v>
      </c>
      <c r="AX54" s="253">
        <v>0</v>
      </c>
      <c r="AY54" s="253">
        <v>132.51</v>
      </c>
      <c r="AZ54" s="253">
        <v>82954.09</v>
      </c>
      <c r="BA54" s="253">
        <v>0</v>
      </c>
      <c r="BB54" s="525">
        <v>0</v>
      </c>
      <c r="BC54" s="892">
        <v>1076705.1499999999</v>
      </c>
      <c r="BD54" s="689">
        <f t="shared" si="46"/>
        <v>2489889.6799999997</v>
      </c>
      <c r="BE54" s="655">
        <f t="shared" si="47"/>
        <v>351868.89</v>
      </c>
      <c r="BF54" s="655">
        <f t="shared" si="48"/>
        <v>12176.05</v>
      </c>
      <c r="BG54" s="655">
        <f t="shared" si="49"/>
        <v>592717.1399999999</v>
      </c>
      <c r="BH54" s="655">
        <f t="shared" si="50"/>
        <v>27214.86</v>
      </c>
      <c r="BI54" s="655">
        <f t="shared" si="51"/>
        <v>183.11</v>
      </c>
      <c r="BJ54" s="655">
        <f t="shared" si="52"/>
        <v>78357.200000000012</v>
      </c>
      <c r="BK54" s="655">
        <f t="shared" si="53"/>
        <v>0</v>
      </c>
      <c r="BL54" s="655">
        <f t="shared" si="54"/>
        <v>3344.1499999999996</v>
      </c>
      <c r="BM54" s="655">
        <f t="shared" si="55"/>
        <v>347323.13</v>
      </c>
      <c r="BN54" s="655">
        <f t="shared" si="56"/>
        <v>0</v>
      </c>
      <c r="BO54" s="656">
        <f t="shared" si="57"/>
        <v>0</v>
      </c>
    </row>
    <row r="55" spans="1:67" x14ac:dyDescent="0.25">
      <c r="A55" s="1555"/>
      <c r="B55" s="513" t="s">
        <v>107</v>
      </c>
      <c r="C55" s="523" t="s">
        <v>842</v>
      </c>
      <c r="D55" s="652">
        <v>0</v>
      </c>
      <c r="E55" s="652">
        <v>0</v>
      </c>
      <c r="F55" s="970"/>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 t="shared" si="45"/>
        <v>0</v>
      </c>
      <c r="AR55" s="253">
        <v>0</v>
      </c>
      <c r="AS55" s="253">
        <v>0</v>
      </c>
      <c r="AT55" s="253">
        <v>0</v>
      </c>
      <c r="AU55" s="253">
        <v>0</v>
      </c>
      <c r="AV55" s="253">
        <v>0</v>
      </c>
      <c r="AW55" s="253">
        <v>0</v>
      </c>
      <c r="AX55" s="253">
        <v>0</v>
      </c>
      <c r="AY55" s="253">
        <v>0</v>
      </c>
      <c r="AZ55" s="253">
        <v>0</v>
      </c>
      <c r="BA55" s="253">
        <v>0</v>
      </c>
      <c r="BB55" s="525">
        <v>0</v>
      </c>
      <c r="BC55" s="892">
        <v>0</v>
      </c>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555"/>
      <c r="B56" s="513" t="s">
        <v>108</v>
      </c>
      <c r="C56" s="523" t="s">
        <v>843</v>
      </c>
      <c r="D56" s="652">
        <v>0</v>
      </c>
      <c r="E56" s="652">
        <v>0</v>
      </c>
      <c r="F56" s="970"/>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 t="shared" si="45"/>
        <v>0</v>
      </c>
      <c r="AR56" s="253">
        <v>0</v>
      </c>
      <c r="AS56" s="253">
        <v>0</v>
      </c>
      <c r="AT56" s="253">
        <v>0</v>
      </c>
      <c r="AU56" s="253">
        <v>0</v>
      </c>
      <c r="AV56" s="253">
        <v>0</v>
      </c>
      <c r="AW56" s="253">
        <v>0</v>
      </c>
      <c r="AX56" s="253">
        <v>0</v>
      </c>
      <c r="AY56" s="253">
        <v>0</v>
      </c>
      <c r="AZ56" s="253">
        <v>0</v>
      </c>
      <c r="BA56" s="253">
        <v>0</v>
      </c>
      <c r="BB56" s="525">
        <v>0</v>
      </c>
      <c r="BC56" s="892">
        <v>0</v>
      </c>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555"/>
      <c r="B57" s="513" t="s">
        <v>109</v>
      </c>
      <c r="C57" s="523" t="s">
        <v>844</v>
      </c>
      <c r="D57" s="652">
        <v>0</v>
      </c>
      <c r="E57" s="652">
        <v>0</v>
      </c>
      <c r="F57" s="970"/>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 t="shared" si="45"/>
        <v>0</v>
      </c>
      <c r="AR57" s="253">
        <v>0</v>
      </c>
      <c r="AS57" s="253">
        <v>0</v>
      </c>
      <c r="AT57" s="253">
        <v>0</v>
      </c>
      <c r="AU57" s="253">
        <v>0</v>
      </c>
      <c r="AV57" s="253">
        <v>0</v>
      </c>
      <c r="AW57" s="253">
        <v>0</v>
      </c>
      <c r="AX57" s="253">
        <v>0</v>
      </c>
      <c r="AY57" s="253">
        <v>0</v>
      </c>
      <c r="AZ57" s="253">
        <v>0</v>
      </c>
      <c r="BA57" s="253">
        <v>0</v>
      </c>
      <c r="BB57" s="525">
        <v>0</v>
      </c>
      <c r="BC57" s="892">
        <v>0</v>
      </c>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572"/>
      <c r="B58" s="659" t="s">
        <v>110</v>
      </c>
      <c r="C58" s="660" t="s">
        <v>36</v>
      </c>
      <c r="D58" s="661">
        <f>SUM(D54:D57)</f>
        <v>615</v>
      </c>
      <c r="E58" s="661">
        <f>SUM(E54:E57)</f>
        <v>2</v>
      </c>
      <c r="F58" s="971">
        <f t="shared" si="1"/>
        <v>3.2520325203252032E-3</v>
      </c>
      <c r="G58" s="688">
        <f t="shared" si="42"/>
        <v>336479.38</v>
      </c>
      <c r="H58" s="662">
        <f>SUM(H54:H57)</f>
        <v>62271.539999999994</v>
      </c>
      <c r="I58" s="662">
        <f t="shared" ref="I58:R58" si="66">SUM(I54:I57)</f>
        <v>2557.0500000000002</v>
      </c>
      <c r="J58" s="662">
        <f t="shared" si="66"/>
        <v>172068.56</v>
      </c>
      <c r="K58" s="662">
        <f t="shared" si="66"/>
        <v>5058.3100000000004</v>
      </c>
      <c r="L58" s="662">
        <f t="shared" si="66"/>
        <v>104.98</v>
      </c>
      <c r="M58" s="662">
        <f t="shared" si="66"/>
        <v>12675.97</v>
      </c>
      <c r="N58" s="662">
        <f t="shared" si="66"/>
        <v>0</v>
      </c>
      <c r="O58" s="662">
        <f t="shared" si="66"/>
        <v>1859.13</v>
      </c>
      <c r="P58" s="662">
        <f t="shared" si="66"/>
        <v>79883.840000000011</v>
      </c>
      <c r="Q58" s="662">
        <f t="shared" si="66"/>
        <v>0</v>
      </c>
      <c r="R58" s="888">
        <f t="shared" si="66"/>
        <v>0</v>
      </c>
      <c r="S58" s="688">
        <f t="shared" si="43"/>
        <v>386753.04000000004</v>
      </c>
      <c r="T58" s="662">
        <f t="shared" ref="T58:AD58" si="67">SUM(T54:T57)</f>
        <v>92939.3</v>
      </c>
      <c r="U58" s="662">
        <f t="shared" si="67"/>
        <v>3706.9000000000005</v>
      </c>
      <c r="V58" s="662">
        <f t="shared" si="67"/>
        <v>171151.75</v>
      </c>
      <c r="W58" s="662">
        <f t="shared" si="67"/>
        <v>6954.41</v>
      </c>
      <c r="X58" s="662">
        <f t="shared" si="67"/>
        <v>0</v>
      </c>
      <c r="Y58" s="662">
        <f t="shared" si="67"/>
        <v>22805.900000000009</v>
      </c>
      <c r="Z58" s="662">
        <f t="shared" si="67"/>
        <v>0</v>
      </c>
      <c r="AA58" s="662">
        <f t="shared" si="67"/>
        <v>1066.83</v>
      </c>
      <c r="AB58" s="662">
        <f>SUM(AB54:AB57)</f>
        <v>88127.95</v>
      </c>
      <c r="AC58" s="662">
        <f t="shared" si="67"/>
        <v>0</v>
      </c>
      <c r="AD58" s="888">
        <f t="shared" si="67"/>
        <v>0</v>
      </c>
      <c r="AE58" s="688">
        <f t="shared" si="44"/>
        <v>366589.88</v>
      </c>
      <c r="AF58" s="662">
        <f t="shared" ref="AF58:AP58" si="68">SUM(AF54:AF57)</f>
        <v>109671.16999999998</v>
      </c>
      <c r="AG58" s="662">
        <f t="shared" si="68"/>
        <v>2414.3499999999995</v>
      </c>
      <c r="AH58" s="662">
        <f t="shared" si="68"/>
        <v>127751.65</v>
      </c>
      <c r="AI58" s="662">
        <f t="shared" si="68"/>
        <v>9242.91</v>
      </c>
      <c r="AJ58" s="662">
        <f t="shared" si="68"/>
        <v>0</v>
      </c>
      <c r="AK58" s="662">
        <f t="shared" si="68"/>
        <v>20866.870000000003</v>
      </c>
      <c r="AL58" s="662">
        <f t="shared" si="68"/>
        <v>0</v>
      </c>
      <c r="AM58" s="662">
        <f t="shared" si="68"/>
        <v>285.68</v>
      </c>
      <c r="AN58" s="662">
        <f>SUM(AN54:AN57)</f>
        <v>96357.249999999971</v>
      </c>
      <c r="AO58" s="662">
        <f t="shared" si="68"/>
        <v>0</v>
      </c>
      <c r="AP58" s="888">
        <f t="shared" si="68"/>
        <v>0</v>
      </c>
      <c r="AQ58" s="688">
        <f t="shared" si="45"/>
        <v>323362.23</v>
      </c>
      <c r="AR58" s="662">
        <f t="shared" ref="AR58:BC58" si="69">SUM(AR54:AR57)</f>
        <v>86986.880000000005</v>
      </c>
      <c r="AS58" s="662">
        <f t="shared" si="69"/>
        <v>3497.75</v>
      </c>
      <c r="AT58" s="662">
        <f t="shared" si="69"/>
        <v>121745.18</v>
      </c>
      <c r="AU58" s="662">
        <f t="shared" si="69"/>
        <v>5959.23</v>
      </c>
      <c r="AV58" s="662">
        <f t="shared" si="69"/>
        <v>78.13</v>
      </c>
      <c r="AW58" s="662">
        <f t="shared" si="69"/>
        <v>22008.46</v>
      </c>
      <c r="AX58" s="662">
        <f t="shared" si="69"/>
        <v>0</v>
      </c>
      <c r="AY58" s="662">
        <f t="shared" si="69"/>
        <v>132.51</v>
      </c>
      <c r="AZ58" s="662">
        <f>SUM(AZ54:AZ57)</f>
        <v>82954.09</v>
      </c>
      <c r="BA58" s="662">
        <f t="shared" si="69"/>
        <v>0</v>
      </c>
      <c r="BB58" s="888">
        <f t="shared" si="69"/>
        <v>0</v>
      </c>
      <c r="BC58" s="663">
        <f t="shared" si="69"/>
        <v>1076705.1499999999</v>
      </c>
      <c r="BD58" s="654">
        <f t="shared" si="46"/>
        <v>2489889.6799999997</v>
      </c>
      <c r="BE58" s="664">
        <f t="shared" si="47"/>
        <v>351868.89</v>
      </c>
      <c r="BF58" s="664">
        <f t="shared" si="48"/>
        <v>12176.05</v>
      </c>
      <c r="BG58" s="664">
        <f t="shared" si="49"/>
        <v>592717.1399999999</v>
      </c>
      <c r="BH58" s="664">
        <f t="shared" si="50"/>
        <v>27214.86</v>
      </c>
      <c r="BI58" s="664">
        <f t="shared" si="51"/>
        <v>183.11</v>
      </c>
      <c r="BJ58" s="664">
        <f t="shared" si="52"/>
        <v>78357.200000000012</v>
      </c>
      <c r="BK58" s="664">
        <f t="shared" si="53"/>
        <v>0</v>
      </c>
      <c r="BL58" s="664">
        <f t="shared" si="54"/>
        <v>3344.1499999999996</v>
      </c>
      <c r="BM58" s="664">
        <f t="shared" si="55"/>
        <v>347323.13</v>
      </c>
      <c r="BN58" s="664">
        <f t="shared" si="56"/>
        <v>0</v>
      </c>
      <c r="BO58" s="665">
        <f t="shared" si="57"/>
        <v>0</v>
      </c>
    </row>
    <row r="59" spans="1:67" x14ac:dyDescent="0.25">
      <c r="A59" s="1555" t="s">
        <v>1073</v>
      </c>
      <c r="B59" s="513" t="s">
        <v>118</v>
      </c>
      <c r="C59" s="523" t="s">
        <v>841</v>
      </c>
      <c r="D59" s="652">
        <v>423</v>
      </c>
      <c r="E59" s="652">
        <v>0</v>
      </c>
      <c r="F59" s="970">
        <v>0</v>
      </c>
      <c r="G59" s="654">
        <f t="shared" si="42"/>
        <v>69150.19</v>
      </c>
      <c r="H59" s="253">
        <v>37933.69</v>
      </c>
      <c r="I59" s="253">
        <v>4653.67</v>
      </c>
      <c r="J59" s="253">
        <v>18147.79</v>
      </c>
      <c r="K59" s="253">
        <v>5620.92</v>
      </c>
      <c r="L59" s="253">
        <v>0</v>
      </c>
      <c r="M59" s="253">
        <v>1442.9299999999998</v>
      </c>
      <c r="N59" s="253">
        <v>0</v>
      </c>
      <c r="O59" s="253">
        <v>218.41</v>
      </c>
      <c r="P59" s="253">
        <v>1132.78</v>
      </c>
      <c r="Q59" s="253">
        <v>0</v>
      </c>
      <c r="R59" s="525">
        <v>0</v>
      </c>
      <c r="S59" s="654">
        <f t="shared" si="43"/>
        <v>61767.54</v>
      </c>
      <c r="T59" s="253">
        <v>32821.01</v>
      </c>
      <c r="U59" s="253">
        <v>5613.51</v>
      </c>
      <c r="V59" s="253">
        <v>16055.490000000002</v>
      </c>
      <c r="W59" s="253">
        <v>3896.34</v>
      </c>
      <c r="X59" s="253">
        <v>0</v>
      </c>
      <c r="Y59" s="253">
        <v>1894.09</v>
      </c>
      <c r="Z59" s="253">
        <v>0</v>
      </c>
      <c r="AA59" s="253">
        <v>312.89999999999998</v>
      </c>
      <c r="AB59" s="253">
        <v>1174.2</v>
      </c>
      <c r="AC59" s="253">
        <v>0</v>
      </c>
      <c r="AD59" s="525">
        <v>0</v>
      </c>
      <c r="AE59" s="654">
        <f t="shared" si="44"/>
        <v>57840.759999999995</v>
      </c>
      <c r="AF59" s="253">
        <v>32577.87</v>
      </c>
      <c r="AG59" s="253">
        <v>4670.2</v>
      </c>
      <c r="AH59" s="253">
        <v>13163.93</v>
      </c>
      <c r="AI59" s="253">
        <v>4416.4000000000005</v>
      </c>
      <c r="AJ59" s="253">
        <v>35.630000000000003</v>
      </c>
      <c r="AK59" s="253">
        <v>1863.4499999999998</v>
      </c>
      <c r="AL59" s="253">
        <v>0</v>
      </c>
      <c r="AM59" s="253">
        <v>259.54000000000002</v>
      </c>
      <c r="AN59" s="253">
        <v>853.74</v>
      </c>
      <c r="AO59" s="253">
        <v>0</v>
      </c>
      <c r="AP59" s="525">
        <v>0</v>
      </c>
      <c r="AQ59" s="654">
        <f t="shared" si="45"/>
        <v>59789.19</v>
      </c>
      <c r="AR59" s="253">
        <v>34497.82</v>
      </c>
      <c r="AS59" s="253">
        <v>5676.5</v>
      </c>
      <c r="AT59" s="253">
        <v>13124.43</v>
      </c>
      <c r="AU59" s="253">
        <v>3569.71</v>
      </c>
      <c r="AV59" s="253">
        <v>137.44</v>
      </c>
      <c r="AW59" s="253">
        <v>1395.4600000000003</v>
      </c>
      <c r="AX59" s="253">
        <v>0</v>
      </c>
      <c r="AY59" s="253">
        <v>139.03</v>
      </c>
      <c r="AZ59" s="253">
        <v>1248.8</v>
      </c>
      <c r="BA59" s="253">
        <v>0</v>
      </c>
      <c r="BB59" s="525">
        <v>0</v>
      </c>
      <c r="BC59" s="892">
        <v>179397.49</v>
      </c>
      <c r="BD59" s="689">
        <f t="shared" si="46"/>
        <v>427945.17000000004</v>
      </c>
      <c r="BE59" s="655">
        <f t="shared" si="47"/>
        <v>137830.39000000001</v>
      </c>
      <c r="BF59" s="655">
        <f t="shared" si="48"/>
        <v>20613.88</v>
      </c>
      <c r="BG59" s="655">
        <f t="shared" si="49"/>
        <v>60491.64</v>
      </c>
      <c r="BH59" s="655">
        <f t="shared" si="50"/>
        <v>17503.37</v>
      </c>
      <c r="BI59" s="655">
        <f t="shared" si="51"/>
        <v>173.07</v>
      </c>
      <c r="BJ59" s="655">
        <f t="shared" si="52"/>
        <v>6595.9299999999994</v>
      </c>
      <c r="BK59" s="655">
        <f t="shared" si="53"/>
        <v>0</v>
      </c>
      <c r="BL59" s="655">
        <f t="shared" si="54"/>
        <v>929.87999999999988</v>
      </c>
      <c r="BM59" s="655">
        <f t="shared" si="55"/>
        <v>4409.5200000000004</v>
      </c>
      <c r="BN59" s="655">
        <f t="shared" si="56"/>
        <v>0</v>
      </c>
      <c r="BO59" s="656">
        <f t="shared" si="57"/>
        <v>0</v>
      </c>
    </row>
    <row r="60" spans="1:67" x14ac:dyDescent="0.25">
      <c r="A60" s="1555"/>
      <c r="B60" s="513" t="s">
        <v>45</v>
      </c>
      <c r="C60" s="523" t="s">
        <v>842</v>
      </c>
      <c r="D60" s="652">
        <v>0</v>
      </c>
      <c r="E60" s="652">
        <v>0</v>
      </c>
      <c r="F60" s="970"/>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 t="shared" si="45"/>
        <v>0</v>
      </c>
      <c r="AR60" s="253">
        <v>0</v>
      </c>
      <c r="AS60" s="253">
        <v>0</v>
      </c>
      <c r="AT60" s="253">
        <v>0</v>
      </c>
      <c r="AU60" s="253">
        <v>0</v>
      </c>
      <c r="AV60" s="253">
        <v>0</v>
      </c>
      <c r="AW60" s="253">
        <v>0</v>
      </c>
      <c r="AX60" s="253">
        <v>0</v>
      </c>
      <c r="AY60" s="253">
        <v>0</v>
      </c>
      <c r="AZ60" s="253">
        <v>0</v>
      </c>
      <c r="BA60" s="253">
        <v>0</v>
      </c>
      <c r="BB60" s="525">
        <v>0</v>
      </c>
      <c r="BC60" s="892">
        <v>0</v>
      </c>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555"/>
      <c r="B61" s="513" t="s">
        <v>46</v>
      </c>
      <c r="C61" s="523" t="s">
        <v>843</v>
      </c>
      <c r="D61" s="652">
        <v>0</v>
      </c>
      <c r="E61" s="652">
        <v>0</v>
      </c>
      <c r="F61" s="970"/>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 t="shared" si="45"/>
        <v>0</v>
      </c>
      <c r="AR61" s="253">
        <v>0</v>
      </c>
      <c r="AS61" s="253">
        <v>0</v>
      </c>
      <c r="AT61" s="253">
        <v>0</v>
      </c>
      <c r="AU61" s="253">
        <v>0</v>
      </c>
      <c r="AV61" s="253">
        <v>0</v>
      </c>
      <c r="AW61" s="253">
        <v>0</v>
      </c>
      <c r="AX61" s="253">
        <v>0</v>
      </c>
      <c r="AY61" s="253">
        <v>0</v>
      </c>
      <c r="AZ61" s="253">
        <v>0</v>
      </c>
      <c r="BA61" s="253">
        <v>0</v>
      </c>
      <c r="BB61" s="525">
        <v>0</v>
      </c>
      <c r="BC61" s="892">
        <v>0</v>
      </c>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555"/>
      <c r="B62" s="513" t="s">
        <v>166</v>
      </c>
      <c r="C62" s="523" t="s">
        <v>844</v>
      </c>
      <c r="D62" s="652">
        <v>0</v>
      </c>
      <c r="E62" s="652">
        <v>0</v>
      </c>
      <c r="F62" s="970"/>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 t="shared" si="45"/>
        <v>0</v>
      </c>
      <c r="AR62" s="253">
        <v>0</v>
      </c>
      <c r="AS62" s="253">
        <v>0</v>
      </c>
      <c r="AT62" s="253">
        <v>0</v>
      </c>
      <c r="AU62" s="253">
        <v>0</v>
      </c>
      <c r="AV62" s="253">
        <v>0</v>
      </c>
      <c r="AW62" s="253">
        <v>0</v>
      </c>
      <c r="AX62" s="253">
        <v>0</v>
      </c>
      <c r="AY62" s="253">
        <v>0</v>
      </c>
      <c r="AZ62" s="253">
        <v>0</v>
      </c>
      <c r="BA62" s="253">
        <v>0</v>
      </c>
      <c r="BB62" s="525">
        <v>0</v>
      </c>
      <c r="BC62" s="892">
        <v>0</v>
      </c>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572"/>
      <c r="B63" s="659" t="s">
        <v>461</v>
      </c>
      <c r="C63" s="660" t="s">
        <v>36</v>
      </c>
      <c r="D63" s="661">
        <f>SUM(D59:D62)</f>
        <v>423</v>
      </c>
      <c r="E63" s="661">
        <f>SUM(E59:E62)</f>
        <v>0</v>
      </c>
      <c r="F63" s="971">
        <f t="shared" si="1"/>
        <v>0</v>
      </c>
      <c r="G63" s="688">
        <f t="shared" si="42"/>
        <v>69150.19</v>
      </c>
      <c r="H63" s="662">
        <f>SUM(H59:H62)</f>
        <v>37933.69</v>
      </c>
      <c r="I63" s="662">
        <f t="shared" ref="I63:R63" si="70">SUM(I59:I62)</f>
        <v>4653.67</v>
      </c>
      <c r="J63" s="662">
        <f t="shared" si="70"/>
        <v>18147.79</v>
      </c>
      <c r="K63" s="662">
        <f t="shared" si="70"/>
        <v>5620.92</v>
      </c>
      <c r="L63" s="662">
        <f t="shared" si="70"/>
        <v>0</v>
      </c>
      <c r="M63" s="662">
        <f t="shared" si="70"/>
        <v>1442.9299999999998</v>
      </c>
      <c r="N63" s="662">
        <f t="shared" si="70"/>
        <v>0</v>
      </c>
      <c r="O63" s="662">
        <f t="shared" si="70"/>
        <v>218.41</v>
      </c>
      <c r="P63" s="662">
        <f t="shared" si="70"/>
        <v>1132.78</v>
      </c>
      <c r="Q63" s="662">
        <f t="shared" si="70"/>
        <v>0</v>
      </c>
      <c r="R63" s="888">
        <f t="shared" si="70"/>
        <v>0</v>
      </c>
      <c r="S63" s="688">
        <f t="shared" si="43"/>
        <v>61767.54</v>
      </c>
      <c r="T63" s="662">
        <f t="shared" ref="T63:AD63" si="71">SUM(T59:T62)</f>
        <v>32821.01</v>
      </c>
      <c r="U63" s="662">
        <f t="shared" si="71"/>
        <v>5613.51</v>
      </c>
      <c r="V63" s="662">
        <f t="shared" si="71"/>
        <v>16055.490000000002</v>
      </c>
      <c r="W63" s="662">
        <f t="shared" si="71"/>
        <v>3896.34</v>
      </c>
      <c r="X63" s="662">
        <f t="shared" si="71"/>
        <v>0</v>
      </c>
      <c r="Y63" s="662">
        <f t="shared" si="71"/>
        <v>1894.09</v>
      </c>
      <c r="Z63" s="662">
        <f t="shared" si="71"/>
        <v>0</v>
      </c>
      <c r="AA63" s="662">
        <f t="shared" si="71"/>
        <v>312.89999999999998</v>
      </c>
      <c r="AB63" s="662">
        <f>SUM(AB59:AB62)</f>
        <v>1174.2</v>
      </c>
      <c r="AC63" s="662">
        <f t="shared" si="71"/>
        <v>0</v>
      </c>
      <c r="AD63" s="888">
        <f t="shared" si="71"/>
        <v>0</v>
      </c>
      <c r="AE63" s="688">
        <f t="shared" si="44"/>
        <v>57840.759999999995</v>
      </c>
      <c r="AF63" s="662">
        <f t="shared" ref="AF63:AP63" si="72">SUM(AF59:AF62)</f>
        <v>32577.87</v>
      </c>
      <c r="AG63" s="662">
        <f t="shared" si="72"/>
        <v>4670.2</v>
      </c>
      <c r="AH63" s="662">
        <f t="shared" si="72"/>
        <v>13163.93</v>
      </c>
      <c r="AI63" s="662">
        <f t="shared" si="72"/>
        <v>4416.4000000000005</v>
      </c>
      <c r="AJ63" s="662">
        <f t="shared" si="72"/>
        <v>35.630000000000003</v>
      </c>
      <c r="AK63" s="662">
        <f t="shared" si="72"/>
        <v>1863.4499999999998</v>
      </c>
      <c r="AL63" s="662">
        <f t="shared" si="72"/>
        <v>0</v>
      </c>
      <c r="AM63" s="662">
        <f t="shared" si="72"/>
        <v>259.54000000000002</v>
      </c>
      <c r="AN63" s="662">
        <f>SUM(AN59:AN62)</f>
        <v>853.74</v>
      </c>
      <c r="AO63" s="662">
        <f t="shared" si="72"/>
        <v>0</v>
      </c>
      <c r="AP63" s="888">
        <f t="shared" si="72"/>
        <v>0</v>
      </c>
      <c r="AQ63" s="688">
        <f t="shared" si="45"/>
        <v>59789.19</v>
      </c>
      <c r="AR63" s="662">
        <f t="shared" ref="AR63:BC63" si="73">SUM(AR59:AR62)</f>
        <v>34497.82</v>
      </c>
      <c r="AS63" s="662">
        <f t="shared" si="73"/>
        <v>5676.5</v>
      </c>
      <c r="AT63" s="662">
        <f t="shared" si="73"/>
        <v>13124.43</v>
      </c>
      <c r="AU63" s="662">
        <f t="shared" si="73"/>
        <v>3569.71</v>
      </c>
      <c r="AV63" s="662">
        <f t="shared" si="73"/>
        <v>137.44</v>
      </c>
      <c r="AW63" s="662">
        <f t="shared" si="73"/>
        <v>1395.4600000000003</v>
      </c>
      <c r="AX63" s="662">
        <f t="shared" si="73"/>
        <v>0</v>
      </c>
      <c r="AY63" s="662">
        <f t="shared" si="73"/>
        <v>139.03</v>
      </c>
      <c r="AZ63" s="662">
        <f>SUM(AZ59:AZ62)</f>
        <v>1248.8</v>
      </c>
      <c r="BA63" s="662">
        <f t="shared" si="73"/>
        <v>0</v>
      </c>
      <c r="BB63" s="888">
        <f t="shared" si="73"/>
        <v>0</v>
      </c>
      <c r="BC63" s="663">
        <f t="shared" si="73"/>
        <v>179397.49</v>
      </c>
      <c r="BD63" s="654">
        <f t="shared" si="46"/>
        <v>427945.17000000004</v>
      </c>
      <c r="BE63" s="664">
        <f t="shared" si="47"/>
        <v>137830.39000000001</v>
      </c>
      <c r="BF63" s="664">
        <f t="shared" si="48"/>
        <v>20613.88</v>
      </c>
      <c r="BG63" s="664">
        <f t="shared" si="49"/>
        <v>60491.64</v>
      </c>
      <c r="BH63" s="664">
        <f t="shared" si="50"/>
        <v>17503.37</v>
      </c>
      <c r="BI63" s="664">
        <f t="shared" si="51"/>
        <v>173.07</v>
      </c>
      <c r="BJ63" s="664">
        <f t="shared" si="52"/>
        <v>6595.9299999999994</v>
      </c>
      <c r="BK63" s="664">
        <f t="shared" si="53"/>
        <v>0</v>
      </c>
      <c r="BL63" s="664">
        <f t="shared" si="54"/>
        <v>929.87999999999988</v>
      </c>
      <c r="BM63" s="664">
        <f t="shared" si="55"/>
        <v>4409.5200000000004</v>
      </c>
      <c r="BN63" s="664">
        <f t="shared" si="56"/>
        <v>0</v>
      </c>
      <c r="BO63" s="665">
        <f t="shared" si="57"/>
        <v>0</v>
      </c>
    </row>
    <row r="64" spans="1:67" x14ac:dyDescent="0.25">
      <c r="A64" s="1555" t="s">
        <v>1051</v>
      </c>
      <c r="B64" s="513" t="s">
        <v>119</v>
      </c>
      <c r="C64" s="523" t="s">
        <v>841</v>
      </c>
      <c r="D64" s="652">
        <v>295</v>
      </c>
      <c r="E64" s="652">
        <v>0</v>
      </c>
      <c r="F64" s="970">
        <v>0</v>
      </c>
      <c r="G64" s="654">
        <f t="shared" si="42"/>
        <v>113992.51000000001</v>
      </c>
      <c r="H64" s="253">
        <v>50924.17</v>
      </c>
      <c r="I64" s="253">
        <v>9699.39</v>
      </c>
      <c r="J64" s="253">
        <v>36443.53</v>
      </c>
      <c r="K64" s="253">
        <v>6240.6100000000006</v>
      </c>
      <c r="L64" s="253">
        <v>69.3</v>
      </c>
      <c r="M64" s="253">
        <v>5036.76</v>
      </c>
      <c r="N64" s="253">
        <v>0</v>
      </c>
      <c r="O64" s="253">
        <v>1311.57</v>
      </c>
      <c r="P64" s="253">
        <v>4267.18</v>
      </c>
      <c r="Q64" s="253">
        <v>0</v>
      </c>
      <c r="R64" s="525">
        <v>0</v>
      </c>
      <c r="S64" s="654">
        <f t="shared" si="43"/>
        <v>112220.04000000001</v>
      </c>
      <c r="T64" s="253">
        <v>51087.9</v>
      </c>
      <c r="U64" s="253">
        <v>9582.98</v>
      </c>
      <c r="V64" s="253">
        <v>35514.85</v>
      </c>
      <c r="W64" s="253">
        <v>5309.74</v>
      </c>
      <c r="X64" s="253">
        <v>52.29</v>
      </c>
      <c r="Y64" s="253">
        <v>4558.8700000000008</v>
      </c>
      <c r="Z64" s="253">
        <v>0</v>
      </c>
      <c r="AA64" s="253">
        <v>996.77</v>
      </c>
      <c r="AB64" s="253">
        <v>5116.6400000000003</v>
      </c>
      <c r="AC64" s="253">
        <v>0</v>
      </c>
      <c r="AD64" s="525">
        <v>0</v>
      </c>
      <c r="AE64" s="654">
        <f t="shared" si="44"/>
        <v>105609.36</v>
      </c>
      <c r="AF64" s="253">
        <v>45976.59</v>
      </c>
      <c r="AG64" s="253">
        <v>8783.6899999999987</v>
      </c>
      <c r="AH64" s="253">
        <v>33762.18</v>
      </c>
      <c r="AI64" s="253">
        <v>5674.89</v>
      </c>
      <c r="AJ64" s="253">
        <v>121.29</v>
      </c>
      <c r="AK64" s="253">
        <v>5703.35</v>
      </c>
      <c r="AL64" s="253">
        <v>0</v>
      </c>
      <c r="AM64" s="253">
        <v>763.16000000000008</v>
      </c>
      <c r="AN64" s="253">
        <v>4824.21</v>
      </c>
      <c r="AO64" s="253">
        <v>0</v>
      </c>
      <c r="AP64" s="525">
        <v>0</v>
      </c>
      <c r="AQ64" s="654">
        <f t="shared" si="45"/>
        <v>97405.360000000015</v>
      </c>
      <c r="AR64" s="253">
        <v>42639.22</v>
      </c>
      <c r="AS64" s="253">
        <v>7540.1400000000012</v>
      </c>
      <c r="AT64" s="253">
        <v>30789.5</v>
      </c>
      <c r="AU64" s="253">
        <v>5107.5600000000004</v>
      </c>
      <c r="AV64" s="253">
        <v>0</v>
      </c>
      <c r="AW64" s="253">
        <v>5674.3</v>
      </c>
      <c r="AX64" s="253">
        <v>0</v>
      </c>
      <c r="AY64" s="253">
        <v>426.24</v>
      </c>
      <c r="AZ64" s="253">
        <v>5228.4000000000015</v>
      </c>
      <c r="BA64" s="253">
        <v>0</v>
      </c>
      <c r="BB64" s="525">
        <v>0</v>
      </c>
      <c r="BC64" s="892">
        <v>315234.76</v>
      </c>
      <c r="BD64" s="689">
        <f t="shared" si="46"/>
        <v>744462.03</v>
      </c>
      <c r="BE64" s="655">
        <f t="shared" si="47"/>
        <v>190627.88</v>
      </c>
      <c r="BF64" s="655">
        <f t="shared" si="48"/>
        <v>35606.199999999997</v>
      </c>
      <c r="BG64" s="655">
        <f t="shared" si="49"/>
        <v>136510.06</v>
      </c>
      <c r="BH64" s="655">
        <f t="shared" si="50"/>
        <v>22332.800000000003</v>
      </c>
      <c r="BI64" s="655">
        <f t="shared" si="51"/>
        <v>242.88</v>
      </c>
      <c r="BJ64" s="655">
        <f t="shared" si="52"/>
        <v>20973.280000000002</v>
      </c>
      <c r="BK64" s="655">
        <f t="shared" si="53"/>
        <v>0</v>
      </c>
      <c r="BL64" s="655">
        <f t="shared" si="54"/>
        <v>3497.74</v>
      </c>
      <c r="BM64" s="655">
        <f t="shared" si="55"/>
        <v>19436.43</v>
      </c>
      <c r="BN64" s="655">
        <f t="shared" si="56"/>
        <v>0</v>
      </c>
      <c r="BO64" s="656">
        <f t="shared" si="57"/>
        <v>0</v>
      </c>
    </row>
    <row r="65" spans="1:67" x14ac:dyDescent="0.25">
      <c r="A65" s="1555"/>
      <c r="B65" s="513" t="s">
        <v>55</v>
      </c>
      <c r="C65" s="523" t="s">
        <v>842</v>
      </c>
      <c r="D65" s="652">
        <v>0</v>
      </c>
      <c r="E65" s="652">
        <v>0</v>
      </c>
      <c r="F65" s="970"/>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 t="shared" si="45"/>
        <v>0</v>
      </c>
      <c r="AR65" s="253">
        <v>0</v>
      </c>
      <c r="AS65" s="253">
        <v>0</v>
      </c>
      <c r="AT65" s="253">
        <v>0</v>
      </c>
      <c r="AU65" s="253">
        <v>0</v>
      </c>
      <c r="AV65" s="253">
        <v>0</v>
      </c>
      <c r="AW65" s="253">
        <v>0</v>
      </c>
      <c r="AX65" s="253">
        <v>0</v>
      </c>
      <c r="AY65" s="253">
        <v>0</v>
      </c>
      <c r="AZ65" s="253">
        <v>0</v>
      </c>
      <c r="BA65" s="253">
        <v>0</v>
      </c>
      <c r="BB65" s="525">
        <v>0</v>
      </c>
      <c r="BC65" s="892">
        <v>0</v>
      </c>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555"/>
      <c r="B66" s="513" t="s">
        <v>56</v>
      </c>
      <c r="C66" s="523" t="s">
        <v>843</v>
      </c>
      <c r="D66" s="652">
        <v>0</v>
      </c>
      <c r="E66" s="652">
        <v>0</v>
      </c>
      <c r="F66" s="970"/>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 t="shared" si="45"/>
        <v>0</v>
      </c>
      <c r="AR66" s="253">
        <v>0</v>
      </c>
      <c r="AS66" s="253">
        <v>0</v>
      </c>
      <c r="AT66" s="253">
        <v>0</v>
      </c>
      <c r="AU66" s="253">
        <v>0</v>
      </c>
      <c r="AV66" s="253">
        <v>0</v>
      </c>
      <c r="AW66" s="253">
        <v>0</v>
      </c>
      <c r="AX66" s="253">
        <v>0</v>
      </c>
      <c r="AY66" s="253">
        <v>0</v>
      </c>
      <c r="AZ66" s="253">
        <v>0</v>
      </c>
      <c r="BA66" s="253">
        <v>0</v>
      </c>
      <c r="BB66" s="525">
        <v>0</v>
      </c>
      <c r="BC66" s="892">
        <v>0</v>
      </c>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555"/>
      <c r="B67" s="513" t="s">
        <v>120</v>
      </c>
      <c r="C67" s="523" t="s">
        <v>844</v>
      </c>
      <c r="D67" s="652">
        <v>0</v>
      </c>
      <c r="E67" s="652">
        <v>0</v>
      </c>
      <c r="F67" s="970"/>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 t="shared" si="45"/>
        <v>0</v>
      </c>
      <c r="AR67" s="253">
        <v>0</v>
      </c>
      <c r="AS67" s="253">
        <v>0</v>
      </c>
      <c r="AT67" s="253">
        <v>0</v>
      </c>
      <c r="AU67" s="253">
        <v>0</v>
      </c>
      <c r="AV67" s="253">
        <v>0</v>
      </c>
      <c r="AW67" s="253">
        <v>0</v>
      </c>
      <c r="AX67" s="253">
        <v>0</v>
      </c>
      <c r="AY67" s="253">
        <v>0</v>
      </c>
      <c r="AZ67" s="253">
        <v>0</v>
      </c>
      <c r="BA67" s="253">
        <v>0</v>
      </c>
      <c r="BB67" s="525">
        <v>0</v>
      </c>
      <c r="BC67" s="892">
        <v>0</v>
      </c>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572"/>
      <c r="B68" s="659" t="s">
        <v>121</v>
      </c>
      <c r="C68" s="660" t="s">
        <v>36</v>
      </c>
      <c r="D68" s="661">
        <f>SUM(D64:D67)</f>
        <v>295</v>
      </c>
      <c r="E68" s="661">
        <f>SUM(E64:E67)</f>
        <v>0</v>
      </c>
      <c r="F68" s="971">
        <f t="shared" si="1"/>
        <v>0</v>
      </c>
      <c r="G68" s="688">
        <f t="shared" si="42"/>
        <v>113992.51000000001</v>
      </c>
      <c r="H68" s="662">
        <f>SUM(H64:H67)</f>
        <v>50924.17</v>
      </c>
      <c r="I68" s="662">
        <f t="shared" ref="I68:R68" si="74">SUM(I64:I67)</f>
        <v>9699.39</v>
      </c>
      <c r="J68" s="662">
        <f t="shared" si="74"/>
        <v>36443.53</v>
      </c>
      <c r="K68" s="662">
        <f t="shared" si="74"/>
        <v>6240.6100000000006</v>
      </c>
      <c r="L68" s="662">
        <f t="shared" si="74"/>
        <v>69.3</v>
      </c>
      <c r="M68" s="662">
        <f t="shared" si="74"/>
        <v>5036.76</v>
      </c>
      <c r="N68" s="662">
        <f t="shared" si="74"/>
        <v>0</v>
      </c>
      <c r="O68" s="662">
        <f t="shared" si="74"/>
        <v>1311.57</v>
      </c>
      <c r="P68" s="662">
        <f t="shared" si="74"/>
        <v>4267.18</v>
      </c>
      <c r="Q68" s="662">
        <f t="shared" si="74"/>
        <v>0</v>
      </c>
      <c r="R68" s="888">
        <f t="shared" si="74"/>
        <v>0</v>
      </c>
      <c r="S68" s="688">
        <f t="shared" si="43"/>
        <v>112220.04000000001</v>
      </c>
      <c r="T68" s="662">
        <f t="shared" ref="T68:AD68" si="75">SUM(T64:T67)</f>
        <v>51087.9</v>
      </c>
      <c r="U68" s="662">
        <f t="shared" si="75"/>
        <v>9582.98</v>
      </c>
      <c r="V68" s="662">
        <f t="shared" si="75"/>
        <v>35514.85</v>
      </c>
      <c r="W68" s="662">
        <f t="shared" si="75"/>
        <v>5309.74</v>
      </c>
      <c r="X68" s="662">
        <f t="shared" si="75"/>
        <v>52.29</v>
      </c>
      <c r="Y68" s="662">
        <f t="shared" si="75"/>
        <v>4558.8700000000008</v>
      </c>
      <c r="Z68" s="662">
        <f t="shared" si="75"/>
        <v>0</v>
      </c>
      <c r="AA68" s="662">
        <f t="shared" si="75"/>
        <v>996.77</v>
      </c>
      <c r="AB68" s="662">
        <f>SUM(AB64:AB67)</f>
        <v>5116.6400000000003</v>
      </c>
      <c r="AC68" s="662">
        <f t="shared" si="75"/>
        <v>0</v>
      </c>
      <c r="AD68" s="888">
        <f t="shared" si="75"/>
        <v>0</v>
      </c>
      <c r="AE68" s="688">
        <f t="shared" si="44"/>
        <v>105609.36</v>
      </c>
      <c r="AF68" s="662">
        <f t="shared" ref="AF68:AP68" si="76">SUM(AF64:AF67)</f>
        <v>45976.59</v>
      </c>
      <c r="AG68" s="662">
        <f t="shared" si="76"/>
        <v>8783.6899999999987</v>
      </c>
      <c r="AH68" s="662">
        <f t="shared" si="76"/>
        <v>33762.18</v>
      </c>
      <c r="AI68" s="662">
        <f t="shared" si="76"/>
        <v>5674.89</v>
      </c>
      <c r="AJ68" s="662">
        <f t="shared" si="76"/>
        <v>121.29</v>
      </c>
      <c r="AK68" s="662">
        <f t="shared" si="76"/>
        <v>5703.35</v>
      </c>
      <c r="AL68" s="662">
        <f t="shared" si="76"/>
        <v>0</v>
      </c>
      <c r="AM68" s="662">
        <f t="shared" si="76"/>
        <v>763.16000000000008</v>
      </c>
      <c r="AN68" s="662">
        <f>SUM(AN64:AN67)</f>
        <v>4824.21</v>
      </c>
      <c r="AO68" s="662">
        <f t="shared" si="76"/>
        <v>0</v>
      </c>
      <c r="AP68" s="888">
        <f t="shared" si="76"/>
        <v>0</v>
      </c>
      <c r="AQ68" s="688">
        <f t="shared" si="45"/>
        <v>97405.360000000015</v>
      </c>
      <c r="AR68" s="662">
        <f t="shared" ref="AR68:BC68" si="77">SUM(AR64:AR67)</f>
        <v>42639.22</v>
      </c>
      <c r="AS68" s="662">
        <f t="shared" si="77"/>
        <v>7540.1400000000012</v>
      </c>
      <c r="AT68" s="662">
        <f t="shared" si="77"/>
        <v>30789.5</v>
      </c>
      <c r="AU68" s="662">
        <f t="shared" si="77"/>
        <v>5107.5600000000004</v>
      </c>
      <c r="AV68" s="662">
        <f t="shared" si="77"/>
        <v>0</v>
      </c>
      <c r="AW68" s="662">
        <f t="shared" si="77"/>
        <v>5674.3</v>
      </c>
      <c r="AX68" s="662">
        <f t="shared" si="77"/>
        <v>0</v>
      </c>
      <c r="AY68" s="662">
        <f t="shared" si="77"/>
        <v>426.24</v>
      </c>
      <c r="AZ68" s="662">
        <f>SUM(AZ64:AZ67)</f>
        <v>5228.4000000000015</v>
      </c>
      <c r="BA68" s="662">
        <f t="shared" si="77"/>
        <v>0</v>
      </c>
      <c r="BB68" s="888">
        <f t="shared" si="77"/>
        <v>0</v>
      </c>
      <c r="BC68" s="663">
        <f t="shared" si="77"/>
        <v>315234.76</v>
      </c>
      <c r="BD68" s="654">
        <f t="shared" si="46"/>
        <v>744462.03</v>
      </c>
      <c r="BE68" s="664">
        <f t="shared" si="47"/>
        <v>190627.88</v>
      </c>
      <c r="BF68" s="664">
        <f t="shared" si="48"/>
        <v>35606.199999999997</v>
      </c>
      <c r="BG68" s="664">
        <f t="shared" si="49"/>
        <v>136510.06</v>
      </c>
      <c r="BH68" s="664">
        <f t="shared" si="50"/>
        <v>22332.800000000003</v>
      </c>
      <c r="BI68" s="664">
        <f t="shared" si="51"/>
        <v>242.88</v>
      </c>
      <c r="BJ68" s="664">
        <f t="shared" si="52"/>
        <v>20973.280000000002</v>
      </c>
      <c r="BK68" s="664">
        <f t="shared" si="53"/>
        <v>0</v>
      </c>
      <c r="BL68" s="664">
        <f t="shared" si="54"/>
        <v>3497.74</v>
      </c>
      <c r="BM68" s="664">
        <f t="shared" si="55"/>
        <v>19436.43</v>
      </c>
      <c r="BN68" s="664">
        <f t="shared" si="56"/>
        <v>0</v>
      </c>
      <c r="BO68" s="665">
        <f t="shared" si="57"/>
        <v>0</v>
      </c>
    </row>
    <row r="69" spans="1:67" ht="15.75" customHeight="1" x14ac:dyDescent="0.25">
      <c r="A69" s="1555" t="s">
        <v>1074</v>
      </c>
      <c r="B69" s="513" t="s">
        <v>122</v>
      </c>
      <c r="C69" s="523" t="s">
        <v>841</v>
      </c>
      <c r="D69" s="652">
        <v>998</v>
      </c>
      <c r="E69" s="652">
        <v>3</v>
      </c>
      <c r="F69" s="970">
        <v>3.0060120240480962E-3</v>
      </c>
      <c r="G69" s="654">
        <f t="shared" si="42"/>
        <v>295291.90000000002</v>
      </c>
      <c r="H69" s="253">
        <v>90467.82</v>
      </c>
      <c r="I69" s="253">
        <v>14559.820000000002</v>
      </c>
      <c r="J69" s="253">
        <v>113748.35</v>
      </c>
      <c r="K69" s="253">
        <v>13179.13</v>
      </c>
      <c r="L69" s="253">
        <v>502.28999999999996</v>
      </c>
      <c r="M69" s="253">
        <v>17961</v>
      </c>
      <c r="N69" s="253">
        <v>0</v>
      </c>
      <c r="O69" s="253">
        <v>1463.6000000000001</v>
      </c>
      <c r="P69" s="253">
        <v>43409.889999999992</v>
      </c>
      <c r="Q69" s="253">
        <v>0</v>
      </c>
      <c r="R69" s="525">
        <v>0</v>
      </c>
      <c r="S69" s="654">
        <f t="shared" si="43"/>
        <v>307105.42000000004</v>
      </c>
      <c r="T69" s="253">
        <v>97187.54</v>
      </c>
      <c r="U69" s="253">
        <v>15541.19</v>
      </c>
      <c r="V69" s="253">
        <v>110784.13999999998</v>
      </c>
      <c r="W69" s="253">
        <v>13266.580000000002</v>
      </c>
      <c r="X69" s="253">
        <v>192.41000000000003</v>
      </c>
      <c r="Y69" s="253">
        <v>24063.85</v>
      </c>
      <c r="Z69" s="253">
        <v>0</v>
      </c>
      <c r="AA69" s="253">
        <v>1568.1200000000001</v>
      </c>
      <c r="AB69" s="253">
        <v>44501.59</v>
      </c>
      <c r="AC69" s="253">
        <v>0</v>
      </c>
      <c r="AD69" s="525">
        <v>0</v>
      </c>
      <c r="AE69" s="654">
        <f t="shared" si="44"/>
        <v>286893.99000000005</v>
      </c>
      <c r="AF69" s="253">
        <v>91979.82</v>
      </c>
      <c r="AG69" s="253">
        <v>14634.31</v>
      </c>
      <c r="AH69" s="253">
        <v>106918</v>
      </c>
      <c r="AI69" s="253">
        <v>14318.16</v>
      </c>
      <c r="AJ69" s="253">
        <v>573.97</v>
      </c>
      <c r="AK69" s="253">
        <v>19570.45</v>
      </c>
      <c r="AL69" s="253">
        <v>0</v>
      </c>
      <c r="AM69" s="253">
        <v>1533.04</v>
      </c>
      <c r="AN69" s="253">
        <v>37366.239999999998</v>
      </c>
      <c r="AO69" s="253">
        <v>0</v>
      </c>
      <c r="AP69" s="525">
        <v>0</v>
      </c>
      <c r="AQ69" s="654">
        <f t="shared" si="45"/>
        <v>280592.49</v>
      </c>
      <c r="AR69" s="253">
        <v>89309.39</v>
      </c>
      <c r="AS69" s="253">
        <v>14428.470000000001</v>
      </c>
      <c r="AT69" s="253">
        <v>101320.13999999998</v>
      </c>
      <c r="AU69" s="253">
        <v>12818.479999999998</v>
      </c>
      <c r="AV69" s="253">
        <v>361.23</v>
      </c>
      <c r="AW69" s="253">
        <v>15975.570000000003</v>
      </c>
      <c r="AX69" s="253">
        <v>0</v>
      </c>
      <c r="AY69" s="253">
        <v>781.09</v>
      </c>
      <c r="AZ69" s="253">
        <v>45598.119999999995</v>
      </c>
      <c r="BA69" s="253">
        <v>0</v>
      </c>
      <c r="BB69" s="525">
        <v>0</v>
      </c>
      <c r="BC69" s="892">
        <v>874591.9</v>
      </c>
      <c r="BD69" s="689">
        <f t="shared" si="46"/>
        <v>2044475.6999999997</v>
      </c>
      <c r="BE69" s="655">
        <f t="shared" si="47"/>
        <v>368944.57</v>
      </c>
      <c r="BF69" s="655">
        <f t="shared" si="48"/>
        <v>59163.79</v>
      </c>
      <c r="BG69" s="655">
        <f t="shared" si="49"/>
        <v>432770.63</v>
      </c>
      <c r="BH69" s="655">
        <f t="shared" si="50"/>
        <v>53582.349999999991</v>
      </c>
      <c r="BI69" s="655">
        <f t="shared" si="51"/>
        <v>1629.9</v>
      </c>
      <c r="BJ69" s="655">
        <f t="shared" si="52"/>
        <v>77570.87000000001</v>
      </c>
      <c r="BK69" s="655">
        <f t="shared" si="53"/>
        <v>0</v>
      </c>
      <c r="BL69" s="655">
        <f t="shared" si="54"/>
        <v>5345.85</v>
      </c>
      <c r="BM69" s="655">
        <f t="shared" si="55"/>
        <v>170875.83999999997</v>
      </c>
      <c r="BN69" s="655">
        <f t="shared" si="56"/>
        <v>0</v>
      </c>
      <c r="BO69" s="656">
        <f t="shared" si="57"/>
        <v>0</v>
      </c>
    </row>
    <row r="70" spans="1:67" x14ac:dyDescent="0.25">
      <c r="A70" s="1555"/>
      <c r="B70" s="513" t="s">
        <v>123</v>
      </c>
      <c r="C70" s="523" t="s">
        <v>842</v>
      </c>
      <c r="D70" s="652">
        <v>0</v>
      </c>
      <c r="E70" s="652">
        <v>0</v>
      </c>
      <c r="F70" s="970"/>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 t="shared" si="45"/>
        <v>0</v>
      </c>
      <c r="AR70" s="253">
        <v>0</v>
      </c>
      <c r="AS70" s="253">
        <v>0</v>
      </c>
      <c r="AT70" s="253">
        <v>0</v>
      </c>
      <c r="AU70" s="253">
        <v>0</v>
      </c>
      <c r="AV70" s="253">
        <v>0</v>
      </c>
      <c r="AW70" s="253">
        <v>0</v>
      </c>
      <c r="AX70" s="253">
        <v>0</v>
      </c>
      <c r="AY70" s="253">
        <v>0</v>
      </c>
      <c r="AZ70" s="253">
        <v>0</v>
      </c>
      <c r="BA70" s="253">
        <v>0</v>
      </c>
      <c r="BB70" s="525">
        <v>0</v>
      </c>
      <c r="BC70" s="892">
        <v>0</v>
      </c>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555"/>
      <c r="B71" s="513" t="s">
        <v>124</v>
      </c>
      <c r="C71" s="523" t="s">
        <v>843</v>
      </c>
      <c r="D71" s="652">
        <v>0</v>
      </c>
      <c r="E71" s="652">
        <v>0</v>
      </c>
      <c r="F71" s="970"/>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 t="shared" si="45"/>
        <v>0</v>
      </c>
      <c r="AR71" s="253">
        <v>0</v>
      </c>
      <c r="AS71" s="253">
        <v>0</v>
      </c>
      <c r="AT71" s="253">
        <v>0</v>
      </c>
      <c r="AU71" s="253">
        <v>0</v>
      </c>
      <c r="AV71" s="253">
        <v>0</v>
      </c>
      <c r="AW71" s="253">
        <v>0</v>
      </c>
      <c r="AX71" s="253">
        <v>0</v>
      </c>
      <c r="AY71" s="253">
        <v>0</v>
      </c>
      <c r="AZ71" s="253">
        <v>0</v>
      </c>
      <c r="BA71" s="253">
        <v>0</v>
      </c>
      <c r="BB71" s="525">
        <v>0</v>
      </c>
      <c r="BC71" s="892">
        <v>0</v>
      </c>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555"/>
      <c r="B72" s="513" t="s">
        <v>125</v>
      </c>
      <c r="C72" s="523" t="s">
        <v>844</v>
      </c>
      <c r="D72" s="652">
        <v>0</v>
      </c>
      <c r="E72" s="652">
        <v>0</v>
      </c>
      <c r="F72" s="970"/>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 t="shared" si="45"/>
        <v>0</v>
      </c>
      <c r="AR72" s="253">
        <v>0</v>
      </c>
      <c r="AS72" s="253">
        <v>0</v>
      </c>
      <c r="AT72" s="253">
        <v>0</v>
      </c>
      <c r="AU72" s="253">
        <v>0</v>
      </c>
      <c r="AV72" s="253">
        <v>0</v>
      </c>
      <c r="AW72" s="253">
        <v>0</v>
      </c>
      <c r="AX72" s="253">
        <v>0</v>
      </c>
      <c r="AY72" s="253">
        <v>0</v>
      </c>
      <c r="AZ72" s="253">
        <v>0</v>
      </c>
      <c r="BA72" s="253">
        <v>0</v>
      </c>
      <c r="BB72" s="525">
        <v>0</v>
      </c>
      <c r="BC72" s="892">
        <v>0</v>
      </c>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572"/>
      <c r="B73" s="659" t="s">
        <v>126</v>
      </c>
      <c r="C73" s="660" t="s">
        <v>36</v>
      </c>
      <c r="D73" s="661">
        <f>SUM(D69:D72)</f>
        <v>998</v>
      </c>
      <c r="E73" s="661">
        <f>SUM(E69:E72)</f>
        <v>3</v>
      </c>
      <c r="F73" s="971">
        <f t="shared" si="1"/>
        <v>3.0060120240480962E-3</v>
      </c>
      <c r="G73" s="688">
        <f t="shared" si="42"/>
        <v>295291.90000000002</v>
      </c>
      <c r="H73" s="662">
        <f>SUM(H69:H72)</f>
        <v>90467.82</v>
      </c>
      <c r="I73" s="662">
        <f t="shared" ref="I73:R73" si="78">SUM(I69:I72)</f>
        <v>14559.820000000002</v>
      </c>
      <c r="J73" s="662">
        <f t="shared" si="78"/>
        <v>113748.35</v>
      </c>
      <c r="K73" s="662">
        <f t="shared" si="78"/>
        <v>13179.13</v>
      </c>
      <c r="L73" s="662">
        <f t="shared" si="78"/>
        <v>502.28999999999996</v>
      </c>
      <c r="M73" s="662">
        <f t="shared" si="78"/>
        <v>17961</v>
      </c>
      <c r="N73" s="662">
        <f t="shared" si="78"/>
        <v>0</v>
      </c>
      <c r="O73" s="662">
        <f t="shared" si="78"/>
        <v>1463.6000000000001</v>
      </c>
      <c r="P73" s="662">
        <f t="shared" si="78"/>
        <v>43409.889999999992</v>
      </c>
      <c r="Q73" s="662">
        <f t="shared" si="78"/>
        <v>0</v>
      </c>
      <c r="R73" s="888">
        <f t="shared" si="78"/>
        <v>0</v>
      </c>
      <c r="S73" s="688">
        <f t="shared" si="43"/>
        <v>307105.42000000004</v>
      </c>
      <c r="T73" s="662">
        <f t="shared" ref="T73:AD73" si="79">SUM(T69:T72)</f>
        <v>97187.54</v>
      </c>
      <c r="U73" s="662">
        <f t="shared" si="79"/>
        <v>15541.19</v>
      </c>
      <c r="V73" s="662">
        <f t="shared" si="79"/>
        <v>110784.13999999998</v>
      </c>
      <c r="W73" s="662">
        <f t="shared" si="79"/>
        <v>13266.580000000002</v>
      </c>
      <c r="X73" s="662">
        <f t="shared" si="79"/>
        <v>192.41000000000003</v>
      </c>
      <c r="Y73" s="662">
        <f t="shared" si="79"/>
        <v>24063.85</v>
      </c>
      <c r="Z73" s="662">
        <f t="shared" si="79"/>
        <v>0</v>
      </c>
      <c r="AA73" s="662">
        <f t="shared" si="79"/>
        <v>1568.1200000000001</v>
      </c>
      <c r="AB73" s="662">
        <f>SUM(AB69:AB72)</f>
        <v>44501.59</v>
      </c>
      <c r="AC73" s="662">
        <f t="shared" si="79"/>
        <v>0</v>
      </c>
      <c r="AD73" s="888">
        <f t="shared" si="79"/>
        <v>0</v>
      </c>
      <c r="AE73" s="688">
        <f t="shared" si="44"/>
        <v>286893.99000000005</v>
      </c>
      <c r="AF73" s="662">
        <f t="shared" ref="AF73:AP73" si="80">SUM(AF69:AF72)</f>
        <v>91979.82</v>
      </c>
      <c r="AG73" s="662">
        <f t="shared" si="80"/>
        <v>14634.31</v>
      </c>
      <c r="AH73" s="662">
        <f t="shared" si="80"/>
        <v>106918</v>
      </c>
      <c r="AI73" s="662">
        <f t="shared" si="80"/>
        <v>14318.16</v>
      </c>
      <c r="AJ73" s="662">
        <f t="shared" si="80"/>
        <v>573.97</v>
      </c>
      <c r="AK73" s="662">
        <f t="shared" si="80"/>
        <v>19570.45</v>
      </c>
      <c r="AL73" s="662">
        <f t="shared" si="80"/>
        <v>0</v>
      </c>
      <c r="AM73" s="662">
        <f t="shared" si="80"/>
        <v>1533.04</v>
      </c>
      <c r="AN73" s="662">
        <f>SUM(AN69:AN72)</f>
        <v>37366.239999999998</v>
      </c>
      <c r="AO73" s="662">
        <f t="shared" si="80"/>
        <v>0</v>
      </c>
      <c r="AP73" s="888">
        <f t="shared" si="80"/>
        <v>0</v>
      </c>
      <c r="AQ73" s="688">
        <f t="shared" si="45"/>
        <v>280592.49</v>
      </c>
      <c r="AR73" s="662">
        <f t="shared" ref="AR73:BC73" si="81">SUM(AR69:AR72)</f>
        <v>89309.39</v>
      </c>
      <c r="AS73" s="662">
        <f t="shared" si="81"/>
        <v>14428.470000000001</v>
      </c>
      <c r="AT73" s="662">
        <f t="shared" si="81"/>
        <v>101320.13999999998</v>
      </c>
      <c r="AU73" s="662">
        <f t="shared" si="81"/>
        <v>12818.479999999998</v>
      </c>
      <c r="AV73" s="662">
        <f t="shared" si="81"/>
        <v>361.23</v>
      </c>
      <c r="AW73" s="662">
        <f t="shared" si="81"/>
        <v>15975.570000000003</v>
      </c>
      <c r="AX73" s="662">
        <f t="shared" si="81"/>
        <v>0</v>
      </c>
      <c r="AY73" s="662">
        <f t="shared" si="81"/>
        <v>781.09</v>
      </c>
      <c r="AZ73" s="662">
        <f>SUM(AZ69:AZ72)</f>
        <v>45598.119999999995</v>
      </c>
      <c r="BA73" s="662">
        <f t="shared" si="81"/>
        <v>0</v>
      </c>
      <c r="BB73" s="888">
        <f t="shared" si="81"/>
        <v>0</v>
      </c>
      <c r="BC73" s="663">
        <f t="shared" si="81"/>
        <v>874591.9</v>
      </c>
      <c r="BD73" s="654">
        <f t="shared" si="46"/>
        <v>2044475.6999999997</v>
      </c>
      <c r="BE73" s="664">
        <f t="shared" si="47"/>
        <v>368944.57</v>
      </c>
      <c r="BF73" s="664">
        <f t="shared" si="48"/>
        <v>59163.79</v>
      </c>
      <c r="BG73" s="664">
        <f t="shared" si="49"/>
        <v>432770.63</v>
      </c>
      <c r="BH73" s="664">
        <f t="shared" si="50"/>
        <v>53582.349999999991</v>
      </c>
      <c r="BI73" s="664">
        <f t="shared" si="51"/>
        <v>1629.9</v>
      </c>
      <c r="BJ73" s="664">
        <f t="shared" si="52"/>
        <v>77570.87000000001</v>
      </c>
      <c r="BK73" s="664">
        <f t="shared" si="53"/>
        <v>0</v>
      </c>
      <c r="BL73" s="664">
        <f t="shared" si="54"/>
        <v>5345.85</v>
      </c>
      <c r="BM73" s="664">
        <f t="shared" si="55"/>
        <v>170875.83999999997</v>
      </c>
      <c r="BN73" s="664">
        <f t="shared" si="56"/>
        <v>0</v>
      </c>
      <c r="BO73" s="665">
        <f t="shared" si="57"/>
        <v>0</v>
      </c>
    </row>
    <row r="74" spans="1:67" x14ac:dyDescent="0.25">
      <c r="A74" s="1555" t="s">
        <v>1075</v>
      </c>
      <c r="B74" s="513" t="s">
        <v>129</v>
      </c>
      <c r="C74" s="523" t="s">
        <v>841</v>
      </c>
      <c r="D74" s="652">
        <v>1182</v>
      </c>
      <c r="E74" s="652">
        <v>2</v>
      </c>
      <c r="F74" s="970">
        <v>1.6920473773265651E-3</v>
      </c>
      <c r="G74" s="654">
        <f t="shared" si="42"/>
        <v>95911.680000000022</v>
      </c>
      <c r="H74" s="253">
        <v>31998.74</v>
      </c>
      <c r="I74" s="253">
        <v>4597.41</v>
      </c>
      <c r="J74" s="253">
        <v>38077.960000000006</v>
      </c>
      <c r="K74" s="253">
        <v>4863.1399999999994</v>
      </c>
      <c r="L74" s="253">
        <v>55.44</v>
      </c>
      <c r="M74" s="253">
        <v>3197.02</v>
      </c>
      <c r="N74" s="253">
        <v>0</v>
      </c>
      <c r="O74" s="253">
        <v>758.65</v>
      </c>
      <c r="P74" s="253">
        <v>12363.32</v>
      </c>
      <c r="Q74" s="253">
        <v>0</v>
      </c>
      <c r="R74" s="525">
        <v>0</v>
      </c>
      <c r="S74" s="654">
        <f t="shared" si="43"/>
        <v>113717.46</v>
      </c>
      <c r="T74" s="253">
        <v>39415.43</v>
      </c>
      <c r="U74" s="253">
        <v>4911.32</v>
      </c>
      <c r="V74" s="253">
        <v>43618.82</v>
      </c>
      <c r="W74" s="253">
        <v>3899.17</v>
      </c>
      <c r="X74" s="253">
        <v>0</v>
      </c>
      <c r="Y74" s="253">
        <v>5710.5800000000008</v>
      </c>
      <c r="Z74" s="253">
        <v>0</v>
      </c>
      <c r="AA74" s="253">
        <v>99.039999999999992</v>
      </c>
      <c r="AB74" s="253">
        <v>16063.1</v>
      </c>
      <c r="AC74" s="253">
        <v>0</v>
      </c>
      <c r="AD74" s="525">
        <v>0</v>
      </c>
      <c r="AE74" s="654">
        <f t="shared" si="44"/>
        <v>111177.59000000001</v>
      </c>
      <c r="AF74" s="253">
        <v>38157.47</v>
      </c>
      <c r="AG74" s="253">
        <v>3211.6299999999997</v>
      </c>
      <c r="AH74" s="253">
        <v>48082.87</v>
      </c>
      <c r="AI74" s="253">
        <v>4935.7699999999995</v>
      </c>
      <c r="AJ74" s="253">
        <v>55.44</v>
      </c>
      <c r="AK74" s="253">
        <v>4237.5599999999995</v>
      </c>
      <c r="AL74" s="253">
        <v>0</v>
      </c>
      <c r="AM74" s="253">
        <v>196.36</v>
      </c>
      <c r="AN74" s="253">
        <v>12300.49</v>
      </c>
      <c r="AO74" s="253">
        <v>0</v>
      </c>
      <c r="AP74" s="525">
        <v>0</v>
      </c>
      <c r="AQ74" s="654">
        <f t="shared" si="45"/>
        <v>116906.30999999997</v>
      </c>
      <c r="AR74" s="253">
        <v>38040.289999999994</v>
      </c>
      <c r="AS74" s="253">
        <v>6123.37</v>
      </c>
      <c r="AT74" s="253">
        <v>47282.069999999992</v>
      </c>
      <c r="AU74" s="253">
        <v>5671.6399999999994</v>
      </c>
      <c r="AV74" s="253">
        <v>0</v>
      </c>
      <c r="AW74" s="253">
        <v>4131.1500000000005</v>
      </c>
      <c r="AX74" s="253">
        <v>0</v>
      </c>
      <c r="AY74" s="253">
        <v>118.53</v>
      </c>
      <c r="AZ74" s="253">
        <v>15539.26</v>
      </c>
      <c r="BA74" s="253">
        <v>0</v>
      </c>
      <c r="BB74" s="525">
        <v>0</v>
      </c>
      <c r="BC74" s="892">
        <v>341801.36</v>
      </c>
      <c r="BD74" s="689">
        <f t="shared" si="46"/>
        <v>779514.39999999991</v>
      </c>
      <c r="BE74" s="655">
        <f t="shared" si="47"/>
        <v>147611.93</v>
      </c>
      <c r="BF74" s="655">
        <f t="shared" si="48"/>
        <v>18843.73</v>
      </c>
      <c r="BG74" s="655">
        <f t="shared" si="49"/>
        <v>177061.71999999997</v>
      </c>
      <c r="BH74" s="655">
        <f t="shared" si="50"/>
        <v>19369.719999999998</v>
      </c>
      <c r="BI74" s="655">
        <f t="shared" si="51"/>
        <v>110.88</v>
      </c>
      <c r="BJ74" s="655">
        <f t="shared" si="52"/>
        <v>17276.310000000001</v>
      </c>
      <c r="BK74" s="655">
        <f t="shared" si="53"/>
        <v>0</v>
      </c>
      <c r="BL74" s="655">
        <f t="shared" si="54"/>
        <v>1172.58</v>
      </c>
      <c r="BM74" s="655">
        <f t="shared" si="55"/>
        <v>56266.17</v>
      </c>
      <c r="BN74" s="655">
        <f t="shared" si="56"/>
        <v>0</v>
      </c>
      <c r="BO74" s="656">
        <f t="shared" si="57"/>
        <v>0</v>
      </c>
    </row>
    <row r="75" spans="1:67" x14ac:dyDescent="0.25">
      <c r="A75" s="1555"/>
      <c r="B75" s="513" t="s">
        <v>130</v>
      </c>
      <c r="C75" s="523" t="s">
        <v>842</v>
      </c>
      <c r="D75" s="652">
        <v>0</v>
      </c>
      <c r="E75" s="652">
        <v>0</v>
      </c>
      <c r="F75" s="970"/>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 t="shared" si="45"/>
        <v>0</v>
      </c>
      <c r="AR75" s="253">
        <v>0</v>
      </c>
      <c r="AS75" s="253">
        <v>0</v>
      </c>
      <c r="AT75" s="253">
        <v>0</v>
      </c>
      <c r="AU75" s="253">
        <v>0</v>
      </c>
      <c r="AV75" s="253">
        <v>0</v>
      </c>
      <c r="AW75" s="253">
        <v>0</v>
      </c>
      <c r="AX75" s="253">
        <v>0</v>
      </c>
      <c r="AY75" s="253">
        <v>0</v>
      </c>
      <c r="AZ75" s="253">
        <v>0</v>
      </c>
      <c r="BA75" s="253">
        <v>0</v>
      </c>
      <c r="BB75" s="525">
        <v>0</v>
      </c>
      <c r="BC75" s="892">
        <v>0</v>
      </c>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555"/>
      <c r="B76" s="513" t="s">
        <v>131</v>
      </c>
      <c r="C76" s="523" t="s">
        <v>843</v>
      </c>
      <c r="D76" s="652">
        <v>0</v>
      </c>
      <c r="E76" s="652">
        <v>0</v>
      </c>
      <c r="F76" s="970"/>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 t="shared" si="45"/>
        <v>0</v>
      </c>
      <c r="AR76" s="253">
        <v>0</v>
      </c>
      <c r="AS76" s="253">
        <v>0</v>
      </c>
      <c r="AT76" s="253">
        <v>0</v>
      </c>
      <c r="AU76" s="253">
        <v>0</v>
      </c>
      <c r="AV76" s="253">
        <v>0</v>
      </c>
      <c r="AW76" s="253">
        <v>0</v>
      </c>
      <c r="AX76" s="253">
        <v>0</v>
      </c>
      <c r="AY76" s="253">
        <v>0</v>
      </c>
      <c r="AZ76" s="253">
        <v>0</v>
      </c>
      <c r="BA76" s="253">
        <v>0</v>
      </c>
      <c r="BB76" s="525">
        <v>0</v>
      </c>
      <c r="BC76" s="892">
        <v>0</v>
      </c>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555"/>
      <c r="B77" s="513" t="s">
        <v>132</v>
      </c>
      <c r="C77" s="523" t="s">
        <v>844</v>
      </c>
      <c r="D77" s="652">
        <v>0</v>
      </c>
      <c r="E77" s="652">
        <v>0</v>
      </c>
      <c r="F77" s="970"/>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 t="shared" si="45"/>
        <v>0</v>
      </c>
      <c r="AR77" s="253">
        <v>0</v>
      </c>
      <c r="AS77" s="253">
        <v>0</v>
      </c>
      <c r="AT77" s="253">
        <v>0</v>
      </c>
      <c r="AU77" s="253">
        <v>0</v>
      </c>
      <c r="AV77" s="253">
        <v>0</v>
      </c>
      <c r="AW77" s="253">
        <v>0</v>
      </c>
      <c r="AX77" s="253">
        <v>0</v>
      </c>
      <c r="AY77" s="253">
        <v>0</v>
      </c>
      <c r="AZ77" s="253">
        <v>0</v>
      </c>
      <c r="BA77" s="253">
        <v>0</v>
      </c>
      <c r="BB77" s="525">
        <v>0</v>
      </c>
      <c r="BC77" s="892">
        <v>0</v>
      </c>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572"/>
      <c r="B78" s="659" t="s">
        <v>133</v>
      </c>
      <c r="C78" s="660" t="s">
        <v>36</v>
      </c>
      <c r="D78" s="661">
        <f>SUM(D74:D77)</f>
        <v>1182</v>
      </c>
      <c r="E78" s="661">
        <f>SUM(E74:E77)</f>
        <v>2</v>
      </c>
      <c r="F78" s="971">
        <f t="shared" si="1"/>
        <v>1.6920473773265651E-3</v>
      </c>
      <c r="G78" s="688">
        <f t="shared" ref="G78:G109" si="82">SUM(H78:R78)</f>
        <v>95911.680000000022</v>
      </c>
      <c r="H78" s="662">
        <f>SUM(H74:H77)</f>
        <v>31998.74</v>
      </c>
      <c r="I78" s="662">
        <f t="shared" ref="I78:R78" si="83">SUM(I74:I77)</f>
        <v>4597.41</v>
      </c>
      <c r="J78" s="662">
        <f t="shared" si="83"/>
        <v>38077.960000000006</v>
      </c>
      <c r="K78" s="662">
        <f t="shared" si="83"/>
        <v>4863.1399999999994</v>
      </c>
      <c r="L78" s="662">
        <f t="shared" si="83"/>
        <v>55.44</v>
      </c>
      <c r="M78" s="662">
        <f t="shared" si="83"/>
        <v>3197.02</v>
      </c>
      <c r="N78" s="662">
        <f t="shared" si="83"/>
        <v>0</v>
      </c>
      <c r="O78" s="662">
        <f t="shared" si="83"/>
        <v>758.65</v>
      </c>
      <c r="P78" s="662">
        <f t="shared" si="83"/>
        <v>12363.32</v>
      </c>
      <c r="Q78" s="662">
        <f t="shared" si="83"/>
        <v>0</v>
      </c>
      <c r="R78" s="888">
        <f t="shared" si="83"/>
        <v>0</v>
      </c>
      <c r="S78" s="688">
        <f t="shared" ref="S78:S109" si="84">SUM(T78:AD78)</f>
        <v>113717.46</v>
      </c>
      <c r="T78" s="662">
        <f t="shared" ref="T78:AD78" si="85">SUM(T74:T77)</f>
        <v>39415.43</v>
      </c>
      <c r="U78" s="662">
        <f t="shared" si="85"/>
        <v>4911.32</v>
      </c>
      <c r="V78" s="662">
        <f t="shared" si="85"/>
        <v>43618.82</v>
      </c>
      <c r="W78" s="662">
        <f t="shared" si="85"/>
        <v>3899.17</v>
      </c>
      <c r="X78" s="662">
        <f t="shared" si="85"/>
        <v>0</v>
      </c>
      <c r="Y78" s="662">
        <f t="shared" si="85"/>
        <v>5710.5800000000008</v>
      </c>
      <c r="Z78" s="662">
        <f t="shared" si="85"/>
        <v>0</v>
      </c>
      <c r="AA78" s="662">
        <f t="shared" si="85"/>
        <v>99.039999999999992</v>
      </c>
      <c r="AB78" s="662">
        <f>SUM(AB74:AB77)</f>
        <v>16063.1</v>
      </c>
      <c r="AC78" s="662">
        <f t="shared" si="85"/>
        <v>0</v>
      </c>
      <c r="AD78" s="888">
        <f t="shared" si="85"/>
        <v>0</v>
      </c>
      <c r="AE78" s="688">
        <f t="shared" ref="AE78:AE109" si="86">SUM(AF78:AP78)</f>
        <v>111177.59000000001</v>
      </c>
      <c r="AF78" s="662">
        <f t="shared" ref="AF78:AP78" si="87">SUM(AF74:AF77)</f>
        <v>38157.47</v>
      </c>
      <c r="AG78" s="662">
        <f t="shared" si="87"/>
        <v>3211.6299999999997</v>
      </c>
      <c r="AH78" s="662">
        <f t="shared" si="87"/>
        <v>48082.87</v>
      </c>
      <c r="AI78" s="662">
        <f t="shared" si="87"/>
        <v>4935.7699999999995</v>
      </c>
      <c r="AJ78" s="662">
        <f t="shared" si="87"/>
        <v>55.44</v>
      </c>
      <c r="AK78" s="662">
        <f t="shared" si="87"/>
        <v>4237.5599999999995</v>
      </c>
      <c r="AL78" s="662">
        <f t="shared" si="87"/>
        <v>0</v>
      </c>
      <c r="AM78" s="662">
        <f t="shared" si="87"/>
        <v>196.36</v>
      </c>
      <c r="AN78" s="662">
        <f>SUM(AN74:AN77)</f>
        <v>12300.49</v>
      </c>
      <c r="AO78" s="662">
        <f t="shared" si="87"/>
        <v>0</v>
      </c>
      <c r="AP78" s="888">
        <f t="shared" si="87"/>
        <v>0</v>
      </c>
      <c r="AQ78" s="688">
        <f t="shared" ref="AQ78:AQ109" si="88">SUM(AR78:BB78)</f>
        <v>116906.30999999997</v>
      </c>
      <c r="AR78" s="662">
        <f t="shared" ref="AR78:BC78" si="89">SUM(AR74:AR77)</f>
        <v>38040.289999999994</v>
      </c>
      <c r="AS78" s="662">
        <f t="shared" si="89"/>
        <v>6123.37</v>
      </c>
      <c r="AT78" s="662">
        <f t="shared" si="89"/>
        <v>47282.069999999992</v>
      </c>
      <c r="AU78" s="662">
        <f t="shared" si="89"/>
        <v>5671.6399999999994</v>
      </c>
      <c r="AV78" s="662">
        <f t="shared" si="89"/>
        <v>0</v>
      </c>
      <c r="AW78" s="662">
        <f t="shared" si="89"/>
        <v>4131.1500000000005</v>
      </c>
      <c r="AX78" s="662">
        <f t="shared" si="89"/>
        <v>0</v>
      </c>
      <c r="AY78" s="662">
        <f t="shared" si="89"/>
        <v>118.53</v>
      </c>
      <c r="AZ78" s="662">
        <f>SUM(AZ74:AZ77)</f>
        <v>15539.26</v>
      </c>
      <c r="BA78" s="662">
        <f t="shared" si="89"/>
        <v>0</v>
      </c>
      <c r="BB78" s="888">
        <f t="shared" si="89"/>
        <v>0</v>
      </c>
      <c r="BC78" s="663">
        <f t="shared" si="89"/>
        <v>341801.36</v>
      </c>
      <c r="BD78" s="654">
        <f t="shared" ref="BD78:BD109" si="90">SUM(BE78:BO78)+BC78</f>
        <v>779514.39999999991</v>
      </c>
      <c r="BE78" s="664">
        <f t="shared" ref="BE78:BE109" si="91">H78+T78+AF78+AR78</f>
        <v>147611.93</v>
      </c>
      <c r="BF78" s="664">
        <f t="shared" ref="BF78:BF109" si="92">I78+U78+AG78+AS78</f>
        <v>18843.73</v>
      </c>
      <c r="BG78" s="664">
        <f t="shared" ref="BG78:BG109" si="93">J78+V78+AH78+AT78</f>
        <v>177061.71999999997</v>
      </c>
      <c r="BH78" s="664">
        <f t="shared" ref="BH78:BH109" si="94">K78+W78+AI78+AU78</f>
        <v>19369.719999999998</v>
      </c>
      <c r="BI78" s="664">
        <f t="shared" ref="BI78:BI109" si="95">L78+X78+AJ78+AV78</f>
        <v>110.88</v>
      </c>
      <c r="BJ78" s="664">
        <f t="shared" ref="BJ78:BJ109" si="96">M78+Y78+AK78+AW78</f>
        <v>17276.310000000001</v>
      </c>
      <c r="BK78" s="664">
        <f t="shared" ref="BK78:BK109" si="97">N78+Z78+AL78+AX78</f>
        <v>0</v>
      </c>
      <c r="BL78" s="664">
        <f t="shared" ref="BL78:BL109" si="98">O78+AA78+AM78+AY78</f>
        <v>1172.58</v>
      </c>
      <c r="BM78" s="664">
        <f t="shared" ref="BM78:BM109" si="99">P78+AB78+AN78+AZ78</f>
        <v>56266.17</v>
      </c>
      <c r="BN78" s="664">
        <f t="shared" ref="BN78:BN109" si="100">Q78+AC78+AO78+BA78</f>
        <v>0</v>
      </c>
      <c r="BO78" s="665">
        <f t="shared" ref="BO78:BO109" si="101">R78+AD78+AP78+BB78</f>
        <v>0</v>
      </c>
    </row>
    <row r="79" spans="1:67" x14ac:dyDescent="0.25">
      <c r="A79" s="1555" t="s">
        <v>1076</v>
      </c>
      <c r="B79" s="513" t="s">
        <v>1077</v>
      </c>
      <c r="C79" s="523" t="s">
        <v>841</v>
      </c>
      <c r="D79" s="652">
        <v>562</v>
      </c>
      <c r="E79" s="652">
        <v>0</v>
      </c>
      <c r="F79" s="970">
        <v>0</v>
      </c>
      <c r="G79" s="654">
        <f t="shared" si="82"/>
        <v>18218.89</v>
      </c>
      <c r="H79" s="253">
        <v>5402.05</v>
      </c>
      <c r="I79" s="253">
        <v>491.88</v>
      </c>
      <c r="J79" s="253">
        <v>8810.4599999999991</v>
      </c>
      <c r="K79" s="253">
        <v>1439.55</v>
      </c>
      <c r="L79" s="253">
        <v>947.05</v>
      </c>
      <c r="M79" s="253">
        <v>522.04</v>
      </c>
      <c r="N79" s="253">
        <v>0</v>
      </c>
      <c r="O79" s="253">
        <v>151.72</v>
      </c>
      <c r="P79" s="253">
        <v>454.14</v>
      </c>
      <c r="Q79" s="253">
        <v>0</v>
      </c>
      <c r="R79" s="525">
        <v>0</v>
      </c>
      <c r="S79" s="654">
        <f t="shared" si="84"/>
        <v>19973.230000000007</v>
      </c>
      <c r="T79" s="253">
        <v>7973.1200000000008</v>
      </c>
      <c r="U79" s="253">
        <v>806.28</v>
      </c>
      <c r="V79" s="253">
        <v>8760.33</v>
      </c>
      <c r="W79" s="253">
        <v>1558.97</v>
      </c>
      <c r="X79" s="253">
        <v>89.080000000000013</v>
      </c>
      <c r="Y79" s="253">
        <v>377.34</v>
      </c>
      <c r="Z79" s="253">
        <v>0</v>
      </c>
      <c r="AA79" s="253">
        <v>105</v>
      </c>
      <c r="AB79" s="253">
        <v>303.11</v>
      </c>
      <c r="AC79" s="253">
        <v>0</v>
      </c>
      <c r="AD79" s="525">
        <v>0</v>
      </c>
      <c r="AE79" s="654">
        <f t="shared" si="86"/>
        <v>29337.529999999995</v>
      </c>
      <c r="AF79" s="253">
        <v>9475.0499999999993</v>
      </c>
      <c r="AG79" s="253">
        <v>886.06</v>
      </c>
      <c r="AH79" s="253">
        <v>15380.7</v>
      </c>
      <c r="AI79" s="253">
        <v>1864.16</v>
      </c>
      <c r="AJ79" s="253">
        <v>225.55</v>
      </c>
      <c r="AK79" s="253">
        <v>745.01</v>
      </c>
      <c r="AL79" s="253">
        <v>0</v>
      </c>
      <c r="AM79" s="253">
        <v>137.61000000000001</v>
      </c>
      <c r="AN79" s="253">
        <v>623.39</v>
      </c>
      <c r="AO79" s="253">
        <v>0</v>
      </c>
      <c r="AP79" s="525">
        <v>0</v>
      </c>
      <c r="AQ79" s="654">
        <f t="shared" si="88"/>
        <v>29401.429999999997</v>
      </c>
      <c r="AR79" s="253">
        <v>8850.0499999999993</v>
      </c>
      <c r="AS79" s="253">
        <v>1200.71</v>
      </c>
      <c r="AT79" s="253">
        <v>16050.259999999998</v>
      </c>
      <c r="AU79" s="253">
        <v>1771.04</v>
      </c>
      <c r="AV79" s="253">
        <v>97.36</v>
      </c>
      <c r="AW79" s="253">
        <v>826.33999999999992</v>
      </c>
      <c r="AX79" s="253">
        <v>0</v>
      </c>
      <c r="AY79" s="253">
        <v>139.17000000000002</v>
      </c>
      <c r="AZ79" s="253">
        <v>466.49999999999994</v>
      </c>
      <c r="BA79" s="253">
        <v>0</v>
      </c>
      <c r="BB79" s="525">
        <v>0</v>
      </c>
      <c r="BC79" s="892">
        <v>78712.19</v>
      </c>
      <c r="BD79" s="689">
        <f t="shared" si="90"/>
        <v>175643.27</v>
      </c>
      <c r="BE79" s="655">
        <f t="shared" si="91"/>
        <v>31700.27</v>
      </c>
      <c r="BF79" s="655">
        <f t="shared" si="92"/>
        <v>3384.93</v>
      </c>
      <c r="BG79" s="655">
        <f t="shared" si="93"/>
        <v>49001.75</v>
      </c>
      <c r="BH79" s="655">
        <f t="shared" si="94"/>
        <v>6633.72</v>
      </c>
      <c r="BI79" s="655">
        <f t="shared" si="95"/>
        <v>1359.0399999999997</v>
      </c>
      <c r="BJ79" s="655">
        <f t="shared" si="96"/>
        <v>2470.7299999999996</v>
      </c>
      <c r="BK79" s="655">
        <f t="shared" si="97"/>
        <v>0</v>
      </c>
      <c r="BL79" s="655">
        <f t="shared" si="98"/>
        <v>533.5</v>
      </c>
      <c r="BM79" s="655">
        <f t="shared" si="99"/>
        <v>1847.1399999999999</v>
      </c>
      <c r="BN79" s="655">
        <f t="shared" si="100"/>
        <v>0</v>
      </c>
      <c r="BO79" s="656">
        <f t="shared" si="101"/>
        <v>0</v>
      </c>
    </row>
    <row r="80" spans="1:67" x14ac:dyDescent="0.25">
      <c r="A80" s="1555"/>
      <c r="B80" s="513" t="s">
        <v>1078</v>
      </c>
      <c r="C80" s="523" t="s">
        <v>842</v>
      </c>
      <c r="D80" s="652">
        <v>0</v>
      </c>
      <c r="E80" s="652">
        <v>0</v>
      </c>
      <c r="F80" s="970"/>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 t="shared" si="88"/>
        <v>0</v>
      </c>
      <c r="AR80" s="253">
        <v>0</v>
      </c>
      <c r="AS80" s="253">
        <v>0</v>
      </c>
      <c r="AT80" s="253">
        <v>0</v>
      </c>
      <c r="AU80" s="253">
        <v>0</v>
      </c>
      <c r="AV80" s="253">
        <v>0</v>
      </c>
      <c r="AW80" s="253">
        <v>0</v>
      </c>
      <c r="AX80" s="253">
        <v>0</v>
      </c>
      <c r="AY80" s="253">
        <v>0</v>
      </c>
      <c r="AZ80" s="253">
        <v>0</v>
      </c>
      <c r="BA80" s="253">
        <v>0</v>
      </c>
      <c r="BB80" s="525">
        <v>0</v>
      </c>
      <c r="BC80" s="892">
        <v>0</v>
      </c>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555"/>
      <c r="B81" s="513" t="s">
        <v>1079</v>
      </c>
      <c r="C81" s="523" t="s">
        <v>843</v>
      </c>
      <c r="D81" s="652">
        <v>0</v>
      </c>
      <c r="E81" s="652">
        <v>0</v>
      </c>
      <c r="F81" s="970"/>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 t="shared" si="88"/>
        <v>0</v>
      </c>
      <c r="AR81" s="253">
        <v>0</v>
      </c>
      <c r="AS81" s="253">
        <v>0</v>
      </c>
      <c r="AT81" s="253">
        <v>0</v>
      </c>
      <c r="AU81" s="253">
        <v>0</v>
      </c>
      <c r="AV81" s="253">
        <v>0</v>
      </c>
      <c r="AW81" s="253">
        <v>0</v>
      </c>
      <c r="AX81" s="253">
        <v>0</v>
      </c>
      <c r="AY81" s="253">
        <v>0</v>
      </c>
      <c r="AZ81" s="253">
        <v>0</v>
      </c>
      <c r="BA81" s="253">
        <v>0</v>
      </c>
      <c r="BB81" s="525">
        <v>0</v>
      </c>
      <c r="BC81" s="892">
        <v>0</v>
      </c>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555"/>
      <c r="B82" s="513" t="s">
        <v>1080</v>
      </c>
      <c r="C82" s="523" t="s">
        <v>844</v>
      </c>
      <c r="D82" s="652">
        <v>0</v>
      </c>
      <c r="E82" s="652">
        <v>0</v>
      </c>
      <c r="F82" s="970"/>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 t="shared" si="88"/>
        <v>0</v>
      </c>
      <c r="AR82" s="253">
        <v>0</v>
      </c>
      <c r="AS82" s="253">
        <v>0</v>
      </c>
      <c r="AT82" s="253">
        <v>0</v>
      </c>
      <c r="AU82" s="253">
        <v>0</v>
      </c>
      <c r="AV82" s="253">
        <v>0</v>
      </c>
      <c r="AW82" s="253">
        <v>0</v>
      </c>
      <c r="AX82" s="253">
        <v>0</v>
      </c>
      <c r="AY82" s="253">
        <v>0</v>
      </c>
      <c r="AZ82" s="253">
        <v>0</v>
      </c>
      <c r="BA82" s="253">
        <v>0</v>
      </c>
      <c r="BB82" s="525">
        <v>0</v>
      </c>
      <c r="BC82" s="892">
        <v>0</v>
      </c>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572"/>
      <c r="B83" s="659" t="s">
        <v>1081</v>
      </c>
      <c r="C83" s="660" t="s">
        <v>36</v>
      </c>
      <c r="D83" s="661">
        <f>SUM(D79:D82)</f>
        <v>562</v>
      </c>
      <c r="E83" s="661">
        <f>SUM(E79:E82)</f>
        <v>0</v>
      </c>
      <c r="F83" s="971">
        <f t="shared" si="1"/>
        <v>0</v>
      </c>
      <c r="G83" s="688">
        <f t="shared" si="82"/>
        <v>18218.89</v>
      </c>
      <c r="H83" s="662">
        <f>SUM(H79:H82)</f>
        <v>5402.05</v>
      </c>
      <c r="I83" s="662">
        <f t="shared" ref="I83:R83" si="102">SUM(I79:I82)</f>
        <v>491.88</v>
      </c>
      <c r="J83" s="662">
        <f t="shared" si="102"/>
        <v>8810.4599999999991</v>
      </c>
      <c r="K83" s="662">
        <f t="shared" si="102"/>
        <v>1439.55</v>
      </c>
      <c r="L83" s="662">
        <f t="shared" si="102"/>
        <v>947.05</v>
      </c>
      <c r="M83" s="662">
        <f t="shared" si="102"/>
        <v>522.04</v>
      </c>
      <c r="N83" s="662">
        <f t="shared" si="102"/>
        <v>0</v>
      </c>
      <c r="O83" s="662">
        <f t="shared" si="102"/>
        <v>151.72</v>
      </c>
      <c r="P83" s="662">
        <f t="shared" si="102"/>
        <v>454.14</v>
      </c>
      <c r="Q83" s="662">
        <f t="shared" si="102"/>
        <v>0</v>
      </c>
      <c r="R83" s="888">
        <f t="shared" si="102"/>
        <v>0</v>
      </c>
      <c r="S83" s="688">
        <f t="shared" si="84"/>
        <v>19973.230000000007</v>
      </c>
      <c r="T83" s="662">
        <f t="shared" ref="T83:AD83" si="103">SUM(T79:T82)</f>
        <v>7973.1200000000008</v>
      </c>
      <c r="U83" s="662">
        <f t="shared" si="103"/>
        <v>806.28</v>
      </c>
      <c r="V83" s="662">
        <f t="shared" si="103"/>
        <v>8760.33</v>
      </c>
      <c r="W83" s="662">
        <f t="shared" si="103"/>
        <v>1558.97</v>
      </c>
      <c r="X83" s="662">
        <f t="shared" si="103"/>
        <v>89.080000000000013</v>
      </c>
      <c r="Y83" s="662">
        <f t="shared" si="103"/>
        <v>377.34</v>
      </c>
      <c r="Z83" s="662">
        <f t="shared" si="103"/>
        <v>0</v>
      </c>
      <c r="AA83" s="662">
        <f t="shared" si="103"/>
        <v>105</v>
      </c>
      <c r="AB83" s="662">
        <f>SUM(AB79:AB82)</f>
        <v>303.11</v>
      </c>
      <c r="AC83" s="662">
        <f t="shared" si="103"/>
        <v>0</v>
      </c>
      <c r="AD83" s="888">
        <f t="shared" si="103"/>
        <v>0</v>
      </c>
      <c r="AE83" s="688">
        <f t="shared" si="86"/>
        <v>29337.529999999995</v>
      </c>
      <c r="AF83" s="662">
        <f t="shared" ref="AF83:AP83" si="104">SUM(AF79:AF82)</f>
        <v>9475.0499999999993</v>
      </c>
      <c r="AG83" s="662">
        <f t="shared" si="104"/>
        <v>886.06</v>
      </c>
      <c r="AH83" s="662">
        <f t="shared" si="104"/>
        <v>15380.7</v>
      </c>
      <c r="AI83" s="662">
        <f t="shared" si="104"/>
        <v>1864.16</v>
      </c>
      <c r="AJ83" s="662">
        <f t="shared" si="104"/>
        <v>225.55</v>
      </c>
      <c r="AK83" s="662">
        <f t="shared" si="104"/>
        <v>745.01</v>
      </c>
      <c r="AL83" s="662">
        <f t="shared" si="104"/>
        <v>0</v>
      </c>
      <c r="AM83" s="662">
        <f t="shared" si="104"/>
        <v>137.61000000000001</v>
      </c>
      <c r="AN83" s="662">
        <f>SUM(AN79:AN82)</f>
        <v>623.39</v>
      </c>
      <c r="AO83" s="662">
        <f t="shared" si="104"/>
        <v>0</v>
      </c>
      <c r="AP83" s="888">
        <f t="shared" si="104"/>
        <v>0</v>
      </c>
      <c r="AQ83" s="688">
        <f t="shared" si="88"/>
        <v>29401.429999999997</v>
      </c>
      <c r="AR83" s="662">
        <f t="shared" ref="AR83:BC83" si="105">SUM(AR79:AR82)</f>
        <v>8850.0499999999993</v>
      </c>
      <c r="AS83" s="662">
        <f t="shared" si="105"/>
        <v>1200.71</v>
      </c>
      <c r="AT83" s="662">
        <f t="shared" si="105"/>
        <v>16050.259999999998</v>
      </c>
      <c r="AU83" s="662">
        <f t="shared" si="105"/>
        <v>1771.04</v>
      </c>
      <c r="AV83" s="662">
        <f t="shared" si="105"/>
        <v>97.36</v>
      </c>
      <c r="AW83" s="662">
        <f t="shared" si="105"/>
        <v>826.33999999999992</v>
      </c>
      <c r="AX83" s="662">
        <f t="shared" si="105"/>
        <v>0</v>
      </c>
      <c r="AY83" s="662">
        <f t="shared" si="105"/>
        <v>139.17000000000002</v>
      </c>
      <c r="AZ83" s="662">
        <f>SUM(AZ79:AZ82)</f>
        <v>466.49999999999994</v>
      </c>
      <c r="BA83" s="662">
        <f t="shared" si="105"/>
        <v>0</v>
      </c>
      <c r="BB83" s="888">
        <f t="shared" si="105"/>
        <v>0</v>
      </c>
      <c r="BC83" s="663">
        <f t="shared" si="105"/>
        <v>78712.19</v>
      </c>
      <c r="BD83" s="654">
        <f t="shared" si="90"/>
        <v>175643.27</v>
      </c>
      <c r="BE83" s="664">
        <f t="shared" si="91"/>
        <v>31700.27</v>
      </c>
      <c r="BF83" s="664">
        <f t="shared" si="92"/>
        <v>3384.93</v>
      </c>
      <c r="BG83" s="664">
        <f t="shared" si="93"/>
        <v>49001.75</v>
      </c>
      <c r="BH83" s="664">
        <f t="shared" si="94"/>
        <v>6633.72</v>
      </c>
      <c r="BI83" s="664">
        <f t="shared" si="95"/>
        <v>1359.0399999999997</v>
      </c>
      <c r="BJ83" s="664">
        <f t="shared" si="96"/>
        <v>2470.7299999999996</v>
      </c>
      <c r="BK83" s="664">
        <f t="shared" si="97"/>
        <v>0</v>
      </c>
      <c r="BL83" s="664">
        <f t="shared" si="98"/>
        <v>533.5</v>
      </c>
      <c r="BM83" s="664">
        <f t="shared" si="99"/>
        <v>1847.1399999999999</v>
      </c>
      <c r="BN83" s="664">
        <f t="shared" si="100"/>
        <v>0</v>
      </c>
      <c r="BO83" s="665">
        <f t="shared" si="101"/>
        <v>0</v>
      </c>
    </row>
    <row r="84" spans="1:67" x14ac:dyDescent="0.25">
      <c r="A84" s="1555" t="s">
        <v>1082</v>
      </c>
      <c r="B84" s="513" t="s">
        <v>1083</v>
      </c>
      <c r="C84" s="523" t="s">
        <v>841</v>
      </c>
      <c r="D84" s="652">
        <v>2236</v>
      </c>
      <c r="E84" s="652">
        <v>42</v>
      </c>
      <c r="F84" s="970">
        <v>1.8783542039355994E-2</v>
      </c>
      <c r="G84" s="654">
        <f t="shared" si="82"/>
        <v>85447.34</v>
      </c>
      <c r="H84" s="253">
        <v>23351.25</v>
      </c>
      <c r="I84" s="253">
        <v>4142.5599999999995</v>
      </c>
      <c r="J84" s="253">
        <v>35399.65</v>
      </c>
      <c r="K84" s="253">
        <v>3918.8599999999997</v>
      </c>
      <c r="L84" s="253">
        <v>121.21000000000001</v>
      </c>
      <c r="M84" s="253">
        <v>6014.8700000000008</v>
      </c>
      <c r="N84" s="253">
        <v>0</v>
      </c>
      <c r="O84" s="253">
        <v>159.85</v>
      </c>
      <c r="P84" s="253">
        <v>12339.09</v>
      </c>
      <c r="Q84" s="253">
        <v>0</v>
      </c>
      <c r="R84" s="525">
        <v>0</v>
      </c>
      <c r="S84" s="654">
        <f t="shared" si="84"/>
        <v>96994.030000000013</v>
      </c>
      <c r="T84" s="253">
        <v>26515.260000000002</v>
      </c>
      <c r="U84" s="253">
        <v>4178.4799999999996</v>
      </c>
      <c r="V84" s="253">
        <v>38611.259999999995</v>
      </c>
      <c r="W84" s="253">
        <v>5634.16</v>
      </c>
      <c r="X84" s="253">
        <v>0</v>
      </c>
      <c r="Y84" s="253">
        <v>6854.77</v>
      </c>
      <c r="Z84" s="253">
        <v>0</v>
      </c>
      <c r="AA84" s="253">
        <v>399.32</v>
      </c>
      <c r="AB84" s="253">
        <v>14800.780000000002</v>
      </c>
      <c r="AC84" s="253">
        <v>0</v>
      </c>
      <c r="AD84" s="525">
        <v>0</v>
      </c>
      <c r="AE84" s="654">
        <f t="shared" si="86"/>
        <v>98896.84</v>
      </c>
      <c r="AF84" s="253">
        <v>29857.780000000002</v>
      </c>
      <c r="AG84" s="253">
        <v>5021.3899999999994</v>
      </c>
      <c r="AH84" s="253">
        <v>37026.509999999995</v>
      </c>
      <c r="AI84" s="253">
        <v>6442.4699999999984</v>
      </c>
      <c r="AJ84" s="253">
        <v>0</v>
      </c>
      <c r="AK84" s="253">
        <v>6047.880000000001</v>
      </c>
      <c r="AL84" s="253">
        <v>0</v>
      </c>
      <c r="AM84" s="253">
        <v>537.80999999999995</v>
      </c>
      <c r="AN84" s="253">
        <v>13963</v>
      </c>
      <c r="AO84" s="253">
        <v>0</v>
      </c>
      <c r="AP84" s="525">
        <v>0</v>
      </c>
      <c r="AQ84" s="654">
        <f t="shared" si="88"/>
        <v>98363.720000000016</v>
      </c>
      <c r="AR84" s="253">
        <v>31267.18</v>
      </c>
      <c r="AS84" s="253">
        <v>4143.7800000000007</v>
      </c>
      <c r="AT84" s="253">
        <v>39311.199999999997</v>
      </c>
      <c r="AU84" s="253">
        <v>5710.880000000001</v>
      </c>
      <c r="AV84" s="253">
        <v>83.52</v>
      </c>
      <c r="AW84" s="253">
        <v>4945.95</v>
      </c>
      <c r="AX84" s="253">
        <v>0</v>
      </c>
      <c r="AY84" s="253">
        <v>97.44</v>
      </c>
      <c r="AZ84" s="253">
        <v>12803.769999999999</v>
      </c>
      <c r="BA84" s="253">
        <v>0</v>
      </c>
      <c r="BB84" s="525">
        <v>0</v>
      </c>
      <c r="BC84" s="892">
        <v>294254.59000000008</v>
      </c>
      <c r="BD84" s="689">
        <f t="shared" si="90"/>
        <v>673956.52</v>
      </c>
      <c r="BE84" s="655">
        <f t="shared" si="91"/>
        <v>110991.47</v>
      </c>
      <c r="BF84" s="655">
        <f t="shared" si="92"/>
        <v>17486.21</v>
      </c>
      <c r="BG84" s="655">
        <f t="shared" si="93"/>
        <v>150348.62</v>
      </c>
      <c r="BH84" s="655">
        <f t="shared" si="94"/>
        <v>21706.37</v>
      </c>
      <c r="BI84" s="655">
        <f t="shared" si="95"/>
        <v>204.73000000000002</v>
      </c>
      <c r="BJ84" s="655">
        <f t="shared" si="96"/>
        <v>23863.470000000005</v>
      </c>
      <c r="BK84" s="655">
        <f t="shared" si="97"/>
        <v>0</v>
      </c>
      <c r="BL84" s="655">
        <f t="shared" si="98"/>
        <v>1194.42</v>
      </c>
      <c r="BM84" s="655">
        <f t="shared" si="99"/>
        <v>53906.64</v>
      </c>
      <c r="BN84" s="655">
        <f t="shared" si="100"/>
        <v>0</v>
      </c>
      <c r="BO84" s="656">
        <f t="shared" si="101"/>
        <v>0</v>
      </c>
    </row>
    <row r="85" spans="1:67" x14ac:dyDescent="0.25">
      <c r="A85" s="1555"/>
      <c r="B85" s="513" t="s">
        <v>1084</v>
      </c>
      <c r="C85" s="523" t="s">
        <v>842</v>
      </c>
      <c r="D85" s="652">
        <v>0</v>
      </c>
      <c r="E85" s="652">
        <v>0</v>
      </c>
      <c r="F85" s="970"/>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 t="shared" si="88"/>
        <v>0</v>
      </c>
      <c r="AR85" s="253">
        <v>0</v>
      </c>
      <c r="AS85" s="253">
        <v>0</v>
      </c>
      <c r="AT85" s="253">
        <v>0</v>
      </c>
      <c r="AU85" s="253">
        <v>0</v>
      </c>
      <c r="AV85" s="253">
        <v>0</v>
      </c>
      <c r="AW85" s="253">
        <v>0</v>
      </c>
      <c r="AX85" s="253">
        <v>0</v>
      </c>
      <c r="AY85" s="253">
        <v>0</v>
      </c>
      <c r="AZ85" s="253">
        <v>0</v>
      </c>
      <c r="BA85" s="253">
        <v>0</v>
      </c>
      <c r="BB85" s="525">
        <v>0</v>
      </c>
      <c r="BC85" s="892">
        <v>0</v>
      </c>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555"/>
      <c r="B86" s="513" t="s">
        <v>1085</v>
      </c>
      <c r="C86" s="523" t="s">
        <v>843</v>
      </c>
      <c r="D86" s="652">
        <v>0</v>
      </c>
      <c r="E86" s="652">
        <v>0</v>
      </c>
      <c r="F86" s="970"/>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 t="shared" si="88"/>
        <v>0</v>
      </c>
      <c r="AR86" s="253">
        <v>0</v>
      </c>
      <c r="AS86" s="253">
        <v>0</v>
      </c>
      <c r="AT86" s="253">
        <v>0</v>
      </c>
      <c r="AU86" s="253">
        <v>0</v>
      </c>
      <c r="AV86" s="253">
        <v>0</v>
      </c>
      <c r="AW86" s="253">
        <v>0</v>
      </c>
      <c r="AX86" s="253">
        <v>0</v>
      </c>
      <c r="AY86" s="253">
        <v>0</v>
      </c>
      <c r="AZ86" s="253">
        <v>0</v>
      </c>
      <c r="BA86" s="253">
        <v>0</v>
      </c>
      <c r="BB86" s="525">
        <v>0</v>
      </c>
      <c r="BC86" s="892">
        <v>0</v>
      </c>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555"/>
      <c r="B87" s="513" t="s">
        <v>1086</v>
      </c>
      <c r="C87" s="523" t="s">
        <v>844</v>
      </c>
      <c r="D87" s="652">
        <v>0</v>
      </c>
      <c r="E87" s="652">
        <v>0</v>
      </c>
      <c r="F87" s="970"/>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 t="shared" si="88"/>
        <v>0</v>
      </c>
      <c r="AR87" s="253">
        <v>0</v>
      </c>
      <c r="AS87" s="253">
        <v>0</v>
      </c>
      <c r="AT87" s="253">
        <v>0</v>
      </c>
      <c r="AU87" s="253">
        <v>0</v>
      </c>
      <c r="AV87" s="253">
        <v>0</v>
      </c>
      <c r="AW87" s="253">
        <v>0</v>
      </c>
      <c r="AX87" s="253">
        <v>0</v>
      </c>
      <c r="AY87" s="253">
        <v>0</v>
      </c>
      <c r="AZ87" s="253">
        <v>0</v>
      </c>
      <c r="BA87" s="253">
        <v>0</v>
      </c>
      <c r="BB87" s="525">
        <v>0</v>
      </c>
      <c r="BC87" s="892">
        <v>0</v>
      </c>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572"/>
      <c r="B88" s="659" t="s">
        <v>1087</v>
      </c>
      <c r="C88" s="660" t="s">
        <v>36</v>
      </c>
      <c r="D88" s="661">
        <f>SUM(D84:D87)</f>
        <v>2236</v>
      </c>
      <c r="E88" s="661">
        <f>SUM(E84:E87)</f>
        <v>42</v>
      </c>
      <c r="F88" s="971">
        <f t="shared" si="1"/>
        <v>1.8783542039355994E-2</v>
      </c>
      <c r="G88" s="688">
        <f t="shared" si="82"/>
        <v>85447.34</v>
      </c>
      <c r="H88" s="662">
        <f>SUM(H84:H87)</f>
        <v>23351.25</v>
      </c>
      <c r="I88" s="662">
        <f t="shared" ref="I88:R88" si="106">SUM(I84:I87)</f>
        <v>4142.5599999999995</v>
      </c>
      <c r="J88" s="662">
        <f t="shared" si="106"/>
        <v>35399.65</v>
      </c>
      <c r="K88" s="662">
        <f t="shared" si="106"/>
        <v>3918.8599999999997</v>
      </c>
      <c r="L88" s="662">
        <f t="shared" si="106"/>
        <v>121.21000000000001</v>
      </c>
      <c r="M88" s="662">
        <f t="shared" si="106"/>
        <v>6014.8700000000008</v>
      </c>
      <c r="N88" s="662">
        <f t="shared" si="106"/>
        <v>0</v>
      </c>
      <c r="O88" s="662">
        <f t="shared" si="106"/>
        <v>159.85</v>
      </c>
      <c r="P88" s="662">
        <f t="shared" si="106"/>
        <v>12339.09</v>
      </c>
      <c r="Q88" s="662">
        <f t="shared" si="106"/>
        <v>0</v>
      </c>
      <c r="R88" s="888">
        <f t="shared" si="106"/>
        <v>0</v>
      </c>
      <c r="S88" s="688">
        <f t="shared" si="84"/>
        <v>96994.030000000013</v>
      </c>
      <c r="T88" s="662">
        <f t="shared" ref="T88:AD88" si="107">SUM(T84:T87)</f>
        <v>26515.260000000002</v>
      </c>
      <c r="U88" s="662">
        <f t="shared" si="107"/>
        <v>4178.4799999999996</v>
      </c>
      <c r="V88" s="662">
        <f t="shared" si="107"/>
        <v>38611.259999999995</v>
      </c>
      <c r="W88" s="662">
        <f t="shared" si="107"/>
        <v>5634.16</v>
      </c>
      <c r="X88" s="662">
        <f t="shared" si="107"/>
        <v>0</v>
      </c>
      <c r="Y88" s="662">
        <f t="shared" si="107"/>
        <v>6854.77</v>
      </c>
      <c r="Z88" s="662">
        <f t="shared" si="107"/>
        <v>0</v>
      </c>
      <c r="AA88" s="662">
        <f t="shared" si="107"/>
        <v>399.32</v>
      </c>
      <c r="AB88" s="662">
        <f>SUM(AB84:AB87)</f>
        <v>14800.780000000002</v>
      </c>
      <c r="AC88" s="662">
        <f t="shared" si="107"/>
        <v>0</v>
      </c>
      <c r="AD88" s="888">
        <f t="shared" si="107"/>
        <v>0</v>
      </c>
      <c r="AE88" s="688">
        <f t="shared" si="86"/>
        <v>98896.84</v>
      </c>
      <c r="AF88" s="662">
        <f t="shared" ref="AF88:AP88" si="108">SUM(AF84:AF87)</f>
        <v>29857.780000000002</v>
      </c>
      <c r="AG88" s="662">
        <f t="shared" si="108"/>
        <v>5021.3899999999994</v>
      </c>
      <c r="AH88" s="662">
        <f t="shared" si="108"/>
        <v>37026.509999999995</v>
      </c>
      <c r="AI88" s="662">
        <f t="shared" si="108"/>
        <v>6442.4699999999984</v>
      </c>
      <c r="AJ88" s="662">
        <f t="shared" si="108"/>
        <v>0</v>
      </c>
      <c r="AK88" s="662">
        <f t="shared" si="108"/>
        <v>6047.880000000001</v>
      </c>
      <c r="AL88" s="662">
        <f t="shared" si="108"/>
        <v>0</v>
      </c>
      <c r="AM88" s="662">
        <f t="shared" si="108"/>
        <v>537.80999999999995</v>
      </c>
      <c r="AN88" s="662">
        <f>SUM(AN84:AN87)</f>
        <v>13963</v>
      </c>
      <c r="AO88" s="662">
        <f t="shared" si="108"/>
        <v>0</v>
      </c>
      <c r="AP88" s="888">
        <f t="shared" si="108"/>
        <v>0</v>
      </c>
      <c r="AQ88" s="688">
        <f t="shared" si="88"/>
        <v>98363.720000000016</v>
      </c>
      <c r="AR88" s="662">
        <f t="shared" ref="AR88:BC88" si="109">SUM(AR84:AR87)</f>
        <v>31267.18</v>
      </c>
      <c r="AS88" s="662">
        <f t="shared" si="109"/>
        <v>4143.7800000000007</v>
      </c>
      <c r="AT88" s="662">
        <f t="shared" si="109"/>
        <v>39311.199999999997</v>
      </c>
      <c r="AU88" s="662">
        <f t="shared" si="109"/>
        <v>5710.880000000001</v>
      </c>
      <c r="AV88" s="662">
        <f t="shared" si="109"/>
        <v>83.52</v>
      </c>
      <c r="AW88" s="662">
        <f t="shared" si="109"/>
        <v>4945.95</v>
      </c>
      <c r="AX88" s="662">
        <f t="shared" si="109"/>
        <v>0</v>
      </c>
      <c r="AY88" s="662">
        <f t="shared" si="109"/>
        <v>97.44</v>
      </c>
      <c r="AZ88" s="662">
        <f>SUM(AZ84:AZ87)</f>
        <v>12803.769999999999</v>
      </c>
      <c r="BA88" s="662">
        <f t="shared" si="109"/>
        <v>0</v>
      </c>
      <c r="BB88" s="888">
        <f t="shared" si="109"/>
        <v>0</v>
      </c>
      <c r="BC88" s="663">
        <f t="shared" si="109"/>
        <v>294254.59000000008</v>
      </c>
      <c r="BD88" s="654">
        <f t="shared" si="90"/>
        <v>673956.52</v>
      </c>
      <c r="BE88" s="664">
        <f t="shared" si="91"/>
        <v>110991.47</v>
      </c>
      <c r="BF88" s="664">
        <f t="shared" si="92"/>
        <v>17486.21</v>
      </c>
      <c r="BG88" s="664">
        <f t="shared" si="93"/>
        <v>150348.62</v>
      </c>
      <c r="BH88" s="664">
        <f t="shared" si="94"/>
        <v>21706.37</v>
      </c>
      <c r="BI88" s="664">
        <f t="shared" si="95"/>
        <v>204.73000000000002</v>
      </c>
      <c r="BJ88" s="664">
        <f t="shared" si="96"/>
        <v>23863.470000000005</v>
      </c>
      <c r="BK88" s="664">
        <f t="shared" si="97"/>
        <v>0</v>
      </c>
      <c r="BL88" s="664">
        <f t="shared" si="98"/>
        <v>1194.42</v>
      </c>
      <c r="BM88" s="664">
        <f t="shared" si="99"/>
        <v>53906.64</v>
      </c>
      <c r="BN88" s="664">
        <f t="shared" si="100"/>
        <v>0</v>
      </c>
      <c r="BO88" s="665">
        <f t="shared" si="101"/>
        <v>0</v>
      </c>
    </row>
    <row r="89" spans="1:67" x14ac:dyDescent="0.25">
      <c r="A89" s="1555" t="s">
        <v>1052</v>
      </c>
      <c r="B89" s="513" t="s">
        <v>1088</v>
      </c>
      <c r="C89" s="523" t="s">
        <v>841</v>
      </c>
      <c r="D89" s="652">
        <v>374</v>
      </c>
      <c r="E89" s="652">
        <v>4</v>
      </c>
      <c r="F89" s="970">
        <v>1.06951871657754E-2</v>
      </c>
      <c r="G89" s="654">
        <f t="shared" si="82"/>
        <v>58699</v>
      </c>
      <c r="H89" s="253">
        <v>15716.56</v>
      </c>
      <c r="I89" s="253">
        <v>793.02</v>
      </c>
      <c r="J89" s="253">
        <v>23446.640000000003</v>
      </c>
      <c r="K89" s="253">
        <v>2196.79</v>
      </c>
      <c r="L89" s="253">
        <v>52.29</v>
      </c>
      <c r="M89" s="253">
        <v>2502.33</v>
      </c>
      <c r="N89" s="253">
        <v>0</v>
      </c>
      <c r="O89" s="253">
        <v>872.53</v>
      </c>
      <c r="P89" s="253">
        <v>13118.84</v>
      </c>
      <c r="Q89" s="253">
        <v>0</v>
      </c>
      <c r="R89" s="525">
        <v>0</v>
      </c>
      <c r="S89" s="654">
        <f t="shared" si="84"/>
        <v>56764.430000000008</v>
      </c>
      <c r="T89" s="253">
        <v>16224.35</v>
      </c>
      <c r="U89" s="253">
        <v>1682.35</v>
      </c>
      <c r="V89" s="253">
        <v>20464.54</v>
      </c>
      <c r="W89" s="253">
        <v>2504.3300000000004</v>
      </c>
      <c r="X89" s="253">
        <v>466.51</v>
      </c>
      <c r="Y89" s="253">
        <v>2512.29</v>
      </c>
      <c r="Z89" s="253">
        <v>0</v>
      </c>
      <c r="AA89" s="253">
        <v>823.1099999999999</v>
      </c>
      <c r="AB89" s="253">
        <v>12086.95</v>
      </c>
      <c r="AC89" s="253">
        <v>0</v>
      </c>
      <c r="AD89" s="525">
        <v>0</v>
      </c>
      <c r="AE89" s="654">
        <f t="shared" si="86"/>
        <v>59254.58</v>
      </c>
      <c r="AF89" s="253">
        <v>17487.669999999998</v>
      </c>
      <c r="AG89" s="253">
        <v>298.91000000000003</v>
      </c>
      <c r="AH89" s="253">
        <v>21825.11</v>
      </c>
      <c r="AI89" s="253">
        <v>3278.58</v>
      </c>
      <c r="AJ89" s="253">
        <v>0</v>
      </c>
      <c r="AK89" s="253">
        <v>1708.7199999999998</v>
      </c>
      <c r="AL89" s="253">
        <v>0</v>
      </c>
      <c r="AM89" s="253">
        <v>855.9</v>
      </c>
      <c r="AN89" s="253">
        <v>13799.689999999999</v>
      </c>
      <c r="AO89" s="253">
        <v>0</v>
      </c>
      <c r="AP89" s="525">
        <v>0</v>
      </c>
      <c r="AQ89" s="654">
        <f t="shared" si="88"/>
        <v>48047.43</v>
      </c>
      <c r="AR89" s="253">
        <v>14139.940000000002</v>
      </c>
      <c r="AS89" s="253">
        <v>1287.58</v>
      </c>
      <c r="AT89" s="253">
        <v>17096.459999999995</v>
      </c>
      <c r="AU89" s="253">
        <v>1538.1100000000001</v>
      </c>
      <c r="AV89" s="253">
        <v>0</v>
      </c>
      <c r="AW89" s="253">
        <v>1743.3899999999999</v>
      </c>
      <c r="AX89" s="253">
        <v>0</v>
      </c>
      <c r="AY89" s="253">
        <v>642.51</v>
      </c>
      <c r="AZ89" s="253">
        <v>11599.44</v>
      </c>
      <c r="BA89" s="253">
        <v>0</v>
      </c>
      <c r="BB89" s="525">
        <v>0</v>
      </c>
      <c r="BC89" s="892">
        <v>164066.44</v>
      </c>
      <c r="BD89" s="689">
        <f t="shared" si="90"/>
        <v>386831.88</v>
      </c>
      <c r="BE89" s="655">
        <f t="shared" si="91"/>
        <v>63568.520000000004</v>
      </c>
      <c r="BF89" s="655">
        <f t="shared" si="92"/>
        <v>4061.8599999999997</v>
      </c>
      <c r="BG89" s="655">
        <f t="shared" si="93"/>
        <v>82832.75</v>
      </c>
      <c r="BH89" s="655">
        <f t="shared" si="94"/>
        <v>9517.8100000000013</v>
      </c>
      <c r="BI89" s="655">
        <f t="shared" si="95"/>
        <v>518.79999999999995</v>
      </c>
      <c r="BJ89" s="655">
        <f t="shared" si="96"/>
        <v>8466.73</v>
      </c>
      <c r="BK89" s="655">
        <f t="shared" si="97"/>
        <v>0</v>
      </c>
      <c r="BL89" s="655">
        <f t="shared" si="98"/>
        <v>3194.05</v>
      </c>
      <c r="BM89" s="655">
        <f t="shared" si="99"/>
        <v>50604.92</v>
      </c>
      <c r="BN89" s="655">
        <f t="shared" si="100"/>
        <v>0</v>
      </c>
      <c r="BO89" s="656">
        <f t="shared" si="101"/>
        <v>0</v>
      </c>
    </row>
    <row r="90" spans="1:67" x14ac:dyDescent="0.25">
      <c r="A90" s="1555"/>
      <c r="B90" s="513" t="s">
        <v>1089</v>
      </c>
      <c r="C90" s="523" t="s">
        <v>842</v>
      </c>
      <c r="D90" s="652">
        <v>0</v>
      </c>
      <c r="E90" s="652">
        <v>0</v>
      </c>
      <c r="F90" s="970"/>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 t="shared" si="88"/>
        <v>0</v>
      </c>
      <c r="AR90" s="253">
        <v>0</v>
      </c>
      <c r="AS90" s="253">
        <v>0</v>
      </c>
      <c r="AT90" s="253">
        <v>0</v>
      </c>
      <c r="AU90" s="253">
        <v>0</v>
      </c>
      <c r="AV90" s="253">
        <v>0</v>
      </c>
      <c r="AW90" s="253">
        <v>0</v>
      </c>
      <c r="AX90" s="253">
        <v>0</v>
      </c>
      <c r="AY90" s="253">
        <v>0</v>
      </c>
      <c r="AZ90" s="253">
        <v>0</v>
      </c>
      <c r="BA90" s="253">
        <v>0</v>
      </c>
      <c r="BB90" s="525">
        <v>0</v>
      </c>
      <c r="BC90" s="892">
        <v>0</v>
      </c>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555"/>
      <c r="B91" s="513" t="s">
        <v>1090</v>
      </c>
      <c r="C91" s="523" t="s">
        <v>843</v>
      </c>
      <c r="D91" s="652">
        <v>0</v>
      </c>
      <c r="E91" s="652">
        <v>0</v>
      </c>
      <c r="F91" s="970"/>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 t="shared" si="88"/>
        <v>0</v>
      </c>
      <c r="AR91" s="253">
        <v>0</v>
      </c>
      <c r="AS91" s="253">
        <v>0</v>
      </c>
      <c r="AT91" s="253">
        <v>0</v>
      </c>
      <c r="AU91" s="253">
        <v>0</v>
      </c>
      <c r="AV91" s="253">
        <v>0</v>
      </c>
      <c r="AW91" s="253">
        <v>0</v>
      </c>
      <c r="AX91" s="253">
        <v>0</v>
      </c>
      <c r="AY91" s="253">
        <v>0</v>
      </c>
      <c r="AZ91" s="253">
        <v>0</v>
      </c>
      <c r="BA91" s="253">
        <v>0</v>
      </c>
      <c r="BB91" s="525">
        <v>0</v>
      </c>
      <c r="BC91" s="892">
        <v>0</v>
      </c>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555"/>
      <c r="B92" s="513" t="s">
        <v>1091</v>
      </c>
      <c r="C92" s="523" t="s">
        <v>844</v>
      </c>
      <c r="D92" s="652">
        <v>0</v>
      </c>
      <c r="E92" s="652">
        <v>0</v>
      </c>
      <c r="F92" s="970"/>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 t="shared" si="88"/>
        <v>0</v>
      </c>
      <c r="AR92" s="253">
        <v>0</v>
      </c>
      <c r="AS92" s="253">
        <v>0</v>
      </c>
      <c r="AT92" s="253">
        <v>0</v>
      </c>
      <c r="AU92" s="253">
        <v>0</v>
      </c>
      <c r="AV92" s="253">
        <v>0</v>
      </c>
      <c r="AW92" s="253">
        <v>0</v>
      </c>
      <c r="AX92" s="253">
        <v>0</v>
      </c>
      <c r="AY92" s="253">
        <v>0</v>
      </c>
      <c r="AZ92" s="253">
        <v>0</v>
      </c>
      <c r="BA92" s="253">
        <v>0</v>
      </c>
      <c r="BB92" s="525">
        <v>0</v>
      </c>
      <c r="BC92" s="892">
        <v>0</v>
      </c>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572"/>
      <c r="B93" s="659" t="s">
        <v>1092</v>
      </c>
      <c r="C93" s="660" t="s">
        <v>36</v>
      </c>
      <c r="D93" s="661">
        <f>SUM(D89:D92)</f>
        <v>374</v>
      </c>
      <c r="E93" s="661">
        <f>SUM(E89:E92)</f>
        <v>4</v>
      </c>
      <c r="F93" s="971">
        <f t="shared" si="1"/>
        <v>1.06951871657754E-2</v>
      </c>
      <c r="G93" s="688">
        <f t="shared" si="82"/>
        <v>58699</v>
      </c>
      <c r="H93" s="662">
        <f>SUM(H89:H92)</f>
        <v>15716.56</v>
      </c>
      <c r="I93" s="662">
        <f t="shared" ref="I93:R93" si="110">SUM(I89:I92)</f>
        <v>793.02</v>
      </c>
      <c r="J93" s="662">
        <f t="shared" si="110"/>
        <v>23446.640000000003</v>
      </c>
      <c r="K93" s="662">
        <f t="shared" si="110"/>
        <v>2196.79</v>
      </c>
      <c r="L93" s="662">
        <f t="shared" si="110"/>
        <v>52.29</v>
      </c>
      <c r="M93" s="662">
        <f t="shared" si="110"/>
        <v>2502.33</v>
      </c>
      <c r="N93" s="662">
        <f t="shared" si="110"/>
        <v>0</v>
      </c>
      <c r="O93" s="662">
        <f t="shared" si="110"/>
        <v>872.53</v>
      </c>
      <c r="P93" s="662">
        <f t="shared" si="110"/>
        <v>13118.84</v>
      </c>
      <c r="Q93" s="662">
        <f t="shared" si="110"/>
        <v>0</v>
      </c>
      <c r="R93" s="888">
        <f t="shared" si="110"/>
        <v>0</v>
      </c>
      <c r="S93" s="688">
        <f t="shared" si="84"/>
        <v>56764.430000000008</v>
      </c>
      <c r="T93" s="662">
        <f t="shared" ref="T93:AD93" si="111">SUM(T89:T92)</f>
        <v>16224.35</v>
      </c>
      <c r="U93" s="662">
        <f t="shared" si="111"/>
        <v>1682.35</v>
      </c>
      <c r="V93" s="662">
        <f t="shared" si="111"/>
        <v>20464.54</v>
      </c>
      <c r="W93" s="662">
        <f t="shared" si="111"/>
        <v>2504.3300000000004</v>
      </c>
      <c r="X93" s="662">
        <f t="shared" si="111"/>
        <v>466.51</v>
      </c>
      <c r="Y93" s="662">
        <f t="shared" si="111"/>
        <v>2512.29</v>
      </c>
      <c r="Z93" s="662">
        <f t="shared" si="111"/>
        <v>0</v>
      </c>
      <c r="AA93" s="662">
        <f t="shared" si="111"/>
        <v>823.1099999999999</v>
      </c>
      <c r="AB93" s="662">
        <f>SUM(AB89:AB92)</f>
        <v>12086.95</v>
      </c>
      <c r="AC93" s="662">
        <f t="shared" si="111"/>
        <v>0</v>
      </c>
      <c r="AD93" s="888">
        <f t="shared" si="111"/>
        <v>0</v>
      </c>
      <c r="AE93" s="688">
        <f t="shared" si="86"/>
        <v>59254.58</v>
      </c>
      <c r="AF93" s="662">
        <f t="shared" ref="AF93:AP93" si="112">SUM(AF89:AF92)</f>
        <v>17487.669999999998</v>
      </c>
      <c r="AG93" s="662">
        <f t="shared" si="112"/>
        <v>298.91000000000003</v>
      </c>
      <c r="AH93" s="662">
        <f t="shared" si="112"/>
        <v>21825.11</v>
      </c>
      <c r="AI93" s="662">
        <f t="shared" si="112"/>
        <v>3278.58</v>
      </c>
      <c r="AJ93" s="662">
        <f t="shared" si="112"/>
        <v>0</v>
      </c>
      <c r="AK93" s="662">
        <f t="shared" si="112"/>
        <v>1708.7199999999998</v>
      </c>
      <c r="AL93" s="662">
        <f t="shared" si="112"/>
        <v>0</v>
      </c>
      <c r="AM93" s="662">
        <f t="shared" si="112"/>
        <v>855.9</v>
      </c>
      <c r="AN93" s="662">
        <f>SUM(AN89:AN92)</f>
        <v>13799.689999999999</v>
      </c>
      <c r="AO93" s="662">
        <f t="shared" si="112"/>
        <v>0</v>
      </c>
      <c r="AP93" s="888">
        <f t="shared" si="112"/>
        <v>0</v>
      </c>
      <c r="AQ93" s="688">
        <f t="shared" si="88"/>
        <v>48047.43</v>
      </c>
      <c r="AR93" s="662">
        <f t="shared" ref="AR93:BC93" si="113">SUM(AR89:AR92)</f>
        <v>14139.940000000002</v>
      </c>
      <c r="AS93" s="662">
        <f t="shared" si="113"/>
        <v>1287.58</v>
      </c>
      <c r="AT93" s="662">
        <f t="shared" si="113"/>
        <v>17096.459999999995</v>
      </c>
      <c r="AU93" s="662">
        <f t="shared" si="113"/>
        <v>1538.1100000000001</v>
      </c>
      <c r="AV93" s="662">
        <f t="shared" si="113"/>
        <v>0</v>
      </c>
      <c r="AW93" s="662">
        <f t="shared" si="113"/>
        <v>1743.3899999999999</v>
      </c>
      <c r="AX93" s="662">
        <f t="shared" si="113"/>
        <v>0</v>
      </c>
      <c r="AY93" s="662">
        <f t="shared" si="113"/>
        <v>642.51</v>
      </c>
      <c r="AZ93" s="662">
        <f>SUM(AZ89:AZ92)</f>
        <v>11599.44</v>
      </c>
      <c r="BA93" s="662">
        <f t="shared" si="113"/>
        <v>0</v>
      </c>
      <c r="BB93" s="888">
        <f t="shared" si="113"/>
        <v>0</v>
      </c>
      <c r="BC93" s="663">
        <f t="shared" si="113"/>
        <v>164066.44</v>
      </c>
      <c r="BD93" s="654">
        <f t="shared" si="90"/>
        <v>386831.88</v>
      </c>
      <c r="BE93" s="664">
        <f t="shared" si="91"/>
        <v>63568.520000000004</v>
      </c>
      <c r="BF93" s="664">
        <f t="shared" si="92"/>
        <v>4061.8599999999997</v>
      </c>
      <c r="BG93" s="664">
        <f t="shared" si="93"/>
        <v>82832.75</v>
      </c>
      <c r="BH93" s="664">
        <f t="shared" si="94"/>
        <v>9517.8100000000013</v>
      </c>
      <c r="BI93" s="664">
        <f t="shared" si="95"/>
        <v>518.79999999999995</v>
      </c>
      <c r="BJ93" s="664">
        <f t="shared" si="96"/>
        <v>8466.73</v>
      </c>
      <c r="BK93" s="664">
        <f t="shared" si="97"/>
        <v>0</v>
      </c>
      <c r="BL93" s="664">
        <f t="shared" si="98"/>
        <v>3194.05</v>
      </c>
      <c r="BM93" s="664">
        <f t="shared" si="99"/>
        <v>50604.92</v>
      </c>
      <c r="BN93" s="664">
        <f t="shared" si="100"/>
        <v>0</v>
      </c>
      <c r="BO93" s="665">
        <f t="shared" si="101"/>
        <v>0</v>
      </c>
    </row>
    <row r="94" spans="1:67" x14ac:dyDescent="0.25">
      <c r="A94" s="1555" t="s">
        <v>1093</v>
      </c>
      <c r="B94" s="513" t="s">
        <v>1094</v>
      </c>
      <c r="C94" s="523" t="s">
        <v>841</v>
      </c>
      <c r="D94" s="652">
        <v>4393</v>
      </c>
      <c r="E94" s="652">
        <v>409</v>
      </c>
      <c r="F94" s="970">
        <v>9.3102663328021848E-2</v>
      </c>
      <c r="G94" s="654">
        <f t="shared" si="82"/>
        <v>29648.790000000005</v>
      </c>
      <c r="H94" s="253">
        <v>7837.1900000000005</v>
      </c>
      <c r="I94" s="253">
        <v>4915.79</v>
      </c>
      <c r="J94" s="253">
        <v>8938.59</v>
      </c>
      <c r="K94" s="253">
        <v>4119.6900000000005</v>
      </c>
      <c r="L94" s="253">
        <v>1281.3300000000002</v>
      </c>
      <c r="M94" s="253">
        <v>776.19</v>
      </c>
      <c r="N94" s="253">
        <v>0</v>
      </c>
      <c r="O94" s="253">
        <v>125.22</v>
      </c>
      <c r="P94" s="253">
        <v>1654.79</v>
      </c>
      <c r="Q94" s="253">
        <v>0</v>
      </c>
      <c r="R94" s="525">
        <v>0</v>
      </c>
      <c r="S94" s="654">
        <f t="shared" si="84"/>
        <v>29999.09</v>
      </c>
      <c r="T94" s="253">
        <v>8518.67</v>
      </c>
      <c r="U94" s="253">
        <v>4758.84</v>
      </c>
      <c r="V94" s="253">
        <v>8152.66</v>
      </c>
      <c r="W94" s="253">
        <v>5556.2600000000011</v>
      </c>
      <c r="X94" s="253">
        <v>1043.06</v>
      </c>
      <c r="Y94" s="253">
        <v>633.39</v>
      </c>
      <c r="Z94" s="253">
        <v>0</v>
      </c>
      <c r="AA94" s="253">
        <v>317.18</v>
      </c>
      <c r="AB94" s="253">
        <v>1019.03</v>
      </c>
      <c r="AC94" s="253">
        <v>0</v>
      </c>
      <c r="AD94" s="525">
        <v>0</v>
      </c>
      <c r="AE94" s="654">
        <f t="shared" si="86"/>
        <v>37725.360000000001</v>
      </c>
      <c r="AF94" s="253">
        <v>11319.45</v>
      </c>
      <c r="AG94" s="253">
        <v>3741.94</v>
      </c>
      <c r="AH94" s="253">
        <v>11106.72</v>
      </c>
      <c r="AI94" s="253">
        <v>6422.369999999999</v>
      </c>
      <c r="AJ94" s="253">
        <v>719.21</v>
      </c>
      <c r="AK94" s="253">
        <v>1500.71</v>
      </c>
      <c r="AL94" s="253">
        <v>0</v>
      </c>
      <c r="AM94" s="253">
        <v>882.34</v>
      </c>
      <c r="AN94" s="253">
        <v>2032.62</v>
      </c>
      <c r="AO94" s="253">
        <v>0</v>
      </c>
      <c r="AP94" s="525">
        <v>0</v>
      </c>
      <c r="AQ94" s="654">
        <f t="shared" si="88"/>
        <v>32740.65</v>
      </c>
      <c r="AR94" s="253">
        <v>10910.479999999998</v>
      </c>
      <c r="AS94" s="253">
        <v>3407.4100000000003</v>
      </c>
      <c r="AT94" s="253">
        <v>10836.410000000002</v>
      </c>
      <c r="AU94" s="253">
        <v>4972.4399999999996</v>
      </c>
      <c r="AV94" s="253">
        <v>83.22</v>
      </c>
      <c r="AW94" s="253">
        <v>1380.2600000000002</v>
      </c>
      <c r="AX94" s="253">
        <v>0</v>
      </c>
      <c r="AY94" s="253">
        <v>67.209999999999994</v>
      </c>
      <c r="AZ94" s="253">
        <v>1083.2199999999998</v>
      </c>
      <c r="BA94" s="253">
        <v>0</v>
      </c>
      <c r="BB94" s="525">
        <v>0</v>
      </c>
      <c r="BC94" s="892">
        <v>100465.1</v>
      </c>
      <c r="BD94" s="689">
        <f t="shared" si="90"/>
        <v>230578.99000000002</v>
      </c>
      <c r="BE94" s="655">
        <f t="shared" si="91"/>
        <v>38585.79</v>
      </c>
      <c r="BF94" s="655">
        <f t="shared" si="92"/>
        <v>16823.980000000003</v>
      </c>
      <c r="BG94" s="655">
        <f t="shared" si="93"/>
        <v>39034.380000000005</v>
      </c>
      <c r="BH94" s="655">
        <f t="shared" si="94"/>
        <v>21070.76</v>
      </c>
      <c r="BI94" s="655">
        <f t="shared" si="95"/>
        <v>3126.82</v>
      </c>
      <c r="BJ94" s="655">
        <f t="shared" si="96"/>
        <v>4290.55</v>
      </c>
      <c r="BK94" s="655">
        <f t="shared" si="97"/>
        <v>0</v>
      </c>
      <c r="BL94" s="655">
        <f t="shared" si="98"/>
        <v>1391.95</v>
      </c>
      <c r="BM94" s="655">
        <f t="shared" si="99"/>
        <v>5789.66</v>
      </c>
      <c r="BN94" s="655">
        <f t="shared" si="100"/>
        <v>0</v>
      </c>
      <c r="BO94" s="656">
        <f t="shared" si="101"/>
        <v>0</v>
      </c>
    </row>
    <row r="95" spans="1:67" x14ac:dyDescent="0.25">
      <c r="A95" s="1555"/>
      <c r="B95" s="513" t="s">
        <v>1095</v>
      </c>
      <c r="C95" s="523" t="s">
        <v>842</v>
      </c>
      <c r="D95" s="652">
        <v>0</v>
      </c>
      <c r="E95" s="652">
        <v>0</v>
      </c>
      <c r="F95" s="970"/>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 t="shared" si="88"/>
        <v>0</v>
      </c>
      <c r="AR95" s="253">
        <v>0</v>
      </c>
      <c r="AS95" s="253">
        <v>0</v>
      </c>
      <c r="AT95" s="253">
        <v>0</v>
      </c>
      <c r="AU95" s="253">
        <v>0</v>
      </c>
      <c r="AV95" s="253">
        <v>0</v>
      </c>
      <c r="AW95" s="253">
        <v>0</v>
      </c>
      <c r="AX95" s="253">
        <v>0</v>
      </c>
      <c r="AY95" s="253">
        <v>0</v>
      </c>
      <c r="AZ95" s="253">
        <v>0</v>
      </c>
      <c r="BA95" s="253">
        <v>0</v>
      </c>
      <c r="BB95" s="525">
        <v>0</v>
      </c>
      <c r="BC95" s="892">
        <v>0</v>
      </c>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555"/>
      <c r="B96" s="513" t="s">
        <v>1096</v>
      </c>
      <c r="C96" s="523" t="s">
        <v>843</v>
      </c>
      <c r="D96" s="652">
        <v>0</v>
      </c>
      <c r="E96" s="652">
        <v>0</v>
      </c>
      <c r="F96" s="970"/>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 t="shared" si="88"/>
        <v>0</v>
      </c>
      <c r="AR96" s="253">
        <v>0</v>
      </c>
      <c r="AS96" s="253">
        <v>0</v>
      </c>
      <c r="AT96" s="253">
        <v>0</v>
      </c>
      <c r="AU96" s="253">
        <v>0</v>
      </c>
      <c r="AV96" s="253">
        <v>0</v>
      </c>
      <c r="AW96" s="253">
        <v>0</v>
      </c>
      <c r="AX96" s="253">
        <v>0</v>
      </c>
      <c r="AY96" s="253">
        <v>0</v>
      </c>
      <c r="AZ96" s="253">
        <v>0</v>
      </c>
      <c r="BA96" s="253">
        <v>0</v>
      </c>
      <c r="BB96" s="525">
        <v>0</v>
      </c>
      <c r="BC96" s="892">
        <v>0</v>
      </c>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555"/>
      <c r="B97" s="513" t="s">
        <v>1097</v>
      </c>
      <c r="C97" s="523" t="s">
        <v>844</v>
      </c>
      <c r="D97" s="652">
        <v>0</v>
      </c>
      <c r="E97" s="652">
        <v>0</v>
      </c>
      <c r="F97" s="970"/>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 t="shared" si="88"/>
        <v>0</v>
      </c>
      <c r="AR97" s="253">
        <v>0</v>
      </c>
      <c r="AS97" s="253">
        <v>0</v>
      </c>
      <c r="AT97" s="253">
        <v>0</v>
      </c>
      <c r="AU97" s="253">
        <v>0</v>
      </c>
      <c r="AV97" s="253">
        <v>0</v>
      </c>
      <c r="AW97" s="253">
        <v>0</v>
      </c>
      <c r="AX97" s="253">
        <v>0</v>
      </c>
      <c r="AY97" s="253">
        <v>0</v>
      </c>
      <c r="AZ97" s="253">
        <v>0</v>
      </c>
      <c r="BA97" s="253">
        <v>0</v>
      </c>
      <c r="BB97" s="525">
        <v>0</v>
      </c>
      <c r="BC97" s="892">
        <v>0</v>
      </c>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572"/>
      <c r="B98" s="659" t="s">
        <v>1098</v>
      </c>
      <c r="C98" s="660" t="s">
        <v>36</v>
      </c>
      <c r="D98" s="661">
        <f>SUM(D94:D97)</f>
        <v>4393</v>
      </c>
      <c r="E98" s="661">
        <f>SUM(E94:E97)</f>
        <v>409</v>
      </c>
      <c r="F98" s="971">
        <f t="shared" si="1"/>
        <v>9.3102663328021848E-2</v>
      </c>
      <c r="G98" s="688">
        <f t="shared" si="82"/>
        <v>29648.790000000005</v>
      </c>
      <c r="H98" s="662">
        <f>SUM(H94:H97)</f>
        <v>7837.1900000000005</v>
      </c>
      <c r="I98" s="662">
        <f t="shared" ref="I98:R98" si="114">SUM(I94:I97)</f>
        <v>4915.79</v>
      </c>
      <c r="J98" s="662">
        <f t="shared" si="114"/>
        <v>8938.59</v>
      </c>
      <c r="K98" s="662">
        <f t="shared" si="114"/>
        <v>4119.6900000000005</v>
      </c>
      <c r="L98" s="662">
        <f t="shared" si="114"/>
        <v>1281.3300000000002</v>
      </c>
      <c r="M98" s="662">
        <f t="shared" si="114"/>
        <v>776.19</v>
      </c>
      <c r="N98" s="662">
        <f t="shared" si="114"/>
        <v>0</v>
      </c>
      <c r="O98" s="662">
        <f t="shared" si="114"/>
        <v>125.22</v>
      </c>
      <c r="P98" s="662">
        <f t="shared" si="114"/>
        <v>1654.79</v>
      </c>
      <c r="Q98" s="662">
        <f t="shared" si="114"/>
        <v>0</v>
      </c>
      <c r="R98" s="888">
        <f t="shared" si="114"/>
        <v>0</v>
      </c>
      <c r="S98" s="688">
        <f t="shared" si="84"/>
        <v>29999.09</v>
      </c>
      <c r="T98" s="662">
        <f t="shared" ref="T98:AD98" si="115">SUM(T94:T97)</f>
        <v>8518.67</v>
      </c>
      <c r="U98" s="662">
        <f t="shared" si="115"/>
        <v>4758.84</v>
      </c>
      <c r="V98" s="662">
        <f t="shared" si="115"/>
        <v>8152.66</v>
      </c>
      <c r="W98" s="662">
        <f t="shared" si="115"/>
        <v>5556.2600000000011</v>
      </c>
      <c r="X98" s="662">
        <f t="shared" si="115"/>
        <v>1043.06</v>
      </c>
      <c r="Y98" s="662">
        <f t="shared" si="115"/>
        <v>633.39</v>
      </c>
      <c r="Z98" s="662">
        <f t="shared" si="115"/>
        <v>0</v>
      </c>
      <c r="AA98" s="662">
        <f t="shared" si="115"/>
        <v>317.18</v>
      </c>
      <c r="AB98" s="662">
        <f>SUM(AB94:AB97)</f>
        <v>1019.03</v>
      </c>
      <c r="AC98" s="662">
        <f t="shared" si="115"/>
        <v>0</v>
      </c>
      <c r="AD98" s="888">
        <f t="shared" si="115"/>
        <v>0</v>
      </c>
      <c r="AE98" s="688">
        <f t="shared" si="86"/>
        <v>37725.360000000001</v>
      </c>
      <c r="AF98" s="662">
        <f t="shared" ref="AF98:AP98" si="116">SUM(AF94:AF97)</f>
        <v>11319.45</v>
      </c>
      <c r="AG98" s="662">
        <f t="shared" si="116"/>
        <v>3741.94</v>
      </c>
      <c r="AH98" s="662">
        <f t="shared" si="116"/>
        <v>11106.72</v>
      </c>
      <c r="AI98" s="662">
        <f t="shared" si="116"/>
        <v>6422.369999999999</v>
      </c>
      <c r="AJ98" s="662">
        <f t="shared" si="116"/>
        <v>719.21</v>
      </c>
      <c r="AK98" s="662">
        <f t="shared" si="116"/>
        <v>1500.71</v>
      </c>
      <c r="AL98" s="662">
        <f t="shared" si="116"/>
        <v>0</v>
      </c>
      <c r="AM98" s="662">
        <f t="shared" si="116"/>
        <v>882.34</v>
      </c>
      <c r="AN98" s="662">
        <f>SUM(AN94:AN97)</f>
        <v>2032.62</v>
      </c>
      <c r="AO98" s="662">
        <f t="shared" si="116"/>
        <v>0</v>
      </c>
      <c r="AP98" s="888">
        <f t="shared" si="116"/>
        <v>0</v>
      </c>
      <c r="AQ98" s="688">
        <f t="shared" si="88"/>
        <v>32740.65</v>
      </c>
      <c r="AR98" s="662">
        <f t="shared" ref="AR98:BC98" si="117">SUM(AR94:AR97)</f>
        <v>10910.479999999998</v>
      </c>
      <c r="AS98" s="662">
        <f t="shared" si="117"/>
        <v>3407.4100000000003</v>
      </c>
      <c r="AT98" s="662">
        <f t="shared" si="117"/>
        <v>10836.410000000002</v>
      </c>
      <c r="AU98" s="662">
        <f t="shared" si="117"/>
        <v>4972.4399999999996</v>
      </c>
      <c r="AV98" s="662">
        <f t="shared" si="117"/>
        <v>83.22</v>
      </c>
      <c r="AW98" s="662">
        <f t="shared" si="117"/>
        <v>1380.2600000000002</v>
      </c>
      <c r="AX98" s="662">
        <f t="shared" si="117"/>
        <v>0</v>
      </c>
      <c r="AY98" s="662">
        <f t="shared" si="117"/>
        <v>67.209999999999994</v>
      </c>
      <c r="AZ98" s="662">
        <f>SUM(AZ94:AZ97)</f>
        <v>1083.2199999999998</v>
      </c>
      <c r="BA98" s="662">
        <f t="shared" si="117"/>
        <v>0</v>
      </c>
      <c r="BB98" s="888">
        <f t="shared" si="117"/>
        <v>0</v>
      </c>
      <c r="BC98" s="663">
        <f t="shared" si="117"/>
        <v>100465.1</v>
      </c>
      <c r="BD98" s="654">
        <f t="shared" si="90"/>
        <v>230578.99000000002</v>
      </c>
      <c r="BE98" s="664">
        <f t="shared" si="91"/>
        <v>38585.79</v>
      </c>
      <c r="BF98" s="664">
        <f t="shared" si="92"/>
        <v>16823.980000000003</v>
      </c>
      <c r="BG98" s="664">
        <f t="shared" si="93"/>
        <v>39034.380000000005</v>
      </c>
      <c r="BH98" s="664">
        <f t="shared" si="94"/>
        <v>21070.76</v>
      </c>
      <c r="BI98" s="664">
        <f t="shared" si="95"/>
        <v>3126.82</v>
      </c>
      <c r="BJ98" s="664">
        <f t="shared" si="96"/>
        <v>4290.55</v>
      </c>
      <c r="BK98" s="664">
        <f t="shared" si="97"/>
        <v>0</v>
      </c>
      <c r="BL98" s="664">
        <f t="shared" si="98"/>
        <v>1391.95</v>
      </c>
      <c r="BM98" s="664">
        <f t="shared" si="99"/>
        <v>5789.66</v>
      </c>
      <c r="BN98" s="664">
        <f t="shared" si="100"/>
        <v>0</v>
      </c>
      <c r="BO98" s="665">
        <f t="shared" si="101"/>
        <v>0</v>
      </c>
    </row>
    <row r="99" spans="1:67" x14ac:dyDescent="0.25">
      <c r="A99" s="1555" t="s">
        <v>1053</v>
      </c>
      <c r="B99" s="513" t="s">
        <v>1099</v>
      </c>
      <c r="C99" s="523" t="s">
        <v>841</v>
      </c>
      <c r="D99" s="652">
        <v>683</v>
      </c>
      <c r="E99" s="652">
        <v>1</v>
      </c>
      <c r="F99" s="970">
        <v>1.4641288433382138E-3</v>
      </c>
      <c r="G99" s="654">
        <f t="shared" si="82"/>
        <v>42437.09</v>
      </c>
      <c r="H99" s="253">
        <v>14941.900000000001</v>
      </c>
      <c r="I99" s="253">
        <v>1630.0300000000002</v>
      </c>
      <c r="J99" s="253">
        <v>15664.95</v>
      </c>
      <c r="K99" s="253">
        <v>1518.4500000000003</v>
      </c>
      <c r="L99" s="253">
        <v>680.45999999999992</v>
      </c>
      <c r="M99" s="253">
        <v>1653.79</v>
      </c>
      <c r="N99" s="253">
        <v>0</v>
      </c>
      <c r="O99" s="253">
        <v>174.67000000000002</v>
      </c>
      <c r="P99" s="253">
        <v>6172.84</v>
      </c>
      <c r="Q99" s="253">
        <v>0</v>
      </c>
      <c r="R99" s="525">
        <v>0</v>
      </c>
      <c r="S99" s="654">
        <f t="shared" si="84"/>
        <v>42544.72</v>
      </c>
      <c r="T99" s="253">
        <v>17045.86</v>
      </c>
      <c r="U99" s="253">
        <v>1385.7</v>
      </c>
      <c r="V99" s="253">
        <v>13932.55</v>
      </c>
      <c r="W99" s="253">
        <v>2210.3599999999997</v>
      </c>
      <c r="X99" s="253">
        <v>623.14</v>
      </c>
      <c r="Y99" s="253">
        <v>1777.41</v>
      </c>
      <c r="Z99" s="253">
        <v>0</v>
      </c>
      <c r="AA99" s="253">
        <v>91.67</v>
      </c>
      <c r="AB99" s="253">
        <v>5478.03</v>
      </c>
      <c r="AC99" s="253">
        <v>0</v>
      </c>
      <c r="AD99" s="525">
        <v>0</v>
      </c>
      <c r="AE99" s="654">
        <f t="shared" si="86"/>
        <v>49307.740000000005</v>
      </c>
      <c r="AF99" s="253">
        <v>19102.25</v>
      </c>
      <c r="AG99" s="253">
        <v>1912.0700000000002</v>
      </c>
      <c r="AH99" s="253">
        <v>18197.38</v>
      </c>
      <c r="AI99" s="253">
        <v>1309.82</v>
      </c>
      <c r="AJ99" s="253">
        <v>38.69</v>
      </c>
      <c r="AK99" s="253">
        <v>1363.47</v>
      </c>
      <c r="AL99" s="253">
        <v>0</v>
      </c>
      <c r="AM99" s="253">
        <v>444.94</v>
      </c>
      <c r="AN99" s="253">
        <v>6939.12</v>
      </c>
      <c r="AO99" s="253">
        <v>0</v>
      </c>
      <c r="AP99" s="525">
        <v>0</v>
      </c>
      <c r="AQ99" s="654">
        <f t="shared" si="88"/>
        <v>45791.7</v>
      </c>
      <c r="AR99" s="253">
        <v>15754.05</v>
      </c>
      <c r="AS99" s="253">
        <v>2051.98</v>
      </c>
      <c r="AT99" s="253">
        <v>16846.23</v>
      </c>
      <c r="AU99" s="253">
        <v>3661.6700000000005</v>
      </c>
      <c r="AV99" s="253">
        <v>0</v>
      </c>
      <c r="AW99" s="253">
        <v>1334.9099999999999</v>
      </c>
      <c r="AX99" s="253">
        <v>0</v>
      </c>
      <c r="AY99" s="253">
        <v>121.06</v>
      </c>
      <c r="AZ99" s="253">
        <v>6021.7999999999993</v>
      </c>
      <c r="BA99" s="253">
        <v>0</v>
      </c>
      <c r="BB99" s="525">
        <v>0</v>
      </c>
      <c r="BC99" s="892">
        <v>137644.16</v>
      </c>
      <c r="BD99" s="689">
        <f t="shared" si="90"/>
        <v>317725.41000000003</v>
      </c>
      <c r="BE99" s="655">
        <f t="shared" si="91"/>
        <v>66844.06</v>
      </c>
      <c r="BF99" s="655">
        <f t="shared" si="92"/>
        <v>6979.7800000000007</v>
      </c>
      <c r="BG99" s="655">
        <f t="shared" si="93"/>
        <v>64641.11</v>
      </c>
      <c r="BH99" s="655">
        <f t="shared" si="94"/>
        <v>8700.3000000000011</v>
      </c>
      <c r="BI99" s="655">
        <f t="shared" si="95"/>
        <v>1342.29</v>
      </c>
      <c r="BJ99" s="655">
        <f t="shared" si="96"/>
        <v>6129.58</v>
      </c>
      <c r="BK99" s="655">
        <f t="shared" si="97"/>
        <v>0</v>
      </c>
      <c r="BL99" s="655">
        <f t="shared" si="98"/>
        <v>832.33999999999992</v>
      </c>
      <c r="BM99" s="655">
        <f t="shared" si="99"/>
        <v>24611.789999999997</v>
      </c>
      <c r="BN99" s="655">
        <f t="shared" si="100"/>
        <v>0</v>
      </c>
      <c r="BO99" s="656">
        <f t="shared" si="101"/>
        <v>0</v>
      </c>
    </row>
    <row r="100" spans="1:67" x14ac:dyDescent="0.25">
      <c r="A100" s="1555"/>
      <c r="B100" s="513" t="s">
        <v>1100</v>
      </c>
      <c r="C100" s="523" t="s">
        <v>842</v>
      </c>
      <c r="D100" s="652">
        <v>0</v>
      </c>
      <c r="E100" s="652">
        <v>0</v>
      </c>
      <c r="F100" s="970"/>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 t="shared" si="88"/>
        <v>0</v>
      </c>
      <c r="AR100" s="253">
        <v>0</v>
      </c>
      <c r="AS100" s="253">
        <v>0</v>
      </c>
      <c r="AT100" s="253">
        <v>0</v>
      </c>
      <c r="AU100" s="253">
        <v>0</v>
      </c>
      <c r="AV100" s="253">
        <v>0</v>
      </c>
      <c r="AW100" s="253">
        <v>0</v>
      </c>
      <c r="AX100" s="253">
        <v>0</v>
      </c>
      <c r="AY100" s="253">
        <v>0</v>
      </c>
      <c r="AZ100" s="253">
        <v>0</v>
      </c>
      <c r="BA100" s="253">
        <v>0</v>
      </c>
      <c r="BB100" s="525">
        <v>0</v>
      </c>
      <c r="BC100" s="892">
        <v>0</v>
      </c>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555"/>
      <c r="B101" s="513" t="s">
        <v>1101</v>
      </c>
      <c r="C101" s="523" t="s">
        <v>843</v>
      </c>
      <c r="D101" s="652">
        <v>0</v>
      </c>
      <c r="E101" s="652">
        <v>0</v>
      </c>
      <c r="F101" s="970"/>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 t="shared" si="88"/>
        <v>0</v>
      </c>
      <c r="AR101" s="253">
        <v>0</v>
      </c>
      <c r="AS101" s="253">
        <v>0</v>
      </c>
      <c r="AT101" s="253">
        <v>0</v>
      </c>
      <c r="AU101" s="253">
        <v>0</v>
      </c>
      <c r="AV101" s="253">
        <v>0</v>
      </c>
      <c r="AW101" s="253">
        <v>0</v>
      </c>
      <c r="AX101" s="253">
        <v>0</v>
      </c>
      <c r="AY101" s="253">
        <v>0</v>
      </c>
      <c r="AZ101" s="253">
        <v>0</v>
      </c>
      <c r="BA101" s="253">
        <v>0</v>
      </c>
      <c r="BB101" s="525">
        <v>0</v>
      </c>
      <c r="BC101" s="892">
        <v>0</v>
      </c>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555"/>
      <c r="B102" s="513" t="s">
        <v>1102</v>
      </c>
      <c r="C102" s="523" t="s">
        <v>844</v>
      </c>
      <c r="D102" s="652">
        <v>0</v>
      </c>
      <c r="E102" s="652">
        <v>0</v>
      </c>
      <c r="F102" s="970"/>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 t="shared" si="88"/>
        <v>0</v>
      </c>
      <c r="AR102" s="253">
        <v>0</v>
      </c>
      <c r="AS102" s="253">
        <v>0</v>
      </c>
      <c r="AT102" s="253">
        <v>0</v>
      </c>
      <c r="AU102" s="253">
        <v>0</v>
      </c>
      <c r="AV102" s="253">
        <v>0</v>
      </c>
      <c r="AW102" s="253">
        <v>0</v>
      </c>
      <c r="AX102" s="253">
        <v>0</v>
      </c>
      <c r="AY102" s="253">
        <v>0</v>
      </c>
      <c r="AZ102" s="253">
        <v>0</v>
      </c>
      <c r="BA102" s="253">
        <v>0</v>
      </c>
      <c r="BB102" s="525">
        <v>0</v>
      </c>
      <c r="BC102" s="892">
        <v>0</v>
      </c>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572"/>
      <c r="B103" s="659" t="s">
        <v>1103</v>
      </c>
      <c r="C103" s="660" t="s">
        <v>36</v>
      </c>
      <c r="D103" s="661">
        <f>SUM(D99:D102)</f>
        <v>683</v>
      </c>
      <c r="E103" s="661">
        <f>SUM(E99:E102)</f>
        <v>1</v>
      </c>
      <c r="F103" s="971">
        <f t="shared" si="1"/>
        <v>1.4641288433382138E-3</v>
      </c>
      <c r="G103" s="688">
        <f t="shared" si="82"/>
        <v>42437.09</v>
      </c>
      <c r="H103" s="662">
        <f>SUM(H99:H102)</f>
        <v>14941.900000000001</v>
      </c>
      <c r="I103" s="662">
        <f t="shared" ref="I103:R103" si="118">SUM(I99:I102)</f>
        <v>1630.0300000000002</v>
      </c>
      <c r="J103" s="662">
        <f t="shared" si="118"/>
        <v>15664.95</v>
      </c>
      <c r="K103" s="662">
        <f t="shared" si="118"/>
        <v>1518.4500000000003</v>
      </c>
      <c r="L103" s="662">
        <f t="shared" si="118"/>
        <v>680.45999999999992</v>
      </c>
      <c r="M103" s="662">
        <f t="shared" si="118"/>
        <v>1653.79</v>
      </c>
      <c r="N103" s="662">
        <f t="shared" si="118"/>
        <v>0</v>
      </c>
      <c r="O103" s="662">
        <f t="shared" si="118"/>
        <v>174.67000000000002</v>
      </c>
      <c r="P103" s="662">
        <f t="shared" si="118"/>
        <v>6172.84</v>
      </c>
      <c r="Q103" s="662">
        <f t="shared" si="118"/>
        <v>0</v>
      </c>
      <c r="R103" s="888">
        <f t="shared" si="118"/>
        <v>0</v>
      </c>
      <c r="S103" s="688">
        <f t="shared" si="84"/>
        <v>42544.72</v>
      </c>
      <c r="T103" s="662">
        <f t="shared" ref="T103:AD103" si="119">SUM(T99:T102)</f>
        <v>17045.86</v>
      </c>
      <c r="U103" s="662">
        <f t="shared" si="119"/>
        <v>1385.7</v>
      </c>
      <c r="V103" s="662">
        <f t="shared" si="119"/>
        <v>13932.55</v>
      </c>
      <c r="W103" s="662">
        <f t="shared" si="119"/>
        <v>2210.3599999999997</v>
      </c>
      <c r="X103" s="662">
        <f t="shared" si="119"/>
        <v>623.14</v>
      </c>
      <c r="Y103" s="662">
        <f t="shared" si="119"/>
        <v>1777.41</v>
      </c>
      <c r="Z103" s="662">
        <f t="shared" si="119"/>
        <v>0</v>
      </c>
      <c r="AA103" s="662">
        <f t="shared" si="119"/>
        <v>91.67</v>
      </c>
      <c r="AB103" s="662">
        <f>SUM(AB99:AB102)</f>
        <v>5478.03</v>
      </c>
      <c r="AC103" s="662">
        <f t="shared" si="119"/>
        <v>0</v>
      </c>
      <c r="AD103" s="888">
        <f t="shared" si="119"/>
        <v>0</v>
      </c>
      <c r="AE103" s="688">
        <f t="shared" si="86"/>
        <v>49307.740000000005</v>
      </c>
      <c r="AF103" s="662">
        <f t="shared" ref="AF103:AP103" si="120">SUM(AF99:AF102)</f>
        <v>19102.25</v>
      </c>
      <c r="AG103" s="662">
        <f t="shared" si="120"/>
        <v>1912.0700000000002</v>
      </c>
      <c r="AH103" s="662">
        <f t="shared" si="120"/>
        <v>18197.38</v>
      </c>
      <c r="AI103" s="662">
        <f t="shared" si="120"/>
        <v>1309.82</v>
      </c>
      <c r="AJ103" s="662">
        <f t="shared" si="120"/>
        <v>38.69</v>
      </c>
      <c r="AK103" s="662">
        <f t="shared" si="120"/>
        <v>1363.47</v>
      </c>
      <c r="AL103" s="662">
        <f t="shared" si="120"/>
        <v>0</v>
      </c>
      <c r="AM103" s="662">
        <f t="shared" si="120"/>
        <v>444.94</v>
      </c>
      <c r="AN103" s="662">
        <f>SUM(AN99:AN102)</f>
        <v>6939.12</v>
      </c>
      <c r="AO103" s="662">
        <f t="shared" si="120"/>
        <v>0</v>
      </c>
      <c r="AP103" s="888">
        <f t="shared" si="120"/>
        <v>0</v>
      </c>
      <c r="AQ103" s="688">
        <f t="shared" si="88"/>
        <v>45791.7</v>
      </c>
      <c r="AR103" s="662">
        <f t="shared" ref="AR103:BC103" si="121">SUM(AR99:AR102)</f>
        <v>15754.05</v>
      </c>
      <c r="AS103" s="662">
        <f t="shared" si="121"/>
        <v>2051.98</v>
      </c>
      <c r="AT103" s="662">
        <f t="shared" si="121"/>
        <v>16846.23</v>
      </c>
      <c r="AU103" s="662">
        <f t="shared" si="121"/>
        <v>3661.6700000000005</v>
      </c>
      <c r="AV103" s="662">
        <f t="shared" si="121"/>
        <v>0</v>
      </c>
      <c r="AW103" s="662">
        <f t="shared" si="121"/>
        <v>1334.9099999999999</v>
      </c>
      <c r="AX103" s="662">
        <f t="shared" si="121"/>
        <v>0</v>
      </c>
      <c r="AY103" s="662">
        <f t="shared" si="121"/>
        <v>121.06</v>
      </c>
      <c r="AZ103" s="662">
        <f>SUM(AZ99:AZ102)</f>
        <v>6021.7999999999993</v>
      </c>
      <c r="BA103" s="662">
        <f t="shared" si="121"/>
        <v>0</v>
      </c>
      <c r="BB103" s="888">
        <f t="shared" si="121"/>
        <v>0</v>
      </c>
      <c r="BC103" s="663">
        <f t="shared" si="121"/>
        <v>137644.16</v>
      </c>
      <c r="BD103" s="654">
        <f t="shared" si="90"/>
        <v>317725.41000000003</v>
      </c>
      <c r="BE103" s="664">
        <f t="shared" si="91"/>
        <v>66844.06</v>
      </c>
      <c r="BF103" s="664">
        <f t="shared" si="92"/>
        <v>6979.7800000000007</v>
      </c>
      <c r="BG103" s="664">
        <f t="shared" si="93"/>
        <v>64641.11</v>
      </c>
      <c r="BH103" s="664">
        <f t="shared" si="94"/>
        <v>8700.3000000000011</v>
      </c>
      <c r="BI103" s="664">
        <f t="shared" si="95"/>
        <v>1342.29</v>
      </c>
      <c r="BJ103" s="664">
        <f t="shared" si="96"/>
        <v>6129.58</v>
      </c>
      <c r="BK103" s="664">
        <f t="shared" si="97"/>
        <v>0</v>
      </c>
      <c r="BL103" s="664">
        <f t="shared" si="98"/>
        <v>832.33999999999992</v>
      </c>
      <c r="BM103" s="664">
        <f t="shared" si="99"/>
        <v>24611.789999999997</v>
      </c>
      <c r="BN103" s="664">
        <f t="shared" si="100"/>
        <v>0</v>
      </c>
      <c r="BO103" s="665">
        <f t="shared" si="101"/>
        <v>0</v>
      </c>
    </row>
    <row r="104" spans="1:67" x14ac:dyDescent="0.25">
      <c r="A104" s="1555" t="s">
        <v>1054</v>
      </c>
      <c r="B104" s="513" t="s">
        <v>1104</v>
      </c>
      <c r="C104" s="523" t="s">
        <v>841</v>
      </c>
      <c r="D104" s="652">
        <v>605</v>
      </c>
      <c r="E104" s="652">
        <v>1</v>
      </c>
      <c r="F104" s="970">
        <v>1.652892561983471E-3</v>
      </c>
      <c r="G104" s="654">
        <f t="shared" si="82"/>
        <v>768149.83</v>
      </c>
      <c r="H104" s="253">
        <v>313313.22000000003</v>
      </c>
      <c r="I104" s="253">
        <v>34184.67</v>
      </c>
      <c r="J104" s="253">
        <v>307517.56</v>
      </c>
      <c r="K104" s="253">
        <v>34231.75</v>
      </c>
      <c r="L104" s="253">
        <v>278.27</v>
      </c>
      <c r="M104" s="253">
        <v>34826.17</v>
      </c>
      <c r="N104" s="253">
        <v>0</v>
      </c>
      <c r="O104" s="253">
        <v>1992.2</v>
      </c>
      <c r="P104" s="253">
        <v>41805.99</v>
      </c>
      <c r="Q104" s="253">
        <v>0</v>
      </c>
      <c r="R104" s="525">
        <v>0</v>
      </c>
      <c r="S104" s="654">
        <f t="shared" si="84"/>
        <v>785278.93999999983</v>
      </c>
      <c r="T104" s="253">
        <v>318229.03999999992</v>
      </c>
      <c r="U104" s="253">
        <v>30825.82</v>
      </c>
      <c r="V104" s="253">
        <v>315336.95</v>
      </c>
      <c r="W104" s="253">
        <v>40294.71</v>
      </c>
      <c r="X104" s="253">
        <v>352.64</v>
      </c>
      <c r="Y104" s="253">
        <v>35301.32</v>
      </c>
      <c r="Z104" s="253">
        <v>0</v>
      </c>
      <c r="AA104" s="253">
        <v>1919.62</v>
      </c>
      <c r="AB104" s="253">
        <v>43018.84</v>
      </c>
      <c r="AC104" s="253">
        <v>0</v>
      </c>
      <c r="AD104" s="525">
        <v>0</v>
      </c>
      <c r="AE104" s="654">
        <f t="shared" si="86"/>
        <v>675402.13999999978</v>
      </c>
      <c r="AF104" s="253">
        <v>283272.57999999996</v>
      </c>
      <c r="AG104" s="253">
        <v>27648.730000000003</v>
      </c>
      <c r="AH104" s="253">
        <v>261522.98</v>
      </c>
      <c r="AI104" s="253">
        <v>31655.200000000001</v>
      </c>
      <c r="AJ104" s="253">
        <v>410.36</v>
      </c>
      <c r="AK104" s="253">
        <v>32134.1</v>
      </c>
      <c r="AL104" s="253">
        <v>0</v>
      </c>
      <c r="AM104" s="253">
        <v>1387.6999999999998</v>
      </c>
      <c r="AN104" s="253">
        <v>37370.49</v>
      </c>
      <c r="AO104" s="253">
        <v>0</v>
      </c>
      <c r="AP104" s="525">
        <v>0</v>
      </c>
      <c r="AQ104" s="654">
        <f t="shared" si="88"/>
        <v>656030.82999999996</v>
      </c>
      <c r="AR104" s="253">
        <v>280291.02</v>
      </c>
      <c r="AS104" s="253">
        <v>25871.989999999998</v>
      </c>
      <c r="AT104" s="253">
        <v>247603.38</v>
      </c>
      <c r="AU104" s="253">
        <v>30408.629999999997</v>
      </c>
      <c r="AV104" s="253">
        <v>242.88</v>
      </c>
      <c r="AW104" s="253">
        <v>32214.240000000002</v>
      </c>
      <c r="AX104" s="253">
        <v>0</v>
      </c>
      <c r="AY104" s="253">
        <v>2041.33</v>
      </c>
      <c r="AZ104" s="253">
        <v>37357.359999999993</v>
      </c>
      <c r="BA104" s="253">
        <v>0</v>
      </c>
      <c r="BB104" s="525">
        <v>0</v>
      </c>
      <c r="BC104" s="892">
        <v>2116711.9100000011</v>
      </c>
      <c r="BD104" s="689">
        <f t="shared" si="90"/>
        <v>5001573.6500000013</v>
      </c>
      <c r="BE104" s="655">
        <f t="shared" si="91"/>
        <v>1195105.8599999999</v>
      </c>
      <c r="BF104" s="655">
        <f t="shared" si="92"/>
        <v>118531.20999999999</v>
      </c>
      <c r="BG104" s="655">
        <f t="shared" si="93"/>
        <v>1131980.8700000001</v>
      </c>
      <c r="BH104" s="655">
        <f t="shared" si="94"/>
        <v>136590.28999999998</v>
      </c>
      <c r="BI104" s="655">
        <f t="shared" si="95"/>
        <v>1284.1500000000001</v>
      </c>
      <c r="BJ104" s="655">
        <f t="shared" si="96"/>
        <v>134475.82999999999</v>
      </c>
      <c r="BK104" s="655">
        <f t="shared" si="97"/>
        <v>0</v>
      </c>
      <c r="BL104" s="655">
        <f t="shared" si="98"/>
        <v>7340.8499999999995</v>
      </c>
      <c r="BM104" s="655">
        <f t="shared" si="99"/>
        <v>159552.67999999996</v>
      </c>
      <c r="BN104" s="655">
        <f t="shared" si="100"/>
        <v>0</v>
      </c>
      <c r="BO104" s="656">
        <f t="shared" si="101"/>
        <v>0</v>
      </c>
    </row>
    <row r="105" spans="1:67" x14ac:dyDescent="0.25">
      <c r="A105" s="1555"/>
      <c r="B105" s="513" t="s">
        <v>1105</v>
      </c>
      <c r="C105" s="523" t="s">
        <v>842</v>
      </c>
      <c r="D105" s="652">
        <v>0</v>
      </c>
      <c r="E105" s="652">
        <v>0</v>
      </c>
      <c r="F105" s="970"/>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 t="shared" si="88"/>
        <v>0</v>
      </c>
      <c r="AR105" s="253">
        <v>0</v>
      </c>
      <c r="AS105" s="253">
        <v>0</v>
      </c>
      <c r="AT105" s="253">
        <v>0</v>
      </c>
      <c r="AU105" s="253">
        <v>0</v>
      </c>
      <c r="AV105" s="253">
        <v>0</v>
      </c>
      <c r="AW105" s="253">
        <v>0</v>
      </c>
      <c r="AX105" s="253">
        <v>0</v>
      </c>
      <c r="AY105" s="253">
        <v>0</v>
      </c>
      <c r="AZ105" s="253">
        <v>0</v>
      </c>
      <c r="BA105" s="253">
        <v>0</v>
      </c>
      <c r="BB105" s="525">
        <v>0</v>
      </c>
      <c r="BC105" s="892">
        <v>0</v>
      </c>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555"/>
      <c r="B106" s="513" t="s">
        <v>1106</v>
      </c>
      <c r="C106" s="523" t="s">
        <v>843</v>
      </c>
      <c r="D106" s="652">
        <v>0</v>
      </c>
      <c r="E106" s="652">
        <v>0</v>
      </c>
      <c r="F106" s="970"/>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 t="shared" si="88"/>
        <v>0</v>
      </c>
      <c r="AR106" s="253">
        <v>0</v>
      </c>
      <c r="AS106" s="253">
        <v>0</v>
      </c>
      <c r="AT106" s="253">
        <v>0</v>
      </c>
      <c r="AU106" s="253">
        <v>0</v>
      </c>
      <c r="AV106" s="253">
        <v>0</v>
      </c>
      <c r="AW106" s="253">
        <v>0</v>
      </c>
      <c r="AX106" s="253">
        <v>0</v>
      </c>
      <c r="AY106" s="253">
        <v>0</v>
      </c>
      <c r="AZ106" s="253">
        <v>0</v>
      </c>
      <c r="BA106" s="253">
        <v>0</v>
      </c>
      <c r="BB106" s="525">
        <v>0</v>
      </c>
      <c r="BC106" s="892">
        <v>0</v>
      </c>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555"/>
      <c r="B107" s="513" t="s">
        <v>1107</v>
      </c>
      <c r="C107" s="523" t="s">
        <v>844</v>
      </c>
      <c r="D107" s="652">
        <v>0</v>
      </c>
      <c r="E107" s="652">
        <v>0</v>
      </c>
      <c r="F107" s="970"/>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 t="shared" si="88"/>
        <v>0</v>
      </c>
      <c r="AR107" s="253">
        <v>0</v>
      </c>
      <c r="AS107" s="253">
        <v>0</v>
      </c>
      <c r="AT107" s="253">
        <v>0</v>
      </c>
      <c r="AU107" s="253">
        <v>0</v>
      </c>
      <c r="AV107" s="253">
        <v>0</v>
      </c>
      <c r="AW107" s="253">
        <v>0</v>
      </c>
      <c r="AX107" s="253">
        <v>0</v>
      </c>
      <c r="AY107" s="253">
        <v>0</v>
      </c>
      <c r="AZ107" s="253">
        <v>0</v>
      </c>
      <c r="BA107" s="253">
        <v>0</v>
      </c>
      <c r="BB107" s="525">
        <v>0</v>
      </c>
      <c r="BC107" s="892">
        <v>0</v>
      </c>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572"/>
      <c r="B108" s="659" t="s">
        <v>1108</v>
      </c>
      <c r="C108" s="660" t="s">
        <v>36</v>
      </c>
      <c r="D108" s="661">
        <f>SUM(D104:D107)</f>
        <v>605</v>
      </c>
      <c r="E108" s="661">
        <f>SUM(E104:E107)</f>
        <v>1</v>
      </c>
      <c r="F108" s="971">
        <f t="shared" si="1"/>
        <v>1.652892561983471E-3</v>
      </c>
      <c r="G108" s="688">
        <f t="shared" si="82"/>
        <v>768149.83</v>
      </c>
      <c r="H108" s="662">
        <f>SUM(H104:H107)</f>
        <v>313313.22000000003</v>
      </c>
      <c r="I108" s="662">
        <f t="shared" ref="I108:R108" si="122">SUM(I104:I107)</f>
        <v>34184.67</v>
      </c>
      <c r="J108" s="662">
        <f t="shared" si="122"/>
        <v>307517.56</v>
      </c>
      <c r="K108" s="662">
        <f t="shared" si="122"/>
        <v>34231.75</v>
      </c>
      <c r="L108" s="662">
        <f t="shared" si="122"/>
        <v>278.27</v>
      </c>
      <c r="M108" s="662">
        <f t="shared" si="122"/>
        <v>34826.17</v>
      </c>
      <c r="N108" s="662">
        <f t="shared" si="122"/>
        <v>0</v>
      </c>
      <c r="O108" s="662">
        <f t="shared" si="122"/>
        <v>1992.2</v>
      </c>
      <c r="P108" s="662">
        <f t="shared" si="122"/>
        <v>41805.99</v>
      </c>
      <c r="Q108" s="662">
        <f t="shared" si="122"/>
        <v>0</v>
      </c>
      <c r="R108" s="888">
        <f t="shared" si="122"/>
        <v>0</v>
      </c>
      <c r="S108" s="688">
        <f t="shared" si="84"/>
        <v>785278.93999999983</v>
      </c>
      <c r="T108" s="662">
        <f t="shared" ref="T108:AD108" si="123">SUM(T104:T107)</f>
        <v>318229.03999999992</v>
      </c>
      <c r="U108" s="662">
        <f t="shared" si="123"/>
        <v>30825.82</v>
      </c>
      <c r="V108" s="662">
        <f t="shared" si="123"/>
        <v>315336.95</v>
      </c>
      <c r="W108" s="662">
        <f t="shared" si="123"/>
        <v>40294.71</v>
      </c>
      <c r="X108" s="662">
        <f t="shared" si="123"/>
        <v>352.64</v>
      </c>
      <c r="Y108" s="662">
        <f t="shared" si="123"/>
        <v>35301.32</v>
      </c>
      <c r="Z108" s="662">
        <f t="shared" si="123"/>
        <v>0</v>
      </c>
      <c r="AA108" s="662">
        <f t="shared" si="123"/>
        <v>1919.62</v>
      </c>
      <c r="AB108" s="662">
        <f>SUM(AB104:AB107)</f>
        <v>43018.84</v>
      </c>
      <c r="AC108" s="662">
        <f t="shared" si="123"/>
        <v>0</v>
      </c>
      <c r="AD108" s="888">
        <f t="shared" si="123"/>
        <v>0</v>
      </c>
      <c r="AE108" s="688">
        <f t="shared" si="86"/>
        <v>675402.13999999978</v>
      </c>
      <c r="AF108" s="662">
        <f t="shared" ref="AF108:AP108" si="124">SUM(AF104:AF107)</f>
        <v>283272.57999999996</v>
      </c>
      <c r="AG108" s="662">
        <f t="shared" si="124"/>
        <v>27648.730000000003</v>
      </c>
      <c r="AH108" s="662">
        <f t="shared" si="124"/>
        <v>261522.98</v>
      </c>
      <c r="AI108" s="662">
        <f t="shared" si="124"/>
        <v>31655.200000000001</v>
      </c>
      <c r="AJ108" s="662">
        <f t="shared" si="124"/>
        <v>410.36</v>
      </c>
      <c r="AK108" s="662">
        <f t="shared" si="124"/>
        <v>32134.1</v>
      </c>
      <c r="AL108" s="662">
        <f t="shared" si="124"/>
        <v>0</v>
      </c>
      <c r="AM108" s="662">
        <f t="shared" si="124"/>
        <v>1387.6999999999998</v>
      </c>
      <c r="AN108" s="662">
        <f>SUM(AN104:AN107)</f>
        <v>37370.49</v>
      </c>
      <c r="AO108" s="662">
        <f t="shared" si="124"/>
        <v>0</v>
      </c>
      <c r="AP108" s="888">
        <f t="shared" si="124"/>
        <v>0</v>
      </c>
      <c r="AQ108" s="688">
        <f t="shared" si="88"/>
        <v>656030.82999999996</v>
      </c>
      <c r="AR108" s="662">
        <f t="shared" ref="AR108:BC108" si="125">SUM(AR104:AR107)</f>
        <v>280291.02</v>
      </c>
      <c r="AS108" s="662">
        <f t="shared" si="125"/>
        <v>25871.989999999998</v>
      </c>
      <c r="AT108" s="662">
        <f t="shared" si="125"/>
        <v>247603.38</v>
      </c>
      <c r="AU108" s="662">
        <f t="shared" si="125"/>
        <v>30408.629999999997</v>
      </c>
      <c r="AV108" s="662">
        <f t="shared" si="125"/>
        <v>242.88</v>
      </c>
      <c r="AW108" s="662">
        <f t="shared" si="125"/>
        <v>32214.240000000002</v>
      </c>
      <c r="AX108" s="662">
        <f t="shared" si="125"/>
        <v>0</v>
      </c>
      <c r="AY108" s="662">
        <f t="shared" si="125"/>
        <v>2041.33</v>
      </c>
      <c r="AZ108" s="662">
        <f>SUM(AZ104:AZ107)</f>
        <v>37357.359999999993</v>
      </c>
      <c r="BA108" s="662">
        <f t="shared" si="125"/>
        <v>0</v>
      </c>
      <c r="BB108" s="888">
        <f t="shared" si="125"/>
        <v>0</v>
      </c>
      <c r="BC108" s="663">
        <f t="shared" si="125"/>
        <v>2116711.9100000011</v>
      </c>
      <c r="BD108" s="654">
        <f t="shared" si="90"/>
        <v>5001573.6500000013</v>
      </c>
      <c r="BE108" s="664">
        <f t="shared" si="91"/>
        <v>1195105.8599999999</v>
      </c>
      <c r="BF108" s="664">
        <f t="shared" si="92"/>
        <v>118531.20999999999</v>
      </c>
      <c r="BG108" s="664">
        <f t="shared" si="93"/>
        <v>1131980.8700000001</v>
      </c>
      <c r="BH108" s="664">
        <f t="shared" si="94"/>
        <v>136590.28999999998</v>
      </c>
      <c r="BI108" s="664">
        <f t="shared" si="95"/>
        <v>1284.1500000000001</v>
      </c>
      <c r="BJ108" s="664">
        <f t="shared" si="96"/>
        <v>134475.82999999999</v>
      </c>
      <c r="BK108" s="664">
        <f t="shared" si="97"/>
        <v>0</v>
      </c>
      <c r="BL108" s="664">
        <f t="shared" si="98"/>
        <v>7340.8499999999995</v>
      </c>
      <c r="BM108" s="664">
        <f t="shared" si="99"/>
        <v>159552.67999999996</v>
      </c>
      <c r="BN108" s="664">
        <f t="shared" si="100"/>
        <v>0</v>
      </c>
      <c r="BO108" s="665">
        <f t="shared" si="101"/>
        <v>0</v>
      </c>
    </row>
    <row r="109" spans="1:67" x14ac:dyDescent="0.25">
      <c r="A109" s="1555" t="s">
        <v>1109</v>
      </c>
      <c r="B109" s="513" t="s">
        <v>1110</v>
      </c>
      <c r="C109" s="523" t="s">
        <v>841</v>
      </c>
      <c r="D109" s="652">
        <v>253</v>
      </c>
      <c r="E109" s="652">
        <v>0</v>
      </c>
      <c r="F109" s="970">
        <v>0</v>
      </c>
      <c r="G109" s="654">
        <f t="shared" si="82"/>
        <v>56041.24</v>
      </c>
      <c r="H109" s="253">
        <v>18149.830000000002</v>
      </c>
      <c r="I109" s="253">
        <v>2375.11</v>
      </c>
      <c r="J109" s="253">
        <v>27859.23</v>
      </c>
      <c r="K109" s="253">
        <v>599.38</v>
      </c>
      <c r="L109" s="253">
        <v>0</v>
      </c>
      <c r="M109" s="253">
        <v>696.31999999999994</v>
      </c>
      <c r="N109" s="253">
        <v>0</v>
      </c>
      <c r="O109" s="253">
        <v>0</v>
      </c>
      <c r="P109" s="253">
        <v>6361.3700000000008</v>
      </c>
      <c r="Q109" s="253">
        <v>0</v>
      </c>
      <c r="R109" s="525">
        <v>0</v>
      </c>
      <c r="S109" s="654">
        <f t="shared" si="84"/>
        <v>50469.579999999994</v>
      </c>
      <c r="T109" s="253">
        <v>12051.689999999999</v>
      </c>
      <c r="U109" s="253">
        <v>2720.46</v>
      </c>
      <c r="V109" s="253">
        <v>23866.3</v>
      </c>
      <c r="W109" s="253">
        <v>1220.03</v>
      </c>
      <c r="X109" s="253">
        <v>0</v>
      </c>
      <c r="Y109" s="253">
        <v>2174.0700000000002</v>
      </c>
      <c r="Z109" s="253">
        <v>0</v>
      </c>
      <c r="AA109" s="253">
        <v>0</v>
      </c>
      <c r="AB109" s="253">
        <v>8437.0300000000007</v>
      </c>
      <c r="AC109" s="253">
        <v>0</v>
      </c>
      <c r="AD109" s="525">
        <v>0</v>
      </c>
      <c r="AE109" s="654">
        <f t="shared" si="86"/>
        <v>56778.320000000007</v>
      </c>
      <c r="AF109" s="253">
        <v>18316.28</v>
      </c>
      <c r="AG109" s="253">
        <v>780.21999999999991</v>
      </c>
      <c r="AH109" s="253">
        <v>23551.99</v>
      </c>
      <c r="AI109" s="253">
        <v>738.23</v>
      </c>
      <c r="AJ109" s="253">
        <v>0</v>
      </c>
      <c r="AK109" s="253">
        <v>2040.9099999999999</v>
      </c>
      <c r="AL109" s="253">
        <v>0</v>
      </c>
      <c r="AM109" s="253">
        <v>0</v>
      </c>
      <c r="AN109" s="253">
        <v>11350.689999999999</v>
      </c>
      <c r="AO109" s="253">
        <v>0</v>
      </c>
      <c r="AP109" s="525">
        <v>0</v>
      </c>
      <c r="AQ109" s="654">
        <f t="shared" si="88"/>
        <v>33439.339999999997</v>
      </c>
      <c r="AR109" s="253">
        <v>15244.24</v>
      </c>
      <c r="AS109" s="253">
        <v>121.77000000000001</v>
      </c>
      <c r="AT109" s="253">
        <v>10210.51</v>
      </c>
      <c r="AU109" s="253">
        <v>4981.12</v>
      </c>
      <c r="AV109" s="253">
        <v>0</v>
      </c>
      <c r="AW109" s="253">
        <v>709.44</v>
      </c>
      <c r="AX109" s="253">
        <v>0</v>
      </c>
      <c r="AY109" s="253">
        <v>0</v>
      </c>
      <c r="AZ109" s="253">
        <v>2172.2599999999998</v>
      </c>
      <c r="BA109" s="253">
        <v>0</v>
      </c>
      <c r="BB109" s="525">
        <v>0</v>
      </c>
      <c r="BC109" s="892">
        <v>140687.24000000002</v>
      </c>
      <c r="BD109" s="689">
        <f t="shared" si="90"/>
        <v>337415.72000000003</v>
      </c>
      <c r="BE109" s="655">
        <f t="shared" si="91"/>
        <v>63762.04</v>
      </c>
      <c r="BF109" s="655">
        <f t="shared" si="92"/>
        <v>5997.56</v>
      </c>
      <c r="BG109" s="655">
        <f t="shared" si="93"/>
        <v>85488.03</v>
      </c>
      <c r="BH109" s="655">
        <f t="shared" si="94"/>
        <v>7538.76</v>
      </c>
      <c r="BI109" s="655">
        <f t="shared" si="95"/>
        <v>0</v>
      </c>
      <c r="BJ109" s="655">
        <f t="shared" si="96"/>
        <v>5620.74</v>
      </c>
      <c r="BK109" s="655">
        <f t="shared" si="97"/>
        <v>0</v>
      </c>
      <c r="BL109" s="655">
        <f t="shared" si="98"/>
        <v>0</v>
      </c>
      <c r="BM109" s="655">
        <f t="shared" si="99"/>
        <v>28321.35</v>
      </c>
      <c r="BN109" s="655">
        <f t="shared" si="100"/>
        <v>0</v>
      </c>
      <c r="BO109" s="656">
        <f t="shared" si="101"/>
        <v>0</v>
      </c>
    </row>
    <row r="110" spans="1:67" x14ac:dyDescent="0.25">
      <c r="A110" s="1555"/>
      <c r="B110" s="513" t="s">
        <v>1111</v>
      </c>
      <c r="C110" s="523" t="s">
        <v>842</v>
      </c>
      <c r="D110" s="652">
        <v>0</v>
      </c>
      <c r="E110" s="652">
        <v>0</v>
      </c>
      <c r="F110" s="970"/>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 t="shared" ref="AQ110:AQ141" si="129">SUM(AR110:BB110)</f>
        <v>0</v>
      </c>
      <c r="AR110" s="253">
        <v>0</v>
      </c>
      <c r="AS110" s="253">
        <v>0</v>
      </c>
      <c r="AT110" s="253">
        <v>0</v>
      </c>
      <c r="AU110" s="253">
        <v>0</v>
      </c>
      <c r="AV110" s="253">
        <v>0</v>
      </c>
      <c r="AW110" s="253">
        <v>0</v>
      </c>
      <c r="AX110" s="253">
        <v>0</v>
      </c>
      <c r="AY110" s="253">
        <v>0</v>
      </c>
      <c r="AZ110" s="253">
        <v>0</v>
      </c>
      <c r="BA110" s="253">
        <v>0</v>
      </c>
      <c r="BB110" s="525">
        <v>0</v>
      </c>
      <c r="BC110" s="892">
        <v>0</v>
      </c>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555"/>
      <c r="B111" s="513" t="s">
        <v>1112</v>
      </c>
      <c r="C111" s="523" t="s">
        <v>843</v>
      </c>
      <c r="D111" s="652">
        <v>0</v>
      </c>
      <c r="E111" s="652">
        <v>0</v>
      </c>
      <c r="F111" s="970"/>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 t="shared" si="129"/>
        <v>0</v>
      </c>
      <c r="AR111" s="253">
        <v>0</v>
      </c>
      <c r="AS111" s="253">
        <v>0</v>
      </c>
      <c r="AT111" s="253">
        <v>0</v>
      </c>
      <c r="AU111" s="253">
        <v>0</v>
      </c>
      <c r="AV111" s="253">
        <v>0</v>
      </c>
      <c r="AW111" s="253">
        <v>0</v>
      </c>
      <c r="AX111" s="253">
        <v>0</v>
      </c>
      <c r="AY111" s="253">
        <v>0</v>
      </c>
      <c r="AZ111" s="253">
        <v>0</v>
      </c>
      <c r="BA111" s="253">
        <v>0</v>
      </c>
      <c r="BB111" s="525">
        <v>0</v>
      </c>
      <c r="BC111" s="892">
        <v>0</v>
      </c>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555"/>
      <c r="B112" s="513" t="s">
        <v>1113</v>
      </c>
      <c r="C112" s="523" t="s">
        <v>844</v>
      </c>
      <c r="D112" s="652">
        <v>0</v>
      </c>
      <c r="E112" s="652">
        <v>0</v>
      </c>
      <c r="F112" s="970"/>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 t="shared" si="129"/>
        <v>0</v>
      </c>
      <c r="AR112" s="253">
        <v>0</v>
      </c>
      <c r="AS112" s="253">
        <v>0</v>
      </c>
      <c r="AT112" s="253">
        <v>0</v>
      </c>
      <c r="AU112" s="253">
        <v>0</v>
      </c>
      <c r="AV112" s="253">
        <v>0</v>
      </c>
      <c r="AW112" s="253">
        <v>0</v>
      </c>
      <c r="AX112" s="253">
        <v>0</v>
      </c>
      <c r="AY112" s="253">
        <v>0</v>
      </c>
      <c r="AZ112" s="253">
        <v>0</v>
      </c>
      <c r="BA112" s="253">
        <v>0</v>
      </c>
      <c r="BB112" s="525">
        <v>0</v>
      </c>
      <c r="BC112" s="892">
        <v>0</v>
      </c>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572"/>
      <c r="B113" s="659" t="s">
        <v>1114</v>
      </c>
      <c r="C113" s="660" t="s">
        <v>36</v>
      </c>
      <c r="D113" s="661">
        <f>SUM(D109:D112)</f>
        <v>253</v>
      </c>
      <c r="E113" s="661">
        <f>SUM(E109:E112)</f>
        <v>0</v>
      </c>
      <c r="F113" s="971">
        <f t="shared" si="1"/>
        <v>0</v>
      </c>
      <c r="G113" s="688">
        <f t="shared" si="126"/>
        <v>56041.24</v>
      </c>
      <c r="H113" s="662">
        <f>SUM(H109:H112)</f>
        <v>18149.830000000002</v>
      </c>
      <c r="I113" s="662">
        <f t="shared" ref="I113:R113" si="142">SUM(I109:I112)</f>
        <v>2375.11</v>
      </c>
      <c r="J113" s="662">
        <f t="shared" si="142"/>
        <v>27859.23</v>
      </c>
      <c r="K113" s="662">
        <f t="shared" si="142"/>
        <v>599.38</v>
      </c>
      <c r="L113" s="662">
        <f t="shared" si="142"/>
        <v>0</v>
      </c>
      <c r="M113" s="662">
        <f t="shared" si="142"/>
        <v>696.31999999999994</v>
      </c>
      <c r="N113" s="662">
        <f t="shared" si="142"/>
        <v>0</v>
      </c>
      <c r="O113" s="662">
        <f t="shared" si="142"/>
        <v>0</v>
      </c>
      <c r="P113" s="662">
        <f t="shared" si="142"/>
        <v>6361.3700000000008</v>
      </c>
      <c r="Q113" s="662">
        <f t="shared" si="142"/>
        <v>0</v>
      </c>
      <c r="R113" s="888">
        <f t="shared" si="142"/>
        <v>0</v>
      </c>
      <c r="S113" s="688">
        <f t="shared" si="127"/>
        <v>50469.579999999994</v>
      </c>
      <c r="T113" s="662">
        <f t="shared" ref="T113:AD113" si="143">SUM(T109:T112)</f>
        <v>12051.689999999999</v>
      </c>
      <c r="U113" s="662">
        <f t="shared" si="143"/>
        <v>2720.46</v>
      </c>
      <c r="V113" s="662">
        <f t="shared" si="143"/>
        <v>23866.3</v>
      </c>
      <c r="W113" s="662">
        <f t="shared" si="143"/>
        <v>1220.03</v>
      </c>
      <c r="X113" s="662">
        <f t="shared" si="143"/>
        <v>0</v>
      </c>
      <c r="Y113" s="662">
        <f t="shared" si="143"/>
        <v>2174.0700000000002</v>
      </c>
      <c r="Z113" s="662">
        <f t="shared" si="143"/>
        <v>0</v>
      </c>
      <c r="AA113" s="662">
        <f t="shared" si="143"/>
        <v>0</v>
      </c>
      <c r="AB113" s="662">
        <f>SUM(AB109:AB112)</f>
        <v>8437.0300000000007</v>
      </c>
      <c r="AC113" s="662">
        <f t="shared" si="143"/>
        <v>0</v>
      </c>
      <c r="AD113" s="888">
        <f t="shared" si="143"/>
        <v>0</v>
      </c>
      <c r="AE113" s="688">
        <f t="shared" si="128"/>
        <v>56778.320000000007</v>
      </c>
      <c r="AF113" s="662">
        <f t="shared" ref="AF113:AP113" si="144">SUM(AF109:AF112)</f>
        <v>18316.28</v>
      </c>
      <c r="AG113" s="662">
        <f t="shared" si="144"/>
        <v>780.21999999999991</v>
      </c>
      <c r="AH113" s="662">
        <f t="shared" si="144"/>
        <v>23551.99</v>
      </c>
      <c r="AI113" s="662">
        <f t="shared" si="144"/>
        <v>738.23</v>
      </c>
      <c r="AJ113" s="662">
        <f t="shared" si="144"/>
        <v>0</v>
      </c>
      <c r="AK113" s="662">
        <f t="shared" si="144"/>
        <v>2040.9099999999999</v>
      </c>
      <c r="AL113" s="662">
        <f t="shared" si="144"/>
        <v>0</v>
      </c>
      <c r="AM113" s="662">
        <f t="shared" si="144"/>
        <v>0</v>
      </c>
      <c r="AN113" s="662">
        <f>SUM(AN109:AN112)</f>
        <v>11350.689999999999</v>
      </c>
      <c r="AO113" s="662">
        <f t="shared" si="144"/>
        <v>0</v>
      </c>
      <c r="AP113" s="888">
        <f t="shared" si="144"/>
        <v>0</v>
      </c>
      <c r="AQ113" s="688">
        <f t="shared" si="129"/>
        <v>33439.339999999997</v>
      </c>
      <c r="AR113" s="662">
        <f t="shared" ref="AR113:BC113" si="145">SUM(AR109:AR112)</f>
        <v>15244.24</v>
      </c>
      <c r="AS113" s="662">
        <f t="shared" si="145"/>
        <v>121.77000000000001</v>
      </c>
      <c r="AT113" s="662">
        <f t="shared" si="145"/>
        <v>10210.51</v>
      </c>
      <c r="AU113" s="662">
        <f t="shared" si="145"/>
        <v>4981.12</v>
      </c>
      <c r="AV113" s="662">
        <f t="shared" si="145"/>
        <v>0</v>
      </c>
      <c r="AW113" s="662">
        <f t="shared" si="145"/>
        <v>709.44</v>
      </c>
      <c r="AX113" s="662">
        <f t="shared" si="145"/>
        <v>0</v>
      </c>
      <c r="AY113" s="662">
        <f t="shared" si="145"/>
        <v>0</v>
      </c>
      <c r="AZ113" s="662">
        <f>SUM(AZ109:AZ112)</f>
        <v>2172.2599999999998</v>
      </c>
      <c r="BA113" s="662">
        <f t="shared" si="145"/>
        <v>0</v>
      </c>
      <c r="BB113" s="888">
        <f t="shared" si="145"/>
        <v>0</v>
      </c>
      <c r="BC113" s="663">
        <f t="shared" si="145"/>
        <v>140687.24000000002</v>
      </c>
      <c r="BD113" s="654">
        <f t="shared" si="130"/>
        <v>337415.72000000003</v>
      </c>
      <c r="BE113" s="664">
        <f t="shared" si="131"/>
        <v>63762.04</v>
      </c>
      <c r="BF113" s="664">
        <f t="shared" si="132"/>
        <v>5997.56</v>
      </c>
      <c r="BG113" s="664">
        <f t="shared" si="133"/>
        <v>85488.03</v>
      </c>
      <c r="BH113" s="664">
        <f t="shared" si="134"/>
        <v>7538.76</v>
      </c>
      <c r="BI113" s="664">
        <f t="shared" si="135"/>
        <v>0</v>
      </c>
      <c r="BJ113" s="664">
        <f t="shared" si="136"/>
        <v>5620.74</v>
      </c>
      <c r="BK113" s="664">
        <f t="shared" si="137"/>
        <v>0</v>
      </c>
      <c r="BL113" s="664">
        <f t="shared" si="138"/>
        <v>0</v>
      </c>
      <c r="BM113" s="664">
        <f t="shared" si="139"/>
        <v>28321.35</v>
      </c>
      <c r="BN113" s="664">
        <f t="shared" si="140"/>
        <v>0</v>
      </c>
      <c r="BO113" s="665">
        <f t="shared" si="141"/>
        <v>0</v>
      </c>
    </row>
    <row r="114" spans="1:67" x14ac:dyDescent="0.25">
      <c r="A114" s="1555" t="s">
        <v>1115</v>
      </c>
      <c r="B114" s="513" t="s">
        <v>1116</v>
      </c>
      <c r="C114" s="523" t="s">
        <v>841</v>
      </c>
      <c r="D114" s="652">
        <v>199</v>
      </c>
      <c r="E114" s="652">
        <v>0</v>
      </c>
      <c r="F114" s="970">
        <v>0</v>
      </c>
      <c r="G114" s="654">
        <f t="shared" si="126"/>
        <v>117411.04999999999</v>
      </c>
      <c r="H114" s="253">
        <v>50980.67</v>
      </c>
      <c r="I114" s="253">
        <v>3265.6699999999996</v>
      </c>
      <c r="J114" s="253">
        <v>50483.21</v>
      </c>
      <c r="K114" s="253">
        <v>5590.66</v>
      </c>
      <c r="L114" s="253">
        <v>165.93</v>
      </c>
      <c r="M114" s="253">
        <v>3537.8200000000006</v>
      </c>
      <c r="N114" s="253">
        <v>0</v>
      </c>
      <c r="O114" s="253">
        <v>603.65000000000009</v>
      </c>
      <c r="P114" s="253">
        <v>2783.44</v>
      </c>
      <c r="Q114" s="253">
        <v>0</v>
      </c>
      <c r="R114" s="525">
        <v>0</v>
      </c>
      <c r="S114" s="654">
        <f t="shared" si="127"/>
        <v>119456.61000000002</v>
      </c>
      <c r="T114" s="253">
        <v>45222.87</v>
      </c>
      <c r="U114" s="253">
        <v>3921.83</v>
      </c>
      <c r="V114" s="253">
        <v>56711.400000000009</v>
      </c>
      <c r="W114" s="253">
        <v>5947.3899999999994</v>
      </c>
      <c r="X114" s="253">
        <v>31.26</v>
      </c>
      <c r="Y114" s="253">
        <v>3051.2100000000005</v>
      </c>
      <c r="Z114" s="253">
        <v>0</v>
      </c>
      <c r="AA114" s="253">
        <v>495.08</v>
      </c>
      <c r="AB114" s="253">
        <v>4075.5699999999997</v>
      </c>
      <c r="AC114" s="253">
        <v>0</v>
      </c>
      <c r="AD114" s="525">
        <v>0</v>
      </c>
      <c r="AE114" s="654">
        <f t="shared" si="128"/>
        <v>113313.55</v>
      </c>
      <c r="AF114" s="253">
        <v>41155.209999999992</v>
      </c>
      <c r="AG114" s="253">
        <v>3123.54</v>
      </c>
      <c r="AH114" s="253">
        <v>56237.860000000008</v>
      </c>
      <c r="AI114" s="253">
        <v>6681</v>
      </c>
      <c r="AJ114" s="253">
        <v>0</v>
      </c>
      <c r="AK114" s="253">
        <v>2175.84</v>
      </c>
      <c r="AL114" s="253">
        <v>0</v>
      </c>
      <c r="AM114" s="253">
        <v>556.13</v>
      </c>
      <c r="AN114" s="253">
        <v>3383.9700000000003</v>
      </c>
      <c r="AO114" s="253">
        <v>0</v>
      </c>
      <c r="AP114" s="525">
        <v>0</v>
      </c>
      <c r="AQ114" s="654">
        <f t="shared" si="129"/>
        <v>119495.08</v>
      </c>
      <c r="AR114" s="253">
        <v>48309.06</v>
      </c>
      <c r="AS114" s="253">
        <v>3305.0200000000004</v>
      </c>
      <c r="AT114" s="253">
        <v>56509.039999999994</v>
      </c>
      <c r="AU114" s="253">
        <v>6082.0999999999995</v>
      </c>
      <c r="AV114" s="253">
        <v>144.57</v>
      </c>
      <c r="AW114" s="253">
        <v>1749.29</v>
      </c>
      <c r="AX114" s="253">
        <v>0</v>
      </c>
      <c r="AY114" s="253">
        <v>337.75</v>
      </c>
      <c r="AZ114" s="253">
        <v>3058.25</v>
      </c>
      <c r="BA114" s="253">
        <v>0</v>
      </c>
      <c r="BB114" s="525">
        <v>0</v>
      </c>
      <c r="BC114" s="892">
        <v>352265.24</v>
      </c>
      <c r="BD114" s="689">
        <f t="shared" si="130"/>
        <v>821941.53</v>
      </c>
      <c r="BE114" s="655">
        <f t="shared" si="131"/>
        <v>185667.81</v>
      </c>
      <c r="BF114" s="655">
        <f t="shared" si="132"/>
        <v>13616.060000000001</v>
      </c>
      <c r="BG114" s="655">
        <f t="shared" si="133"/>
        <v>219941.51</v>
      </c>
      <c r="BH114" s="655">
        <f t="shared" si="134"/>
        <v>24301.149999999998</v>
      </c>
      <c r="BI114" s="655">
        <f t="shared" si="135"/>
        <v>341.76</v>
      </c>
      <c r="BJ114" s="655">
        <f t="shared" si="136"/>
        <v>10514.16</v>
      </c>
      <c r="BK114" s="655">
        <f t="shared" si="137"/>
        <v>0</v>
      </c>
      <c r="BL114" s="655">
        <f t="shared" si="138"/>
        <v>1992.6100000000001</v>
      </c>
      <c r="BM114" s="655">
        <f t="shared" si="139"/>
        <v>13301.23</v>
      </c>
      <c r="BN114" s="655">
        <f t="shared" si="140"/>
        <v>0</v>
      </c>
      <c r="BO114" s="656">
        <f t="shared" si="141"/>
        <v>0</v>
      </c>
    </row>
    <row r="115" spans="1:67" x14ac:dyDescent="0.25">
      <c r="A115" s="1555"/>
      <c r="B115" s="513" t="s">
        <v>1117</v>
      </c>
      <c r="C115" s="523" t="s">
        <v>842</v>
      </c>
      <c r="D115" s="652">
        <v>0</v>
      </c>
      <c r="E115" s="652">
        <v>0</v>
      </c>
      <c r="F115" s="970"/>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 t="shared" si="129"/>
        <v>0</v>
      </c>
      <c r="AR115" s="253">
        <v>0</v>
      </c>
      <c r="AS115" s="253">
        <v>0</v>
      </c>
      <c r="AT115" s="253">
        <v>0</v>
      </c>
      <c r="AU115" s="253">
        <v>0</v>
      </c>
      <c r="AV115" s="253">
        <v>0</v>
      </c>
      <c r="AW115" s="253">
        <v>0</v>
      </c>
      <c r="AX115" s="253">
        <v>0</v>
      </c>
      <c r="AY115" s="253">
        <v>0</v>
      </c>
      <c r="AZ115" s="253">
        <v>0</v>
      </c>
      <c r="BA115" s="253">
        <v>0</v>
      </c>
      <c r="BB115" s="525">
        <v>0</v>
      </c>
      <c r="BC115" s="892">
        <v>0</v>
      </c>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555"/>
      <c r="B116" s="513" t="s">
        <v>1118</v>
      </c>
      <c r="C116" s="523" t="s">
        <v>843</v>
      </c>
      <c r="D116" s="652">
        <v>0</v>
      </c>
      <c r="E116" s="652">
        <v>0</v>
      </c>
      <c r="F116" s="970"/>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 t="shared" si="129"/>
        <v>0</v>
      </c>
      <c r="AR116" s="253">
        <v>0</v>
      </c>
      <c r="AS116" s="253">
        <v>0</v>
      </c>
      <c r="AT116" s="253">
        <v>0</v>
      </c>
      <c r="AU116" s="253">
        <v>0</v>
      </c>
      <c r="AV116" s="253">
        <v>0</v>
      </c>
      <c r="AW116" s="253">
        <v>0</v>
      </c>
      <c r="AX116" s="253">
        <v>0</v>
      </c>
      <c r="AY116" s="253">
        <v>0</v>
      </c>
      <c r="AZ116" s="253">
        <v>0</v>
      </c>
      <c r="BA116" s="253">
        <v>0</v>
      </c>
      <c r="BB116" s="525">
        <v>0</v>
      </c>
      <c r="BC116" s="892">
        <v>0</v>
      </c>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555"/>
      <c r="B117" s="513" t="s">
        <v>1119</v>
      </c>
      <c r="C117" s="523" t="s">
        <v>844</v>
      </c>
      <c r="D117" s="652">
        <v>0</v>
      </c>
      <c r="E117" s="652">
        <v>0</v>
      </c>
      <c r="F117" s="970"/>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 t="shared" si="129"/>
        <v>0</v>
      </c>
      <c r="AR117" s="253">
        <v>0</v>
      </c>
      <c r="AS117" s="253">
        <v>0</v>
      </c>
      <c r="AT117" s="253">
        <v>0</v>
      </c>
      <c r="AU117" s="253">
        <v>0</v>
      </c>
      <c r="AV117" s="253">
        <v>0</v>
      </c>
      <c r="AW117" s="253">
        <v>0</v>
      </c>
      <c r="AX117" s="253">
        <v>0</v>
      </c>
      <c r="AY117" s="253">
        <v>0</v>
      </c>
      <c r="AZ117" s="253">
        <v>0</v>
      </c>
      <c r="BA117" s="253">
        <v>0</v>
      </c>
      <c r="BB117" s="525">
        <v>0</v>
      </c>
      <c r="BC117" s="892">
        <v>0</v>
      </c>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572"/>
      <c r="B118" s="659" t="s">
        <v>1120</v>
      </c>
      <c r="C118" s="660" t="s">
        <v>36</v>
      </c>
      <c r="D118" s="661">
        <f>SUM(D114:D117)</f>
        <v>199</v>
      </c>
      <c r="E118" s="661">
        <f>SUM(E114:E117)</f>
        <v>0</v>
      </c>
      <c r="F118" s="971">
        <f t="shared" si="1"/>
        <v>0</v>
      </c>
      <c r="G118" s="688">
        <f t="shared" si="126"/>
        <v>117411.04999999999</v>
      </c>
      <c r="H118" s="662">
        <f>SUM(H114:H117)</f>
        <v>50980.67</v>
      </c>
      <c r="I118" s="662">
        <f t="shared" ref="I118:R118" si="146">SUM(I114:I117)</f>
        <v>3265.6699999999996</v>
      </c>
      <c r="J118" s="662">
        <f t="shared" si="146"/>
        <v>50483.21</v>
      </c>
      <c r="K118" s="662">
        <f t="shared" si="146"/>
        <v>5590.66</v>
      </c>
      <c r="L118" s="662">
        <f t="shared" si="146"/>
        <v>165.93</v>
      </c>
      <c r="M118" s="662">
        <f t="shared" si="146"/>
        <v>3537.8200000000006</v>
      </c>
      <c r="N118" s="662">
        <f t="shared" si="146"/>
        <v>0</v>
      </c>
      <c r="O118" s="662">
        <f t="shared" si="146"/>
        <v>603.65000000000009</v>
      </c>
      <c r="P118" s="662">
        <f t="shared" si="146"/>
        <v>2783.44</v>
      </c>
      <c r="Q118" s="662">
        <f t="shared" si="146"/>
        <v>0</v>
      </c>
      <c r="R118" s="888">
        <f t="shared" si="146"/>
        <v>0</v>
      </c>
      <c r="S118" s="688">
        <f t="shared" si="127"/>
        <v>119456.61000000002</v>
      </c>
      <c r="T118" s="662">
        <f t="shared" ref="T118:AD118" si="147">SUM(T114:T117)</f>
        <v>45222.87</v>
      </c>
      <c r="U118" s="662">
        <f t="shared" si="147"/>
        <v>3921.83</v>
      </c>
      <c r="V118" s="662">
        <f t="shared" si="147"/>
        <v>56711.400000000009</v>
      </c>
      <c r="W118" s="662">
        <f t="shared" si="147"/>
        <v>5947.3899999999994</v>
      </c>
      <c r="X118" s="662">
        <f t="shared" si="147"/>
        <v>31.26</v>
      </c>
      <c r="Y118" s="662">
        <f t="shared" si="147"/>
        <v>3051.2100000000005</v>
      </c>
      <c r="Z118" s="662">
        <f t="shared" si="147"/>
        <v>0</v>
      </c>
      <c r="AA118" s="662">
        <f t="shared" si="147"/>
        <v>495.08</v>
      </c>
      <c r="AB118" s="662">
        <f>SUM(AB114:AB117)</f>
        <v>4075.5699999999997</v>
      </c>
      <c r="AC118" s="662">
        <f t="shared" si="147"/>
        <v>0</v>
      </c>
      <c r="AD118" s="888">
        <f t="shared" si="147"/>
        <v>0</v>
      </c>
      <c r="AE118" s="688">
        <f t="shared" si="128"/>
        <v>113313.55</v>
      </c>
      <c r="AF118" s="662">
        <f t="shared" ref="AF118:AP118" si="148">SUM(AF114:AF117)</f>
        <v>41155.209999999992</v>
      </c>
      <c r="AG118" s="662">
        <f t="shared" si="148"/>
        <v>3123.54</v>
      </c>
      <c r="AH118" s="662">
        <f t="shared" si="148"/>
        <v>56237.860000000008</v>
      </c>
      <c r="AI118" s="662">
        <f t="shared" si="148"/>
        <v>6681</v>
      </c>
      <c r="AJ118" s="662">
        <f t="shared" si="148"/>
        <v>0</v>
      </c>
      <c r="AK118" s="662">
        <f t="shared" si="148"/>
        <v>2175.84</v>
      </c>
      <c r="AL118" s="662">
        <f t="shared" si="148"/>
        <v>0</v>
      </c>
      <c r="AM118" s="662">
        <f t="shared" si="148"/>
        <v>556.13</v>
      </c>
      <c r="AN118" s="662">
        <f>SUM(AN114:AN117)</f>
        <v>3383.9700000000003</v>
      </c>
      <c r="AO118" s="662">
        <f t="shared" si="148"/>
        <v>0</v>
      </c>
      <c r="AP118" s="888">
        <f t="shared" si="148"/>
        <v>0</v>
      </c>
      <c r="AQ118" s="688">
        <f t="shared" si="129"/>
        <v>119495.08</v>
      </c>
      <c r="AR118" s="662">
        <f t="shared" ref="AR118:BC118" si="149">SUM(AR114:AR117)</f>
        <v>48309.06</v>
      </c>
      <c r="AS118" s="662">
        <f t="shared" si="149"/>
        <v>3305.0200000000004</v>
      </c>
      <c r="AT118" s="662">
        <f t="shared" si="149"/>
        <v>56509.039999999994</v>
      </c>
      <c r="AU118" s="662">
        <f t="shared" si="149"/>
        <v>6082.0999999999995</v>
      </c>
      <c r="AV118" s="662">
        <f t="shared" si="149"/>
        <v>144.57</v>
      </c>
      <c r="AW118" s="662">
        <f t="shared" si="149"/>
        <v>1749.29</v>
      </c>
      <c r="AX118" s="662">
        <f t="shared" si="149"/>
        <v>0</v>
      </c>
      <c r="AY118" s="662">
        <f t="shared" si="149"/>
        <v>337.75</v>
      </c>
      <c r="AZ118" s="662">
        <f>SUM(AZ114:AZ117)</f>
        <v>3058.25</v>
      </c>
      <c r="BA118" s="662">
        <f t="shared" si="149"/>
        <v>0</v>
      </c>
      <c r="BB118" s="888">
        <f t="shared" si="149"/>
        <v>0</v>
      </c>
      <c r="BC118" s="663">
        <f t="shared" si="149"/>
        <v>352265.24</v>
      </c>
      <c r="BD118" s="654">
        <f t="shared" si="130"/>
        <v>821941.53</v>
      </c>
      <c r="BE118" s="664">
        <f t="shared" si="131"/>
        <v>185667.81</v>
      </c>
      <c r="BF118" s="664">
        <f t="shared" si="132"/>
        <v>13616.060000000001</v>
      </c>
      <c r="BG118" s="664">
        <f t="shared" si="133"/>
        <v>219941.51</v>
      </c>
      <c r="BH118" s="664">
        <f t="shared" si="134"/>
        <v>24301.149999999998</v>
      </c>
      <c r="BI118" s="664">
        <f t="shared" si="135"/>
        <v>341.76</v>
      </c>
      <c r="BJ118" s="664">
        <f t="shared" si="136"/>
        <v>10514.16</v>
      </c>
      <c r="BK118" s="664">
        <f t="shared" si="137"/>
        <v>0</v>
      </c>
      <c r="BL118" s="664">
        <f t="shared" si="138"/>
        <v>1992.6100000000001</v>
      </c>
      <c r="BM118" s="664">
        <f t="shared" si="139"/>
        <v>13301.23</v>
      </c>
      <c r="BN118" s="664">
        <f t="shared" si="140"/>
        <v>0</v>
      </c>
      <c r="BO118" s="665">
        <f t="shared" si="141"/>
        <v>0</v>
      </c>
    </row>
    <row r="119" spans="1:67" x14ac:dyDescent="0.25">
      <c r="A119" s="1555" t="s">
        <v>1121</v>
      </c>
      <c r="B119" s="513" t="s">
        <v>1122</v>
      </c>
      <c r="C119" s="523" t="s">
        <v>841</v>
      </c>
      <c r="D119" s="652">
        <v>206</v>
      </c>
      <c r="E119" s="652">
        <v>0</v>
      </c>
      <c r="F119" s="970">
        <v>0</v>
      </c>
      <c r="G119" s="654">
        <f t="shared" si="126"/>
        <v>19830.759999999998</v>
      </c>
      <c r="H119" s="253">
        <v>7788.6100000000006</v>
      </c>
      <c r="I119" s="253">
        <v>469.21</v>
      </c>
      <c r="J119" s="253">
        <v>8569.42</v>
      </c>
      <c r="K119" s="253">
        <v>354.68</v>
      </c>
      <c r="L119" s="253">
        <v>0</v>
      </c>
      <c r="M119" s="253">
        <v>1243.3799999999999</v>
      </c>
      <c r="N119" s="253">
        <v>0</v>
      </c>
      <c r="O119" s="253">
        <v>34.19</v>
      </c>
      <c r="P119" s="253">
        <v>1371.27</v>
      </c>
      <c r="Q119" s="253">
        <v>0</v>
      </c>
      <c r="R119" s="525">
        <v>0</v>
      </c>
      <c r="S119" s="654">
        <f t="shared" si="127"/>
        <v>20220.729999999996</v>
      </c>
      <c r="T119" s="253">
        <v>9308.0400000000009</v>
      </c>
      <c r="U119" s="253">
        <v>618.88</v>
      </c>
      <c r="V119" s="253">
        <v>7137.8600000000006</v>
      </c>
      <c r="W119" s="253">
        <v>402.09000000000003</v>
      </c>
      <c r="X119" s="253">
        <v>0</v>
      </c>
      <c r="Y119" s="253">
        <v>1721.85</v>
      </c>
      <c r="Z119" s="253">
        <v>0</v>
      </c>
      <c r="AA119" s="253">
        <v>0</v>
      </c>
      <c r="AB119" s="253">
        <v>1032.01</v>
      </c>
      <c r="AC119" s="253">
        <v>0</v>
      </c>
      <c r="AD119" s="525">
        <v>0</v>
      </c>
      <c r="AE119" s="654">
        <f t="shared" si="128"/>
        <v>18156.36</v>
      </c>
      <c r="AF119" s="253">
        <v>7818.3099999999995</v>
      </c>
      <c r="AG119" s="253">
        <v>610.92999999999995</v>
      </c>
      <c r="AH119" s="253">
        <v>7039.8499999999995</v>
      </c>
      <c r="AI119" s="253">
        <v>765.91</v>
      </c>
      <c r="AJ119" s="253">
        <v>0</v>
      </c>
      <c r="AK119" s="253">
        <v>1066.71</v>
      </c>
      <c r="AL119" s="253">
        <v>0</v>
      </c>
      <c r="AM119" s="253">
        <v>69.900000000000006</v>
      </c>
      <c r="AN119" s="253">
        <v>784.75</v>
      </c>
      <c r="AO119" s="253">
        <v>0</v>
      </c>
      <c r="AP119" s="525">
        <v>0</v>
      </c>
      <c r="AQ119" s="654">
        <f t="shared" si="129"/>
        <v>13295.460000000001</v>
      </c>
      <c r="AR119" s="253">
        <v>4742.83</v>
      </c>
      <c r="AS119" s="253">
        <v>835.1</v>
      </c>
      <c r="AT119" s="253">
        <v>4906.95</v>
      </c>
      <c r="AU119" s="253">
        <v>235.76000000000002</v>
      </c>
      <c r="AV119" s="253">
        <v>0</v>
      </c>
      <c r="AW119" s="253">
        <v>1423.4</v>
      </c>
      <c r="AX119" s="253">
        <v>0</v>
      </c>
      <c r="AY119" s="253">
        <v>0</v>
      </c>
      <c r="AZ119" s="253">
        <v>1151.42</v>
      </c>
      <c r="BA119" s="253">
        <v>0</v>
      </c>
      <c r="BB119" s="525">
        <v>0</v>
      </c>
      <c r="BC119" s="892">
        <v>51672.55</v>
      </c>
      <c r="BD119" s="689">
        <f t="shared" si="130"/>
        <v>123175.86</v>
      </c>
      <c r="BE119" s="655">
        <f t="shared" si="131"/>
        <v>29657.79</v>
      </c>
      <c r="BF119" s="655">
        <f t="shared" si="132"/>
        <v>2534.12</v>
      </c>
      <c r="BG119" s="655">
        <f t="shared" si="133"/>
        <v>27654.080000000002</v>
      </c>
      <c r="BH119" s="655">
        <f t="shared" si="134"/>
        <v>1758.4399999999998</v>
      </c>
      <c r="BI119" s="655">
        <f t="shared" si="135"/>
        <v>0</v>
      </c>
      <c r="BJ119" s="655">
        <f t="shared" si="136"/>
        <v>5455.34</v>
      </c>
      <c r="BK119" s="655">
        <f t="shared" si="137"/>
        <v>0</v>
      </c>
      <c r="BL119" s="655">
        <f t="shared" si="138"/>
        <v>104.09</v>
      </c>
      <c r="BM119" s="655">
        <f t="shared" si="139"/>
        <v>4339.45</v>
      </c>
      <c r="BN119" s="655">
        <f t="shared" si="140"/>
        <v>0</v>
      </c>
      <c r="BO119" s="656">
        <f t="shared" si="141"/>
        <v>0</v>
      </c>
    </row>
    <row r="120" spans="1:67" x14ac:dyDescent="0.25">
      <c r="A120" s="1555"/>
      <c r="B120" s="513" t="s">
        <v>1123</v>
      </c>
      <c r="C120" s="523" t="s">
        <v>842</v>
      </c>
      <c r="D120" s="652">
        <v>0</v>
      </c>
      <c r="E120" s="652">
        <v>0</v>
      </c>
      <c r="F120" s="970"/>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 t="shared" si="129"/>
        <v>0</v>
      </c>
      <c r="AR120" s="253">
        <v>0</v>
      </c>
      <c r="AS120" s="253">
        <v>0</v>
      </c>
      <c r="AT120" s="253">
        <v>0</v>
      </c>
      <c r="AU120" s="253">
        <v>0</v>
      </c>
      <c r="AV120" s="253">
        <v>0</v>
      </c>
      <c r="AW120" s="253">
        <v>0</v>
      </c>
      <c r="AX120" s="253">
        <v>0</v>
      </c>
      <c r="AY120" s="253">
        <v>0</v>
      </c>
      <c r="AZ120" s="253">
        <v>0</v>
      </c>
      <c r="BA120" s="253">
        <v>0</v>
      </c>
      <c r="BB120" s="525">
        <v>0</v>
      </c>
      <c r="BC120" s="892">
        <v>0</v>
      </c>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555"/>
      <c r="B121" s="513" t="s">
        <v>1124</v>
      </c>
      <c r="C121" s="523" t="s">
        <v>843</v>
      </c>
      <c r="D121" s="652">
        <v>0</v>
      </c>
      <c r="E121" s="652">
        <v>0</v>
      </c>
      <c r="F121" s="970"/>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 t="shared" si="129"/>
        <v>0</v>
      </c>
      <c r="AR121" s="253">
        <v>0</v>
      </c>
      <c r="AS121" s="253">
        <v>0</v>
      </c>
      <c r="AT121" s="253">
        <v>0</v>
      </c>
      <c r="AU121" s="253">
        <v>0</v>
      </c>
      <c r="AV121" s="253">
        <v>0</v>
      </c>
      <c r="AW121" s="253">
        <v>0</v>
      </c>
      <c r="AX121" s="253">
        <v>0</v>
      </c>
      <c r="AY121" s="253">
        <v>0</v>
      </c>
      <c r="AZ121" s="253">
        <v>0</v>
      </c>
      <c r="BA121" s="253">
        <v>0</v>
      </c>
      <c r="BB121" s="525">
        <v>0</v>
      </c>
      <c r="BC121" s="892">
        <v>0</v>
      </c>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555"/>
      <c r="B122" s="513" t="s">
        <v>1125</v>
      </c>
      <c r="C122" s="523" t="s">
        <v>844</v>
      </c>
      <c r="D122" s="652">
        <v>0</v>
      </c>
      <c r="E122" s="652">
        <v>0</v>
      </c>
      <c r="F122" s="970"/>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 t="shared" si="129"/>
        <v>0</v>
      </c>
      <c r="AR122" s="253">
        <v>0</v>
      </c>
      <c r="AS122" s="253">
        <v>0</v>
      </c>
      <c r="AT122" s="253">
        <v>0</v>
      </c>
      <c r="AU122" s="253">
        <v>0</v>
      </c>
      <c r="AV122" s="253">
        <v>0</v>
      </c>
      <c r="AW122" s="253">
        <v>0</v>
      </c>
      <c r="AX122" s="253">
        <v>0</v>
      </c>
      <c r="AY122" s="253">
        <v>0</v>
      </c>
      <c r="AZ122" s="253">
        <v>0</v>
      </c>
      <c r="BA122" s="253">
        <v>0</v>
      </c>
      <c r="BB122" s="525">
        <v>0</v>
      </c>
      <c r="BC122" s="892">
        <v>0</v>
      </c>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572"/>
      <c r="B123" s="659" t="s">
        <v>1126</v>
      </c>
      <c r="C123" s="660" t="s">
        <v>36</v>
      </c>
      <c r="D123" s="661">
        <f>SUM(D119:D122)</f>
        <v>206</v>
      </c>
      <c r="E123" s="661">
        <f>SUM(E119:E122)</f>
        <v>0</v>
      </c>
      <c r="F123" s="971">
        <f t="shared" si="1"/>
        <v>0</v>
      </c>
      <c r="G123" s="688">
        <f t="shared" si="126"/>
        <v>19830.759999999998</v>
      </c>
      <c r="H123" s="662">
        <f>SUM(H119:H122)</f>
        <v>7788.6100000000006</v>
      </c>
      <c r="I123" s="662">
        <f t="shared" ref="I123:R123" si="150">SUM(I119:I122)</f>
        <v>469.21</v>
      </c>
      <c r="J123" s="662">
        <f t="shared" si="150"/>
        <v>8569.42</v>
      </c>
      <c r="K123" s="662">
        <f t="shared" si="150"/>
        <v>354.68</v>
      </c>
      <c r="L123" s="662">
        <f t="shared" si="150"/>
        <v>0</v>
      </c>
      <c r="M123" s="662">
        <f t="shared" si="150"/>
        <v>1243.3799999999999</v>
      </c>
      <c r="N123" s="662">
        <f t="shared" si="150"/>
        <v>0</v>
      </c>
      <c r="O123" s="662">
        <f t="shared" si="150"/>
        <v>34.19</v>
      </c>
      <c r="P123" s="662">
        <f t="shared" si="150"/>
        <v>1371.27</v>
      </c>
      <c r="Q123" s="662">
        <f t="shared" si="150"/>
        <v>0</v>
      </c>
      <c r="R123" s="888">
        <f t="shared" si="150"/>
        <v>0</v>
      </c>
      <c r="S123" s="688">
        <f t="shared" si="127"/>
        <v>20220.729999999996</v>
      </c>
      <c r="T123" s="662">
        <f t="shared" ref="T123:AD123" si="151">SUM(T119:T122)</f>
        <v>9308.0400000000009</v>
      </c>
      <c r="U123" s="662">
        <f t="shared" si="151"/>
        <v>618.88</v>
      </c>
      <c r="V123" s="662">
        <f t="shared" si="151"/>
        <v>7137.8600000000006</v>
      </c>
      <c r="W123" s="662">
        <f t="shared" si="151"/>
        <v>402.09000000000003</v>
      </c>
      <c r="X123" s="662">
        <f t="shared" si="151"/>
        <v>0</v>
      </c>
      <c r="Y123" s="662">
        <f t="shared" si="151"/>
        <v>1721.85</v>
      </c>
      <c r="Z123" s="662">
        <f t="shared" si="151"/>
        <v>0</v>
      </c>
      <c r="AA123" s="662">
        <f t="shared" si="151"/>
        <v>0</v>
      </c>
      <c r="AB123" s="662">
        <f>SUM(AB119:AB122)</f>
        <v>1032.01</v>
      </c>
      <c r="AC123" s="662">
        <f t="shared" si="151"/>
        <v>0</v>
      </c>
      <c r="AD123" s="888">
        <f t="shared" si="151"/>
        <v>0</v>
      </c>
      <c r="AE123" s="688">
        <f t="shared" si="128"/>
        <v>18156.36</v>
      </c>
      <c r="AF123" s="662">
        <f t="shared" ref="AF123:AP123" si="152">SUM(AF119:AF122)</f>
        <v>7818.3099999999995</v>
      </c>
      <c r="AG123" s="662">
        <f t="shared" si="152"/>
        <v>610.92999999999995</v>
      </c>
      <c r="AH123" s="662">
        <f t="shared" si="152"/>
        <v>7039.8499999999995</v>
      </c>
      <c r="AI123" s="662">
        <f t="shared" si="152"/>
        <v>765.91</v>
      </c>
      <c r="AJ123" s="662">
        <f t="shared" si="152"/>
        <v>0</v>
      </c>
      <c r="AK123" s="662">
        <f t="shared" si="152"/>
        <v>1066.71</v>
      </c>
      <c r="AL123" s="662">
        <f t="shared" si="152"/>
        <v>0</v>
      </c>
      <c r="AM123" s="662">
        <f t="shared" si="152"/>
        <v>69.900000000000006</v>
      </c>
      <c r="AN123" s="662">
        <f>SUM(AN119:AN122)</f>
        <v>784.75</v>
      </c>
      <c r="AO123" s="662">
        <f t="shared" si="152"/>
        <v>0</v>
      </c>
      <c r="AP123" s="888">
        <f t="shared" si="152"/>
        <v>0</v>
      </c>
      <c r="AQ123" s="688">
        <f t="shared" si="129"/>
        <v>13295.460000000001</v>
      </c>
      <c r="AR123" s="662">
        <f t="shared" ref="AR123:BC123" si="153">SUM(AR119:AR122)</f>
        <v>4742.83</v>
      </c>
      <c r="AS123" s="662">
        <f t="shared" si="153"/>
        <v>835.1</v>
      </c>
      <c r="AT123" s="662">
        <f t="shared" si="153"/>
        <v>4906.95</v>
      </c>
      <c r="AU123" s="662">
        <f t="shared" si="153"/>
        <v>235.76000000000002</v>
      </c>
      <c r="AV123" s="662">
        <f t="shared" si="153"/>
        <v>0</v>
      </c>
      <c r="AW123" s="662">
        <f t="shared" si="153"/>
        <v>1423.4</v>
      </c>
      <c r="AX123" s="662">
        <f t="shared" si="153"/>
        <v>0</v>
      </c>
      <c r="AY123" s="662">
        <f t="shared" si="153"/>
        <v>0</v>
      </c>
      <c r="AZ123" s="662">
        <f>SUM(AZ119:AZ122)</f>
        <v>1151.42</v>
      </c>
      <c r="BA123" s="662">
        <f t="shared" si="153"/>
        <v>0</v>
      </c>
      <c r="BB123" s="888">
        <f t="shared" si="153"/>
        <v>0</v>
      </c>
      <c r="BC123" s="663">
        <f t="shared" si="153"/>
        <v>51672.55</v>
      </c>
      <c r="BD123" s="654">
        <f t="shared" si="130"/>
        <v>123175.86</v>
      </c>
      <c r="BE123" s="664">
        <f t="shared" si="131"/>
        <v>29657.79</v>
      </c>
      <c r="BF123" s="664">
        <f t="shared" si="132"/>
        <v>2534.12</v>
      </c>
      <c r="BG123" s="664">
        <f t="shared" si="133"/>
        <v>27654.080000000002</v>
      </c>
      <c r="BH123" s="664">
        <f t="shared" si="134"/>
        <v>1758.4399999999998</v>
      </c>
      <c r="BI123" s="664">
        <f t="shared" si="135"/>
        <v>0</v>
      </c>
      <c r="BJ123" s="664">
        <f t="shared" si="136"/>
        <v>5455.34</v>
      </c>
      <c r="BK123" s="664">
        <f t="shared" si="137"/>
        <v>0</v>
      </c>
      <c r="BL123" s="664">
        <f t="shared" si="138"/>
        <v>104.09</v>
      </c>
      <c r="BM123" s="664">
        <f t="shared" si="139"/>
        <v>4339.45</v>
      </c>
      <c r="BN123" s="664">
        <f t="shared" si="140"/>
        <v>0</v>
      </c>
      <c r="BO123" s="665">
        <f t="shared" si="141"/>
        <v>0</v>
      </c>
    </row>
    <row r="124" spans="1:67" x14ac:dyDescent="0.25">
      <c r="A124" s="1555" t="s">
        <v>1127</v>
      </c>
      <c r="B124" s="513" t="s">
        <v>1128</v>
      </c>
      <c r="C124" s="523" t="s">
        <v>841</v>
      </c>
      <c r="D124" s="652">
        <v>800</v>
      </c>
      <c r="E124" s="652">
        <v>1</v>
      </c>
      <c r="F124" s="970">
        <v>1.25E-3</v>
      </c>
      <c r="G124" s="654">
        <f t="shared" si="126"/>
        <v>309998.22000000003</v>
      </c>
      <c r="H124" s="253">
        <v>119308.17000000001</v>
      </c>
      <c r="I124" s="253">
        <v>10412.85</v>
      </c>
      <c r="J124" s="253">
        <v>123667.78999999998</v>
      </c>
      <c r="K124" s="253">
        <v>16671.150000000001</v>
      </c>
      <c r="L124" s="253">
        <v>46.98</v>
      </c>
      <c r="M124" s="253">
        <v>16775.009999999998</v>
      </c>
      <c r="N124" s="253">
        <v>0</v>
      </c>
      <c r="O124" s="253">
        <v>990.7</v>
      </c>
      <c r="P124" s="253">
        <v>22125.57</v>
      </c>
      <c r="Q124" s="253">
        <v>0</v>
      </c>
      <c r="R124" s="525">
        <v>0</v>
      </c>
      <c r="S124" s="654">
        <f t="shared" si="127"/>
        <v>315892.09000000003</v>
      </c>
      <c r="T124" s="253">
        <v>114093.59</v>
      </c>
      <c r="U124" s="253">
        <v>12336.56</v>
      </c>
      <c r="V124" s="253">
        <v>115440.79000000001</v>
      </c>
      <c r="W124" s="253">
        <v>12714.26</v>
      </c>
      <c r="X124" s="253">
        <v>487.44</v>
      </c>
      <c r="Y124" s="253">
        <v>21386.179999999997</v>
      </c>
      <c r="Z124" s="253">
        <v>0</v>
      </c>
      <c r="AA124" s="253">
        <v>772.63</v>
      </c>
      <c r="AB124" s="253">
        <v>38660.639999999999</v>
      </c>
      <c r="AC124" s="253">
        <v>0</v>
      </c>
      <c r="AD124" s="525">
        <v>0</v>
      </c>
      <c r="AE124" s="654">
        <f t="shared" si="128"/>
        <v>299641.11000000004</v>
      </c>
      <c r="AF124" s="253">
        <v>129454.55</v>
      </c>
      <c r="AG124" s="253">
        <v>12019.39</v>
      </c>
      <c r="AH124" s="253">
        <v>90356.44</v>
      </c>
      <c r="AI124" s="253">
        <v>13230.720000000001</v>
      </c>
      <c r="AJ124" s="253">
        <v>322.75</v>
      </c>
      <c r="AK124" s="253">
        <v>19235.11</v>
      </c>
      <c r="AL124" s="253">
        <v>0</v>
      </c>
      <c r="AM124" s="253">
        <v>2127.9</v>
      </c>
      <c r="AN124" s="253">
        <v>32894.25</v>
      </c>
      <c r="AO124" s="253">
        <v>0</v>
      </c>
      <c r="AP124" s="525">
        <v>0</v>
      </c>
      <c r="AQ124" s="654">
        <f t="shared" si="129"/>
        <v>314928.54000000004</v>
      </c>
      <c r="AR124" s="253">
        <v>121130.39000000001</v>
      </c>
      <c r="AS124" s="253">
        <v>17843.98</v>
      </c>
      <c r="AT124" s="253">
        <v>115378.48000000001</v>
      </c>
      <c r="AU124" s="253">
        <v>21805.97</v>
      </c>
      <c r="AV124" s="253">
        <v>104.23</v>
      </c>
      <c r="AW124" s="253">
        <v>9906.17</v>
      </c>
      <c r="AX124" s="253">
        <v>0</v>
      </c>
      <c r="AY124" s="253">
        <v>153.78</v>
      </c>
      <c r="AZ124" s="253">
        <v>28605.539999999997</v>
      </c>
      <c r="BA124" s="253">
        <v>0</v>
      </c>
      <c r="BB124" s="525">
        <v>0</v>
      </c>
      <c r="BC124" s="892">
        <v>930461.74</v>
      </c>
      <c r="BD124" s="689">
        <f t="shared" si="130"/>
        <v>2170921.7000000002</v>
      </c>
      <c r="BE124" s="655">
        <f t="shared" si="131"/>
        <v>483986.7</v>
      </c>
      <c r="BF124" s="655">
        <f t="shared" si="132"/>
        <v>52612.78</v>
      </c>
      <c r="BG124" s="655">
        <f t="shared" si="133"/>
        <v>444843.5</v>
      </c>
      <c r="BH124" s="655">
        <f t="shared" si="134"/>
        <v>64422.100000000006</v>
      </c>
      <c r="BI124" s="655">
        <f t="shared" si="135"/>
        <v>961.4</v>
      </c>
      <c r="BJ124" s="655">
        <f t="shared" si="136"/>
        <v>67302.47</v>
      </c>
      <c r="BK124" s="655">
        <f t="shared" si="137"/>
        <v>0</v>
      </c>
      <c r="BL124" s="655">
        <f t="shared" si="138"/>
        <v>4045.01</v>
      </c>
      <c r="BM124" s="655">
        <f t="shared" si="139"/>
        <v>122285.99999999999</v>
      </c>
      <c r="BN124" s="655">
        <f t="shared" si="140"/>
        <v>0</v>
      </c>
      <c r="BO124" s="656">
        <f t="shared" si="141"/>
        <v>0</v>
      </c>
    </row>
    <row r="125" spans="1:67" x14ac:dyDescent="0.25">
      <c r="A125" s="1555"/>
      <c r="B125" s="513" t="s">
        <v>1129</v>
      </c>
      <c r="C125" s="523" t="s">
        <v>842</v>
      </c>
      <c r="D125" s="652">
        <v>0</v>
      </c>
      <c r="E125" s="652">
        <v>0</v>
      </c>
      <c r="F125" s="970"/>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 t="shared" si="129"/>
        <v>0</v>
      </c>
      <c r="AR125" s="253">
        <v>0</v>
      </c>
      <c r="AS125" s="253">
        <v>0</v>
      </c>
      <c r="AT125" s="253">
        <v>0</v>
      </c>
      <c r="AU125" s="253">
        <v>0</v>
      </c>
      <c r="AV125" s="253">
        <v>0</v>
      </c>
      <c r="AW125" s="253">
        <v>0</v>
      </c>
      <c r="AX125" s="253">
        <v>0</v>
      </c>
      <c r="AY125" s="253">
        <v>0</v>
      </c>
      <c r="AZ125" s="253">
        <v>0</v>
      </c>
      <c r="BA125" s="253">
        <v>0</v>
      </c>
      <c r="BB125" s="525">
        <v>0</v>
      </c>
      <c r="BC125" s="892">
        <v>0</v>
      </c>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555"/>
      <c r="B126" s="513" t="s">
        <v>1130</v>
      </c>
      <c r="C126" s="523" t="s">
        <v>843</v>
      </c>
      <c r="D126" s="652">
        <v>0</v>
      </c>
      <c r="E126" s="652">
        <v>0</v>
      </c>
      <c r="F126" s="970"/>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 t="shared" si="129"/>
        <v>0</v>
      </c>
      <c r="AR126" s="253">
        <v>0</v>
      </c>
      <c r="AS126" s="253">
        <v>0</v>
      </c>
      <c r="AT126" s="253">
        <v>0</v>
      </c>
      <c r="AU126" s="253">
        <v>0</v>
      </c>
      <c r="AV126" s="253">
        <v>0</v>
      </c>
      <c r="AW126" s="253">
        <v>0</v>
      </c>
      <c r="AX126" s="253">
        <v>0</v>
      </c>
      <c r="AY126" s="253">
        <v>0</v>
      </c>
      <c r="AZ126" s="253">
        <v>0</v>
      </c>
      <c r="BA126" s="253">
        <v>0</v>
      </c>
      <c r="BB126" s="525">
        <v>0</v>
      </c>
      <c r="BC126" s="892">
        <v>0</v>
      </c>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555"/>
      <c r="B127" s="513" t="s">
        <v>1131</v>
      </c>
      <c r="C127" s="523" t="s">
        <v>844</v>
      </c>
      <c r="D127" s="652">
        <v>0</v>
      </c>
      <c r="E127" s="652">
        <v>0</v>
      </c>
      <c r="F127" s="970"/>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 t="shared" si="129"/>
        <v>0</v>
      </c>
      <c r="AR127" s="253">
        <v>0</v>
      </c>
      <c r="AS127" s="253">
        <v>0</v>
      </c>
      <c r="AT127" s="253">
        <v>0</v>
      </c>
      <c r="AU127" s="253">
        <v>0</v>
      </c>
      <c r="AV127" s="253">
        <v>0</v>
      </c>
      <c r="AW127" s="253">
        <v>0</v>
      </c>
      <c r="AX127" s="253">
        <v>0</v>
      </c>
      <c r="AY127" s="253">
        <v>0</v>
      </c>
      <c r="AZ127" s="253">
        <v>0</v>
      </c>
      <c r="BA127" s="253">
        <v>0</v>
      </c>
      <c r="BB127" s="525">
        <v>0</v>
      </c>
      <c r="BC127" s="892">
        <v>0</v>
      </c>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572"/>
      <c r="B128" s="659" t="s">
        <v>1132</v>
      </c>
      <c r="C128" s="660" t="s">
        <v>36</v>
      </c>
      <c r="D128" s="661">
        <f>SUM(D124:D127)</f>
        <v>800</v>
      </c>
      <c r="E128" s="661">
        <f>SUM(E124:E127)</f>
        <v>1</v>
      </c>
      <c r="F128" s="971">
        <f t="shared" si="1"/>
        <v>1.25E-3</v>
      </c>
      <c r="G128" s="688">
        <f t="shared" si="126"/>
        <v>309998.22000000003</v>
      </c>
      <c r="H128" s="662">
        <f>SUM(H124:H127)</f>
        <v>119308.17000000001</v>
      </c>
      <c r="I128" s="662">
        <f t="shared" ref="I128:R128" si="154">SUM(I124:I127)</f>
        <v>10412.85</v>
      </c>
      <c r="J128" s="662">
        <f t="shared" si="154"/>
        <v>123667.78999999998</v>
      </c>
      <c r="K128" s="662">
        <f t="shared" si="154"/>
        <v>16671.150000000001</v>
      </c>
      <c r="L128" s="662">
        <f t="shared" si="154"/>
        <v>46.98</v>
      </c>
      <c r="M128" s="662">
        <f t="shared" si="154"/>
        <v>16775.009999999998</v>
      </c>
      <c r="N128" s="662">
        <f t="shared" si="154"/>
        <v>0</v>
      </c>
      <c r="O128" s="662">
        <f t="shared" si="154"/>
        <v>990.7</v>
      </c>
      <c r="P128" s="662">
        <f t="shared" si="154"/>
        <v>22125.57</v>
      </c>
      <c r="Q128" s="662">
        <f t="shared" si="154"/>
        <v>0</v>
      </c>
      <c r="R128" s="888">
        <f t="shared" si="154"/>
        <v>0</v>
      </c>
      <c r="S128" s="688">
        <f t="shared" si="127"/>
        <v>315892.09000000003</v>
      </c>
      <c r="T128" s="662">
        <f t="shared" ref="T128:AD128" si="155">SUM(T124:T127)</f>
        <v>114093.59</v>
      </c>
      <c r="U128" s="662">
        <f t="shared" si="155"/>
        <v>12336.56</v>
      </c>
      <c r="V128" s="662">
        <f t="shared" si="155"/>
        <v>115440.79000000001</v>
      </c>
      <c r="W128" s="662">
        <f t="shared" si="155"/>
        <v>12714.26</v>
      </c>
      <c r="X128" s="662">
        <f t="shared" si="155"/>
        <v>487.44</v>
      </c>
      <c r="Y128" s="662">
        <f t="shared" si="155"/>
        <v>21386.179999999997</v>
      </c>
      <c r="Z128" s="662">
        <f t="shared" si="155"/>
        <v>0</v>
      </c>
      <c r="AA128" s="662">
        <f t="shared" si="155"/>
        <v>772.63</v>
      </c>
      <c r="AB128" s="662">
        <f>SUM(AB124:AB127)</f>
        <v>38660.639999999999</v>
      </c>
      <c r="AC128" s="662">
        <f t="shared" si="155"/>
        <v>0</v>
      </c>
      <c r="AD128" s="888">
        <f t="shared" si="155"/>
        <v>0</v>
      </c>
      <c r="AE128" s="688">
        <f t="shared" si="128"/>
        <v>299641.11000000004</v>
      </c>
      <c r="AF128" s="662">
        <f t="shared" ref="AF128:AP128" si="156">SUM(AF124:AF127)</f>
        <v>129454.55</v>
      </c>
      <c r="AG128" s="662">
        <f t="shared" si="156"/>
        <v>12019.39</v>
      </c>
      <c r="AH128" s="662">
        <f t="shared" si="156"/>
        <v>90356.44</v>
      </c>
      <c r="AI128" s="662">
        <f t="shared" si="156"/>
        <v>13230.720000000001</v>
      </c>
      <c r="AJ128" s="662">
        <f t="shared" si="156"/>
        <v>322.75</v>
      </c>
      <c r="AK128" s="662">
        <f t="shared" si="156"/>
        <v>19235.11</v>
      </c>
      <c r="AL128" s="662">
        <f t="shared" si="156"/>
        <v>0</v>
      </c>
      <c r="AM128" s="662">
        <f t="shared" si="156"/>
        <v>2127.9</v>
      </c>
      <c r="AN128" s="662">
        <f>SUM(AN124:AN127)</f>
        <v>32894.25</v>
      </c>
      <c r="AO128" s="662">
        <f t="shared" si="156"/>
        <v>0</v>
      </c>
      <c r="AP128" s="888">
        <f t="shared" si="156"/>
        <v>0</v>
      </c>
      <c r="AQ128" s="688">
        <f t="shared" si="129"/>
        <v>314928.54000000004</v>
      </c>
      <c r="AR128" s="662">
        <f t="shared" ref="AR128:BC128" si="157">SUM(AR124:AR127)</f>
        <v>121130.39000000001</v>
      </c>
      <c r="AS128" s="662">
        <f t="shared" si="157"/>
        <v>17843.98</v>
      </c>
      <c r="AT128" s="662">
        <f t="shared" si="157"/>
        <v>115378.48000000001</v>
      </c>
      <c r="AU128" s="662">
        <f t="shared" si="157"/>
        <v>21805.97</v>
      </c>
      <c r="AV128" s="662">
        <f t="shared" si="157"/>
        <v>104.23</v>
      </c>
      <c r="AW128" s="662">
        <f t="shared" si="157"/>
        <v>9906.17</v>
      </c>
      <c r="AX128" s="662">
        <f t="shared" si="157"/>
        <v>0</v>
      </c>
      <c r="AY128" s="662">
        <f t="shared" si="157"/>
        <v>153.78</v>
      </c>
      <c r="AZ128" s="662">
        <f>SUM(AZ124:AZ127)</f>
        <v>28605.539999999997</v>
      </c>
      <c r="BA128" s="662">
        <f t="shared" si="157"/>
        <v>0</v>
      </c>
      <c r="BB128" s="888">
        <f t="shared" si="157"/>
        <v>0</v>
      </c>
      <c r="BC128" s="663">
        <f t="shared" si="157"/>
        <v>930461.74</v>
      </c>
      <c r="BD128" s="654">
        <f t="shared" si="130"/>
        <v>2170921.7000000002</v>
      </c>
      <c r="BE128" s="664">
        <f t="shared" si="131"/>
        <v>483986.7</v>
      </c>
      <c r="BF128" s="664">
        <f t="shared" si="132"/>
        <v>52612.78</v>
      </c>
      <c r="BG128" s="664">
        <f t="shared" si="133"/>
        <v>444843.5</v>
      </c>
      <c r="BH128" s="664">
        <f t="shared" si="134"/>
        <v>64422.100000000006</v>
      </c>
      <c r="BI128" s="664">
        <f t="shared" si="135"/>
        <v>961.4</v>
      </c>
      <c r="BJ128" s="664">
        <f t="shared" si="136"/>
        <v>67302.47</v>
      </c>
      <c r="BK128" s="664">
        <f t="shared" si="137"/>
        <v>0</v>
      </c>
      <c r="BL128" s="664">
        <f t="shared" si="138"/>
        <v>4045.01</v>
      </c>
      <c r="BM128" s="664">
        <f t="shared" si="139"/>
        <v>122285.99999999999</v>
      </c>
      <c r="BN128" s="664">
        <f t="shared" si="140"/>
        <v>0</v>
      </c>
      <c r="BO128" s="665">
        <f t="shared" si="141"/>
        <v>0</v>
      </c>
    </row>
    <row r="129" spans="1:67" x14ac:dyDescent="0.25">
      <c r="A129" s="1555" t="s">
        <v>1133</v>
      </c>
      <c r="B129" s="513" t="s">
        <v>1134</v>
      </c>
      <c r="C129" s="523" t="s">
        <v>841</v>
      </c>
      <c r="D129" s="652">
        <v>394</v>
      </c>
      <c r="E129" s="652">
        <v>0</v>
      </c>
      <c r="F129" s="970">
        <v>0</v>
      </c>
      <c r="G129" s="654">
        <f t="shared" si="126"/>
        <v>185934.51</v>
      </c>
      <c r="H129" s="253">
        <v>79925.650000000009</v>
      </c>
      <c r="I129" s="253">
        <v>5888.43</v>
      </c>
      <c r="J129" s="253">
        <v>67779.97</v>
      </c>
      <c r="K129" s="253">
        <v>5257.08</v>
      </c>
      <c r="L129" s="253">
        <v>0</v>
      </c>
      <c r="M129" s="253">
        <v>8425.14</v>
      </c>
      <c r="N129" s="253">
        <v>0</v>
      </c>
      <c r="O129" s="253">
        <v>567.28</v>
      </c>
      <c r="P129" s="253">
        <v>18090.960000000003</v>
      </c>
      <c r="Q129" s="253">
        <v>0</v>
      </c>
      <c r="R129" s="525">
        <v>0</v>
      </c>
      <c r="S129" s="654">
        <f t="shared" si="127"/>
        <v>212871.32</v>
      </c>
      <c r="T129" s="253">
        <v>103775.67</v>
      </c>
      <c r="U129" s="253">
        <v>9161.23</v>
      </c>
      <c r="V129" s="253">
        <v>68565.070000000007</v>
      </c>
      <c r="W129" s="253">
        <v>4643.8100000000004</v>
      </c>
      <c r="X129" s="253">
        <v>35.630000000000003</v>
      </c>
      <c r="Y129" s="253">
        <v>11029.480000000001</v>
      </c>
      <c r="Z129" s="253">
        <v>0</v>
      </c>
      <c r="AA129" s="253">
        <v>891.0200000000001</v>
      </c>
      <c r="AB129" s="253">
        <v>14769.41</v>
      </c>
      <c r="AC129" s="253">
        <v>0</v>
      </c>
      <c r="AD129" s="525">
        <v>0</v>
      </c>
      <c r="AE129" s="654">
        <f t="shared" si="128"/>
        <v>197359.38</v>
      </c>
      <c r="AF129" s="253">
        <v>98258.35</v>
      </c>
      <c r="AG129" s="253">
        <v>7392.4100000000008</v>
      </c>
      <c r="AH129" s="253">
        <v>58533.669999999991</v>
      </c>
      <c r="AI129" s="253">
        <v>4189.2</v>
      </c>
      <c r="AJ129" s="253">
        <v>462.84</v>
      </c>
      <c r="AK129" s="253">
        <v>11853.890000000001</v>
      </c>
      <c r="AL129" s="253">
        <v>0</v>
      </c>
      <c r="AM129" s="253">
        <v>684.58</v>
      </c>
      <c r="AN129" s="253">
        <v>15984.44</v>
      </c>
      <c r="AO129" s="253">
        <v>0</v>
      </c>
      <c r="AP129" s="525">
        <v>0</v>
      </c>
      <c r="AQ129" s="654">
        <f t="shared" si="129"/>
        <v>202180.60000000003</v>
      </c>
      <c r="AR129" s="253">
        <v>96475.71</v>
      </c>
      <c r="AS129" s="253">
        <v>11377.980000000001</v>
      </c>
      <c r="AT129" s="253">
        <v>61646.94</v>
      </c>
      <c r="AU129" s="253">
        <v>4253.6400000000003</v>
      </c>
      <c r="AV129" s="253">
        <v>0</v>
      </c>
      <c r="AW129" s="253">
        <v>11127.76</v>
      </c>
      <c r="AX129" s="253">
        <v>0</v>
      </c>
      <c r="AY129" s="253">
        <v>332.35</v>
      </c>
      <c r="AZ129" s="253">
        <v>16966.22</v>
      </c>
      <c r="BA129" s="253">
        <v>0</v>
      </c>
      <c r="BB129" s="525">
        <v>0</v>
      </c>
      <c r="BC129" s="892">
        <v>612411.30000000005</v>
      </c>
      <c r="BD129" s="689">
        <f t="shared" si="130"/>
        <v>1410757.11</v>
      </c>
      <c r="BE129" s="655">
        <f t="shared" si="131"/>
        <v>378435.38000000006</v>
      </c>
      <c r="BF129" s="655">
        <f t="shared" si="132"/>
        <v>33820.050000000003</v>
      </c>
      <c r="BG129" s="655">
        <f t="shared" si="133"/>
        <v>256525.65</v>
      </c>
      <c r="BH129" s="655">
        <f t="shared" si="134"/>
        <v>18343.73</v>
      </c>
      <c r="BI129" s="655">
        <f t="shared" si="135"/>
        <v>498.46999999999997</v>
      </c>
      <c r="BJ129" s="655">
        <f t="shared" si="136"/>
        <v>42436.270000000004</v>
      </c>
      <c r="BK129" s="655">
        <f t="shared" si="137"/>
        <v>0</v>
      </c>
      <c r="BL129" s="655">
        <f t="shared" si="138"/>
        <v>2475.23</v>
      </c>
      <c r="BM129" s="655">
        <f t="shared" si="139"/>
        <v>65811.03</v>
      </c>
      <c r="BN129" s="655">
        <f t="shared" si="140"/>
        <v>0</v>
      </c>
      <c r="BO129" s="656">
        <f t="shared" si="141"/>
        <v>0</v>
      </c>
    </row>
    <row r="130" spans="1:67" x14ac:dyDescent="0.25">
      <c r="A130" s="1555"/>
      <c r="B130" s="513" t="s">
        <v>1135</v>
      </c>
      <c r="C130" s="523" t="s">
        <v>842</v>
      </c>
      <c r="D130" s="652">
        <v>0</v>
      </c>
      <c r="E130" s="652">
        <v>0</v>
      </c>
      <c r="F130" s="970"/>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 t="shared" si="129"/>
        <v>0</v>
      </c>
      <c r="AR130" s="253">
        <v>0</v>
      </c>
      <c r="AS130" s="253">
        <v>0</v>
      </c>
      <c r="AT130" s="253">
        <v>0</v>
      </c>
      <c r="AU130" s="253">
        <v>0</v>
      </c>
      <c r="AV130" s="253">
        <v>0</v>
      </c>
      <c r="AW130" s="253">
        <v>0</v>
      </c>
      <c r="AX130" s="253">
        <v>0</v>
      </c>
      <c r="AY130" s="253">
        <v>0</v>
      </c>
      <c r="AZ130" s="253">
        <v>0</v>
      </c>
      <c r="BA130" s="253">
        <v>0</v>
      </c>
      <c r="BB130" s="525">
        <v>0</v>
      </c>
      <c r="BC130" s="892">
        <v>0</v>
      </c>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555"/>
      <c r="B131" s="513" t="s">
        <v>1136</v>
      </c>
      <c r="C131" s="523" t="s">
        <v>843</v>
      </c>
      <c r="D131" s="652">
        <v>0</v>
      </c>
      <c r="E131" s="652">
        <v>0</v>
      </c>
      <c r="F131" s="970"/>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 t="shared" si="129"/>
        <v>0</v>
      </c>
      <c r="AR131" s="253">
        <v>0</v>
      </c>
      <c r="AS131" s="253">
        <v>0</v>
      </c>
      <c r="AT131" s="253">
        <v>0</v>
      </c>
      <c r="AU131" s="253">
        <v>0</v>
      </c>
      <c r="AV131" s="253">
        <v>0</v>
      </c>
      <c r="AW131" s="253">
        <v>0</v>
      </c>
      <c r="AX131" s="253">
        <v>0</v>
      </c>
      <c r="AY131" s="253">
        <v>0</v>
      </c>
      <c r="AZ131" s="253">
        <v>0</v>
      </c>
      <c r="BA131" s="253">
        <v>0</v>
      </c>
      <c r="BB131" s="525">
        <v>0</v>
      </c>
      <c r="BC131" s="892">
        <v>0</v>
      </c>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555"/>
      <c r="B132" s="513" t="s">
        <v>1137</v>
      </c>
      <c r="C132" s="523" t="s">
        <v>844</v>
      </c>
      <c r="D132" s="652">
        <v>0</v>
      </c>
      <c r="E132" s="652">
        <v>0</v>
      </c>
      <c r="F132" s="970"/>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 t="shared" si="129"/>
        <v>0</v>
      </c>
      <c r="AR132" s="253">
        <v>0</v>
      </c>
      <c r="AS132" s="253">
        <v>0</v>
      </c>
      <c r="AT132" s="253">
        <v>0</v>
      </c>
      <c r="AU132" s="253">
        <v>0</v>
      </c>
      <c r="AV132" s="253">
        <v>0</v>
      </c>
      <c r="AW132" s="253">
        <v>0</v>
      </c>
      <c r="AX132" s="253">
        <v>0</v>
      </c>
      <c r="AY132" s="253">
        <v>0</v>
      </c>
      <c r="AZ132" s="253">
        <v>0</v>
      </c>
      <c r="BA132" s="253">
        <v>0</v>
      </c>
      <c r="BB132" s="525">
        <v>0</v>
      </c>
      <c r="BC132" s="892">
        <v>0</v>
      </c>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572"/>
      <c r="B133" s="659" t="s">
        <v>1138</v>
      </c>
      <c r="C133" s="660" t="s">
        <v>36</v>
      </c>
      <c r="D133" s="661">
        <f>SUM(D129:D132)</f>
        <v>394</v>
      </c>
      <c r="E133" s="661">
        <f>SUM(E129:E132)</f>
        <v>0</v>
      </c>
      <c r="F133" s="971">
        <f t="shared" si="1"/>
        <v>0</v>
      </c>
      <c r="G133" s="688">
        <f t="shared" si="126"/>
        <v>185934.51</v>
      </c>
      <c r="H133" s="662">
        <f>SUM(H129:H132)</f>
        <v>79925.650000000009</v>
      </c>
      <c r="I133" s="662">
        <f t="shared" ref="I133:R133" si="158">SUM(I129:I132)</f>
        <v>5888.43</v>
      </c>
      <c r="J133" s="662">
        <f t="shared" si="158"/>
        <v>67779.97</v>
      </c>
      <c r="K133" s="662">
        <f t="shared" si="158"/>
        <v>5257.08</v>
      </c>
      <c r="L133" s="662">
        <f t="shared" si="158"/>
        <v>0</v>
      </c>
      <c r="M133" s="662">
        <f t="shared" si="158"/>
        <v>8425.14</v>
      </c>
      <c r="N133" s="662">
        <f t="shared" si="158"/>
        <v>0</v>
      </c>
      <c r="O133" s="662">
        <f t="shared" si="158"/>
        <v>567.28</v>
      </c>
      <c r="P133" s="662">
        <f t="shared" si="158"/>
        <v>18090.960000000003</v>
      </c>
      <c r="Q133" s="662">
        <f t="shared" si="158"/>
        <v>0</v>
      </c>
      <c r="R133" s="888">
        <f t="shared" si="158"/>
        <v>0</v>
      </c>
      <c r="S133" s="688">
        <f t="shared" si="127"/>
        <v>212871.32</v>
      </c>
      <c r="T133" s="662">
        <f t="shared" ref="T133:AD133" si="159">SUM(T129:T132)</f>
        <v>103775.67</v>
      </c>
      <c r="U133" s="662">
        <f t="shared" si="159"/>
        <v>9161.23</v>
      </c>
      <c r="V133" s="662">
        <f t="shared" si="159"/>
        <v>68565.070000000007</v>
      </c>
      <c r="W133" s="662">
        <f t="shared" si="159"/>
        <v>4643.8100000000004</v>
      </c>
      <c r="X133" s="662">
        <f t="shared" si="159"/>
        <v>35.630000000000003</v>
      </c>
      <c r="Y133" s="662">
        <f t="shared" si="159"/>
        <v>11029.480000000001</v>
      </c>
      <c r="Z133" s="662">
        <f t="shared" si="159"/>
        <v>0</v>
      </c>
      <c r="AA133" s="662">
        <f t="shared" si="159"/>
        <v>891.0200000000001</v>
      </c>
      <c r="AB133" s="662">
        <f>SUM(AB129:AB132)</f>
        <v>14769.41</v>
      </c>
      <c r="AC133" s="662">
        <f t="shared" si="159"/>
        <v>0</v>
      </c>
      <c r="AD133" s="888">
        <f t="shared" si="159"/>
        <v>0</v>
      </c>
      <c r="AE133" s="688">
        <f t="shared" si="128"/>
        <v>197359.38</v>
      </c>
      <c r="AF133" s="662">
        <f t="shared" ref="AF133:AP133" si="160">SUM(AF129:AF132)</f>
        <v>98258.35</v>
      </c>
      <c r="AG133" s="662">
        <f t="shared" si="160"/>
        <v>7392.4100000000008</v>
      </c>
      <c r="AH133" s="662">
        <f t="shared" si="160"/>
        <v>58533.669999999991</v>
      </c>
      <c r="AI133" s="662">
        <f t="shared" si="160"/>
        <v>4189.2</v>
      </c>
      <c r="AJ133" s="662">
        <f t="shared" si="160"/>
        <v>462.84</v>
      </c>
      <c r="AK133" s="662">
        <f t="shared" si="160"/>
        <v>11853.890000000001</v>
      </c>
      <c r="AL133" s="662">
        <f t="shared" si="160"/>
        <v>0</v>
      </c>
      <c r="AM133" s="662">
        <f t="shared" si="160"/>
        <v>684.58</v>
      </c>
      <c r="AN133" s="662">
        <f>SUM(AN129:AN132)</f>
        <v>15984.44</v>
      </c>
      <c r="AO133" s="662">
        <f t="shared" si="160"/>
        <v>0</v>
      </c>
      <c r="AP133" s="888">
        <f t="shared" si="160"/>
        <v>0</v>
      </c>
      <c r="AQ133" s="688">
        <f t="shared" si="129"/>
        <v>202180.60000000003</v>
      </c>
      <c r="AR133" s="662">
        <f t="shared" ref="AR133:BC133" si="161">SUM(AR129:AR132)</f>
        <v>96475.71</v>
      </c>
      <c r="AS133" s="662">
        <f t="shared" si="161"/>
        <v>11377.980000000001</v>
      </c>
      <c r="AT133" s="662">
        <f t="shared" si="161"/>
        <v>61646.94</v>
      </c>
      <c r="AU133" s="662">
        <f t="shared" si="161"/>
        <v>4253.6400000000003</v>
      </c>
      <c r="AV133" s="662">
        <f t="shared" si="161"/>
        <v>0</v>
      </c>
      <c r="AW133" s="662">
        <f t="shared" si="161"/>
        <v>11127.76</v>
      </c>
      <c r="AX133" s="662">
        <f t="shared" si="161"/>
        <v>0</v>
      </c>
      <c r="AY133" s="662">
        <f t="shared" si="161"/>
        <v>332.35</v>
      </c>
      <c r="AZ133" s="662">
        <f>SUM(AZ129:AZ132)</f>
        <v>16966.22</v>
      </c>
      <c r="BA133" s="662">
        <f t="shared" si="161"/>
        <v>0</v>
      </c>
      <c r="BB133" s="888">
        <f t="shared" si="161"/>
        <v>0</v>
      </c>
      <c r="BC133" s="663">
        <f t="shared" si="161"/>
        <v>612411.30000000005</v>
      </c>
      <c r="BD133" s="654">
        <f t="shared" si="130"/>
        <v>1410757.11</v>
      </c>
      <c r="BE133" s="664">
        <f t="shared" si="131"/>
        <v>378435.38000000006</v>
      </c>
      <c r="BF133" s="664">
        <f t="shared" si="132"/>
        <v>33820.050000000003</v>
      </c>
      <c r="BG133" s="664">
        <f t="shared" si="133"/>
        <v>256525.65</v>
      </c>
      <c r="BH133" s="664">
        <f t="shared" si="134"/>
        <v>18343.73</v>
      </c>
      <c r="BI133" s="664">
        <f t="shared" si="135"/>
        <v>498.46999999999997</v>
      </c>
      <c r="BJ133" s="664">
        <f t="shared" si="136"/>
        <v>42436.270000000004</v>
      </c>
      <c r="BK133" s="664">
        <f t="shared" si="137"/>
        <v>0</v>
      </c>
      <c r="BL133" s="664">
        <f t="shared" si="138"/>
        <v>2475.23</v>
      </c>
      <c r="BM133" s="664">
        <f t="shared" si="139"/>
        <v>65811.03</v>
      </c>
      <c r="BN133" s="664">
        <f t="shared" si="140"/>
        <v>0</v>
      </c>
      <c r="BO133" s="665">
        <f t="shared" si="141"/>
        <v>0</v>
      </c>
    </row>
    <row r="134" spans="1:67" x14ac:dyDescent="0.25">
      <c r="A134" s="1555" t="s">
        <v>1139</v>
      </c>
      <c r="B134" s="513" t="s">
        <v>1140</v>
      </c>
      <c r="C134" s="523" t="s">
        <v>841</v>
      </c>
      <c r="D134" s="652">
        <v>173</v>
      </c>
      <c r="E134" s="652">
        <v>0</v>
      </c>
      <c r="F134" s="970">
        <v>0</v>
      </c>
      <c r="G134" s="654">
        <f t="shared" si="126"/>
        <v>47065.53</v>
      </c>
      <c r="H134" s="253">
        <v>7726.28</v>
      </c>
      <c r="I134" s="253">
        <v>816.91</v>
      </c>
      <c r="J134" s="253">
        <v>24620.99</v>
      </c>
      <c r="K134" s="253">
        <v>1711.3899999999999</v>
      </c>
      <c r="L134" s="253">
        <v>121.64</v>
      </c>
      <c r="M134" s="253">
        <v>3311.46</v>
      </c>
      <c r="N134" s="253">
        <v>0</v>
      </c>
      <c r="O134" s="253">
        <v>50.17</v>
      </c>
      <c r="P134" s="253">
        <v>8706.69</v>
      </c>
      <c r="Q134" s="253">
        <v>0</v>
      </c>
      <c r="R134" s="525">
        <v>0</v>
      </c>
      <c r="S134" s="654">
        <f t="shared" si="127"/>
        <v>43596.35</v>
      </c>
      <c r="T134" s="253">
        <v>8444.0499999999993</v>
      </c>
      <c r="U134" s="253">
        <v>879.8900000000001</v>
      </c>
      <c r="V134" s="253">
        <v>20803.72</v>
      </c>
      <c r="W134" s="253">
        <v>2079.2200000000003</v>
      </c>
      <c r="X134" s="253">
        <v>0</v>
      </c>
      <c r="Y134" s="253">
        <v>3359.62</v>
      </c>
      <c r="Z134" s="253">
        <v>0</v>
      </c>
      <c r="AA134" s="253">
        <v>719.47</v>
      </c>
      <c r="AB134" s="253">
        <v>7310.38</v>
      </c>
      <c r="AC134" s="253">
        <v>0</v>
      </c>
      <c r="AD134" s="525">
        <v>0</v>
      </c>
      <c r="AE134" s="654">
        <f t="shared" si="128"/>
        <v>43067.380000000005</v>
      </c>
      <c r="AF134" s="253">
        <v>9274.5600000000013</v>
      </c>
      <c r="AG134" s="253">
        <v>764.06999999999994</v>
      </c>
      <c r="AH134" s="253">
        <v>21167.300000000003</v>
      </c>
      <c r="AI134" s="253">
        <v>2111.62</v>
      </c>
      <c r="AJ134" s="253">
        <v>0</v>
      </c>
      <c r="AK134" s="253">
        <v>2264.87</v>
      </c>
      <c r="AL134" s="253">
        <v>0</v>
      </c>
      <c r="AM134" s="253">
        <v>290.74</v>
      </c>
      <c r="AN134" s="253">
        <v>7194.2199999999993</v>
      </c>
      <c r="AO134" s="253">
        <v>0</v>
      </c>
      <c r="AP134" s="525">
        <v>0</v>
      </c>
      <c r="AQ134" s="654">
        <f t="shared" si="129"/>
        <v>41421.839999999997</v>
      </c>
      <c r="AR134" s="253">
        <v>10362.209999999999</v>
      </c>
      <c r="AS134" s="253">
        <v>1071.02</v>
      </c>
      <c r="AT134" s="253">
        <v>17436</v>
      </c>
      <c r="AU134" s="253">
        <v>1836.91</v>
      </c>
      <c r="AV134" s="253">
        <v>0</v>
      </c>
      <c r="AW134" s="253">
        <v>2447.8200000000002</v>
      </c>
      <c r="AX134" s="253">
        <v>0</v>
      </c>
      <c r="AY134" s="253">
        <v>352.13</v>
      </c>
      <c r="AZ134" s="253">
        <v>7915.75</v>
      </c>
      <c r="BA134" s="253">
        <v>0</v>
      </c>
      <c r="BB134" s="525">
        <v>0</v>
      </c>
      <c r="BC134" s="892">
        <v>128085.57</v>
      </c>
      <c r="BD134" s="689">
        <f t="shared" si="130"/>
        <v>303236.67000000004</v>
      </c>
      <c r="BE134" s="655">
        <f t="shared" si="131"/>
        <v>35807.1</v>
      </c>
      <c r="BF134" s="655">
        <f t="shared" si="132"/>
        <v>3531.89</v>
      </c>
      <c r="BG134" s="655">
        <f t="shared" si="133"/>
        <v>84028.010000000009</v>
      </c>
      <c r="BH134" s="655">
        <f t="shared" si="134"/>
        <v>7739.1399999999994</v>
      </c>
      <c r="BI134" s="655">
        <f t="shared" si="135"/>
        <v>121.64</v>
      </c>
      <c r="BJ134" s="655">
        <f t="shared" si="136"/>
        <v>11383.77</v>
      </c>
      <c r="BK134" s="655">
        <f t="shared" si="137"/>
        <v>0</v>
      </c>
      <c r="BL134" s="655">
        <f t="shared" si="138"/>
        <v>1412.5100000000002</v>
      </c>
      <c r="BM134" s="655">
        <f t="shared" si="139"/>
        <v>31127.040000000001</v>
      </c>
      <c r="BN134" s="655">
        <f t="shared" si="140"/>
        <v>0</v>
      </c>
      <c r="BO134" s="656">
        <f t="shared" si="141"/>
        <v>0</v>
      </c>
    </row>
    <row r="135" spans="1:67" x14ac:dyDescent="0.25">
      <c r="A135" s="1555"/>
      <c r="B135" s="513" t="s">
        <v>1141</v>
      </c>
      <c r="C135" s="523" t="s">
        <v>842</v>
      </c>
      <c r="D135" s="652">
        <v>0</v>
      </c>
      <c r="E135" s="652">
        <v>0</v>
      </c>
      <c r="F135" s="970"/>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 t="shared" si="129"/>
        <v>0</v>
      </c>
      <c r="AR135" s="253">
        <v>0</v>
      </c>
      <c r="AS135" s="253">
        <v>0</v>
      </c>
      <c r="AT135" s="253">
        <v>0</v>
      </c>
      <c r="AU135" s="253">
        <v>0</v>
      </c>
      <c r="AV135" s="253">
        <v>0</v>
      </c>
      <c r="AW135" s="253">
        <v>0</v>
      </c>
      <c r="AX135" s="253">
        <v>0</v>
      </c>
      <c r="AY135" s="253">
        <v>0</v>
      </c>
      <c r="AZ135" s="253">
        <v>0</v>
      </c>
      <c r="BA135" s="253">
        <v>0</v>
      </c>
      <c r="BB135" s="525">
        <v>0</v>
      </c>
      <c r="BC135" s="892">
        <v>0</v>
      </c>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555"/>
      <c r="B136" s="513" t="s">
        <v>1142</v>
      </c>
      <c r="C136" s="523" t="s">
        <v>843</v>
      </c>
      <c r="D136" s="652">
        <v>0</v>
      </c>
      <c r="E136" s="652">
        <v>0</v>
      </c>
      <c r="F136" s="970"/>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 t="shared" si="129"/>
        <v>0</v>
      </c>
      <c r="AR136" s="253">
        <v>0</v>
      </c>
      <c r="AS136" s="253">
        <v>0</v>
      </c>
      <c r="AT136" s="253">
        <v>0</v>
      </c>
      <c r="AU136" s="253">
        <v>0</v>
      </c>
      <c r="AV136" s="253">
        <v>0</v>
      </c>
      <c r="AW136" s="253">
        <v>0</v>
      </c>
      <c r="AX136" s="253">
        <v>0</v>
      </c>
      <c r="AY136" s="253">
        <v>0</v>
      </c>
      <c r="AZ136" s="253">
        <v>0</v>
      </c>
      <c r="BA136" s="253">
        <v>0</v>
      </c>
      <c r="BB136" s="525">
        <v>0</v>
      </c>
      <c r="BC136" s="892">
        <v>0</v>
      </c>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555"/>
      <c r="B137" s="513" t="s">
        <v>1143</v>
      </c>
      <c r="C137" s="523" t="s">
        <v>844</v>
      </c>
      <c r="D137" s="652">
        <v>0</v>
      </c>
      <c r="E137" s="652">
        <v>0</v>
      </c>
      <c r="F137" s="970"/>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 t="shared" si="129"/>
        <v>0</v>
      </c>
      <c r="AR137" s="253">
        <v>0</v>
      </c>
      <c r="AS137" s="253">
        <v>0</v>
      </c>
      <c r="AT137" s="253">
        <v>0</v>
      </c>
      <c r="AU137" s="253">
        <v>0</v>
      </c>
      <c r="AV137" s="253">
        <v>0</v>
      </c>
      <c r="AW137" s="253">
        <v>0</v>
      </c>
      <c r="AX137" s="253">
        <v>0</v>
      </c>
      <c r="AY137" s="253">
        <v>0</v>
      </c>
      <c r="AZ137" s="253">
        <v>0</v>
      </c>
      <c r="BA137" s="253">
        <v>0</v>
      </c>
      <c r="BB137" s="525">
        <v>0</v>
      </c>
      <c r="BC137" s="892">
        <v>0</v>
      </c>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572"/>
      <c r="B138" s="659" t="s">
        <v>1144</v>
      </c>
      <c r="C138" s="660" t="s">
        <v>36</v>
      </c>
      <c r="D138" s="661">
        <f>SUM(D134:D137)</f>
        <v>173</v>
      </c>
      <c r="E138" s="661">
        <f>SUM(E134:E137)</f>
        <v>0</v>
      </c>
      <c r="F138" s="971">
        <f t="shared" si="1"/>
        <v>0</v>
      </c>
      <c r="G138" s="688">
        <f t="shared" si="126"/>
        <v>47065.53</v>
      </c>
      <c r="H138" s="662">
        <f>SUM(H134:H137)</f>
        <v>7726.28</v>
      </c>
      <c r="I138" s="662">
        <f t="shared" ref="I138:R138" si="162">SUM(I134:I137)</f>
        <v>816.91</v>
      </c>
      <c r="J138" s="662">
        <f t="shared" si="162"/>
        <v>24620.99</v>
      </c>
      <c r="K138" s="662">
        <f t="shared" si="162"/>
        <v>1711.3899999999999</v>
      </c>
      <c r="L138" s="662">
        <f t="shared" si="162"/>
        <v>121.64</v>
      </c>
      <c r="M138" s="662">
        <f t="shared" si="162"/>
        <v>3311.46</v>
      </c>
      <c r="N138" s="662">
        <f t="shared" si="162"/>
        <v>0</v>
      </c>
      <c r="O138" s="662">
        <f t="shared" si="162"/>
        <v>50.17</v>
      </c>
      <c r="P138" s="662">
        <f t="shared" si="162"/>
        <v>8706.69</v>
      </c>
      <c r="Q138" s="662">
        <f t="shared" si="162"/>
        <v>0</v>
      </c>
      <c r="R138" s="888">
        <f t="shared" si="162"/>
        <v>0</v>
      </c>
      <c r="S138" s="688">
        <f t="shared" si="127"/>
        <v>43596.35</v>
      </c>
      <c r="T138" s="662">
        <f t="shared" ref="T138:AD138" si="163">SUM(T134:T137)</f>
        <v>8444.0499999999993</v>
      </c>
      <c r="U138" s="662">
        <f t="shared" si="163"/>
        <v>879.8900000000001</v>
      </c>
      <c r="V138" s="662">
        <f t="shared" si="163"/>
        <v>20803.72</v>
      </c>
      <c r="W138" s="662">
        <f t="shared" si="163"/>
        <v>2079.2200000000003</v>
      </c>
      <c r="X138" s="662">
        <f t="shared" si="163"/>
        <v>0</v>
      </c>
      <c r="Y138" s="662">
        <f t="shared" si="163"/>
        <v>3359.62</v>
      </c>
      <c r="Z138" s="662">
        <f t="shared" si="163"/>
        <v>0</v>
      </c>
      <c r="AA138" s="662">
        <f t="shared" si="163"/>
        <v>719.47</v>
      </c>
      <c r="AB138" s="662">
        <f>SUM(AB134:AB137)</f>
        <v>7310.38</v>
      </c>
      <c r="AC138" s="662">
        <f t="shared" si="163"/>
        <v>0</v>
      </c>
      <c r="AD138" s="888">
        <f t="shared" si="163"/>
        <v>0</v>
      </c>
      <c r="AE138" s="688">
        <f t="shared" si="128"/>
        <v>43067.380000000005</v>
      </c>
      <c r="AF138" s="662">
        <f t="shared" ref="AF138:AP138" si="164">SUM(AF134:AF137)</f>
        <v>9274.5600000000013</v>
      </c>
      <c r="AG138" s="662">
        <f t="shared" si="164"/>
        <v>764.06999999999994</v>
      </c>
      <c r="AH138" s="662">
        <f t="shared" si="164"/>
        <v>21167.300000000003</v>
      </c>
      <c r="AI138" s="662">
        <f t="shared" si="164"/>
        <v>2111.62</v>
      </c>
      <c r="AJ138" s="662">
        <f t="shared" si="164"/>
        <v>0</v>
      </c>
      <c r="AK138" s="662">
        <f t="shared" si="164"/>
        <v>2264.87</v>
      </c>
      <c r="AL138" s="662">
        <f t="shared" si="164"/>
        <v>0</v>
      </c>
      <c r="AM138" s="662">
        <f t="shared" si="164"/>
        <v>290.74</v>
      </c>
      <c r="AN138" s="662">
        <f>SUM(AN134:AN137)</f>
        <v>7194.2199999999993</v>
      </c>
      <c r="AO138" s="662">
        <f t="shared" si="164"/>
        <v>0</v>
      </c>
      <c r="AP138" s="888">
        <f t="shared" si="164"/>
        <v>0</v>
      </c>
      <c r="AQ138" s="688">
        <f t="shared" si="129"/>
        <v>41421.839999999997</v>
      </c>
      <c r="AR138" s="662">
        <f t="shared" ref="AR138:BC138" si="165">SUM(AR134:AR137)</f>
        <v>10362.209999999999</v>
      </c>
      <c r="AS138" s="662">
        <f t="shared" si="165"/>
        <v>1071.02</v>
      </c>
      <c r="AT138" s="662">
        <f t="shared" si="165"/>
        <v>17436</v>
      </c>
      <c r="AU138" s="662">
        <f t="shared" si="165"/>
        <v>1836.91</v>
      </c>
      <c r="AV138" s="662">
        <f t="shared" si="165"/>
        <v>0</v>
      </c>
      <c r="AW138" s="662">
        <f t="shared" si="165"/>
        <v>2447.8200000000002</v>
      </c>
      <c r="AX138" s="662">
        <f t="shared" si="165"/>
        <v>0</v>
      </c>
      <c r="AY138" s="662">
        <f t="shared" si="165"/>
        <v>352.13</v>
      </c>
      <c r="AZ138" s="662">
        <f>SUM(AZ134:AZ137)</f>
        <v>7915.75</v>
      </c>
      <c r="BA138" s="662">
        <f t="shared" si="165"/>
        <v>0</v>
      </c>
      <c r="BB138" s="888">
        <f t="shared" si="165"/>
        <v>0</v>
      </c>
      <c r="BC138" s="663">
        <f t="shared" si="165"/>
        <v>128085.57</v>
      </c>
      <c r="BD138" s="654">
        <f t="shared" si="130"/>
        <v>303236.67000000004</v>
      </c>
      <c r="BE138" s="664">
        <f t="shared" si="131"/>
        <v>35807.1</v>
      </c>
      <c r="BF138" s="664">
        <f t="shared" si="132"/>
        <v>3531.89</v>
      </c>
      <c r="BG138" s="664">
        <f t="shared" si="133"/>
        <v>84028.010000000009</v>
      </c>
      <c r="BH138" s="664">
        <f t="shared" si="134"/>
        <v>7739.1399999999994</v>
      </c>
      <c r="BI138" s="664">
        <f t="shared" si="135"/>
        <v>121.64</v>
      </c>
      <c r="BJ138" s="664">
        <f t="shared" si="136"/>
        <v>11383.77</v>
      </c>
      <c r="BK138" s="664">
        <f t="shared" si="137"/>
        <v>0</v>
      </c>
      <c r="BL138" s="664">
        <f t="shared" si="138"/>
        <v>1412.5100000000002</v>
      </c>
      <c r="BM138" s="664">
        <f t="shared" si="139"/>
        <v>31127.040000000001</v>
      </c>
      <c r="BN138" s="664">
        <f t="shared" si="140"/>
        <v>0</v>
      </c>
      <c r="BO138" s="665">
        <f t="shared" si="141"/>
        <v>0</v>
      </c>
    </row>
    <row r="139" spans="1:67" x14ac:dyDescent="0.25">
      <c r="A139" s="1555" t="s">
        <v>1145</v>
      </c>
      <c r="B139" s="513" t="s">
        <v>1146</v>
      </c>
      <c r="C139" s="523" t="s">
        <v>841</v>
      </c>
      <c r="D139" s="652">
        <v>114</v>
      </c>
      <c r="E139" s="652">
        <v>0</v>
      </c>
      <c r="F139" s="970">
        <v>0</v>
      </c>
      <c r="G139" s="654">
        <f t="shared" si="126"/>
        <v>29347.620000000003</v>
      </c>
      <c r="H139" s="253">
        <v>16751.57</v>
      </c>
      <c r="I139" s="253">
        <v>776.09</v>
      </c>
      <c r="J139" s="253">
        <v>10021.17</v>
      </c>
      <c r="K139" s="253">
        <v>1076.79</v>
      </c>
      <c r="L139" s="253">
        <v>0</v>
      </c>
      <c r="M139" s="253">
        <v>163.05000000000001</v>
      </c>
      <c r="N139" s="253">
        <v>0</v>
      </c>
      <c r="O139" s="253">
        <v>60.12</v>
      </c>
      <c r="P139" s="253">
        <v>498.83000000000004</v>
      </c>
      <c r="Q139" s="253">
        <v>0</v>
      </c>
      <c r="R139" s="525">
        <v>0</v>
      </c>
      <c r="S139" s="654">
        <f t="shared" si="127"/>
        <v>28016.420000000002</v>
      </c>
      <c r="T139" s="253">
        <v>14239.160000000002</v>
      </c>
      <c r="U139" s="253">
        <v>1658.2</v>
      </c>
      <c r="V139" s="253">
        <v>8628.32</v>
      </c>
      <c r="W139" s="253">
        <v>1116.08</v>
      </c>
      <c r="X139" s="253">
        <v>111.11</v>
      </c>
      <c r="Y139" s="253">
        <v>649.36999999999989</v>
      </c>
      <c r="Z139" s="253">
        <v>0</v>
      </c>
      <c r="AA139" s="253">
        <v>0</v>
      </c>
      <c r="AB139" s="253">
        <v>1614.1799999999998</v>
      </c>
      <c r="AC139" s="253">
        <v>0</v>
      </c>
      <c r="AD139" s="525">
        <v>0</v>
      </c>
      <c r="AE139" s="654">
        <f t="shared" si="128"/>
        <v>26550.05</v>
      </c>
      <c r="AF139" s="253">
        <v>13598.23</v>
      </c>
      <c r="AG139" s="253">
        <v>1145.5</v>
      </c>
      <c r="AH139" s="253">
        <v>7031.59</v>
      </c>
      <c r="AI139" s="253">
        <v>408.87</v>
      </c>
      <c r="AJ139" s="253">
        <v>0</v>
      </c>
      <c r="AK139" s="253">
        <v>1146.02</v>
      </c>
      <c r="AL139" s="253">
        <v>0</v>
      </c>
      <c r="AM139" s="253">
        <v>0</v>
      </c>
      <c r="AN139" s="253">
        <v>3219.84</v>
      </c>
      <c r="AO139" s="253">
        <v>0</v>
      </c>
      <c r="AP139" s="525">
        <v>0</v>
      </c>
      <c r="AQ139" s="654">
        <f t="shared" si="129"/>
        <v>25589.600000000002</v>
      </c>
      <c r="AR139" s="253">
        <v>14967.04</v>
      </c>
      <c r="AS139" s="253">
        <v>698.71</v>
      </c>
      <c r="AT139" s="253">
        <v>4024.8999999999996</v>
      </c>
      <c r="AU139" s="253">
        <v>377.32</v>
      </c>
      <c r="AV139" s="253">
        <v>0</v>
      </c>
      <c r="AW139" s="253">
        <v>2904.13</v>
      </c>
      <c r="AX139" s="253">
        <v>0</v>
      </c>
      <c r="AY139" s="253">
        <v>44.38</v>
      </c>
      <c r="AZ139" s="253">
        <v>2573.1199999999994</v>
      </c>
      <c r="BA139" s="253">
        <v>0</v>
      </c>
      <c r="BB139" s="525">
        <v>0</v>
      </c>
      <c r="BC139" s="892">
        <v>80156.069999999992</v>
      </c>
      <c r="BD139" s="689">
        <f t="shared" si="130"/>
        <v>189659.76</v>
      </c>
      <c r="BE139" s="655">
        <f t="shared" si="131"/>
        <v>59556.000000000007</v>
      </c>
      <c r="BF139" s="655">
        <f t="shared" si="132"/>
        <v>4278.5</v>
      </c>
      <c r="BG139" s="655">
        <f t="shared" si="133"/>
        <v>29705.979999999996</v>
      </c>
      <c r="BH139" s="655">
        <f t="shared" si="134"/>
        <v>2979.06</v>
      </c>
      <c r="BI139" s="655">
        <f t="shared" si="135"/>
        <v>111.11</v>
      </c>
      <c r="BJ139" s="655">
        <f t="shared" si="136"/>
        <v>4862.57</v>
      </c>
      <c r="BK139" s="655">
        <f t="shared" si="137"/>
        <v>0</v>
      </c>
      <c r="BL139" s="655">
        <f t="shared" si="138"/>
        <v>104.5</v>
      </c>
      <c r="BM139" s="655">
        <f t="shared" si="139"/>
        <v>7905.9699999999993</v>
      </c>
      <c r="BN139" s="655">
        <f t="shared" si="140"/>
        <v>0</v>
      </c>
      <c r="BO139" s="656">
        <f t="shared" si="141"/>
        <v>0</v>
      </c>
    </row>
    <row r="140" spans="1:67" x14ac:dyDescent="0.25">
      <c r="A140" s="1555"/>
      <c r="B140" s="513" t="s">
        <v>1147</v>
      </c>
      <c r="C140" s="523" t="s">
        <v>842</v>
      </c>
      <c r="D140" s="652">
        <v>0</v>
      </c>
      <c r="E140" s="652">
        <v>0</v>
      </c>
      <c r="F140" s="970"/>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 t="shared" si="129"/>
        <v>0</v>
      </c>
      <c r="AR140" s="253">
        <v>0</v>
      </c>
      <c r="AS140" s="253">
        <v>0</v>
      </c>
      <c r="AT140" s="253">
        <v>0</v>
      </c>
      <c r="AU140" s="253">
        <v>0</v>
      </c>
      <c r="AV140" s="253">
        <v>0</v>
      </c>
      <c r="AW140" s="253">
        <v>0</v>
      </c>
      <c r="AX140" s="253">
        <v>0</v>
      </c>
      <c r="AY140" s="253">
        <v>0</v>
      </c>
      <c r="AZ140" s="253">
        <v>0</v>
      </c>
      <c r="BA140" s="253">
        <v>0</v>
      </c>
      <c r="BB140" s="525">
        <v>0</v>
      </c>
      <c r="BC140" s="892">
        <v>0</v>
      </c>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555"/>
      <c r="B141" s="513" t="s">
        <v>1148</v>
      </c>
      <c r="C141" s="523" t="s">
        <v>843</v>
      </c>
      <c r="D141" s="652">
        <v>0</v>
      </c>
      <c r="E141" s="652">
        <v>0</v>
      </c>
      <c r="F141" s="970"/>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 t="shared" si="129"/>
        <v>0</v>
      </c>
      <c r="AR141" s="253">
        <v>0</v>
      </c>
      <c r="AS141" s="253">
        <v>0</v>
      </c>
      <c r="AT141" s="253">
        <v>0</v>
      </c>
      <c r="AU141" s="253">
        <v>0</v>
      </c>
      <c r="AV141" s="253">
        <v>0</v>
      </c>
      <c r="AW141" s="253">
        <v>0</v>
      </c>
      <c r="AX141" s="253">
        <v>0</v>
      </c>
      <c r="AY141" s="253">
        <v>0</v>
      </c>
      <c r="AZ141" s="253">
        <v>0</v>
      </c>
      <c r="BA141" s="253">
        <v>0</v>
      </c>
      <c r="BB141" s="525">
        <v>0</v>
      </c>
      <c r="BC141" s="892">
        <v>0</v>
      </c>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555"/>
      <c r="B142" s="513" t="s">
        <v>1149</v>
      </c>
      <c r="C142" s="523" t="s">
        <v>844</v>
      </c>
      <c r="D142" s="652">
        <v>0</v>
      </c>
      <c r="E142" s="652">
        <v>0</v>
      </c>
      <c r="F142" s="970"/>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 t="shared" ref="AQ142:AQ169" si="169">SUM(AR142:BB142)</f>
        <v>0</v>
      </c>
      <c r="AR142" s="253">
        <v>0</v>
      </c>
      <c r="AS142" s="253">
        <v>0</v>
      </c>
      <c r="AT142" s="253">
        <v>0</v>
      </c>
      <c r="AU142" s="253">
        <v>0</v>
      </c>
      <c r="AV142" s="253">
        <v>0</v>
      </c>
      <c r="AW142" s="253">
        <v>0</v>
      </c>
      <c r="AX142" s="253">
        <v>0</v>
      </c>
      <c r="AY142" s="253">
        <v>0</v>
      </c>
      <c r="AZ142" s="253">
        <v>0</v>
      </c>
      <c r="BA142" s="253">
        <v>0</v>
      </c>
      <c r="BB142" s="525">
        <v>0</v>
      </c>
      <c r="BC142" s="892">
        <v>0</v>
      </c>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572"/>
      <c r="B143" s="659" t="s">
        <v>1150</v>
      </c>
      <c r="C143" s="660" t="s">
        <v>36</v>
      </c>
      <c r="D143" s="661">
        <f>SUM(D139:D142)</f>
        <v>114</v>
      </c>
      <c r="E143" s="661">
        <f>SUM(E139:E142)</f>
        <v>0</v>
      </c>
      <c r="F143" s="971">
        <f t="shared" si="1"/>
        <v>0</v>
      </c>
      <c r="G143" s="688">
        <f t="shared" si="166"/>
        <v>29347.620000000003</v>
      </c>
      <c r="H143" s="662">
        <f>SUM(H139:H142)</f>
        <v>16751.57</v>
      </c>
      <c r="I143" s="662">
        <f t="shared" ref="I143:R143" si="182">SUM(I139:I142)</f>
        <v>776.09</v>
      </c>
      <c r="J143" s="662">
        <f t="shared" si="182"/>
        <v>10021.17</v>
      </c>
      <c r="K143" s="662">
        <f t="shared" si="182"/>
        <v>1076.79</v>
      </c>
      <c r="L143" s="662">
        <f t="shared" si="182"/>
        <v>0</v>
      </c>
      <c r="M143" s="662">
        <f t="shared" si="182"/>
        <v>163.05000000000001</v>
      </c>
      <c r="N143" s="662">
        <f t="shared" si="182"/>
        <v>0</v>
      </c>
      <c r="O143" s="662">
        <f t="shared" si="182"/>
        <v>60.12</v>
      </c>
      <c r="P143" s="662">
        <f t="shared" si="182"/>
        <v>498.83000000000004</v>
      </c>
      <c r="Q143" s="662">
        <f t="shared" si="182"/>
        <v>0</v>
      </c>
      <c r="R143" s="888">
        <f t="shared" si="182"/>
        <v>0</v>
      </c>
      <c r="S143" s="688">
        <f t="shared" si="167"/>
        <v>28016.420000000002</v>
      </c>
      <c r="T143" s="662">
        <f t="shared" ref="T143:AD143" si="183">SUM(T139:T142)</f>
        <v>14239.160000000002</v>
      </c>
      <c r="U143" s="662">
        <f t="shared" si="183"/>
        <v>1658.2</v>
      </c>
      <c r="V143" s="662">
        <f t="shared" si="183"/>
        <v>8628.32</v>
      </c>
      <c r="W143" s="662">
        <f t="shared" si="183"/>
        <v>1116.08</v>
      </c>
      <c r="X143" s="662">
        <f t="shared" si="183"/>
        <v>111.11</v>
      </c>
      <c r="Y143" s="662">
        <f t="shared" si="183"/>
        <v>649.36999999999989</v>
      </c>
      <c r="Z143" s="662">
        <f t="shared" si="183"/>
        <v>0</v>
      </c>
      <c r="AA143" s="662">
        <f t="shared" si="183"/>
        <v>0</v>
      </c>
      <c r="AB143" s="662">
        <f>SUM(AB139:AB142)</f>
        <v>1614.1799999999998</v>
      </c>
      <c r="AC143" s="662">
        <f t="shared" si="183"/>
        <v>0</v>
      </c>
      <c r="AD143" s="888">
        <f t="shared" si="183"/>
        <v>0</v>
      </c>
      <c r="AE143" s="688">
        <f t="shared" si="168"/>
        <v>26550.05</v>
      </c>
      <c r="AF143" s="662">
        <f t="shared" ref="AF143:AP143" si="184">SUM(AF139:AF142)</f>
        <v>13598.23</v>
      </c>
      <c r="AG143" s="662">
        <f t="shared" si="184"/>
        <v>1145.5</v>
      </c>
      <c r="AH143" s="662">
        <f t="shared" si="184"/>
        <v>7031.59</v>
      </c>
      <c r="AI143" s="662">
        <f t="shared" si="184"/>
        <v>408.87</v>
      </c>
      <c r="AJ143" s="662">
        <f t="shared" si="184"/>
        <v>0</v>
      </c>
      <c r="AK143" s="662">
        <f t="shared" si="184"/>
        <v>1146.02</v>
      </c>
      <c r="AL143" s="662">
        <f t="shared" si="184"/>
        <v>0</v>
      </c>
      <c r="AM143" s="662">
        <f t="shared" si="184"/>
        <v>0</v>
      </c>
      <c r="AN143" s="662">
        <f>SUM(AN139:AN142)</f>
        <v>3219.84</v>
      </c>
      <c r="AO143" s="662">
        <f t="shared" si="184"/>
        <v>0</v>
      </c>
      <c r="AP143" s="888">
        <f t="shared" si="184"/>
        <v>0</v>
      </c>
      <c r="AQ143" s="688">
        <f t="shared" si="169"/>
        <v>25589.600000000002</v>
      </c>
      <c r="AR143" s="662">
        <f t="shared" ref="AR143:BC143" si="185">SUM(AR139:AR142)</f>
        <v>14967.04</v>
      </c>
      <c r="AS143" s="662">
        <f t="shared" si="185"/>
        <v>698.71</v>
      </c>
      <c r="AT143" s="662">
        <f t="shared" si="185"/>
        <v>4024.8999999999996</v>
      </c>
      <c r="AU143" s="662">
        <f t="shared" si="185"/>
        <v>377.32</v>
      </c>
      <c r="AV143" s="662">
        <f t="shared" si="185"/>
        <v>0</v>
      </c>
      <c r="AW143" s="662">
        <f t="shared" si="185"/>
        <v>2904.13</v>
      </c>
      <c r="AX143" s="662">
        <f t="shared" si="185"/>
        <v>0</v>
      </c>
      <c r="AY143" s="662">
        <f t="shared" si="185"/>
        <v>44.38</v>
      </c>
      <c r="AZ143" s="662">
        <f>SUM(AZ139:AZ142)</f>
        <v>2573.1199999999994</v>
      </c>
      <c r="BA143" s="662">
        <f t="shared" si="185"/>
        <v>0</v>
      </c>
      <c r="BB143" s="888">
        <f t="shared" si="185"/>
        <v>0</v>
      </c>
      <c r="BC143" s="663">
        <f t="shared" si="185"/>
        <v>80156.069999999992</v>
      </c>
      <c r="BD143" s="654">
        <f t="shared" si="170"/>
        <v>189659.76</v>
      </c>
      <c r="BE143" s="664">
        <f t="shared" si="171"/>
        <v>59556.000000000007</v>
      </c>
      <c r="BF143" s="664">
        <f t="shared" si="172"/>
        <v>4278.5</v>
      </c>
      <c r="BG143" s="664">
        <f t="shared" si="173"/>
        <v>29705.979999999996</v>
      </c>
      <c r="BH143" s="664">
        <f t="shared" si="174"/>
        <v>2979.06</v>
      </c>
      <c r="BI143" s="664">
        <f t="shared" si="175"/>
        <v>111.11</v>
      </c>
      <c r="BJ143" s="664">
        <f t="shared" si="176"/>
        <v>4862.57</v>
      </c>
      <c r="BK143" s="664">
        <f t="shared" si="177"/>
        <v>0</v>
      </c>
      <c r="BL143" s="664">
        <f t="shared" si="178"/>
        <v>104.5</v>
      </c>
      <c r="BM143" s="664">
        <f t="shared" si="179"/>
        <v>7905.9699999999993</v>
      </c>
      <c r="BN143" s="664">
        <f t="shared" si="180"/>
        <v>0</v>
      </c>
      <c r="BO143" s="665">
        <f t="shared" si="181"/>
        <v>0</v>
      </c>
    </row>
    <row r="144" spans="1:67" x14ac:dyDescent="0.25">
      <c r="A144" s="1555" t="s">
        <v>1055</v>
      </c>
      <c r="B144" s="513" t="s">
        <v>1151</v>
      </c>
      <c r="C144" s="523" t="s">
        <v>841</v>
      </c>
      <c r="D144" s="652">
        <v>1927</v>
      </c>
      <c r="E144" s="652">
        <v>6</v>
      </c>
      <c r="F144" s="970">
        <v>3.1136481577581734E-3</v>
      </c>
      <c r="G144" s="654">
        <f t="shared" si="166"/>
        <v>114165.69</v>
      </c>
      <c r="H144" s="253">
        <v>26479.82</v>
      </c>
      <c r="I144" s="253">
        <v>31732.299999999996</v>
      </c>
      <c r="J144" s="253">
        <v>16998.28</v>
      </c>
      <c r="K144" s="253">
        <v>26930.43</v>
      </c>
      <c r="L144" s="253">
        <v>1110.96</v>
      </c>
      <c r="M144" s="253">
        <v>9199.4500000000007</v>
      </c>
      <c r="N144" s="253">
        <v>0</v>
      </c>
      <c r="O144" s="253">
        <v>499.99</v>
      </c>
      <c r="P144" s="253">
        <v>1214.46</v>
      </c>
      <c r="Q144" s="253">
        <v>0</v>
      </c>
      <c r="R144" s="525">
        <v>0</v>
      </c>
      <c r="S144" s="654">
        <f t="shared" si="167"/>
        <v>123977.60999999999</v>
      </c>
      <c r="T144" s="253">
        <v>31002</v>
      </c>
      <c r="U144" s="253">
        <v>35790.560000000005</v>
      </c>
      <c r="V144" s="253">
        <v>19524.28</v>
      </c>
      <c r="W144" s="253">
        <v>26044.170000000002</v>
      </c>
      <c r="X144" s="253">
        <v>540.09</v>
      </c>
      <c r="Y144" s="253">
        <v>9576.66</v>
      </c>
      <c r="Z144" s="253">
        <v>0</v>
      </c>
      <c r="AA144" s="253">
        <v>375.26000000000005</v>
      </c>
      <c r="AB144" s="253">
        <v>1124.5900000000001</v>
      </c>
      <c r="AC144" s="253">
        <v>0</v>
      </c>
      <c r="AD144" s="525">
        <v>0</v>
      </c>
      <c r="AE144" s="654">
        <f t="shared" si="168"/>
        <v>140093.22000000003</v>
      </c>
      <c r="AF144" s="253">
        <v>35657.86</v>
      </c>
      <c r="AG144" s="253">
        <v>39599.17</v>
      </c>
      <c r="AH144" s="253">
        <v>22594.86</v>
      </c>
      <c r="AI144" s="253">
        <v>26632.550000000003</v>
      </c>
      <c r="AJ144" s="253">
        <v>190.69</v>
      </c>
      <c r="AK144" s="253">
        <v>13203.349999999999</v>
      </c>
      <c r="AL144" s="253">
        <v>0</v>
      </c>
      <c r="AM144" s="253">
        <v>827.98</v>
      </c>
      <c r="AN144" s="253">
        <v>1386.76</v>
      </c>
      <c r="AO144" s="253">
        <v>0</v>
      </c>
      <c r="AP144" s="525">
        <v>0</v>
      </c>
      <c r="AQ144" s="654">
        <f t="shared" si="169"/>
        <v>140283.25</v>
      </c>
      <c r="AR144" s="253">
        <v>32210.849999999995</v>
      </c>
      <c r="AS144" s="253">
        <v>35325.4</v>
      </c>
      <c r="AT144" s="253">
        <v>24651.460000000003</v>
      </c>
      <c r="AU144" s="253">
        <v>31019.74</v>
      </c>
      <c r="AV144" s="253">
        <v>50.17</v>
      </c>
      <c r="AW144" s="253">
        <v>15051.609999999999</v>
      </c>
      <c r="AX144" s="253">
        <v>0</v>
      </c>
      <c r="AY144" s="253">
        <v>272.44</v>
      </c>
      <c r="AZ144" s="253">
        <v>1701.5800000000002</v>
      </c>
      <c r="BA144" s="253">
        <v>0</v>
      </c>
      <c r="BB144" s="525">
        <v>0</v>
      </c>
      <c r="BC144" s="892">
        <v>404354.07999999996</v>
      </c>
      <c r="BD144" s="689">
        <f t="shared" si="170"/>
        <v>922873.84999999986</v>
      </c>
      <c r="BE144" s="655">
        <f t="shared" si="171"/>
        <v>125350.52999999998</v>
      </c>
      <c r="BF144" s="655">
        <f t="shared" si="172"/>
        <v>142447.43</v>
      </c>
      <c r="BG144" s="655">
        <f t="shared" si="173"/>
        <v>83768.88</v>
      </c>
      <c r="BH144" s="655">
        <f t="shared" si="174"/>
        <v>110626.89000000001</v>
      </c>
      <c r="BI144" s="655">
        <f t="shared" si="175"/>
        <v>1891.9100000000003</v>
      </c>
      <c r="BJ144" s="655">
        <f t="shared" si="176"/>
        <v>47031.07</v>
      </c>
      <c r="BK144" s="655">
        <f t="shared" si="177"/>
        <v>0</v>
      </c>
      <c r="BL144" s="655">
        <f t="shared" si="178"/>
        <v>1975.67</v>
      </c>
      <c r="BM144" s="655">
        <f t="shared" si="179"/>
        <v>5427.39</v>
      </c>
      <c r="BN144" s="655">
        <f t="shared" si="180"/>
        <v>0</v>
      </c>
      <c r="BO144" s="656">
        <f t="shared" si="181"/>
        <v>0</v>
      </c>
    </row>
    <row r="145" spans="1:67" x14ac:dyDescent="0.25">
      <c r="A145" s="1555"/>
      <c r="B145" s="513" t="s">
        <v>1152</v>
      </c>
      <c r="C145" s="523" t="s">
        <v>842</v>
      </c>
      <c r="D145" s="652">
        <v>0</v>
      </c>
      <c r="E145" s="652">
        <v>0</v>
      </c>
      <c r="F145" s="970"/>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 t="shared" si="169"/>
        <v>0</v>
      </c>
      <c r="AR145" s="253">
        <v>0</v>
      </c>
      <c r="AS145" s="253">
        <v>0</v>
      </c>
      <c r="AT145" s="253">
        <v>0</v>
      </c>
      <c r="AU145" s="253">
        <v>0</v>
      </c>
      <c r="AV145" s="253">
        <v>0</v>
      </c>
      <c r="AW145" s="253">
        <v>0</v>
      </c>
      <c r="AX145" s="253">
        <v>0</v>
      </c>
      <c r="AY145" s="253">
        <v>0</v>
      </c>
      <c r="AZ145" s="253">
        <v>0</v>
      </c>
      <c r="BA145" s="253">
        <v>0</v>
      </c>
      <c r="BB145" s="525">
        <v>0</v>
      </c>
      <c r="BC145" s="892">
        <v>0</v>
      </c>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555"/>
      <c r="B146" s="513" t="s">
        <v>1153</v>
      </c>
      <c r="C146" s="523" t="s">
        <v>843</v>
      </c>
      <c r="D146" s="652">
        <v>0</v>
      </c>
      <c r="E146" s="652">
        <v>0</v>
      </c>
      <c r="F146" s="970"/>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 t="shared" si="169"/>
        <v>0</v>
      </c>
      <c r="AR146" s="253">
        <v>0</v>
      </c>
      <c r="AS146" s="253">
        <v>0</v>
      </c>
      <c r="AT146" s="253">
        <v>0</v>
      </c>
      <c r="AU146" s="253">
        <v>0</v>
      </c>
      <c r="AV146" s="253">
        <v>0</v>
      </c>
      <c r="AW146" s="253">
        <v>0</v>
      </c>
      <c r="AX146" s="253">
        <v>0</v>
      </c>
      <c r="AY146" s="253">
        <v>0</v>
      </c>
      <c r="AZ146" s="253">
        <v>0</v>
      </c>
      <c r="BA146" s="253">
        <v>0</v>
      </c>
      <c r="BB146" s="525">
        <v>0</v>
      </c>
      <c r="BC146" s="892">
        <v>0</v>
      </c>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555"/>
      <c r="B147" s="513" t="s">
        <v>1154</v>
      </c>
      <c r="C147" s="523" t="s">
        <v>844</v>
      </c>
      <c r="D147" s="652">
        <v>0</v>
      </c>
      <c r="E147" s="652">
        <v>0</v>
      </c>
      <c r="F147" s="970"/>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 t="shared" si="169"/>
        <v>0</v>
      </c>
      <c r="AR147" s="253">
        <v>0</v>
      </c>
      <c r="AS147" s="253">
        <v>0</v>
      </c>
      <c r="AT147" s="253">
        <v>0</v>
      </c>
      <c r="AU147" s="253">
        <v>0</v>
      </c>
      <c r="AV147" s="253">
        <v>0</v>
      </c>
      <c r="AW147" s="253">
        <v>0</v>
      </c>
      <c r="AX147" s="253">
        <v>0</v>
      </c>
      <c r="AY147" s="253">
        <v>0</v>
      </c>
      <c r="AZ147" s="253">
        <v>0</v>
      </c>
      <c r="BA147" s="253">
        <v>0</v>
      </c>
      <c r="BB147" s="525">
        <v>0</v>
      </c>
      <c r="BC147" s="892">
        <v>0</v>
      </c>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572"/>
      <c r="B148" s="659" t="s">
        <v>1155</v>
      </c>
      <c r="C148" s="660" t="s">
        <v>36</v>
      </c>
      <c r="D148" s="661">
        <f>SUM(D144:D147)</f>
        <v>1927</v>
      </c>
      <c r="E148" s="661">
        <f>SUM(E144:E147)</f>
        <v>6</v>
      </c>
      <c r="F148" s="971">
        <f t="shared" si="1"/>
        <v>3.1136481577581734E-3</v>
      </c>
      <c r="G148" s="688">
        <f t="shared" si="166"/>
        <v>114165.69</v>
      </c>
      <c r="H148" s="662">
        <f>SUM(H144:H147)</f>
        <v>26479.82</v>
      </c>
      <c r="I148" s="662">
        <f t="shared" ref="I148:R148" si="186">SUM(I144:I147)</f>
        <v>31732.299999999996</v>
      </c>
      <c r="J148" s="662">
        <f t="shared" si="186"/>
        <v>16998.28</v>
      </c>
      <c r="K148" s="662">
        <f t="shared" si="186"/>
        <v>26930.43</v>
      </c>
      <c r="L148" s="662">
        <f t="shared" si="186"/>
        <v>1110.96</v>
      </c>
      <c r="M148" s="662">
        <f t="shared" si="186"/>
        <v>9199.4500000000007</v>
      </c>
      <c r="N148" s="662">
        <f t="shared" si="186"/>
        <v>0</v>
      </c>
      <c r="O148" s="662">
        <f t="shared" si="186"/>
        <v>499.99</v>
      </c>
      <c r="P148" s="662">
        <f t="shared" si="186"/>
        <v>1214.46</v>
      </c>
      <c r="Q148" s="662">
        <f t="shared" si="186"/>
        <v>0</v>
      </c>
      <c r="R148" s="888">
        <f t="shared" si="186"/>
        <v>0</v>
      </c>
      <c r="S148" s="688">
        <f t="shared" si="167"/>
        <v>123977.60999999999</v>
      </c>
      <c r="T148" s="662">
        <f t="shared" ref="T148:AD148" si="187">SUM(T144:T147)</f>
        <v>31002</v>
      </c>
      <c r="U148" s="662">
        <f t="shared" si="187"/>
        <v>35790.560000000005</v>
      </c>
      <c r="V148" s="662">
        <f t="shared" si="187"/>
        <v>19524.28</v>
      </c>
      <c r="W148" s="662">
        <f t="shared" si="187"/>
        <v>26044.170000000002</v>
      </c>
      <c r="X148" s="662">
        <f t="shared" si="187"/>
        <v>540.09</v>
      </c>
      <c r="Y148" s="662">
        <f t="shared" si="187"/>
        <v>9576.66</v>
      </c>
      <c r="Z148" s="662">
        <f t="shared" si="187"/>
        <v>0</v>
      </c>
      <c r="AA148" s="662">
        <f t="shared" si="187"/>
        <v>375.26000000000005</v>
      </c>
      <c r="AB148" s="662">
        <f>SUM(AB144:AB147)</f>
        <v>1124.5900000000001</v>
      </c>
      <c r="AC148" s="662">
        <f t="shared" si="187"/>
        <v>0</v>
      </c>
      <c r="AD148" s="888">
        <f t="shared" si="187"/>
        <v>0</v>
      </c>
      <c r="AE148" s="688">
        <f t="shared" si="168"/>
        <v>140093.22000000003</v>
      </c>
      <c r="AF148" s="662">
        <f t="shared" ref="AF148:AP148" si="188">SUM(AF144:AF147)</f>
        <v>35657.86</v>
      </c>
      <c r="AG148" s="662">
        <f t="shared" si="188"/>
        <v>39599.17</v>
      </c>
      <c r="AH148" s="662">
        <f t="shared" si="188"/>
        <v>22594.86</v>
      </c>
      <c r="AI148" s="662">
        <f t="shared" si="188"/>
        <v>26632.550000000003</v>
      </c>
      <c r="AJ148" s="662">
        <f t="shared" si="188"/>
        <v>190.69</v>
      </c>
      <c r="AK148" s="662">
        <f t="shared" si="188"/>
        <v>13203.349999999999</v>
      </c>
      <c r="AL148" s="662">
        <f t="shared" si="188"/>
        <v>0</v>
      </c>
      <c r="AM148" s="662">
        <f t="shared" si="188"/>
        <v>827.98</v>
      </c>
      <c r="AN148" s="662">
        <f>SUM(AN144:AN147)</f>
        <v>1386.76</v>
      </c>
      <c r="AO148" s="662">
        <f t="shared" si="188"/>
        <v>0</v>
      </c>
      <c r="AP148" s="888">
        <f t="shared" si="188"/>
        <v>0</v>
      </c>
      <c r="AQ148" s="688">
        <f t="shared" si="169"/>
        <v>140283.25</v>
      </c>
      <c r="AR148" s="662">
        <f t="shared" ref="AR148:BC148" si="189">SUM(AR144:AR147)</f>
        <v>32210.849999999995</v>
      </c>
      <c r="AS148" s="662">
        <f t="shared" si="189"/>
        <v>35325.4</v>
      </c>
      <c r="AT148" s="662">
        <f t="shared" si="189"/>
        <v>24651.460000000003</v>
      </c>
      <c r="AU148" s="662">
        <f t="shared" si="189"/>
        <v>31019.74</v>
      </c>
      <c r="AV148" s="662">
        <f t="shared" si="189"/>
        <v>50.17</v>
      </c>
      <c r="AW148" s="662">
        <f t="shared" si="189"/>
        <v>15051.609999999999</v>
      </c>
      <c r="AX148" s="662">
        <f t="shared" si="189"/>
        <v>0</v>
      </c>
      <c r="AY148" s="662">
        <f t="shared" si="189"/>
        <v>272.44</v>
      </c>
      <c r="AZ148" s="662">
        <f>SUM(AZ144:AZ147)</f>
        <v>1701.5800000000002</v>
      </c>
      <c r="BA148" s="662">
        <f t="shared" si="189"/>
        <v>0</v>
      </c>
      <c r="BB148" s="888">
        <f t="shared" si="189"/>
        <v>0</v>
      </c>
      <c r="BC148" s="663">
        <f t="shared" si="189"/>
        <v>404354.07999999996</v>
      </c>
      <c r="BD148" s="654">
        <f t="shared" si="170"/>
        <v>922873.84999999986</v>
      </c>
      <c r="BE148" s="664">
        <f t="shared" si="171"/>
        <v>125350.52999999998</v>
      </c>
      <c r="BF148" s="664">
        <f t="shared" si="172"/>
        <v>142447.43</v>
      </c>
      <c r="BG148" s="664">
        <f t="shared" si="173"/>
        <v>83768.88</v>
      </c>
      <c r="BH148" s="664">
        <f t="shared" si="174"/>
        <v>110626.89000000001</v>
      </c>
      <c r="BI148" s="664">
        <f t="shared" si="175"/>
        <v>1891.9100000000003</v>
      </c>
      <c r="BJ148" s="664">
        <f t="shared" si="176"/>
        <v>47031.07</v>
      </c>
      <c r="BK148" s="664">
        <f t="shared" si="177"/>
        <v>0</v>
      </c>
      <c r="BL148" s="664">
        <f t="shared" si="178"/>
        <v>1975.67</v>
      </c>
      <c r="BM148" s="664">
        <f t="shared" si="179"/>
        <v>5427.39</v>
      </c>
      <c r="BN148" s="664">
        <f t="shared" si="180"/>
        <v>0</v>
      </c>
      <c r="BO148" s="665">
        <f t="shared" si="181"/>
        <v>0</v>
      </c>
    </row>
    <row r="149" spans="1:67" x14ac:dyDescent="0.25">
      <c r="A149" s="1555" t="s">
        <v>1156</v>
      </c>
      <c r="B149" s="513" t="s">
        <v>1157</v>
      </c>
      <c r="C149" s="523" t="s">
        <v>841</v>
      </c>
      <c r="D149" s="652">
        <v>643</v>
      </c>
      <c r="E149" s="652">
        <v>0</v>
      </c>
      <c r="F149" s="970">
        <v>0</v>
      </c>
      <c r="G149" s="654">
        <f t="shared" si="166"/>
        <v>318950.32</v>
      </c>
      <c r="H149" s="253">
        <v>105499.79</v>
      </c>
      <c r="I149" s="253">
        <v>13300.01</v>
      </c>
      <c r="J149" s="253">
        <v>123021.47000000002</v>
      </c>
      <c r="K149" s="253">
        <v>17584.7</v>
      </c>
      <c r="L149" s="253">
        <v>77.739999999999995</v>
      </c>
      <c r="M149" s="253">
        <v>12993.93</v>
      </c>
      <c r="N149" s="253">
        <v>0</v>
      </c>
      <c r="O149" s="253">
        <v>1575.8799999999999</v>
      </c>
      <c r="P149" s="253">
        <v>44896.799999999996</v>
      </c>
      <c r="Q149" s="253">
        <v>0</v>
      </c>
      <c r="R149" s="525">
        <v>0</v>
      </c>
      <c r="S149" s="654">
        <f t="shared" si="167"/>
        <v>330330.76999999996</v>
      </c>
      <c r="T149" s="253">
        <v>130609.51000000002</v>
      </c>
      <c r="U149" s="253">
        <v>11517.010000000002</v>
      </c>
      <c r="V149" s="253">
        <v>121121.17</v>
      </c>
      <c r="W149" s="253">
        <v>13476.349999999999</v>
      </c>
      <c r="X149" s="253">
        <v>50.17</v>
      </c>
      <c r="Y149" s="253">
        <v>14253.839999999998</v>
      </c>
      <c r="Z149" s="253">
        <v>0</v>
      </c>
      <c r="AA149" s="253">
        <v>845.99</v>
      </c>
      <c r="AB149" s="253">
        <v>38456.729999999989</v>
      </c>
      <c r="AC149" s="253">
        <v>0</v>
      </c>
      <c r="AD149" s="525">
        <v>0</v>
      </c>
      <c r="AE149" s="654">
        <f t="shared" si="168"/>
        <v>300257.47000000003</v>
      </c>
      <c r="AF149" s="253">
        <v>114421.67000000001</v>
      </c>
      <c r="AG149" s="253">
        <v>13492.110000000004</v>
      </c>
      <c r="AH149" s="253">
        <v>111247.24</v>
      </c>
      <c r="AI149" s="253">
        <v>10919.330000000002</v>
      </c>
      <c r="AJ149" s="253">
        <v>89.490000000000009</v>
      </c>
      <c r="AK149" s="253">
        <v>11609.96</v>
      </c>
      <c r="AL149" s="253">
        <v>0</v>
      </c>
      <c r="AM149" s="253">
        <v>1122.67</v>
      </c>
      <c r="AN149" s="253">
        <v>37354.999999999993</v>
      </c>
      <c r="AO149" s="253">
        <v>0</v>
      </c>
      <c r="AP149" s="525">
        <v>0</v>
      </c>
      <c r="AQ149" s="654">
        <f t="shared" si="169"/>
        <v>282699.43000000005</v>
      </c>
      <c r="AR149" s="253">
        <v>106419.12999999999</v>
      </c>
      <c r="AS149" s="253">
        <v>10177.14</v>
      </c>
      <c r="AT149" s="253">
        <v>98003.99</v>
      </c>
      <c r="AU149" s="253">
        <v>11390.769999999999</v>
      </c>
      <c r="AV149" s="253">
        <v>323.5</v>
      </c>
      <c r="AW149" s="253">
        <v>10730.2</v>
      </c>
      <c r="AX149" s="253">
        <v>0</v>
      </c>
      <c r="AY149" s="253">
        <v>1852.9400000000003</v>
      </c>
      <c r="AZ149" s="253">
        <v>43801.760000000009</v>
      </c>
      <c r="BA149" s="253">
        <v>0</v>
      </c>
      <c r="BB149" s="525">
        <v>0</v>
      </c>
      <c r="BC149" s="892">
        <v>913287.66999999969</v>
      </c>
      <c r="BD149" s="689">
        <f t="shared" si="170"/>
        <v>2145525.6599999997</v>
      </c>
      <c r="BE149" s="655">
        <f t="shared" si="171"/>
        <v>456950.10000000003</v>
      </c>
      <c r="BF149" s="655">
        <f t="shared" si="172"/>
        <v>48486.270000000004</v>
      </c>
      <c r="BG149" s="655">
        <f t="shared" si="173"/>
        <v>453393.87</v>
      </c>
      <c r="BH149" s="655">
        <f t="shared" si="174"/>
        <v>53371.15</v>
      </c>
      <c r="BI149" s="655">
        <f t="shared" si="175"/>
        <v>540.9</v>
      </c>
      <c r="BJ149" s="655">
        <f t="shared" si="176"/>
        <v>49587.929999999993</v>
      </c>
      <c r="BK149" s="655">
        <f t="shared" si="177"/>
        <v>0</v>
      </c>
      <c r="BL149" s="655">
        <f t="shared" si="178"/>
        <v>5397.4800000000005</v>
      </c>
      <c r="BM149" s="655">
        <f t="shared" si="179"/>
        <v>164510.28999999998</v>
      </c>
      <c r="BN149" s="655">
        <f t="shared" si="180"/>
        <v>0</v>
      </c>
      <c r="BO149" s="656">
        <f t="shared" si="181"/>
        <v>0</v>
      </c>
    </row>
    <row r="150" spans="1:67" x14ac:dyDescent="0.25">
      <c r="A150" s="1555"/>
      <c r="B150" s="513" t="s">
        <v>1158</v>
      </c>
      <c r="C150" s="523" t="s">
        <v>842</v>
      </c>
      <c r="D150" s="652">
        <v>0</v>
      </c>
      <c r="E150" s="652">
        <v>0</v>
      </c>
      <c r="F150" s="970"/>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 t="shared" si="169"/>
        <v>0</v>
      </c>
      <c r="AR150" s="253">
        <v>0</v>
      </c>
      <c r="AS150" s="253">
        <v>0</v>
      </c>
      <c r="AT150" s="253">
        <v>0</v>
      </c>
      <c r="AU150" s="253">
        <v>0</v>
      </c>
      <c r="AV150" s="253">
        <v>0</v>
      </c>
      <c r="AW150" s="253">
        <v>0</v>
      </c>
      <c r="AX150" s="253">
        <v>0</v>
      </c>
      <c r="AY150" s="253">
        <v>0</v>
      </c>
      <c r="AZ150" s="253">
        <v>0</v>
      </c>
      <c r="BA150" s="253">
        <v>0</v>
      </c>
      <c r="BB150" s="525">
        <v>0</v>
      </c>
      <c r="BC150" s="892">
        <v>0</v>
      </c>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555"/>
      <c r="B151" s="513" t="s">
        <v>1159</v>
      </c>
      <c r="C151" s="523" t="s">
        <v>843</v>
      </c>
      <c r="D151" s="652">
        <v>0</v>
      </c>
      <c r="E151" s="652">
        <v>0</v>
      </c>
      <c r="F151" s="970"/>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 t="shared" si="169"/>
        <v>0</v>
      </c>
      <c r="AR151" s="253">
        <v>0</v>
      </c>
      <c r="AS151" s="253">
        <v>0</v>
      </c>
      <c r="AT151" s="253">
        <v>0</v>
      </c>
      <c r="AU151" s="253">
        <v>0</v>
      </c>
      <c r="AV151" s="253">
        <v>0</v>
      </c>
      <c r="AW151" s="253">
        <v>0</v>
      </c>
      <c r="AX151" s="253">
        <v>0</v>
      </c>
      <c r="AY151" s="253">
        <v>0</v>
      </c>
      <c r="AZ151" s="253">
        <v>0</v>
      </c>
      <c r="BA151" s="253">
        <v>0</v>
      </c>
      <c r="BB151" s="525">
        <v>0</v>
      </c>
      <c r="BC151" s="892">
        <v>0</v>
      </c>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555"/>
      <c r="B152" s="513" t="s">
        <v>1160</v>
      </c>
      <c r="C152" s="523" t="s">
        <v>844</v>
      </c>
      <c r="D152" s="652">
        <v>0</v>
      </c>
      <c r="E152" s="652">
        <v>0</v>
      </c>
      <c r="F152" s="970"/>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 t="shared" si="169"/>
        <v>0</v>
      </c>
      <c r="AR152" s="253">
        <v>0</v>
      </c>
      <c r="AS152" s="253">
        <v>0</v>
      </c>
      <c r="AT152" s="253">
        <v>0</v>
      </c>
      <c r="AU152" s="253">
        <v>0</v>
      </c>
      <c r="AV152" s="253">
        <v>0</v>
      </c>
      <c r="AW152" s="253">
        <v>0</v>
      </c>
      <c r="AX152" s="253">
        <v>0</v>
      </c>
      <c r="AY152" s="253">
        <v>0</v>
      </c>
      <c r="AZ152" s="253">
        <v>0</v>
      </c>
      <c r="BA152" s="253">
        <v>0</v>
      </c>
      <c r="BB152" s="525">
        <v>0</v>
      </c>
      <c r="BC152" s="892">
        <v>0</v>
      </c>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572"/>
      <c r="B153" s="659" t="s">
        <v>1161</v>
      </c>
      <c r="C153" s="660" t="s">
        <v>36</v>
      </c>
      <c r="D153" s="661">
        <f>SUM(D149:D152)</f>
        <v>643</v>
      </c>
      <c r="E153" s="661">
        <f>SUM(E149:E152)</f>
        <v>0</v>
      </c>
      <c r="F153" s="971">
        <f t="shared" si="1"/>
        <v>0</v>
      </c>
      <c r="G153" s="688">
        <f t="shared" si="166"/>
        <v>318950.32</v>
      </c>
      <c r="H153" s="662">
        <f>SUM(H149:H152)</f>
        <v>105499.79</v>
      </c>
      <c r="I153" s="662">
        <f t="shared" ref="I153:R153" si="190">SUM(I149:I152)</f>
        <v>13300.01</v>
      </c>
      <c r="J153" s="662">
        <f t="shared" si="190"/>
        <v>123021.47000000002</v>
      </c>
      <c r="K153" s="662">
        <f t="shared" si="190"/>
        <v>17584.7</v>
      </c>
      <c r="L153" s="662">
        <f t="shared" si="190"/>
        <v>77.739999999999995</v>
      </c>
      <c r="M153" s="662">
        <f t="shared" si="190"/>
        <v>12993.93</v>
      </c>
      <c r="N153" s="662">
        <f t="shared" si="190"/>
        <v>0</v>
      </c>
      <c r="O153" s="662">
        <f t="shared" si="190"/>
        <v>1575.8799999999999</v>
      </c>
      <c r="P153" s="662">
        <f t="shared" si="190"/>
        <v>44896.799999999996</v>
      </c>
      <c r="Q153" s="662">
        <f t="shared" si="190"/>
        <v>0</v>
      </c>
      <c r="R153" s="888">
        <f t="shared" si="190"/>
        <v>0</v>
      </c>
      <c r="S153" s="688">
        <f t="shared" si="167"/>
        <v>330330.76999999996</v>
      </c>
      <c r="T153" s="662">
        <f t="shared" ref="T153:AD153" si="191">SUM(T149:T152)</f>
        <v>130609.51000000002</v>
      </c>
      <c r="U153" s="662">
        <f t="shared" si="191"/>
        <v>11517.010000000002</v>
      </c>
      <c r="V153" s="662">
        <f t="shared" si="191"/>
        <v>121121.17</v>
      </c>
      <c r="W153" s="662">
        <f t="shared" si="191"/>
        <v>13476.349999999999</v>
      </c>
      <c r="X153" s="662">
        <f t="shared" si="191"/>
        <v>50.17</v>
      </c>
      <c r="Y153" s="662">
        <f t="shared" si="191"/>
        <v>14253.839999999998</v>
      </c>
      <c r="Z153" s="662">
        <f t="shared" si="191"/>
        <v>0</v>
      </c>
      <c r="AA153" s="662">
        <f t="shared" si="191"/>
        <v>845.99</v>
      </c>
      <c r="AB153" s="662">
        <f>SUM(AB149:AB152)</f>
        <v>38456.729999999989</v>
      </c>
      <c r="AC153" s="662">
        <f t="shared" si="191"/>
        <v>0</v>
      </c>
      <c r="AD153" s="888">
        <f t="shared" si="191"/>
        <v>0</v>
      </c>
      <c r="AE153" s="688">
        <f t="shared" si="168"/>
        <v>300257.47000000003</v>
      </c>
      <c r="AF153" s="662">
        <f t="shared" ref="AF153:AP153" si="192">SUM(AF149:AF152)</f>
        <v>114421.67000000001</v>
      </c>
      <c r="AG153" s="662">
        <f t="shared" si="192"/>
        <v>13492.110000000004</v>
      </c>
      <c r="AH153" s="662">
        <f t="shared" si="192"/>
        <v>111247.24</v>
      </c>
      <c r="AI153" s="662">
        <f t="shared" si="192"/>
        <v>10919.330000000002</v>
      </c>
      <c r="AJ153" s="662">
        <f t="shared" si="192"/>
        <v>89.490000000000009</v>
      </c>
      <c r="AK153" s="662">
        <f t="shared" si="192"/>
        <v>11609.96</v>
      </c>
      <c r="AL153" s="662">
        <f t="shared" si="192"/>
        <v>0</v>
      </c>
      <c r="AM153" s="662">
        <f t="shared" si="192"/>
        <v>1122.67</v>
      </c>
      <c r="AN153" s="662">
        <f>SUM(AN149:AN152)</f>
        <v>37354.999999999993</v>
      </c>
      <c r="AO153" s="662">
        <f t="shared" si="192"/>
        <v>0</v>
      </c>
      <c r="AP153" s="888">
        <f t="shared" si="192"/>
        <v>0</v>
      </c>
      <c r="AQ153" s="688">
        <f t="shared" si="169"/>
        <v>282699.43000000005</v>
      </c>
      <c r="AR153" s="662">
        <f t="shared" ref="AR153:BC153" si="193">SUM(AR149:AR152)</f>
        <v>106419.12999999999</v>
      </c>
      <c r="AS153" s="662">
        <f t="shared" si="193"/>
        <v>10177.14</v>
      </c>
      <c r="AT153" s="662">
        <f t="shared" si="193"/>
        <v>98003.99</v>
      </c>
      <c r="AU153" s="662">
        <f t="shared" si="193"/>
        <v>11390.769999999999</v>
      </c>
      <c r="AV153" s="662">
        <f t="shared" si="193"/>
        <v>323.5</v>
      </c>
      <c r="AW153" s="662">
        <f t="shared" si="193"/>
        <v>10730.2</v>
      </c>
      <c r="AX153" s="662">
        <f t="shared" si="193"/>
        <v>0</v>
      </c>
      <c r="AY153" s="662">
        <f t="shared" si="193"/>
        <v>1852.9400000000003</v>
      </c>
      <c r="AZ153" s="662">
        <f>SUM(AZ149:AZ152)</f>
        <v>43801.760000000009</v>
      </c>
      <c r="BA153" s="662">
        <f t="shared" si="193"/>
        <v>0</v>
      </c>
      <c r="BB153" s="888">
        <f t="shared" si="193"/>
        <v>0</v>
      </c>
      <c r="BC153" s="663">
        <f t="shared" si="193"/>
        <v>913287.66999999969</v>
      </c>
      <c r="BD153" s="654">
        <f t="shared" si="170"/>
        <v>2145525.6599999997</v>
      </c>
      <c r="BE153" s="664">
        <f t="shared" si="171"/>
        <v>456950.10000000003</v>
      </c>
      <c r="BF153" s="664">
        <f t="shared" si="172"/>
        <v>48486.270000000004</v>
      </c>
      <c r="BG153" s="664">
        <f t="shared" si="173"/>
        <v>453393.87</v>
      </c>
      <c r="BH153" s="664">
        <f t="shared" si="174"/>
        <v>53371.15</v>
      </c>
      <c r="BI153" s="664">
        <f t="shared" si="175"/>
        <v>540.9</v>
      </c>
      <c r="BJ153" s="664">
        <f t="shared" si="176"/>
        <v>49587.929999999993</v>
      </c>
      <c r="BK153" s="664">
        <f t="shared" si="177"/>
        <v>0</v>
      </c>
      <c r="BL153" s="664">
        <f t="shared" si="178"/>
        <v>5397.4800000000005</v>
      </c>
      <c r="BM153" s="664">
        <f t="shared" si="179"/>
        <v>164510.28999999998</v>
      </c>
      <c r="BN153" s="664">
        <f t="shared" si="180"/>
        <v>0</v>
      </c>
      <c r="BO153" s="665">
        <f t="shared" si="181"/>
        <v>0</v>
      </c>
    </row>
    <row r="154" spans="1:67" x14ac:dyDescent="0.25">
      <c r="A154" s="1555" t="s">
        <v>1162</v>
      </c>
      <c r="B154" s="513" t="s">
        <v>1163</v>
      </c>
      <c r="C154" s="523" t="s">
        <v>841</v>
      </c>
      <c r="D154" s="652">
        <v>184</v>
      </c>
      <c r="E154" s="652">
        <v>0</v>
      </c>
      <c r="F154" s="970">
        <v>0</v>
      </c>
      <c r="G154" s="654">
        <f t="shared" si="166"/>
        <v>16981.52</v>
      </c>
      <c r="H154" s="253">
        <v>8430.09</v>
      </c>
      <c r="I154" s="253">
        <v>2571.1099999999997</v>
      </c>
      <c r="J154" s="253">
        <v>3820.8399999999997</v>
      </c>
      <c r="K154" s="253">
        <v>1142.6199999999999</v>
      </c>
      <c r="L154" s="253">
        <v>0</v>
      </c>
      <c r="M154" s="253">
        <v>438.62</v>
      </c>
      <c r="N154" s="253">
        <v>0</v>
      </c>
      <c r="O154" s="253">
        <v>264.84000000000003</v>
      </c>
      <c r="P154" s="253">
        <v>313.40000000000003</v>
      </c>
      <c r="Q154" s="253">
        <v>0</v>
      </c>
      <c r="R154" s="525">
        <v>0</v>
      </c>
      <c r="S154" s="654">
        <f t="shared" si="167"/>
        <v>16304.380000000001</v>
      </c>
      <c r="T154" s="253">
        <v>8489.66</v>
      </c>
      <c r="U154" s="253">
        <v>1912.3500000000001</v>
      </c>
      <c r="V154" s="253">
        <v>3463.7799999999997</v>
      </c>
      <c r="W154" s="253">
        <v>1325.8600000000001</v>
      </c>
      <c r="X154" s="253">
        <v>0</v>
      </c>
      <c r="Y154" s="253">
        <v>467.4</v>
      </c>
      <c r="Z154" s="253">
        <v>0</v>
      </c>
      <c r="AA154" s="253">
        <v>287.02</v>
      </c>
      <c r="AB154" s="253">
        <v>358.31</v>
      </c>
      <c r="AC154" s="253">
        <v>0</v>
      </c>
      <c r="AD154" s="525">
        <v>0</v>
      </c>
      <c r="AE154" s="654">
        <f t="shared" si="168"/>
        <v>20179.609999999997</v>
      </c>
      <c r="AF154" s="253">
        <v>10398.24</v>
      </c>
      <c r="AG154" s="253">
        <v>2183.86</v>
      </c>
      <c r="AH154" s="253">
        <v>4238.8899999999994</v>
      </c>
      <c r="AI154" s="253">
        <v>2237.1600000000003</v>
      </c>
      <c r="AJ154" s="253">
        <v>0</v>
      </c>
      <c r="AK154" s="253">
        <v>584.52</v>
      </c>
      <c r="AL154" s="253">
        <v>0</v>
      </c>
      <c r="AM154" s="253">
        <v>154.75</v>
      </c>
      <c r="AN154" s="253">
        <v>382.19000000000005</v>
      </c>
      <c r="AO154" s="253">
        <v>0</v>
      </c>
      <c r="AP154" s="525">
        <v>0</v>
      </c>
      <c r="AQ154" s="654">
        <f t="shared" si="169"/>
        <v>19512.870000000003</v>
      </c>
      <c r="AR154" s="253">
        <v>9668.61</v>
      </c>
      <c r="AS154" s="253">
        <v>2313.65</v>
      </c>
      <c r="AT154" s="253">
        <v>4616.29</v>
      </c>
      <c r="AU154" s="253">
        <v>1943.1999999999998</v>
      </c>
      <c r="AV154" s="253">
        <v>0</v>
      </c>
      <c r="AW154" s="253">
        <v>419.02</v>
      </c>
      <c r="AX154" s="253">
        <v>0</v>
      </c>
      <c r="AY154" s="253">
        <v>59.77</v>
      </c>
      <c r="AZ154" s="253">
        <v>492.33000000000004</v>
      </c>
      <c r="BA154" s="253">
        <v>0</v>
      </c>
      <c r="BB154" s="525">
        <v>0</v>
      </c>
      <c r="BC154" s="892">
        <v>55996.860000000008</v>
      </c>
      <c r="BD154" s="689">
        <f t="shared" si="170"/>
        <v>128975.23999999999</v>
      </c>
      <c r="BE154" s="655">
        <f t="shared" si="171"/>
        <v>36986.6</v>
      </c>
      <c r="BF154" s="655">
        <f t="shared" si="172"/>
        <v>8980.9699999999993</v>
      </c>
      <c r="BG154" s="655">
        <f t="shared" si="173"/>
        <v>16139.8</v>
      </c>
      <c r="BH154" s="655">
        <f t="shared" si="174"/>
        <v>6648.84</v>
      </c>
      <c r="BI154" s="655">
        <f t="shared" si="175"/>
        <v>0</v>
      </c>
      <c r="BJ154" s="655">
        <f t="shared" si="176"/>
        <v>1909.56</v>
      </c>
      <c r="BK154" s="655">
        <f t="shared" si="177"/>
        <v>0</v>
      </c>
      <c r="BL154" s="655">
        <f t="shared" si="178"/>
        <v>766.38</v>
      </c>
      <c r="BM154" s="655">
        <f t="shared" si="179"/>
        <v>1546.23</v>
      </c>
      <c r="BN154" s="655">
        <f t="shared" si="180"/>
        <v>0</v>
      </c>
      <c r="BO154" s="656">
        <f t="shared" si="181"/>
        <v>0</v>
      </c>
    </row>
    <row r="155" spans="1:67" x14ac:dyDescent="0.25">
      <c r="A155" s="1555"/>
      <c r="B155" s="513" t="s">
        <v>1164</v>
      </c>
      <c r="C155" s="523" t="s">
        <v>842</v>
      </c>
      <c r="D155" s="652">
        <v>0</v>
      </c>
      <c r="E155" s="652">
        <v>0</v>
      </c>
      <c r="F155" s="970"/>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 t="shared" si="169"/>
        <v>0</v>
      </c>
      <c r="AR155" s="253">
        <v>0</v>
      </c>
      <c r="AS155" s="253">
        <v>0</v>
      </c>
      <c r="AT155" s="253">
        <v>0</v>
      </c>
      <c r="AU155" s="253">
        <v>0</v>
      </c>
      <c r="AV155" s="253">
        <v>0</v>
      </c>
      <c r="AW155" s="253">
        <v>0</v>
      </c>
      <c r="AX155" s="253">
        <v>0</v>
      </c>
      <c r="AY155" s="253">
        <v>0</v>
      </c>
      <c r="AZ155" s="253">
        <v>0</v>
      </c>
      <c r="BA155" s="253">
        <v>0</v>
      </c>
      <c r="BB155" s="525">
        <v>0</v>
      </c>
      <c r="BC155" s="892">
        <v>0</v>
      </c>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555"/>
      <c r="B156" s="513" t="s">
        <v>1165</v>
      </c>
      <c r="C156" s="523" t="s">
        <v>843</v>
      </c>
      <c r="D156" s="652">
        <v>0</v>
      </c>
      <c r="E156" s="652">
        <v>0</v>
      </c>
      <c r="F156" s="970"/>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 t="shared" si="169"/>
        <v>0</v>
      </c>
      <c r="AR156" s="253">
        <v>0</v>
      </c>
      <c r="AS156" s="253">
        <v>0</v>
      </c>
      <c r="AT156" s="253">
        <v>0</v>
      </c>
      <c r="AU156" s="253">
        <v>0</v>
      </c>
      <c r="AV156" s="253">
        <v>0</v>
      </c>
      <c r="AW156" s="253">
        <v>0</v>
      </c>
      <c r="AX156" s="253">
        <v>0</v>
      </c>
      <c r="AY156" s="253">
        <v>0</v>
      </c>
      <c r="AZ156" s="253">
        <v>0</v>
      </c>
      <c r="BA156" s="253">
        <v>0</v>
      </c>
      <c r="BB156" s="525">
        <v>0</v>
      </c>
      <c r="BC156" s="892">
        <v>0</v>
      </c>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555"/>
      <c r="B157" s="513" t="s">
        <v>1166</v>
      </c>
      <c r="C157" s="523" t="s">
        <v>844</v>
      </c>
      <c r="D157" s="652">
        <v>0</v>
      </c>
      <c r="E157" s="652">
        <v>0</v>
      </c>
      <c r="F157" s="970"/>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 t="shared" si="169"/>
        <v>0</v>
      </c>
      <c r="AR157" s="253">
        <v>0</v>
      </c>
      <c r="AS157" s="253">
        <v>0</v>
      </c>
      <c r="AT157" s="253">
        <v>0</v>
      </c>
      <c r="AU157" s="253">
        <v>0</v>
      </c>
      <c r="AV157" s="253">
        <v>0</v>
      </c>
      <c r="AW157" s="253">
        <v>0</v>
      </c>
      <c r="AX157" s="253">
        <v>0</v>
      </c>
      <c r="AY157" s="253">
        <v>0</v>
      </c>
      <c r="AZ157" s="253">
        <v>0</v>
      </c>
      <c r="BA157" s="253">
        <v>0</v>
      </c>
      <c r="BB157" s="525">
        <v>0</v>
      </c>
      <c r="BC157" s="892">
        <v>0</v>
      </c>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572"/>
      <c r="B158" s="659" t="s">
        <v>1167</v>
      </c>
      <c r="C158" s="660" t="s">
        <v>36</v>
      </c>
      <c r="D158" s="661">
        <f>SUM(D154:D157)</f>
        <v>184</v>
      </c>
      <c r="E158" s="661">
        <f>SUM(E154:E157)</f>
        <v>0</v>
      </c>
      <c r="F158" s="971">
        <f t="shared" si="1"/>
        <v>0</v>
      </c>
      <c r="G158" s="688">
        <f t="shared" si="166"/>
        <v>16981.52</v>
      </c>
      <c r="H158" s="662">
        <f>SUM(H154:H157)</f>
        <v>8430.09</v>
      </c>
      <c r="I158" s="662">
        <f t="shared" ref="I158:R158" si="194">SUM(I154:I157)</f>
        <v>2571.1099999999997</v>
      </c>
      <c r="J158" s="662">
        <f t="shared" si="194"/>
        <v>3820.8399999999997</v>
      </c>
      <c r="K158" s="662">
        <f t="shared" si="194"/>
        <v>1142.6199999999999</v>
      </c>
      <c r="L158" s="662">
        <f t="shared" si="194"/>
        <v>0</v>
      </c>
      <c r="M158" s="662">
        <f t="shared" si="194"/>
        <v>438.62</v>
      </c>
      <c r="N158" s="662">
        <f t="shared" si="194"/>
        <v>0</v>
      </c>
      <c r="O158" s="662">
        <f t="shared" si="194"/>
        <v>264.84000000000003</v>
      </c>
      <c r="P158" s="662">
        <f t="shared" si="194"/>
        <v>313.40000000000003</v>
      </c>
      <c r="Q158" s="662">
        <f t="shared" si="194"/>
        <v>0</v>
      </c>
      <c r="R158" s="888">
        <f t="shared" si="194"/>
        <v>0</v>
      </c>
      <c r="S158" s="688">
        <f t="shared" si="167"/>
        <v>16304.380000000001</v>
      </c>
      <c r="T158" s="662">
        <f t="shared" ref="T158:AD158" si="195">SUM(T154:T157)</f>
        <v>8489.66</v>
      </c>
      <c r="U158" s="662">
        <f t="shared" si="195"/>
        <v>1912.3500000000001</v>
      </c>
      <c r="V158" s="662">
        <f t="shared" si="195"/>
        <v>3463.7799999999997</v>
      </c>
      <c r="W158" s="662">
        <f t="shared" si="195"/>
        <v>1325.8600000000001</v>
      </c>
      <c r="X158" s="662">
        <f t="shared" si="195"/>
        <v>0</v>
      </c>
      <c r="Y158" s="662">
        <f t="shared" si="195"/>
        <v>467.4</v>
      </c>
      <c r="Z158" s="662">
        <f t="shared" si="195"/>
        <v>0</v>
      </c>
      <c r="AA158" s="662">
        <f t="shared" si="195"/>
        <v>287.02</v>
      </c>
      <c r="AB158" s="662">
        <f>SUM(AB154:AB157)</f>
        <v>358.31</v>
      </c>
      <c r="AC158" s="662">
        <f t="shared" si="195"/>
        <v>0</v>
      </c>
      <c r="AD158" s="888">
        <f t="shared" si="195"/>
        <v>0</v>
      </c>
      <c r="AE158" s="688">
        <f t="shared" si="168"/>
        <v>20179.609999999997</v>
      </c>
      <c r="AF158" s="662">
        <f t="shared" ref="AF158:AP158" si="196">SUM(AF154:AF157)</f>
        <v>10398.24</v>
      </c>
      <c r="AG158" s="662">
        <f t="shared" si="196"/>
        <v>2183.86</v>
      </c>
      <c r="AH158" s="662">
        <f t="shared" si="196"/>
        <v>4238.8899999999994</v>
      </c>
      <c r="AI158" s="662">
        <f t="shared" si="196"/>
        <v>2237.1600000000003</v>
      </c>
      <c r="AJ158" s="662">
        <f t="shared" si="196"/>
        <v>0</v>
      </c>
      <c r="AK158" s="662">
        <f t="shared" si="196"/>
        <v>584.52</v>
      </c>
      <c r="AL158" s="662">
        <f t="shared" si="196"/>
        <v>0</v>
      </c>
      <c r="AM158" s="662">
        <f t="shared" si="196"/>
        <v>154.75</v>
      </c>
      <c r="AN158" s="662">
        <f>SUM(AN154:AN157)</f>
        <v>382.19000000000005</v>
      </c>
      <c r="AO158" s="662">
        <f t="shared" si="196"/>
        <v>0</v>
      </c>
      <c r="AP158" s="888">
        <f t="shared" si="196"/>
        <v>0</v>
      </c>
      <c r="AQ158" s="688">
        <f t="shared" si="169"/>
        <v>19512.870000000003</v>
      </c>
      <c r="AR158" s="662">
        <f t="shared" ref="AR158:BC158" si="197">SUM(AR154:AR157)</f>
        <v>9668.61</v>
      </c>
      <c r="AS158" s="662">
        <f t="shared" si="197"/>
        <v>2313.65</v>
      </c>
      <c r="AT158" s="662">
        <f t="shared" si="197"/>
        <v>4616.29</v>
      </c>
      <c r="AU158" s="662">
        <f t="shared" si="197"/>
        <v>1943.1999999999998</v>
      </c>
      <c r="AV158" s="662">
        <f t="shared" si="197"/>
        <v>0</v>
      </c>
      <c r="AW158" s="662">
        <f t="shared" si="197"/>
        <v>419.02</v>
      </c>
      <c r="AX158" s="662">
        <f t="shared" si="197"/>
        <v>0</v>
      </c>
      <c r="AY158" s="662">
        <f t="shared" si="197"/>
        <v>59.77</v>
      </c>
      <c r="AZ158" s="662">
        <f>SUM(AZ154:AZ157)</f>
        <v>492.33000000000004</v>
      </c>
      <c r="BA158" s="662">
        <f t="shared" si="197"/>
        <v>0</v>
      </c>
      <c r="BB158" s="888">
        <f t="shared" si="197"/>
        <v>0</v>
      </c>
      <c r="BC158" s="663">
        <f t="shared" si="197"/>
        <v>55996.860000000008</v>
      </c>
      <c r="BD158" s="654">
        <f t="shared" si="170"/>
        <v>128975.23999999999</v>
      </c>
      <c r="BE158" s="664">
        <f t="shared" si="171"/>
        <v>36986.6</v>
      </c>
      <c r="BF158" s="664">
        <f t="shared" si="172"/>
        <v>8980.9699999999993</v>
      </c>
      <c r="BG158" s="664">
        <f t="shared" si="173"/>
        <v>16139.8</v>
      </c>
      <c r="BH158" s="664">
        <f t="shared" si="174"/>
        <v>6648.84</v>
      </c>
      <c r="BI158" s="664">
        <f t="shared" si="175"/>
        <v>0</v>
      </c>
      <c r="BJ158" s="664">
        <f t="shared" si="176"/>
        <v>1909.56</v>
      </c>
      <c r="BK158" s="664">
        <f t="shared" si="177"/>
        <v>0</v>
      </c>
      <c r="BL158" s="664">
        <f t="shared" si="178"/>
        <v>766.38</v>
      </c>
      <c r="BM158" s="664">
        <f t="shared" si="179"/>
        <v>1546.23</v>
      </c>
      <c r="BN158" s="664">
        <f t="shared" si="180"/>
        <v>0</v>
      </c>
      <c r="BO158" s="665">
        <f t="shared" si="181"/>
        <v>0</v>
      </c>
    </row>
    <row r="159" spans="1:67" x14ac:dyDescent="0.25">
      <c r="A159" s="1555" t="s">
        <v>1168</v>
      </c>
      <c r="B159" s="513" t="s">
        <v>1169</v>
      </c>
      <c r="C159" s="523" t="s">
        <v>841</v>
      </c>
      <c r="D159" s="652">
        <v>304</v>
      </c>
      <c r="E159" s="652">
        <v>0</v>
      </c>
      <c r="F159" s="970">
        <v>0</v>
      </c>
      <c r="G159" s="654">
        <f t="shared" si="166"/>
        <v>21956.899999999998</v>
      </c>
      <c r="H159" s="253">
        <v>2997.7400000000002</v>
      </c>
      <c r="I159" s="253">
        <v>0</v>
      </c>
      <c r="J159" s="253">
        <v>17262.429999999997</v>
      </c>
      <c r="K159" s="253">
        <v>948.48</v>
      </c>
      <c r="L159" s="253">
        <v>0</v>
      </c>
      <c r="M159" s="253">
        <v>0</v>
      </c>
      <c r="N159" s="253">
        <v>0</v>
      </c>
      <c r="O159" s="253">
        <v>0</v>
      </c>
      <c r="P159" s="253">
        <v>748.25</v>
      </c>
      <c r="Q159" s="253">
        <v>0</v>
      </c>
      <c r="R159" s="525">
        <v>0</v>
      </c>
      <c r="S159" s="654">
        <f t="shared" si="167"/>
        <v>26690.77</v>
      </c>
      <c r="T159" s="253">
        <v>9569.3499999999985</v>
      </c>
      <c r="U159" s="253">
        <v>1907.63</v>
      </c>
      <c r="V159" s="253">
        <v>10105.200000000001</v>
      </c>
      <c r="W159" s="253">
        <v>0</v>
      </c>
      <c r="X159" s="253">
        <v>0</v>
      </c>
      <c r="Y159" s="253">
        <v>2423.3200000000002</v>
      </c>
      <c r="Z159" s="253">
        <v>0</v>
      </c>
      <c r="AA159" s="253">
        <v>1814.79</v>
      </c>
      <c r="AB159" s="253">
        <v>870.48</v>
      </c>
      <c r="AC159" s="253">
        <v>0</v>
      </c>
      <c r="AD159" s="525">
        <v>0</v>
      </c>
      <c r="AE159" s="654">
        <f t="shared" si="168"/>
        <v>9111.8100000000013</v>
      </c>
      <c r="AF159" s="253">
        <v>2988.59</v>
      </c>
      <c r="AG159" s="253">
        <v>115.01</v>
      </c>
      <c r="AH159" s="253">
        <v>1495.26</v>
      </c>
      <c r="AI159" s="253">
        <v>4439.6200000000008</v>
      </c>
      <c r="AJ159" s="253">
        <v>0</v>
      </c>
      <c r="AK159" s="253">
        <v>0</v>
      </c>
      <c r="AL159" s="253">
        <v>0</v>
      </c>
      <c r="AM159" s="253">
        <v>0</v>
      </c>
      <c r="AN159" s="253">
        <v>73.33</v>
      </c>
      <c r="AO159" s="253">
        <v>0</v>
      </c>
      <c r="AP159" s="525">
        <v>0</v>
      </c>
      <c r="AQ159" s="654">
        <f t="shared" si="169"/>
        <v>22672.95</v>
      </c>
      <c r="AR159" s="253">
        <v>5361.62</v>
      </c>
      <c r="AS159" s="253">
        <v>0</v>
      </c>
      <c r="AT159" s="253">
        <v>8074.2199999999993</v>
      </c>
      <c r="AU159" s="253">
        <v>4701.0200000000004</v>
      </c>
      <c r="AV159" s="253">
        <v>0</v>
      </c>
      <c r="AW159" s="253">
        <v>3528.5899999999997</v>
      </c>
      <c r="AX159" s="253">
        <v>0</v>
      </c>
      <c r="AY159" s="253">
        <v>0</v>
      </c>
      <c r="AZ159" s="253">
        <v>1007.4999999999999</v>
      </c>
      <c r="BA159" s="253">
        <v>0</v>
      </c>
      <c r="BB159" s="525">
        <v>0</v>
      </c>
      <c r="BC159" s="892">
        <v>58475.529999999992</v>
      </c>
      <c r="BD159" s="689">
        <f t="shared" si="170"/>
        <v>138907.95999999996</v>
      </c>
      <c r="BE159" s="655">
        <f t="shared" si="171"/>
        <v>20917.3</v>
      </c>
      <c r="BF159" s="655">
        <f t="shared" si="172"/>
        <v>2022.64</v>
      </c>
      <c r="BG159" s="655">
        <f t="shared" si="173"/>
        <v>36937.109999999993</v>
      </c>
      <c r="BH159" s="655">
        <f t="shared" si="174"/>
        <v>10089.120000000001</v>
      </c>
      <c r="BI159" s="655">
        <f t="shared" si="175"/>
        <v>0</v>
      </c>
      <c r="BJ159" s="655">
        <f t="shared" si="176"/>
        <v>5951.91</v>
      </c>
      <c r="BK159" s="655">
        <f t="shared" si="177"/>
        <v>0</v>
      </c>
      <c r="BL159" s="655">
        <f t="shared" si="178"/>
        <v>1814.79</v>
      </c>
      <c r="BM159" s="655">
        <f t="shared" si="179"/>
        <v>2699.56</v>
      </c>
      <c r="BN159" s="655">
        <f t="shared" si="180"/>
        <v>0</v>
      </c>
      <c r="BO159" s="656">
        <f t="shared" si="181"/>
        <v>0</v>
      </c>
    </row>
    <row r="160" spans="1:67" x14ac:dyDescent="0.25">
      <c r="A160" s="1555"/>
      <c r="B160" s="513" t="s">
        <v>1170</v>
      </c>
      <c r="C160" s="523" t="s">
        <v>842</v>
      </c>
      <c r="D160" s="652">
        <v>0</v>
      </c>
      <c r="E160" s="652">
        <v>0</v>
      </c>
      <c r="F160" s="970"/>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 t="shared" si="169"/>
        <v>0</v>
      </c>
      <c r="AR160" s="253">
        <v>0</v>
      </c>
      <c r="AS160" s="253">
        <v>0</v>
      </c>
      <c r="AT160" s="253">
        <v>0</v>
      </c>
      <c r="AU160" s="253">
        <v>0</v>
      </c>
      <c r="AV160" s="253">
        <v>0</v>
      </c>
      <c r="AW160" s="253">
        <v>0</v>
      </c>
      <c r="AX160" s="253">
        <v>0</v>
      </c>
      <c r="AY160" s="253">
        <v>0</v>
      </c>
      <c r="AZ160" s="253">
        <v>0</v>
      </c>
      <c r="BA160" s="253">
        <v>0</v>
      </c>
      <c r="BB160" s="525">
        <v>0</v>
      </c>
      <c r="BC160" s="892">
        <v>0</v>
      </c>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555"/>
      <c r="B161" s="513" t="s">
        <v>1171</v>
      </c>
      <c r="C161" s="523" t="s">
        <v>843</v>
      </c>
      <c r="D161" s="652">
        <v>0</v>
      </c>
      <c r="E161" s="652">
        <v>0</v>
      </c>
      <c r="F161" s="970"/>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 t="shared" si="169"/>
        <v>0</v>
      </c>
      <c r="AR161" s="253">
        <v>0</v>
      </c>
      <c r="AS161" s="253">
        <v>0</v>
      </c>
      <c r="AT161" s="253">
        <v>0</v>
      </c>
      <c r="AU161" s="253">
        <v>0</v>
      </c>
      <c r="AV161" s="253">
        <v>0</v>
      </c>
      <c r="AW161" s="253">
        <v>0</v>
      </c>
      <c r="AX161" s="253">
        <v>0</v>
      </c>
      <c r="AY161" s="253">
        <v>0</v>
      </c>
      <c r="AZ161" s="253">
        <v>0</v>
      </c>
      <c r="BA161" s="253">
        <v>0</v>
      </c>
      <c r="BB161" s="525">
        <v>0</v>
      </c>
      <c r="BC161" s="892">
        <v>0</v>
      </c>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555"/>
      <c r="B162" s="513" t="s">
        <v>1172</v>
      </c>
      <c r="C162" s="523" t="s">
        <v>844</v>
      </c>
      <c r="D162" s="652">
        <v>0</v>
      </c>
      <c r="E162" s="652">
        <v>0</v>
      </c>
      <c r="F162" s="970"/>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 t="shared" si="169"/>
        <v>0</v>
      </c>
      <c r="AR162" s="253">
        <v>0</v>
      </c>
      <c r="AS162" s="253">
        <v>0</v>
      </c>
      <c r="AT162" s="253">
        <v>0</v>
      </c>
      <c r="AU162" s="253">
        <v>0</v>
      </c>
      <c r="AV162" s="253">
        <v>0</v>
      </c>
      <c r="AW162" s="253">
        <v>0</v>
      </c>
      <c r="AX162" s="253">
        <v>0</v>
      </c>
      <c r="AY162" s="253">
        <v>0</v>
      </c>
      <c r="AZ162" s="253">
        <v>0</v>
      </c>
      <c r="BA162" s="253">
        <v>0</v>
      </c>
      <c r="BB162" s="525">
        <v>0</v>
      </c>
      <c r="BC162" s="892">
        <v>0</v>
      </c>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572"/>
      <c r="B163" s="659" t="s">
        <v>1173</v>
      </c>
      <c r="C163" s="660" t="s">
        <v>36</v>
      </c>
      <c r="D163" s="661">
        <f>SUM(D159:D162)</f>
        <v>304</v>
      </c>
      <c r="E163" s="661">
        <f>SUM(E159:E162)</f>
        <v>0</v>
      </c>
      <c r="F163" s="971">
        <f t="shared" si="1"/>
        <v>0</v>
      </c>
      <c r="G163" s="688">
        <f t="shared" si="166"/>
        <v>21956.899999999998</v>
      </c>
      <c r="H163" s="662">
        <f>SUM(H159:H162)</f>
        <v>2997.7400000000002</v>
      </c>
      <c r="I163" s="662">
        <f t="shared" ref="I163:R163" si="198">SUM(I159:I162)</f>
        <v>0</v>
      </c>
      <c r="J163" s="662">
        <f t="shared" si="198"/>
        <v>17262.429999999997</v>
      </c>
      <c r="K163" s="662">
        <f t="shared" si="198"/>
        <v>948.48</v>
      </c>
      <c r="L163" s="662">
        <f t="shared" si="198"/>
        <v>0</v>
      </c>
      <c r="M163" s="662">
        <f t="shared" si="198"/>
        <v>0</v>
      </c>
      <c r="N163" s="662">
        <f t="shared" si="198"/>
        <v>0</v>
      </c>
      <c r="O163" s="662">
        <f t="shared" si="198"/>
        <v>0</v>
      </c>
      <c r="P163" s="662">
        <f t="shared" si="198"/>
        <v>748.25</v>
      </c>
      <c r="Q163" s="662">
        <f t="shared" si="198"/>
        <v>0</v>
      </c>
      <c r="R163" s="888">
        <f t="shared" si="198"/>
        <v>0</v>
      </c>
      <c r="S163" s="688">
        <f t="shared" si="167"/>
        <v>26690.77</v>
      </c>
      <c r="T163" s="662">
        <f t="shared" ref="T163:AD163" si="199">SUM(T159:T162)</f>
        <v>9569.3499999999985</v>
      </c>
      <c r="U163" s="662">
        <f t="shared" si="199"/>
        <v>1907.63</v>
      </c>
      <c r="V163" s="662">
        <f t="shared" si="199"/>
        <v>10105.200000000001</v>
      </c>
      <c r="W163" s="662">
        <f t="shared" si="199"/>
        <v>0</v>
      </c>
      <c r="X163" s="662">
        <f t="shared" si="199"/>
        <v>0</v>
      </c>
      <c r="Y163" s="662">
        <f t="shared" si="199"/>
        <v>2423.3200000000002</v>
      </c>
      <c r="Z163" s="662">
        <f t="shared" si="199"/>
        <v>0</v>
      </c>
      <c r="AA163" s="662">
        <f t="shared" si="199"/>
        <v>1814.79</v>
      </c>
      <c r="AB163" s="662">
        <f>SUM(AB159:AB162)</f>
        <v>870.48</v>
      </c>
      <c r="AC163" s="662">
        <f t="shared" si="199"/>
        <v>0</v>
      </c>
      <c r="AD163" s="888">
        <f t="shared" si="199"/>
        <v>0</v>
      </c>
      <c r="AE163" s="688">
        <f t="shared" si="168"/>
        <v>9111.8100000000013</v>
      </c>
      <c r="AF163" s="662">
        <f t="shared" ref="AF163:AP163" si="200">SUM(AF159:AF162)</f>
        <v>2988.59</v>
      </c>
      <c r="AG163" s="662">
        <f t="shared" si="200"/>
        <v>115.01</v>
      </c>
      <c r="AH163" s="662">
        <f t="shared" si="200"/>
        <v>1495.26</v>
      </c>
      <c r="AI163" s="662">
        <f t="shared" si="200"/>
        <v>4439.6200000000008</v>
      </c>
      <c r="AJ163" s="662">
        <f t="shared" si="200"/>
        <v>0</v>
      </c>
      <c r="AK163" s="662">
        <f t="shared" si="200"/>
        <v>0</v>
      </c>
      <c r="AL163" s="662">
        <f t="shared" si="200"/>
        <v>0</v>
      </c>
      <c r="AM163" s="662">
        <f t="shared" si="200"/>
        <v>0</v>
      </c>
      <c r="AN163" s="662">
        <f>SUM(AN159:AN162)</f>
        <v>73.33</v>
      </c>
      <c r="AO163" s="662">
        <f t="shared" si="200"/>
        <v>0</v>
      </c>
      <c r="AP163" s="888">
        <f t="shared" si="200"/>
        <v>0</v>
      </c>
      <c r="AQ163" s="688">
        <f t="shared" si="169"/>
        <v>22672.95</v>
      </c>
      <c r="AR163" s="662">
        <f t="shared" ref="AR163:BC163" si="201">SUM(AR159:AR162)</f>
        <v>5361.62</v>
      </c>
      <c r="AS163" s="662">
        <f t="shared" si="201"/>
        <v>0</v>
      </c>
      <c r="AT163" s="662">
        <f t="shared" si="201"/>
        <v>8074.2199999999993</v>
      </c>
      <c r="AU163" s="662">
        <f t="shared" si="201"/>
        <v>4701.0200000000004</v>
      </c>
      <c r="AV163" s="662">
        <f t="shared" si="201"/>
        <v>0</v>
      </c>
      <c r="AW163" s="662">
        <f t="shared" si="201"/>
        <v>3528.5899999999997</v>
      </c>
      <c r="AX163" s="662">
        <f t="shared" si="201"/>
        <v>0</v>
      </c>
      <c r="AY163" s="662">
        <f t="shared" si="201"/>
        <v>0</v>
      </c>
      <c r="AZ163" s="662">
        <f>SUM(AZ159:AZ162)</f>
        <v>1007.4999999999999</v>
      </c>
      <c r="BA163" s="662">
        <f t="shared" si="201"/>
        <v>0</v>
      </c>
      <c r="BB163" s="888">
        <f t="shared" si="201"/>
        <v>0</v>
      </c>
      <c r="BC163" s="663">
        <f t="shared" si="201"/>
        <v>58475.529999999992</v>
      </c>
      <c r="BD163" s="654">
        <f t="shared" si="170"/>
        <v>138907.95999999996</v>
      </c>
      <c r="BE163" s="664">
        <f t="shared" si="171"/>
        <v>20917.3</v>
      </c>
      <c r="BF163" s="664">
        <f t="shared" si="172"/>
        <v>2022.64</v>
      </c>
      <c r="BG163" s="664">
        <f t="shared" si="173"/>
        <v>36937.109999999993</v>
      </c>
      <c r="BH163" s="664">
        <f t="shared" si="174"/>
        <v>10089.120000000001</v>
      </c>
      <c r="BI163" s="664">
        <f t="shared" si="175"/>
        <v>0</v>
      </c>
      <c r="BJ163" s="664">
        <f t="shared" si="176"/>
        <v>5951.91</v>
      </c>
      <c r="BK163" s="664">
        <f t="shared" si="177"/>
        <v>0</v>
      </c>
      <c r="BL163" s="664">
        <f t="shared" si="178"/>
        <v>1814.79</v>
      </c>
      <c r="BM163" s="664">
        <f t="shared" si="179"/>
        <v>2699.56</v>
      </c>
      <c r="BN163" s="664">
        <f t="shared" si="180"/>
        <v>0</v>
      </c>
      <c r="BO163" s="665">
        <f t="shared" si="181"/>
        <v>0</v>
      </c>
    </row>
    <row r="164" spans="1:68" x14ac:dyDescent="0.25">
      <c r="A164" s="1555" t="s">
        <v>844</v>
      </c>
      <c r="B164" s="513" t="s">
        <v>1174</v>
      </c>
      <c r="C164" s="523" t="s">
        <v>841</v>
      </c>
      <c r="D164" s="652">
        <v>18555</v>
      </c>
      <c r="E164" s="652">
        <v>102</v>
      </c>
      <c r="F164" s="970">
        <v>5.4971705739692801E-3</v>
      </c>
      <c r="G164" s="654">
        <f t="shared" si="166"/>
        <v>1577619.9900000002</v>
      </c>
      <c r="H164" s="253">
        <v>641320.04</v>
      </c>
      <c r="I164" s="253">
        <v>100577.91</v>
      </c>
      <c r="J164" s="253">
        <v>563624.41</v>
      </c>
      <c r="K164" s="253">
        <v>82779.450000000012</v>
      </c>
      <c r="L164" s="253">
        <v>1091.6000000000001</v>
      </c>
      <c r="M164" s="253">
        <v>58144.429999999993</v>
      </c>
      <c r="N164" s="253">
        <v>0</v>
      </c>
      <c r="O164" s="253">
        <v>11741.340000000002</v>
      </c>
      <c r="P164" s="253">
        <v>118340.81</v>
      </c>
      <c r="Q164" s="253">
        <v>0</v>
      </c>
      <c r="R164" s="525">
        <v>0</v>
      </c>
      <c r="S164" s="654">
        <f t="shared" si="167"/>
        <v>1890466.9</v>
      </c>
      <c r="T164" s="253">
        <v>815607.19</v>
      </c>
      <c r="U164" s="253">
        <v>119980.5</v>
      </c>
      <c r="V164" s="253">
        <v>664199.93999999994</v>
      </c>
      <c r="W164" s="253">
        <v>95509.67</v>
      </c>
      <c r="X164" s="253">
        <v>2177.02</v>
      </c>
      <c r="Y164" s="253">
        <v>68259.98000000001</v>
      </c>
      <c r="Z164" s="253">
        <v>0</v>
      </c>
      <c r="AA164" s="253">
        <v>12578.85</v>
      </c>
      <c r="AB164" s="253">
        <v>112153.75</v>
      </c>
      <c r="AC164" s="253">
        <v>0</v>
      </c>
      <c r="AD164" s="525">
        <v>0</v>
      </c>
      <c r="AE164" s="654">
        <f t="shared" si="168"/>
        <v>1861033.14</v>
      </c>
      <c r="AF164" s="253">
        <v>787467.6399999999</v>
      </c>
      <c r="AG164" s="253">
        <v>107784.96999999999</v>
      </c>
      <c r="AH164" s="253">
        <v>645192.23</v>
      </c>
      <c r="AI164" s="253">
        <v>104060.44</v>
      </c>
      <c r="AJ164" s="253">
        <v>2372.62</v>
      </c>
      <c r="AK164" s="253">
        <v>73553.440000000002</v>
      </c>
      <c r="AL164" s="253">
        <v>0</v>
      </c>
      <c r="AM164" s="253">
        <v>13117.09</v>
      </c>
      <c r="AN164" s="253">
        <v>127484.71000000002</v>
      </c>
      <c r="AO164" s="253">
        <v>0</v>
      </c>
      <c r="AP164" s="525">
        <v>0</v>
      </c>
      <c r="AQ164" s="654">
        <f t="shared" si="169"/>
        <v>1984896.42</v>
      </c>
      <c r="AR164" s="253">
        <v>890557.10000000021</v>
      </c>
      <c r="AS164" s="253">
        <v>124222.98000000001</v>
      </c>
      <c r="AT164" s="253">
        <v>651093.43999999983</v>
      </c>
      <c r="AU164" s="253">
        <v>97691.610000000015</v>
      </c>
      <c r="AV164" s="253">
        <v>585.38</v>
      </c>
      <c r="AW164" s="253">
        <v>72180.639999999999</v>
      </c>
      <c r="AX164" s="253">
        <v>0</v>
      </c>
      <c r="AY164" s="253">
        <v>9978.57</v>
      </c>
      <c r="AZ164" s="253">
        <v>138586.70000000001</v>
      </c>
      <c r="BA164" s="253">
        <v>0</v>
      </c>
      <c r="BB164" s="525">
        <v>0</v>
      </c>
      <c r="BC164" s="892">
        <v>5736396.4600000009</v>
      </c>
      <c r="BD164" s="689">
        <f t="shared" si="170"/>
        <v>13050412.91</v>
      </c>
      <c r="BE164" s="655">
        <f t="shared" si="171"/>
        <v>3134951.97</v>
      </c>
      <c r="BF164" s="655">
        <f t="shared" si="172"/>
        <v>452566.36</v>
      </c>
      <c r="BG164" s="655">
        <f t="shared" si="173"/>
        <v>2524110.02</v>
      </c>
      <c r="BH164" s="655">
        <f t="shared" si="174"/>
        <v>380041.17000000004</v>
      </c>
      <c r="BI164" s="655">
        <f t="shared" si="175"/>
        <v>6226.62</v>
      </c>
      <c r="BJ164" s="655">
        <f t="shared" si="176"/>
        <v>272138.49</v>
      </c>
      <c r="BK164" s="655">
        <f t="shared" si="177"/>
        <v>0</v>
      </c>
      <c r="BL164" s="655">
        <f t="shared" si="178"/>
        <v>47415.85</v>
      </c>
      <c r="BM164" s="655">
        <f t="shared" si="179"/>
        <v>496565.97000000003</v>
      </c>
      <c r="BN164" s="655">
        <f t="shared" si="180"/>
        <v>0</v>
      </c>
      <c r="BO164" s="656">
        <f t="shared" si="181"/>
        <v>0</v>
      </c>
    </row>
    <row r="165" spans="1:68" x14ac:dyDescent="0.25">
      <c r="A165" s="1555"/>
      <c r="B165" s="513" t="s">
        <v>1175</v>
      </c>
      <c r="C165" s="523" t="s">
        <v>842</v>
      </c>
      <c r="D165" s="652">
        <v>0</v>
      </c>
      <c r="E165" s="652">
        <v>0</v>
      </c>
      <c r="F165" s="970"/>
      <c r="G165" s="654">
        <f t="shared" si="166"/>
        <v>0</v>
      </c>
      <c r="H165" s="253">
        <v>0</v>
      </c>
      <c r="I165" s="253">
        <v>0</v>
      </c>
      <c r="J165" s="253">
        <v>0</v>
      </c>
      <c r="K165" s="253">
        <v>0</v>
      </c>
      <c r="L165" s="253">
        <v>0</v>
      </c>
      <c r="M165" s="253">
        <v>0</v>
      </c>
      <c r="N165" s="253">
        <v>0</v>
      </c>
      <c r="O165" s="253">
        <v>0</v>
      </c>
      <c r="P165" s="253">
        <v>0</v>
      </c>
      <c r="Q165" s="253">
        <v>0</v>
      </c>
      <c r="R165" s="525">
        <v>0</v>
      </c>
      <c r="S165" s="654">
        <f t="shared" si="167"/>
        <v>0</v>
      </c>
      <c r="T165" s="253">
        <v>0</v>
      </c>
      <c r="U165" s="253">
        <v>0</v>
      </c>
      <c r="V165" s="253">
        <v>0</v>
      </c>
      <c r="W165" s="253">
        <v>0</v>
      </c>
      <c r="X165" s="253">
        <v>0</v>
      </c>
      <c r="Y165" s="253">
        <v>0</v>
      </c>
      <c r="Z165" s="253">
        <v>0</v>
      </c>
      <c r="AA165" s="253">
        <v>0</v>
      </c>
      <c r="AB165" s="253">
        <v>0</v>
      </c>
      <c r="AC165" s="253">
        <v>0</v>
      </c>
      <c r="AD165" s="525">
        <v>0</v>
      </c>
      <c r="AE165" s="654">
        <f t="shared" si="168"/>
        <v>0</v>
      </c>
      <c r="AF165" s="253">
        <v>0</v>
      </c>
      <c r="AG165" s="253">
        <v>0</v>
      </c>
      <c r="AH165" s="253">
        <v>0</v>
      </c>
      <c r="AI165" s="253">
        <v>0</v>
      </c>
      <c r="AJ165" s="253">
        <v>0</v>
      </c>
      <c r="AK165" s="253">
        <v>0</v>
      </c>
      <c r="AL165" s="253">
        <v>0</v>
      </c>
      <c r="AM165" s="253">
        <v>0</v>
      </c>
      <c r="AN165" s="253">
        <v>0</v>
      </c>
      <c r="AO165" s="253">
        <v>0</v>
      </c>
      <c r="AP165" s="525">
        <v>0</v>
      </c>
      <c r="AQ165" s="654">
        <f t="shared" si="169"/>
        <v>0</v>
      </c>
      <c r="AR165" s="253">
        <v>0</v>
      </c>
      <c r="AS165" s="253">
        <v>0</v>
      </c>
      <c r="AT165" s="253">
        <v>0</v>
      </c>
      <c r="AU165" s="253">
        <v>0</v>
      </c>
      <c r="AV165" s="253">
        <v>0</v>
      </c>
      <c r="AW165" s="253">
        <v>0</v>
      </c>
      <c r="AX165" s="253">
        <v>0</v>
      </c>
      <c r="AY165" s="253">
        <v>0</v>
      </c>
      <c r="AZ165" s="253">
        <v>0</v>
      </c>
      <c r="BA165" s="253">
        <v>0</v>
      </c>
      <c r="BB165" s="525">
        <v>0</v>
      </c>
      <c r="BC165" s="892">
        <v>0</v>
      </c>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555"/>
      <c r="B166" s="513" t="s">
        <v>1176</v>
      </c>
      <c r="C166" s="523" t="s">
        <v>843</v>
      </c>
      <c r="D166" s="652">
        <v>0</v>
      </c>
      <c r="E166" s="652">
        <v>0</v>
      </c>
      <c r="F166" s="970"/>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 t="shared" si="169"/>
        <v>0</v>
      </c>
      <c r="AR166" s="253">
        <v>0</v>
      </c>
      <c r="AS166" s="253">
        <v>0</v>
      </c>
      <c r="AT166" s="253">
        <v>0</v>
      </c>
      <c r="AU166" s="253">
        <v>0</v>
      </c>
      <c r="AV166" s="253">
        <v>0</v>
      </c>
      <c r="AW166" s="253">
        <v>0</v>
      </c>
      <c r="AX166" s="253">
        <v>0</v>
      </c>
      <c r="AY166" s="253">
        <v>0</v>
      </c>
      <c r="AZ166" s="253">
        <v>0</v>
      </c>
      <c r="BA166" s="253">
        <v>0</v>
      </c>
      <c r="BB166" s="525">
        <v>0</v>
      </c>
      <c r="BC166" s="892">
        <v>0</v>
      </c>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555"/>
      <c r="B167" s="513" t="s">
        <v>1177</v>
      </c>
      <c r="C167" s="523" t="s">
        <v>844</v>
      </c>
      <c r="D167" s="652">
        <v>0</v>
      </c>
      <c r="E167" s="652">
        <v>0</v>
      </c>
      <c r="F167" s="970"/>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 t="shared" si="169"/>
        <v>0</v>
      </c>
      <c r="AR167" s="253">
        <v>0</v>
      </c>
      <c r="AS167" s="253">
        <v>0</v>
      </c>
      <c r="AT167" s="253">
        <v>0</v>
      </c>
      <c r="AU167" s="253">
        <v>0</v>
      </c>
      <c r="AV167" s="253">
        <v>0</v>
      </c>
      <c r="AW167" s="253">
        <v>0</v>
      </c>
      <c r="AX167" s="253">
        <v>0</v>
      </c>
      <c r="AY167" s="253">
        <v>0</v>
      </c>
      <c r="AZ167" s="253">
        <v>0</v>
      </c>
      <c r="BA167" s="253">
        <v>0</v>
      </c>
      <c r="BB167" s="525">
        <v>0</v>
      </c>
      <c r="BC167" s="892">
        <v>0</v>
      </c>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572"/>
      <c r="B168" s="659" t="s">
        <v>1178</v>
      </c>
      <c r="C168" s="660" t="s">
        <v>36</v>
      </c>
      <c r="D168" s="661">
        <f>SUM(D164:D167)</f>
        <v>18555</v>
      </c>
      <c r="E168" s="661">
        <f>SUM(E164:E167)</f>
        <v>102</v>
      </c>
      <c r="F168" s="971">
        <f t="shared" si="1"/>
        <v>5.4971705739692801E-3</v>
      </c>
      <c r="G168" s="654">
        <f t="shared" si="166"/>
        <v>1577619.9900000002</v>
      </c>
      <c r="H168" s="662">
        <f t="shared" ref="H168:R168" si="202">SUM(H164:H167)</f>
        <v>641320.04</v>
      </c>
      <c r="I168" s="662">
        <f t="shared" si="202"/>
        <v>100577.91</v>
      </c>
      <c r="J168" s="662">
        <f t="shared" si="202"/>
        <v>563624.41</v>
      </c>
      <c r="K168" s="662">
        <f t="shared" si="202"/>
        <v>82779.450000000012</v>
      </c>
      <c r="L168" s="662">
        <f t="shared" si="202"/>
        <v>1091.6000000000001</v>
      </c>
      <c r="M168" s="662">
        <f t="shared" si="202"/>
        <v>58144.429999999993</v>
      </c>
      <c r="N168" s="662">
        <f t="shared" si="202"/>
        <v>0</v>
      </c>
      <c r="O168" s="662">
        <f>SUM(O164:O167)</f>
        <v>11741.340000000002</v>
      </c>
      <c r="P168" s="662">
        <f t="shared" si="202"/>
        <v>118340.81</v>
      </c>
      <c r="Q168" s="662">
        <f t="shared" si="202"/>
        <v>0</v>
      </c>
      <c r="R168" s="888">
        <f t="shared" si="202"/>
        <v>0</v>
      </c>
      <c r="S168" s="654">
        <f t="shared" si="167"/>
        <v>1890466.9</v>
      </c>
      <c r="T168" s="662">
        <f t="shared" ref="T168:AD168" si="203">SUM(T164:T167)</f>
        <v>815607.19</v>
      </c>
      <c r="U168" s="662">
        <f t="shared" si="203"/>
        <v>119980.5</v>
      </c>
      <c r="V168" s="662">
        <f t="shared" si="203"/>
        <v>664199.93999999994</v>
      </c>
      <c r="W168" s="662">
        <f t="shared" si="203"/>
        <v>95509.67</v>
      </c>
      <c r="X168" s="662">
        <f t="shared" si="203"/>
        <v>2177.02</v>
      </c>
      <c r="Y168" s="662">
        <f t="shared" si="203"/>
        <v>68259.98000000001</v>
      </c>
      <c r="Z168" s="662">
        <f t="shared" si="203"/>
        <v>0</v>
      </c>
      <c r="AA168" s="662">
        <f t="shared" si="203"/>
        <v>12578.85</v>
      </c>
      <c r="AB168" s="662">
        <f>SUM(AB164:AB167)</f>
        <v>112153.75</v>
      </c>
      <c r="AC168" s="662">
        <f t="shared" si="203"/>
        <v>0</v>
      </c>
      <c r="AD168" s="888">
        <f t="shared" si="203"/>
        <v>0</v>
      </c>
      <c r="AE168" s="654">
        <f t="shared" si="168"/>
        <v>1861033.14</v>
      </c>
      <c r="AF168" s="662">
        <f t="shared" ref="AF168:AP168" si="204">SUM(AF164:AF167)</f>
        <v>787467.6399999999</v>
      </c>
      <c r="AG168" s="662">
        <f t="shared" si="204"/>
        <v>107784.96999999999</v>
      </c>
      <c r="AH168" s="662">
        <f t="shared" si="204"/>
        <v>645192.23</v>
      </c>
      <c r="AI168" s="662">
        <f t="shared" si="204"/>
        <v>104060.44</v>
      </c>
      <c r="AJ168" s="662">
        <f t="shared" si="204"/>
        <v>2372.62</v>
      </c>
      <c r="AK168" s="662">
        <f t="shared" si="204"/>
        <v>73553.440000000002</v>
      </c>
      <c r="AL168" s="662">
        <f t="shared" si="204"/>
        <v>0</v>
      </c>
      <c r="AM168" s="662">
        <f t="shared" si="204"/>
        <v>13117.09</v>
      </c>
      <c r="AN168" s="662">
        <f>SUM(AN164:AN167)</f>
        <v>127484.71000000002</v>
      </c>
      <c r="AO168" s="662">
        <f t="shared" si="204"/>
        <v>0</v>
      </c>
      <c r="AP168" s="888">
        <f t="shared" si="204"/>
        <v>0</v>
      </c>
      <c r="AQ168" s="654">
        <f t="shared" si="169"/>
        <v>1984896.42</v>
      </c>
      <c r="AR168" s="662">
        <f t="shared" ref="AR168:BC168" si="205">SUM(AR164:AR167)</f>
        <v>890557.10000000021</v>
      </c>
      <c r="AS168" s="662">
        <f t="shared" si="205"/>
        <v>124222.98000000001</v>
      </c>
      <c r="AT168" s="662">
        <f t="shared" si="205"/>
        <v>651093.43999999983</v>
      </c>
      <c r="AU168" s="662">
        <f t="shared" si="205"/>
        <v>97691.610000000015</v>
      </c>
      <c r="AV168" s="662">
        <f t="shared" si="205"/>
        <v>585.38</v>
      </c>
      <c r="AW168" s="662">
        <f t="shared" si="205"/>
        <v>72180.639999999999</v>
      </c>
      <c r="AX168" s="662">
        <f t="shared" si="205"/>
        <v>0</v>
      </c>
      <c r="AY168" s="662">
        <f t="shared" si="205"/>
        <v>9978.57</v>
      </c>
      <c r="AZ168" s="662">
        <f>SUM(AZ164:AZ167)</f>
        <v>138586.70000000001</v>
      </c>
      <c r="BA168" s="662">
        <f t="shared" si="205"/>
        <v>0</v>
      </c>
      <c r="BB168" s="888">
        <f t="shared" si="205"/>
        <v>0</v>
      </c>
      <c r="BC168" s="663">
        <f t="shared" si="205"/>
        <v>5736396.4600000009</v>
      </c>
      <c r="BD168" s="654">
        <f t="shared" si="170"/>
        <v>13050412.91</v>
      </c>
      <c r="BE168" s="664">
        <f t="shared" si="171"/>
        <v>3134951.97</v>
      </c>
      <c r="BF168" s="664">
        <f t="shared" si="172"/>
        <v>452566.36</v>
      </c>
      <c r="BG168" s="664">
        <f t="shared" si="173"/>
        <v>2524110.02</v>
      </c>
      <c r="BH168" s="664">
        <f t="shared" si="174"/>
        <v>380041.17000000004</v>
      </c>
      <c r="BI168" s="664">
        <f t="shared" si="175"/>
        <v>6226.62</v>
      </c>
      <c r="BJ168" s="664">
        <f t="shared" si="176"/>
        <v>272138.49</v>
      </c>
      <c r="BK168" s="664">
        <f t="shared" si="177"/>
        <v>0</v>
      </c>
      <c r="BL168" s="664">
        <f t="shared" si="178"/>
        <v>47415.85</v>
      </c>
      <c r="BM168" s="664">
        <f t="shared" si="179"/>
        <v>496565.97000000003</v>
      </c>
      <c r="BN168" s="664">
        <f t="shared" si="180"/>
        <v>0</v>
      </c>
      <c r="BO168" s="665">
        <f t="shared" si="181"/>
        <v>0</v>
      </c>
    </row>
    <row r="169" spans="1:68" ht="15.75" thickBot="1" x14ac:dyDescent="0.3">
      <c r="A169" s="666"/>
      <c r="B169" s="667">
        <v>32</v>
      </c>
      <c r="C169" s="668" t="s">
        <v>1057</v>
      </c>
      <c r="D169" s="1205"/>
      <c r="E169" s="1206"/>
      <c r="F169" s="1207"/>
      <c r="G169" s="671">
        <f t="shared" si="166"/>
        <v>0</v>
      </c>
      <c r="H169" s="1208"/>
      <c r="I169" s="1208"/>
      <c r="J169" s="1208"/>
      <c r="K169" s="1208"/>
      <c r="L169" s="1208"/>
      <c r="M169" s="1208"/>
      <c r="N169" s="1208"/>
      <c r="O169" s="1208"/>
      <c r="P169" s="1208"/>
      <c r="Q169" s="1208"/>
      <c r="R169" s="1208"/>
      <c r="S169" s="671">
        <f t="shared" si="167"/>
        <v>0</v>
      </c>
      <c r="T169" s="1208"/>
      <c r="U169" s="1208"/>
      <c r="V169" s="1208"/>
      <c r="W169" s="1208"/>
      <c r="X169" s="1208"/>
      <c r="Y169" s="1208"/>
      <c r="Z169" s="1208"/>
      <c r="AA169" s="1208"/>
      <c r="AB169" s="1208"/>
      <c r="AC169" s="1208"/>
      <c r="AD169" s="1209"/>
      <c r="AE169" s="671">
        <f t="shared" si="168"/>
        <v>0</v>
      </c>
      <c r="AF169" s="1208"/>
      <c r="AG169" s="1208"/>
      <c r="AH169" s="1208"/>
      <c r="AI169" s="1208"/>
      <c r="AJ169" s="1208"/>
      <c r="AK169" s="1208"/>
      <c r="AL169" s="1208"/>
      <c r="AM169" s="1208"/>
      <c r="AN169" s="1208"/>
      <c r="AO169" s="1208"/>
      <c r="AP169" s="1209"/>
      <c r="AQ169" s="671">
        <f t="shared" si="169"/>
        <v>0</v>
      </c>
      <c r="AR169" s="1208"/>
      <c r="AS169" s="1208"/>
      <c r="AT169" s="1208"/>
      <c r="AU169" s="1208"/>
      <c r="AV169" s="1208"/>
      <c r="AW169" s="1208"/>
      <c r="AX169" s="1208"/>
      <c r="AY169" s="1208"/>
      <c r="AZ169" s="1208"/>
      <c r="BA169" s="1208"/>
      <c r="BB169" s="1209"/>
      <c r="BC169" s="1210"/>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7"/>
    </row>
    <row r="170" spans="1:68" ht="15.75" thickBot="1" x14ac:dyDescent="0.3">
      <c r="A170" s="666"/>
      <c r="B170" s="667">
        <v>33</v>
      </c>
      <c r="C170" s="668" t="s">
        <v>103</v>
      </c>
      <c r="D170" s="669">
        <f>SUMIF(C14:C168,"Total",D14:D168)</f>
        <v>44241</v>
      </c>
      <c r="E170" s="972">
        <f>SUMIF(C14:C168,"Total",E14:E168)+E169</f>
        <v>2592</v>
      </c>
      <c r="F170" s="670">
        <f>IFERROR(E170/D170, "")</f>
        <v>5.8588187427951445E-2</v>
      </c>
      <c r="G170" s="671">
        <f>SUMIF($C$14:$C$168,"Total",G14:G168)+G169</f>
        <v>6724306.2500000009</v>
      </c>
      <c r="H170" s="672">
        <f>SUMIF($C$14:$C$168,"Total",H14:H168)+H169</f>
        <v>2731243.42</v>
      </c>
      <c r="I170" s="672">
        <f t="shared" ref="I170:R170" si="206">SUMIF($C$14:$C$168,"Total",I14:I168)+I169</f>
        <v>375394.82999999996</v>
      </c>
      <c r="J170" s="672">
        <f t="shared" si="206"/>
        <v>2439836.94</v>
      </c>
      <c r="K170" s="672">
        <f t="shared" si="206"/>
        <v>327318.55000000005</v>
      </c>
      <c r="L170" s="672">
        <f t="shared" si="206"/>
        <v>8702.6400000000012</v>
      </c>
      <c r="M170" s="672">
        <f t="shared" si="206"/>
        <v>280637.66000000003</v>
      </c>
      <c r="N170" s="672">
        <f t="shared" si="206"/>
        <v>47.76</v>
      </c>
      <c r="O170" s="672">
        <f>SUMIF($C$14:$C$168,"Total",O14:O168)+O169</f>
        <v>39126.400000000001</v>
      </c>
      <c r="P170" s="672">
        <f>SUMIF($C$14:$C$168,"Total",P14:P168)+P169</f>
        <v>521998.0500000001</v>
      </c>
      <c r="Q170" s="672">
        <f t="shared" si="206"/>
        <v>0</v>
      </c>
      <c r="R170" s="889">
        <f t="shared" si="206"/>
        <v>0</v>
      </c>
      <c r="S170" s="671">
        <f>SUMIF($C$14:$C$168,"Total",S14:S168)+S169</f>
        <v>7300981.9699999988</v>
      </c>
      <c r="T170" s="672">
        <f t="shared" ref="T170:AD170" si="207">SUMIF($C$14:$C$168,"Total",T14:T168)+T169</f>
        <v>3095698.5400000005</v>
      </c>
      <c r="U170" s="672">
        <f t="shared" si="207"/>
        <v>405443.71000000008</v>
      </c>
      <c r="V170" s="672">
        <f t="shared" si="207"/>
        <v>2546609.19</v>
      </c>
      <c r="W170" s="672">
        <f t="shared" si="207"/>
        <v>338147.17</v>
      </c>
      <c r="X170" s="672">
        <f t="shared" si="207"/>
        <v>7009.32</v>
      </c>
      <c r="Y170" s="672">
        <f t="shared" si="207"/>
        <v>332407.65000000002</v>
      </c>
      <c r="Z170" s="672">
        <f t="shared" si="207"/>
        <v>0</v>
      </c>
      <c r="AA170" s="672">
        <f t="shared" si="207"/>
        <v>43325.98</v>
      </c>
      <c r="AB170" s="672">
        <f>SUMIF($C$14:$C$168,"Total",AB14:AB168)+AB169</f>
        <v>532340.41</v>
      </c>
      <c r="AC170" s="672">
        <f t="shared" si="207"/>
        <v>0</v>
      </c>
      <c r="AD170" s="889">
        <f t="shared" si="207"/>
        <v>0</v>
      </c>
      <c r="AE170" s="671">
        <f>SUMIF($C$14:$C$168,"Total",AE14:AE168)+AE169</f>
        <v>7156423.6899999985</v>
      </c>
      <c r="AF170" s="672">
        <f t="shared" ref="AF170:AP170" si="208">SUMIF($C$14:$C$168,"Total",AF14:AF168)+AF169</f>
        <v>3091511.3</v>
      </c>
      <c r="AG170" s="672">
        <f t="shared" si="208"/>
        <v>388701.43000000005</v>
      </c>
      <c r="AH170" s="672">
        <f t="shared" si="208"/>
        <v>2397358.64</v>
      </c>
      <c r="AI170" s="672">
        <f t="shared" si="208"/>
        <v>351572.84000000008</v>
      </c>
      <c r="AJ170" s="672">
        <f t="shared" si="208"/>
        <v>6365.8600000000006</v>
      </c>
      <c r="AK170" s="672">
        <f t="shared" si="208"/>
        <v>323216.46000000002</v>
      </c>
      <c r="AL170" s="672">
        <f t="shared" si="208"/>
        <v>0</v>
      </c>
      <c r="AM170" s="672">
        <f t="shared" si="208"/>
        <v>40960.740000000005</v>
      </c>
      <c r="AN170" s="672">
        <f>SUMIF($C$14:$C$168,"Total",AN14:AN168)+AN169</f>
        <v>556736.41999999993</v>
      </c>
      <c r="AO170" s="672">
        <f t="shared" si="208"/>
        <v>0</v>
      </c>
      <c r="AP170" s="889">
        <f t="shared" si="208"/>
        <v>0</v>
      </c>
      <c r="AQ170" s="671">
        <f>SUMIF($C$14:$C$168,"Total",AQ14:AQ168)+AQ169</f>
        <v>7187517.7699999996</v>
      </c>
      <c r="AR170" s="672">
        <f t="shared" ref="AR170:BB170" si="209">SUMIF($C$14:$C$168,"Total",AR14:AR168)+AR169</f>
        <v>3172105.1700000004</v>
      </c>
      <c r="AS170" s="672">
        <f t="shared" si="209"/>
        <v>401026.38</v>
      </c>
      <c r="AT170" s="672">
        <f t="shared" si="209"/>
        <v>2362749.5399999996</v>
      </c>
      <c r="AU170" s="672">
        <f t="shared" si="209"/>
        <v>344497.64</v>
      </c>
      <c r="AV170" s="672">
        <f t="shared" si="209"/>
        <v>3116.15</v>
      </c>
      <c r="AW170" s="672">
        <f t="shared" si="209"/>
        <v>311315.28000000003</v>
      </c>
      <c r="AX170" s="672">
        <f t="shared" si="209"/>
        <v>0</v>
      </c>
      <c r="AY170" s="672">
        <f t="shared" si="209"/>
        <v>34280.869999999995</v>
      </c>
      <c r="AZ170" s="672">
        <f>SUMIF($C$14:$C$168,"Total",AZ14:AZ168)+AZ169</f>
        <v>558426.74</v>
      </c>
      <c r="BA170" s="672">
        <f t="shared" si="209"/>
        <v>0</v>
      </c>
      <c r="BB170" s="889">
        <f t="shared" si="209"/>
        <v>0</v>
      </c>
      <c r="BC170" s="672">
        <f>SUMIF($C$14:$C$168,"Total",BC14:BC168)+BC169</f>
        <v>21644923.430000003</v>
      </c>
      <c r="BD170" s="671">
        <f>SUMIF($C$14:$C$168,"Total",BD14:BD168)+BD169</f>
        <v>50014153.109999999</v>
      </c>
      <c r="BE170" s="672">
        <f>SUMIF($C$14:$C$168,"Total",BE14:BE168)+BE169</f>
        <v>12090558.429999998</v>
      </c>
      <c r="BF170" s="672">
        <f t="shared" ref="BF170:BO170" si="210">SUMIF($C$14:$C$168,"Total",BF14:BF168)+BF169</f>
        <v>1570566.35</v>
      </c>
      <c r="BG170" s="672">
        <f t="shared" si="210"/>
        <v>9746554.3100000005</v>
      </c>
      <c r="BH170" s="672">
        <f t="shared" si="210"/>
        <v>1361536.2</v>
      </c>
      <c r="BI170" s="672">
        <f t="shared" si="210"/>
        <v>25193.969999999998</v>
      </c>
      <c r="BJ170" s="672">
        <f t="shared" si="210"/>
        <v>1247577.0499999998</v>
      </c>
      <c r="BK170" s="672">
        <f t="shared" si="210"/>
        <v>47.76</v>
      </c>
      <c r="BL170" s="672">
        <f t="shared" si="210"/>
        <v>157693.99</v>
      </c>
      <c r="BM170" s="672">
        <f>SUMIF($C$14:$C$168,"Total",BM14:BM168)+BM169</f>
        <v>2169501.62</v>
      </c>
      <c r="BN170" s="672">
        <f t="shared" si="210"/>
        <v>0</v>
      </c>
      <c r="BO170" s="889">
        <f t="shared" si="210"/>
        <v>0</v>
      </c>
      <c r="BP170" s="267"/>
    </row>
    <row r="173" spans="1:68" x14ac:dyDescent="0.25">
      <c r="A173" s="510"/>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813</v>
      </c>
      <c r="B6" s="185" t="s">
        <v>806</v>
      </c>
    </row>
    <row r="7" spans="1:2" x14ac:dyDescent="0.25">
      <c r="A7" s="186" t="s">
        <v>199</v>
      </c>
      <c r="B7" s="185" t="s">
        <v>807</v>
      </c>
    </row>
    <row r="8" spans="1:2" x14ac:dyDescent="0.25">
      <c r="A8" s="186" t="s">
        <v>201</v>
      </c>
      <c r="B8" s="185" t="s">
        <v>808</v>
      </c>
    </row>
    <row r="9" spans="1:2" x14ac:dyDescent="0.25">
      <c r="A9" s="186" t="s">
        <v>200</v>
      </c>
      <c r="B9" s="185" t="s">
        <v>809</v>
      </c>
    </row>
    <row r="10" spans="1:2" x14ac:dyDescent="0.25">
      <c r="A10" s="187" t="s">
        <v>805</v>
      </c>
      <c r="B10" s="38" t="s">
        <v>810</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1010</v>
      </c>
      <c r="B17" s="188"/>
    </row>
    <row r="19" spans="1:4" ht="18.75" x14ac:dyDescent="0.3">
      <c r="A19" s="1596" t="s">
        <v>51</v>
      </c>
      <c r="B19" s="1597"/>
      <c r="C19" s="1598"/>
      <c r="D19" s="189" t="s">
        <v>146</v>
      </c>
    </row>
    <row r="20" spans="1:4" x14ac:dyDescent="0.25">
      <c r="A20" s="1615" t="s">
        <v>11</v>
      </c>
      <c r="B20" s="1616"/>
      <c r="C20" s="1617"/>
      <c r="D20" s="1613"/>
    </row>
    <row r="21" spans="1:4" x14ac:dyDescent="0.25">
      <c r="A21" s="1618"/>
      <c r="B21" s="1619"/>
      <c r="C21" s="1620"/>
      <c r="D21" s="1614"/>
    </row>
    <row r="22" spans="1:4" ht="24.75" x14ac:dyDescent="0.25">
      <c r="A22" s="1621" t="s">
        <v>184</v>
      </c>
      <c r="B22" s="124">
        <v>1.1000000000000001</v>
      </c>
      <c r="C22" s="152" t="s">
        <v>12</v>
      </c>
      <c r="D22" s="190" t="s">
        <v>1300</v>
      </c>
    </row>
    <row r="23" spans="1:4" ht="36.75" x14ac:dyDescent="0.25">
      <c r="A23" s="1622"/>
      <c r="B23" s="126">
        <v>1.2</v>
      </c>
      <c r="C23" s="153" t="s">
        <v>223</v>
      </c>
      <c r="D23" s="191" t="s">
        <v>1301</v>
      </c>
    </row>
    <row r="24" spans="1:4" ht="14.25" customHeight="1" x14ac:dyDescent="0.25">
      <c r="A24" s="1622"/>
      <c r="B24" s="114" t="s">
        <v>1314</v>
      </c>
      <c r="C24" s="144" t="s">
        <v>1318</v>
      </c>
      <c r="D24" s="7" t="s">
        <v>1324</v>
      </c>
    </row>
    <row r="25" spans="1:4" ht="36.75" x14ac:dyDescent="0.25">
      <c r="A25" s="1622"/>
      <c r="B25" s="114" t="s">
        <v>1319</v>
      </c>
      <c r="C25" s="144" t="s">
        <v>1320</v>
      </c>
      <c r="D25" s="191" t="s">
        <v>1321</v>
      </c>
    </row>
    <row r="26" spans="1:4" ht="24.75" x14ac:dyDescent="0.25">
      <c r="A26" s="1622"/>
      <c r="B26" s="126" t="s">
        <v>63</v>
      </c>
      <c r="C26" s="153" t="s">
        <v>13</v>
      </c>
      <c r="D26" s="191" t="s">
        <v>986</v>
      </c>
    </row>
    <row r="27" spans="1:4" x14ac:dyDescent="0.25">
      <c r="A27" s="1622"/>
      <c r="B27" s="128" t="s">
        <v>64</v>
      </c>
      <c r="C27" s="202" t="s">
        <v>14</v>
      </c>
      <c r="D27" s="192" t="s">
        <v>250</v>
      </c>
    </row>
    <row r="28" spans="1:4" x14ac:dyDescent="0.25">
      <c r="A28" s="1615" t="s">
        <v>10</v>
      </c>
      <c r="B28" s="1616"/>
      <c r="C28" s="1617"/>
      <c r="D28" s="1613"/>
    </row>
    <row r="29" spans="1:4" x14ac:dyDescent="0.25">
      <c r="A29" s="1618"/>
      <c r="B29" s="1619"/>
      <c r="C29" s="1620"/>
      <c r="D29" s="1614"/>
    </row>
    <row r="30" spans="1:4" ht="14.85" customHeight="1" x14ac:dyDescent="0.25">
      <c r="A30" s="1607" t="s">
        <v>778</v>
      </c>
      <c r="B30" s="382">
        <v>2.1</v>
      </c>
      <c r="C30" s="586" t="s">
        <v>726</v>
      </c>
      <c r="D30" s="193" t="s">
        <v>781</v>
      </c>
    </row>
    <row r="31" spans="1:4" ht="24" x14ac:dyDescent="0.25">
      <c r="A31" s="1608"/>
      <c r="B31" s="382">
        <v>2.2000000000000002</v>
      </c>
      <c r="C31" s="586" t="s">
        <v>727</v>
      </c>
      <c r="D31" s="194" t="s">
        <v>782</v>
      </c>
    </row>
    <row r="32" spans="1:4" x14ac:dyDescent="0.25">
      <c r="A32" s="1608"/>
      <c r="B32" s="382">
        <v>2.2999999999999998</v>
      </c>
      <c r="C32" s="586" t="s">
        <v>728</v>
      </c>
      <c r="D32" s="194" t="s">
        <v>779</v>
      </c>
    </row>
    <row r="33" spans="1:5" ht="24" x14ac:dyDescent="0.25">
      <c r="A33" s="1608"/>
      <c r="B33" s="382">
        <v>2.4</v>
      </c>
      <c r="C33" s="586" t="s">
        <v>729</v>
      </c>
      <c r="D33" s="194" t="s">
        <v>780</v>
      </c>
    </row>
    <row r="34" spans="1:5" x14ac:dyDescent="0.25">
      <c r="A34" s="1608"/>
      <c r="B34" s="382">
        <v>2.5</v>
      </c>
      <c r="C34" s="586" t="s">
        <v>771</v>
      </c>
      <c r="D34" s="194" t="s">
        <v>783</v>
      </c>
    </row>
    <row r="35" spans="1:5" x14ac:dyDescent="0.25">
      <c r="A35" s="1608"/>
      <c r="B35" s="382">
        <v>2.6</v>
      </c>
      <c r="C35" s="586" t="s">
        <v>187</v>
      </c>
      <c r="D35" s="194" t="s">
        <v>763</v>
      </c>
    </row>
    <row r="36" spans="1:5" ht="24.75" x14ac:dyDescent="0.25">
      <c r="A36" s="1608"/>
      <c r="B36" s="382">
        <v>2.7</v>
      </c>
      <c r="C36" s="586" t="s">
        <v>772</v>
      </c>
      <c r="D36" s="191" t="s">
        <v>869</v>
      </c>
    </row>
    <row r="37" spans="1:5" x14ac:dyDescent="0.25">
      <c r="A37" s="1608"/>
      <c r="B37" s="382">
        <v>2.8</v>
      </c>
      <c r="C37" s="586" t="s">
        <v>773</v>
      </c>
      <c r="D37" s="195" t="s">
        <v>784</v>
      </c>
    </row>
    <row r="38" spans="1:5" ht="24.75" x14ac:dyDescent="0.25">
      <c r="A38" s="1608"/>
      <c r="B38" s="382">
        <v>2.9</v>
      </c>
      <c r="C38" s="586" t="s">
        <v>940</v>
      </c>
      <c r="D38" s="191" t="s">
        <v>977</v>
      </c>
    </row>
    <row r="39" spans="1:5" x14ac:dyDescent="0.25">
      <c r="A39" s="1609"/>
      <c r="B39" s="593">
        <v>2.1</v>
      </c>
      <c r="C39" s="146" t="s">
        <v>775</v>
      </c>
      <c r="D39" s="195" t="s">
        <v>785</v>
      </c>
    </row>
    <row r="40" spans="1:5" ht="14.85" customHeight="1" x14ac:dyDescent="0.25">
      <c r="A40" s="1610" t="s">
        <v>731</v>
      </c>
      <c r="B40" s="579">
        <v>2.11</v>
      </c>
      <c r="C40" s="144" t="s">
        <v>229</v>
      </c>
      <c r="D40" s="193" t="s">
        <v>764</v>
      </c>
    </row>
    <row r="41" spans="1:5" x14ac:dyDescent="0.25">
      <c r="A41" s="1611"/>
      <c r="B41" s="387">
        <v>2.12</v>
      </c>
      <c r="C41" s="144" t="s">
        <v>555</v>
      </c>
      <c r="D41" s="194" t="s">
        <v>765</v>
      </c>
    </row>
    <row r="42" spans="1:5" x14ac:dyDescent="0.25">
      <c r="A42" s="1611"/>
      <c r="B42" s="387">
        <v>2.13</v>
      </c>
      <c r="C42" s="144" t="s">
        <v>230</v>
      </c>
      <c r="D42" s="194" t="s">
        <v>766</v>
      </c>
    </row>
    <row r="43" spans="1:5" x14ac:dyDescent="0.25">
      <c r="A43" s="1611"/>
      <c r="B43" s="387">
        <v>2.14</v>
      </c>
      <c r="C43" s="144" t="s">
        <v>557</v>
      </c>
      <c r="D43" s="194" t="s">
        <v>767</v>
      </c>
    </row>
    <row r="44" spans="1:5" x14ac:dyDescent="0.25">
      <c r="A44" s="1611"/>
      <c r="B44" s="387">
        <v>2.15</v>
      </c>
      <c r="C44" s="144" t="s">
        <v>556</v>
      </c>
      <c r="D44" s="194" t="s">
        <v>768</v>
      </c>
    </row>
    <row r="45" spans="1:5" ht="24.75" x14ac:dyDescent="0.25">
      <c r="A45" s="1611"/>
      <c r="B45" s="387">
        <v>2.16</v>
      </c>
      <c r="C45" s="144" t="s">
        <v>776</v>
      </c>
      <c r="D45" s="595" t="s">
        <v>787</v>
      </c>
      <c r="E45" s="597"/>
    </row>
    <row r="46" spans="1:5" x14ac:dyDescent="0.25">
      <c r="A46" s="1611"/>
      <c r="B46" s="387">
        <v>2.17</v>
      </c>
      <c r="C46" s="144" t="s">
        <v>777</v>
      </c>
      <c r="D46" s="182" t="s">
        <v>788</v>
      </c>
      <c r="E46" s="597"/>
    </row>
    <row r="47" spans="1:5" x14ac:dyDescent="0.25">
      <c r="A47" s="1611"/>
      <c r="B47" s="387">
        <v>2.1800000000000002</v>
      </c>
      <c r="C47" s="144" t="s">
        <v>652</v>
      </c>
      <c r="D47" s="194" t="s">
        <v>786</v>
      </c>
    </row>
    <row r="48" spans="1:5" x14ac:dyDescent="0.25">
      <c r="A48" s="1611"/>
      <c r="B48" s="387">
        <v>2.19</v>
      </c>
      <c r="C48" s="386" t="s">
        <v>739</v>
      </c>
      <c r="D48" s="195" t="s">
        <v>789</v>
      </c>
    </row>
    <row r="49" spans="1:5" ht="36.75" x14ac:dyDescent="0.25">
      <c r="A49" s="1611"/>
      <c r="B49" s="387">
        <v>2.2000000000000002</v>
      </c>
      <c r="C49" s="145" t="s">
        <v>732</v>
      </c>
      <c r="D49" s="191" t="s">
        <v>870</v>
      </c>
    </row>
    <row r="50" spans="1:5" ht="24.75" x14ac:dyDescent="0.25">
      <c r="A50" s="1611"/>
      <c r="B50" s="387">
        <v>2.21</v>
      </c>
      <c r="C50" s="145" t="s">
        <v>941</v>
      </c>
      <c r="D50" s="191" t="s">
        <v>978</v>
      </c>
    </row>
    <row r="51" spans="1:5" x14ac:dyDescent="0.25">
      <c r="A51" s="1612"/>
      <c r="B51" s="388">
        <v>2.2200000000000002</v>
      </c>
      <c r="C51" s="146" t="s">
        <v>730</v>
      </c>
      <c r="D51" s="596" t="s">
        <v>790</v>
      </c>
      <c r="E51" s="597"/>
    </row>
    <row r="52" spans="1:5" x14ac:dyDescent="0.25">
      <c r="A52" s="1599" t="s">
        <v>6</v>
      </c>
      <c r="B52" s="114" t="s">
        <v>70</v>
      </c>
      <c r="C52" s="144" t="s">
        <v>189</v>
      </c>
      <c r="D52" s="190" t="s">
        <v>1294</v>
      </c>
    </row>
    <row r="53" spans="1:5" x14ac:dyDescent="0.25">
      <c r="A53" s="1600"/>
      <c r="B53" s="114" t="s">
        <v>71</v>
      </c>
      <c r="C53" s="115" t="s">
        <v>232</v>
      </c>
      <c r="D53" s="191" t="s">
        <v>754</v>
      </c>
    </row>
    <row r="54" spans="1:5" ht="24.75" x14ac:dyDescent="0.25">
      <c r="A54" s="1600"/>
      <c r="B54" s="114" t="s">
        <v>72</v>
      </c>
      <c r="C54" s="147" t="s">
        <v>165</v>
      </c>
      <c r="D54" s="191" t="s">
        <v>868</v>
      </c>
    </row>
    <row r="55" spans="1:5" ht="24.75" x14ac:dyDescent="0.25">
      <c r="A55" s="1600"/>
      <c r="B55" s="114">
        <v>3.4</v>
      </c>
      <c r="C55" s="147" t="s">
        <v>979</v>
      </c>
      <c r="D55" s="191" t="s">
        <v>980</v>
      </c>
    </row>
    <row r="56" spans="1:5" x14ac:dyDescent="0.25">
      <c r="A56" s="1601"/>
      <c r="B56" s="148">
        <v>3.5</v>
      </c>
      <c r="C56" s="146" t="s">
        <v>8</v>
      </c>
      <c r="D56" s="192" t="s">
        <v>469</v>
      </c>
    </row>
    <row r="57" spans="1:5" x14ac:dyDescent="0.25">
      <c r="A57" s="1599" t="s">
        <v>233</v>
      </c>
      <c r="B57" s="150" t="s">
        <v>74</v>
      </c>
      <c r="C57" s="143" t="s">
        <v>172</v>
      </c>
      <c r="D57" s="196" t="s">
        <v>871</v>
      </c>
    </row>
    <row r="58" spans="1:5" x14ac:dyDescent="0.25">
      <c r="A58" s="1602"/>
      <c r="B58" s="114" t="s">
        <v>75</v>
      </c>
      <c r="C58" s="144" t="s">
        <v>173</v>
      </c>
      <c r="D58" s="195" t="s">
        <v>872</v>
      </c>
    </row>
    <row r="59" spans="1:5" x14ac:dyDescent="0.25">
      <c r="A59" s="1602"/>
      <c r="B59" s="114" t="s">
        <v>76</v>
      </c>
      <c r="C59" s="144" t="s">
        <v>174</v>
      </c>
      <c r="D59" s="195" t="s">
        <v>873</v>
      </c>
    </row>
    <row r="60" spans="1:5" x14ac:dyDescent="0.25">
      <c r="A60" s="1602"/>
      <c r="B60" s="114">
        <v>4.4000000000000004</v>
      </c>
      <c r="C60" s="144" t="s">
        <v>466</v>
      </c>
      <c r="D60" s="191" t="s">
        <v>874</v>
      </c>
    </row>
    <row r="61" spans="1:5" ht="24.75" x14ac:dyDescent="0.25">
      <c r="A61" s="1602"/>
      <c r="B61" s="114">
        <v>4.5</v>
      </c>
      <c r="C61" s="144" t="s">
        <v>32</v>
      </c>
      <c r="D61" s="191" t="s">
        <v>322</v>
      </c>
    </row>
    <row r="62" spans="1:5" x14ac:dyDescent="0.25">
      <c r="A62" s="1602"/>
      <c r="B62" s="114" t="s">
        <v>939</v>
      </c>
      <c r="C62" s="145" t="s">
        <v>930</v>
      </c>
      <c r="D62" s="7" t="s">
        <v>948</v>
      </c>
    </row>
    <row r="63" spans="1:5" x14ac:dyDescent="0.25">
      <c r="A63" s="1602"/>
      <c r="B63" s="149" t="s">
        <v>195</v>
      </c>
      <c r="C63" s="151" t="s">
        <v>329</v>
      </c>
      <c r="D63" s="197" t="s">
        <v>981</v>
      </c>
    </row>
    <row r="64" spans="1:5" x14ac:dyDescent="0.25">
      <c r="A64" s="1602"/>
      <c r="B64" s="126" t="s">
        <v>194</v>
      </c>
      <c r="C64" s="127" t="s">
        <v>40</v>
      </c>
      <c r="D64" s="191" t="s">
        <v>769</v>
      </c>
    </row>
    <row r="65" spans="1:4" ht="24.75" x14ac:dyDescent="0.25">
      <c r="A65" s="1602"/>
      <c r="B65" s="126" t="s">
        <v>193</v>
      </c>
      <c r="C65" s="127" t="s">
        <v>330</v>
      </c>
      <c r="D65" s="191" t="s">
        <v>315</v>
      </c>
    </row>
    <row r="66" spans="1:4" x14ac:dyDescent="0.25">
      <c r="A66" s="1602"/>
      <c r="B66" s="126" t="s">
        <v>192</v>
      </c>
      <c r="C66" s="127" t="s">
        <v>314</v>
      </c>
      <c r="D66" s="191" t="s">
        <v>323</v>
      </c>
    </row>
    <row r="67" spans="1:4" ht="24.75" x14ac:dyDescent="0.25">
      <c r="A67" s="1603"/>
      <c r="B67" s="203" t="s">
        <v>191</v>
      </c>
      <c r="C67" s="130" t="s">
        <v>331</v>
      </c>
      <c r="D67" s="192" t="s">
        <v>234</v>
      </c>
    </row>
    <row r="68" spans="1:4" ht="39" customHeight="1" x14ac:dyDescent="0.3">
      <c r="A68" s="1604" t="s">
        <v>176</v>
      </c>
      <c r="B68" s="1605"/>
      <c r="C68" s="1606"/>
      <c r="D68" s="198"/>
    </row>
    <row r="69" spans="1:4" ht="24.75" x14ac:dyDescent="0.25">
      <c r="A69" s="1599" t="s">
        <v>9</v>
      </c>
      <c r="B69" s="124" t="s">
        <v>79</v>
      </c>
      <c r="C69" s="125" t="s">
        <v>27</v>
      </c>
      <c r="D69" s="125" t="s">
        <v>733</v>
      </c>
    </row>
    <row r="70" spans="1:4" ht="36.75" x14ac:dyDescent="0.25">
      <c r="A70" s="1600"/>
      <c r="B70" s="126" t="s">
        <v>80</v>
      </c>
      <c r="C70" s="127" t="s">
        <v>98</v>
      </c>
      <c r="D70" s="127" t="s">
        <v>734</v>
      </c>
    </row>
    <row r="71" spans="1:4" ht="24.75" x14ac:dyDescent="0.25">
      <c r="A71" s="1600"/>
      <c r="B71" s="126" t="s">
        <v>81</v>
      </c>
      <c r="C71" s="127" t="s">
        <v>99</v>
      </c>
      <c r="D71" s="127" t="s">
        <v>735</v>
      </c>
    </row>
    <row r="72" spans="1:4" ht="24.75" x14ac:dyDescent="0.25">
      <c r="A72" s="1600"/>
      <c r="B72" s="132" t="s">
        <v>82</v>
      </c>
      <c r="C72" s="127" t="s">
        <v>100</v>
      </c>
      <c r="D72" s="127" t="s">
        <v>736</v>
      </c>
    </row>
    <row r="73" spans="1:4" ht="36.75" x14ac:dyDescent="0.25">
      <c r="A73" s="1600"/>
      <c r="B73" s="132" t="s">
        <v>217</v>
      </c>
      <c r="C73" s="127" t="s">
        <v>101</v>
      </c>
      <c r="D73" s="127" t="s">
        <v>737</v>
      </c>
    </row>
    <row r="74" spans="1:4" ht="36.75" x14ac:dyDescent="0.25">
      <c r="A74" s="1600"/>
      <c r="B74" s="126" t="s">
        <v>216</v>
      </c>
      <c r="C74" s="127" t="s">
        <v>28</v>
      </c>
      <c r="D74" s="127" t="s">
        <v>738</v>
      </c>
    </row>
    <row r="75" spans="1:4" x14ac:dyDescent="0.25">
      <c r="A75" s="1601"/>
      <c r="B75" s="129" t="s">
        <v>215</v>
      </c>
      <c r="C75" s="130" t="s">
        <v>106</v>
      </c>
      <c r="D75" s="137" t="s">
        <v>235</v>
      </c>
    </row>
    <row r="76" spans="1:4" ht="14.85" customHeight="1" x14ac:dyDescent="0.25">
      <c r="A76" s="1599" t="s">
        <v>177</v>
      </c>
      <c r="B76" s="124" t="s">
        <v>84</v>
      </c>
      <c r="C76" s="125" t="s">
        <v>328</v>
      </c>
      <c r="D76" s="125" t="s">
        <v>236</v>
      </c>
    </row>
    <row r="77" spans="1:4" x14ac:dyDescent="0.25">
      <c r="A77" s="1600"/>
      <c r="B77" s="126" t="s">
        <v>85</v>
      </c>
      <c r="C77" s="127" t="s">
        <v>326</v>
      </c>
      <c r="D77" s="127" t="s">
        <v>237</v>
      </c>
    </row>
    <row r="78" spans="1:4" ht="24.75" x14ac:dyDescent="0.25">
      <c r="A78" s="1600"/>
      <c r="B78" s="126" t="s">
        <v>86</v>
      </c>
      <c r="C78" s="127" t="s">
        <v>495</v>
      </c>
      <c r="D78" s="127" t="s">
        <v>498</v>
      </c>
    </row>
    <row r="79" spans="1:4" ht="24.75" x14ac:dyDescent="0.25">
      <c r="A79" s="1600"/>
      <c r="B79" s="126" t="s">
        <v>87</v>
      </c>
      <c r="C79" s="127" t="s">
        <v>496</v>
      </c>
      <c r="D79" s="127" t="s">
        <v>498</v>
      </c>
    </row>
    <row r="80" spans="1:4" ht="24.75" x14ac:dyDescent="0.25">
      <c r="A80" s="1600"/>
      <c r="B80" s="126" t="s">
        <v>214</v>
      </c>
      <c r="C80" s="127" t="s">
        <v>497</v>
      </c>
      <c r="D80" s="127" t="s">
        <v>498</v>
      </c>
    </row>
    <row r="81" spans="1:5" x14ac:dyDescent="0.25">
      <c r="A81" s="1601"/>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L3" s="354"/>
      <c r="M3" s="354"/>
      <c r="N3" s="354"/>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380</v>
      </c>
      <c r="C6" s="162"/>
      <c r="D6" s="162"/>
      <c r="E6" s="162"/>
      <c r="F6" s="162"/>
      <c r="G6" s="162"/>
      <c r="K6" s="478"/>
      <c r="O6" s="478"/>
      <c r="S6" s="478"/>
      <c r="T6" s="478"/>
      <c r="X6" s="478"/>
    </row>
    <row r="7" spans="1:24" ht="18" customHeight="1" x14ac:dyDescent="0.3">
      <c r="A7" s="893"/>
      <c r="B7" s="356"/>
      <c r="C7" s="357"/>
      <c r="D7" s="1643" t="s">
        <v>245</v>
      </c>
      <c r="E7" s="1644"/>
      <c r="F7" s="1644"/>
      <c r="G7" s="1645"/>
      <c r="H7" s="1643" t="s">
        <v>246</v>
      </c>
      <c r="I7" s="1644"/>
      <c r="J7" s="1644"/>
      <c r="K7" s="1645"/>
      <c r="L7" s="1643" t="s">
        <v>247</v>
      </c>
      <c r="M7" s="1644"/>
      <c r="N7" s="1644"/>
      <c r="O7" s="1645"/>
      <c r="P7" s="1643" t="s">
        <v>248</v>
      </c>
      <c r="Q7" s="1644"/>
      <c r="R7" s="1644"/>
      <c r="S7" s="1649"/>
      <c r="T7" s="608"/>
      <c r="U7" s="1646" t="s">
        <v>821</v>
      </c>
      <c r="V7" s="1647"/>
      <c r="W7" s="1647"/>
      <c r="X7" s="1648"/>
    </row>
    <row r="8" spans="1:24" ht="30.75" x14ac:dyDescent="0.3">
      <c r="A8" s="355"/>
      <c r="B8" s="358"/>
      <c r="C8" s="359"/>
      <c r="D8" s="846" t="s">
        <v>36</v>
      </c>
      <c r="E8" s="366" t="s">
        <v>422</v>
      </c>
      <c r="F8" s="366" t="s">
        <v>411</v>
      </c>
      <c r="G8" s="366" t="s">
        <v>548</v>
      </c>
      <c r="H8" s="84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 customHeight="1" x14ac:dyDescent="0.3">
      <c r="A9" s="360" t="s">
        <v>51</v>
      </c>
      <c r="B9" s="361"/>
      <c r="C9" s="362"/>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v>0</v>
      </c>
      <c r="U9" s="813">
        <f>SUM(V9:X9)+T9</f>
        <v>0</v>
      </c>
      <c r="V9" s="740">
        <f>SUM('LTC Rev-Exp Region 1:LTC Rev-Exp Region 11'!V9)</f>
        <v>0</v>
      </c>
      <c r="W9" s="740">
        <f>SUM('LTC Rev-Exp Region 1:LTC Rev-Exp Region 11'!W9)</f>
        <v>0</v>
      </c>
      <c r="X9" s="742">
        <f>G9+K9+O9+S9</f>
        <v>0</v>
      </c>
    </row>
    <row r="10" spans="1:24" ht="18" customHeight="1" x14ac:dyDescent="0.3">
      <c r="A10" s="1626" t="s">
        <v>11</v>
      </c>
      <c r="B10" s="1627"/>
      <c r="C10" s="1628"/>
      <c r="D10" s="367"/>
      <c r="E10" s="368"/>
      <c r="F10" s="368"/>
      <c r="G10" s="368"/>
      <c r="H10" s="367"/>
      <c r="I10" s="368"/>
      <c r="J10" s="368"/>
      <c r="K10" s="479"/>
      <c r="L10" s="368"/>
      <c r="M10" s="368"/>
      <c r="N10" s="368"/>
      <c r="O10" s="479"/>
      <c r="P10" s="368"/>
      <c r="Q10" s="368"/>
      <c r="R10" s="368"/>
      <c r="S10" s="368"/>
      <c r="T10" s="609"/>
      <c r="U10" s="369"/>
      <c r="V10" s="370"/>
      <c r="W10" s="370"/>
      <c r="X10" s="481"/>
    </row>
    <row r="11" spans="1:24" ht="14.85" customHeight="1" x14ac:dyDescent="0.25">
      <c r="A11" s="1629" t="s">
        <v>184</v>
      </c>
      <c r="B11" s="380">
        <v>1.1000000000000001</v>
      </c>
      <c r="C11" s="143" t="s">
        <v>12</v>
      </c>
      <c r="D11" s="371">
        <f>SUM('LTC Rev-Exp Region 1:LTC Rev-Exp Region 11'!D11)</f>
        <v>0</v>
      </c>
      <c r="E11" s="462"/>
      <c r="F11" s="462"/>
      <c r="G11" s="472"/>
      <c r="H11" s="371">
        <f>SUM('LTC Rev-Exp Region 1:LTC Rev-Exp Region 11'!H11)</f>
        <v>0</v>
      </c>
      <c r="I11" s="462"/>
      <c r="J11" s="462"/>
      <c r="K11" s="472"/>
      <c r="L11" s="371">
        <f>SUM('LTC Rev-Exp Region 1:LTC Rev-Exp Region 11'!L11)</f>
        <v>0</v>
      </c>
      <c r="M11" s="462"/>
      <c r="N11" s="462"/>
      <c r="O11" s="472"/>
      <c r="P11" s="371">
        <f>SUM('LTC Rev-Exp Region 1:LTC Rev-Exp Region 11'!P11)</f>
        <v>0</v>
      </c>
      <c r="Q11" s="462"/>
      <c r="R11" s="462"/>
      <c r="S11" s="462"/>
      <c r="T11" s="613">
        <f>SUM('LTC Rev-Exp Region 1:LTC Rev-Exp Region 11'!T11)</f>
        <v>0</v>
      </c>
      <c r="U11" s="320">
        <f>SUM('LTC Rev-Exp Region 1:LTC Rev-Exp Region 11'!U11)</f>
        <v>0</v>
      </c>
      <c r="V11" s="462"/>
      <c r="W11" s="462"/>
      <c r="X11" s="468"/>
    </row>
    <row r="12" spans="1:24" x14ac:dyDescent="0.25">
      <c r="A12" s="1630"/>
      <c r="B12" s="114">
        <v>1.2</v>
      </c>
      <c r="C12" s="144" t="s">
        <v>223</v>
      </c>
      <c r="D12" s="269">
        <f>SUM('LTC Rev-Exp Region 1:LTC Rev-Exp Region 11'!D12)</f>
        <v>0</v>
      </c>
      <c r="E12" s="463"/>
      <c r="F12" s="463"/>
      <c r="G12" s="464"/>
      <c r="H12" s="269">
        <f>SUM('LTC Rev-Exp Region 1:LTC Rev-Exp Region 11'!H12)</f>
        <v>0</v>
      </c>
      <c r="I12" s="463"/>
      <c r="J12" s="463"/>
      <c r="K12" s="464"/>
      <c r="L12" s="269">
        <f>SUM('LTC Rev-Exp Region 1:LTC Rev-Exp Region 11'!L12)</f>
        <v>0</v>
      </c>
      <c r="M12" s="463"/>
      <c r="N12" s="463"/>
      <c r="O12" s="464"/>
      <c r="P12" s="269">
        <f>SUM('LTC Rev-Exp Region 1:LTC Rev-Exp Region 11'!P12)</f>
        <v>0</v>
      </c>
      <c r="Q12" s="463"/>
      <c r="R12" s="463"/>
      <c r="S12" s="463"/>
      <c r="T12" s="614">
        <f>SUM('LTC Rev-Exp Region 1:LTC Rev-Exp Region 11'!T12)</f>
        <v>0</v>
      </c>
      <c r="U12" s="289">
        <f>SUM('LTC Rev-Exp Region 1:LTC Rev-Exp Region 11'!U12)</f>
        <v>0</v>
      </c>
      <c r="V12" s="463"/>
      <c r="W12" s="463"/>
      <c r="X12" s="469"/>
    </row>
    <row r="13" spans="1:24" x14ac:dyDescent="0.25">
      <c r="A13" s="1630"/>
      <c r="B13" s="114" t="s">
        <v>1314</v>
      </c>
      <c r="C13" s="144" t="s">
        <v>1318</v>
      </c>
      <c r="D13" s="269">
        <f>SUM('LTC Rev-Exp Region 1:LTC Rev-Exp Region 11'!D13)</f>
        <v>0</v>
      </c>
      <c r="E13" s="463"/>
      <c r="F13" s="463"/>
      <c r="G13" s="464"/>
      <c r="H13" s="269">
        <f>SUM('LTC Rev-Exp Region 1:LTC Rev-Exp Region 11'!H13)</f>
        <v>0</v>
      </c>
      <c r="I13" s="463"/>
      <c r="J13" s="463"/>
      <c r="K13" s="464"/>
      <c r="L13" s="269">
        <f>SUM('LTC Rev-Exp Region 1:LTC Rev-Exp Region 11'!L13)</f>
        <v>0</v>
      </c>
      <c r="M13" s="463"/>
      <c r="N13" s="463"/>
      <c r="O13" s="464"/>
      <c r="P13" s="269">
        <f>SUM('LTC Rev-Exp Region 1:LTC Rev-Exp Region 11'!P13)</f>
        <v>0</v>
      </c>
      <c r="Q13" s="463"/>
      <c r="R13" s="463"/>
      <c r="S13" s="463"/>
      <c r="T13" s="614">
        <f>SUM('LTC Rev-Exp Region 1:LTC Rev-Exp Region 11'!T13)</f>
        <v>0</v>
      </c>
      <c r="U13" s="289">
        <f>SUM('LTC Rev-Exp Region 1:LTC Rev-Exp Region 11'!U13)</f>
        <v>0</v>
      </c>
      <c r="V13" s="463"/>
      <c r="W13" s="463"/>
      <c r="X13" s="469"/>
    </row>
    <row r="14" spans="1:24" x14ac:dyDescent="0.25">
      <c r="A14" s="1630"/>
      <c r="B14" s="114" t="s">
        <v>1319</v>
      </c>
      <c r="C14" s="144" t="s">
        <v>1320</v>
      </c>
      <c r="D14" s="269">
        <f>SUM('LTC Rev-Exp Region 1:LTC Rev-Exp Region 11'!D14)</f>
        <v>0</v>
      </c>
      <c r="E14" s="463"/>
      <c r="F14" s="463"/>
      <c r="G14" s="464"/>
      <c r="H14" s="269">
        <f>SUM('LTC Rev-Exp Region 1:LTC Rev-Exp Region 11'!H14)</f>
        <v>0</v>
      </c>
      <c r="I14" s="463"/>
      <c r="J14" s="463"/>
      <c r="K14" s="464"/>
      <c r="L14" s="269">
        <f>SUM('LTC Rev-Exp Region 1:LTC Rev-Exp Region 11'!L14)</f>
        <v>0</v>
      </c>
      <c r="M14" s="463"/>
      <c r="N14" s="463"/>
      <c r="O14" s="464"/>
      <c r="P14" s="269">
        <f>SUM('LTC Rev-Exp Region 1:LTC Rev-Exp Region 11'!P14)</f>
        <v>0</v>
      </c>
      <c r="Q14" s="463"/>
      <c r="R14" s="463"/>
      <c r="S14" s="463"/>
      <c r="T14" s="614">
        <f>SUM('LTC Rev-Exp Region 1:LTC Rev-Exp Region 11'!T14)</f>
        <v>0</v>
      </c>
      <c r="U14" s="289">
        <f>SUM('LTC Rev-Exp Region 1:LTC Rev-Exp Region 11'!U14)</f>
        <v>0</v>
      </c>
      <c r="V14" s="463"/>
      <c r="W14" s="463"/>
      <c r="X14" s="469"/>
    </row>
    <row r="15" spans="1:24" x14ac:dyDescent="0.25">
      <c r="A15" s="1630"/>
      <c r="B15" s="114" t="s">
        <v>63</v>
      </c>
      <c r="C15" s="144" t="s">
        <v>13</v>
      </c>
      <c r="D15" s="270">
        <f>SUM('LTC Rev-Exp Region 1:LTC Rev-Exp Region 11'!D15)</f>
        <v>0</v>
      </c>
      <c r="E15" s="463"/>
      <c r="F15" s="463"/>
      <c r="G15" s="464"/>
      <c r="H15" s="270">
        <f>SUM('LTC Rev-Exp Region 1:LTC Rev-Exp Region 11'!H15)</f>
        <v>0</v>
      </c>
      <c r="I15" s="463"/>
      <c r="J15" s="463"/>
      <c r="K15" s="464"/>
      <c r="L15" s="270">
        <f>SUM('LTC Rev-Exp Region 1:LTC Rev-Exp Region 11'!L15)</f>
        <v>0</v>
      </c>
      <c r="M15" s="463"/>
      <c r="N15" s="463"/>
      <c r="O15" s="464"/>
      <c r="P15" s="270">
        <f>SUM('LTC Rev-Exp Region 1:LTC Rev-Exp Region 11'!P15)</f>
        <v>0</v>
      </c>
      <c r="Q15" s="463"/>
      <c r="R15" s="463"/>
      <c r="S15" s="463"/>
      <c r="T15" s="614">
        <f>SUM('LTC Rev-Exp Region 1:LTC Rev-Exp Region 11'!T15)</f>
        <v>0</v>
      </c>
      <c r="U15" s="289">
        <f>SUM('LTC Rev-Exp Region 1:LTC Rev-Exp Region 11'!U15)</f>
        <v>0</v>
      </c>
      <c r="V15" s="463"/>
      <c r="W15" s="463"/>
      <c r="X15" s="469"/>
    </row>
    <row r="16" spans="1:24" x14ac:dyDescent="0.25">
      <c r="A16" s="1631"/>
      <c r="B16" s="383" t="s">
        <v>64</v>
      </c>
      <c r="C16" s="390" t="s">
        <v>14</v>
      </c>
      <c r="D16" s="287">
        <f>SUM(D11:D15)</f>
        <v>0</v>
      </c>
      <c r="E16" s="465"/>
      <c r="F16" s="467"/>
      <c r="G16" s="466"/>
      <c r="H16" s="279">
        <f>SUM(H11:H15)</f>
        <v>0</v>
      </c>
      <c r="I16" s="465"/>
      <c r="J16" s="467"/>
      <c r="K16" s="466"/>
      <c r="L16" s="279">
        <f>SUM(L11:L15)</f>
        <v>0</v>
      </c>
      <c r="M16" s="467"/>
      <c r="N16" s="467"/>
      <c r="O16" s="466"/>
      <c r="P16" s="279">
        <f>SUM(P11:P15)</f>
        <v>0</v>
      </c>
      <c r="Q16" s="467"/>
      <c r="R16" s="467"/>
      <c r="S16" s="467"/>
      <c r="T16" s="605">
        <f>SUM(T11:T15)</f>
        <v>0</v>
      </c>
      <c r="U16" s="291">
        <f>SUM(U11:U15)</f>
        <v>0</v>
      </c>
      <c r="V16" s="465"/>
      <c r="W16" s="465"/>
      <c r="X16" s="473"/>
    </row>
    <row r="17" spans="1:24" ht="15" customHeight="1" x14ac:dyDescent="0.25">
      <c r="A17" s="1634" t="s">
        <v>10</v>
      </c>
      <c r="B17" s="1635"/>
      <c r="C17" s="1636"/>
      <c r="D17" s="1643" t="s">
        <v>245</v>
      </c>
      <c r="E17" s="1644"/>
      <c r="F17" s="1644"/>
      <c r="G17" s="1645"/>
      <c r="H17" s="1643" t="s">
        <v>246</v>
      </c>
      <c r="I17" s="1644"/>
      <c r="J17" s="1644"/>
      <c r="K17" s="1645"/>
      <c r="L17" s="1643" t="s">
        <v>247</v>
      </c>
      <c r="M17" s="1644"/>
      <c r="N17" s="1644"/>
      <c r="O17" s="1645"/>
      <c r="P17" s="1643" t="s">
        <v>248</v>
      </c>
      <c r="Q17" s="1644"/>
      <c r="R17" s="1644"/>
      <c r="S17" s="1644"/>
      <c r="T17" s="610"/>
      <c r="U17" s="1650" t="s">
        <v>821</v>
      </c>
      <c r="V17" s="1644"/>
      <c r="W17" s="1644"/>
      <c r="X17" s="1649"/>
    </row>
    <row r="18" spans="1:24" ht="30" x14ac:dyDescent="0.25">
      <c r="A18" s="1626"/>
      <c r="B18" s="1627"/>
      <c r="C18" s="1628"/>
      <c r="D18" s="846" t="s">
        <v>36</v>
      </c>
      <c r="E18" s="366" t="s">
        <v>422</v>
      </c>
      <c r="F18" s="366" t="s">
        <v>411</v>
      </c>
      <c r="G18" s="477" t="s">
        <v>548</v>
      </c>
      <c r="H18" s="366" t="s">
        <v>36</v>
      </c>
      <c r="I18" s="366" t="s">
        <v>422</v>
      </c>
      <c r="J18" s="366" t="s">
        <v>411</v>
      </c>
      <c r="K18" s="477" t="s">
        <v>548</v>
      </c>
      <c r="L18" s="366" t="s">
        <v>36</v>
      </c>
      <c r="M18" s="366" t="s">
        <v>422</v>
      </c>
      <c r="N18" s="366" t="s">
        <v>411</v>
      </c>
      <c r="O18" s="477" t="s">
        <v>548</v>
      </c>
      <c r="P18" s="366" t="s">
        <v>36</v>
      </c>
      <c r="Q18" s="366" t="s">
        <v>422</v>
      </c>
      <c r="R18" s="366" t="s">
        <v>411</v>
      </c>
      <c r="S18" s="366" t="s">
        <v>548</v>
      </c>
      <c r="T18" s="602" t="s">
        <v>903</v>
      </c>
      <c r="U18" s="847" t="s">
        <v>36</v>
      </c>
      <c r="V18" s="366" t="s">
        <v>422</v>
      </c>
      <c r="W18" s="366" t="s">
        <v>411</v>
      </c>
      <c r="X18" s="480" t="s">
        <v>548</v>
      </c>
    </row>
    <row r="19" spans="1:24" ht="14.85" customHeight="1" x14ac:dyDescent="0.25">
      <c r="A19" s="1607" t="s">
        <v>778</v>
      </c>
      <c r="B19" s="382">
        <v>2.1</v>
      </c>
      <c r="C19" s="586" t="s">
        <v>726</v>
      </c>
      <c r="D19" s="333">
        <f>SUM(E19:G19)</f>
        <v>0</v>
      </c>
      <c r="E19" s="371">
        <f>SUM('LTC Rev-Exp Region 1:LTC Rev-Exp Region 11'!E19)</f>
        <v>0</v>
      </c>
      <c r="F19" s="371">
        <f>SUM('LTC Rev-Exp Region 1:LTC Rev-Exp Region 11'!F19)</f>
        <v>0</v>
      </c>
      <c r="G19" s="462"/>
      <c r="H19" s="333">
        <f>SUM(I19:K19)</f>
        <v>0</v>
      </c>
      <c r="I19" s="371">
        <f>SUM('LTC Rev-Exp Region 1:LTC Rev-Exp Region 11'!I19)</f>
        <v>0</v>
      </c>
      <c r="J19" s="371">
        <f>SUM('LTC Rev-Exp Region 1:LTC Rev-Exp Region 11'!J19)</f>
        <v>0</v>
      </c>
      <c r="K19" s="472"/>
      <c r="L19" s="371">
        <f>SUM(M19:O19)</f>
        <v>0</v>
      </c>
      <c r="M19" s="371">
        <f>SUM('LTC Rev-Exp Region 1:LTC Rev-Exp Region 11'!M19)</f>
        <v>0</v>
      </c>
      <c r="N19" s="371">
        <f>SUM('LTC Rev-Exp Region 1:LTC Rev-Exp Region 11'!N19)</f>
        <v>0</v>
      </c>
      <c r="O19" s="472"/>
      <c r="P19" s="371">
        <f>SUM(Q19:S19)</f>
        <v>0</v>
      </c>
      <c r="Q19" s="371">
        <f>SUM('LTC Rev-Exp Region 1:LTC Rev-Exp Region 11'!Q19)</f>
        <v>0</v>
      </c>
      <c r="R19" s="371">
        <f>SUM('LTC Rev-Exp Region 1:LTC Rev-Exp Region 11'!R19)</f>
        <v>0</v>
      </c>
      <c r="S19" s="462"/>
      <c r="T19" s="613">
        <f>SUM('LTC Rev-Exp Region 1:LTC Rev-Exp Region 11'!T19)</f>
        <v>0</v>
      </c>
      <c r="U19" s="320">
        <f>SUM(V19:X19)+T19</f>
        <v>0</v>
      </c>
      <c r="V19" s="270">
        <f>SUM('LTC Rev-Exp Region 1:LTC Rev-Exp Region 11'!V19)</f>
        <v>0</v>
      </c>
      <c r="W19" s="270">
        <f>SUM('LTC Rev-Exp Region 1:LTC Rev-Exp Region 11'!W19)</f>
        <v>0</v>
      </c>
      <c r="X19" s="469"/>
    </row>
    <row r="20" spans="1:24" ht="14.85" customHeight="1" x14ac:dyDescent="0.25">
      <c r="A20" s="1608"/>
      <c r="B20" s="382">
        <v>2.2000000000000002</v>
      </c>
      <c r="C20" s="586" t="s">
        <v>727</v>
      </c>
      <c r="D20" s="269">
        <f t="shared" ref="D20:D27" si="0">SUM(E20:G20)</f>
        <v>0</v>
      </c>
      <c r="E20" s="270">
        <f>SUM('LTC Rev-Exp Region 1:LTC Rev-Exp Region 11'!E20)</f>
        <v>0</v>
      </c>
      <c r="F20" s="270">
        <f>SUM('LTC Rev-Exp Region 1:LTC Rev-Exp Region 11'!F20)</f>
        <v>0</v>
      </c>
      <c r="G20" s="463"/>
      <c r="H20" s="269">
        <f t="shared" ref="H20:H27" si="1">SUM(I20:K20)</f>
        <v>0</v>
      </c>
      <c r="I20" s="270">
        <f>SUM('LTC Rev-Exp Region 1:LTC Rev-Exp Region 11'!I20)</f>
        <v>0</v>
      </c>
      <c r="J20" s="270">
        <f>SUM('LTC Rev-Exp Region 1:LTC Rev-Exp Region 11'!J20)</f>
        <v>0</v>
      </c>
      <c r="K20" s="464"/>
      <c r="L20" s="270">
        <f t="shared" ref="L20:L27" si="2">SUM(M20:O20)</f>
        <v>0</v>
      </c>
      <c r="M20" s="270">
        <f>SUM('LTC Rev-Exp Region 1:LTC Rev-Exp Region 11'!M20)</f>
        <v>0</v>
      </c>
      <c r="N20" s="270">
        <f>SUM('LTC Rev-Exp Region 1:LTC Rev-Exp Region 11'!N20)</f>
        <v>0</v>
      </c>
      <c r="O20" s="464"/>
      <c r="P20" s="270">
        <f t="shared" ref="P20:P27" si="3">SUM(Q20:S20)</f>
        <v>0</v>
      </c>
      <c r="Q20" s="270">
        <f>SUM('LTC Rev-Exp Region 1:LTC Rev-Exp Region 11'!Q20)</f>
        <v>0</v>
      </c>
      <c r="R20" s="270">
        <f>SUM('LTC Rev-Exp Region 1:LTC Rev-Exp Region 11'!R20)</f>
        <v>0</v>
      </c>
      <c r="S20" s="463"/>
      <c r="T20" s="614">
        <f>SUM('LTC Rev-Exp Region 1:LTC Rev-Exp Region 11'!T20)</f>
        <v>0</v>
      </c>
      <c r="U20" s="289">
        <f t="shared" ref="U20:U27" si="4">SUM(V20:X20)+T20</f>
        <v>0</v>
      </c>
      <c r="V20" s="270">
        <f>SUM('LTC Rev-Exp Region 1:LTC Rev-Exp Region 11'!V20)</f>
        <v>0</v>
      </c>
      <c r="W20" s="270">
        <f>SUM('LTC Rev-Exp Region 1:LTC Rev-Exp Region 11'!W20)</f>
        <v>0</v>
      </c>
      <c r="X20" s="469"/>
    </row>
    <row r="21" spans="1:24" x14ac:dyDescent="0.25">
      <c r="A21" s="1608"/>
      <c r="B21" s="382">
        <v>2.2999999999999998</v>
      </c>
      <c r="C21" s="586" t="s">
        <v>728</v>
      </c>
      <c r="D21" s="269">
        <f t="shared" si="0"/>
        <v>0</v>
      </c>
      <c r="E21" s="270">
        <f>SUM('LTC Rev-Exp Region 1:LTC Rev-Exp Region 11'!E21)</f>
        <v>0</v>
      </c>
      <c r="F21" s="270">
        <f>SUM('LTC Rev-Exp Region 1:LTC Rev-Exp Region 11'!F21)</f>
        <v>0</v>
      </c>
      <c r="G21" s="463"/>
      <c r="H21" s="269">
        <f t="shared" si="1"/>
        <v>0</v>
      </c>
      <c r="I21" s="270">
        <f>SUM('LTC Rev-Exp Region 1:LTC Rev-Exp Region 11'!I21)</f>
        <v>0</v>
      </c>
      <c r="J21" s="270">
        <f>SUM('LTC Rev-Exp Region 1:LTC Rev-Exp Region 11'!J21)</f>
        <v>0</v>
      </c>
      <c r="K21" s="464"/>
      <c r="L21" s="270">
        <f t="shared" si="2"/>
        <v>0</v>
      </c>
      <c r="M21" s="270">
        <f>SUM('LTC Rev-Exp Region 1:LTC Rev-Exp Region 11'!M21)</f>
        <v>0</v>
      </c>
      <c r="N21" s="270">
        <f>SUM('LTC Rev-Exp Region 1:LTC Rev-Exp Region 11'!N21)</f>
        <v>0</v>
      </c>
      <c r="O21" s="464"/>
      <c r="P21" s="270">
        <f t="shared" si="3"/>
        <v>0</v>
      </c>
      <c r="Q21" s="270">
        <f>SUM('LTC Rev-Exp Region 1:LTC Rev-Exp Region 11'!Q21)</f>
        <v>0</v>
      </c>
      <c r="R21" s="270">
        <f>SUM('LTC Rev-Exp Region 1:LTC Rev-Exp Region 11'!R21)</f>
        <v>0</v>
      </c>
      <c r="S21" s="463"/>
      <c r="T21" s="614">
        <f>SUM('LTC Rev-Exp Region 1:LTC Rev-Exp Region 11'!T21)</f>
        <v>0</v>
      </c>
      <c r="U21" s="289">
        <f t="shared" si="4"/>
        <v>0</v>
      </c>
      <c r="V21" s="270">
        <f>SUM('LTC Rev-Exp Region 1:LTC Rev-Exp Region 11'!V21)</f>
        <v>0</v>
      </c>
      <c r="W21" s="270">
        <f>SUM('LTC Rev-Exp Region 1:LTC Rev-Exp Region 11'!W21)</f>
        <v>0</v>
      </c>
      <c r="X21" s="469"/>
    </row>
    <row r="22" spans="1:24" x14ac:dyDescent="0.25">
      <c r="A22" s="1608"/>
      <c r="B22" s="382">
        <v>2.4</v>
      </c>
      <c r="C22" s="586" t="s">
        <v>729</v>
      </c>
      <c r="D22" s="269">
        <f t="shared" si="0"/>
        <v>0</v>
      </c>
      <c r="E22" s="270">
        <f>SUM('LTC Rev-Exp Region 1:LTC Rev-Exp Region 11'!E22)</f>
        <v>0</v>
      </c>
      <c r="F22" s="270">
        <f>SUM('LTC Rev-Exp Region 1:LTC Rev-Exp Region 11'!F22)</f>
        <v>0</v>
      </c>
      <c r="G22" s="463"/>
      <c r="H22" s="269">
        <f t="shared" si="1"/>
        <v>0</v>
      </c>
      <c r="I22" s="270">
        <f>SUM('LTC Rev-Exp Region 1:LTC Rev-Exp Region 11'!I22)</f>
        <v>0</v>
      </c>
      <c r="J22" s="270">
        <f>SUM('LTC Rev-Exp Region 1:LTC Rev-Exp Region 11'!J22)</f>
        <v>0</v>
      </c>
      <c r="K22" s="464"/>
      <c r="L22" s="270">
        <f t="shared" si="2"/>
        <v>0</v>
      </c>
      <c r="M22" s="270">
        <f>SUM('LTC Rev-Exp Region 1:LTC Rev-Exp Region 11'!M22)</f>
        <v>0</v>
      </c>
      <c r="N22" s="270">
        <f>SUM('LTC Rev-Exp Region 1:LTC Rev-Exp Region 11'!N22)</f>
        <v>0</v>
      </c>
      <c r="O22" s="464"/>
      <c r="P22" s="270">
        <f t="shared" si="3"/>
        <v>0</v>
      </c>
      <c r="Q22" s="270">
        <f>SUM('LTC Rev-Exp Region 1:LTC Rev-Exp Region 11'!Q22)</f>
        <v>0</v>
      </c>
      <c r="R22" s="270">
        <f>SUM('LTC Rev-Exp Region 1:LTC Rev-Exp Region 11'!R22)</f>
        <v>0</v>
      </c>
      <c r="S22" s="463"/>
      <c r="T22" s="614">
        <f>SUM('LTC Rev-Exp Region 1:LTC Rev-Exp Region 11'!T22)</f>
        <v>0</v>
      </c>
      <c r="U22" s="289">
        <f t="shared" si="4"/>
        <v>0</v>
      </c>
      <c r="V22" s="270">
        <f>SUM('LTC Rev-Exp Region 1:LTC Rev-Exp Region 11'!V22)</f>
        <v>0</v>
      </c>
      <c r="W22" s="270">
        <f>SUM('LTC Rev-Exp Region 1:LTC Rev-Exp Region 11'!W22)</f>
        <v>0</v>
      </c>
      <c r="X22" s="469"/>
    </row>
    <row r="23" spans="1:24" x14ac:dyDescent="0.25">
      <c r="A23" s="1608"/>
      <c r="B23" s="382">
        <v>2.5</v>
      </c>
      <c r="C23" s="586" t="s">
        <v>771</v>
      </c>
      <c r="D23" s="269">
        <f t="shared" si="0"/>
        <v>0</v>
      </c>
      <c r="E23" s="270">
        <f>SUM('LTC Rev-Exp Region 1:LTC Rev-Exp Region 11'!E23)</f>
        <v>0</v>
      </c>
      <c r="F23" s="270">
        <f>SUM('LTC Rev-Exp Region 1:LTC Rev-Exp Region 11'!F23)</f>
        <v>0</v>
      </c>
      <c r="G23" s="463"/>
      <c r="H23" s="269">
        <f t="shared" si="1"/>
        <v>0</v>
      </c>
      <c r="I23" s="270">
        <f>SUM('LTC Rev-Exp Region 1:LTC Rev-Exp Region 11'!I23)</f>
        <v>0</v>
      </c>
      <c r="J23" s="270">
        <f>SUM('LTC Rev-Exp Region 1:LTC Rev-Exp Region 11'!J23)</f>
        <v>0</v>
      </c>
      <c r="K23" s="464"/>
      <c r="L23" s="270">
        <f t="shared" si="2"/>
        <v>0</v>
      </c>
      <c r="M23" s="270">
        <f>SUM('LTC Rev-Exp Region 1:LTC Rev-Exp Region 11'!M23)</f>
        <v>0</v>
      </c>
      <c r="N23" s="270">
        <f>SUM('LTC Rev-Exp Region 1:LTC Rev-Exp Region 11'!N23)</f>
        <v>0</v>
      </c>
      <c r="O23" s="464"/>
      <c r="P23" s="270">
        <f t="shared" si="3"/>
        <v>0</v>
      </c>
      <c r="Q23" s="270">
        <f>SUM('LTC Rev-Exp Region 1:LTC Rev-Exp Region 11'!Q23)</f>
        <v>0</v>
      </c>
      <c r="R23" s="270">
        <f>SUM('LTC Rev-Exp Region 1:LTC Rev-Exp Region 11'!R23)</f>
        <v>0</v>
      </c>
      <c r="S23" s="463"/>
      <c r="T23" s="614">
        <f>SUM('LTC Rev-Exp Region 1:LTC Rev-Exp Region 11'!T23)</f>
        <v>0</v>
      </c>
      <c r="U23" s="289">
        <f t="shared" si="4"/>
        <v>0</v>
      </c>
      <c r="V23" s="270">
        <f>SUM('LTC Rev-Exp Region 1:LTC Rev-Exp Region 11'!V23)</f>
        <v>0</v>
      </c>
      <c r="W23" s="270">
        <f>SUM('LTC Rev-Exp Region 1:LTC Rev-Exp Region 11'!W23)</f>
        <v>0</v>
      </c>
      <c r="X23" s="469"/>
    </row>
    <row r="24" spans="1:24" x14ac:dyDescent="0.25">
      <c r="A24" s="1608"/>
      <c r="B24" s="382">
        <v>2.6</v>
      </c>
      <c r="C24" s="586" t="s">
        <v>187</v>
      </c>
      <c r="D24" s="269">
        <f t="shared" si="0"/>
        <v>0</v>
      </c>
      <c r="E24" s="270">
        <f>SUM('LTC Rev-Exp Region 1:LTC Rev-Exp Region 11'!E24)</f>
        <v>0</v>
      </c>
      <c r="F24" s="270">
        <f>SUM('LTC Rev-Exp Region 1:LTC Rev-Exp Region 11'!F24)</f>
        <v>0</v>
      </c>
      <c r="G24" s="463"/>
      <c r="H24" s="269">
        <f t="shared" si="1"/>
        <v>0</v>
      </c>
      <c r="I24" s="270">
        <f>SUM('LTC Rev-Exp Region 1:LTC Rev-Exp Region 11'!I24)</f>
        <v>0</v>
      </c>
      <c r="J24" s="270">
        <f>SUM('LTC Rev-Exp Region 1:LTC Rev-Exp Region 11'!J24)</f>
        <v>0</v>
      </c>
      <c r="K24" s="464"/>
      <c r="L24" s="270">
        <f t="shared" si="2"/>
        <v>0</v>
      </c>
      <c r="M24" s="270">
        <f>SUM('LTC Rev-Exp Region 1:LTC Rev-Exp Region 11'!M24)</f>
        <v>0</v>
      </c>
      <c r="N24" s="270">
        <f>SUM('LTC Rev-Exp Region 1:LTC Rev-Exp Region 11'!N24)</f>
        <v>0</v>
      </c>
      <c r="O24" s="464"/>
      <c r="P24" s="270">
        <f t="shared" si="3"/>
        <v>0</v>
      </c>
      <c r="Q24" s="270">
        <f>SUM('LTC Rev-Exp Region 1:LTC Rev-Exp Region 11'!Q24)</f>
        <v>0</v>
      </c>
      <c r="R24" s="270">
        <f>SUM('LTC Rev-Exp Region 1:LTC Rev-Exp Region 11'!R24)</f>
        <v>0</v>
      </c>
      <c r="S24" s="463"/>
      <c r="T24" s="614">
        <f>SUM('LTC Rev-Exp Region 1:LTC Rev-Exp Region 11'!T24)</f>
        <v>0</v>
      </c>
      <c r="U24" s="289">
        <f t="shared" si="4"/>
        <v>0</v>
      </c>
      <c r="V24" s="270">
        <f>SUM('LTC Rev-Exp Region 1:LTC Rev-Exp Region 11'!V24)</f>
        <v>0</v>
      </c>
      <c r="W24" s="270">
        <f>SUM('LTC Rev-Exp Region 1:LTC Rev-Exp Region 11'!W24)</f>
        <v>0</v>
      </c>
      <c r="X24" s="469"/>
    </row>
    <row r="25" spans="1:24" x14ac:dyDescent="0.25">
      <c r="A25" s="1608"/>
      <c r="B25" s="382">
        <v>2.7</v>
      </c>
      <c r="C25" s="586" t="s">
        <v>772</v>
      </c>
      <c r="D25" s="269">
        <f t="shared" si="0"/>
        <v>0</v>
      </c>
      <c r="E25" s="270">
        <f>SUM('LTC Rev-Exp Region 1:LTC Rev-Exp Region 11'!E25)</f>
        <v>0</v>
      </c>
      <c r="F25" s="270">
        <f>SUM('LTC Rev-Exp Region 1:LTC Rev-Exp Region 11'!F25)</f>
        <v>0</v>
      </c>
      <c r="G25" s="463"/>
      <c r="H25" s="269">
        <f t="shared" si="1"/>
        <v>0</v>
      </c>
      <c r="I25" s="270">
        <f>SUM('LTC Rev-Exp Region 1:LTC Rev-Exp Region 11'!I25)</f>
        <v>0</v>
      </c>
      <c r="J25" s="270">
        <f>SUM('LTC Rev-Exp Region 1:LTC Rev-Exp Region 11'!J25)</f>
        <v>0</v>
      </c>
      <c r="K25" s="464"/>
      <c r="L25" s="270">
        <f t="shared" si="2"/>
        <v>0</v>
      </c>
      <c r="M25" s="270">
        <f>SUM('LTC Rev-Exp Region 1:LTC Rev-Exp Region 11'!M25)</f>
        <v>0</v>
      </c>
      <c r="N25" s="270">
        <f>SUM('LTC Rev-Exp Region 1:LTC Rev-Exp Region 11'!N25)</f>
        <v>0</v>
      </c>
      <c r="O25" s="464"/>
      <c r="P25" s="270">
        <f t="shared" si="3"/>
        <v>0</v>
      </c>
      <c r="Q25" s="270">
        <f>SUM('LTC Rev-Exp Region 1:LTC Rev-Exp Region 11'!Q25)</f>
        <v>0</v>
      </c>
      <c r="R25" s="270">
        <f>SUM('LTC Rev-Exp Region 1:LTC Rev-Exp Region 11'!R25)</f>
        <v>0</v>
      </c>
      <c r="S25" s="463"/>
      <c r="T25" s="614">
        <f>SUM('LTC Rev-Exp Region 1:LTC Rev-Exp Region 11'!T25)</f>
        <v>0</v>
      </c>
      <c r="U25" s="289">
        <f t="shared" si="4"/>
        <v>0</v>
      </c>
      <c r="V25" s="270">
        <f>SUM('LTC Rev-Exp Region 1:LTC Rev-Exp Region 11'!V25)</f>
        <v>0</v>
      </c>
      <c r="W25" s="270">
        <f>SUM('LTC Rev-Exp Region 1:LTC Rev-Exp Region 11'!W25)</f>
        <v>0</v>
      </c>
      <c r="X25" s="469"/>
    </row>
    <row r="26" spans="1:24" x14ac:dyDescent="0.25">
      <c r="A26" s="1608"/>
      <c r="B26" s="382">
        <v>2.8</v>
      </c>
      <c r="C26" s="586" t="s">
        <v>773</v>
      </c>
      <c r="D26" s="269">
        <f t="shared" si="0"/>
        <v>0</v>
      </c>
      <c r="E26" s="270">
        <f>SUM('LTC Rev-Exp Region 1:LTC Rev-Exp Region 11'!E26)</f>
        <v>0</v>
      </c>
      <c r="F26" s="270">
        <f>SUM('LTC Rev-Exp Region 1:LTC Rev-Exp Region 11'!F26)</f>
        <v>0</v>
      </c>
      <c r="G26" s="463"/>
      <c r="H26" s="269">
        <f t="shared" si="1"/>
        <v>0</v>
      </c>
      <c r="I26" s="270">
        <f>SUM('LTC Rev-Exp Region 1:LTC Rev-Exp Region 11'!I26)</f>
        <v>0</v>
      </c>
      <c r="J26" s="270">
        <f>SUM('LTC Rev-Exp Region 1:LTC Rev-Exp Region 11'!J26)</f>
        <v>0</v>
      </c>
      <c r="K26" s="464"/>
      <c r="L26" s="270">
        <f t="shared" si="2"/>
        <v>0</v>
      </c>
      <c r="M26" s="270">
        <f>SUM('LTC Rev-Exp Region 1:LTC Rev-Exp Region 11'!M26)</f>
        <v>0</v>
      </c>
      <c r="N26" s="270">
        <f>SUM('LTC Rev-Exp Region 1:LTC Rev-Exp Region 11'!N26)</f>
        <v>0</v>
      </c>
      <c r="O26" s="464"/>
      <c r="P26" s="270">
        <f t="shared" si="3"/>
        <v>0</v>
      </c>
      <c r="Q26" s="270">
        <f>SUM('LTC Rev-Exp Region 1:LTC Rev-Exp Region 11'!Q26)</f>
        <v>0</v>
      </c>
      <c r="R26" s="270">
        <f>SUM('LTC Rev-Exp Region 1:LTC Rev-Exp Region 11'!R26)</f>
        <v>0</v>
      </c>
      <c r="S26" s="463"/>
      <c r="T26" s="614">
        <f>SUM('LTC Rev-Exp Region 1:LTC Rev-Exp Region 11'!T26)</f>
        <v>0</v>
      </c>
      <c r="U26" s="289">
        <f t="shared" si="4"/>
        <v>0</v>
      </c>
      <c r="V26" s="270">
        <f>SUM('LTC Rev-Exp Region 1:LTC Rev-Exp Region 11'!V26)</f>
        <v>0</v>
      </c>
      <c r="W26" s="270">
        <f>SUM('LTC Rev-Exp Region 1:LTC Rev-Exp Region 11'!W26)</f>
        <v>0</v>
      </c>
      <c r="X26" s="469"/>
    </row>
    <row r="27" spans="1:24" s="116" customFormat="1" x14ac:dyDescent="0.25">
      <c r="A27" s="1608"/>
      <c r="B27" s="382">
        <v>2.9</v>
      </c>
      <c r="C27" s="586" t="s">
        <v>940</v>
      </c>
      <c r="D27" s="269">
        <f t="shared" si="0"/>
        <v>0</v>
      </c>
      <c r="E27" s="270">
        <f>SUM('LTC Rev-Exp Region 1:LTC Rev-Exp Region 11'!E27)</f>
        <v>0</v>
      </c>
      <c r="F27" s="270">
        <f>SUM('LTC Rev-Exp Region 1:LTC Rev-Exp Region 11'!F27)</f>
        <v>0</v>
      </c>
      <c r="G27" s="463"/>
      <c r="H27" s="269">
        <f t="shared" si="1"/>
        <v>0</v>
      </c>
      <c r="I27" s="270">
        <f>SUM('LTC Rev-Exp Region 1:LTC Rev-Exp Region 11'!I27)</f>
        <v>0</v>
      </c>
      <c r="J27" s="270">
        <f>SUM('LTC Rev-Exp Region 1:LTC Rev-Exp Region 11'!J27)</f>
        <v>0</v>
      </c>
      <c r="K27" s="464"/>
      <c r="L27" s="270">
        <f t="shared" si="2"/>
        <v>0</v>
      </c>
      <c r="M27" s="270">
        <f>SUM('LTC Rev-Exp Region 1:LTC Rev-Exp Region 11'!M27)</f>
        <v>0</v>
      </c>
      <c r="N27" s="270">
        <f>SUM('LTC Rev-Exp Region 1:LTC Rev-Exp Region 11'!N27)</f>
        <v>0</v>
      </c>
      <c r="O27" s="464"/>
      <c r="P27" s="270">
        <f t="shared" si="3"/>
        <v>0</v>
      </c>
      <c r="Q27" s="270">
        <f>SUM('LTC Rev-Exp Region 1:LTC Rev-Exp Region 11'!Q27)</f>
        <v>0</v>
      </c>
      <c r="R27" s="270">
        <f>SUM('LTC Rev-Exp Region 1:LTC Rev-Exp Region 11'!R27)</f>
        <v>0</v>
      </c>
      <c r="S27" s="463"/>
      <c r="T27" s="614">
        <f>SUM('LTC Rev-Exp Region 1:LTC Rev-Exp Region 11'!T27)</f>
        <v>0</v>
      </c>
      <c r="U27" s="289">
        <f t="shared" si="4"/>
        <v>0</v>
      </c>
      <c r="V27" s="270">
        <f>SUM('LTC Rev-Exp Region 1:LTC Rev-Exp Region 11'!V27)</f>
        <v>0</v>
      </c>
      <c r="W27" s="270">
        <f>SUM('LTC Rev-Exp Region 1:LTC Rev-Exp Region 11'!W27)</f>
        <v>0</v>
      </c>
      <c r="X27" s="469"/>
    </row>
    <row r="28" spans="1:24" s="116" customFormat="1" x14ac:dyDescent="0.25">
      <c r="A28" s="1609"/>
      <c r="B28" s="593">
        <v>2.1</v>
      </c>
      <c r="C28" s="146" t="s">
        <v>775</v>
      </c>
      <c r="D28" s="287">
        <f>SUM(E28:G28)</f>
        <v>0</v>
      </c>
      <c r="E28" s="279">
        <f>SUM('LTC Rev-Exp Region 1:LTC Rev-Exp Region 11'!E28)</f>
        <v>0</v>
      </c>
      <c r="F28" s="279">
        <f>SUM('LTC Rev-Exp Region 1:LTC Rev-Exp Region 11'!F28)</f>
        <v>0</v>
      </c>
      <c r="G28" s="465"/>
      <c r="H28" s="287">
        <f>SUM(I28:K28)</f>
        <v>0</v>
      </c>
      <c r="I28" s="279">
        <f>SUM('LTC Rev-Exp Region 1:LTC Rev-Exp Region 11'!I28)</f>
        <v>0</v>
      </c>
      <c r="J28" s="279">
        <f>SUM('LTC Rev-Exp Region 1:LTC Rev-Exp Region 11'!J28)</f>
        <v>0</v>
      </c>
      <c r="K28" s="1101"/>
      <c r="L28" s="279">
        <f>SUM(M28:O28)</f>
        <v>0</v>
      </c>
      <c r="M28" s="279">
        <f>SUM('LTC Rev-Exp Region 1:LTC Rev-Exp Region 11'!M28)</f>
        <v>0</v>
      </c>
      <c r="N28" s="279">
        <f>SUM('LTC Rev-Exp Region 1:LTC Rev-Exp Region 11'!N28)</f>
        <v>0</v>
      </c>
      <c r="O28" s="1101"/>
      <c r="P28" s="279">
        <f>SUM(Q28:S28)</f>
        <v>0</v>
      </c>
      <c r="Q28" s="279">
        <f>SUM('LTC Rev-Exp Region 1:LTC Rev-Exp Region 11'!Q28)</f>
        <v>0</v>
      </c>
      <c r="R28" s="279">
        <f>SUM('LTC Rev-Exp Region 1:LTC Rev-Exp Region 11'!R28)</f>
        <v>0</v>
      </c>
      <c r="S28" s="465"/>
      <c r="T28" s="612">
        <f>SUM(T21:T22,T24:T27)</f>
        <v>0</v>
      </c>
      <c r="U28" s="291">
        <f>SUM(V28:X28)+T28</f>
        <v>0</v>
      </c>
      <c r="V28" s="279">
        <f>SUM('LTC Rev-Exp Region 1:LTC Rev-Exp Region 11'!V28)</f>
        <v>0</v>
      </c>
      <c r="W28" s="279">
        <f>SUM('LTC Rev-Exp Region 1:LTC Rev-Exp Region 11'!W28)</f>
        <v>0</v>
      </c>
      <c r="X28" s="1352"/>
    </row>
    <row r="29" spans="1:24" x14ac:dyDescent="0.25">
      <c r="A29" s="1611" t="s">
        <v>731</v>
      </c>
      <c r="B29" s="579">
        <v>2.11</v>
      </c>
      <c r="C29" s="144" t="s">
        <v>229</v>
      </c>
      <c r="D29" s="269">
        <f>SUM(E29:G29)</f>
        <v>0</v>
      </c>
      <c r="E29" s="270">
        <f>SUM('LTC Rev-Exp Region 1:LTC Rev-Exp Region 11'!E29)</f>
        <v>0</v>
      </c>
      <c r="F29" s="270">
        <f>SUM('LTC Rev-Exp Region 1:LTC Rev-Exp Region 11'!F29)</f>
        <v>0</v>
      </c>
      <c r="G29" s="463"/>
      <c r="H29" s="269">
        <f>SUM(I29:K29)</f>
        <v>0</v>
      </c>
      <c r="I29" s="270">
        <f>SUM('LTC Rev-Exp Region 1:LTC Rev-Exp Region 11'!I29)</f>
        <v>0</v>
      </c>
      <c r="J29" s="270">
        <f>SUM('LTC Rev-Exp Region 1:LTC Rev-Exp Region 11'!J29)</f>
        <v>0</v>
      </c>
      <c r="K29" s="463"/>
      <c r="L29" s="269">
        <f>SUM(M29:O29)</f>
        <v>0</v>
      </c>
      <c r="M29" s="270">
        <f>SUM('LTC Rev-Exp Region 1:LTC Rev-Exp Region 11'!M29)</f>
        <v>0</v>
      </c>
      <c r="N29" s="270">
        <f>SUM('LTC Rev-Exp Region 1:LTC Rev-Exp Region 11'!N29)</f>
        <v>0</v>
      </c>
      <c r="O29" s="464"/>
      <c r="P29" s="269">
        <f>SUM(Q29:S29)</f>
        <v>0</v>
      </c>
      <c r="Q29" s="270">
        <f>SUM('LTC Rev-Exp Region 1:LTC Rev-Exp Region 11'!Q29)</f>
        <v>0</v>
      </c>
      <c r="R29" s="270">
        <f>SUM('LTC Rev-Exp Region 1:LTC Rev-Exp Region 11'!R29)</f>
        <v>0</v>
      </c>
      <c r="S29" s="462"/>
      <c r="T29" s="613">
        <f>SUM('LTC Rev-Exp Region 1:LTC Rev-Exp Region 11'!T29)</f>
        <v>0</v>
      </c>
      <c r="U29" s="320">
        <f>SUM(V29:X29)+T29</f>
        <v>0</v>
      </c>
      <c r="V29" s="270">
        <f>SUM('LTC Rev-Exp Region 1:LTC Rev-Exp Region 11'!V29)</f>
        <v>0</v>
      </c>
      <c r="W29" s="270">
        <f>SUM('LTC Rev-Exp Region 1:LTC Rev-Exp Region 11'!W29)</f>
        <v>0</v>
      </c>
      <c r="X29" s="469"/>
    </row>
    <row r="30" spans="1:24" x14ac:dyDescent="0.25">
      <c r="A30" s="1611"/>
      <c r="B30" s="387">
        <v>2.12</v>
      </c>
      <c r="C30" s="144" t="s">
        <v>555</v>
      </c>
      <c r="D30" s="269">
        <f t="shared" ref="D30:D39" si="5">SUM(E30:G30)</f>
        <v>0</v>
      </c>
      <c r="E30" s="270">
        <f>SUM('LTC Rev-Exp Region 1:LTC Rev-Exp Region 11'!E30)</f>
        <v>0</v>
      </c>
      <c r="F30" s="270">
        <f>SUM('LTC Rev-Exp Region 1:LTC Rev-Exp Region 11'!F30)</f>
        <v>0</v>
      </c>
      <c r="G30" s="463"/>
      <c r="H30" s="269">
        <f t="shared" ref="H30:H39" si="6">SUM(I30:K30)</f>
        <v>0</v>
      </c>
      <c r="I30" s="270">
        <f>SUM('LTC Rev-Exp Region 1:LTC Rev-Exp Region 11'!I30)</f>
        <v>0</v>
      </c>
      <c r="J30" s="270">
        <f>SUM('LTC Rev-Exp Region 1:LTC Rev-Exp Region 11'!J30)</f>
        <v>0</v>
      </c>
      <c r="K30" s="463"/>
      <c r="L30" s="269">
        <f t="shared" ref="L30:L39" si="7">SUM(M30:O30)</f>
        <v>0</v>
      </c>
      <c r="M30" s="270">
        <f>SUM('LTC Rev-Exp Region 1:LTC Rev-Exp Region 11'!M30)</f>
        <v>0</v>
      </c>
      <c r="N30" s="270">
        <f>SUM('LTC Rev-Exp Region 1:LTC Rev-Exp Region 11'!N30)</f>
        <v>0</v>
      </c>
      <c r="O30" s="464"/>
      <c r="P30" s="269">
        <f t="shared" ref="P30:P39" si="8">SUM(Q30:S30)</f>
        <v>0</v>
      </c>
      <c r="Q30" s="270">
        <f>SUM('LTC Rev-Exp Region 1:LTC Rev-Exp Region 11'!Q30)</f>
        <v>0</v>
      </c>
      <c r="R30" s="270">
        <f>SUM('LTC Rev-Exp Region 1:LTC Rev-Exp Region 11'!R30)</f>
        <v>0</v>
      </c>
      <c r="S30" s="463"/>
      <c r="T30" s="614">
        <f>SUM('LTC Rev-Exp Region 1:LTC Rev-Exp Region 11'!T30)</f>
        <v>0</v>
      </c>
      <c r="U30" s="289">
        <f t="shared" ref="U30:U39" si="9">SUM(V30:X30)+T30</f>
        <v>0</v>
      </c>
      <c r="V30" s="270">
        <f>SUM('LTC Rev-Exp Region 1:LTC Rev-Exp Region 11'!V30)</f>
        <v>0</v>
      </c>
      <c r="W30" s="270">
        <f>SUM('LTC Rev-Exp Region 1:LTC Rev-Exp Region 11'!W30)</f>
        <v>0</v>
      </c>
      <c r="X30" s="469"/>
    </row>
    <row r="31" spans="1:24" x14ac:dyDescent="0.25">
      <c r="A31" s="1611"/>
      <c r="B31" s="387">
        <v>2.13</v>
      </c>
      <c r="C31" s="144" t="s">
        <v>230</v>
      </c>
      <c r="D31" s="269">
        <f t="shared" si="5"/>
        <v>0</v>
      </c>
      <c r="E31" s="270">
        <f>SUM('LTC Rev-Exp Region 1:LTC Rev-Exp Region 11'!E31)</f>
        <v>0</v>
      </c>
      <c r="F31" s="270">
        <f>SUM('LTC Rev-Exp Region 1:LTC Rev-Exp Region 11'!F31)</f>
        <v>0</v>
      </c>
      <c r="G31" s="463"/>
      <c r="H31" s="269">
        <f t="shared" si="6"/>
        <v>0</v>
      </c>
      <c r="I31" s="270">
        <f>SUM('LTC Rev-Exp Region 1:LTC Rev-Exp Region 11'!I31)</f>
        <v>0</v>
      </c>
      <c r="J31" s="270">
        <f>SUM('LTC Rev-Exp Region 1:LTC Rev-Exp Region 11'!J31)</f>
        <v>0</v>
      </c>
      <c r="K31" s="463"/>
      <c r="L31" s="269">
        <f t="shared" si="7"/>
        <v>0</v>
      </c>
      <c r="M31" s="270">
        <f>SUM('LTC Rev-Exp Region 1:LTC Rev-Exp Region 11'!M31)</f>
        <v>0</v>
      </c>
      <c r="N31" s="270">
        <f>SUM('LTC Rev-Exp Region 1:LTC Rev-Exp Region 11'!N31)</f>
        <v>0</v>
      </c>
      <c r="O31" s="464"/>
      <c r="P31" s="269">
        <f t="shared" si="8"/>
        <v>0</v>
      </c>
      <c r="Q31" s="270">
        <f>SUM('LTC Rev-Exp Region 1:LTC Rev-Exp Region 11'!Q31)</f>
        <v>0</v>
      </c>
      <c r="R31" s="270">
        <f>SUM('LTC Rev-Exp Region 1:LTC Rev-Exp Region 11'!R31)</f>
        <v>0</v>
      </c>
      <c r="S31" s="463"/>
      <c r="T31" s="614">
        <f>SUM('LTC Rev-Exp Region 1:LTC Rev-Exp Region 11'!T31)</f>
        <v>0</v>
      </c>
      <c r="U31" s="289">
        <f t="shared" si="9"/>
        <v>0</v>
      </c>
      <c r="V31" s="270">
        <f>SUM('LTC Rev-Exp Region 1:LTC Rev-Exp Region 11'!V31)</f>
        <v>0</v>
      </c>
      <c r="W31" s="270">
        <f>SUM('LTC Rev-Exp Region 1:LTC Rev-Exp Region 11'!W31)</f>
        <v>0</v>
      </c>
      <c r="X31" s="469"/>
    </row>
    <row r="32" spans="1:24" x14ac:dyDescent="0.25">
      <c r="A32" s="1611"/>
      <c r="B32" s="387">
        <v>2.14</v>
      </c>
      <c r="C32" s="144" t="s">
        <v>557</v>
      </c>
      <c r="D32" s="269">
        <f t="shared" si="5"/>
        <v>0</v>
      </c>
      <c r="E32" s="270">
        <f>SUM('LTC Rev-Exp Region 1:LTC Rev-Exp Region 11'!E32)</f>
        <v>0</v>
      </c>
      <c r="F32" s="270">
        <f>SUM('LTC Rev-Exp Region 1:LTC Rev-Exp Region 11'!F32)</f>
        <v>0</v>
      </c>
      <c r="G32" s="463"/>
      <c r="H32" s="269">
        <f t="shared" si="6"/>
        <v>0</v>
      </c>
      <c r="I32" s="270">
        <f>SUM('LTC Rev-Exp Region 1:LTC Rev-Exp Region 11'!I32)</f>
        <v>0</v>
      </c>
      <c r="J32" s="270">
        <f>SUM('LTC Rev-Exp Region 1:LTC Rev-Exp Region 11'!J32)</f>
        <v>0</v>
      </c>
      <c r="K32" s="463"/>
      <c r="L32" s="269">
        <f t="shared" si="7"/>
        <v>0</v>
      </c>
      <c r="M32" s="270">
        <f>SUM('LTC Rev-Exp Region 1:LTC Rev-Exp Region 11'!M32)</f>
        <v>0</v>
      </c>
      <c r="N32" s="270">
        <f>SUM('LTC Rev-Exp Region 1:LTC Rev-Exp Region 11'!N32)</f>
        <v>0</v>
      </c>
      <c r="O32" s="464"/>
      <c r="P32" s="269">
        <f t="shared" si="8"/>
        <v>0</v>
      </c>
      <c r="Q32" s="270">
        <f>SUM('LTC Rev-Exp Region 1:LTC Rev-Exp Region 11'!Q32)</f>
        <v>0</v>
      </c>
      <c r="R32" s="270">
        <f>SUM('LTC Rev-Exp Region 1:LTC Rev-Exp Region 11'!R32)</f>
        <v>0</v>
      </c>
      <c r="S32" s="463"/>
      <c r="T32" s="614">
        <f>SUM('LTC Rev-Exp Region 1:LTC Rev-Exp Region 11'!T32)</f>
        <v>0</v>
      </c>
      <c r="U32" s="289">
        <f t="shared" si="9"/>
        <v>0</v>
      </c>
      <c r="V32" s="270">
        <f>SUM('LTC Rev-Exp Region 1:LTC Rev-Exp Region 11'!V32)</f>
        <v>0</v>
      </c>
      <c r="W32" s="270">
        <f>SUM('LTC Rev-Exp Region 1:LTC Rev-Exp Region 11'!W32)</f>
        <v>0</v>
      </c>
      <c r="X32" s="469"/>
    </row>
    <row r="33" spans="1:24" x14ac:dyDescent="0.25">
      <c r="A33" s="1611"/>
      <c r="B33" s="387">
        <v>2.15</v>
      </c>
      <c r="C33" s="144" t="s">
        <v>556</v>
      </c>
      <c r="D33" s="269">
        <f t="shared" si="5"/>
        <v>0</v>
      </c>
      <c r="E33" s="270">
        <f>SUM('LTC Rev-Exp Region 1:LTC Rev-Exp Region 11'!E33)</f>
        <v>0</v>
      </c>
      <c r="F33" s="270">
        <f>SUM('LTC Rev-Exp Region 1:LTC Rev-Exp Region 11'!F33)</f>
        <v>0</v>
      </c>
      <c r="G33" s="463"/>
      <c r="H33" s="269">
        <f t="shared" si="6"/>
        <v>0</v>
      </c>
      <c r="I33" s="270">
        <f>SUM('LTC Rev-Exp Region 1:LTC Rev-Exp Region 11'!I33)</f>
        <v>0</v>
      </c>
      <c r="J33" s="270">
        <f>SUM('LTC Rev-Exp Region 1:LTC Rev-Exp Region 11'!J33)</f>
        <v>0</v>
      </c>
      <c r="K33" s="463"/>
      <c r="L33" s="269">
        <f t="shared" si="7"/>
        <v>0</v>
      </c>
      <c r="M33" s="270">
        <f>SUM('LTC Rev-Exp Region 1:LTC Rev-Exp Region 11'!M33)</f>
        <v>0</v>
      </c>
      <c r="N33" s="270">
        <f>SUM('LTC Rev-Exp Region 1:LTC Rev-Exp Region 11'!N33)</f>
        <v>0</v>
      </c>
      <c r="O33" s="464"/>
      <c r="P33" s="269">
        <f t="shared" si="8"/>
        <v>0</v>
      </c>
      <c r="Q33" s="270">
        <f>SUM('LTC Rev-Exp Region 1:LTC Rev-Exp Region 11'!Q33)</f>
        <v>0</v>
      </c>
      <c r="R33" s="270">
        <f>SUM('LTC Rev-Exp Region 1:LTC Rev-Exp Region 11'!R33)</f>
        <v>0</v>
      </c>
      <c r="S33" s="463"/>
      <c r="T33" s="614">
        <f>SUM('LTC Rev-Exp Region 1:LTC Rev-Exp Region 11'!T33)</f>
        <v>0</v>
      </c>
      <c r="U33" s="289">
        <f t="shared" si="9"/>
        <v>0</v>
      </c>
      <c r="V33" s="270">
        <f>SUM('LTC Rev-Exp Region 1:LTC Rev-Exp Region 11'!V33)</f>
        <v>0</v>
      </c>
      <c r="W33" s="270">
        <f>SUM('LTC Rev-Exp Region 1:LTC Rev-Exp Region 11'!W33)</f>
        <v>0</v>
      </c>
      <c r="X33" s="469"/>
    </row>
    <row r="34" spans="1:24" x14ac:dyDescent="0.25">
      <c r="A34" s="1611"/>
      <c r="B34" s="387">
        <v>2.16</v>
      </c>
      <c r="C34" s="144" t="s">
        <v>776</v>
      </c>
      <c r="D34" s="269">
        <f t="shared" si="5"/>
        <v>0</v>
      </c>
      <c r="E34" s="270">
        <f>SUM('LTC Rev-Exp Region 1:LTC Rev-Exp Region 11'!E34)</f>
        <v>0</v>
      </c>
      <c r="F34" s="270">
        <f>SUM('LTC Rev-Exp Region 1:LTC Rev-Exp Region 11'!F34)</f>
        <v>0</v>
      </c>
      <c r="G34" s="463"/>
      <c r="H34" s="269">
        <f t="shared" si="6"/>
        <v>0</v>
      </c>
      <c r="I34" s="270">
        <f>SUM('LTC Rev-Exp Region 1:LTC Rev-Exp Region 11'!I34)</f>
        <v>0</v>
      </c>
      <c r="J34" s="270">
        <f>SUM('LTC Rev-Exp Region 1:LTC Rev-Exp Region 11'!J34)</f>
        <v>0</v>
      </c>
      <c r="K34" s="463"/>
      <c r="L34" s="269">
        <f t="shared" si="7"/>
        <v>0</v>
      </c>
      <c r="M34" s="270">
        <f>SUM('LTC Rev-Exp Region 1:LTC Rev-Exp Region 11'!M34)</f>
        <v>0</v>
      </c>
      <c r="N34" s="270">
        <f>SUM('LTC Rev-Exp Region 1:LTC Rev-Exp Region 11'!N34)</f>
        <v>0</v>
      </c>
      <c r="O34" s="464"/>
      <c r="P34" s="269">
        <f t="shared" si="8"/>
        <v>0</v>
      </c>
      <c r="Q34" s="270">
        <f>SUM('LTC Rev-Exp Region 1:LTC Rev-Exp Region 11'!Q34)</f>
        <v>0</v>
      </c>
      <c r="R34" s="270">
        <f>SUM('LTC Rev-Exp Region 1:LTC Rev-Exp Region 11'!R34)</f>
        <v>0</v>
      </c>
      <c r="S34" s="463"/>
      <c r="T34" s="614">
        <f>SUM('LTC Rev-Exp Region 1:LTC Rev-Exp Region 11'!T34)</f>
        <v>0</v>
      </c>
      <c r="U34" s="289">
        <f t="shared" si="9"/>
        <v>0</v>
      </c>
      <c r="V34" s="270">
        <f>SUM('LTC Rev-Exp Region 1:LTC Rev-Exp Region 11'!V34)</f>
        <v>0</v>
      </c>
      <c r="W34" s="270">
        <f>SUM('LTC Rev-Exp Region 1:LTC Rev-Exp Region 11'!W34)</f>
        <v>0</v>
      </c>
      <c r="X34" s="469"/>
    </row>
    <row r="35" spans="1:24" x14ac:dyDescent="0.25">
      <c r="A35" s="1611"/>
      <c r="B35" s="387">
        <v>2.17</v>
      </c>
      <c r="C35" s="144" t="s">
        <v>777</v>
      </c>
      <c r="D35" s="269">
        <f t="shared" si="5"/>
        <v>0</v>
      </c>
      <c r="E35" s="270">
        <f>SUM('LTC Rev-Exp Region 1:LTC Rev-Exp Region 11'!E35)</f>
        <v>0</v>
      </c>
      <c r="F35" s="270">
        <f>SUM('LTC Rev-Exp Region 1:LTC Rev-Exp Region 11'!F35)</f>
        <v>0</v>
      </c>
      <c r="G35" s="463"/>
      <c r="H35" s="269">
        <f t="shared" si="6"/>
        <v>0</v>
      </c>
      <c r="I35" s="270">
        <f>SUM('LTC Rev-Exp Region 1:LTC Rev-Exp Region 11'!I35)</f>
        <v>0</v>
      </c>
      <c r="J35" s="270">
        <f>SUM('LTC Rev-Exp Region 1:LTC Rev-Exp Region 11'!J35)</f>
        <v>0</v>
      </c>
      <c r="K35" s="463"/>
      <c r="L35" s="269">
        <f t="shared" si="7"/>
        <v>0</v>
      </c>
      <c r="M35" s="270">
        <f>SUM('LTC Rev-Exp Region 1:LTC Rev-Exp Region 11'!M35)</f>
        <v>0</v>
      </c>
      <c r="N35" s="270">
        <f>SUM('LTC Rev-Exp Region 1:LTC Rev-Exp Region 11'!N35)</f>
        <v>0</v>
      </c>
      <c r="O35" s="464"/>
      <c r="P35" s="269">
        <f t="shared" si="8"/>
        <v>0</v>
      </c>
      <c r="Q35" s="270">
        <f>SUM('LTC Rev-Exp Region 1:LTC Rev-Exp Region 11'!Q35)</f>
        <v>0</v>
      </c>
      <c r="R35" s="270">
        <f>SUM('LTC Rev-Exp Region 1:LTC Rev-Exp Region 11'!R35)</f>
        <v>0</v>
      </c>
      <c r="S35" s="463"/>
      <c r="T35" s="614">
        <f>SUM('LTC Rev-Exp Region 1:LTC Rev-Exp Region 11'!T35)</f>
        <v>0</v>
      </c>
      <c r="U35" s="289">
        <f t="shared" si="9"/>
        <v>0</v>
      </c>
      <c r="V35" s="270">
        <f>SUM('LTC Rev-Exp Region 1:LTC Rev-Exp Region 11'!V35)</f>
        <v>0</v>
      </c>
      <c r="W35" s="270">
        <f>SUM('LTC Rev-Exp Region 1:LTC Rev-Exp Region 11'!W35)</f>
        <v>0</v>
      </c>
      <c r="X35" s="469"/>
    </row>
    <row r="36" spans="1:24" x14ac:dyDescent="0.25">
      <c r="A36" s="1611"/>
      <c r="B36" s="387">
        <v>2.1800000000000002</v>
      </c>
      <c r="C36" s="144" t="s">
        <v>652</v>
      </c>
      <c r="D36" s="269">
        <f t="shared" si="5"/>
        <v>0</v>
      </c>
      <c r="E36" s="270">
        <f>SUM('LTC Rev-Exp Region 1:LTC Rev-Exp Region 11'!E36)</f>
        <v>0</v>
      </c>
      <c r="F36" s="270">
        <f>SUM('LTC Rev-Exp Region 1:LTC Rev-Exp Region 11'!F36)</f>
        <v>0</v>
      </c>
      <c r="G36" s="463"/>
      <c r="H36" s="269">
        <f t="shared" si="6"/>
        <v>0</v>
      </c>
      <c r="I36" s="270">
        <f>SUM('LTC Rev-Exp Region 1:LTC Rev-Exp Region 11'!I36)</f>
        <v>0</v>
      </c>
      <c r="J36" s="270">
        <f>SUM('LTC Rev-Exp Region 1:LTC Rev-Exp Region 11'!J36)</f>
        <v>0</v>
      </c>
      <c r="K36" s="463"/>
      <c r="L36" s="269">
        <f t="shared" si="7"/>
        <v>0</v>
      </c>
      <c r="M36" s="270">
        <f>SUM('LTC Rev-Exp Region 1:LTC Rev-Exp Region 11'!M36)</f>
        <v>0</v>
      </c>
      <c r="N36" s="270">
        <f>SUM('LTC Rev-Exp Region 1:LTC Rev-Exp Region 11'!N36)</f>
        <v>0</v>
      </c>
      <c r="O36" s="464"/>
      <c r="P36" s="269">
        <f t="shared" si="8"/>
        <v>0</v>
      </c>
      <c r="Q36" s="270">
        <f>SUM('LTC Rev-Exp Region 1:LTC Rev-Exp Region 11'!Q36)</f>
        <v>0</v>
      </c>
      <c r="R36" s="270">
        <f>SUM('LTC Rev-Exp Region 1:LTC Rev-Exp Region 11'!R36)</f>
        <v>0</v>
      </c>
      <c r="S36" s="463"/>
      <c r="T36" s="614">
        <f>SUM('LTC Rev-Exp Region 1:LTC Rev-Exp Region 11'!T36)</f>
        <v>0</v>
      </c>
      <c r="U36" s="289">
        <f t="shared" si="9"/>
        <v>0</v>
      </c>
      <c r="V36" s="270">
        <f>SUM('LTC Rev-Exp Region 1:LTC Rev-Exp Region 11'!V36)</f>
        <v>0</v>
      </c>
      <c r="W36" s="270">
        <f>SUM('LTC Rev-Exp Region 1:LTC Rev-Exp Region 11'!W36)</f>
        <v>0</v>
      </c>
      <c r="X36" s="469"/>
    </row>
    <row r="37" spans="1:24" x14ac:dyDescent="0.25">
      <c r="A37" s="1611"/>
      <c r="B37" s="387">
        <v>2.19</v>
      </c>
      <c r="C37" s="386" t="s">
        <v>739</v>
      </c>
      <c r="D37" s="269">
        <f t="shared" si="5"/>
        <v>0</v>
      </c>
      <c r="E37" s="270">
        <f>SUM('LTC Rev-Exp Region 1:LTC Rev-Exp Region 11'!E37)</f>
        <v>0</v>
      </c>
      <c r="F37" s="270">
        <f>SUM('LTC Rev-Exp Region 1:LTC Rev-Exp Region 11'!F37)</f>
        <v>0</v>
      </c>
      <c r="G37" s="463"/>
      <c r="H37" s="269">
        <f t="shared" si="6"/>
        <v>0</v>
      </c>
      <c r="I37" s="270">
        <f>SUM('LTC Rev-Exp Region 1:LTC Rev-Exp Region 11'!I37)</f>
        <v>0</v>
      </c>
      <c r="J37" s="270">
        <f>SUM('LTC Rev-Exp Region 1:LTC Rev-Exp Region 11'!J37)</f>
        <v>0</v>
      </c>
      <c r="K37" s="463"/>
      <c r="L37" s="269">
        <f t="shared" si="7"/>
        <v>0</v>
      </c>
      <c r="M37" s="270">
        <f>SUM('LTC Rev-Exp Region 1:LTC Rev-Exp Region 11'!M37)</f>
        <v>0</v>
      </c>
      <c r="N37" s="270">
        <f>SUM('LTC Rev-Exp Region 1:LTC Rev-Exp Region 11'!N37)</f>
        <v>0</v>
      </c>
      <c r="O37" s="464"/>
      <c r="P37" s="269">
        <f t="shared" si="8"/>
        <v>0</v>
      </c>
      <c r="Q37" s="270">
        <f>SUM('LTC Rev-Exp Region 1:LTC Rev-Exp Region 11'!Q37)</f>
        <v>0</v>
      </c>
      <c r="R37" s="270">
        <f>SUM('LTC Rev-Exp Region 1:LTC Rev-Exp Region 11'!R37)</f>
        <v>0</v>
      </c>
      <c r="S37" s="463"/>
      <c r="T37" s="614">
        <f>SUM('LTC Rev-Exp Region 1:LTC Rev-Exp Region 11'!T37)</f>
        <v>0</v>
      </c>
      <c r="U37" s="289">
        <f t="shared" si="9"/>
        <v>0</v>
      </c>
      <c r="V37" s="270">
        <f>SUM('LTC Rev-Exp Region 1:LTC Rev-Exp Region 11'!V37)</f>
        <v>0</v>
      </c>
      <c r="W37" s="270">
        <f>SUM('LTC Rev-Exp Region 1:LTC Rev-Exp Region 11'!W37)</f>
        <v>0</v>
      </c>
      <c r="X37" s="469"/>
    </row>
    <row r="38" spans="1:24" ht="24.75" x14ac:dyDescent="0.25">
      <c r="A38" s="1611"/>
      <c r="B38" s="968" t="s">
        <v>700</v>
      </c>
      <c r="C38" s="145" t="s">
        <v>732</v>
      </c>
      <c r="D38" s="269">
        <f t="shared" si="5"/>
        <v>0</v>
      </c>
      <c r="E38" s="270">
        <f>SUM('LTC Rev-Exp Region 1:LTC Rev-Exp Region 11'!E38)</f>
        <v>0</v>
      </c>
      <c r="F38" s="270">
        <f>SUM('LTC Rev-Exp Region 1:LTC Rev-Exp Region 11'!F38)</f>
        <v>0</v>
      </c>
      <c r="G38" s="463"/>
      <c r="H38" s="269">
        <f t="shared" si="6"/>
        <v>0</v>
      </c>
      <c r="I38" s="270">
        <f>SUM('LTC Rev-Exp Region 1:LTC Rev-Exp Region 11'!I38)</f>
        <v>0</v>
      </c>
      <c r="J38" s="270">
        <f>SUM('LTC Rev-Exp Region 1:LTC Rev-Exp Region 11'!J38)</f>
        <v>0</v>
      </c>
      <c r="K38" s="463"/>
      <c r="L38" s="269">
        <f t="shared" si="7"/>
        <v>0</v>
      </c>
      <c r="M38" s="270">
        <f>SUM('LTC Rev-Exp Region 1:LTC Rev-Exp Region 11'!M38)</f>
        <v>0</v>
      </c>
      <c r="N38" s="270">
        <f>SUM('LTC Rev-Exp Region 1:LTC Rev-Exp Region 11'!N38)</f>
        <v>0</v>
      </c>
      <c r="O38" s="464"/>
      <c r="P38" s="269">
        <f t="shared" si="8"/>
        <v>0</v>
      </c>
      <c r="Q38" s="270">
        <f>SUM('LTC Rev-Exp Region 1:LTC Rev-Exp Region 11'!Q38)</f>
        <v>0</v>
      </c>
      <c r="R38" s="270">
        <f>SUM('LTC Rev-Exp Region 1:LTC Rev-Exp Region 11'!R38)</f>
        <v>0</v>
      </c>
      <c r="S38" s="463"/>
      <c r="T38" s="614">
        <f>SUM('LTC Rev-Exp Region 1:LTC Rev-Exp Region 11'!T38)</f>
        <v>0</v>
      </c>
      <c r="U38" s="289">
        <f t="shared" si="9"/>
        <v>0</v>
      </c>
      <c r="V38" s="270">
        <f>SUM('LTC Rev-Exp Region 1:LTC Rev-Exp Region 11'!V38)</f>
        <v>0</v>
      </c>
      <c r="W38" s="270">
        <f>SUM('LTC Rev-Exp Region 1:LTC Rev-Exp Region 11'!W38)</f>
        <v>0</v>
      </c>
      <c r="X38" s="469"/>
    </row>
    <row r="39" spans="1:24" x14ac:dyDescent="0.25">
      <c r="A39" s="1611"/>
      <c r="B39" s="387">
        <v>2.21</v>
      </c>
      <c r="C39" s="145" t="s">
        <v>941</v>
      </c>
      <c r="D39" s="269">
        <f t="shared" si="5"/>
        <v>0</v>
      </c>
      <c r="E39" s="270">
        <f>SUM('LTC Rev-Exp Region 1:LTC Rev-Exp Region 11'!E39)</f>
        <v>0</v>
      </c>
      <c r="F39" s="270">
        <f>SUM('LTC Rev-Exp Region 1:LTC Rev-Exp Region 11'!F39)</f>
        <v>0</v>
      </c>
      <c r="G39" s="463"/>
      <c r="H39" s="269">
        <f t="shared" si="6"/>
        <v>0</v>
      </c>
      <c r="I39" s="270">
        <f>SUM('LTC Rev-Exp Region 1:LTC Rev-Exp Region 11'!I39)</f>
        <v>0</v>
      </c>
      <c r="J39" s="270">
        <f>SUM('LTC Rev-Exp Region 1:LTC Rev-Exp Region 11'!J39)</f>
        <v>0</v>
      </c>
      <c r="K39" s="463"/>
      <c r="L39" s="269">
        <f t="shared" si="7"/>
        <v>0</v>
      </c>
      <c r="M39" s="270">
        <f>SUM('LTC Rev-Exp Region 1:LTC Rev-Exp Region 11'!M39)</f>
        <v>0</v>
      </c>
      <c r="N39" s="270">
        <f>SUM('LTC Rev-Exp Region 1:LTC Rev-Exp Region 11'!N39)</f>
        <v>0</v>
      </c>
      <c r="O39" s="464"/>
      <c r="P39" s="269">
        <f t="shared" si="8"/>
        <v>0</v>
      </c>
      <c r="Q39" s="270">
        <f>SUM('LTC Rev-Exp Region 1:LTC Rev-Exp Region 11'!Q39)</f>
        <v>0</v>
      </c>
      <c r="R39" s="270">
        <f>SUM('LTC Rev-Exp Region 1:LTC Rev-Exp Region 11'!R39)</f>
        <v>0</v>
      </c>
      <c r="S39" s="463"/>
      <c r="T39" s="614">
        <f>SUM('LTC Rev-Exp Region 1:LTC Rev-Exp Region 11'!T39)</f>
        <v>0</v>
      </c>
      <c r="U39" s="289">
        <f t="shared" si="9"/>
        <v>0</v>
      </c>
      <c r="V39" s="270">
        <f>SUM('LTC Rev-Exp Region 1:LTC Rev-Exp Region 11'!V39)</f>
        <v>0</v>
      </c>
      <c r="W39" s="270">
        <f>SUM('LTC Rev-Exp Region 1:LTC Rev-Exp Region 11'!W39)</f>
        <v>0</v>
      </c>
      <c r="X39" s="469"/>
    </row>
    <row r="40" spans="1:24" s="116" customFormat="1" x14ac:dyDescent="0.25">
      <c r="A40" s="1612"/>
      <c r="B40" s="388">
        <v>2.2200000000000002</v>
      </c>
      <c r="C40" s="146" t="s">
        <v>730</v>
      </c>
      <c r="D40" s="594">
        <f>D28+SUM(D29:D39)</f>
        <v>0</v>
      </c>
      <c r="E40" s="279">
        <f>SUM('LTC Rev-Exp Region 1:LTC Rev-Exp Region 11'!E40)</f>
        <v>0</v>
      </c>
      <c r="F40" s="279">
        <f>SUM('LTC Rev-Exp Region 1:LTC Rev-Exp Region 11'!F40)</f>
        <v>0</v>
      </c>
      <c r="G40" s="465"/>
      <c r="H40" s="594">
        <f>H28+SUM(H29:H39)</f>
        <v>0</v>
      </c>
      <c r="I40" s="279">
        <f>SUM('LTC Rev-Exp Region 1:LTC Rev-Exp Region 11'!I40)</f>
        <v>0</v>
      </c>
      <c r="J40" s="279">
        <f>SUM('LTC Rev-Exp Region 1:LTC Rev-Exp Region 11'!J40)</f>
        <v>0</v>
      </c>
      <c r="K40" s="465"/>
      <c r="L40" s="594">
        <f>L28+SUM(L29:L39)</f>
        <v>0</v>
      </c>
      <c r="M40" s="279">
        <f>SUM('LTC Rev-Exp Region 1:LTC Rev-Exp Region 11'!M40)</f>
        <v>0</v>
      </c>
      <c r="N40" s="279">
        <f>SUM('LTC Rev-Exp Region 1:LTC Rev-Exp Region 11'!N40)</f>
        <v>0</v>
      </c>
      <c r="O40" s="1101"/>
      <c r="P40" s="594">
        <f>P28+SUM(P29:P39)</f>
        <v>0</v>
      </c>
      <c r="Q40" s="279">
        <f>SUM('LTC Rev-Exp Region 1:LTC Rev-Exp Region 11'!Q40)</f>
        <v>0</v>
      </c>
      <c r="R40" s="279">
        <f>SUM('LTC Rev-Exp Region 1:LTC Rev-Exp Region 11'!R40)</f>
        <v>0</v>
      </c>
      <c r="S40" s="465"/>
      <c r="T40" s="605">
        <f>SUM(T28:T39)</f>
        <v>0</v>
      </c>
      <c r="U40" s="291">
        <f>U28+SUM(U29:U39)</f>
        <v>0</v>
      </c>
      <c r="V40" s="279">
        <f>SUM('LTC Rev-Exp Region 1:LTC Rev-Exp Region 11'!V40)</f>
        <v>0</v>
      </c>
      <c r="W40" s="279">
        <f>SUM('LTC Rev-Exp Region 1:LTC Rev-Exp Region 11'!W40)</f>
        <v>0</v>
      </c>
      <c r="X40" s="1352"/>
    </row>
    <row r="41" spans="1:24" ht="14.85" customHeight="1" x14ac:dyDescent="0.25">
      <c r="A41" s="1623" t="s">
        <v>6</v>
      </c>
      <c r="B41" s="114" t="s">
        <v>70</v>
      </c>
      <c r="C41" s="144" t="s">
        <v>189</v>
      </c>
      <c r="D41" s="333">
        <f>SUM(E41:G41)</f>
        <v>0</v>
      </c>
      <c r="E41" s="270">
        <f>SUM('LTC Rev-Exp Region 1:LTC Rev-Exp Region 11'!E41)</f>
        <v>0</v>
      </c>
      <c r="F41" s="270">
        <f>SUM('LTC Rev-Exp Region 1:LTC Rev-Exp Region 11'!F41)</f>
        <v>0</v>
      </c>
      <c r="G41" s="463"/>
      <c r="H41" s="333">
        <f>SUM(I41:K41)</f>
        <v>0</v>
      </c>
      <c r="I41" s="270">
        <f>SUM('LTC Rev-Exp Region 1:LTC Rev-Exp Region 11'!I41)</f>
        <v>0</v>
      </c>
      <c r="J41" s="270">
        <f>SUM('LTC Rev-Exp Region 1:LTC Rev-Exp Region 11'!J41)</f>
        <v>0</v>
      </c>
      <c r="K41" s="463"/>
      <c r="L41" s="333">
        <f>SUM(M41:O41)</f>
        <v>0</v>
      </c>
      <c r="M41" s="270">
        <f>SUM('LTC Rev-Exp Region 1:LTC Rev-Exp Region 11'!M41)</f>
        <v>0</v>
      </c>
      <c r="N41" s="270">
        <f>SUM('LTC Rev-Exp Region 1:LTC Rev-Exp Region 11'!N41)</f>
        <v>0</v>
      </c>
      <c r="O41" s="464"/>
      <c r="P41" s="333">
        <f>SUM(Q41:S41)</f>
        <v>0</v>
      </c>
      <c r="Q41" s="270">
        <f>SUM('LTC Rev-Exp Region 1:LTC Rev-Exp Region 11'!Q41)</f>
        <v>0</v>
      </c>
      <c r="R41" s="270">
        <f>SUM('LTC Rev-Exp Region 1:LTC Rev-Exp Region 11'!R41)</f>
        <v>0</v>
      </c>
      <c r="S41" s="462"/>
      <c r="T41" s="613">
        <f>SUM('LTC Rev-Exp Region 1:LTC Rev-Exp Region 11'!T41)</f>
        <v>0</v>
      </c>
      <c r="U41" s="320">
        <f>SUM(V41:X41)+T41</f>
        <v>0</v>
      </c>
      <c r="V41" s="270">
        <f>SUM('LTC Rev-Exp Region 1:LTC Rev-Exp Region 11'!V41)</f>
        <v>0</v>
      </c>
      <c r="W41" s="270">
        <f>SUM('LTC Rev-Exp Region 1:LTC Rev-Exp Region 11'!W41)</f>
        <v>0</v>
      </c>
      <c r="X41" s="469"/>
    </row>
    <row r="42" spans="1:24" s="116" customFormat="1" x14ac:dyDescent="0.25">
      <c r="A42" s="1623"/>
      <c r="B42" s="114" t="s">
        <v>71</v>
      </c>
      <c r="C42" s="115" t="s">
        <v>232</v>
      </c>
      <c r="D42" s="269">
        <f>SUM(E42:G42)</f>
        <v>0</v>
      </c>
      <c r="E42" s="270">
        <f>SUM('LTC Rev-Exp Region 1:LTC Rev-Exp Region 11'!E42)</f>
        <v>0</v>
      </c>
      <c r="F42" s="270">
        <f>SUM('LTC Rev-Exp Region 1:LTC Rev-Exp Region 11'!F42)</f>
        <v>0</v>
      </c>
      <c r="G42" s="463"/>
      <c r="H42" s="269">
        <f>SUM(I42:K42)</f>
        <v>0</v>
      </c>
      <c r="I42" s="270">
        <f>SUM('LTC Rev-Exp Region 1:LTC Rev-Exp Region 11'!I42)</f>
        <v>0</v>
      </c>
      <c r="J42" s="270">
        <f>SUM('LTC Rev-Exp Region 1:LTC Rev-Exp Region 11'!J42)</f>
        <v>0</v>
      </c>
      <c r="K42" s="463"/>
      <c r="L42" s="269">
        <f>SUM(M42:O42)</f>
        <v>0</v>
      </c>
      <c r="M42" s="270">
        <f>SUM('LTC Rev-Exp Region 1:LTC Rev-Exp Region 11'!M42)</f>
        <v>0</v>
      </c>
      <c r="N42" s="270">
        <f>SUM('LTC Rev-Exp Region 1:LTC Rev-Exp Region 11'!N42)</f>
        <v>0</v>
      </c>
      <c r="O42" s="464"/>
      <c r="P42" s="269">
        <f>SUM(Q42:S42)</f>
        <v>0</v>
      </c>
      <c r="Q42" s="270">
        <f>SUM('LTC Rev-Exp Region 1:LTC Rev-Exp Region 11'!Q42)</f>
        <v>0</v>
      </c>
      <c r="R42" s="270">
        <f>SUM('LTC Rev-Exp Region 1:LTC Rev-Exp Region 11'!R42)</f>
        <v>0</v>
      </c>
      <c r="S42" s="463"/>
      <c r="T42" s="614">
        <f>SUM('LTC Rev-Exp Region 1:LTC Rev-Exp Region 11'!T42)</f>
        <v>0</v>
      </c>
      <c r="U42" s="289">
        <f>SUM(V42:X42)+T42</f>
        <v>0</v>
      </c>
      <c r="V42" s="270">
        <f>SUM('LTC Rev-Exp Region 1:LTC Rev-Exp Region 11'!V42)</f>
        <v>0</v>
      </c>
      <c r="W42" s="270">
        <f>SUM('LTC Rev-Exp Region 1:LTC Rev-Exp Region 11'!W42)</f>
        <v>0</v>
      </c>
      <c r="X42" s="469"/>
    </row>
    <row r="43" spans="1:24" x14ac:dyDescent="0.25">
      <c r="A43" s="1623"/>
      <c r="B43" s="114" t="s">
        <v>72</v>
      </c>
      <c r="C43" s="147" t="s">
        <v>165</v>
      </c>
      <c r="D43" s="269">
        <f>SUM(E43:G43)</f>
        <v>0</v>
      </c>
      <c r="E43" s="270">
        <f>SUM('LTC Rev-Exp Region 1:LTC Rev-Exp Region 11'!E43)</f>
        <v>0</v>
      </c>
      <c r="F43" s="270">
        <f>SUM('LTC Rev-Exp Region 1:LTC Rev-Exp Region 11'!F43)</f>
        <v>0</v>
      </c>
      <c r="G43" s="463"/>
      <c r="H43" s="269">
        <f>SUM(I43:K43)</f>
        <v>0</v>
      </c>
      <c r="I43" s="270">
        <f>SUM('LTC Rev-Exp Region 1:LTC Rev-Exp Region 11'!I43)</f>
        <v>0</v>
      </c>
      <c r="J43" s="270">
        <f>SUM('LTC Rev-Exp Region 1:LTC Rev-Exp Region 11'!J43)</f>
        <v>0</v>
      </c>
      <c r="K43" s="463"/>
      <c r="L43" s="269">
        <f>SUM(M43:O43)</f>
        <v>0</v>
      </c>
      <c r="M43" s="270">
        <f>SUM('LTC Rev-Exp Region 1:LTC Rev-Exp Region 11'!M43)</f>
        <v>0</v>
      </c>
      <c r="N43" s="270">
        <f>SUM('LTC Rev-Exp Region 1:LTC Rev-Exp Region 11'!N43)</f>
        <v>0</v>
      </c>
      <c r="O43" s="464"/>
      <c r="P43" s="269">
        <f>SUM(Q43:S43)</f>
        <v>0</v>
      </c>
      <c r="Q43" s="270">
        <f>SUM('LTC Rev-Exp Region 1:LTC Rev-Exp Region 11'!Q43)</f>
        <v>0</v>
      </c>
      <c r="R43" s="270">
        <f>SUM('LTC Rev-Exp Region 1:LTC Rev-Exp Region 11'!R43)</f>
        <v>0</v>
      </c>
      <c r="S43" s="463"/>
      <c r="T43" s="614">
        <f>SUM('LTC Rev-Exp Region 1:LTC Rev-Exp Region 11'!T43)</f>
        <v>0</v>
      </c>
      <c r="U43" s="289">
        <f>SUM(V43:X43)+T43</f>
        <v>0</v>
      </c>
      <c r="V43" s="270">
        <f>SUM('LTC Rev-Exp Region 1:LTC Rev-Exp Region 11'!V43)</f>
        <v>0</v>
      </c>
      <c r="W43" s="270">
        <f>SUM('LTC Rev-Exp Region 1:LTC Rev-Exp Region 11'!W43)</f>
        <v>0</v>
      </c>
      <c r="X43" s="469"/>
    </row>
    <row r="44" spans="1:24" x14ac:dyDescent="0.25">
      <c r="A44" s="1623"/>
      <c r="B44" s="114">
        <v>3.4</v>
      </c>
      <c r="C44" s="147" t="s">
        <v>465</v>
      </c>
      <c r="D44" s="269">
        <f>SUM(E44:G44)</f>
        <v>0</v>
      </c>
      <c r="E44" s="270">
        <f>SUM('LTC Rev-Exp Region 1:LTC Rev-Exp Region 11'!E44)</f>
        <v>0</v>
      </c>
      <c r="F44" s="270">
        <f>SUM('LTC Rev-Exp Region 1:LTC Rev-Exp Region 11'!F44)</f>
        <v>0</v>
      </c>
      <c r="G44" s="463"/>
      <c r="H44" s="269">
        <f>SUM(I44:K44)</f>
        <v>0</v>
      </c>
      <c r="I44" s="270">
        <f>SUM('LTC Rev-Exp Region 1:LTC Rev-Exp Region 11'!I44)</f>
        <v>0</v>
      </c>
      <c r="J44" s="270">
        <f>SUM('LTC Rev-Exp Region 1:LTC Rev-Exp Region 11'!J44)</f>
        <v>0</v>
      </c>
      <c r="K44" s="463"/>
      <c r="L44" s="269">
        <f>SUM(M44:O44)</f>
        <v>0</v>
      </c>
      <c r="M44" s="270">
        <f>SUM('LTC Rev-Exp Region 1:LTC Rev-Exp Region 11'!M44)</f>
        <v>0</v>
      </c>
      <c r="N44" s="270">
        <f>SUM('LTC Rev-Exp Region 1:LTC Rev-Exp Region 11'!N44)</f>
        <v>0</v>
      </c>
      <c r="O44" s="464"/>
      <c r="P44" s="269">
        <f>SUM(Q44:S44)</f>
        <v>0</v>
      </c>
      <c r="Q44" s="270">
        <f>SUM('LTC Rev-Exp Region 1:LTC Rev-Exp Region 11'!Q44)</f>
        <v>0</v>
      </c>
      <c r="R44" s="270">
        <f>SUM('LTC Rev-Exp Region 1:LTC Rev-Exp Region 11'!R44)</f>
        <v>0</v>
      </c>
      <c r="S44" s="463"/>
      <c r="T44" s="614">
        <f>SUM('LTC Rev-Exp Region 1:LTC Rev-Exp Region 11'!T44)</f>
        <v>0</v>
      </c>
      <c r="U44" s="289">
        <f>SUM(V44:X44)+T44</f>
        <v>0</v>
      </c>
      <c r="V44" s="270">
        <f>SUM('LTC Rev-Exp Region 1:LTC Rev-Exp Region 11'!V44)</f>
        <v>0</v>
      </c>
      <c r="W44" s="270">
        <f>SUM('LTC Rev-Exp Region 1:LTC Rev-Exp Region 11'!W44)</f>
        <v>0</v>
      </c>
      <c r="X44" s="469"/>
    </row>
    <row r="45" spans="1:24" x14ac:dyDescent="0.25">
      <c r="A45" s="1624"/>
      <c r="B45" s="1359" t="s">
        <v>41</v>
      </c>
      <c r="C45" s="146" t="s">
        <v>8</v>
      </c>
      <c r="D45" s="287">
        <f t="shared" ref="D45:W45" si="10">SUM(D41:D44)</f>
        <v>0</v>
      </c>
      <c r="E45" s="279">
        <f t="shared" si="10"/>
        <v>0</v>
      </c>
      <c r="F45" s="279">
        <f t="shared" si="10"/>
        <v>0</v>
      </c>
      <c r="G45" s="465"/>
      <c r="H45" s="287">
        <f t="shared" si="10"/>
        <v>0</v>
      </c>
      <c r="I45" s="279">
        <f t="shared" si="10"/>
        <v>0</v>
      </c>
      <c r="J45" s="279">
        <f t="shared" si="10"/>
        <v>0</v>
      </c>
      <c r="K45" s="465"/>
      <c r="L45" s="287">
        <f t="shared" si="10"/>
        <v>0</v>
      </c>
      <c r="M45" s="279">
        <f t="shared" si="10"/>
        <v>0</v>
      </c>
      <c r="N45" s="279">
        <f t="shared" si="10"/>
        <v>0</v>
      </c>
      <c r="O45" s="1101"/>
      <c r="P45" s="287">
        <f t="shared" si="10"/>
        <v>0</v>
      </c>
      <c r="Q45" s="279">
        <f t="shared" si="10"/>
        <v>0</v>
      </c>
      <c r="R45" s="279">
        <f t="shared" si="10"/>
        <v>0</v>
      </c>
      <c r="S45" s="465"/>
      <c r="T45" s="605">
        <f>SUM(T41:T44)</f>
        <v>0</v>
      </c>
      <c r="U45" s="291">
        <f t="shared" si="10"/>
        <v>0</v>
      </c>
      <c r="V45" s="279">
        <f t="shared" si="10"/>
        <v>0</v>
      </c>
      <c r="W45" s="279">
        <f t="shared" si="10"/>
        <v>0</v>
      </c>
      <c r="X45" s="1352"/>
    </row>
    <row r="46" spans="1:24" ht="15" customHeight="1" x14ac:dyDescent="0.25">
      <c r="A46" s="1625" t="s">
        <v>233</v>
      </c>
      <c r="B46" s="150" t="s">
        <v>74</v>
      </c>
      <c r="C46" s="143" t="s">
        <v>172</v>
      </c>
      <c r="D46" s="333">
        <f t="shared" ref="D46:W46" si="11">D21+D22+D24+SUM(D29:D36)+D41</f>
        <v>0</v>
      </c>
      <c r="E46" s="371">
        <f t="shared" si="11"/>
        <v>0</v>
      </c>
      <c r="F46" s="371">
        <f t="shared" si="11"/>
        <v>0</v>
      </c>
      <c r="G46" s="462"/>
      <c r="H46" s="333">
        <f t="shared" si="11"/>
        <v>0</v>
      </c>
      <c r="I46" s="371">
        <f t="shared" si="11"/>
        <v>0</v>
      </c>
      <c r="J46" s="371">
        <f t="shared" si="11"/>
        <v>0</v>
      </c>
      <c r="K46" s="462"/>
      <c r="L46" s="333">
        <f t="shared" si="11"/>
        <v>0</v>
      </c>
      <c r="M46" s="371">
        <f t="shared" si="11"/>
        <v>0</v>
      </c>
      <c r="N46" s="371">
        <f t="shared" si="11"/>
        <v>0</v>
      </c>
      <c r="O46" s="472"/>
      <c r="P46" s="333">
        <f t="shared" si="11"/>
        <v>0</v>
      </c>
      <c r="Q46" s="371">
        <f t="shared" si="11"/>
        <v>0</v>
      </c>
      <c r="R46" s="371">
        <f t="shared" si="11"/>
        <v>0</v>
      </c>
      <c r="S46" s="462"/>
      <c r="T46" s="613">
        <f>SUM(T21+T22+T24, T29:T36)+T41</f>
        <v>0</v>
      </c>
      <c r="U46" s="320">
        <f t="shared" si="11"/>
        <v>0</v>
      </c>
      <c r="V46" s="371">
        <f t="shared" si="11"/>
        <v>0</v>
      </c>
      <c r="W46" s="371">
        <f t="shared" si="11"/>
        <v>0</v>
      </c>
      <c r="X46" s="468"/>
    </row>
    <row r="47" spans="1:24" x14ac:dyDescent="0.25">
      <c r="A47" s="1632"/>
      <c r="B47" s="114" t="s">
        <v>75</v>
      </c>
      <c r="C47" s="144" t="s">
        <v>173</v>
      </c>
      <c r="D47" s="269">
        <f t="shared" ref="D47:W47" si="12">D25+D38+D43</f>
        <v>0</v>
      </c>
      <c r="E47" s="270">
        <f t="shared" si="12"/>
        <v>0</v>
      </c>
      <c r="F47" s="270">
        <f t="shared" si="12"/>
        <v>0</v>
      </c>
      <c r="G47" s="463"/>
      <c r="H47" s="269">
        <f t="shared" si="12"/>
        <v>0</v>
      </c>
      <c r="I47" s="270">
        <f t="shared" si="12"/>
        <v>0</v>
      </c>
      <c r="J47" s="270">
        <f t="shared" si="12"/>
        <v>0</v>
      </c>
      <c r="K47" s="463"/>
      <c r="L47" s="269">
        <f t="shared" si="12"/>
        <v>0</v>
      </c>
      <c r="M47" s="270">
        <f t="shared" si="12"/>
        <v>0</v>
      </c>
      <c r="N47" s="270">
        <f t="shared" si="12"/>
        <v>0</v>
      </c>
      <c r="O47" s="464"/>
      <c r="P47" s="269">
        <f t="shared" si="12"/>
        <v>0</v>
      </c>
      <c r="Q47" s="270">
        <f t="shared" si="12"/>
        <v>0</v>
      </c>
      <c r="R47" s="270">
        <f t="shared" si="12"/>
        <v>0</v>
      </c>
      <c r="S47" s="463"/>
      <c r="T47" s="614">
        <f t="shared" si="12"/>
        <v>0</v>
      </c>
      <c r="U47" s="289">
        <f t="shared" si="12"/>
        <v>0</v>
      </c>
      <c r="V47" s="270">
        <f t="shared" si="12"/>
        <v>0</v>
      </c>
      <c r="W47" s="270">
        <f t="shared" si="12"/>
        <v>0</v>
      </c>
      <c r="X47" s="469"/>
    </row>
    <row r="48" spans="1:24" x14ac:dyDescent="0.25">
      <c r="A48" s="1632"/>
      <c r="B48" s="114" t="s">
        <v>76</v>
      </c>
      <c r="C48" s="144" t="s">
        <v>174</v>
      </c>
      <c r="D48" s="269">
        <f t="shared" ref="D48:W48" si="13">D26+D37+D42</f>
        <v>0</v>
      </c>
      <c r="E48" s="270">
        <f t="shared" si="13"/>
        <v>0</v>
      </c>
      <c r="F48" s="270">
        <f t="shared" si="13"/>
        <v>0</v>
      </c>
      <c r="G48" s="463"/>
      <c r="H48" s="269">
        <f t="shared" si="13"/>
        <v>0</v>
      </c>
      <c r="I48" s="270">
        <f t="shared" si="13"/>
        <v>0</v>
      </c>
      <c r="J48" s="270">
        <f t="shared" si="13"/>
        <v>0</v>
      </c>
      <c r="K48" s="463"/>
      <c r="L48" s="269">
        <f t="shared" si="13"/>
        <v>0</v>
      </c>
      <c r="M48" s="270">
        <f t="shared" si="13"/>
        <v>0</v>
      </c>
      <c r="N48" s="270">
        <f t="shared" si="13"/>
        <v>0</v>
      </c>
      <c r="O48" s="464"/>
      <c r="P48" s="269">
        <f t="shared" si="13"/>
        <v>0</v>
      </c>
      <c r="Q48" s="270">
        <f t="shared" si="13"/>
        <v>0</v>
      </c>
      <c r="R48" s="270">
        <f t="shared" si="13"/>
        <v>0</v>
      </c>
      <c r="S48" s="463"/>
      <c r="T48" s="615">
        <f t="shared" si="13"/>
        <v>0</v>
      </c>
      <c r="U48" s="289">
        <f t="shared" si="13"/>
        <v>0</v>
      </c>
      <c r="V48" s="270">
        <f t="shared" si="13"/>
        <v>0</v>
      </c>
      <c r="W48" s="270">
        <f t="shared" si="13"/>
        <v>0</v>
      </c>
      <c r="X48" s="469"/>
    </row>
    <row r="49" spans="1:24" x14ac:dyDescent="0.25">
      <c r="A49" s="1632"/>
      <c r="B49" s="114">
        <v>4.4000000000000004</v>
      </c>
      <c r="C49" s="144" t="s">
        <v>929</v>
      </c>
      <c r="D49" s="269">
        <f t="shared" ref="D49:W49" si="14">D27+D39+D44</f>
        <v>0</v>
      </c>
      <c r="E49" s="270">
        <f t="shared" si="14"/>
        <v>0</v>
      </c>
      <c r="F49" s="270">
        <f t="shared" si="14"/>
        <v>0</v>
      </c>
      <c r="G49" s="463"/>
      <c r="H49" s="269">
        <f t="shared" si="14"/>
        <v>0</v>
      </c>
      <c r="I49" s="270">
        <f t="shared" si="14"/>
        <v>0</v>
      </c>
      <c r="J49" s="270">
        <f t="shared" si="14"/>
        <v>0</v>
      </c>
      <c r="K49" s="463"/>
      <c r="L49" s="269">
        <f t="shared" si="14"/>
        <v>0</v>
      </c>
      <c r="M49" s="270">
        <f t="shared" si="14"/>
        <v>0</v>
      </c>
      <c r="N49" s="270">
        <f t="shared" si="14"/>
        <v>0</v>
      </c>
      <c r="O49" s="464"/>
      <c r="P49" s="269">
        <f t="shared" si="14"/>
        <v>0</v>
      </c>
      <c r="Q49" s="270">
        <f t="shared" si="14"/>
        <v>0</v>
      </c>
      <c r="R49" s="270">
        <f t="shared" si="14"/>
        <v>0</v>
      </c>
      <c r="S49" s="463"/>
      <c r="T49" s="614">
        <f t="shared" si="14"/>
        <v>0</v>
      </c>
      <c r="U49" s="289">
        <f t="shared" si="14"/>
        <v>0</v>
      </c>
      <c r="V49" s="270">
        <f t="shared" si="14"/>
        <v>0</v>
      </c>
      <c r="W49" s="270">
        <f t="shared" si="14"/>
        <v>0</v>
      </c>
      <c r="X49" s="469"/>
    </row>
    <row r="50" spans="1:24" x14ac:dyDescent="0.25">
      <c r="A50" s="1632"/>
      <c r="B50" s="114">
        <v>4.5</v>
      </c>
      <c r="C50" s="144" t="s">
        <v>32</v>
      </c>
      <c r="D50" s="269">
        <f>SUM(E50:G50)</f>
        <v>0</v>
      </c>
      <c r="E50" s="270">
        <f>SUM('LTC Rev-Exp Region 1:LTC Rev-Exp Region 11'!E50)</f>
        <v>0</v>
      </c>
      <c r="F50" s="270">
        <f>SUM('LTC Rev-Exp Region 1:LTC Rev-Exp Region 11'!F50)</f>
        <v>0</v>
      </c>
      <c r="G50" s="463"/>
      <c r="H50" s="269">
        <f>SUM(I50:K50)</f>
        <v>0</v>
      </c>
      <c r="I50" s="270">
        <f>SUM('LTC Rev-Exp Region 1:LTC Rev-Exp Region 11'!I50)</f>
        <v>0</v>
      </c>
      <c r="J50" s="270">
        <f>SUM('LTC Rev-Exp Region 1:LTC Rev-Exp Region 11'!J50)</f>
        <v>0</v>
      </c>
      <c r="K50" s="463"/>
      <c r="L50" s="269">
        <f>SUM(M50:O50)</f>
        <v>0</v>
      </c>
      <c r="M50" s="270">
        <f>SUM('LTC Rev-Exp Region 1:LTC Rev-Exp Region 11'!M50)</f>
        <v>0</v>
      </c>
      <c r="N50" s="270">
        <f>SUM('LTC Rev-Exp Region 1:LTC Rev-Exp Region 11'!N50)</f>
        <v>0</v>
      </c>
      <c r="O50" s="464"/>
      <c r="P50" s="269">
        <f>SUM(Q50:S50)</f>
        <v>0</v>
      </c>
      <c r="Q50" s="270">
        <f>SUM('LTC Rev-Exp Region 1:LTC Rev-Exp Region 11'!Q50)</f>
        <v>0</v>
      </c>
      <c r="R50" s="270">
        <f>SUM('LTC Rev-Exp Region 1:LTC Rev-Exp Region 11'!R50)</f>
        <v>0</v>
      </c>
      <c r="S50" s="463"/>
      <c r="T50" s="614">
        <f>SUM('LTC Rev-Exp Region 1:LTC Rev-Exp Region 11'!T50)</f>
        <v>0</v>
      </c>
      <c r="U50" s="289">
        <f>SUM(V50:X50)+T50</f>
        <v>0</v>
      </c>
      <c r="V50" s="270">
        <f>SUM('LTC Rev-Exp Region 1:LTC Rev-Exp Region 11'!V50)</f>
        <v>0</v>
      </c>
      <c r="W50" s="270">
        <f>SUM('LTC Rev-Exp Region 1:LTC Rev-Exp Region 11'!W50)</f>
        <v>0</v>
      </c>
      <c r="X50" s="469"/>
    </row>
    <row r="51" spans="1:24" x14ac:dyDescent="0.25">
      <c r="A51" s="1632"/>
      <c r="B51" s="114" t="s">
        <v>939</v>
      </c>
      <c r="C51" s="145" t="s">
        <v>930</v>
      </c>
      <c r="D51" s="269">
        <f>SUM(E51:G51)</f>
        <v>0</v>
      </c>
      <c r="E51" s="270">
        <f>SUM('LTC Rev-Exp Region 1:LTC Rev-Exp Region 11'!E51)</f>
        <v>0</v>
      </c>
      <c r="F51" s="270">
        <f>SUM('LTC Rev-Exp Region 1:LTC Rev-Exp Region 11'!F51)</f>
        <v>0</v>
      </c>
      <c r="G51" s="463"/>
      <c r="H51" s="269">
        <f>SUM(I51:K51)</f>
        <v>0</v>
      </c>
      <c r="I51" s="270">
        <f>SUM('LTC Rev-Exp Region 1:LTC Rev-Exp Region 11'!I51)</f>
        <v>0</v>
      </c>
      <c r="J51" s="270">
        <f>SUM('LTC Rev-Exp Region 1:LTC Rev-Exp Region 11'!J51)</f>
        <v>0</v>
      </c>
      <c r="K51" s="463"/>
      <c r="L51" s="269">
        <f>SUM(M51:O51)</f>
        <v>0</v>
      </c>
      <c r="M51" s="270">
        <f>SUM('LTC Rev-Exp Region 1:LTC Rev-Exp Region 11'!M51)</f>
        <v>0</v>
      </c>
      <c r="N51" s="270">
        <f>SUM('LTC Rev-Exp Region 1:LTC Rev-Exp Region 11'!N51)</f>
        <v>0</v>
      </c>
      <c r="O51" s="464"/>
      <c r="P51" s="269">
        <f>SUM(Q51:S51)</f>
        <v>0</v>
      </c>
      <c r="Q51" s="270">
        <f>SUM('LTC Rev-Exp Region 1:LTC Rev-Exp Region 11'!Q51)</f>
        <v>0</v>
      </c>
      <c r="R51" s="270">
        <f>SUM('LTC Rev-Exp Region 1:LTC Rev-Exp Region 11'!R51)</f>
        <v>0</v>
      </c>
      <c r="S51" s="463"/>
      <c r="T51" s="614">
        <f>SUM('LTC Rev-Exp Region 1:LTC Rev-Exp Region 11'!T51)</f>
        <v>0</v>
      </c>
      <c r="U51" s="289">
        <f>SUM(V51:X51)+T51</f>
        <v>0</v>
      </c>
      <c r="V51" s="270">
        <f>SUM('LTC Rev-Exp Region 1:LTC Rev-Exp Region 11'!V51)</f>
        <v>0</v>
      </c>
      <c r="W51" s="270">
        <f>SUM('LTC Rev-Exp Region 1:LTC Rev-Exp Region 11'!W51)</f>
        <v>0</v>
      </c>
      <c r="X51" s="469"/>
    </row>
    <row r="52" spans="1:24" s="116" customFormat="1" x14ac:dyDescent="0.25">
      <c r="A52" s="1632"/>
      <c r="B52" s="383" t="s">
        <v>195</v>
      </c>
      <c r="C52" s="384" t="s">
        <v>329</v>
      </c>
      <c r="D52" s="287">
        <f t="shared" ref="D52:W52" si="15">SUM(D46:D51)</f>
        <v>0</v>
      </c>
      <c r="E52" s="279">
        <f t="shared" si="15"/>
        <v>0</v>
      </c>
      <c r="F52" s="279">
        <f t="shared" si="15"/>
        <v>0</v>
      </c>
      <c r="G52" s="1101"/>
      <c r="H52" s="287">
        <f t="shared" si="15"/>
        <v>0</v>
      </c>
      <c r="I52" s="279">
        <f t="shared" si="15"/>
        <v>0</v>
      </c>
      <c r="J52" s="279">
        <f t="shared" si="15"/>
        <v>0</v>
      </c>
      <c r="K52" s="1101"/>
      <c r="L52" s="287">
        <f t="shared" si="15"/>
        <v>0</v>
      </c>
      <c r="M52" s="279">
        <f t="shared" si="15"/>
        <v>0</v>
      </c>
      <c r="N52" s="279">
        <f t="shared" si="15"/>
        <v>0</v>
      </c>
      <c r="O52" s="1101"/>
      <c r="P52" s="287">
        <f t="shared" si="15"/>
        <v>0</v>
      </c>
      <c r="Q52" s="279">
        <f t="shared" si="15"/>
        <v>0</v>
      </c>
      <c r="R52" s="279">
        <f t="shared" si="15"/>
        <v>0</v>
      </c>
      <c r="S52" s="465"/>
      <c r="T52" s="605">
        <f>SUM(T46:T51)</f>
        <v>0</v>
      </c>
      <c r="U52" s="291">
        <f t="shared" si="15"/>
        <v>0</v>
      </c>
      <c r="V52" s="279">
        <f t="shared" si="15"/>
        <v>0</v>
      </c>
      <c r="W52" s="279">
        <f t="shared" si="15"/>
        <v>0</v>
      </c>
      <c r="X52" s="1352"/>
    </row>
    <row r="53" spans="1:24" x14ac:dyDescent="0.25">
      <c r="A53" s="1632"/>
      <c r="B53" s="114" t="s">
        <v>194</v>
      </c>
      <c r="C53" s="145" t="s">
        <v>40</v>
      </c>
      <c r="D53" s="269">
        <f>SUM(E53:G53)</f>
        <v>0</v>
      </c>
      <c r="E53" s="270">
        <f>SUM('LTC Rev-Exp Region 1:LTC Rev-Exp Region 11'!E53)</f>
        <v>0</v>
      </c>
      <c r="F53" s="270">
        <f>SUM('LTC Rev-Exp Region 1:LTC Rev-Exp Region 11'!F53)</f>
        <v>0</v>
      </c>
      <c r="G53" s="463"/>
      <c r="H53" s="269">
        <f>SUM(I53:K53)</f>
        <v>0</v>
      </c>
      <c r="I53" s="270">
        <f>SUM('LTC Rev-Exp Region 1:LTC Rev-Exp Region 11'!I53)</f>
        <v>0</v>
      </c>
      <c r="J53" s="270">
        <f>SUM('LTC Rev-Exp Region 1:LTC Rev-Exp Region 11'!J53)</f>
        <v>0</v>
      </c>
      <c r="K53" s="463"/>
      <c r="L53" s="269">
        <f>SUM(M53:O53)</f>
        <v>0</v>
      </c>
      <c r="M53" s="270">
        <f>SUM('LTC Rev-Exp Region 1:LTC Rev-Exp Region 11'!M53)</f>
        <v>0</v>
      </c>
      <c r="N53" s="270">
        <f>SUM('LTC Rev-Exp Region 1:LTC Rev-Exp Region 11'!N53)</f>
        <v>0</v>
      </c>
      <c r="O53" s="464"/>
      <c r="P53" s="269">
        <f>SUM(Q53:S53)</f>
        <v>0</v>
      </c>
      <c r="Q53" s="270">
        <f>SUM('LTC Rev-Exp Region 1:LTC Rev-Exp Region 11'!Q53)</f>
        <v>0</v>
      </c>
      <c r="R53" s="270">
        <f>SUM('LTC Rev-Exp Region 1:LTC Rev-Exp Region 11'!R53)</f>
        <v>0</v>
      </c>
      <c r="S53" s="462"/>
      <c r="T53" s="613">
        <f>SUM('LTC Rev-Exp Region 1:LTC Rev-Exp Region 11'!T53)</f>
        <v>0</v>
      </c>
      <c r="U53" s="320">
        <f>SUM(V53:X53)+T53</f>
        <v>0</v>
      </c>
      <c r="V53" s="270">
        <f>SUM('LTC Rev-Exp Region 1:LTC Rev-Exp Region 11'!V53)</f>
        <v>0</v>
      </c>
      <c r="W53" s="270">
        <f>SUM('LTC Rev-Exp Region 1:LTC Rev-Exp Region 11'!W53)</f>
        <v>0</v>
      </c>
      <c r="X53" s="469"/>
    </row>
    <row r="54" spans="1:24" x14ac:dyDescent="0.25">
      <c r="A54" s="1632"/>
      <c r="B54" s="114" t="s">
        <v>193</v>
      </c>
      <c r="C54" s="145" t="s">
        <v>330</v>
      </c>
      <c r="D54" s="269">
        <f>SUM(E54:G54)</f>
        <v>0</v>
      </c>
      <c r="E54" s="270">
        <f>SUM('LTC Rev-Exp Region 1:LTC Rev-Exp Region 11'!E54)</f>
        <v>0</v>
      </c>
      <c r="F54" s="270">
        <f>SUM('LTC Rev-Exp Region 1:LTC Rev-Exp Region 11'!F54)</f>
        <v>0</v>
      </c>
      <c r="G54" s="463"/>
      <c r="H54" s="269">
        <f>SUM(I54:K54)</f>
        <v>0</v>
      </c>
      <c r="I54" s="270">
        <f>SUM('LTC Rev-Exp Region 1:LTC Rev-Exp Region 11'!I54)</f>
        <v>0</v>
      </c>
      <c r="J54" s="270">
        <f>SUM('LTC Rev-Exp Region 1:LTC Rev-Exp Region 11'!J54)</f>
        <v>0</v>
      </c>
      <c r="K54" s="463"/>
      <c r="L54" s="269">
        <f>SUM(M54:O54)</f>
        <v>0</v>
      </c>
      <c r="M54" s="270">
        <f>SUM('LTC Rev-Exp Region 1:LTC Rev-Exp Region 11'!M54)</f>
        <v>0</v>
      </c>
      <c r="N54" s="270">
        <f>SUM('LTC Rev-Exp Region 1:LTC Rev-Exp Region 11'!N54)</f>
        <v>0</v>
      </c>
      <c r="O54" s="464"/>
      <c r="P54" s="269">
        <f>SUM(Q54:S54)</f>
        <v>0</v>
      </c>
      <c r="Q54" s="270">
        <f>SUM('LTC Rev-Exp Region 1:LTC Rev-Exp Region 11'!Q54)</f>
        <v>0</v>
      </c>
      <c r="R54" s="270">
        <f>SUM('LTC Rev-Exp Region 1:LTC Rev-Exp Region 11'!R54)</f>
        <v>0</v>
      </c>
      <c r="S54" s="463"/>
      <c r="T54" s="614">
        <f>SUM('LTC Rev-Exp Region 1:LTC Rev-Exp Region 11'!T54)</f>
        <v>0</v>
      </c>
      <c r="U54" s="289">
        <f>SUM(V54:X54)+T54</f>
        <v>0</v>
      </c>
      <c r="V54" s="270">
        <f>SUM('LTC Rev-Exp Region 1:LTC Rev-Exp Region 11'!V54)</f>
        <v>0</v>
      </c>
      <c r="W54" s="270">
        <f>SUM('LTC Rev-Exp Region 1:LTC Rev-Exp Region 11'!W54)</f>
        <v>0</v>
      </c>
      <c r="X54" s="469"/>
    </row>
    <row r="55" spans="1:24" s="116" customFormat="1" x14ac:dyDescent="0.25">
      <c r="A55" s="1632"/>
      <c r="B55" s="114" t="s">
        <v>192</v>
      </c>
      <c r="C55" s="145" t="s">
        <v>314</v>
      </c>
      <c r="D55" s="269">
        <f>SUM(D53:D54)</f>
        <v>0</v>
      </c>
      <c r="E55" s="270">
        <f>SUM('LTC Rev-Exp Region 1:LTC Rev-Exp Region 11'!E55)</f>
        <v>0</v>
      </c>
      <c r="F55" s="270">
        <f>SUM('LTC Rev-Exp Region 1:LTC Rev-Exp Region 11'!F55)</f>
        <v>0</v>
      </c>
      <c r="G55" s="463"/>
      <c r="H55" s="269">
        <f>SUM(H53:H54)</f>
        <v>0</v>
      </c>
      <c r="I55" s="270">
        <f>SUM('LTC Rev-Exp Region 1:LTC Rev-Exp Region 11'!I55)</f>
        <v>0</v>
      </c>
      <c r="J55" s="270">
        <f>SUM('LTC Rev-Exp Region 1:LTC Rev-Exp Region 11'!J55)</f>
        <v>0</v>
      </c>
      <c r="K55" s="463"/>
      <c r="L55" s="269">
        <f>SUM(L53:L54)</f>
        <v>0</v>
      </c>
      <c r="M55" s="270">
        <f>SUM('LTC Rev-Exp Region 1:LTC Rev-Exp Region 11'!M55)</f>
        <v>0</v>
      </c>
      <c r="N55" s="270">
        <f>SUM('LTC Rev-Exp Region 1:LTC Rev-Exp Region 11'!N55)</f>
        <v>0</v>
      </c>
      <c r="O55" s="464"/>
      <c r="P55" s="269">
        <f>SUM(P53:P54)</f>
        <v>0</v>
      </c>
      <c r="Q55" s="270">
        <f>SUM('LTC Rev-Exp Region 1:LTC Rev-Exp Region 11'!Q55)</f>
        <v>0</v>
      </c>
      <c r="R55" s="270">
        <f>SUM('LTC Rev-Exp Region 1:LTC Rev-Exp Region 11'!R55)</f>
        <v>0</v>
      </c>
      <c r="S55" s="463"/>
      <c r="T55" s="607">
        <f>SUM(T53:T54)</f>
        <v>0</v>
      </c>
      <c r="U55" s="289">
        <f>SUM(V55:X55)+T55</f>
        <v>0</v>
      </c>
      <c r="V55" s="270">
        <f>SUM('LTC Rev-Exp Region 1:LTC Rev-Exp Region 11'!V55)</f>
        <v>0</v>
      </c>
      <c r="W55" s="270">
        <f>SUM('LTC Rev-Exp Region 1:LTC Rev-Exp Region 11'!W55)</f>
        <v>0</v>
      </c>
      <c r="X55" s="469"/>
    </row>
    <row r="56" spans="1:24" x14ac:dyDescent="0.25">
      <c r="A56" s="1633"/>
      <c r="B56" s="389" t="s">
        <v>191</v>
      </c>
      <c r="C56" s="384" t="s">
        <v>331</v>
      </c>
      <c r="D56" s="287">
        <f t="shared" ref="D56:W56" si="16">D52+D55</f>
        <v>0</v>
      </c>
      <c r="E56" s="279">
        <f t="shared" si="16"/>
        <v>0</v>
      </c>
      <c r="F56" s="279">
        <f t="shared" si="16"/>
        <v>0</v>
      </c>
      <c r="G56" s="1101"/>
      <c r="H56" s="287">
        <f t="shared" si="16"/>
        <v>0</v>
      </c>
      <c r="I56" s="279">
        <f t="shared" si="16"/>
        <v>0</v>
      </c>
      <c r="J56" s="279">
        <f t="shared" si="16"/>
        <v>0</v>
      </c>
      <c r="K56" s="1101"/>
      <c r="L56" s="287">
        <f t="shared" si="16"/>
        <v>0</v>
      </c>
      <c r="M56" s="279">
        <f t="shared" si="16"/>
        <v>0</v>
      </c>
      <c r="N56" s="279">
        <f t="shared" si="16"/>
        <v>0</v>
      </c>
      <c r="O56" s="1101"/>
      <c r="P56" s="287">
        <f t="shared" si="16"/>
        <v>0</v>
      </c>
      <c r="Q56" s="279">
        <f t="shared" si="16"/>
        <v>0</v>
      </c>
      <c r="R56" s="279">
        <f t="shared" si="16"/>
        <v>0</v>
      </c>
      <c r="S56" s="465"/>
      <c r="T56" s="605">
        <f t="shared" si="16"/>
        <v>0</v>
      </c>
      <c r="U56" s="291">
        <f t="shared" si="16"/>
        <v>0</v>
      </c>
      <c r="V56" s="279">
        <f t="shared" si="16"/>
        <v>0</v>
      </c>
      <c r="W56" s="279">
        <f t="shared" si="16"/>
        <v>0</v>
      </c>
      <c r="X56" s="1352"/>
    </row>
    <row r="57" spans="1:24" ht="15" customHeight="1" x14ac:dyDescent="0.25">
      <c r="A57" s="1637" t="s">
        <v>176</v>
      </c>
      <c r="B57" s="1638"/>
      <c r="C57" s="1639"/>
      <c r="D57" s="1643" t="s">
        <v>245</v>
      </c>
      <c r="E57" s="1644"/>
      <c r="F57" s="1644"/>
      <c r="G57" s="1645"/>
      <c r="H57" s="1643" t="s">
        <v>246</v>
      </c>
      <c r="I57" s="1644"/>
      <c r="J57" s="1644"/>
      <c r="K57" s="1645"/>
      <c r="L57" s="1643" t="s">
        <v>247</v>
      </c>
      <c r="M57" s="1644"/>
      <c r="N57" s="1644"/>
      <c r="O57" s="1645"/>
      <c r="P57" s="1643" t="s">
        <v>248</v>
      </c>
      <c r="Q57" s="1644"/>
      <c r="R57" s="1644"/>
      <c r="S57" s="1644"/>
      <c r="T57" s="610"/>
      <c r="U57" s="1650" t="s">
        <v>821</v>
      </c>
      <c r="V57" s="1644"/>
      <c r="W57" s="1644"/>
      <c r="X57" s="1649"/>
    </row>
    <row r="58" spans="1:24" ht="30" x14ac:dyDescent="0.25">
      <c r="A58" s="1640"/>
      <c r="B58" s="1641"/>
      <c r="C58" s="1642"/>
      <c r="D58" s="846" t="s">
        <v>36</v>
      </c>
      <c r="E58" s="366" t="s">
        <v>422</v>
      </c>
      <c r="F58" s="366" t="s">
        <v>411</v>
      </c>
      <c r="G58" s="477" t="s">
        <v>548</v>
      </c>
      <c r="H58" s="366" t="s">
        <v>36</v>
      </c>
      <c r="I58" s="366" t="s">
        <v>422</v>
      </c>
      <c r="J58" s="366" t="s">
        <v>411</v>
      </c>
      <c r="K58" s="477" t="s">
        <v>548</v>
      </c>
      <c r="L58" s="366" t="s">
        <v>36</v>
      </c>
      <c r="M58" s="366" t="s">
        <v>422</v>
      </c>
      <c r="N58" s="366" t="s">
        <v>411</v>
      </c>
      <c r="O58" s="477" t="s">
        <v>548</v>
      </c>
      <c r="P58" s="366" t="s">
        <v>36</v>
      </c>
      <c r="Q58" s="366" t="s">
        <v>422</v>
      </c>
      <c r="R58" s="366" t="s">
        <v>411</v>
      </c>
      <c r="S58" s="366" t="s">
        <v>548</v>
      </c>
      <c r="T58" s="602" t="s">
        <v>903</v>
      </c>
      <c r="U58" s="847" t="s">
        <v>36</v>
      </c>
      <c r="V58" s="366" t="s">
        <v>422</v>
      </c>
      <c r="W58" s="366" t="s">
        <v>411</v>
      </c>
      <c r="X58" s="480" t="s">
        <v>548</v>
      </c>
    </row>
    <row r="59" spans="1:24" ht="14.85" customHeight="1" x14ac:dyDescent="0.25">
      <c r="A59" s="1625" t="s">
        <v>9</v>
      </c>
      <c r="B59" s="380" t="s">
        <v>79</v>
      </c>
      <c r="C59" s="381" t="s">
        <v>27</v>
      </c>
      <c r="D59" s="270">
        <f>SUM('LTC Rev-Exp Region 1:LTC Rev-Exp Region 11'!D59)</f>
        <v>0</v>
      </c>
      <c r="E59" s="270">
        <f>SUM('LTC Rev-Exp Region 1:LTC Rev-Exp Region 11'!E59)</f>
        <v>0</v>
      </c>
      <c r="F59" s="270">
        <f>SUM('LTC Rev-Exp Region 1:LTC Rev-Exp Region 11'!F59)</f>
        <v>0</v>
      </c>
      <c r="G59" s="472"/>
      <c r="H59" s="270">
        <f>SUM('LTC Rev-Exp Region 1:LTC Rev-Exp Region 11'!H59)</f>
        <v>0</v>
      </c>
      <c r="I59" s="270">
        <f>SUM('LTC Rev-Exp Region 1:LTC Rev-Exp Region 11'!I59)</f>
        <v>0</v>
      </c>
      <c r="J59" s="270">
        <f>SUM('LTC Rev-Exp Region 1:LTC Rev-Exp Region 11'!J59)</f>
        <v>0</v>
      </c>
      <c r="K59" s="472"/>
      <c r="L59" s="270">
        <f>SUM('LTC Rev-Exp Region 1:LTC Rev-Exp Region 11'!L59)</f>
        <v>0</v>
      </c>
      <c r="M59" s="270">
        <f>SUM('LTC Rev-Exp Region 1:LTC Rev-Exp Region 11'!M59)</f>
        <v>0</v>
      </c>
      <c r="N59" s="270">
        <f>SUM('LTC Rev-Exp Region 1:LTC Rev-Exp Region 11'!N59)</f>
        <v>0</v>
      </c>
      <c r="O59" s="472"/>
      <c r="P59" s="270">
        <f>SUM('LTC Rev-Exp Region 1:LTC Rev-Exp Region 11'!P59)</f>
        <v>0</v>
      </c>
      <c r="Q59" s="270">
        <f>SUM('LTC Rev-Exp Region 1:LTC Rev-Exp Region 11'!Q59)</f>
        <v>0</v>
      </c>
      <c r="R59" s="270">
        <f>SUM('LTC Rev-Exp Region 1:LTC Rev-Exp Region 11'!R59)</f>
        <v>0</v>
      </c>
      <c r="S59" s="462"/>
      <c r="T59" s="613">
        <f>SUM('LTC Rev-Exp Region 1:LTC Rev-Exp Region 11'!T59)</f>
        <v>0</v>
      </c>
      <c r="U59" s="320">
        <f t="shared" ref="U59:U64" si="17">SUM(V59:X59)+T59</f>
        <v>0</v>
      </c>
      <c r="V59" s="270">
        <f>SUM('LTC Rev-Exp Region 1:LTC Rev-Exp Region 11'!V59)</f>
        <v>0</v>
      </c>
      <c r="W59" s="270">
        <f>SUM('LTC Rev-Exp Region 1:LTC Rev-Exp Region 11'!W59)</f>
        <v>0</v>
      </c>
      <c r="X59" s="469"/>
    </row>
    <row r="60" spans="1:24" x14ac:dyDescent="0.25">
      <c r="A60" s="1623"/>
      <c r="B60" s="114" t="s">
        <v>80</v>
      </c>
      <c r="C60" s="145" t="s">
        <v>98</v>
      </c>
      <c r="D60" s="270">
        <f>SUM('LTC Rev-Exp Region 1:LTC Rev-Exp Region 11'!D60)</f>
        <v>0</v>
      </c>
      <c r="E60" s="270">
        <f>SUM('LTC Rev-Exp Region 1:LTC Rev-Exp Region 11'!E60)</f>
        <v>0</v>
      </c>
      <c r="F60" s="270">
        <f>SUM('LTC Rev-Exp Region 1:LTC Rev-Exp Region 11'!F60)</f>
        <v>0</v>
      </c>
      <c r="G60" s="464"/>
      <c r="H60" s="270">
        <f>SUM('LTC Rev-Exp Region 1:LTC Rev-Exp Region 11'!H60)</f>
        <v>0</v>
      </c>
      <c r="I60" s="270">
        <f>SUM('LTC Rev-Exp Region 1:LTC Rev-Exp Region 11'!I60)</f>
        <v>0</v>
      </c>
      <c r="J60" s="270">
        <f>SUM('LTC Rev-Exp Region 1:LTC Rev-Exp Region 11'!J60)</f>
        <v>0</v>
      </c>
      <c r="K60" s="464"/>
      <c r="L60" s="270">
        <f>SUM('LTC Rev-Exp Region 1:LTC Rev-Exp Region 11'!L60)</f>
        <v>0</v>
      </c>
      <c r="M60" s="270">
        <f>SUM('LTC Rev-Exp Region 1:LTC Rev-Exp Region 11'!M60)</f>
        <v>0</v>
      </c>
      <c r="N60" s="270">
        <f>SUM('LTC Rev-Exp Region 1:LTC Rev-Exp Region 11'!N60)</f>
        <v>0</v>
      </c>
      <c r="O60" s="464"/>
      <c r="P60" s="270">
        <f>SUM('LTC Rev-Exp Region 1:LTC Rev-Exp Region 11'!P60)</f>
        <v>0</v>
      </c>
      <c r="Q60" s="270">
        <f>SUM('LTC Rev-Exp Region 1:LTC Rev-Exp Region 11'!Q60)</f>
        <v>0</v>
      </c>
      <c r="R60" s="270">
        <f>SUM('LTC Rev-Exp Region 1:LTC Rev-Exp Region 11'!R60)</f>
        <v>0</v>
      </c>
      <c r="S60" s="463"/>
      <c r="T60" s="614">
        <f>SUM('LTC Rev-Exp Region 1:LTC Rev-Exp Region 11'!T60)</f>
        <v>0</v>
      </c>
      <c r="U60" s="289">
        <f t="shared" si="17"/>
        <v>0</v>
      </c>
      <c r="V60" s="270">
        <f>SUM('LTC Rev-Exp Region 1:LTC Rev-Exp Region 11'!V60)</f>
        <v>0</v>
      </c>
      <c r="W60" s="270">
        <f>SUM('LTC Rev-Exp Region 1:LTC Rev-Exp Region 11'!W60)</f>
        <v>0</v>
      </c>
      <c r="X60" s="469"/>
    </row>
    <row r="61" spans="1:24" x14ac:dyDescent="0.25">
      <c r="A61" s="1623"/>
      <c r="B61" s="114" t="s">
        <v>81</v>
      </c>
      <c r="C61" s="145" t="s">
        <v>99</v>
      </c>
      <c r="D61" s="270">
        <f>SUM('LTC Rev-Exp Region 1:LTC Rev-Exp Region 11'!D61)</f>
        <v>0</v>
      </c>
      <c r="E61" s="270">
        <f>SUM('LTC Rev-Exp Region 1:LTC Rev-Exp Region 11'!E61)</f>
        <v>0</v>
      </c>
      <c r="F61" s="270">
        <f>SUM('LTC Rev-Exp Region 1:LTC Rev-Exp Region 11'!F61)</f>
        <v>0</v>
      </c>
      <c r="G61" s="464"/>
      <c r="H61" s="270">
        <f>SUM('LTC Rev-Exp Region 1:LTC Rev-Exp Region 11'!H61)</f>
        <v>0</v>
      </c>
      <c r="I61" s="270">
        <f>SUM('LTC Rev-Exp Region 1:LTC Rev-Exp Region 11'!I61)</f>
        <v>0</v>
      </c>
      <c r="J61" s="270">
        <f>SUM('LTC Rev-Exp Region 1:LTC Rev-Exp Region 11'!J61)</f>
        <v>0</v>
      </c>
      <c r="K61" s="464"/>
      <c r="L61" s="270">
        <f>SUM('LTC Rev-Exp Region 1:LTC Rev-Exp Region 11'!L61)</f>
        <v>0</v>
      </c>
      <c r="M61" s="270">
        <f>SUM('LTC Rev-Exp Region 1:LTC Rev-Exp Region 11'!M61)</f>
        <v>0</v>
      </c>
      <c r="N61" s="270">
        <f>SUM('LTC Rev-Exp Region 1:LTC Rev-Exp Region 11'!N61)</f>
        <v>0</v>
      </c>
      <c r="O61" s="464"/>
      <c r="P61" s="270">
        <f>SUM('LTC Rev-Exp Region 1:LTC Rev-Exp Region 11'!P61)</f>
        <v>0</v>
      </c>
      <c r="Q61" s="270">
        <f>SUM('LTC Rev-Exp Region 1:LTC Rev-Exp Region 11'!Q61)</f>
        <v>0</v>
      </c>
      <c r="R61" s="270">
        <f>SUM('LTC Rev-Exp Region 1:LTC Rev-Exp Region 11'!R61)</f>
        <v>0</v>
      </c>
      <c r="S61" s="463"/>
      <c r="T61" s="614">
        <f>SUM('LTC Rev-Exp Region 1:LTC Rev-Exp Region 11'!T61)</f>
        <v>0</v>
      </c>
      <c r="U61" s="289">
        <f t="shared" si="17"/>
        <v>0</v>
      </c>
      <c r="V61" s="270">
        <f>SUM('LTC Rev-Exp Region 1:LTC Rev-Exp Region 11'!V61)</f>
        <v>0</v>
      </c>
      <c r="W61" s="270">
        <f>SUM('LTC Rev-Exp Region 1:LTC Rev-Exp Region 11'!W61)</f>
        <v>0</v>
      </c>
      <c r="X61" s="469"/>
    </row>
    <row r="62" spans="1:24" x14ac:dyDescent="0.25">
      <c r="A62" s="1623"/>
      <c r="B62" s="382" t="s">
        <v>82</v>
      </c>
      <c r="C62" s="145" t="s">
        <v>100</v>
      </c>
      <c r="D62" s="270">
        <f>SUM('LTC Rev-Exp Region 1:LTC Rev-Exp Region 11'!D62)</f>
        <v>0</v>
      </c>
      <c r="E62" s="270">
        <f>SUM('LTC Rev-Exp Region 1:LTC Rev-Exp Region 11'!E62)</f>
        <v>0</v>
      </c>
      <c r="F62" s="270">
        <f>SUM('LTC Rev-Exp Region 1:LTC Rev-Exp Region 11'!F62)</f>
        <v>0</v>
      </c>
      <c r="G62" s="464"/>
      <c r="H62" s="270">
        <f>SUM('LTC Rev-Exp Region 1:LTC Rev-Exp Region 11'!H62)</f>
        <v>0</v>
      </c>
      <c r="I62" s="270">
        <f>SUM('LTC Rev-Exp Region 1:LTC Rev-Exp Region 11'!I62)</f>
        <v>0</v>
      </c>
      <c r="J62" s="270">
        <f>SUM('LTC Rev-Exp Region 1:LTC Rev-Exp Region 11'!J62)</f>
        <v>0</v>
      </c>
      <c r="K62" s="464"/>
      <c r="L62" s="270">
        <f>SUM('LTC Rev-Exp Region 1:LTC Rev-Exp Region 11'!L62)</f>
        <v>0</v>
      </c>
      <c r="M62" s="270">
        <f>SUM('LTC Rev-Exp Region 1:LTC Rev-Exp Region 11'!M62)</f>
        <v>0</v>
      </c>
      <c r="N62" s="270">
        <f>SUM('LTC Rev-Exp Region 1:LTC Rev-Exp Region 11'!N62)</f>
        <v>0</v>
      </c>
      <c r="O62" s="464"/>
      <c r="P62" s="270">
        <f>SUM('LTC Rev-Exp Region 1:LTC Rev-Exp Region 11'!P62)</f>
        <v>0</v>
      </c>
      <c r="Q62" s="270">
        <f>SUM('LTC Rev-Exp Region 1:LTC Rev-Exp Region 11'!Q62)</f>
        <v>0</v>
      </c>
      <c r="R62" s="270">
        <f>SUM('LTC Rev-Exp Region 1:LTC Rev-Exp Region 11'!R62)</f>
        <v>0</v>
      </c>
      <c r="S62" s="463"/>
      <c r="T62" s="614">
        <f>SUM('LTC Rev-Exp Region 1:LTC Rev-Exp Region 11'!T62)</f>
        <v>0</v>
      </c>
      <c r="U62" s="289">
        <f t="shared" si="17"/>
        <v>0</v>
      </c>
      <c r="V62" s="270">
        <f>SUM('LTC Rev-Exp Region 1:LTC Rev-Exp Region 11'!V62)</f>
        <v>0</v>
      </c>
      <c r="W62" s="270">
        <f>SUM('LTC Rev-Exp Region 1:LTC Rev-Exp Region 11'!W62)</f>
        <v>0</v>
      </c>
      <c r="X62" s="469"/>
    </row>
    <row r="63" spans="1:24" x14ac:dyDescent="0.25">
      <c r="A63" s="1623"/>
      <c r="B63" s="382" t="s">
        <v>217</v>
      </c>
      <c r="C63" s="145" t="s">
        <v>101</v>
      </c>
      <c r="D63" s="270">
        <f>SUM('LTC Rev-Exp Region 1:LTC Rev-Exp Region 11'!D63)</f>
        <v>0</v>
      </c>
      <c r="E63" s="270">
        <f>SUM('LTC Rev-Exp Region 1:LTC Rev-Exp Region 11'!E63)</f>
        <v>0</v>
      </c>
      <c r="F63" s="270">
        <f>SUM('LTC Rev-Exp Region 1:LTC Rev-Exp Region 11'!F63)</f>
        <v>0</v>
      </c>
      <c r="G63" s="464"/>
      <c r="H63" s="270">
        <f>SUM('LTC Rev-Exp Region 1:LTC Rev-Exp Region 11'!H63)</f>
        <v>0</v>
      </c>
      <c r="I63" s="270">
        <f>SUM('LTC Rev-Exp Region 1:LTC Rev-Exp Region 11'!I63)</f>
        <v>0</v>
      </c>
      <c r="J63" s="270">
        <f>SUM('LTC Rev-Exp Region 1:LTC Rev-Exp Region 11'!J63)</f>
        <v>0</v>
      </c>
      <c r="K63" s="464"/>
      <c r="L63" s="270">
        <f>SUM('LTC Rev-Exp Region 1:LTC Rev-Exp Region 11'!L63)</f>
        <v>0</v>
      </c>
      <c r="M63" s="270">
        <f>SUM('LTC Rev-Exp Region 1:LTC Rev-Exp Region 11'!M63)</f>
        <v>0</v>
      </c>
      <c r="N63" s="270">
        <f>SUM('LTC Rev-Exp Region 1:LTC Rev-Exp Region 11'!N63)</f>
        <v>0</v>
      </c>
      <c r="O63" s="464"/>
      <c r="P63" s="270">
        <f>SUM('LTC Rev-Exp Region 1:LTC Rev-Exp Region 11'!P63)</f>
        <v>0</v>
      </c>
      <c r="Q63" s="270">
        <f>SUM('LTC Rev-Exp Region 1:LTC Rev-Exp Region 11'!Q63)</f>
        <v>0</v>
      </c>
      <c r="R63" s="270">
        <f>SUM('LTC Rev-Exp Region 1:LTC Rev-Exp Region 11'!R63)</f>
        <v>0</v>
      </c>
      <c r="S63" s="463"/>
      <c r="T63" s="614">
        <f>SUM('LTC Rev-Exp Region 1:LTC Rev-Exp Region 11'!T63)</f>
        <v>0</v>
      </c>
      <c r="U63" s="289">
        <f t="shared" si="17"/>
        <v>0</v>
      </c>
      <c r="V63" s="270">
        <f>SUM('LTC Rev-Exp Region 1:LTC Rev-Exp Region 11'!V63)</f>
        <v>0</v>
      </c>
      <c r="W63" s="270">
        <f>SUM('LTC Rev-Exp Region 1:LTC Rev-Exp Region 11'!W63)</f>
        <v>0</v>
      </c>
      <c r="X63" s="469"/>
    </row>
    <row r="64" spans="1:24" x14ac:dyDescent="0.25">
      <c r="A64" s="1623"/>
      <c r="B64" s="114" t="s">
        <v>216</v>
      </c>
      <c r="C64" s="145" t="s">
        <v>28</v>
      </c>
      <c r="D64" s="270">
        <f>SUM('LTC Rev-Exp Region 1:LTC Rev-Exp Region 11'!D64)</f>
        <v>0</v>
      </c>
      <c r="E64" s="270">
        <f>SUM('LTC Rev-Exp Region 1:LTC Rev-Exp Region 11'!E64)</f>
        <v>0</v>
      </c>
      <c r="F64" s="270">
        <f>SUM('LTC Rev-Exp Region 1:LTC Rev-Exp Region 11'!F64)</f>
        <v>0</v>
      </c>
      <c r="G64" s="464"/>
      <c r="H64" s="270">
        <f>SUM('LTC Rev-Exp Region 1:LTC Rev-Exp Region 11'!H64)</f>
        <v>0</v>
      </c>
      <c r="I64" s="270">
        <f>SUM('LTC Rev-Exp Region 1:LTC Rev-Exp Region 11'!I64)</f>
        <v>0</v>
      </c>
      <c r="J64" s="270">
        <f>SUM('LTC Rev-Exp Region 1:LTC Rev-Exp Region 11'!J64)</f>
        <v>0</v>
      </c>
      <c r="K64" s="464"/>
      <c r="L64" s="270">
        <f>SUM('LTC Rev-Exp Region 1:LTC Rev-Exp Region 11'!L64)</f>
        <v>0</v>
      </c>
      <c r="M64" s="270">
        <f>SUM('LTC Rev-Exp Region 1:LTC Rev-Exp Region 11'!M64)</f>
        <v>0</v>
      </c>
      <c r="N64" s="270">
        <f>SUM('LTC Rev-Exp Region 1:LTC Rev-Exp Region 11'!N64)</f>
        <v>0</v>
      </c>
      <c r="O64" s="464"/>
      <c r="P64" s="270">
        <f>SUM('LTC Rev-Exp Region 1:LTC Rev-Exp Region 11'!P64)</f>
        <v>0</v>
      </c>
      <c r="Q64" s="270">
        <f>SUM('LTC Rev-Exp Region 1:LTC Rev-Exp Region 11'!Q64)</f>
        <v>0</v>
      </c>
      <c r="R64" s="270">
        <f>SUM('LTC Rev-Exp Region 1:LTC Rev-Exp Region 11'!R64)</f>
        <v>0</v>
      </c>
      <c r="S64" s="463"/>
      <c r="T64" s="614">
        <f>SUM('LTC Rev-Exp Region 1:LTC Rev-Exp Region 11'!T64)</f>
        <v>0</v>
      </c>
      <c r="U64" s="289">
        <f t="shared" si="17"/>
        <v>0</v>
      </c>
      <c r="V64" s="270">
        <f>SUM('LTC Rev-Exp Region 1:LTC Rev-Exp Region 11'!V64)</f>
        <v>0</v>
      </c>
      <c r="W64" s="270">
        <f>SUM('LTC Rev-Exp Region 1:LTC Rev-Exp Region 11'!W64)</f>
        <v>0</v>
      </c>
      <c r="X64" s="469"/>
    </row>
    <row r="65" spans="1:24" x14ac:dyDescent="0.25">
      <c r="A65" s="1624"/>
      <c r="B65" s="383" t="s">
        <v>215</v>
      </c>
      <c r="C65" s="384" t="s">
        <v>106</v>
      </c>
      <c r="D65" s="287">
        <f t="shared" ref="D65:W65" si="18">SUM(D59:D64)</f>
        <v>0</v>
      </c>
      <c r="E65" s="279">
        <f t="shared" si="18"/>
        <v>0</v>
      </c>
      <c r="F65" s="279">
        <f t="shared" si="18"/>
        <v>0</v>
      </c>
      <c r="G65" s="1101"/>
      <c r="H65" s="287">
        <f t="shared" si="18"/>
        <v>0</v>
      </c>
      <c r="I65" s="279">
        <f t="shared" si="18"/>
        <v>0</v>
      </c>
      <c r="J65" s="279">
        <f t="shared" si="18"/>
        <v>0</v>
      </c>
      <c r="K65" s="1101"/>
      <c r="L65" s="287">
        <f t="shared" si="18"/>
        <v>0</v>
      </c>
      <c r="M65" s="279">
        <f t="shared" si="18"/>
        <v>0</v>
      </c>
      <c r="N65" s="279">
        <f t="shared" si="18"/>
        <v>0</v>
      </c>
      <c r="O65" s="1101"/>
      <c r="P65" s="287">
        <f t="shared" si="18"/>
        <v>0</v>
      </c>
      <c r="Q65" s="279">
        <f t="shared" si="18"/>
        <v>0</v>
      </c>
      <c r="R65" s="279">
        <f t="shared" si="18"/>
        <v>0</v>
      </c>
      <c r="S65" s="465"/>
      <c r="T65" s="605">
        <f>SUM(T59:T64)</f>
        <v>0</v>
      </c>
      <c r="U65" s="291">
        <f t="shared" si="18"/>
        <v>0</v>
      </c>
      <c r="V65" s="279">
        <f t="shared" si="18"/>
        <v>0</v>
      </c>
      <c r="W65" s="279">
        <f t="shared" si="18"/>
        <v>0</v>
      </c>
      <c r="X65" s="1352"/>
    </row>
    <row r="66" spans="1:24" ht="14.85" customHeight="1" x14ac:dyDescent="0.25">
      <c r="A66" s="1625" t="s">
        <v>177</v>
      </c>
      <c r="B66" s="380" t="s">
        <v>84</v>
      </c>
      <c r="C66" s="381" t="s">
        <v>328</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4">
        <f>SUM('LTC Rev-Exp Region 1:LTC Rev-Exp Region 11'!T66)</f>
        <v>0</v>
      </c>
      <c r="U66" s="289">
        <f>SUM('LTC Rev-Exp Region 1:LTC Rev-Exp Region 11'!U66)</f>
        <v>0</v>
      </c>
      <c r="V66" s="323"/>
      <c r="W66" s="323"/>
      <c r="X66" s="303"/>
    </row>
    <row r="67" spans="1:24" x14ac:dyDescent="0.25">
      <c r="A67" s="1623"/>
      <c r="B67" s="114" t="s">
        <v>85</v>
      </c>
      <c r="C67" s="145" t="s">
        <v>326</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4">
        <f>SUM('LTC Rev-Exp Region 1:LTC Rev-Exp Region 11'!T67)</f>
        <v>0</v>
      </c>
      <c r="U67" s="289">
        <f>SUM('LTC Rev-Exp Region 1:LTC Rev-Exp Region 11'!U67)</f>
        <v>0</v>
      </c>
      <c r="V67" s="323"/>
      <c r="W67" s="323"/>
      <c r="X67" s="303"/>
    </row>
    <row r="68" spans="1:24" x14ac:dyDescent="0.25">
      <c r="A68" s="1623"/>
      <c r="B68" s="114" t="s">
        <v>86</v>
      </c>
      <c r="C68" s="145" t="s">
        <v>495</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4">
        <f>SUM('LTC Rev-Exp Region 1:LTC Rev-Exp Region 11'!T68)</f>
        <v>0</v>
      </c>
      <c r="U68" s="289">
        <f>SUM('LTC Rev-Exp Region 1:LTC Rev-Exp Region 11'!U68)</f>
        <v>0</v>
      </c>
      <c r="V68" s="323"/>
      <c r="W68" s="323"/>
      <c r="X68" s="303"/>
    </row>
    <row r="69" spans="1:24" x14ac:dyDescent="0.25">
      <c r="A69" s="1623"/>
      <c r="B69" s="114" t="s">
        <v>87</v>
      </c>
      <c r="C69" s="145" t="s">
        <v>496</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4">
        <f>SUM('LTC Rev-Exp Region 1:LTC Rev-Exp Region 11'!T69)</f>
        <v>0</v>
      </c>
      <c r="U69" s="289">
        <f>SUM('LTC Rev-Exp Region 1:LTC Rev-Exp Region 11'!U69)</f>
        <v>0</v>
      </c>
      <c r="V69" s="323"/>
      <c r="W69" s="323"/>
      <c r="X69" s="303"/>
    </row>
    <row r="70" spans="1:24" x14ac:dyDescent="0.25">
      <c r="A70" s="1623"/>
      <c r="B70" s="114" t="s">
        <v>214</v>
      </c>
      <c r="C70" s="145" t="s">
        <v>497</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4">
        <f>SUM('LTC Rev-Exp Region 1:LTC Rev-Exp Region 11'!T70)</f>
        <v>0</v>
      </c>
      <c r="U70" s="289">
        <f>SUM('LTC Rev-Exp Region 1:LTC Rev-Exp Region 11'!U70)</f>
        <v>0</v>
      </c>
      <c r="V70" s="323"/>
      <c r="W70" s="323"/>
      <c r="X70" s="303"/>
    </row>
    <row r="71" spans="1:24" x14ac:dyDescent="0.25">
      <c r="A71" s="1624"/>
      <c r="B71" s="383" t="s">
        <v>213</v>
      </c>
      <c r="C71" s="384" t="s">
        <v>181</v>
      </c>
      <c r="D71" s="287">
        <f>SUM(D66:D70)</f>
        <v>0</v>
      </c>
      <c r="E71" s="339"/>
      <c r="F71" s="339"/>
      <c r="G71" s="376"/>
      <c r="H71" s="287">
        <f>SUM(H66:H70)</f>
        <v>0</v>
      </c>
      <c r="I71" s="339"/>
      <c r="J71" s="339"/>
      <c r="K71" s="376"/>
      <c r="L71" s="287">
        <f>SUM(L66:L70)</f>
        <v>0</v>
      </c>
      <c r="M71" s="339"/>
      <c r="N71" s="339"/>
      <c r="O71" s="376"/>
      <c r="P71" s="287">
        <f>SUM(P66:P70)</f>
        <v>0</v>
      </c>
      <c r="Q71" s="339"/>
      <c r="R71" s="339"/>
      <c r="S71" s="339"/>
      <c r="T71" s="605">
        <f>SUM(T66:T70)</f>
        <v>0</v>
      </c>
      <c r="U71" s="291">
        <f>SUM(U66:U70)</f>
        <v>0</v>
      </c>
      <c r="V71" s="377"/>
      <c r="W71" s="377"/>
      <c r="X71" s="340"/>
    </row>
    <row r="72" spans="1:24" x14ac:dyDescent="0.25">
      <c r="A72" s="364"/>
      <c r="B72" s="409" t="s">
        <v>254</v>
      </c>
      <c r="C72" s="570" t="s">
        <v>31</v>
      </c>
      <c r="D72" s="269">
        <f>D56+D65+D71</f>
        <v>0</v>
      </c>
      <c r="E72" s="302"/>
      <c r="F72" s="302"/>
      <c r="G72" s="374"/>
      <c r="H72" s="269">
        <f>H56+H65+H71</f>
        <v>0</v>
      </c>
      <c r="I72" s="302"/>
      <c r="J72" s="302"/>
      <c r="K72" s="374"/>
      <c r="L72" s="269">
        <f>L56+L65+L71</f>
        <v>0</v>
      </c>
      <c r="M72" s="302"/>
      <c r="N72" s="302"/>
      <c r="O72" s="374"/>
      <c r="P72" s="269">
        <f>P56+P65+P71</f>
        <v>0</v>
      </c>
      <c r="Q72" s="302"/>
      <c r="R72" s="302"/>
      <c r="S72" s="302"/>
      <c r="T72" s="614">
        <f>T56+T65+T71</f>
        <v>0</v>
      </c>
      <c r="U72" s="289">
        <f>U56+U65+U71</f>
        <v>0</v>
      </c>
      <c r="V72" s="330"/>
      <c r="W72" s="330"/>
      <c r="X72" s="303"/>
    </row>
    <row r="73" spans="1:24" s="116" customFormat="1" ht="24.75" x14ac:dyDescent="0.25">
      <c r="A73" s="561"/>
      <c r="B73" s="562" t="s">
        <v>255</v>
      </c>
      <c r="C73" s="563" t="s">
        <v>182</v>
      </c>
      <c r="D73" s="564">
        <f>D16-D72</f>
        <v>0</v>
      </c>
      <c r="E73" s="337"/>
      <c r="F73" s="337"/>
      <c r="G73" s="565"/>
      <c r="H73" s="564">
        <f>H16-H72</f>
        <v>0</v>
      </c>
      <c r="I73" s="337"/>
      <c r="J73" s="337"/>
      <c r="K73" s="565"/>
      <c r="L73" s="564">
        <f>L16-L72</f>
        <v>0</v>
      </c>
      <c r="M73" s="337"/>
      <c r="N73" s="337"/>
      <c r="O73" s="565"/>
      <c r="P73" s="564">
        <f>P16-P72</f>
        <v>0</v>
      </c>
      <c r="Q73" s="337"/>
      <c r="R73" s="337"/>
      <c r="S73" s="337"/>
      <c r="T73" s="617">
        <f>T16-T72</f>
        <v>0</v>
      </c>
      <c r="U73" s="567">
        <f>U16-U72</f>
        <v>0</v>
      </c>
      <c r="V73" s="329"/>
      <c r="W73" s="329"/>
      <c r="X73" s="338"/>
    </row>
    <row r="74" spans="1:24" x14ac:dyDescent="0.25">
      <c r="A74" s="365"/>
      <c r="B74" s="114" t="s">
        <v>205</v>
      </c>
      <c r="C74" s="145" t="s">
        <v>26</v>
      </c>
      <c r="D74" s="372">
        <f>SUM('LTC Rev-Exp Region 1:LTC Rev-Exp Region 11'!D74)</f>
        <v>0</v>
      </c>
      <c r="E74" s="378"/>
      <c r="F74" s="378"/>
      <c r="G74" s="379"/>
      <c r="H74" s="372">
        <f>SUM('LTC Rev-Exp Region 1:LTC Rev-Exp Region 11'!H74)</f>
        <v>0</v>
      </c>
      <c r="I74" s="339"/>
      <c r="J74" s="339"/>
      <c r="K74" s="376"/>
      <c r="L74" s="372">
        <f>SUM('LTC Rev-Exp Region 1:LTC Rev-Exp Region 11'!L74)</f>
        <v>0</v>
      </c>
      <c r="M74" s="339"/>
      <c r="N74" s="339"/>
      <c r="O74" s="376"/>
      <c r="P74" s="372">
        <f>SUM('LTC Rev-Exp Region 1:LTC Rev-Exp Region 11'!P74)</f>
        <v>0</v>
      </c>
      <c r="Q74" s="339"/>
      <c r="R74" s="339"/>
      <c r="S74" s="339"/>
      <c r="T74" s="616">
        <v>0</v>
      </c>
      <c r="U74" s="373">
        <f>SUM('LTC Rev-Exp Region 1:LTC Rev-Exp Region 11'!U74)</f>
        <v>0</v>
      </c>
      <c r="V74" s="377"/>
      <c r="W74" s="377"/>
      <c r="X74" s="340"/>
    </row>
    <row r="75" spans="1:24" s="116" customFormat="1" ht="15.75" thickBot="1" x14ac:dyDescent="0.3">
      <c r="A75" s="568"/>
      <c r="B75" s="569" t="s">
        <v>265</v>
      </c>
      <c r="C75" s="385" t="s">
        <v>183</v>
      </c>
      <c r="D75" s="287">
        <f>D73-D74</f>
        <v>0</v>
      </c>
      <c r="E75" s="334"/>
      <c r="F75" s="334"/>
      <c r="G75" s="375"/>
      <c r="H75" s="287">
        <f>H73-H74</f>
        <v>0</v>
      </c>
      <c r="I75" s="334"/>
      <c r="J75" s="334"/>
      <c r="K75" s="375"/>
      <c r="L75" s="287">
        <f>L73-L74</f>
        <v>0</v>
      </c>
      <c r="M75" s="334"/>
      <c r="N75" s="334"/>
      <c r="O75" s="375"/>
      <c r="P75" s="287">
        <f>P73-P74</f>
        <v>0</v>
      </c>
      <c r="Q75" s="341"/>
      <c r="R75" s="341"/>
      <c r="S75" s="334"/>
      <c r="T75" s="894">
        <f>T73-T74</f>
        <v>0</v>
      </c>
      <c r="U75" s="895">
        <f>U73-U74</f>
        <v>0</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410</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381</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V27" si="1">E19+I19+M19+Q19</f>
        <v>0</v>
      </c>
      <c r="W19" s="270">
        <f t="shared" ref="W19:W27" si="2">F19+J19+N19+R19</f>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3">SUM(V20:X20)+T20</f>
        <v>0</v>
      </c>
      <c r="V20" s="270">
        <f t="shared" si="1"/>
        <v>0</v>
      </c>
      <c r="W20" s="270">
        <f t="shared" si="2"/>
        <v>0</v>
      </c>
      <c r="X20" s="1257"/>
    </row>
    <row r="21" spans="1:24" x14ac:dyDescent="0.25">
      <c r="A21" s="1608"/>
      <c r="B21" s="382">
        <v>2.2999999999999998</v>
      </c>
      <c r="C21" s="586" t="s">
        <v>728</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89">
        <f t="shared" si="3"/>
        <v>0</v>
      </c>
      <c r="V21" s="270">
        <f t="shared" si="1"/>
        <v>0</v>
      </c>
      <c r="W21" s="270">
        <f t="shared" si="2"/>
        <v>0</v>
      </c>
      <c r="X21" s="1257"/>
    </row>
    <row r="22" spans="1:24" x14ac:dyDescent="0.25">
      <c r="A22" s="1608"/>
      <c r="B22" s="382">
        <v>2.4</v>
      </c>
      <c r="C22" s="586" t="s">
        <v>729</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89">
        <f t="shared" si="3"/>
        <v>0</v>
      </c>
      <c r="V22" s="270">
        <f t="shared" si="1"/>
        <v>0</v>
      </c>
      <c r="W22" s="270">
        <f t="shared" si="2"/>
        <v>0</v>
      </c>
      <c r="X22" s="1257"/>
    </row>
    <row r="23" spans="1:24" x14ac:dyDescent="0.25">
      <c r="A23" s="1608"/>
      <c r="B23" s="382">
        <v>2.5</v>
      </c>
      <c r="C23" s="586" t="s">
        <v>771</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89">
        <f t="shared" si="3"/>
        <v>0</v>
      </c>
      <c r="V23" s="270">
        <f t="shared" si="1"/>
        <v>0</v>
      </c>
      <c r="W23" s="270">
        <f t="shared" si="2"/>
        <v>0</v>
      </c>
      <c r="X23" s="1257"/>
    </row>
    <row r="24" spans="1:24" x14ac:dyDescent="0.25">
      <c r="A24" s="1608"/>
      <c r="B24" s="382">
        <v>2.6</v>
      </c>
      <c r="C24" s="586" t="s">
        <v>187</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89">
        <f t="shared" si="3"/>
        <v>0</v>
      </c>
      <c r="V24" s="270">
        <f t="shared" si="1"/>
        <v>0</v>
      </c>
      <c r="W24" s="270">
        <f t="shared" si="2"/>
        <v>0</v>
      </c>
      <c r="X24" s="1257"/>
    </row>
    <row r="25" spans="1:24" x14ac:dyDescent="0.25">
      <c r="A25" s="1608"/>
      <c r="B25" s="382">
        <v>2.7</v>
      </c>
      <c r="C25" s="586" t="s">
        <v>772</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89">
        <f t="shared" si="3"/>
        <v>0</v>
      </c>
      <c r="V25" s="270">
        <f t="shared" si="1"/>
        <v>0</v>
      </c>
      <c r="W25" s="270">
        <f t="shared" si="2"/>
        <v>0</v>
      </c>
      <c r="X25" s="1257"/>
    </row>
    <row r="26" spans="1:24" x14ac:dyDescent="0.25">
      <c r="A26" s="1608"/>
      <c r="B26" s="382">
        <v>2.8</v>
      </c>
      <c r="C26" s="586" t="s">
        <v>773</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89">
        <f t="shared" si="3"/>
        <v>0</v>
      </c>
      <c r="V26" s="270">
        <f t="shared" si="1"/>
        <v>0</v>
      </c>
      <c r="W26" s="270">
        <f t="shared" si="2"/>
        <v>0</v>
      </c>
      <c r="X26" s="1257"/>
    </row>
    <row r="27" spans="1:24" x14ac:dyDescent="0.25">
      <c r="A27" s="1608"/>
      <c r="B27" s="382">
        <v>2.9</v>
      </c>
      <c r="C27" s="586" t="s">
        <v>940</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89">
        <f t="shared" si="3"/>
        <v>0</v>
      </c>
      <c r="V27" s="270">
        <f t="shared" si="1"/>
        <v>0</v>
      </c>
      <c r="W27" s="270">
        <f t="shared" si="2"/>
        <v>0</v>
      </c>
      <c r="X27" s="1257"/>
    </row>
    <row r="28" spans="1:24" x14ac:dyDescent="0.25">
      <c r="A28" s="1609"/>
      <c r="B28" s="593">
        <v>2.1</v>
      </c>
      <c r="C28" s="146" t="s">
        <v>775</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51"/>
    </row>
    <row r="29" spans="1:24" x14ac:dyDescent="0.25">
      <c r="A29" s="1611" t="s">
        <v>731</v>
      </c>
      <c r="B29" s="579">
        <v>2.11</v>
      </c>
      <c r="C29" s="144" t="s">
        <v>229</v>
      </c>
      <c r="D29" s="576">
        <f t="shared" ref="D29:D39" si="8">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V38" si="9">E29+I29+M29+Q29</f>
        <v>0</v>
      </c>
      <c r="W29" s="270">
        <f t="shared" ref="W29:W38" si="10">F29+J29+N29+R29</f>
        <v>0</v>
      </c>
      <c r="X29" s="303"/>
    </row>
    <row r="30" spans="1:24" x14ac:dyDescent="0.25">
      <c r="A30" s="1611"/>
      <c r="B30" s="387">
        <v>2.12</v>
      </c>
      <c r="C30" s="144" t="s">
        <v>555</v>
      </c>
      <c r="D30" s="576">
        <f t="shared" si="8"/>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11">SUM(V30:X30)+T30</f>
        <v>0</v>
      </c>
      <c r="V30" s="270">
        <f t="shared" si="9"/>
        <v>0</v>
      </c>
      <c r="W30" s="270">
        <f t="shared" si="10"/>
        <v>0</v>
      </c>
      <c r="X30" s="303"/>
    </row>
    <row r="31" spans="1:24" x14ac:dyDescent="0.25">
      <c r="A31" s="1611"/>
      <c r="B31" s="387">
        <v>2.13</v>
      </c>
      <c r="C31" s="144" t="s">
        <v>230</v>
      </c>
      <c r="D31" s="576">
        <f t="shared" si="8"/>
        <v>0</v>
      </c>
      <c r="E31" s="253"/>
      <c r="F31" s="253"/>
      <c r="G31" s="466"/>
      <c r="H31" s="587">
        <f t="shared" ref="H31:H39" si="12">SUM(I31:J31)</f>
        <v>0</v>
      </c>
      <c r="I31" s="253"/>
      <c r="J31" s="253"/>
      <c r="K31" s="374"/>
      <c r="L31" s="587">
        <f t="shared" ref="L31:L39" si="13">SUM(M31:N31)</f>
        <v>0</v>
      </c>
      <c r="M31" s="253"/>
      <c r="N31" s="253"/>
      <c r="O31" s="374"/>
      <c r="P31" s="587">
        <f t="shared" ref="P31:P39" si="14">SUM(Q31:R31)</f>
        <v>0</v>
      </c>
      <c r="Q31" s="253"/>
      <c r="R31" s="253"/>
      <c r="S31" s="302"/>
      <c r="T31" s="606"/>
      <c r="U31" s="289">
        <f t="shared" si="11"/>
        <v>0</v>
      </c>
      <c r="V31" s="270">
        <f t="shared" si="9"/>
        <v>0</v>
      </c>
      <c r="W31" s="270">
        <f t="shared" si="10"/>
        <v>0</v>
      </c>
      <c r="X31" s="303"/>
    </row>
    <row r="32" spans="1:24" x14ac:dyDescent="0.25">
      <c r="A32" s="1611"/>
      <c r="B32" s="387">
        <v>2.14</v>
      </c>
      <c r="C32" s="144" t="s">
        <v>557</v>
      </c>
      <c r="D32" s="576">
        <f t="shared" si="8"/>
        <v>0</v>
      </c>
      <c r="E32" s="253"/>
      <c r="F32" s="253"/>
      <c r="G32" s="466"/>
      <c r="H32" s="587">
        <f t="shared" si="12"/>
        <v>0</v>
      </c>
      <c r="I32" s="253"/>
      <c r="J32" s="253"/>
      <c r="K32" s="374"/>
      <c r="L32" s="587">
        <f t="shared" si="13"/>
        <v>0</v>
      </c>
      <c r="M32" s="253"/>
      <c r="N32" s="253"/>
      <c r="O32" s="374"/>
      <c r="P32" s="587">
        <f t="shared" si="14"/>
        <v>0</v>
      </c>
      <c r="Q32" s="253"/>
      <c r="R32" s="253"/>
      <c r="S32" s="302"/>
      <c r="T32" s="606"/>
      <c r="U32" s="289">
        <f t="shared" si="11"/>
        <v>0</v>
      </c>
      <c r="V32" s="270">
        <f t="shared" si="9"/>
        <v>0</v>
      </c>
      <c r="W32" s="270">
        <f t="shared" si="10"/>
        <v>0</v>
      </c>
      <c r="X32" s="303"/>
    </row>
    <row r="33" spans="1:24" x14ac:dyDescent="0.25">
      <c r="A33" s="1611"/>
      <c r="B33" s="387">
        <v>2.15</v>
      </c>
      <c r="C33" s="144" t="s">
        <v>556</v>
      </c>
      <c r="D33" s="576">
        <f t="shared" si="8"/>
        <v>0</v>
      </c>
      <c r="E33" s="253"/>
      <c r="F33" s="253"/>
      <c r="G33" s="466"/>
      <c r="H33" s="587">
        <f t="shared" si="12"/>
        <v>0</v>
      </c>
      <c r="I33" s="253"/>
      <c r="J33" s="253"/>
      <c r="K33" s="374"/>
      <c r="L33" s="587">
        <f t="shared" si="13"/>
        <v>0</v>
      </c>
      <c r="M33" s="253"/>
      <c r="N33" s="253"/>
      <c r="O33" s="374"/>
      <c r="P33" s="587">
        <f t="shared" si="14"/>
        <v>0</v>
      </c>
      <c r="Q33" s="253"/>
      <c r="R33" s="253"/>
      <c r="S33" s="302"/>
      <c r="T33" s="606"/>
      <c r="U33" s="289">
        <f t="shared" si="11"/>
        <v>0</v>
      </c>
      <c r="V33" s="270">
        <f t="shared" si="9"/>
        <v>0</v>
      </c>
      <c r="W33" s="270">
        <f t="shared" si="10"/>
        <v>0</v>
      </c>
      <c r="X33" s="303"/>
    </row>
    <row r="34" spans="1:24" x14ac:dyDescent="0.25">
      <c r="A34" s="1611"/>
      <c r="B34" s="387">
        <v>2.16</v>
      </c>
      <c r="C34" s="144" t="s">
        <v>776</v>
      </c>
      <c r="D34" s="576">
        <f t="shared" si="8"/>
        <v>0</v>
      </c>
      <c r="E34" s="253"/>
      <c r="F34" s="253"/>
      <c r="G34" s="466"/>
      <c r="H34" s="587">
        <f t="shared" si="12"/>
        <v>0</v>
      </c>
      <c r="I34" s="253"/>
      <c r="J34" s="253"/>
      <c r="K34" s="374"/>
      <c r="L34" s="587">
        <f t="shared" si="13"/>
        <v>0</v>
      </c>
      <c r="M34" s="253"/>
      <c r="N34" s="253"/>
      <c r="O34" s="374"/>
      <c r="P34" s="587">
        <f t="shared" si="14"/>
        <v>0</v>
      </c>
      <c r="Q34" s="253"/>
      <c r="R34" s="253"/>
      <c r="S34" s="302"/>
      <c r="T34" s="606"/>
      <c r="U34" s="289">
        <f t="shared" si="11"/>
        <v>0</v>
      </c>
      <c r="V34" s="270">
        <f t="shared" si="9"/>
        <v>0</v>
      </c>
      <c r="W34" s="270">
        <f t="shared" si="10"/>
        <v>0</v>
      </c>
      <c r="X34" s="303"/>
    </row>
    <row r="35" spans="1:24" x14ac:dyDescent="0.25">
      <c r="A35" s="1611"/>
      <c r="B35" s="387">
        <v>2.17</v>
      </c>
      <c r="C35" s="144" t="s">
        <v>777</v>
      </c>
      <c r="D35" s="576">
        <f t="shared" si="8"/>
        <v>0</v>
      </c>
      <c r="E35" s="253"/>
      <c r="F35" s="253"/>
      <c r="G35" s="466"/>
      <c r="H35" s="587">
        <f t="shared" si="12"/>
        <v>0</v>
      </c>
      <c r="I35" s="253"/>
      <c r="J35" s="253"/>
      <c r="K35" s="374"/>
      <c r="L35" s="587">
        <f t="shared" si="13"/>
        <v>0</v>
      </c>
      <c r="M35" s="253"/>
      <c r="N35" s="253"/>
      <c r="O35" s="374"/>
      <c r="P35" s="587">
        <f t="shared" si="14"/>
        <v>0</v>
      </c>
      <c r="Q35" s="253"/>
      <c r="R35" s="253"/>
      <c r="S35" s="302"/>
      <c r="T35" s="606"/>
      <c r="U35" s="289">
        <f t="shared" si="11"/>
        <v>0</v>
      </c>
      <c r="V35" s="270">
        <f t="shared" si="9"/>
        <v>0</v>
      </c>
      <c r="W35" s="270">
        <f t="shared" si="10"/>
        <v>0</v>
      </c>
      <c r="X35" s="303"/>
    </row>
    <row r="36" spans="1:24" x14ac:dyDescent="0.25">
      <c r="A36" s="1611"/>
      <c r="B36" s="387">
        <v>2.1800000000000002</v>
      </c>
      <c r="C36" s="144" t="s">
        <v>652</v>
      </c>
      <c r="D36" s="576">
        <f t="shared" si="8"/>
        <v>0</v>
      </c>
      <c r="E36" s="253"/>
      <c r="F36" s="253"/>
      <c r="G36" s="466"/>
      <c r="H36" s="587">
        <f t="shared" si="12"/>
        <v>0</v>
      </c>
      <c r="I36" s="253"/>
      <c r="J36" s="253"/>
      <c r="K36" s="374"/>
      <c r="L36" s="587">
        <f t="shared" si="13"/>
        <v>0</v>
      </c>
      <c r="M36" s="253"/>
      <c r="N36" s="253"/>
      <c r="O36" s="374"/>
      <c r="P36" s="587">
        <f t="shared" si="14"/>
        <v>0</v>
      </c>
      <c r="Q36" s="253"/>
      <c r="R36" s="253"/>
      <c r="S36" s="302"/>
      <c r="T36" s="606"/>
      <c r="U36" s="289">
        <f t="shared" si="11"/>
        <v>0</v>
      </c>
      <c r="V36" s="270">
        <f t="shared" si="9"/>
        <v>0</v>
      </c>
      <c r="W36" s="270">
        <f t="shared" si="10"/>
        <v>0</v>
      </c>
      <c r="X36" s="303"/>
    </row>
    <row r="37" spans="1:24" s="400" customFormat="1" x14ac:dyDescent="0.25">
      <c r="A37" s="1611"/>
      <c r="B37" s="387">
        <v>2.19</v>
      </c>
      <c r="C37" s="386" t="s">
        <v>739</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89">
        <f t="shared" si="11"/>
        <v>0</v>
      </c>
      <c r="V37" s="270">
        <f t="shared" si="9"/>
        <v>0</v>
      </c>
      <c r="W37" s="270">
        <f t="shared" si="10"/>
        <v>0</v>
      </c>
      <c r="X37" s="469"/>
    </row>
    <row r="38" spans="1:24" ht="24.75" x14ac:dyDescent="0.25">
      <c r="A38" s="1611"/>
      <c r="B38" s="968" t="s">
        <v>700</v>
      </c>
      <c r="C38" s="145" t="s">
        <v>732</v>
      </c>
      <c r="D38" s="576">
        <f t="shared" si="8"/>
        <v>0</v>
      </c>
      <c r="E38" s="253"/>
      <c r="F38" s="253"/>
      <c r="G38" s="466"/>
      <c r="H38" s="587">
        <f t="shared" si="12"/>
        <v>0</v>
      </c>
      <c r="I38" s="253"/>
      <c r="J38" s="253"/>
      <c r="K38" s="374"/>
      <c r="L38" s="587">
        <f t="shared" si="13"/>
        <v>0</v>
      </c>
      <c r="M38" s="253"/>
      <c r="N38" s="253"/>
      <c r="O38" s="374"/>
      <c r="P38" s="587">
        <f t="shared" si="14"/>
        <v>0</v>
      </c>
      <c r="Q38" s="253"/>
      <c r="R38" s="253"/>
      <c r="S38" s="302"/>
      <c r="T38" s="606"/>
      <c r="U38" s="289">
        <f t="shared" si="11"/>
        <v>0</v>
      </c>
      <c r="V38" s="270">
        <f t="shared" si="9"/>
        <v>0</v>
      </c>
      <c r="W38" s="270">
        <f t="shared" si="10"/>
        <v>0</v>
      </c>
      <c r="X38" s="303"/>
    </row>
    <row r="39" spans="1:24" x14ac:dyDescent="0.25">
      <c r="A39" s="1611"/>
      <c r="B39" s="387">
        <v>2.21</v>
      </c>
      <c r="C39" s="145" t="s">
        <v>941</v>
      </c>
      <c r="D39" s="576">
        <f t="shared" si="8"/>
        <v>0</v>
      </c>
      <c r="E39" s="253"/>
      <c r="F39" s="253"/>
      <c r="G39" s="466"/>
      <c r="H39" s="587">
        <f t="shared" si="12"/>
        <v>0</v>
      </c>
      <c r="I39" s="253"/>
      <c r="J39" s="253"/>
      <c r="K39" s="374"/>
      <c r="L39" s="587">
        <f t="shared" si="13"/>
        <v>0</v>
      </c>
      <c r="M39" s="253"/>
      <c r="N39" s="253"/>
      <c r="O39" s="374"/>
      <c r="P39" s="587">
        <f t="shared" si="14"/>
        <v>0</v>
      </c>
      <c r="Q39" s="253"/>
      <c r="R39" s="253"/>
      <c r="S39" s="302"/>
      <c r="T39" s="606"/>
      <c r="U39" s="289">
        <f t="shared" si="11"/>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5">SUM(E28:E39)</f>
        <v>0</v>
      </c>
      <c r="F40" s="279">
        <f t="shared" si="15"/>
        <v>0</v>
      </c>
      <c r="G40" s="1101"/>
      <c r="H40" s="287">
        <f t="shared" si="15"/>
        <v>0</v>
      </c>
      <c r="I40" s="279">
        <f t="shared" si="15"/>
        <v>0</v>
      </c>
      <c r="J40" s="279">
        <f t="shared" si="15"/>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6">E41+I41+M41+Q41</f>
        <v>0</v>
      </c>
      <c r="W41" s="270">
        <f t="shared" si="16"/>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6"/>
        <v>0</v>
      </c>
      <c r="W42" s="270">
        <f t="shared" si="16"/>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6"/>
        <v>0</v>
      </c>
      <c r="W43" s="270">
        <f t="shared" si="16"/>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6"/>
        <v>0</v>
      </c>
      <c r="W44" s="270">
        <f t="shared" si="16"/>
        <v>0</v>
      </c>
      <c r="X44" s="303"/>
    </row>
    <row r="45" spans="1:24" s="402" customFormat="1" x14ac:dyDescent="0.25">
      <c r="A45" s="1609"/>
      <c r="B45" s="389">
        <v>3.5</v>
      </c>
      <c r="C45" s="146" t="s">
        <v>8</v>
      </c>
      <c r="D45" s="575">
        <f t="shared" ref="D45:W45" si="17">SUM(D41:D44)</f>
        <v>0</v>
      </c>
      <c r="E45" s="279">
        <f t="shared" si="17"/>
        <v>0</v>
      </c>
      <c r="F45" s="279">
        <f t="shared" si="17"/>
        <v>0</v>
      </c>
      <c r="G45" s="1101"/>
      <c r="H45" s="287">
        <f>SUM(H41:H44)</f>
        <v>0</v>
      </c>
      <c r="I45" s="279">
        <f t="shared" si="17"/>
        <v>0</v>
      </c>
      <c r="J45" s="279">
        <f t="shared" si="17"/>
        <v>0</v>
      </c>
      <c r="K45" s="1101"/>
      <c r="L45" s="287">
        <f>SUM(L41:L44)</f>
        <v>0</v>
      </c>
      <c r="M45" s="279">
        <f>SUM(M41:M44)</f>
        <v>0</v>
      </c>
      <c r="N45" s="279">
        <f>SUM(N41:N44)</f>
        <v>0</v>
      </c>
      <c r="O45" s="1101"/>
      <c r="P45" s="287">
        <f>SUM(P41:P44)</f>
        <v>0</v>
      </c>
      <c r="Q45" s="279">
        <f>SUM(Q41:Q44)</f>
        <v>0</v>
      </c>
      <c r="R45" s="279">
        <f>SUM(R41:R44)</f>
        <v>0</v>
      </c>
      <c r="S45" s="465"/>
      <c r="T45" s="605">
        <f t="shared" si="17"/>
        <v>0</v>
      </c>
      <c r="U45" s="291">
        <f t="shared" si="17"/>
        <v>0</v>
      </c>
      <c r="V45" s="279">
        <f t="shared" si="17"/>
        <v>0</v>
      </c>
      <c r="W45" s="279">
        <f t="shared" si="17"/>
        <v>0</v>
      </c>
      <c r="X45" s="1352"/>
    </row>
    <row r="46" spans="1:24" s="402" customFormat="1" x14ac:dyDescent="0.25">
      <c r="A46" s="1607" t="s">
        <v>233</v>
      </c>
      <c r="B46" s="150" t="s">
        <v>74</v>
      </c>
      <c r="C46" s="143" t="s">
        <v>172</v>
      </c>
      <c r="D46" s="333">
        <f t="shared" ref="D46:J46" si="18">SUM(D21+D22+D24, D29:D36)+D41</f>
        <v>0</v>
      </c>
      <c r="E46" s="371">
        <f t="shared" si="18"/>
        <v>0</v>
      </c>
      <c r="F46" s="371">
        <f t="shared" si="18"/>
        <v>0</v>
      </c>
      <c r="G46" s="466"/>
      <c r="H46" s="333">
        <f t="shared" si="18"/>
        <v>0</v>
      </c>
      <c r="I46" s="371">
        <f t="shared" si="18"/>
        <v>0</v>
      </c>
      <c r="J46" s="371">
        <f t="shared" si="18"/>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9">D25+D38+D43</f>
        <v>0</v>
      </c>
      <c r="E47" s="270">
        <f t="shared" si="19"/>
        <v>0</v>
      </c>
      <c r="F47" s="270">
        <f t="shared" si="19"/>
        <v>0</v>
      </c>
      <c r="G47" s="466"/>
      <c r="H47" s="269">
        <f t="shared" si="19"/>
        <v>0</v>
      </c>
      <c r="I47" s="270">
        <f t="shared" si="19"/>
        <v>0</v>
      </c>
      <c r="J47" s="270">
        <f t="shared" si="19"/>
        <v>0</v>
      </c>
      <c r="K47" s="463"/>
      <c r="L47" s="269">
        <f>L25+L38+L43</f>
        <v>0</v>
      </c>
      <c r="M47" s="270">
        <f>M25+M38+M43</f>
        <v>0</v>
      </c>
      <c r="N47" s="270">
        <f>N25+N38+N43</f>
        <v>0</v>
      </c>
      <c r="O47" s="463"/>
      <c r="P47" s="269">
        <f>P25+P38+P43</f>
        <v>0</v>
      </c>
      <c r="Q47" s="270">
        <f>Q25+Q38+Q43</f>
        <v>0</v>
      </c>
      <c r="R47" s="270">
        <f>R25+R38+R43</f>
        <v>0</v>
      </c>
      <c r="S47" s="463"/>
      <c r="T47" s="614">
        <f>T25+T38+T43</f>
        <v>0</v>
      </c>
      <c r="U47" s="289">
        <f t="shared" si="19"/>
        <v>0</v>
      </c>
      <c r="V47" s="270">
        <f t="shared" si="19"/>
        <v>0</v>
      </c>
      <c r="W47" s="270">
        <f t="shared" si="19"/>
        <v>0</v>
      </c>
      <c r="X47" s="469"/>
    </row>
    <row r="48" spans="1:24" s="402" customFormat="1" x14ac:dyDescent="0.25">
      <c r="A48" s="1651"/>
      <c r="B48" s="114" t="s">
        <v>76</v>
      </c>
      <c r="C48" s="144" t="s">
        <v>174</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53"/>
    </row>
    <row r="49" spans="1:24" s="402" customFormat="1" x14ac:dyDescent="0.25">
      <c r="A49" s="1651"/>
      <c r="B49" s="114">
        <v>4.4000000000000004</v>
      </c>
      <c r="C49" s="144" t="s">
        <v>929</v>
      </c>
      <c r="D49" s="269">
        <f t="shared" ref="D49:W49" si="21">D27+D39+D44</f>
        <v>0</v>
      </c>
      <c r="E49" s="270">
        <f t="shared" si="21"/>
        <v>0</v>
      </c>
      <c r="F49" s="270">
        <f t="shared" si="21"/>
        <v>0</v>
      </c>
      <c r="G49" s="466"/>
      <c r="H49" s="269">
        <f t="shared" si="21"/>
        <v>0</v>
      </c>
      <c r="I49" s="270">
        <f t="shared" si="21"/>
        <v>0</v>
      </c>
      <c r="J49" s="270">
        <f t="shared" si="21"/>
        <v>0</v>
      </c>
      <c r="K49" s="464"/>
      <c r="L49" s="269">
        <f>L27+L39+L44</f>
        <v>0</v>
      </c>
      <c r="M49" s="270">
        <f>M27+M39+M44</f>
        <v>0</v>
      </c>
      <c r="N49" s="270">
        <f>N27+N39+N44</f>
        <v>0</v>
      </c>
      <c r="O49" s="464"/>
      <c r="P49" s="269">
        <f>P27+P39+P44</f>
        <v>0</v>
      </c>
      <c r="Q49" s="270">
        <f>Q27+Q39+Q44</f>
        <v>0</v>
      </c>
      <c r="R49" s="270">
        <f>R27+R39+R44</f>
        <v>0</v>
      </c>
      <c r="S49" s="463"/>
      <c r="T49" s="614">
        <f>T27+T39+T44</f>
        <v>0</v>
      </c>
      <c r="U49" s="289">
        <f t="shared" si="21"/>
        <v>0</v>
      </c>
      <c r="V49" s="270">
        <f t="shared" si="21"/>
        <v>0</v>
      </c>
      <c r="W49" s="270">
        <f t="shared" si="21"/>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2">E50+I50+M50+Q50</f>
        <v>0</v>
      </c>
      <c r="W50" s="270">
        <f t="shared" si="22"/>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2"/>
        <v>0</v>
      </c>
      <c r="W51" s="270">
        <f t="shared" si="22"/>
        <v>0</v>
      </c>
      <c r="X51" s="303"/>
    </row>
    <row r="52" spans="1:24" s="402" customFormat="1" x14ac:dyDescent="0.25">
      <c r="A52" s="1651"/>
      <c r="B52" s="383" t="s">
        <v>195</v>
      </c>
      <c r="C52" s="384" t="s">
        <v>329</v>
      </c>
      <c r="D52" s="287">
        <f t="shared" ref="D52:W52" si="23">SUM(D46:D51)</f>
        <v>0</v>
      </c>
      <c r="E52" s="279">
        <f t="shared" si="23"/>
        <v>0</v>
      </c>
      <c r="F52" s="279">
        <f t="shared" si="23"/>
        <v>0</v>
      </c>
      <c r="G52" s="1101"/>
      <c r="H52" s="287">
        <f t="shared" si="23"/>
        <v>0</v>
      </c>
      <c r="I52" s="279">
        <f t="shared" si="23"/>
        <v>0</v>
      </c>
      <c r="J52" s="279">
        <f t="shared" si="23"/>
        <v>0</v>
      </c>
      <c r="K52" s="1101"/>
      <c r="L52" s="287">
        <f>SUM(L46:L51)</f>
        <v>0</v>
      </c>
      <c r="M52" s="279">
        <f>SUM(M46:M51)</f>
        <v>0</v>
      </c>
      <c r="N52" s="279">
        <f>SUM(N46:N51)</f>
        <v>0</v>
      </c>
      <c r="O52" s="1101"/>
      <c r="P52" s="287">
        <f>SUM(P46:P51)</f>
        <v>0</v>
      </c>
      <c r="Q52" s="279">
        <f>SUM(Q46:Q51)</f>
        <v>0</v>
      </c>
      <c r="R52" s="279">
        <f>SUM(R46:R51)</f>
        <v>0</v>
      </c>
      <c r="S52" s="465"/>
      <c r="T52" s="605">
        <f t="shared" si="23"/>
        <v>0</v>
      </c>
      <c r="U52" s="291">
        <f t="shared" si="23"/>
        <v>0</v>
      </c>
      <c r="V52" s="279">
        <f t="shared" si="23"/>
        <v>0</v>
      </c>
      <c r="W52" s="279">
        <f t="shared" si="23"/>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4">E53+I53+M53+Q53</f>
        <v>0</v>
      </c>
      <c r="W53" s="270">
        <f t="shared" si="24"/>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4"/>
        <v>0</v>
      </c>
      <c r="W54" s="270">
        <f t="shared" si="24"/>
        <v>0</v>
      </c>
      <c r="X54" s="303"/>
    </row>
    <row r="55" spans="1:24" s="402" customFormat="1" x14ac:dyDescent="0.25">
      <c r="A55" s="1651"/>
      <c r="B55" s="114" t="s">
        <v>192</v>
      </c>
      <c r="C55" s="145" t="s">
        <v>314</v>
      </c>
      <c r="D55" s="269">
        <f t="shared" ref="D55:J55" si="25">SUM(D53:D54)</f>
        <v>0</v>
      </c>
      <c r="E55" s="273">
        <f t="shared" si="25"/>
        <v>0</v>
      </c>
      <c r="F55" s="273">
        <f t="shared" si="25"/>
        <v>0</v>
      </c>
      <c r="G55" s="466"/>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4"/>
        <v>0</v>
      </c>
      <c r="W55" s="270">
        <f t="shared" si="24"/>
        <v>0</v>
      </c>
      <c r="X55" s="303"/>
    </row>
    <row r="56" spans="1:24" s="402" customFormat="1" x14ac:dyDescent="0.25">
      <c r="A56" s="1652"/>
      <c r="B56" s="389" t="s">
        <v>191</v>
      </c>
      <c r="C56" s="384" t="s">
        <v>331</v>
      </c>
      <c r="D56" s="287">
        <f t="shared" ref="D56:W56" si="26">D52+D55</f>
        <v>0</v>
      </c>
      <c r="E56" s="279">
        <f t="shared" si="26"/>
        <v>0</v>
      </c>
      <c r="F56" s="279">
        <f t="shared" si="26"/>
        <v>0</v>
      </c>
      <c r="G56" s="466"/>
      <c r="H56" s="287">
        <f t="shared" si="26"/>
        <v>0</v>
      </c>
      <c r="I56" s="279">
        <f t="shared" si="26"/>
        <v>0</v>
      </c>
      <c r="J56" s="279">
        <f t="shared" si="26"/>
        <v>0</v>
      </c>
      <c r="K56" s="1101"/>
      <c r="L56" s="287">
        <f>L52+L55</f>
        <v>0</v>
      </c>
      <c r="M56" s="279">
        <f>M52+M55</f>
        <v>0</v>
      </c>
      <c r="N56" s="279">
        <f>N52+N55</f>
        <v>0</v>
      </c>
      <c r="O56" s="1101"/>
      <c r="P56" s="287">
        <f>P52+P55</f>
        <v>0</v>
      </c>
      <c r="Q56" s="279">
        <f>Q52+Q55</f>
        <v>0</v>
      </c>
      <c r="R56" s="279">
        <f>R52+R55</f>
        <v>0</v>
      </c>
      <c r="S56" s="465"/>
      <c r="T56" s="605">
        <f>T52+T55</f>
        <v>0</v>
      </c>
      <c r="U56" s="291">
        <f t="shared" si="26"/>
        <v>0</v>
      </c>
      <c r="V56" s="279">
        <f t="shared" si="26"/>
        <v>0</v>
      </c>
      <c r="W56" s="279">
        <f t="shared" si="26"/>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7">SUM(E59:G59)</f>
        <v>0</v>
      </c>
      <c r="E59" s="251"/>
      <c r="F59" s="253"/>
      <c r="G59" s="466"/>
      <c r="H59" s="269">
        <f t="shared" ref="H59:H64" si="28">SUM(I59:J59)</f>
        <v>0</v>
      </c>
      <c r="I59" s="251"/>
      <c r="J59" s="253"/>
      <c r="K59" s="374"/>
      <c r="L59" s="269">
        <f t="shared" ref="L59:L64" si="29">SUM(M59:N59)</f>
        <v>0</v>
      </c>
      <c r="M59" s="251"/>
      <c r="N59" s="253"/>
      <c r="O59" s="374"/>
      <c r="P59" s="269">
        <f t="shared" ref="P59:P64" si="30">SUM(Q59:R59)</f>
        <v>0</v>
      </c>
      <c r="Q59" s="253"/>
      <c r="R59" s="253"/>
      <c r="S59" s="302"/>
      <c r="T59" s="606"/>
      <c r="U59" s="289">
        <f t="shared" ref="U59:U64" si="31">D59+H59+L59+P59+T59</f>
        <v>0</v>
      </c>
      <c r="V59" s="270">
        <f t="shared" ref="V59:V65" si="32">E59+I59+M59+Q59</f>
        <v>0</v>
      </c>
      <c r="W59" s="270">
        <f t="shared" ref="W59:W65" si="33">F59+J59+N59+R59</f>
        <v>0</v>
      </c>
      <c r="X59" s="303"/>
    </row>
    <row r="60" spans="1:24" x14ac:dyDescent="0.25">
      <c r="A60" s="1608"/>
      <c r="B60" s="114" t="s">
        <v>80</v>
      </c>
      <c r="C60" s="145" t="s">
        <v>98</v>
      </c>
      <c r="D60" s="269">
        <f t="shared" si="27"/>
        <v>0</v>
      </c>
      <c r="E60" s="253"/>
      <c r="F60" s="253"/>
      <c r="G60" s="466"/>
      <c r="H60" s="269">
        <f t="shared" si="28"/>
        <v>0</v>
      </c>
      <c r="I60" s="253"/>
      <c r="J60" s="253"/>
      <c r="K60" s="374"/>
      <c r="L60" s="269">
        <f t="shared" si="29"/>
        <v>0</v>
      </c>
      <c r="M60" s="253"/>
      <c r="N60" s="253"/>
      <c r="O60" s="374"/>
      <c r="P60" s="269">
        <f t="shared" si="30"/>
        <v>0</v>
      </c>
      <c r="Q60" s="253"/>
      <c r="R60" s="253"/>
      <c r="S60" s="302"/>
      <c r="T60" s="606"/>
      <c r="U60" s="289">
        <f t="shared" si="31"/>
        <v>0</v>
      </c>
      <c r="V60" s="270">
        <f t="shared" si="32"/>
        <v>0</v>
      </c>
      <c r="W60" s="270">
        <f t="shared" si="33"/>
        <v>0</v>
      </c>
      <c r="X60" s="303"/>
    </row>
    <row r="61" spans="1:24" x14ac:dyDescent="0.25">
      <c r="A61" s="1608"/>
      <c r="B61" s="114" t="s">
        <v>81</v>
      </c>
      <c r="C61" s="145" t="s">
        <v>99</v>
      </c>
      <c r="D61" s="269">
        <f t="shared" si="27"/>
        <v>0</v>
      </c>
      <c r="E61" s="253"/>
      <c r="F61" s="253"/>
      <c r="G61" s="466"/>
      <c r="H61" s="269">
        <f t="shared" si="28"/>
        <v>0</v>
      </c>
      <c r="I61" s="253"/>
      <c r="J61" s="253"/>
      <c r="K61" s="374"/>
      <c r="L61" s="269">
        <f t="shared" si="29"/>
        <v>0</v>
      </c>
      <c r="M61" s="253"/>
      <c r="N61" s="253"/>
      <c r="O61" s="374"/>
      <c r="P61" s="269">
        <f t="shared" si="30"/>
        <v>0</v>
      </c>
      <c r="Q61" s="253"/>
      <c r="R61" s="253"/>
      <c r="S61" s="302"/>
      <c r="T61" s="606"/>
      <c r="U61" s="289">
        <f t="shared" si="31"/>
        <v>0</v>
      </c>
      <c r="V61" s="270">
        <f t="shared" si="32"/>
        <v>0</v>
      </c>
      <c r="W61" s="270">
        <f t="shared" si="33"/>
        <v>0</v>
      </c>
      <c r="X61" s="303"/>
    </row>
    <row r="62" spans="1:24" x14ac:dyDescent="0.25">
      <c r="A62" s="1608"/>
      <c r="B62" s="382" t="s">
        <v>82</v>
      </c>
      <c r="C62" s="145" t="s">
        <v>100</v>
      </c>
      <c r="D62" s="269">
        <f t="shared" si="27"/>
        <v>0</v>
      </c>
      <c r="E62" s="253"/>
      <c r="F62" s="253"/>
      <c r="G62" s="466"/>
      <c r="H62" s="269">
        <f t="shared" si="28"/>
        <v>0</v>
      </c>
      <c r="I62" s="253"/>
      <c r="J62" s="253"/>
      <c r="K62" s="374"/>
      <c r="L62" s="269">
        <f t="shared" si="29"/>
        <v>0</v>
      </c>
      <c r="M62" s="253"/>
      <c r="N62" s="253"/>
      <c r="O62" s="374"/>
      <c r="P62" s="269">
        <f t="shared" si="30"/>
        <v>0</v>
      </c>
      <c r="Q62" s="253"/>
      <c r="R62" s="253"/>
      <c r="S62" s="302"/>
      <c r="T62" s="606"/>
      <c r="U62" s="289">
        <f t="shared" si="31"/>
        <v>0</v>
      </c>
      <c r="V62" s="270">
        <f t="shared" si="32"/>
        <v>0</v>
      </c>
      <c r="W62" s="270">
        <f t="shared" si="33"/>
        <v>0</v>
      </c>
      <c r="X62" s="303"/>
    </row>
    <row r="63" spans="1:24" x14ac:dyDescent="0.25">
      <c r="A63" s="1608"/>
      <c r="B63" s="382" t="s">
        <v>217</v>
      </c>
      <c r="C63" s="145" t="s">
        <v>101</v>
      </c>
      <c r="D63" s="269">
        <f t="shared" si="27"/>
        <v>0</v>
      </c>
      <c r="E63" s="253"/>
      <c r="F63" s="253"/>
      <c r="G63" s="466"/>
      <c r="H63" s="269">
        <f t="shared" si="28"/>
        <v>0</v>
      </c>
      <c r="I63" s="253"/>
      <c r="J63" s="253"/>
      <c r="K63" s="374"/>
      <c r="L63" s="269">
        <f t="shared" si="29"/>
        <v>0</v>
      </c>
      <c r="M63" s="253"/>
      <c r="N63" s="253"/>
      <c r="O63" s="374"/>
      <c r="P63" s="269">
        <f t="shared" si="30"/>
        <v>0</v>
      </c>
      <c r="Q63" s="253"/>
      <c r="R63" s="253"/>
      <c r="S63" s="302"/>
      <c r="T63" s="606"/>
      <c r="U63" s="289">
        <f t="shared" si="31"/>
        <v>0</v>
      </c>
      <c r="V63" s="270">
        <f t="shared" si="32"/>
        <v>0</v>
      </c>
      <c r="W63" s="270">
        <f t="shared" si="33"/>
        <v>0</v>
      </c>
      <c r="X63" s="303"/>
    </row>
    <row r="64" spans="1:24" x14ac:dyDescent="0.25">
      <c r="A64" s="1608"/>
      <c r="B64" s="114" t="s">
        <v>216</v>
      </c>
      <c r="C64" s="145" t="s">
        <v>28</v>
      </c>
      <c r="D64" s="269">
        <f t="shared" si="27"/>
        <v>0</v>
      </c>
      <c r="E64" s="253"/>
      <c r="F64" s="253"/>
      <c r="G64" s="466"/>
      <c r="H64" s="269">
        <f t="shared" si="28"/>
        <v>0</v>
      </c>
      <c r="I64" s="253"/>
      <c r="J64" s="253"/>
      <c r="K64" s="374"/>
      <c r="L64" s="269">
        <f t="shared" si="29"/>
        <v>0</v>
      </c>
      <c r="M64" s="253"/>
      <c r="N64" s="253"/>
      <c r="O64" s="374"/>
      <c r="P64" s="269">
        <f t="shared" si="30"/>
        <v>0</v>
      </c>
      <c r="Q64" s="253"/>
      <c r="R64" s="253"/>
      <c r="S64" s="302"/>
      <c r="T64" s="606"/>
      <c r="U64" s="289">
        <f t="shared" si="31"/>
        <v>0</v>
      </c>
      <c r="V64" s="270">
        <f t="shared" si="32"/>
        <v>0</v>
      </c>
      <c r="W64" s="270">
        <f t="shared" si="33"/>
        <v>0</v>
      </c>
      <c r="X64" s="303"/>
    </row>
    <row r="65" spans="1:24" s="402" customFormat="1" x14ac:dyDescent="0.25">
      <c r="A65" s="1609"/>
      <c r="B65" s="383" t="s">
        <v>215</v>
      </c>
      <c r="C65" s="384" t="s">
        <v>106</v>
      </c>
      <c r="D65" s="287">
        <f t="shared" ref="D65:U65" si="34">SUM(D59:D64)</f>
        <v>0</v>
      </c>
      <c r="E65" s="279">
        <f t="shared" si="34"/>
        <v>0</v>
      </c>
      <c r="F65" s="279">
        <f t="shared" si="34"/>
        <v>0</v>
      </c>
      <c r="G65" s="1101"/>
      <c r="H65" s="287">
        <f t="shared" si="34"/>
        <v>0</v>
      </c>
      <c r="I65" s="279">
        <f t="shared" si="34"/>
        <v>0</v>
      </c>
      <c r="J65" s="279">
        <f t="shared" si="34"/>
        <v>0</v>
      </c>
      <c r="K65" s="1101"/>
      <c r="L65" s="287">
        <f t="shared" si="34"/>
        <v>0</v>
      </c>
      <c r="M65" s="279">
        <f t="shared" si="34"/>
        <v>0</v>
      </c>
      <c r="N65" s="279">
        <f t="shared" si="34"/>
        <v>0</v>
      </c>
      <c r="O65" s="1101"/>
      <c r="P65" s="287">
        <f t="shared" si="34"/>
        <v>0</v>
      </c>
      <c r="Q65" s="279">
        <f t="shared" si="34"/>
        <v>0</v>
      </c>
      <c r="R65" s="279">
        <f t="shared" si="34"/>
        <v>0</v>
      </c>
      <c r="S65" s="465"/>
      <c r="T65" s="605">
        <f t="shared" si="34"/>
        <v>0</v>
      </c>
      <c r="U65" s="291">
        <f t="shared" si="34"/>
        <v>0</v>
      </c>
      <c r="V65" s="279">
        <f t="shared" si="32"/>
        <v>0</v>
      </c>
      <c r="W65" s="279">
        <f t="shared" si="33"/>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382</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836"/>
      <c r="B75" s="838" t="s">
        <v>265</v>
      </c>
      <c r="C75" s="839" t="s">
        <v>183</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413</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383</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839" t="s">
        <v>183</v>
      </c>
      <c r="D75" s="287">
        <f>D73-D74</f>
        <v>0</v>
      </c>
      <c r="E75" s="334"/>
      <c r="F75" s="334"/>
      <c r="G75" s="375"/>
      <c r="H75" s="287">
        <f>H73-H74</f>
        <v>0</v>
      </c>
      <c r="I75" s="334"/>
      <c r="J75" s="334"/>
      <c r="K75" s="375"/>
      <c r="L75" s="287">
        <f>L73-L74</f>
        <v>0</v>
      </c>
      <c r="M75" s="334"/>
      <c r="N75" s="334"/>
      <c r="O75" s="375"/>
      <c r="P75" s="279">
        <f>P73-P74</f>
        <v>0</v>
      </c>
      <c r="Q75" s="341"/>
      <c r="R75" s="341"/>
      <c r="S75" s="342"/>
      <c r="T75" s="894">
        <f>T73-T74</f>
        <v>0</v>
      </c>
      <c r="U75" s="895">
        <f>U73-U74</f>
        <v>0</v>
      </c>
      <c r="V75" s="517"/>
      <c r="W75" s="517"/>
      <c r="X75" s="474"/>
    </row>
    <row r="76" spans="1:24" x14ac:dyDescent="0.25">
      <c r="C76" s="840"/>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384</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385</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4" t="s">
        <v>569</v>
      </c>
      <c r="C4" s="495" t="s">
        <v>571</v>
      </c>
    </row>
    <row r="5" spans="1:3" x14ac:dyDescent="0.25">
      <c r="A5" s="485" t="s">
        <v>510</v>
      </c>
      <c r="B5" s="36" t="s">
        <v>654</v>
      </c>
      <c r="C5" s="487" t="s">
        <v>815</v>
      </c>
    </row>
    <row r="6" spans="1:3" ht="24.75" x14ac:dyDescent="0.25">
      <c r="A6" s="99" t="s">
        <v>510</v>
      </c>
      <c r="B6" s="16" t="s">
        <v>506</v>
      </c>
      <c r="C6" s="8" t="s">
        <v>816</v>
      </c>
    </row>
    <row r="7" spans="1:3" x14ac:dyDescent="0.25">
      <c r="A7" s="99" t="s">
        <v>510</v>
      </c>
      <c r="B7" s="16" t="s">
        <v>570</v>
      </c>
      <c r="C7" s="8" t="s">
        <v>572</v>
      </c>
    </row>
    <row r="8" spans="1:3" x14ac:dyDescent="0.25">
      <c r="A8" s="99" t="s">
        <v>510</v>
      </c>
      <c r="B8" s="16" t="s">
        <v>554</v>
      </c>
      <c r="C8" s="486" t="s">
        <v>817</v>
      </c>
    </row>
    <row r="9" spans="1:3" x14ac:dyDescent="0.25">
      <c r="A9" s="12" t="s">
        <v>510</v>
      </c>
      <c r="B9" s="17" t="s">
        <v>511</v>
      </c>
      <c r="C9" s="493" t="s">
        <v>573</v>
      </c>
    </row>
    <row r="10" spans="1:3" x14ac:dyDescent="0.25">
      <c r="A10" s="485" t="s">
        <v>421</v>
      </c>
      <c r="B10" s="36" t="s">
        <v>513</v>
      </c>
      <c r="C10" s="487" t="s">
        <v>575</v>
      </c>
    </row>
    <row r="11" spans="1:3" x14ac:dyDescent="0.25">
      <c r="A11" s="99" t="s">
        <v>421</v>
      </c>
      <c r="B11" s="16" t="s">
        <v>588</v>
      </c>
      <c r="C11" s="486" t="s">
        <v>637</v>
      </c>
    </row>
    <row r="12" spans="1:3" x14ac:dyDescent="0.25">
      <c r="A12" s="99" t="s">
        <v>421</v>
      </c>
      <c r="B12" s="16" t="s">
        <v>589</v>
      </c>
      <c r="C12" s="486" t="s">
        <v>576</v>
      </c>
    </row>
    <row r="13" spans="1:3" x14ac:dyDescent="0.25">
      <c r="A13" s="99" t="s">
        <v>421</v>
      </c>
      <c r="B13" s="16" t="s">
        <v>590</v>
      </c>
      <c r="C13" s="486" t="s">
        <v>577</v>
      </c>
    </row>
    <row r="14" spans="1:3" x14ac:dyDescent="0.25">
      <c r="A14" s="99" t="s">
        <v>421</v>
      </c>
      <c r="B14" s="16" t="s">
        <v>591</v>
      </c>
      <c r="C14" s="486" t="s">
        <v>578</v>
      </c>
    </row>
    <row r="15" spans="1:3" x14ac:dyDescent="0.25">
      <c r="A15" s="99" t="s">
        <v>421</v>
      </c>
      <c r="B15" s="16" t="s">
        <v>592</v>
      </c>
      <c r="C15" s="486" t="s">
        <v>579</v>
      </c>
    </row>
    <row r="16" spans="1:3" x14ac:dyDescent="0.25">
      <c r="A16" s="99" t="s">
        <v>421</v>
      </c>
      <c r="B16" s="16" t="s">
        <v>593</v>
      </c>
      <c r="C16" s="486" t="s">
        <v>580</v>
      </c>
    </row>
    <row r="17" spans="1:3" x14ac:dyDescent="0.25">
      <c r="A17" s="99" t="s">
        <v>421</v>
      </c>
      <c r="B17" s="16" t="s">
        <v>594</v>
      </c>
      <c r="C17" s="486" t="s">
        <v>581</v>
      </c>
    </row>
    <row r="18" spans="1:3" x14ac:dyDescent="0.25">
      <c r="A18" s="99" t="s">
        <v>421</v>
      </c>
      <c r="B18" s="16" t="s">
        <v>595</v>
      </c>
      <c r="C18" s="486" t="s">
        <v>582</v>
      </c>
    </row>
    <row r="19" spans="1:3" x14ac:dyDescent="0.25">
      <c r="A19" s="99" t="s">
        <v>421</v>
      </c>
      <c r="B19" s="16" t="s">
        <v>596</v>
      </c>
      <c r="C19" s="486" t="s">
        <v>583</v>
      </c>
    </row>
    <row r="20" spans="1:3" x14ac:dyDescent="0.25">
      <c r="A20" s="99" t="s">
        <v>421</v>
      </c>
      <c r="B20" s="16" t="s">
        <v>597</v>
      </c>
      <c r="C20" s="486" t="s">
        <v>584</v>
      </c>
    </row>
    <row r="21" spans="1:3" x14ac:dyDescent="0.25">
      <c r="A21" s="99" t="s">
        <v>421</v>
      </c>
      <c r="B21" s="16" t="s">
        <v>598</v>
      </c>
      <c r="C21" s="486" t="s">
        <v>585</v>
      </c>
    </row>
    <row r="22" spans="1:3" x14ac:dyDescent="0.25">
      <c r="A22" s="99" t="s">
        <v>421</v>
      </c>
      <c r="B22" s="16" t="s">
        <v>599</v>
      </c>
      <c r="C22" s="486" t="s">
        <v>586</v>
      </c>
    </row>
    <row r="23" spans="1:3" x14ac:dyDescent="0.25">
      <c r="A23" s="99" t="s">
        <v>421</v>
      </c>
      <c r="B23" s="16" t="s">
        <v>587</v>
      </c>
      <c r="C23" s="486" t="s">
        <v>1022</v>
      </c>
    </row>
    <row r="24" spans="1:3" x14ac:dyDescent="0.25">
      <c r="A24" s="99" t="s">
        <v>421</v>
      </c>
      <c r="B24" s="16" t="s">
        <v>999</v>
      </c>
      <c r="C24" s="486" t="s">
        <v>1020</v>
      </c>
    </row>
    <row r="25" spans="1:3" x14ac:dyDescent="0.25">
      <c r="A25" s="99" t="s">
        <v>421</v>
      </c>
      <c r="B25" s="16" t="s">
        <v>601</v>
      </c>
      <c r="C25" s="486" t="s">
        <v>600</v>
      </c>
    </row>
    <row r="26" spans="1:3" x14ac:dyDescent="0.25">
      <c r="A26" s="99" t="s">
        <v>421</v>
      </c>
      <c r="B26" s="16" t="s">
        <v>851</v>
      </c>
      <c r="C26" s="486" t="s">
        <v>853</v>
      </c>
    </row>
    <row r="27" spans="1:3" x14ac:dyDescent="0.25">
      <c r="A27" s="485" t="s">
        <v>438</v>
      </c>
      <c r="B27" s="36" t="s">
        <v>552</v>
      </c>
      <c r="C27" s="487" t="s">
        <v>602</v>
      </c>
    </row>
    <row r="28" spans="1:3" x14ac:dyDescent="0.25">
      <c r="A28" s="99" t="s">
        <v>438</v>
      </c>
      <c r="B28" s="16" t="s">
        <v>625</v>
      </c>
      <c r="C28" s="486" t="s">
        <v>638</v>
      </c>
    </row>
    <row r="29" spans="1:3" x14ac:dyDescent="0.25">
      <c r="A29" s="99" t="s">
        <v>438</v>
      </c>
      <c r="B29" s="16" t="s">
        <v>603</v>
      </c>
      <c r="C29" s="486" t="s">
        <v>604</v>
      </c>
    </row>
    <row r="30" spans="1:3" x14ac:dyDescent="0.25">
      <c r="A30" s="99" t="s">
        <v>438</v>
      </c>
      <c r="B30" s="16" t="s">
        <v>605</v>
      </c>
      <c r="C30" s="486" t="s">
        <v>606</v>
      </c>
    </row>
    <row r="31" spans="1:3" x14ac:dyDescent="0.25">
      <c r="A31" s="99" t="s">
        <v>438</v>
      </c>
      <c r="B31" s="16" t="s">
        <v>607</v>
      </c>
      <c r="C31" s="486" t="s">
        <v>608</v>
      </c>
    </row>
    <row r="32" spans="1:3" x14ac:dyDescent="0.25">
      <c r="A32" s="99" t="s">
        <v>438</v>
      </c>
      <c r="B32" s="16" t="s">
        <v>609</v>
      </c>
      <c r="C32" s="486" t="s">
        <v>610</v>
      </c>
    </row>
    <row r="33" spans="1:3" x14ac:dyDescent="0.25">
      <c r="A33" s="99" t="s">
        <v>438</v>
      </c>
      <c r="B33" s="16" t="s">
        <v>611</v>
      </c>
      <c r="C33" s="486" t="s">
        <v>612</v>
      </c>
    </row>
    <row r="34" spans="1:3" x14ac:dyDescent="0.25">
      <c r="A34" s="99" t="s">
        <v>438</v>
      </c>
      <c r="B34" s="16" t="s">
        <v>613</v>
      </c>
      <c r="C34" s="486" t="s">
        <v>614</v>
      </c>
    </row>
    <row r="35" spans="1:3" x14ac:dyDescent="0.25">
      <c r="A35" s="99" t="s">
        <v>438</v>
      </c>
      <c r="B35" s="16" t="s">
        <v>615</v>
      </c>
      <c r="C35" s="486" t="s">
        <v>616</v>
      </c>
    </row>
    <row r="36" spans="1:3" x14ac:dyDescent="0.25">
      <c r="A36" s="99" t="s">
        <v>438</v>
      </c>
      <c r="B36" s="16" t="s">
        <v>617</v>
      </c>
      <c r="C36" s="486" t="s">
        <v>618</v>
      </c>
    </row>
    <row r="37" spans="1:3" x14ac:dyDescent="0.25">
      <c r="A37" s="99" t="s">
        <v>438</v>
      </c>
      <c r="B37" s="16" t="s">
        <v>619</v>
      </c>
      <c r="C37" s="486" t="s">
        <v>620</v>
      </c>
    </row>
    <row r="38" spans="1:3" x14ac:dyDescent="0.25">
      <c r="A38" s="99" t="s">
        <v>438</v>
      </c>
      <c r="B38" s="16" t="s">
        <v>621</v>
      </c>
      <c r="C38" s="486" t="s">
        <v>622</v>
      </c>
    </row>
    <row r="39" spans="1:3" x14ac:dyDescent="0.25">
      <c r="A39" s="99" t="s">
        <v>438</v>
      </c>
      <c r="B39" s="16" t="s">
        <v>623</v>
      </c>
      <c r="C39" s="486" t="s">
        <v>624</v>
      </c>
    </row>
    <row r="40" spans="1:3" x14ac:dyDescent="0.25">
      <c r="A40" s="99" t="s">
        <v>438</v>
      </c>
      <c r="B40" s="16" t="s">
        <v>626</v>
      </c>
      <c r="C40" s="486" t="s">
        <v>1021</v>
      </c>
    </row>
    <row r="41" spans="1:3" x14ac:dyDescent="0.25">
      <c r="A41" s="99" t="s">
        <v>438</v>
      </c>
      <c r="B41" s="16" t="s">
        <v>1007</v>
      </c>
      <c r="C41" s="486" t="s">
        <v>1023</v>
      </c>
    </row>
    <row r="42" spans="1:3" x14ac:dyDescent="0.25">
      <c r="A42" s="99" t="s">
        <v>438</v>
      </c>
      <c r="B42" s="16" t="s">
        <v>627</v>
      </c>
      <c r="C42" s="486" t="s">
        <v>628</v>
      </c>
    </row>
    <row r="43" spans="1:3" x14ac:dyDescent="0.25">
      <c r="A43" s="485" t="s">
        <v>629</v>
      </c>
      <c r="B43" s="36" t="s">
        <v>630</v>
      </c>
      <c r="C43" s="487" t="s">
        <v>633</v>
      </c>
    </row>
    <row r="44" spans="1:3" x14ac:dyDescent="0.25">
      <c r="A44" s="99" t="s">
        <v>629</v>
      </c>
      <c r="B44" s="16" t="s">
        <v>537</v>
      </c>
      <c r="C44" s="486" t="s">
        <v>634</v>
      </c>
    </row>
    <row r="45" spans="1:3" x14ac:dyDescent="0.25">
      <c r="A45" s="12" t="s">
        <v>629</v>
      </c>
      <c r="B45" s="17" t="s">
        <v>631</v>
      </c>
      <c r="C45" s="486" t="s">
        <v>635</v>
      </c>
    </row>
    <row r="46" spans="1:3" x14ac:dyDescent="0.25">
      <c r="A46" s="99" t="s">
        <v>629</v>
      </c>
      <c r="B46" s="16" t="s">
        <v>1476</v>
      </c>
      <c r="C46" s="487" t="s">
        <v>1482</v>
      </c>
    </row>
    <row r="47" spans="1:3" x14ac:dyDescent="0.25">
      <c r="A47" s="99" t="s">
        <v>629</v>
      </c>
      <c r="B47" s="16" t="s">
        <v>1478</v>
      </c>
      <c r="C47" s="486" t="s">
        <v>1481</v>
      </c>
    </row>
    <row r="48" spans="1:3" x14ac:dyDescent="0.25">
      <c r="A48" s="13" t="s">
        <v>632</v>
      </c>
      <c r="B48" s="484"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386</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1024</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387</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388</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389</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390</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5" t="s">
        <v>372</v>
      </c>
      <c r="B3" s="456"/>
      <c r="C3" s="631">
        <v>0</v>
      </c>
      <c r="L3" s="395"/>
      <c r="M3" s="395"/>
      <c r="N3" s="395"/>
      <c r="O3" s="395"/>
    </row>
    <row r="4" spans="1:24" x14ac:dyDescent="0.25">
      <c r="A4" s="455" t="s">
        <v>15</v>
      </c>
      <c r="B4" s="456"/>
      <c r="C4" s="450"/>
    </row>
    <row r="5" spans="1:24" x14ac:dyDescent="0.25">
      <c r="A5" s="455" t="s">
        <v>16</v>
      </c>
      <c r="B5" s="456"/>
      <c r="C5" s="450"/>
      <c r="D5" s="396"/>
      <c r="E5" s="396"/>
      <c r="F5" s="396"/>
      <c r="G5" s="396"/>
    </row>
    <row r="6" spans="1:24" ht="15.75" thickBot="1" x14ac:dyDescent="0.3">
      <c r="A6" s="457" t="s">
        <v>391</v>
      </c>
      <c r="B6" s="456"/>
      <c r="C6" s="458"/>
      <c r="D6" s="396"/>
      <c r="E6" s="396"/>
      <c r="F6" s="396"/>
      <c r="G6" s="396"/>
    </row>
    <row r="7" spans="1:24" s="1110" customFormat="1" ht="18.75" customHeight="1" x14ac:dyDescent="0.3">
      <c r="A7" s="1106"/>
      <c r="B7" s="1107"/>
      <c r="C7" s="1108"/>
      <c r="D7" s="1643" t="s">
        <v>245</v>
      </c>
      <c r="E7" s="1644"/>
      <c r="F7" s="1644"/>
      <c r="G7" s="1645"/>
      <c r="H7" s="1643" t="s">
        <v>246</v>
      </c>
      <c r="I7" s="1644"/>
      <c r="J7" s="1644"/>
      <c r="K7" s="1645"/>
      <c r="L7" s="1643" t="s">
        <v>247</v>
      </c>
      <c r="M7" s="1644"/>
      <c r="N7" s="1644"/>
      <c r="O7" s="1645"/>
      <c r="P7" s="1643" t="s">
        <v>248</v>
      </c>
      <c r="Q7" s="1644"/>
      <c r="R7" s="1644"/>
      <c r="S7" s="1644"/>
      <c r="T7" s="1109"/>
      <c r="U7" s="1646" t="s">
        <v>821</v>
      </c>
      <c r="V7" s="1647"/>
      <c r="W7" s="1647"/>
      <c r="X7" s="1648"/>
    </row>
    <row r="8" spans="1:24" s="1110" customFormat="1" ht="30.75" x14ac:dyDescent="0.3">
      <c r="A8" s="1106"/>
      <c r="B8" s="1111"/>
      <c r="C8" s="1112"/>
      <c r="D8" s="846" t="s">
        <v>36</v>
      </c>
      <c r="E8" s="366" t="s">
        <v>422</v>
      </c>
      <c r="F8" s="366" t="s">
        <v>411</v>
      </c>
      <c r="G8" s="477" t="s">
        <v>548</v>
      </c>
      <c r="H8" s="366" t="s">
        <v>36</v>
      </c>
      <c r="I8" s="366" t="s">
        <v>422</v>
      </c>
      <c r="J8" s="366" t="s">
        <v>411</v>
      </c>
      <c r="K8" s="477" t="s">
        <v>548</v>
      </c>
      <c r="L8" s="366" t="s">
        <v>36</v>
      </c>
      <c r="M8" s="366" t="s">
        <v>422</v>
      </c>
      <c r="N8" s="366" t="s">
        <v>411</v>
      </c>
      <c r="O8" s="477" t="s">
        <v>548</v>
      </c>
      <c r="P8" s="366" t="s">
        <v>36</v>
      </c>
      <c r="Q8" s="366" t="s">
        <v>422</v>
      </c>
      <c r="R8" s="366" t="s">
        <v>411</v>
      </c>
      <c r="S8" s="366" t="s">
        <v>548</v>
      </c>
      <c r="T8" s="602" t="s">
        <v>903</v>
      </c>
      <c r="U8" s="847" t="s">
        <v>36</v>
      </c>
      <c r="V8" s="366" t="s">
        <v>422</v>
      </c>
      <c r="W8" s="366" t="s">
        <v>411</v>
      </c>
      <c r="X8" s="480" t="s">
        <v>548</v>
      </c>
    </row>
    <row r="9" spans="1:24" s="363" customFormat="1" ht="18.75" x14ac:dyDescent="0.3">
      <c r="A9" s="404" t="s">
        <v>51</v>
      </c>
      <c r="B9" s="405"/>
      <c r="C9" s="406"/>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653" t="s">
        <v>11</v>
      </c>
      <c r="B10" s="1654"/>
      <c r="C10" s="1655"/>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610" t="s">
        <v>184</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611"/>
      <c r="B12" s="114">
        <v>1.2</v>
      </c>
      <c r="C12" s="144" t="s">
        <v>223</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611"/>
      <c r="B13" s="114" t="s">
        <v>1314</v>
      </c>
      <c r="C13" s="144" t="s">
        <v>1318</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611"/>
      <c r="B14" s="114" t="s">
        <v>1319</v>
      </c>
      <c r="C14" s="144" t="s">
        <v>1320</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611"/>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612"/>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0" customFormat="1" ht="15" customHeight="1" x14ac:dyDescent="0.25">
      <c r="A17" s="1656" t="s">
        <v>10</v>
      </c>
      <c r="B17" s="1657"/>
      <c r="C17" s="1658"/>
      <c r="D17" s="1643" t="s">
        <v>245</v>
      </c>
      <c r="E17" s="1644"/>
      <c r="F17" s="1644"/>
      <c r="G17" s="1645"/>
      <c r="H17" s="1643" t="s">
        <v>246</v>
      </c>
      <c r="I17" s="1644"/>
      <c r="J17" s="1644"/>
      <c r="K17" s="1645"/>
      <c r="L17" s="1643" t="s">
        <v>247</v>
      </c>
      <c r="M17" s="1644"/>
      <c r="N17" s="1644"/>
      <c r="O17" s="1645"/>
      <c r="P17" s="1643" t="s">
        <v>248</v>
      </c>
      <c r="Q17" s="1644"/>
      <c r="R17" s="1644"/>
      <c r="S17" s="1644"/>
      <c r="T17" s="1113"/>
      <c r="U17" s="1650" t="s">
        <v>821</v>
      </c>
      <c r="V17" s="1644"/>
      <c r="W17" s="1644"/>
      <c r="X17" s="1649"/>
    </row>
    <row r="18" spans="1:24" s="1110" customFormat="1" ht="45" x14ac:dyDescent="0.25">
      <c r="A18" s="1653"/>
      <c r="B18" s="1654"/>
      <c r="C18" s="1655"/>
      <c r="D18" s="846" t="s">
        <v>36</v>
      </c>
      <c r="E18" s="366" t="s">
        <v>422</v>
      </c>
      <c r="F18" s="366" t="s">
        <v>411</v>
      </c>
      <c r="G18" s="477" t="s">
        <v>548</v>
      </c>
      <c r="H18" s="846" t="s">
        <v>36</v>
      </c>
      <c r="I18" s="366" t="s">
        <v>422</v>
      </c>
      <c r="J18" s="366" t="s">
        <v>411</v>
      </c>
      <c r="K18" s="477" t="s">
        <v>548</v>
      </c>
      <c r="L18" s="846" t="s">
        <v>36</v>
      </c>
      <c r="M18" s="366" t="s">
        <v>422</v>
      </c>
      <c r="N18" s="366" t="s">
        <v>411</v>
      </c>
      <c r="O18" s="477" t="s">
        <v>548</v>
      </c>
      <c r="P18" s="366" t="s">
        <v>36</v>
      </c>
      <c r="Q18" s="366" t="s">
        <v>422</v>
      </c>
      <c r="R18" s="366" t="s">
        <v>411</v>
      </c>
      <c r="S18" s="366" t="s">
        <v>548</v>
      </c>
      <c r="T18" s="602" t="s">
        <v>822</v>
      </c>
      <c r="U18" s="847" t="s">
        <v>36</v>
      </c>
      <c r="V18" s="366" t="s">
        <v>422</v>
      </c>
      <c r="W18" s="366" t="s">
        <v>411</v>
      </c>
      <c r="X18" s="480" t="s">
        <v>548</v>
      </c>
    </row>
    <row r="19" spans="1:24" x14ac:dyDescent="0.25">
      <c r="A19" s="1607" t="s">
        <v>778</v>
      </c>
      <c r="B19" s="382">
        <v>2.1</v>
      </c>
      <c r="C19" s="586" t="s">
        <v>726</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89">
        <f>SUM(V19:X19)+T19</f>
        <v>0</v>
      </c>
      <c r="V19" s="270">
        <f t="shared" ref="V19:W27" si="1">E19+I19+M19+Q19</f>
        <v>0</v>
      </c>
      <c r="W19" s="270">
        <f t="shared" si="1"/>
        <v>0</v>
      </c>
      <c r="X19" s="1350"/>
    </row>
    <row r="20" spans="1:24" x14ac:dyDescent="0.25">
      <c r="A20" s="1608"/>
      <c r="B20" s="382">
        <v>2.2000000000000002</v>
      </c>
      <c r="C20" s="586" t="s">
        <v>727</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89">
        <f t="shared" ref="U20:U27" si="2">SUM(V20:X20)+T20</f>
        <v>0</v>
      </c>
      <c r="V20" s="270">
        <f t="shared" si="1"/>
        <v>0</v>
      </c>
      <c r="W20" s="270">
        <f t="shared" si="1"/>
        <v>0</v>
      </c>
      <c r="X20" s="1257"/>
    </row>
    <row r="21" spans="1:24" x14ac:dyDescent="0.25">
      <c r="A21" s="1608"/>
      <c r="B21" s="382">
        <v>2.2999999999999998</v>
      </c>
      <c r="C21" s="586" t="s">
        <v>728</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89">
        <f t="shared" si="2"/>
        <v>0</v>
      </c>
      <c r="V21" s="270">
        <f t="shared" si="1"/>
        <v>0</v>
      </c>
      <c r="W21" s="270">
        <f t="shared" si="1"/>
        <v>0</v>
      </c>
      <c r="X21" s="1257"/>
    </row>
    <row r="22" spans="1:24" x14ac:dyDescent="0.25">
      <c r="A22" s="1608"/>
      <c r="B22" s="382">
        <v>2.4</v>
      </c>
      <c r="C22" s="586" t="s">
        <v>729</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89">
        <f t="shared" si="2"/>
        <v>0</v>
      </c>
      <c r="V22" s="270">
        <f t="shared" si="1"/>
        <v>0</v>
      </c>
      <c r="W22" s="270">
        <f t="shared" si="1"/>
        <v>0</v>
      </c>
      <c r="X22" s="1257"/>
    </row>
    <row r="23" spans="1:24" x14ac:dyDescent="0.25">
      <c r="A23" s="1608"/>
      <c r="B23" s="382">
        <v>2.5</v>
      </c>
      <c r="C23" s="586" t="s">
        <v>771</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89">
        <f t="shared" si="2"/>
        <v>0</v>
      </c>
      <c r="V23" s="270">
        <f t="shared" si="1"/>
        <v>0</v>
      </c>
      <c r="W23" s="270">
        <f t="shared" si="1"/>
        <v>0</v>
      </c>
      <c r="X23" s="1257"/>
    </row>
    <row r="24" spans="1:24" x14ac:dyDescent="0.25">
      <c r="A24" s="1608"/>
      <c r="B24" s="382">
        <v>2.6</v>
      </c>
      <c r="C24" s="586" t="s">
        <v>187</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89">
        <f t="shared" si="2"/>
        <v>0</v>
      </c>
      <c r="V24" s="270">
        <f t="shared" si="1"/>
        <v>0</v>
      </c>
      <c r="W24" s="270">
        <f t="shared" si="1"/>
        <v>0</v>
      </c>
      <c r="X24" s="1257"/>
    </row>
    <row r="25" spans="1:24" x14ac:dyDescent="0.25">
      <c r="A25" s="1608"/>
      <c r="B25" s="382">
        <v>2.7</v>
      </c>
      <c r="C25" s="586" t="s">
        <v>772</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89">
        <f t="shared" si="2"/>
        <v>0</v>
      </c>
      <c r="V25" s="270">
        <f t="shared" si="1"/>
        <v>0</v>
      </c>
      <c r="W25" s="270">
        <f t="shared" si="1"/>
        <v>0</v>
      </c>
      <c r="X25" s="1257"/>
    </row>
    <row r="26" spans="1:24" x14ac:dyDescent="0.25">
      <c r="A26" s="1608"/>
      <c r="B26" s="382">
        <v>2.8</v>
      </c>
      <c r="C26" s="586" t="s">
        <v>773</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89">
        <f t="shared" si="2"/>
        <v>0</v>
      </c>
      <c r="V26" s="270">
        <f t="shared" si="1"/>
        <v>0</v>
      </c>
      <c r="W26" s="270">
        <f t="shared" si="1"/>
        <v>0</v>
      </c>
      <c r="X26" s="1257"/>
    </row>
    <row r="27" spans="1:24" x14ac:dyDescent="0.25">
      <c r="A27" s="1608"/>
      <c r="B27" s="382">
        <v>2.9</v>
      </c>
      <c r="C27" s="586" t="s">
        <v>940</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89">
        <f t="shared" si="2"/>
        <v>0</v>
      </c>
      <c r="V27" s="270">
        <f t="shared" si="1"/>
        <v>0</v>
      </c>
      <c r="W27" s="270">
        <f t="shared" si="1"/>
        <v>0</v>
      </c>
      <c r="X27" s="1257"/>
    </row>
    <row r="28" spans="1:24" x14ac:dyDescent="0.25">
      <c r="A28" s="1609"/>
      <c r="B28" s="593">
        <v>2.1</v>
      </c>
      <c r="C28" s="146" t="s">
        <v>775</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51"/>
    </row>
    <row r="29" spans="1:24" x14ac:dyDescent="0.25">
      <c r="A29" s="1611" t="s">
        <v>731</v>
      </c>
      <c r="B29" s="579">
        <v>2.11</v>
      </c>
      <c r="C29" s="144" t="s">
        <v>229</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611"/>
      <c r="B30" s="387">
        <v>2.12</v>
      </c>
      <c r="C30" s="144" t="s">
        <v>555</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611"/>
      <c r="B31" s="387">
        <v>2.13</v>
      </c>
      <c r="C31" s="144" t="s">
        <v>230</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611"/>
      <c r="B32" s="387">
        <v>2.14</v>
      </c>
      <c r="C32" s="144" t="s">
        <v>557</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611"/>
      <c r="B33" s="387">
        <v>2.15</v>
      </c>
      <c r="C33" s="144" t="s">
        <v>556</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611"/>
      <c r="B34" s="387">
        <v>2.16</v>
      </c>
      <c r="C34" s="144" t="s">
        <v>776</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611"/>
      <c r="B35" s="387">
        <v>2.17</v>
      </c>
      <c r="C35" s="144" t="s">
        <v>777</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611"/>
      <c r="B36" s="387">
        <v>2.1800000000000002</v>
      </c>
      <c r="C36" s="144" t="s">
        <v>652</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611"/>
      <c r="B37" s="387">
        <v>2.19</v>
      </c>
      <c r="C37" s="386" t="s">
        <v>739</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611"/>
      <c r="B38" s="968" t="s">
        <v>700</v>
      </c>
      <c r="C38" s="145" t="s">
        <v>732</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611"/>
      <c r="B39" s="387">
        <v>2.21</v>
      </c>
      <c r="C39" s="145" t="s">
        <v>941</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612"/>
      <c r="B40" s="388">
        <v>2.2200000000000002</v>
      </c>
      <c r="C40" s="146" t="s">
        <v>730</v>
      </c>
      <c r="D40" s="577">
        <f>SUM(D28,D29:D39)</f>
        <v>0</v>
      </c>
      <c r="E40" s="279">
        <f t="shared" ref="E40:J40" si="13">SUM(E28:E39)</f>
        <v>0</v>
      </c>
      <c r="F40" s="279">
        <f t="shared" si="13"/>
        <v>0</v>
      </c>
      <c r="G40" s="1101"/>
      <c r="H40" s="287">
        <f t="shared" si="13"/>
        <v>0</v>
      </c>
      <c r="I40" s="279">
        <f t="shared" si="13"/>
        <v>0</v>
      </c>
      <c r="J40" s="279">
        <f t="shared" si="13"/>
        <v>0</v>
      </c>
      <c r="K40" s="1101"/>
      <c r="L40" s="287">
        <f>SUM(L28:L39)</f>
        <v>0</v>
      </c>
      <c r="M40" s="279">
        <f>SUM(M28:M39)</f>
        <v>0</v>
      </c>
      <c r="N40" s="279">
        <f>SUM(N28:N39)</f>
        <v>0</v>
      </c>
      <c r="O40" s="1101"/>
      <c r="P40" s="287">
        <f>SUM(P28:P39)</f>
        <v>0</v>
      </c>
      <c r="Q40" s="279">
        <f>SUM(Q28:Q39)</f>
        <v>0</v>
      </c>
      <c r="R40" s="279">
        <f>SUM(R28:R39)</f>
        <v>0</v>
      </c>
      <c r="S40" s="465"/>
      <c r="T40" s="605">
        <f>SUM(T28:T39)</f>
        <v>0</v>
      </c>
      <c r="U40" s="291">
        <f>SUM(U28:U39)</f>
        <v>0</v>
      </c>
      <c r="V40" s="279">
        <f>SUM(V28:V39)</f>
        <v>0</v>
      </c>
      <c r="W40" s="279">
        <f>SUM(W28:W39)</f>
        <v>0</v>
      </c>
      <c r="X40" s="1352"/>
    </row>
    <row r="41" spans="1:24" ht="14.85" customHeight="1" x14ac:dyDescent="0.25">
      <c r="A41" s="1608" t="s">
        <v>6</v>
      </c>
      <c r="B41" s="114" t="s">
        <v>70</v>
      </c>
      <c r="C41" s="144" t="s">
        <v>189</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608"/>
      <c r="B42" s="114" t="s">
        <v>71</v>
      </c>
      <c r="C42" s="115" t="s">
        <v>232</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608"/>
      <c r="B43" s="114" t="s">
        <v>72</v>
      </c>
      <c r="C43" s="147" t="s">
        <v>165</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608"/>
      <c r="B44" s="114">
        <v>3.4</v>
      </c>
      <c r="C44" s="147" t="s">
        <v>465</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609"/>
      <c r="B45" s="148">
        <v>3.5</v>
      </c>
      <c r="C45" s="146" t="s">
        <v>8</v>
      </c>
      <c r="D45" s="575">
        <f t="shared" ref="D45:W45" si="15">SUM(D41:D44)</f>
        <v>0</v>
      </c>
      <c r="E45" s="279">
        <f t="shared" si="15"/>
        <v>0</v>
      </c>
      <c r="F45" s="279">
        <f t="shared" si="15"/>
        <v>0</v>
      </c>
      <c r="G45" s="1101"/>
      <c r="H45" s="287">
        <f>SUM(H41:H44)</f>
        <v>0</v>
      </c>
      <c r="I45" s="279">
        <f t="shared" si="15"/>
        <v>0</v>
      </c>
      <c r="J45" s="279">
        <f t="shared" si="15"/>
        <v>0</v>
      </c>
      <c r="K45" s="1101"/>
      <c r="L45" s="287">
        <f>SUM(L41:L44)</f>
        <v>0</v>
      </c>
      <c r="M45" s="279">
        <f>SUM(M41:M44)</f>
        <v>0</v>
      </c>
      <c r="N45" s="279">
        <f>SUM(N41:N44)</f>
        <v>0</v>
      </c>
      <c r="O45" s="1101"/>
      <c r="P45" s="287">
        <f>SUM(P41:P44)</f>
        <v>0</v>
      </c>
      <c r="Q45" s="279">
        <f>SUM(Q41:Q44)</f>
        <v>0</v>
      </c>
      <c r="R45" s="279">
        <f>SUM(R41:R44)</f>
        <v>0</v>
      </c>
      <c r="S45" s="465"/>
      <c r="T45" s="605">
        <f t="shared" si="15"/>
        <v>0</v>
      </c>
      <c r="U45" s="291">
        <f t="shared" si="15"/>
        <v>0</v>
      </c>
      <c r="V45" s="279">
        <f t="shared" si="15"/>
        <v>0</v>
      </c>
      <c r="W45" s="279">
        <f t="shared" si="15"/>
        <v>0</v>
      </c>
      <c r="X45" s="1352"/>
    </row>
    <row r="46" spans="1:24" s="402" customFormat="1" x14ac:dyDescent="0.25">
      <c r="A46" s="1607" t="s">
        <v>233</v>
      </c>
      <c r="B46" s="150" t="s">
        <v>74</v>
      </c>
      <c r="C46" s="143" t="s">
        <v>172</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51"/>
      <c r="B47" s="114" t="s">
        <v>75</v>
      </c>
      <c r="C47" s="144" t="s">
        <v>173</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51"/>
      <c r="B48" s="114" t="s">
        <v>76</v>
      </c>
      <c r="C48" s="144" t="s">
        <v>174</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53"/>
    </row>
    <row r="49" spans="1:24" s="402" customFormat="1" x14ac:dyDescent="0.25">
      <c r="A49" s="1651"/>
      <c r="B49" s="114">
        <v>4.4000000000000004</v>
      </c>
      <c r="C49" s="144" t="s">
        <v>929</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51"/>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51"/>
      <c r="B51" s="114" t="s">
        <v>939</v>
      </c>
      <c r="C51" s="145" t="s">
        <v>930</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51"/>
      <c r="B52" s="383" t="s">
        <v>195</v>
      </c>
      <c r="C52" s="384" t="s">
        <v>329</v>
      </c>
      <c r="D52" s="287">
        <f t="shared" ref="D52:W52" si="21">SUM(D46:D51)</f>
        <v>0</v>
      </c>
      <c r="E52" s="279">
        <f t="shared" si="21"/>
        <v>0</v>
      </c>
      <c r="F52" s="279">
        <f t="shared" si="21"/>
        <v>0</v>
      </c>
      <c r="G52" s="1101"/>
      <c r="H52" s="287">
        <f t="shared" si="21"/>
        <v>0</v>
      </c>
      <c r="I52" s="279">
        <f t="shared" si="21"/>
        <v>0</v>
      </c>
      <c r="J52" s="279">
        <f t="shared" si="21"/>
        <v>0</v>
      </c>
      <c r="K52" s="1101"/>
      <c r="L52" s="287">
        <f>SUM(L46:L51)</f>
        <v>0</v>
      </c>
      <c r="M52" s="279">
        <f>SUM(M46:M51)</f>
        <v>0</v>
      </c>
      <c r="N52" s="279">
        <f>SUM(N46:N51)</f>
        <v>0</v>
      </c>
      <c r="O52" s="1101"/>
      <c r="P52" s="287">
        <f>SUM(P46:P51)</f>
        <v>0</v>
      </c>
      <c r="Q52" s="279">
        <f>SUM(Q46:Q51)</f>
        <v>0</v>
      </c>
      <c r="R52" s="279">
        <f>SUM(R46:R51)</f>
        <v>0</v>
      </c>
      <c r="S52" s="465"/>
      <c r="T52" s="605">
        <f t="shared" si="21"/>
        <v>0</v>
      </c>
      <c r="U52" s="291">
        <f t="shared" si="21"/>
        <v>0</v>
      </c>
      <c r="V52" s="279">
        <f t="shared" si="21"/>
        <v>0</v>
      </c>
      <c r="W52" s="279">
        <f t="shared" si="21"/>
        <v>0</v>
      </c>
      <c r="X52" s="1352"/>
    </row>
    <row r="53" spans="1:24" x14ac:dyDescent="0.25">
      <c r="A53" s="1651"/>
      <c r="B53" s="114" t="s">
        <v>194</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51"/>
      <c r="B54" s="114" t="s">
        <v>193</v>
      </c>
      <c r="C54" s="145" t="s">
        <v>330</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51"/>
      <c r="B55" s="114" t="s">
        <v>192</v>
      </c>
      <c r="C55" s="145" t="s">
        <v>314</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52"/>
      <c r="B56" s="389" t="s">
        <v>191</v>
      </c>
      <c r="C56" s="384" t="s">
        <v>331</v>
      </c>
      <c r="D56" s="287">
        <f t="shared" ref="D56:W56" si="24">D52+D55</f>
        <v>0</v>
      </c>
      <c r="E56" s="279">
        <f t="shared" si="24"/>
        <v>0</v>
      </c>
      <c r="F56" s="279">
        <f t="shared" si="24"/>
        <v>0</v>
      </c>
      <c r="G56" s="466"/>
      <c r="H56" s="287">
        <f t="shared" si="24"/>
        <v>0</v>
      </c>
      <c r="I56" s="279">
        <f t="shared" si="24"/>
        <v>0</v>
      </c>
      <c r="J56" s="279">
        <f t="shared" si="24"/>
        <v>0</v>
      </c>
      <c r="K56" s="1101"/>
      <c r="L56" s="287">
        <f>L52+L55</f>
        <v>0</v>
      </c>
      <c r="M56" s="279">
        <f>M52+M55</f>
        <v>0</v>
      </c>
      <c r="N56" s="279">
        <f>N52+N55</f>
        <v>0</v>
      </c>
      <c r="O56" s="1101"/>
      <c r="P56" s="287">
        <f>P52+P55</f>
        <v>0</v>
      </c>
      <c r="Q56" s="279">
        <f>Q52+Q55</f>
        <v>0</v>
      </c>
      <c r="R56" s="279">
        <f>R52+R55</f>
        <v>0</v>
      </c>
      <c r="S56" s="465"/>
      <c r="T56" s="605">
        <f t="shared" si="24"/>
        <v>0</v>
      </c>
      <c r="U56" s="291">
        <f t="shared" si="24"/>
        <v>0</v>
      </c>
      <c r="V56" s="279">
        <f t="shared" si="24"/>
        <v>0</v>
      </c>
      <c r="W56" s="279">
        <f t="shared" si="24"/>
        <v>0</v>
      </c>
      <c r="X56" s="1352"/>
    </row>
    <row r="57" spans="1:24" s="1110" customFormat="1" ht="15" customHeight="1" x14ac:dyDescent="0.25">
      <c r="A57" s="1659" t="s">
        <v>176</v>
      </c>
      <c r="B57" s="1660"/>
      <c r="C57" s="1661"/>
      <c r="D57" s="1643" t="s">
        <v>245</v>
      </c>
      <c r="E57" s="1644"/>
      <c r="F57" s="1644"/>
      <c r="G57" s="1645"/>
      <c r="H57" s="1643" t="s">
        <v>246</v>
      </c>
      <c r="I57" s="1644"/>
      <c r="J57" s="1644"/>
      <c r="K57" s="1645"/>
      <c r="L57" s="1643" t="s">
        <v>247</v>
      </c>
      <c r="M57" s="1644"/>
      <c r="N57" s="1644"/>
      <c r="O57" s="1645"/>
      <c r="P57" s="1643" t="s">
        <v>248</v>
      </c>
      <c r="Q57" s="1644"/>
      <c r="R57" s="1644"/>
      <c r="S57" s="1644"/>
      <c r="T57" s="1113"/>
      <c r="U57" s="1650" t="s">
        <v>821</v>
      </c>
      <c r="V57" s="1644"/>
      <c r="W57" s="1644"/>
      <c r="X57" s="1649"/>
    </row>
    <row r="58" spans="1:24" s="1110" customFormat="1" ht="45" x14ac:dyDescent="0.25">
      <c r="A58" s="1662"/>
      <c r="B58" s="1663"/>
      <c r="C58" s="1664"/>
      <c r="D58" s="846" t="s">
        <v>36</v>
      </c>
      <c r="E58" s="366" t="s">
        <v>422</v>
      </c>
      <c r="F58" s="366" t="s">
        <v>411</v>
      </c>
      <c r="G58" s="477" t="s">
        <v>548</v>
      </c>
      <c r="H58" s="846" t="s">
        <v>36</v>
      </c>
      <c r="I58" s="366" t="s">
        <v>422</v>
      </c>
      <c r="J58" s="366" t="s">
        <v>411</v>
      </c>
      <c r="K58" s="477" t="s">
        <v>548</v>
      </c>
      <c r="L58" s="846" t="s">
        <v>36</v>
      </c>
      <c r="M58" s="366" t="s">
        <v>422</v>
      </c>
      <c r="N58" s="366" t="s">
        <v>411</v>
      </c>
      <c r="O58" s="477" t="s">
        <v>548</v>
      </c>
      <c r="P58" s="366" t="s">
        <v>36</v>
      </c>
      <c r="Q58" s="366" t="s">
        <v>422</v>
      </c>
      <c r="R58" s="366" t="s">
        <v>411</v>
      </c>
      <c r="S58" s="366" t="s">
        <v>548</v>
      </c>
      <c r="T58" s="602" t="s">
        <v>822</v>
      </c>
      <c r="U58" s="847" t="s">
        <v>36</v>
      </c>
      <c r="V58" s="366" t="s">
        <v>422</v>
      </c>
      <c r="W58" s="366" t="s">
        <v>411</v>
      </c>
      <c r="X58" s="480" t="s">
        <v>548</v>
      </c>
    </row>
    <row r="59" spans="1:24" ht="14.85" customHeight="1" x14ac:dyDescent="0.25">
      <c r="A59" s="1607"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608"/>
      <c r="B60" s="114" t="s">
        <v>80</v>
      </c>
      <c r="C60" s="145" t="s">
        <v>98</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608"/>
      <c r="B61" s="114" t="s">
        <v>81</v>
      </c>
      <c r="C61" s="145" t="s">
        <v>99</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608"/>
      <c r="B62" s="382" t="s">
        <v>82</v>
      </c>
      <c r="C62" s="145" t="s">
        <v>100</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608"/>
      <c r="B63" s="382" t="s">
        <v>217</v>
      </c>
      <c r="C63" s="145" t="s">
        <v>101</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608"/>
      <c r="B64" s="114" t="s">
        <v>216</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609"/>
      <c r="B65" s="383" t="s">
        <v>215</v>
      </c>
      <c r="C65" s="384" t="s">
        <v>106</v>
      </c>
      <c r="D65" s="287">
        <f t="shared" ref="D65:U65" si="31">SUM(D59:D64)</f>
        <v>0</v>
      </c>
      <c r="E65" s="279">
        <f t="shared" si="31"/>
        <v>0</v>
      </c>
      <c r="F65" s="279">
        <f t="shared" si="31"/>
        <v>0</v>
      </c>
      <c r="G65" s="1101"/>
      <c r="H65" s="287">
        <f t="shared" si="31"/>
        <v>0</v>
      </c>
      <c r="I65" s="279">
        <f t="shared" si="31"/>
        <v>0</v>
      </c>
      <c r="J65" s="279">
        <f t="shared" si="31"/>
        <v>0</v>
      </c>
      <c r="K65" s="1101"/>
      <c r="L65" s="287">
        <f t="shared" si="31"/>
        <v>0</v>
      </c>
      <c r="M65" s="279">
        <f t="shared" si="31"/>
        <v>0</v>
      </c>
      <c r="N65" s="279">
        <f t="shared" si="31"/>
        <v>0</v>
      </c>
      <c r="O65" s="1101"/>
      <c r="P65" s="287">
        <f t="shared" si="31"/>
        <v>0</v>
      </c>
      <c r="Q65" s="279">
        <f t="shared" si="31"/>
        <v>0</v>
      </c>
      <c r="R65" s="279">
        <f t="shared" si="31"/>
        <v>0</v>
      </c>
      <c r="S65" s="465"/>
      <c r="T65" s="605">
        <f t="shared" si="31"/>
        <v>0</v>
      </c>
      <c r="U65" s="291">
        <f t="shared" si="31"/>
        <v>0</v>
      </c>
      <c r="V65" s="279">
        <f t="shared" si="30"/>
        <v>0</v>
      </c>
      <c r="W65" s="279">
        <f t="shared" si="30"/>
        <v>0</v>
      </c>
      <c r="X65" s="1352"/>
    </row>
    <row r="66" spans="1:24" ht="14.85" customHeight="1" x14ac:dyDescent="0.25">
      <c r="A66" s="1607" t="s">
        <v>177</v>
      </c>
      <c r="B66" s="380" t="s">
        <v>84</v>
      </c>
      <c r="C66" s="381" t="s">
        <v>328</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608"/>
      <c r="B67" s="114" t="s">
        <v>85</v>
      </c>
      <c r="C67" s="145" t="s">
        <v>326</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608"/>
      <c r="B68" s="114" t="s">
        <v>86</v>
      </c>
      <c r="C68" s="401" t="s">
        <v>495</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608"/>
      <c r="B69" s="114" t="s">
        <v>87</v>
      </c>
      <c r="C69" s="401" t="s">
        <v>496</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608"/>
      <c r="B70" s="114" t="s">
        <v>214</v>
      </c>
      <c r="C70" s="401" t="s">
        <v>497</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609"/>
      <c r="B71" s="383" t="s">
        <v>213</v>
      </c>
      <c r="C71" s="384" t="s">
        <v>181</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254</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255</v>
      </c>
      <c r="C73" s="563" t="s">
        <v>182</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205</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265</v>
      </c>
      <c r="C75" s="385" t="s">
        <v>183</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7"/>
      <c r="W75" s="517"/>
      <c r="X75" s="474"/>
    </row>
    <row r="76" spans="1:24" x14ac:dyDescent="0.25">
      <c r="S76" s="475"/>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718</v>
      </c>
    </row>
    <row r="2" spans="1:15" x14ac:dyDescent="0.25">
      <c r="D2" s="110"/>
      <c r="E2" s="110"/>
      <c r="F2" s="110"/>
      <c r="G2" s="110"/>
      <c r="H2" s="110"/>
      <c r="I2" s="110"/>
      <c r="J2" s="110"/>
      <c r="K2" s="110"/>
      <c r="L2" s="110"/>
      <c r="M2" s="110"/>
      <c r="N2" s="110"/>
      <c r="O2" s="110"/>
    </row>
    <row r="3" spans="1:15" x14ac:dyDescent="0.25">
      <c r="A3" s="108" t="s">
        <v>372</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380</v>
      </c>
      <c r="C6" s="142"/>
      <c r="D6" s="354"/>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678"/>
      <c r="B8" s="1679"/>
      <c r="C8" s="1679"/>
      <c r="D8" s="708"/>
      <c r="E8" s="1666" t="s">
        <v>245</v>
      </c>
      <c r="F8" s="1682"/>
      <c r="G8" s="1666" t="s">
        <v>246</v>
      </c>
      <c r="H8" s="1684"/>
      <c r="I8" s="1665" t="s">
        <v>247</v>
      </c>
      <c r="J8" s="1665"/>
      <c r="K8" s="1666" t="s">
        <v>248</v>
      </c>
      <c r="L8" s="1667"/>
      <c r="M8" s="1670" t="s">
        <v>903</v>
      </c>
      <c r="N8" s="1672" t="s">
        <v>821</v>
      </c>
      <c r="O8" s="1667"/>
    </row>
    <row r="9" spans="1:15" ht="15" customHeight="1" x14ac:dyDescent="0.3">
      <c r="A9" s="1680"/>
      <c r="B9" s="1681"/>
      <c r="C9" s="1681"/>
      <c r="D9" s="693"/>
      <c r="E9" s="1668"/>
      <c r="F9" s="1683"/>
      <c r="G9" s="1668"/>
      <c r="H9" s="1685"/>
      <c r="I9" s="1665"/>
      <c r="J9" s="1665"/>
      <c r="K9" s="1668"/>
      <c r="L9" s="1669"/>
      <c r="M9" s="1671"/>
      <c r="N9" s="1673"/>
      <c r="O9" s="1674"/>
    </row>
    <row r="10" spans="1:15" ht="18.75" x14ac:dyDescent="0.3">
      <c r="A10" s="709" t="s">
        <v>10</v>
      </c>
      <c r="B10" s="693"/>
      <c r="C10" s="693"/>
      <c r="D10" s="693"/>
      <c r="E10" s="715" t="s">
        <v>144</v>
      </c>
      <c r="F10" s="155" t="s">
        <v>145</v>
      </c>
      <c r="G10" s="684" t="s">
        <v>144</v>
      </c>
      <c r="H10" s="899" t="s">
        <v>145</v>
      </c>
      <c r="I10" s="684" t="s">
        <v>144</v>
      </c>
      <c r="J10" s="692" t="s">
        <v>145</v>
      </c>
      <c r="K10" s="684" t="s">
        <v>144</v>
      </c>
      <c r="L10" s="692" t="s">
        <v>145</v>
      </c>
      <c r="M10" s="717" t="s">
        <v>145</v>
      </c>
      <c r="N10" s="699" t="s">
        <v>144</v>
      </c>
      <c r="O10" s="718" t="s">
        <v>145</v>
      </c>
    </row>
    <row r="11" spans="1:15" ht="18.75" x14ac:dyDescent="0.3">
      <c r="A11" s="710"/>
      <c r="B11" s="156"/>
      <c r="C11" s="482" t="s">
        <v>139</v>
      </c>
      <c r="D11" s="482" t="s">
        <v>558</v>
      </c>
      <c r="E11" s="158"/>
      <c r="F11" s="157"/>
      <c r="G11" s="158"/>
      <c r="H11" s="900"/>
      <c r="I11" s="158"/>
      <c r="J11" s="157"/>
      <c r="K11" s="158"/>
      <c r="L11" s="157"/>
      <c r="M11" s="716"/>
      <c r="N11" s="704"/>
      <c r="O11" s="159"/>
    </row>
    <row r="12" spans="1:15" ht="14.85" customHeight="1" x14ac:dyDescent="0.25">
      <c r="A12" s="1675" t="s">
        <v>224</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676"/>
      <c r="B13" s="126" t="s">
        <v>62</v>
      </c>
      <c r="C13" s="246" t="s">
        <v>58</v>
      </c>
      <c r="D13" s="246"/>
      <c r="E13" s="832"/>
      <c r="F13" s="792"/>
      <c r="G13" s="832"/>
      <c r="H13" s="902"/>
      <c r="I13" s="832"/>
      <c r="J13" s="792"/>
      <c r="K13" s="832"/>
      <c r="L13" s="792"/>
      <c r="M13" s="798"/>
      <c r="N13" s="834">
        <f t="shared" si="0"/>
        <v>0</v>
      </c>
      <c r="O13" s="787">
        <f t="shared" si="1"/>
        <v>0</v>
      </c>
    </row>
    <row r="14" spans="1:15" x14ac:dyDescent="0.25">
      <c r="A14" s="1676"/>
      <c r="B14" s="126" t="s">
        <v>63</v>
      </c>
      <c r="C14" s="246" t="s">
        <v>59</v>
      </c>
      <c r="D14" s="246"/>
      <c r="E14" s="832"/>
      <c r="F14" s="792"/>
      <c r="G14" s="832"/>
      <c r="H14" s="902"/>
      <c r="I14" s="832"/>
      <c r="J14" s="792"/>
      <c r="K14" s="832"/>
      <c r="L14" s="792"/>
      <c r="M14" s="798"/>
      <c r="N14" s="834">
        <f t="shared" si="0"/>
        <v>0</v>
      </c>
      <c r="O14" s="787">
        <f t="shared" si="1"/>
        <v>0</v>
      </c>
    </row>
    <row r="15" spans="1:15" x14ac:dyDescent="0.25">
      <c r="A15" s="1676"/>
      <c r="B15" s="126" t="s">
        <v>64</v>
      </c>
      <c r="C15" s="246" t="s">
        <v>140</v>
      </c>
      <c r="D15" s="246"/>
      <c r="E15" s="832"/>
      <c r="F15" s="792"/>
      <c r="G15" s="832"/>
      <c r="H15" s="902"/>
      <c r="I15" s="832"/>
      <c r="J15" s="792"/>
      <c r="K15" s="832"/>
      <c r="L15" s="792"/>
      <c r="M15" s="798"/>
      <c r="N15" s="834">
        <f t="shared" si="0"/>
        <v>0</v>
      </c>
      <c r="O15" s="787">
        <f t="shared" si="1"/>
        <v>0</v>
      </c>
    </row>
    <row r="16" spans="1:15" x14ac:dyDescent="0.25">
      <c r="A16" s="1676"/>
      <c r="B16" s="126" t="s">
        <v>95</v>
      </c>
      <c r="C16" s="246" t="s">
        <v>141</v>
      </c>
      <c r="D16" s="246"/>
      <c r="E16" s="832"/>
      <c r="F16" s="792"/>
      <c r="G16" s="832"/>
      <c r="H16" s="902"/>
      <c r="I16" s="832"/>
      <c r="J16" s="792"/>
      <c r="K16" s="832"/>
      <c r="L16" s="792"/>
      <c r="M16" s="798"/>
      <c r="N16" s="834">
        <f t="shared" si="0"/>
        <v>0</v>
      </c>
      <c r="O16" s="787">
        <f t="shared" si="1"/>
        <v>0</v>
      </c>
    </row>
    <row r="17" spans="1:15" x14ac:dyDescent="0.25">
      <c r="A17" s="1676"/>
      <c r="B17" s="126" t="s">
        <v>35</v>
      </c>
      <c r="C17" s="246" t="s">
        <v>703</v>
      </c>
      <c r="D17" s="246"/>
      <c r="E17" s="832"/>
      <c r="F17" s="792"/>
      <c r="G17" s="832"/>
      <c r="H17" s="902"/>
      <c r="I17" s="832"/>
      <c r="J17" s="792"/>
      <c r="K17" s="832"/>
      <c r="L17" s="792"/>
      <c r="M17" s="798"/>
      <c r="N17" s="834">
        <f t="shared" si="0"/>
        <v>0</v>
      </c>
      <c r="O17" s="787">
        <f t="shared" si="1"/>
        <v>0</v>
      </c>
    </row>
    <row r="18" spans="1:15" x14ac:dyDescent="0.25">
      <c r="A18" s="1676"/>
      <c r="B18" s="126" t="s">
        <v>202</v>
      </c>
      <c r="C18" s="246" t="s">
        <v>704</v>
      </c>
      <c r="D18" s="246"/>
      <c r="E18" s="832"/>
      <c r="F18" s="792"/>
      <c r="G18" s="832"/>
      <c r="H18" s="902"/>
      <c r="I18" s="832"/>
      <c r="J18" s="792"/>
      <c r="K18" s="832"/>
      <c r="L18" s="792"/>
      <c r="M18" s="798"/>
      <c r="N18" s="834">
        <f t="shared" si="0"/>
        <v>0</v>
      </c>
      <c r="O18" s="787">
        <f t="shared" si="1"/>
        <v>0</v>
      </c>
    </row>
    <row r="19" spans="1:15" x14ac:dyDescent="0.25">
      <c r="A19" s="1676"/>
      <c r="B19" s="126" t="s">
        <v>705</v>
      </c>
      <c r="C19" s="246" t="s">
        <v>706</v>
      </c>
      <c r="D19" s="246"/>
      <c r="E19" s="832"/>
      <c r="F19" s="792"/>
      <c r="G19" s="832"/>
      <c r="H19" s="902"/>
      <c r="I19" s="832"/>
      <c r="J19" s="792"/>
      <c r="K19" s="832"/>
      <c r="L19" s="792"/>
      <c r="M19" s="798"/>
      <c r="N19" s="834">
        <f t="shared" si="0"/>
        <v>0</v>
      </c>
      <c r="O19" s="787">
        <f t="shared" si="1"/>
        <v>0</v>
      </c>
    </row>
    <row r="20" spans="1:15" x14ac:dyDescent="0.25">
      <c r="A20" s="1676"/>
      <c r="B20" s="126" t="s">
        <v>707</v>
      </c>
      <c r="C20" s="246" t="s">
        <v>708</v>
      </c>
      <c r="D20" s="246"/>
      <c r="E20" s="832"/>
      <c r="F20" s="792"/>
      <c r="G20" s="832"/>
      <c r="H20" s="902"/>
      <c r="I20" s="832"/>
      <c r="J20" s="792"/>
      <c r="K20" s="832"/>
      <c r="L20" s="792"/>
      <c r="M20" s="798"/>
      <c r="N20" s="834">
        <f t="shared" si="0"/>
        <v>0</v>
      </c>
      <c r="O20" s="787">
        <f t="shared" si="1"/>
        <v>0</v>
      </c>
    </row>
    <row r="21" spans="1:15" x14ac:dyDescent="0.25">
      <c r="A21" s="1676"/>
      <c r="B21" s="126" t="s">
        <v>709</v>
      </c>
      <c r="C21" s="246" t="s">
        <v>710</v>
      </c>
      <c r="D21" s="246"/>
      <c r="E21" s="832"/>
      <c r="F21" s="792"/>
      <c r="G21" s="832"/>
      <c r="H21" s="902"/>
      <c r="I21" s="832"/>
      <c r="J21" s="792"/>
      <c r="K21" s="832"/>
      <c r="L21" s="792"/>
      <c r="M21" s="798"/>
      <c r="N21" s="834">
        <f t="shared" si="0"/>
        <v>0</v>
      </c>
      <c r="O21" s="787">
        <f t="shared" si="1"/>
        <v>0</v>
      </c>
    </row>
    <row r="22" spans="1:15" x14ac:dyDescent="0.25">
      <c r="A22" s="1676"/>
      <c r="B22" s="126" t="s">
        <v>711</v>
      </c>
      <c r="C22" s="246" t="s">
        <v>684</v>
      </c>
      <c r="D22" s="246"/>
      <c r="E22" s="832"/>
      <c r="F22" s="792"/>
      <c r="G22" s="832"/>
      <c r="H22" s="902"/>
      <c r="I22" s="832"/>
      <c r="J22" s="792"/>
      <c r="K22" s="832"/>
      <c r="L22" s="792"/>
      <c r="M22" s="798"/>
      <c r="N22" s="834">
        <f t="shared" si="0"/>
        <v>0</v>
      </c>
      <c r="O22" s="787">
        <f t="shared" si="1"/>
        <v>0</v>
      </c>
    </row>
    <row r="23" spans="1:15" s="117" customFormat="1" x14ac:dyDescent="0.25">
      <c r="A23" s="1677"/>
      <c r="B23" s="129" t="s">
        <v>712</v>
      </c>
      <c r="C23" s="518" t="s">
        <v>225</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675"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676"/>
      <c r="B25" s="126" t="s">
        <v>66</v>
      </c>
      <c r="C25" s="246" t="s">
        <v>58</v>
      </c>
      <c r="D25" s="246"/>
      <c r="E25" s="832"/>
      <c r="F25" s="792"/>
      <c r="G25" s="832"/>
      <c r="H25" s="902"/>
      <c r="I25" s="832"/>
      <c r="J25" s="792"/>
      <c r="K25" s="832"/>
      <c r="L25" s="792"/>
      <c r="M25" s="798"/>
      <c r="N25" s="834">
        <f t="shared" si="2"/>
        <v>0</v>
      </c>
      <c r="O25" s="787">
        <f t="shared" si="3"/>
        <v>0</v>
      </c>
    </row>
    <row r="26" spans="1:15" x14ac:dyDescent="0.25">
      <c r="A26" s="1676"/>
      <c r="B26" s="126" t="s">
        <v>67</v>
      </c>
      <c r="C26" s="246" t="s">
        <v>59</v>
      </c>
      <c r="D26" s="246"/>
      <c r="E26" s="832"/>
      <c r="F26" s="792"/>
      <c r="G26" s="832"/>
      <c r="H26" s="902"/>
      <c r="I26" s="832"/>
      <c r="J26" s="792"/>
      <c r="K26" s="832"/>
      <c r="L26" s="792"/>
      <c r="M26" s="798"/>
      <c r="N26" s="834">
        <f t="shared" si="2"/>
        <v>0</v>
      </c>
      <c r="O26" s="787">
        <f t="shared" si="3"/>
        <v>0</v>
      </c>
    </row>
    <row r="27" spans="1:15" x14ac:dyDescent="0.25">
      <c r="A27" s="1676"/>
      <c r="B27" s="126" t="s">
        <v>69</v>
      </c>
      <c r="C27" s="246" t="s">
        <v>140</v>
      </c>
      <c r="D27" s="246"/>
      <c r="E27" s="832"/>
      <c r="F27" s="792"/>
      <c r="G27" s="832"/>
      <c r="H27" s="902"/>
      <c r="I27" s="832"/>
      <c r="J27" s="792"/>
      <c r="K27" s="832"/>
      <c r="L27" s="792"/>
      <c r="M27" s="798"/>
      <c r="N27" s="834">
        <f t="shared" si="2"/>
        <v>0</v>
      </c>
      <c r="O27" s="787">
        <f t="shared" si="3"/>
        <v>0</v>
      </c>
    </row>
    <row r="28" spans="1:15" x14ac:dyDescent="0.25">
      <c r="A28" s="1676"/>
      <c r="B28" s="126" t="s">
        <v>96</v>
      </c>
      <c r="C28" s="246" t="s">
        <v>141</v>
      </c>
      <c r="D28" s="246"/>
      <c r="E28" s="832"/>
      <c r="F28" s="792"/>
      <c r="G28" s="832"/>
      <c r="H28" s="902"/>
      <c r="I28" s="832"/>
      <c r="J28" s="792"/>
      <c r="K28" s="832"/>
      <c r="L28" s="792"/>
      <c r="M28" s="798"/>
      <c r="N28" s="834">
        <f t="shared" si="2"/>
        <v>0</v>
      </c>
      <c r="O28" s="787">
        <f t="shared" si="3"/>
        <v>0</v>
      </c>
    </row>
    <row r="29" spans="1:15" x14ac:dyDescent="0.25">
      <c r="A29" s="1676"/>
      <c r="B29" s="126" t="s">
        <v>97</v>
      </c>
      <c r="C29" s="246" t="s">
        <v>684</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225</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94</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7" t="s">
        <v>966</v>
      </c>
    </row>
    <row r="3" spans="1:24" x14ac:dyDescent="0.25">
      <c r="A3" s="205" t="s">
        <v>372</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49"/>
      <c r="C6" s="350"/>
    </row>
    <row r="7" spans="1:24" ht="15.75" thickBot="1" x14ac:dyDescent="0.3">
      <c r="A7" s="349"/>
      <c r="C7" s="350"/>
    </row>
    <row r="8" spans="1:24" s="351" customFormat="1" ht="18.75" x14ac:dyDescent="0.3">
      <c r="A8" s="1579"/>
      <c r="B8" s="1580"/>
      <c r="C8" s="1580"/>
      <c r="D8" s="1573" t="s">
        <v>245</v>
      </c>
      <c r="E8" s="1574"/>
      <c r="F8" s="1574"/>
      <c r="G8" s="1575"/>
      <c r="H8" s="1574" t="s">
        <v>246</v>
      </c>
      <c r="I8" s="1574"/>
      <c r="J8" s="1574"/>
      <c r="K8" s="1574"/>
      <c r="L8" s="1573" t="s">
        <v>247</v>
      </c>
      <c r="M8" s="1574"/>
      <c r="N8" s="1574"/>
      <c r="O8" s="1574"/>
      <c r="P8" s="1518" t="s">
        <v>248</v>
      </c>
      <c r="Q8" s="1518"/>
      <c r="R8" s="1518"/>
      <c r="S8" s="1518"/>
      <c r="T8" s="601"/>
      <c r="U8" s="1517" t="s">
        <v>821</v>
      </c>
      <c r="V8" s="1518"/>
      <c r="W8" s="1518"/>
      <c r="X8" s="1519"/>
    </row>
    <row r="9" spans="1:24" s="351" customFormat="1" ht="45" x14ac:dyDescent="0.25">
      <c r="A9" s="635"/>
      <c r="B9" s="636"/>
      <c r="C9" s="733"/>
      <c r="D9" s="700" t="s">
        <v>36</v>
      </c>
      <c r="E9" s="215" t="s">
        <v>422</v>
      </c>
      <c r="F9" s="215" t="s">
        <v>411</v>
      </c>
      <c r="G9" s="216" t="s">
        <v>967</v>
      </c>
      <c r="H9" s="700" t="s">
        <v>36</v>
      </c>
      <c r="I9" s="215" t="s">
        <v>422</v>
      </c>
      <c r="J9" s="215" t="s">
        <v>411</v>
      </c>
      <c r="K9" s="216" t="s">
        <v>967</v>
      </c>
      <c r="L9" s="700" t="s">
        <v>36</v>
      </c>
      <c r="M9" s="215" t="s">
        <v>422</v>
      </c>
      <c r="N9" s="215" t="s">
        <v>411</v>
      </c>
      <c r="O9" s="216" t="s">
        <v>967</v>
      </c>
      <c r="P9" s="700" t="s">
        <v>36</v>
      </c>
      <c r="Q9" s="215" t="s">
        <v>422</v>
      </c>
      <c r="R9" s="215" t="s">
        <v>411</v>
      </c>
      <c r="S9" s="216" t="s">
        <v>967</v>
      </c>
      <c r="T9" s="602" t="s">
        <v>903</v>
      </c>
      <c r="U9" s="700" t="s">
        <v>36</v>
      </c>
      <c r="V9" s="215" t="s">
        <v>422</v>
      </c>
      <c r="W9" s="215" t="s">
        <v>411</v>
      </c>
      <c r="X9" s="217" t="s">
        <v>967</v>
      </c>
    </row>
    <row r="10" spans="1:24" s="351"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1" customFormat="1" ht="15.75" x14ac:dyDescent="0.25">
      <c r="A11" s="1577" t="s">
        <v>950</v>
      </c>
      <c r="B11" s="1578"/>
      <c r="C11" s="1686"/>
      <c r="D11" s="268"/>
      <c r="E11" s="647"/>
      <c r="F11" s="647"/>
      <c r="G11" s="647"/>
      <c r="H11" s="684"/>
      <c r="I11" s="247"/>
      <c r="J11" s="247"/>
      <c r="K11" s="247"/>
      <c r="L11" s="684"/>
      <c r="M11" s="247"/>
      <c r="N11" s="247"/>
      <c r="O11" s="247"/>
      <c r="P11" s="684"/>
      <c r="Q11" s="247"/>
      <c r="R11" s="247"/>
      <c r="S11" s="247"/>
      <c r="T11" s="603"/>
      <c r="U11" s="699"/>
      <c r="V11" s="317"/>
      <c r="W11" s="317"/>
      <c r="X11" s="651"/>
    </row>
    <row r="12" spans="1:24" ht="15" customHeight="1" x14ac:dyDescent="0.25">
      <c r="A12" s="1557" t="s">
        <v>6</v>
      </c>
      <c r="B12" s="511" t="s">
        <v>61</v>
      </c>
      <c r="C12" s="1354" t="s">
        <v>1197</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555"/>
      <c r="B13" s="513" t="s">
        <v>62</v>
      </c>
      <c r="C13" s="1354" t="s">
        <v>1198</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555"/>
      <c r="B14" s="513" t="s">
        <v>63</v>
      </c>
      <c r="C14" s="1354" t="s">
        <v>1199</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555"/>
      <c r="B15" s="513" t="s">
        <v>64</v>
      </c>
      <c r="C15" s="1354" t="s">
        <v>1200</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555"/>
      <c r="B16" s="513" t="s">
        <v>95</v>
      </c>
      <c r="C16" s="1354" t="s">
        <v>1201</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555"/>
      <c r="B17" s="513" t="s">
        <v>35</v>
      </c>
      <c r="C17" s="1354" t="s">
        <v>1194</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555"/>
      <c r="B18" s="513" t="s">
        <v>202</v>
      </c>
      <c r="C18" s="1354" t="s">
        <v>1202</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555"/>
      <c r="B19" s="513" t="s">
        <v>705</v>
      </c>
      <c r="C19" s="1354" t="s">
        <v>1203</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555"/>
      <c r="B20" s="513" t="s">
        <v>707</v>
      </c>
      <c r="C20" s="1355" t="s">
        <v>1204</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555"/>
      <c r="B21" s="513" t="s">
        <v>709</v>
      </c>
      <c r="C21" s="1354" t="s">
        <v>1195</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555"/>
      <c r="B22" s="513" t="s">
        <v>711</v>
      </c>
      <c r="C22" s="1354" t="s">
        <v>968</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555"/>
      <c r="B23" s="513" t="s">
        <v>712</v>
      </c>
      <c r="C23" s="1354" t="s">
        <v>1205</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555"/>
      <c r="B24" s="513" t="s">
        <v>953</v>
      </c>
      <c r="C24" s="1354" t="s">
        <v>1206</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555"/>
      <c r="B25" s="513" t="s">
        <v>954</v>
      </c>
      <c r="C25" s="1354" t="s">
        <v>1207</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555"/>
      <c r="B26" s="513" t="s">
        <v>955</v>
      </c>
      <c r="C26" s="1354" t="s">
        <v>1208</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555"/>
      <c r="B27" s="513" t="s">
        <v>956</v>
      </c>
      <c r="C27" s="1354" t="s">
        <v>1209</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555"/>
      <c r="B28" s="513" t="s">
        <v>957</v>
      </c>
      <c r="C28" s="1354" t="s">
        <v>1210</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555"/>
      <c r="B29" s="513" t="s">
        <v>958</v>
      </c>
      <c r="C29" s="1354" t="s">
        <v>1211</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555"/>
      <c r="B30" s="513" t="s">
        <v>959</v>
      </c>
      <c r="C30" s="1354" t="s">
        <v>1212</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555"/>
      <c r="B31" s="513" t="s">
        <v>960</v>
      </c>
      <c r="C31" s="1354" t="s">
        <v>1213</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555"/>
      <c r="B32" s="513" t="s">
        <v>961</v>
      </c>
      <c r="C32" s="1354" t="s">
        <v>1214</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555"/>
      <c r="B33" s="513" t="s">
        <v>962</v>
      </c>
      <c r="C33" s="1354" t="s">
        <v>1215</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555"/>
      <c r="B34" s="513" t="s">
        <v>963</v>
      </c>
      <c r="C34" s="1354" t="s">
        <v>1216</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555"/>
      <c r="B35" s="513" t="s">
        <v>965</v>
      </c>
      <c r="C35" s="1354" t="s">
        <v>952</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555"/>
      <c r="B36" s="513" t="s">
        <v>1254</v>
      </c>
      <c r="C36" s="1354" t="s">
        <v>1217</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555"/>
      <c r="B37" s="513" t="s">
        <v>1255</v>
      </c>
      <c r="C37" s="1354" t="s">
        <v>1218</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555"/>
      <c r="B38" s="513" t="s">
        <v>1256</v>
      </c>
      <c r="C38" s="1354" t="s">
        <v>1219</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555"/>
      <c r="B39" s="513" t="s">
        <v>1257</v>
      </c>
      <c r="C39" s="1354" t="s">
        <v>1220</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555"/>
      <c r="B40" s="513" t="s">
        <v>1258</v>
      </c>
      <c r="C40" s="1354" t="s">
        <v>1221</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555"/>
      <c r="B41" s="513" t="s">
        <v>1259</v>
      </c>
      <c r="C41" s="1354" t="s">
        <v>1222</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555"/>
      <c r="B42" s="513" t="s">
        <v>1260</v>
      </c>
      <c r="C42" s="1354" t="s">
        <v>1223</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555"/>
      <c r="B43" s="513" t="s">
        <v>1261</v>
      </c>
      <c r="C43" s="1354" t="s">
        <v>1224</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555"/>
      <c r="B44" s="513" t="s">
        <v>1262</v>
      </c>
      <c r="C44" s="1354" t="s">
        <v>1225</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555"/>
      <c r="B45" s="513" t="s">
        <v>1263</v>
      </c>
      <c r="C45" s="1354" t="s">
        <v>1196</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555"/>
      <c r="B46" s="513" t="s">
        <v>1264</v>
      </c>
      <c r="C46" s="1354" t="s">
        <v>1226</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555"/>
      <c r="B47" s="513" t="s">
        <v>1265</v>
      </c>
      <c r="C47" s="1354" t="s">
        <v>1227</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555"/>
      <c r="B48" s="513" t="s">
        <v>1266</v>
      </c>
      <c r="C48" s="1354" t="s">
        <v>1228</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555"/>
      <c r="B49" s="513" t="s">
        <v>1267</v>
      </c>
      <c r="C49" s="1354" t="s">
        <v>1229</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555"/>
      <c r="B50" s="513" t="s">
        <v>1268</v>
      </c>
      <c r="C50" s="1354" t="s">
        <v>1230</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555"/>
      <c r="B51" s="513" t="s">
        <v>1269</v>
      </c>
      <c r="C51" s="1354" t="s">
        <v>1231</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555"/>
      <c r="B52" s="513" t="s">
        <v>1270</v>
      </c>
      <c r="C52" s="1354" t="s">
        <v>1232</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555"/>
      <c r="B53" s="513" t="s">
        <v>1271</v>
      </c>
      <c r="C53" s="1354" t="s">
        <v>1233</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555"/>
      <c r="B54" s="513" t="s">
        <v>1272</v>
      </c>
      <c r="C54" s="1354" t="s">
        <v>1234</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555"/>
      <c r="B55" s="513" t="s">
        <v>1273</v>
      </c>
      <c r="C55" s="1354" t="s">
        <v>1235</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555"/>
      <c r="B56" s="513" t="s">
        <v>1274</v>
      </c>
      <c r="C56" s="1354" t="s">
        <v>1236</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555"/>
      <c r="B57" s="513" t="s">
        <v>1275</v>
      </c>
      <c r="C57" s="1354" t="s">
        <v>1237</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555"/>
      <c r="B58" s="513" t="s">
        <v>1276</v>
      </c>
      <c r="C58" s="1354" t="s">
        <v>1238</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555"/>
      <c r="B59" s="513" t="s">
        <v>1277</v>
      </c>
      <c r="C59" s="1354" t="s">
        <v>1239</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555"/>
      <c r="B60" s="513" t="s">
        <v>1278</v>
      </c>
      <c r="C60" s="1354" t="s">
        <v>1240</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555"/>
      <c r="B61" s="513" t="s">
        <v>1279</v>
      </c>
      <c r="C61" s="1354" t="s">
        <v>1241</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555"/>
      <c r="B62" s="513" t="s">
        <v>1280</v>
      </c>
      <c r="C62" s="1354" t="s">
        <v>1242</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555"/>
      <c r="B63" s="513" t="s">
        <v>1281</v>
      </c>
      <c r="C63" s="1354" t="s">
        <v>1243</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555"/>
      <c r="B64" s="513" t="s">
        <v>1282</v>
      </c>
      <c r="C64" s="1354" t="s">
        <v>1244</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555"/>
      <c r="B65" s="513" t="s">
        <v>1283</v>
      </c>
      <c r="C65" s="1354" t="s">
        <v>1245</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555"/>
      <c r="B66" s="513" t="s">
        <v>1284</v>
      </c>
      <c r="C66" s="1354" t="s">
        <v>1246</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555"/>
      <c r="B67" s="513" t="s">
        <v>1285</v>
      </c>
      <c r="C67" s="1354" t="s">
        <v>1247</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555"/>
      <c r="B68" s="513" t="s">
        <v>1286</v>
      </c>
      <c r="C68" s="754" t="s">
        <v>1248</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555"/>
      <c r="B69" s="513" t="s">
        <v>1287</v>
      </c>
      <c r="C69" s="754" t="s">
        <v>1249</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555"/>
      <c r="B70" s="513" t="s">
        <v>1288</v>
      </c>
      <c r="C70" s="754" t="s">
        <v>1250</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555"/>
      <c r="B71" s="513" t="s">
        <v>1289</v>
      </c>
      <c r="C71" s="754" t="s">
        <v>1251</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555"/>
      <c r="B72" s="513" t="s">
        <v>1290</v>
      </c>
      <c r="C72" s="1356" t="s">
        <v>1252</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555"/>
      <c r="B73" s="513" t="s">
        <v>1291</v>
      </c>
      <c r="C73" s="754" t="s">
        <v>1253</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555"/>
      <c r="B74" s="513" t="s">
        <v>1292</v>
      </c>
      <c r="C74" s="1358" t="s">
        <v>1664</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555"/>
      <c r="B75" s="513" t="s">
        <v>1293</v>
      </c>
      <c r="C75" s="1358" t="s">
        <v>1666</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555"/>
      <c r="B76" s="513" t="s">
        <v>1401</v>
      </c>
      <c r="C76" s="1358" t="s">
        <v>1669</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555"/>
      <c r="B77" s="513" t="s">
        <v>1402</v>
      </c>
      <c r="C77" s="1358" t="s">
        <v>1670</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555"/>
      <c r="B78" s="513" t="s">
        <v>1663</v>
      </c>
      <c r="C78" s="1358" t="s">
        <v>1671</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555"/>
      <c r="B79" s="513" t="s">
        <v>1665</v>
      </c>
      <c r="C79" s="1358" t="s">
        <v>1676</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555"/>
      <c r="B80" s="513" t="s">
        <v>1667</v>
      </c>
      <c r="C80" s="1358" t="s">
        <v>1677</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555"/>
      <c r="B81" s="513" t="s">
        <v>1668</v>
      </c>
      <c r="C81" s="1358" t="s">
        <v>1678</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555"/>
      <c r="B82" s="513" t="s">
        <v>1672</v>
      </c>
      <c r="C82" s="1358" t="s">
        <v>1681</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555"/>
      <c r="B83" s="513" t="s">
        <v>1673</v>
      </c>
      <c r="C83" s="1358" t="s">
        <v>1682</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555"/>
      <c r="B84" s="513" t="s">
        <v>1674</v>
      </c>
      <c r="C84" s="1358" t="s">
        <v>1684</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555"/>
      <c r="B85" s="513" t="s">
        <v>1675</v>
      </c>
      <c r="C85" s="206" t="s">
        <v>964</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555"/>
      <c r="B86" s="513" t="s">
        <v>1679</v>
      </c>
      <c r="C86" s="1122" t="s">
        <v>165</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555"/>
      <c r="B87" s="513" t="s">
        <v>1680</v>
      </c>
      <c r="C87" s="230" t="s">
        <v>928</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572"/>
      <c r="B88" s="1069" t="s">
        <v>1683</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7">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719</v>
      </c>
    </row>
    <row r="3" spans="1:16" x14ac:dyDescent="0.25">
      <c r="A3" t="s">
        <v>372</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8"/>
      <c r="H5" s="348"/>
    </row>
    <row r="6" spans="1:16" x14ac:dyDescent="0.25">
      <c r="A6" s="973" t="s">
        <v>380</v>
      </c>
      <c r="C6" s="350"/>
      <c r="D6" s="350"/>
      <c r="E6" s="350"/>
      <c r="F6" s="350"/>
    </row>
    <row r="7" spans="1:16" ht="15.75" thickBot="1" x14ac:dyDescent="0.3"/>
    <row r="8" spans="1:16" ht="40.35" customHeight="1" x14ac:dyDescent="0.3">
      <c r="A8" s="1694"/>
      <c r="B8" s="1695"/>
      <c r="C8" s="1696"/>
      <c r="D8" s="974"/>
      <c r="E8" s="975"/>
      <c r="F8" s="1692" t="s">
        <v>245</v>
      </c>
      <c r="G8" s="1693"/>
      <c r="H8" s="1687" t="s">
        <v>246</v>
      </c>
      <c r="I8" s="1688"/>
      <c r="J8" s="1687" t="s">
        <v>247</v>
      </c>
      <c r="K8" s="1688"/>
      <c r="L8" s="1687" t="s">
        <v>248</v>
      </c>
      <c r="M8" s="1689"/>
      <c r="N8" s="976" t="s">
        <v>903</v>
      </c>
      <c r="O8" s="1690" t="s">
        <v>821</v>
      </c>
      <c r="P8" s="1691"/>
    </row>
    <row r="9" spans="1:16" ht="15.75" x14ac:dyDescent="0.25">
      <c r="A9" s="977" t="s">
        <v>10</v>
      </c>
      <c r="B9" s="978"/>
      <c r="C9" s="979" t="s">
        <v>139</v>
      </c>
      <c r="D9" s="980" t="s">
        <v>142</v>
      </c>
      <c r="E9" s="981" t="s">
        <v>143</v>
      </c>
      <c r="F9" s="982" t="s">
        <v>144</v>
      </c>
      <c r="G9" s="983" t="s">
        <v>145</v>
      </c>
      <c r="H9" s="982" t="s">
        <v>144</v>
      </c>
      <c r="I9" s="984" t="s">
        <v>145</v>
      </c>
      <c r="J9" s="982" t="s">
        <v>144</v>
      </c>
      <c r="K9" s="984" t="s">
        <v>145</v>
      </c>
      <c r="L9" s="982" t="s">
        <v>144</v>
      </c>
      <c r="M9" s="984" t="s">
        <v>145</v>
      </c>
      <c r="N9" s="985" t="s">
        <v>145</v>
      </c>
      <c r="O9" s="986" t="s">
        <v>144</v>
      </c>
      <c r="P9" s="987" t="s">
        <v>145</v>
      </c>
    </row>
    <row r="10" spans="1:16" x14ac:dyDescent="0.25">
      <c r="A10" s="1557" t="s">
        <v>778</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555"/>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555"/>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555"/>
      <c r="B13" s="513" t="s">
        <v>64</v>
      </c>
      <c r="C13" s="523" t="s">
        <v>140</v>
      </c>
      <c r="D13" s="524"/>
      <c r="F13" s="1025"/>
      <c r="G13" s="1026"/>
      <c r="H13" s="832"/>
      <c r="I13" s="794"/>
      <c r="J13" s="832"/>
      <c r="K13" s="794"/>
      <c r="L13" s="832"/>
      <c r="M13" s="794"/>
      <c r="N13" s="1027"/>
      <c r="O13" s="834">
        <f>F13+H13+J13+L13</f>
        <v>0</v>
      </c>
      <c r="P13" s="989">
        <f>G13+I13+K13+M13+N13</f>
        <v>0</v>
      </c>
    </row>
    <row r="14" spans="1:16" x14ac:dyDescent="0.25">
      <c r="A14" s="1555"/>
      <c r="B14" s="513" t="s">
        <v>95</v>
      </c>
      <c r="C14" s="523" t="s">
        <v>141</v>
      </c>
      <c r="D14" s="524"/>
      <c r="F14" s="1025"/>
      <c r="G14" s="1026"/>
      <c r="H14" s="832"/>
      <c r="I14" s="794"/>
      <c r="J14" s="832"/>
      <c r="K14" s="794"/>
      <c r="L14" s="832"/>
      <c r="M14" s="794"/>
      <c r="N14" s="1027"/>
      <c r="O14" s="834">
        <f>F14+H14+J14+L14</f>
        <v>0</v>
      </c>
      <c r="P14" s="989">
        <f>G14+I14+K14+M14+N14</f>
        <v>0</v>
      </c>
    </row>
    <row r="15" spans="1:16" s="209" customFormat="1" x14ac:dyDescent="0.25">
      <c r="A15" s="1556"/>
      <c r="B15" s="515" t="s">
        <v>35</v>
      </c>
      <c r="C15" s="990" t="s">
        <v>906</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557" t="s">
        <v>731</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555"/>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555"/>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555"/>
      <c r="B19" s="513" t="s">
        <v>69</v>
      </c>
      <c r="C19" s="523" t="s">
        <v>140</v>
      </c>
      <c r="D19" s="524"/>
      <c r="F19" s="1025"/>
      <c r="G19" s="746"/>
      <c r="H19" s="832"/>
      <c r="I19" s="746"/>
      <c r="J19" s="832"/>
      <c r="K19" s="746"/>
      <c r="L19" s="832"/>
      <c r="M19" s="746"/>
      <c r="N19" s="745"/>
      <c r="O19" s="834">
        <f>F19+H19+J19+L19</f>
        <v>0</v>
      </c>
      <c r="P19" s="989">
        <f>G19+I19+K19+M19+N19</f>
        <v>0</v>
      </c>
    </row>
    <row r="20" spans="1:16" x14ac:dyDescent="0.25">
      <c r="A20" s="1555"/>
      <c r="B20" s="513" t="s">
        <v>96</v>
      </c>
      <c r="C20" s="523" t="s">
        <v>141</v>
      </c>
      <c r="D20" s="524"/>
      <c r="F20" s="1025"/>
      <c r="G20" s="746"/>
      <c r="H20" s="832"/>
      <c r="I20" s="746"/>
      <c r="J20" s="832"/>
      <c r="K20" s="746"/>
      <c r="L20" s="832"/>
      <c r="M20" s="746"/>
      <c r="N20" s="745"/>
      <c r="O20" s="834">
        <f>F20+H20+J20+L20</f>
        <v>0</v>
      </c>
      <c r="P20" s="989">
        <f>G20+I20+K20+M20+N20</f>
        <v>0</v>
      </c>
    </row>
    <row r="21" spans="1:16" s="209" customFormat="1" x14ac:dyDescent="0.25">
      <c r="A21" s="1556"/>
      <c r="B21" s="515" t="s">
        <v>97</v>
      </c>
      <c r="C21" s="990" t="s">
        <v>905</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557"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25">
      <c r="A23" s="1555"/>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555"/>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555"/>
      <c r="B25" s="759" t="s">
        <v>44</v>
      </c>
      <c r="C25" s="523" t="s">
        <v>140</v>
      </c>
      <c r="D25" s="524"/>
      <c r="F25" s="1025"/>
      <c r="G25" s="1026"/>
      <c r="H25" s="832"/>
      <c r="I25" s="1026"/>
      <c r="J25" s="832"/>
      <c r="K25" s="1026"/>
      <c r="L25" s="832"/>
      <c r="M25" s="1026"/>
      <c r="N25" s="1031"/>
      <c r="O25" s="834">
        <f>F25+H25+J25+L25</f>
        <v>0</v>
      </c>
      <c r="P25" s="989">
        <f>G25+I25+K25+M25+N25</f>
        <v>0</v>
      </c>
    </row>
    <row r="26" spans="1:16" x14ac:dyDescent="0.25">
      <c r="A26" s="1555"/>
      <c r="B26" s="759" t="s">
        <v>41</v>
      </c>
      <c r="C26" s="523" t="s">
        <v>141</v>
      </c>
      <c r="D26" s="524"/>
      <c r="F26" s="1025"/>
      <c r="G26" s="1026"/>
      <c r="H26" s="832"/>
      <c r="I26" s="1026"/>
      <c r="J26" s="832"/>
      <c r="K26" s="1026"/>
      <c r="L26" s="832"/>
      <c r="M26" s="1026"/>
      <c r="N26" s="1031"/>
      <c r="O26" s="834">
        <f>F26+H26+J26+L26</f>
        <v>0</v>
      </c>
      <c r="P26" s="989">
        <f>G26+I26+K26+M26+N26</f>
        <v>0</v>
      </c>
    </row>
    <row r="27" spans="1:16" s="209" customFormat="1" x14ac:dyDescent="0.25">
      <c r="A27" s="1555"/>
      <c r="B27" s="515" t="s">
        <v>42</v>
      </c>
      <c r="C27" s="990" t="s">
        <v>102</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75" thickBot="1" x14ac:dyDescent="0.3">
      <c r="A28" s="764"/>
      <c r="B28" s="765">
        <v>4</v>
      </c>
      <c r="C28" s="995" t="s">
        <v>103</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60"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1509</v>
      </c>
      <c r="D5"/>
    </row>
    <row r="6" spans="1:4" x14ac:dyDescent="0.25">
      <c r="A6" s="33" t="s">
        <v>813</v>
      </c>
      <c r="B6" s="37" t="s">
        <v>806</v>
      </c>
      <c r="D6"/>
    </row>
    <row r="7" spans="1:4" x14ac:dyDescent="0.25">
      <c r="A7" s="34" t="s">
        <v>199</v>
      </c>
      <c r="B7" s="37" t="s">
        <v>807</v>
      </c>
      <c r="C7" s="32"/>
      <c r="D7"/>
    </row>
    <row r="8" spans="1:4" x14ac:dyDescent="0.25">
      <c r="A8" s="34" t="s">
        <v>201</v>
      </c>
      <c r="B8" s="37" t="s">
        <v>808</v>
      </c>
      <c r="C8" s="32"/>
      <c r="D8"/>
    </row>
    <row r="9" spans="1:4" x14ac:dyDescent="0.25">
      <c r="A9" s="34" t="s">
        <v>200</v>
      </c>
      <c r="B9" s="37" t="s">
        <v>809</v>
      </c>
      <c r="C9" s="32"/>
      <c r="D9"/>
    </row>
    <row r="10" spans="1:4" x14ac:dyDescent="0.25">
      <c r="A10" s="35" t="s">
        <v>805</v>
      </c>
      <c r="B10" s="38" t="s">
        <v>810</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830</v>
      </c>
      <c r="C17" s="32"/>
      <c r="D17"/>
    </row>
    <row r="18" spans="1:4" x14ac:dyDescent="0.25">
      <c r="C18" s="32"/>
      <c r="D18"/>
    </row>
    <row r="19" spans="1:4" ht="18.75" x14ac:dyDescent="0.3">
      <c r="A19" s="1486" t="s">
        <v>11</v>
      </c>
      <c r="B19" s="1487"/>
      <c r="C19" s="30"/>
    </row>
    <row r="20" spans="1:4" ht="30" customHeight="1" x14ac:dyDescent="0.25">
      <c r="A20" s="39">
        <v>1.1000000000000001</v>
      </c>
      <c r="B20" s="49" t="s">
        <v>567</v>
      </c>
      <c r="C20" s="50" t="s">
        <v>1655</v>
      </c>
      <c r="D20" s="113"/>
    </row>
    <row r="21" spans="1:4" ht="36" customHeight="1" x14ac:dyDescent="0.25">
      <c r="A21" s="40">
        <v>1.2</v>
      </c>
      <c r="B21" s="44" t="s">
        <v>1546</v>
      </c>
      <c r="C21" s="46" t="s">
        <v>1545</v>
      </c>
    </row>
    <row r="22" spans="1:4" ht="30" customHeight="1" x14ac:dyDescent="0.25">
      <c r="A22" s="40">
        <v>1.3</v>
      </c>
      <c r="B22" s="44" t="s">
        <v>333</v>
      </c>
      <c r="C22" s="46" t="s">
        <v>1517</v>
      </c>
    </row>
    <row r="23" spans="1:4" ht="30" customHeight="1" x14ac:dyDescent="0.25">
      <c r="A23" s="40">
        <v>1.4</v>
      </c>
      <c r="B23" s="44" t="s">
        <v>334</v>
      </c>
      <c r="C23" s="46" t="s">
        <v>859</v>
      </c>
    </row>
    <row r="24" spans="1:4" ht="30" customHeight="1" x14ac:dyDescent="0.25">
      <c r="A24" s="40" t="s">
        <v>95</v>
      </c>
      <c r="B24" s="44" t="s">
        <v>196</v>
      </c>
      <c r="C24" s="47" t="s">
        <v>324</v>
      </c>
    </row>
    <row r="25" spans="1:4" ht="30" customHeight="1" x14ac:dyDescent="0.25">
      <c r="A25" s="40" t="s">
        <v>35</v>
      </c>
      <c r="B25" s="51" t="s">
        <v>251</v>
      </c>
      <c r="C25" s="48" t="s">
        <v>1518</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860</v>
      </c>
    </row>
    <row r="29" spans="1:4" ht="32.25" customHeight="1" x14ac:dyDescent="0.25">
      <c r="A29" s="43" t="s">
        <v>66</v>
      </c>
      <c r="B29" s="45" t="s">
        <v>942</v>
      </c>
      <c r="C29" s="47" t="s">
        <v>858</v>
      </c>
    </row>
    <row r="30" spans="1:4" ht="36" x14ac:dyDescent="0.25">
      <c r="A30" s="43" t="s">
        <v>67</v>
      </c>
      <c r="B30" s="45" t="s">
        <v>931</v>
      </c>
      <c r="C30" s="46" t="s">
        <v>936</v>
      </c>
    </row>
    <row r="31" spans="1:4" ht="32.25" customHeight="1" x14ac:dyDescent="0.25">
      <c r="A31" s="43" t="s">
        <v>69</v>
      </c>
      <c r="B31" s="57" t="s">
        <v>301</v>
      </c>
      <c r="C31" s="48" t="s">
        <v>1635</v>
      </c>
    </row>
    <row r="32" spans="1:4" ht="36" x14ac:dyDescent="0.25">
      <c r="A32" s="1332">
        <v>2.5</v>
      </c>
      <c r="B32" s="45" t="s">
        <v>314</v>
      </c>
      <c r="C32" s="47" t="s">
        <v>253</v>
      </c>
    </row>
    <row r="33" spans="1:4" ht="32.25" customHeight="1" x14ac:dyDescent="0.25">
      <c r="A33" s="1184" t="s">
        <v>97</v>
      </c>
      <c r="B33" s="51" t="s">
        <v>302</v>
      </c>
      <c r="C33" s="48" t="s">
        <v>1636</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1446</v>
      </c>
    </row>
    <row r="37" spans="1:4" ht="30" customHeight="1" x14ac:dyDescent="0.25">
      <c r="A37" s="67" t="s">
        <v>72</v>
      </c>
      <c r="B37" s="20" t="s">
        <v>204</v>
      </c>
      <c r="C37" s="46" t="s">
        <v>1442</v>
      </c>
    </row>
    <row r="38" spans="1:4" ht="37.35" customHeight="1" x14ac:dyDescent="0.25">
      <c r="A38" s="67" t="s">
        <v>44</v>
      </c>
      <c r="B38" s="20" t="s">
        <v>337</v>
      </c>
      <c r="C38" s="46" t="s">
        <v>1443</v>
      </c>
    </row>
    <row r="39" spans="1:4" ht="30" customHeight="1" x14ac:dyDescent="0.25">
      <c r="A39" s="67" t="s">
        <v>41</v>
      </c>
      <c r="B39" s="20" t="s">
        <v>338</v>
      </c>
      <c r="C39" s="46" t="s">
        <v>1506</v>
      </c>
    </row>
    <row r="40" spans="1:4" ht="30" customHeight="1" x14ac:dyDescent="0.25">
      <c r="A40" s="68" t="s">
        <v>42</v>
      </c>
      <c r="B40" s="27" t="s">
        <v>339</v>
      </c>
      <c r="C40" s="58" t="s">
        <v>1444</v>
      </c>
    </row>
    <row r="41" spans="1:4" ht="39" customHeight="1" x14ac:dyDescent="0.25">
      <c r="A41" s="68" t="s">
        <v>1441</v>
      </c>
      <c r="B41" s="57" t="s">
        <v>208</v>
      </c>
      <c r="C41" s="50" t="s">
        <v>1419</v>
      </c>
    </row>
    <row r="42" spans="1:4" ht="30" customHeight="1" x14ac:dyDescent="0.25">
      <c r="A42" s="67" t="s">
        <v>259</v>
      </c>
      <c r="B42" s="44" t="s">
        <v>190</v>
      </c>
      <c r="C42" s="50" t="s">
        <v>1445</v>
      </c>
    </row>
    <row r="43" spans="1:4" ht="30" customHeight="1" x14ac:dyDescent="0.25">
      <c r="A43" s="1333" t="s">
        <v>261</v>
      </c>
      <c r="B43" s="59" t="s">
        <v>340</v>
      </c>
      <c r="C43" s="56" t="s">
        <v>1637</v>
      </c>
    </row>
    <row r="44" spans="1:4" ht="15" customHeight="1" x14ac:dyDescent="0.25">
      <c r="A44" s="69" t="s">
        <v>257</v>
      </c>
      <c r="B44" s="49"/>
      <c r="C44" s="60"/>
    </row>
    <row r="45" spans="1:4" ht="30" customHeight="1" x14ac:dyDescent="0.25">
      <c r="A45" s="67" t="s">
        <v>88</v>
      </c>
      <c r="B45" s="20" t="s">
        <v>258</v>
      </c>
      <c r="C45" s="47" t="s">
        <v>1525</v>
      </c>
    </row>
    <row r="46" spans="1:4" ht="30" customHeight="1" x14ac:dyDescent="0.25">
      <c r="A46" s="67" t="s">
        <v>89</v>
      </c>
      <c r="B46" s="44" t="s">
        <v>342</v>
      </c>
      <c r="C46" s="47" t="s">
        <v>1526</v>
      </c>
      <c r="D46" s="31"/>
    </row>
    <row r="47" spans="1:4" ht="49.35" customHeight="1" x14ac:dyDescent="0.25">
      <c r="A47" s="67" t="s">
        <v>90</v>
      </c>
      <c r="B47" s="44" t="s">
        <v>256</v>
      </c>
      <c r="C47" s="48" t="s">
        <v>1527</v>
      </c>
      <c r="D47" s="31"/>
    </row>
    <row r="48" spans="1:4" ht="35.25" customHeight="1" x14ac:dyDescent="0.25">
      <c r="A48" s="1697"/>
      <c r="B48" s="1697"/>
      <c r="C48" s="1697"/>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1002</v>
      </c>
    </row>
    <row r="3" spans="1:5" x14ac:dyDescent="0.25">
      <c r="A3" s="107" t="s">
        <v>503</v>
      </c>
      <c r="C3" s="957" t="s">
        <v>1731</v>
      </c>
    </row>
    <row r="4" spans="1:5" x14ac:dyDescent="0.25">
      <c r="A4" t="s">
        <v>504</v>
      </c>
      <c r="C4" s="957" t="s">
        <v>1733</v>
      </c>
    </row>
    <row r="6" spans="1:5" x14ac:dyDescent="0.25">
      <c r="A6" s="756"/>
      <c r="B6" t="s">
        <v>1001</v>
      </c>
    </row>
    <row r="7" spans="1:5" x14ac:dyDescent="0.25">
      <c r="B7" s="460"/>
      <c r="C7" s="11"/>
    </row>
    <row r="8" spans="1:5" x14ac:dyDescent="0.25">
      <c r="A8" s="496" t="s">
        <v>568</v>
      </c>
      <c r="B8" s="495" t="s">
        <v>521</v>
      </c>
      <c r="C8" s="494" t="s">
        <v>528</v>
      </c>
      <c r="D8" s="496" t="s">
        <v>509</v>
      </c>
      <c r="E8" s="461" t="s">
        <v>505</v>
      </c>
    </row>
    <row r="9" spans="1:5" x14ac:dyDescent="0.25">
      <c r="A9" s="497" t="s">
        <v>540</v>
      </c>
      <c r="B9" s="1316">
        <v>1</v>
      </c>
      <c r="C9" s="1317" t="s">
        <v>551</v>
      </c>
      <c r="D9" s="497" t="s">
        <v>540</v>
      </c>
      <c r="E9" s="486" t="s">
        <v>541</v>
      </c>
    </row>
    <row r="10" spans="1:5" x14ac:dyDescent="0.25">
      <c r="A10" s="1318" t="s">
        <v>510</v>
      </c>
      <c r="B10" s="1319">
        <v>1</v>
      </c>
      <c r="C10" s="1320" t="s">
        <v>551</v>
      </c>
      <c r="D10" s="1318" t="s">
        <v>506</v>
      </c>
      <c r="E10" s="487" t="s">
        <v>507</v>
      </c>
    </row>
    <row r="11" spans="1:5" x14ac:dyDescent="0.25">
      <c r="A11" s="497" t="s">
        <v>510</v>
      </c>
      <c r="B11" s="1316">
        <f>1+B10</f>
        <v>2</v>
      </c>
      <c r="C11" s="1317" t="s">
        <v>551</v>
      </c>
      <c r="D11" s="497" t="s">
        <v>506</v>
      </c>
      <c r="E11" s="486" t="s">
        <v>547</v>
      </c>
    </row>
    <row r="12" spans="1:5" x14ac:dyDescent="0.25">
      <c r="A12" s="497" t="s">
        <v>510</v>
      </c>
      <c r="B12" s="1316">
        <f>1+B11</f>
        <v>3</v>
      </c>
      <c r="C12" s="1317" t="s">
        <v>551</v>
      </c>
      <c r="D12" s="497" t="s">
        <v>511</v>
      </c>
      <c r="E12" s="486" t="s">
        <v>508</v>
      </c>
    </row>
    <row r="13" spans="1:5" x14ac:dyDescent="0.25">
      <c r="A13" s="497" t="s">
        <v>512</v>
      </c>
      <c r="B13" s="1316">
        <f>B12+1</f>
        <v>4</v>
      </c>
      <c r="C13" s="1317" t="s">
        <v>551</v>
      </c>
      <c r="D13" s="497" t="s">
        <v>554</v>
      </c>
      <c r="E13" s="486" t="s">
        <v>545</v>
      </c>
    </row>
    <row r="14" spans="1:5" x14ac:dyDescent="0.25">
      <c r="A14" s="497" t="s">
        <v>510</v>
      </c>
      <c r="B14" s="1316">
        <v>6</v>
      </c>
      <c r="C14" s="1317" t="s">
        <v>653</v>
      </c>
      <c r="D14" s="497" t="s">
        <v>654</v>
      </c>
      <c r="E14" s="8" t="s">
        <v>655</v>
      </c>
    </row>
    <row r="15" spans="1:5" x14ac:dyDescent="0.25">
      <c r="A15" s="497" t="s">
        <v>510</v>
      </c>
      <c r="B15" s="1321">
        <v>7</v>
      </c>
      <c r="C15" s="1317" t="s">
        <v>653</v>
      </c>
      <c r="D15" s="497" t="s">
        <v>570</v>
      </c>
      <c r="E15" s="486" t="s">
        <v>641</v>
      </c>
    </row>
    <row r="16" spans="1:5" x14ac:dyDescent="0.25">
      <c r="A16" s="497" t="s">
        <v>510</v>
      </c>
      <c r="B16" s="1321">
        <v>8</v>
      </c>
      <c r="C16" s="1317" t="s">
        <v>670</v>
      </c>
      <c r="D16" s="497" t="s">
        <v>506</v>
      </c>
      <c r="E16" s="497" t="s">
        <v>677</v>
      </c>
    </row>
    <row r="17" spans="1:5" x14ac:dyDescent="0.25">
      <c r="A17" s="497" t="s">
        <v>510</v>
      </c>
      <c r="B17" s="1316">
        <v>9</v>
      </c>
      <c r="C17" s="1317" t="s">
        <v>713</v>
      </c>
      <c r="D17" s="497" t="s">
        <v>506</v>
      </c>
      <c r="E17" s="497" t="s">
        <v>723</v>
      </c>
    </row>
    <row r="18" spans="1:5" x14ac:dyDescent="0.25">
      <c r="A18" s="497" t="s">
        <v>510</v>
      </c>
      <c r="B18" s="1321">
        <v>10</v>
      </c>
      <c r="C18" s="1317" t="s">
        <v>799</v>
      </c>
      <c r="D18" s="497" t="s">
        <v>506</v>
      </c>
      <c r="E18" s="7" t="s">
        <v>814</v>
      </c>
    </row>
    <row r="19" spans="1:5" x14ac:dyDescent="0.25">
      <c r="A19" s="497" t="s">
        <v>510</v>
      </c>
      <c r="B19" s="1316">
        <v>11</v>
      </c>
      <c r="C19" s="1317" t="s">
        <v>829</v>
      </c>
      <c r="D19" s="497" t="s">
        <v>506</v>
      </c>
      <c r="E19" s="7" t="s">
        <v>882</v>
      </c>
    </row>
    <row r="20" spans="1:5" x14ac:dyDescent="0.25">
      <c r="A20" s="1322" t="s">
        <v>510</v>
      </c>
      <c r="B20" s="1321">
        <v>12</v>
      </c>
      <c r="C20" s="1317" t="s">
        <v>989</v>
      </c>
      <c r="D20" s="497" t="s">
        <v>506</v>
      </c>
      <c r="E20" s="7" t="s">
        <v>990</v>
      </c>
    </row>
    <row r="21" spans="1:5" x14ac:dyDescent="0.25">
      <c r="A21" s="1322" t="s">
        <v>510</v>
      </c>
      <c r="B21" s="1321">
        <v>13</v>
      </c>
      <c r="C21" s="1317" t="s">
        <v>1394</v>
      </c>
      <c r="D21" s="497" t="s">
        <v>654</v>
      </c>
      <c r="E21" s="7" t="s">
        <v>1398</v>
      </c>
    </row>
    <row r="22" spans="1:5" x14ac:dyDescent="0.25">
      <c r="A22" s="1322" t="s">
        <v>510</v>
      </c>
      <c r="B22" s="1321">
        <v>14</v>
      </c>
      <c r="C22" s="1317" t="s">
        <v>1397</v>
      </c>
      <c r="D22" s="497" t="s">
        <v>654</v>
      </c>
      <c r="E22" s="7" t="s">
        <v>1399</v>
      </c>
    </row>
    <row r="23" spans="1:5" x14ac:dyDescent="0.25">
      <c r="A23" s="1322" t="s">
        <v>510</v>
      </c>
      <c r="B23" s="1321">
        <v>15</v>
      </c>
      <c r="C23" s="1317" t="s">
        <v>1397</v>
      </c>
      <c r="D23" s="497" t="s">
        <v>506</v>
      </c>
      <c r="E23" s="7" t="s">
        <v>1408</v>
      </c>
    </row>
    <row r="24" spans="1:5" ht="24.75" x14ac:dyDescent="0.25">
      <c r="A24" s="2" t="s">
        <v>510</v>
      </c>
      <c r="B24" s="1321">
        <f>16</f>
        <v>16</v>
      </c>
      <c r="C24" s="1317" t="s">
        <v>1397</v>
      </c>
      <c r="D24" s="497" t="s">
        <v>506</v>
      </c>
      <c r="E24" s="7" t="s">
        <v>1406</v>
      </c>
    </row>
    <row r="25" spans="1:5" x14ac:dyDescent="0.25">
      <c r="A25" s="2" t="s">
        <v>510</v>
      </c>
      <c r="B25" s="1321">
        <v>17</v>
      </c>
      <c r="C25" s="1317" t="s">
        <v>1516</v>
      </c>
      <c r="D25" s="497" t="s">
        <v>506</v>
      </c>
      <c r="E25" s="497" t="s">
        <v>1515</v>
      </c>
    </row>
    <row r="26" spans="1:5" x14ac:dyDescent="0.25">
      <c r="A26" s="1323" t="s">
        <v>510</v>
      </c>
      <c r="B26" s="1324">
        <v>18</v>
      </c>
      <c r="C26" s="1325" t="s">
        <v>1516</v>
      </c>
      <c r="D26" s="1212" t="s">
        <v>506</v>
      </c>
      <c r="E26" s="1212" t="s">
        <v>1488</v>
      </c>
    </row>
    <row r="27" spans="1:5" x14ac:dyDescent="0.25">
      <c r="A27" s="497" t="s">
        <v>421</v>
      </c>
      <c r="B27" s="1316">
        <v>1</v>
      </c>
      <c r="C27" s="1317" t="s">
        <v>551</v>
      </c>
      <c r="D27" s="497" t="s">
        <v>513</v>
      </c>
      <c r="E27" s="486" t="s">
        <v>514</v>
      </c>
    </row>
    <row r="28" spans="1:5" x14ac:dyDescent="0.25">
      <c r="A28" s="497" t="s">
        <v>421</v>
      </c>
      <c r="B28" s="1316">
        <f t="shared" ref="B28:B42" si="0">B27+1</f>
        <v>2</v>
      </c>
      <c r="C28" s="1317" t="s">
        <v>551</v>
      </c>
      <c r="D28" s="497" t="s">
        <v>513</v>
      </c>
      <c r="E28" s="486" t="s">
        <v>515</v>
      </c>
    </row>
    <row r="29" spans="1:5" x14ac:dyDescent="0.25">
      <c r="A29" s="497" t="s">
        <v>421</v>
      </c>
      <c r="B29" s="1316">
        <f t="shared" si="0"/>
        <v>3</v>
      </c>
      <c r="C29" s="1317" t="s">
        <v>551</v>
      </c>
      <c r="D29" s="497" t="s">
        <v>516</v>
      </c>
      <c r="E29" s="486" t="s">
        <v>517</v>
      </c>
    </row>
    <row r="30" spans="1:5" x14ac:dyDescent="0.25">
      <c r="A30" s="497" t="s">
        <v>421</v>
      </c>
      <c r="B30" s="1316">
        <f t="shared" si="0"/>
        <v>4</v>
      </c>
      <c r="C30" s="1317" t="s">
        <v>551</v>
      </c>
      <c r="D30" s="497" t="s">
        <v>516</v>
      </c>
      <c r="E30" s="486" t="s">
        <v>544</v>
      </c>
    </row>
    <row r="31" spans="1:5" x14ac:dyDescent="0.25">
      <c r="A31" s="497" t="s">
        <v>421</v>
      </c>
      <c r="B31" s="1316">
        <f t="shared" si="0"/>
        <v>5</v>
      </c>
      <c r="C31" s="1317" t="s">
        <v>551</v>
      </c>
      <c r="D31" s="497" t="s">
        <v>516</v>
      </c>
      <c r="E31" s="486" t="s">
        <v>542</v>
      </c>
    </row>
    <row r="32" spans="1:5" x14ac:dyDescent="0.25">
      <c r="A32" s="497" t="s">
        <v>421</v>
      </c>
      <c r="B32" s="1316">
        <f t="shared" si="0"/>
        <v>6</v>
      </c>
      <c r="C32" s="1317" t="s">
        <v>551</v>
      </c>
      <c r="D32" s="497" t="s">
        <v>516</v>
      </c>
      <c r="E32" s="8" t="s">
        <v>543</v>
      </c>
    </row>
    <row r="33" spans="1:5" x14ac:dyDescent="0.25">
      <c r="A33" s="497" t="s">
        <v>421</v>
      </c>
      <c r="B33" s="1316">
        <f t="shared" si="0"/>
        <v>7</v>
      </c>
      <c r="C33" s="1317" t="s">
        <v>551</v>
      </c>
      <c r="D33" s="497" t="s">
        <v>516</v>
      </c>
      <c r="E33" s="8" t="s">
        <v>518</v>
      </c>
    </row>
    <row r="34" spans="1:5" x14ac:dyDescent="0.25">
      <c r="A34" s="497" t="s">
        <v>421</v>
      </c>
      <c r="B34" s="1316">
        <f t="shared" si="0"/>
        <v>8</v>
      </c>
      <c r="C34" s="1317" t="s">
        <v>551</v>
      </c>
      <c r="D34" s="497" t="s">
        <v>519</v>
      </c>
      <c r="E34" s="486" t="s">
        <v>520</v>
      </c>
    </row>
    <row r="35" spans="1:5" x14ac:dyDescent="0.25">
      <c r="A35" s="497" t="s">
        <v>421</v>
      </c>
      <c r="B35" s="1316">
        <f t="shared" si="0"/>
        <v>9</v>
      </c>
      <c r="C35" s="1317" t="s">
        <v>551</v>
      </c>
      <c r="D35" s="497" t="s">
        <v>519</v>
      </c>
      <c r="E35" s="486" t="s">
        <v>546</v>
      </c>
    </row>
    <row r="36" spans="1:5" x14ac:dyDescent="0.25">
      <c r="A36" s="497" t="s">
        <v>421</v>
      </c>
      <c r="B36" s="1316">
        <f t="shared" si="0"/>
        <v>10</v>
      </c>
      <c r="C36" s="1317" t="s">
        <v>551</v>
      </c>
      <c r="D36" s="497" t="s">
        <v>519</v>
      </c>
      <c r="E36" s="486" t="s">
        <v>522</v>
      </c>
    </row>
    <row r="37" spans="1:5" x14ac:dyDescent="0.25">
      <c r="A37" s="497" t="s">
        <v>421</v>
      </c>
      <c r="B37" s="1316">
        <f t="shared" si="0"/>
        <v>11</v>
      </c>
      <c r="C37" s="1317" t="s">
        <v>551</v>
      </c>
      <c r="D37" s="497" t="s">
        <v>523</v>
      </c>
      <c r="E37" s="486" t="s">
        <v>524</v>
      </c>
    </row>
    <row r="38" spans="1:5" x14ac:dyDescent="0.25">
      <c r="A38" s="497" t="s">
        <v>421</v>
      </c>
      <c r="B38" s="1316">
        <f t="shared" si="0"/>
        <v>12</v>
      </c>
      <c r="C38" s="1317" t="s">
        <v>551</v>
      </c>
      <c r="D38" s="497" t="s">
        <v>523</v>
      </c>
      <c r="E38" s="486" t="s">
        <v>526</v>
      </c>
    </row>
    <row r="39" spans="1:5" x14ac:dyDescent="0.25">
      <c r="A39" s="497"/>
      <c r="B39" s="1316">
        <f t="shared" si="0"/>
        <v>13</v>
      </c>
      <c r="C39" s="1317" t="s">
        <v>551</v>
      </c>
      <c r="D39" s="497" t="s">
        <v>523</v>
      </c>
      <c r="E39" s="486" t="s">
        <v>527</v>
      </c>
    </row>
    <row r="40" spans="1:5" x14ac:dyDescent="0.25">
      <c r="A40" s="497" t="s">
        <v>421</v>
      </c>
      <c r="B40" s="1316">
        <f t="shared" si="0"/>
        <v>14</v>
      </c>
      <c r="C40" s="1317" t="s">
        <v>551</v>
      </c>
      <c r="D40" s="497" t="s">
        <v>525</v>
      </c>
      <c r="E40" s="486" t="s">
        <v>524</v>
      </c>
    </row>
    <row r="41" spans="1:5" x14ac:dyDescent="0.25">
      <c r="A41" s="497" t="s">
        <v>421</v>
      </c>
      <c r="B41" s="1316">
        <f t="shared" si="0"/>
        <v>15</v>
      </c>
      <c r="C41" s="1317" t="s">
        <v>551</v>
      </c>
      <c r="D41" s="497" t="s">
        <v>525</v>
      </c>
      <c r="E41" s="486" t="s">
        <v>526</v>
      </c>
    </row>
    <row r="42" spans="1:5" x14ac:dyDescent="0.25">
      <c r="A42" s="497" t="s">
        <v>421</v>
      </c>
      <c r="B42" s="1321">
        <f t="shared" si="0"/>
        <v>16</v>
      </c>
      <c r="C42" s="1317" t="s">
        <v>551</v>
      </c>
      <c r="D42" s="497" t="s">
        <v>525</v>
      </c>
      <c r="E42" s="497" t="s">
        <v>527</v>
      </c>
    </row>
    <row r="43" spans="1:5" ht="24.75" x14ac:dyDescent="0.25">
      <c r="A43" s="497" t="s">
        <v>421</v>
      </c>
      <c r="B43" s="1316">
        <v>17</v>
      </c>
      <c r="C43" s="1317" t="s">
        <v>653</v>
      </c>
      <c r="D43" s="497" t="s">
        <v>642</v>
      </c>
      <c r="E43" s="8" t="s">
        <v>656</v>
      </c>
    </row>
    <row r="44" spans="1:5" ht="24.75" x14ac:dyDescent="0.25">
      <c r="A44" s="497" t="s">
        <v>421</v>
      </c>
      <c r="B44" s="1321">
        <v>18</v>
      </c>
      <c r="C44" s="1317" t="s">
        <v>653</v>
      </c>
      <c r="D44" s="497" t="s">
        <v>643</v>
      </c>
      <c r="E44" s="8" t="s">
        <v>656</v>
      </c>
    </row>
    <row r="45" spans="1:5" x14ac:dyDescent="0.25">
      <c r="A45" s="497" t="s">
        <v>421</v>
      </c>
      <c r="B45" s="1316">
        <v>19</v>
      </c>
      <c r="C45" s="1317" t="s">
        <v>713</v>
      </c>
      <c r="D45" s="497" t="s">
        <v>523</v>
      </c>
      <c r="E45" s="8" t="s">
        <v>720</v>
      </c>
    </row>
    <row r="46" spans="1:5" x14ac:dyDescent="0.25">
      <c r="A46" s="497" t="s">
        <v>421</v>
      </c>
      <c r="B46" s="1321">
        <v>20</v>
      </c>
      <c r="C46" s="1317" t="s">
        <v>713</v>
      </c>
      <c r="D46" s="497" t="s">
        <v>525</v>
      </c>
      <c r="E46" s="8" t="s">
        <v>714</v>
      </c>
    </row>
    <row r="47" spans="1:5" x14ac:dyDescent="0.25">
      <c r="A47" s="497" t="s">
        <v>421</v>
      </c>
      <c r="B47" s="1321">
        <v>21</v>
      </c>
      <c r="C47" s="1317" t="s">
        <v>713</v>
      </c>
      <c r="D47" s="497" t="s">
        <v>513</v>
      </c>
      <c r="E47" s="8" t="s">
        <v>725</v>
      </c>
    </row>
    <row r="48" spans="1:5" x14ac:dyDescent="0.25">
      <c r="A48" s="497" t="s">
        <v>421</v>
      </c>
      <c r="B48" s="1321">
        <v>22</v>
      </c>
      <c r="C48" s="1317" t="s">
        <v>799</v>
      </c>
      <c r="D48" s="497" t="s">
        <v>513</v>
      </c>
      <c r="E48" s="8" t="s">
        <v>770</v>
      </c>
    </row>
    <row r="49" spans="1:5" x14ac:dyDescent="0.25">
      <c r="A49" s="497" t="s">
        <v>421</v>
      </c>
      <c r="B49" s="1321">
        <v>23</v>
      </c>
      <c r="C49" s="1326" t="s">
        <v>823</v>
      </c>
      <c r="D49" s="497" t="s">
        <v>824</v>
      </c>
      <c r="E49" s="8" t="s">
        <v>825</v>
      </c>
    </row>
    <row r="50" spans="1:5" x14ac:dyDescent="0.25">
      <c r="A50" s="497" t="s">
        <v>421</v>
      </c>
      <c r="B50" s="1321">
        <v>24</v>
      </c>
      <c r="C50" s="1326" t="s">
        <v>826</v>
      </c>
      <c r="D50" s="497" t="s">
        <v>824</v>
      </c>
      <c r="E50" s="8" t="s">
        <v>827</v>
      </c>
    </row>
    <row r="51" spans="1:5" x14ac:dyDescent="0.25">
      <c r="A51" s="497" t="s">
        <v>421</v>
      </c>
      <c r="B51" s="1321">
        <v>25</v>
      </c>
      <c r="C51" s="1326" t="s">
        <v>829</v>
      </c>
      <c r="D51" s="497" t="s">
        <v>513</v>
      </c>
      <c r="E51" s="8" t="s">
        <v>880</v>
      </c>
    </row>
    <row r="52" spans="1:5" x14ac:dyDescent="0.25">
      <c r="A52" s="497" t="s">
        <v>421</v>
      </c>
      <c r="B52" s="1321">
        <v>26</v>
      </c>
      <c r="C52" s="1326" t="s">
        <v>829</v>
      </c>
      <c r="D52" s="497" t="s">
        <v>881</v>
      </c>
      <c r="E52" s="8" t="s">
        <v>856</v>
      </c>
    </row>
    <row r="53" spans="1:5" x14ac:dyDescent="0.25">
      <c r="A53" s="497" t="s">
        <v>421</v>
      </c>
      <c r="B53" s="1321">
        <v>27</v>
      </c>
      <c r="C53" s="1326" t="s">
        <v>829</v>
      </c>
      <c r="D53" s="497" t="s">
        <v>851</v>
      </c>
      <c r="E53" s="8" t="s">
        <v>852</v>
      </c>
    </row>
    <row r="54" spans="1:5" ht="24.75" x14ac:dyDescent="0.25">
      <c r="A54" s="497" t="s">
        <v>421</v>
      </c>
      <c r="B54" s="1321">
        <v>28</v>
      </c>
      <c r="C54" s="1326" t="s">
        <v>989</v>
      </c>
      <c r="D54" s="7" t="s">
        <v>1003</v>
      </c>
      <c r="E54" s="8" t="s">
        <v>1000</v>
      </c>
    </row>
    <row r="55" spans="1:5" x14ac:dyDescent="0.25">
      <c r="A55" s="497" t="s">
        <v>421</v>
      </c>
      <c r="B55" s="1321">
        <f>B54+1</f>
        <v>29</v>
      </c>
      <c r="C55" s="1326" t="s">
        <v>989</v>
      </c>
      <c r="D55" s="497" t="s">
        <v>824</v>
      </c>
      <c r="E55" s="8" t="s">
        <v>991</v>
      </c>
    </row>
    <row r="56" spans="1:5" x14ac:dyDescent="0.25">
      <c r="A56" s="497" t="s">
        <v>421</v>
      </c>
      <c r="B56" s="1321">
        <f t="shared" ref="B56:B64" si="1">B55+1</f>
        <v>30</v>
      </c>
      <c r="C56" s="1326" t="s">
        <v>989</v>
      </c>
      <c r="D56" s="497" t="s">
        <v>824</v>
      </c>
      <c r="E56" s="8" t="s">
        <v>992</v>
      </c>
    </row>
    <row r="57" spans="1:5" ht="24.75" x14ac:dyDescent="0.25">
      <c r="A57" s="497" t="s">
        <v>421</v>
      </c>
      <c r="B57" s="1321">
        <f t="shared" si="1"/>
        <v>31</v>
      </c>
      <c r="C57" s="1326" t="s">
        <v>989</v>
      </c>
      <c r="D57" s="497" t="s">
        <v>824</v>
      </c>
      <c r="E57" s="8" t="s">
        <v>993</v>
      </c>
    </row>
    <row r="58" spans="1:5" x14ac:dyDescent="0.25">
      <c r="A58" s="497" t="s">
        <v>421</v>
      </c>
      <c r="B58" s="1321">
        <f t="shared" si="1"/>
        <v>32</v>
      </c>
      <c r="C58" s="1326" t="s">
        <v>989</v>
      </c>
      <c r="D58" s="497" t="s">
        <v>824</v>
      </c>
      <c r="E58" s="8" t="s">
        <v>994</v>
      </c>
    </row>
    <row r="59" spans="1:5" ht="24.75" x14ac:dyDescent="0.25">
      <c r="A59" s="497" t="s">
        <v>421</v>
      </c>
      <c r="B59" s="1321">
        <f t="shared" si="1"/>
        <v>33</v>
      </c>
      <c r="C59" s="1326" t="s">
        <v>989</v>
      </c>
      <c r="D59" s="497" t="s">
        <v>824</v>
      </c>
      <c r="E59" s="8" t="s">
        <v>995</v>
      </c>
    </row>
    <row r="60" spans="1:5" x14ac:dyDescent="0.25">
      <c r="A60" s="497" t="s">
        <v>421</v>
      </c>
      <c r="B60" s="1321">
        <f t="shared" si="1"/>
        <v>34</v>
      </c>
      <c r="C60" s="1326" t="s">
        <v>989</v>
      </c>
      <c r="D60" s="497" t="s">
        <v>824</v>
      </c>
      <c r="E60" s="8" t="s">
        <v>996</v>
      </c>
    </row>
    <row r="61" spans="1:5" x14ac:dyDescent="0.25">
      <c r="A61" s="497" t="s">
        <v>421</v>
      </c>
      <c r="B61" s="1321">
        <f>B60+1</f>
        <v>35</v>
      </c>
      <c r="C61" s="1326" t="s">
        <v>989</v>
      </c>
      <c r="D61" s="497" t="s">
        <v>642</v>
      </c>
      <c r="E61" s="8" t="s">
        <v>997</v>
      </c>
    </row>
    <row r="62" spans="1:5" x14ac:dyDescent="0.25">
      <c r="A62" s="497" t="s">
        <v>421</v>
      </c>
      <c r="B62" s="1321">
        <f t="shared" si="1"/>
        <v>36</v>
      </c>
      <c r="C62" s="1326" t="s">
        <v>989</v>
      </c>
      <c r="D62" s="497" t="s">
        <v>643</v>
      </c>
      <c r="E62" s="8" t="s">
        <v>998</v>
      </c>
    </row>
    <row r="63" spans="1:5" x14ac:dyDescent="0.25">
      <c r="A63" s="497" t="s">
        <v>421</v>
      </c>
      <c r="B63" s="1321">
        <f t="shared" si="1"/>
        <v>37</v>
      </c>
      <c r="C63" s="1326" t="s">
        <v>989</v>
      </c>
      <c r="D63" s="497" t="s">
        <v>999</v>
      </c>
      <c r="E63" s="8" t="s">
        <v>1004</v>
      </c>
    </row>
    <row r="64" spans="1:5" ht="24.75" x14ac:dyDescent="0.25">
      <c r="A64" s="497" t="s">
        <v>421</v>
      </c>
      <c r="B64" s="1321">
        <f t="shared" si="1"/>
        <v>38</v>
      </c>
      <c r="C64" s="1326" t="s">
        <v>989</v>
      </c>
      <c r="D64" s="497" t="s">
        <v>513</v>
      </c>
      <c r="E64" s="8" t="s">
        <v>1063</v>
      </c>
    </row>
    <row r="65" spans="1:5" ht="24.75" x14ac:dyDescent="0.25">
      <c r="A65" s="497" t="s">
        <v>421</v>
      </c>
      <c r="B65" s="1321">
        <v>39</v>
      </c>
      <c r="C65" s="1326" t="s">
        <v>1065</v>
      </c>
      <c r="D65" s="497" t="s">
        <v>1060</v>
      </c>
      <c r="E65" s="8" t="s">
        <v>1064</v>
      </c>
    </row>
    <row r="66" spans="1:5" ht="24.75" x14ac:dyDescent="0.25">
      <c r="A66" s="497" t="s">
        <v>421</v>
      </c>
      <c r="B66" s="1321">
        <v>40</v>
      </c>
      <c r="C66" s="1326" t="s">
        <v>1065</v>
      </c>
      <c r="D66" s="497" t="s">
        <v>881</v>
      </c>
      <c r="E66" s="8" t="s">
        <v>1062</v>
      </c>
    </row>
    <row r="67" spans="1:5" ht="24.75" x14ac:dyDescent="0.25">
      <c r="A67" s="497" t="s">
        <v>421</v>
      </c>
      <c r="B67" s="1321">
        <v>41</v>
      </c>
      <c r="C67" s="1326" t="s">
        <v>1065</v>
      </c>
      <c r="D67" s="497" t="s">
        <v>881</v>
      </c>
      <c r="E67" s="8" t="s">
        <v>1066</v>
      </c>
    </row>
    <row r="68" spans="1:5" x14ac:dyDescent="0.25">
      <c r="A68" s="497" t="s">
        <v>421</v>
      </c>
      <c r="B68" s="1316">
        <f t="shared" ref="B68:B74" si="2">B67+1</f>
        <v>42</v>
      </c>
      <c r="C68" s="1321" t="s">
        <v>1065</v>
      </c>
      <c r="D68" s="497" t="s">
        <v>516</v>
      </c>
      <c r="E68" s="486" t="s">
        <v>1312</v>
      </c>
    </row>
    <row r="69" spans="1:5" x14ac:dyDescent="0.25">
      <c r="A69" s="497" t="s">
        <v>421</v>
      </c>
      <c r="B69" s="1316">
        <f t="shared" si="2"/>
        <v>43</v>
      </c>
      <c r="C69" s="1326" t="s">
        <v>1397</v>
      </c>
      <c r="D69" s="497" t="s">
        <v>881</v>
      </c>
      <c r="E69" s="486" t="s">
        <v>1326</v>
      </c>
    </row>
    <row r="70" spans="1:5" x14ac:dyDescent="0.25">
      <c r="A70" s="497" t="s">
        <v>421</v>
      </c>
      <c r="B70" s="1316">
        <f t="shared" si="2"/>
        <v>44</v>
      </c>
      <c r="C70" s="1326" t="s">
        <v>1397</v>
      </c>
      <c r="D70" s="497" t="s">
        <v>881</v>
      </c>
      <c r="E70" s="8" t="s">
        <v>1327</v>
      </c>
    </row>
    <row r="71" spans="1:5" x14ac:dyDescent="0.25">
      <c r="A71" s="497" t="s">
        <v>421</v>
      </c>
      <c r="B71" s="1316">
        <f t="shared" si="2"/>
        <v>45</v>
      </c>
      <c r="C71" s="1326" t="s">
        <v>1397</v>
      </c>
      <c r="D71" s="497" t="s">
        <v>881</v>
      </c>
      <c r="E71" s="486" t="s">
        <v>1328</v>
      </c>
    </row>
    <row r="72" spans="1:5" x14ac:dyDescent="0.25">
      <c r="A72" s="497" t="s">
        <v>421</v>
      </c>
      <c r="B72" s="1316">
        <f t="shared" si="2"/>
        <v>46</v>
      </c>
      <c r="C72" s="1326" t="s">
        <v>1397</v>
      </c>
      <c r="D72" s="497" t="s">
        <v>513</v>
      </c>
      <c r="E72" s="486" t="s">
        <v>1330</v>
      </c>
    </row>
    <row r="73" spans="1:5" x14ac:dyDescent="0.25">
      <c r="A73" s="497" t="s">
        <v>421</v>
      </c>
      <c r="B73" s="1316">
        <f t="shared" si="2"/>
        <v>47</v>
      </c>
      <c r="C73" s="1326" t="s">
        <v>1397</v>
      </c>
      <c r="D73" s="497" t="s">
        <v>999</v>
      </c>
      <c r="E73" s="486" t="s">
        <v>1329</v>
      </c>
    </row>
    <row r="74" spans="1:5" x14ac:dyDescent="0.25">
      <c r="A74" s="497" t="s">
        <v>421</v>
      </c>
      <c r="B74" s="1316">
        <f t="shared" si="2"/>
        <v>48</v>
      </c>
      <c r="C74" s="1326" t="s">
        <v>1397</v>
      </c>
      <c r="D74" s="497" t="s">
        <v>513</v>
      </c>
      <c r="E74" s="486" t="s">
        <v>1396</v>
      </c>
    </row>
    <row r="75" spans="1:5" x14ac:dyDescent="0.25">
      <c r="A75" s="497" t="s">
        <v>421</v>
      </c>
      <c r="B75" s="1316">
        <f>+B74+1</f>
        <v>49</v>
      </c>
      <c r="C75" s="1317" t="s">
        <v>1397</v>
      </c>
      <c r="D75" s="497" t="s">
        <v>999</v>
      </c>
      <c r="E75" s="8" t="s">
        <v>1403</v>
      </c>
    </row>
    <row r="76" spans="1:5" x14ac:dyDescent="0.25">
      <c r="A76" s="497" t="s">
        <v>421</v>
      </c>
      <c r="B76" s="1316">
        <v>50</v>
      </c>
      <c r="C76" s="1317" t="s">
        <v>1541</v>
      </c>
      <c r="D76" s="497" t="s">
        <v>824</v>
      </c>
      <c r="E76" s="8" t="s">
        <v>1539</v>
      </c>
    </row>
    <row r="77" spans="1:5" x14ac:dyDescent="0.25">
      <c r="A77" s="497" t="s">
        <v>421</v>
      </c>
      <c r="B77" s="1316">
        <v>51</v>
      </c>
      <c r="C77" s="1317" t="s">
        <v>1541</v>
      </c>
      <c r="D77" s="497" t="s">
        <v>516</v>
      </c>
      <c r="E77" s="8" t="s">
        <v>1538</v>
      </c>
    </row>
    <row r="78" spans="1:5" x14ac:dyDescent="0.25">
      <c r="A78" s="497" t="s">
        <v>421</v>
      </c>
      <c r="B78" s="1316">
        <v>52</v>
      </c>
      <c r="C78" s="1317" t="s">
        <v>1541</v>
      </c>
      <c r="D78" s="497" t="s">
        <v>999</v>
      </c>
      <c r="E78" s="8" t="s">
        <v>1540</v>
      </c>
    </row>
    <row r="79" spans="1:5" x14ac:dyDescent="0.25">
      <c r="A79" s="497" t="s">
        <v>421</v>
      </c>
      <c r="B79" s="1316">
        <v>53</v>
      </c>
      <c r="C79" s="1317" t="s">
        <v>1541</v>
      </c>
      <c r="D79" s="497" t="s">
        <v>1060</v>
      </c>
      <c r="E79" s="8" t="s">
        <v>1540</v>
      </c>
    </row>
    <row r="80" spans="1:5" x14ac:dyDescent="0.25">
      <c r="A80" s="497" t="s">
        <v>421</v>
      </c>
      <c r="B80" s="1316">
        <v>54</v>
      </c>
      <c r="C80" s="1317" t="s">
        <v>1547</v>
      </c>
      <c r="D80" s="497" t="s">
        <v>1548</v>
      </c>
      <c r="E80" s="8" t="s">
        <v>1554</v>
      </c>
    </row>
    <row r="81" spans="1:5" x14ac:dyDescent="0.25">
      <c r="A81" s="497" t="s">
        <v>421</v>
      </c>
      <c r="B81" s="1316">
        <v>55</v>
      </c>
      <c r="C81" s="1327" t="s">
        <v>1547</v>
      </c>
      <c r="D81" s="497" t="s">
        <v>1549</v>
      </c>
      <c r="E81" s="8" t="s">
        <v>1552</v>
      </c>
    </row>
    <row r="82" spans="1:5" x14ac:dyDescent="0.25">
      <c r="A82" s="497" t="s">
        <v>421</v>
      </c>
      <c r="B82" s="1316">
        <v>56</v>
      </c>
      <c r="C82" s="1327" t="s">
        <v>1547</v>
      </c>
      <c r="D82" s="497" t="s">
        <v>1550</v>
      </c>
      <c r="E82" s="8" t="s">
        <v>1551</v>
      </c>
    </row>
    <row r="83" spans="1:5" x14ac:dyDescent="0.25">
      <c r="A83" s="497" t="s">
        <v>421</v>
      </c>
      <c r="B83" s="1316">
        <v>57</v>
      </c>
      <c r="C83" s="1327" t="s">
        <v>1547</v>
      </c>
      <c r="D83" s="497" t="s">
        <v>516</v>
      </c>
      <c r="E83" s="8" t="s">
        <v>1553</v>
      </c>
    </row>
    <row r="84" spans="1:5" x14ac:dyDescent="0.25">
      <c r="A84" s="497" t="s">
        <v>421</v>
      </c>
      <c r="B84" s="1316">
        <v>58</v>
      </c>
      <c r="C84" s="1327" t="s">
        <v>1591</v>
      </c>
      <c r="D84" s="497" t="s">
        <v>1590</v>
      </c>
      <c r="E84" s="8" t="s">
        <v>1592</v>
      </c>
    </row>
    <row r="85" spans="1:5" x14ac:dyDescent="0.25">
      <c r="A85" s="497" t="s">
        <v>421</v>
      </c>
      <c r="B85" s="1316">
        <v>59</v>
      </c>
      <c r="C85" s="1327" t="s">
        <v>1628</v>
      </c>
      <c r="D85" s="497" t="s">
        <v>516</v>
      </c>
      <c r="E85" s="8" t="s">
        <v>1633</v>
      </c>
    </row>
    <row r="86" spans="1:5" x14ac:dyDescent="0.25">
      <c r="A86" s="1328" t="s">
        <v>438</v>
      </c>
      <c r="B86" s="1329">
        <v>1</v>
      </c>
      <c r="C86" s="1320" t="s">
        <v>551</v>
      </c>
      <c r="D86" s="487" t="s">
        <v>552</v>
      </c>
      <c r="E86" s="487" t="s">
        <v>553</v>
      </c>
    </row>
    <row r="87" spans="1:5" x14ac:dyDescent="0.25">
      <c r="A87" s="1322" t="s">
        <v>438</v>
      </c>
      <c r="B87" s="1330">
        <f t="shared" ref="B87:B102" si="3">B86+1</f>
        <v>2</v>
      </c>
      <c r="C87" s="1317" t="s">
        <v>551</v>
      </c>
      <c r="D87" s="486" t="s">
        <v>529</v>
      </c>
      <c r="E87" s="486" t="s">
        <v>549</v>
      </c>
    </row>
    <row r="88" spans="1:5" x14ac:dyDescent="0.25">
      <c r="A88" s="1322" t="s">
        <v>438</v>
      </c>
      <c r="B88" s="1330">
        <f t="shared" si="3"/>
        <v>3</v>
      </c>
      <c r="C88" s="1317" t="s">
        <v>551</v>
      </c>
      <c r="D88" s="486" t="s">
        <v>529</v>
      </c>
      <c r="E88" s="8" t="s">
        <v>543</v>
      </c>
    </row>
    <row r="89" spans="1:5" x14ac:dyDescent="0.25">
      <c r="A89" s="1322" t="s">
        <v>438</v>
      </c>
      <c r="B89" s="1330">
        <f t="shared" si="3"/>
        <v>4</v>
      </c>
      <c r="C89" s="1317" t="s">
        <v>551</v>
      </c>
      <c r="D89" s="486" t="s">
        <v>529</v>
      </c>
      <c r="E89" s="8" t="s">
        <v>518</v>
      </c>
    </row>
    <row r="90" spans="1:5" x14ac:dyDescent="0.25">
      <c r="A90" s="1322" t="s">
        <v>438</v>
      </c>
      <c r="B90" s="1330">
        <f t="shared" si="3"/>
        <v>5</v>
      </c>
      <c r="C90" s="1317" t="s">
        <v>551</v>
      </c>
      <c r="D90" s="486" t="s">
        <v>530</v>
      </c>
      <c r="E90" s="486" t="s">
        <v>549</v>
      </c>
    </row>
    <row r="91" spans="1:5" x14ac:dyDescent="0.25">
      <c r="A91" s="1322" t="s">
        <v>438</v>
      </c>
      <c r="B91" s="1330">
        <f t="shared" si="3"/>
        <v>6</v>
      </c>
      <c r="C91" s="1317" t="s">
        <v>551</v>
      </c>
      <c r="D91" s="486" t="s">
        <v>530</v>
      </c>
      <c r="E91" s="486" t="s">
        <v>520</v>
      </c>
    </row>
    <row r="92" spans="1:5" x14ac:dyDescent="0.25">
      <c r="A92" s="1322" t="s">
        <v>438</v>
      </c>
      <c r="B92" s="1330">
        <f t="shared" si="3"/>
        <v>7</v>
      </c>
      <c r="C92" s="1317" t="s">
        <v>551</v>
      </c>
      <c r="D92" s="486" t="s">
        <v>530</v>
      </c>
      <c r="E92" s="486" t="s">
        <v>522</v>
      </c>
    </row>
    <row r="93" spans="1:5" x14ac:dyDescent="0.25">
      <c r="A93" s="1322" t="s">
        <v>438</v>
      </c>
      <c r="B93" s="1330">
        <f t="shared" si="3"/>
        <v>8</v>
      </c>
      <c r="C93" s="1317" t="s">
        <v>551</v>
      </c>
      <c r="D93" s="486" t="s">
        <v>531</v>
      </c>
      <c r="E93" s="486" t="s">
        <v>550</v>
      </c>
    </row>
    <row r="94" spans="1:5" x14ac:dyDescent="0.25">
      <c r="A94" s="1322" t="s">
        <v>438</v>
      </c>
      <c r="B94" s="1330">
        <f t="shared" si="3"/>
        <v>9</v>
      </c>
      <c r="C94" s="1317" t="s">
        <v>551</v>
      </c>
      <c r="D94" s="486" t="s">
        <v>531</v>
      </c>
      <c r="E94" s="486" t="s">
        <v>524</v>
      </c>
    </row>
    <row r="95" spans="1:5" x14ac:dyDescent="0.25">
      <c r="A95" s="1322" t="s">
        <v>438</v>
      </c>
      <c r="B95" s="1330">
        <f t="shared" si="3"/>
        <v>10</v>
      </c>
      <c r="C95" s="1317" t="s">
        <v>551</v>
      </c>
      <c r="D95" s="486" t="s">
        <v>531</v>
      </c>
      <c r="E95" s="486" t="s">
        <v>526</v>
      </c>
    </row>
    <row r="96" spans="1:5" x14ac:dyDescent="0.25">
      <c r="A96" s="1322" t="s">
        <v>438</v>
      </c>
      <c r="B96" s="1330">
        <f t="shared" si="3"/>
        <v>11</v>
      </c>
      <c r="C96" s="1317" t="s">
        <v>551</v>
      </c>
      <c r="D96" s="486" t="s">
        <v>531</v>
      </c>
      <c r="E96" s="486" t="s">
        <v>527</v>
      </c>
    </row>
    <row r="97" spans="1:5" x14ac:dyDescent="0.25">
      <c r="A97" s="1322" t="s">
        <v>438</v>
      </c>
      <c r="B97" s="1330">
        <f t="shared" si="3"/>
        <v>12</v>
      </c>
      <c r="C97" s="1317" t="s">
        <v>551</v>
      </c>
      <c r="D97" s="486" t="s">
        <v>532</v>
      </c>
      <c r="E97" s="486" t="s">
        <v>524</v>
      </c>
    </row>
    <row r="98" spans="1:5" x14ac:dyDescent="0.25">
      <c r="A98" s="1322" t="s">
        <v>438</v>
      </c>
      <c r="B98" s="1330">
        <f t="shared" si="3"/>
        <v>13</v>
      </c>
      <c r="C98" s="1317" t="s">
        <v>551</v>
      </c>
      <c r="D98" s="486" t="s">
        <v>532</v>
      </c>
      <c r="E98" s="486" t="s">
        <v>526</v>
      </c>
    </row>
    <row r="99" spans="1:5" x14ac:dyDescent="0.25">
      <c r="A99" s="1322" t="s">
        <v>438</v>
      </c>
      <c r="B99" s="1330">
        <f t="shared" si="3"/>
        <v>14</v>
      </c>
      <c r="C99" s="1317" t="s">
        <v>551</v>
      </c>
      <c r="D99" s="486" t="s">
        <v>532</v>
      </c>
      <c r="E99" s="486" t="s">
        <v>527</v>
      </c>
    </row>
    <row r="100" spans="1:5" x14ac:dyDescent="0.25">
      <c r="A100" s="1322" t="s">
        <v>438</v>
      </c>
      <c r="B100" s="1330">
        <f t="shared" si="3"/>
        <v>15</v>
      </c>
      <c r="C100" s="1317" t="s">
        <v>653</v>
      </c>
      <c r="D100" s="486" t="s">
        <v>552</v>
      </c>
      <c r="E100" s="486" t="s">
        <v>646</v>
      </c>
    </row>
    <row r="101" spans="1:5" x14ac:dyDescent="0.25">
      <c r="A101" s="1322" t="s">
        <v>438</v>
      </c>
      <c r="B101" s="1330">
        <f t="shared" si="3"/>
        <v>16</v>
      </c>
      <c r="C101" s="1317" t="s">
        <v>653</v>
      </c>
      <c r="D101" s="486" t="s">
        <v>644</v>
      </c>
      <c r="E101" s="486" t="s">
        <v>645</v>
      </c>
    </row>
    <row r="102" spans="1:5" ht="24.75" x14ac:dyDescent="0.25">
      <c r="A102" s="1322" t="s">
        <v>438</v>
      </c>
      <c r="B102" s="1330">
        <f t="shared" si="3"/>
        <v>17</v>
      </c>
      <c r="C102" s="1317" t="s">
        <v>653</v>
      </c>
      <c r="D102" s="486" t="s">
        <v>647</v>
      </c>
      <c r="E102" s="8" t="s">
        <v>656</v>
      </c>
    </row>
    <row r="103" spans="1:5" ht="24.75" x14ac:dyDescent="0.25">
      <c r="A103" s="1322" t="s">
        <v>438</v>
      </c>
      <c r="B103" s="1330">
        <v>18</v>
      </c>
      <c r="C103" s="1317" t="s">
        <v>653</v>
      </c>
      <c r="D103" s="486" t="s">
        <v>648</v>
      </c>
      <c r="E103" s="8" t="s">
        <v>656</v>
      </c>
    </row>
    <row r="104" spans="1:5" x14ac:dyDescent="0.25">
      <c r="A104" s="1322" t="s">
        <v>438</v>
      </c>
      <c r="B104" s="1330">
        <v>19</v>
      </c>
      <c r="C104" s="1317" t="s">
        <v>670</v>
      </c>
      <c r="D104" s="486" t="s">
        <v>552</v>
      </c>
      <c r="E104" s="8" t="s">
        <v>671</v>
      </c>
    </row>
    <row r="105" spans="1:5" x14ac:dyDescent="0.25">
      <c r="A105" s="1322" t="s">
        <v>438</v>
      </c>
      <c r="B105" s="1330">
        <v>20</v>
      </c>
      <c r="C105" s="1317" t="s">
        <v>713</v>
      </c>
      <c r="D105" s="486" t="s">
        <v>531</v>
      </c>
      <c r="E105" s="8" t="s">
        <v>721</v>
      </c>
    </row>
    <row r="106" spans="1:5" x14ac:dyDescent="0.25">
      <c r="A106" s="1322" t="s">
        <v>438</v>
      </c>
      <c r="B106" s="1330">
        <v>21</v>
      </c>
      <c r="C106" s="1317" t="s">
        <v>713</v>
      </c>
      <c r="D106" s="486" t="s">
        <v>532</v>
      </c>
      <c r="E106" s="8" t="s">
        <v>715</v>
      </c>
    </row>
    <row r="107" spans="1:5" x14ac:dyDescent="0.25">
      <c r="A107" s="1322" t="s">
        <v>438</v>
      </c>
      <c r="B107" s="1330">
        <v>22</v>
      </c>
      <c r="C107" s="1317" t="s">
        <v>713</v>
      </c>
      <c r="D107" s="486" t="s">
        <v>552</v>
      </c>
      <c r="E107" s="8" t="s">
        <v>725</v>
      </c>
    </row>
    <row r="108" spans="1:5" x14ac:dyDescent="0.25">
      <c r="A108" s="1322" t="s">
        <v>438</v>
      </c>
      <c r="B108" s="1330">
        <v>23</v>
      </c>
      <c r="C108" s="1317" t="s">
        <v>799</v>
      </c>
      <c r="D108" s="486" t="s">
        <v>552</v>
      </c>
      <c r="E108" s="8" t="s">
        <v>770</v>
      </c>
    </row>
    <row r="109" spans="1:5" ht="24.75" x14ac:dyDescent="0.25">
      <c r="A109" s="1322" t="s">
        <v>438</v>
      </c>
      <c r="B109" s="1330">
        <v>24</v>
      </c>
      <c r="C109" s="1317" t="s">
        <v>799</v>
      </c>
      <c r="D109" s="486" t="s">
        <v>644</v>
      </c>
      <c r="E109" s="8" t="s">
        <v>811</v>
      </c>
    </row>
    <row r="110" spans="1:5" x14ac:dyDescent="0.25">
      <c r="A110" s="1322" t="s">
        <v>438</v>
      </c>
      <c r="B110" s="1330">
        <v>25</v>
      </c>
      <c r="C110" s="1317" t="s">
        <v>799</v>
      </c>
      <c r="D110" s="486" t="s">
        <v>644</v>
      </c>
      <c r="E110" s="8" t="s">
        <v>796</v>
      </c>
    </row>
    <row r="111" spans="1:5" x14ac:dyDescent="0.25">
      <c r="A111" s="1322" t="s">
        <v>438</v>
      </c>
      <c r="B111" s="1330">
        <v>26</v>
      </c>
      <c r="C111" s="1317" t="s">
        <v>799</v>
      </c>
      <c r="D111" s="486" t="s">
        <v>644</v>
      </c>
      <c r="E111" s="8" t="s">
        <v>797</v>
      </c>
    </row>
    <row r="112" spans="1:5" x14ac:dyDescent="0.25">
      <c r="A112" s="1322" t="s">
        <v>438</v>
      </c>
      <c r="B112" s="1330">
        <v>27</v>
      </c>
      <c r="C112" s="1317" t="s">
        <v>799</v>
      </c>
      <c r="D112" s="486" t="s">
        <v>552</v>
      </c>
      <c r="E112" s="8" t="s">
        <v>798</v>
      </c>
    </row>
    <row r="113" spans="1:5" x14ac:dyDescent="0.25">
      <c r="A113" s="1322" t="s">
        <v>438</v>
      </c>
      <c r="B113" s="1330">
        <v>28</v>
      </c>
      <c r="C113" s="1317" t="s">
        <v>823</v>
      </c>
      <c r="D113" s="486" t="s">
        <v>644</v>
      </c>
      <c r="E113" s="8" t="s">
        <v>825</v>
      </c>
    </row>
    <row r="114" spans="1:5" x14ac:dyDescent="0.25">
      <c r="A114" s="1322" t="s">
        <v>438</v>
      </c>
      <c r="B114" s="1330">
        <v>29</v>
      </c>
      <c r="C114" s="1317" t="s">
        <v>826</v>
      </c>
      <c r="D114" s="486" t="s">
        <v>644</v>
      </c>
      <c r="E114" s="8" t="s">
        <v>827</v>
      </c>
    </row>
    <row r="115" spans="1:5" x14ac:dyDescent="0.25">
      <c r="A115" s="1322" t="s">
        <v>438</v>
      </c>
      <c r="B115" s="1330">
        <v>30</v>
      </c>
      <c r="C115" s="1317" t="s">
        <v>829</v>
      </c>
      <c r="D115" s="486" t="s">
        <v>552</v>
      </c>
      <c r="E115" s="8" t="s">
        <v>880</v>
      </c>
    </row>
    <row r="116" spans="1:5" x14ac:dyDescent="0.25">
      <c r="A116" s="1322" t="s">
        <v>438</v>
      </c>
      <c r="B116" s="1330">
        <v>31</v>
      </c>
      <c r="C116" s="1317" t="s">
        <v>989</v>
      </c>
      <c r="D116" s="486" t="s">
        <v>644</v>
      </c>
      <c r="E116" s="8" t="s">
        <v>994</v>
      </c>
    </row>
    <row r="117" spans="1:5" ht="24.75" x14ac:dyDescent="0.25">
      <c r="A117" s="1322" t="s">
        <v>438</v>
      </c>
      <c r="B117" s="1330">
        <v>32</v>
      </c>
      <c r="C117" s="1317" t="s">
        <v>989</v>
      </c>
      <c r="D117" s="486" t="s">
        <v>644</v>
      </c>
      <c r="E117" s="8" t="s">
        <v>1005</v>
      </c>
    </row>
    <row r="118" spans="1:5" x14ac:dyDescent="0.25">
      <c r="A118" s="1322" t="s">
        <v>438</v>
      </c>
      <c r="B118" s="1330"/>
      <c r="C118" s="1317" t="s">
        <v>989</v>
      </c>
      <c r="D118" s="486" t="s">
        <v>644</v>
      </c>
      <c r="E118" s="8" t="s">
        <v>996</v>
      </c>
    </row>
    <row r="119" spans="1:5" x14ac:dyDescent="0.25">
      <c r="A119" s="1322" t="s">
        <v>438</v>
      </c>
      <c r="B119" s="1330">
        <v>33</v>
      </c>
      <c r="C119" s="1317" t="s">
        <v>989</v>
      </c>
      <c r="D119" s="486" t="s">
        <v>531</v>
      </c>
      <c r="E119" s="8" t="s">
        <v>1006</v>
      </c>
    </row>
    <row r="120" spans="1:5" x14ac:dyDescent="0.25">
      <c r="A120" s="1322" t="s">
        <v>438</v>
      </c>
      <c r="B120" s="1330">
        <v>34</v>
      </c>
      <c r="C120" s="1317" t="s">
        <v>989</v>
      </c>
      <c r="D120" s="486" t="s">
        <v>1007</v>
      </c>
      <c r="E120" s="8" t="s">
        <v>1008</v>
      </c>
    </row>
    <row r="121" spans="1:5" ht="24.75" x14ac:dyDescent="0.25">
      <c r="A121" s="1322" t="s">
        <v>438</v>
      </c>
      <c r="B121" s="1330">
        <v>35</v>
      </c>
      <c r="C121" s="1317" t="s">
        <v>829</v>
      </c>
      <c r="D121" s="486" t="s">
        <v>552</v>
      </c>
      <c r="E121" s="8" t="s">
        <v>1009</v>
      </c>
    </row>
    <row r="122" spans="1:5" ht="17.25" customHeight="1" x14ac:dyDescent="0.25">
      <c r="A122" s="1322" t="s">
        <v>438</v>
      </c>
      <c r="B122" s="1330">
        <f t="shared" ref="B122:B128" si="4">+B121+1</f>
        <v>36</v>
      </c>
      <c r="C122" s="1317" t="s">
        <v>1065</v>
      </c>
      <c r="D122" s="486" t="s">
        <v>552</v>
      </c>
      <c r="E122" s="8" t="s">
        <v>1480</v>
      </c>
    </row>
    <row r="123" spans="1:5" x14ac:dyDescent="0.25">
      <c r="A123" s="1322" t="s">
        <v>438</v>
      </c>
      <c r="B123" s="1330">
        <f t="shared" si="4"/>
        <v>37</v>
      </c>
      <c r="C123" s="1317" t="s">
        <v>1397</v>
      </c>
      <c r="D123" s="486" t="s">
        <v>1331</v>
      </c>
      <c r="E123" s="8" t="s">
        <v>1332</v>
      </c>
    </row>
    <row r="124" spans="1:5" x14ac:dyDescent="0.25">
      <c r="A124" s="1322" t="s">
        <v>438</v>
      </c>
      <c r="B124" s="1330">
        <f t="shared" si="4"/>
        <v>38</v>
      </c>
      <c r="C124" s="1317" t="s">
        <v>1397</v>
      </c>
      <c r="D124" s="486" t="s">
        <v>1331</v>
      </c>
      <c r="E124" s="8" t="s">
        <v>1333</v>
      </c>
    </row>
    <row r="125" spans="1:5" x14ac:dyDescent="0.25">
      <c r="A125" s="1322" t="s">
        <v>438</v>
      </c>
      <c r="B125" s="1330">
        <f t="shared" si="4"/>
        <v>39</v>
      </c>
      <c r="C125" s="1317" t="s">
        <v>1397</v>
      </c>
      <c r="D125" s="486" t="s">
        <v>552</v>
      </c>
      <c r="E125" s="486" t="s">
        <v>1330</v>
      </c>
    </row>
    <row r="126" spans="1:5" x14ac:dyDescent="0.25">
      <c r="A126" s="1322" t="s">
        <v>438</v>
      </c>
      <c r="B126" s="1330">
        <f t="shared" si="4"/>
        <v>40</v>
      </c>
      <c r="C126" s="1317" t="s">
        <v>1397</v>
      </c>
      <c r="D126" s="486" t="s">
        <v>1007</v>
      </c>
      <c r="E126" s="486" t="s">
        <v>1334</v>
      </c>
    </row>
    <row r="127" spans="1:5" x14ac:dyDescent="0.25">
      <c r="A127" s="1322" t="s">
        <v>438</v>
      </c>
      <c r="B127" s="1330">
        <f t="shared" si="4"/>
        <v>41</v>
      </c>
      <c r="C127" s="1317" t="s">
        <v>1397</v>
      </c>
      <c r="D127" s="486" t="s">
        <v>1007</v>
      </c>
      <c r="E127" s="8" t="s">
        <v>1404</v>
      </c>
    </row>
    <row r="128" spans="1:5" x14ac:dyDescent="0.25">
      <c r="A128" s="1331" t="s">
        <v>438</v>
      </c>
      <c r="B128" s="1324">
        <f t="shared" si="4"/>
        <v>42</v>
      </c>
      <c r="C128" s="1325" t="s">
        <v>1503</v>
      </c>
      <c r="D128" s="493" t="s">
        <v>1504</v>
      </c>
      <c r="E128" s="9" t="s">
        <v>1505</v>
      </c>
    </row>
    <row r="129" spans="1:5" x14ac:dyDescent="0.25">
      <c r="A129" s="1322" t="s">
        <v>533</v>
      </c>
      <c r="B129" s="1330">
        <v>1</v>
      </c>
      <c r="C129" s="1317" t="s">
        <v>551</v>
      </c>
      <c r="D129" s="486" t="s">
        <v>534</v>
      </c>
      <c r="E129" s="486" t="s">
        <v>535</v>
      </c>
    </row>
    <row r="130" spans="1:5" x14ac:dyDescent="0.25">
      <c r="A130" s="1322" t="s">
        <v>533</v>
      </c>
      <c r="B130" s="1330">
        <f>B129+1</f>
        <v>2</v>
      </c>
      <c r="C130" s="1317" t="s">
        <v>551</v>
      </c>
      <c r="D130" s="486" t="s">
        <v>537</v>
      </c>
      <c r="E130" s="486" t="s">
        <v>536</v>
      </c>
    </row>
    <row r="131" spans="1:5" x14ac:dyDescent="0.25">
      <c r="A131" s="1322" t="s">
        <v>533</v>
      </c>
      <c r="B131" s="1330">
        <f>B130+1</f>
        <v>3</v>
      </c>
      <c r="C131" s="1317" t="s">
        <v>551</v>
      </c>
      <c r="D131" s="486" t="s">
        <v>537</v>
      </c>
      <c r="E131" s="486" t="s">
        <v>538</v>
      </c>
    </row>
    <row r="132" spans="1:5" x14ac:dyDescent="0.25">
      <c r="A132" s="1322" t="s">
        <v>533</v>
      </c>
      <c r="B132" s="1330">
        <f>B131+1</f>
        <v>4</v>
      </c>
      <c r="C132" s="1317" t="s">
        <v>551</v>
      </c>
      <c r="D132" s="486" t="s">
        <v>537</v>
      </c>
      <c r="E132" s="486" t="s">
        <v>539</v>
      </c>
    </row>
    <row r="133" spans="1:5" x14ac:dyDescent="0.25">
      <c r="A133" s="1322" t="s">
        <v>533</v>
      </c>
      <c r="B133" s="1330">
        <v>5</v>
      </c>
      <c r="C133" s="1317" t="s">
        <v>653</v>
      </c>
      <c r="D133" s="486" t="s">
        <v>631</v>
      </c>
      <c r="E133" s="8" t="s">
        <v>639</v>
      </c>
    </row>
    <row r="134" spans="1:5" x14ac:dyDescent="0.25">
      <c r="A134" s="1322" t="s">
        <v>629</v>
      </c>
      <c r="B134" s="1330">
        <v>6</v>
      </c>
      <c r="C134" s="1317" t="s">
        <v>653</v>
      </c>
      <c r="D134" s="486" t="s">
        <v>534</v>
      </c>
      <c r="E134" s="486" t="s">
        <v>640</v>
      </c>
    </row>
    <row r="135" spans="1:5" x14ac:dyDescent="0.25">
      <c r="A135" s="1322" t="s">
        <v>629</v>
      </c>
      <c r="B135" s="1330">
        <v>7</v>
      </c>
      <c r="C135" s="1317" t="s">
        <v>653</v>
      </c>
      <c r="D135" s="486" t="s">
        <v>534</v>
      </c>
      <c r="E135" s="8" t="s">
        <v>667</v>
      </c>
    </row>
    <row r="136" spans="1:5" x14ac:dyDescent="0.25">
      <c r="A136" s="1322" t="s">
        <v>629</v>
      </c>
      <c r="B136" s="1330">
        <v>8</v>
      </c>
      <c r="C136" s="1317" t="s">
        <v>670</v>
      </c>
      <c r="D136" s="486" t="s">
        <v>537</v>
      </c>
      <c r="E136" s="8" t="s">
        <v>669</v>
      </c>
    </row>
    <row r="137" spans="1:5" x14ac:dyDescent="0.25">
      <c r="A137" s="1322" t="s">
        <v>629</v>
      </c>
      <c r="B137" s="1330">
        <v>9</v>
      </c>
      <c r="C137" s="1317" t="s">
        <v>799</v>
      </c>
      <c r="D137" s="486" t="s">
        <v>534</v>
      </c>
      <c r="E137" s="8" t="s">
        <v>1439</v>
      </c>
    </row>
    <row r="138" spans="1:5" x14ac:dyDescent="0.25">
      <c r="A138" s="1322" t="s">
        <v>533</v>
      </c>
      <c r="B138" s="1330">
        <v>10</v>
      </c>
      <c r="C138" s="1317" t="s">
        <v>826</v>
      </c>
      <c r="D138" s="486" t="s">
        <v>537</v>
      </c>
      <c r="E138" s="8" t="s">
        <v>825</v>
      </c>
    </row>
    <row r="139" spans="1:5" x14ac:dyDescent="0.25">
      <c r="A139" s="1322" t="s">
        <v>533</v>
      </c>
      <c r="B139" s="1321">
        <v>11</v>
      </c>
      <c r="C139" s="1317" t="s">
        <v>829</v>
      </c>
      <c r="D139" s="486" t="s">
        <v>537</v>
      </c>
      <c r="E139" s="8" t="s">
        <v>890</v>
      </c>
    </row>
    <row r="140" spans="1:5" x14ac:dyDescent="0.25">
      <c r="A140" s="1322" t="s">
        <v>533</v>
      </c>
      <c r="B140" s="1330">
        <v>12</v>
      </c>
      <c r="C140" s="1317" t="s">
        <v>829</v>
      </c>
      <c r="D140" s="486" t="s">
        <v>630</v>
      </c>
      <c r="E140" s="8" t="s">
        <v>891</v>
      </c>
    </row>
    <row r="141" spans="1:5" x14ac:dyDescent="0.25">
      <c r="A141" s="1322" t="s">
        <v>533</v>
      </c>
      <c r="B141" s="1330">
        <v>13</v>
      </c>
      <c r="C141" s="1317" t="s">
        <v>829</v>
      </c>
      <c r="D141" s="486" t="s">
        <v>631</v>
      </c>
      <c r="E141" s="8" t="s">
        <v>889</v>
      </c>
    </row>
    <row r="142" spans="1:5" ht="24.75" x14ac:dyDescent="0.25">
      <c r="A142" s="1322" t="s">
        <v>533</v>
      </c>
      <c r="B142" s="1330">
        <v>14</v>
      </c>
      <c r="C142" s="1317" t="s">
        <v>989</v>
      </c>
      <c r="D142" s="486" t="s">
        <v>537</v>
      </c>
      <c r="E142" s="8" t="s">
        <v>1012</v>
      </c>
    </row>
    <row r="143" spans="1:5" x14ac:dyDescent="0.25">
      <c r="A143" s="1322" t="s">
        <v>629</v>
      </c>
      <c r="B143" s="1330">
        <v>15</v>
      </c>
      <c r="C143" s="1317" t="s">
        <v>989</v>
      </c>
      <c r="D143" s="486" t="s">
        <v>630</v>
      </c>
      <c r="E143" s="8" t="s">
        <v>1011</v>
      </c>
    </row>
    <row r="144" spans="1:5" x14ac:dyDescent="0.25">
      <c r="A144" s="1322" t="s">
        <v>533</v>
      </c>
      <c r="B144" s="1330">
        <v>16</v>
      </c>
      <c r="C144" s="1317" t="s">
        <v>1065</v>
      </c>
      <c r="D144" s="486" t="s">
        <v>632</v>
      </c>
      <c r="E144" s="8" t="s">
        <v>1313</v>
      </c>
    </row>
    <row r="145" spans="1:5" x14ac:dyDescent="0.25">
      <c r="A145" s="1322" t="s">
        <v>533</v>
      </c>
      <c r="B145" s="1330">
        <v>17</v>
      </c>
      <c r="C145" s="1317" t="s">
        <v>1325</v>
      </c>
      <c r="D145" s="486" t="s">
        <v>632</v>
      </c>
      <c r="E145" s="8" t="s">
        <v>1335</v>
      </c>
    </row>
    <row r="146" spans="1:5" x14ac:dyDescent="0.25">
      <c r="A146" s="1322" t="s">
        <v>533</v>
      </c>
      <c r="B146" s="1330">
        <v>18</v>
      </c>
      <c r="C146" s="1317" t="s">
        <v>1420</v>
      </c>
      <c r="D146" s="486" t="s">
        <v>630</v>
      </c>
      <c r="E146" s="486" t="s">
        <v>640</v>
      </c>
    </row>
    <row r="147" spans="1:5" x14ac:dyDescent="0.25">
      <c r="A147" s="1322" t="s">
        <v>533</v>
      </c>
      <c r="B147" s="1330">
        <v>19</v>
      </c>
      <c r="C147" s="1317" t="s">
        <v>1420</v>
      </c>
      <c r="D147" s="486" t="s">
        <v>631</v>
      </c>
      <c r="E147" s="486" t="s">
        <v>1421</v>
      </c>
    </row>
    <row r="148" spans="1:5" x14ac:dyDescent="0.25">
      <c r="A148" s="1322" t="s">
        <v>533</v>
      </c>
      <c r="B148" s="1330">
        <v>20</v>
      </c>
      <c r="C148" s="1317" t="s">
        <v>1420</v>
      </c>
      <c r="D148" s="486" t="s">
        <v>631</v>
      </c>
      <c r="E148" s="486" t="s">
        <v>1434</v>
      </c>
    </row>
    <row r="149" spans="1:5" x14ac:dyDescent="0.25">
      <c r="A149" s="1322" t="s">
        <v>533</v>
      </c>
      <c r="B149" s="1330">
        <v>21</v>
      </c>
      <c r="C149" s="1317" t="s">
        <v>1420</v>
      </c>
      <c r="D149" s="486" t="s">
        <v>631</v>
      </c>
      <c r="E149" s="486" t="s">
        <v>1437</v>
      </c>
    </row>
    <row r="150" spans="1:5" x14ac:dyDescent="0.25">
      <c r="A150" s="1322" t="s">
        <v>533</v>
      </c>
      <c r="B150" s="1321">
        <v>22</v>
      </c>
      <c r="C150" s="1317" t="s">
        <v>1420</v>
      </c>
      <c r="D150" s="486" t="s">
        <v>631</v>
      </c>
      <c r="E150" s="486" t="s">
        <v>1438</v>
      </c>
    </row>
    <row r="151" spans="1:5" x14ac:dyDescent="0.25">
      <c r="A151" s="1322" t="s">
        <v>533</v>
      </c>
      <c r="B151" s="1330">
        <v>23</v>
      </c>
      <c r="C151" s="1317" t="s">
        <v>1516</v>
      </c>
      <c r="D151" s="486" t="s">
        <v>537</v>
      </c>
      <c r="E151" s="486" t="s">
        <v>1489</v>
      </c>
    </row>
    <row r="152" spans="1:5" x14ac:dyDescent="0.25">
      <c r="A152" s="1322" t="s">
        <v>533</v>
      </c>
      <c r="B152" s="1330">
        <v>24</v>
      </c>
      <c r="C152" s="1317" t="s">
        <v>1516</v>
      </c>
      <c r="D152" s="486" t="s">
        <v>537</v>
      </c>
      <c r="E152" s="486" t="s">
        <v>1490</v>
      </c>
    </row>
    <row r="153" spans="1:5" x14ac:dyDescent="0.25">
      <c r="A153" s="1322" t="s">
        <v>533</v>
      </c>
      <c r="B153" s="1330">
        <v>25</v>
      </c>
      <c r="C153" s="1317" t="s">
        <v>1516</v>
      </c>
      <c r="D153" s="486" t="s">
        <v>537</v>
      </c>
      <c r="E153" s="486" t="s">
        <v>1491</v>
      </c>
    </row>
    <row r="154" spans="1:5" x14ac:dyDescent="0.25">
      <c r="A154" s="1322" t="s">
        <v>533</v>
      </c>
      <c r="B154" s="1330">
        <v>26</v>
      </c>
      <c r="C154" s="1317" t="s">
        <v>1516</v>
      </c>
      <c r="D154" s="486" t="s">
        <v>537</v>
      </c>
      <c r="E154" s="486" t="s">
        <v>1492</v>
      </c>
    </row>
    <row r="155" spans="1:5" x14ac:dyDescent="0.25">
      <c r="A155" s="1322" t="s">
        <v>533</v>
      </c>
      <c r="B155" s="1330">
        <v>27</v>
      </c>
      <c r="C155" s="1317" t="s">
        <v>1516</v>
      </c>
      <c r="D155" s="486" t="s">
        <v>537</v>
      </c>
      <c r="E155" s="486" t="s">
        <v>1493</v>
      </c>
    </row>
    <row r="156" spans="1:5" x14ac:dyDescent="0.25">
      <c r="A156" s="1322" t="s">
        <v>533</v>
      </c>
      <c r="B156" s="1330">
        <v>28</v>
      </c>
      <c r="C156" s="1317" t="s">
        <v>1516</v>
      </c>
      <c r="D156" s="486" t="s">
        <v>537</v>
      </c>
      <c r="E156" s="486" t="s">
        <v>1494</v>
      </c>
    </row>
    <row r="157" spans="1:5" x14ac:dyDescent="0.25">
      <c r="A157" s="1322" t="s">
        <v>533</v>
      </c>
      <c r="B157" s="1330">
        <v>29</v>
      </c>
      <c r="C157" s="1317" t="s">
        <v>1516</v>
      </c>
      <c r="D157" s="486" t="s">
        <v>537</v>
      </c>
      <c r="E157" s="486" t="s">
        <v>1495</v>
      </c>
    </row>
    <row r="158" spans="1:5" x14ac:dyDescent="0.25">
      <c r="A158" s="1322" t="s">
        <v>533</v>
      </c>
      <c r="B158" s="1330">
        <v>30</v>
      </c>
      <c r="C158" s="1317" t="s">
        <v>1516</v>
      </c>
      <c r="D158" s="486" t="s">
        <v>537</v>
      </c>
      <c r="E158" s="486" t="s">
        <v>1496</v>
      </c>
    </row>
    <row r="159" spans="1:5" x14ac:dyDescent="0.25">
      <c r="A159" s="1322" t="s">
        <v>533</v>
      </c>
      <c r="B159" s="1330">
        <v>31</v>
      </c>
      <c r="C159" s="1317" t="s">
        <v>1516</v>
      </c>
      <c r="D159" s="486" t="s">
        <v>537</v>
      </c>
      <c r="E159" s="486" t="s">
        <v>1497</v>
      </c>
    </row>
    <row r="160" spans="1:5" x14ac:dyDescent="0.25">
      <c r="A160" s="1322" t="s">
        <v>533</v>
      </c>
      <c r="B160" s="1330">
        <v>32</v>
      </c>
      <c r="C160" s="1317" t="s">
        <v>1516</v>
      </c>
      <c r="D160" s="486" t="s">
        <v>537</v>
      </c>
      <c r="E160" s="486" t="s">
        <v>1498</v>
      </c>
    </row>
    <row r="161" spans="1:5" x14ac:dyDescent="0.25">
      <c r="A161" s="1322" t="s">
        <v>533</v>
      </c>
      <c r="B161" s="1321">
        <v>33</v>
      </c>
      <c r="C161" s="1317" t="s">
        <v>1516</v>
      </c>
      <c r="D161" s="486" t="s">
        <v>537</v>
      </c>
      <c r="E161" s="486" t="s">
        <v>1499</v>
      </c>
    </row>
    <row r="162" spans="1:5" x14ac:dyDescent="0.25">
      <c r="A162" s="1322" t="s">
        <v>533</v>
      </c>
      <c r="B162" s="1330">
        <v>34</v>
      </c>
      <c r="C162" s="1317" t="s">
        <v>1516</v>
      </c>
      <c r="D162" s="486" t="s">
        <v>537</v>
      </c>
      <c r="E162" s="486" t="s">
        <v>1500</v>
      </c>
    </row>
    <row r="163" spans="1:5" x14ac:dyDescent="0.25">
      <c r="A163" s="1322" t="s">
        <v>533</v>
      </c>
      <c r="B163" s="1330">
        <v>35</v>
      </c>
      <c r="C163" s="1317" t="s">
        <v>1516</v>
      </c>
      <c r="D163" s="486" t="s">
        <v>537</v>
      </c>
      <c r="E163" s="486" t="s">
        <v>1520</v>
      </c>
    </row>
    <row r="164" spans="1:5" x14ac:dyDescent="0.25">
      <c r="A164" s="1322" t="s">
        <v>533</v>
      </c>
      <c r="B164" s="1330">
        <v>36</v>
      </c>
      <c r="C164" s="1317" t="s">
        <v>1516</v>
      </c>
      <c r="D164" s="486" t="s">
        <v>630</v>
      </c>
      <c r="E164" s="8" t="s">
        <v>1440</v>
      </c>
    </row>
    <row r="165" spans="1:5" x14ac:dyDescent="0.25">
      <c r="A165" s="1322" t="s">
        <v>533</v>
      </c>
      <c r="B165" s="1330">
        <v>37</v>
      </c>
      <c r="C165" s="1317" t="s">
        <v>1516</v>
      </c>
      <c r="D165" s="486" t="s">
        <v>630</v>
      </c>
      <c r="E165" s="8" t="s">
        <v>1521</v>
      </c>
    </row>
    <row r="166" spans="1:5" x14ac:dyDescent="0.25">
      <c r="A166" s="1322" t="s">
        <v>533</v>
      </c>
      <c r="B166" s="1330">
        <v>38</v>
      </c>
      <c r="C166" s="1317" t="s">
        <v>1516</v>
      </c>
      <c r="D166" s="486" t="s">
        <v>630</v>
      </c>
      <c r="E166" s="8" t="s">
        <v>1523</v>
      </c>
    </row>
    <row r="167" spans="1:5" x14ac:dyDescent="0.25">
      <c r="A167" s="1322" t="s">
        <v>533</v>
      </c>
      <c r="B167" s="1330">
        <v>39</v>
      </c>
      <c r="C167" s="1317" t="s">
        <v>1516</v>
      </c>
      <c r="D167" s="486" t="s">
        <v>630</v>
      </c>
      <c r="E167" s="8" t="s">
        <v>1524</v>
      </c>
    </row>
    <row r="168" spans="1:5" x14ac:dyDescent="0.25">
      <c r="A168" s="1322" t="s">
        <v>533</v>
      </c>
      <c r="B168" s="1330">
        <v>40</v>
      </c>
      <c r="C168" s="1317" t="s">
        <v>1516</v>
      </c>
      <c r="D168" s="486" t="s">
        <v>630</v>
      </c>
      <c r="E168" s="8" t="s">
        <v>1522</v>
      </c>
    </row>
    <row r="169" spans="1:5" x14ac:dyDescent="0.25">
      <c r="A169" s="1322" t="s">
        <v>533</v>
      </c>
      <c r="B169" s="1330">
        <v>41</v>
      </c>
      <c r="C169" s="1317" t="s">
        <v>1516</v>
      </c>
      <c r="D169" s="486" t="s">
        <v>1477</v>
      </c>
      <c r="E169" s="486" t="s">
        <v>1501</v>
      </c>
    </row>
    <row r="170" spans="1:5" x14ac:dyDescent="0.25">
      <c r="A170" s="1322" t="s">
        <v>533</v>
      </c>
      <c r="B170" s="1330">
        <v>42</v>
      </c>
      <c r="C170" s="1317" t="s">
        <v>1516</v>
      </c>
      <c r="D170" s="486" t="s">
        <v>1478</v>
      </c>
      <c r="E170" s="486" t="s">
        <v>1508</v>
      </c>
    </row>
    <row r="171" spans="1:5" x14ac:dyDescent="0.25">
      <c r="A171" s="1322" t="s">
        <v>533</v>
      </c>
      <c r="B171" s="1330">
        <v>43</v>
      </c>
      <c r="C171" s="1317" t="s">
        <v>1541</v>
      </c>
      <c r="D171" s="486" t="s">
        <v>632</v>
      </c>
      <c r="E171" s="486" t="s">
        <v>1528</v>
      </c>
    </row>
    <row r="172" spans="1:5" x14ac:dyDescent="0.25">
      <c r="A172" s="1322" t="s">
        <v>533</v>
      </c>
      <c r="B172" s="1321">
        <v>44</v>
      </c>
      <c r="C172" s="1317" t="s">
        <v>1541</v>
      </c>
      <c r="D172" s="486" t="s">
        <v>1477</v>
      </c>
      <c r="E172" s="486" t="s">
        <v>1535</v>
      </c>
    </row>
    <row r="173" spans="1:5" x14ac:dyDescent="0.25">
      <c r="A173" s="1322" t="s">
        <v>533</v>
      </c>
      <c r="B173" s="1330">
        <v>45</v>
      </c>
      <c r="C173" s="1317" t="s">
        <v>1541</v>
      </c>
      <c r="D173" s="486" t="s">
        <v>1533</v>
      </c>
      <c r="E173" s="486" t="s">
        <v>1536</v>
      </c>
    </row>
    <row r="174" spans="1:5" x14ac:dyDescent="0.25">
      <c r="A174" s="486" t="s">
        <v>533</v>
      </c>
      <c r="B174" s="1321">
        <v>46</v>
      </c>
      <c r="C174" s="1317" t="s">
        <v>1562</v>
      </c>
      <c r="D174" s="486" t="s">
        <v>631</v>
      </c>
      <c r="E174" s="486" t="s">
        <v>1561</v>
      </c>
    </row>
    <row r="175" spans="1:5" x14ac:dyDescent="0.25">
      <c r="A175" s="486" t="s">
        <v>533</v>
      </c>
      <c r="B175" s="1321">
        <v>47</v>
      </c>
      <c r="C175" s="1317" t="s">
        <v>1562</v>
      </c>
      <c r="D175" s="486" t="s">
        <v>631</v>
      </c>
      <c r="E175" s="486" t="s">
        <v>1558</v>
      </c>
    </row>
    <row r="176" spans="1:5" x14ac:dyDescent="0.25">
      <c r="A176" s="486" t="s">
        <v>533</v>
      </c>
      <c r="B176" s="1321">
        <v>48</v>
      </c>
      <c r="C176" s="1317" t="s">
        <v>1562</v>
      </c>
      <c r="D176" s="486" t="s">
        <v>631</v>
      </c>
      <c r="E176" s="486" t="s">
        <v>1559</v>
      </c>
    </row>
    <row r="177" spans="1:5" x14ac:dyDescent="0.25">
      <c r="A177" s="486" t="s">
        <v>533</v>
      </c>
      <c r="B177" s="1321">
        <v>49</v>
      </c>
      <c r="C177" s="1317" t="s">
        <v>1562</v>
      </c>
      <c r="D177" s="486" t="s">
        <v>1563</v>
      </c>
      <c r="E177" s="486" t="s">
        <v>1564</v>
      </c>
    </row>
    <row r="178" spans="1:5" x14ac:dyDescent="0.25">
      <c r="A178" s="9" t="s">
        <v>533</v>
      </c>
      <c r="B178" s="1324">
        <v>50</v>
      </c>
      <c r="C178" s="1325" t="s">
        <v>1562</v>
      </c>
      <c r="D178" s="9" t="s">
        <v>1556</v>
      </c>
      <c r="E178" s="9" t="s">
        <v>1560</v>
      </c>
    </row>
    <row r="179" spans="1:5" x14ac:dyDescent="0.25">
      <c r="A179" s="486" t="s">
        <v>533</v>
      </c>
      <c r="B179" s="1321">
        <v>51</v>
      </c>
      <c r="C179" s="1317" t="s">
        <v>1589</v>
      </c>
      <c r="D179" s="486" t="s">
        <v>631</v>
      </c>
      <c r="E179" s="486" t="s">
        <v>1588</v>
      </c>
    </row>
    <row r="180" spans="1:5" x14ac:dyDescent="0.25">
      <c r="A180" s="9" t="s">
        <v>533</v>
      </c>
      <c r="B180" s="1324">
        <v>52</v>
      </c>
      <c r="C180" s="1325" t="s">
        <v>1589</v>
      </c>
      <c r="D180" s="9" t="s">
        <v>1563</v>
      </c>
      <c r="E180" s="9" t="s">
        <v>1584</v>
      </c>
    </row>
    <row r="181" spans="1:5" x14ac:dyDescent="0.25">
      <c r="A181" s="486" t="s">
        <v>533</v>
      </c>
      <c r="B181" s="1321">
        <v>53</v>
      </c>
      <c r="C181" s="1317" t="s">
        <v>1628</v>
      </c>
      <c r="D181" s="486" t="s">
        <v>1629</v>
      </c>
      <c r="E181" s="486" t="s">
        <v>1630</v>
      </c>
    </row>
    <row r="182" spans="1:5" x14ac:dyDescent="0.25">
      <c r="A182" s="9" t="s">
        <v>533</v>
      </c>
      <c r="B182" s="1324">
        <v>54</v>
      </c>
      <c r="C182" s="1325" t="s">
        <v>1628</v>
      </c>
      <c r="D182" s="9" t="s">
        <v>1631</v>
      </c>
      <c r="E182" s="9" t="s">
        <v>1632</v>
      </c>
    </row>
    <row r="183" spans="1:5" x14ac:dyDescent="0.25">
      <c r="A183" s="9" t="s">
        <v>629</v>
      </c>
      <c r="B183" s="1324">
        <v>55</v>
      </c>
      <c r="C183" s="1325" t="s">
        <v>1646</v>
      </c>
      <c r="D183" s="9" t="s">
        <v>1641</v>
      </c>
      <c r="E183" s="9" t="s">
        <v>1642</v>
      </c>
    </row>
    <row r="184" spans="1:5" x14ac:dyDescent="0.25">
      <c r="A184" s="9" t="s">
        <v>533</v>
      </c>
      <c r="B184" s="1324">
        <v>56</v>
      </c>
      <c r="C184" s="1325" t="s">
        <v>1646</v>
      </c>
      <c r="D184" s="9" t="s">
        <v>1478</v>
      </c>
      <c r="E184" s="9" t="s">
        <v>1642</v>
      </c>
    </row>
    <row r="185" spans="1:5" x14ac:dyDescent="0.25">
      <c r="A185" s="9" t="s">
        <v>533</v>
      </c>
      <c r="B185" s="1324">
        <v>57</v>
      </c>
      <c r="C185" s="1325" t="s">
        <v>1646</v>
      </c>
      <c r="D185" s="9" t="s">
        <v>1631</v>
      </c>
      <c r="E185" s="9" t="s">
        <v>1643</v>
      </c>
    </row>
    <row r="186" spans="1:5" x14ac:dyDescent="0.25">
      <c r="A186" s="9" t="s">
        <v>533</v>
      </c>
      <c r="B186" s="1324">
        <v>58</v>
      </c>
      <c r="C186" s="1325" t="s">
        <v>1646</v>
      </c>
      <c r="D186" s="9" t="s">
        <v>1644</v>
      </c>
      <c r="E186" s="9" t="s">
        <v>1645</v>
      </c>
    </row>
    <row r="187" spans="1:5" x14ac:dyDescent="0.25">
      <c r="A187" s="9" t="s">
        <v>533</v>
      </c>
      <c r="B187" s="1324">
        <v>59</v>
      </c>
      <c r="C187" s="1325" t="s">
        <v>1646</v>
      </c>
      <c r="D187" s="9" t="s">
        <v>824</v>
      </c>
      <c r="E187" s="9" t="s">
        <v>1647</v>
      </c>
    </row>
    <row r="188" spans="1:5" x14ac:dyDescent="0.25">
      <c r="A188" s="9" t="s">
        <v>533</v>
      </c>
      <c r="B188" s="1324">
        <v>60</v>
      </c>
      <c r="C188" s="1325" t="s">
        <v>1646</v>
      </c>
      <c r="D188" s="9" t="s">
        <v>644</v>
      </c>
      <c r="E188" s="9" t="s">
        <v>1647</v>
      </c>
    </row>
    <row r="189" spans="1:5" x14ac:dyDescent="0.25">
      <c r="A189" s="9" t="s">
        <v>533</v>
      </c>
      <c r="B189" s="1324">
        <v>61</v>
      </c>
      <c r="C189" s="1325" t="s">
        <v>1658</v>
      </c>
      <c r="D189" s="9" t="s">
        <v>654</v>
      </c>
      <c r="E189" s="9" t="s">
        <v>1649</v>
      </c>
    </row>
    <row r="190" spans="1:5" x14ac:dyDescent="0.25">
      <c r="A190" s="9" t="s">
        <v>533</v>
      </c>
      <c r="B190" s="1324">
        <v>62</v>
      </c>
      <c r="C190" s="1325" t="s">
        <v>1658</v>
      </c>
      <c r="D190" s="9" t="s">
        <v>1650</v>
      </c>
      <c r="E190" s="9" t="s">
        <v>1653</v>
      </c>
    </row>
    <row r="191" spans="1:5" x14ac:dyDescent="0.25">
      <c r="A191" s="9" t="s">
        <v>533</v>
      </c>
      <c r="B191" s="1324">
        <v>63</v>
      </c>
      <c r="C191" s="1325" t="s">
        <v>1658</v>
      </c>
      <c r="D191" s="9" t="s">
        <v>1652</v>
      </c>
      <c r="E191" s="9" t="s">
        <v>1654</v>
      </c>
    </row>
    <row r="192" spans="1:5" x14ac:dyDescent="0.25">
      <c r="A192" s="9" t="s">
        <v>533</v>
      </c>
      <c r="B192" s="1324">
        <v>64</v>
      </c>
      <c r="C192" s="1325" t="s">
        <v>1658</v>
      </c>
      <c r="D192" s="9" t="s">
        <v>1651</v>
      </c>
      <c r="E192" s="9" t="s">
        <v>1654</v>
      </c>
    </row>
    <row r="193" spans="1:5" x14ac:dyDescent="0.25">
      <c r="A193" s="9" t="s">
        <v>421</v>
      </c>
      <c r="B193" s="1324">
        <v>65</v>
      </c>
      <c r="C193" s="1325" t="s">
        <v>1658</v>
      </c>
      <c r="D193" s="9" t="s">
        <v>513</v>
      </c>
      <c r="E193" s="9" t="s">
        <v>1657</v>
      </c>
    </row>
    <row r="194" spans="1:5" x14ac:dyDescent="0.25">
      <c r="A194" s="9" t="s">
        <v>421</v>
      </c>
      <c r="B194" s="1324">
        <v>66</v>
      </c>
      <c r="C194" s="1325" t="s">
        <v>1658</v>
      </c>
      <c r="D194" s="9" t="s">
        <v>513</v>
      </c>
      <c r="E194" s="9" t="s">
        <v>1662</v>
      </c>
    </row>
    <row r="195" spans="1:5" x14ac:dyDescent="0.25">
      <c r="A195" s="21" t="s">
        <v>421</v>
      </c>
      <c r="B195" s="1398">
        <v>67</v>
      </c>
      <c r="C195" s="1399" t="s">
        <v>1685</v>
      </c>
      <c r="D195" s="21" t="s">
        <v>999</v>
      </c>
      <c r="E195" s="21" t="s">
        <v>1686</v>
      </c>
    </row>
    <row r="196" spans="1:5" x14ac:dyDescent="0.25">
      <c r="A196" s="21" t="s">
        <v>438</v>
      </c>
      <c r="B196" s="1398">
        <v>68</v>
      </c>
      <c r="C196" s="1399" t="s">
        <v>1685</v>
      </c>
      <c r="D196" s="21" t="s">
        <v>1007</v>
      </c>
      <c r="E196" s="21" t="s">
        <v>1686</v>
      </c>
    </row>
    <row r="197" spans="1:5" x14ac:dyDescent="0.25">
      <c r="A197" s="21" t="s">
        <v>533</v>
      </c>
      <c r="B197" s="1398">
        <v>69</v>
      </c>
      <c r="C197" s="1399" t="s">
        <v>1689</v>
      </c>
      <c r="D197" s="21" t="s">
        <v>1631</v>
      </c>
      <c r="E197" s="21" t="s">
        <v>1688</v>
      </c>
    </row>
    <row r="198" spans="1:5" x14ac:dyDescent="0.25">
      <c r="A198" s="21" t="s">
        <v>533</v>
      </c>
      <c r="B198" s="1398">
        <v>70</v>
      </c>
      <c r="C198" s="1399" t="s">
        <v>1689</v>
      </c>
      <c r="D198" s="21" t="s">
        <v>1631</v>
      </c>
      <c r="E198" s="21" t="s">
        <v>1690</v>
      </c>
    </row>
    <row r="199" spans="1:5" x14ac:dyDescent="0.25">
      <c r="A199" s="21" t="s">
        <v>438</v>
      </c>
      <c r="B199" s="1398">
        <v>71</v>
      </c>
      <c r="C199" s="1399" t="s">
        <v>1689</v>
      </c>
      <c r="D199" s="21" t="s">
        <v>1691</v>
      </c>
      <c r="E199" s="21" t="s">
        <v>1692</v>
      </c>
    </row>
    <row r="200" spans="1:5" x14ac:dyDescent="0.25">
      <c r="A200" s="1414" t="s">
        <v>421</v>
      </c>
      <c r="B200" s="1415">
        <v>72</v>
      </c>
      <c r="C200" s="1416" t="s">
        <v>1732</v>
      </c>
      <c r="D200" s="1414" t="s">
        <v>1477</v>
      </c>
      <c r="E200" s="1414" t="s">
        <v>1719</v>
      </c>
    </row>
    <row r="201" spans="1:5" x14ac:dyDescent="0.25">
      <c r="A201" s="1414" t="s">
        <v>421</v>
      </c>
      <c r="B201" s="1415">
        <v>73</v>
      </c>
      <c r="C201" s="1416" t="s">
        <v>1732</v>
      </c>
      <c r="D201" s="1414" t="s">
        <v>1478</v>
      </c>
      <c r="E201" s="1414" t="s">
        <v>1720</v>
      </c>
    </row>
    <row r="202" spans="1:5" x14ac:dyDescent="0.25">
      <c r="A202" s="1414" t="s">
        <v>438</v>
      </c>
      <c r="B202" s="1415">
        <v>74</v>
      </c>
      <c r="C202" s="1416" t="s">
        <v>1732</v>
      </c>
      <c r="D202" s="1414" t="s">
        <v>1007</v>
      </c>
      <c r="E202" s="1414" t="s">
        <v>1734</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I7" activePane="bottomRight" state="frozen"/>
      <selection pane="topRight"/>
      <selection pane="bottomLeft"/>
      <selection pane="bottomRight" activeCell="M39" sqref="M39"/>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198</v>
      </c>
    </row>
    <row r="2" spans="1:20" x14ac:dyDescent="0.25">
      <c r="A2" s="161" t="s">
        <v>372</v>
      </c>
      <c r="B2" s="110" t="s">
        <v>1365</v>
      </c>
    </row>
    <row r="3" spans="1:20" x14ac:dyDescent="0.25">
      <c r="A3" s="161" t="s">
        <v>15</v>
      </c>
      <c r="B3" s="453" t="s">
        <v>1743</v>
      </c>
    </row>
    <row r="4" spans="1:20" ht="15.75" thickBot="1" x14ac:dyDescent="0.3">
      <c r="A4" s="161" t="s">
        <v>16</v>
      </c>
      <c r="B4" s="454">
        <v>45016</v>
      </c>
    </row>
    <row r="5" spans="1:20" ht="15" customHeight="1" x14ac:dyDescent="0.25">
      <c r="A5" s="161" t="s">
        <v>197</v>
      </c>
      <c r="B5" s="162" t="s">
        <v>1744</v>
      </c>
      <c r="C5" s="1698" t="s">
        <v>245</v>
      </c>
      <c r="D5" s="1699"/>
      <c r="E5" s="1700"/>
      <c r="F5" s="1698" t="s">
        <v>246</v>
      </c>
      <c r="G5" s="1699"/>
      <c r="H5" s="1700"/>
      <c r="I5" s="1698" t="s">
        <v>247</v>
      </c>
      <c r="J5" s="1699"/>
      <c r="K5" s="1700"/>
      <c r="L5" s="1698" t="s">
        <v>248</v>
      </c>
      <c r="M5" s="1699"/>
      <c r="N5" s="1700"/>
      <c r="O5" s="1698" t="s">
        <v>903</v>
      </c>
      <c r="P5" s="1699"/>
      <c r="Q5" s="1700"/>
      <c r="R5" s="1698" t="s">
        <v>821</v>
      </c>
      <c r="S5" s="1699"/>
      <c r="T5" s="1700"/>
    </row>
    <row r="6" spans="1:20" ht="15" customHeight="1" x14ac:dyDescent="0.25">
      <c r="C6" s="413"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1" t="s">
        <v>828</v>
      </c>
      <c r="Q6" s="483" t="s">
        <v>438</v>
      </c>
      <c r="R6" s="111" t="s">
        <v>36</v>
      </c>
      <c r="S6" s="163" t="s">
        <v>421</v>
      </c>
      <c r="T6" s="164" t="s">
        <v>438</v>
      </c>
    </row>
    <row r="7" spans="1:20"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567</v>
      </c>
      <c r="C8" s="415">
        <f>SUM(D8:E8)</f>
        <v>457972283.10550004</v>
      </c>
      <c r="D8" s="169">
        <v>457972283.10550004</v>
      </c>
      <c r="E8" s="170"/>
      <c r="F8" s="415">
        <f>SUM(G8:H8)</f>
        <v>468101396.79499996</v>
      </c>
      <c r="G8" s="169">
        <v>468101396.79499996</v>
      </c>
      <c r="H8" s="170"/>
      <c r="I8" s="415">
        <f>SUM(J8:K8)</f>
        <v>484760381.31400013</v>
      </c>
      <c r="J8" s="169">
        <v>484760381.31400013</v>
      </c>
      <c r="K8" s="170"/>
      <c r="L8" s="415">
        <f>SUM(M8:N8)</f>
        <v>485081554.39400011</v>
      </c>
      <c r="M8" s="169">
        <v>485081554.39400011</v>
      </c>
      <c r="N8" s="170"/>
      <c r="O8" s="415">
        <f>SUM(P8:Q8)</f>
        <v>23060991.392721731</v>
      </c>
      <c r="P8" s="169">
        <v>23060991.392721731</v>
      </c>
      <c r="Q8" s="525"/>
      <c r="R8" s="415">
        <f>SUM(S8:T8)</f>
        <v>1918976607.0012219</v>
      </c>
      <c r="S8" s="421">
        <f t="shared" ref="S8:T12" si="0">D8+G8+J8+M8+P8</f>
        <v>1918976607.0012219</v>
      </c>
      <c r="T8" s="422">
        <f t="shared" si="0"/>
        <v>0</v>
      </c>
    </row>
    <row r="9" spans="1:20" x14ac:dyDescent="0.25">
      <c r="A9" s="427">
        <v>1.2</v>
      </c>
      <c r="B9" s="428" t="s">
        <v>1519</v>
      </c>
      <c r="C9" s="415">
        <f>SUM(D9:E9)</f>
        <v>0</v>
      </c>
      <c r="D9" s="169">
        <v>0</v>
      </c>
      <c r="E9" s="170"/>
      <c r="F9" s="415">
        <f>SUM(G9:H9)</f>
        <v>0</v>
      </c>
      <c r="G9" s="169">
        <v>0</v>
      </c>
      <c r="H9" s="170"/>
      <c r="I9" s="415">
        <f>SUM(J9:K9)</f>
        <v>0</v>
      </c>
      <c r="J9" s="169">
        <v>0</v>
      </c>
      <c r="K9" s="170"/>
      <c r="L9" s="415">
        <f>SUM(M9:N9)</f>
        <v>0</v>
      </c>
      <c r="M9" s="169">
        <v>0</v>
      </c>
      <c r="N9" s="170"/>
      <c r="O9" s="415">
        <f>SUM(P9:Q9)</f>
        <v>0</v>
      </c>
      <c r="P9" s="169"/>
      <c r="Q9" s="525"/>
      <c r="R9" s="415">
        <f>SUM(S9:T9)</f>
        <v>0</v>
      </c>
      <c r="S9" s="421">
        <f t="shared" si="0"/>
        <v>0</v>
      </c>
      <c r="T9" s="422">
        <f t="shared" si="0"/>
        <v>0</v>
      </c>
    </row>
    <row r="10" spans="1:20" x14ac:dyDescent="0.25">
      <c r="A10" s="427">
        <v>1.3</v>
      </c>
      <c r="B10" s="428" t="s">
        <v>333</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0" x14ac:dyDescent="0.25">
      <c r="A11" s="427">
        <v>1.4</v>
      </c>
      <c r="B11" s="428" t="s">
        <v>334</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0" x14ac:dyDescent="0.25">
      <c r="A12" s="427" t="s">
        <v>95</v>
      </c>
      <c r="B12" s="428" t="s">
        <v>196</v>
      </c>
      <c r="C12" s="415">
        <f>SUM(D12:E12)</f>
        <v>0</v>
      </c>
      <c r="D12" s="171"/>
      <c r="E12" s="172"/>
      <c r="F12" s="415">
        <f>SUM(G12:H12)</f>
        <v>-1037839</v>
      </c>
      <c r="G12" s="171">
        <v>-1037839</v>
      </c>
      <c r="H12" s="172"/>
      <c r="I12" s="415">
        <f>SUM(J12:K12)</f>
        <v>0</v>
      </c>
      <c r="J12" s="171"/>
      <c r="K12" s="172"/>
      <c r="L12" s="415">
        <f>SUM(M12:N12)</f>
        <v>0</v>
      </c>
      <c r="M12" s="171"/>
      <c r="N12" s="172"/>
      <c r="O12" s="415">
        <f>SUM(P12:Q12)</f>
        <v>0</v>
      </c>
      <c r="P12" s="171"/>
      <c r="Q12" s="620"/>
      <c r="R12" s="415">
        <f>SUM(S12:T12)</f>
        <v>-1037839</v>
      </c>
      <c r="S12" s="421">
        <f t="shared" si="0"/>
        <v>-1037839</v>
      </c>
      <c r="T12" s="422">
        <f t="shared" si="0"/>
        <v>0</v>
      </c>
    </row>
    <row r="13" spans="1:20" x14ac:dyDescent="0.25">
      <c r="A13" s="427" t="s">
        <v>35</v>
      </c>
      <c r="B13" s="428" t="s">
        <v>251</v>
      </c>
      <c r="C13" s="415">
        <f t="shared" ref="C13:T13" si="1">SUM(C8:C12)</f>
        <v>457972283.10550004</v>
      </c>
      <c r="D13" s="171">
        <v>457972283.10550004</v>
      </c>
      <c r="E13" s="172">
        <v>0</v>
      </c>
      <c r="F13" s="415">
        <f t="shared" si="1"/>
        <v>467063557.79499996</v>
      </c>
      <c r="G13" s="171">
        <f>SUM(G8:G12)</f>
        <v>467063557.79499996</v>
      </c>
      <c r="H13" s="172">
        <v>0</v>
      </c>
      <c r="I13" s="415">
        <f t="shared" si="1"/>
        <v>484760381.31400013</v>
      </c>
      <c r="J13" s="171">
        <v>484760381.31400013</v>
      </c>
      <c r="K13" s="172">
        <v>0</v>
      </c>
      <c r="L13" s="415">
        <f t="shared" si="1"/>
        <v>485081554.39400011</v>
      </c>
      <c r="M13" s="171">
        <v>485081554.39400011</v>
      </c>
      <c r="N13" s="172">
        <v>0</v>
      </c>
      <c r="O13" s="415">
        <f t="shared" si="1"/>
        <v>23060991.392721731</v>
      </c>
      <c r="P13" s="171">
        <v>23060991.392721731</v>
      </c>
      <c r="Q13" s="620">
        <v>0</v>
      </c>
      <c r="R13" s="415">
        <f t="shared" si="1"/>
        <v>1917938768.0012219</v>
      </c>
      <c r="S13" s="421">
        <f t="shared" si="1"/>
        <v>1917938768.0012219</v>
      </c>
      <c r="T13" s="422">
        <f t="shared" si="1"/>
        <v>0</v>
      </c>
    </row>
    <row r="14" spans="1:20"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266</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335</v>
      </c>
      <c r="C16" s="415">
        <f>SUM(D16:E16)</f>
        <v>354550638.1945402</v>
      </c>
      <c r="D16" s="169">
        <v>354550638.1945402</v>
      </c>
      <c r="E16" s="170"/>
      <c r="F16" s="415">
        <f>SUM(G16:H16)</f>
        <v>378852551.83626759</v>
      </c>
      <c r="G16" s="169">
        <v>378852551.83626759</v>
      </c>
      <c r="H16" s="170"/>
      <c r="I16" s="415">
        <f>SUM(J16:K16)</f>
        <v>385381881.26987314</v>
      </c>
      <c r="J16" s="169">
        <v>385381881.26987314</v>
      </c>
      <c r="K16" s="170"/>
      <c r="L16" s="415">
        <f>SUM(M16:N16)</f>
        <v>406524409.37265384</v>
      </c>
      <c r="M16" s="169">
        <v>406524409.37265384</v>
      </c>
      <c r="N16" s="170"/>
      <c r="O16" s="415">
        <f>SUM(P16:Q16)</f>
        <v>37269300.435384765</v>
      </c>
      <c r="P16" s="169">
        <v>37269300.435384765</v>
      </c>
      <c r="Q16" s="525"/>
      <c r="R16" s="415">
        <f>SUM(S16:T16)</f>
        <v>1562578781.1087193</v>
      </c>
      <c r="S16" s="421">
        <f t="shared" ref="S16:T18" si="2">D16+G16+J16+M16+P16</f>
        <v>1562578781.1087193</v>
      </c>
      <c r="T16" s="422">
        <f t="shared" si="2"/>
        <v>0</v>
      </c>
    </row>
    <row r="17" spans="1:20" x14ac:dyDescent="0.25">
      <c r="A17" s="433" t="s">
        <v>66</v>
      </c>
      <c r="B17" s="434" t="s">
        <v>857</v>
      </c>
      <c r="C17" s="415">
        <f>SUM(D17:E17)</f>
        <v>4170695.2458000174</v>
      </c>
      <c r="D17" s="169">
        <v>4170695.2458000174</v>
      </c>
      <c r="E17" s="170"/>
      <c r="F17" s="415">
        <f>SUM(G17:H17)</f>
        <v>4352931.0099999988</v>
      </c>
      <c r="G17" s="169">
        <v>4352931.0099999988</v>
      </c>
      <c r="H17" s="170"/>
      <c r="I17" s="415">
        <f>SUM(J17:K17)</f>
        <v>6634213.1670000032</v>
      </c>
      <c r="J17" s="169">
        <v>6634213.1670000032</v>
      </c>
      <c r="K17" s="170"/>
      <c r="L17" s="415">
        <f>SUM(M17:N17)</f>
        <v>18004844.229999993</v>
      </c>
      <c r="M17" s="169">
        <v>18004844.229999993</v>
      </c>
      <c r="N17" s="170"/>
      <c r="O17" s="415">
        <f>SUM(P17:Q17)</f>
        <v>-36915618.352117211</v>
      </c>
      <c r="P17" s="169">
        <v>-36915618.352117211</v>
      </c>
      <c r="Q17" s="170"/>
      <c r="R17" s="415">
        <f>SUM(S17:T17)</f>
        <v>-3752934.6993171982</v>
      </c>
      <c r="S17" s="421">
        <f t="shared" si="2"/>
        <v>-3752934.6993171982</v>
      </c>
      <c r="T17" s="422">
        <f t="shared" si="2"/>
        <v>0</v>
      </c>
    </row>
    <row r="18" spans="1:20" s="116" customFormat="1" x14ac:dyDescent="0.25">
      <c r="A18" s="433" t="s">
        <v>67</v>
      </c>
      <c r="B18" s="434" t="s">
        <v>931</v>
      </c>
      <c r="C18" s="415">
        <f>SUM(D18:E18)</f>
        <v>8686632.4160426408</v>
      </c>
      <c r="D18" s="169">
        <v>8686632.4160426408</v>
      </c>
      <c r="E18" s="170"/>
      <c r="F18" s="415">
        <f>SUM(G18:H18)</f>
        <v>-4293686.8098614197</v>
      </c>
      <c r="G18" s="169">
        <v>-4293686.8098614197</v>
      </c>
      <c r="H18" s="170"/>
      <c r="I18" s="415">
        <f>SUM(J18:K18)</f>
        <v>5957621.0606097085</v>
      </c>
      <c r="J18" s="169">
        <v>5957621.0606097085</v>
      </c>
      <c r="K18" s="170"/>
      <c r="L18" s="415">
        <f>SUM(M18:N18)</f>
        <v>2155197.7449148875</v>
      </c>
      <c r="M18" s="169">
        <v>2155197.7449148875</v>
      </c>
      <c r="N18" s="170"/>
      <c r="O18" s="415">
        <f>SUM(P18:Q18)</f>
        <v>0</v>
      </c>
      <c r="P18" s="169">
        <v>0</v>
      </c>
      <c r="Q18" s="170"/>
      <c r="R18" s="415">
        <f>SUM(S18:T18)</f>
        <v>12505764.411705816</v>
      </c>
      <c r="S18" s="421">
        <f t="shared" si="2"/>
        <v>12505764.411705816</v>
      </c>
      <c r="T18" s="422">
        <f t="shared" si="2"/>
        <v>0</v>
      </c>
    </row>
    <row r="19" spans="1:20" s="116" customFormat="1" x14ac:dyDescent="0.25">
      <c r="A19" s="433" t="s">
        <v>69</v>
      </c>
      <c r="B19" s="435" t="s">
        <v>301</v>
      </c>
      <c r="C19" s="416">
        <f t="shared" ref="C19:T19" si="3">SUM(C16:C18)</f>
        <v>367407965.85638285</v>
      </c>
      <c r="D19" s="419">
        <f t="shared" si="3"/>
        <v>367407965.85638285</v>
      </c>
      <c r="E19" s="420">
        <f t="shared" si="3"/>
        <v>0</v>
      </c>
      <c r="F19" s="416">
        <f t="shared" si="3"/>
        <v>378911796.03640616</v>
      </c>
      <c r="G19" s="419">
        <f t="shared" si="3"/>
        <v>378911796.03640616</v>
      </c>
      <c r="H19" s="420">
        <f t="shared" si="3"/>
        <v>0</v>
      </c>
      <c r="I19" s="416">
        <f t="shared" si="3"/>
        <v>397973715.49748284</v>
      </c>
      <c r="J19" s="419">
        <f t="shared" si="3"/>
        <v>397973715.49748284</v>
      </c>
      <c r="K19" s="420">
        <f t="shared" si="3"/>
        <v>0</v>
      </c>
      <c r="L19" s="416">
        <f t="shared" si="3"/>
        <v>426684451.34756875</v>
      </c>
      <c r="M19" s="419">
        <f t="shared" si="3"/>
        <v>426684451.34756875</v>
      </c>
      <c r="N19" s="420">
        <f t="shared" si="3"/>
        <v>0</v>
      </c>
      <c r="O19" s="416">
        <f t="shared" si="3"/>
        <v>353682.08326755464</v>
      </c>
      <c r="P19" s="419">
        <f t="shared" si="3"/>
        <v>353682.08326755464</v>
      </c>
      <c r="Q19" s="420">
        <f t="shared" si="3"/>
        <v>0</v>
      </c>
      <c r="R19" s="416">
        <f t="shared" si="3"/>
        <v>1571331610.8211079</v>
      </c>
      <c r="S19" s="419">
        <f t="shared" si="3"/>
        <v>1571331610.8211079</v>
      </c>
      <c r="T19" s="420">
        <f t="shared" si="3"/>
        <v>0</v>
      </c>
    </row>
    <row r="20" spans="1:20" s="116" customFormat="1" x14ac:dyDescent="0.25">
      <c r="A20" s="436">
        <v>2.5</v>
      </c>
      <c r="B20" s="434" t="s">
        <v>314</v>
      </c>
      <c r="C20" s="415">
        <f>SUM(D20:E20)</f>
        <v>11852.599999999999</v>
      </c>
      <c r="D20" s="169">
        <v>11852.599999999999</v>
      </c>
      <c r="E20" s="170"/>
      <c r="F20" s="415">
        <f>SUM(G20:H20)</f>
        <v>7829.7599999999993</v>
      </c>
      <c r="G20" s="169">
        <v>7829.7599999999993</v>
      </c>
      <c r="H20" s="170"/>
      <c r="I20" s="415">
        <f>SUM(J20:K20)</f>
        <v>29604.629999999994</v>
      </c>
      <c r="J20" s="169">
        <v>29604.629999999994</v>
      </c>
      <c r="K20" s="170"/>
      <c r="L20" s="415">
        <f>SUM(M20:N20)</f>
        <v>-83800.449999999968</v>
      </c>
      <c r="M20" s="169">
        <v>-83800.449999999968</v>
      </c>
      <c r="N20" s="170"/>
      <c r="O20" s="415">
        <f>SUM(P20:Q20)</f>
        <v>0</v>
      </c>
      <c r="P20" s="169">
        <v>0</v>
      </c>
      <c r="Q20" s="170"/>
      <c r="R20" s="415">
        <f>SUM(S20:T20)</f>
        <v>-34513.459999999977</v>
      </c>
      <c r="S20" s="421">
        <f>D20+G20+J20+M20+P20</f>
        <v>-34513.459999999977</v>
      </c>
      <c r="T20" s="422">
        <f>E20+H20+K20+N20+Q20</f>
        <v>0</v>
      </c>
    </row>
    <row r="21" spans="1:20" s="116" customFormat="1" x14ac:dyDescent="0.25">
      <c r="A21" s="437" t="s">
        <v>97</v>
      </c>
      <c r="B21" s="429" t="s">
        <v>302</v>
      </c>
      <c r="C21" s="174">
        <f t="shared" ref="C21:T21" si="4">SUM(C19:C20)</f>
        <v>367419818.45638287</v>
      </c>
      <c r="D21" s="417">
        <f t="shared" si="4"/>
        <v>367419818.45638287</v>
      </c>
      <c r="E21" s="418">
        <f t="shared" si="4"/>
        <v>0</v>
      </c>
      <c r="F21" s="174">
        <f t="shared" si="4"/>
        <v>378919625.79640615</v>
      </c>
      <c r="G21" s="417">
        <f t="shared" si="4"/>
        <v>378919625.79640615</v>
      </c>
      <c r="H21" s="418">
        <f t="shared" si="4"/>
        <v>0</v>
      </c>
      <c r="I21" s="174">
        <f t="shared" si="4"/>
        <v>398003320.12748283</v>
      </c>
      <c r="J21" s="417">
        <f t="shared" si="4"/>
        <v>398003320.12748283</v>
      </c>
      <c r="K21" s="418">
        <f t="shared" si="4"/>
        <v>0</v>
      </c>
      <c r="L21" s="174">
        <f t="shared" si="4"/>
        <v>426600650.89756876</v>
      </c>
      <c r="M21" s="417">
        <f t="shared" si="4"/>
        <v>426600650.89756876</v>
      </c>
      <c r="N21" s="418">
        <f t="shared" si="4"/>
        <v>0</v>
      </c>
      <c r="O21" s="174">
        <f>SUM(O19:O20)</f>
        <v>353682.08326755464</v>
      </c>
      <c r="P21" s="417">
        <f>SUM(P19:P20)</f>
        <v>353682.08326755464</v>
      </c>
      <c r="Q21" s="418">
        <f>SUM(Q19:Q20)</f>
        <v>0</v>
      </c>
      <c r="R21" s="174">
        <f t="shared" si="4"/>
        <v>1571297097.3611078</v>
      </c>
      <c r="S21" s="417">
        <f t="shared" si="4"/>
        <v>1571297097.3611078</v>
      </c>
      <c r="T21" s="418">
        <f t="shared" si="4"/>
        <v>0</v>
      </c>
    </row>
    <row r="22" spans="1:20"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0" s="116" customFormat="1" x14ac:dyDescent="0.25">
      <c r="A23" s="433" t="s">
        <v>70</v>
      </c>
      <c r="B23" s="428" t="s">
        <v>336</v>
      </c>
      <c r="C23" s="415">
        <f>SUM(D23:E23)</f>
        <v>31314190.38986598</v>
      </c>
      <c r="D23" s="169">
        <v>31314190.38986598</v>
      </c>
      <c r="E23" s="170"/>
      <c r="F23" s="415">
        <f>SUM(G23:H23)</f>
        <v>32006775.959461533</v>
      </c>
      <c r="G23" s="169">
        <v>32006775.959461533</v>
      </c>
      <c r="H23" s="170"/>
      <c r="I23" s="415">
        <f>SUM(J23:K23)</f>
        <v>33145846.231121682</v>
      </c>
      <c r="J23" s="169">
        <v>33145846.231121682</v>
      </c>
      <c r="K23" s="170"/>
      <c r="L23" s="415">
        <f>SUM(M23:N23)</f>
        <v>33167806.675773527</v>
      </c>
      <c r="M23" s="169">
        <v>33167806.675773527</v>
      </c>
      <c r="N23" s="170"/>
      <c r="O23" s="415">
        <f>SUM(P23:Q23)</f>
        <v>0</v>
      </c>
      <c r="P23" s="169">
        <v>0</v>
      </c>
      <c r="Q23" s="525"/>
      <c r="R23" s="415">
        <f>SUM(S23:T23)</f>
        <v>129634619.25622272</v>
      </c>
      <c r="S23" s="421">
        <f t="shared" ref="S23:T27" si="5">D23+G23+J23+M23+P23</f>
        <v>129634619.25622272</v>
      </c>
      <c r="T23" s="422">
        <f t="shared" si="5"/>
        <v>0</v>
      </c>
    </row>
    <row r="24" spans="1:20" s="116" customFormat="1" x14ac:dyDescent="0.25">
      <c r="A24" s="433" t="s">
        <v>71</v>
      </c>
      <c r="B24" s="428" t="s">
        <v>203</v>
      </c>
      <c r="C24" s="415">
        <f>SUM(D24:E24)</f>
        <v>-727745.78290266241</v>
      </c>
      <c r="D24" s="169">
        <v>-727745.78290266241</v>
      </c>
      <c r="E24" s="170"/>
      <c r="F24" s="415">
        <f>SUM(G24:H24)</f>
        <v>-743841.5599704138</v>
      </c>
      <c r="G24" s="169">
        <v>-743841.5599704138</v>
      </c>
      <c r="H24" s="170"/>
      <c r="I24" s="415">
        <f>SUM(J24:K24)</f>
        <v>-770313.6985219738</v>
      </c>
      <c r="J24" s="169">
        <v>-770313.6985219738</v>
      </c>
      <c r="K24" s="170"/>
      <c r="L24" s="415">
        <f>SUM(M24:N24)</f>
        <v>-770824.06205962482</v>
      </c>
      <c r="M24" s="169">
        <v>-770824.06205962482</v>
      </c>
      <c r="N24" s="170"/>
      <c r="O24" s="415">
        <f>SUM(P24:Q24)</f>
        <v>0</v>
      </c>
      <c r="P24" s="169">
        <v>0</v>
      </c>
      <c r="Q24" s="525"/>
      <c r="R24" s="415">
        <f>SUM(S24:T24)</f>
        <v>-3012725.1034546746</v>
      </c>
      <c r="S24" s="421">
        <f t="shared" si="5"/>
        <v>-3012725.1034546746</v>
      </c>
      <c r="T24" s="422">
        <f t="shared" si="5"/>
        <v>0</v>
      </c>
    </row>
    <row r="25" spans="1:20" x14ac:dyDescent="0.25">
      <c r="A25" s="433" t="s">
        <v>72</v>
      </c>
      <c r="B25" s="428" t="s">
        <v>204</v>
      </c>
      <c r="C25" s="415">
        <f>SUM(D25:E25)</f>
        <v>-40220.466959236859</v>
      </c>
      <c r="D25" s="169">
        <v>-40220.466959236859</v>
      </c>
      <c r="E25" s="170"/>
      <c r="F25" s="415">
        <f>SUM(G25:H25)</f>
        <v>-41110.035384016483</v>
      </c>
      <c r="G25" s="169">
        <v>-41110.035384016483</v>
      </c>
      <c r="H25" s="170"/>
      <c r="I25" s="415">
        <f>SUM(J25:K25)</f>
        <v>-42573.076186130987</v>
      </c>
      <c r="J25" s="169">
        <v>-42573.076186130987</v>
      </c>
      <c r="K25" s="170"/>
      <c r="L25" s="415">
        <f>SUM(M25:N25)</f>
        <v>-42601.282546491362</v>
      </c>
      <c r="M25" s="169">
        <v>-42601.282546491362</v>
      </c>
      <c r="N25" s="170"/>
      <c r="O25" s="415">
        <f>SUM(P25:Q25)</f>
        <v>0</v>
      </c>
      <c r="P25" s="169"/>
      <c r="Q25" s="525"/>
      <c r="R25" s="415">
        <f>SUM(S25:T25)</f>
        <v>-166504.8610758757</v>
      </c>
      <c r="S25" s="421">
        <f t="shared" si="5"/>
        <v>-166504.8610758757</v>
      </c>
      <c r="T25" s="422">
        <f t="shared" si="5"/>
        <v>0</v>
      </c>
    </row>
    <row r="26" spans="1:20" x14ac:dyDescent="0.25">
      <c r="A26" s="433" t="s">
        <v>44</v>
      </c>
      <c r="B26" s="428" t="s">
        <v>337</v>
      </c>
      <c r="C26" s="415">
        <f>SUM(D26:E26)</f>
        <v>-147366.97155896682</v>
      </c>
      <c r="D26" s="169">
        <v>-147366.97155896682</v>
      </c>
      <c r="E26" s="170"/>
      <c r="F26" s="415">
        <f>SUM(G26:H26)</f>
        <v>-150626.3321448873</v>
      </c>
      <c r="G26" s="169">
        <v>-150626.3321448873</v>
      </c>
      <c r="H26" s="170"/>
      <c r="I26" s="415">
        <f>SUM(J26:K26)</f>
        <v>-155986.88383846483</v>
      </c>
      <c r="J26" s="169">
        <v>-155986.88383846483</v>
      </c>
      <c r="K26" s="170"/>
      <c r="L26" s="415">
        <f>SUM(M26:N26)</f>
        <v>-156090.23136819943</v>
      </c>
      <c r="M26" s="169">
        <v>-156090.23136819943</v>
      </c>
      <c r="N26" s="170"/>
      <c r="O26" s="415">
        <f>SUM(P26:Q26)</f>
        <v>0</v>
      </c>
      <c r="P26" s="169"/>
      <c r="Q26" s="525"/>
      <c r="R26" s="415">
        <f>SUM(S26:T26)</f>
        <v>-610070.41891051841</v>
      </c>
      <c r="S26" s="421">
        <f t="shared" si="5"/>
        <v>-610070.41891051841</v>
      </c>
      <c r="T26" s="422">
        <f t="shared" si="5"/>
        <v>0</v>
      </c>
    </row>
    <row r="27" spans="1:20" x14ac:dyDescent="0.25">
      <c r="A27" s="433" t="s">
        <v>41</v>
      </c>
      <c r="B27" s="428" t="s">
        <v>338</v>
      </c>
      <c r="C27" s="415">
        <f>SUM(D27:E27)</f>
        <v>-95292.819302553704</v>
      </c>
      <c r="D27" s="169">
        <v>-95292.819302553704</v>
      </c>
      <c r="E27" s="170"/>
      <c r="F27" s="415">
        <f>SUM(G27:H27)</f>
        <v>-97400.439864137312</v>
      </c>
      <c r="G27" s="169">
        <v>-97400.439864137312</v>
      </c>
      <c r="H27" s="170"/>
      <c r="I27" s="415">
        <f>SUM(J27:K27)</f>
        <v>-100866.76667057294</v>
      </c>
      <c r="J27" s="169">
        <v>-100866.76667057294</v>
      </c>
      <c r="K27" s="170"/>
      <c r="L27" s="415">
        <f>SUM(M27:N27)</f>
        <v>-100933.59492504665</v>
      </c>
      <c r="M27" s="169">
        <v>-100933.59492504665</v>
      </c>
      <c r="N27" s="170"/>
      <c r="O27" s="415">
        <f>SUM(P27:Q27)</f>
        <v>0</v>
      </c>
      <c r="P27" s="169"/>
      <c r="Q27" s="525"/>
      <c r="R27" s="415">
        <f>SUM(S27:T27)</f>
        <v>-394493.62076231063</v>
      </c>
      <c r="S27" s="421">
        <f t="shared" si="5"/>
        <v>-394493.62076231063</v>
      </c>
      <c r="T27" s="422">
        <f t="shared" si="5"/>
        <v>0</v>
      </c>
    </row>
    <row r="28" spans="1:20" s="116" customFormat="1" x14ac:dyDescent="0.25">
      <c r="A28" s="437" t="s">
        <v>42</v>
      </c>
      <c r="B28" s="439" t="s">
        <v>339</v>
      </c>
      <c r="C28" s="174">
        <f>SUM(C23:C27)</f>
        <v>30303564.349142559</v>
      </c>
      <c r="D28" s="417">
        <f>SUM(D23:D27)</f>
        <v>30303564.349142559</v>
      </c>
      <c r="E28" s="418">
        <f t="shared" ref="E28:T28" si="6">SUM(E23:E27)</f>
        <v>0</v>
      </c>
      <c r="F28" s="174">
        <f t="shared" si="6"/>
        <v>30973797.59209808</v>
      </c>
      <c r="G28" s="417">
        <f t="shared" si="6"/>
        <v>30973797.59209808</v>
      </c>
      <c r="H28" s="418">
        <f t="shared" si="6"/>
        <v>0</v>
      </c>
      <c r="I28" s="174">
        <f t="shared" si="6"/>
        <v>32076105.805904537</v>
      </c>
      <c r="J28" s="417">
        <f t="shared" si="6"/>
        <v>32076105.805904537</v>
      </c>
      <c r="K28" s="418">
        <f t="shared" si="6"/>
        <v>0</v>
      </c>
      <c r="L28" s="174">
        <f t="shared" si="6"/>
        <v>32097357.504874166</v>
      </c>
      <c r="M28" s="417">
        <f t="shared" si="6"/>
        <v>32097357.504874166</v>
      </c>
      <c r="N28" s="418">
        <f t="shared" si="6"/>
        <v>0</v>
      </c>
      <c r="O28" s="174">
        <f t="shared" si="6"/>
        <v>0</v>
      </c>
      <c r="P28" s="417">
        <f t="shared" si="6"/>
        <v>0</v>
      </c>
      <c r="Q28" s="417">
        <f t="shared" si="6"/>
        <v>0</v>
      </c>
      <c r="R28" s="174">
        <f t="shared" si="6"/>
        <v>125450825.25201935</v>
      </c>
      <c r="S28" s="417">
        <f t="shared" si="6"/>
        <v>125450825.25201935</v>
      </c>
      <c r="T28" s="418">
        <f t="shared" si="6"/>
        <v>0</v>
      </c>
    </row>
    <row r="29" spans="1:20" x14ac:dyDescent="0.25">
      <c r="A29" s="444" t="s">
        <v>1441</v>
      </c>
      <c r="B29" s="445" t="s">
        <v>208</v>
      </c>
      <c r="C29" s="500"/>
      <c r="D29" s="501"/>
      <c r="E29" s="502"/>
      <c r="F29" s="500"/>
      <c r="G29" s="501"/>
      <c r="H29" s="502"/>
      <c r="I29" s="500"/>
      <c r="J29" s="501"/>
      <c r="K29" s="502"/>
      <c r="L29" s="500"/>
      <c r="M29" s="501"/>
      <c r="N29" s="502"/>
      <c r="O29" s="500"/>
      <c r="P29" s="501"/>
      <c r="Q29" s="627"/>
      <c r="R29" s="490">
        <f>S29+T29</f>
        <v>152292779.31143081</v>
      </c>
      <c r="S29" s="488">
        <f>'ASR Admin Max'!E30+'ASR Admin Max -Period 2'!E30</f>
        <v>152292779.31143081</v>
      </c>
      <c r="T29" s="489">
        <f>'ASR Admin Max'!E37+'ASR Admin Max -Period 2'!E37</f>
        <v>0</v>
      </c>
    </row>
    <row r="30" spans="1:20" s="116" customFormat="1" x14ac:dyDescent="0.25">
      <c r="A30" s="442" t="s">
        <v>259</v>
      </c>
      <c r="B30" s="446" t="s">
        <v>190</v>
      </c>
      <c r="C30" s="503"/>
      <c r="D30" s="534"/>
      <c r="E30" s="533"/>
      <c r="F30" s="503"/>
      <c r="G30" s="534"/>
      <c r="H30" s="533"/>
      <c r="I30" s="503"/>
      <c r="J30" s="534"/>
      <c r="K30" s="533"/>
      <c r="L30" s="503"/>
      <c r="M30" s="534"/>
      <c r="N30" s="533"/>
      <c r="O30" s="503"/>
      <c r="P30" s="534"/>
      <c r="Q30" s="342"/>
      <c r="R30" s="552">
        <f>MIN(R28:R29)</f>
        <v>125450825.25201935</v>
      </c>
      <c r="S30" s="549">
        <f>MIN(S28:S29)</f>
        <v>125450825.25201935</v>
      </c>
      <c r="T30" s="578">
        <f>MIN(T28:T29)</f>
        <v>0</v>
      </c>
    </row>
    <row r="31" spans="1:20" x14ac:dyDescent="0.25">
      <c r="A31" s="440" t="s">
        <v>261</v>
      </c>
      <c r="B31" s="441" t="s">
        <v>268</v>
      </c>
      <c r="C31" s="504"/>
      <c r="D31" s="535"/>
      <c r="E31" s="532"/>
      <c r="F31" s="504"/>
      <c r="G31" s="535"/>
      <c r="H31" s="532"/>
      <c r="I31" s="504"/>
      <c r="J31" s="535"/>
      <c r="K31" s="532"/>
      <c r="L31" s="504"/>
      <c r="M31" s="535"/>
      <c r="N31" s="532"/>
      <c r="O31" s="504"/>
      <c r="P31" s="535"/>
      <c r="Q31" s="626"/>
      <c r="R31" s="552">
        <f>R21+R30</f>
        <v>1696747922.6131272</v>
      </c>
      <c r="S31" s="549">
        <f>S21+S30</f>
        <v>1696747922.6131272</v>
      </c>
      <c r="T31" s="578">
        <f>T21+T30</f>
        <v>0</v>
      </c>
    </row>
    <row r="32" spans="1:20" x14ac:dyDescent="0.25">
      <c r="A32" s="447" t="s">
        <v>257</v>
      </c>
      <c r="B32" s="438"/>
      <c r="C32" s="536"/>
      <c r="D32" s="537"/>
      <c r="E32" s="530"/>
      <c r="F32" s="536"/>
      <c r="G32" s="537"/>
      <c r="H32" s="530"/>
      <c r="I32" s="536"/>
      <c r="J32" s="537"/>
      <c r="K32" s="530"/>
      <c r="L32" s="536"/>
      <c r="M32" s="537"/>
      <c r="N32" s="530"/>
      <c r="O32" s="536"/>
      <c r="P32" s="537"/>
      <c r="Q32" s="301"/>
      <c r="R32" s="1191"/>
      <c r="S32" s="284"/>
      <c r="T32" s="297"/>
    </row>
    <row r="33" spans="1:20" s="116" customFormat="1" x14ac:dyDescent="0.25">
      <c r="A33" s="433" t="s">
        <v>88</v>
      </c>
      <c r="B33" s="182" t="s">
        <v>310</v>
      </c>
      <c r="C33" s="505"/>
      <c r="D33" s="538"/>
      <c r="E33" s="531"/>
      <c r="F33" s="505"/>
      <c r="G33" s="538"/>
      <c r="H33" s="531"/>
      <c r="I33" s="505"/>
      <c r="J33" s="538"/>
      <c r="K33" s="531"/>
      <c r="L33" s="505"/>
      <c r="M33" s="538"/>
      <c r="N33" s="531"/>
      <c r="O33" s="505"/>
      <c r="P33" s="538"/>
      <c r="Q33" s="303"/>
      <c r="R33" s="415">
        <f>R13-R31</f>
        <v>221190845.38809466</v>
      </c>
      <c r="S33" s="281">
        <f>S13-S31</f>
        <v>221190845.38809466</v>
      </c>
      <c r="T33" s="299">
        <f>T13-T31</f>
        <v>0</v>
      </c>
    </row>
    <row r="34" spans="1:20" s="116" customFormat="1" x14ac:dyDescent="0.25">
      <c r="A34" s="433" t="s">
        <v>89</v>
      </c>
      <c r="B34" s="182" t="s">
        <v>341</v>
      </c>
      <c r="C34" s="506"/>
      <c r="D34" s="538"/>
      <c r="E34" s="531"/>
      <c r="F34" s="506"/>
      <c r="G34" s="538"/>
      <c r="H34" s="531"/>
      <c r="I34" s="506"/>
      <c r="J34" s="538"/>
      <c r="K34" s="531"/>
      <c r="L34" s="506"/>
      <c r="M34" s="538"/>
      <c r="N34" s="531"/>
      <c r="O34" s="505"/>
      <c r="P34" s="538"/>
      <c r="Q34" s="303"/>
      <c r="R34" s="1263">
        <f>IFERROR(R33/R13, 0)</f>
        <v>0.11532737597176186</v>
      </c>
      <c r="S34" s="1262">
        <f>IFERROR(S33/S13, 0)</f>
        <v>0.11532737597176186</v>
      </c>
      <c r="T34" s="1264">
        <f>IFERROR(T33/T13, 0)</f>
        <v>0</v>
      </c>
    </row>
    <row r="35" spans="1:20" s="116" customFormat="1" ht="15.75" thickBot="1" x14ac:dyDescent="0.3">
      <c r="A35" s="580" t="s">
        <v>90</v>
      </c>
      <c r="B35" s="581" t="s">
        <v>256</v>
      </c>
      <c r="C35" s="582"/>
      <c r="D35" s="583"/>
      <c r="E35" s="584"/>
      <c r="F35" s="582"/>
      <c r="G35" s="585"/>
      <c r="H35" s="584"/>
      <c r="I35" s="506"/>
      <c r="J35" s="583"/>
      <c r="K35" s="584"/>
      <c r="L35" s="506"/>
      <c r="M35" s="583"/>
      <c r="N35" s="584"/>
      <c r="O35" s="628"/>
      <c r="P35" s="583"/>
      <c r="Q35" s="629"/>
      <c r="R35" s="1261"/>
      <c r="S35" s="1260"/>
      <c r="T35" s="1265"/>
    </row>
    <row r="36" spans="1:20" x14ac:dyDescent="0.25">
      <c r="I36" s="492"/>
      <c r="L36" s="492"/>
      <c r="R36" s="491"/>
      <c r="T36" s="492"/>
    </row>
    <row r="37" spans="1:20" x14ac:dyDescent="0.25">
      <c r="A37" s="411"/>
    </row>
    <row r="40" spans="1:20" x14ac:dyDescent="0.25">
      <c r="A40" s="411"/>
    </row>
    <row r="43" spans="1:20" x14ac:dyDescent="0.25">
      <c r="A43" s="411"/>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6" workbookViewId="0">
      <selection activeCell="D16" sqref="D16:D29"/>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8" t="s">
        <v>1571</v>
      </c>
      <c r="B2" s="1269"/>
    </row>
    <row r="3" spans="1:8" ht="18.75" x14ac:dyDescent="0.3">
      <c r="A3" s="141"/>
    </row>
    <row r="4" spans="1:8" x14ac:dyDescent="0.25">
      <c r="A4" s="167" t="s">
        <v>372</v>
      </c>
      <c r="B4" s="205" t="s">
        <v>1365</v>
      </c>
    </row>
    <row r="5" spans="1:8" x14ac:dyDescent="0.25">
      <c r="A5" s="167" t="s">
        <v>15</v>
      </c>
      <c r="B5" s="448" t="s">
        <v>1745</v>
      </c>
    </row>
    <row r="6" spans="1:8" x14ac:dyDescent="0.25">
      <c r="A6" s="167" t="s">
        <v>16</v>
      </c>
      <c r="B6" s="448">
        <v>45016</v>
      </c>
    </row>
    <row r="7" spans="1:8" x14ac:dyDescent="0.25">
      <c r="A7" s="167" t="s">
        <v>197</v>
      </c>
      <c r="B7" s="205" t="s">
        <v>1744</v>
      </c>
    </row>
    <row r="8" spans="1:8" x14ac:dyDescent="0.25">
      <c r="A8" s="161"/>
    </row>
    <row r="9" spans="1:8" ht="15.75" thickBot="1" x14ac:dyDescent="0.3">
      <c r="A9" s="161"/>
    </row>
    <row r="10" spans="1:8" x14ac:dyDescent="0.25">
      <c r="A10" s="1125"/>
      <c r="B10" s="1126"/>
      <c r="C10" s="1701" t="s">
        <v>1570</v>
      </c>
      <c r="D10" s="1701"/>
      <c r="E10" s="1702"/>
    </row>
    <row r="11" spans="1:8" ht="18.75" x14ac:dyDescent="0.3">
      <c r="A11" s="1133" t="s">
        <v>562</v>
      </c>
      <c r="B11" s="487"/>
      <c r="C11" s="1703" t="s">
        <v>421</v>
      </c>
      <c r="D11" s="1704"/>
      <c r="E11" s="1705"/>
    </row>
    <row r="12" spans="1:8" x14ac:dyDescent="0.25">
      <c r="A12" s="1134" t="s">
        <v>561</v>
      </c>
      <c r="B12" s="55" t="s">
        <v>1427</v>
      </c>
      <c r="C12" s="1267" t="s">
        <v>1435</v>
      </c>
      <c r="D12" s="1164"/>
      <c r="E12" s="1135"/>
    </row>
    <row r="13" spans="1:8" ht="16.5" customHeight="1" x14ac:dyDescent="0.25">
      <c r="A13" s="1134" t="s">
        <v>61</v>
      </c>
      <c r="B13" s="1151" t="s">
        <v>657</v>
      </c>
      <c r="C13" s="1155"/>
      <c r="D13" s="1164"/>
      <c r="E13" s="1135"/>
    </row>
    <row r="14" spans="1:8" x14ac:dyDescent="0.25">
      <c r="A14" s="498" t="s">
        <v>62</v>
      </c>
      <c r="B14" s="1150" t="s">
        <v>1409</v>
      </c>
      <c r="C14" s="1033" t="s">
        <v>1414</v>
      </c>
      <c r="D14" s="1123" t="s">
        <v>433</v>
      </c>
      <c r="E14" s="1034" t="s">
        <v>1415</v>
      </c>
    </row>
    <row r="15" spans="1:8" x14ac:dyDescent="0.25">
      <c r="A15" s="1148"/>
      <c r="B15" s="1149"/>
      <c r="C15" s="1136" t="s">
        <v>1416</v>
      </c>
      <c r="D15" s="1141"/>
      <c r="E15" s="1137"/>
      <c r="H15" s="1156"/>
    </row>
    <row r="16" spans="1:8" x14ac:dyDescent="0.25">
      <c r="A16" s="1035"/>
      <c r="B16" s="1124" t="s">
        <v>1410</v>
      </c>
      <c r="C16" s="1258">
        <v>135.43</v>
      </c>
      <c r="D16" s="1153">
        <v>439692.85453151294</v>
      </c>
      <c r="E16" s="1127">
        <f>C16*D16</f>
        <v>59547603.289202802</v>
      </c>
      <c r="G16" s="205" t="s">
        <v>932</v>
      </c>
    </row>
    <row r="17" spans="1:8" x14ac:dyDescent="0.25">
      <c r="A17" s="1128"/>
      <c r="B17" s="1124" t="s">
        <v>933</v>
      </c>
      <c r="C17" s="1258">
        <v>135.43</v>
      </c>
      <c r="D17" s="1153">
        <v>57363.547004608001</v>
      </c>
      <c r="E17" s="1127">
        <f>C17*D17</f>
        <v>7768745.1708340617</v>
      </c>
      <c r="G17" s="205" t="s">
        <v>933</v>
      </c>
      <c r="H17" s="1145"/>
    </row>
    <row r="18" spans="1:8" x14ac:dyDescent="0.25">
      <c r="A18" s="1128"/>
      <c r="B18" s="1124" t="s">
        <v>934</v>
      </c>
      <c r="C18" s="1258">
        <v>135.43</v>
      </c>
      <c r="D18" s="1153">
        <v>239612.17135177201</v>
      </c>
      <c r="E18" s="1127">
        <f t="shared" ref="E18:E29" si="0">C18*D18</f>
        <v>32450676.366170485</v>
      </c>
      <c r="G18" s="205" t="s">
        <v>934</v>
      </c>
    </row>
    <row r="19" spans="1:8" x14ac:dyDescent="0.25">
      <c r="A19" s="1128"/>
      <c r="B19" s="1124" t="s">
        <v>935</v>
      </c>
      <c r="C19" s="1258">
        <v>135.43</v>
      </c>
      <c r="D19" s="1153">
        <v>36259.914976959</v>
      </c>
      <c r="E19" s="1127">
        <f t="shared" si="0"/>
        <v>4910680.285329558</v>
      </c>
      <c r="G19" s="205" t="s">
        <v>935</v>
      </c>
    </row>
    <row r="20" spans="1:8" x14ac:dyDescent="0.25">
      <c r="A20" s="1128"/>
      <c r="B20" s="1124" t="s">
        <v>1411</v>
      </c>
      <c r="C20" s="1258">
        <v>135.43</v>
      </c>
      <c r="D20" s="1153">
        <v>1211.984946236</v>
      </c>
      <c r="E20" s="1127">
        <f t="shared" si="0"/>
        <v>164139.1212687415</v>
      </c>
      <c r="G20" s="205" t="s">
        <v>47</v>
      </c>
    </row>
    <row r="21" spans="1:8" x14ac:dyDescent="0.25">
      <c r="A21" s="1128"/>
      <c r="B21" s="1124" t="s">
        <v>48</v>
      </c>
      <c r="C21" s="1258">
        <v>135.43</v>
      </c>
      <c r="D21" s="1153">
        <v>30399.976881722003</v>
      </c>
      <c r="E21" s="1127">
        <f t="shared" si="0"/>
        <v>4117068.8690916109</v>
      </c>
      <c r="G21" s="205" t="s">
        <v>48</v>
      </c>
    </row>
    <row r="22" spans="1:8" x14ac:dyDescent="0.25">
      <c r="A22" s="1128"/>
      <c r="B22" s="1124" t="s">
        <v>1412</v>
      </c>
      <c r="C22" s="1258">
        <v>135.43</v>
      </c>
      <c r="D22" s="1153">
        <v>3620.65</v>
      </c>
      <c r="E22" s="1127">
        <f t="shared" si="0"/>
        <v>490344.62950000004</v>
      </c>
      <c r="G22" s="205" t="s">
        <v>49</v>
      </c>
    </row>
    <row r="23" spans="1:8" x14ac:dyDescent="0.25">
      <c r="A23" s="1128"/>
      <c r="B23" s="1124" t="s">
        <v>1413</v>
      </c>
      <c r="C23" s="1258">
        <v>135.43</v>
      </c>
      <c r="D23" s="1153">
        <v>0</v>
      </c>
      <c r="E23" s="1127">
        <f t="shared" si="0"/>
        <v>0</v>
      </c>
    </row>
    <row r="24" spans="1:8" x14ac:dyDescent="0.25">
      <c r="A24" s="1128"/>
      <c r="B24" s="1124" t="s">
        <v>50</v>
      </c>
      <c r="C24" s="1258">
        <v>135.43</v>
      </c>
      <c r="D24" s="1153">
        <v>16</v>
      </c>
      <c r="E24" s="1127">
        <f t="shared" si="0"/>
        <v>2166.88</v>
      </c>
      <c r="G24" s="205" t="s">
        <v>50</v>
      </c>
    </row>
    <row r="25" spans="1:8" x14ac:dyDescent="0.25">
      <c r="A25" s="1128"/>
      <c r="B25" s="127" t="s">
        <v>138</v>
      </c>
      <c r="C25" s="1258">
        <v>135.43</v>
      </c>
      <c r="D25" s="1153">
        <v>0</v>
      </c>
      <c r="E25" s="1127">
        <f t="shared" si="0"/>
        <v>0</v>
      </c>
      <c r="G25" s="205" t="s">
        <v>138</v>
      </c>
    </row>
    <row r="26" spans="1:8" x14ac:dyDescent="0.25">
      <c r="A26" s="1128"/>
      <c r="B26" s="127" t="s">
        <v>137</v>
      </c>
      <c r="C26" s="1258">
        <v>135.43</v>
      </c>
      <c r="D26" s="1153">
        <v>0</v>
      </c>
      <c r="E26" s="1127">
        <f t="shared" si="0"/>
        <v>0</v>
      </c>
      <c r="G26" s="205" t="s">
        <v>137</v>
      </c>
    </row>
    <row r="27" spans="1:8" x14ac:dyDescent="0.25">
      <c r="A27" s="1128"/>
      <c r="B27" s="127" t="s">
        <v>1418</v>
      </c>
      <c r="C27" s="1258"/>
      <c r="D27" s="1153">
        <v>0</v>
      </c>
      <c r="E27" s="1127">
        <f t="shared" si="0"/>
        <v>0</v>
      </c>
    </row>
    <row r="28" spans="1:8" x14ac:dyDescent="0.25">
      <c r="A28" s="1128"/>
      <c r="B28" s="127" t="s">
        <v>1537</v>
      </c>
      <c r="C28" s="1258">
        <v>467.69</v>
      </c>
      <c r="D28" s="1153">
        <v>11581.78294931</v>
      </c>
      <c r="E28" s="1127">
        <f t="shared" si="0"/>
        <v>5416684.0675627934</v>
      </c>
      <c r="G28" s="205" t="s">
        <v>1537</v>
      </c>
    </row>
    <row r="29" spans="1:8" x14ac:dyDescent="0.25">
      <c r="A29" s="1128"/>
      <c r="B29" s="127" t="s">
        <v>1557</v>
      </c>
      <c r="C29" s="1258"/>
      <c r="D29" s="1153"/>
      <c r="E29" s="1127">
        <f t="shared" si="0"/>
        <v>0</v>
      </c>
    </row>
    <row r="30" spans="1:8" x14ac:dyDescent="0.25">
      <c r="A30" s="1148" t="s">
        <v>63</v>
      </c>
      <c r="B30" s="130" t="s">
        <v>564</v>
      </c>
      <c r="C30" s="1259"/>
      <c r="D30" s="1157"/>
      <c r="E30" s="1129">
        <f>SUM(E16:E29)</f>
        <v>114868108.67896003</v>
      </c>
    </row>
    <row r="31" spans="1:8" x14ac:dyDescent="0.25">
      <c r="A31" s="1154"/>
      <c r="B31" s="1036"/>
      <c r="C31" s="1158"/>
      <c r="D31" s="1158"/>
      <c r="E31" s="1130"/>
    </row>
    <row r="32" spans="1:8" ht="18.75" x14ac:dyDescent="0.3">
      <c r="A32" s="499" t="s">
        <v>565</v>
      </c>
      <c r="B32" s="1146"/>
      <c r="C32" s="1159"/>
      <c r="D32" s="1160" t="s">
        <v>438</v>
      </c>
      <c r="E32" s="1147"/>
    </row>
    <row r="33" spans="1:5" x14ac:dyDescent="0.25">
      <c r="A33" s="440" t="s">
        <v>560</v>
      </c>
      <c r="B33" s="1151" t="s">
        <v>1427</v>
      </c>
      <c r="C33" s="1270" t="s">
        <v>1431</v>
      </c>
      <c r="D33" s="1164"/>
      <c r="E33" s="1135"/>
    </row>
    <row r="34" spans="1:5" x14ac:dyDescent="0.25">
      <c r="A34" s="1176"/>
      <c r="B34" s="1177"/>
      <c r="C34" s="1138" t="s">
        <v>1414</v>
      </c>
      <c r="D34" s="1142" t="s">
        <v>433</v>
      </c>
      <c r="E34" s="1139" t="s">
        <v>1415</v>
      </c>
    </row>
    <row r="35" spans="1:5" x14ac:dyDescent="0.25">
      <c r="A35" s="1178"/>
      <c r="B35" s="1179"/>
      <c r="C35" s="1174" t="s">
        <v>1416</v>
      </c>
      <c r="D35" s="1143"/>
      <c r="E35" s="1140"/>
    </row>
    <row r="36" spans="1:5" x14ac:dyDescent="0.25">
      <c r="A36" s="498" t="s">
        <v>65</v>
      </c>
      <c r="B36" s="487" t="s">
        <v>1417</v>
      </c>
      <c r="C36" s="1258"/>
      <c r="D36" s="1161"/>
      <c r="E36" s="1144">
        <f>C36*D36</f>
        <v>0</v>
      </c>
    </row>
    <row r="37" spans="1:5" ht="15.75" thickBot="1" x14ac:dyDescent="0.3">
      <c r="A37" s="1152">
        <v>2.2000000000000002</v>
      </c>
      <c r="B37" s="1131" t="s">
        <v>563</v>
      </c>
      <c r="C37" s="1175"/>
      <c r="D37" s="1162"/>
      <c r="E37" s="1132">
        <f>E36</f>
        <v>0</v>
      </c>
    </row>
    <row r="39" spans="1:5" x14ac:dyDescent="0.25">
      <c r="A39" s="510" t="s">
        <v>272</v>
      </c>
    </row>
    <row r="40" spans="1:5" x14ac:dyDescent="0.25">
      <c r="A40" s="1163" t="s">
        <v>660</v>
      </c>
      <c r="B40" s="1163" t="s">
        <v>1572</v>
      </c>
    </row>
    <row r="41" spans="1:5" x14ac:dyDescent="0.25">
      <c r="A41" s="1163"/>
      <c r="B41" s="1163" t="s">
        <v>1579</v>
      </c>
    </row>
    <row r="42" spans="1:5" x14ac:dyDescent="0.25">
      <c r="A42" s="1163" t="s">
        <v>661</v>
      </c>
      <c r="B42" s="1163" t="s">
        <v>1568</v>
      </c>
    </row>
    <row r="43" spans="1:5" x14ac:dyDescent="0.25">
      <c r="A43" s="1163"/>
      <c r="B43" s="1163" t="s">
        <v>1569</v>
      </c>
    </row>
    <row r="44" spans="1:5" x14ac:dyDescent="0.25">
      <c r="A44" s="1163" t="s">
        <v>658</v>
      </c>
      <c r="B44" s="1163" t="s">
        <v>1585</v>
      </c>
    </row>
    <row r="45" spans="1:5" x14ac:dyDescent="0.25">
      <c r="A45" s="1163" t="s">
        <v>668</v>
      </c>
      <c r="B45" s="1163" t="s">
        <v>1587</v>
      </c>
    </row>
    <row r="46" spans="1:5" x14ac:dyDescent="0.25">
      <c r="A46" s="1163" t="s">
        <v>1432</v>
      </c>
      <c r="B46" s="1163" t="s">
        <v>1582</v>
      </c>
    </row>
    <row r="47" spans="1:5" x14ac:dyDescent="0.25">
      <c r="A47" s="1163"/>
      <c r="B47" s="1163" t="s">
        <v>1581</v>
      </c>
    </row>
    <row r="48" spans="1:5" x14ac:dyDescent="0.25">
      <c r="A48" s="1163" t="s">
        <v>659</v>
      </c>
      <c r="B48" s="1163" t="s">
        <v>1586</v>
      </c>
    </row>
    <row r="49" spans="1:2" x14ac:dyDescent="0.25">
      <c r="A49" s="1163" t="s">
        <v>1433</v>
      </c>
      <c r="B49" s="1163" t="s">
        <v>1567</v>
      </c>
    </row>
    <row r="50" spans="1:2" x14ac:dyDescent="0.25">
      <c r="A50" s="1163"/>
      <c r="B50" s="1163" t="s">
        <v>1580</v>
      </c>
    </row>
    <row r="51" spans="1:2" x14ac:dyDescent="0.25">
      <c r="A51" s="1163" t="s">
        <v>1418</v>
      </c>
      <c r="B51" s="1163" t="s">
        <v>1578</v>
      </c>
    </row>
    <row r="52" spans="1:2" x14ac:dyDescent="0.25">
      <c r="A52" s="1163" t="s">
        <v>1555</v>
      </c>
      <c r="B52" s="1163" t="s">
        <v>1577</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A12" workbookViewId="0">
      <selection activeCell="D16" sqref="D16:D28"/>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8" t="s">
        <v>1573</v>
      </c>
      <c r="B2" s="1269"/>
    </row>
    <row r="3" spans="1:8" ht="18.75" x14ac:dyDescent="0.3">
      <c r="A3" s="141"/>
    </row>
    <row r="4" spans="1:8" x14ac:dyDescent="0.25">
      <c r="A4" s="167" t="s">
        <v>372</v>
      </c>
      <c r="B4" s="205" t="s">
        <v>1365</v>
      </c>
    </row>
    <row r="5" spans="1:8" x14ac:dyDescent="0.25">
      <c r="A5" s="167" t="s">
        <v>15</v>
      </c>
      <c r="B5" s="448" t="s">
        <v>1746</v>
      </c>
    </row>
    <row r="6" spans="1:8" x14ac:dyDescent="0.25">
      <c r="A6" s="167" t="s">
        <v>16</v>
      </c>
      <c r="B6" s="1266"/>
    </row>
    <row r="7" spans="1:8" x14ac:dyDescent="0.25">
      <c r="A7" s="167" t="s">
        <v>197</v>
      </c>
      <c r="B7" s="205" t="s">
        <v>1744</v>
      </c>
    </row>
    <row r="8" spans="1:8" x14ac:dyDescent="0.25">
      <c r="A8" s="161"/>
    </row>
    <row r="9" spans="1:8" ht="15.75" thickBot="1" x14ac:dyDescent="0.3">
      <c r="A9" s="161"/>
    </row>
    <row r="10" spans="1:8" x14ac:dyDescent="0.25">
      <c r="A10" s="1125"/>
      <c r="B10" s="1126"/>
      <c r="C10" s="1701" t="s">
        <v>1574</v>
      </c>
      <c r="D10" s="1701"/>
      <c r="E10" s="1702"/>
    </row>
    <row r="11" spans="1:8" ht="18.75" x14ac:dyDescent="0.3">
      <c r="A11" s="1133" t="s">
        <v>562</v>
      </c>
      <c r="B11" s="487"/>
      <c r="C11" s="1703" t="s">
        <v>421</v>
      </c>
      <c r="D11" s="1704"/>
      <c r="E11" s="1705"/>
    </row>
    <row r="12" spans="1:8" x14ac:dyDescent="0.25">
      <c r="A12" s="1134" t="s">
        <v>561</v>
      </c>
      <c r="B12" s="55" t="s">
        <v>1427</v>
      </c>
      <c r="C12" s="1267" t="s">
        <v>1435</v>
      </c>
      <c r="D12" s="1164"/>
      <c r="E12" s="1135"/>
    </row>
    <row r="13" spans="1:8" ht="16.5" customHeight="1" x14ac:dyDescent="0.25">
      <c r="A13" s="1134" t="s">
        <v>61</v>
      </c>
      <c r="B13" s="1151" t="s">
        <v>657</v>
      </c>
      <c r="C13" s="1155"/>
      <c r="D13" s="1164"/>
      <c r="E13" s="1135"/>
    </row>
    <row r="14" spans="1:8" x14ac:dyDescent="0.25">
      <c r="A14" s="498" t="s">
        <v>62</v>
      </c>
      <c r="B14" s="1150" t="s">
        <v>1409</v>
      </c>
      <c r="C14" s="1033" t="s">
        <v>1414</v>
      </c>
      <c r="D14" s="1123" t="s">
        <v>433</v>
      </c>
      <c r="E14" s="1034" t="s">
        <v>1415</v>
      </c>
    </row>
    <row r="15" spans="1:8" x14ac:dyDescent="0.25">
      <c r="A15" s="1148"/>
      <c r="B15" s="1149"/>
      <c r="C15" s="1136" t="s">
        <v>1416</v>
      </c>
      <c r="D15" s="1141"/>
      <c r="E15" s="1137"/>
      <c r="H15" s="1156"/>
    </row>
    <row r="16" spans="1:8" x14ac:dyDescent="0.25">
      <c r="A16" s="1035"/>
      <c r="B16" s="1124" t="s">
        <v>1410</v>
      </c>
      <c r="C16" s="1258">
        <v>123.69</v>
      </c>
      <c r="D16" s="1153">
        <v>156703.90322579199</v>
      </c>
      <c r="E16" s="1127">
        <f>C16*D16</f>
        <v>19382705.789998211</v>
      </c>
      <c r="G16" s="205" t="s">
        <v>932</v>
      </c>
    </row>
    <row r="17" spans="1:8" x14ac:dyDescent="0.25">
      <c r="A17" s="1128"/>
      <c r="B17" s="1124" t="s">
        <v>933</v>
      </c>
      <c r="C17" s="1258">
        <v>123.69</v>
      </c>
      <c r="D17" s="1153">
        <v>20590.702150536003</v>
      </c>
      <c r="E17" s="1127">
        <f>C17*D17</f>
        <v>2546863.9489997979</v>
      </c>
      <c r="G17" s="205" t="s">
        <v>933</v>
      </c>
      <c r="H17" s="1145"/>
    </row>
    <row r="18" spans="1:8" x14ac:dyDescent="0.25">
      <c r="A18" s="1128"/>
      <c r="B18" s="1124" t="s">
        <v>934</v>
      </c>
      <c r="C18" s="1258">
        <v>123.69</v>
      </c>
      <c r="D18" s="1153">
        <v>81887.466666665001</v>
      </c>
      <c r="E18" s="1127">
        <f t="shared" ref="E18:E29" si="0">C18*D18</f>
        <v>10128660.751999794</v>
      </c>
      <c r="G18" s="205" t="s">
        <v>934</v>
      </c>
    </row>
    <row r="19" spans="1:8" x14ac:dyDescent="0.25">
      <c r="A19" s="1128"/>
      <c r="B19" s="1124" t="s">
        <v>935</v>
      </c>
      <c r="C19" s="1258">
        <v>123.69</v>
      </c>
      <c r="D19" s="1153">
        <v>12557.580645160999</v>
      </c>
      <c r="E19" s="1127">
        <f t="shared" si="0"/>
        <v>1553247.1499999638</v>
      </c>
      <c r="G19" s="205" t="s">
        <v>935</v>
      </c>
    </row>
    <row r="20" spans="1:8" x14ac:dyDescent="0.25">
      <c r="A20" s="1128"/>
      <c r="B20" s="1124" t="s">
        <v>1411</v>
      </c>
      <c r="C20" s="1258">
        <v>123.69</v>
      </c>
      <c r="D20" s="1153">
        <v>380</v>
      </c>
      <c r="E20" s="1127">
        <f t="shared" si="0"/>
        <v>47002.2</v>
      </c>
      <c r="G20" s="205" t="s">
        <v>47</v>
      </c>
    </row>
    <row r="21" spans="1:8" x14ac:dyDescent="0.25">
      <c r="A21" s="1128"/>
      <c r="B21" s="1124" t="s">
        <v>48</v>
      </c>
      <c r="C21" s="1258">
        <v>123.69</v>
      </c>
      <c r="D21" s="1153">
        <v>10612.6</v>
      </c>
      <c r="E21" s="1127">
        <f t="shared" si="0"/>
        <v>1312672.4939999999</v>
      </c>
      <c r="G21" s="205" t="s">
        <v>48</v>
      </c>
    </row>
    <row r="22" spans="1:8" x14ac:dyDescent="0.25">
      <c r="A22" s="1128"/>
      <c r="B22" s="1124" t="s">
        <v>1412</v>
      </c>
      <c r="C22" s="1258">
        <v>123.69</v>
      </c>
      <c r="D22" s="1153">
        <v>1193</v>
      </c>
      <c r="E22" s="1127">
        <f t="shared" si="0"/>
        <v>147562.16999999998</v>
      </c>
      <c r="G22" s="205" t="s">
        <v>49</v>
      </c>
    </row>
    <row r="23" spans="1:8" x14ac:dyDescent="0.25">
      <c r="A23" s="1128"/>
      <c r="B23" s="1124" t="s">
        <v>1413</v>
      </c>
      <c r="C23" s="1258">
        <v>123.69</v>
      </c>
      <c r="D23" s="1153">
        <v>0</v>
      </c>
      <c r="E23" s="1127">
        <f t="shared" si="0"/>
        <v>0</v>
      </c>
    </row>
    <row r="24" spans="1:8" x14ac:dyDescent="0.25">
      <c r="A24" s="1128"/>
      <c r="B24" s="1124" t="s">
        <v>50</v>
      </c>
      <c r="C24" s="1258">
        <v>123.69</v>
      </c>
      <c r="D24" s="1153">
        <v>3</v>
      </c>
      <c r="E24" s="1127">
        <f t="shared" si="0"/>
        <v>371.07</v>
      </c>
      <c r="G24" s="205" t="s">
        <v>50</v>
      </c>
    </row>
    <row r="25" spans="1:8" x14ac:dyDescent="0.25">
      <c r="A25" s="1128"/>
      <c r="B25" s="127" t="s">
        <v>138</v>
      </c>
      <c r="C25" s="1258">
        <v>123.69</v>
      </c>
      <c r="D25" s="1153">
        <v>0</v>
      </c>
      <c r="E25" s="1127">
        <f t="shared" si="0"/>
        <v>0</v>
      </c>
      <c r="G25" s="205" t="s">
        <v>138</v>
      </c>
    </row>
    <row r="26" spans="1:8" x14ac:dyDescent="0.25">
      <c r="A26" s="1128"/>
      <c r="B26" s="127" t="s">
        <v>137</v>
      </c>
      <c r="C26" s="1258">
        <v>123.69</v>
      </c>
      <c r="D26" s="1153">
        <v>0</v>
      </c>
      <c r="E26" s="1127">
        <f t="shared" si="0"/>
        <v>0</v>
      </c>
      <c r="G26" s="205" t="s">
        <v>137</v>
      </c>
    </row>
    <row r="27" spans="1:8" x14ac:dyDescent="0.25">
      <c r="A27" s="1128"/>
      <c r="B27" s="127" t="s">
        <v>1418</v>
      </c>
      <c r="C27" s="1258"/>
      <c r="D27" s="1153">
        <v>0</v>
      </c>
      <c r="E27" s="1127">
        <f t="shared" si="0"/>
        <v>0</v>
      </c>
    </row>
    <row r="28" spans="1:8" x14ac:dyDescent="0.25">
      <c r="A28" s="1128"/>
      <c r="B28" s="127" t="s">
        <v>1537</v>
      </c>
      <c r="C28" s="1258">
        <v>536.04999999999995</v>
      </c>
      <c r="D28" s="1153">
        <v>4301.0634408599999</v>
      </c>
      <c r="E28" s="1127">
        <f t="shared" si="0"/>
        <v>2305585.0574730029</v>
      </c>
      <c r="G28" s="205" t="s">
        <v>1537</v>
      </c>
    </row>
    <row r="29" spans="1:8" x14ac:dyDescent="0.25">
      <c r="A29" s="1128"/>
      <c r="B29" s="127" t="s">
        <v>1557</v>
      </c>
      <c r="C29" s="1258"/>
      <c r="D29" s="1153"/>
      <c r="E29" s="1127">
        <f t="shared" si="0"/>
        <v>0</v>
      </c>
    </row>
    <row r="30" spans="1:8" x14ac:dyDescent="0.25">
      <c r="A30" s="1148" t="s">
        <v>63</v>
      </c>
      <c r="B30" s="130" t="s">
        <v>564</v>
      </c>
      <c r="C30" s="1259"/>
      <c r="D30" s="1157">
        <v>288229.31612901395</v>
      </c>
      <c r="E30" s="1129">
        <f>SUM(E16:E29)</f>
        <v>37424670.632470779</v>
      </c>
    </row>
    <row r="31" spans="1:8" x14ac:dyDescent="0.25">
      <c r="A31" s="1154"/>
      <c r="B31" s="1036"/>
      <c r="C31" s="1158"/>
      <c r="D31" s="1441"/>
      <c r="E31" s="1130"/>
    </row>
    <row r="32" spans="1:8" ht="18.75" x14ac:dyDescent="0.3">
      <c r="A32" s="499" t="s">
        <v>565</v>
      </c>
      <c r="B32" s="1146"/>
      <c r="C32" s="1159"/>
      <c r="D32" s="1160" t="s">
        <v>438</v>
      </c>
      <c r="E32" s="1147"/>
    </row>
    <row r="33" spans="1:5" x14ac:dyDescent="0.25">
      <c r="A33" s="440" t="s">
        <v>560</v>
      </c>
      <c r="B33" s="1151" t="s">
        <v>1427</v>
      </c>
      <c r="C33" s="1270" t="s">
        <v>1431</v>
      </c>
      <c r="D33" s="1164"/>
      <c r="E33" s="1135"/>
    </row>
    <row r="34" spans="1:5" x14ac:dyDescent="0.25">
      <c r="A34" s="1176"/>
      <c r="B34" s="1177"/>
      <c r="C34" s="1138" t="s">
        <v>1414</v>
      </c>
      <c r="D34" s="1142" t="s">
        <v>433</v>
      </c>
      <c r="E34" s="1139" t="s">
        <v>1415</v>
      </c>
    </row>
    <row r="35" spans="1:5" x14ac:dyDescent="0.25">
      <c r="A35" s="1178"/>
      <c r="B35" s="1179"/>
      <c r="C35" s="1174" t="s">
        <v>1416</v>
      </c>
      <c r="D35" s="1143"/>
      <c r="E35" s="1140"/>
    </row>
    <row r="36" spans="1:5" x14ac:dyDescent="0.25">
      <c r="A36" s="498" t="s">
        <v>65</v>
      </c>
      <c r="B36" s="487" t="s">
        <v>1417</v>
      </c>
      <c r="C36" s="1258"/>
      <c r="D36" s="1161"/>
      <c r="E36" s="1144">
        <f>C36*D36</f>
        <v>0</v>
      </c>
    </row>
    <row r="37" spans="1:5" ht="15.75" thickBot="1" x14ac:dyDescent="0.3">
      <c r="A37" s="1152">
        <v>2.2000000000000002</v>
      </c>
      <c r="B37" s="1131" t="s">
        <v>563</v>
      </c>
      <c r="C37" s="1175"/>
      <c r="D37" s="1162"/>
      <c r="E37" s="1132">
        <f>E36</f>
        <v>0</v>
      </c>
    </row>
    <row r="39" spans="1:5" x14ac:dyDescent="0.25">
      <c r="A39" s="510" t="s">
        <v>272</v>
      </c>
    </row>
    <row r="40" spans="1:5" x14ac:dyDescent="0.25">
      <c r="A40" s="1163" t="s">
        <v>660</v>
      </c>
      <c r="B40" s="2" t="s">
        <v>1565</v>
      </c>
    </row>
    <row r="41" spans="1:5" x14ac:dyDescent="0.25">
      <c r="A41" s="1163" t="s">
        <v>661</v>
      </c>
      <c r="B41" s="1163" t="s">
        <v>1566</v>
      </c>
    </row>
    <row r="42" spans="1:5" x14ac:dyDescent="0.25">
      <c r="A42" s="1163"/>
      <c r="B42" s="1163" t="s">
        <v>1569</v>
      </c>
    </row>
    <row r="43" spans="1:5" x14ac:dyDescent="0.25">
      <c r="A43" s="1163" t="s">
        <v>658</v>
      </c>
      <c r="B43" s="1163" t="s">
        <v>1585</v>
      </c>
    </row>
    <row r="44" spans="1:5" x14ac:dyDescent="0.25">
      <c r="A44" s="1163" t="s">
        <v>668</v>
      </c>
      <c r="B44" s="1163" t="s">
        <v>1587</v>
      </c>
    </row>
    <row r="45" spans="1:5" x14ac:dyDescent="0.25">
      <c r="A45" s="1163" t="s">
        <v>1432</v>
      </c>
      <c r="B45" s="1163" t="s">
        <v>1583</v>
      </c>
    </row>
    <row r="46" spans="1:5" x14ac:dyDescent="0.25">
      <c r="A46" s="1163" t="s">
        <v>659</v>
      </c>
      <c r="B46" s="1163" t="s">
        <v>1586</v>
      </c>
    </row>
    <row r="47" spans="1:5" x14ac:dyDescent="0.25">
      <c r="A47" s="1163" t="s">
        <v>1433</v>
      </c>
      <c r="B47" s="1163" t="s">
        <v>1575</v>
      </c>
    </row>
    <row r="48" spans="1:5" x14ac:dyDescent="0.25">
      <c r="A48" s="1163" t="s">
        <v>1418</v>
      </c>
      <c r="B48" s="1163" t="s">
        <v>1576</v>
      </c>
    </row>
    <row r="49" spans="1:2" x14ac:dyDescent="0.25">
      <c r="A49" s="1163" t="s">
        <v>1557</v>
      </c>
      <c r="B49" s="1163" t="s">
        <v>1576</v>
      </c>
    </row>
    <row r="50" spans="1:2" x14ac:dyDescent="0.25">
      <c r="A50" s="1163" t="s">
        <v>1555</v>
      </c>
      <c r="B50" s="1163" t="s">
        <v>1577</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3"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1447</v>
      </c>
      <c r="D1"/>
    </row>
    <row r="2" spans="1:4" ht="15.75" x14ac:dyDescent="0.25">
      <c r="A2" s="41" t="s">
        <v>209</v>
      </c>
      <c r="D2"/>
    </row>
    <row r="3" spans="1:4" x14ac:dyDescent="0.25">
      <c r="A3" s="3"/>
      <c r="D3"/>
    </row>
    <row r="4" spans="1:4" x14ac:dyDescent="0.25">
      <c r="A4" s="1" t="s">
        <v>206</v>
      </c>
      <c r="B4" s="1181" t="s">
        <v>207</v>
      </c>
      <c r="D4"/>
    </row>
    <row r="5" spans="1:4" x14ac:dyDescent="0.25">
      <c r="A5" s="1" t="s">
        <v>15</v>
      </c>
      <c r="B5" s="1" t="s">
        <v>1509</v>
      </c>
      <c r="D5"/>
    </row>
    <row r="6" spans="1:4" x14ac:dyDescent="0.25">
      <c r="A6" s="1" t="s">
        <v>813</v>
      </c>
      <c r="B6" s="1" t="s">
        <v>806</v>
      </c>
      <c r="C6" s="1"/>
      <c r="D6"/>
    </row>
    <row r="7" spans="1:4" x14ac:dyDescent="0.25">
      <c r="A7" s="1" t="s">
        <v>199</v>
      </c>
      <c r="B7" s="1" t="s">
        <v>807</v>
      </c>
      <c r="C7" s="1"/>
      <c r="D7"/>
    </row>
    <row r="8" spans="1:4" x14ac:dyDescent="0.25">
      <c r="A8" s="1" t="s">
        <v>201</v>
      </c>
      <c r="B8" s="1" t="s">
        <v>808</v>
      </c>
      <c r="C8" s="1"/>
      <c r="D8"/>
    </row>
    <row r="9" spans="1:4" x14ac:dyDescent="0.25">
      <c r="A9" s="1" t="s">
        <v>200</v>
      </c>
      <c r="B9" s="1" t="s">
        <v>809</v>
      </c>
      <c r="C9" s="1"/>
      <c r="D9"/>
    </row>
    <row r="10" spans="1:4" x14ac:dyDescent="0.25">
      <c r="A10" s="1182" t="s">
        <v>805</v>
      </c>
      <c r="B10" s="1182" t="s">
        <v>810</v>
      </c>
      <c r="C10" s="1182"/>
      <c r="D10"/>
    </row>
    <row r="11" spans="1:4" x14ac:dyDescent="0.25">
      <c r="A11" s="1"/>
      <c r="B11" s="1181"/>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2" t="s">
        <v>1448</v>
      </c>
      <c r="C17" s="32"/>
      <c r="D17"/>
    </row>
    <row r="18" spans="1:4" x14ac:dyDescent="0.25">
      <c r="C18" s="32"/>
      <c r="D18"/>
    </row>
    <row r="19" spans="1:4" ht="18.75" x14ac:dyDescent="0.3">
      <c r="A19" s="1486" t="s">
        <v>11</v>
      </c>
      <c r="B19" s="1487"/>
      <c r="C19" s="30"/>
    </row>
    <row r="20" spans="1:4" ht="30" customHeight="1" x14ac:dyDescent="0.25">
      <c r="A20" s="39">
        <v>1.1000000000000001</v>
      </c>
      <c r="B20" s="49" t="s">
        <v>567</v>
      </c>
      <c r="C20" s="50" t="s">
        <v>1510</v>
      </c>
      <c r="D20" s="113"/>
    </row>
    <row r="21" spans="1:4" ht="36" customHeight="1" x14ac:dyDescent="0.25">
      <c r="A21" s="40">
        <v>1.2</v>
      </c>
      <c r="B21" s="44" t="s">
        <v>332</v>
      </c>
      <c r="C21" s="46" t="s">
        <v>1483</v>
      </c>
    </row>
    <row r="22" spans="1:4" ht="30" customHeight="1" x14ac:dyDescent="0.25">
      <c r="A22" s="40">
        <v>1.3</v>
      </c>
      <c r="B22" s="44" t="s">
        <v>333</v>
      </c>
      <c r="C22" s="46" t="s">
        <v>1484</v>
      </c>
    </row>
    <row r="23" spans="1:4" ht="30" customHeight="1" x14ac:dyDescent="0.25">
      <c r="A23" s="40">
        <v>1.4</v>
      </c>
      <c r="B23" s="44" t="s">
        <v>334</v>
      </c>
      <c r="C23" s="46" t="s">
        <v>859</v>
      </c>
    </row>
    <row r="24" spans="1:4" ht="30" customHeight="1" x14ac:dyDescent="0.25">
      <c r="A24" s="40" t="s">
        <v>95</v>
      </c>
      <c r="B24" s="44" t="s">
        <v>1449</v>
      </c>
      <c r="C24" s="1183" t="s">
        <v>1450</v>
      </c>
    </row>
    <row r="25" spans="1:4" ht="18.75" x14ac:dyDescent="0.3">
      <c r="A25" s="52" t="s">
        <v>10</v>
      </c>
      <c r="B25" s="53"/>
      <c r="C25" s="54"/>
    </row>
    <row r="26" spans="1:4" x14ac:dyDescent="0.25">
      <c r="A26" s="61" t="s">
        <v>266</v>
      </c>
      <c r="B26" s="55"/>
      <c r="C26" s="30"/>
    </row>
    <row r="27" spans="1:4" ht="150.75" customHeight="1" x14ac:dyDescent="0.25">
      <c r="A27" s="43" t="s">
        <v>65</v>
      </c>
      <c r="B27" s="44" t="s">
        <v>1451</v>
      </c>
      <c r="C27" s="47" t="s">
        <v>1542</v>
      </c>
    </row>
    <row r="28" spans="1:4" ht="183" customHeight="1" x14ac:dyDescent="0.25">
      <c r="A28" s="43" t="s">
        <v>66</v>
      </c>
      <c r="B28" s="44" t="s">
        <v>1452</v>
      </c>
      <c r="C28" s="47" t="s">
        <v>1543</v>
      </c>
    </row>
    <row r="29" spans="1:4" ht="32.25" customHeight="1" x14ac:dyDescent="0.25">
      <c r="A29" s="43" t="s">
        <v>67</v>
      </c>
      <c r="B29" s="45" t="s">
        <v>942</v>
      </c>
      <c r="C29" s="47" t="s">
        <v>1529</v>
      </c>
    </row>
    <row r="30" spans="1:4" ht="32.25" customHeight="1" x14ac:dyDescent="0.25">
      <c r="A30" s="43" t="s">
        <v>69</v>
      </c>
      <c r="B30" s="45" t="s">
        <v>1531</v>
      </c>
      <c r="C30" s="47" t="s">
        <v>1534</v>
      </c>
    </row>
    <row r="31" spans="1:4" ht="36" x14ac:dyDescent="0.25">
      <c r="A31" s="43" t="s">
        <v>96</v>
      </c>
      <c r="B31" s="45" t="s">
        <v>931</v>
      </c>
      <c r="C31" s="46" t="s">
        <v>1532</v>
      </c>
    </row>
    <row r="32" spans="1:4" ht="32.25" customHeight="1" x14ac:dyDescent="0.25">
      <c r="A32" s="43" t="s">
        <v>97</v>
      </c>
      <c r="B32" s="45" t="s">
        <v>301</v>
      </c>
      <c r="C32" s="46" t="s">
        <v>1638</v>
      </c>
    </row>
    <row r="33" spans="1:3" ht="36" x14ac:dyDescent="0.25">
      <c r="A33" s="43" t="s">
        <v>153</v>
      </c>
      <c r="B33" s="45" t="s">
        <v>314</v>
      </c>
      <c r="C33" s="47" t="s">
        <v>1511</v>
      </c>
    </row>
    <row r="34" spans="1:3" ht="32.25" customHeight="1" x14ac:dyDescent="0.25">
      <c r="A34" s="1211">
        <v>2.8</v>
      </c>
      <c r="B34" s="51" t="s">
        <v>302</v>
      </c>
      <c r="C34" s="48" t="s">
        <v>1639</v>
      </c>
    </row>
    <row r="35" spans="1:3" ht="15" customHeight="1" x14ac:dyDescent="0.25">
      <c r="A35" s="61" t="s">
        <v>1485</v>
      </c>
      <c r="B35" s="1036"/>
      <c r="C35" s="60"/>
    </row>
    <row r="36" spans="1:3" ht="42" customHeight="1" x14ac:dyDescent="0.25">
      <c r="A36" s="43" t="s">
        <v>70</v>
      </c>
      <c r="B36" s="44" t="s">
        <v>1453</v>
      </c>
      <c r="C36" s="47" t="s">
        <v>1454</v>
      </c>
    </row>
    <row r="37" spans="1:3" ht="32.25" customHeight="1" x14ac:dyDescent="0.25">
      <c r="A37" s="43" t="s">
        <v>71</v>
      </c>
      <c r="B37" s="44" t="s">
        <v>1455</v>
      </c>
      <c r="C37" s="47" t="s">
        <v>1456</v>
      </c>
    </row>
    <row r="38" spans="1:3" ht="32.25" customHeight="1" x14ac:dyDescent="0.25">
      <c r="A38" s="1184" t="s">
        <v>72</v>
      </c>
      <c r="B38" s="57" t="s">
        <v>1457</v>
      </c>
      <c r="C38" s="48" t="s">
        <v>1458</v>
      </c>
    </row>
    <row r="39" spans="1:3" x14ac:dyDescent="0.25">
      <c r="A39" s="61" t="s">
        <v>1486</v>
      </c>
      <c r="B39" s="1036"/>
      <c r="C39" s="54"/>
    </row>
    <row r="40" spans="1:3" ht="30" customHeight="1" x14ac:dyDescent="0.25">
      <c r="A40" s="43" t="s">
        <v>74</v>
      </c>
      <c r="B40" s="44" t="s">
        <v>1459</v>
      </c>
      <c r="C40" s="47" t="s">
        <v>1460</v>
      </c>
    </row>
    <row r="41" spans="1:3" ht="30" customHeight="1" x14ac:dyDescent="0.25">
      <c r="A41" s="43" t="s">
        <v>75</v>
      </c>
      <c r="B41" s="44" t="s">
        <v>1461</v>
      </c>
      <c r="C41" s="47" t="s">
        <v>1462</v>
      </c>
    </row>
    <row r="42" spans="1:3" ht="30" customHeight="1" x14ac:dyDescent="0.25">
      <c r="A42" s="43" t="s">
        <v>76</v>
      </c>
      <c r="B42" s="44" t="s">
        <v>1463</v>
      </c>
      <c r="C42" s="47" t="s">
        <v>1464</v>
      </c>
    </row>
    <row r="43" spans="1:3" ht="30" customHeight="1" x14ac:dyDescent="0.25">
      <c r="A43" s="43" t="s">
        <v>77</v>
      </c>
      <c r="B43" s="44" t="s">
        <v>1465</v>
      </c>
      <c r="C43" s="47" t="s">
        <v>1466</v>
      </c>
    </row>
    <row r="44" spans="1:3" ht="30" customHeight="1" x14ac:dyDescent="0.25">
      <c r="A44" s="43" t="s">
        <v>104</v>
      </c>
      <c r="B44" s="44" t="s">
        <v>1467</v>
      </c>
      <c r="C44" s="47" t="s">
        <v>1502</v>
      </c>
    </row>
    <row r="45" spans="1:3" ht="30" customHeight="1" x14ac:dyDescent="0.25">
      <c r="A45" s="1184" t="s">
        <v>105</v>
      </c>
      <c r="B45" s="57" t="s">
        <v>1468</v>
      </c>
      <c r="C45" s="48" t="s">
        <v>1469</v>
      </c>
    </row>
    <row r="46" spans="1:3" ht="24" x14ac:dyDescent="0.25">
      <c r="A46" s="1185" t="s">
        <v>259</v>
      </c>
      <c r="B46" s="59" t="s">
        <v>1470</v>
      </c>
      <c r="C46" s="56" t="s">
        <v>1507</v>
      </c>
    </row>
    <row r="47" spans="1:3" ht="30" customHeight="1" x14ac:dyDescent="0.25">
      <c r="A47" s="1185" t="s">
        <v>261</v>
      </c>
      <c r="B47" s="59" t="s">
        <v>1471</v>
      </c>
      <c r="C47" s="56" t="s">
        <v>1640</v>
      </c>
    </row>
    <row r="48" spans="1:3" ht="18" customHeight="1" x14ac:dyDescent="0.25">
      <c r="A48" s="61" t="s">
        <v>1693</v>
      </c>
      <c r="B48" s="49"/>
      <c r="C48" s="1400"/>
    </row>
    <row r="49" spans="1:3" ht="30" customHeight="1" x14ac:dyDescent="0.25">
      <c r="A49" s="1422" t="s">
        <v>88</v>
      </c>
      <c r="B49" s="1423" t="s">
        <v>1694</v>
      </c>
      <c r="C49" s="1424" t="s">
        <v>1726</v>
      </c>
    </row>
    <row r="50" spans="1:3" ht="30" customHeight="1" x14ac:dyDescent="0.25">
      <c r="A50" s="1422" t="s">
        <v>89</v>
      </c>
      <c r="B50" s="1423" t="s">
        <v>1712</v>
      </c>
      <c r="C50" s="1424" t="s">
        <v>1727</v>
      </c>
    </row>
    <row r="51" spans="1:3" ht="38.25" customHeight="1" x14ac:dyDescent="0.25">
      <c r="A51" s="1422" t="s">
        <v>90</v>
      </c>
      <c r="B51" s="1423" t="s">
        <v>1713</v>
      </c>
      <c r="C51" s="1424" t="s">
        <v>1728</v>
      </c>
    </row>
    <row r="52" spans="1:3" ht="38.25" customHeight="1" x14ac:dyDescent="0.25">
      <c r="A52" s="1422" t="s">
        <v>91</v>
      </c>
      <c r="B52" s="1423" t="s">
        <v>1721</v>
      </c>
      <c r="C52" s="1424" t="s">
        <v>1729</v>
      </c>
    </row>
    <row r="53" spans="1:3" ht="38.25" customHeight="1" x14ac:dyDescent="0.25">
      <c r="A53" s="1422" t="s">
        <v>262</v>
      </c>
      <c r="B53" s="1423" t="s">
        <v>1722</v>
      </c>
      <c r="C53" s="1424" t="s">
        <v>1730</v>
      </c>
    </row>
    <row r="54" spans="1:3" ht="38.25" customHeight="1" x14ac:dyDescent="0.25">
      <c r="A54" s="1422" t="s">
        <v>263</v>
      </c>
      <c r="B54" s="1423" t="s">
        <v>1709</v>
      </c>
      <c r="C54" s="1424" t="s">
        <v>1725</v>
      </c>
    </row>
    <row r="55" spans="1:3" x14ac:dyDescent="0.25">
      <c r="A55" s="1422" t="s">
        <v>264</v>
      </c>
      <c r="B55" s="1423" t="s">
        <v>1707</v>
      </c>
      <c r="C55" s="1424" t="s">
        <v>1710</v>
      </c>
    </row>
    <row r="56" spans="1:3" ht="15.75" thickBot="1" x14ac:dyDescent="0.3">
      <c r="A56" s="1422" t="s">
        <v>1706</v>
      </c>
      <c r="B56" s="1423" t="s">
        <v>1708</v>
      </c>
      <c r="C56" s="1425" t="s">
        <v>1711</v>
      </c>
    </row>
    <row r="57" spans="1:3" ht="60" customHeight="1" x14ac:dyDescent="0.25">
      <c r="A57" s="1706" t="s">
        <v>1714</v>
      </c>
      <c r="B57" s="1709" t="s">
        <v>1715</v>
      </c>
      <c r="C57" s="1426" t="s">
        <v>1716</v>
      </c>
    </row>
    <row r="58" spans="1:3" ht="45" x14ac:dyDescent="0.25">
      <c r="A58" s="1707"/>
      <c r="B58" s="1710"/>
      <c r="C58" s="1427" t="s">
        <v>1717</v>
      </c>
    </row>
    <row r="59" spans="1:3" ht="30.75" thickBot="1" x14ac:dyDescent="0.3">
      <c r="A59" s="1708"/>
      <c r="B59" s="1711"/>
      <c r="C59" s="1428" t="s">
        <v>1718</v>
      </c>
    </row>
    <row r="60" spans="1:3" x14ac:dyDescent="0.25">
      <c r="A60" s="1429" t="s">
        <v>1701</v>
      </c>
      <c r="B60" s="1430"/>
    </row>
    <row r="61" spans="1:3" ht="60" x14ac:dyDescent="0.25">
      <c r="A61" s="1431" t="s">
        <v>1704</v>
      </c>
      <c r="B61" s="1431" t="s">
        <v>1703</v>
      </c>
    </row>
    <row r="62" spans="1:3" x14ac:dyDescent="0.25">
      <c r="A62" s="1432" t="s">
        <v>1696</v>
      </c>
      <c r="B62" s="1433" t="s">
        <v>1697</v>
      </c>
    </row>
    <row r="63" spans="1:3" x14ac:dyDescent="0.25">
      <c r="A63" s="1434">
        <v>5400</v>
      </c>
      <c r="B63" s="1435">
        <v>8.4000000000000005E-2</v>
      </c>
    </row>
    <row r="64" spans="1:3" x14ac:dyDescent="0.25">
      <c r="A64" s="1434">
        <v>12000</v>
      </c>
      <c r="B64" s="1435">
        <v>5.7000000000000002E-2</v>
      </c>
    </row>
    <row r="65" spans="1:3" x14ac:dyDescent="0.25">
      <c r="A65" s="1434">
        <v>24000</v>
      </c>
      <c r="B65" s="1435">
        <v>0.04</v>
      </c>
    </row>
    <row r="66" spans="1:3" x14ac:dyDescent="0.25">
      <c r="A66" s="1434">
        <v>48000</v>
      </c>
      <c r="B66" s="1435">
        <v>2.9000000000000001E-2</v>
      </c>
    </row>
    <row r="67" spans="1:3" x14ac:dyDescent="0.25">
      <c r="A67" s="1434">
        <v>96000</v>
      </c>
      <c r="B67" s="1435">
        <v>0.02</v>
      </c>
    </row>
    <row r="68" spans="1:3" x14ac:dyDescent="0.25">
      <c r="A68" s="1434">
        <v>192000</v>
      </c>
      <c r="B68" s="1435">
        <v>1.4999999999999999E-2</v>
      </c>
    </row>
    <row r="69" spans="1:3" x14ac:dyDescent="0.25">
      <c r="A69" s="1434">
        <v>380000</v>
      </c>
      <c r="B69" s="1435">
        <v>0.01</v>
      </c>
    </row>
    <row r="70" spans="1:3" x14ac:dyDescent="0.25">
      <c r="A70" s="1432" t="s">
        <v>1698</v>
      </c>
      <c r="B70" s="1433" t="s">
        <v>1699</v>
      </c>
    </row>
    <row r="71" spans="1:3" ht="41.25" customHeight="1" x14ac:dyDescent="0.25">
      <c r="A71" s="1697" t="s">
        <v>1472</v>
      </c>
      <c r="B71" s="1697"/>
      <c r="C71" s="1697"/>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I10" activePane="bottomRight" state="frozen"/>
      <selection pane="topRight"/>
      <selection pane="bottomLeft"/>
      <selection pane="bottomRight" activeCell="N2" sqref="N2"/>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1512</v>
      </c>
    </row>
    <row r="2" spans="1:21" x14ac:dyDescent="0.25">
      <c r="A2" s="161" t="s">
        <v>372</v>
      </c>
      <c r="B2" s="110" t="s">
        <v>1365</v>
      </c>
    </row>
    <row r="3" spans="1:21" x14ac:dyDescent="0.25">
      <c r="A3" s="161" t="s">
        <v>347</v>
      </c>
      <c r="B3" s="453" t="s">
        <v>1747</v>
      </c>
    </row>
    <row r="4" spans="1:21" x14ac:dyDescent="0.25">
      <c r="A4" s="161" t="s">
        <v>15</v>
      </c>
      <c r="B4" s="453" t="s">
        <v>1743</v>
      </c>
    </row>
    <row r="5" spans="1:21" x14ac:dyDescent="0.25">
      <c r="A5" s="161" t="s">
        <v>16</v>
      </c>
      <c r="B5" s="453">
        <v>45016</v>
      </c>
    </row>
    <row r="6" spans="1:21" x14ac:dyDescent="0.25">
      <c r="A6" s="161" t="s">
        <v>197</v>
      </c>
      <c r="B6" s="453" t="s">
        <v>1744</v>
      </c>
    </row>
    <row r="7" spans="1:21" ht="15.75" thickBot="1" x14ac:dyDescent="0.3">
      <c r="B7" s="454"/>
    </row>
    <row r="8" spans="1:21" ht="15" customHeight="1" x14ac:dyDescent="0.25">
      <c r="B8" s="162"/>
      <c r="C8" s="1698" t="s">
        <v>245</v>
      </c>
      <c r="D8" s="1699"/>
      <c r="E8" s="1700"/>
      <c r="F8" s="1698" t="s">
        <v>246</v>
      </c>
      <c r="G8" s="1699"/>
      <c r="H8" s="1700"/>
      <c r="I8" s="1698" t="s">
        <v>247</v>
      </c>
      <c r="J8" s="1699"/>
      <c r="K8" s="1700"/>
      <c r="L8" s="1698" t="s">
        <v>248</v>
      </c>
      <c r="M8" s="1699"/>
      <c r="N8" s="1700"/>
      <c r="O8" s="1698" t="s">
        <v>903</v>
      </c>
      <c r="P8" s="1699"/>
      <c r="Q8" s="1700"/>
      <c r="R8" s="1698" t="s">
        <v>821</v>
      </c>
      <c r="S8" s="1699"/>
      <c r="T8" s="1700"/>
    </row>
    <row r="9" spans="1:21" ht="15" customHeight="1" x14ac:dyDescent="0.25">
      <c r="C9" s="413"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1" t="s">
        <v>828</v>
      </c>
      <c r="Q9" s="483" t="s">
        <v>438</v>
      </c>
      <c r="R9" s="111" t="s">
        <v>36</v>
      </c>
      <c r="S9" s="163" t="s">
        <v>421</v>
      </c>
      <c r="T9" s="164" t="s">
        <v>438</v>
      </c>
    </row>
    <row r="10" spans="1:21" ht="18.75" customHeight="1" x14ac:dyDescent="0.3">
      <c r="A10" s="423" t="s">
        <v>11</v>
      </c>
      <c r="B10" s="424"/>
      <c r="C10" s="414"/>
      <c r="D10" s="165"/>
      <c r="E10" s="166"/>
      <c r="F10" s="112"/>
      <c r="G10" s="165"/>
      <c r="H10" s="166"/>
      <c r="I10" s="112"/>
      <c r="J10" s="165"/>
      <c r="K10" s="166"/>
      <c r="L10" s="112"/>
      <c r="M10" s="165"/>
      <c r="N10" s="166"/>
      <c r="O10" s="619"/>
      <c r="P10" s="622"/>
      <c r="Q10" s="624"/>
      <c r="R10" s="112"/>
      <c r="S10" s="165"/>
      <c r="T10" s="166"/>
    </row>
    <row r="11" spans="1:21" s="116" customFormat="1" x14ac:dyDescent="0.25">
      <c r="A11" s="425">
        <v>1.1000000000000001</v>
      </c>
      <c r="B11" s="426" t="s">
        <v>567</v>
      </c>
      <c r="C11" s="415">
        <f>SUM(D11:E11)</f>
        <v>457972283.10550004</v>
      </c>
      <c r="D11" s="169">
        <v>457972283.10550004</v>
      </c>
      <c r="E11" s="170"/>
      <c r="F11" s="415">
        <f>SUM(G11:H11)</f>
        <v>468101396.79500002</v>
      </c>
      <c r="G11" s="169">
        <f>468101396.795</f>
        <v>468101396.79500002</v>
      </c>
      <c r="H11" s="170"/>
      <c r="I11" s="415">
        <f>SUM(J11:K11)</f>
        <v>484760381.31400013</v>
      </c>
      <c r="J11" s="169">
        <v>484760381.31400013</v>
      </c>
      <c r="K11" s="170"/>
      <c r="L11" s="415">
        <f>SUM(M11:N11)</f>
        <v>485081554.39400011</v>
      </c>
      <c r="M11" s="169">
        <v>485081554.39400011</v>
      </c>
      <c r="N11" s="170"/>
      <c r="O11" s="415">
        <f>SUM(P11:Q11)</f>
        <v>23060991.392721731</v>
      </c>
      <c r="P11" s="169">
        <v>23060991.392721731</v>
      </c>
      <c r="Q11" s="525"/>
      <c r="R11" s="415">
        <f>SUM(S11:T11)</f>
        <v>1918976607.0012219</v>
      </c>
      <c r="S11" s="421">
        <f>D11+G11+J11+M11+P11</f>
        <v>1918976607.0012219</v>
      </c>
      <c r="T11" s="422">
        <f>E11+H11+K11+N11+Q11</f>
        <v>0</v>
      </c>
      <c r="U11" s="412"/>
    </row>
    <row r="12" spans="1:21" x14ac:dyDescent="0.25">
      <c r="A12" s="427">
        <v>1.2</v>
      </c>
      <c r="B12" s="428" t="s">
        <v>332</v>
      </c>
      <c r="C12" s="415">
        <f>SUM(D12:E12)</f>
        <v>-16284601.593868125</v>
      </c>
      <c r="D12" s="169">
        <v>-16284601.593868125</v>
      </c>
      <c r="E12" s="170"/>
      <c r="F12" s="415">
        <f>SUM(G12:H12)</f>
        <v>-15717406.136257479</v>
      </c>
      <c r="G12" s="169">
        <v>-15717406.136257479</v>
      </c>
      <c r="H12" s="170"/>
      <c r="I12" s="415">
        <f>SUM(J12:K12)</f>
        <v>-14737722.991238199</v>
      </c>
      <c r="J12" s="169">
        <v>-14737722.991238199</v>
      </c>
      <c r="K12" s="170"/>
      <c r="L12" s="415">
        <f>SUM(M12:N12)</f>
        <v>-6958570.3159987908</v>
      </c>
      <c r="M12" s="169">
        <v>-6958570.3159987908</v>
      </c>
      <c r="N12" s="170"/>
      <c r="O12" s="415">
        <f>SUM(P12:Q12)</f>
        <v>-6242239.3291689521</v>
      </c>
      <c r="P12" s="169">
        <v>-6242239.3291689521</v>
      </c>
      <c r="Q12" s="525"/>
      <c r="R12" s="415">
        <f>SUM(S12:T12)</f>
        <v>-59940540.366531551</v>
      </c>
      <c r="S12" s="421">
        <f t="shared" ref="S12:T15" si="0">D12+G12+J12+M12+P12</f>
        <v>-59940540.366531551</v>
      </c>
      <c r="T12" s="422">
        <f t="shared" si="0"/>
        <v>0</v>
      </c>
    </row>
    <row r="13" spans="1:21" x14ac:dyDescent="0.25">
      <c r="A13" s="427">
        <v>1.3</v>
      </c>
      <c r="B13" s="428" t="s">
        <v>333</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row>
    <row r="14" spans="1:21" x14ac:dyDescent="0.25">
      <c r="A14" s="427">
        <v>1.4</v>
      </c>
      <c r="B14" s="428" t="s">
        <v>334</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row>
    <row r="15" spans="1:21" s="116" customFormat="1" x14ac:dyDescent="0.25">
      <c r="A15" s="427" t="s">
        <v>95</v>
      </c>
      <c r="B15" s="428" t="s">
        <v>1449</v>
      </c>
      <c r="C15" s="1186">
        <f>SUM(C11:C14)</f>
        <v>441687681.51163191</v>
      </c>
      <c r="D15" s="1187">
        <f>SUM(D11:D14)</f>
        <v>441687681.51163191</v>
      </c>
      <c r="E15" s="1188">
        <f>SUM(E11:E14)</f>
        <v>0</v>
      </c>
      <c r="F15" s="415">
        <f>SUM(G15:H15)</f>
        <v>452383990.65874255</v>
      </c>
      <c r="G15" s="1187">
        <f t="shared" ref="G15:R15" si="1">SUM(G11:G14)</f>
        <v>452383990.65874255</v>
      </c>
      <c r="H15" s="1188">
        <f t="shared" si="1"/>
        <v>0</v>
      </c>
      <c r="I15" s="1186">
        <f t="shared" si="1"/>
        <v>470022658.32276195</v>
      </c>
      <c r="J15" s="1187">
        <f t="shared" si="1"/>
        <v>470022658.32276195</v>
      </c>
      <c r="K15" s="1188">
        <f t="shared" si="1"/>
        <v>0</v>
      </c>
      <c r="L15" s="1186">
        <f t="shared" si="1"/>
        <v>478122984.07800132</v>
      </c>
      <c r="M15" s="1187">
        <f t="shared" si="1"/>
        <v>478122984.07800132</v>
      </c>
      <c r="N15" s="1188">
        <f t="shared" si="1"/>
        <v>0</v>
      </c>
      <c r="O15" s="1186">
        <f t="shared" si="1"/>
        <v>16818752.063552778</v>
      </c>
      <c r="P15" s="1187">
        <f t="shared" si="1"/>
        <v>16818752.063552778</v>
      </c>
      <c r="Q15" s="1189">
        <f t="shared" si="1"/>
        <v>0</v>
      </c>
      <c r="R15" s="1186">
        <f t="shared" si="1"/>
        <v>1859036066.6346903</v>
      </c>
      <c r="S15" s="421">
        <f t="shared" si="0"/>
        <v>1859036066.6346905</v>
      </c>
      <c r="T15" s="422">
        <f t="shared" si="0"/>
        <v>0</v>
      </c>
    </row>
    <row r="16" spans="1:21"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row>
    <row r="17" spans="1:21" ht="14.85" customHeight="1" x14ac:dyDescent="0.25">
      <c r="A17" s="432" t="s">
        <v>266</v>
      </c>
      <c r="B17" s="108"/>
      <c r="C17" s="168"/>
      <c r="D17" s="169"/>
      <c r="E17" s="170"/>
      <c r="F17" s="168"/>
      <c r="G17" s="169"/>
      <c r="H17" s="170"/>
      <c r="I17" s="168"/>
      <c r="J17" s="169"/>
      <c r="K17" s="170"/>
      <c r="L17" s="168"/>
      <c r="M17" s="169"/>
      <c r="N17" s="170"/>
      <c r="O17" s="415"/>
      <c r="P17" s="254"/>
      <c r="Q17" s="525"/>
      <c r="R17" s="173"/>
      <c r="S17" s="169"/>
      <c r="T17" s="170"/>
    </row>
    <row r="18" spans="1:21" s="116" customFormat="1" x14ac:dyDescent="0.25">
      <c r="A18" s="433" t="s">
        <v>65</v>
      </c>
      <c r="B18" s="428" t="s">
        <v>1473</v>
      </c>
      <c r="C18" s="415">
        <f t="shared" ref="C18:C22" si="2">SUM(D18:E18)</f>
        <v>352634055.17829567</v>
      </c>
      <c r="D18" s="169">
        <v>352634055.17829567</v>
      </c>
      <c r="E18" s="170"/>
      <c r="F18" s="415">
        <f t="shared" ref="F18:F22" si="3">SUM(G18:H18)</f>
        <v>377074091.94686806</v>
      </c>
      <c r="G18" s="169">
        <v>377074091.94686806</v>
      </c>
      <c r="H18" s="170"/>
      <c r="I18" s="415">
        <f t="shared" ref="I18:I22" si="4">SUM(J18:K18)</f>
        <v>383547326.19132447</v>
      </c>
      <c r="J18" s="169">
        <v>383547326.19132447</v>
      </c>
      <c r="K18" s="170"/>
      <c r="L18" s="415">
        <f t="shared" ref="L18:L22" si="5">SUM(M18:N18)</f>
        <v>405240304.14684659</v>
      </c>
      <c r="M18" s="169">
        <v>405240304.14684659</v>
      </c>
      <c r="N18" s="170"/>
      <c r="O18" s="415">
        <f t="shared" ref="O18:O22" si="6">SUM(P18:Q18)</f>
        <v>37269300.435384765</v>
      </c>
      <c r="P18" s="169">
        <v>37269300.435384765</v>
      </c>
      <c r="Q18" s="525"/>
      <c r="R18" s="415">
        <f t="shared" ref="R18:R22" si="7">SUM(S18:T18)</f>
        <v>1555765077.8987195</v>
      </c>
      <c r="S18" s="421">
        <f>D18+G18+J18+M18+P18</f>
        <v>1555765077.8987195</v>
      </c>
      <c r="T18" s="422">
        <f>E18+H18+K18+N18+Q18</f>
        <v>0</v>
      </c>
    </row>
    <row r="19" spans="1:21" s="116" customFormat="1" x14ac:dyDescent="0.25">
      <c r="A19" s="433" t="s">
        <v>66</v>
      </c>
      <c r="B19" s="428" t="s">
        <v>1452</v>
      </c>
      <c r="C19" s="415">
        <f t="shared" si="2"/>
        <v>1896179.207444557</v>
      </c>
      <c r="D19" s="169">
        <v>1896179.207444557</v>
      </c>
      <c r="E19" s="170"/>
      <c r="F19" s="415">
        <f t="shared" si="3"/>
        <v>1755100.7441995062</v>
      </c>
      <c r="G19" s="169">
        <v>1755100.7441995062</v>
      </c>
      <c r="H19" s="170"/>
      <c r="I19" s="415">
        <f t="shared" si="4"/>
        <v>1815305.1573486975</v>
      </c>
      <c r="J19" s="169">
        <v>1815305.1573486975</v>
      </c>
      <c r="K19" s="170"/>
      <c r="L19" s="415">
        <f t="shared" si="5"/>
        <v>1279674.9690072399</v>
      </c>
      <c r="M19" s="169">
        <v>1279674.9690072399</v>
      </c>
      <c r="N19" s="170"/>
      <c r="O19" s="415">
        <f t="shared" si="6"/>
        <v>0</v>
      </c>
      <c r="P19" s="169">
        <v>0</v>
      </c>
      <c r="Q19" s="525"/>
      <c r="R19" s="415">
        <f t="shared" si="7"/>
        <v>6746260.0780000007</v>
      </c>
      <c r="S19" s="421">
        <f>D19+G19+J19+M19+P19</f>
        <v>6746260.0780000007</v>
      </c>
      <c r="T19" s="422">
        <f>E19+H19+K19+N19+Q19</f>
        <v>0</v>
      </c>
    </row>
    <row r="20" spans="1:21" x14ac:dyDescent="0.25">
      <c r="A20" s="433" t="s">
        <v>67</v>
      </c>
      <c r="B20" s="434" t="s">
        <v>857</v>
      </c>
      <c r="C20" s="415">
        <f t="shared" si="2"/>
        <v>4170695.2458000174</v>
      </c>
      <c r="D20" s="169">
        <v>4170695.2458000174</v>
      </c>
      <c r="E20" s="170"/>
      <c r="F20" s="415">
        <f t="shared" si="3"/>
        <v>4352931.0099999988</v>
      </c>
      <c r="G20" s="169">
        <v>4352931.0099999988</v>
      </c>
      <c r="H20" s="170"/>
      <c r="I20" s="415">
        <f t="shared" si="4"/>
        <v>6634213.1670000032</v>
      </c>
      <c r="J20" s="169">
        <v>6634213.1670000032</v>
      </c>
      <c r="K20" s="170"/>
      <c r="L20" s="415">
        <f t="shared" si="5"/>
        <v>18004844.229999993</v>
      </c>
      <c r="M20" s="169">
        <v>18004844.229999993</v>
      </c>
      <c r="N20" s="170"/>
      <c r="O20" s="415">
        <f t="shared" si="6"/>
        <v>-36915618.352117211</v>
      </c>
      <c r="P20" s="169">
        <v>-36915618.352117211</v>
      </c>
      <c r="Q20" s="170"/>
      <c r="R20" s="415">
        <f t="shared" si="7"/>
        <v>-3752934.6993171982</v>
      </c>
      <c r="S20" s="421">
        <f>D20+G20+J20+M20+P20</f>
        <v>-3752934.6993171982</v>
      </c>
      <c r="T20" s="422">
        <f t="shared" ref="S20:T22" si="8">E20+H20+K20+N20+Q20</f>
        <v>0</v>
      </c>
    </row>
    <row r="21" spans="1:21" x14ac:dyDescent="0.25">
      <c r="A21" s="433" t="s">
        <v>69</v>
      </c>
      <c r="B21" s="434" t="s">
        <v>1530</v>
      </c>
      <c r="C21" s="415">
        <f t="shared" si="2"/>
        <v>0</v>
      </c>
      <c r="D21" s="169"/>
      <c r="E21" s="170"/>
      <c r="F21" s="415">
        <f t="shared" si="3"/>
        <v>0</v>
      </c>
      <c r="G21" s="169"/>
      <c r="H21" s="170"/>
      <c r="I21" s="415">
        <f t="shared" si="4"/>
        <v>0</v>
      </c>
      <c r="J21" s="169"/>
      <c r="K21" s="170"/>
      <c r="L21" s="415">
        <f t="shared" si="5"/>
        <v>0</v>
      </c>
      <c r="M21" s="169"/>
      <c r="N21" s="170"/>
      <c r="O21" s="415">
        <f t="shared" si="6"/>
        <v>0</v>
      </c>
      <c r="P21" s="169"/>
      <c r="Q21" s="170"/>
      <c r="R21" s="415">
        <f t="shared" si="7"/>
        <v>0</v>
      </c>
      <c r="S21" s="421">
        <f>D21+G21+J21+M21+P21</f>
        <v>0</v>
      </c>
      <c r="T21" s="422">
        <f t="shared" si="8"/>
        <v>0</v>
      </c>
    </row>
    <row r="22" spans="1:21" s="116" customFormat="1" x14ac:dyDescent="0.25">
      <c r="A22" s="433" t="s">
        <v>96</v>
      </c>
      <c r="B22" s="434" t="s">
        <v>931</v>
      </c>
      <c r="C22" s="415">
        <f t="shared" si="2"/>
        <v>8686632.4160426408</v>
      </c>
      <c r="D22" s="169">
        <v>8686632.4160426408</v>
      </c>
      <c r="E22" s="170"/>
      <c r="F22" s="415">
        <f t="shared" si="3"/>
        <v>-4293686.8098614197</v>
      </c>
      <c r="G22" s="169">
        <v>-4293686.8098614197</v>
      </c>
      <c r="H22" s="170"/>
      <c r="I22" s="415">
        <f t="shared" si="4"/>
        <v>5957621.0606097085</v>
      </c>
      <c r="J22" s="169">
        <v>5957621.0606097085</v>
      </c>
      <c r="K22" s="170"/>
      <c r="L22" s="415">
        <f t="shared" si="5"/>
        <v>2155197.7449148875</v>
      </c>
      <c r="M22" s="169">
        <v>2155197.7449148875</v>
      </c>
      <c r="N22" s="170"/>
      <c r="O22" s="415">
        <f t="shared" si="6"/>
        <v>0</v>
      </c>
      <c r="P22" s="169">
        <v>0</v>
      </c>
      <c r="Q22" s="170"/>
      <c r="R22" s="415">
        <f t="shared" si="7"/>
        <v>12505764.411705816</v>
      </c>
      <c r="S22" s="421">
        <f t="shared" si="8"/>
        <v>12505764.411705816</v>
      </c>
      <c r="T22" s="422">
        <f t="shared" si="8"/>
        <v>0</v>
      </c>
    </row>
    <row r="23" spans="1:21" s="116" customFormat="1" x14ac:dyDescent="0.25">
      <c r="A23" s="436">
        <v>2.6</v>
      </c>
      <c r="B23" s="435" t="s">
        <v>301</v>
      </c>
      <c r="C23" s="416">
        <f t="shared" ref="C23:T23" si="9">SUM(C18:C22)</f>
        <v>367387562.04758286</v>
      </c>
      <c r="D23" s="419">
        <f t="shared" si="9"/>
        <v>367387562.04758286</v>
      </c>
      <c r="E23" s="420">
        <f t="shared" si="9"/>
        <v>0</v>
      </c>
      <c r="F23" s="416">
        <f t="shared" si="9"/>
        <v>378888436.89120615</v>
      </c>
      <c r="G23" s="419">
        <f t="shared" si="9"/>
        <v>378888436.89120615</v>
      </c>
      <c r="H23" s="306">
        <f t="shared" si="9"/>
        <v>0</v>
      </c>
      <c r="I23" s="416">
        <f t="shared" si="9"/>
        <v>397954465.57628286</v>
      </c>
      <c r="J23" s="419">
        <f t="shared" si="9"/>
        <v>397954465.57628286</v>
      </c>
      <c r="K23" s="420">
        <f t="shared" si="9"/>
        <v>0</v>
      </c>
      <c r="L23" s="416">
        <f t="shared" si="9"/>
        <v>426680021.09076875</v>
      </c>
      <c r="M23" s="419">
        <f t="shared" si="9"/>
        <v>426680021.09076875</v>
      </c>
      <c r="N23" s="420">
        <f t="shared" si="9"/>
        <v>0</v>
      </c>
      <c r="O23" s="416">
        <f t="shared" si="9"/>
        <v>353682.08326755464</v>
      </c>
      <c r="P23" s="419">
        <f t="shared" si="9"/>
        <v>353682.08326755464</v>
      </c>
      <c r="Q23" s="420">
        <f t="shared" si="9"/>
        <v>0</v>
      </c>
      <c r="R23" s="416">
        <f t="shared" si="9"/>
        <v>1571264167.6891081</v>
      </c>
      <c r="S23" s="419">
        <f t="shared" si="9"/>
        <v>1571264167.6891081</v>
      </c>
      <c r="T23" s="420">
        <f t="shared" si="9"/>
        <v>0</v>
      </c>
    </row>
    <row r="24" spans="1:21" s="116" customFormat="1" x14ac:dyDescent="0.25">
      <c r="A24" s="436">
        <v>2.7</v>
      </c>
      <c r="B24" s="434" t="s">
        <v>314</v>
      </c>
      <c r="C24" s="415">
        <f>SUM(D24:E24)</f>
        <v>11852.599999999999</v>
      </c>
      <c r="D24" s="169">
        <v>11852.599999999999</v>
      </c>
      <c r="E24" s="170"/>
      <c r="F24" s="415">
        <f>SUM(G24:H24)</f>
        <v>7829.7599999999993</v>
      </c>
      <c r="G24" s="169">
        <v>7829.7599999999993</v>
      </c>
      <c r="H24" s="170"/>
      <c r="I24" s="415">
        <f>SUM(J24:K24)</f>
        <v>29604.629999999994</v>
      </c>
      <c r="J24" s="169">
        <v>29604.629999999994</v>
      </c>
      <c r="K24" s="170"/>
      <c r="L24" s="415">
        <f>SUM(M24:N24)</f>
        <v>-83800.449999999968</v>
      </c>
      <c r="M24" s="169">
        <v>-83800.449999999968</v>
      </c>
      <c r="N24" s="170"/>
      <c r="O24" s="415">
        <f>SUM(P24:Q24)</f>
        <v>0</v>
      </c>
      <c r="P24" s="169">
        <v>0</v>
      </c>
      <c r="Q24" s="170"/>
      <c r="R24" s="415">
        <f>SUM(S24:T24)</f>
        <v>-34513.459999999977</v>
      </c>
      <c r="S24" s="421">
        <f>D24+G24+J24+M24+P24</f>
        <v>-34513.459999999977</v>
      </c>
      <c r="T24" s="422">
        <f>E24+H24+K24+N24+Q24</f>
        <v>0</v>
      </c>
      <c r="U24" s="412"/>
    </row>
    <row r="25" spans="1:21" s="116" customFormat="1" x14ac:dyDescent="0.25">
      <c r="A25" s="437" t="s">
        <v>222</v>
      </c>
      <c r="B25" s="429" t="s">
        <v>302</v>
      </c>
      <c r="C25" s="174">
        <f>SUM(C23:C24)</f>
        <v>367399414.64758289</v>
      </c>
      <c r="D25" s="417">
        <f t="shared" ref="D25:T25" si="10">SUM(D23:D24)</f>
        <v>367399414.64758289</v>
      </c>
      <c r="E25" s="418">
        <f t="shared" si="10"/>
        <v>0</v>
      </c>
      <c r="F25" s="174">
        <f t="shared" si="10"/>
        <v>378896266.65120614</v>
      </c>
      <c r="G25" s="417">
        <f t="shared" si="10"/>
        <v>378896266.65120614</v>
      </c>
      <c r="H25" s="418">
        <f t="shared" si="10"/>
        <v>0</v>
      </c>
      <c r="I25" s="174">
        <f>SUM(I23:I24)</f>
        <v>397984070.20628285</v>
      </c>
      <c r="J25" s="417">
        <f>SUM(J23:J24)</f>
        <v>397984070.20628285</v>
      </c>
      <c r="K25" s="418">
        <f>SUM(K23:K24)</f>
        <v>0</v>
      </c>
      <c r="L25" s="174">
        <f>SUM(L23:L24)</f>
        <v>426596220.64076877</v>
      </c>
      <c r="M25" s="417">
        <f t="shared" si="10"/>
        <v>426596220.64076877</v>
      </c>
      <c r="N25" s="418">
        <f t="shared" si="10"/>
        <v>0</v>
      </c>
      <c r="O25" s="174">
        <f>SUM(O23:O24)</f>
        <v>353682.08326755464</v>
      </c>
      <c r="P25" s="417">
        <f>SUM(P23:P24)</f>
        <v>353682.08326755464</v>
      </c>
      <c r="Q25" s="418">
        <f>SUM(Q23:Q24)</f>
        <v>0</v>
      </c>
      <c r="R25" s="174">
        <f>SUM(R23:R24)</f>
        <v>1571229654.2291081</v>
      </c>
      <c r="S25" s="417">
        <f t="shared" si="10"/>
        <v>1571229654.2291081</v>
      </c>
      <c r="T25" s="418">
        <f t="shared" si="10"/>
        <v>0</v>
      </c>
    </row>
    <row r="26" spans="1:21" x14ac:dyDescent="0.25">
      <c r="A26" s="1190" t="s">
        <v>1485</v>
      </c>
      <c r="B26" s="438"/>
      <c r="C26" s="1191"/>
      <c r="D26" s="1192"/>
      <c r="E26" s="530"/>
      <c r="F26" s="1193"/>
      <c r="G26" s="1192"/>
      <c r="H26" s="530"/>
      <c r="I26" s="1193"/>
      <c r="J26" s="1192"/>
      <c r="K26" s="530"/>
      <c r="L26" s="1193"/>
      <c r="M26" s="1192"/>
      <c r="N26" s="530"/>
      <c r="O26" s="1193"/>
      <c r="P26" s="1192"/>
      <c r="Q26" s="301"/>
      <c r="R26" s="179"/>
      <c r="S26" s="1192"/>
      <c r="T26" s="530"/>
    </row>
    <row r="27" spans="1:21" x14ac:dyDescent="0.25">
      <c r="A27" s="433" t="s">
        <v>70</v>
      </c>
      <c r="B27" s="428" t="s">
        <v>1453</v>
      </c>
      <c r="C27" s="415">
        <f>D27</f>
        <v>0</v>
      </c>
      <c r="D27" s="169"/>
      <c r="E27" s="531"/>
      <c r="F27" s="415">
        <f>G27</f>
        <v>0</v>
      </c>
      <c r="G27" s="169"/>
      <c r="H27" s="531"/>
      <c r="I27" s="415">
        <f>J27</f>
        <v>0</v>
      </c>
      <c r="J27" s="169"/>
      <c r="K27" s="531"/>
      <c r="L27" s="415">
        <f>M27</f>
        <v>0</v>
      </c>
      <c r="M27" s="169"/>
      <c r="N27" s="531"/>
      <c r="O27" s="415">
        <f>P27</f>
        <v>0</v>
      </c>
      <c r="P27" s="169"/>
      <c r="Q27" s="303"/>
      <c r="R27" s="1194">
        <f>S27</f>
        <v>0</v>
      </c>
      <c r="S27" s="421">
        <f>D27+G27+J27+M27+P27</f>
        <v>0</v>
      </c>
      <c r="T27" s="531"/>
    </row>
    <row r="28" spans="1:21" x14ac:dyDescent="0.25">
      <c r="A28" s="433" t="s">
        <v>71</v>
      </c>
      <c r="B28" s="428" t="s">
        <v>1455</v>
      </c>
      <c r="C28" s="415">
        <f>D28</f>
        <v>0</v>
      </c>
      <c r="D28" s="169"/>
      <c r="E28" s="531"/>
      <c r="F28" s="415">
        <f>G28</f>
        <v>0</v>
      </c>
      <c r="G28" s="169"/>
      <c r="H28" s="531"/>
      <c r="I28" s="415">
        <f>J28</f>
        <v>0</v>
      </c>
      <c r="J28" s="169"/>
      <c r="K28" s="531"/>
      <c r="L28" s="415">
        <f>M28</f>
        <v>0</v>
      </c>
      <c r="M28" s="169"/>
      <c r="N28" s="531"/>
      <c r="O28" s="415">
        <f>P28</f>
        <v>0</v>
      </c>
      <c r="P28" s="169"/>
      <c r="Q28" s="303"/>
      <c r="R28" s="1194">
        <f>S28</f>
        <v>0</v>
      </c>
      <c r="S28" s="421">
        <f>D28+G28+J28+M28+P28</f>
        <v>0</v>
      </c>
      <c r="T28" s="531"/>
    </row>
    <row r="29" spans="1:21" s="116" customFormat="1" x14ac:dyDescent="0.25">
      <c r="A29" s="437" t="s">
        <v>72</v>
      </c>
      <c r="B29" s="439" t="s">
        <v>1457</v>
      </c>
      <c r="C29" s="174">
        <f>SUM(C27:C28)</f>
        <v>0</v>
      </c>
      <c r="D29" s="417">
        <f>SUM(D27:D28)</f>
        <v>0</v>
      </c>
      <c r="E29" s="1195"/>
      <c r="F29" s="174">
        <f>SUM(F27:F28)</f>
        <v>0</v>
      </c>
      <c r="G29" s="417">
        <f>SUM(G27:G28)</f>
        <v>0</v>
      </c>
      <c r="H29" s="1195"/>
      <c r="I29" s="174">
        <f>SUM(I27:I28)</f>
        <v>0</v>
      </c>
      <c r="J29" s="417">
        <f>SUM(J27:J28)</f>
        <v>0</v>
      </c>
      <c r="K29" s="1195"/>
      <c r="L29" s="174">
        <f>SUM(L27:L28)</f>
        <v>0</v>
      </c>
      <c r="M29" s="417">
        <f>SUM(M27:M28)</f>
        <v>0</v>
      </c>
      <c r="N29" s="1195"/>
      <c r="O29" s="174">
        <f>SUM(O27:O28)</f>
        <v>0</v>
      </c>
      <c r="P29" s="417">
        <f>SUM(P27:P28)</f>
        <v>0</v>
      </c>
      <c r="Q29" s="335"/>
      <c r="R29" s="174">
        <f>SUM(R27:R28)</f>
        <v>0</v>
      </c>
      <c r="S29" s="417">
        <f>SUM(S27:S28)</f>
        <v>0</v>
      </c>
      <c r="T29" s="1195"/>
    </row>
    <row r="30" spans="1:21" x14ac:dyDescent="0.25">
      <c r="A30" s="432" t="s">
        <v>1486</v>
      </c>
      <c r="B30" s="182"/>
      <c r="C30" s="415"/>
      <c r="D30" s="169"/>
      <c r="E30" s="531"/>
      <c r="F30" s="168"/>
      <c r="G30" s="169"/>
      <c r="H30" s="531"/>
      <c r="I30" s="168"/>
      <c r="J30" s="169"/>
      <c r="K30" s="531"/>
      <c r="L30" s="168"/>
      <c r="M30" s="169"/>
      <c r="N30" s="531"/>
      <c r="O30" s="168"/>
      <c r="P30" s="169"/>
      <c r="Q30" s="303"/>
      <c r="R30" s="173"/>
      <c r="S30" s="169"/>
      <c r="T30" s="531"/>
    </row>
    <row r="31" spans="1:21" x14ac:dyDescent="0.25">
      <c r="A31" s="1196" t="s">
        <v>74</v>
      </c>
      <c r="B31" s="428" t="s">
        <v>1459</v>
      </c>
      <c r="C31" s="415">
        <f>D31</f>
        <v>8805463.226442961</v>
      </c>
      <c r="D31" s="169">
        <v>8805463.226442961</v>
      </c>
      <c r="E31" s="531"/>
      <c r="F31" s="415">
        <f>G31</f>
        <v>9000216.3619483355</v>
      </c>
      <c r="G31" s="169">
        <v>9000216.3619483355</v>
      </c>
      <c r="H31" s="531"/>
      <c r="I31" s="415">
        <f>J31</f>
        <v>9320519.7536235619</v>
      </c>
      <c r="J31" s="169">
        <v>9320519.7536235619</v>
      </c>
      <c r="K31" s="531"/>
      <c r="L31" s="415">
        <f>M31</f>
        <v>9326694.9695691355</v>
      </c>
      <c r="M31" s="169">
        <v>9326694.9695691355</v>
      </c>
      <c r="N31" s="531"/>
      <c r="O31" s="415">
        <f>P31</f>
        <v>0</v>
      </c>
      <c r="P31" s="169"/>
      <c r="Q31" s="303"/>
      <c r="R31" s="415">
        <f>S31</f>
        <v>36452894.311583996</v>
      </c>
      <c r="S31" s="421">
        <f>D31+G31+J31+M31+P31</f>
        <v>36452894.311583996</v>
      </c>
      <c r="T31" s="531"/>
    </row>
    <row r="32" spans="1:21" x14ac:dyDescent="0.25">
      <c r="A32" s="1196" t="s">
        <v>75</v>
      </c>
      <c r="B32" s="428" t="s">
        <v>1461</v>
      </c>
      <c r="C32" s="415">
        <f>D32</f>
        <v>30432.038989882523</v>
      </c>
      <c r="D32" s="169">
        <v>30432.038989882523</v>
      </c>
      <c r="E32" s="531"/>
      <c r="F32" s="415">
        <f>G32</f>
        <v>31105.113745938896</v>
      </c>
      <c r="G32" s="169">
        <v>31105.113745938896</v>
      </c>
      <c r="H32" s="531"/>
      <c r="I32" s="415">
        <f>J32</f>
        <v>32212.095292892634</v>
      </c>
      <c r="J32" s="169">
        <v>32212.095292892634</v>
      </c>
      <c r="K32" s="531"/>
      <c r="L32" s="415">
        <f>M32</f>
        <v>32233.43709031929</v>
      </c>
      <c r="M32" s="169">
        <v>32233.43709031929</v>
      </c>
      <c r="N32" s="531"/>
      <c r="O32" s="415">
        <f>P32</f>
        <v>0</v>
      </c>
      <c r="P32" s="169"/>
      <c r="Q32" s="303"/>
      <c r="R32" s="415">
        <f>S32</f>
        <v>125982.68511903335</v>
      </c>
      <c r="S32" s="421">
        <f>D32+G32+J32+M32+P32</f>
        <v>125982.68511903335</v>
      </c>
      <c r="T32" s="531"/>
    </row>
    <row r="33" spans="1:20" x14ac:dyDescent="0.25">
      <c r="A33" s="1196" t="s">
        <v>76</v>
      </c>
      <c r="B33" s="428" t="s">
        <v>1463</v>
      </c>
      <c r="C33" s="415">
        <f>D33</f>
        <v>20984.537075069849</v>
      </c>
      <c r="D33" s="169">
        <v>20984.537075069849</v>
      </c>
      <c r="E33" s="531"/>
      <c r="F33" s="415">
        <f>G33</f>
        <v>21448.658528694901</v>
      </c>
      <c r="G33" s="169">
        <v>21448.658528694901</v>
      </c>
      <c r="H33" s="531"/>
      <c r="I33" s="415">
        <f>J33</f>
        <v>22211.982186409452</v>
      </c>
      <c r="J33" s="169">
        <v>22211.982186409452</v>
      </c>
      <c r="K33" s="531"/>
      <c r="L33" s="415">
        <f>M33</f>
        <v>22226.698510198901</v>
      </c>
      <c r="M33" s="169">
        <v>22226.698510198901</v>
      </c>
      <c r="N33" s="531"/>
      <c r="O33" s="415">
        <f>P33</f>
        <v>0</v>
      </c>
      <c r="P33" s="169"/>
      <c r="Q33" s="303"/>
      <c r="R33" s="415">
        <f>S33</f>
        <v>86871.8763003731</v>
      </c>
      <c r="S33" s="421">
        <f>D33+G33+J33+M33+P33</f>
        <v>86871.8763003731</v>
      </c>
      <c r="T33" s="531"/>
    </row>
    <row r="34" spans="1:20" x14ac:dyDescent="0.25">
      <c r="A34" s="1196" t="s">
        <v>77</v>
      </c>
      <c r="B34" s="428" t="s">
        <v>1465</v>
      </c>
      <c r="C34" s="415">
        <f>D34</f>
        <v>287579.66410027351</v>
      </c>
      <c r="D34" s="169">
        <v>287579.66410027351</v>
      </c>
      <c r="E34" s="531"/>
      <c r="F34" s="415">
        <f>G34</f>
        <v>293940.15188505244</v>
      </c>
      <c r="G34" s="169">
        <v>293940.15188505244</v>
      </c>
      <c r="H34" s="531"/>
      <c r="I34" s="415">
        <f>J34</f>
        <v>304401.01458123903</v>
      </c>
      <c r="J34" s="169">
        <v>304401.01458123903</v>
      </c>
      <c r="K34" s="531"/>
      <c r="L34" s="415">
        <f>M34</f>
        <v>304602.69238985691</v>
      </c>
      <c r="M34" s="169">
        <v>304602.69238985691</v>
      </c>
      <c r="N34" s="531"/>
      <c r="O34" s="415">
        <f>P34</f>
        <v>0</v>
      </c>
      <c r="P34" s="169"/>
      <c r="Q34" s="303"/>
      <c r="R34" s="415">
        <f>S34</f>
        <v>1190523.5229564221</v>
      </c>
      <c r="S34" s="421">
        <f>D34+G34+J34+M34+P34</f>
        <v>1190523.5229564221</v>
      </c>
      <c r="T34" s="531"/>
    </row>
    <row r="35" spans="1:20" x14ac:dyDescent="0.25">
      <c r="A35" s="1196" t="s">
        <v>104</v>
      </c>
      <c r="B35" s="428" t="s">
        <v>1467</v>
      </c>
      <c r="C35" s="415">
        <f>D35</f>
        <v>389693.01780891389</v>
      </c>
      <c r="D35" s="169">
        <v>389693.01780891389</v>
      </c>
      <c r="E35" s="303"/>
      <c r="F35" s="415">
        <f>G35</f>
        <v>398311.97801022703</v>
      </c>
      <c r="G35" s="169">
        <v>398311.97801022703</v>
      </c>
      <c r="H35" s="531"/>
      <c r="I35" s="415">
        <f>J35</f>
        <v>412487.26806669025</v>
      </c>
      <c r="J35" s="169">
        <v>412487.26806669025</v>
      </c>
      <c r="K35" s="531"/>
      <c r="L35" s="415">
        <f>M35</f>
        <v>412760.55732763739</v>
      </c>
      <c r="M35" s="169">
        <v>412760.55732763739</v>
      </c>
      <c r="N35" s="531"/>
      <c r="O35" s="415">
        <f>P35</f>
        <v>0</v>
      </c>
      <c r="P35" s="169"/>
      <c r="Q35" s="303"/>
      <c r="R35" s="415">
        <f>S35</f>
        <v>1613252.8212134687</v>
      </c>
      <c r="S35" s="421">
        <f>D35+G35+J35+M35+P35</f>
        <v>1613252.8212134687</v>
      </c>
      <c r="T35" s="531"/>
    </row>
    <row r="36" spans="1:20" s="116" customFormat="1" x14ac:dyDescent="0.25">
      <c r="A36" s="1197" t="s">
        <v>105</v>
      </c>
      <c r="B36" s="439" t="s">
        <v>1468</v>
      </c>
      <c r="C36" s="307">
        <f>SUM(C31:C35)</f>
        <v>9534152.4844171032</v>
      </c>
      <c r="D36" s="417">
        <f>SUM(D31:D35)</f>
        <v>9534152.4844171032</v>
      </c>
      <c r="E36" s="1198"/>
      <c r="F36" s="174">
        <f>SUM(F31:F35)</f>
        <v>9745022.2641182505</v>
      </c>
      <c r="G36" s="417">
        <f>SUM(G31:G35)</f>
        <v>9745022.2641182505</v>
      </c>
      <c r="H36" s="1198"/>
      <c r="I36" s="174">
        <f>SUM(I31:I35)</f>
        <v>10091832.113750791</v>
      </c>
      <c r="J36" s="417">
        <f>SUM(J31:J35)</f>
        <v>10091832.113750791</v>
      </c>
      <c r="K36" s="1198"/>
      <c r="L36" s="174">
        <f>SUM(L31:L35)</f>
        <v>10098518.354887148</v>
      </c>
      <c r="M36" s="417">
        <f>SUM(M31:M35)</f>
        <v>10098518.354887148</v>
      </c>
      <c r="N36" s="1198"/>
      <c r="O36" s="1194">
        <f>SUM(O31:O35)</f>
        <v>0</v>
      </c>
      <c r="P36" s="1199">
        <f>SUM(P31:P35)</f>
        <v>0</v>
      </c>
      <c r="Q36" s="1198"/>
      <c r="R36" s="1194">
        <f>SUM(R31:R35)</f>
        <v>39469525.217173293</v>
      </c>
      <c r="S36" s="1199">
        <f>SUM(S31:S35)</f>
        <v>39469525.217173293</v>
      </c>
      <c r="T36" s="1200"/>
    </row>
    <row r="37" spans="1:20" x14ac:dyDescent="0.25">
      <c r="A37" s="440" t="s">
        <v>259</v>
      </c>
      <c r="B37" s="441" t="s">
        <v>1487</v>
      </c>
      <c r="C37" s="1201">
        <f>D37</f>
        <v>0</v>
      </c>
      <c r="D37" s="1202"/>
      <c r="E37" s="532"/>
      <c r="F37" s="1201">
        <f>G37</f>
        <v>0</v>
      </c>
      <c r="G37" s="1202"/>
      <c r="H37" s="532"/>
      <c r="I37" s="1201">
        <f>J37</f>
        <v>0</v>
      </c>
      <c r="J37" s="1202"/>
      <c r="K37" s="532"/>
      <c r="L37" s="1201">
        <f>M37</f>
        <v>0</v>
      </c>
      <c r="M37" s="1202"/>
      <c r="N37" s="532"/>
      <c r="O37" s="1201">
        <f>P37</f>
        <v>0</v>
      </c>
      <c r="P37" s="176"/>
      <c r="Q37" s="626"/>
      <c r="R37" s="1201">
        <f>S37</f>
        <v>0</v>
      </c>
      <c r="S37" s="1203">
        <f>D37+G37+J37+M37+P37</f>
        <v>0</v>
      </c>
      <c r="T37" s="532"/>
    </row>
    <row r="38" spans="1:20" s="116" customFormat="1" ht="15.75" thickBot="1" x14ac:dyDescent="0.3">
      <c r="A38" s="1401" t="s">
        <v>261</v>
      </c>
      <c r="B38" s="1402" t="s">
        <v>1471</v>
      </c>
      <c r="C38" s="1403">
        <f>IFERROR((C25+C29+C36+C37)/C15,0)</f>
        <v>0.85339388647195802</v>
      </c>
      <c r="D38" s="1404">
        <f>IFERROR((D25+D29+D36+D37)/D15,0)</f>
        <v>0.85339388647195802</v>
      </c>
      <c r="E38" s="1405"/>
      <c r="F38" s="1406">
        <f>IFERROR((F25+F29+F36+F37)/F15,0)</f>
        <v>0.85909602669493512</v>
      </c>
      <c r="G38" s="1407">
        <f>IFERROR((G25+G29+G36+G37)/G15,0)</f>
        <v>0.85909602669493512</v>
      </c>
      <c r="H38" s="1405"/>
      <c r="I38" s="1403">
        <f>IFERROR((I25+I29+I36+I37)/I15,0)</f>
        <v>0.86820474522700608</v>
      </c>
      <c r="J38" s="1404">
        <f>IFERROR((J25+J29+J36+J37)/J15,0)</f>
        <v>0.86820474522700608</v>
      </c>
      <c r="K38" s="1405"/>
      <c r="L38" s="1403">
        <f>IFERROR((L25+L29+L36+L37)/L15,0)</f>
        <v>0.91335232469061389</v>
      </c>
      <c r="M38" s="1404">
        <f>IFERROR((M25+M29+M36+M37)/M15,0)</f>
        <v>0.91335232469061389</v>
      </c>
      <c r="N38" s="1405"/>
      <c r="O38" s="1403">
        <f>IFERROR((O25+O29+O36+O37)/O15,0)</f>
        <v>2.102903247108354E-2</v>
      </c>
      <c r="P38" s="1404">
        <f>IFERROR((P25+P29+P36+P37)/P15,0)</f>
        <v>2.102903247108354E-2</v>
      </c>
      <c r="Q38" s="338"/>
      <c r="R38" s="1403">
        <f>IFERROR((R25+R29+R36+R37)/R15,0)</f>
        <v>0.8664163156135215</v>
      </c>
      <c r="S38" s="1404">
        <f>IFERROR((S25+S29+S36+S37)/S15,0)</f>
        <v>0.86641631561352139</v>
      </c>
      <c r="T38" s="1405"/>
    </row>
    <row r="39" spans="1:20" x14ac:dyDescent="0.25">
      <c r="A39" s="1408" t="s">
        <v>1693</v>
      </c>
      <c r="B39" s="492"/>
      <c r="C39" s="492"/>
      <c r="D39" s="492"/>
      <c r="E39" s="492"/>
      <c r="F39" s="492"/>
      <c r="G39" s="492"/>
      <c r="H39" s="492"/>
      <c r="I39" s="492"/>
      <c r="J39" s="492"/>
      <c r="K39" s="492"/>
      <c r="L39" s="492"/>
      <c r="M39" s="492"/>
      <c r="N39" s="492"/>
      <c r="O39" s="492"/>
      <c r="P39" s="492"/>
      <c r="Q39" s="492"/>
      <c r="R39" s="491"/>
      <c r="S39" s="492"/>
      <c r="T39" s="1409"/>
    </row>
    <row r="40" spans="1:20" x14ac:dyDescent="0.25">
      <c r="A40" s="1417" t="s">
        <v>88</v>
      </c>
      <c r="B40" s="1418" t="s">
        <v>1695</v>
      </c>
      <c r="C40" s="1410"/>
      <c r="D40" s="1410"/>
      <c r="E40" s="1410"/>
      <c r="F40" s="1410"/>
      <c r="G40" s="1410"/>
      <c r="H40" s="1410"/>
      <c r="I40" s="1410"/>
      <c r="J40" s="1410"/>
      <c r="K40" s="1410"/>
      <c r="L40" s="1410"/>
      <c r="M40" s="1410"/>
      <c r="N40" s="1410"/>
      <c r="O40" s="1410"/>
      <c r="P40" s="1410"/>
      <c r="Q40" s="1410"/>
      <c r="R40" s="1436">
        <v>1107988.198771134</v>
      </c>
      <c r="S40" s="165"/>
      <c r="T40" s="165"/>
    </row>
    <row r="41" spans="1:20" ht="24" x14ac:dyDescent="0.25">
      <c r="A41" s="1417" t="s">
        <v>89</v>
      </c>
      <c r="B41" s="1418" t="s">
        <v>1700</v>
      </c>
      <c r="C41" s="1410"/>
      <c r="D41" s="1410"/>
      <c r="E41" s="1410"/>
      <c r="F41" s="1410"/>
      <c r="G41" s="1410"/>
      <c r="H41" s="1410"/>
      <c r="I41" s="1410"/>
      <c r="J41" s="1410"/>
      <c r="K41" s="1410"/>
      <c r="L41" s="1410"/>
      <c r="M41" s="1410"/>
      <c r="N41" s="1410"/>
      <c r="O41" s="1410"/>
      <c r="P41" s="1410"/>
      <c r="Q41" s="1410"/>
      <c r="R41" s="1436" t="s">
        <v>1698</v>
      </c>
      <c r="S41" s="1410"/>
      <c r="T41" s="1411"/>
    </row>
    <row r="42" spans="1:20" ht="24" x14ac:dyDescent="0.25">
      <c r="A42" s="1417" t="s">
        <v>90</v>
      </c>
      <c r="B42" s="1418" t="s">
        <v>1702</v>
      </c>
      <c r="C42" s="1410"/>
      <c r="D42" s="1410"/>
      <c r="E42" s="1410"/>
      <c r="F42" s="1410"/>
      <c r="G42" s="1410"/>
      <c r="H42" s="1410"/>
      <c r="I42" s="1410"/>
      <c r="J42" s="1410"/>
      <c r="K42" s="1410"/>
      <c r="L42" s="1410"/>
      <c r="M42" s="1410"/>
      <c r="N42" s="1410"/>
      <c r="O42" s="1410"/>
      <c r="P42" s="1410"/>
      <c r="Q42" s="1410"/>
      <c r="R42" s="1436" t="s">
        <v>1698</v>
      </c>
      <c r="S42" s="1410"/>
      <c r="T42" s="1411"/>
    </row>
    <row r="43" spans="1:20" x14ac:dyDescent="0.25">
      <c r="A43" s="1417" t="s">
        <v>91</v>
      </c>
      <c r="B43" s="1418" t="s">
        <v>1723</v>
      </c>
      <c r="C43" s="1410"/>
      <c r="D43" s="1410"/>
      <c r="E43" s="1410"/>
      <c r="F43" s="1410"/>
      <c r="G43" s="1410"/>
      <c r="H43" s="1410"/>
      <c r="I43" s="1410"/>
      <c r="J43" s="1410"/>
      <c r="K43" s="1410"/>
      <c r="L43" s="1410"/>
      <c r="M43" s="1410"/>
      <c r="N43" s="1410"/>
      <c r="O43" s="1410"/>
      <c r="P43" s="1410"/>
      <c r="Q43" s="1410"/>
      <c r="R43" s="1421" t="s">
        <v>1699</v>
      </c>
      <c r="S43" s="1410"/>
      <c r="T43" s="1411"/>
    </row>
    <row r="44" spans="1:20" x14ac:dyDescent="0.25">
      <c r="A44" s="1417" t="s">
        <v>262</v>
      </c>
      <c r="B44" s="1418" t="s">
        <v>1724</v>
      </c>
      <c r="C44" s="1410"/>
      <c r="D44" s="1410"/>
      <c r="E44" s="1410"/>
      <c r="F44" s="1410"/>
      <c r="G44" s="1410"/>
      <c r="H44" s="1410"/>
      <c r="I44" s="1410"/>
      <c r="J44" s="1410"/>
      <c r="K44" s="1410"/>
      <c r="L44" s="1410"/>
      <c r="M44" s="1410"/>
      <c r="N44" s="1410"/>
      <c r="O44" s="1410"/>
      <c r="P44" s="1410"/>
      <c r="Q44" s="1410"/>
      <c r="R44" s="1421" t="s">
        <v>1699</v>
      </c>
      <c r="S44" s="1410"/>
      <c r="T44" s="1411"/>
    </row>
    <row r="45" spans="1:20" x14ac:dyDescent="0.25">
      <c r="A45" s="1417" t="s">
        <v>263</v>
      </c>
      <c r="B45" s="1418" t="s">
        <v>1705</v>
      </c>
      <c r="C45" s="1410"/>
      <c r="D45" s="1410"/>
      <c r="E45" s="1410"/>
      <c r="F45" s="1410"/>
      <c r="G45" s="1410"/>
      <c r="H45" s="1410"/>
      <c r="I45" s="1410"/>
      <c r="J45" s="1410"/>
      <c r="K45" s="1410"/>
      <c r="L45" s="1410"/>
      <c r="M45" s="1410"/>
      <c r="N45" s="1410"/>
      <c r="O45" s="1410"/>
      <c r="P45" s="1410"/>
      <c r="Q45" s="1410"/>
      <c r="R45" s="1437">
        <f>IFERROR(+R44+((R42-R40)/(R42-R41))*(R43-R44),0)</f>
        <v>0</v>
      </c>
      <c r="S45" s="1410"/>
      <c r="T45" s="1411"/>
    </row>
    <row r="46" spans="1:20" x14ac:dyDescent="0.25">
      <c r="A46" s="1417" t="s">
        <v>264</v>
      </c>
      <c r="B46" s="1418" t="s">
        <v>1707</v>
      </c>
      <c r="C46" s="1410"/>
      <c r="D46" s="1410"/>
      <c r="E46" s="1410"/>
      <c r="F46" s="1410"/>
      <c r="G46" s="1410"/>
      <c r="H46" s="1410"/>
      <c r="I46" s="1410"/>
      <c r="J46" s="1410"/>
      <c r="K46" s="1410"/>
      <c r="L46" s="1410"/>
      <c r="M46" s="1410"/>
      <c r="N46" s="1410"/>
      <c r="O46" s="1410"/>
      <c r="P46" s="1410"/>
      <c r="Q46" s="1410"/>
      <c r="R46" s="1438">
        <f>+R38</f>
        <v>0.8664163156135215</v>
      </c>
      <c r="S46" s="1410"/>
      <c r="T46" s="1411"/>
    </row>
    <row r="47" spans="1:20" ht="15.75" thickBot="1" x14ac:dyDescent="0.3">
      <c r="A47" s="1419" t="s">
        <v>1706</v>
      </c>
      <c r="B47" s="1420" t="s">
        <v>1708</v>
      </c>
      <c r="C47" s="1412"/>
      <c r="D47" s="1412"/>
      <c r="E47" s="1412"/>
      <c r="F47" s="1412"/>
      <c r="G47" s="1412"/>
      <c r="H47" s="1412"/>
      <c r="I47" s="1412"/>
      <c r="J47" s="1412"/>
      <c r="K47" s="1412"/>
      <c r="L47" s="1412"/>
      <c r="M47" s="1412"/>
      <c r="N47" s="1412"/>
      <c r="O47" s="1412"/>
      <c r="P47" s="1412"/>
      <c r="Q47" s="1412"/>
      <c r="R47" s="1439">
        <f>R46+R45</f>
        <v>0.8664163156135215</v>
      </c>
      <c r="S47" s="1412"/>
      <c r="T47" s="1413"/>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59"/>
  <sheetViews>
    <sheetView workbookViewId="0">
      <selection activeCell="B12" sqref="B12"/>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14" t="s">
        <v>1302</v>
      </c>
      <c r="B1" s="1214"/>
      <c r="C1" s="1215"/>
      <c r="D1" s="1215"/>
      <c r="E1" s="1215"/>
      <c r="F1" s="1215"/>
      <c r="G1" s="1215"/>
      <c r="H1" s="1215"/>
    </row>
    <row r="2" spans="1:8" x14ac:dyDescent="0.25">
      <c r="A2" s="1216"/>
      <c r="B2" s="1216"/>
    </row>
    <row r="3" spans="1:8" x14ac:dyDescent="0.25">
      <c r="A3" s="1217" t="s">
        <v>1303</v>
      </c>
    </row>
    <row r="4" spans="1:8" x14ac:dyDescent="0.25">
      <c r="A4" s="209"/>
    </row>
    <row r="5" spans="1:8" x14ac:dyDescent="0.25">
      <c r="A5" s="1218" t="s">
        <v>1304</v>
      </c>
      <c r="B5" s="1218"/>
    </row>
    <row r="6" spans="1:8" x14ac:dyDescent="0.25">
      <c r="A6" s="1219" t="s">
        <v>982</v>
      </c>
      <c r="B6" s="1220" t="s">
        <v>1305</v>
      </c>
      <c r="C6" s="1220" t="s">
        <v>439</v>
      </c>
      <c r="D6" s="1221" t="s">
        <v>440</v>
      </c>
      <c r="E6" s="1221" t="s">
        <v>441</v>
      </c>
      <c r="F6" s="1221" t="s">
        <v>442</v>
      </c>
      <c r="G6" s="1221" t="s">
        <v>983</v>
      </c>
      <c r="H6" s="1220" t="s">
        <v>984</v>
      </c>
    </row>
    <row r="7" spans="1:8" x14ac:dyDescent="0.25">
      <c r="A7" s="524" t="s">
        <v>1323</v>
      </c>
      <c r="B7" s="524" t="s">
        <v>1314</v>
      </c>
      <c r="C7" s="1222">
        <v>6919908.057</v>
      </c>
      <c r="D7" s="1222">
        <v>7124501.4750000052</v>
      </c>
      <c r="E7" s="1222">
        <v>7340229.9810000034</v>
      </c>
      <c r="F7" s="1222">
        <v>6409232.2439999981</v>
      </c>
      <c r="G7" s="1223"/>
      <c r="H7" s="1242">
        <f>SUM(C7:G7)</f>
        <v>27793871.757000007</v>
      </c>
    </row>
    <row r="8" spans="1:8" x14ac:dyDescent="0.25">
      <c r="A8" s="524"/>
      <c r="B8" s="524"/>
      <c r="C8" s="1223"/>
      <c r="D8" s="1223"/>
      <c r="E8" s="1223"/>
      <c r="F8" s="1223"/>
      <c r="G8" s="1223"/>
      <c r="H8" s="1242">
        <f t="shared" ref="H8:H13" si="0">SUM(C8:G8)</f>
        <v>0</v>
      </c>
    </row>
    <row r="9" spans="1:8" x14ac:dyDescent="0.25">
      <c r="A9" s="524"/>
      <c r="B9" s="524"/>
      <c r="C9" s="1223"/>
      <c r="D9" s="1223"/>
      <c r="E9" s="1223"/>
      <c r="F9" s="1223"/>
      <c r="G9" s="1223"/>
      <c r="H9" s="1242">
        <f t="shared" si="0"/>
        <v>0</v>
      </c>
    </row>
    <row r="10" spans="1:8" x14ac:dyDescent="0.25">
      <c r="A10" s="524"/>
      <c r="B10" s="524"/>
      <c r="C10" s="1223"/>
      <c r="D10" s="1223"/>
      <c r="E10" s="1223"/>
      <c r="F10" s="1223"/>
      <c r="G10" s="1223"/>
      <c r="H10" s="1242">
        <f t="shared" si="0"/>
        <v>0</v>
      </c>
    </row>
    <row r="11" spans="1:8" x14ac:dyDescent="0.25">
      <c r="A11" s="524"/>
      <c r="B11" s="524"/>
      <c r="C11" s="1223"/>
      <c r="D11" s="1223"/>
      <c r="E11" s="1223"/>
      <c r="F11" s="1223"/>
      <c r="G11" s="1223"/>
      <c r="H11" s="1242">
        <f t="shared" si="0"/>
        <v>0</v>
      </c>
    </row>
    <row r="12" spans="1:8" x14ac:dyDescent="0.25">
      <c r="A12" s="524"/>
      <c r="B12" s="524"/>
      <c r="C12" s="1223"/>
      <c r="D12" s="1223"/>
      <c r="E12" s="1223"/>
      <c r="F12" s="1223"/>
      <c r="G12" s="1223"/>
      <c r="H12" s="1242">
        <f t="shared" si="0"/>
        <v>0</v>
      </c>
    </row>
    <row r="13" spans="1:8" x14ac:dyDescent="0.25">
      <c r="A13" s="524"/>
      <c r="B13" s="524"/>
      <c r="C13" s="1223"/>
      <c r="D13" s="1223"/>
      <c r="E13" s="1223"/>
      <c r="F13" s="1223"/>
      <c r="G13" s="1223"/>
      <c r="H13" s="1242">
        <f t="shared" si="0"/>
        <v>0</v>
      </c>
    </row>
    <row r="14" spans="1:8" x14ac:dyDescent="0.25">
      <c r="A14" s="1219" t="s">
        <v>1306</v>
      </c>
      <c r="B14" s="1225"/>
      <c r="C14" s="1238">
        <f t="shared" ref="C14:H14" si="1">SUM(C7:C13)</f>
        <v>6919908.057</v>
      </c>
      <c r="D14" s="1238">
        <f t="shared" si="1"/>
        <v>7124501.4750000052</v>
      </c>
      <c r="E14" s="1238">
        <f t="shared" si="1"/>
        <v>7340229.9810000034</v>
      </c>
      <c r="F14" s="1238">
        <f t="shared" si="1"/>
        <v>6409232.2439999981</v>
      </c>
      <c r="G14" s="1238">
        <f t="shared" si="1"/>
        <v>0</v>
      </c>
      <c r="H14" s="1239">
        <f t="shared" si="1"/>
        <v>27793871.757000007</v>
      </c>
    </row>
    <row r="15" spans="1:8" x14ac:dyDescent="0.25">
      <c r="C15" s="1226"/>
      <c r="D15" s="1226"/>
      <c r="E15" s="1226"/>
      <c r="F15" s="1226"/>
      <c r="G15" s="1226"/>
      <c r="H15" s="1226"/>
    </row>
    <row r="16" spans="1:8" x14ac:dyDescent="0.25">
      <c r="A16" s="1218" t="s">
        <v>1307</v>
      </c>
      <c r="C16" s="85"/>
      <c r="D16" s="85"/>
      <c r="E16" s="85"/>
      <c r="F16" s="85"/>
      <c r="G16" s="85"/>
      <c r="H16" s="85"/>
    </row>
    <row r="17" spans="1:8" x14ac:dyDescent="0.25">
      <c r="A17" s="1227" t="s">
        <v>982</v>
      </c>
      <c r="B17" s="1228" t="s">
        <v>1308</v>
      </c>
      <c r="C17" s="1221" t="s">
        <v>439</v>
      </c>
      <c r="D17" s="1221" t="s">
        <v>440</v>
      </c>
      <c r="E17" s="1221" t="s">
        <v>441</v>
      </c>
      <c r="F17" s="1221" t="s">
        <v>442</v>
      </c>
      <c r="G17" s="1221" t="s">
        <v>983</v>
      </c>
      <c r="H17" s="1221" t="s">
        <v>984</v>
      </c>
    </row>
    <row r="18" spans="1:8" x14ac:dyDescent="0.25">
      <c r="A18" s="1229" t="s">
        <v>1735</v>
      </c>
      <c r="B18" s="1230">
        <v>1.6</v>
      </c>
      <c r="C18" s="1224">
        <v>167012.66850000003</v>
      </c>
      <c r="D18" s="1224">
        <v>1083028.0500000003</v>
      </c>
      <c r="E18" s="1224">
        <v>26959.003000000001</v>
      </c>
      <c r="F18" s="1224">
        <v>0</v>
      </c>
      <c r="G18" s="1223"/>
      <c r="H18" s="1242">
        <f>SUM(C18:G18)</f>
        <v>1276999.7215000005</v>
      </c>
    </row>
    <row r="19" spans="1:8" x14ac:dyDescent="0.25">
      <c r="A19" s="1231"/>
      <c r="B19" s="1232">
        <v>1.6</v>
      </c>
      <c r="C19" s="1224"/>
      <c r="D19" s="1223"/>
      <c r="E19" s="1223"/>
      <c r="F19" s="1223"/>
      <c r="G19" s="1223"/>
      <c r="H19" s="1242">
        <f>SUM(C19:G19)</f>
        <v>0</v>
      </c>
    </row>
    <row r="20" spans="1:8" x14ac:dyDescent="0.25">
      <c r="A20" s="1231"/>
      <c r="B20" s="1232">
        <v>1.6</v>
      </c>
      <c r="C20" s="1224"/>
      <c r="D20" s="1223"/>
      <c r="E20" s="1223"/>
      <c r="F20" s="1223"/>
      <c r="G20" s="1223"/>
      <c r="H20" s="1242">
        <f>SUM(C20:G20)</f>
        <v>0</v>
      </c>
    </row>
    <row r="21" spans="1:8" x14ac:dyDescent="0.25">
      <c r="A21" s="1233"/>
      <c r="B21" s="1234">
        <v>1.6</v>
      </c>
      <c r="C21" s="1224"/>
      <c r="D21" s="1223"/>
      <c r="E21" s="1223"/>
      <c r="F21" s="1223"/>
      <c r="G21" s="1223"/>
      <c r="H21" s="1242">
        <f>SUM(C21:G21)</f>
        <v>0</v>
      </c>
    </row>
    <row r="22" spans="1:8" x14ac:dyDescent="0.25">
      <c r="A22" s="1235" t="s">
        <v>1309</v>
      </c>
      <c r="B22" s="1236"/>
      <c r="C22" s="1240">
        <f>SUM(C18:C21)</f>
        <v>167012.66850000003</v>
      </c>
      <c r="D22" s="1240">
        <f>SUM(D18:D21)</f>
        <v>1083028.0500000003</v>
      </c>
      <c r="E22" s="1240">
        <f>SUM(E18:E21)</f>
        <v>26959.003000000001</v>
      </c>
      <c r="F22" s="1240">
        <f>SUM(F18:F21)</f>
        <v>0</v>
      </c>
      <c r="G22" s="1240">
        <f>SUM(G18:G21)</f>
        <v>0</v>
      </c>
      <c r="H22" s="1241">
        <f>SUM(C22:G22)</f>
        <v>1276999.7215000005</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7" t="s">
        <v>1310</v>
      </c>
      <c r="C25" s="85"/>
      <c r="D25" s="85"/>
      <c r="E25" s="85"/>
      <c r="F25" s="85"/>
      <c r="G25" s="85"/>
      <c r="H25" s="85"/>
    </row>
    <row r="26" spans="1:8" x14ac:dyDescent="0.25">
      <c r="C26" s="85"/>
      <c r="D26" s="85"/>
      <c r="E26" s="85"/>
      <c r="F26" s="85"/>
      <c r="G26" s="85"/>
      <c r="H26" s="85"/>
    </row>
    <row r="27" spans="1:8" x14ac:dyDescent="0.25">
      <c r="A27" s="1218" t="s">
        <v>1322</v>
      </c>
      <c r="B27" s="1218"/>
      <c r="C27" s="85"/>
      <c r="D27" s="85"/>
      <c r="E27" s="85"/>
      <c r="F27" s="85"/>
      <c r="G27" s="85"/>
      <c r="H27" s="85"/>
    </row>
    <row r="28" spans="1:8" x14ac:dyDescent="0.25">
      <c r="A28" s="1219" t="s">
        <v>982</v>
      </c>
      <c r="B28" s="1220" t="s">
        <v>1308</v>
      </c>
      <c r="C28" s="1221" t="s">
        <v>439</v>
      </c>
      <c r="D28" s="1221" t="s">
        <v>440</v>
      </c>
      <c r="E28" s="1221" t="s">
        <v>441</v>
      </c>
      <c r="F28" s="1221" t="s">
        <v>442</v>
      </c>
      <c r="G28" s="1221" t="s">
        <v>983</v>
      </c>
      <c r="H28" s="1220" t="s">
        <v>984</v>
      </c>
    </row>
    <row r="29" spans="1:8" x14ac:dyDescent="0.25">
      <c r="A29" s="524"/>
      <c r="B29" s="524"/>
      <c r="C29" s="1223"/>
      <c r="D29" s="1223"/>
      <c r="E29" s="1223"/>
      <c r="F29" s="1223"/>
      <c r="G29" s="1223"/>
      <c r="H29" s="1242">
        <f>SUM(C29:G29)</f>
        <v>0</v>
      </c>
    </row>
    <row r="30" spans="1:8" x14ac:dyDescent="0.25">
      <c r="A30" s="524"/>
      <c r="B30" s="524"/>
      <c r="C30" s="1223"/>
      <c r="D30" s="1223"/>
      <c r="E30" s="1223"/>
      <c r="F30" s="1223"/>
      <c r="G30" s="1223"/>
      <c r="H30" s="1242">
        <f t="shared" ref="H30:H35" si="2">SUM(C30:G30)</f>
        <v>0</v>
      </c>
    </row>
    <row r="31" spans="1:8" x14ac:dyDescent="0.25">
      <c r="A31" s="524"/>
      <c r="B31" s="524"/>
      <c r="C31" s="1223"/>
      <c r="D31" s="1223"/>
      <c r="E31" s="1223"/>
      <c r="F31" s="1223"/>
      <c r="G31" s="1223"/>
      <c r="H31" s="1242">
        <f t="shared" si="2"/>
        <v>0</v>
      </c>
    </row>
    <row r="32" spans="1:8" x14ac:dyDescent="0.25">
      <c r="A32" s="524"/>
      <c r="B32" s="524"/>
      <c r="C32" s="1223"/>
      <c r="D32" s="1223"/>
      <c r="E32" s="1223"/>
      <c r="F32" s="1223"/>
      <c r="G32" s="1223"/>
      <c r="H32" s="1242">
        <f t="shared" si="2"/>
        <v>0</v>
      </c>
    </row>
    <row r="33" spans="1:8" x14ac:dyDescent="0.25">
      <c r="A33" s="524"/>
      <c r="B33" s="524"/>
      <c r="C33" s="1223"/>
      <c r="D33" s="1223"/>
      <c r="E33" s="1223"/>
      <c r="F33" s="1223"/>
      <c r="G33" s="1223"/>
      <c r="H33" s="1242">
        <f t="shared" si="2"/>
        <v>0</v>
      </c>
    </row>
    <row r="34" spans="1:8" x14ac:dyDescent="0.25">
      <c r="A34" s="524"/>
      <c r="B34" s="524"/>
      <c r="C34" s="1223"/>
      <c r="D34" s="1223"/>
      <c r="E34" s="1223"/>
      <c r="F34" s="1223"/>
      <c r="G34" s="1223"/>
      <c r="H34" s="1242">
        <f t="shared" si="2"/>
        <v>0</v>
      </c>
    </row>
    <row r="35" spans="1:8" x14ac:dyDescent="0.25">
      <c r="A35" s="524"/>
      <c r="B35" s="524"/>
      <c r="C35" s="1223"/>
      <c r="D35" s="1223"/>
      <c r="E35" s="1223"/>
      <c r="F35" s="1223"/>
      <c r="G35" s="1223"/>
      <c r="H35" s="1242">
        <f t="shared" si="2"/>
        <v>0</v>
      </c>
    </row>
    <row r="36" spans="1:8" x14ac:dyDescent="0.25">
      <c r="A36" s="1219" t="s">
        <v>1306</v>
      </c>
      <c r="B36" s="1225"/>
      <c r="C36" s="1238">
        <f t="shared" ref="C36:H36" si="3">SUM(C29:C35)</f>
        <v>0</v>
      </c>
      <c r="D36" s="1238">
        <f t="shared" si="3"/>
        <v>0</v>
      </c>
      <c r="E36" s="1238">
        <f t="shared" si="3"/>
        <v>0</v>
      </c>
      <c r="F36" s="1238">
        <f t="shared" si="3"/>
        <v>0</v>
      </c>
      <c r="G36" s="1238">
        <f t="shared" si="3"/>
        <v>0</v>
      </c>
      <c r="H36" s="1239">
        <f t="shared" si="3"/>
        <v>0</v>
      </c>
    </row>
    <row r="38" spans="1:8" x14ac:dyDescent="0.25">
      <c r="A38" s="1218" t="s">
        <v>1311</v>
      </c>
      <c r="C38" s="85"/>
      <c r="D38" s="85"/>
      <c r="E38" s="85"/>
      <c r="F38" s="85"/>
      <c r="G38" s="85"/>
      <c r="H38" s="85"/>
    </row>
    <row r="39" spans="1:8" x14ac:dyDescent="0.25">
      <c r="A39" s="1227" t="s">
        <v>982</v>
      </c>
      <c r="B39" s="1221" t="s">
        <v>1308</v>
      </c>
      <c r="C39" s="1221" t="s">
        <v>439</v>
      </c>
      <c r="D39" s="1221" t="s">
        <v>440</v>
      </c>
      <c r="E39" s="1221" t="s">
        <v>441</v>
      </c>
      <c r="F39" s="1221" t="s">
        <v>442</v>
      </c>
      <c r="G39" s="1221" t="s">
        <v>983</v>
      </c>
      <c r="H39" s="1221" t="s">
        <v>984</v>
      </c>
    </row>
    <row r="40" spans="1:8" x14ac:dyDescent="0.25">
      <c r="A40" s="1229"/>
      <c r="B40" s="1230">
        <v>1.3</v>
      </c>
      <c r="C40" s="1224"/>
      <c r="D40" s="1223"/>
      <c r="E40" s="1223"/>
      <c r="F40" s="1223"/>
      <c r="G40" s="1223"/>
      <c r="H40" s="1242">
        <f>SUM(C40:G40)</f>
        <v>0</v>
      </c>
    </row>
    <row r="41" spans="1:8" x14ac:dyDescent="0.25">
      <c r="A41" s="1231"/>
      <c r="B41" s="1232">
        <v>1.3</v>
      </c>
      <c r="C41" s="1224"/>
      <c r="D41" s="1223"/>
      <c r="E41" s="1223"/>
      <c r="F41" s="1223"/>
      <c r="G41" s="1223"/>
      <c r="H41" s="1242">
        <f>SUM(C41:G41)</f>
        <v>0</v>
      </c>
    </row>
    <row r="42" spans="1:8" x14ac:dyDescent="0.25">
      <c r="A42" s="1231"/>
      <c r="B42" s="1232">
        <v>1.3</v>
      </c>
      <c r="C42" s="1224"/>
      <c r="D42" s="1223"/>
      <c r="E42" s="1223"/>
      <c r="F42" s="1223"/>
      <c r="G42" s="1223"/>
      <c r="H42" s="1242">
        <f>SUM(C42:G42)</f>
        <v>0</v>
      </c>
    </row>
    <row r="43" spans="1:8" x14ac:dyDescent="0.25">
      <c r="A43" s="1233"/>
      <c r="B43" s="1234">
        <v>1.3</v>
      </c>
      <c r="C43" s="1224"/>
      <c r="D43" s="1223"/>
      <c r="E43" s="1223"/>
      <c r="F43" s="1223"/>
      <c r="G43" s="1223"/>
      <c r="H43" s="1242">
        <f>SUM(C43:G43)</f>
        <v>0</v>
      </c>
    </row>
    <row r="44" spans="1:8" x14ac:dyDescent="0.25">
      <c r="A44" s="1235" t="s">
        <v>1309</v>
      </c>
      <c r="B44" s="1225"/>
      <c r="C44" s="1240">
        <f t="shared" ref="C44:H44" si="4">SUM(C40:C43)</f>
        <v>0</v>
      </c>
      <c r="D44" s="1240">
        <f t="shared" si="4"/>
        <v>0</v>
      </c>
      <c r="E44" s="1240">
        <f t="shared" si="4"/>
        <v>0</v>
      </c>
      <c r="F44" s="1240">
        <f t="shared" si="4"/>
        <v>0</v>
      </c>
      <c r="G44" s="1240">
        <f t="shared" si="4"/>
        <v>0</v>
      </c>
      <c r="H44" s="1241">
        <f t="shared" si="4"/>
        <v>0</v>
      </c>
    </row>
    <row r="47" spans="1:8" x14ac:dyDescent="0.25">
      <c r="A47" s="1216" t="s">
        <v>985</v>
      </c>
    </row>
    <row r="49" spans="1:1" x14ac:dyDescent="0.25">
      <c r="A49" s="205" t="s">
        <v>1736</v>
      </c>
    </row>
    <row r="51" spans="1:1" x14ac:dyDescent="0.25">
      <c r="A51" s="205" t="s">
        <v>1741</v>
      </c>
    </row>
    <row r="54" spans="1:1" x14ac:dyDescent="0.25">
      <c r="A54" s="205" t="s">
        <v>1737</v>
      </c>
    </row>
    <row r="55" spans="1:1" x14ac:dyDescent="0.25">
      <c r="A55" s="205" t="s">
        <v>1738</v>
      </c>
    </row>
    <row r="56" spans="1:1" x14ac:dyDescent="0.25">
      <c r="A56" s="205" t="s">
        <v>1739</v>
      </c>
    </row>
    <row r="58" spans="1:1" x14ac:dyDescent="0.25">
      <c r="A58" s="205" t="s">
        <v>1740</v>
      </c>
    </row>
    <row r="59" spans="1:1" x14ac:dyDescent="0.25">
      <c r="A59" s="205" t="s">
        <v>1742</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election activeCell="P31" sqref="P31"/>
    </sheetView>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1593</v>
      </c>
    </row>
    <row r="3" spans="1:15" x14ac:dyDescent="0.25">
      <c r="A3" t="s">
        <v>1594</v>
      </c>
    </row>
    <row r="6" spans="1:15" ht="15.75" thickBot="1" x14ac:dyDescent="0.3"/>
    <row r="7" spans="1:15" ht="18.75" customHeight="1" x14ac:dyDescent="0.3">
      <c r="A7" s="1712" t="s">
        <v>266</v>
      </c>
      <c r="B7" s="1713"/>
      <c r="C7" s="1586" t="s">
        <v>821</v>
      </c>
      <c r="D7" s="1714"/>
      <c r="E7" s="1714"/>
      <c r="F7" s="1714"/>
      <c r="G7" s="1714"/>
      <c r="H7" s="1714"/>
      <c r="I7" s="1714"/>
      <c r="J7" s="1714"/>
      <c r="K7" s="1714"/>
      <c r="L7" s="1714"/>
      <c r="M7" s="1714"/>
      <c r="N7" s="1714"/>
      <c r="O7" s="1715"/>
    </row>
    <row r="8" spans="1:15" ht="63" thickBot="1" x14ac:dyDescent="0.3">
      <c r="A8" s="1716" t="s">
        <v>1595</v>
      </c>
      <c r="B8" s="1717"/>
      <c r="C8" s="1271" t="s">
        <v>1596</v>
      </c>
      <c r="D8" s="1272" t="s">
        <v>1597</v>
      </c>
      <c r="E8" s="1273" t="s">
        <v>1598</v>
      </c>
      <c r="F8" s="1273" t="s">
        <v>1599</v>
      </c>
      <c r="G8" s="1273" t="s">
        <v>1772</v>
      </c>
      <c r="H8" s="1273" t="s">
        <v>1600</v>
      </c>
      <c r="I8" s="1273" t="s">
        <v>1773</v>
      </c>
      <c r="J8" s="1273" t="s">
        <v>1601</v>
      </c>
      <c r="K8" s="1271" t="s">
        <v>1602</v>
      </c>
      <c r="L8" s="1273" t="s">
        <v>1774</v>
      </c>
      <c r="M8" s="1273" t="s">
        <v>1603</v>
      </c>
      <c r="N8" s="1274" t="s">
        <v>1775</v>
      </c>
      <c r="O8" s="1275" t="s">
        <v>1604</v>
      </c>
    </row>
    <row r="11" spans="1:15" x14ac:dyDescent="0.25">
      <c r="A11" s="460" t="s">
        <v>272</v>
      </c>
    </row>
    <row r="12" spans="1:15" ht="17.25" x14ac:dyDescent="0.25">
      <c r="A12" t="s">
        <v>1605</v>
      </c>
    </row>
    <row r="13" spans="1:15" x14ac:dyDescent="0.25">
      <c r="A13" t="s">
        <v>1606</v>
      </c>
    </row>
    <row r="14" spans="1:15" ht="17.25" x14ac:dyDescent="0.25">
      <c r="A14" t="s">
        <v>1607</v>
      </c>
    </row>
    <row r="15" spans="1:15" ht="17.25" x14ac:dyDescent="0.25">
      <c r="A15" t="s">
        <v>1608</v>
      </c>
    </row>
    <row r="16" spans="1:15" ht="17.25" x14ac:dyDescent="0.25">
      <c r="A16" t="s">
        <v>1609</v>
      </c>
    </row>
    <row r="17" spans="1:2" ht="17.25" x14ac:dyDescent="0.25">
      <c r="A17" t="s">
        <v>1610</v>
      </c>
    </row>
    <row r="18" spans="1:2" ht="17.25" x14ac:dyDescent="0.25">
      <c r="A18" t="s">
        <v>1611</v>
      </c>
    </row>
    <row r="19" spans="1:2" ht="17.25" x14ac:dyDescent="0.25">
      <c r="A19" t="s">
        <v>1612</v>
      </c>
    </row>
    <row r="22" spans="1:2" x14ac:dyDescent="0.25">
      <c r="A22" s="1276"/>
      <c r="B22" t="s">
        <v>1613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election activeCell="K25" sqref="K25"/>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1593</v>
      </c>
    </row>
    <row r="3" spans="1:15" x14ac:dyDescent="0.25">
      <c r="A3" t="s">
        <v>372</v>
      </c>
      <c r="B3" s="452"/>
    </row>
    <row r="4" spans="1:15" x14ac:dyDescent="0.25">
      <c r="A4" t="s">
        <v>15</v>
      </c>
      <c r="B4" s="459"/>
    </row>
    <row r="5" spans="1:15" x14ac:dyDescent="0.25">
      <c r="A5" t="s">
        <v>16</v>
      </c>
      <c r="B5" s="459"/>
      <c r="C5" s="348"/>
      <c r="D5" s="348"/>
      <c r="E5" s="348"/>
      <c r="F5" s="348"/>
      <c r="G5" s="348"/>
      <c r="H5" s="348"/>
      <c r="I5" s="348"/>
      <c r="J5" s="348"/>
      <c r="K5" s="348"/>
      <c r="L5" s="1277"/>
      <c r="M5" s="1277"/>
      <c r="N5" s="1277"/>
      <c r="O5" s="1277"/>
    </row>
    <row r="6" spans="1:15" x14ac:dyDescent="0.25">
      <c r="A6" s="973" t="s">
        <v>380</v>
      </c>
      <c r="B6" s="350"/>
    </row>
    <row r="7" spans="1:15" x14ac:dyDescent="0.25">
      <c r="A7" s="973"/>
      <c r="B7" s="350"/>
    </row>
    <row r="8" spans="1:15" ht="18.75" x14ac:dyDescent="0.3">
      <c r="A8" s="1720" t="s">
        <v>1614</v>
      </c>
      <c r="B8" s="1720"/>
      <c r="C8" s="1720"/>
      <c r="D8" s="1720"/>
      <c r="E8" s="1720"/>
      <c r="F8" s="1720"/>
      <c r="G8" s="1720"/>
      <c r="H8" s="1720"/>
      <c r="I8" s="1720"/>
      <c r="J8" s="1720"/>
      <c r="K8" s="1720"/>
      <c r="L8" s="1720"/>
      <c r="M8" s="1720"/>
      <c r="N8" s="1720"/>
      <c r="O8" s="1720"/>
    </row>
    <row r="9" spans="1:15" ht="15.75" thickBot="1" x14ac:dyDescent="0.3"/>
    <row r="10" spans="1:15" s="351" customFormat="1" ht="18.75" customHeight="1" x14ac:dyDescent="0.3">
      <c r="A10" s="1712" t="s">
        <v>266</v>
      </c>
      <c r="B10" s="1713"/>
      <c r="C10" s="1586" t="s">
        <v>821</v>
      </c>
      <c r="D10" s="1714"/>
      <c r="E10" s="1714"/>
      <c r="F10" s="1714"/>
      <c r="G10" s="1714"/>
      <c r="H10" s="1714"/>
      <c r="I10" s="1714"/>
      <c r="J10" s="1714"/>
      <c r="K10" s="1714"/>
      <c r="L10" s="1714"/>
      <c r="M10" s="1714"/>
      <c r="N10" s="1714"/>
      <c r="O10" s="1715"/>
    </row>
    <row r="11" spans="1:15" s="351" customFormat="1" ht="59.25" customHeight="1" x14ac:dyDescent="0.25">
      <c r="A11" s="1718" t="s">
        <v>1595</v>
      </c>
      <c r="B11" s="1719"/>
      <c r="C11" s="1278" t="s">
        <v>1634</v>
      </c>
      <c r="D11" s="650" t="s">
        <v>1615</v>
      </c>
      <c r="E11" s="1279" t="s">
        <v>1598</v>
      </c>
      <c r="F11" s="1279" t="s">
        <v>1599</v>
      </c>
      <c r="G11" s="1279" t="s">
        <v>1616</v>
      </c>
      <c r="H11" s="1279" t="s">
        <v>1600</v>
      </c>
      <c r="I11" s="1279" t="s">
        <v>1617</v>
      </c>
      <c r="J11" s="1280" t="s">
        <v>1601</v>
      </c>
      <c r="K11" s="650" t="s">
        <v>1618</v>
      </c>
      <c r="L11" s="1279" t="s">
        <v>1619</v>
      </c>
      <c r="M11" s="1279" t="s">
        <v>1603</v>
      </c>
      <c r="N11" s="641" t="s">
        <v>1620</v>
      </c>
      <c r="O11" s="690" t="s">
        <v>1604</v>
      </c>
    </row>
    <row r="12" spans="1:15" ht="15" customHeight="1" x14ac:dyDescent="0.25">
      <c r="A12" s="1281" t="s">
        <v>65</v>
      </c>
      <c r="B12" s="220" t="s">
        <v>148</v>
      </c>
      <c r="C12" s="1374">
        <f>'MMA Rev-Exp Summary'!BA20-'MMA Rev-Exp Summary'!AZ20</f>
        <v>126318349.26999998</v>
      </c>
      <c r="D12" s="1282">
        <v>120088274.91999999</v>
      </c>
      <c r="E12" s="1363">
        <f>C12-D12</f>
        <v>6230074.349999994</v>
      </c>
      <c r="F12" s="1364">
        <f>IFERROR((C12-D12)/C12,0)</f>
        <v>4.932042245646736E-2</v>
      </c>
      <c r="G12" s="1282">
        <v>115304704.51999998</v>
      </c>
      <c r="H12" s="1364">
        <f>IFERROR(G12/D12,0)</f>
        <v>0.96016621603410734</v>
      </c>
      <c r="I12" s="1282">
        <v>4783570.3999999994</v>
      </c>
      <c r="J12" s="1378">
        <f>IFERROR(I12/D12,0)</f>
        <v>3.9833783965892613E-2</v>
      </c>
      <c r="K12" s="1283">
        <v>161005</v>
      </c>
      <c r="L12" s="1284">
        <v>154831</v>
      </c>
      <c r="M12" s="1364">
        <f>IFERROR(L12/K12,0)</f>
        <v>0.96165336480233532</v>
      </c>
      <c r="N12" s="1282">
        <v>6174</v>
      </c>
      <c r="O12" s="1382">
        <f>IFERROR(N12/K12,0)</f>
        <v>3.8346635197664666E-2</v>
      </c>
    </row>
    <row r="13" spans="1:15" x14ac:dyDescent="0.25">
      <c r="A13" s="1285">
        <v>2.2999999999999998</v>
      </c>
      <c r="B13" s="222" t="s">
        <v>150</v>
      </c>
      <c r="C13" s="1394">
        <f>'MMA Rev-Exp Summary'!BA22-'MMA Rev-Exp Summary'!AZ22</f>
        <v>18724906.080000002</v>
      </c>
      <c r="D13" s="1286">
        <v>17738411.23</v>
      </c>
      <c r="E13" s="1365">
        <f>C13-D13</f>
        <v>986494.85000000149</v>
      </c>
      <c r="F13" s="1391">
        <f t="shared" ref="F13:F32" si="0">IFERROR((C13-D13)/C13,0)</f>
        <v>5.2683567318592466E-2</v>
      </c>
      <c r="G13" s="1286">
        <v>17569492.609999999</v>
      </c>
      <c r="H13" s="1391">
        <f t="shared" ref="H13:H15" si="1">IFERROR(G13/D13,0)</f>
        <v>0.99047724072862187</v>
      </c>
      <c r="I13" s="1286">
        <v>168918.62</v>
      </c>
      <c r="J13" s="1379">
        <f t="shared" ref="J13:J15" si="2">IFERROR(I13/D13,0)</f>
        <v>9.5227592713781044E-3</v>
      </c>
      <c r="K13" s="1287">
        <v>412923</v>
      </c>
      <c r="L13" s="249">
        <v>404439</v>
      </c>
      <c r="M13" s="1366">
        <f t="shared" ref="M13:M15" si="3">IFERROR(L13/K13,0)</f>
        <v>0.97945379647052844</v>
      </c>
      <c r="N13" s="1286">
        <v>8484</v>
      </c>
      <c r="O13" s="1383">
        <f t="shared" ref="O13:O15" si="4">IFERROR(N13/K13,0)</f>
        <v>2.0546203529471598E-2</v>
      </c>
    </row>
    <row r="14" spans="1:15" x14ac:dyDescent="0.25">
      <c r="A14" s="1288">
        <v>2.4</v>
      </c>
      <c r="B14" s="1289" t="s">
        <v>151</v>
      </c>
      <c r="C14" s="1395">
        <f>'MMA Rev-Exp Summary'!BA23-'MMA Rev-Exp Summary'!AZ23</f>
        <v>64589511.43</v>
      </c>
      <c r="D14" s="1290">
        <v>61570537.909999996</v>
      </c>
      <c r="E14" s="1367">
        <f t="shared" ref="E14" si="5">C14-D14</f>
        <v>3018973.5200000033</v>
      </c>
      <c r="F14" s="1368">
        <f t="shared" si="0"/>
        <v>4.6740925162003559E-2</v>
      </c>
      <c r="G14" s="1290">
        <v>60744718.43</v>
      </c>
      <c r="H14" s="1368">
        <f t="shared" si="1"/>
        <v>0.98658742463469906</v>
      </c>
      <c r="I14" s="1290">
        <v>825819.4800000001</v>
      </c>
      <c r="J14" s="1380">
        <f t="shared" si="2"/>
        <v>1.3412575365301046E-2</v>
      </c>
      <c r="K14" s="1291">
        <v>741916</v>
      </c>
      <c r="L14" s="1292">
        <v>723808</v>
      </c>
      <c r="M14" s="1368">
        <f t="shared" si="3"/>
        <v>0.97559292426635902</v>
      </c>
      <c r="N14" s="1290">
        <v>18108</v>
      </c>
      <c r="O14" s="1384">
        <f t="shared" si="4"/>
        <v>2.4407075733641006E-2</v>
      </c>
    </row>
    <row r="15" spans="1:15" s="209" customFormat="1" x14ac:dyDescent="0.25">
      <c r="A15" s="1293"/>
      <c r="B15" s="1294" t="s">
        <v>1621</v>
      </c>
      <c r="C15" s="1308">
        <f>SUM(C12:C14)</f>
        <v>209632766.78</v>
      </c>
      <c r="D15" s="1295">
        <f>SUM(D12:D14)</f>
        <v>199397224.05999997</v>
      </c>
      <c r="E15" s="1309">
        <f t="shared" ref="E15" si="6">SUM(E12:E14)</f>
        <v>10235542.719999999</v>
      </c>
      <c r="F15" s="1306">
        <f t="shared" si="0"/>
        <v>4.8826063201950494E-2</v>
      </c>
      <c r="G15" s="1295">
        <f>SUM(G12:G14)</f>
        <v>193618915.55999997</v>
      </c>
      <c r="H15" s="1306">
        <f t="shared" si="1"/>
        <v>0.97102111863773355</v>
      </c>
      <c r="I15" s="1295">
        <f>SUM(I12:I14)</f>
        <v>5778308.5</v>
      </c>
      <c r="J15" s="1315">
        <f t="shared" si="2"/>
        <v>2.8978881362266447E-2</v>
      </c>
      <c r="K15" s="1373">
        <f>SUM(K12:K14)</f>
        <v>1315844</v>
      </c>
      <c r="L15" s="1370">
        <f>SUM(L12:L14)</f>
        <v>1283078</v>
      </c>
      <c r="M15" s="1306">
        <f t="shared" si="3"/>
        <v>0.97509887190274835</v>
      </c>
      <c r="N15" s="1295">
        <f>SUM(N12:N14)</f>
        <v>32766</v>
      </c>
      <c r="O15" s="1385">
        <f t="shared" si="4"/>
        <v>2.4901128097251649E-2</v>
      </c>
    </row>
    <row r="16" spans="1:15" ht="14.45" customHeight="1" x14ac:dyDescent="0.25">
      <c r="A16" s="1285">
        <v>3.1</v>
      </c>
      <c r="B16" s="229" t="s">
        <v>33</v>
      </c>
      <c r="C16" s="1394">
        <f>'MMA Rev-Exp Summary'!BA29-'MMA Rev-Exp Summary'!AZ29</f>
        <v>31489771.18</v>
      </c>
      <c r="D16" s="1286">
        <v>29475783.920000006</v>
      </c>
      <c r="E16" s="1365">
        <f t="shared" ref="E16:E19" si="7">C16-D16</f>
        <v>2013987.2599999942</v>
      </c>
      <c r="F16" s="1391">
        <f t="shared" si="0"/>
        <v>6.3956871851743771E-2</v>
      </c>
      <c r="G16" s="1286">
        <v>28567469.370000005</v>
      </c>
      <c r="H16" s="1391">
        <f t="shared" ref="H16:H18" si="8">IFERROR(G16/D16,0)</f>
        <v>0.96918438021986963</v>
      </c>
      <c r="I16" s="1286">
        <v>908314.55000000016</v>
      </c>
      <c r="J16" s="1379">
        <f t="shared" ref="J16:J18" si="9">IFERROR(I16/D16,0)</f>
        <v>3.0815619780130345E-2</v>
      </c>
      <c r="K16" s="1287">
        <v>607446</v>
      </c>
      <c r="L16" s="249">
        <v>586956</v>
      </c>
      <c r="M16" s="1366">
        <f t="shared" ref="M16:M17" si="10">IFERROR(L16/K16,0)</f>
        <v>0.96626860659219094</v>
      </c>
      <c r="N16" s="1286">
        <v>20490</v>
      </c>
      <c r="O16" s="1383">
        <f t="shared" ref="O16:O19" si="11">IFERROR(N16/K16,0)</f>
        <v>3.373139340780909E-2</v>
      </c>
    </row>
    <row r="17" spans="1:15" x14ac:dyDescent="0.25">
      <c r="A17" s="1285">
        <v>3.2</v>
      </c>
      <c r="B17" s="229" t="s">
        <v>34</v>
      </c>
      <c r="C17" s="1394">
        <f>'MMA Rev-Exp Summary'!BA30-'MMA Rev-Exp Summary'!AZ30</f>
        <v>75363244.559999987</v>
      </c>
      <c r="D17" s="1286">
        <v>70156859.170000017</v>
      </c>
      <c r="E17" s="1365">
        <f t="shared" si="7"/>
        <v>5206385.3899999708</v>
      </c>
      <c r="F17" s="1391">
        <f t="shared" si="0"/>
        <v>6.9083880615768062E-2</v>
      </c>
      <c r="G17" s="1286">
        <v>66008329.830000013</v>
      </c>
      <c r="H17" s="1391">
        <f t="shared" si="8"/>
        <v>0.94086780125165625</v>
      </c>
      <c r="I17" s="1286">
        <v>4148529.3400000003</v>
      </c>
      <c r="J17" s="1379">
        <f t="shared" si="9"/>
        <v>5.9132198748343703E-2</v>
      </c>
      <c r="K17" s="1287">
        <v>776009</v>
      </c>
      <c r="L17" s="249">
        <v>691403</v>
      </c>
      <c r="M17" s="1366">
        <f t="shared" si="10"/>
        <v>0.89097291397393585</v>
      </c>
      <c r="N17" s="1286">
        <v>84606</v>
      </c>
      <c r="O17" s="1383">
        <f t="shared" si="11"/>
        <v>0.10902708602606413</v>
      </c>
    </row>
    <row r="18" spans="1:15" ht="16.5" customHeight="1" x14ac:dyDescent="0.25">
      <c r="A18" s="1288">
        <v>3.3</v>
      </c>
      <c r="B18" s="1296" t="s">
        <v>54</v>
      </c>
      <c r="C18" s="1395">
        <f>'MMA Rev-Exp Summary'!BA31-'MMA Rev-Exp Summary'!AZ31</f>
        <v>0</v>
      </c>
      <c r="D18" s="1290">
        <v>0</v>
      </c>
      <c r="E18" s="1367">
        <f t="shared" si="7"/>
        <v>0</v>
      </c>
      <c r="F18" s="1368">
        <f t="shared" si="0"/>
        <v>0</v>
      </c>
      <c r="G18" s="1290">
        <v>0</v>
      </c>
      <c r="H18" s="1368">
        <f t="shared" si="8"/>
        <v>0</v>
      </c>
      <c r="I18" s="1290">
        <v>0</v>
      </c>
      <c r="J18" s="1380">
        <f t="shared" si="9"/>
        <v>0</v>
      </c>
      <c r="K18" s="1291">
        <v>0</v>
      </c>
      <c r="L18" s="1292">
        <v>0</v>
      </c>
      <c r="M18" s="1368">
        <f>IFERROR(L18/K18,0)</f>
        <v>0</v>
      </c>
      <c r="N18" s="1290">
        <v>0</v>
      </c>
      <c r="O18" s="1384">
        <f t="shared" si="11"/>
        <v>0</v>
      </c>
    </row>
    <row r="19" spans="1:15" s="209" customFormat="1" x14ac:dyDescent="0.25">
      <c r="A19" s="1293"/>
      <c r="B19" s="1294" t="s">
        <v>1622</v>
      </c>
      <c r="C19" s="1308">
        <f>SUM(C16:C18)</f>
        <v>106853015.73999998</v>
      </c>
      <c r="D19" s="1295">
        <f>SUM(D16:D18)</f>
        <v>99632643.090000018</v>
      </c>
      <c r="E19" s="1309">
        <f t="shared" si="7"/>
        <v>7220372.6499999613</v>
      </c>
      <c r="F19" s="1368">
        <f t="shared" si="0"/>
        <v>6.7572942139217926E-2</v>
      </c>
      <c r="G19" s="1295">
        <f t="shared" ref="G19:N19" si="12">SUM(G16:G18)</f>
        <v>94575799.200000018</v>
      </c>
      <c r="H19" s="1368">
        <f>IFERROR(G19/D19,0)</f>
        <v>0.94924510950259489</v>
      </c>
      <c r="I19" s="1295">
        <f t="shared" si="12"/>
        <v>5056843.8900000006</v>
      </c>
      <c r="J19" s="1380">
        <f>IFERROR(I19/D19,0)</f>
        <v>5.0754890497405149E-2</v>
      </c>
      <c r="K19" s="1373">
        <f t="shared" si="12"/>
        <v>1383455</v>
      </c>
      <c r="L19" s="1370">
        <f t="shared" si="12"/>
        <v>1278359</v>
      </c>
      <c r="M19" s="1368">
        <f>IFERROR(L19/K19,0)</f>
        <v>0.92403366932787834</v>
      </c>
      <c r="N19" s="1295">
        <f t="shared" si="12"/>
        <v>105096</v>
      </c>
      <c r="O19" s="1385">
        <f t="shared" si="11"/>
        <v>7.5966330672121607E-2</v>
      </c>
    </row>
    <row r="20" spans="1:15" ht="15" customHeight="1" x14ac:dyDescent="0.25">
      <c r="A20" s="1285" t="s">
        <v>916</v>
      </c>
      <c r="B20" s="229" t="s">
        <v>915</v>
      </c>
      <c r="C20" s="1394">
        <f>'MMA Rev-Exp Summary'!BA37-'MMA Rev-Exp Summary'!AZ37</f>
        <v>527764.74</v>
      </c>
      <c r="D20" s="1286">
        <v>516004.30999999994</v>
      </c>
      <c r="E20" s="1365">
        <f t="shared" ref="E20:E29" si="13">C20-D20</f>
        <v>11760.430000000051</v>
      </c>
      <c r="F20" s="1391">
        <f t="shared" si="0"/>
        <v>2.2283470472089614E-2</v>
      </c>
      <c r="G20" s="1286">
        <v>494462.55999999994</v>
      </c>
      <c r="H20" s="1391">
        <f t="shared" ref="H20:H29" si="14">IFERROR(G20/D20,0)</f>
        <v>0.95825277118324848</v>
      </c>
      <c r="I20" s="1286">
        <v>21541.75</v>
      </c>
      <c r="J20" s="1379">
        <f t="shared" ref="J20:J30" si="15">IFERROR(I20/D20,0)</f>
        <v>4.1747228816751553E-2</v>
      </c>
      <c r="K20" s="1287">
        <v>2530</v>
      </c>
      <c r="L20" s="249">
        <v>2409</v>
      </c>
      <c r="M20" s="1366">
        <f t="shared" ref="M20:M30" si="16">IFERROR(L20/K20,0)</f>
        <v>0.95217391304347831</v>
      </c>
      <c r="N20" s="1286">
        <v>121</v>
      </c>
      <c r="O20" s="1383">
        <f t="shared" ref="O20:O30" si="17">IFERROR(N20/K20,0)</f>
        <v>4.7826086956521741E-2</v>
      </c>
    </row>
    <row r="21" spans="1:15" s="209" customFormat="1" ht="22.5" customHeight="1" x14ac:dyDescent="0.25">
      <c r="A21" s="1285">
        <v>5.0999999999999996</v>
      </c>
      <c r="B21" s="229" t="s">
        <v>37</v>
      </c>
      <c r="C21" s="1396">
        <f>'MMA Rev-Exp Summary'!BA41-'MMA Rev-Exp Summary'!AZ41</f>
        <v>37783070.289999992</v>
      </c>
      <c r="D21" s="1297">
        <v>35856351.82</v>
      </c>
      <c r="E21" s="1371">
        <f t="shared" si="13"/>
        <v>1926718.4699999914</v>
      </c>
      <c r="F21" s="1392">
        <f t="shared" si="0"/>
        <v>5.0994227181953872E-2</v>
      </c>
      <c r="G21" s="1297">
        <v>33697771.770000003</v>
      </c>
      <c r="H21" s="1392">
        <f t="shared" si="14"/>
        <v>0.93979922829750961</v>
      </c>
      <c r="I21" s="1297">
        <v>2158580.0499999998</v>
      </c>
      <c r="J21" s="1381">
        <f t="shared" si="15"/>
        <v>6.0200771702490503E-2</v>
      </c>
      <c r="K21" s="1298">
        <v>452608</v>
      </c>
      <c r="L21" s="1299">
        <v>434488</v>
      </c>
      <c r="M21" s="1372">
        <f t="shared" si="16"/>
        <v>0.95996535633484159</v>
      </c>
      <c r="N21" s="1297">
        <v>18120</v>
      </c>
      <c r="O21" s="1386">
        <f t="shared" si="17"/>
        <v>4.0034643665158368E-2</v>
      </c>
    </row>
    <row r="22" spans="1:15" s="209" customFormat="1" ht="15" customHeight="1" x14ac:dyDescent="0.25">
      <c r="A22" s="1285">
        <v>7.1</v>
      </c>
      <c r="B22" s="229" t="s">
        <v>20</v>
      </c>
      <c r="C22" s="1396">
        <f>'MMA Rev-Exp Summary'!BA51-'MMA Rev-Exp Summary'!AZ51</f>
        <v>27827655.649999999</v>
      </c>
      <c r="D22" s="1297">
        <v>1168906.1599999997</v>
      </c>
      <c r="E22" s="1371">
        <f t="shared" si="13"/>
        <v>26658749.489999998</v>
      </c>
      <c r="F22" s="1392">
        <f t="shared" si="0"/>
        <v>0.95799480291470407</v>
      </c>
      <c r="G22" s="1297">
        <v>1105257.2199999997</v>
      </c>
      <c r="H22" s="1392">
        <f t="shared" si="14"/>
        <v>0.94554828935113155</v>
      </c>
      <c r="I22" s="1297">
        <v>63648.939999999988</v>
      </c>
      <c r="J22" s="1381">
        <f t="shared" si="15"/>
        <v>5.4451710648868515E-2</v>
      </c>
      <c r="K22" s="1298">
        <v>7142</v>
      </c>
      <c r="L22" s="1299">
        <v>6937</v>
      </c>
      <c r="M22" s="1372">
        <f t="shared" si="16"/>
        <v>0.97129655558667038</v>
      </c>
      <c r="N22" s="1297">
        <v>205</v>
      </c>
      <c r="O22" s="1386">
        <f t="shared" si="17"/>
        <v>2.8703444413329601E-2</v>
      </c>
    </row>
    <row r="23" spans="1:15" s="209" customFormat="1" ht="15" customHeight="1" x14ac:dyDescent="0.25">
      <c r="A23" s="1285">
        <v>8.1</v>
      </c>
      <c r="B23" s="229" t="s">
        <v>22</v>
      </c>
      <c r="C23" s="1396">
        <f>'MMA Rev-Exp Summary'!BA56-'MMA Rev-Exp Summary'!AZ56</f>
        <v>371778405.34333324</v>
      </c>
      <c r="D23" s="1297">
        <v>371890478.50995177</v>
      </c>
      <c r="E23" s="1371">
        <f t="shared" si="13"/>
        <v>-112073.16661852598</v>
      </c>
      <c r="F23" s="1392">
        <f t="shared" si="0"/>
        <v>-3.0145152329390311E-4</v>
      </c>
      <c r="G23" s="1297">
        <v>370599414.9199518</v>
      </c>
      <c r="H23" s="1392">
        <f t="shared" si="14"/>
        <v>0.99652837686199214</v>
      </c>
      <c r="I23" s="1297">
        <v>1291063.5900000005</v>
      </c>
      <c r="J23" s="1381">
        <f t="shared" si="15"/>
        <v>3.4716231380079597E-3</v>
      </c>
      <c r="K23" s="1298">
        <v>1542598</v>
      </c>
      <c r="L23" s="1299">
        <v>1540553</v>
      </c>
      <c r="M23" s="1372">
        <f t="shared" si="16"/>
        <v>0.99867431437095078</v>
      </c>
      <c r="N23" s="1297">
        <v>2045</v>
      </c>
      <c r="O23" s="1386">
        <f t="shared" si="17"/>
        <v>1.3256856290491754E-3</v>
      </c>
    </row>
    <row r="24" spans="1:15" s="209" customFormat="1" x14ac:dyDescent="0.25">
      <c r="A24" s="1285" t="s">
        <v>113</v>
      </c>
      <c r="B24" s="229" t="s">
        <v>444</v>
      </c>
      <c r="C24" s="1396">
        <f>'MMA Rev-Exp Summary'!BA57-'MMA Rev-Exp Summary'!AZ57</f>
        <v>103781.31999999999</v>
      </c>
      <c r="D24" s="1297"/>
      <c r="E24" s="1371">
        <f t="shared" si="13"/>
        <v>103781.31999999999</v>
      </c>
      <c r="F24" s="1392">
        <f t="shared" si="0"/>
        <v>1</v>
      </c>
      <c r="G24" s="1297"/>
      <c r="H24" s="1392">
        <f t="shared" si="14"/>
        <v>0</v>
      </c>
      <c r="I24" s="1297"/>
      <c r="J24" s="1381">
        <f t="shared" si="15"/>
        <v>0</v>
      </c>
      <c r="K24" s="1298"/>
      <c r="L24" s="1299"/>
      <c r="M24" s="1372">
        <f t="shared" si="16"/>
        <v>0</v>
      </c>
      <c r="N24" s="1297"/>
      <c r="O24" s="1386">
        <f t="shared" si="17"/>
        <v>0</v>
      </c>
    </row>
    <row r="25" spans="1:15" s="209" customFormat="1" ht="25.5" customHeight="1" x14ac:dyDescent="0.25">
      <c r="A25" s="1285">
        <v>9.1</v>
      </c>
      <c r="B25" s="229" t="s">
        <v>186</v>
      </c>
      <c r="C25" s="1396">
        <f>'MMA Rev-Exp Summary'!BA64-'MMA Rev-Exp Summary'!AZ64</f>
        <v>468234868.84999996</v>
      </c>
      <c r="D25" s="1297">
        <v>438366645.11000001</v>
      </c>
      <c r="E25" s="1371">
        <f t="shared" si="13"/>
        <v>29868223.73999995</v>
      </c>
      <c r="F25" s="1392">
        <f t="shared" si="0"/>
        <v>6.3788977983116196E-2</v>
      </c>
      <c r="G25" s="1297">
        <v>420865529.33000004</v>
      </c>
      <c r="H25" s="1392">
        <f t="shared" si="14"/>
        <v>0.96007653416329519</v>
      </c>
      <c r="I25" s="1297">
        <v>17501115.780000001</v>
      </c>
      <c r="J25" s="1381">
        <f t="shared" si="15"/>
        <v>3.9923465836704843E-2</v>
      </c>
      <c r="K25" s="1298">
        <v>1763771</v>
      </c>
      <c r="L25" s="1299">
        <v>1688515</v>
      </c>
      <c r="M25" s="1372">
        <f t="shared" si="16"/>
        <v>0.95733232942371771</v>
      </c>
      <c r="N25" s="1297">
        <v>75256</v>
      </c>
      <c r="O25" s="1386">
        <f t="shared" si="17"/>
        <v>4.2667670576282297E-2</v>
      </c>
    </row>
    <row r="26" spans="1:15" s="209" customFormat="1" x14ac:dyDescent="0.25">
      <c r="A26" s="1285" t="s">
        <v>107</v>
      </c>
      <c r="B26" s="229" t="s">
        <v>187</v>
      </c>
      <c r="C26" s="1396">
        <f>'MMA Rev-Exp Summary'!BA65-'MMA Rev-Exp Summary'!AZ65</f>
        <v>2627237.42</v>
      </c>
      <c r="D26" s="1297">
        <v>2499436.9700000002</v>
      </c>
      <c r="E26" s="1371">
        <f t="shared" si="13"/>
        <v>127800.44999999972</v>
      </c>
      <c r="F26" s="1392">
        <f t="shared" si="0"/>
        <v>4.8644423616651944E-2</v>
      </c>
      <c r="G26" s="1297">
        <v>2470872.5700000003</v>
      </c>
      <c r="H26" s="1392">
        <f t="shared" si="14"/>
        <v>0.98857166620208869</v>
      </c>
      <c r="I26" s="1297">
        <v>28564.400000000001</v>
      </c>
      <c r="J26" s="1381">
        <f t="shared" si="15"/>
        <v>1.1428333797911295E-2</v>
      </c>
      <c r="K26" s="1298">
        <v>3039</v>
      </c>
      <c r="L26" s="1299">
        <v>2874</v>
      </c>
      <c r="M26" s="1372">
        <f t="shared" si="16"/>
        <v>0.94570582428430405</v>
      </c>
      <c r="N26" s="1297">
        <v>165</v>
      </c>
      <c r="O26" s="1386">
        <f t="shared" si="17"/>
        <v>5.4294175715695954E-2</v>
      </c>
    </row>
    <row r="27" spans="1:15" s="209" customFormat="1" x14ac:dyDescent="0.25">
      <c r="A27" s="1285" t="s">
        <v>1316</v>
      </c>
      <c r="B27" s="229" t="s">
        <v>1317</v>
      </c>
      <c r="C27" s="1396">
        <f>'MMA Rev-Exp Summary'!BA66-'MMA Rev-Exp Summary'!AZ66</f>
        <v>8475523.0699999984</v>
      </c>
      <c r="D27" s="1297">
        <v>8346619.3499999996</v>
      </c>
      <c r="E27" s="1371">
        <f t="shared" si="13"/>
        <v>128903.71999999881</v>
      </c>
      <c r="F27" s="1392">
        <f t="shared" si="0"/>
        <v>1.5208939782875115E-2</v>
      </c>
      <c r="G27" s="1297">
        <v>8323144.5999999996</v>
      </c>
      <c r="H27" s="1392">
        <f t="shared" si="14"/>
        <v>0.99718751400829131</v>
      </c>
      <c r="I27" s="1297">
        <v>23474.75</v>
      </c>
      <c r="J27" s="1381">
        <f t="shared" si="15"/>
        <v>2.8124859917087273E-3</v>
      </c>
      <c r="K27" s="1298">
        <v>682</v>
      </c>
      <c r="L27" s="1299">
        <v>680</v>
      </c>
      <c r="M27" s="1372">
        <f t="shared" si="16"/>
        <v>0.99706744868035191</v>
      </c>
      <c r="N27" s="1297">
        <v>2</v>
      </c>
      <c r="O27" s="1386">
        <f t="shared" si="17"/>
        <v>2.9325513196480938E-3</v>
      </c>
    </row>
    <row r="28" spans="1:15" s="209" customFormat="1" x14ac:dyDescent="0.25">
      <c r="A28" s="1285" t="s">
        <v>108</v>
      </c>
      <c r="B28" s="229" t="s">
        <v>188</v>
      </c>
      <c r="C28" s="1396">
        <f>'MMA Rev-Exp Summary'!BA67-'MMA Rev-Exp Summary'!AZ67</f>
        <v>86504793.290000007</v>
      </c>
      <c r="D28" s="1297">
        <v>79943183.61999999</v>
      </c>
      <c r="E28" s="1371">
        <f t="shared" si="13"/>
        <v>6561609.6700000167</v>
      </c>
      <c r="F28" s="1392">
        <f t="shared" si="0"/>
        <v>7.5852555915633196E-2</v>
      </c>
      <c r="G28" s="1297">
        <v>75419451.469999984</v>
      </c>
      <c r="H28" s="1392">
        <f t="shared" si="14"/>
        <v>0.94341315988236085</v>
      </c>
      <c r="I28" s="1297">
        <v>4523732.1500000004</v>
      </c>
      <c r="J28" s="1381">
        <f t="shared" si="15"/>
        <v>5.6586840117639051E-2</v>
      </c>
      <c r="K28" s="1298">
        <v>618404</v>
      </c>
      <c r="L28" s="1299">
        <v>588163</v>
      </c>
      <c r="M28" s="1372">
        <f t="shared" si="16"/>
        <v>0.95109831113640919</v>
      </c>
      <c r="N28" s="1297">
        <v>30241</v>
      </c>
      <c r="O28" s="1386">
        <f t="shared" si="17"/>
        <v>4.8901688863590795E-2</v>
      </c>
    </row>
    <row r="29" spans="1:15" s="209" customFormat="1" x14ac:dyDescent="0.25">
      <c r="A29" s="1285" t="s">
        <v>109</v>
      </c>
      <c r="B29" s="229" t="s">
        <v>161</v>
      </c>
      <c r="C29" s="1396">
        <f>'MMA Rev-Exp Summary'!BA68-'MMA Rev-Exp Summary'!AZ68</f>
        <v>190437632.3200016</v>
      </c>
      <c r="D29" s="1297">
        <v>179615399.75</v>
      </c>
      <c r="E29" s="1371">
        <f t="shared" si="13"/>
        <v>10822232.570001602</v>
      </c>
      <c r="F29" s="1392">
        <f t="shared" si="0"/>
        <v>5.6828224748228746E-2</v>
      </c>
      <c r="G29" s="1297">
        <v>175577415.16999999</v>
      </c>
      <c r="H29" s="1392">
        <f t="shared" si="14"/>
        <v>0.97751871729472894</v>
      </c>
      <c r="I29" s="1297">
        <v>4037984.58</v>
      </c>
      <c r="J29" s="1381">
        <f t="shared" si="15"/>
        <v>2.2481282705270934E-2</v>
      </c>
      <c r="K29" s="1298">
        <v>4380287</v>
      </c>
      <c r="L29" s="1299">
        <v>4278236</v>
      </c>
      <c r="M29" s="1372">
        <f t="shared" si="16"/>
        <v>0.9767022115217564</v>
      </c>
      <c r="N29" s="1297">
        <v>102051</v>
      </c>
      <c r="O29" s="1386">
        <f t="shared" si="17"/>
        <v>2.3297788478243549E-2</v>
      </c>
    </row>
    <row r="30" spans="1:15" s="209" customFormat="1" x14ac:dyDescent="0.25">
      <c r="A30" s="1293"/>
      <c r="B30" s="1294" t="s">
        <v>1623</v>
      </c>
      <c r="C30" s="1308">
        <f>SUM(C20:C29)</f>
        <v>1194300732.2933347</v>
      </c>
      <c r="D30" s="1295">
        <f>SUM(D20:D29)</f>
        <v>1118203025.5999517</v>
      </c>
      <c r="E30" s="1309">
        <f t="shared" ref="E30" si="18">C30-D30</f>
        <v>76097706.693382978</v>
      </c>
      <c r="F30" s="1393">
        <f t="shared" si="0"/>
        <v>6.371737422220089E-2</v>
      </c>
      <c r="G30" s="1295">
        <f>SUM(G20:G29)</f>
        <v>1088553319.609952</v>
      </c>
      <c r="H30" s="1393">
        <f>IFERROR(G30/D30,0)</f>
        <v>0.97348450566560418</v>
      </c>
      <c r="I30" s="1295">
        <f>SUM(I20:I29)</f>
        <v>29649705.989999995</v>
      </c>
      <c r="J30" s="1315">
        <f t="shared" si="15"/>
        <v>2.6515494334396008E-2</v>
      </c>
      <c r="K30" s="1369">
        <f>SUM(K20:K29)</f>
        <v>8771061</v>
      </c>
      <c r="L30" s="1370">
        <f>SUM(L20:L29)</f>
        <v>8542855</v>
      </c>
      <c r="M30" s="1306">
        <f t="shared" si="16"/>
        <v>0.97398193901513175</v>
      </c>
      <c r="N30" s="1295">
        <f>SUM(N20:N29)</f>
        <v>228206</v>
      </c>
      <c r="O30" s="1385">
        <f t="shared" si="17"/>
        <v>2.6018060984868308E-2</v>
      </c>
    </row>
    <row r="31" spans="1:15" s="209" customFormat="1" ht="15" customHeight="1" x14ac:dyDescent="0.25">
      <c r="A31" s="1285" t="s">
        <v>118</v>
      </c>
      <c r="B31" s="229" t="s">
        <v>189</v>
      </c>
      <c r="C31" s="1396">
        <f>'MMA Rev-Exp Summary'!BA73-'MMA Rev-Exp Summary'!AZ73</f>
        <v>2648912.620000001</v>
      </c>
      <c r="D31" s="1297">
        <v>6747.0300000000007</v>
      </c>
      <c r="E31" s="1371">
        <f>C31-D31</f>
        <v>2642165.5900000012</v>
      </c>
      <c r="F31" s="1392">
        <f t="shared" si="0"/>
        <v>0.9974529057889423</v>
      </c>
      <c r="G31" s="1297">
        <v>6729.3200000000006</v>
      </c>
      <c r="H31" s="1392">
        <f t="shared" ref="H31:H32" si="19">IFERROR(G31/D31,0)</f>
        <v>0.99737514135849403</v>
      </c>
      <c r="I31" s="1297">
        <v>17.71</v>
      </c>
      <c r="J31" s="1381">
        <f t="shared" ref="J31:J32" si="20">IFERROR(I31/D31,0)</f>
        <v>2.6248586415059663E-3</v>
      </c>
      <c r="K31" s="1298">
        <v>178</v>
      </c>
      <c r="L31" s="1299">
        <v>177</v>
      </c>
      <c r="M31" s="1372">
        <f t="shared" ref="M31:M32" si="21">IFERROR(L31/K31,0)</f>
        <v>0.9943820224719101</v>
      </c>
      <c r="N31" s="1297">
        <v>1</v>
      </c>
      <c r="O31" s="1386">
        <f t="shared" ref="O31:O32" si="22">IFERROR(N31/K31,0)</f>
        <v>5.6179775280898875E-3</v>
      </c>
    </row>
    <row r="32" spans="1:15" ht="15.75" thickBot="1" x14ac:dyDescent="0.3">
      <c r="A32" s="1300">
        <v>11.1</v>
      </c>
      <c r="B32" s="1301" t="s">
        <v>1624</v>
      </c>
      <c r="C32" s="1334">
        <f>C15+C19+C30+C31</f>
        <v>1513435427.4333346</v>
      </c>
      <c r="D32" s="1302">
        <f>SUM(D15,D19,D30,D31)</f>
        <v>1417239639.7799518</v>
      </c>
      <c r="E32" s="1310">
        <f>C32-D32</f>
        <v>96195787.653382778</v>
      </c>
      <c r="F32" s="1307">
        <f t="shared" si="0"/>
        <v>6.3561210415513492E-2</v>
      </c>
      <c r="G32" s="1302">
        <f>SUM(G15,G19,G30,G31)</f>
        <v>1376754763.6899519</v>
      </c>
      <c r="H32" s="1307">
        <f t="shared" si="19"/>
        <v>0.97143399397416952</v>
      </c>
      <c r="I32" s="1302">
        <f>SUM(I15,I19,I30,I31)</f>
        <v>40484876.089999996</v>
      </c>
      <c r="J32" s="1305">
        <f t="shared" si="20"/>
        <v>2.8566006025830534E-2</v>
      </c>
      <c r="K32" s="1388">
        <f>SUM(K15,K19,K30,K31)</f>
        <v>11470538</v>
      </c>
      <c r="L32" s="1389">
        <f>SUM(L15,L19,L30,L31)</f>
        <v>11104469</v>
      </c>
      <c r="M32" s="1307">
        <f t="shared" si="21"/>
        <v>0.96808615254140651</v>
      </c>
      <c r="N32" s="1302">
        <f>SUM(N15,N19,N30,N31)</f>
        <v>366069</v>
      </c>
      <c r="O32" s="1390">
        <f t="shared" si="22"/>
        <v>3.1913847458593485E-2</v>
      </c>
    </row>
    <row r="35" spans="1:15" ht="18.75" x14ac:dyDescent="0.3">
      <c r="A35" s="1720" t="s">
        <v>1625</v>
      </c>
      <c r="B35" s="1720"/>
      <c r="C35" s="1720"/>
      <c r="D35" s="1720"/>
      <c r="E35" s="1720"/>
      <c r="F35" s="1720"/>
      <c r="G35" s="1720"/>
      <c r="H35" s="1720"/>
      <c r="I35" s="1720"/>
      <c r="J35" s="1720"/>
      <c r="K35" s="1720"/>
      <c r="L35" s="1720"/>
      <c r="M35" s="1720"/>
      <c r="N35" s="1720"/>
      <c r="O35" s="1720"/>
    </row>
    <row r="36" spans="1:15" ht="15.75" thickBot="1" x14ac:dyDescent="0.3"/>
    <row r="37" spans="1:15" ht="18.75" x14ac:dyDescent="0.3">
      <c r="A37" s="1712" t="s">
        <v>266</v>
      </c>
      <c r="B37" s="1713"/>
      <c r="C37" s="1586" t="s">
        <v>821</v>
      </c>
      <c r="D37" s="1714"/>
      <c r="E37" s="1714"/>
      <c r="F37" s="1714"/>
      <c r="G37" s="1714"/>
      <c r="H37" s="1714"/>
      <c r="I37" s="1714"/>
      <c r="J37" s="1714"/>
      <c r="K37" s="1714"/>
      <c r="L37" s="1714"/>
      <c r="M37" s="1714"/>
      <c r="N37" s="1714"/>
      <c r="O37" s="1715"/>
    </row>
    <row r="38" spans="1:15" ht="60" x14ac:dyDescent="0.25">
      <c r="A38" s="1718" t="s">
        <v>1595</v>
      </c>
      <c r="B38" s="1719"/>
      <c r="C38" s="1278" t="s">
        <v>1634</v>
      </c>
      <c r="D38" s="650" t="s">
        <v>1615</v>
      </c>
      <c r="E38" s="1279" t="s">
        <v>1598</v>
      </c>
      <c r="F38" s="1279" t="s">
        <v>1599</v>
      </c>
      <c r="G38" s="1279" t="s">
        <v>1616</v>
      </c>
      <c r="H38" s="1279" t="s">
        <v>1600</v>
      </c>
      <c r="I38" s="1279" t="s">
        <v>1617</v>
      </c>
      <c r="J38" s="1280" t="s">
        <v>1601</v>
      </c>
      <c r="K38" s="650" t="s">
        <v>1618</v>
      </c>
      <c r="L38" s="1279" t="s">
        <v>1619</v>
      </c>
      <c r="M38" s="1279" t="s">
        <v>1603</v>
      </c>
      <c r="N38" s="641" t="s">
        <v>1620</v>
      </c>
      <c r="O38" s="690" t="s">
        <v>1604</v>
      </c>
    </row>
    <row r="39" spans="1:15" x14ac:dyDescent="0.25">
      <c r="A39" s="1281" t="s">
        <v>67</v>
      </c>
      <c r="B39" s="220" t="s">
        <v>728</v>
      </c>
      <c r="C39" s="1374">
        <f>'LTC Rev-Exp Summary'!U21-'LTC Rev-Exp Summary'!T21</f>
        <v>0</v>
      </c>
      <c r="D39" s="1282"/>
      <c r="E39" s="1363">
        <f t="shared" ref="E39:E41" si="23">C39-D39</f>
        <v>0</v>
      </c>
      <c r="F39" s="1364">
        <f t="shared" ref="F39:F52" si="24">IFERROR((C39-D39)/C39,0)</f>
        <v>0</v>
      </c>
      <c r="G39" s="1311"/>
      <c r="H39" s="1364">
        <f>IFERROR(G39/D39,0)</f>
        <v>0</v>
      </c>
      <c r="I39" s="1311"/>
      <c r="J39" s="1378">
        <f>IFERROR(I39/D39,0)</f>
        <v>0</v>
      </c>
      <c r="K39" s="1283"/>
      <c r="L39" s="1284"/>
      <c r="M39" s="1364">
        <f t="shared" ref="M39:M42" si="25">IFERROR(L39/K39,0)</f>
        <v>0</v>
      </c>
      <c r="N39" s="1282"/>
      <c r="O39" s="1382">
        <f t="shared" ref="O39:O42" si="26">IFERROR(N39/K39,0)</f>
        <v>0</v>
      </c>
    </row>
    <row r="40" spans="1:15" x14ac:dyDescent="0.25">
      <c r="A40" s="1285" t="s">
        <v>69</v>
      </c>
      <c r="B40" s="222" t="s">
        <v>729</v>
      </c>
      <c r="C40" s="1375">
        <f>'LTC Rev-Exp Summary'!U22-'LTC Rev-Exp Summary'!T22</f>
        <v>0</v>
      </c>
      <c r="D40" s="1286"/>
      <c r="E40" s="1365">
        <f t="shared" si="23"/>
        <v>0</v>
      </c>
      <c r="F40" s="1366">
        <f t="shared" si="24"/>
        <v>0</v>
      </c>
      <c r="G40" s="1312"/>
      <c r="H40" s="1366">
        <f t="shared" ref="H40:H42" si="27">IFERROR(G40/D40,0)</f>
        <v>0</v>
      </c>
      <c r="I40" s="1312"/>
      <c r="J40" s="1379">
        <f t="shared" ref="J40:J42" si="28">IFERROR(I40/D40,0)</f>
        <v>0</v>
      </c>
      <c r="K40" s="1287"/>
      <c r="L40" s="249"/>
      <c r="M40" s="1366">
        <f t="shared" si="25"/>
        <v>0</v>
      </c>
      <c r="N40" s="1286"/>
      <c r="O40" s="1383">
        <f t="shared" si="26"/>
        <v>0</v>
      </c>
    </row>
    <row r="41" spans="1:15" x14ac:dyDescent="0.25">
      <c r="A41" s="1288" t="s">
        <v>97</v>
      </c>
      <c r="B41" s="1289" t="s">
        <v>187</v>
      </c>
      <c r="C41" s="1376">
        <f>'LTC Rev-Exp Summary'!U24-'LTC Rev-Exp Summary'!T24</f>
        <v>0</v>
      </c>
      <c r="D41" s="1290"/>
      <c r="E41" s="1367">
        <f t="shared" si="23"/>
        <v>0</v>
      </c>
      <c r="F41" s="1368">
        <f t="shared" si="24"/>
        <v>0</v>
      </c>
      <c r="G41" s="1313"/>
      <c r="H41" s="1368">
        <f t="shared" si="27"/>
        <v>0</v>
      </c>
      <c r="I41" s="1313"/>
      <c r="J41" s="1380">
        <f t="shared" si="28"/>
        <v>0</v>
      </c>
      <c r="K41" s="1291"/>
      <c r="L41" s="1292"/>
      <c r="M41" s="1368">
        <f t="shared" si="25"/>
        <v>0</v>
      </c>
      <c r="N41" s="1290"/>
      <c r="O41" s="1384">
        <f t="shared" si="26"/>
        <v>0</v>
      </c>
    </row>
    <row r="42" spans="1:15" x14ac:dyDescent="0.25">
      <c r="A42" s="1293"/>
      <c r="B42" s="1294" t="s">
        <v>1626</v>
      </c>
      <c r="C42" s="1308">
        <f>SUM(C39:C41)</f>
        <v>0</v>
      </c>
      <c r="D42" s="1295">
        <f>SUM(D39:D41)</f>
        <v>0</v>
      </c>
      <c r="E42" s="1309">
        <f t="shared" ref="E42" si="29">C42-D42</f>
        <v>0</v>
      </c>
      <c r="F42" s="1306">
        <f t="shared" si="24"/>
        <v>0</v>
      </c>
      <c r="G42" s="1369">
        <f>SUM(G39:G41)</f>
        <v>0</v>
      </c>
      <c r="H42" s="1306">
        <f t="shared" si="27"/>
        <v>0</v>
      </c>
      <c r="I42" s="1369">
        <f>SUM(I39:I41)</f>
        <v>0</v>
      </c>
      <c r="J42" s="1315">
        <f t="shared" si="28"/>
        <v>0</v>
      </c>
      <c r="K42" s="1369">
        <f>SUM(K39:K41)</f>
        <v>0</v>
      </c>
      <c r="L42" s="1370">
        <f>SUM(L39:L41)</f>
        <v>0</v>
      </c>
      <c r="M42" s="1306">
        <f t="shared" si="25"/>
        <v>0</v>
      </c>
      <c r="N42" s="1295">
        <f>SUM(N39:N41)</f>
        <v>0</v>
      </c>
      <c r="O42" s="1385">
        <f t="shared" si="26"/>
        <v>0</v>
      </c>
    </row>
    <row r="43" spans="1:15" x14ac:dyDescent="0.25">
      <c r="A43" s="1303">
        <v>2.11</v>
      </c>
      <c r="B43" s="144" t="s">
        <v>229</v>
      </c>
      <c r="C43" s="1375">
        <f>'LTC Rev-Exp Summary'!U29-'LTC Rev-Exp Summary'!T29</f>
        <v>0</v>
      </c>
      <c r="D43" s="1286"/>
      <c r="E43" s="1365">
        <f t="shared" ref="E43:E49" si="30">C43-D43</f>
        <v>0</v>
      </c>
      <c r="F43" s="1366">
        <f t="shared" si="24"/>
        <v>0</v>
      </c>
      <c r="G43" s="1312"/>
      <c r="H43" s="1366">
        <f t="shared" ref="H43:H50" si="31">IFERROR(G43/D43,0)</f>
        <v>0</v>
      </c>
      <c r="I43" s="1312"/>
      <c r="J43" s="1379">
        <f t="shared" ref="J43:J50" si="32">IFERROR(I43/D43,0)</f>
        <v>0</v>
      </c>
      <c r="K43" s="1287"/>
      <c r="L43" s="249"/>
      <c r="M43" s="1366">
        <f t="shared" ref="M43:M50" si="33">IFERROR(L43/K43,0)</f>
        <v>0</v>
      </c>
      <c r="N43" s="1286"/>
      <c r="O43" s="1383">
        <f t="shared" ref="O43:O50" si="34">IFERROR(N43/K43,0)</f>
        <v>0</v>
      </c>
    </row>
    <row r="44" spans="1:15" x14ac:dyDescent="0.25">
      <c r="A44" s="1304">
        <v>2.12</v>
      </c>
      <c r="B44" s="144" t="s">
        <v>555</v>
      </c>
      <c r="C44" s="1377">
        <f>'LTC Rev-Exp Summary'!U30-'LTC Rev-Exp Summary'!T30</f>
        <v>0</v>
      </c>
      <c r="D44" s="1297"/>
      <c r="E44" s="1371">
        <f t="shared" si="30"/>
        <v>0</v>
      </c>
      <c r="F44" s="1372">
        <f t="shared" si="24"/>
        <v>0</v>
      </c>
      <c r="G44" s="1314"/>
      <c r="H44" s="1372">
        <f t="shared" si="31"/>
        <v>0</v>
      </c>
      <c r="I44" s="1314"/>
      <c r="J44" s="1381">
        <f t="shared" si="32"/>
        <v>0</v>
      </c>
      <c r="K44" s="1298"/>
      <c r="L44" s="1299"/>
      <c r="M44" s="1372">
        <f t="shared" si="33"/>
        <v>0</v>
      </c>
      <c r="N44" s="1297"/>
      <c r="O44" s="1386">
        <f t="shared" si="34"/>
        <v>0</v>
      </c>
    </row>
    <row r="45" spans="1:15" x14ac:dyDescent="0.25">
      <c r="A45" s="1304">
        <v>2.13</v>
      </c>
      <c r="B45" s="144" t="s">
        <v>230</v>
      </c>
      <c r="C45" s="1377">
        <f>'LTC Rev-Exp Summary'!U31-'LTC Rev-Exp Summary'!T31</f>
        <v>0</v>
      </c>
      <c r="D45" s="1297"/>
      <c r="E45" s="1371">
        <f t="shared" si="30"/>
        <v>0</v>
      </c>
      <c r="F45" s="1372">
        <f t="shared" si="24"/>
        <v>0</v>
      </c>
      <c r="G45" s="1314"/>
      <c r="H45" s="1372">
        <f t="shared" si="31"/>
        <v>0</v>
      </c>
      <c r="I45" s="1314"/>
      <c r="J45" s="1381">
        <f t="shared" si="32"/>
        <v>0</v>
      </c>
      <c r="K45" s="1298"/>
      <c r="L45" s="1299"/>
      <c r="M45" s="1372">
        <f t="shared" si="33"/>
        <v>0</v>
      </c>
      <c r="N45" s="1297"/>
      <c r="O45" s="1386">
        <f t="shared" si="34"/>
        <v>0</v>
      </c>
    </row>
    <row r="46" spans="1:15" x14ac:dyDescent="0.25">
      <c r="A46" s="1304">
        <v>2.14</v>
      </c>
      <c r="B46" s="144" t="s">
        <v>557</v>
      </c>
      <c r="C46" s="1377">
        <f>'LTC Rev-Exp Summary'!U32-'LTC Rev-Exp Summary'!T32</f>
        <v>0</v>
      </c>
      <c r="D46" s="1297"/>
      <c r="E46" s="1371">
        <f t="shared" si="30"/>
        <v>0</v>
      </c>
      <c r="F46" s="1372">
        <f t="shared" si="24"/>
        <v>0</v>
      </c>
      <c r="G46" s="1314"/>
      <c r="H46" s="1372">
        <f t="shared" si="31"/>
        <v>0</v>
      </c>
      <c r="I46" s="1314"/>
      <c r="J46" s="1381">
        <f t="shared" si="32"/>
        <v>0</v>
      </c>
      <c r="K46" s="1298"/>
      <c r="L46" s="1299"/>
      <c r="M46" s="1372">
        <f t="shared" si="33"/>
        <v>0</v>
      </c>
      <c r="N46" s="1297"/>
      <c r="O46" s="1386">
        <f t="shared" si="34"/>
        <v>0</v>
      </c>
    </row>
    <row r="47" spans="1:15" x14ac:dyDescent="0.25">
      <c r="A47" s="1304">
        <v>2.15</v>
      </c>
      <c r="B47" s="144" t="s">
        <v>556</v>
      </c>
      <c r="C47" s="1377">
        <f>'LTC Rev-Exp Summary'!U33-'LTC Rev-Exp Summary'!T33</f>
        <v>0</v>
      </c>
      <c r="D47" s="1297"/>
      <c r="E47" s="1371">
        <f t="shared" si="30"/>
        <v>0</v>
      </c>
      <c r="F47" s="1372">
        <f t="shared" si="24"/>
        <v>0</v>
      </c>
      <c r="G47" s="1314"/>
      <c r="H47" s="1372">
        <f t="shared" si="31"/>
        <v>0</v>
      </c>
      <c r="I47" s="1314"/>
      <c r="J47" s="1381">
        <f t="shared" si="32"/>
        <v>0</v>
      </c>
      <c r="K47" s="1298"/>
      <c r="L47" s="1299"/>
      <c r="M47" s="1372">
        <f t="shared" si="33"/>
        <v>0</v>
      </c>
      <c r="N47" s="1297"/>
      <c r="O47" s="1386">
        <f t="shared" si="34"/>
        <v>0</v>
      </c>
    </row>
    <row r="48" spans="1:15" x14ac:dyDescent="0.25">
      <c r="A48" s="1304">
        <v>2.16</v>
      </c>
      <c r="B48" s="144" t="s">
        <v>777</v>
      </c>
      <c r="C48" s="1377">
        <f>'LTC Rev-Exp Summary'!U35-'LTC Rev-Exp Summary'!T35</f>
        <v>0</v>
      </c>
      <c r="D48" s="1297"/>
      <c r="E48" s="1371">
        <f t="shared" si="30"/>
        <v>0</v>
      </c>
      <c r="F48" s="1372">
        <f t="shared" si="24"/>
        <v>0</v>
      </c>
      <c r="G48" s="1314"/>
      <c r="H48" s="1372">
        <f t="shared" si="31"/>
        <v>0</v>
      </c>
      <c r="I48" s="1314"/>
      <c r="J48" s="1381">
        <f t="shared" si="32"/>
        <v>0</v>
      </c>
      <c r="K48" s="1298"/>
      <c r="L48" s="1299"/>
      <c r="M48" s="1372">
        <f t="shared" si="33"/>
        <v>0</v>
      </c>
      <c r="N48" s="1297"/>
      <c r="O48" s="1386">
        <f t="shared" si="34"/>
        <v>0</v>
      </c>
    </row>
    <row r="49" spans="1:15" x14ac:dyDescent="0.25">
      <c r="A49" s="1304">
        <v>2.17</v>
      </c>
      <c r="B49" s="144" t="s">
        <v>652</v>
      </c>
      <c r="C49" s="1377">
        <f>'LTC Rev-Exp Summary'!U36-'LTC Rev-Exp Summary'!T36</f>
        <v>0</v>
      </c>
      <c r="D49" s="1297"/>
      <c r="E49" s="1371">
        <f t="shared" si="30"/>
        <v>0</v>
      </c>
      <c r="F49" s="1372">
        <f t="shared" si="24"/>
        <v>0</v>
      </c>
      <c r="G49" s="1314"/>
      <c r="H49" s="1372">
        <f t="shared" si="31"/>
        <v>0</v>
      </c>
      <c r="I49" s="1314"/>
      <c r="J49" s="1381">
        <f t="shared" si="32"/>
        <v>0</v>
      </c>
      <c r="K49" s="1298"/>
      <c r="L49" s="1299"/>
      <c r="M49" s="1372">
        <f t="shared" si="33"/>
        <v>0</v>
      </c>
      <c r="N49" s="1297"/>
      <c r="O49" s="1386">
        <f t="shared" si="34"/>
        <v>0</v>
      </c>
    </row>
    <row r="50" spans="1:15" x14ac:dyDescent="0.25">
      <c r="A50" s="1293"/>
      <c r="B50" s="1294" t="s">
        <v>1627</v>
      </c>
      <c r="C50" s="1308">
        <f>SUM(C43:C49)</f>
        <v>0</v>
      </c>
      <c r="D50" s="1295">
        <f>SUM(D43:D49)</f>
        <v>0</v>
      </c>
      <c r="E50" s="1309">
        <f t="shared" ref="E50" si="35">C50-D50</f>
        <v>0</v>
      </c>
      <c r="F50" s="1306">
        <f t="shared" si="24"/>
        <v>0</v>
      </c>
      <c r="G50" s="1369">
        <f>SUM(G43:G49)</f>
        <v>0</v>
      </c>
      <c r="H50" s="1306">
        <f t="shared" si="31"/>
        <v>0</v>
      </c>
      <c r="I50" s="1369">
        <f>SUM(I43:I49)</f>
        <v>0</v>
      </c>
      <c r="J50" s="1315">
        <f t="shared" si="32"/>
        <v>0</v>
      </c>
      <c r="K50" s="1373">
        <f>SUM(K43:K49)</f>
        <v>0</v>
      </c>
      <c r="L50" s="1370">
        <f>SUM(L43:L49)</f>
        <v>0</v>
      </c>
      <c r="M50" s="1306">
        <f t="shared" si="33"/>
        <v>0</v>
      </c>
      <c r="N50" s="1295">
        <f>SUM(N43:N49)</f>
        <v>0</v>
      </c>
      <c r="O50" s="1385">
        <f t="shared" si="34"/>
        <v>0</v>
      </c>
    </row>
    <row r="51" spans="1:15" x14ac:dyDescent="0.25">
      <c r="A51" s="1285" t="s">
        <v>70</v>
      </c>
      <c r="B51" s="229" t="s">
        <v>189</v>
      </c>
      <c r="C51" s="1377">
        <f>'LTC Rev-Exp Summary'!U41-'LTC Rev-Exp Summary'!T41</f>
        <v>0</v>
      </c>
      <c r="D51" s="1297"/>
      <c r="E51" s="1371">
        <f t="shared" ref="E51:E52" si="36">C51-D51</f>
        <v>0</v>
      </c>
      <c r="F51" s="1372">
        <f t="shared" si="24"/>
        <v>0</v>
      </c>
      <c r="G51" s="1314"/>
      <c r="H51" s="1372">
        <f t="shared" ref="H51:H52" si="37">IFERROR(G51/D51,0)</f>
        <v>0</v>
      </c>
      <c r="I51" s="1314"/>
      <c r="J51" s="1381">
        <f t="shared" ref="J51:J52" si="38">IFERROR(I51/D51,0)</f>
        <v>0</v>
      </c>
      <c r="K51" s="1298"/>
      <c r="L51" s="1299"/>
      <c r="M51" s="1372">
        <f t="shared" ref="M51:M52" si="39">IFERROR(L51/K51,0)</f>
        <v>0</v>
      </c>
      <c r="N51" s="1297"/>
      <c r="O51" s="1386">
        <f t="shared" ref="O51:O52" si="40">IFERROR(N51/K51,0)</f>
        <v>0</v>
      </c>
    </row>
    <row r="52" spans="1:15" ht="15.75" thickBot="1" x14ac:dyDescent="0.3">
      <c r="A52" s="1300">
        <v>4.0999999999999996</v>
      </c>
      <c r="B52" s="1301" t="s">
        <v>1624</v>
      </c>
      <c r="C52" s="1334">
        <f>C42+C50+C51</f>
        <v>0</v>
      </c>
      <c r="D52" s="1302">
        <f>SUM(D42,D50,D51)</f>
        <v>0</v>
      </c>
      <c r="E52" s="1310">
        <f t="shared" si="36"/>
        <v>0</v>
      </c>
      <c r="F52" s="1307">
        <f t="shared" si="24"/>
        <v>0</v>
      </c>
      <c r="G52" s="1387">
        <f>SUM(G42,G50,G51)</f>
        <v>0</v>
      </c>
      <c r="H52" s="1307">
        <f t="shared" si="37"/>
        <v>0</v>
      </c>
      <c r="I52" s="1387">
        <f>SUM(I42,I50,I51)</f>
        <v>0</v>
      </c>
      <c r="J52" s="1305">
        <f t="shared" si="38"/>
        <v>0</v>
      </c>
      <c r="K52" s="1388">
        <f>SUM(K42,K50,K51)</f>
        <v>0</v>
      </c>
      <c r="L52" s="1389">
        <f>SUM(L42,L50,L51)</f>
        <v>0</v>
      </c>
      <c r="M52" s="1307">
        <f t="shared" si="39"/>
        <v>0</v>
      </c>
      <c r="N52" s="1302">
        <f>SUM(N42,N50,N51)</f>
        <v>0</v>
      </c>
      <c r="O52" s="1390">
        <f t="shared" si="40"/>
        <v>0</v>
      </c>
    </row>
    <row r="53" spans="1:15" x14ac:dyDescent="0.25">
      <c r="A53" s="1163"/>
      <c r="B53" s="1163"/>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23" t="s">
        <v>1183</v>
      </c>
      <c r="B3" s="1723"/>
      <c r="C3" s="1723"/>
      <c r="D3" s="1723"/>
      <c r="E3" s="1723"/>
      <c r="F3" s="1723"/>
      <c r="G3" s="1723"/>
      <c r="H3" s="1723"/>
      <c r="I3" s="1723"/>
    </row>
    <row r="4" spans="1:10" ht="39.75" customHeight="1" thickBot="1" x14ac:dyDescent="0.4">
      <c r="A4" s="1724"/>
      <c r="B4" s="1725"/>
      <c r="C4" s="1725"/>
      <c r="D4" s="1337"/>
      <c r="E4" s="1337"/>
      <c r="F4" s="1037" t="s">
        <v>245</v>
      </c>
      <c r="G4" s="1038" t="s">
        <v>246</v>
      </c>
      <c r="H4" s="1039" t="s">
        <v>247</v>
      </c>
      <c r="I4" s="1037" t="s">
        <v>248</v>
      </c>
      <c r="J4" s="1040" t="s">
        <v>903</v>
      </c>
    </row>
    <row r="5" spans="1:10" ht="19.5" customHeight="1" thickBot="1" x14ac:dyDescent="0.4">
      <c r="A5" s="1336"/>
      <c r="B5" s="1726" t="s">
        <v>1184</v>
      </c>
      <c r="C5" s="1727"/>
      <c r="D5" s="1726" t="s">
        <v>1185</v>
      </c>
      <c r="E5" s="1727"/>
      <c r="F5" s="1339"/>
      <c r="G5" s="1339"/>
      <c r="H5" s="1339"/>
      <c r="I5" s="1339"/>
      <c r="J5" s="1340"/>
    </row>
    <row r="6" spans="1:10" ht="15" customHeight="1" x14ac:dyDescent="0.25">
      <c r="A6" s="1721" t="s">
        <v>421</v>
      </c>
      <c r="B6" s="1041" t="s">
        <v>97</v>
      </c>
      <c r="C6" s="1042" t="s">
        <v>7</v>
      </c>
      <c r="D6" s="1041" t="s">
        <v>202</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28"/>
      <c r="B7" s="925" t="s">
        <v>41</v>
      </c>
      <c r="C7" s="1046" t="s">
        <v>52</v>
      </c>
      <c r="D7" s="925" t="s">
        <v>895</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28"/>
      <c r="B8" s="925">
        <v>5.2</v>
      </c>
      <c r="C8" s="1046" t="s">
        <v>304</v>
      </c>
      <c r="D8" s="925" t="s">
        <v>43</v>
      </c>
      <c r="E8" t="s">
        <v>313</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28"/>
      <c r="B9" s="925">
        <v>6.2</v>
      </c>
      <c r="C9" s="1046" t="s">
        <v>19</v>
      </c>
      <c r="D9" s="925" t="s">
        <v>195</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28"/>
      <c r="B10" s="925">
        <v>7.2</v>
      </c>
      <c r="C10" s="1046" t="s">
        <v>21</v>
      </c>
      <c r="D10" s="925" t="s">
        <v>215</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28"/>
      <c r="B11" s="925" t="s">
        <v>160</v>
      </c>
      <c r="C11" s="1046" t="s">
        <v>23</v>
      </c>
      <c r="D11" s="925" t="s">
        <v>499</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28"/>
      <c r="B12" s="925" t="s">
        <v>110</v>
      </c>
      <c r="C12" s="1046" t="s">
        <v>135</v>
      </c>
      <c r="D12" s="925" t="s">
        <v>264</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22"/>
      <c r="B13" s="930" t="s">
        <v>45</v>
      </c>
      <c r="C13" s="1050" t="s">
        <v>232</v>
      </c>
      <c r="D13" s="930" t="s">
        <v>443</v>
      </c>
      <c r="E13" s="1059" t="s">
        <v>393</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21" t="s">
        <v>438</v>
      </c>
      <c r="B14" s="1041">
        <v>2.19</v>
      </c>
      <c r="C14" s="1042" t="s">
        <v>739</v>
      </c>
      <c r="D14" s="1041" t="s">
        <v>712</v>
      </c>
      <c r="E14" s="1058" t="s">
        <v>225</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22"/>
      <c r="B15" s="930" t="s">
        <v>71</v>
      </c>
      <c r="C15" s="1050" t="s">
        <v>232</v>
      </c>
      <c r="D15" s="930">
        <v>2.7</v>
      </c>
      <c r="E15" s="1059" t="s">
        <v>225</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723" t="s">
        <v>1186</v>
      </c>
      <c r="B18" s="1723"/>
      <c r="C18" s="1723"/>
      <c r="D18" s="1723"/>
      <c r="E18" s="1723"/>
      <c r="F18" s="1723"/>
      <c r="G18" s="1723"/>
      <c r="H18" s="1723"/>
      <c r="I18" s="1723"/>
    </row>
    <row r="19" spans="1:13" ht="39.75" customHeight="1" thickBot="1" x14ac:dyDescent="0.4">
      <c r="A19" s="1724"/>
      <c r="B19" s="1725"/>
      <c r="C19" s="1725"/>
      <c r="D19" s="1337"/>
      <c r="E19" s="1337"/>
      <c r="F19" s="1056"/>
      <c r="G19" s="1056"/>
      <c r="H19" s="1037" t="s">
        <v>245</v>
      </c>
      <c r="I19" s="1038" t="s">
        <v>246</v>
      </c>
      <c r="J19" s="1039" t="s">
        <v>247</v>
      </c>
      <c r="K19" s="1037" t="s">
        <v>248</v>
      </c>
      <c r="L19" s="1040" t="s">
        <v>903</v>
      </c>
    </row>
    <row r="20" spans="1:13" ht="19.5" customHeight="1" thickBot="1" x14ac:dyDescent="0.4">
      <c r="A20" s="1336"/>
      <c r="B20" s="1726" t="s">
        <v>1184</v>
      </c>
      <c r="C20" s="1732"/>
      <c r="D20" s="1732"/>
      <c r="E20" s="1727"/>
      <c r="F20" s="1726" t="s">
        <v>1187</v>
      </c>
      <c r="G20" s="1727"/>
      <c r="H20" s="1342"/>
      <c r="I20" s="1339"/>
      <c r="J20" s="1343"/>
      <c r="K20" s="1344"/>
      <c r="L20" s="1345"/>
    </row>
    <row r="21" spans="1:13" ht="17.25" customHeight="1" thickBot="1" x14ac:dyDescent="0.3">
      <c r="A21" s="1335" t="s">
        <v>421</v>
      </c>
      <c r="B21" s="1733" t="s">
        <v>461</v>
      </c>
      <c r="C21" s="1734"/>
      <c r="D21" s="1735" t="s">
        <v>8</v>
      </c>
      <c r="E21" s="1736"/>
      <c r="F21" s="1357" t="s">
        <v>1683</v>
      </c>
      <c r="G21" s="1056" t="s">
        <v>36</v>
      </c>
      <c r="H21" s="1360"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61"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1"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1"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2"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5" t="s">
        <v>438</v>
      </c>
      <c r="B22" s="1733" t="s">
        <v>41</v>
      </c>
      <c r="C22" s="1736"/>
      <c r="D22" s="1735" t="s">
        <v>8</v>
      </c>
      <c r="E22" s="1736"/>
      <c r="F22" s="1357" t="s">
        <v>1683</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23" t="s">
        <v>1188</v>
      </c>
      <c r="B25" s="1723"/>
      <c r="C25" s="1723"/>
      <c r="D25" s="1723"/>
      <c r="E25" s="1723"/>
      <c r="F25" s="1723"/>
      <c r="G25" s="1723"/>
      <c r="H25" s="1723"/>
      <c r="I25" s="1723"/>
    </row>
    <row r="26" spans="1:13" ht="39.75" customHeight="1" thickBot="1" x14ac:dyDescent="0.3">
      <c r="A26" s="1057" t="s">
        <v>429</v>
      </c>
      <c r="B26" s="1729" t="s">
        <v>516</v>
      </c>
      <c r="C26" s="1731"/>
      <c r="D26" s="1339" t="s">
        <v>245</v>
      </c>
      <c r="E26" s="1339" t="s">
        <v>246</v>
      </c>
      <c r="F26" s="1339" t="s">
        <v>247</v>
      </c>
      <c r="G26" s="1341" t="s">
        <v>248</v>
      </c>
      <c r="H26" s="1729" t="s">
        <v>529</v>
      </c>
      <c r="I26" s="1731"/>
      <c r="J26" s="1339" t="s">
        <v>245</v>
      </c>
      <c r="K26" s="1339" t="s">
        <v>246</v>
      </c>
      <c r="L26" s="1339" t="s">
        <v>247</v>
      </c>
      <c r="M26" s="1341" t="s">
        <v>248</v>
      </c>
    </row>
    <row r="27" spans="1:13" ht="15" customHeight="1" x14ac:dyDescent="0.25">
      <c r="A27" s="1346">
        <v>1</v>
      </c>
      <c r="B27" s="1041" t="s">
        <v>121</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6">
        <f>A27+1</f>
        <v>2</v>
      </c>
      <c r="B28" s="925" t="s">
        <v>121</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6">
        <f t="shared" ref="A29:A36" si="4">A28+1</f>
        <v>3</v>
      </c>
      <c r="B29" s="925" t="s">
        <v>121</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6">
        <f t="shared" si="4"/>
        <v>4</v>
      </c>
      <c r="B30" s="925" t="s">
        <v>121</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6">
        <f t="shared" si="4"/>
        <v>5</v>
      </c>
      <c r="B31" s="925" t="s">
        <v>121</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6">
        <f t="shared" si="4"/>
        <v>6</v>
      </c>
      <c r="B32" s="925" t="s">
        <v>121</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6">
        <f t="shared" si="4"/>
        <v>7</v>
      </c>
      <c r="B33" s="925" t="s">
        <v>121</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6">
        <f t="shared" si="4"/>
        <v>8</v>
      </c>
      <c r="B34" s="925" t="s">
        <v>121</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6">
        <f t="shared" si="4"/>
        <v>9</v>
      </c>
      <c r="B35" s="925" t="s">
        <v>121</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6">
        <f t="shared" si="4"/>
        <v>10</v>
      </c>
      <c r="B36" s="925" t="s">
        <v>121</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7">
        <f>A36+1</f>
        <v>11</v>
      </c>
      <c r="B37" s="930" t="s">
        <v>121</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8"/>
      <c r="J39" s="932"/>
      <c r="K39" s="755"/>
    </row>
    <row r="40" spans="1:13" ht="31.5" customHeight="1" thickBot="1" x14ac:dyDescent="0.3">
      <c r="A40" s="1723" t="s">
        <v>1189</v>
      </c>
      <c r="B40" s="1723"/>
      <c r="C40" s="1723"/>
      <c r="D40" s="1723"/>
      <c r="E40" s="1723"/>
      <c r="F40" s="1723"/>
      <c r="G40" s="1723"/>
      <c r="H40" s="1723"/>
      <c r="I40" s="1723"/>
    </row>
    <row r="41" spans="1:13" ht="39.75" customHeight="1" thickBot="1" x14ac:dyDescent="0.3">
      <c r="A41" s="1057" t="s">
        <v>429</v>
      </c>
      <c r="B41" s="1729" t="s">
        <v>516</v>
      </c>
      <c r="C41" s="1730"/>
      <c r="D41" s="1344" t="s">
        <v>245</v>
      </c>
      <c r="E41" s="1339" t="s">
        <v>246</v>
      </c>
      <c r="F41" s="1343" t="s">
        <v>247</v>
      </c>
      <c r="G41" s="1348" t="s">
        <v>248</v>
      </c>
      <c r="H41" s="1729" t="s">
        <v>529</v>
      </c>
      <c r="I41" s="1731"/>
      <c r="J41" s="1339" t="s">
        <v>245</v>
      </c>
      <c r="K41" s="1339" t="s">
        <v>246</v>
      </c>
      <c r="L41" s="1339" t="s">
        <v>247</v>
      </c>
      <c r="M41" s="1341" t="s">
        <v>248</v>
      </c>
    </row>
    <row r="42" spans="1:13" x14ac:dyDescent="0.25">
      <c r="A42" s="1346">
        <v>1</v>
      </c>
      <c r="B42" s="1041" t="s">
        <v>1190</v>
      </c>
      <c r="C42" s="1058" t="s">
        <v>1191</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1648</v>
      </c>
      <c r="I42" s="1058" t="s">
        <v>1192</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6">
        <f>A42+1</f>
        <v>2</v>
      </c>
      <c r="B43" s="925" t="s">
        <v>1190</v>
      </c>
      <c r="C43" t="s">
        <v>1191</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1648</v>
      </c>
      <c r="I43" t="s">
        <v>1192</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6">
        <f t="shared" ref="A44:A51" si="5">A43+1</f>
        <v>3</v>
      </c>
      <c r="B44" s="925" t="s">
        <v>1190</v>
      </c>
      <c r="C44" t="s">
        <v>1191</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1648</v>
      </c>
      <c r="I44" t="s">
        <v>1192</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6">
        <f t="shared" si="5"/>
        <v>4</v>
      </c>
      <c r="B45" s="925" t="s">
        <v>1190</v>
      </c>
      <c r="C45" t="s">
        <v>1191</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1648</v>
      </c>
      <c r="I45" t="s">
        <v>1192</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6">
        <f t="shared" si="5"/>
        <v>5</v>
      </c>
      <c r="B46" s="925" t="s">
        <v>1190</v>
      </c>
      <c r="C46" t="s">
        <v>1191</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1648</v>
      </c>
      <c r="I46" t="s">
        <v>1192</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6">
        <f t="shared" si="5"/>
        <v>6</v>
      </c>
      <c r="B47" s="925" t="s">
        <v>1190</v>
      </c>
      <c r="C47" t="s">
        <v>1191</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1648</v>
      </c>
      <c r="I47" t="s">
        <v>1192</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6">
        <f t="shared" si="5"/>
        <v>7</v>
      </c>
      <c r="B48" s="925" t="s">
        <v>1190</v>
      </c>
      <c r="C48" t="s">
        <v>1191</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1648</v>
      </c>
      <c r="I48" t="s">
        <v>1192</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6">
        <f t="shared" si="5"/>
        <v>8</v>
      </c>
      <c r="B49" s="925" t="s">
        <v>1190</v>
      </c>
      <c r="C49" t="s">
        <v>1191</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1648</v>
      </c>
      <c r="I49" t="s">
        <v>1192</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6">
        <f t="shared" si="5"/>
        <v>9</v>
      </c>
      <c r="B50" s="925" t="s">
        <v>1190</v>
      </c>
      <c r="C50" t="s">
        <v>1191</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1648</v>
      </c>
      <c r="I50" t="s">
        <v>1192</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6">
        <f t="shared" si="5"/>
        <v>10</v>
      </c>
      <c r="B51" s="925" t="s">
        <v>1190</v>
      </c>
      <c r="C51" t="s">
        <v>1191</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1648</v>
      </c>
      <c r="I51" t="s">
        <v>1192</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7">
        <f>A51+1</f>
        <v>11</v>
      </c>
      <c r="B52" s="930" t="s">
        <v>1190</v>
      </c>
      <c r="C52" s="1059" t="s">
        <v>1191</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1648</v>
      </c>
      <c r="I52" s="1059" t="s">
        <v>1192</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8"/>
      <c r="B53" s="1338"/>
      <c r="C53" s="1338"/>
      <c r="D53" s="1338"/>
      <c r="E53" s="1338"/>
      <c r="F53" s="1338"/>
      <c r="G53" s="1338"/>
    </row>
    <row r="54" spans="1:13" x14ac:dyDescent="0.25">
      <c r="D54" s="15"/>
      <c r="E54" s="15"/>
      <c r="F54" s="15"/>
      <c r="G54" s="15"/>
    </row>
    <row r="55" spans="1:13" ht="31.5" customHeight="1" thickBot="1" x14ac:dyDescent="0.3">
      <c r="A55" s="1723" t="s">
        <v>1193</v>
      </c>
      <c r="B55" s="1723"/>
      <c r="C55" s="1723"/>
      <c r="D55" s="1723"/>
      <c r="E55" s="1723"/>
      <c r="F55" s="1723"/>
      <c r="G55" s="1723"/>
    </row>
    <row r="56" spans="1:13" ht="39.75" customHeight="1" thickBot="1" x14ac:dyDescent="0.3">
      <c r="A56" s="1057" t="s">
        <v>429</v>
      </c>
      <c r="B56" s="1729" t="s">
        <v>516</v>
      </c>
      <c r="C56" s="1731"/>
      <c r="D56" s="1339" t="s">
        <v>245</v>
      </c>
      <c r="E56" s="1339" t="s">
        <v>246</v>
      </c>
      <c r="F56" s="1339" t="s">
        <v>247</v>
      </c>
      <c r="G56" s="1341" t="s">
        <v>248</v>
      </c>
    </row>
    <row r="57" spans="1:13" x14ac:dyDescent="0.25">
      <c r="A57" s="1349">
        <v>1</v>
      </c>
      <c r="B57" s="1041" t="s">
        <v>116</v>
      </c>
      <c r="C57" s="1058" t="s">
        <v>114</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6">
        <f>A57+1</f>
        <v>2</v>
      </c>
      <c r="B58" s="925" t="s">
        <v>116</v>
      </c>
      <c r="C58" t="s">
        <v>114</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6">
        <f t="shared" ref="A59:A66" si="8">A58+1</f>
        <v>3</v>
      </c>
      <c r="B59" s="925" t="s">
        <v>116</v>
      </c>
      <c r="C59" t="s">
        <v>114</v>
      </c>
      <c r="D59" s="1048" t="b">
        <f t="shared" ca="1" si="7"/>
        <v>1</v>
      </c>
      <c r="E59" s="1048" t="b">
        <f t="shared" ca="1" si="6"/>
        <v>1</v>
      </c>
      <c r="F59" s="1048" t="b">
        <f t="shared" ca="1" si="6"/>
        <v>1</v>
      </c>
      <c r="G59" s="1049" t="b">
        <f t="shared" ca="1" si="6"/>
        <v>1</v>
      </c>
    </row>
    <row r="60" spans="1:13" x14ac:dyDescent="0.25">
      <c r="A60" s="1346">
        <f t="shared" si="8"/>
        <v>4</v>
      </c>
      <c r="B60" s="925" t="s">
        <v>116</v>
      </c>
      <c r="C60" t="s">
        <v>114</v>
      </c>
      <c r="D60" s="1048" t="b">
        <f t="shared" ca="1" si="7"/>
        <v>1</v>
      </c>
      <c r="E60" s="1048" t="b">
        <f t="shared" ca="1" si="6"/>
        <v>1</v>
      </c>
      <c r="F60" s="1048" t="b">
        <f t="shared" ca="1" si="6"/>
        <v>1</v>
      </c>
      <c r="G60" s="1049" t="b">
        <f t="shared" ca="1" si="6"/>
        <v>1</v>
      </c>
    </row>
    <row r="61" spans="1:13" x14ac:dyDescent="0.25">
      <c r="A61" s="1346">
        <f t="shared" si="8"/>
        <v>5</v>
      </c>
      <c r="B61" s="925" t="s">
        <v>116</v>
      </c>
      <c r="C61" t="s">
        <v>114</v>
      </c>
      <c r="D61" s="1048" t="b">
        <f t="shared" ca="1" si="7"/>
        <v>1</v>
      </c>
      <c r="E61" s="1048" t="b">
        <f t="shared" ca="1" si="6"/>
        <v>1</v>
      </c>
      <c r="F61" s="1048" t="b">
        <f t="shared" ca="1" si="6"/>
        <v>1</v>
      </c>
      <c r="G61" s="1049" t="b">
        <f t="shared" ca="1" si="6"/>
        <v>1</v>
      </c>
    </row>
    <row r="62" spans="1:13" x14ac:dyDescent="0.25">
      <c r="A62" s="1346">
        <f t="shared" si="8"/>
        <v>6</v>
      </c>
      <c r="B62" s="925" t="s">
        <v>116</v>
      </c>
      <c r="C62" t="s">
        <v>114</v>
      </c>
      <c r="D62" s="1048" t="b">
        <f t="shared" ca="1" si="7"/>
        <v>1</v>
      </c>
      <c r="E62" s="1048" t="b">
        <f t="shared" ca="1" si="6"/>
        <v>1</v>
      </c>
      <c r="F62" s="1048" t="b">
        <f t="shared" ca="1" si="6"/>
        <v>1</v>
      </c>
      <c r="G62" s="1049" t="b">
        <f t="shared" ca="1" si="6"/>
        <v>1</v>
      </c>
    </row>
    <row r="63" spans="1:13" x14ac:dyDescent="0.25">
      <c r="A63" s="1346">
        <f t="shared" si="8"/>
        <v>7</v>
      </c>
      <c r="B63" s="925" t="s">
        <v>116</v>
      </c>
      <c r="C63" t="s">
        <v>114</v>
      </c>
      <c r="D63" s="1048" t="b">
        <f t="shared" ca="1" si="7"/>
        <v>1</v>
      </c>
      <c r="E63" s="1048" t="b">
        <f t="shared" ca="1" si="6"/>
        <v>1</v>
      </c>
      <c r="F63" s="1048" t="b">
        <f t="shared" ca="1" si="6"/>
        <v>1</v>
      </c>
      <c r="G63" s="1049" t="b">
        <f t="shared" ca="1" si="6"/>
        <v>1</v>
      </c>
    </row>
    <row r="64" spans="1:13" x14ac:dyDescent="0.25">
      <c r="A64" s="1346">
        <f t="shared" si="8"/>
        <v>8</v>
      </c>
      <c r="B64" s="925" t="s">
        <v>116</v>
      </c>
      <c r="C64" t="s">
        <v>114</v>
      </c>
      <c r="D64" s="1048" t="b">
        <f t="shared" ca="1" si="7"/>
        <v>1</v>
      </c>
      <c r="E64" s="1048" t="b">
        <f t="shared" ca="1" si="6"/>
        <v>1</v>
      </c>
      <c r="F64" s="1048" t="b">
        <f t="shared" ca="1" si="6"/>
        <v>1</v>
      </c>
      <c r="G64" s="1049" t="b">
        <f t="shared" ca="1" si="6"/>
        <v>1</v>
      </c>
    </row>
    <row r="65" spans="1:9" x14ac:dyDescent="0.25">
      <c r="A65" s="1346">
        <f t="shared" si="8"/>
        <v>9</v>
      </c>
      <c r="B65" s="925" t="s">
        <v>116</v>
      </c>
      <c r="C65" t="s">
        <v>114</v>
      </c>
      <c r="D65" s="1048" t="b">
        <f t="shared" ca="1" si="7"/>
        <v>1</v>
      </c>
      <c r="E65" s="1048" t="b">
        <f t="shared" ca="1" si="6"/>
        <v>1</v>
      </c>
      <c r="F65" s="1048" t="b">
        <f t="shared" ca="1" si="6"/>
        <v>1</v>
      </c>
      <c r="G65" s="1049" t="b">
        <f t="shared" ca="1" si="6"/>
        <v>1</v>
      </c>
    </row>
    <row r="66" spans="1:9" x14ac:dyDescent="0.25">
      <c r="A66" s="1346">
        <f t="shared" si="8"/>
        <v>10</v>
      </c>
      <c r="B66" s="925" t="s">
        <v>116</v>
      </c>
      <c r="C66" t="s">
        <v>114</v>
      </c>
      <c r="D66" s="1048" t="b">
        <f t="shared" ca="1" si="7"/>
        <v>1</v>
      </c>
      <c r="E66" s="1048" t="b">
        <f t="shared" ca="1" si="6"/>
        <v>1</v>
      </c>
      <c r="F66" s="1048" t="b">
        <f t="shared" ca="1" si="6"/>
        <v>1</v>
      </c>
      <c r="G66" s="1049" t="b">
        <f t="shared" ca="1" si="6"/>
        <v>1</v>
      </c>
    </row>
    <row r="67" spans="1:9" ht="15" customHeight="1" thickBot="1" x14ac:dyDescent="0.3">
      <c r="A67" s="1347">
        <f>A66+1</f>
        <v>11</v>
      </c>
      <c r="B67" s="930" t="s">
        <v>116</v>
      </c>
      <c r="C67" s="1059" t="s">
        <v>114</v>
      </c>
      <c r="D67" s="1052" t="b">
        <f t="shared" ca="1" si="7"/>
        <v>1</v>
      </c>
      <c r="E67" s="1052" t="b">
        <f t="shared" ca="1" si="6"/>
        <v>1</v>
      </c>
      <c r="F67" s="1052" t="b">
        <f t="shared" ca="1" si="6"/>
        <v>1</v>
      </c>
      <c r="G67" s="1053" t="b">
        <f t="shared" ca="1" si="6"/>
        <v>1</v>
      </c>
      <c r="H67" s="1338"/>
      <c r="I67" s="1338"/>
    </row>
    <row r="68" spans="1:9" x14ac:dyDescent="0.25">
      <c r="A68" s="932"/>
      <c r="B68" s="755"/>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38" t="s">
        <v>1382</v>
      </c>
      <c r="D2" s="1738"/>
      <c r="N2" s="1737" t="s">
        <v>1342</v>
      </c>
      <c r="O2" s="1737"/>
    </row>
    <row r="3" spans="3:15" ht="15" customHeight="1" x14ac:dyDescent="0.25">
      <c r="C3" s="1741" t="s">
        <v>1035</v>
      </c>
      <c r="D3" s="1742"/>
      <c r="N3" s="1745" t="s">
        <v>1035</v>
      </c>
      <c r="O3" s="1746"/>
    </row>
    <row r="4" spans="3:15" ht="15" customHeight="1" thickBot="1" x14ac:dyDescent="0.3">
      <c r="C4" s="1743"/>
      <c r="D4" s="1744"/>
      <c r="N4" s="1747"/>
      <c r="O4" s="1748"/>
    </row>
    <row r="5" spans="3:15" ht="15.75" customHeight="1" x14ac:dyDescent="0.25">
      <c r="C5" s="923" t="s">
        <v>1036</v>
      </c>
      <c r="D5" s="924" t="s">
        <v>1035</v>
      </c>
      <c r="N5" s="1082" t="s">
        <v>1036</v>
      </c>
      <c r="O5" s="1083" t="s">
        <v>1035</v>
      </c>
    </row>
    <row r="6" spans="3:15" x14ac:dyDescent="0.25">
      <c r="C6" s="925" t="s">
        <v>892</v>
      </c>
      <c r="D6" s="926" t="str">
        <f>CurrentFileName()</f>
        <v>ASRCMS202202</v>
      </c>
      <c r="E6" s="1091" t="s">
        <v>1339</v>
      </c>
      <c r="N6" s="1084" t="s">
        <v>892</v>
      </c>
      <c r="O6" s="1085" t="s">
        <v>1048</v>
      </c>
    </row>
    <row r="7" spans="3:15" x14ac:dyDescent="0.25">
      <c r="C7" s="925" t="s">
        <v>893</v>
      </c>
      <c r="D7" s="927">
        <f>CurrentDate()</f>
        <v>45230</v>
      </c>
      <c r="E7" s="1091" t="s">
        <v>1344</v>
      </c>
      <c r="N7" s="1084" t="s">
        <v>893</v>
      </c>
      <c r="O7" s="1086">
        <v>43236</v>
      </c>
    </row>
    <row r="8" spans="3:15" x14ac:dyDescent="0.25">
      <c r="C8" s="925" t="s">
        <v>894</v>
      </c>
      <c r="D8" s="1080" t="s">
        <v>1337</v>
      </c>
      <c r="E8" s="1091" t="s">
        <v>1349</v>
      </c>
      <c r="N8" s="1084" t="s">
        <v>894</v>
      </c>
      <c r="O8" s="1085" t="s">
        <v>1337</v>
      </c>
    </row>
    <row r="9" spans="3:15" ht="15" customHeight="1" x14ac:dyDescent="0.25">
      <c r="C9" s="925" t="s">
        <v>1037</v>
      </c>
      <c r="D9" s="926" t="s">
        <v>421</v>
      </c>
      <c r="E9" s="1091" t="s">
        <v>1340</v>
      </c>
      <c r="N9" s="1084" t="s">
        <v>1037</v>
      </c>
      <c r="O9" s="1085" t="s">
        <v>421</v>
      </c>
    </row>
    <row r="10" spans="3:15" ht="15" customHeight="1" x14ac:dyDescent="0.25">
      <c r="C10" s="925" t="s">
        <v>1038</v>
      </c>
      <c r="D10" s="926" t="s">
        <v>438</v>
      </c>
      <c r="E10" s="1091" t="s">
        <v>1340</v>
      </c>
      <c r="N10" s="1084" t="s">
        <v>1038</v>
      </c>
      <c r="O10" s="1085" t="s">
        <v>438</v>
      </c>
    </row>
    <row r="11" spans="3:15" ht="15" customHeight="1" x14ac:dyDescent="0.25">
      <c r="C11" s="925" t="s">
        <v>1378</v>
      </c>
      <c r="D11" s="1080" t="s">
        <v>1380</v>
      </c>
      <c r="E11" s="1091" t="s">
        <v>1341</v>
      </c>
      <c r="N11" s="1084" t="s">
        <v>424</v>
      </c>
      <c r="O11" s="1085" t="s">
        <v>1338</v>
      </c>
    </row>
    <row r="12" spans="3:15" ht="15" customHeight="1" x14ac:dyDescent="0.25">
      <c r="C12" s="925" t="s">
        <v>425</v>
      </c>
      <c r="D12" s="926" t="str">
        <f>IFERROR(VLOOKUP(plan_id,$C$27:$D$46,2,FALSE),"")</f>
        <v>Default</v>
      </c>
      <c r="E12" s="1091" t="s">
        <v>1351</v>
      </c>
      <c r="N12" s="1084" t="s">
        <v>425</v>
      </c>
      <c r="O12" s="1085" t="s">
        <v>1343</v>
      </c>
    </row>
    <row r="13" spans="3:15" x14ac:dyDescent="0.25">
      <c r="C13" s="925" t="s">
        <v>426</v>
      </c>
      <c r="D13" s="928">
        <f>IFERROR(YEAR(reporting_quarter),"")</f>
        <v>1900</v>
      </c>
      <c r="E13" s="1091" t="s">
        <v>1377</v>
      </c>
      <c r="N13" s="1084" t="s">
        <v>426</v>
      </c>
      <c r="O13" s="1087">
        <v>2018</v>
      </c>
    </row>
    <row r="14" spans="3:15" x14ac:dyDescent="0.25">
      <c r="C14" s="925" t="s">
        <v>428</v>
      </c>
      <c r="D14" s="1081">
        <v>1</v>
      </c>
      <c r="E14" s="1091" t="s">
        <v>1350</v>
      </c>
      <c r="N14" s="1084" t="s">
        <v>428</v>
      </c>
      <c r="O14" s="1086">
        <v>43190</v>
      </c>
    </row>
    <row r="15" spans="3:15" x14ac:dyDescent="0.25">
      <c r="C15" s="925" t="s">
        <v>1039</v>
      </c>
      <c r="D15" s="929">
        <v>11</v>
      </c>
      <c r="E15" s="1091" t="s">
        <v>1345</v>
      </c>
      <c r="N15" s="1084" t="s">
        <v>1039</v>
      </c>
      <c r="O15" s="1088">
        <v>10</v>
      </c>
    </row>
    <row r="16" spans="3:15" x14ac:dyDescent="0.25">
      <c r="C16" s="925" t="s">
        <v>1040</v>
      </c>
      <c r="D16" s="929">
        <v>3</v>
      </c>
      <c r="E16" s="1091" t="s">
        <v>1346</v>
      </c>
      <c r="N16" s="1084" t="s">
        <v>1040</v>
      </c>
      <c r="O16" s="1088">
        <v>3</v>
      </c>
    </row>
    <row r="17" spans="3:15" x14ac:dyDescent="0.25">
      <c r="C17" s="925" t="s">
        <v>1041</v>
      </c>
      <c r="D17" s="929">
        <v>5</v>
      </c>
      <c r="E17" s="1091" t="s">
        <v>1347</v>
      </c>
      <c r="N17" s="1084" t="s">
        <v>1041</v>
      </c>
      <c r="O17" s="1088">
        <v>5</v>
      </c>
    </row>
    <row r="18" spans="3:15" ht="15.75" thickBot="1" x14ac:dyDescent="0.3">
      <c r="C18" s="930" t="s">
        <v>1042</v>
      </c>
      <c r="D18" s="931">
        <v>11</v>
      </c>
      <c r="E18" s="1091" t="s">
        <v>1348</v>
      </c>
      <c r="N18" s="1089" t="s">
        <v>1042</v>
      </c>
      <c r="O18" s="1090">
        <v>11</v>
      </c>
    </row>
    <row r="20" spans="3:15" ht="20.25" customHeight="1" x14ac:dyDescent="0.25"/>
    <row r="23" spans="3:15" ht="15" customHeight="1" x14ac:dyDescent="0.25"/>
    <row r="24" spans="3:15" ht="15.75" customHeight="1" x14ac:dyDescent="0.25">
      <c r="F24" s="1091" t="s">
        <v>1687</v>
      </c>
    </row>
    <row r="25" spans="3:15" ht="15.75" thickBot="1" x14ac:dyDescent="0.3"/>
    <row r="26" spans="3:15" ht="18" thickBot="1" x14ac:dyDescent="0.35">
      <c r="C26" s="1739" t="s">
        <v>1376</v>
      </c>
      <c r="D26" s="1740"/>
    </row>
    <row r="27" spans="3:15" x14ac:dyDescent="0.25">
      <c r="C27" s="1094" t="s">
        <v>1378</v>
      </c>
      <c r="D27" s="1095" t="s">
        <v>425</v>
      </c>
    </row>
    <row r="28" spans="3:15" x14ac:dyDescent="0.25">
      <c r="C28" s="925" t="s">
        <v>1380</v>
      </c>
      <c r="D28" s="1093" t="s">
        <v>1381</v>
      </c>
    </row>
    <row r="29" spans="3:15" x14ac:dyDescent="0.25">
      <c r="C29" s="925" t="s">
        <v>1383</v>
      </c>
      <c r="D29" s="1093" t="s">
        <v>1387</v>
      </c>
    </row>
    <row r="30" spans="3:15" x14ac:dyDescent="0.25">
      <c r="C30" s="925" t="s">
        <v>1352</v>
      </c>
      <c r="D30" s="1093" t="s">
        <v>1364</v>
      </c>
    </row>
    <row r="31" spans="3:15" x14ac:dyDescent="0.25">
      <c r="C31" s="925" t="s">
        <v>1353</v>
      </c>
      <c r="D31" s="1092" t="s">
        <v>1365</v>
      </c>
    </row>
    <row r="32" spans="3:15" x14ac:dyDescent="0.25">
      <c r="C32" s="925" t="s">
        <v>1354</v>
      </c>
      <c r="D32" s="1092" t="s">
        <v>1366</v>
      </c>
    </row>
    <row r="33" spans="3:4" x14ac:dyDescent="0.25">
      <c r="C33" s="925" t="s">
        <v>1386</v>
      </c>
      <c r="D33" s="1093" t="s">
        <v>1388</v>
      </c>
    </row>
    <row r="34" spans="3:4" x14ac:dyDescent="0.25">
      <c r="C34" s="925" t="s">
        <v>1355</v>
      </c>
      <c r="D34" s="1093" t="s">
        <v>1367</v>
      </c>
    </row>
    <row r="35" spans="3:4" x14ac:dyDescent="0.25">
      <c r="C35" s="925" t="s">
        <v>1384</v>
      </c>
      <c r="D35" s="1093" t="s">
        <v>1389</v>
      </c>
    </row>
    <row r="36" spans="3:4" x14ac:dyDescent="0.25">
      <c r="C36" s="925" t="s">
        <v>1356</v>
      </c>
      <c r="D36" s="1093" t="s">
        <v>1368</v>
      </c>
    </row>
    <row r="37" spans="3:4" x14ac:dyDescent="0.25">
      <c r="C37" s="925" t="s">
        <v>1385</v>
      </c>
      <c r="D37" s="1093" t="s">
        <v>1436</v>
      </c>
    </row>
    <row r="38" spans="3:4" x14ac:dyDescent="0.25">
      <c r="C38" s="925" t="s">
        <v>1357</v>
      </c>
      <c r="D38" s="1093" t="s">
        <v>1369</v>
      </c>
    </row>
    <row r="39" spans="3:4" x14ac:dyDescent="0.25">
      <c r="C39" s="925" t="s">
        <v>1358</v>
      </c>
      <c r="D39" s="1093" t="s">
        <v>1370</v>
      </c>
    </row>
    <row r="40" spans="3:4" x14ac:dyDescent="0.25">
      <c r="C40" s="925" t="s">
        <v>1359</v>
      </c>
      <c r="D40" s="1093" t="s">
        <v>1371</v>
      </c>
    </row>
    <row r="41" spans="3:4" x14ac:dyDescent="0.25">
      <c r="C41" s="925" t="s">
        <v>1360</v>
      </c>
      <c r="D41" s="1093" t="s">
        <v>1372</v>
      </c>
    </row>
    <row r="42" spans="3:4" x14ac:dyDescent="0.25">
      <c r="C42" s="925" t="s">
        <v>1361</v>
      </c>
      <c r="D42" s="1093" t="s">
        <v>1373</v>
      </c>
    </row>
    <row r="43" spans="3:4" x14ac:dyDescent="0.25">
      <c r="C43" s="925" t="s">
        <v>1392</v>
      </c>
      <c r="D43" s="1093" t="s">
        <v>1390</v>
      </c>
    </row>
    <row r="44" spans="3:4" x14ac:dyDescent="0.25">
      <c r="C44" s="925" t="s">
        <v>1362</v>
      </c>
      <c r="D44" s="1093" t="s">
        <v>1374</v>
      </c>
    </row>
    <row r="45" spans="3:4" x14ac:dyDescent="0.25">
      <c r="C45" s="925" t="s">
        <v>1393</v>
      </c>
      <c r="D45" s="1093" t="s">
        <v>1391</v>
      </c>
    </row>
    <row r="46" spans="3:4" ht="15.75" thickBot="1" x14ac:dyDescent="0.3">
      <c r="C46" s="930" t="s">
        <v>1363</v>
      </c>
      <c r="D46" s="1096" t="s">
        <v>1375</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345</v>
      </c>
      <c r="C1" s="1450" t="s">
        <v>346</v>
      </c>
      <c r="D1" s="1450"/>
      <c r="E1" s="1450"/>
      <c r="F1" s="1450"/>
      <c r="G1" s="1456" t="s">
        <v>347</v>
      </c>
      <c r="H1" s="1456"/>
      <c r="I1" s="75"/>
    </row>
    <row r="2" spans="1:9" ht="18.75" customHeight="1" x14ac:dyDescent="0.25">
      <c r="A2" s="76"/>
      <c r="B2" s="74" t="s">
        <v>348</v>
      </c>
      <c r="C2" s="1454"/>
      <c r="D2" s="1454"/>
      <c r="E2" s="1454"/>
      <c r="F2" s="1454"/>
      <c r="G2" s="1454"/>
      <c r="H2" s="77"/>
    </row>
    <row r="3" spans="1:9" ht="18.75" x14ac:dyDescent="0.3">
      <c r="A3" s="76"/>
      <c r="B3" s="74" t="s">
        <v>349</v>
      </c>
      <c r="C3" s="1450" t="s">
        <v>350</v>
      </c>
      <c r="D3" s="1450"/>
      <c r="E3" s="1450"/>
      <c r="F3" s="1450"/>
      <c r="G3" s="78"/>
      <c r="H3" s="78"/>
    </row>
    <row r="4" spans="1:9" x14ac:dyDescent="0.25">
      <c r="A4" s="74" t="s">
        <v>351</v>
      </c>
      <c r="C4" s="1457"/>
      <c r="D4" s="1457"/>
      <c r="E4" s="1457"/>
      <c r="F4" s="1457"/>
      <c r="G4" s="1457"/>
      <c r="H4" s="1458" t="s">
        <v>352</v>
      </c>
      <c r="I4" s="1458"/>
    </row>
    <row r="5" spans="1:9" ht="18.75" x14ac:dyDescent="0.3">
      <c r="A5" s="76"/>
      <c r="B5" s="74" t="s">
        <v>348</v>
      </c>
      <c r="C5" s="1450" t="s">
        <v>353</v>
      </c>
      <c r="D5" s="1450"/>
      <c r="E5" s="1450"/>
      <c r="F5" s="1450"/>
      <c r="G5" s="78"/>
      <c r="H5" s="78"/>
    </row>
    <row r="6" spans="1:9" ht="18.75" customHeight="1" x14ac:dyDescent="0.25">
      <c r="A6" s="76"/>
      <c r="B6" s="74" t="s">
        <v>349</v>
      </c>
      <c r="C6" s="1451"/>
      <c r="D6" s="1451"/>
      <c r="E6" s="1451"/>
      <c r="F6" s="1451"/>
      <c r="G6" s="1451"/>
      <c r="H6" s="79"/>
      <c r="I6" s="80"/>
    </row>
    <row r="8" spans="1:9" x14ac:dyDescent="0.25">
      <c r="B8" s="81" t="s">
        <v>354</v>
      </c>
      <c r="C8" s="1452"/>
      <c r="D8" s="1452"/>
      <c r="E8" s="1452"/>
    </row>
    <row r="9" spans="1:9" x14ac:dyDescent="0.25">
      <c r="B9" s="81" t="s">
        <v>355</v>
      </c>
      <c r="C9" s="82"/>
      <c r="D9" s="15"/>
      <c r="E9" s="15"/>
    </row>
    <row r="10" spans="1:9" x14ac:dyDescent="0.25">
      <c r="B10" s="81" t="s">
        <v>356</v>
      </c>
      <c r="C10" s="82"/>
      <c r="D10" s="15"/>
      <c r="E10" s="15"/>
    </row>
    <row r="11" spans="1:9" x14ac:dyDescent="0.25">
      <c r="B11" s="81" t="s">
        <v>357</v>
      </c>
      <c r="C11" s="1453"/>
      <c r="D11" s="1453"/>
      <c r="E11" s="1453"/>
    </row>
    <row r="12" spans="1:9" ht="18.75" x14ac:dyDescent="0.3">
      <c r="C12" s="1450" t="s">
        <v>358</v>
      </c>
      <c r="D12" s="1450"/>
      <c r="E12" s="1450"/>
      <c r="F12" s="1450"/>
      <c r="G12" s="1450"/>
    </row>
    <row r="13" spans="1:9" x14ac:dyDescent="0.25">
      <c r="C13" s="1454"/>
      <c r="D13" s="1454"/>
      <c r="E13" s="1454"/>
      <c r="F13" s="1454"/>
      <c r="G13" s="1454"/>
    </row>
    <row r="14" spans="1:9" ht="18.75" x14ac:dyDescent="0.3">
      <c r="C14" s="1450" t="s">
        <v>359</v>
      </c>
      <c r="D14" s="1450"/>
      <c r="E14" s="1450"/>
      <c r="F14" s="1450"/>
      <c r="G14" s="83"/>
    </row>
    <row r="15" spans="1:9" ht="18.75" x14ac:dyDescent="0.3">
      <c r="B15" t="s">
        <v>360</v>
      </c>
      <c r="C15" s="78"/>
      <c r="D15" s="78"/>
      <c r="E15" t="s">
        <v>361</v>
      </c>
      <c r="F15" s="78"/>
      <c r="G15" s="83"/>
    </row>
    <row r="16" spans="1:9" x14ac:dyDescent="0.25">
      <c r="A16" s="84" t="s">
        <v>277</v>
      </c>
      <c r="B16" s="1455"/>
      <c r="C16" s="1455"/>
      <c r="E16" s="1452"/>
      <c r="F16" s="1452"/>
      <c r="G16" s="1452"/>
      <c r="H16" s="1452"/>
    </row>
    <row r="17" spans="1:9" x14ac:dyDescent="0.25">
      <c r="A17" s="84" t="s">
        <v>278</v>
      </c>
      <c r="B17" s="1449"/>
      <c r="C17" s="1449"/>
      <c r="E17" s="1447"/>
      <c r="F17" s="1447"/>
      <c r="G17" s="1447"/>
      <c r="H17" s="1447"/>
    </row>
    <row r="18" spans="1:9" x14ac:dyDescent="0.25">
      <c r="A18" s="84" t="s">
        <v>279</v>
      </c>
      <c r="B18" s="1449"/>
      <c r="C18" s="1449"/>
      <c r="E18" s="1447"/>
      <c r="F18" s="1447"/>
      <c r="G18" s="1447"/>
      <c r="H18" s="1447"/>
    </row>
    <row r="19" spans="1:9" x14ac:dyDescent="0.25">
      <c r="A19" s="84" t="s">
        <v>280</v>
      </c>
      <c r="B19" s="1449"/>
      <c r="C19" s="1449"/>
      <c r="E19" s="1447"/>
      <c r="F19" s="1447"/>
      <c r="G19" s="1447"/>
      <c r="H19" s="1447"/>
    </row>
    <row r="20" spans="1:9" x14ac:dyDescent="0.25">
      <c r="A20" s="84" t="s">
        <v>290</v>
      </c>
      <c r="B20" s="1447"/>
      <c r="C20" s="1447"/>
      <c r="E20" s="1447"/>
      <c r="F20" s="1447"/>
      <c r="G20" s="1447"/>
      <c r="H20" s="1447"/>
    </row>
    <row r="21" spans="1:9" x14ac:dyDescent="0.25">
      <c r="A21" s="84" t="s">
        <v>291</v>
      </c>
      <c r="B21" s="1447"/>
      <c r="C21" s="1447"/>
      <c r="E21" s="1447"/>
      <c r="F21" s="1447"/>
      <c r="G21" s="1447"/>
      <c r="H21" s="1447"/>
    </row>
    <row r="22" spans="1:9" x14ac:dyDescent="0.25">
      <c r="A22" s="84" t="s">
        <v>294</v>
      </c>
      <c r="B22" s="1447"/>
      <c r="C22" s="1447"/>
      <c r="E22" s="1447"/>
      <c r="F22" s="1447"/>
      <c r="G22" s="1447"/>
      <c r="H22" s="1447"/>
    </row>
    <row r="23" spans="1:9" x14ac:dyDescent="0.25">
      <c r="A23" s="84" t="s">
        <v>362</v>
      </c>
      <c r="B23" s="1447"/>
      <c r="C23" s="1447"/>
      <c r="E23" s="1447"/>
      <c r="F23" s="1447"/>
      <c r="G23" s="1447"/>
      <c r="H23" s="1447"/>
    </row>
    <row r="24" spans="1:9" x14ac:dyDescent="0.25">
      <c r="A24" s="84" t="s">
        <v>363</v>
      </c>
      <c r="B24" s="1447"/>
      <c r="C24" s="1447"/>
      <c r="E24" s="1447"/>
      <c r="F24" s="1447"/>
      <c r="G24" s="1447"/>
      <c r="H24" s="1447"/>
    </row>
    <row r="25" spans="1:9" x14ac:dyDescent="0.25">
      <c r="A25" s="84" t="s">
        <v>364</v>
      </c>
      <c r="B25" s="1447"/>
      <c r="C25" s="1447"/>
      <c r="E25" s="1447"/>
      <c r="F25" s="1447"/>
      <c r="G25" s="1447"/>
      <c r="H25" s="1447"/>
    </row>
    <row r="26" spans="1:9" x14ac:dyDescent="0.25">
      <c r="A26" s="84"/>
      <c r="B26" s="85"/>
      <c r="C26" s="85"/>
    </row>
    <row r="28" spans="1:9" x14ac:dyDescent="0.25">
      <c r="C28" s="1448" t="s">
        <v>365</v>
      </c>
      <c r="D28" s="1448"/>
      <c r="E28" s="1448"/>
      <c r="F28" s="1448"/>
      <c r="G28" s="1448"/>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446"/>
      <c r="E33" s="1446"/>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1043</v>
      </c>
      <c r="B1" s="755">
        <f>COUNTA($C$7:$C180)</f>
        <v>73</v>
      </c>
    </row>
    <row r="2" spans="1:24" x14ac:dyDescent="0.25">
      <c r="A2" s="932" t="s">
        <v>1044</v>
      </c>
      <c r="B2" s="755">
        <f>COUNTA($I$7:$I187)</f>
        <v>46</v>
      </c>
    </row>
    <row r="3" spans="1:24" ht="15.75" thickBot="1" x14ac:dyDescent="0.3"/>
    <row r="4" spans="1:24" ht="15" customHeight="1" x14ac:dyDescent="0.25">
      <c r="C4" s="1749" t="s">
        <v>1045</v>
      </c>
      <c r="D4" s="1750"/>
      <c r="E4" s="1750"/>
      <c r="F4" s="1750"/>
      <c r="G4" s="1751"/>
      <c r="I4" s="1749" t="s">
        <v>1046</v>
      </c>
      <c r="J4" s="1750"/>
      <c r="K4" s="1750"/>
      <c r="L4" s="1750"/>
      <c r="M4" s="1751"/>
      <c r="O4" s="1755" t="s">
        <v>1429</v>
      </c>
      <c r="P4" s="1756"/>
      <c r="Q4" s="1756"/>
      <c r="R4" s="1756"/>
      <c r="S4" s="1757"/>
      <c r="U4" s="1755" t="s">
        <v>1430</v>
      </c>
      <c r="V4" s="1756"/>
      <c r="W4" s="1756"/>
      <c r="X4" s="1757"/>
    </row>
    <row r="5" spans="1:24" ht="15" customHeight="1" thickBot="1" x14ac:dyDescent="0.3">
      <c r="C5" s="1752"/>
      <c r="D5" s="1753"/>
      <c r="E5" s="1753"/>
      <c r="F5" s="1753"/>
      <c r="G5" s="1754"/>
      <c r="I5" s="1752"/>
      <c r="J5" s="1753"/>
      <c r="K5" s="1753"/>
      <c r="L5" s="1753"/>
      <c r="M5" s="1754"/>
      <c r="O5" s="1758"/>
      <c r="P5" s="1759"/>
      <c r="Q5" s="1759"/>
      <c r="R5" s="1759"/>
      <c r="S5" s="1760"/>
      <c r="U5" s="1758"/>
      <c r="V5" s="1759"/>
      <c r="W5" s="1759"/>
      <c r="X5" s="1760"/>
    </row>
    <row r="6" spans="1:24" ht="15.75" customHeight="1" x14ac:dyDescent="0.25">
      <c r="C6" s="933" t="s">
        <v>430</v>
      </c>
      <c r="D6" s="934" t="s">
        <v>431</v>
      </c>
      <c r="E6" s="934" t="s">
        <v>486</v>
      </c>
      <c r="F6" s="934" t="s">
        <v>432</v>
      </c>
      <c r="G6" s="935" t="s">
        <v>487</v>
      </c>
      <c r="I6" s="933" t="s">
        <v>430</v>
      </c>
      <c r="J6" s="934" t="s">
        <v>431</v>
      </c>
      <c r="K6" s="934" t="s">
        <v>486</v>
      </c>
      <c r="L6" s="934" t="s">
        <v>432</v>
      </c>
      <c r="M6" s="935" t="s">
        <v>487</v>
      </c>
      <c r="O6" s="933" t="s">
        <v>1428</v>
      </c>
      <c r="P6" s="934" t="s">
        <v>1431</v>
      </c>
      <c r="Q6" s="934" t="s">
        <v>1422</v>
      </c>
      <c r="R6" s="934" t="s">
        <v>1423</v>
      </c>
      <c r="S6" s="935" t="s">
        <v>1435</v>
      </c>
      <c r="U6" s="933" t="s">
        <v>1428</v>
      </c>
      <c r="V6" s="934" t="s">
        <v>1431</v>
      </c>
      <c r="W6" s="934" t="s">
        <v>1424</v>
      </c>
      <c r="X6" s="935" t="s">
        <v>1425</v>
      </c>
    </row>
    <row r="7" spans="1:24" ht="15.75" customHeight="1" thickBot="1" x14ac:dyDescent="0.3">
      <c r="C7" s="936" t="s">
        <v>433</v>
      </c>
      <c r="D7" s="937" t="s">
        <v>433</v>
      </c>
      <c r="E7" s="937" t="s">
        <v>433</v>
      </c>
      <c r="F7" s="937"/>
      <c r="G7" s="938" t="s">
        <v>433</v>
      </c>
      <c r="I7" s="939" t="s">
        <v>433</v>
      </c>
      <c r="J7" s="940" t="s">
        <v>433</v>
      </c>
      <c r="K7" s="940" t="s">
        <v>433</v>
      </c>
      <c r="L7" s="940"/>
      <c r="M7" s="941" t="s">
        <v>433</v>
      </c>
      <c r="O7" s="1165" t="s">
        <v>1410</v>
      </c>
      <c r="P7" s="1166">
        <v>0</v>
      </c>
      <c r="Q7" s="1166">
        <v>28.76</v>
      </c>
      <c r="R7" s="1166">
        <v>26.55</v>
      </c>
      <c r="S7" s="1167">
        <v>115.05</v>
      </c>
      <c r="U7" s="1169" t="s">
        <v>1417</v>
      </c>
      <c r="V7" s="1170">
        <v>0</v>
      </c>
      <c r="W7" s="1170">
        <v>148.1</v>
      </c>
      <c r="X7" s="1171">
        <v>135.76</v>
      </c>
    </row>
    <row r="8" spans="1:24" x14ac:dyDescent="0.25">
      <c r="C8" s="936" t="s">
        <v>488</v>
      </c>
      <c r="D8" s="937" t="s">
        <v>12</v>
      </c>
      <c r="E8" s="937" t="s">
        <v>12</v>
      </c>
      <c r="F8" s="937">
        <v>1.1000000000000001</v>
      </c>
      <c r="G8" s="942" t="s">
        <v>12</v>
      </c>
      <c r="I8" s="939" t="s">
        <v>488</v>
      </c>
      <c r="J8" s="940" t="s">
        <v>12</v>
      </c>
      <c r="K8" s="940" t="s">
        <v>12</v>
      </c>
      <c r="L8" s="114">
        <v>1.1000000000000001</v>
      </c>
      <c r="M8" s="941" t="s">
        <v>12</v>
      </c>
      <c r="O8" s="1165" t="s">
        <v>933</v>
      </c>
      <c r="P8" s="1166">
        <v>0</v>
      </c>
      <c r="Q8" s="1166">
        <v>82.02</v>
      </c>
      <c r="R8" s="1166">
        <v>75.709999999999994</v>
      </c>
      <c r="S8" s="1167">
        <v>115.05</v>
      </c>
    </row>
    <row r="9" spans="1:24" ht="30" x14ac:dyDescent="0.25">
      <c r="C9" s="936" t="s">
        <v>488</v>
      </c>
      <c r="D9" s="937" t="s">
        <v>12</v>
      </c>
      <c r="E9" s="937" t="s">
        <v>1323</v>
      </c>
      <c r="F9" s="937" t="s">
        <v>1314</v>
      </c>
      <c r="G9" s="942" t="s">
        <v>1323</v>
      </c>
      <c r="I9" s="939" t="s">
        <v>488</v>
      </c>
      <c r="J9" s="940" t="s">
        <v>12</v>
      </c>
      <c r="K9" s="940" t="s">
        <v>223</v>
      </c>
      <c r="L9" s="114">
        <v>1.2</v>
      </c>
      <c r="M9" s="941" t="s">
        <v>223</v>
      </c>
      <c r="O9" s="1165" t="s">
        <v>934</v>
      </c>
      <c r="P9" s="1166">
        <v>0</v>
      </c>
      <c r="Q9" s="1166">
        <v>71.75</v>
      </c>
      <c r="R9" s="1166">
        <v>66.23</v>
      </c>
      <c r="S9" s="1167">
        <v>115.05</v>
      </c>
    </row>
    <row r="10" spans="1:24" ht="30" x14ac:dyDescent="0.25">
      <c r="C10" s="936" t="s">
        <v>488</v>
      </c>
      <c r="D10" s="937" t="s">
        <v>491</v>
      </c>
      <c r="E10" s="937" t="s">
        <v>492</v>
      </c>
      <c r="F10" s="937" t="s">
        <v>63</v>
      </c>
      <c r="G10" s="942" t="s">
        <v>344</v>
      </c>
      <c r="I10" s="939" t="s">
        <v>488</v>
      </c>
      <c r="J10" s="940" t="s">
        <v>12</v>
      </c>
      <c r="K10" s="940" t="s">
        <v>1318</v>
      </c>
      <c r="L10" s="114" t="s">
        <v>1314</v>
      </c>
      <c r="M10" s="941" t="s">
        <v>1318</v>
      </c>
      <c r="O10" s="1165" t="s">
        <v>935</v>
      </c>
      <c r="P10" s="1166">
        <v>0</v>
      </c>
      <c r="Q10" s="1166">
        <v>102.54</v>
      </c>
      <c r="R10" s="1166">
        <v>94.66</v>
      </c>
      <c r="S10" s="1167">
        <v>115.05</v>
      </c>
    </row>
    <row r="11" spans="1:24" ht="45" x14ac:dyDescent="0.25">
      <c r="C11" s="936" t="s">
        <v>488</v>
      </c>
      <c r="D11" s="937" t="s">
        <v>491</v>
      </c>
      <c r="E11" s="937" t="s">
        <v>1014</v>
      </c>
      <c r="F11" s="943" t="s">
        <v>910</v>
      </c>
      <c r="G11" s="944" t="s">
        <v>911</v>
      </c>
      <c r="I11" s="939" t="s">
        <v>488</v>
      </c>
      <c r="J11" s="940" t="s">
        <v>12</v>
      </c>
      <c r="K11" s="940" t="s">
        <v>1320</v>
      </c>
      <c r="L11" s="114" t="s">
        <v>1319</v>
      </c>
      <c r="M11" s="941" t="s">
        <v>1320</v>
      </c>
      <c r="O11" s="1165" t="s">
        <v>1411</v>
      </c>
      <c r="P11" s="1166">
        <v>0</v>
      </c>
      <c r="Q11" s="1166">
        <v>26.63</v>
      </c>
      <c r="R11" s="1166">
        <v>24.58</v>
      </c>
      <c r="S11" s="1167">
        <v>115.05</v>
      </c>
    </row>
    <row r="12" spans="1:24" ht="30" x14ac:dyDescent="0.25">
      <c r="C12" s="936" t="s">
        <v>488</v>
      </c>
      <c r="D12" s="937" t="s">
        <v>13</v>
      </c>
      <c r="E12" s="937" t="s">
        <v>493</v>
      </c>
      <c r="F12" s="937" t="s">
        <v>95</v>
      </c>
      <c r="G12" s="942" t="s">
        <v>147</v>
      </c>
      <c r="I12" s="939" t="s">
        <v>488</v>
      </c>
      <c r="J12" s="940" t="s">
        <v>13</v>
      </c>
      <c r="K12" s="940" t="s">
        <v>13</v>
      </c>
      <c r="L12" s="114" t="s">
        <v>63</v>
      </c>
      <c r="M12" s="941" t="s">
        <v>13</v>
      </c>
      <c r="O12" s="1165" t="s">
        <v>48</v>
      </c>
      <c r="P12" s="1166">
        <v>0</v>
      </c>
      <c r="Q12" s="1166">
        <v>69.11</v>
      </c>
      <c r="R12" s="1166">
        <v>63.79</v>
      </c>
      <c r="S12" s="1167">
        <v>115.05</v>
      </c>
    </row>
    <row r="13" spans="1:24" ht="30" x14ac:dyDescent="0.25">
      <c r="C13" s="936" t="s">
        <v>488</v>
      </c>
      <c r="D13" s="937" t="s">
        <v>13</v>
      </c>
      <c r="E13" s="937" t="s">
        <v>13</v>
      </c>
      <c r="F13" s="937" t="s">
        <v>35</v>
      </c>
      <c r="G13" s="942" t="s">
        <v>13</v>
      </c>
      <c r="I13" s="939" t="s">
        <v>489</v>
      </c>
      <c r="J13" s="940" t="s">
        <v>434</v>
      </c>
      <c r="K13" s="940" t="s">
        <v>791</v>
      </c>
      <c r="L13" s="382">
        <v>2.1</v>
      </c>
      <c r="M13" s="941" t="s">
        <v>726</v>
      </c>
      <c r="O13" s="1165" t="s">
        <v>1412</v>
      </c>
      <c r="P13" s="1166">
        <v>0</v>
      </c>
      <c r="Q13" s="1166">
        <v>189.81</v>
      </c>
      <c r="R13" s="1166">
        <v>175.21</v>
      </c>
      <c r="S13" s="1167">
        <v>115.05</v>
      </c>
    </row>
    <row r="14" spans="1:24" ht="30" x14ac:dyDescent="0.25">
      <c r="C14" s="936" t="s">
        <v>489</v>
      </c>
      <c r="D14" s="937" t="s">
        <v>445</v>
      </c>
      <c r="E14" s="937" t="s">
        <v>0</v>
      </c>
      <c r="F14" s="937">
        <v>2.1</v>
      </c>
      <c r="G14" s="942" t="s">
        <v>148</v>
      </c>
      <c r="I14" s="939" t="s">
        <v>489</v>
      </c>
      <c r="J14" s="940" t="s">
        <v>434</v>
      </c>
      <c r="K14" s="940" t="s">
        <v>791</v>
      </c>
      <c r="L14" s="382">
        <v>2.2000000000000002</v>
      </c>
      <c r="M14" s="941" t="s">
        <v>727</v>
      </c>
      <c r="O14" s="1165" t="s">
        <v>1413</v>
      </c>
      <c r="P14" s="1166">
        <v>0</v>
      </c>
      <c r="Q14" s="1166">
        <v>213.17</v>
      </c>
      <c r="R14" s="1166">
        <v>196.78</v>
      </c>
      <c r="S14" s="1167">
        <v>115.05</v>
      </c>
    </row>
    <row r="15" spans="1:24" ht="30" x14ac:dyDescent="0.25">
      <c r="C15" s="936" t="s">
        <v>489</v>
      </c>
      <c r="D15" s="937" t="s">
        <v>445</v>
      </c>
      <c r="E15" s="937" t="s">
        <v>0</v>
      </c>
      <c r="F15" s="937">
        <v>2.2000000000000002</v>
      </c>
      <c r="G15" s="942" t="s">
        <v>149</v>
      </c>
      <c r="I15" s="939" t="s">
        <v>489</v>
      </c>
      <c r="J15" s="940" t="s">
        <v>434</v>
      </c>
      <c r="K15" s="940" t="s">
        <v>791</v>
      </c>
      <c r="L15" s="382">
        <v>2.2999999999999998</v>
      </c>
      <c r="M15" s="941" t="s">
        <v>728</v>
      </c>
      <c r="O15" s="1165" t="s">
        <v>50</v>
      </c>
      <c r="P15" s="1166">
        <v>0</v>
      </c>
      <c r="Q15" s="1166">
        <v>23.58</v>
      </c>
      <c r="R15" s="1166">
        <v>21.76</v>
      </c>
      <c r="S15" s="1167">
        <v>115.05</v>
      </c>
    </row>
    <row r="16" spans="1:24" ht="30" x14ac:dyDescent="0.25">
      <c r="C16" s="936" t="s">
        <v>489</v>
      </c>
      <c r="D16" s="937" t="s">
        <v>445</v>
      </c>
      <c r="E16" s="937" t="s">
        <v>0</v>
      </c>
      <c r="F16" s="937">
        <v>2.2999999999999998</v>
      </c>
      <c r="G16" s="942" t="s">
        <v>150</v>
      </c>
      <c r="I16" s="939" t="s">
        <v>489</v>
      </c>
      <c r="J16" s="940" t="s">
        <v>434</v>
      </c>
      <c r="K16" s="940" t="s">
        <v>791</v>
      </c>
      <c r="L16" s="382">
        <v>2.4</v>
      </c>
      <c r="M16" s="941" t="s">
        <v>729</v>
      </c>
      <c r="O16" s="1165" t="s">
        <v>138</v>
      </c>
      <c r="P16" s="1166">
        <v>0</v>
      </c>
      <c r="Q16" s="1166">
        <v>191.92</v>
      </c>
      <c r="R16" s="1166">
        <v>177.16</v>
      </c>
      <c r="S16" s="1167">
        <v>115.05</v>
      </c>
    </row>
    <row r="17" spans="3:19" ht="30" x14ac:dyDescent="0.25">
      <c r="C17" s="936" t="s">
        <v>489</v>
      </c>
      <c r="D17" s="937" t="s">
        <v>445</v>
      </c>
      <c r="E17" s="937" t="s">
        <v>0</v>
      </c>
      <c r="F17" s="937">
        <v>2.4</v>
      </c>
      <c r="G17" s="942" t="s">
        <v>151</v>
      </c>
      <c r="I17" s="939" t="s">
        <v>489</v>
      </c>
      <c r="J17" s="940" t="s">
        <v>434</v>
      </c>
      <c r="K17" s="940" t="s">
        <v>791</v>
      </c>
      <c r="L17" s="382">
        <v>2.5</v>
      </c>
      <c r="M17" s="941" t="s">
        <v>771</v>
      </c>
      <c r="O17" s="1165" t="s">
        <v>137</v>
      </c>
      <c r="P17" s="1166">
        <v>0</v>
      </c>
      <c r="Q17" s="1166">
        <v>12.47</v>
      </c>
      <c r="R17" s="1166">
        <v>11.51</v>
      </c>
      <c r="S17" s="1167">
        <v>115.05</v>
      </c>
    </row>
    <row r="18" spans="3:19" ht="45.75" thickBot="1" x14ac:dyDescent="0.3">
      <c r="C18" s="936" t="s">
        <v>489</v>
      </c>
      <c r="D18" s="937" t="s">
        <v>445</v>
      </c>
      <c r="E18" s="937" t="s">
        <v>0</v>
      </c>
      <c r="F18" s="937">
        <v>2.5</v>
      </c>
      <c r="G18" s="942" t="s">
        <v>152</v>
      </c>
      <c r="I18" s="939" t="s">
        <v>489</v>
      </c>
      <c r="J18" s="940" t="s">
        <v>434</v>
      </c>
      <c r="K18" s="940" t="s">
        <v>791</v>
      </c>
      <c r="L18" s="382">
        <v>2.6</v>
      </c>
      <c r="M18" s="941" t="s">
        <v>187</v>
      </c>
      <c r="O18" s="1168" t="s">
        <v>1418</v>
      </c>
      <c r="P18" s="1172">
        <v>0</v>
      </c>
      <c r="Q18" s="1172">
        <v>447.77</v>
      </c>
      <c r="R18" s="1172">
        <v>413.33</v>
      </c>
      <c r="S18" s="1173">
        <v>0</v>
      </c>
    </row>
    <row r="19" spans="3:19" ht="30" x14ac:dyDescent="0.25">
      <c r="C19" s="936" t="s">
        <v>489</v>
      </c>
      <c r="D19" s="937" t="s">
        <v>445</v>
      </c>
      <c r="E19" s="937" t="s">
        <v>0</v>
      </c>
      <c r="F19" s="937" t="s">
        <v>97</v>
      </c>
      <c r="G19" s="942" t="s">
        <v>7</v>
      </c>
      <c r="I19" s="939" t="s">
        <v>489</v>
      </c>
      <c r="J19" s="940" t="s">
        <v>434</v>
      </c>
      <c r="K19" s="940" t="s">
        <v>791</v>
      </c>
      <c r="L19" s="382">
        <v>2.7</v>
      </c>
      <c r="M19" s="941" t="s">
        <v>792</v>
      </c>
    </row>
    <row r="20" spans="3:19" ht="30" x14ac:dyDescent="0.25">
      <c r="C20" s="936" t="s">
        <v>489</v>
      </c>
      <c r="D20" s="937" t="s">
        <v>445</v>
      </c>
      <c r="E20" s="937" t="s">
        <v>0</v>
      </c>
      <c r="F20" s="945" t="s">
        <v>153</v>
      </c>
      <c r="G20" s="946" t="s">
        <v>452</v>
      </c>
      <c r="I20" s="939" t="s">
        <v>489</v>
      </c>
      <c r="J20" s="940" t="s">
        <v>434</v>
      </c>
      <c r="K20" s="940" t="s">
        <v>791</v>
      </c>
      <c r="L20" s="382">
        <v>2.8</v>
      </c>
      <c r="M20" s="941" t="s">
        <v>793</v>
      </c>
    </row>
    <row r="21" spans="3:19" ht="30" x14ac:dyDescent="0.25">
      <c r="C21" s="936" t="s">
        <v>489</v>
      </c>
      <c r="D21" s="937" t="s">
        <v>445</v>
      </c>
      <c r="E21" s="937" t="s">
        <v>0</v>
      </c>
      <c r="F21" s="947" t="s">
        <v>912</v>
      </c>
      <c r="G21" s="948" t="s">
        <v>24</v>
      </c>
      <c r="I21" s="939" t="s">
        <v>489</v>
      </c>
      <c r="J21" s="940" t="s">
        <v>434</v>
      </c>
      <c r="K21" s="940" t="s">
        <v>791</v>
      </c>
      <c r="L21" s="382">
        <v>2.9</v>
      </c>
      <c r="M21" s="941" t="s">
        <v>774</v>
      </c>
    </row>
    <row r="22" spans="3:19" x14ac:dyDescent="0.25">
      <c r="C22" s="936" t="s">
        <v>489</v>
      </c>
      <c r="D22" s="937" t="s">
        <v>445</v>
      </c>
      <c r="E22" s="937" t="s">
        <v>53</v>
      </c>
      <c r="F22" s="937">
        <v>3.1</v>
      </c>
      <c r="G22" s="942" t="s">
        <v>33</v>
      </c>
      <c r="I22" s="939" t="s">
        <v>489</v>
      </c>
      <c r="J22" s="940" t="s">
        <v>434</v>
      </c>
      <c r="K22" s="940" t="s">
        <v>224</v>
      </c>
      <c r="L22" s="387">
        <v>2.11</v>
      </c>
      <c r="M22" s="941" t="s">
        <v>229</v>
      </c>
    </row>
    <row r="23" spans="3:19" x14ac:dyDescent="0.25">
      <c r="C23" s="936" t="s">
        <v>489</v>
      </c>
      <c r="D23" s="937" t="s">
        <v>445</v>
      </c>
      <c r="E23" s="937" t="s">
        <v>53</v>
      </c>
      <c r="F23" s="937">
        <v>3.2</v>
      </c>
      <c r="G23" s="942" t="s">
        <v>34</v>
      </c>
      <c r="I23" s="939" t="s">
        <v>489</v>
      </c>
      <c r="J23" s="940" t="s">
        <v>434</v>
      </c>
      <c r="K23" s="940" t="s">
        <v>224</v>
      </c>
      <c r="L23" s="387">
        <v>2.12</v>
      </c>
      <c r="M23" s="941" t="s">
        <v>555</v>
      </c>
    </row>
    <row r="24" spans="3:19" ht="45" x14ac:dyDescent="0.25">
      <c r="C24" s="936" t="s">
        <v>489</v>
      </c>
      <c r="D24" s="937" t="s">
        <v>445</v>
      </c>
      <c r="E24" s="937" t="s">
        <v>53</v>
      </c>
      <c r="F24" s="937">
        <v>3.3</v>
      </c>
      <c r="G24" s="942" t="s">
        <v>54</v>
      </c>
      <c r="I24" s="939" t="s">
        <v>489</v>
      </c>
      <c r="J24" s="940" t="s">
        <v>434</v>
      </c>
      <c r="K24" s="940" t="s">
        <v>224</v>
      </c>
      <c r="L24" s="387">
        <v>2.13</v>
      </c>
      <c r="M24" s="941" t="s">
        <v>230</v>
      </c>
    </row>
    <row r="25" spans="3:19" ht="30" x14ac:dyDescent="0.25">
      <c r="C25" s="936" t="s">
        <v>489</v>
      </c>
      <c r="D25" s="937" t="s">
        <v>445</v>
      </c>
      <c r="E25" s="937" t="s">
        <v>53</v>
      </c>
      <c r="F25" s="937" t="s">
        <v>44</v>
      </c>
      <c r="G25" s="942" t="s">
        <v>154</v>
      </c>
      <c r="I25" s="939" t="s">
        <v>489</v>
      </c>
      <c r="J25" s="940" t="s">
        <v>434</v>
      </c>
      <c r="K25" s="940" t="s">
        <v>224</v>
      </c>
      <c r="L25" s="387">
        <v>2.14</v>
      </c>
      <c r="M25" s="941" t="s">
        <v>559</v>
      </c>
    </row>
    <row r="26" spans="3:19" ht="30" x14ac:dyDescent="0.25">
      <c r="C26" s="936" t="s">
        <v>489</v>
      </c>
      <c r="D26" s="937" t="s">
        <v>445</v>
      </c>
      <c r="E26" s="937" t="s">
        <v>53</v>
      </c>
      <c r="F26" s="937" t="s">
        <v>41</v>
      </c>
      <c r="G26" s="942" t="s">
        <v>52</v>
      </c>
      <c r="I26" s="939" t="s">
        <v>489</v>
      </c>
      <c r="J26" s="940" t="s">
        <v>434</v>
      </c>
      <c r="K26" s="940" t="s">
        <v>224</v>
      </c>
      <c r="L26" s="387">
        <v>2.15</v>
      </c>
      <c r="M26" s="941" t="s">
        <v>20</v>
      </c>
    </row>
    <row r="27" spans="3:19" ht="30" x14ac:dyDescent="0.25">
      <c r="C27" s="936" t="s">
        <v>489</v>
      </c>
      <c r="D27" s="937" t="s">
        <v>445</v>
      </c>
      <c r="E27" s="937" t="s">
        <v>53</v>
      </c>
      <c r="F27" s="937" t="s">
        <v>42</v>
      </c>
      <c r="G27" s="942" t="s">
        <v>155</v>
      </c>
      <c r="I27" s="939" t="s">
        <v>489</v>
      </c>
      <c r="J27" s="940" t="s">
        <v>434</v>
      </c>
      <c r="K27" s="940" t="s">
        <v>224</v>
      </c>
      <c r="L27" s="387">
        <v>2.16</v>
      </c>
      <c r="M27" s="941" t="s">
        <v>794</v>
      </c>
    </row>
    <row r="28" spans="3:19" ht="45" x14ac:dyDescent="0.25">
      <c r="C28" s="936" t="s">
        <v>489</v>
      </c>
      <c r="D28" s="937" t="s">
        <v>445</v>
      </c>
      <c r="E28" s="937" t="s">
        <v>53</v>
      </c>
      <c r="F28" s="945" t="s">
        <v>43</v>
      </c>
      <c r="G28" s="946" t="s">
        <v>463</v>
      </c>
      <c r="I28" s="939" t="s">
        <v>489</v>
      </c>
      <c r="J28" s="940" t="s">
        <v>434</v>
      </c>
      <c r="K28" s="940" t="s">
        <v>224</v>
      </c>
      <c r="L28" s="387">
        <v>2.17</v>
      </c>
      <c r="M28" s="941" t="s">
        <v>1047</v>
      </c>
    </row>
    <row r="29" spans="3:19" x14ac:dyDescent="0.25">
      <c r="C29" s="936" t="s">
        <v>489</v>
      </c>
      <c r="D29" s="937" t="s">
        <v>445</v>
      </c>
      <c r="E29" s="937" t="s">
        <v>915</v>
      </c>
      <c r="F29" s="943" t="s">
        <v>916</v>
      </c>
      <c r="G29" s="944" t="s">
        <v>915</v>
      </c>
      <c r="I29" s="939" t="s">
        <v>489</v>
      </c>
      <c r="J29" s="940" t="s">
        <v>434</v>
      </c>
      <c r="K29" s="940" t="s">
        <v>224</v>
      </c>
      <c r="L29" s="387">
        <v>2.1800000000000002</v>
      </c>
      <c r="M29" s="941" t="s">
        <v>651</v>
      </c>
    </row>
    <row r="30" spans="3:19" ht="30" x14ac:dyDescent="0.25">
      <c r="C30" s="936" t="s">
        <v>489</v>
      </c>
      <c r="D30" s="937" t="s">
        <v>445</v>
      </c>
      <c r="E30" s="937" t="s">
        <v>915</v>
      </c>
      <c r="F30" s="943" t="s">
        <v>917</v>
      </c>
      <c r="G30" s="944" t="s">
        <v>920</v>
      </c>
      <c r="I30" s="939" t="s">
        <v>489</v>
      </c>
      <c r="J30" s="940" t="s">
        <v>434</v>
      </c>
      <c r="K30" s="940" t="s">
        <v>224</v>
      </c>
      <c r="L30" s="387">
        <v>2.19</v>
      </c>
      <c r="M30" s="941" t="s">
        <v>219</v>
      </c>
    </row>
    <row r="31" spans="3:19" ht="30" x14ac:dyDescent="0.25">
      <c r="C31" s="936" t="s">
        <v>489</v>
      </c>
      <c r="D31" s="937" t="s">
        <v>445</v>
      </c>
      <c r="E31" s="937" t="s">
        <v>915</v>
      </c>
      <c r="F31" s="947" t="s">
        <v>918</v>
      </c>
      <c r="G31" s="948" t="s">
        <v>921</v>
      </c>
      <c r="I31" s="939" t="s">
        <v>489</v>
      </c>
      <c r="J31" s="940" t="s">
        <v>434</v>
      </c>
      <c r="K31" s="940" t="s">
        <v>224</v>
      </c>
      <c r="L31" s="969" t="s">
        <v>700</v>
      </c>
      <c r="M31" s="941" t="s">
        <v>231</v>
      </c>
    </row>
    <row r="32" spans="3:19" ht="30" x14ac:dyDescent="0.25">
      <c r="C32" s="936" t="s">
        <v>489</v>
      </c>
      <c r="D32" s="937" t="s">
        <v>445</v>
      </c>
      <c r="E32" s="937" t="s">
        <v>446</v>
      </c>
      <c r="F32" s="937">
        <v>5.0999999999999996</v>
      </c>
      <c r="G32" s="942" t="s">
        <v>37</v>
      </c>
      <c r="I32" s="939" t="s">
        <v>489</v>
      </c>
      <c r="J32" s="940" t="s">
        <v>434</v>
      </c>
      <c r="K32" s="940" t="s">
        <v>224</v>
      </c>
      <c r="L32" s="387">
        <v>2.21</v>
      </c>
      <c r="M32" s="941" t="s">
        <v>467</v>
      </c>
    </row>
    <row r="33" spans="3:13" ht="45" x14ac:dyDescent="0.25">
      <c r="C33" s="936" t="s">
        <v>489</v>
      </c>
      <c r="D33" s="937" t="s">
        <v>445</v>
      </c>
      <c r="E33" s="937" t="s">
        <v>446</v>
      </c>
      <c r="F33" s="937">
        <v>5.2</v>
      </c>
      <c r="G33" s="942" t="s">
        <v>304</v>
      </c>
      <c r="I33" s="939" t="s">
        <v>489</v>
      </c>
      <c r="J33" s="940" t="s">
        <v>434</v>
      </c>
      <c r="K33" s="940" t="s">
        <v>6</v>
      </c>
      <c r="L33" s="114" t="s">
        <v>70</v>
      </c>
      <c r="M33" s="941" t="s">
        <v>189</v>
      </c>
    </row>
    <row r="34" spans="3:13" ht="30" x14ac:dyDescent="0.25">
      <c r="C34" s="936" t="s">
        <v>489</v>
      </c>
      <c r="D34" s="937" t="s">
        <v>445</v>
      </c>
      <c r="E34" s="937" t="s">
        <v>446</v>
      </c>
      <c r="F34" s="937">
        <v>5.3</v>
      </c>
      <c r="G34" s="942" t="s">
        <v>305</v>
      </c>
      <c r="I34" s="939" t="s">
        <v>489</v>
      </c>
      <c r="J34" s="940" t="s">
        <v>434</v>
      </c>
      <c r="K34" s="940" t="s">
        <v>6</v>
      </c>
      <c r="L34" s="114" t="s">
        <v>71</v>
      </c>
      <c r="M34" s="941" t="s">
        <v>232</v>
      </c>
    </row>
    <row r="35" spans="3:13" ht="30" x14ac:dyDescent="0.25">
      <c r="C35" s="936" t="s">
        <v>489</v>
      </c>
      <c r="D35" s="937" t="s">
        <v>445</v>
      </c>
      <c r="E35" s="937" t="s">
        <v>446</v>
      </c>
      <c r="F35" s="945" t="s">
        <v>82</v>
      </c>
      <c r="G35" s="946" t="s">
        <v>454</v>
      </c>
      <c r="I35" s="939" t="s">
        <v>489</v>
      </c>
      <c r="J35" s="940" t="s">
        <v>434</v>
      </c>
      <c r="K35" s="940" t="s">
        <v>6</v>
      </c>
      <c r="L35" s="114" t="s">
        <v>72</v>
      </c>
      <c r="M35" s="941" t="s">
        <v>165</v>
      </c>
    </row>
    <row r="36" spans="3:13" ht="30" x14ac:dyDescent="0.25">
      <c r="C36" s="936" t="s">
        <v>489</v>
      </c>
      <c r="D36" s="937" t="s">
        <v>445</v>
      </c>
      <c r="E36" s="937" t="s">
        <v>447</v>
      </c>
      <c r="F36" s="937">
        <v>6.1</v>
      </c>
      <c r="G36" s="942" t="s">
        <v>18</v>
      </c>
      <c r="I36" s="939" t="s">
        <v>489</v>
      </c>
      <c r="J36" s="940" t="s">
        <v>434</v>
      </c>
      <c r="K36" s="940" t="s">
        <v>6</v>
      </c>
      <c r="L36" s="114">
        <v>3.4</v>
      </c>
      <c r="M36" s="941" t="s">
        <v>462</v>
      </c>
    </row>
    <row r="37" spans="3:13" ht="30" x14ac:dyDescent="0.25">
      <c r="C37" s="936" t="s">
        <v>489</v>
      </c>
      <c r="D37" s="937" t="s">
        <v>445</v>
      </c>
      <c r="E37" s="937" t="s">
        <v>447</v>
      </c>
      <c r="F37" s="937">
        <v>6.2</v>
      </c>
      <c r="G37" s="942" t="s">
        <v>19</v>
      </c>
      <c r="I37" s="939" t="s">
        <v>489</v>
      </c>
      <c r="J37" s="940" t="s">
        <v>434</v>
      </c>
      <c r="K37" s="940" t="s">
        <v>435</v>
      </c>
      <c r="L37" s="114">
        <v>4.5</v>
      </c>
      <c r="M37" s="941" t="s">
        <v>32</v>
      </c>
    </row>
    <row r="38" spans="3:13" ht="30" x14ac:dyDescent="0.25">
      <c r="C38" s="936" t="s">
        <v>489</v>
      </c>
      <c r="D38" s="937" t="s">
        <v>445</v>
      </c>
      <c r="E38" s="937" t="s">
        <v>447</v>
      </c>
      <c r="F38" s="937">
        <v>6.3</v>
      </c>
      <c r="G38" s="942" t="s">
        <v>185</v>
      </c>
      <c r="I38" s="939" t="s">
        <v>489</v>
      </c>
      <c r="J38" s="940" t="s">
        <v>434</v>
      </c>
      <c r="K38" s="940" t="s">
        <v>435</v>
      </c>
      <c r="L38" s="114" t="s">
        <v>939</v>
      </c>
      <c r="M38" s="941" t="s">
        <v>930</v>
      </c>
    </row>
    <row r="39" spans="3:13" ht="30" x14ac:dyDescent="0.25">
      <c r="C39" s="936" t="s">
        <v>489</v>
      </c>
      <c r="D39" s="937" t="s">
        <v>445</v>
      </c>
      <c r="E39" s="937" t="s">
        <v>447</v>
      </c>
      <c r="F39" s="945" t="s">
        <v>87</v>
      </c>
      <c r="G39" s="946" t="s">
        <v>455</v>
      </c>
      <c r="I39" s="939" t="s">
        <v>489</v>
      </c>
      <c r="J39" s="940" t="s">
        <v>434</v>
      </c>
      <c r="K39" s="940" t="s">
        <v>435</v>
      </c>
      <c r="L39" s="114" t="s">
        <v>194</v>
      </c>
      <c r="M39" s="941" t="s">
        <v>40</v>
      </c>
    </row>
    <row r="40" spans="3:13" ht="30" x14ac:dyDescent="0.25">
      <c r="C40" s="936" t="s">
        <v>489</v>
      </c>
      <c r="D40" s="937" t="s">
        <v>445</v>
      </c>
      <c r="E40" s="937" t="s">
        <v>448</v>
      </c>
      <c r="F40" s="937">
        <v>7.1</v>
      </c>
      <c r="G40" s="942" t="s">
        <v>20</v>
      </c>
      <c r="I40" s="939" t="s">
        <v>489</v>
      </c>
      <c r="J40" s="940" t="s">
        <v>434</v>
      </c>
      <c r="K40" s="940" t="s">
        <v>435</v>
      </c>
      <c r="L40" s="114" t="s">
        <v>193</v>
      </c>
      <c r="M40" s="941" t="s">
        <v>330</v>
      </c>
    </row>
    <row r="41" spans="3:13" ht="30" x14ac:dyDescent="0.25">
      <c r="C41" s="936" t="s">
        <v>489</v>
      </c>
      <c r="D41" s="937" t="s">
        <v>445</v>
      </c>
      <c r="E41" s="937" t="s">
        <v>448</v>
      </c>
      <c r="F41" s="937">
        <v>7.2</v>
      </c>
      <c r="G41" s="942" t="s">
        <v>21</v>
      </c>
      <c r="I41" s="939" t="s">
        <v>489</v>
      </c>
      <c r="J41" s="940" t="s">
        <v>451</v>
      </c>
      <c r="K41" s="940" t="s">
        <v>436</v>
      </c>
      <c r="L41" s="114" t="s">
        <v>79</v>
      </c>
      <c r="M41" s="941" t="s">
        <v>27</v>
      </c>
    </row>
    <row r="42" spans="3:13" ht="30" x14ac:dyDescent="0.25">
      <c r="C42" s="936" t="s">
        <v>489</v>
      </c>
      <c r="D42" s="937" t="s">
        <v>445</v>
      </c>
      <c r="E42" s="937" t="s">
        <v>448</v>
      </c>
      <c r="F42" s="937">
        <v>7.3</v>
      </c>
      <c r="G42" s="942" t="s">
        <v>156</v>
      </c>
      <c r="I42" s="939" t="s">
        <v>489</v>
      </c>
      <c r="J42" s="940" t="s">
        <v>451</v>
      </c>
      <c r="K42" s="940" t="s">
        <v>436</v>
      </c>
      <c r="L42" s="114" t="s">
        <v>80</v>
      </c>
      <c r="M42" s="941" t="s">
        <v>98</v>
      </c>
    </row>
    <row r="43" spans="3:13" ht="30" x14ac:dyDescent="0.25">
      <c r="C43" s="936" t="s">
        <v>489</v>
      </c>
      <c r="D43" s="937" t="s">
        <v>445</v>
      </c>
      <c r="E43" s="937" t="s">
        <v>448</v>
      </c>
      <c r="F43" s="945" t="s">
        <v>91</v>
      </c>
      <c r="G43" s="946" t="s">
        <v>456</v>
      </c>
      <c r="I43" s="939" t="s">
        <v>489</v>
      </c>
      <c r="J43" s="940" t="s">
        <v>451</v>
      </c>
      <c r="K43" s="940" t="s">
        <v>436</v>
      </c>
      <c r="L43" s="114" t="s">
        <v>81</v>
      </c>
      <c r="M43" s="941" t="s">
        <v>99</v>
      </c>
    </row>
    <row r="44" spans="3:13" ht="30" x14ac:dyDescent="0.25">
      <c r="C44" s="936" t="s">
        <v>489</v>
      </c>
      <c r="D44" s="937" t="s">
        <v>445</v>
      </c>
      <c r="E44" s="937" t="s">
        <v>449</v>
      </c>
      <c r="F44" s="937">
        <v>8.1</v>
      </c>
      <c r="G44" s="942" t="s">
        <v>22</v>
      </c>
      <c r="I44" s="939" t="s">
        <v>489</v>
      </c>
      <c r="J44" s="940" t="s">
        <v>451</v>
      </c>
      <c r="K44" s="940" t="s">
        <v>436</v>
      </c>
      <c r="L44" s="382" t="s">
        <v>82</v>
      </c>
      <c r="M44" s="941" t="s">
        <v>100</v>
      </c>
    </row>
    <row r="45" spans="3:13" ht="30" x14ac:dyDescent="0.25">
      <c r="C45" s="936" t="s">
        <v>489</v>
      </c>
      <c r="D45" s="937" t="s">
        <v>445</v>
      </c>
      <c r="E45" s="937" t="s">
        <v>449</v>
      </c>
      <c r="F45" s="937" t="s">
        <v>113</v>
      </c>
      <c r="G45" s="942" t="s">
        <v>444</v>
      </c>
      <c r="I45" s="939" t="s">
        <v>489</v>
      </c>
      <c r="J45" s="940" t="s">
        <v>451</v>
      </c>
      <c r="K45" s="940" t="s">
        <v>436</v>
      </c>
      <c r="L45" s="382" t="s">
        <v>217</v>
      </c>
      <c r="M45" s="941" t="s">
        <v>101</v>
      </c>
    </row>
    <row r="46" spans="3:13" ht="30" x14ac:dyDescent="0.25">
      <c r="C46" s="936" t="s">
        <v>489</v>
      </c>
      <c r="D46" s="937" t="s">
        <v>445</v>
      </c>
      <c r="E46" s="937" t="s">
        <v>449</v>
      </c>
      <c r="F46" s="937" t="s">
        <v>115</v>
      </c>
      <c r="G46" s="942" t="s">
        <v>158</v>
      </c>
      <c r="I46" s="939" t="s">
        <v>489</v>
      </c>
      <c r="J46" s="940" t="s">
        <v>451</v>
      </c>
      <c r="K46" s="940" t="s">
        <v>436</v>
      </c>
      <c r="L46" s="114" t="s">
        <v>216</v>
      </c>
      <c r="M46" s="941" t="s">
        <v>28</v>
      </c>
    </row>
    <row r="47" spans="3:13" x14ac:dyDescent="0.25">
      <c r="C47" s="936" t="s">
        <v>489</v>
      </c>
      <c r="D47" s="937" t="s">
        <v>445</v>
      </c>
      <c r="E47" s="937" t="s">
        <v>449</v>
      </c>
      <c r="F47" s="937" t="s">
        <v>116</v>
      </c>
      <c r="G47" s="942" t="s">
        <v>114</v>
      </c>
      <c r="I47" s="939" t="s">
        <v>489</v>
      </c>
      <c r="J47" s="940" t="s">
        <v>437</v>
      </c>
      <c r="K47" s="940" t="s">
        <v>437</v>
      </c>
      <c r="L47" s="114" t="s">
        <v>84</v>
      </c>
      <c r="M47" s="941" t="s">
        <v>328</v>
      </c>
    </row>
    <row r="48" spans="3:13" ht="45" x14ac:dyDescent="0.25">
      <c r="C48" s="936" t="s">
        <v>489</v>
      </c>
      <c r="D48" s="937" t="s">
        <v>445</v>
      </c>
      <c r="E48" s="937" t="s">
        <v>449</v>
      </c>
      <c r="F48" s="937" t="s">
        <v>117</v>
      </c>
      <c r="G48" s="942" t="s">
        <v>159</v>
      </c>
      <c r="I48" s="939" t="s">
        <v>489</v>
      </c>
      <c r="J48" s="940" t="s">
        <v>437</v>
      </c>
      <c r="K48" s="940" t="s">
        <v>437</v>
      </c>
      <c r="L48" s="114" t="s">
        <v>85</v>
      </c>
      <c r="M48" s="941" t="s">
        <v>326</v>
      </c>
    </row>
    <row r="49" spans="3:13" ht="30" x14ac:dyDescent="0.25">
      <c r="C49" s="936" t="s">
        <v>489</v>
      </c>
      <c r="D49" s="937" t="s">
        <v>445</v>
      </c>
      <c r="E49" s="937" t="s">
        <v>449</v>
      </c>
      <c r="F49" s="937" t="s">
        <v>160</v>
      </c>
      <c r="G49" s="942" t="s">
        <v>23</v>
      </c>
      <c r="I49" s="939" t="s">
        <v>489</v>
      </c>
      <c r="J49" s="940" t="s">
        <v>437</v>
      </c>
      <c r="K49" s="940" t="s">
        <v>437</v>
      </c>
      <c r="L49" s="114" t="s">
        <v>86</v>
      </c>
      <c r="M49" s="941" t="s">
        <v>495</v>
      </c>
    </row>
    <row r="50" spans="3:13" ht="30" x14ac:dyDescent="0.25">
      <c r="C50" s="936" t="s">
        <v>489</v>
      </c>
      <c r="D50" s="937" t="s">
        <v>445</v>
      </c>
      <c r="E50" s="937" t="s">
        <v>449</v>
      </c>
      <c r="F50" s="945" t="s">
        <v>443</v>
      </c>
      <c r="G50" s="946" t="s">
        <v>457</v>
      </c>
      <c r="I50" s="939" t="s">
        <v>489</v>
      </c>
      <c r="J50" s="940" t="s">
        <v>437</v>
      </c>
      <c r="K50" s="940" t="s">
        <v>437</v>
      </c>
      <c r="L50" s="114" t="s">
        <v>87</v>
      </c>
      <c r="M50" s="941" t="s">
        <v>496</v>
      </c>
    </row>
    <row r="51" spans="3:13" ht="30" x14ac:dyDescent="0.25">
      <c r="C51" s="936" t="s">
        <v>489</v>
      </c>
      <c r="D51" s="937" t="s">
        <v>445</v>
      </c>
      <c r="E51" s="937" t="s">
        <v>450</v>
      </c>
      <c r="F51" s="937">
        <v>9.1</v>
      </c>
      <c r="G51" s="942" t="s">
        <v>186</v>
      </c>
      <c r="I51" s="939" t="s">
        <v>489</v>
      </c>
      <c r="J51" s="940" t="s">
        <v>437</v>
      </c>
      <c r="K51" s="940" t="s">
        <v>437</v>
      </c>
      <c r="L51" s="114" t="s">
        <v>214</v>
      </c>
      <c r="M51" s="941" t="s">
        <v>497</v>
      </c>
    </row>
    <row r="52" spans="3:13" ht="15.75" thickBot="1" x14ac:dyDescent="0.3">
      <c r="C52" s="936" t="s">
        <v>489</v>
      </c>
      <c r="D52" s="937" t="s">
        <v>445</v>
      </c>
      <c r="E52" s="937" t="s">
        <v>450</v>
      </c>
      <c r="F52" s="937" t="s">
        <v>107</v>
      </c>
      <c r="G52" s="942" t="s">
        <v>187</v>
      </c>
      <c r="I52" s="949" t="s">
        <v>490</v>
      </c>
      <c r="J52" s="950" t="s">
        <v>26</v>
      </c>
      <c r="K52" s="950" t="s">
        <v>26</v>
      </c>
      <c r="L52" s="951" t="s">
        <v>205</v>
      </c>
      <c r="M52" s="952" t="s">
        <v>26</v>
      </c>
    </row>
    <row r="53" spans="3:13" x14ac:dyDescent="0.25">
      <c r="C53" s="936" t="s">
        <v>489</v>
      </c>
      <c r="D53" s="937" t="s">
        <v>445</v>
      </c>
      <c r="E53" s="937" t="s">
        <v>450</v>
      </c>
      <c r="F53" s="937" t="s">
        <v>1316</v>
      </c>
      <c r="G53" s="942" t="s">
        <v>1317</v>
      </c>
    </row>
    <row r="54" spans="3:13" x14ac:dyDescent="0.25">
      <c r="C54" s="936" t="s">
        <v>489</v>
      </c>
      <c r="D54" s="937" t="s">
        <v>445</v>
      </c>
      <c r="E54" s="937" t="s">
        <v>450</v>
      </c>
      <c r="F54" s="937" t="s">
        <v>108</v>
      </c>
      <c r="G54" s="942" t="s">
        <v>188</v>
      </c>
    </row>
    <row r="55" spans="3:13" ht="30" x14ac:dyDescent="0.25">
      <c r="C55" s="936" t="s">
        <v>489</v>
      </c>
      <c r="D55" s="937" t="s">
        <v>445</v>
      </c>
      <c r="E55" s="937" t="s">
        <v>450</v>
      </c>
      <c r="F55" s="937" t="s">
        <v>109</v>
      </c>
      <c r="G55" s="942" t="s">
        <v>161</v>
      </c>
    </row>
    <row r="56" spans="3:13" ht="30" x14ac:dyDescent="0.25">
      <c r="C56" s="936" t="s">
        <v>489</v>
      </c>
      <c r="D56" s="937" t="s">
        <v>445</v>
      </c>
      <c r="E56" s="937" t="s">
        <v>450</v>
      </c>
      <c r="F56" s="937" t="s">
        <v>110</v>
      </c>
      <c r="G56" s="942" t="s">
        <v>135</v>
      </c>
    </row>
    <row r="57" spans="3:13" ht="30" x14ac:dyDescent="0.25">
      <c r="C57" s="936" t="s">
        <v>489</v>
      </c>
      <c r="D57" s="937" t="s">
        <v>445</v>
      </c>
      <c r="E57" s="937" t="s">
        <v>450</v>
      </c>
      <c r="F57" s="937" t="s">
        <v>111</v>
      </c>
      <c r="G57" s="942" t="s">
        <v>163</v>
      </c>
    </row>
    <row r="58" spans="3:13" ht="30" x14ac:dyDescent="0.25">
      <c r="C58" s="936" t="s">
        <v>489</v>
      </c>
      <c r="D58" s="937" t="s">
        <v>445</v>
      </c>
      <c r="E58" s="937" t="s">
        <v>450</v>
      </c>
      <c r="F58" s="945" t="s">
        <v>112</v>
      </c>
      <c r="G58" s="946" t="s">
        <v>464</v>
      </c>
    </row>
    <row r="59" spans="3:13" x14ac:dyDescent="0.25">
      <c r="C59" s="936" t="s">
        <v>489</v>
      </c>
      <c r="D59" s="937" t="s">
        <v>445</v>
      </c>
      <c r="E59" s="937" t="s">
        <v>6</v>
      </c>
      <c r="F59" s="937" t="s">
        <v>118</v>
      </c>
      <c r="G59" s="942" t="s">
        <v>189</v>
      </c>
    </row>
    <row r="60" spans="3:13" ht="30" x14ac:dyDescent="0.25">
      <c r="C60" s="936" t="s">
        <v>489</v>
      </c>
      <c r="D60" s="937" t="s">
        <v>445</v>
      </c>
      <c r="E60" s="937" t="s">
        <v>6</v>
      </c>
      <c r="F60" s="937" t="s">
        <v>45</v>
      </c>
      <c r="G60" s="942" t="s">
        <v>164</v>
      </c>
    </row>
    <row r="61" spans="3:13" ht="30" x14ac:dyDescent="0.25">
      <c r="C61" s="936" t="s">
        <v>489</v>
      </c>
      <c r="D61" s="937" t="s">
        <v>445</v>
      </c>
      <c r="E61" s="937" t="s">
        <v>6</v>
      </c>
      <c r="F61" s="937" t="s">
        <v>46</v>
      </c>
      <c r="G61" s="942" t="s">
        <v>165</v>
      </c>
    </row>
    <row r="62" spans="3:13" ht="30" x14ac:dyDescent="0.25">
      <c r="C62" s="936" t="s">
        <v>489</v>
      </c>
      <c r="D62" s="937" t="s">
        <v>445</v>
      </c>
      <c r="E62" s="937" t="s">
        <v>6</v>
      </c>
      <c r="F62" s="945" t="s">
        <v>166</v>
      </c>
      <c r="G62" s="946" t="s">
        <v>462</v>
      </c>
    </row>
    <row r="63" spans="3:13" ht="30" x14ac:dyDescent="0.25">
      <c r="C63" s="936" t="s">
        <v>489</v>
      </c>
      <c r="D63" s="937" t="s">
        <v>445</v>
      </c>
      <c r="E63" s="937" t="s">
        <v>435</v>
      </c>
      <c r="F63" s="937" t="s">
        <v>121</v>
      </c>
      <c r="G63" s="942" t="s">
        <v>32</v>
      </c>
    </row>
    <row r="64" spans="3:13" ht="30" x14ac:dyDescent="0.25">
      <c r="C64" s="936" t="s">
        <v>489</v>
      </c>
      <c r="D64" s="937" t="s">
        <v>445</v>
      </c>
      <c r="E64" s="937" t="s">
        <v>435</v>
      </c>
      <c r="F64" s="943" t="s">
        <v>938</v>
      </c>
      <c r="G64" s="944" t="s">
        <v>930</v>
      </c>
    </row>
    <row r="65" spans="3:7" x14ac:dyDescent="0.25">
      <c r="C65" s="936" t="s">
        <v>489</v>
      </c>
      <c r="D65" s="937" t="s">
        <v>445</v>
      </c>
      <c r="E65" s="937" t="s">
        <v>435</v>
      </c>
      <c r="F65" s="937" t="s">
        <v>168</v>
      </c>
      <c r="G65" s="942" t="s">
        <v>40</v>
      </c>
    </row>
    <row r="66" spans="3:7" x14ac:dyDescent="0.25">
      <c r="C66" s="936" t="s">
        <v>489</v>
      </c>
      <c r="D66" s="937" t="s">
        <v>445</v>
      </c>
      <c r="E66" s="937" t="s">
        <v>435</v>
      </c>
      <c r="F66" s="937" t="s">
        <v>169</v>
      </c>
      <c r="G66" s="942" t="s">
        <v>330</v>
      </c>
    </row>
    <row r="67" spans="3:7" x14ac:dyDescent="0.25">
      <c r="C67" s="936" t="s">
        <v>489</v>
      </c>
      <c r="D67" s="937" t="s">
        <v>451</v>
      </c>
      <c r="E67" s="937" t="s">
        <v>436</v>
      </c>
      <c r="F67" s="937" t="s">
        <v>122</v>
      </c>
      <c r="G67" s="942" t="s">
        <v>27</v>
      </c>
    </row>
    <row r="68" spans="3:7" x14ac:dyDescent="0.25">
      <c r="C68" s="936" t="s">
        <v>489</v>
      </c>
      <c r="D68" s="937" t="s">
        <v>451</v>
      </c>
      <c r="E68" s="937" t="s">
        <v>436</v>
      </c>
      <c r="F68" s="937" t="s">
        <v>123</v>
      </c>
      <c r="G68" s="942" t="s">
        <v>98</v>
      </c>
    </row>
    <row r="69" spans="3:7" x14ac:dyDescent="0.25">
      <c r="C69" s="936" t="s">
        <v>489</v>
      </c>
      <c r="D69" s="937" t="s">
        <v>451</v>
      </c>
      <c r="E69" s="937" t="s">
        <v>436</v>
      </c>
      <c r="F69" s="937" t="s">
        <v>124</v>
      </c>
      <c r="G69" s="942" t="s">
        <v>99</v>
      </c>
    </row>
    <row r="70" spans="3:7" x14ac:dyDescent="0.25">
      <c r="C70" s="936" t="s">
        <v>489</v>
      </c>
      <c r="D70" s="937" t="s">
        <v>451</v>
      </c>
      <c r="E70" s="937" t="s">
        <v>436</v>
      </c>
      <c r="F70" s="953" t="s">
        <v>125</v>
      </c>
      <c r="G70" s="942" t="s">
        <v>100</v>
      </c>
    </row>
    <row r="71" spans="3:7" x14ac:dyDescent="0.25">
      <c r="C71" s="936" t="s">
        <v>489</v>
      </c>
      <c r="D71" s="937" t="s">
        <v>451</v>
      </c>
      <c r="E71" s="937" t="s">
        <v>436</v>
      </c>
      <c r="F71" s="953" t="s">
        <v>126</v>
      </c>
      <c r="G71" s="942" t="s">
        <v>101</v>
      </c>
    </row>
    <row r="72" spans="3:7" x14ac:dyDescent="0.25">
      <c r="C72" s="936" t="s">
        <v>489</v>
      </c>
      <c r="D72" s="937" t="s">
        <v>451</v>
      </c>
      <c r="E72" s="937" t="s">
        <v>436</v>
      </c>
      <c r="F72" s="937" t="s">
        <v>127</v>
      </c>
      <c r="G72" s="942" t="s">
        <v>28</v>
      </c>
    </row>
    <row r="73" spans="3:7" x14ac:dyDescent="0.25">
      <c r="C73" s="936" t="s">
        <v>489</v>
      </c>
      <c r="D73" s="937" t="s">
        <v>437</v>
      </c>
      <c r="E73" s="937" t="s">
        <v>437</v>
      </c>
      <c r="F73" s="937" t="s">
        <v>129</v>
      </c>
      <c r="G73" s="942" t="s">
        <v>327</v>
      </c>
    </row>
    <row r="74" spans="3:7" ht="30" x14ac:dyDescent="0.25">
      <c r="C74" s="936" t="s">
        <v>489</v>
      </c>
      <c r="D74" s="937" t="s">
        <v>437</v>
      </c>
      <c r="E74" s="937" t="s">
        <v>437</v>
      </c>
      <c r="F74" s="937" t="s">
        <v>130</v>
      </c>
      <c r="G74" s="942" t="s">
        <v>326</v>
      </c>
    </row>
    <row r="75" spans="3:7" ht="30" x14ac:dyDescent="0.25">
      <c r="C75" s="936" t="s">
        <v>489</v>
      </c>
      <c r="D75" s="937" t="s">
        <v>437</v>
      </c>
      <c r="E75" s="937" t="s">
        <v>437</v>
      </c>
      <c r="F75" s="937" t="s">
        <v>131</v>
      </c>
      <c r="G75" s="942" t="s">
        <v>180</v>
      </c>
    </row>
    <row r="76" spans="3:7" x14ac:dyDescent="0.25">
      <c r="C76" s="936" t="s">
        <v>489</v>
      </c>
      <c r="D76" s="937" t="s">
        <v>437</v>
      </c>
      <c r="E76" s="937" t="s">
        <v>437</v>
      </c>
      <c r="F76" s="937" t="s">
        <v>132</v>
      </c>
      <c r="G76" s="942" t="s">
        <v>495</v>
      </c>
    </row>
    <row r="77" spans="3:7" x14ac:dyDescent="0.25">
      <c r="C77" s="936" t="s">
        <v>489</v>
      </c>
      <c r="D77" s="937" t="s">
        <v>437</v>
      </c>
      <c r="E77" s="937" t="s">
        <v>437</v>
      </c>
      <c r="F77" s="937" t="s">
        <v>133</v>
      </c>
      <c r="G77" s="942" t="s">
        <v>496</v>
      </c>
    </row>
    <row r="78" spans="3:7" x14ac:dyDescent="0.25">
      <c r="C78" s="936" t="s">
        <v>489</v>
      </c>
      <c r="D78" s="937" t="s">
        <v>437</v>
      </c>
      <c r="E78" s="937" t="s">
        <v>437</v>
      </c>
      <c r="F78" s="937" t="s">
        <v>134</v>
      </c>
      <c r="G78" s="942" t="s">
        <v>497</v>
      </c>
    </row>
    <row r="79" spans="3:7" ht="15.75" thickBot="1" x14ac:dyDescent="0.3">
      <c r="C79" s="954" t="s">
        <v>490</v>
      </c>
      <c r="D79" s="955" t="s">
        <v>26</v>
      </c>
      <c r="E79" s="955" t="s">
        <v>26</v>
      </c>
      <c r="F79" s="955" t="s">
        <v>270</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6" t="s">
        <v>36</v>
      </c>
      <c r="O1" s="757" t="s">
        <v>932</v>
      </c>
      <c r="P1" s="757" t="s">
        <v>933</v>
      </c>
      <c r="Q1" s="757" t="s">
        <v>934</v>
      </c>
      <c r="R1" s="757" t="s">
        <v>935</v>
      </c>
      <c r="S1" s="677" t="s">
        <v>47</v>
      </c>
      <c r="T1" s="677" t="s">
        <v>48</v>
      </c>
      <c r="U1" s="677" t="s">
        <v>50</v>
      </c>
      <c r="V1" s="677" t="s">
        <v>49</v>
      </c>
      <c r="W1" s="677" t="s">
        <v>1537</v>
      </c>
      <c r="X1" s="677" t="s">
        <v>137</v>
      </c>
      <c r="Y1" s="677" t="s">
        <v>138</v>
      </c>
      <c r="Z1" s="677" t="s">
        <v>1015</v>
      </c>
      <c r="AA1" s="679" t="s">
        <v>892</v>
      </c>
      <c r="AB1" s="679" t="s">
        <v>893</v>
      </c>
      <c r="AC1" s="679" t="s">
        <v>894</v>
      </c>
    </row>
    <row r="2" spans="1:29" x14ac:dyDescent="0.25">
      <c r="A2" t="s">
        <v>421</v>
      </c>
      <c r="B2" t="s">
        <v>1380</v>
      </c>
      <c r="C2" t="s">
        <v>1381</v>
      </c>
      <c r="D2">
        <v>1900</v>
      </c>
      <c r="E2" s="957">
        <v>1</v>
      </c>
      <c r="F2" t="s">
        <v>439</v>
      </c>
      <c r="G2" s="957">
        <v>91</v>
      </c>
      <c r="H2" t="s">
        <v>380</v>
      </c>
      <c r="I2" t="s">
        <v>433</v>
      </c>
      <c r="J2" t="s">
        <v>433</v>
      </c>
      <c r="K2" t="s">
        <v>433</v>
      </c>
      <c r="M2" t="s">
        <v>433</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264751.94930877798</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140435.01152074899</v>
      </c>
      <c r="P2" s="678">
        <f t="shared" ca="1" si="0"/>
        <v>18463.721198159001</v>
      </c>
      <c r="Q2" s="678">
        <f t="shared" ca="1" si="0"/>
        <v>78553.715437792998</v>
      </c>
      <c r="R2" s="678">
        <f t="shared" ca="1" si="0"/>
        <v>11915.127880185999</v>
      </c>
      <c r="S2" s="678">
        <f t="shared" ca="1" si="0"/>
        <v>413.77419354799997</v>
      </c>
      <c r="T2" s="678">
        <f t="shared" ca="1" si="0"/>
        <v>9907.8306451619992</v>
      </c>
      <c r="U2" s="678">
        <f t="shared" ca="1" si="0"/>
        <v>6</v>
      </c>
      <c r="V2" s="678">
        <f t="shared" ca="1" si="0"/>
        <v>1201.25</v>
      </c>
      <c r="W2" s="678">
        <f t="shared" ca="1" si="0"/>
        <v>3855.5184331809996</v>
      </c>
      <c r="X2" s="678">
        <f t="shared" ca="1" si="0"/>
        <v>0</v>
      </c>
      <c r="Y2" s="678">
        <f t="shared" ca="1" si="0"/>
        <v>0</v>
      </c>
      <c r="Z2" s="678">
        <f t="shared" ca="1" si="0"/>
        <v>0</v>
      </c>
      <c r="AA2" t="str">
        <f t="shared" ref="AA2:AA65" si="1">file_name</f>
        <v>ASRCMS202202</v>
      </c>
      <c r="AB2" s="957">
        <f t="shared" ref="AB2:AB65" si="2">file_date</f>
        <v>45230</v>
      </c>
      <c r="AC2" t="str">
        <f t="shared" ref="AC2:AC65" si="3">status</f>
        <v>Unaudited</v>
      </c>
    </row>
    <row r="3" spans="1:29" x14ac:dyDescent="0.25">
      <c r="A3" t="s">
        <v>421</v>
      </c>
      <c r="B3" t="s">
        <v>1380</v>
      </c>
      <c r="C3" t="s">
        <v>1381</v>
      </c>
      <c r="D3">
        <v>1900</v>
      </c>
      <c r="E3" s="957">
        <v>1</v>
      </c>
      <c r="F3" t="s">
        <v>439</v>
      </c>
      <c r="G3" s="957">
        <v>91</v>
      </c>
      <c r="H3" t="s">
        <v>380</v>
      </c>
      <c r="I3" t="s">
        <v>488</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450885362.38000005</v>
      </c>
      <c r="O3" s="678">
        <f t="shared" ca="1" si="0"/>
        <v>190493412.85000002</v>
      </c>
      <c r="P3" s="678">
        <f t="shared" ca="1" si="0"/>
        <v>24718646.990000002</v>
      </c>
      <c r="Q3" s="678">
        <f t="shared" ca="1" si="0"/>
        <v>106041520.19</v>
      </c>
      <c r="R3" s="678">
        <f t="shared" ca="1" si="0"/>
        <v>16007236.260000002</v>
      </c>
      <c r="S3" s="678">
        <f t="shared" ca="1" si="0"/>
        <v>561934.92000000016</v>
      </c>
      <c r="T3" s="678">
        <f t="shared" ca="1" si="0"/>
        <v>13129211.42</v>
      </c>
      <c r="U3" s="678">
        <f t="shared" ca="1" si="0"/>
        <v>8854.2000000000007</v>
      </c>
      <c r="V3" s="678">
        <f t="shared" ca="1" si="0"/>
        <v>1598344.4300000002</v>
      </c>
      <c r="W3" s="678">
        <f t="shared" ca="1" si="0"/>
        <v>98326201.120000005</v>
      </c>
      <c r="X3" s="678">
        <f t="shared" ca="1" si="0"/>
        <v>0</v>
      </c>
      <c r="Y3" s="678">
        <f t="shared" ca="1" si="0"/>
        <v>0</v>
      </c>
      <c r="Z3" s="678">
        <f t="shared" ca="1" si="0"/>
        <v>0</v>
      </c>
      <c r="AA3" t="str">
        <f t="shared" si="1"/>
        <v>ASRCMS202202</v>
      </c>
      <c r="AB3" s="957">
        <f t="shared" si="2"/>
        <v>45230</v>
      </c>
      <c r="AC3" t="str">
        <f t="shared" si="3"/>
        <v>Unaudited</v>
      </c>
    </row>
    <row r="4" spans="1:29" x14ac:dyDescent="0.25">
      <c r="A4" t="s">
        <v>421</v>
      </c>
      <c r="B4" t="s">
        <v>1380</v>
      </c>
      <c r="C4" t="s">
        <v>1381</v>
      </c>
      <c r="D4">
        <v>1900</v>
      </c>
      <c r="E4" s="957">
        <v>1</v>
      </c>
      <c r="F4" t="s">
        <v>439</v>
      </c>
      <c r="G4" s="957">
        <v>91</v>
      </c>
      <c r="H4" t="s">
        <v>380</v>
      </c>
      <c r="I4" t="s">
        <v>488</v>
      </c>
      <c r="J4" t="s">
        <v>12</v>
      </c>
      <c r="K4" t="s">
        <v>1323</v>
      </c>
      <c r="L4" s="15" t="s">
        <v>1314</v>
      </c>
      <c r="M4" t="s">
        <v>1323</v>
      </c>
      <c r="N4" s="678">
        <f t="shared" ca="1" si="4"/>
        <v>6919908.057</v>
      </c>
      <c r="O4" s="678">
        <f t="shared" ca="1" si="0"/>
        <v>2938445.1011377675</v>
      </c>
      <c r="P4" s="678">
        <f t="shared" ca="1" si="0"/>
        <v>377486.30089267809</v>
      </c>
      <c r="Q4" s="678">
        <f t="shared" ca="1" si="0"/>
        <v>1573894.1946607232</v>
      </c>
      <c r="R4" s="678">
        <f t="shared" ca="1" si="0"/>
        <v>237751.33382634033</v>
      </c>
      <c r="S4" s="678">
        <f t="shared" ca="1" si="0"/>
        <v>7778.0662390693778</v>
      </c>
      <c r="T4" s="678">
        <f t="shared" ca="1" si="0"/>
        <v>196586.58226497137</v>
      </c>
      <c r="U4" s="678">
        <f t="shared" ca="1" si="0"/>
        <v>103.10712420393698</v>
      </c>
      <c r="V4" s="678">
        <f t="shared" ca="1" si="0"/>
        <v>23226.484004001879</v>
      </c>
      <c r="W4" s="678">
        <f t="shared" ca="1" si="0"/>
        <v>1564636.8868502444</v>
      </c>
      <c r="X4" s="678">
        <f t="shared" ca="1" si="0"/>
        <v>0</v>
      </c>
      <c r="Y4" s="678">
        <f t="shared" ca="1" si="0"/>
        <v>0</v>
      </c>
      <c r="Z4" s="678">
        <f t="shared" ca="1" si="0"/>
        <v>0</v>
      </c>
      <c r="AA4" t="str">
        <f t="shared" si="1"/>
        <v>ASRCMS202202</v>
      </c>
      <c r="AB4" s="957">
        <f t="shared" si="2"/>
        <v>45230</v>
      </c>
      <c r="AC4" t="str">
        <f t="shared" si="3"/>
        <v>Unaudited</v>
      </c>
    </row>
    <row r="5" spans="1:29" x14ac:dyDescent="0.25">
      <c r="A5" t="s">
        <v>421</v>
      </c>
      <c r="B5" t="s">
        <v>1380</v>
      </c>
      <c r="C5" t="s">
        <v>1381</v>
      </c>
      <c r="D5">
        <v>1900</v>
      </c>
      <c r="E5" s="957">
        <v>1</v>
      </c>
      <c r="F5" t="s">
        <v>439</v>
      </c>
      <c r="G5" s="957">
        <v>91</v>
      </c>
      <c r="H5" t="s">
        <v>380</v>
      </c>
      <c r="I5" t="s">
        <v>488</v>
      </c>
      <c r="J5" t="s">
        <v>491</v>
      </c>
      <c r="K5" t="s">
        <v>492</v>
      </c>
      <c r="L5" s="15" t="s">
        <v>63</v>
      </c>
      <c r="M5" t="s">
        <v>344</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ASRCMS202202</v>
      </c>
      <c r="AB5" s="957">
        <f t="shared" si="2"/>
        <v>45230</v>
      </c>
      <c r="AC5" t="str">
        <f t="shared" si="3"/>
        <v>Unaudited</v>
      </c>
    </row>
    <row r="6" spans="1:29" x14ac:dyDescent="0.25">
      <c r="A6" t="s">
        <v>421</v>
      </c>
      <c r="B6" t="s">
        <v>1380</v>
      </c>
      <c r="C6" t="s">
        <v>1381</v>
      </c>
      <c r="D6">
        <v>1900</v>
      </c>
      <c r="E6" s="957">
        <v>1</v>
      </c>
      <c r="F6" t="s">
        <v>439</v>
      </c>
      <c r="G6" s="957">
        <v>91</v>
      </c>
      <c r="H6" t="s">
        <v>380</v>
      </c>
      <c r="I6" t="s">
        <v>488</v>
      </c>
      <c r="J6" t="s">
        <v>491</v>
      </c>
      <c r="K6" t="s">
        <v>1014</v>
      </c>
      <c r="L6" s="15" t="s">
        <v>910</v>
      </c>
      <c r="M6" t="s">
        <v>911</v>
      </c>
      <c r="N6" s="678">
        <f t="shared" ca="1" si="4"/>
        <v>0</v>
      </c>
      <c r="O6" s="678">
        <f t="shared" ca="1" si="0"/>
        <v>0</v>
      </c>
      <c r="P6" s="678">
        <f t="shared" ca="1" si="0"/>
        <v>0</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ASRCMS202202</v>
      </c>
      <c r="AB6" s="957">
        <f t="shared" si="2"/>
        <v>45230</v>
      </c>
      <c r="AC6" t="str">
        <f t="shared" si="3"/>
        <v>Unaudited</v>
      </c>
    </row>
    <row r="7" spans="1:29" x14ac:dyDescent="0.25">
      <c r="A7" t="s">
        <v>421</v>
      </c>
      <c r="B7" t="s">
        <v>1380</v>
      </c>
      <c r="C7" t="s">
        <v>1381</v>
      </c>
      <c r="D7">
        <v>1900</v>
      </c>
      <c r="E7" s="957">
        <v>1</v>
      </c>
      <c r="F7" t="s">
        <v>439</v>
      </c>
      <c r="G7" s="957">
        <v>91</v>
      </c>
      <c r="H7" t="s">
        <v>380</v>
      </c>
      <c r="I7" t="s">
        <v>488</v>
      </c>
      <c r="J7" t="s">
        <v>13</v>
      </c>
      <c r="K7" t="s">
        <v>493</v>
      </c>
      <c r="L7" s="15" t="s">
        <v>95</v>
      </c>
      <c r="M7" t="s">
        <v>147</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ASRCMS202202</v>
      </c>
      <c r="AB7" s="957">
        <f t="shared" si="2"/>
        <v>45230</v>
      </c>
      <c r="AC7" t="str">
        <f t="shared" si="3"/>
        <v>Unaudited</v>
      </c>
    </row>
    <row r="8" spans="1:29" x14ac:dyDescent="0.25">
      <c r="A8" t="s">
        <v>421</v>
      </c>
      <c r="B8" t="s">
        <v>1380</v>
      </c>
      <c r="C8" t="s">
        <v>1381</v>
      </c>
      <c r="D8">
        <v>1900</v>
      </c>
      <c r="E8" s="957">
        <v>1</v>
      </c>
      <c r="F8" t="s">
        <v>439</v>
      </c>
      <c r="G8" s="957">
        <v>91</v>
      </c>
      <c r="H8" t="s">
        <v>380</v>
      </c>
      <c r="I8" t="s">
        <v>488</v>
      </c>
      <c r="J8" t="s">
        <v>13</v>
      </c>
      <c r="K8" t="s">
        <v>13</v>
      </c>
      <c r="L8" s="15" t="s">
        <v>35</v>
      </c>
      <c r="M8" t="s">
        <v>13</v>
      </c>
      <c r="N8" s="678">
        <f t="shared" ca="1" si="4"/>
        <v>167012.66850000003</v>
      </c>
      <c r="O8" s="678">
        <f t="shared" ca="1" si="0"/>
        <v>70919.664472323915</v>
      </c>
      <c r="P8" s="678">
        <f t="shared" ca="1" si="0"/>
        <v>9110.669378114846</v>
      </c>
      <c r="Q8" s="678">
        <f t="shared" ca="1" si="0"/>
        <v>37986.092766224428</v>
      </c>
      <c r="R8" s="678">
        <f t="shared" ca="1" si="0"/>
        <v>5738.1520642610776</v>
      </c>
      <c r="S8" s="678">
        <f t="shared" ca="1" si="0"/>
        <v>187.72440148863902</v>
      </c>
      <c r="T8" s="678">
        <f t="shared" ca="1" si="0"/>
        <v>4744.6366953033703</v>
      </c>
      <c r="U8" s="678">
        <f t="shared" ca="1" si="0"/>
        <v>2.4885006871212614</v>
      </c>
      <c r="V8" s="678">
        <f t="shared" ca="1" si="0"/>
        <v>560.57349916042654</v>
      </c>
      <c r="W8" s="678">
        <f t="shared" ca="1" si="0"/>
        <v>37762.666722436174</v>
      </c>
      <c r="X8" s="678">
        <f t="shared" ca="1" si="0"/>
        <v>0</v>
      </c>
      <c r="Y8" s="678">
        <f t="shared" ca="1" si="0"/>
        <v>0</v>
      </c>
      <c r="Z8" s="678">
        <f t="shared" ca="1" si="0"/>
        <v>0</v>
      </c>
      <c r="AA8" t="str">
        <f t="shared" si="1"/>
        <v>ASRCMS202202</v>
      </c>
      <c r="AB8" s="957">
        <f t="shared" si="2"/>
        <v>45230</v>
      </c>
      <c r="AC8" t="str">
        <f t="shared" si="3"/>
        <v>Unaudited</v>
      </c>
    </row>
    <row r="9" spans="1:29" x14ac:dyDescent="0.25">
      <c r="A9" t="s">
        <v>421</v>
      </c>
      <c r="B9" t="s">
        <v>1380</v>
      </c>
      <c r="C9" t="s">
        <v>1381</v>
      </c>
      <c r="D9">
        <v>1900</v>
      </c>
      <c r="E9" s="957">
        <v>1</v>
      </c>
      <c r="F9" t="s">
        <v>439</v>
      </c>
      <c r="G9" s="957">
        <v>91</v>
      </c>
      <c r="H9" t="s">
        <v>380</v>
      </c>
      <c r="I9" t="s">
        <v>489</v>
      </c>
      <c r="J9" t="s">
        <v>445</v>
      </c>
      <c r="K9" t="s">
        <v>0</v>
      </c>
      <c r="L9" s="15">
        <v>2.1</v>
      </c>
      <c r="M9" t="s">
        <v>148</v>
      </c>
      <c r="N9" s="678">
        <f t="shared" ca="1" si="4"/>
        <v>29669971.400000002</v>
      </c>
      <c r="O9" s="678">
        <f t="shared" ca="1" si="0"/>
        <v>7402880.3300000001</v>
      </c>
      <c r="P9" s="678">
        <f t="shared" ca="1" si="0"/>
        <v>1264190.8800000001</v>
      </c>
      <c r="Q9" s="678">
        <f t="shared" ca="1" si="0"/>
        <v>12489441.940000001</v>
      </c>
      <c r="R9" s="678">
        <f t="shared" ca="1" si="0"/>
        <v>2316319.4300000002</v>
      </c>
      <c r="S9" s="678">
        <f t="shared" ca="1" si="0"/>
        <v>52979.66</v>
      </c>
      <c r="T9" s="678">
        <f t="shared" ca="1" si="0"/>
        <v>2030338.4999999998</v>
      </c>
      <c r="U9" s="678">
        <f t="shared" ca="1" si="0"/>
        <v>0</v>
      </c>
      <c r="V9" s="678">
        <f t="shared" ca="1" si="0"/>
        <v>91116.01999999999</v>
      </c>
      <c r="W9" s="678">
        <f t="shared" ca="1" si="0"/>
        <v>4022704.6400000006</v>
      </c>
      <c r="X9" s="678">
        <f t="shared" ca="1" si="0"/>
        <v>0</v>
      </c>
      <c r="Y9" s="678">
        <f t="shared" ca="1" si="0"/>
        <v>0</v>
      </c>
      <c r="Z9" s="678">
        <f t="shared" ca="1" si="0"/>
        <v>0</v>
      </c>
      <c r="AA9" t="str">
        <f t="shared" si="1"/>
        <v>ASRCMS202202</v>
      </c>
      <c r="AB9" s="957">
        <f t="shared" si="2"/>
        <v>45230</v>
      </c>
      <c r="AC9" t="str">
        <f t="shared" si="3"/>
        <v>Unaudited</v>
      </c>
    </row>
    <row r="10" spans="1:29" x14ac:dyDescent="0.25">
      <c r="A10" t="s">
        <v>421</v>
      </c>
      <c r="B10" t="s">
        <v>1380</v>
      </c>
      <c r="C10" t="s">
        <v>1381</v>
      </c>
      <c r="D10">
        <v>1900</v>
      </c>
      <c r="E10" s="957">
        <v>1</v>
      </c>
      <c r="F10" t="s">
        <v>439</v>
      </c>
      <c r="G10" s="957">
        <v>91</v>
      </c>
      <c r="H10" t="s">
        <v>380</v>
      </c>
      <c r="I10" t="s">
        <v>489</v>
      </c>
      <c r="J10" t="s">
        <v>445</v>
      </c>
      <c r="K10" t="s">
        <v>0</v>
      </c>
      <c r="L10" s="15">
        <v>2.2000000000000002</v>
      </c>
      <c r="M10" t="s">
        <v>149</v>
      </c>
      <c r="N10" s="678">
        <f t="shared" ca="1" si="4"/>
        <v>45220.88307507032</v>
      </c>
      <c r="O10" s="678">
        <f t="shared" ca="1" si="0"/>
        <v>10457.469824446298</v>
      </c>
      <c r="P10" s="678">
        <f t="shared" ca="1" si="0"/>
        <v>2037.27174204625</v>
      </c>
      <c r="Q10" s="678">
        <f t="shared" ca="1" si="0"/>
        <v>17941.274297755121</v>
      </c>
      <c r="R10" s="678">
        <f t="shared" ca="1" si="0"/>
        <v>3380.4324829183361</v>
      </c>
      <c r="S10" s="678">
        <f t="shared" ca="1" si="0"/>
        <v>44.051779947055344</v>
      </c>
      <c r="T10" s="678">
        <f t="shared" ca="1" si="0"/>
        <v>3180.6563474697205</v>
      </c>
      <c r="U10" s="678">
        <f t="shared" ca="1" si="0"/>
        <v>0</v>
      </c>
      <c r="V10" s="678">
        <f t="shared" ca="1" si="0"/>
        <v>295.07970792142811</v>
      </c>
      <c r="W10" s="678">
        <f t="shared" ca="1" si="0"/>
        <v>7884.6468925661102</v>
      </c>
      <c r="X10" s="678">
        <f t="shared" ca="1" si="0"/>
        <v>0</v>
      </c>
      <c r="Y10" s="678">
        <f t="shared" ca="1" si="0"/>
        <v>0</v>
      </c>
      <c r="Z10" s="678">
        <f t="shared" ca="1" si="0"/>
        <v>0</v>
      </c>
      <c r="AA10" t="str">
        <f t="shared" si="1"/>
        <v>ASRCMS202202</v>
      </c>
      <c r="AB10" s="957">
        <f t="shared" si="2"/>
        <v>45230</v>
      </c>
      <c r="AC10" t="str">
        <f t="shared" si="3"/>
        <v>Unaudited</v>
      </c>
    </row>
    <row r="11" spans="1:29" x14ac:dyDescent="0.25">
      <c r="A11" t="s">
        <v>421</v>
      </c>
      <c r="B11" t="s">
        <v>1380</v>
      </c>
      <c r="C11" t="s">
        <v>1381</v>
      </c>
      <c r="D11">
        <v>1900</v>
      </c>
      <c r="E11" s="957">
        <v>1</v>
      </c>
      <c r="F11" t="s">
        <v>439</v>
      </c>
      <c r="G11" s="957">
        <v>91</v>
      </c>
      <c r="H11" t="s">
        <v>380</v>
      </c>
      <c r="I11" t="s">
        <v>489</v>
      </c>
      <c r="J11" t="s">
        <v>445</v>
      </c>
      <c r="K11" t="s">
        <v>0</v>
      </c>
      <c r="L11" s="15">
        <v>2.2999999999999998</v>
      </c>
      <c r="M11" t="s">
        <v>150</v>
      </c>
      <c r="N11" s="678">
        <f t="shared" ca="1" si="4"/>
        <v>3953813.95</v>
      </c>
      <c r="O11" s="678">
        <f t="shared" ca="1" si="0"/>
        <v>1788186.6200000006</v>
      </c>
      <c r="P11" s="678">
        <f t="shared" ca="1" si="0"/>
        <v>371665.54000000004</v>
      </c>
      <c r="Q11" s="678">
        <f t="shared" ca="1" si="0"/>
        <v>1203170.3199999998</v>
      </c>
      <c r="R11" s="678">
        <f t="shared" ca="1" si="0"/>
        <v>250232.40000000002</v>
      </c>
      <c r="S11" s="678">
        <f t="shared" ca="1" si="0"/>
        <v>2095.1099999999997</v>
      </c>
      <c r="T11" s="678">
        <f t="shared" ca="1" si="0"/>
        <v>138849.48000000001</v>
      </c>
      <c r="U11" s="678">
        <f t="shared" ca="1" si="0"/>
        <v>0</v>
      </c>
      <c r="V11" s="678">
        <f t="shared" ca="1" si="0"/>
        <v>19385.510000000002</v>
      </c>
      <c r="W11" s="678">
        <f t="shared" ca="1" si="0"/>
        <v>180228.97</v>
      </c>
      <c r="X11" s="678">
        <f t="shared" ca="1" si="0"/>
        <v>0</v>
      </c>
      <c r="Y11" s="678">
        <f t="shared" ca="1" si="0"/>
        <v>0</v>
      </c>
      <c r="Z11" s="678">
        <f t="shared" ca="1" si="0"/>
        <v>0</v>
      </c>
      <c r="AA11" t="str">
        <f t="shared" si="1"/>
        <v>ASRCMS202202</v>
      </c>
      <c r="AB11" s="957">
        <f t="shared" si="2"/>
        <v>45230</v>
      </c>
      <c r="AC11" t="str">
        <f t="shared" si="3"/>
        <v>Unaudited</v>
      </c>
    </row>
    <row r="12" spans="1:29" x14ac:dyDescent="0.25">
      <c r="A12" t="s">
        <v>421</v>
      </c>
      <c r="B12" t="s">
        <v>1380</v>
      </c>
      <c r="C12" t="s">
        <v>1381</v>
      </c>
      <c r="D12">
        <v>1900</v>
      </c>
      <c r="E12" s="957">
        <v>1</v>
      </c>
      <c r="F12" t="s">
        <v>439</v>
      </c>
      <c r="G12" s="957">
        <v>91</v>
      </c>
      <c r="H12" t="s">
        <v>380</v>
      </c>
      <c r="I12" t="s">
        <v>489</v>
      </c>
      <c r="J12" t="s">
        <v>445</v>
      </c>
      <c r="K12" t="s">
        <v>0</v>
      </c>
      <c r="L12" s="15">
        <v>2.4</v>
      </c>
      <c r="M12" t="s">
        <v>151</v>
      </c>
      <c r="N12" s="678">
        <f t="shared" ca="1" si="4"/>
        <v>16438091.540000003</v>
      </c>
      <c r="O12" s="678">
        <f t="shared" ca="1" si="0"/>
        <v>6658236.1000000015</v>
      </c>
      <c r="P12" s="678">
        <f t="shared" ca="1" si="0"/>
        <v>440915.52</v>
      </c>
      <c r="Q12" s="678">
        <f t="shared" ca="1" si="0"/>
        <v>6939819.3800000008</v>
      </c>
      <c r="R12" s="678">
        <f t="shared" ca="1" si="0"/>
        <v>542195.92999999993</v>
      </c>
      <c r="S12" s="678">
        <f t="shared" ca="1" si="0"/>
        <v>35089.83</v>
      </c>
      <c r="T12" s="678">
        <f t="shared" ca="1" si="0"/>
        <v>753914.66999999993</v>
      </c>
      <c r="U12" s="678">
        <f t="shared" ca="1" si="0"/>
        <v>275.58999999999997</v>
      </c>
      <c r="V12" s="678">
        <f t="shared" ca="1" si="0"/>
        <v>137956.05000000005</v>
      </c>
      <c r="W12" s="678">
        <f t="shared" ca="1" si="0"/>
        <v>929688.47000000009</v>
      </c>
      <c r="X12" s="678">
        <f t="shared" ca="1" si="0"/>
        <v>0</v>
      </c>
      <c r="Y12" s="678">
        <f t="shared" ca="1" si="0"/>
        <v>0</v>
      </c>
      <c r="Z12" s="678">
        <f t="shared" ca="1" si="0"/>
        <v>0</v>
      </c>
      <c r="AA12" t="str">
        <f t="shared" si="1"/>
        <v>ASRCMS202202</v>
      </c>
      <c r="AB12" s="957">
        <f t="shared" si="2"/>
        <v>45230</v>
      </c>
      <c r="AC12" t="str">
        <f t="shared" si="3"/>
        <v>Unaudited</v>
      </c>
    </row>
    <row r="13" spans="1:29" x14ac:dyDescent="0.25">
      <c r="A13" t="s">
        <v>421</v>
      </c>
      <c r="B13" t="s">
        <v>1380</v>
      </c>
      <c r="C13" t="s">
        <v>1381</v>
      </c>
      <c r="D13">
        <v>1900</v>
      </c>
      <c r="E13" s="957">
        <v>1</v>
      </c>
      <c r="F13" t="s">
        <v>439</v>
      </c>
      <c r="G13" s="957">
        <v>91</v>
      </c>
      <c r="H13" t="s">
        <v>380</v>
      </c>
      <c r="I13" t="s">
        <v>489</v>
      </c>
      <c r="J13" t="s">
        <v>445</v>
      </c>
      <c r="K13" t="s">
        <v>0</v>
      </c>
      <c r="L13" s="15">
        <v>2.5</v>
      </c>
      <c r="M13" t="s">
        <v>152</v>
      </c>
      <c r="N13" s="678">
        <f t="shared" ca="1" si="4"/>
        <v>283047.79064866359</v>
      </c>
      <c r="O13" s="678">
        <f t="shared" ca="1" si="0"/>
        <v>122692.93658248993</v>
      </c>
      <c r="P13" s="678">
        <f t="shared" ca="1" si="0"/>
        <v>11866.994604836898</v>
      </c>
      <c r="Q13" s="678">
        <f t="shared" ca="1" si="0"/>
        <v>117812.65261884932</v>
      </c>
      <c r="R13" s="678">
        <f t="shared" ca="1" si="0"/>
        <v>11527.909037419111</v>
      </c>
      <c r="S13" s="678">
        <f t="shared" ca="1" si="0"/>
        <v>32.880549070015952</v>
      </c>
      <c r="T13" s="678">
        <f t="shared" ca="1" si="0"/>
        <v>776.16374661461316</v>
      </c>
      <c r="U13" s="678">
        <f t="shared" ca="1" si="0"/>
        <v>0.30152434092254621</v>
      </c>
      <c r="V13" s="678">
        <f t="shared" ca="1" si="0"/>
        <v>2283.9266713377078</v>
      </c>
      <c r="W13" s="678">
        <f t="shared" ca="1" si="0"/>
        <v>16054.0253137051</v>
      </c>
      <c r="X13" s="678">
        <f t="shared" ca="1" si="0"/>
        <v>0</v>
      </c>
      <c r="Y13" s="678">
        <f t="shared" ca="1" si="0"/>
        <v>0</v>
      </c>
      <c r="Z13" s="678">
        <f t="shared" ca="1" si="0"/>
        <v>0</v>
      </c>
      <c r="AA13" t="str">
        <f t="shared" si="1"/>
        <v>ASRCMS202202</v>
      </c>
      <c r="AB13" s="957">
        <f t="shared" si="2"/>
        <v>45230</v>
      </c>
      <c r="AC13" t="str">
        <f t="shared" si="3"/>
        <v>Unaudited</v>
      </c>
    </row>
    <row r="14" spans="1:29" x14ac:dyDescent="0.25">
      <c r="A14" t="s">
        <v>421</v>
      </c>
      <c r="B14" t="s">
        <v>1380</v>
      </c>
      <c r="C14" t="s">
        <v>1381</v>
      </c>
      <c r="D14">
        <v>1900</v>
      </c>
      <c r="E14" s="957">
        <v>1</v>
      </c>
      <c r="F14" t="s">
        <v>439</v>
      </c>
      <c r="G14" s="957">
        <v>91</v>
      </c>
      <c r="H14" t="s">
        <v>380</v>
      </c>
      <c r="I14" t="s">
        <v>489</v>
      </c>
      <c r="J14" t="s">
        <v>445</v>
      </c>
      <c r="K14" t="s">
        <v>0</v>
      </c>
      <c r="L14" s="15" t="s">
        <v>97</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ASRCMS202202</v>
      </c>
      <c r="AB14" s="957">
        <f t="shared" si="2"/>
        <v>45230</v>
      </c>
      <c r="AC14" t="str">
        <f t="shared" si="3"/>
        <v>Unaudited</v>
      </c>
    </row>
    <row r="15" spans="1:29" x14ac:dyDescent="0.25">
      <c r="A15" t="s">
        <v>421</v>
      </c>
      <c r="B15" t="s">
        <v>1380</v>
      </c>
      <c r="C15" t="s">
        <v>1381</v>
      </c>
      <c r="D15">
        <v>1900</v>
      </c>
      <c r="E15" s="957">
        <v>1</v>
      </c>
      <c r="F15" t="s">
        <v>439</v>
      </c>
      <c r="G15" s="957">
        <v>91</v>
      </c>
      <c r="H15" t="s">
        <v>380</v>
      </c>
      <c r="I15" t="s">
        <v>489</v>
      </c>
      <c r="J15" t="s">
        <v>445</v>
      </c>
      <c r="K15" t="s">
        <v>0</v>
      </c>
      <c r="L15" s="15" t="s">
        <v>153</v>
      </c>
      <c r="M15" t="s">
        <v>452</v>
      </c>
      <c r="N15" s="678">
        <f t="shared" ca="1" si="4"/>
        <v>248054.32718876423</v>
      </c>
      <c r="O15" s="678">
        <f t="shared" ca="1" si="0"/>
        <v>63650.372464644504</v>
      </c>
      <c r="P15" s="678">
        <f t="shared" ca="1" si="0"/>
        <v>7309.8671061963141</v>
      </c>
      <c r="Q15" s="678">
        <f t="shared" ca="1" si="0"/>
        <v>78148.890932824856</v>
      </c>
      <c r="R15" s="678">
        <f t="shared" ca="1" si="0"/>
        <v>11173.080228398052</v>
      </c>
      <c r="S15" s="678">
        <f t="shared" ca="1" si="0"/>
        <v>315.83913049299065</v>
      </c>
      <c r="T15" s="678">
        <f t="shared" ca="1" si="0"/>
        <v>11032.567837169079</v>
      </c>
      <c r="U15" s="678">
        <f t="shared" ca="1" si="0"/>
        <v>0.38166958307712739</v>
      </c>
      <c r="V15" s="678">
        <f t="shared" ca="1" si="0"/>
        <v>855.18359125426855</v>
      </c>
      <c r="W15" s="678">
        <f t="shared" ca="1" si="0"/>
        <v>75568.144228201112</v>
      </c>
      <c r="X15" s="678">
        <f t="shared" ca="1" si="0"/>
        <v>0</v>
      </c>
      <c r="Y15" s="678">
        <f t="shared" ca="1" si="0"/>
        <v>0</v>
      </c>
      <c r="Z15" s="678">
        <f t="shared" ca="1" si="0"/>
        <v>0</v>
      </c>
      <c r="AA15" t="str">
        <f t="shared" si="1"/>
        <v>ASRCMS202202</v>
      </c>
      <c r="AB15" s="957">
        <f t="shared" si="2"/>
        <v>45230</v>
      </c>
      <c r="AC15" t="str">
        <f t="shared" si="3"/>
        <v>Unaudited</v>
      </c>
    </row>
    <row r="16" spans="1:29" x14ac:dyDescent="0.25">
      <c r="A16" t="s">
        <v>421</v>
      </c>
      <c r="B16" t="s">
        <v>1380</v>
      </c>
      <c r="C16" t="s">
        <v>1381</v>
      </c>
      <c r="D16">
        <v>1900</v>
      </c>
      <c r="E16" s="957">
        <v>1</v>
      </c>
      <c r="F16" t="s">
        <v>439</v>
      </c>
      <c r="G16" s="957">
        <v>91</v>
      </c>
      <c r="H16" t="s">
        <v>380</v>
      </c>
      <c r="I16" t="s">
        <v>489</v>
      </c>
      <c r="J16" t="s">
        <v>445</v>
      </c>
      <c r="K16" t="s">
        <v>0</v>
      </c>
      <c r="L16" s="15" t="s">
        <v>912</v>
      </c>
      <c r="M16" t="s">
        <v>24</v>
      </c>
      <c r="N16" s="678">
        <f t="shared" ca="1" si="4"/>
        <v>943242.41999999993</v>
      </c>
      <c r="O16" s="678">
        <f t="shared" ca="1" si="0"/>
        <v>63802.89</v>
      </c>
      <c r="P16" s="678">
        <f t="shared" ca="1" si="0"/>
        <v>0</v>
      </c>
      <c r="Q16" s="678">
        <f t="shared" ca="1" si="0"/>
        <v>143798.99</v>
      </c>
      <c r="R16" s="678">
        <f t="shared" ca="1" si="0"/>
        <v>735640.53999999992</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ASRCMS202202</v>
      </c>
      <c r="AB16" s="957">
        <f t="shared" si="2"/>
        <v>45230</v>
      </c>
      <c r="AC16" t="str">
        <f t="shared" si="3"/>
        <v>Unaudited</v>
      </c>
    </row>
    <row r="17" spans="1:29" x14ac:dyDescent="0.25">
      <c r="A17" t="s">
        <v>421</v>
      </c>
      <c r="B17" t="s">
        <v>1380</v>
      </c>
      <c r="C17" t="s">
        <v>1381</v>
      </c>
      <c r="D17">
        <v>1900</v>
      </c>
      <c r="E17" s="957">
        <v>1</v>
      </c>
      <c r="F17" t="s">
        <v>439</v>
      </c>
      <c r="G17" s="957">
        <v>91</v>
      </c>
      <c r="H17" t="s">
        <v>380</v>
      </c>
      <c r="I17" t="s">
        <v>489</v>
      </c>
      <c r="J17" t="s">
        <v>445</v>
      </c>
      <c r="K17" t="s">
        <v>53</v>
      </c>
      <c r="L17" s="15">
        <v>3.1</v>
      </c>
      <c r="M17" t="s">
        <v>33</v>
      </c>
      <c r="N17" s="678">
        <f t="shared" ca="1" si="4"/>
        <v>7498378.0800000001</v>
      </c>
      <c r="O17" s="678">
        <f t="shared" ca="1" si="0"/>
        <v>3711496.05</v>
      </c>
      <c r="P17" s="678">
        <f t="shared" ca="1" si="0"/>
        <v>477650.94</v>
      </c>
      <c r="Q17" s="678">
        <f t="shared" ca="1" si="0"/>
        <v>2323096.52</v>
      </c>
      <c r="R17" s="678">
        <f t="shared" ca="1" si="0"/>
        <v>387102.84</v>
      </c>
      <c r="S17" s="678">
        <f t="shared" ca="1" si="0"/>
        <v>9275.9500000000007</v>
      </c>
      <c r="T17" s="678">
        <f t="shared" ca="1" si="0"/>
        <v>316486.34999999998</v>
      </c>
      <c r="U17" s="678">
        <f t="shared" ca="1" si="0"/>
        <v>116.74</v>
      </c>
      <c r="V17" s="678">
        <f t="shared" ca="1" si="0"/>
        <v>33691.320000000007</v>
      </c>
      <c r="W17" s="678">
        <f t="shared" ca="1" si="0"/>
        <v>239461.37000000002</v>
      </c>
      <c r="X17" s="678">
        <f t="shared" ca="1" si="0"/>
        <v>0</v>
      </c>
      <c r="Y17" s="678">
        <f t="shared" ca="1" si="0"/>
        <v>0</v>
      </c>
      <c r="Z17" s="678">
        <f t="shared" ca="1" si="0"/>
        <v>0</v>
      </c>
      <c r="AA17" t="str">
        <f t="shared" si="1"/>
        <v>ASRCMS202202</v>
      </c>
      <c r="AB17" s="957">
        <f t="shared" si="2"/>
        <v>45230</v>
      </c>
      <c r="AC17" t="str">
        <f t="shared" si="3"/>
        <v>Unaudited</v>
      </c>
    </row>
    <row r="18" spans="1:29" x14ac:dyDescent="0.25">
      <c r="A18" t="s">
        <v>421</v>
      </c>
      <c r="B18" t="s">
        <v>1380</v>
      </c>
      <c r="C18" t="s">
        <v>1381</v>
      </c>
      <c r="D18">
        <v>1900</v>
      </c>
      <c r="E18" s="957">
        <v>1</v>
      </c>
      <c r="F18" t="s">
        <v>439</v>
      </c>
      <c r="G18" s="957">
        <v>91</v>
      </c>
      <c r="H18" t="s">
        <v>380</v>
      </c>
      <c r="I18" t="s">
        <v>489</v>
      </c>
      <c r="J18" t="s">
        <v>445</v>
      </c>
      <c r="K18" t="s">
        <v>53</v>
      </c>
      <c r="L18" s="15">
        <v>3.2</v>
      </c>
      <c r="M18" t="s">
        <v>34</v>
      </c>
      <c r="N18" s="678">
        <f t="shared" ca="1" si="4"/>
        <v>17559210.479999997</v>
      </c>
      <c r="O18" s="678">
        <f t="shared" ca="1" si="4"/>
        <v>5992038.4499999993</v>
      </c>
      <c r="P18" s="678">
        <f t="shared" ca="1" si="4"/>
        <v>783929.6100000001</v>
      </c>
      <c r="Q18" s="678">
        <f t="shared" ca="1" si="4"/>
        <v>6953991.0899999999</v>
      </c>
      <c r="R18" s="678">
        <f t="shared" ca="1" si="4"/>
        <v>822340.90999999992</v>
      </c>
      <c r="S18" s="678">
        <f t="shared" ca="1" si="4"/>
        <v>9583.7699999999986</v>
      </c>
      <c r="T18" s="678">
        <f t="shared" ca="1" si="4"/>
        <v>1155529.0299999998</v>
      </c>
      <c r="U18" s="678">
        <f t="shared" ca="1" si="4"/>
        <v>43.74</v>
      </c>
      <c r="V18" s="678">
        <f t="shared" ca="1" si="4"/>
        <v>100816.82</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1740937.06</v>
      </c>
      <c r="X18" s="678">
        <f t="shared" ca="1" si="4"/>
        <v>0</v>
      </c>
      <c r="Y18" s="678">
        <f t="shared" ca="1" si="4"/>
        <v>0</v>
      </c>
      <c r="Z18" s="678">
        <f t="shared" ca="1" si="4"/>
        <v>0</v>
      </c>
      <c r="AA18" t="str">
        <f t="shared" si="1"/>
        <v>ASRCMS202202</v>
      </c>
      <c r="AB18" s="957">
        <f t="shared" si="2"/>
        <v>45230</v>
      </c>
      <c r="AC18" t="str">
        <f t="shared" si="3"/>
        <v>Unaudited</v>
      </c>
    </row>
    <row r="19" spans="1:29" x14ac:dyDescent="0.25">
      <c r="A19" t="s">
        <v>421</v>
      </c>
      <c r="B19" t="s">
        <v>1380</v>
      </c>
      <c r="C19" t="s">
        <v>1381</v>
      </c>
      <c r="D19">
        <v>1900</v>
      </c>
      <c r="E19" s="957">
        <v>1</v>
      </c>
      <c r="F19" t="s">
        <v>439</v>
      </c>
      <c r="G19" s="957">
        <v>91</v>
      </c>
      <c r="H19" t="s">
        <v>380</v>
      </c>
      <c r="I19" t="s">
        <v>489</v>
      </c>
      <c r="J19" t="s">
        <v>445</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ASRCMS202202</v>
      </c>
      <c r="AB19" s="957">
        <f t="shared" si="2"/>
        <v>45230</v>
      </c>
      <c r="AC19" t="str">
        <f t="shared" si="3"/>
        <v>Unaudited</v>
      </c>
    </row>
    <row r="20" spans="1:29" x14ac:dyDescent="0.25">
      <c r="A20" t="s">
        <v>421</v>
      </c>
      <c r="B20" t="s">
        <v>1380</v>
      </c>
      <c r="C20" t="s">
        <v>1381</v>
      </c>
      <c r="D20">
        <v>1900</v>
      </c>
      <c r="E20" s="957">
        <v>1</v>
      </c>
      <c r="F20" t="s">
        <v>439</v>
      </c>
      <c r="G20" s="957">
        <v>91</v>
      </c>
      <c r="H20" t="s">
        <v>380</v>
      </c>
      <c r="I20" t="s">
        <v>489</v>
      </c>
      <c r="J20" t="s">
        <v>445</v>
      </c>
      <c r="K20" t="s">
        <v>53</v>
      </c>
      <c r="L20" s="15" t="s">
        <v>44</v>
      </c>
      <c r="M20" t="s">
        <v>154</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ASRCMS202202</v>
      </c>
      <c r="AB20" s="957">
        <f t="shared" si="2"/>
        <v>45230</v>
      </c>
      <c r="AC20" t="str">
        <f t="shared" si="3"/>
        <v>Unaudited</v>
      </c>
    </row>
    <row r="21" spans="1:29" x14ac:dyDescent="0.25">
      <c r="A21" t="s">
        <v>421</v>
      </c>
      <c r="B21" t="s">
        <v>1380</v>
      </c>
      <c r="C21" t="s">
        <v>1381</v>
      </c>
      <c r="D21">
        <v>1900</v>
      </c>
      <c r="E21" s="957">
        <v>1</v>
      </c>
      <c r="F21" t="s">
        <v>439</v>
      </c>
      <c r="G21" s="957">
        <v>91</v>
      </c>
      <c r="H21" t="s">
        <v>380</v>
      </c>
      <c r="I21" t="s">
        <v>489</v>
      </c>
      <c r="J21" t="s">
        <v>445</v>
      </c>
      <c r="K21" t="s">
        <v>53</v>
      </c>
      <c r="L21" s="15" t="s">
        <v>41</v>
      </c>
      <c r="M21" t="s">
        <v>52</v>
      </c>
      <c r="N21" s="678">
        <f t="shared" ca="1" si="4"/>
        <v>1343561.17</v>
      </c>
      <c r="O21" s="678">
        <f t="shared" ca="1" si="4"/>
        <v>709232.7319538641</v>
      </c>
      <c r="P21" s="678">
        <f t="shared" ca="1" si="4"/>
        <v>97203.341163314195</v>
      </c>
      <c r="Q21" s="678">
        <f t="shared" ca="1" si="4"/>
        <v>419734.71018100239</v>
      </c>
      <c r="R21" s="678">
        <f t="shared" ca="1" si="4"/>
        <v>51364.701954245771</v>
      </c>
      <c r="S21" s="678">
        <f t="shared" ca="1" si="4"/>
        <v>0</v>
      </c>
      <c r="T21" s="678">
        <f t="shared" ca="1" si="4"/>
        <v>28317.226905713935</v>
      </c>
      <c r="U21" s="678">
        <f t="shared" ca="1" si="4"/>
        <v>0</v>
      </c>
      <c r="V21" s="678">
        <f t="shared" ca="1" si="4"/>
        <v>20361.336942341735</v>
      </c>
      <c r="W21" s="678">
        <f t="shared" ca="1" si="5"/>
        <v>17347.120899517733</v>
      </c>
      <c r="X21" s="678">
        <f t="shared" ca="1" si="4"/>
        <v>0</v>
      </c>
      <c r="Y21" s="678">
        <f t="shared" ca="1" si="4"/>
        <v>0</v>
      </c>
      <c r="Z21" s="678">
        <f t="shared" ca="1" si="4"/>
        <v>0</v>
      </c>
      <c r="AA21" t="str">
        <f t="shared" si="1"/>
        <v>ASRCMS202202</v>
      </c>
      <c r="AB21" s="957">
        <f t="shared" si="2"/>
        <v>45230</v>
      </c>
      <c r="AC21" t="str">
        <f t="shared" si="3"/>
        <v>Unaudited</v>
      </c>
    </row>
    <row r="22" spans="1:29" x14ac:dyDescent="0.25">
      <c r="A22" t="s">
        <v>421</v>
      </c>
      <c r="B22" t="s">
        <v>1380</v>
      </c>
      <c r="C22" t="s">
        <v>1381</v>
      </c>
      <c r="D22">
        <v>1900</v>
      </c>
      <c r="E22" s="957">
        <v>1</v>
      </c>
      <c r="F22" t="s">
        <v>439</v>
      </c>
      <c r="G22" s="957">
        <v>91</v>
      </c>
      <c r="H22" t="s">
        <v>380</v>
      </c>
      <c r="I22" t="s">
        <v>489</v>
      </c>
      <c r="J22" t="s">
        <v>445</v>
      </c>
      <c r="K22" t="s">
        <v>53</v>
      </c>
      <c r="L22" s="15" t="s">
        <v>42</v>
      </c>
      <c r="M22" t="s">
        <v>155</v>
      </c>
      <c r="N22" s="678">
        <f t="shared" ca="1" si="4"/>
        <v>363130.09884214925</v>
      </c>
      <c r="O22" s="678">
        <f t="shared" ca="1" si="4"/>
        <v>148991.18461843612</v>
      </c>
      <c r="P22" s="678">
        <f t="shared" ca="1" si="4"/>
        <v>19291.917263631323</v>
      </c>
      <c r="Q22" s="678">
        <f t="shared" ca="1" si="4"/>
        <v>141392.18370027989</v>
      </c>
      <c r="R22" s="678">
        <f t="shared" ca="1" si="4"/>
        <v>18613.926903806736</v>
      </c>
      <c r="S22" s="678">
        <f t="shared" ca="1" si="4"/>
        <v>29.830790620834655</v>
      </c>
      <c r="T22" s="678">
        <f t="shared" ca="1" si="4"/>
        <v>2396.9752738996854</v>
      </c>
      <c r="U22" s="678">
        <f t="shared" ca="1" si="4"/>
        <v>0.11952571697464875</v>
      </c>
      <c r="V22" s="678">
        <f t="shared" ca="1" si="4"/>
        <v>2049.1698036597745</v>
      </c>
      <c r="W22" s="678">
        <f t="shared" ca="1" si="5"/>
        <v>30364.790962097919</v>
      </c>
      <c r="X22" s="678">
        <f t="shared" ca="1" si="4"/>
        <v>0</v>
      </c>
      <c r="Y22" s="678">
        <f t="shared" ca="1" si="4"/>
        <v>0</v>
      </c>
      <c r="Z22" s="678">
        <f t="shared" ca="1" si="4"/>
        <v>0</v>
      </c>
      <c r="AA22" t="str">
        <f t="shared" si="1"/>
        <v>ASRCMS202202</v>
      </c>
      <c r="AB22" s="957">
        <f t="shared" si="2"/>
        <v>45230</v>
      </c>
      <c r="AC22" t="str">
        <f t="shared" si="3"/>
        <v>Unaudited</v>
      </c>
    </row>
    <row r="23" spans="1:29" x14ac:dyDescent="0.25">
      <c r="A23" t="s">
        <v>421</v>
      </c>
      <c r="B23" t="s">
        <v>1380</v>
      </c>
      <c r="C23" t="s">
        <v>1381</v>
      </c>
      <c r="D23">
        <v>1900</v>
      </c>
      <c r="E23" s="957">
        <v>1</v>
      </c>
      <c r="F23" t="s">
        <v>439</v>
      </c>
      <c r="G23" s="957">
        <v>91</v>
      </c>
      <c r="H23" t="s">
        <v>380</v>
      </c>
      <c r="I23" t="s">
        <v>489</v>
      </c>
      <c r="J23" t="s">
        <v>445</v>
      </c>
      <c r="K23" t="s">
        <v>53</v>
      </c>
      <c r="L23" s="15" t="s">
        <v>43</v>
      </c>
      <c r="M23" t="s">
        <v>463</v>
      </c>
      <c r="N23" s="678">
        <f t="shared" ca="1" si="4"/>
        <v>771293.17907156877</v>
      </c>
      <c r="O23" s="678">
        <f t="shared" ca="1" si="4"/>
        <v>197912.68583670486</v>
      </c>
      <c r="P23" s="678">
        <f t="shared" ca="1" si="4"/>
        <v>22729.096092882923</v>
      </c>
      <c r="Q23" s="678">
        <f t="shared" ca="1" si="4"/>
        <v>242993.9731816377</v>
      </c>
      <c r="R23" s="678">
        <f t="shared" ca="1" si="4"/>
        <v>34741.262799358119</v>
      </c>
      <c r="S23" s="678">
        <f t="shared" ca="1" si="4"/>
        <v>982.06134839067204</v>
      </c>
      <c r="T23" s="678">
        <f t="shared" ca="1" si="4"/>
        <v>34304.357504626169</v>
      </c>
      <c r="U23" s="678">
        <f t="shared" ca="1" si="4"/>
        <v>1.1867527143054484</v>
      </c>
      <c r="V23" s="678">
        <f t="shared" ca="1" si="4"/>
        <v>2659.0839122367161</v>
      </c>
      <c r="W23" s="678">
        <f t="shared" ca="1" si="5"/>
        <v>234969.47164301723</v>
      </c>
      <c r="X23" s="678">
        <f t="shared" ca="1" si="4"/>
        <v>0</v>
      </c>
      <c r="Y23" s="678">
        <f t="shared" ca="1" si="4"/>
        <v>0</v>
      </c>
      <c r="Z23" s="678">
        <f t="shared" ca="1" si="4"/>
        <v>0</v>
      </c>
      <c r="AA23" t="str">
        <f t="shared" si="1"/>
        <v>ASRCMS202202</v>
      </c>
      <c r="AB23" s="957">
        <f t="shared" si="2"/>
        <v>45230</v>
      </c>
      <c r="AC23" t="str">
        <f t="shared" si="3"/>
        <v>Unaudited</v>
      </c>
    </row>
    <row r="24" spans="1:29" x14ac:dyDescent="0.25">
      <c r="A24" t="s">
        <v>421</v>
      </c>
      <c r="B24" t="s">
        <v>1380</v>
      </c>
      <c r="C24" t="s">
        <v>1381</v>
      </c>
      <c r="D24">
        <v>1900</v>
      </c>
      <c r="E24" s="957">
        <v>1</v>
      </c>
      <c r="F24" t="s">
        <v>439</v>
      </c>
      <c r="G24" s="957">
        <v>91</v>
      </c>
      <c r="H24" t="s">
        <v>380</v>
      </c>
      <c r="I24" t="s">
        <v>489</v>
      </c>
      <c r="J24" t="s">
        <v>445</v>
      </c>
      <c r="K24" t="s">
        <v>915</v>
      </c>
      <c r="L24" s="15" t="s">
        <v>916</v>
      </c>
      <c r="M24" t="s">
        <v>915</v>
      </c>
      <c r="N24" s="678">
        <f t="shared" ca="1" si="4"/>
        <v>152857.27000000002</v>
      </c>
      <c r="O24" s="678">
        <f t="shared" ca="1" si="4"/>
        <v>75827.929999999993</v>
      </c>
      <c r="P24" s="678">
        <f t="shared" ca="1" si="4"/>
        <v>49790.529999999992</v>
      </c>
      <c r="Q24" s="678">
        <f t="shared" ca="1" si="4"/>
        <v>5909.92</v>
      </c>
      <c r="R24" s="678">
        <f t="shared" ca="1" si="4"/>
        <v>9966.7800000000007</v>
      </c>
      <c r="S24" s="678">
        <f t="shared" ca="1" si="4"/>
        <v>0</v>
      </c>
      <c r="T24" s="678">
        <f t="shared" ca="1" si="4"/>
        <v>0</v>
      </c>
      <c r="U24" s="678">
        <f t="shared" ca="1" si="4"/>
        <v>0</v>
      </c>
      <c r="V24" s="678">
        <f t="shared" ca="1" si="4"/>
        <v>11362.11</v>
      </c>
      <c r="W24" s="678">
        <f t="shared" ca="1" si="5"/>
        <v>0</v>
      </c>
      <c r="X24" s="678">
        <f t="shared" ca="1" si="4"/>
        <v>0</v>
      </c>
      <c r="Y24" s="678">
        <f t="shared" ca="1" si="4"/>
        <v>0</v>
      </c>
      <c r="Z24" s="678">
        <f t="shared" ca="1" si="4"/>
        <v>0</v>
      </c>
      <c r="AA24" t="str">
        <f t="shared" si="1"/>
        <v>ASRCMS202202</v>
      </c>
      <c r="AB24" s="957">
        <f t="shared" si="2"/>
        <v>45230</v>
      </c>
      <c r="AC24" t="str">
        <f t="shared" si="3"/>
        <v>Unaudited</v>
      </c>
    </row>
    <row r="25" spans="1:29" x14ac:dyDescent="0.25">
      <c r="A25" t="s">
        <v>421</v>
      </c>
      <c r="B25" t="s">
        <v>1380</v>
      </c>
      <c r="C25" t="s">
        <v>1381</v>
      </c>
      <c r="D25">
        <v>1900</v>
      </c>
      <c r="E25" s="957">
        <v>1</v>
      </c>
      <c r="F25" t="s">
        <v>439</v>
      </c>
      <c r="G25" s="957">
        <v>91</v>
      </c>
      <c r="H25" t="s">
        <v>380</v>
      </c>
      <c r="I25" t="s">
        <v>489</v>
      </c>
      <c r="J25" t="s">
        <v>445</v>
      </c>
      <c r="K25" t="s">
        <v>915</v>
      </c>
      <c r="L25" s="15" t="s">
        <v>917</v>
      </c>
      <c r="M25" t="s">
        <v>920</v>
      </c>
      <c r="N25" s="678">
        <f t="shared" ca="1" si="4"/>
        <v>7980.155836777114</v>
      </c>
      <c r="O25" s="678">
        <f t="shared" ca="1" si="4"/>
        <v>1845.435851372876</v>
      </c>
      <c r="P25" s="678">
        <f t="shared" ca="1" si="4"/>
        <v>359.51854271404409</v>
      </c>
      <c r="Q25" s="678">
        <f t="shared" ca="1" si="4"/>
        <v>3166.1072290156094</v>
      </c>
      <c r="R25" s="678">
        <f t="shared" ca="1" si="4"/>
        <v>596.54690875029462</v>
      </c>
      <c r="S25" s="678">
        <f t="shared" ca="1" si="4"/>
        <v>7.7738435200685911</v>
      </c>
      <c r="T25" s="678">
        <f t="shared" ca="1" si="4"/>
        <v>561.29229661230352</v>
      </c>
      <c r="U25" s="678">
        <f t="shared" ca="1" si="4"/>
        <v>0</v>
      </c>
      <c r="V25" s="678">
        <f t="shared" ca="1" si="4"/>
        <v>52.072889633193206</v>
      </c>
      <c r="W25" s="678">
        <f t="shared" ca="1" si="5"/>
        <v>1391.4082751587252</v>
      </c>
      <c r="X25" s="678">
        <f t="shared" ca="1" si="4"/>
        <v>0</v>
      </c>
      <c r="Y25" s="678">
        <f t="shared" ca="1" si="4"/>
        <v>0</v>
      </c>
      <c r="Z25" s="678">
        <f t="shared" ca="1" si="4"/>
        <v>0</v>
      </c>
      <c r="AA25" t="str">
        <f t="shared" si="1"/>
        <v>ASRCMS202202</v>
      </c>
      <c r="AB25" s="957">
        <f t="shared" si="2"/>
        <v>45230</v>
      </c>
      <c r="AC25" t="str">
        <f t="shared" si="3"/>
        <v>Unaudited</v>
      </c>
    </row>
    <row r="26" spans="1:29" x14ac:dyDescent="0.25">
      <c r="A26" t="s">
        <v>421</v>
      </c>
      <c r="B26" t="s">
        <v>1380</v>
      </c>
      <c r="C26" t="s">
        <v>1381</v>
      </c>
      <c r="D26">
        <v>1900</v>
      </c>
      <c r="E26" s="957">
        <v>1</v>
      </c>
      <c r="F26" t="s">
        <v>439</v>
      </c>
      <c r="G26" s="957">
        <v>91</v>
      </c>
      <c r="H26" t="s">
        <v>380</v>
      </c>
      <c r="I26" t="s">
        <v>489</v>
      </c>
      <c r="J26" t="s">
        <v>445</v>
      </c>
      <c r="K26" t="s">
        <v>915</v>
      </c>
      <c r="L26" s="15" t="s">
        <v>918</v>
      </c>
      <c r="M26" t="s">
        <v>921</v>
      </c>
      <c r="N26" s="678">
        <f t="shared" ca="1" si="4"/>
        <v>624.49363000604637</v>
      </c>
      <c r="O26" s="678">
        <f t="shared" ca="1" si="4"/>
        <v>160.24413926645343</v>
      </c>
      <c r="P26" s="678">
        <f t="shared" ca="1" si="4"/>
        <v>18.403087322627051</v>
      </c>
      <c r="Q26" s="678">
        <f t="shared" ca="1" si="4"/>
        <v>196.74514503610311</v>
      </c>
      <c r="R26" s="678">
        <f t="shared" ca="1" si="4"/>
        <v>28.128988956807586</v>
      </c>
      <c r="S26" s="678">
        <f t="shared" ca="1" si="4"/>
        <v>0.79514647994600729</v>
      </c>
      <c r="T26" s="678">
        <f t="shared" ca="1" si="4"/>
        <v>27.775239460663396</v>
      </c>
      <c r="U26" s="678">
        <f t="shared" ca="1" si="4"/>
        <v>9.6087911910260667E-4</v>
      </c>
      <c r="V26" s="678">
        <f t="shared" ca="1" si="4"/>
        <v>2.1529828214509594</v>
      </c>
      <c r="W26" s="678">
        <f t="shared" ca="1" si="5"/>
        <v>190.24793978287573</v>
      </c>
      <c r="X26" s="678">
        <f t="shared" ca="1" si="4"/>
        <v>0</v>
      </c>
      <c r="Y26" s="678">
        <f t="shared" ca="1" si="4"/>
        <v>0</v>
      </c>
      <c r="Z26" s="678">
        <f t="shared" ca="1" si="4"/>
        <v>0</v>
      </c>
      <c r="AA26" t="str">
        <f t="shared" si="1"/>
        <v>ASRCMS202202</v>
      </c>
      <c r="AB26" s="957">
        <f t="shared" si="2"/>
        <v>45230</v>
      </c>
      <c r="AC26" t="str">
        <f t="shared" si="3"/>
        <v>Unaudited</v>
      </c>
    </row>
    <row r="27" spans="1:29" x14ac:dyDescent="0.25">
      <c r="A27" t="s">
        <v>421</v>
      </c>
      <c r="B27" t="s">
        <v>1380</v>
      </c>
      <c r="C27" t="s">
        <v>1381</v>
      </c>
      <c r="D27">
        <v>1900</v>
      </c>
      <c r="E27" s="957">
        <v>1</v>
      </c>
      <c r="F27" t="s">
        <v>439</v>
      </c>
      <c r="G27" s="957">
        <v>91</v>
      </c>
      <c r="H27" t="s">
        <v>380</v>
      </c>
      <c r="I27" t="s">
        <v>489</v>
      </c>
      <c r="J27" t="s">
        <v>445</v>
      </c>
      <c r="K27" t="s">
        <v>446</v>
      </c>
      <c r="L27" s="15">
        <v>5.0999999999999996</v>
      </c>
      <c r="M27" t="s">
        <v>37</v>
      </c>
      <c r="N27" s="678">
        <f t="shared" ca="1" si="4"/>
        <v>9244207.4500000011</v>
      </c>
      <c r="O27" s="678">
        <f t="shared" ca="1" si="4"/>
        <v>3181079.43</v>
      </c>
      <c r="P27" s="678">
        <f t="shared" ca="1" si="4"/>
        <v>1854004.3900000006</v>
      </c>
      <c r="Q27" s="678">
        <f t="shared" ca="1" si="4"/>
        <v>1637123.7400000002</v>
      </c>
      <c r="R27" s="678">
        <f t="shared" ca="1" si="4"/>
        <v>1629616.0900000003</v>
      </c>
      <c r="S27" s="678">
        <f t="shared" ca="1" si="4"/>
        <v>6629.24</v>
      </c>
      <c r="T27" s="678">
        <f t="shared" ca="1" si="4"/>
        <v>841319.81</v>
      </c>
      <c r="U27" s="678">
        <f t="shared" ca="1" si="4"/>
        <v>0</v>
      </c>
      <c r="V27" s="678">
        <f t="shared" ca="1" si="4"/>
        <v>36577.200000000004</v>
      </c>
      <c r="W27" s="678">
        <f t="shared" ca="1" si="5"/>
        <v>57857.55</v>
      </c>
      <c r="X27" s="678">
        <f t="shared" ca="1" si="4"/>
        <v>0</v>
      </c>
      <c r="Y27" s="678">
        <f t="shared" ca="1" si="4"/>
        <v>0</v>
      </c>
      <c r="Z27" s="678">
        <f t="shared" ca="1" si="4"/>
        <v>0</v>
      </c>
      <c r="AA27" t="str">
        <f t="shared" si="1"/>
        <v>ASRCMS202202</v>
      </c>
      <c r="AB27" s="957">
        <f t="shared" si="2"/>
        <v>45230</v>
      </c>
      <c r="AC27" t="str">
        <f t="shared" si="3"/>
        <v>Unaudited</v>
      </c>
    </row>
    <row r="28" spans="1:29" x14ac:dyDescent="0.25">
      <c r="A28" t="s">
        <v>421</v>
      </c>
      <c r="B28" t="s">
        <v>1380</v>
      </c>
      <c r="C28" t="s">
        <v>1381</v>
      </c>
      <c r="D28">
        <v>1900</v>
      </c>
      <c r="E28" s="957">
        <v>1</v>
      </c>
      <c r="F28" t="s">
        <v>439</v>
      </c>
      <c r="G28" s="957">
        <v>91</v>
      </c>
      <c r="H28" t="s">
        <v>380</v>
      </c>
      <c r="I28" t="s">
        <v>489</v>
      </c>
      <c r="J28" t="s">
        <v>445</v>
      </c>
      <c r="K28" t="s">
        <v>446</v>
      </c>
      <c r="L28" s="15">
        <v>5.2</v>
      </c>
      <c r="M28" t="s">
        <v>304</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ASRCMS202202</v>
      </c>
      <c r="AB28" s="957">
        <f t="shared" si="2"/>
        <v>45230</v>
      </c>
      <c r="AC28" t="str">
        <f t="shared" si="3"/>
        <v>Unaudited</v>
      </c>
    </row>
    <row r="29" spans="1:29" x14ac:dyDescent="0.25">
      <c r="A29" t="s">
        <v>421</v>
      </c>
      <c r="B29" t="s">
        <v>1380</v>
      </c>
      <c r="C29" t="s">
        <v>1381</v>
      </c>
      <c r="D29">
        <v>1900</v>
      </c>
      <c r="E29" s="957">
        <v>1</v>
      </c>
      <c r="F29" t="s">
        <v>439</v>
      </c>
      <c r="G29" s="957">
        <v>91</v>
      </c>
      <c r="H29" t="s">
        <v>380</v>
      </c>
      <c r="I29" t="s">
        <v>489</v>
      </c>
      <c r="J29" t="s">
        <v>445</v>
      </c>
      <c r="K29" t="s">
        <v>446</v>
      </c>
      <c r="L29" s="15">
        <v>5.3</v>
      </c>
      <c r="M29" t="s">
        <v>305</v>
      </c>
      <c r="N29" s="678">
        <f t="shared" ca="1" si="4"/>
        <v>120931.82671277106</v>
      </c>
      <c r="O29" s="678">
        <f t="shared" ca="1" si="4"/>
        <v>45602.018560682423</v>
      </c>
      <c r="P29" s="678">
        <f t="shared" ca="1" si="4"/>
        <v>26573.131831756964</v>
      </c>
      <c r="Q29" s="678">
        <f t="shared" ca="1" si="4"/>
        <v>23505.785055344277</v>
      </c>
      <c r="R29" s="678">
        <f t="shared" ca="1" si="4"/>
        <v>23271.885112258307</v>
      </c>
      <c r="S29" s="678">
        <f t="shared" ca="1" si="4"/>
        <v>5.1695290128868541</v>
      </c>
      <c r="T29" s="678">
        <f t="shared" ca="1" si="4"/>
        <v>608.36290185446433</v>
      </c>
      <c r="U29" s="678">
        <f t="shared" ca="1" si="4"/>
        <v>0</v>
      </c>
      <c r="V29" s="678">
        <f t="shared" ca="1" si="4"/>
        <v>534.78038415200081</v>
      </c>
      <c r="W29" s="678">
        <f t="shared" ca="1" si="5"/>
        <v>830.69333770971843</v>
      </c>
      <c r="X29" s="678">
        <f t="shared" ca="1" si="4"/>
        <v>0</v>
      </c>
      <c r="Y29" s="678">
        <f t="shared" ca="1" si="4"/>
        <v>0</v>
      </c>
      <c r="Z29" s="678">
        <f t="shared" ca="1" si="4"/>
        <v>0</v>
      </c>
      <c r="AA29" t="str">
        <f t="shared" si="1"/>
        <v>ASRCMS202202</v>
      </c>
      <c r="AB29" s="957">
        <f t="shared" si="2"/>
        <v>45230</v>
      </c>
      <c r="AC29" t="str">
        <f t="shared" si="3"/>
        <v>Unaudited</v>
      </c>
    </row>
    <row r="30" spans="1:29" x14ac:dyDescent="0.25">
      <c r="A30" t="s">
        <v>421</v>
      </c>
      <c r="B30" t="s">
        <v>1380</v>
      </c>
      <c r="C30" t="s">
        <v>1381</v>
      </c>
      <c r="D30">
        <v>1900</v>
      </c>
      <c r="E30" s="957">
        <v>1</v>
      </c>
      <c r="F30" t="s">
        <v>439</v>
      </c>
      <c r="G30" s="957">
        <v>91</v>
      </c>
      <c r="H30" t="s">
        <v>380</v>
      </c>
      <c r="I30" t="s">
        <v>489</v>
      </c>
      <c r="J30" t="s">
        <v>445</v>
      </c>
      <c r="K30" t="s">
        <v>446</v>
      </c>
      <c r="L30" s="15" t="s">
        <v>82</v>
      </c>
      <c r="M30" t="s">
        <v>454</v>
      </c>
      <c r="N30" s="678">
        <f t="shared" ca="1" si="4"/>
        <v>44707.963472845309</v>
      </c>
      <c r="O30" s="678">
        <f t="shared" ca="1" si="4"/>
        <v>11471.997120279309</v>
      </c>
      <c r="P30" s="678">
        <f t="shared" ca="1" si="4"/>
        <v>1317.490709712486</v>
      </c>
      <c r="Q30" s="678">
        <f t="shared" ca="1" si="4"/>
        <v>14085.131272914001</v>
      </c>
      <c r="R30" s="678">
        <f t="shared" ca="1" si="4"/>
        <v>2013.7752418657121</v>
      </c>
      <c r="S30" s="678">
        <f t="shared" ca="1" si="4"/>
        <v>56.925127932279196</v>
      </c>
      <c r="T30" s="678">
        <f t="shared" ca="1" si="4"/>
        <v>1988.4500523165434</v>
      </c>
      <c r="U30" s="678">
        <f t="shared" ca="1" si="4"/>
        <v>6.8790050842060926E-2</v>
      </c>
      <c r="V30" s="678">
        <f t="shared" ca="1" si="4"/>
        <v>154.13364158440012</v>
      </c>
      <c r="W30" s="678">
        <f t="shared" ca="1" si="5"/>
        <v>13619.991516189733</v>
      </c>
      <c r="X30" s="678">
        <f t="shared" ca="1" si="4"/>
        <v>0</v>
      </c>
      <c r="Y30" s="678">
        <f t="shared" ca="1" si="4"/>
        <v>0</v>
      </c>
      <c r="Z30" s="678">
        <f t="shared" ca="1" si="4"/>
        <v>0</v>
      </c>
      <c r="AA30" t="str">
        <f t="shared" si="1"/>
        <v>ASRCMS202202</v>
      </c>
      <c r="AB30" s="957">
        <f t="shared" si="2"/>
        <v>45230</v>
      </c>
      <c r="AC30" t="str">
        <f t="shared" si="3"/>
        <v>Unaudited</v>
      </c>
    </row>
    <row r="31" spans="1:29" x14ac:dyDescent="0.25">
      <c r="A31" t="s">
        <v>421</v>
      </c>
      <c r="B31" t="s">
        <v>1380</v>
      </c>
      <c r="C31" t="s">
        <v>1381</v>
      </c>
      <c r="D31">
        <v>1900</v>
      </c>
      <c r="E31" s="957">
        <v>1</v>
      </c>
      <c r="F31" t="s">
        <v>439</v>
      </c>
      <c r="G31" s="957">
        <v>91</v>
      </c>
      <c r="H31" t="s">
        <v>380</v>
      </c>
      <c r="I31" t="s">
        <v>489</v>
      </c>
      <c r="J31" t="s">
        <v>445</v>
      </c>
      <c r="K31" t="s">
        <v>447</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ASRCMS202202</v>
      </c>
      <c r="AB31" s="957">
        <f t="shared" si="2"/>
        <v>45230</v>
      </c>
      <c r="AC31" t="str">
        <f t="shared" si="3"/>
        <v>Unaudited</v>
      </c>
    </row>
    <row r="32" spans="1:29" x14ac:dyDescent="0.25">
      <c r="A32" t="s">
        <v>421</v>
      </c>
      <c r="B32" t="s">
        <v>1380</v>
      </c>
      <c r="C32" t="s">
        <v>1381</v>
      </c>
      <c r="D32">
        <v>1900</v>
      </c>
      <c r="E32" s="957">
        <v>1</v>
      </c>
      <c r="F32" t="s">
        <v>439</v>
      </c>
      <c r="G32" s="957">
        <v>91</v>
      </c>
      <c r="H32" t="s">
        <v>380</v>
      </c>
      <c r="I32" t="s">
        <v>489</v>
      </c>
      <c r="J32" t="s">
        <v>445</v>
      </c>
      <c r="K32" t="s">
        <v>447</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ASRCMS202202</v>
      </c>
      <c r="AB32" s="957">
        <f t="shared" si="2"/>
        <v>45230</v>
      </c>
      <c r="AC32" t="str">
        <f t="shared" si="3"/>
        <v>Unaudited</v>
      </c>
    </row>
    <row r="33" spans="1:29" x14ac:dyDescent="0.25">
      <c r="A33" t="s">
        <v>421</v>
      </c>
      <c r="B33" t="s">
        <v>1380</v>
      </c>
      <c r="C33" t="s">
        <v>1381</v>
      </c>
      <c r="D33">
        <v>1900</v>
      </c>
      <c r="E33" s="957">
        <v>1</v>
      </c>
      <c r="F33" t="s">
        <v>439</v>
      </c>
      <c r="G33" s="957">
        <v>91</v>
      </c>
      <c r="H33" t="s">
        <v>380</v>
      </c>
      <c r="I33" t="s">
        <v>489</v>
      </c>
      <c r="J33" t="s">
        <v>445</v>
      </c>
      <c r="K33" t="s">
        <v>447</v>
      </c>
      <c r="L33" s="15">
        <v>6.3</v>
      </c>
      <c r="M33" t="s">
        <v>185</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ASRCMS202202</v>
      </c>
      <c r="AB33" s="957">
        <f t="shared" si="2"/>
        <v>45230</v>
      </c>
      <c r="AC33" t="str">
        <f t="shared" si="3"/>
        <v>Unaudited</v>
      </c>
    </row>
    <row r="34" spans="1:29" x14ac:dyDescent="0.25">
      <c r="A34" t="s">
        <v>421</v>
      </c>
      <c r="B34" t="s">
        <v>1380</v>
      </c>
      <c r="C34" t="s">
        <v>1381</v>
      </c>
      <c r="D34">
        <v>1900</v>
      </c>
      <c r="E34" s="957">
        <v>1</v>
      </c>
      <c r="F34" t="s">
        <v>439</v>
      </c>
      <c r="G34" s="957">
        <v>91</v>
      </c>
      <c r="H34" t="s">
        <v>380</v>
      </c>
      <c r="I34" t="s">
        <v>489</v>
      </c>
      <c r="J34" t="s">
        <v>445</v>
      </c>
      <c r="K34" t="s">
        <v>447</v>
      </c>
      <c r="L34" s="15" t="s">
        <v>87</v>
      </c>
      <c r="M34" t="s">
        <v>455</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ASRCMS202202</v>
      </c>
      <c r="AB34" s="957">
        <f t="shared" si="2"/>
        <v>45230</v>
      </c>
      <c r="AC34" t="str">
        <f t="shared" si="3"/>
        <v>Unaudited</v>
      </c>
    </row>
    <row r="35" spans="1:29" x14ac:dyDescent="0.25">
      <c r="A35" t="s">
        <v>421</v>
      </c>
      <c r="B35" t="s">
        <v>1380</v>
      </c>
      <c r="C35" t="s">
        <v>1381</v>
      </c>
      <c r="D35">
        <v>1900</v>
      </c>
      <c r="E35" s="957">
        <v>1</v>
      </c>
      <c r="F35" t="s">
        <v>439</v>
      </c>
      <c r="G35" s="957">
        <v>91</v>
      </c>
      <c r="H35" t="s">
        <v>380</v>
      </c>
      <c r="I35" t="s">
        <v>489</v>
      </c>
      <c r="J35" t="s">
        <v>445</v>
      </c>
      <c r="K35" t="s">
        <v>448</v>
      </c>
      <c r="L35" s="15">
        <v>7.1</v>
      </c>
      <c r="M35" t="s">
        <v>20</v>
      </c>
      <c r="N35" s="678">
        <f t="shared" ca="1" si="4"/>
        <v>6496935.879999998</v>
      </c>
      <c r="O35" s="678">
        <f t="shared" ca="1" si="4"/>
        <v>1372323.4941096136</v>
      </c>
      <c r="P35" s="678">
        <f t="shared" ca="1" si="4"/>
        <v>93485.65202557671</v>
      </c>
      <c r="Q35" s="678">
        <f t="shared" ca="1" si="4"/>
        <v>3302988.1218063431</v>
      </c>
      <c r="R35" s="678">
        <f t="shared" ca="1" si="4"/>
        <v>203060.26840183986</v>
      </c>
      <c r="S35" s="678">
        <f t="shared" ca="1" si="4"/>
        <v>18699.337563504399</v>
      </c>
      <c r="T35" s="678">
        <f t="shared" ca="1" si="4"/>
        <v>444490.39032273029</v>
      </c>
      <c r="U35" s="678">
        <f t="shared" ca="1" si="4"/>
        <v>0</v>
      </c>
      <c r="V35" s="678">
        <f t="shared" ca="1" si="4"/>
        <v>23156.787107112221</v>
      </c>
      <c r="W35" s="678">
        <f t="shared" ca="1" si="5"/>
        <v>1038731.8286632784</v>
      </c>
      <c r="X35" s="678">
        <f t="shared" ca="1" si="4"/>
        <v>0</v>
      </c>
      <c r="Y35" s="678">
        <f t="shared" ca="1" si="4"/>
        <v>0</v>
      </c>
      <c r="Z35" s="678">
        <f t="shared" ca="1" si="4"/>
        <v>0</v>
      </c>
      <c r="AA35" t="str">
        <f t="shared" si="1"/>
        <v>ASRCMS202202</v>
      </c>
      <c r="AB35" s="957">
        <f t="shared" si="2"/>
        <v>45230</v>
      </c>
      <c r="AC35" t="str">
        <f t="shared" si="3"/>
        <v>Unaudited</v>
      </c>
    </row>
    <row r="36" spans="1:29" x14ac:dyDescent="0.25">
      <c r="A36" t="s">
        <v>421</v>
      </c>
      <c r="B36" t="s">
        <v>1380</v>
      </c>
      <c r="C36" t="s">
        <v>1381</v>
      </c>
      <c r="D36">
        <v>1900</v>
      </c>
      <c r="E36" s="957">
        <v>1</v>
      </c>
      <c r="F36" t="s">
        <v>439</v>
      </c>
      <c r="G36" s="957">
        <v>91</v>
      </c>
      <c r="H36" t="s">
        <v>380</v>
      </c>
      <c r="I36" t="s">
        <v>489</v>
      </c>
      <c r="J36" t="s">
        <v>445</v>
      </c>
      <c r="K36" t="s">
        <v>448</v>
      </c>
      <c r="L36" s="15">
        <v>7.2</v>
      </c>
      <c r="M36" t="s">
        <v>21</v>
      </c>
      <c r="N36" s="678">
        <f t="shared" ca="1" si="4"/>
        <v>0</v>
      </c>
      <c r="O36" s="678">
        <f t="shared" ca="1" si="4"/>
        <v>0</v>
      </c>
      <c r="P36" s="678">
        <f t="shared" ca="1" si="4"/>
        <v>0</v>
      </c>
      <c r="Q36" s="678">
        <f t="shared" ca="1" si="4"/>
        <v>0</v>
      </c>
      <c r="R36" s="678">
        <f t="shared" ca="1" si="4"/>
        <v>0</v>
      </c>
      <c r="S36" s="678">
        <f t="shared" ca="1" si="4"/>
        <v>0</v>
      </c>
      <c r="T36" s="678">
        <f t="shared" ca="1" si="4"/>
        <v>0</v>
      </c>
      <c r="U36" s="678">
        <f t="shared" ca="1" si="4"/>
        <v>0</v>
      </c>
      <c r="V36" s="678">
        <f t="shared" ca="1" si="4"/>
        <v>0</v>
      </c>
      <c r="W36" s="678">
        <f t="shared" ca="1" si="5"/>
        <v>0</v>
      </c>
      <c r="X36" s="678">
        <f t="shared" ca="1" si="4"/>
        <v>0</v>
      </c>
      <c r="Y36" s="678">
        <f t="shared" ca="1" si="4"/>
        <v>0</v>
      </c>
      <c r="Z36" s="678">
        <f t="shared" ca="1" si="4"/>
        <v>0</v>
      </c>
      <c r="AA36" t="str">
        <f t="shared" si="1"/>
        <v>ASRCMS202202</v>
      </c>
      <c r="AB36" s="957">
        <f t="shared" si="2"/>
        <v>45230</v>
      </c>
      <c r="AC36" t="str">
        <f t="shared" si="3"/>
        <v>Unaudited</v>
      </c>
    </row>
    <row r="37" spans="1:29" x14ac:dyDescent="0.25">
      <c r="A37" t="s">
        <v>421</v>
      </c>
      <c r="B37" t="s">
        <v>1380</v>
      </c>
      <c r="C37" t="s">
        <v>1381</v>
      </c>
      <c r="D37">
        <v>1900</v>
      </c>
      <c r="E37" s="957">
        <v>1</v>
      </c>
      <c r="F37" t="s">
        <v>439</v>
      </c>
      <c r="G37" s="957">
        <v>91</v>
      </c>
      <c r="H37" t="s">
        <v>380</v>
      </c>
      <c r="I37" t="s">
        <v>489</v>
      </c>
      <c r="J37" t="s">
        <v>445</v>
      </c>
      <c r="K37" t="s">
        <v>448</v>
      </c>
      <c r="L37" s="15">
        <v>7.3</v>
      </c>
      <c r="M37" t="s">
        <v>156</v>
      </c>
      <c r="N37" s="678">
        <f t="shared" ca="1" si="4"/>
        <v>977344.56999999937</v>
      </c>
      <c r="O37" s="678">
        <f t="shared" ca="1" si="4"/>
        <v>250785.16715194614</v>
      </c>
      <c r="P37" s="678">
        <f t="shared" ca="1" si="4"/>
        <v>28801.186436171061</v>
      </c>
      <c r="Q37" s="678">
        <f t="shared" ca="1" si="4"/>
        <v>307909.94485089614</v>
      </c>
      <c r="R37" s="678">
        <f t="shared" ca="1" si="4"/>
        <v>44022.409990410415</v>
      </c>
      <c r="S37" s="678">
        <f t="shared" ca="1" si="4"/>
        <v>1244.4195700159814</v>
      </c>
      <c r="T37" s="678">
        <f t="shared" ca="1" si="4"/>
        <v>43468.785209332324</v>
      </c>
      <c r="U37" s="678">
        <f t="shared" ca="1" si="4"/>
        <v>1.5037943453037668</v>
      </c>
      <c r="V37" s="678">
        <f t="shared" ca="1" si="4"/>
        <v>3369.4596209540205</v>
      </c>
      <c r="W37" s="678">
        <f t="shared" ca="1" si="5"/>
        <v>297741.69337592798</v>
      </c>
      <c r="X37" s="678">
        <f t="shared" ca="1" si="4"/>
        <v>0</v>
      </c>
      <c r="Y37" s="678">
        <f t="shared" ca="1" si="4"/>
        <v>0</v>
      </c>
      <c r="Z37" s="678">
        <f t="shared" ca="1" si="4"/>
        <v>0</v>
      </c>
      <c r="AA37" t="str">
        <f t="shared" si="1"/>
        <v>ASRCMS202202</v>
      </c>
      <c r="AB37" s="957">
        <f t="shared" si="2"/>
        <v>45230</v>
      </c>
      <c r="AC37" t="str">
        <f t="shared" si="3"/>
        <v>Unaudited</v>
      </c>
    </row>
    <row r="38" spans="1:29" x14ac:dyDescent="0.25">
      <c r="A38" t="s">
        <v>421</v>
      </c>
      <c r="B38" t="s">
        <v>1380</v>
      </c>
      <c r="C38" t="s">
        <v>1381</v>
      </c>
      <c r="D38">
        <v>1900</v>
      </c>
      <c r="E38" s="957">
        <v>1</v>
      </c>
      <c r="F38" t="s">
        <v>439</v>
      </c>
      <c r="G38" s="957">
        <v>91</v>
      </c>
      <c r="H38" t="s">
        <v>380</v>
      </c>
      <c r="I38" t="s">
        <v>489</v>
      </c>
      <c r="J38" t="s">
        <v>445</v>
      </c>
      <c r="K38" t="s">
        <v>448</v>
      </c>
      <c r="L38" s="15" t="s">
        <v>91</v>
      </c>
      <c r="M38" t="s">
        <v>456</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1492.4578588745451</v>
      </c>
      <c r="O38" s="678">
        <f t="shared" ca="1" si="6"/>
        <v>382.96247310719571</v>
      </c>
      <c r="P38" s="678">
        <f t="shared" ca="1" si="6"/>
        <v>43.98096470886874</v>
      </c>
      <c r="Q38" s="678">
        <f t="shared" ca="1" si="6"/>
        <v>470.19508894222247</v>
      </c>
      <c r="R38" s="678">
        <f t="shared" ca="1" si="6"/>
        <v>67.224593836731884</v>
      </c>
      <c r="S38" s="678">
        <f t="shared" ca="1" si="6"/>
        <v>1.9002957851473359</v>
      </c>
      <c r="T38" s="678">
        <f t="shared" ca="1" si="6"/>
        <v>66.37917894340751</v>
      </c>
      <c r="U38" s="678">
        <f t="shared" ca="1" si="6"/>
        <v>2.2963750530477804E-3</v>
      </c>
      <c r="V38" s="678">
        <f t="shared" ca="1" si="6"/>
        <v>5.1453465295799194</v>
      </c>
      <c r="W38" s="678">
        <f t="shared" ca="1" si="5"/>
        <v>454.66762064633878</v>
      </c>
      <c r="X38" s="678">
        <f t="shared" ca="1" si="6"/>
        <v>0</v>
      </c>
      <c r="Y38" s="678">
        <f t="shared" ca="1" si="6"/>
        <v>0</v>
      </c>
      <c r="Z38" s="678">
        <f t="shared" ca="1" si="6"/>
        <v>0</v>
      </c>
      <c r="AA38" t="str">
        <f t="shared" si="1"/>
        <v>ASRCMS202202</v>
      </c>
      <c r="AB38" s="957">
        <f t="shared" si="2"/>
        <v>45230</v>
      </c>
      <c r="AC38" t="str">
        <f t="shared" si="3"/>
        <v>Unaudited</v>
      </c>
    </row>
    <row r="39" spans="1:29" x14ac:dyDescent="0.25">
      <c r="A39" t="s">
        <v>421</v>
      </c>
      <c r="B39" t="s">
        <v>1380</v>
      </c>
      <c r="C39" t="s">
        <v>1381</v>
      </c>
      <c r="D39">
        <v>1900</v>
      </c>
      <c r="E39" s="957">
        <v>1</v>
      </c>
      <c r="F39" t="s">
        <v>439</v>
      </c>
      <c r="G39" s="957">
        <v>91</v>
      </c>
      <c r="H39" t="s">
        <v>380</v>
      </c>
      <c r="I39" t="s">
        <v>489</v>
      </c>
      <c r="J39" t="s">
        <v>445</v>
      </c>
      <c r="K39" t="s">
        <v>449</v>
      </c>
      <c r="L39" s="15">
        <v>8.1</v>
      </c>
      <c r="M39" t="s">
        <v>22</v>
      </c>
      <c r="N39" s="678">
        <f t="shared" ca="1" si="6"/>
        <v>85263162.838295206</v>
      </c>
      <c r="O39" s="678">
        <f t="shared" ca="1" si="6"/>
        <v>29626291.205945954</v>
      </c>
      <c r="P39" s="678">
        <f t="shared" ca="1" si="6"/>
        <v>4486852.9032449927</v>
      </c>
      <c r="Q39" s="678">
        <f t="shared" ca="1" si="6"/>
        <v>29958102.010755021</v>
      </c>
      <c r="R39" s="678">
        <f t="shared" ca="1" si="6"/>
        <v>6383849.2386224</v>
      </c>
      <c r="S39" s="678">
        <f t="shared" ca="1" si="6"/>
        <v>2634.0996186239099</v>
      </c>
      <c r="T39" s="678">
        <f t="shared" ca="1" si="6"/>
        <v>4982964.8422695016</v>
      </c>
      <c r="U39" s="678">
        <f t="shared" ca="1" si="6"/>
        <v>0</v>
      </c>
      <c r="V39" s="678">
        <f t="shared" ca="1" si="6"/>
        <v>1592734.0630462661</v>
      </c>
      <c r="W39" s="678">
        <f t="shared" ca="1" si="5"/>
        <v>8229734.4747924497</v>
      </c>
      <c r="X39" s="678">
        <f t="shared" ca="1" si="6"/>
        <v>0</v>
      </c>
      <c r="Y39" s="678">
        <f t="shared" ca="1" si="6"/>
        <v>0</v>
      </c>
      <c r="Z39" s="678">
        <f t="shared" ca="1" si="6"/>
        <v>0</v>
      </c>
      <c r="AA39" t="str">
        <f t="shared" si="1"/>
        <v>ASRCMS202202</v>
      </c>
      <c r="AB39" s="957">
        <f t="shared" si="2"/>
        <v>45230</v>
      </c>
      <c r="AC39" t="str">
        <f t="shared" si="3"/>
        <v>Unaudited</v>
      </c>
    </row>
    <row r="40" spans="1:29" x14ac:dyDescent="0.25">
      <c r="A40" t="s">
        <v>421</v>
      </c>
      <c r="B40" t="s">
        <v>1380</v>
      </c>
      <c r="C40" t="s">
        <v>1381</v>
      </c>
      <c r="D40">
        <v>1900</v>
      </c>
      <c r="E40" s="957">
        <v>1</v>
      </c>
      <c r="F40" t="s">
        <v>439</v>
      </c>
      <c r="G40" s="957">
        <v>91</v>
      </c>
      <c r="H40" t="s">
        <v>380</v>
      </c>
      <c r="I40" t="s">
        <v>489</v>
      </c>
      <c r="J40" t="s">
        <v>445</v>
      </c>
      <c r="K40" t="s">
        <v>449</v>
      </c>
      <c r="L40" s="15" t="s">
        <v>113</v>
      </c>
      <c r="M40" t="s">
        <v>444</v>
      </c>
      <c r="N40" s="678">
        <f t="shared" ca="1" si="6"/>
        <v>0</v>
      </c>
      <c r="O40" s="678">
        <f t="shared" ca="1" si="6"/>
        <v>0</v>
      </c>
      <c r="P40" s="678">
        <f t="shared" ca="1" si="6"/>
        <v>0</v>
      </c>
      <c r="Q40" s="678">
        <f t="shared" ca="1" si="6"/>
        <v>0</v>
      </c>
      <c r="R40" s="678">
        <f t="shared" ca="1" si="6"/>
        <v>0</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ASRCMS202202</v>
      </c>
      <c r="AB40" s="957">
        <f t="shared" si="2"/>
        <v>45230</v>
      </c>
      <c r="AC40" t="str">
        <f t="shared" si="3"/>
        <v>Unaudited</v>
      </c>
    </row>
    <row r="41" spans="1:29" x14ac:dyDescent="0.25">
      <c r="A41" t="s">
        <v>421</v>
      </c>
      <c r="B41" t="s">
        <v>1380</v>
      </c>
      <c r="C41" t="s">
        <v>1381</v>
      </c>
      <c r="D41">
        <v>1900</v>
      </c>
      <c r="E41" s="957">
        <v>1</v>
      </c>
      <c r="F41" t="s">
        <v>439</v>
      </c>
      <c r="G41" s="957">
        <v>91</v>
      </c>
      <c r="H41" t="s">
        <v>380</v>
      </c>
      <c r="I41" t="s">
        <v>489</v>
      </c>
      <c r="J41" t="s">
        <v>445</v>
      </c>
      <c r="K41" t="s">
        <v>449</v>
      </c>
      <c r="L41" s="15" t="s">
        <v>115</v>
      </c>
      <c r="M41" t="s">
        <v>158</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ASRCMS202202</v>
      </c>
      <c r="AB41" s="957">
        <f t="shared" si="2"/>
        <v>45230</v>
      </c>
      <c r="AC41" t="str">
        <f t="shared" si="3"/>
        <v>Unaudited</v>
      </c>
    </row>
    <row r="42" spans="1:29" x14ac:dyDescent="0.25">
      <c r="A42" t="s">
        <v>421</v>
      </c>
      <c r="B42" t="s">
        <v>1380</v>
      </c>
      <c r="C42" t="s">
        <v>1381</v>
      </c>
      <c r="D42">
        <v>1900</v>
      </c>
      <c r="E42" s="957">
        <v>1</v>
      </c>
      <c r="F42" t="s">
        <v>439</v>
      </c>
      <c r="G42" s="957">
        <v>91</v>
      </c>
      <c r="H42" t="s">
        <v>380</v>
      </c>
      <c r="I42" t="s">
        <v>489</v>
      </c>
      <c r="J42" t="s">
        <v>445</v>
      </c>
      <c r="K42" t="s">
        <v>449</v>
      </c>
      <c r="L42" s="15" t="s">
        <v>116</v>
      </c>
      <c r="M42" t="s">
        <v>114</v>
      </c>
      <c r="N42" s="678">
        <f t="shared" ca="1" si="6"/>
        <v>-564431.18000000017</v>
      </c>
      <c r="O42" s="678">
        <f t="shared" ca="1" si="6"/>
        <v>-196122.24022359581</v>
      </c>
      <c r="P42" s="678">
        <f t="shared" ca="1" si="6"/>
        <v>-29702.389570839827</v>
      </c>
      <c r="Q42" s="678">
        <f t="shared" ca="1" si="6"/>
        <v>-198318.7851072324</v>
      </c>
      <c r="R42" s="678">
        <f t="shared" ca="1" si="6"/>
        <v>-42260.261509785065</v>
      </c>
      <c r="S42" s="678">
        <f t="shared" ca="1" si="6"/>
        <v>-17.437400941801265</v>
      </c>
      <c r="T42" s="678">
        <f t="shared" ca="1" si="6"/>
        <v>-32986.586847062892</v>
      </c>
      <c r="U42" s="678">
        <f t="shared" ca="1" si="6"/>
        <v>0</v>
      </c>
      <c r="V42" s="678">
        <f t="shared" ca="1" si="6"/>
        <v>-10543.694799785513</v>
      </c>
      <c r="W42" s="678">
        <f t="shared" ca="1" si="5"/>
        <v>-54479.784540756787</v>
      </c>
      <c r="X42" s="678">
        <f t="shared" ca="1" si="6"/>
        <v>0</v>
      </c>
      <c r="Y42" s="678">
        <f t="shared" ca="1" si="6"/>
        <v>0</v>
      </c>
      <c r="Z42" s="678">
        <f t="shared" ca="1" si="6"/>
        <v>0</v>
      </c>
      <c r="AA42" t="str">
        <f t="shared" si="1"/>
        <v>ASRCMS202202</v>
      </c>
      <c r="AB42" s="957">
        <f t="shared" si="2"/>
        <v>45230</v>
      </c>
      <c r="AC42" t="str">
        <f t="shared" si="3"/>
        <v>Unaudited</v>
      </c>
    </row>
    <row r="43" spans="1:29" x14ac:dyDescent="0.25">
      <c r="A43" t="s">
        <v>421</v>
      </c>
      <c r="B43" t="s">
        <v>1380</v>
      </c>
      <c r="C43" t="s">
        <v>1381</v>
      </c>
      <c r="D43">
        <v>1900</v>
      </c>
      <c r="E43" s="957">
        <v>1</v>
      </c>
      <c r="F43" t="s">
        <v>439</v>
      </c>
      <c r="G43" s="957">
        <v>91</v>
      </c>
      <c r="H43" t="s">
        <v>380</v>
      </c>
      <c r="I43" t="s">
        <v>489</v>
      </c>
      <c r="J43" t="s">
        <v>445</v>
      </c>
      <c r="K43" t="s">
        <v>449</v>
      </c>
      <c r="L43" s="15" t="s">
        <v>117</v>
      </c>
      <c r="M43" t="s">
        <v>159</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ASRCMS202202</v>
      </c>
      <c r="AB43" s="957">
        <f t="shared" si="2"/>
        <v>45230</v>
      </c>
      <c r="AC43" t="str">
        <f t="shared" si="3"/>
        <v>Unaudited</v>
      </c>
    </row>
    <row r="44" spans="1:29" x14ac:dyDescent="0.25">
      <c r="A44" t="s">
        <v>421</v>
      </c>
      <c r="B44" t="s">
        <v>1380</v>
      </c>
      <c r="C44" t="s">
        <v>1381</v>
      </c>
      <c r="D44">
        <v>1900</v>
      </c>
      <c r="E44" s="957">
        <v>1</v>
      </c>
      <c r="F44" t="s">
        <v>439</v>
      </c>
      <c r="G44" s="957">
        <v>91</v>
      </c>
      <c r="H44" t="s">
        <v>380</v>
      </c>
      <c r="I44" t="s">
        <v>489</v>
      </c>
      <c r="J44" t="s">
        <v>445</v>
      </c>
      <c r="K44" t="s">
        <v>449</v>
      </c>
      <c r="L44" s="15" t="s">
        <v>160</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ASRCMS202202</v>
      </c>
      <c r="AB44" s="957">
        <f t="shared" si="2"/>
        <v>45230</v>
      </c>
      <c r="AC44" t="str">
        <f t="shared" si="3"/>
        <v>Unaudited</v>
      </c>
    </row>
    <row r="45" spans="1:29" x14ac:dyDescent="0.25">
      <c r="A45" t="s">
        <v>421</v>
      </c>
      <c r="B45" t="s">
        <v>1380</v>
      </c>
      <c r="C45" t="s">
        <v>1381</v>
      </c>
      <c r="D45">
        <v>1900</v>
      </c>
      <c r="E45" s="957">
        <v>1</v>
      </c>
      <c r="F45" t="s">
        <v>439</v>
      </c>
      <c r="G45" s="957">
        <v>91</v>
      </c>
      <c r="H45" t="s">
        <v>380</v>
      </c>
      <c r="I45" t="s">
        <v>489</v>
      </c>
      <c r="J45" t="s">
        <v>445</v>
      </c>
      <c r="K45" t="s">
        <v>449</v>
      </c>
      <c r="L45" s="15" t="s">
        <v>443</v>
      </c>
      <c r="M45" t="s">
        <v>457</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ASRCMS202202</v>
      </c>
      <c r="AB45" s="957">
        <f t="shared" si="2"/>
        <v>45230</v>
      </c>
      <c r="AC45" t="str">
        <f t="shared" si="3"/>
        <v>Unaudited</v>
      </c>
    </row>
    <row r="46" spans="1:29" x14ac:dyDescent="0.25">
      <c r="A46" t="s">
        <v>421</v>
      </c>
      <c r="B46" t="s">
        <v>1380</v>
      </c>
      <c r="C46" t="s">
        <v>1381</v>
      </c>
      <c r="D46">
        <v>1900</v>
      </c>
      <c r="E46" s="957">
        <v>1</v>
      </c>
      <c r="F46" t="s">
        <v>439</v>
      </c>
      <c r="G46" s="957">
        <v>91</v>
      </c>
      <c r="H46" t="s">
        <v>380</v>
      </c>
      <c r="I46" t="s">
        <v>489</v>
      </c>
      <c r="J46" t="s">
        <v>445</v>
      </c>
      <c r="K46" t="s">
        <v>450</v>
      </c>
      <c r="L46" s="15">
        <v>9.1</v>
      </c>
      <c r="M46" t="s">
        <v>186</v>
      </c>
      <c r="N46" s="678">
        <f t="shared" ca="1" si="6"/>
        <v>104527383.88999999</v>
      </c>
      <c r="O46" s="678">
        <f t="shared" ca="1" si="6"/>
        <v>9399979.2699999996</v>
      </c>
      <c r="P46" s="678">
        <f t="shared" ca="1" si="6"/>
        <v>1260193.3599999999</v>
      </c>
      <c r="Q46" s="678">
        <f t="shared" ca="1" si="6"/>
        <v>25180488.789999999</v>
      </c>
      <c r="R46" s="678">
        <f t="shared" ca="1" si="6"/>
        <v>4372486.5999999996</v>
      </c>
      <c r="S46" s="678">
        <f t="shared" ca="1" si="6"/>
        <v>156088.07999999999</v>
      </c>
      <c r="T46" s="678">
        <f t="shared" ca="1" si="6"/>
        <v>2597821.4000000004</v>
      </c>
      <c r="U46" s="678">
        <f t="shared" ca="1" si="6"/>
        <v>0</v>
      </c>
      <c r="V46" s="678">
        <f t="shared" ca="1" si="6"/>
        <v>106912.99000000002</v>
      </c>
      <c r="W46" s="678">
        <f t="shared" ca="1" si="5"/>
        <v>61453413.399999991</v>
      </c>
      <c r="X46" s="678">
        <f t="shared" ca="1" si="6"/>
        <v>0</v>
      </c>
      <c r="Y46" s="678">
        <f t="shared" ca="1" si="6"/>
        <v>0</v>
      </c>
      <c r="Z46" s="678">
        <f t="shared" ca="1" si="6"/>
        <v>0</v>
      </c>
      <c r="AA46" t="str">
        <f t="shared" si="1"/>
        <v>ASRCMS202202</v>
      </c>
      <c r="AB46" s="957">
        <f t="shared" si="2"/>
        <v>45230</v>
      </c>
      <c r="AC46" t="str">
        <f t="shared" si="3"/>
        <v>Unaudited</v>
      </c>
    </row>
    <row r="47" spans="1:29" x14ac:dyDescent="0.25">
      <c r="A47" t="s">
        <v>421</v>
      </c>
      <c r="B47" t="s">
        <v>1380</v>
      </c>
      <c r="C47" t="s">
        <v>1381</v>
      </c>
      <c r="D47">
        <v>1900</v>
      </c>
      <c r="E47" s="957">
        <v>1</v>
      </c>
      <c r="F47" t="s">
        <v>439</v>
      </c>
      <c r="G47" s="957">
        <v>91</v>
      </c>
      <c r="H47" t="s">
        <v>380</v>
      </c>
      <c r="I47" t="s">
        <v>489</v>
      </c>
      <c r="J47" t="s">
        <v>445</v>
      </c>
      <c r="K47" t="s">
        <v>450</v>
      </c>
      <c r="L47" s="15" t="s">
        <v>107</v>
      </c>
      <c r="M47" t="s">
        <v>187</v>
      </c>
      <c r="N47" s="678">
        <f t="shared" ca="1" si="6"/>
        <v>641493.91999999993</v>
      </c>
      <c r="O47" s="678">
        <f t="shared" ca="1" si="6"/>
        <v>45471.670000000006</v>
      </c>
      <c r="P47" s="678">
        <f t="shared" ca="1" si="6"/>
        <v>0</v>
      </c>
      <c r="Q47" s="678">
        <f t="shared" ca="1" si="6"/>
        <v>196179.44</v>
      </c>
      <c r="R47" s="678">
        <f t="shared" ca="1" si="6"/>
        <v>48075.03</v>
      </c>
      <c r="S47" s="678">
        <f t="shared" ca="1" si="6"/>
        <v>0</v>
      </c>
      <c r="T47" s="678">
        <f t="shared" ca="1" si="6"/>
        <v>13745.7</v>
      </c>
      <c r="U47" s="678">
        <f t="shared" ca="1" si="6"/>
        <v>0</v>
      </c>
      <c r="V47" s="678">
        <f t="shared" ca="1" si="6"/>
        <v>0</v>
      </c>
      <c r="W47" s="678">
        <f t="shared" ca="1" si="5"/>
        <v>338022.07999999996</v>
      </c>
      <c r="X47" s="678">
        <f t="shared" ca="1" si="6"/>
        <v>0</v>
      </c>
      <c r="Y47" s="678">
        <f t="shared" ca="1" si="6"/>
        <v>0</v>
      </c>
      <c r="Z47" s="678">
        <f t="shared" ca="1" si="6"/>
        <v>0</v>
      </c>
      <c r="AA47" t="str">
        <f t="shared" si="1"/>
        <v>ASRCMS202202</v>
      </c>
      <c r="AB47" s="957">
        <f t="shared" si="2"/>
        <v>45230</v>
      </c>
      <c r="AC47" t="str">
        <f t="shared" si="3"/>
        <v>Unaudited</v>
      </c>
    </row>
    <row r="48" spans="1:29" x14ac:dyDescent="0.25">
      <c r="A48" t="s">
        <v>421</v>
      </c>
      <c r="B48" t="s">
        <v>1380</v>
      </c>
      <c r="C48" t="s">
        <v>1381</v>
      </c>
      <c r="D48">
        <v>1900</v>
      </c>
      <c r="E48" s="957">
        <v>1</v>
      </c>
      <c r="F48" t="s">
        <v>439</v>
      </c>
      <c r="G48" s="957">
        <v>91</v>
      </c>
      <c r="H48" t="s">
        <v>380</v>
      </c>
      <c r="I48" t="s">
        <v>489</v>
      </c>
      <c r="J48" t="s">
        <v>445</v>
      </c>
      <c r="K48" t="s">
        <v>450</v>
      </c>
      <c r="L48" s="15" t="s">
        <v>1316</v>
      </c>
      <c r="M48" t="s">
        <v>1317</v>
      </c>
      <c r="N48" s="678">
        <f t="shared" ca="1" si="6"/>
        <v>1965575.94</v>
      </c>
      <c r="O48" s="678">
        <f t="shared" ca="1" si="6"/>
        <v>127945.01999999999</v>
      </c>
      <c r="P48" s="678">
        <f t="shared" ca="1" si="6"/>
        <v>0</v>
      </c>
      <c r="Q48" s="678">
        <f t="shared" ca="1" si="6"/>
        <v>1462464.76</v>
      </c>
      <c r="R48" s="678">
        <f t="shared" ca="1" si="6"/>
        <v>0</v>
      </c>
      <c r="S48" s="678">
        <f t="shared" ca="1" si="6"/>
        <v>0</v>
      </c>
      <c r="T48" s="678">
        <f t="shared" ca="1" si="6"/>
        <v>310484.02</v>
      </c>
      <c r="U48" s="678">
        <f t="shared" ca="1" si="6"/>
        <v>0</v>
      </c>
      <c r="V48" s="678">
        <f t="shared" ca="1" si="6"/>
        <v>63972.509999999995</v>
      </c>
      <c r="W48" s="678">
        <f t="shared" ca="1" si="5"/>
        <v>709.63</v>
      </c>
      <c r="X48" s="678">
        <f t="shared" ca="1" si="6"/>
        <v>0</v>
      </c>
      <c r="Y48" s="678">
        <f t="shared" ca="1" si="6"/>
        <v>0</v>
      </c>
      <c r="Z48" s="678">
        <f t="shared" ca="1" si="6"/>
        <v>0</v>
      </c>
      <c r="AA48" t="str">
        <f t="shared" si="1"/>
        <v>ASRCMS202202</v>
      </c>
      <c r="AB48" s="957">
        <f t="shared" si="2"/>
        <v>45230</v>
      </c>
      <c r="AC48" t="str">
        <f t="shared" si="3"/>
        <v>Unaudited</v>
      </c>
    </row>
    <row r="49" spans="1:29" x14ac:dyDescent="0.25">
      <c r="A49" t="s">
        <v>421</v>
      </c>
      <c r="B49" t="s">
        <v>1380</v>
      </c>
      <c r="C49" t="s">
        <v>1381</v>
      </c>
      <c r="D49">
        <v>1900</v>
      </c>
      <c r="E49" s="957">
        <v>1</v>
      </c>
      <c r="F49" t="s">
        <v>439</v>
      </c>
      <c r="G49" s="957">
        <v>91</v>
      </c>
      <c r="H49" t="s">
        <v>380</v>
      </c>
      <c r="I49" t="s">
        <v>489</v>
      </c>
      <c r="J49" t="s">
        <v>445</v>
      </c>
      <c r="K49" t="s">
        <v>450</v>
      </c>
      <c r="L49" s="15" t="s">
        <v>108</v>
      </c>
      <c r="M49" t="s">
        <v>188</v>
      </c>
      <c r="N49" s="678">
        <f t="shared" ca="1" si="6"/>
        <v>21693221.740000002</v>
      </c>
      <c r="O49" s="678">
        <f t="shared" ca="1" si="6"/>
        <v>4277743.3000000007</v>
      </c>
      <c r="P49" s="678">
        <f t="shared" ca="1" si="6"/>
        <v>330511.60000000003</v>
      </c>
      <c r="Q49" s="678">
        <f t="shared" ca="1" si="6"/>
        <v>8882941.1900000013</v>
      </c>
      <c r="R49" s="678">
        <f t="shared" ca="1" si="6"/>
        <v>692437.65</v>
      </c>
      <c r="S49" s="678">
        <f t="shared" ca="1" si="6"/>
        <v>21173.88</v>
      </c>
      <c r="T49" s="678">
        <f t="shared" ca="1" si="6"/>
        <v>1795667.2699999998</v>
      </c>
      <c r="U49" s="678">
        <f t="shared" ca="1" si="6"/>
        <v>0</v>
      </c>
      <c r="V49" s="678">
        <f t="shared" ca="1" si="6"/>
        <v>58082.19000000001</v>
      </c>
      <c r="W49" s="678">
        <f t="shared" ca="1" si="5"/>
        <v>5634664.6600000001</v>
      </c>
      <c r="X49" s="678">
        <f t="shared" ca="1" si="6"/>
        <v>0</v>
      </c>
      <c r="Y49" s="678">
        <f t="shared" ca="1" si="6"/>
        <v>0</v>
      </c>
      <c r="Z49" s="678">
        <f t="shared" ca="1" si="6"/>
        <v>0</v>
      </c>
      <c r="AA49" t="str">
        <f t="shared" si="1"/>
        <v>ASRCMS202202</v>
      </c>
      <c r="AB49" s="957">
        <f t="shared" si="2"/>
        <v>45230</v>
      </c>
      <c r="AC49" t="str">
        <f t="shared" si="3"/>
        <v>Unaudited</v>
      </c>
    </row>
    <row r="50" spans="1:29" x14ac:dyDescent="0.25">
      <c r="A50" t="s">
        <v>421</v>
      </c>
      <c r="B50" t="s">
        <v>1380</v>
      </c>
      <c r="C50" t="s">
        <v>1381</v>
      </c>
      <c r="D50">
        <v>1900</v>
      </c>
      <c r="E50" s="957">
        <v>1</v>
      </c>
      <c r="F50" t="s">
        <v>439</v>
      </c>
      <c r="G50" s="957">
        <v>91</v>
      </c>
      <c r="H50" t="s">
        <v>380</v>
      </c>
      <c r="I50" t="s">
        <v>489</v>
      </c>
      <c r="J50" t="s">
        <v>445</v>
      </c>
      <c r="K50" t="s">
        <v>450</v>
      </c>
      <c r="L50" s="15" t="s">
        <v>109</v>
      </c>
      <c r="M50" t="s">
        <v>161</v>
      </c>
      <c r="N50" s="678">
        <f t="shared" ca="1" si="6"/>
        <v>46552562.560000494</v>
      </c>
      <c r="O50" s="678">
        <f t="shared" ca="1" si="6"/>
        <v>24159874.745228197</v>
      </c>
      <c r="P50" s="678">
        <f t="shared" ca="1" si="6"/>
        <v>737483.16795060039</v>
      </c>
      <c r="Q50" s="678">
        <f t="shared" ca="1" si="6"/>
        <v>16724936.156759061</v>
      </c>
      <c r="R50" s="678">
        <f t="shared" ca="1" si="6"/>
        <v>1176123.905203881</v>
      </c>
      <c r="S50" s="678">
        <f t="shared" ca="1" si="6"/>
        <v>24744.765594039571</v>
      </c>
      <c r="T50" s="678">
        <f t="shared" ca="1" si="6"/>
        <v>1703556.6295536708</v>
      </c>
      <c r="U50" s="678">
        <f t="shared" ca="1" si="6"/>
        <v>2.6523576777280566</v>
      </c>
      <c r="V50" s="678">
        <f t="shared" ca="1" si="6"/>
        <v>99217.604415906564</v>
      </c>
      <c r="W50" s="678">
        <f t="shared" ca="1" si="5"/>
        <v>1926622.9329374628</v>
      </c>
      <c r="X50" s="678">
        <f t="shared" ca="1" si="6"/>
        <v>0</v>
      </c>
      <c r="Y50" s="678">
        <f t="shared" ca="1" si="6"/>
        <v>0</v>
      </c>
      <c r="Z50" s="678">
        <f t="shared" ca="1" si="6"/>
        <v>0</v>
      </c>
      <c r="AA50" t="str">
        <f t="shared" si="1"/>
        <v>ASRCMS202202</v>
      </c>
      <c r="AB50" s="957">
        <f t="shared" si="2"/>
        <v>45230</v>
      </c>
      <c r="AC50" t="str">
        <f t="shared" si="3"/>
        <v>Unaudited</v>
      </c>
    </row>
    <row r="51" spans="1:29" x14ac:dyDescent="0.25">
      <c r="A51" t="s">
        <v>421</v>
      </c>
      <c r="B51" t="s">
        <v>1380</v>
      </c>
      <c r="C51" t="s">
        <v>1381</v>
      </c>
      <c r="D51">
        <v>1900</v>
      </c>
      <c r="E51" s="957">
        <v>1</v>
      </c>
      <c r="F51" t="s">
        <v>439</v>
      </c>
      <c r="G51" s="957">
        <v>91</v>
      </c>
      <c r="H51" t="s">
        <v>380</v>
      </c>
      <c r="I51" t="s">
        <v>489</v>
      </c>
      <c r="J51" t="s">
        <v>445</v>
      </c>
      <c r="K51" t="s">
        <v>450</v>
      </c>
      <c r="L51" s="15" t="s">
        <v>110</v>
      </c>
      <c r="M51" t="s">
        <v>135</v>
      </c>
      <c r="N51" s="678">
        <f t="shared" ca="1" si="6"/>
        <v>573021.84624455706</v>
      </c>
      <c r="O51" s="678">
        <f t="shared" ca="1" si="6"/>
        <v>328561.9224059484</v>
      </c>
      <c r="P51" s="678">
        <f t="shared" ca="1" si="6"/>
        <v>43197.744393948895</v>
      </c>
      <c r="Q51" s="678">
        <f t="shared" ca="1" si="6"/>
        <v>144469.42171726999</v>
      </c>
      <c r="R51" s="678">
        <f t="shared" ca="1" si="6"/>
        <v>21913.306390974642</v>
      </c>
      <c r="S51" s="678">
        <f t="shared" ca="1" si="6"/>
        <v>760.97888088753132</v>
      </c>
      <c r="T51" s="678">
        <f t="shared" ca="1" si="6"/>
        <v>24807.452298762153</v>
      </c>
      <c r="U51" s="678">
        <f t="shared" ca="1" si="6"/>
        <v>11.034698046714997</v>
      </c>
      <c r="V51" s="678">
        <f t="shared" ca="1" si="6"/>
        <v>2209.2385047693988</v>
      </c>
      <c r="W51" s="678">
        <f t="shared" ca="1" si="5"/>
        <v>7090.7469539493413</v>
      </c>
      <c r="X51" s="678">
        <f t="shared" ca="1" si="6"/>
        <v>0</v>
      </c>
      <c r="Y51" s="678">
        <f t="shared" ca="1" si="6"/>
        <v>0</v>
      </c>
      <c r="Z51" s="678">
        <f t="shared" ca="1" si="6"/>
        <v>0</v>
      </c>
      <c r="AA51" t="str">
        <f t="shared" si="1"/>
        <v>ASRCMS202202</v>
      </c>
      <c r="AB51" s="957">
        <f t="shared" si="2"/>
        <v>45230</v>
      </c>
      <c r="AC51" t="str">
        <f t="shared" si="3"/>
        <v>Unaudited</v>
      </c>
    </row>
    <row r="52" spans="1:29" x14ac:dyDescent="0.25">
      <c r="A52" t="s">
        <v>421</v>
      </c>
      <c r="B52" t="s">
        <v>1380</v>
      </c>
      <c r="C52" t="s">
        <v>1381</v>
      </c>
      <c r="D52">
        <v>1900</v>
      </c>
      <c r="E52" s="957">
        <v>1</v>
      </c>
      <c r="F52" t="s">
        <v>439</v>
      </c>
      <c r="G52" s="957">
        <v>91</v>
      </c>
      <c r="H52" t="s">
        <v>380</v>
      </c>
      <c r="I52" t="s">
        <v>489</v>
      </c>
      <c r="J52" t="s">
        <v>445</v>
      </c>
      <c r="K52" t="s">
        <v>450</v>
      </c>
      <c r="L52" s="15" t="s">
        <v>111</v>
      </c>
      <c r="M52" t="s">
        <v>163</v>
      </c>
      <c r="N52" s="678">
        <f t="shared" ca="1" si="6"/>
        <v>2373038.2614165265</v>
      </c>
      <c r="O52" s="678">
        <f t="shared" ca="1" si="6"/>
        <v>533948.63616812148</v>
      </c>
      <c r="P52" s="678">
        <f t="shared" ca="1" si="6"/>
        <v>32725.843295177667</v>
      </c>
      <c r="Q52" s="678">
        <f t="shared" ca="1" si="6"/>
        <v>736297.00127984257</v>
      </c>
      <c r="R52" s="678">
        <f t="shared" ca="1" si="6"/>
        <v>88169.524612322464</v>
      </c>
      <c r="S52" s="678">
        <f t="shared" ca="1" si="6"/>
        <v>100.59940558406613</v>
      </c>
      <c r="T52" s="678">
        <f t="shared" ca="1" si="6"/>
        <v>2652.6993062878987</v>
      </c>
      <c r="U52" s="678">
        <f t="shared" ca="1" si="6"/>
        <v>2.5848660575565846E-4</v>
      </c>
      <c r="V52" s="678">
        <f t="shared" ca="1" si="6"/>
        <v>4625.2435255216906</v>
      </c>
      <c r="W52" s="678">
        <f t="shared" ca="1" si="5"/>
        <v>974518.71356518194</v>
      </c>
      <c r="X52" s="678">
        <f t="shared" ca="1" si="6"/>
        <v>0</v>
      </c>
      <c r="Y52" s="678">
        <f t="shared" ca="1" si="6"/>
        <v>0</v>
      </c>
      <c r="Z52" s="678">
        <f t="shared" ca="1" si="6"/>
        <v>0</v>
      </c>
      <c r="AA52" t="str">
        <f t="shared" si="1"/>
        <v>ASRCMS202202</v>
      </c>
      <c r="AB52" s="957">
        <f t="shared" si="2"/>
        <v>45230</v>
      </c>
      <c r="AC52" t="str">
        <f t="shared" si="3"/>
        <v>Unaudited</v>
      </c>
    </row>
    <row r="53" spans="1:29" x14ac:dyDescent="0.25">
      <c r="A53" t="s">
        <v>421</v>
      </c>
      <c r="B53" t="s">
        <v>1380</v>
      </c>
      <c r="C53" t="s">
        <v>1381</v>
      </c>
      <c r="D53">
        <v>1900</v>
      </c>
      <c r="E53" s="957">
        <v>1</v>
      </c>
      <c r="F53" t="s">
        <v>439</v>
      </c>
      <c r="G53" s="957">
        <v>91</v>
      </c>
      <c r="H53" t="s">
        <v>380</v>
      </c>
      <c r="I53" t="s">
        <v>489</v>
      </c>
      <c r="J53" t="s">
        <v>445</v>
      </c>
      <c r="K53" t="s">
        <v>450</v>
      </c>
      <c r="L53" s="15" t="s">
        <v>112</v>
      </c>
      <c r="M53" t="s">
        <v>464</v>
      </c>
      <c r="N53" s="678">
        <f t="shared" ca="1" si="6"/>
        <v>7620459.9948205817</v>
      </c>
      <c r="O53" s="678">
        <f t="shared" ca="1" si="6"/>
        <v>1955398.7326862621</v>
      </c>
      <c r="P53" s="678">
        <f t="shared" ca="1" si="6"/>
        <v>224565.92667232084</v>
      </c>
      <c r="Q53" s="678">
        <f t="shared" ca="1" si="6"/>
        <v>2400806.72545576</v>
      </c>
      <c r="R53" s="678">
        <f t="shared" ca="1" si="6"/>
        <v>343247.43238458142</v>
      </c>
      <c r="S53" s="678">
        <f t="shared" ca="1" si="6"/>
        <v>9702.8722941373944</v>
      </c>
      <c r="T53" s="678">
        <f t="shared" ca="1" si="6"/>
        <v>338930.76083818206</v>
      </c>
      <c r="U53" s="678">
        <f t="shared" ca="1" si="6"/>
        <v>11.725245118847669</v>
      </c>
      <c r="V53" s="678">
        <f t="shared" ca="1" si="6"/>
        <v>26272.036530211099</v>
      </c>
      <c r="W53" s="678">
        <f t="shared" ca="1" si="5"/>
        <v>2321523.7827140098</v>
      </c>
      <c r="X53" s="678">
        <f t="shared" ca="1" si="6"/>
        <v>0</v>
      </c>
      <c r="Y53" s="678">
        <f t="shared" ca="1" si="6"/>
        <v>0</v>
      </c>
      <c r="Z53" s="678">
        <f t="shared" ca="1" si="6"/>
        <v>0</v>
      </c>
      <c r="AA53" t="str">
        <f t="shared" si="1"/>
        <v>ASRCMS202202</v>
      </c>
      <c r="AB53" s="957">
        <f t="shared" si="2"/>
        <v>45230</v>
      </c>
      <c r="AC53" t="str">
        <f t="shared" si="3"/>
        <v>Unaudited</v>
      </c>
    </row>
    <row r="54" spans="1:29" x14ac:dyDescent="0.25">
      <c r="A54" t="s">
        <v>421</v>
      </c>
      <c r="B54" t="s">
        <v>1380</v>
      </c>
      <c r="C54" t="s">
        <v>1381</v>
      </c>
      <c r="D54">
        <v>1900</v>
      </c>
      <c r="E54" s="957">
        <v>1</v>
      </c>
      <c r="F54" t="s">
        <v>439</v>
      </c>
      <c r="G54" s="957">
        <v>91</v>
      </c>
      <c r="H54" t="s">
        <v>380</v>
      </c>
      <c r="I54" t="s">
        <v>489</v>
      </c>
      <c r="J54" t="s">
        <v>445</v>
      </c>
      <c r="K54" t="s">
        <v>6</v>
      </c>
      <c r="L54" s="15" t="s">
        <v>118</v>
      </c>
      <c r="M54" t="s">
        <v>189</v>
      </c>
      <c r="N54" s="678">
        <f t="shared" ca="1" si="6"/>
        <v>598377.00000000012</v>
      </c>
      <c r="O54" s="678">
        <f t="shared" ca="1" si="6"/>
        <v>207917.35449178162</v>
      </c>
      <c r="P54" s="678">
        <f t="shared" ca="1" si="6"/>
        <v>31488.740158242894</v>
      </c>
      <c r="Q54" s="678">
        <f t="shared" ca="1" si="6"/>
        <v>210246.00319938103</v>
      </c>
      <c r="R54" s="678">
        <f t="shared" ca="1" si="6"/>
        <v>44801.863180982778</v>
      </c>
      <c r="S54" s="678">
        <f t="shared" ca="1" si="6"/>
        <v>18.486114929639811</v>
      </c>
      <c r="T54" s="678">
        <f t="shared" ca="1" si="6"/>
        <v>34970.4544631729</v>
      </c>
      <c r="U54" s="678">
        <f t="shared" ca="1" si="6"/>
        <v>0</v>
      </c>
      <c r="V54" s="678">
        <f t="shared" ca="1" si="6"/>
        <v>11177.809955876739</v>
      </c>
      <c r="W54" s="678">
        <f t="shared" ca="1" si="5"/>
        <v>57756.288435632523</v>
      </c>
      <c r="X54" s="678">
        <f t="shared" ca="1" si="6"/>
        <v>0</v>
      </c>
      <c r="Y54" s="678">
        <f t="shared" ca="1" si="6"/>
        <v>0</v>
      </c>
      <c r="Z54" s="678">
        <f t="shared" ca="1" si="6"/>
        <v>0</v>
      </c>
      <c r="AA54" t="str">
        <f t="shared" si="1"/>
        <v>ASRCMS202202</v>
      </c>
      <c r="AB54" s="957">
        <f t="shared" si="2"/>
        <v>45230</v>
      </c>
      <c r="AC54" t="str">
        <f t="shared" si="3"/>
        <v>Unaudited</v>
      </c>
    </row>
    <row r="55" spans="1:29" x14ac:dyDescent="0.25">
      <c r="A55" t="s">
        <v>421</v>
      </c>
      <c r="B55" t="s">
        <v>1380</v>
      </c>
      <c r="C55" t="s">
        <v>1381</v>
      </c>
      <c r="D55">
        <v>1900</v>
      </c>
      <c r="E55" s="957">
        <v>1</v>
      </c>
      <c r="F55" t="s">
        <v>439</v>
      </c>
      <c r="G55" s="957">
        <v>91</v>
      </c>
      <c r="H55" t="s">
        <v>380</v>
      </c>
      <c r="I55" t="s">
        <v>489</v>
      </c>
      <c r="J55" t="s">
        <v>445</v>
      </c>
      <c r="K55" t="s">
        <v>6</v>
      </c>
      <c r="L55" s="15" t="s">
        <v>45</v>
      </c>
      <c r="M55" t="s">
        <v>164</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ASRCMS202202</v>
      </c>
      <c r="AB55" s="957">
        <f t="shared" si="2"/>
        <v>45230</v>
      </c>
      <c r="AC55" t="str">
        <f t="shared" si="3"/>
        <v>Unaudited</v>
      </c>
    </row>
    <row r="56" spans="1:29" x14ac:dyDescent="0.25">
      <c r="A56" t="s">
        <v>421</v>
      </c>
      <c r="B56" t="s">
        <v>1380</v>
      </c>
      <c r="C56" t="s">
        <v>1381</v>
      </c>
      <c r="D56">
        <v>1900</v>
      </c>
      <c r="E56" s="957">
        <v>1</v>
      </c>
      <c r="F56" t="s">
        <v>439</v>
      </c>
      <c r="G56" s="957">
        <v>91</v>
      </c>
      <c r="H56" t="s">
        <v>380</v>
      </c>
      <c r="I56" t="s">
        <v>489</v>
      </c>
      <c r="J56" t="s">
        <v>445</v>
      </c>
      <c r="K56" t="s">
        <v>6</v>
      </c>
      <c r="L56" s="15" t="s">
        <v>46</v>
      </c>
      <c r="M56" t="s">
        <v>165</v>
      </c>
      <c r="N56" s="678">
        <f t="shared" ca="1" si="6"/>
        <v>1.6592680603299477</v>
      </c>
      <c r="O56" s="678">
        <f t="shared" ca="1" si="6"/>
        <v>0.36651624939584432</v>
      </c>
      <c r="P56" s="678">
        <f t="shared" ca="1" si="6"/>
        <v>0.63818431536526266</v>
      </c>
      <c r="Q56" s="678">
        <f t="shared" ca="1" si="6"/>
        <v>0.25464964587322053</v>
      </c>
      <c r="R56" s="678">
        <f t="shared" ca="1" si="6"/>
        <v>0.1044840858516376</v>
      </c>
      <c r="S56" s="678">
        <f t="shared" ca="1" si="6"/>
        <v>0.23204283158654368</v>
      </c>
      <c r="T56" s="678">
        <f t="shared" ca="1" si="6"/>
        <v>1.2876484309859623E-2</v>
      </c>
      <c r="U56" s="678">
        <f t="shared" ca="1" si="6"/>
        <v>0</v>
      </c>
      <c r="V56" s="678">
        <f t="shared" ca="1" si="6"/>
        <v>0</v>
      </c>
      <c r="W56" s="678">
        <f t="shared" ca="1" si="5"/>
        <v>5.0514447947579297E-2</v>
      </c>
      <c r="X56" s="678">
        <f t="shared" ca="1" si="6"/>
        <v>0</v>
      </c>
      <c r="Y56" s="678">
        <f t="shared" ca="1" si="6"/>
        <v>0</v>
      </c>
      <c r="Z56" s="678">
        <f t="shared" ca="1" si="6"/>
        <v>0</v>
      </c>
      <c r="AA56" t="str">
        <f t="shared" si="1"/>
        <v>ASRCMS202202</v>
      </c>
      <c r="AB56" s="957">
        <f t="shared" si="2"/>
        <v>45230</v>
      </c>
      <c r="AC56" t="str">
        <f t="shared" si="3"/>
        <v>Unaudited</v>
      </c>
    </row>
    <row r="57" spans="1:29" x14ac:dyDescent="0.25">
      <c r="A57" t="s">
        <v>421</v>
      </c>
      <c r="B57" t="s">
        <v>1380</v>
      </c>
      <c r="C57" t="s">
        <v>1381</v>
      </c>
      <c r="D57">
        <v>1900</v>
      </c>
      <c r="E57" s="957">
        <v>1</v>
      </c>
      <c r="F57" t="s">
        <v>439</v>
      </c>
      <c r="G57" s="957">
        <v>91</v>
      </c>
      <c r="H57" t="s">
        <v>380</v>
      </c>
      <c r="I57" t="s">
        <v>489</v>
      </c>
      <c r="J57" t="s">
        <v>445</v>
      </c>
      <c r="K57" t="s">
        <v>6</v>
      </c>
      <c r="L57" s="15" t="s">
        <v>166</v>
      </c>
      <c r="M57" t="s">
        <v>462</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ASRCMS202202</v>
      </c>
      <c r="AB57" s="957">
        <f t="shared" si="2"/>
        <v>45230</v>
      </c>
      <c r="AC57" t="str">
        <f t="shared" si="3"/>
        <v>Unaudited</v>
      </c>
    </row>
    <row r="58" spans="1:29" x14ac:dyDescent="0.25">
      <c r="A58" t="s">
        <v>421</v>
      </c>
      <c r="B58" t="s">
        <v>1380</v>
      </c>
      <c r="C58" t="s">
        <v>1381</v>
      </c>
      <c r="D58">
        <v>1900</v>
      </c>
      <c r="E58" s="957">
        <v>1</v>
      </c>
      <c r="F58" t="s">
        <v>439</v>
      </c>
      <c r="G58" s="957">
        <v>91</v>
      </c>
      <c r="H58" t="s">
        <v>380</v>
      </c>
      <c r="I58" t="s">
        <v>489</v>
      </c>
      <c r="J58" t="s">
        <v>445</v>
      </c>
      <c r="K58" t="s">
        <v>435</v>
      </c>
      <c r="L58" s="15" t="s">
        <v>121</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ASRCMS202202</v>
      </c>
      <c r="AB58" s="957">
        <f t="shared" si="2"/>
        <v>45230</v>
      </c>
      <c r="AC58" t="str">
        <f t="shared" si="3"/>
        <v>Unaudited</v>
      </c>
    </row>
    <row r="59" spans="1:29" x14ac:dyDescent="0.25">
      <c r="A59" t="s">
        <v>421</v>
      </c>
      <c r="B59" t="s">
        <v>1380</v>
      </c>
      <c r="C59" t="s">
        <v>1381</v>
      </c>
      <c r="D59">
        <v>1900</v>
      </c>
      <c r="E59" s="957">
        <v>1</v>
      </c>
      <c r="F59" t="s">
        <v>439</v>
      </c>
      <c r="G59" s="957">
        <v>91</v>
      </c>
      <c r="H59" t="s">
        <v>380</v>
      </c>
      <c r="I59" t="s">
        <v>489</v>
      </c>
      <c r="J59" t="s">
        <v>445</v>
      </c>
      <c r="K59" t="s">
        <v>435</v>
      </c>
      <c r="L59" s="15" t="s">
        <v>938</v>
      </c>
      <c r="M59" t="s">
        <v>930</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ASRCMS202202</v>
      </c>
      <c r="AB59" s="957">
        <f t="shared" si="2"/>
        <v>45230</v>
      </c>
      <c r="AC59" t="str">
        <f t="shared" si="3"/>
        <v>Unaudited</v>
      </c>
    </row>
    <row r="60" spans="1:29" x14ac:dyDescent="0.25">
      <c r="A60" t="s">
        <v>421</v>
      </c>
      <c r="B60" t="s">
        <v>1380</v>
      </c>
      <c r="C60" t="s">
        <v>1381</v>
      </c>
      <c r="D60">
        <v>1900</v>
      </c>
      <c r="E60" s="957">
        <v>1</v>
      </c>
      <c r="F60" t="s">
        <v>439</v>
      </c>
      <c r="G60" s="957">
        <v>91</v>
      </c>
      <c r="H60" t="s">
        <v>380</v>
      </c>
      <c r="I60" t="s">
        <v>489</v>
      </c>
      <c r="J60" t="s">
        <v>445</v>
      </c>
      <c r="K60" t="s">
        <v>435</v>
      </c>
      <c r="L60" s="15" t="s">
        <v>168</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11852.599999999999</v>
      </c>
      <c r="O60" s="678">
        <f t="shared" ca="1" si="7"/>
        <v>6287.0925857075126</v>
      </c>
      <c r="P60" s="678">
        <f t="shared" ca="1" si="7"/>
        <v>826.59675384699233</v>
      </c>
      <c r="Q60" s="678">
        <f t="shared" ca="1" si="7"/>
        <v>3516.7475443668627</v>
      </c>
      <c r="R60" s="678">
        <f t="shared" ca="1" si="7"/>
        <v>533.42475884089811</v>
      </c>
      <c r="S60" s="678">
        <f t="shared" ca="1" si="7"/>
        <v>18.524131811876405</v>
      </c>
      <c r="T60" s="678">
        <f t="shared" ca="1" si="7"/>
        <v>443.56067561143936</v>
      </c>
      <c r="U60" s="678">
        <f t="shared" ca="1" si="7"/>
        <v>0.26861218656055469</v>
      </c>
      <c r="V60" s="678">
        <f t="shared" ca="1" si="7"/>
        <v>53.778398184311051</v>
      </c>
      <c r="W60" s="678">
        <f t="shared" ca="1" si="5"/>
        <v>172.60653944354536</v>
      </c>
      <c r="X60" s="678">
        <f t="shared" ca="1" si="7"/>
        <v>0</v>
      </c>
      <c r="Y60" s="678">
        <f t="shared" ca="1" si="7"/>
        <v>0</v>
      </c>
      <c r="Z60" s="678">
        <f t="shared" ca="1" si="7"/>
        <v>0</v>
      </c>
      <c r="AA60" t="str">
        <f t="shared" si="1"/>
        <v>ASRCMS202202</v>
      </c>
      <c r="AB60" s="957">
        <f t="shared" si="2"/>
        <v>45230</v>
      </c>
      <c r="AC60" t="str">
        <f t="shared" si="3"/>
        <v>Unaudited</v>
      </c>
    </row>
    <row r="61" spans="1:29" x14ac:dyDescent="0.25">
      <c r="A61" t="s">
        <v>421</v>
      </c>
      <c r="B61" t="s">
        <v>1380</v>
      </c>
      <c r="C61" t="s">
        <v>1381</v>
      </c>
      <c r="D61">
        <v>1900</v>
      </c>
      <c r="E61" s="957">
        <v>1</v>
      </c>
      <c r="F61" t="s">
        <v>439</v>
      </c>
      <c r="G61" s="957">
        <v>91</v>
      </c>
      <c r="H61" t="s">
        <v>380</v>
      </c>
      <c r="I61" t="s">
        <v>489</v>
      </c>
      <c r="J61" t="s">
        <v>445</v>
      </c>
      <c r="K61" t="s">
        <v>435</v>
      </c>
      <c r="L61" s="15" t="s">
        <v>169</v>
      </c>
      <c r="M61" t="s">
        <v>330</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ASRCMS202202</v>
      </c>
      <c r="AB61" s="957">
        <f t="shared" si="2"/>
        <v>45230</v>
      </c>
      <c r="AC61" t="str">
        <f t="shared" si="3"/>
        <v>Unaudited</v>
      </c>
    </row>
    <row r="62" spans="1:29" x14ac:dyDescent="0.25">
      <c r="A62" t="s">
        <v>421</v>
      </c>
      <c r="B62" t="s">
        <v>1380</v>
      </c>
      <c r="C62" t="s">
        <v>1381</v>
      </c>
      <c r="D62">
        <v>1900</v>
      </c>
      <c r="E62" s="957">
        <v>1</v>
      </c>
      <c r="F62" t="s">
        <v>439</v>
      </c>
      <c r="G62" s="957">
        <v>91</v>
      </c>
      <c r="H62" t="s">
        <v>380</v>
      </c>
      <c r="I62" t="s">
        <v>489</v>
      </c>
      <c r="J62" t="s">
        <v>451</v>
      </c>
      <c r="K62" t="s">
        <v>436</v>
      </c>
      <c r="L62" s="15" t="s">
        <v>122</v>
      </c>
      <c r="M62" t="s">
        <v>27</v>
      </c>
      <c r="N62" s="678">
        <f t="shared" ca="1" si="8"/>
        <v>24334880.176464163</v>
      </c>
      <c r="O62" s="678">
        <f t="shared" ca="1" si="7"/>
        <v>-11321.094255141663</v>
      </c>
      <c r="P62" s="678">
        <f t="shared" ca="1" si="7"/>
        <v>24346201.270719305</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ASRCMS202202</v>
      </c>
      <c r="AB62" s="957">
        <f t="shared" si="2"/>
        <v>45230</v>
      </c>
      <c r="AC62" t="str">
        <f t="shared" si="3"/>
        <v>Unaudited</v>
      </c>
    </row>
    <row r="63" spans="1:29" x14ac:dyDescent="0.25">
      <c r="A63" t="s">
        <v>421</v>
      </c>
      <c r="B63" t="s">
        <v>1380</v>
      </c>
      <c r="C63" t="s">
        <v>1381</v>
      </c>
      <c r="D63">
        <v>1900</v>
      </c>
      <c r="E63" s="957">
        <v>1</v>
      </c>
      <c r="F63" t="s">
        <v>439</v>
      </c>
      <c r="G63" s="957">
        <v>91</v>
      </c>
      <c r="H63" t="s">
        <v>380</v>
      </c>
      <c r="I63" t="s">
        <v>489</v>
      </c>
      <c r="J63" t="s">
        <v>451</v>
      </c>
      <c r="K63" t="s">
        <v>436</v>
      </c>
      <c r="L63" s="15" t="s">
        <v>123</v>
      </c>
      <c r="M63" t="s">
        <v>98</v>
      </c>
      <c r="N63" s="678">
        <f t="shared" ca="1" si="8"/>
        <v>1557736.3669308261</v>
      </c>
      <c r="O63" s="678">
        <f t="shared" ca="1" si="7"/>
        <v>1250581.9467047034</v>
      </c>
      <c r="P63" s="678">
        <f t="shared" ca="1" si="7"/>
        <v>307154.42022612272</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ASRCMS202202</v>
      </c>
      <c r="AB63" s="957">
        <f t="shared" si="2"/>
        <v>45230</v>
      </c>
      <c r="AC63" t="str">
        <f t="shared" si="3"/>
        <v>Unaudited</v>
      </c>
    </row>
    <row r="64" spans="1:29" x14ac:dyDescent="0.25">
      <c r="A64" t="s">
        <v>421</v>
      </c>
      <c r="B64" t="s">
        <v>1380</v>
      </c>
      <c r="C64" t="s">
        <v>1381</v>
      </c>
      <c r="D64">
        <v>1900</v>
      </c>
      <c r="E64" s="957">
        <v>1</v>
      </c>
      <c r="F64" t="s">
        <v>439</v>
      </c>
      <c r="G64" s="957">
        <v>91</v>
      </c>
      <c r="H64" t="s">
        <v>380</v>
      </c>
      <c r="I64" t="s">
        <v>489</v>
      </c>
      <c r="J64" t="s">
        <v>451</v>
      </c>
      <c r="K64" t="s">
        <v>436</v>
      </c>
      <c r="L64" s="15" t="s">
        <v>124</v>
      </c>
      <c r="M64" t="s">
        <v>99</v>
      </c>
      <c r="N64" s="678">
        <f t="shared" ca="1" si="8"/>
        <v>1592950.9264171259</v>
      </c>
      <c r="O64" s="678">
        <f t="shared" ca="1" si="7"/>
        <v>1268301.4854973769</v>
      </c>
      <c r="P64" s="678">
        <f t="shared" ca="1" si="7"/>
        <v>324649.44091974897</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ASRCMS202202</v>
      </c>
      <c r="AB64" s="957">
        <f t="shared" si="2"/>
        <v>45230</v>
      </c>
      <c r="AC64" t="str">
        <f t="shared" si="3"/>
        <v>Unaudited</v>
      </c>
    </row>
    <row r="65" spans="1:29" x14ac:dyDescent="0.25">
      <c r="A65" t="s">
        <v>421</v>
      </c>
      <c r="B65" t="s">
        <v>1380</v>
      </c>
      <c r="C65" t="s">
        <v>1381</v>
      </c>
      <c r="D65">
        <v>1900</v>
      </c>
      <c r="E65" s="957">
        <v>1</v>
      </c>
      <c r="F65" t="s">
        <v>439</v>
      </c>
      <c r="G65" s="957">
        <v>91</v>
      </c>
      <c r="H65" t="s">
        <v>380</v>
      </c>
      <c r="I65" t="s">
        <v>489</v>
      </c>
      <c r="J65" t="s">
        <v>451</v>
      </c>
      <c r="K65" t="s">
        <v>436</v>
      </c>
      <c r="L65" s="15" t="s">
        <v>125</v>
      </c>
      <c r="M65" t="s">
        <v>100</v>
      </c>
      <c r="N65" s="678">
        <f t="shared" ca="1" si="8"/>
        <v>1305870.4540072856</v>
      </c>
      <c r="O65" s="678">
        <f t="shared" ca="1" si="7"/>
        <v>612842.8112393287</v>
      </c>
      <c r="P65" s="678">
        <f t="shared" ca="1" si="7"/>
        <v>693027.64276795695</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ASRCMS202202</v>
      </c>
      <c r="AB65" s="957">
        <f t="shared" si="2"/>
        <v>45230</v>
      </c>
      <c r="AC65" t="str">
        <f t="shared" si="3"/>
        <v>Unaudited</v>
      </c>
    </row>
    <row r="66" spans="1:29" x14ac:dyDescent="0.25">
      <c r="A66" t="s">
        <v>421</v>
      </c>
      <c r="B66" t="s">
        <v>1380</v>
      </c>
      <c r="C66" t="s">
        <v>1381</v>
      </c>
      <c r="D66">
        <v>1900</v>
      </c>
      <c r="E66" s="957">
        <v>1</v>
      </c>
      <c r="F66" t="s">
        <v>439</v>
      </c>
      <c r="G66" s="957">
        <v>91</v>
      </c>
      <c r="H66" t="s">
        <v>380</v>
      </c>
      <c r="I66" t="s">
        <v>489</v>
      </c>
      <c r="J66" t="s">
        <v>451</v>
      </c>
      <c r="K66" t="s">
        <v>436</v>
      </c>
      <c r="L66" s="15" t="s">
        <v>126</v>
      </c>
      <c r="M66" t="s">
        <v>101</v>
      </c>
      <c r="N66" s="678">
        <f t="shared" ca="1" si="8"/>
        <v>1795006.6831439135</v>
      </c>
      <c r="O66" s="678">
        <f t="shared" ca="1" si="7"/>
        <v>92095.156103609857</v>
      </c>
      <c r="P66" s="678">
        <f t="shared" ca="1" si="7"/>
        <v>1702911.5270403037</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ASRCMS202202</v>
      </c>
      <c r="AB66" s="957">
        <f t="shared" ref="AB66:AB129" si="10">file_date</f>
        <v>45230</v>
      </c>
      <c r="AC66" t="str">
        <f t="shared" ref="AC66:AC129" si="11">status</f>
        <v>Unaudited</v>
      </c>
    </row>
    <row r="67" spans="1:29" x14ac:dyDescent="0.25">
      <c r="A67" t="s">
        <v>421</v>
      </c>
      <c r="B67" t="s">
        <v>1380</v>
      </c>
      <c r="C67" t="s">
        <v>1381</v>
      </c>
      <c r="D67">
        <v>1900</v>
      </c>
      <c r="E67" s="957">
        <v>1</v>
      </c>
      <c r="F67" t="s">
        <v>439</v>
      </c>
      <c r="G67" s="957">
        <v>91</v>
      </c>
      <c r="H67" t="s">
        <v>380</v>
      </c>
      <c r="I67" t="s">
        <v>489</v>
      </c>
      <c r="J67" t="s">
        <v>451</v>
      </c>
      <c r="K67" t="s">
        <v>436</v>
      </c>
      <c r="L67" s="15" t="s">
        <v>127</v>
      </c>
      <c r="M67" t="s">
        <v>28</v>
      </c>
      <c r="N67" s="678">
        <f t="shared" ca="1" si="8"/>
        <v>727745.78290266241</v>
      </c>
      <c r="O67" s="678">
        <f t="shared" ca="1" si="7"/>
        <v>727745.78290266241</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ASRCMS202202</v>
      </c>
      <c r="AB67" s="957">
        <f t="shared" si="10"/>
        <v>45230</v>
      </c>
      <c r="AC67" t="str">
        <f t="shared" si="11"/>
        <v>Unaudited</v>
      </c>
    </row>
    <row r="68" spans="1:29" x14ac:dyDescent="0.25">
      <c r="A68" t="s">
        <v>421</v>
      </c>
      <c r="B68" t="s">
        <v>1380</v>
      </c>
      <c r="C68" t="s">
        <v>1381</v>
      </c>
      <c r="D68">
        <v>1900</v>
      </c>
      <c r="E68" s="957">
        <v>1</v>
      </c>
      <c r="F68" t="s">
        <v>439</v>
      </c>
      <c r="G68" s="957">
        <v>91</v>
      </c>
      <c r="H68" t="s">
        <v>380</v>
      </c>
      <c r="I68" t="s">
        <v>489</v>
      </c>
      <c r="J68" t="s">
        <v>437</v>
      </c>
      <c r="K68" t="s">
        <v>437</v>
      </c>
      <c r="L68" s="15" t="s">
        <v>129</v>
      </c>
      <c r="M68" t="s">
        <v>327</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ASRCMS202202</v>
      </c>
      <c r="AB68" s="957">
        <f t="shared" si="10"/>
        <v>45230</v>
      </c>
      <c r="AC68" t="str">
        <f t="shared" si="11"/>
        <v>Unaudited</v>
      </c>
    </row>
    <row r="69" spans="1:29" x14ac:dyDescent="0.25">
      <c r="A69" t="s">
        <v>421</v>
      </c>
      <c r="B69" t="s">
        <v>1380</v>
      </c>
      <c r="C69" t="s">
        <v>1381</v>
      </c>
      <c r="D69">
        <v>1900</v>
      </c>
      <c r="E69" s="957">
        <v>1</v>
      </c>
      <c r="F69" t="s">
        <v>439</v>
      </c>
      <c r="G69" s="957">
        <v>91</v>
      </c>
      <c r="H69" t="s">
        <v>380</v>
      </c>
      <c r="I69" t="s">
        <v>489</v>
      </c>
      <c r="J69" t="s">
        <v>437</v>
      </c>
      <c r="K69" t="s">
        <v>437</v>
      </c>
      <c r="L69" s="15" t="s">
        <v>130</v>
      </c>
      <c r="M69" t="s">
        <v>326</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ASRCMS202202</v>
      </c>
      <c r="AB69" s="957">
        <f t="shared" si="10"/>
        <v>45230</v>
      </c>
      <c r="AC69" t="str">
        <f t="shared" si="11"/>
        <v>Unaudited</v>
      </c>
    </row>
    <row r="70" spans="1:29" x14ac:dyDescent="0.25">
      <c r="A70" t="s">
        <v>421</v>
      </c>
      <c r="B70" t="s">
        <v>1380</v>
      </c>
      <c r="C70" t="s">
        <v>1381</v>
      </c>
      <c r="D70">
        <v>1900</v>
      </c>
      <c r="E70" s="957">
        <v>1</v>
      </c>
      <c r="F70" t="s">
        <v>439</v>
      </c>
      <c r="G70" s="957">
        <v>91</v>
      </c>
      <c r="H70" t="s">
        <v>380</v>
      </c>
      <c r="I70" t="s">
        <v>489</v>
      </c>
      <c r="J70" t="s">
        <v>437</v>
      </c>
      <c r="K70" t="s">
        <v>437</v>
      </c>
      <c r="L70" s="15" t="s">
        <v>131</v>
      </c>
      <c r="M70" t="s">
        <v>180</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ASRCMS202202</v>
      </c>
      <c r="AB70" s="957">
        <f t="shared" si="10"/>
        <v>45230</v>
      </c>
      <c r="AC70" t="str">
        <f t="shared" si="11"/>
        <v>Unaudited</v>
      </c>
    </row>
    <row r="71" spans="1:29" x14ac:dyDescent="0.25">
      <c r="A71" t="s">
        <v>421</v>
      </c>
      <c r="B71" t="s">
        <v>1380</v>
      </c>
      <c r="C71" t="s">
        <v>1381</v>
      </c>
      <c r="D71">
        <v>1900</v>
      </c>
      <c r="E71" s="957">
        <v>1</v>
      </c>
      <c r="F71" t="s">
        <v>439</v>
      </c>
      <c r="G71" s="957">
        <v>91</v>
      </c>
      <c r="H71" t="s">
        <v>380</v>
      </c>
      <c r="I71" t="s">
        <v>489</v>
      </c>
      <c r="J71" t="s">
        <v>437</v>
      </c>
      <c r="K71" t="s">
        <v>437</v>
      </c>
      <c r="L71" s="15" t="s">
        <v>132</v>
      </c>
      <c r="M71" t="s">
        <v>495</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ASRCMS202202</v>
      </c>
      <c r="AB71" s="957">
        <f t="shared" si="10"/>
        <v>45230</v>
      </c>
      <c r="AC71" t="str">
        <f t="shared" si="11"/>
        <v>Unaudited</v>
      </c>
    </row>
    <row r="72" spans="1:29" x14ac:dyDescent="0.25">
      <c r="A72" t="s">
        <v>421</v>
      </c>
      <c r="B72" t="s">
        <v>1380</v>
      </c>
      <c r="C72" t="s">
        <v>1381</v>
      </c>
      <c r="D72">
        <v>1900</v>
      </c>
      <c r="E72" s="957">
        <v>1</v>
      </c>
      <c r="F72" t="s">
        <v>439</v>
      </c>
      <c r="G72" s="957">
        <v>91</v>
      </c>
      <c r="H72" t="s">
        <v>380</v>
      </c>
      <c r="I72" t="s">
        <v>489</v>
      </c>
      <c r="J72" t="s">
        <v>437</v>
      </c>
      <c r="K72" t="s">
        <v>437</v>
      </c>
      <c r="L72" s="15" t="s">
        <v>133</v>
      </c>
      <c r="M72" t="s">
        <v>496</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ASRCMS202202</v>
      </c>
      <c r="AB72" s="957">
        <f t="shared" si="10"/>
        <v>45230</v>
      </c>
      <c r="AC72" t="str">
        <f t="shared" si="11"/>
        <v>Unaudited</v>
      </c>
    </row>
    <row r="73" spans="1:29" x14ac:dyDescent="0.25">
      <c r="A73" t="s">
        <v>421</v>
      </c>
      <c r="B73" t="s">
        <v>1380</v>
      </c>
      <c r="C73" t="s">
        <v>1381</v>
      </c>
      <c r="D73">
        <v>1900</v>
      </c>
      <c r="E73" s="957">
        <v>1</v>
      </c>
      <c r="F73" t="s">
        <v>439</v>
      </c>
      <c r="G73" s="957">
        <v>91</v>
      </c>
      <c r="H73" t="s">
        <v>380</v>
      </c>
      <c r="I73" t="s">
        <v>489</v>
      </c>
      <c r="J73" t="s">
        <v>437</v>
      </c>
      <c r="K73" t="s">
        <v>437</v>
      </c>
      <c r="L73" s="15" t="s">
        <v>134</v>
      </c>
      <c r="M73" t="s">
        <v>497</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ASRCMS202202</v>
      </c>
      <c r="AB73" s="957">
        <f t="shared" si="10"/>
        <v>45230</v>
      </c>
      <c r="AC73" t="str">
        <f t="shared" si="11"/>
        <v>Unaudited</v>
      </c>
    </row>
    <row r="74" spans="1:29" x14ac:dyDescent="0.25">
      <c r="A74" t="s">
        <v>421</v>
      </c>
      <c r="B74" t="s">
        <v>1380</v>
      </c>
      <c r="C74" t="s">
        <v>1381</v>
      </c>
      <c r="D74">
        <v>1900</v>
      </c>
      <c r="E74" s="957">
        <v>1</v>
      </c>
      <c r="F74" t="s">
        <v>439</v>
      </c>
      <c r="G74" s="957">
        <v>91</v>
      </c>
      <c r="H74" t="s">
        <v>380</v>
      </c>
      <c r="I74" t="s">
        <v>490</v>
      </c>
      <c r="J74" t="s">
        <v>26</v>
      </c>
      <c r="K74" t="s">
        <v>26</v>
      </c>
      <c r="L74" s="15" t="s">
        <v>270</v>
      </c>
      <c r="M74" t="s">
        <v>26</v>
      </c>
      <c r="N74" s="678">
        <f t="shared" ca="1" si="8"/>
        <v>16284601.593868125</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ASRCMS202202</v>
      </c>
      <c r="AB74" s="957">
        <f t="shared" si="10"/>
        <v>45230</v>
      </c>
      <c r="AC74" t="str">
        <f t="shared" si="11"/>
        <v>Unaudited</v>
      </c>
    </row>
    <row r="75" spans="1:29" x14ac:dyDescent="0.25">
      <c r="A75" t="s">
        <v>421</v>
      </c>
      <c r="B75" t="s">
        <v>1380</v>
      </c>
      <c r="C75" t="s">
        <v>1381</v>
      </c>
      <c r="D75">
        <v>1900</v>
      </c>
      <c r="E75" s="957">
        <v>1</v>
      </c>
      <c r="F75" t="s">
        <v>440</v>
      </c>
      <c r="G75" s="957">
        <v>182</v>
      </c>
      <c r="H75" t="s">
        <v>380</v>
      </c>
      <c r="I75" t="s">
        <v>433</v>
      </c>
      <c r="J75" t="s">
        <v>433</v>
      </c>
      <c r="K75" t="s">
        <v>433</v>
      </c>
      <c r="M75" t="s">
        <v>433</v>
      </c>
      <c r="N75" s="678">
        <f t="shared" ca="1" si="8"/>
        <v>273748.081720441</v>
      </c>
      <c r="O75" s="678">
        <f t="shared" ca="1" si="7"/>
        <v>147077.84086022701</v>
      </c>
      <c r="P75" s="678">
        <f t="shared" ca="1" si="7"/>
        <v>19053.552688173</v>
      </c>
      <c r="Q75" s="678">
        <f t="shared" ca="1" si="7"/>
        <v>80068.109677418004</v>
      </c>
      <c r="R75" s="678">
        <f t="shared" ca="1" si="7"/>
        <v>12098.936559139001</v>
      </c>
      <c r="S75" s="678">
        <f t="shared" ca="1" si="7"/>
        <v>400</v>
      </c>
      <c r="T75" s="678">
        <f t="shared" ca="1" si="7"/>
        <v>10123.341935484001</v>
      </c>
      <c r="U75" s="678">
        <f t="shared" ca="1" si="7"/>
        <v>6</v>
      </c>
      <c r="V75" s="678">
        <f t="shared" ca="1" si="7"/>
        <v>1205.4000000000001</v>
      </c>
      <c r="W75" s="678">
        <f t="shared" ca="1" si="5"/>
        <v>3714.9</v>
      </c>
      <c r="X75" s="678">
        <f t="shared" ca="1" si="7"/>
        <v>0</v>
      </c>
      <c r="Y75" s="678">
        <f t="shared" ca="1" si="7"/>
        <v>0</v>
      </c>
      <c r="Z75" s="678">
        <f t="shared" ca="1" si="7"/>
        <v>0</v>
      </c>
      <c r="AA75" t="str">
        <f t="shared" si="9"/>
        <v>ASRCMS202202</v>
      </c>
      <c r="AB75" s="957">
        <f t="shared" si="10"/>
        <v>45230</v>
      </c>
      <c r="AC75" t="str">
        <f t="shared" si="11"/>
        <v>Unaudited</v>
      </c>
    </row>
    <row r="76" spans="1:29" x14ac:dyDescent="0.25">
      <c r="A76" t="s">
        <v>421</v>
      </c>
      <c r="B76" t="s">
        <v>1380</v>
      </c>
      <c r="C76" t="s">
        <v>1381</v>
      </c>
      <c r="D76">
        <v>1900</v>
      </c>
      <c r="E76" s="957">
        <v>1</v>
      </c>
      <c r="F76" t="s">
        <v>440</v>
      </c>
      <c r="G76" s="957">
        <v>182</v>
      </c>
      <c r="H76" t="s">
        <v>380</v>
      </c>
      <c r="I76" t="s">
        <v>488</v>
      </c>
      <c r="J76" t="s">
        <v>12</v>
      </c>
      <c r="K76" t="s">
        <v>12</v>
      </c>
      <c r="L76" s="15">
        <v>1.1000000000000001</v>
      </c>
      <c r="M76" t="s">
        <v>12</v>
      </c>
      <c r="N76" s="678">
        <f t="shared" ca="1" si="8"/>
        <v>459893867.26999992</v>
      </c>
      <c r="O76" s="678">
        <f t="shared" ca="1" si="7"/>
        <v>199756152.88</v>
      </c>
      <c r="P76" s="678">
        <f t="shared" ca="1" si="7"/>
        <v>25505523.980000004</v>
      </c>
      <c r="Q76" s="678">
        <f t="shared" ca="1" si="7"/>
        <v>108100782.53</v>
      </c>
      <c r="R76" s="678">
        <f t="shared" ca="1" si="7"/>
        <v>16261679.860000001</v>
      </c>
      <c r="S76" s="678">
        <f t="shared" ca="1" si="7"/>
        <v>541405.02</v>
      </c>
      <c r="T76" s="678">
        <f t="shared" ca="1" si="7"/>
        <v>13421465.33</v>
      </c>
      <c r="U76" s="678">
        <f t="shared" ca="1" si="7"/>
        <v>8854.2000000000007</v>
      </c>
      <c r="V76" s="678">
        <f t="shared" ca="1" si="7"/>
        <v>1603835.07</v>
      </c>
      <c r="W76" s="678">
        <f t="shared" ca="1" si="5"/>
        <v>94694168.399999991</v>
      </c>
      <c r="X76" s="678">
        <f t="shared" ca="1" si="7"/>
        <v>0</v>
      </c>
      <c r="Y76" s="678">
        <f t="shared" ca="1" si="7"/>
        <v>0</v>
      </c>
      <c r="Z76" s="678">
        <f t="shared" ca="1" si="7"/>
        <v>0</v>
      </c>
      <c r="AA76" t="str">
        <f t="shared" si="9"/>
        <v>ASRCMS202202</v>
      </c>
      <c r="AB76" s="957">
        <f t="shared" si="10"/>
        <v>45230</v>
      </c>
      <c r="AC76" t="str">
        <f t="shared" si="11"/>
        <v>Unaudited</v>
      </c>
    </row>
    <row r="77" spans="1:29" x14ac:dyDescent="0.25">
      <c r="A77" t="s">
        <v>421</v>
      </c>
      <c r="B77" t="s">
        <v>1380</v>
      </c>
      <c r="C77" t="s">
        <v>1381</v>
      </c>
      <c r="D77">
        <v>1900</v>
      </c>
      <c r="E77" s="957">
        <v>1</v>
      </c>
      <c r="F77" t="s">
        <v>440</v>
      </c>
      <c r="G77" s="957">
        <v>182</v>
      </c>
      <c r="H77" t="s">
        <v>380</v>
      </c>
      <c r="I77" t="s">
        <v>488</v>
      </c>
      <c r="J77" t="s">
        <v>12</v>
      </c>
      <c r="K77" t="s">
        <v>1323</v>
      </c>
      <c r="L77" s="15" t="s">
        <v>1314</v>
      </c>
      <c r="M77" t="s">
        <v>1323</v>
      </c>
      <c r="N77" s="678">
        <f t="shared" ca="1" si="8"/>
        <v>7124501.4750000052</v>
      </c>
      <c r="O77" s="678">
        <f t="shared" ca="1" si="7"/>
        <v>3025322.9211745528</v>
      </c>
      <c r="P77" s="678">
        <f t="shared" ca="1" si="7"/>
        <v>388647.02902831946</v>
      </c>
      <c r="Q77" s="678">
        <f t="shared" ca="1" si="7"/>
        <v>1620427.817680507</v>
      </c>
      <c r="R77" s="678">
        <f t="shared" ca="1" si="7"/>
        <v>244780.66971070744</v>
      </c>
      <c r="S77" s="678">
        <f t="shared" ca="1" si="7"/>
        <v>8008.0318895048476</v>
      </c>
      <c r="T77" s="678">
        <f t="shared" ca="1" si="7"/>
        <v>202398.84457644002</v>
      </c>
      <c r="U77" s="678">
        <f t="shared" ca="1" si="7"/>
        <v>106.15558074227137</v>
      </c>
      <c r="V77" s="678">
        <f t="shared" ca="1" si="7"/>
        <v>23913.196271182111</v>
      </c>
      <c r="W77" s="678">
        <f t="shared" ca="1" si="5"/>
        <v>1610896.8090880492</v>
      </c>
      <c r="X77" s="678">
        <f t="shared" ca="1" si="7"/>
        <v>0</v>
      </c>
      <c r="Y77" s="678">
        <f t="shared" ca="1" si="7"/>
        <v>0</v>
      </c>
      <c r="Z77" s="678">
        <f t="shared" ca="1" si="7"/>
        <v>0</v>
      </c>
      <c r="AA77" t="str">
        <f t="shared" si="9"/>
        <v>ASRCMS202202</v>
      </c>
      <c r="AB77" s="957">
        <f t="shared" si="10"/>
        <v>45230</v>
      </c>
      <c r="AC77" t="str">
        <f t="shared" si="11"/>
        <v>Unaudited</v>
      </c>
    </row>
    <row r="78" spans="1:29" x14ac:dyDescent="0.25">
      <c r="A78" t="s">
        <v>421</v>
      </c>
      <c r="B78" t="s">
        <v>1380</v>
      </c>
      <c r="C78" t="s">
        <v>1381</v>
      </c>
      <c r="D78">
        <v>1900</v>
      </c>
      <c r="E78" s="957">
        <v>1</v>
      </c>
      <c r="F78" t="s">
        <v>440</v>
      </c>
      <c r="G78" s="957">
        <v>182</v>
      </c>
      <c r="H78" t="s">
        <v>380</v>
      </c>
      <c r="I78" t="s">
        <v>488</v>
      </c>
      <c r="J78" t="s">
        <v>491</v>
      </c>
      <c r="K78" t="s">
        <v>492</v>
      </c>
      <c r="L78" s="15" t="s">
        <v>63</v>
      </c>
      <c r="M78" t="s">
        <v>344</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ASRCMS202202</v>
      </c>
      <c r="AB78" s="957">
        <f t="shared" si="10"/>
        <v>45230</v>
      </c>
      <c r="AC78" t="str">
        <f t="shared" si="11"/>
        <v>Unaudited</v>
      </c>
    </row>
    <row r="79" spans="1:29" x14ac:dyDescent="0.25">
      <c r="A79" t="s">
        <v>421</v>
      </c>
      <c r="B79" t="s">
        <v>1380</v>
      </c>
      <c r="C79" t="s">
        <v>1381</v>
      </c>
      <c r="D79">
        <v>1900</v>
      </c>
      <c r="E79" s="957">
        <v>1</v>
      </c>
      <c r="F79" t="s">
        <v>440</v>
      </c>
      <c r="G79" s="957">
        <v>182</v>
      </c>
      <c r="H79" t="s">
        <v>380</v>
      </c>
      <c r="I79" t="s">
        <v>488</v>
      </c>
      <c r="J79" t="s">
        <v>491</v>
      </c>
      <c r="K79" t="s">
        <v>1014</v>
      </c>
      <c r="L79" s="15" t="s">
        <v>910</v>
      </c>
      <c r="M79" t="s">
        <v>911</v>
      </c>
      <c r="N79" s="678">
        <f t="shared" ca="1" si="8"/>
        <v>0</v>
      </c>
      <c r="O79" s="678">
        <f t="shared" ca="1" si="7"/>
        <v>0</v>
      </c>
      <c r="P79" s="678">
        <f t="shared" ca="1" si="7"/>
        <v>0</v>
      </c>
      <c r="Q79" s="678">
        <f t="shared" ca="1" si="7"/>
        <v>0</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ASRCMS202202</v>
      </c>
      <c r="AB79" s="957">
        <f t="shared" si="10"/>
        <v>45230</v>
      </c>
      <c r="AC79" t="str">
        <f t="shared" si="11"/>
        <v>Unaudited</v>
      </c>
    </row>
    <row r="80" spans="1:29" x14ac:dyDescent="0.25">
      <c r="A80" t="s">
        <v>421</v>
      </c>
      <c r="B80" t="s">
        <v>1380</v>
      </c>
      <c r="C80" t="s">
        <v>1381</v>
      </c>
      <c r="D80">
        <v>1900</v>
      </c>
      <c r="E80" s="957">
        <v>1</v>
      </c>
      <c r="F80" t="s">
        <v>440</v>
      </c>
      <c r="G80" s="957">
        <v>182</v>
      </c>
      <c r="H80" t="s">
        <v>380</v>
      </c>
      <c r="I80" t="s">
        <v>488</v>
      </c>
      <c r="J80" t="s">
        <v>13</v>
      </c>
      <c r="K80" t="s">
        <v>493</v>
      </c>
      <c r="L80" s="15" t="s">
        <v>95</v>
      </c>
      <c r="M80" t="s">
        <v>147</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ASRCMS202202</v>
      </c>
      <c r="AB80" s="957">
        <f t="shared" si="10"/>
        <v>45230</v>
      </c>
      <c r="AC80" t="str">
        <f t="shared" si="11"/>
        <v>Unaudited</v>
      </c>
    </row>
    <row r="81" spans="1:29" x14ac:dyDescent="0.25">
      <c r="A81" t="s">
        <v>421</v>
      </c>
      <c r="B81" t="s">
        <v>1380</v>
      </c>
      <c r="C81" t="s">
        <v>1381</v>
      </c>
      <c r="D81">
        <v>1900</v>
      </c>
      <c r="E81" s="957">
        <v>1</v>
      </c>
      <c r="F81" t="s">
        <v>440</v>
      </c>
      <c r="G81" s="957">
        <v>182</v>
      </c>
      <c r="H81" t="s">
        <v>380</v>
      </c>
      <c r="I81" t="s">
        <v>488</v>
      </c>
      <c r="J81" t="s">
        <v>13</v>
      </c>
      <c r="K81" t="s">
        <v>13</v>
      </c>
      <c r="L81" s="15" t="s">
        <v>35</v>
      </c>
      <c r="M81" t="s">
        <v>13</v>
      </c>
      <c r="N81" s="678">
        <f t="shared" ca="1" si="8"/>
        <v>1083028.0500000003</v>
      </c>
      <c r="O81" s="678">
        <f t="shared" ca="1" si="7"/>
        <v>469977.10904468724</v>
      </c>
      <c r="P81" s="678">
        <f t="shared" ca="1" si="7"/>
        <v>60023.219573774215</v>
      </c>
      <c r="Q81" s="678">
        <f t="shared" ca="1" si="7"/>
        <v>254228.20914073737</v>
      </c>
      <c r="R81" s="678">
        <f t="shared" ca="1" si="7"/>
        <v>38250.195941215716</v>
      </c>
      <c r="S81" s="678">
        <f t="shared" ca="1" si="7"/>
        <v>1272.5776641832424</v>
      </c>
      <c r="T81" s="678">
        <f t="shared" ca="1" si="7"/>
        <v>31571.887396148155</v>
      </c>
      <c r="U81" s="678">
        <f t="shared" ca="1" si="7"/>
        <v>20.654524970247717</v>
      </c>
      <c r="V81" s="678">
        <f t="shared" ca="1" si="7"/>
        <v>3771.0382216926637</v>
      </c>
      <c r="W81" s="678">
        <f t="shared" ca="1" si="5"/>
        <v>223913.15849259135</v>
      </c>
      <c r="X81" s="678">
        <f t="shared" ca="1" si="7"/>
        <v>0</v>
      </c>
      <c r="Y81" s="678">
        <f t="shared" ca="1" si="7"/>
        <v>0</v>
      </c>
      <c r="Z81" s="678">
        <f t="shared" ca="1" si="7"/>
        <v>0</v>
      </c>
      <c r="AA81" t="str">
        <f t="shared" si="9"/>
        <v>ASRCMS202202</v>
      </c>
      <c r="AB81" s="957">
        <f t="shared" si="10"/>
        <v>45230</v>
      </c>
      <c r="AC81" t="str">
        <f t="shared" si="11"/>
        <v>Unaudited</v>
      </c>
    </row>
    <row r="82" spans="1:29" x14ac:dyDescent="0.25">
      <c r="A82" t="s">
        <v>421</v>
      </c>
      <c r="B82" t="s">
        <v>1380</v>
      </c>
      <c r="C82" t="s">
        <v>1381</v>
      </c>
      <c r="D82">
        <v>1900</v>
      </c>
      <c r="E82" s="957">
        <v>1</v>
      </c>
      <c r="F82" t="s">
        <v>440</v>
      </c>
      <c r="G82" s="957">
        <v>182</v>
      </c>
      <c r="H82" t="s">
        <v>380</v>
      </c>
      <c r="I82" t="s">
        <v>489</v>
      </c>
      <c r="J82" t="s">
        <v>445</v>
      </c>
      <c r="K82" t="s">
        <v>0</v>
      </c>
      <c r="L82" s="15">
        <v>2.1</v>
      </c>
      <c r="M82" t="s">
        <v>148</v>
      </c>
      <c r="N82" s="678">
        <f t="shared" ca="1" si="8"/>
        <v>32564069.090000004</v>
      </c>
      <c r="O82" s="678">
        <f t="shared" ca="1" si="7"/>
        <v>6549565.7799999993</v>
      </c>
      <c r="P82" s="678">
        <f t="shared" ca="1" si="7"/>
        <v>1370418.4200000002</v>
      </c>
      <c r="Q82" s="678">
        <f t="shared" ca="1" si="7"/>
        <v>13362635.359999999</v>
      </c>
      <c r="R82" s="678">
        <f t="shared" ca="1" si="7"/>
        <v>2737738.01</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1556</v>
      </c>
      <c r="T82" s="678">
        <f t="shared" ca="1" si="12"/>
        <v>2096336.6700000004</v>
      </c>
      <c r="U82" s="678">
        <f t="shared" ca="1" si="12"/>
        <v>0</v>
      </c>
      <c r="V82" s="678">
        <f t="shared" ca="1" si="12"/>
        <v>337501.86999999994</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6108316.9799999995</v>
      </c>
      <c r="X82" s="678">
        <f t="shared" ca="1" si="12"/>
        <v>0</v>
      </c>
      <c r="Y82" s="678">
        <f t="shared" ca="1" si="12"/>
        <v>0</v>
      </c>
      <c r="Z82" s="678">
        <f t="shared" ca="1" si="12"/>
        <v>0</v>
      </c>
      <c r="AA82" t="str">
        <f t="shared" si="9"/>
        <v>ASRCMS202202</v>
      </c>
      <c r="AB82" s="957">
        <f t="shared" si="10"/>
        <v>45230</v>
      </c>
      <c r="AC82" t="str">
        <f t="shared" si="11"/>
        <v>Unaudited</v>
      </c>
    </row>
    <row r="83" spans="1:29" x14ac:dyDescent="0.25">
      <c r="A83" t="s">
        <v>421</v>
      </c>
      <c r="B83" t="s">
        <v>1380</v>
      </c>
      <c r="C83" t="s">
        <v>1381</v>
      </c>
      <c r="D83">
        <v>1900</v>
      </c>
      <c r="E83" s="957">
        <v>1</v>
      </c>
      <c r="F83" t="s">
        <v>440</v>
      </c>
      <c r="G83" s="957">
        <v>182</v>
      </c>
      <c r="H83" t="s">
        <v>380</v>
      </c>
      <c r="I83" t="s">
        <v>489</v>
      </c>
      <c r="J83" t="s">
        <v>445</v>
      </c>
      <c r="K83" t="s">
        <v>0</v>
      </c>
      <c r="L83" s="15">
        <v>2.2000000000000002</v>
      </c>
      <c r="M83" t="s">
        <v>149</v>
      </c>
      <c r="N83" s="678">
        <f t="shared" ca="1" si="8"/>
        <v>271490.37287647522</v>
      </c>
      <c r="O83" s="678">
        <f t="shared" ca="1" si="12"/>
        <v>62782.992920997887</v>
      </c>
      <c r="P83" s="678">
        <f t="shared" ca="1" si="12"/>
        <v>12231.067314201993</v>
      </c>
      <c r="Q83" s="678">
        <f t="shared" ca="1" si="12"/>
        <v>107713.13865964535</v>
      </c>
      <c r="R83" s="678">
        <f t="shared" ca="1" si="12"/>
        <v>20294.934836803186</v>
      </c>
      <c r="S83" s="678">
        <f t="shared" ca="1" si="12"/>
        <v>264.47148641136732</v>
      </c>
      <c r="T83" s="678">
        <f t="shared" ca="1" si="12"/>
        <v>19095.548760800921</v>
      </c>
      <c r="U83" s="678">
        <f t="shared" ca="1" si="12"/>
        <v>0</v>
      </c>
      <c r="V83" s="678">
        <f t="shared" ca="1" si="12"/>
        <v>1771.5554072413559</v>
      </c>
      <c r="W83" s="678">
        <f t="shared" ca="1" si="13"/>
        <v>47336.663490373176</v>
      </c>
      <c r="X83" s="678">
        <f t="shared" ca="1" si="12"/>
        <v>0</v>
      </c>
      <c r="Y83" s="678">
        <f t="shared" ca="1" si="12"/>
        <v>0</v>
      </c>
      <c r="Z83" s="678">
        <f t="shared" ca="1" si="12"/>
        <v>0</v>
      </c>
      <c r="AA83" t="str">
        <f t="shared" si="9"/>
        <v>ASRCMS202202</v>
      </c>
      <c r="AB83" s="957">
        <f t="shared" si="10"/>
        <v>45230</v>
      </c>
      <c r="AC83" t="str">
        <f t="shared" si="11"/>
        <v>Unaudited</v>
      </c>
    </row>
    <row r="84" spans="1:29" x14ac:dyDescent="0.25">
      <c r="A84" t="s">
        <v>421</v>
      </c>
      <c r="B84" t="s">
        <v>1380</v>
      </c>
      <c r="C84" t="s">
        <v>1381</v>
      </c>
      <c r="D84">
        <v>1900</v>
      </c>
      <c r="E84" s="957">
        <v>1</v>
      </c>
      <c r="F84" t="s">
        <v>440</v>
      </c>
      <c r="G84" s="957">
        <v>182</v>
      </c>
      <c r="H84" t="s">
        <v>380</v>
      </c>
      <c r="I84" t="s">
        <v>489</v>
      </c>
      <c r="J84" t="s">
        <v>445</v>
      </c>
      <c r="K84" t="s">
        <v>0</v>
      </c>
      <c r="L84" s="15">
        <v>2.2999999999999998</v>
      </c>
      <c r="M84" t="s">
        <v>150</v>
      </c>
      <c r="N84" s="678">
        <f t="shared" ca="1" si="8"/>
        <v>4759740.080000001</v>
      </c>
      <c r="O84" s="678">
        <f t="shared" ca="1" si="12"/>
        <v>2198065.98</v>
      </c>
      <c r="P84" s="678">
        <f t="shared" ca="1" si="12"/>
        <v>375758.95999999996</v>
      </c>
      <c r="Q84" s="678">
        <f t="shared" ca="1" si="12"/>
        <v>1504815.0300000003</v>
      </c>
      <c r="R84" s="678">
        <f t="shared" ca="1" si="12"/>
        <v>258873.63999999998</v>
      </c>
      <c r="S84" s="678">
        <f t="shared" ca="1" si="12"/>
        <v>2027.86</v>
      </c>
      <c r="T84" s="678">
        <f t="shared" ca="1" si="12"/>
        <v>172737.96000000002</v>
      </c>
      <c r="U84" s="678">
        <f t="shared" ca="1" si="12"/>
        <v>0</v>
      </c>
      <c r="V84" s="678">
        <f t="shared" ca="1" si="12"/>
        <v>33739.94</v>
      </c>
      <c r="W84" s="678">
        <f t="shared" ca="1" si="13"/>
        <v>213720.71000000002</v>
      </c>
      <c r="X84" s="678">
        <f t="shared" ca="1" si="12"/>
        <v>0</v>
      </c>
      <c r="Y84" s="678">
        <f t="shared" ca="1" si="12"/>
        <v>0</v>
      </c>
      <c r="Z84" s="678">
        <f t="shared" ca="1" si="12"/>
        <v>0</v>
      </c>
      <c r="AA84" t="str">
        <f t="shared" si="9"/>
        <v>ASRCMS202202</v>
      </c>
      <c r="AB84" s="957">
        <f t="shared" si="10"/>
        <v>45230</v>
      </c>
      <c r="AC84" t="str">
        <f t="shared" si="11"/>
        <v>Unaudited</v>
      </c>
    </row>
    <row r="85" spans="1:29" x14ac:dyDescent="0.25">
      <c r="A85" t="s">
        <v>421</v>
      </c>
      <c r="B85" t="s">
        <v>1380</v>
      </c>
      <c r="C85" t="s">
        <v>1381</v>
      </c>
      <c r="D85">
        <v>1900</v>
      </c>
      <c r="E85" s="957">
        <v>1</v>
      </c>
      <c r="F85" t="s">
        <v>440</v>
      </c>
      <c r="G85" s="957">
        <v>182</v>
      </c>
      <c r="H85" t="s">
        <v>380</v>
      </c>
      <c r="I85" t="s">
        <v>489</v>
      </c>
      <c r="J85" t="s">
        <v>445</v>
      </c>
      <c r="K85" t="s">
        <v>0</v>
      </c>
      <c r="L85" s="15">
        <v>2.4</v>
      </c>
      <c r="M85" t="s">
        <v>151</v>
      </c>
      <c r="N85" s="678">
        <f t="shared" ca="1" si="8"/>
        <v>15790114.4</v>
      </c>
      <c r="O85" s="678">
        <f t="shared" ca="1" si="12"/>
        <v>6617781.75</v>
      </c>
      <c r="P85" s="678">
        <f t="shared" ca="1" si="12"/>
        <v>556092.89999999991</v>
      </c>
      <c r="Q85" s="678">
        <f t="shared" ca="1" si="12"/>
        <v>6376090</v>
      </c>
      <c r="R85" s="678">
        <f t="shared" ca="1" si="12"/>
        <v>633396.86</v>
      </c>
      <c r="S85" s="678">
        <f t="shared" ca="1" si="12"/>
        <v>69261.3</v>
      </c>
      <c r="T85" s="678">
        <f t="shared" ca="1" si="12"/>
        <v>683565.47999999986</v>
      </c>
      <c r="U85" s="678">
        <f t="shared" ca="1" si="12"/>
        <v>274.53999999999996</v>
      </c>
      <c r="V85" s="678">
        <f t="shared" ca="1" si="12"/>
        <v>128958.51000000001</v>
      </c>
      <c r="W85" s="678">
        <f t="shared" ca="1" si="13"/>
        <v>724693.05999999982</v>
      </c>
      <c r="X85" s="678">
        <f t="shared" ca="1" si="12"/>
        <v>0</v>
      </c>
      <c r="Y85" s="678">
        <f t="shared" ca="1" si="12"/>
        <v>0</v>
      </c>
      <c r="Z85" s="678">
        <f t="shared" ca="1" si="12"/>
        <v>0</v>
      </c>
      <c r="AA85" t="str">
        <f t="shared" si="9"/>
        <v>ASRCMS202202</v>
      </c>
      <c r="AB85" s="957">
        <f t="shared" si="10"/>
        <v>45230</v>
      </c>
      <c r="AC85" t="str">
        <f t="shared" si="11"/>
        <v>Unaudited</v>
      </c>
    </row>
    <row r="86" spans="1:29" x14ac:dyDescent="0.25">
      <c r="A86" t="s">
        <v>421</v>
      </c>
      <c r="B86" t="s">
        <v>1380</v>
      </c>
      <c r="C86" t="s">
        <v>1381</v>
      </c>
      <c r="D86">
        <v>1900</v>
      </c>
      <c r="E86" s="957">
        <v>1</v>
      </c>
      <c r="F86" t="s">
        <v>440</v>
      </c>
      <c r="G86" s="957">
        <v>182</v>
      </c>
      <c r="H86" t="s">
        <v>380</v>
      </c>
      <c r="I86" t="s">
        <v>489</v>
      </c>
      <c r="J86" t="s">
        <v>445</v>
      </c>
      <c r="K86" t="s">
        <v>0</v>
      </c>
      <c r="L86" s="15">
        <v>2.5</v>
      </c>
      <c r="M86" t="s">
        <v>152</v>
      </c>
      <c r="N86" s="678">
        <f t="shared" ca="1" si="8"/>
        <v>363864.66376314894</v>
      </c>
      <c r="O86" s="678">
        <f t="shared" ca="1" si="12"/>
        <v>160864.1809628199</v>
      </c>
      <c r="P86" s="678">
        <f t="shared" ca="1" si="12"/>
        <v>16949.061831829356</v>
      </c>
      <c r="Q86" s="678">
        <f t="shared" ca="1" si="12"/>
        <v>144180.56747240043</v>
      </c>
      <c r="R86" s="678">
        <f t="shared" ca="1" si="12"/>
        <v>16039.664740645505</v>
      </c>
      <c r="S86" s="678">
        <f t="shared" ca="1" si="12"/>
        <v>202.83699945488181</v>
      </c>
      <c r="T86" s="678">
        <f t="shared" ca="1" si="12"/>
        <v>4788.0807924990931</v>
      </c>
      <c r="U86" s="678">
        <f t="shared" ca="1" si="12"/>
        <v>1.8600751600925265</v>
      </c>
      <c r="V86" s="678">
        <f t="shared" ca="1" si="12"/>
        <v>2966.906732708223</v>
      </c>
      <c r="W86" s="678">
        <f t="shared" ca="1" si="13"/>
        <v>17871.504155631446</v>
      </c>
      <c r="X86" s="678">
        <f t="shared" ca="1" si="12"/>
        <v>0</v>
      </c>
      <c r="Y86" s="678">
        <f t="shared" ca="1" si="12"/>
        <v>0</v>
      </c>
      <c r="Z86" s="678">
        <f t="shared" ca="1" si="12"/>
        <v>0</v>
      </c>
      <c r="AA86" t="str">
        <f t="shared" si="9"/>
        <v>ASRCMS202202</v>
      </c>
      <c r="AB86" s="957">
        <f t="shared" si="10"/>
        <v>45230</v>
      </c>
      <c r="AC86" t="str">
        <f t="shared" si="11"/>
        <v>Unaudited</v>
      </c>
    </row>
    <row r="87" spans="1:29" x14ac:dyDescent="0.25">
      <c r="A87" t="s">
        <v>421</v>
      </c>
      <c r="B87" t="s">
        <v>1380</v>
      </c>
      <c r="C87" t="s">
        <v>1381</v>
      </c>
      <c r="D87">
        <v>1900</v>
      </c>
      <c r="E87" s="957">
        <v>1</v>
      </c>
      <c r="F87" t="s">
        <v>440</v>
      </c>
      <c r="G87" s="957">
        <v>182</v>
      </c>
      <c r="H87" t="s">
        <v>380</v>
      </c>
      <c r="I87" t="s">
        <v>489</v>
      </c>
      <c r="J87" t="s">
        <v>445</v>
      </c>
      <c r="K87" t="s">
        <v>0</v>
      </c>
      <c r="L87" s="15" t="s">
        <v>97</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ASRCMS202202</v>
      </c>
      <c r="AB87" s="957">
        <f t="shared" si="10"/>
        <v>45230</v>
      </c>
      <c r="AC87" t="str">
        <f t="shared" si="11"/>
        <v>Unaudited</v>
      </c>
    </row>
    <row r="88" spans="1:29" x14ac:dyDescent="0.25">
      <c r="A88" t="s">
        <v>421</v>
      </c>
      <c r="B88" t="s">
        <v>1380</v>
      </c>
      <c r="C88" t="s">
        <v>1381</v>
      </c>
      <c r="D88">
        <v>1900</v>
      </c>
      <c r="E88" s="957">
        <v>1</v>
      </c>
      <c r="F88" t="s">
        <v>440</v>
      </c>
      <c r="G88" s="957">
        <v>182</v>
      </c>
      <c r="H88" t="s">
        <v>380</v>
      </c>
      <c r="I88" t="s">
        <v>489</v>
      </c>
      <c r="J88" t="s">
        <v>445</v>
      </c>
      <c r="K88" t="s">
        <v>0</v>
      </c>
      <c r="L88" s="15" t="s">
        <v>153</v>
      </c>
      <c r="M88" t="s">
        <v>452</v>
      </c>
      <c r="N88" s="678">
        <f t="shared" ca="1" si="8"/>
        <v>263561.01816820021</v>
      </c>
      <c r="O88" s="678">
        <f t="shared" ca="1" si="12"/>
        <v>67629.36637183062</v>
      </c>
      <c r="P88" s="678">
        <f t="shared" ca="1" si="12"/>
        <v>7766.8309157019303</v>
      </c>
      <c r="Q88" s="678">
        <f t="shared" ca="1" si="12"/>
        <v>83034.234864595026</v>
      </c>
      <c r="R88" s="678">
        <f t="shared" ca="1" si="12"/>
        <v>11871.546182827338</v>
      </c>
      <c r="S88" s="678">
        <f t="shared" ca="1" si="12"/>
        <v>335.58327223514044</v>
      </c>
      <c r="T88" s="678">
        <f t="shared" ca="1" si="12"/>
        <v>11722.249900366704</v>
      </c>
      <c r="U88" s="678">
        <f t="shared" ca="1" si="12"/>
        <v>0.40552900269742448</v>
      </c>
      <c r="V88" s="678">
        <f t="shared" ca="1" si="12"/>
        <v>908.64392726434266</v>
      </c>
      <c r="W88" s="678">
        <f t="shared" ca="1" si="13"/>
        <v>80292.157204376461</v>
      </c>
      <c r="X88" s="678">
        <f t="shared" ca="1" si="12"/>
        <v>0</v>
      </c>
      <c r="Y88" s="678">
        <f t="shared" ca="1" si="12"/>
        <v>0</v>
      </c>
      <c r="Z88" s="678">
        <f t="shared" ca="1" si="12"/>
        <v>0</v>
      </c>
      <c r="AA88" t="str">
        <f t="shared" si="9"/>
        <v>ASRCMS202202</v>
      </c>
      <c r="AB88" s="957">
        <f t="shared" si="10"/>
        <v>45230</v>
      </c>
      <c r="AC88" t="str">
        <f t="shared" si="11"/>
        <v>Unaudited</v>
      </c>
    </row>
    <row r="89" spans="1:29" x14ac:dyDescent="0.25">
      <c r="A89" t="s">
        <v>421</v>
      </c>
      <c r="B89" t="s">
        <v>1380</v>
      </c>
      <c r="C89" t="s">
        <v>1381</v>
      </c>
      <c r="D89">
        <v>1900</v>
      </c>
      <c r="E89" s="957">
        <v>1</v>
      </c>
      <c r="F89" t="s">
        <v>440</v>
      </c>
      <c r="G89" s="957">
        <v>182</v>
      </c>
      <c r="H89" t="s">
        <v>380</v>
      </c>
      <c r="I89" t="s">
        <v>489</v>
      </c>
      <c r="J89" t="s">
        <v>445</v>
      </c>
      <c r="K89" t="s">
        <v>0</v>
      </c>
      <c r="L89" s="15" t="s">
        <v>912</v>
      </c>
      <c r="M89" t="s">
        <v>24</v>
      </c>
      <c r="N89" s="678">
        <f t="shared" ca="1" si="8"/>
        <v>1221185.58</v>
      </c>
      <c r="O89" s="678">
        <f t="shared" ca="1" si="12"/>
        <v>827440.19</v>
      </c>
      <c r="P89" s="678">
        <f t="shared" ca="1" si="12"/>
        <v>0</v>
      </c>
      <c r="Q89" s="678">
        <f t="shared" ca="1" si="12"/>
        <v>392189.39</v>
      </c>
      <c r="R89" s="678">
        <f t="shared" ca="1" si="12"/>
        <v>0</v>
      </c>
      <c r="S89" s="678">
        <f t="shared" ca="1" si="12"/>
        <v>0</v>
      </c>
      <c r="T89" s="678">
        <f t="shared" ca="1" si="12"/>
        <v>0</v>
      </c>
      <c r="U89" s="678">
        <f t="shared" ca="1" si="12"/>
        <v>0</v>
      </c>
      <c r="V89" s="678">
        <f t="shared" ca="1" si="12"/>
        <v>0</v>
      </c>
      <c r="W89" s="678">
        <f t="shared" ca="1" si="13"/>
        <v>1556</v>
      </c>
      <c r="X89" s="678">
        <f t="shared" ca="1" si="12"/>
        <v>0</v>
      </c>
      <c r="Y89" s="678">
        <f t="shared" ca="1" si="12"/>
        <v>0</v>
      </c>
      <c r="Z89" s="678">
        <f t="shared" ca="1" si="12"/>
        <v>0</v>
      </c>
      <c r="AA89" t="str">
        <f t="shared" si="9"/>
        <v>ASRCMS202202</v>
      </c>
      <c r="AB89" s="957">
        <f t="shared" si="10"/>
        <v>45230</v>
      </c>
      <c r="AC89" t="str">
        <f t="shared" si="11"/>
        <v>Unaudited</v>
      </c>
    </row>
    <row r="90" spans="1:29" x14ac:dyDescent="0.25">
      <c r="A90" t="s">
        <v>421</v>
      </c>
      <c r="B90" t="s">
        <v>1380</v>
      </c>
      <c r="C90" t="s">
        <v>1381</v>
      </c>
      <c r="D90">
        <v>1900</v>
      </c>
      <c r="E90" s="957">
        <v>1</v>
      </c>
      <c r="F90" t="s">
        <v>440</v>
      </c>
      <c r="G90" s="957">
        <v>182</v>
      </c>
      <c r="H90" t="s">
        <v>380</v>
      </c>
      <c r="I90" t="s">
        <v>489</v>
      </c>
      <c r="J90" t="s">
        <v>445</v>
      </c>
      <c r="K90" t="s">
        <v>53</v>
      </c>
      <c r="L90" s="15">
        <v>3.1</v>
      </c>
      <c r="M90" t="s">
        <v>33</v>
      </c>
      <c r="N90" s="678">
        <f t="shared" ca="1" si="8"/>
        <v>7643530.9199999999</v>
      </c>
      <c r="O90" s="678">
        <f t="shared" ca="1" si="12"/>
        <v>3892860.2099999995</v>
      </c>
      <c r="P90" s="678">
        <f t="shared" ca="1" si="12"/>
        <v>468466.6100000001</v>
      </c>
      <c r="Q90" s="678">
        <f t="shared" ca="1" si="12"/>
        <v>2325966.67</v>
      </c>
      <c r="R90" s="678">
        <f t="shared" ca="1" si="12"/>
        <v>359909.67</v>
      </c>
      <c r="S90" s="678">
        <f t="shared" ca="1" si="12"/>
        <v>10941.66</v>
      </c>
      <c r="T90" s="678">
        <f t="shared" ca="1" si="12"/>
        <v>350151.32000000007</v>
      </c>
      <c r="U90" s="678">
        <f t="shared" ca="1" si="12"/>
        <v>0</v>
      </c>
      <c r="V90" s="678">
        <f t="shared" ca="1" si="12"/>
        <v>30024.2</v>
      </c>
      <c r="W90" s="678">
        <f t="shared" ca="1" si="13"/>
        <v>205210.58000000002</v>
      </c>
      <c r="X90" s="678">
        <f t="shared" ca="1" si="12"/>
        <v>0</v>
      </c>
      <c r="Y90" s="678">
        <f t="shared" ca="1" si="12"/>
        <v>0</v>
      </c>
      <c r="Z90" s="678">
        <f t="shared" ca="1" si="12"/>
        <v>0</v>
      </c>
      <c r="AA90" t="str">
        <f t="shared" si="9"/>
        <v>ASRCMS202202</v>
      </c>
      <c r="AB90" s="957">
        <f t="shared" si="10"/>
        <v>45230</v>
      </c>
      <c r="AC90" t="str">
        <f t="shared" si="11"/>
        <v>Unaudited</v>
      </c>
    </row>
    <row r="91" spans="1:29" x14ac:dyDescent="0.25">
      <c r="A91" t="s">
        <v>421</v>
      </c>
      <c r="B91" t="s">
        <v>1380</v>
      </c>
      <c r="C91" t="s">
        <v>1381</v>
      </c>
      <c r="D91">
        <v>1900</v>
      </c>
      <c r="E91" s="957">
        <v>1</v>
      </c>
      <c r="F91" t="s">
        <v>440</v>
      </c>
      <c r="G91" s="957">
        <v>182</v>
      </c>
      <c r="H91" t="s">
        <v>380</v>
      </c>
      <c r="I91" t="s">
        <v>489</v>
      </c>
      <c r="J91" t="s">
        <v>445</v>
      </c>
      <c r="K91" t="s">
        <v>53</v>
      </c>
      <c r="L91" s="15">
        <v>3.2</v>
      </c>
      <c r="M91" t="s">
        <v>34</v>
      </c>
      <c r="N91" s="678">
        <f t="shared" ca="1" si="8"/>
        <v>19634511.239999998</v>
      </c>
      <c r="O91" s="678">
        <f t="shared" ca="1" si="12"/>
        <v>6833531.5199999996</v>
      </c>
      <c r="P91" s="678">
        <f t="shared" ca="1" si="12"/>
        <v>916272.92999999993</v>
      </c>
      <c r="Q91" s="678">
        <f t="shared" ca="1" si="12"/>
        <v>7607934.75</v>
      </c>
      <c r="R91" s="678">
        <f t="shared" ca="1" si="12"/>
        <v>861283.47999999986</v>
      </c>
      <c r="S91" s="678">
        <f t="shared" ca="1" si="12"/>
        <v>9845.6299999999992</v>
      </c>
      <c r="T91" s="678">
        <f t="shared" ca="1" si="12"/>
        <v>1420857.9400000002</v>
      </c>
      <c r="U91" s="678">
        <f t="shared" ca="1" si="12"/>
        <v>0</v>
      </c>
      <c r="V91" s="678">
        <f t="shared" ca="1" si="12"/>
        <v>131340.01999999999</v>
      </c>
      <c r="W91" s="678">
        <f t="shared" ca="1" si="13"/>
        <v>1853444.9699999997</v>
      </c>
      <c r="X91" s="678">
        <f t="shared" ca="1" si="12"/>
        <v>0</v>
      </c>
      <c r="Y91" s="678">
        <f t="shared" ca="1" si="12"/>
        <v>0</v>
      </c>
      <c r="Z91" s="678">
        <f t="shared" ca="1" si="12"/>
        <v>0</v>
      </c>
      <c r="AA91" t="str">
        <f t="shared" si="9"/>
        <v>ASRCMS202202</v>
      </c>
      <c r="AB91" s="957">
        <f t="shared" si="10"/>
        <v>45230</v>
      </c>
      <c r="AC91" t="str">
        <f t="shared" si="11"/>
        <v>Unaudited</v>
      </c>
    </row>
    <row r="92" spans="1:29" x14ac:dyDescent="0.25">
      <c r="A92" t="s">
        <v>421</v>
      </c>
      <c r="B92" t="s">
        <v>1380</v>
      </c>
      <c r="C92" t="s">
        <v>1381</v>
      </c>
      <c r="D92">
        <v>1900</v>
      </c>
      <c r="E92" s="957">
        <v>1</v>
      </c>
      <c r="F92" t="s">
        <v>440</v>
      </c>
      <c r="G92" s="957">
        <v>182</v>
      </c>
      <c r="H92" t="s">
        <v>380</v>
      </c>
      <c r="I92" t="s">
        <v>489</v>
      </c>
      <c r="J92" t="s">
        <v>445</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ASRCMS202202</v>
      </c>
      <c r="AB92" s="957">
        <f t="shared" si="10"/>
        <v>45230</v>
      </c>
      <c r="AC92" t="str">
        <f t="shared" si="11"/>
        <v>Unaudited</v>
      </c>
    </row>
    <row r="93" spans="1:29" x14ac:dyDescent="0.25">
      <c r="A93" t="s">
        <v>421</v>
      </c>
      <c r="B93" t="s">
        <v>1380</v>
      </c>
      <c r="C93" t="s">
        <v>1381</v>
      </c>
      <c r="D93">
        <v>1900</v>
      </c>
      <c r="E93" s="957">
        <v>1</v>
      </c>
      <c r="F93" t="s">
        <v>440</v>
      </c>
      <c r="G93" s="957">
        <v>182</v>
      </c>
      <c r="H93" t="s">
        <v>380</v>
      </c>
      <c r="I93" t="s">
        <v>489</v>
      </c>
      <c r="J93" t="s">
        <v>445</v>
      </c>
      <c r="K93" t="s">
        <v>53</v>
      </c>
      <c r="L93" s="15" t="s">
        <v>44</v>
      </c>
      <c r="M93" t="s">
        <v>154</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ASRCMS202202</v>
      </c>
      <c r="AB93" s="957">
        <f t="shared" si="10"/>
        <v>45230</v>
      </c>
      <c r="AC93" t="str">
        <f t="shared" si="11"/>
        <v>Unaudited</v>
      </c>
    </row>
    <row r="94" spans="1:29" x14ac:dyDescent="0.25">
      <c r="A94" t="s">
        <v>421</v>
      </c>
      <c r="B94" t="s">
        <v>1380</v>
      </c>
      <c r="C94" t="s">
        <v>1381</v>
      </c>
      <c r="D94">
        <v>1900</v>
      </c>
      <c r="E94" s="957">
        <v>1</v>
      </c>
      <c r="F94" t="s">
        <v>440</v>
      </c>
      <c r="G94" s="957">
        <v>182</v>
      </c>
      <c r="H94" t="s">
        <v>380</v>
      </c>
      <c r="I94" t="s">
        <v>489</v>
      </c>
      <c r="J94" t="s">
        <v>445</v>
      </c>
      <c r="K94" t="s">
        <v>53</v>
      </c>
      <c r="L94" s="15" t="s">
        <v>41</v>
      </c>
      <c r="M94" t="s">
        <v>52</v>
      </c>
      <c r="N94" s="678">
        <f t="shared" ca="1" si="8"/>
        <v>1185130.0200000003</v>
      </c>
      <c r="O94" s="678">
        <f t="shared" ca="1" si="12"/>
        <v>631174.33857067255</v>
      </c>
      <c r="P94" s="678">
        <f t="shared" ca="1" si="12"/>
        <v>80265.36858462618</v>
      </c>
      <c r="Q94" s="678">
        <f t="shared" ca="1" si="12"/>
        <v>372757.81342690805</v>
      </c>
      <c r="R94" s="678">
        <f t="shared" ca="1" si="12"/>
        <v>40666.266109251388</v>
      </c>
      <c r="S94" s="678">
        <f t="shared" ca="1" si="12"/>
        <v>977.55447378008137</v>
      </c>
      <c r="T94" s="678">
        <f t="shared" ca="1" si="12"/>
        <v>28430.542612437366</v>
      </c>
      <c r="U94" s="678">
        <f t="shared" ca="1" si="12"/>
        <v>0</v>
      </c>
      <c r="V94" s="678">
        <f t="shared" ca="1" si="12"/>
        <v>17286.421611344442</v>
      </c>
      <c r="W94" s="678">
        <f t="shared" ca="1" si="13"/>
        <v>13571.714610980129</v>
      </c>
      <c r="X94" s="678">
        <f t="shared" ca="1" si="12"/>
        <v>0</v>
      </c>
      <c r="Y94" s="678">
        <f t="shared" ca="1" si="12"/>
        <v>0</v>
      </c>
      <c r="Z94" s="678">
        <f t="shared" ca="1" si="12"/>
        <v>0</v>
      </c>
      <c r="AA94" t="str">
        <f t="shared" si="9"/>
        <v>ASRCMS202202</v>
      </c>
      <c r="AB94" s="957">
        <f t="shared" si="10"/>
        <v>45230</v>
      </c>
      <c r="AC94" t="str">
        <f t="shared" si="11"/>
        <v>Unaudited</v>
      </c>
    </row>
    <row r="95" spans="1:29" x14ac:dyDescent="0.25">
      <c r="A95" t="s">
        <v>421</v>
      </c>
      <c r="B95" t="s">
        <v>1380</v>
      </c>
      <c r="C95" t="s">
        <v>1381</v>
      </c>
      <c r="D95">
        <v>1900</v>
      </c>
      <c r="E95" s="957">
        <v>1</v>
      </c>
      <c r="F95" t="s">
        <v>440</v>
      </c>
      <c r="G95" s="957">
        <v>182</v>
      </c>
      <c r="H95" t="s">
        <v>380</v>
      </c>
      <c r="I95" s="937" t="s">
        <v>489</v>
      </c>
      <c r="J95" s="937" t="s">
        <v>445</v>
      </c>
      <c r="K95" s="937" t="s">
        <v>53</v>
      </c>
      <c r="L95" s="937" t="s">
        <v>42</v>
      </c>
      <c r="M95" s="937" t="s">
        <v>155</v>
      </c>
      <c r="N95" s="678">
        <f t="shared" ca="1" si="8"/>
        <v>482585.35913511121</v>
      </c>
      <c r="O95" s="678">
        <f t="shared" ca="1" si="12"/>
        <v>199784.18557465426</v>
      </c>
      <c r="P95" s="678">
        <f t="shared" ca="1" si="12"/>
        <v>25560.204629568001</v>
      </c>
      <c r="Q95" s="678">
        <f t="shared" ca="1" si="12"/>
        <v>183022.4899108049</v>
      </c>
      <c r="R95" s="678">
        <f t="shared" ca="1" si="12"/>
        <v>23564.826174656646</v>
      </c>
      <c r="S95" s="678">
        <f t="shared" ca="1" si="12"/>
        <v>108.75438630957082</v>
      </c>
      <c r="T95" s="678">
        <f t="shared" ca="1" si="12"/>
        <v>8738.6746876936068</v>
      </c>
      <c r="U95" s="678">
        <f t="shared" ca="1" si="12"/>
        <v>0.43575600000056819</v>
      </c>
      <c r="V95" s="678">
        <f t="shared" ca="1" si="12"/>
        <v>2874.4490874209055</v>
      </c>
      <c r="W95" s="678">
        <f t="shared" ca="1" si="13"/>
        <v>38931.338928003315</v>
      </c>
      <c r="X95" s="678">
        <f t="shared" ca="1" si="12"/>
        <v>0</v>
      </c>
      <c r="Y95" s="678">
        <f t="shared" ca="1" si="12"/>
        <v>0</v>
      </c>
      <c r="Z95" s="678">
        <f t="shared" ca="1" si="12"/>
        <v>0</v>
      </c>
      <c r="AA95" t="str">
        <f t="shared" si="9"/>
        <v>ASRCMS202202</v>
      </c>
      <c r="AB95" s="957">
        <f t="shared" si="10"/>
        <v>45230</v>
      </c>
      <c r="AC95" t="str">
        <f t="shared" si="11"/>
        <v>Unaudited</v>
      </c>
    </row>
    <row r="96" spans="1:29" x14ac:dyDescent="0.25">
      <c r="A96" t="s">
        <v>421</v>
      </c>
      <c r="B96" t="s">
        <v>1380</v>
      </c>
      <c r="C96" t="s">
        <v>1381</v>
      </c>
      <c r="D96">
        <v>1900</v>
      </c>
      <c r="E96" s="957">
        <v>1</v>
      </c>
      <c r="F96" t="s">
        <v>440</v>
      </c>
      <c r="G96" s="957">
        <v>182</v>
      </c>
      <c r="H96" t="s">
        <v>380</v>
      </c>
      <c r="I96" s="937" t="s">
        <v>489</v>
      </c>
      <c r="J96" s="937" t="s">
        <v>445</v>
      </c>
      <c r="K96" s="937" t="s">
        <v>53</v>
      </c>
      <c r="L96" s="937" t="s">
        <v>43</v>
      </c>
      <c r="M96" s="958" t="s">
        <v>463</v>
      </c>
      <c r="N96" s="678">
        <f t="shared" ca="1" si="8"/>
        <v>722110.35726422246</v>
      </c>
      <c r="O96" s="678">
        <f t="shared" ca="1" si="12"/>
        <v>185292.44670450228</v>
      </c>
      <c r="P96" s="678">
        <f t="shared" ca="1" si="12"/>
        <v>21279.736610248914</v>
      </c>
      <c r="Q96" s="678">
        <f t="shared" ca="1" si="12"/>
        <v>227499.04906259192</v>
      </c>
      <c r="R96" s="678">
        <f t="shared" ca="1" si="12"/>
        <v>32525.927069720528</v>
      </c>
      <c r="S96" s="678">
        <f t="shared" ca="1" si="12"/>
        <v>919.43853567512133</v>
      </c>
      <c r="T96" s="678">
        <f t="shared" ca="1" si="12"/>
        <v>32116.881784438352</v>
      </c>
      <c r="U96" s="678">
        <f t="shared" ca="1" si="12"/>
        <v>1.1110774083895727</v>
      </c>
      <c r="V96" s="678">
        <f t="shared" ca="1" si="12"/>
        <v>2489.5229025260574</v>
      </c>
      <c r="W96" s="678">
        <f t="shared" ca="1" si="13"/>
        <v>219986.24351711094</v>
      </c>
      <c r="X96" s="678">
        <f t="shared" ca="1" si="12"/>
        <v>0</v>
      </c>
      <c r="Y96" s="678">
        <f t="shared" ca="1" si="12"/>
        <v>0</v>
      </c>
      <c r="Z96" s="678">
        <f t="shared" ca="1" si="12"/>
        <v>0</v>
      </c>
      <c r="AA96" t="str">
        <f t="shared" si="9"/>
        <v>ASRCMS202202</v>
      </c>
      <c r="AB96" s="957">
        <f t="shared" si="10"/>
        <v>45230</v>
      </c>
      <c r="AC96" t="str">
        <f t="shared" si="11"/>
        <v>Unaudited</v>
      </c>
    </row>
    <row r="97" spans="1:29" x14ac:dyDescent="0.25">
      <c r="A97" t="s">
        <v>421</v>
      </c>
      <c r="B97" t="s">
        <v>1380</v>
      </c>
      <c r="C97" t="s">
        <v>1381</v>
      </c>
      <c r="D97">
        <v>1900</v>
      </c>
      <c r="E97" s="957">
        <v>1</v>
      </c>
      <c r="F97" t="s">
        <v>440</v>
      </c>
      <c r="G97" s="957">
        <v>182</v>
      </c>
      <c r="H97" t="s">
        <v>380</v>
      </c>
      <c r="I97" s="937" t="s">
        <v>489</v>
      </c>
      <c r="J97" s="937" t="s">
        <v>445</v>
      </c>
      <c r="K97" s="937" t="s">
        <v>915</v>
      </c>
      <c r="L97" s="937" t="s">
        <v>916</v>
      </c>
      <c r="M97" s="958" t="s">
        <v>915</v>
      </c>
      <c r="N97" s="678">
        <f t="shared" ca="1" si="8"/>
        <v>127068.88</v>
      </c>
      <c r="O97" s="678">
        <f t="shared" ca="1" si="12"/>
        <v>35314.639999999999</v>
      </c>
      <c r="P97" s="678">
        <f t="shared" ca="1" si="12"/>
        <v>53605.079999999994</v>
      </c>
      <c r="Q97" s="678">
        <f t="shared" ca="1" si="12"/>
        <v>8109.95</v>
      </c>
      <c r="R97" s="678">
        <f t="shared" ca="1" si="12"/>
        <v>30016.46</v>
      </c>
      <c r="S97" s="678">
        <f t="shared" ca="1" si="12"/>
        <v>0</v>
      </c>
      <c r="T97" s="678">
        <f t="shared" ca="1" si="12"/>
        <v>22.75</v>
      </c>
      <c r="U97" s="678">
        <f t="shared" ca="1" si="12"/>
        <v>0</v>
      </c>
      <c r="V97" s="678">
        <f t="shared" ca="1" si="12"/>
        <v>0</v>
      </c>
      <c r="W97" s="678">
        <f t="shared" ca="1" si="13"/>
        <v>0</v>
      </c>
      <c r="X97" s="678">
        <f t="shared" ca="1" si="12"/>
        <v>0</v>
      </c>
      <c r="Y97" s="678">
        <f t="shared" ca="1" si="12"/>
        <v>0</v>
      </c>
      <c r="Z97" s="678">
        <f t="shared" ca="1" si="12"/>
        <v>0</v>
      </c>
      <c r="AA97" t="str">
        <f t="shared" si="9"/>
        <v>ASRCMS202202</v>
      </c>
      <c r="AB97" s="957">
        <f t="shared" si="10"/>
        <v>45230</v>
      </c>
      <c r="AC97" t="str">
        <f t="shared" si="11"/>
        <v>Unaudited</v>
      </c>
    </row>
    <row r="98" spans="1:29" x14ac:dyDescent="0.25">
      <c r="A98" t="s">
        <v>421</v>
      </c>
      <c r="B98" t="s">
        <v>1380</v>
      </c>
      <c r="C98" t="s">
        <v>1381</v>
      </c>
      <c r="D98">
        <v>1900</v>
      </c>
      <c r="E98" s="957">
        <v>1</v>
      </c>
      <c r="F98" t="s">
        <v>440</v>
      </c>
      <c r="G98" s="957">
        <v>182</v>
      </c>
      <c r="H98" t="s">
        <v>380</v>
      </c>
      <c r="I98" s="937" t="s">
        <v>489</v>
      </c>
      <c r="J98" s="937" t="s">
        <v>445</v>
      </c>
      <c r="K98" s="937" t="s">
        <v>915</v>
      </c>
      <c r="L98" s="937" t="s">
        <v>917</v>
      </c>
      <c r="M98" s="958" t="s">
        <v>920</v>
      </c>
      <c r="N98" s="678">
        <f t="shared" ca="1" si="8"/>
        <v>47910.065801730918</v>
      </c>
      <c r="O98" s="678">
        <f t="shared" ca="1" si="12"/>
        <v>11079.351691940805</v>
      </c>
      <c r="P98" s="678">
        <f t="shared" ca="1" si="12"/>
        <v>2158.4236436827046</v>
      </c>
      <c r="Q98" s="678">
        <f t="shared" ca="1" si="12"/>
        <v>19008.200939937415</v>
      </c>
      <c r="R98" s="678">
        <f t="shared" ca="1" si="12"/>
        <v>3581.4590888476214</v>
      </c>
      <c r="S98" s="678">
        <f t="shared" ca="1" si="12"/>
        <v>46.671438778476592</v>
      </c>
      <c r="T98" s="678">
        <f t="shared" ca="1" si="12"/>
        <v>3369.8027224942794</v>
      </c>
      <c r="U98" s="678">
        <f t="shared" ca="1" si="12"/>
        <v>0</v>
      </c>
      <c r="V98" s="678">
        <f t="shared" ca="1" si="12"/>
        <v>312.62742480729804</v>
      </c>
      <c r="W98" s="678">
        <f t="shared" ca="1" si="13"/>
        <v>8353.5288512423231</v>
      </c>
      <c r="X98" s="678">
        <f t="shared" ca="1" si="12"/>
        <v>0</v>
      </c>
      <c r="Y98" s="678">
        <f t="shared" ca="1" si="12"/>
        <v>0</v>
      </c>
      <c r="Z98" s="678">
        <f t="shared" ca="1" si="12"/>
        <v>0</v>
      </c>
      <c r="AA98" t="str">
        <f t="shared" si="9"/>
        <v>ASRCMS202202</v>
      </c>
      <c r="AB98" s="957">
        <f t="shared" si="10"/>
        <v>45230</v>
      </c>
      <c r="AC98" t="str">
        <f t="shared" si="11"/>
        <v>Unaudited</v>
      </c>
    </row>
    <row r="99" spans="1:29" x14ac:dyDescent="0.25">
      <c r="A99" t="s">
        <v>421</v>
      </c>
      <c r="B99" t="s">
        <v>1380</v>
      </c>
      <c r="C99" t="s">
        <v>1381</v>
      </c>
      <c r="D99">
        <v>1900</v>
      </c>
      <c r="E99" s="957">
        <v>1</v>
      </c>
      <c r="F99" t="s">
        <v>440</v>
      </c>
      <c r="G99" s="957">
        <v>182</v>
      </c>
      <c r="H99" t="s">
        <v>380</v>
      </c>
      <c r="I99" s="937" t="s">
        <v>489</v>
      </c>
      <c r="J99" s="937" t="s">
        <v>445</v>
      </c>
      <c r="K99" s="937" t="s">
        <v>915</v>
      </c>
      <c r="L99" s="943" t="s">
        <v>918</v>
      </c>
      <c r="M99" s="959" t="s">
        <v>921</v>
      </c>
      <c r="N99" s="678">
        <f t="shared" ca="1" si="8"/>
        <v>663.53277860255844</v>
      </c>
      <c r="O99" s="678">
        <f t="shared" ca="1" si="12"/>
        <v>170.26152689694484</v>
      </c>
      <c r="P99" s="678">
        <f t="shared" ca="1" si="12"/>
        <v>19.553524774832397</v>
      </c>
      <c r="Q99" s="678">
        <f t="shared" ca="1" si="12"/>
        <v>209.04433046195342</v>
      </c>
      <c r="R99" s="678">
        <f t="shared" ca="1" si="12"/>
        <v>29.88742447478689</v>
      </c>
      <c r="S99" s="678">
        <f t="shared" ca="1" si="12"/>
        <v>0.84485369887521422</v>
      </c>
      <c r="T99" s="678">
        <f t="shared" ca="1" si="12"/>
        <v>29.51156093538852</v>
      </c>
      <c r="U99" s="678">
        <f t="shared" ca="1" si="12"/>
        <v>1.0209468298230011E-3</v>
      </c>
      <c r="V99" s="678">
        <f t="shared" ca="1" si="12"/>
        <v>2.2875728512828859</v>
      </c>
      <c r="W99" s="678">
        <f t="shared" ca="1" si="13"/>
        <v>202.14096356166442</v>
      </c>
      <c r="X99" s="678">
        <f t="shared" ca="1" si="12"/>
        <v>0</v>
      </c>
      <c r="Y99" s="678">
        <f t="shared" ca="1" si="12"/>
        <v>0</v>
      </c>
      <c r="Z99" s="678">
        <f t="shared" ca="1" si="12"/>
        <v>0</v>
      </c>
      <c r="AA99" t="str">
        <f t="shared" si="9"/>
        <v>ASRCMS202202</v>
      </c>
      <c r="AB99" s="957">
        <f t="shared" si="10"/>
        <v>45230</v>
      </c>
      <c r="AC99" t="str">
        <f t="shared" si="11"/>
        <v>Unaudited</v>
      </c>
    </row>
    <row r="100" spans="1:29" x14ac:dyDescent="0.25">
      <c r="A100" t="s">
        <v>421</v>
      </c>
      <c r="B100" t="s">
        <v>1380</v>
      </c>
      <c r="C100" t="s">
        <v>1381</v>
      </c>
      <c r="D100">
        <v>1900</v>
      </c>
      <c r="E100" s="957">
        <v>1</v>
      </c>
      <c r="F100" t="s">
        <v>440</v>
      </c>
      <c r="G100" s="957">
        <v>182</v>
      </c>
      <c r="H100" t="s">
        <v>380</v>
      </c>
      <c r="I100" s="937" t="s">
        <v>489</v>
      </c>
      <c r="J100" s="937" t="s">
        <v>445</v>
      </c>
      <c r="K100" s="937" t="s">
        <v>446</v>
      </c>
      <c r="L100" s="937">
        <v>5.0999999999999996</v>
      </c>
      <c r="M100" s="958" t="s">
        <v>37</v>
      </c>
      <c r="N100" s="678">
        <f t="shared" ca="1" si="8"/>
        <v>9598695.6000000015</v>
      </c>
      <c r="O100" s="678">
        <f t="shared" ca="1" si="12"/>
        <v>3362973.2300000004</v>
      </c>
      <c r="P100" s="678">
        <f t="shared" ca="1" si="12"/>
        <v>1946317.46</v>
      </c>
      <c r="Q100" s="678">
        <f t="shared" ca="1" si="12"/>
        <v>1747061.6299999997</v>
      </c>
      <c r="R100" s="678">
        <f t="shared" ca="1" si="12"/>
        <v>1553516.62</v>
      </c>
      <c r="S100" s="678">
        <f t="shared" ca="1" si="12"/>
        <v>7618.02</v>
      </c>
      <c r="T100" s="678">
        <f t="shared" ca="1" si="12"/>
        <v>859032.73</v>
      </c>
      <c r="U100" s="678">
        <f t="shared" ca="1" si="12"/>
        <v>0</v>
      </c>
      <c r="V100" s="678">
        <f t="shared" ca="1" si="12"/>
        <v>70535.320000000007</v>
      </c>
      <c r="W100" s="678">
        <f t="shared" ca="1" si="13"/>
        <v>51640.59</v>
      </c>
      <c r="X100" s="678">
        <f t="shared" ca="1" si="12"/>
        <v>0</v>
      </c>
      <c r="Y100" s="678">
        <f t="shared" ca="1" si="12"/>
        <v>0</v>
      </c>
      <c r="Z100" s="678">
        <f t="shared" ca="1" si="12"/>
        <v>0</v>
      </c>
      <c r="AA100" t="str">
        <f t="shared" si="9"/>
        <v>ASRCMS202202</v>
      </c>
      <c r="AB100" s="957">
        <f t="shared" si="10"/>
        <v>45230</v>
      </c>
      <c r="AC100" t="str">
        <f t="shared" si="11"/>
        <v>Unaudited</v>
      </c>
    </row>
    <row r="101" spans="1:29" ht="30" x14ac:dyDescent="0.25">
      <c r="A101" t="s">
        <v>421</v>
      </c>
      <c r="B101" t="s">
        <v>1380</v>
      </c>
      <c r="C101" t="s">
        <v>1381</v>
      </c>
      <c r="D101">
        <v>1900</v>
      </c>
      <c r="E101" s="957">
        <v>1</v>
      </c>
      <c r="F101" t="s">
        <v>440</v>
      </c>
      <c r="G101" s="957">
        <v>182</v>
      </c>
      <c r="H101" t="s">
        <v>380</v>
      </c>
      <c r="I101" s="937" t="s">
        <v>489</v>
      </c>
      <c r="J101" s="937" t="s">
        <v>445</v>
      </c>
      <c r="K101" s="937" t="s">
        <v>446</v>
      </c>
      <c r="L101" s="937">
        <v>5.2</v>
      </c>
      <c r="M101" s="958" t="s">
        <v>304</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ASRCMS202202</v>
      </c>
      <c r="AB101" s="957">
        <f t="shared" si="10"/>
        <v>45230</v>
      </c>
      <c r="AC101" t="str">
        <f t="shared" si="11"/>
        <v>Unaudited</v>
      </c>
    </row>
    <row r="102" spans="1:29" ht="30" x14ac:dyDescent="0.25">
      <c r="A102" t="s">
        <v>421</v>
      </c>
      <c r="B102" t="s">
        <v>1380</v>
      </c>
      <c r="C102" t="s">
        <v>1381</v>
      </c>
      <c r="D102">
        <v>1900</v>
      </c>
      <c r="E102" s="957">
        <v>1</v>
      </c>
      <c r="F102" t="s">
        <v>440</v>
      </c>
      <c r="G102" s="957">
        <v>182</v>
      </c>
      <c r="H102" t="s">
        <v>380</v>
      </c>
      <c r="I102" s="937" t="s">
        <v>489</v>
      </c>
      <c r="J102" s="937" t="s">
        <v>445</v>
      </c>
      <c r="K102" s="937" t="s">
        <v>446</v>
      </c>
      <c r="L102" s="937">
        <v>5.3</v>
      </c>
      <c r="M102" s="958" t="s">
        <v>305</v>
      </c>
      <c r="N102" s="678">
        <f t="shared" ca="1" si="8"/>
        <v>142474.04181894756</v>
      </c>
      <c r="O102" s="678">
        <f t="shared" ca="1" si="12"/>
        <v>53708.844052707442</v>
      </c>
      <c r="P102" s="678">
        <f t="shared" ca="1" si="12"/>
        <v>31104.161150700107</v>
      </c>
      <c r="Q102" s="678">
        <f t="shared" ca="1" si="12"/>
        <v>28019.68542077834</v>
      </c>
      <c r="R102" s="678">
        <f t="shared" ca="1" si="12"/>
        <v>24921.505383712316</v>
      </c>
      <c r="S102" s="678">
        <f t="shared" ca="1" si="12"/>
        <v>23.453922073778209</v>
      </c>
      <c r="T102" s="678">
        <f t="shared" ca="1" si="12"/>
        <v>2760.1152942759363</v>
      </c>
      <c r="U102" s="678">
        <f t="shared" ca="1" si="12"/>
        <v>0</v>
      </c>
      <c r="V102" s="678">
        <f t="shared" ca="1" si="12"/>
        <v>1076.6891570534588</v>
      </c>
      <c r="W102" s="678">
        <f t="shared" ca="1" si="13"/>
        <v>859.58743764618634</v>
      </c>
      <c r="X102" s="678">
        <f t="shared" ca="1" si="12"/>
        <v>0</v>
      </c>
      <c r="Y102" s="678">
        <f t="shared" ca="1" si="12"/>
        <v>0</v>
      </c>
      <c r="Z102" s="678">
        <f t="shared" ca="1" si="12"/>
        <v>0</v>
      </c>
      <c r="AA102" t="str">
        <f t="shared" si="9"/>
        <v>ASRCMS202202</v>
      </c>
      <c r="AB102" s="957">
        <f t="shared" si="10"/>
        <v>45230</v>
      </c>
      <c r="AC102" t="str">
        <f t="shared" si="11"/>
        <v>Unaudited</v>
      </c>
    </row>
    <row r="103" spans="1:29" x14ac:dyDescent="0.25">
      <c r="A103" t="s">
        <v>421</v>
      </c>
      <c r="B103" t="s">
        <v>1380</v>
      </c>
      <c r="C103" t="s">
        <v>1381</v>
      </c>
      <c r="D103">
        <v>1900</v>
      </c>
      <c r="E103" s="957">
        <v>1</v>
      </c>
      <c r="F103" t="s">
        <v>440</v>
      </c>
      <c r="G103" s="957">
        <v>182</v>
      </c>
      <c r="H103" t="s">
        <v>380</v>
      </c>
      <c r="I103" s="937" t="s">
        <v>489</v>
      </c>
      <c r="J103" s="937" t="s">
        <v>445</v>
      </c>
      <c r="K103" s="937" t="s">
        <v>446</v>
      </c>
      <c r="L103" s="937" t="s">
        <v>82</v>
      </c>
      <c r="M103" s="958" t="s">
        <v>454</v>
      </c>
      <c r="N103" s="678">
        <f t="shared" ca="1" si="8"/>
        <v>47502.80515833525</v>
      </c>
      <c r="O103" s="678">
        <f t="shared" ca="1" si="12"/>
        <v>12189.149351716809</v>
      </c>
      <c r="P103" s="678">
        <f t="shared" ca="1" si="12"/>
        <v>1399.8513826155736</v>
      </c>
      <c r="Q103" s="678">
        <f t="shared" ca="1" si="12"/>
        <v>14965.639105731037</v>
      </c>
      <c r="R103" s="678">
        <f t="shared" ca="1" si="12"/>
        <v>2139.6629485288067</v>
      </c>
      <c r="S103" s="678">
        <f t="shared" ca="1" si="12"/>
        <v>60.483704707837639</v>
      </c>
      <c r="T103" s="678">
        <f t="shared" ca="1" si="12"/>
        <v>2112.7545981745625</v>
      </c>
      <c r="U103" s="678">
        <f t="shared" ca="1" si="12"/>
        <v>7.3090342931123264E-2</v>
      </c>
      <c r="V103" s="678">
        <f t="shared" ca="1" si="12"/>
        <v>163.76904192863847</v>
      </c>
      <c r="W103" s="678">
        <f t="shared" ca="1" si="13"/>
        <v>14471.421934589061</v>
      </c>
      <c r="X103" s="678">
        <f t="shared" ca="1" si="12"/>
        <v>0</v>
      </c>
      <c r="Y103" s="678">
        <f t="shared" ca="1" si="12"/>
        <v>0</v>
      </c>
      <c r="Z103" s="678">
        <f t="shared" ca="1" si="12"/>
        <v>0</v>
      </c>
      <c r="AA103" t="str">
        <f t="shared" si="9"/>
        <v>ASRCMS202202</v>
      </c>
      <c r="AB103" s="957">
        <f t="shared" si="10"/>
        <v>45230</v>
      </c>
      <c r="AC103" t="str">
        <f t="shared" si="11"/>
        <v>Unaudited</v>
      </c>
    </row>
    <row r="104" spans="1:29" x14ac:dyDescent="0.25">
      <c r="A104" t="s">
        <v>421</v>
      </c>
      <c r="B104" t="s">
        <v>1380</v>
      </c>
      <c r="C104" t="s">
        <v>1381</v>
      </c>
      <c r="D104">
        <v>1900</v>
      </c>
      <c r="E104" s="957">
        <v>1</v>
      </c>
      <c r="F104" t="s">
        <v>440</v>
      </c>
      <c r="G104" s="957">
        <v>182</v>
      </c>
      <c r="H104" t="s">
        <v>380</v>
      </c>
      <c r="I104" s="937" t="s">
        <v>489</v>
      </c>
      <c r="J104" s="937" t="s">
        <v>445</v>
      </c>
      <c r="K104" s="937" t="s">
        <v>447</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ASRCMS202202</v>
      </c>
      <c r="AB104" s="957">
        <f t="shared" si="10"/>
        <v>45230</v>
      </c>
      <c r="AC104" t="str">
        <f t="shared" si="11"/>
        <v>Unaudited</v>
      </c>
    </row>
    <row r="105" spans="1:29" x14ac:dyDescent="0.25">
      <c r="A105" t="s">
        <v>421</v>
      </c>
      <c r="B105" t="s">
        <v>1380</v>
      </c>
      <c r="C105" t="s">
        <v>1381</v>
      </c>
      <c r="D105">
        <v>1900</v>
      </c>
      <c r="E105" s="957">
        <v>1</v>
      </c>
      <c r="F105" t="s">
        <v>440</v>
      </c>
      <c r="G105" s="957">
        <v>182</v>
      </c>
      <c r="H105" t="s">
        <v>380</v>
      </c>
      <c r="I105" s="937" t="s">
        <v>489</v>
      </c>
      <c r="J105" s="937" t="s">
        <v>445</v>
      </c>
      <c r="K105" s="937" t="s">
        <v>447</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ASRCMS202202</v>
      </c>
      <c r="AB105" s="957">
        <f t="shared" si="10"/>
        <v>45230</v>
      </c>
      <c r="AC105" t="str">
        <f t="shared" si="11"/>
        <v>Unaudited</v>
      </c>
    </row>
    <row r="106" spans="1:29" x14ac:dyDescent="0.25">
      <c r="A106" t="s">
        <v>421</v>
      </c>
      <c r="B106" t="s">
        <v>1380</v>
      </c>
      <c r="C106" t="s">
        <v>1381</v>
      </c>
      <c r="D106">
        <v>1900</v>
      </c>
      <c r="E106" s="957">
        <v>1</v>
      </c>
      <c r="F106" t="s">
        <v>440</v>
      </c>
      <c r="G106" s="957">
        <v>182</v>
      </c>
      <c r="H106" t="s">
        <v>380</v>
      </c>
      <c r="I106" s="937" t="s">
        <v>489</v>
      </c>
      <c r="J106" s="937" t="s">
        <v>445</v>
      </c>
      <c r="K106" s="937" t="s">
        <v>447</v>
      </c>
      <c r="L106" s="937">
        <v>6.3</v>
      </c>
      <c r="M106" s="958" t="s">
        <v>185</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ASRCMS202202</v>
      </c>
      <c r="AB106" s="957">
        <f t="shared" si="10"/>
        <v>45230</v>
      </c>
      <c r="AC106" t="str">
        <f t="shared" si="11"/>
        <v>Unaudited</v>
      </c>
    </row>
    <row r="107" spans="1:29" x14ac:dyDescent="0.25">
      <c r="A107" t="s">
        <v>421</v>
      </c>
      <c r="B107" t="s">
        <v>1380</v>
      </c>
      <c r="C107" t="s">
        <v>1381</v>
      </c>
      <c r="D107">
        <v>1900</v>
      </c>
      <c r="E107" s="957">
        <v>1</v>
      </c>
      <c r="F107" t="s">
        <v>440</v>
      </c>
      <c r="G107" s="957">
        <v>182</v>
      </c>
      <c r="H107" t="s">
        <v>380</v>
      </c>
      <c r="I107" s="937" t="s">
        <v>489</v>
      </c>
      <c r="J107" s="937" t="s">
        <v>445</v>
      </c>
      <c r="K107" s="937" t="s">
        <v>447</v>
      </c>
      <c r="L107" s="937" t="s">
        <v>87</v>
      </c>
      <c r="M107" s="958" t="s">
        <v>455</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ASRCMS202202</v>
      </c>
      <c r="AB107" s="957">
        <f t="shared" si="10"/>
        <v>45230</v>
      </c>
      <c r="AC107" t="str">
        <f t="shared" si="11"/>
        <v>Unaudited</v>
      </c>
    </row>
    <row r="108" spans="1:29" x14ac:dyDescent="0.25">
      <c r="A108" t="s">
        <v>421</v>
      </c>
      <c r="B108" t="s">
        <v>1380</v>
      </c>
      <c r="C108" t="s">
        <v>1381</v>
      </c>
      <c r="D108">
        <v>1900</v>
      </c>
      <c r="E108" s="957">
        <v>1</v>
      </c>
      <c r="F108" t="s">
        <v>440</v>
      </c>
      <c r="G108" s="957">
        <v>182</v>
      </c>
      <c r="H108" t="s">
        <v>380</v>
      </c>
      <c r="I108" s="937" t="s">
        <v>489</v>
      </c>
      <c r="J108" s="937" t="s">
        <v>445</v>
      </c>
      <c r="K108" s="937" t="s">
        <v>448</v>
      </c>
      <c r="L108" s="937">
        <v>7.1</v>
      </c>
      <c r="M108" s="958" t="s">
        <v>20</v>
      </c>
      <c r="N108" s="678">
        <f t="shared" ca="1" si="8"/>
        <v>7122312.9499999974</v>
      </c>
      <c r="O108" s="678">
        <f t="shared" ca="1" si="15"/>
        <v>1504273.0715345398</v>
      </c>
      <c r="P108" s="678">
        <f t="shared" ca="1" si="15"/>
        <v>107790.66491256516</v>
      </c>
      <c r="Q108" s="678">
        <f t="shared" ca="1" si="15"/>
        <v>3603832.846021153</v>
      </c>
      <c r="R108" s="678">
        <f t="shared" ca="1" si="15"/>
        <v>228688.64849325668</v>
      </c>
      <c r="S108" s="678">
        <f t="shared" ca="1" si="15"/>
        <v>20404.141263028992</v>
      </c>
      <c r="T108" s="678">
        <f t="shared" ca="1" si="15"/>
        <v>488219.56521779613</v>
      </c>
      <c r="U108" s="678">
        <f t="shared" ca="1" si="15"/>
        <v>0</v>
      </c>
      <c r="V108" s="678">
        <f t="shared" ca="1" si="15"/>
        <v>29992.315130925243</v>
      </c>
      <c r="W108" s="678">
        <f t="shared" ca="1" si="13"/>
        <v>1139111.6974267338</v>
      </c>
      <c r="X108" s="678">
        <f t="shared" ca="1" si="16"/>
        <v>0</v>
      </c>
      <c r="Y108" s="678">
        <f t="shared" ca="1" si="16"/>
        <v>0</v>
      </c>
      <c r="Z108" s="678">
        <f t="shared" ca="1" si="16"/>
        <v>0</v>
      </c>
      <c r="AA108" t="str">
        <f t="shared" si="9"/>
        <v>ASRCMS202202</v>
      </c>
      <c r="AB108" s="957">
        <f t="shared" si="10"/>
        <v>45230</v>
      </c>
      <c r="AC108" t="str">
        <f t="shared" si="11"/>
        <v>Unaudited</v>
      </c>
    </row>
    <row r="109" spans="1:29" x14ac:dyDescent="0.25">
      <c r="A109" t="s">
        <v>421</v>
      </c>
      <c r="B109" t="s">
        <v>1380</v>
      </c>
      <c r="C109" t="s">
        <v>1381</v>
      </c>
      <c r="D109">
        <v>1900</v>
      </c>
      <c r="E109" s="957">
        <v>1</v>
      </c>
      <c r="F109" t="s">
        <v>440</v>
      </c>
      <c r="G109" s="957">
        <v>182</v>
      </c>
      <c r="H109" t="s">
        <v>380</v>
      </c>
      <c r="I109" s="937" t="s">
        <v>489</v>
      </c>
      <c r="J109" s="937" t="s">
        <v>445</v>
      </c>
      <c r="K109" s="937" t="s">
        <v>448</v>
      </c>
      <c r="L109" s="945">
        <v>7.2</v>
      </c>
      <c r="M109" s="960" t="s">
        <v>21</v>
      </c>
      <c r="N109" s="678">
        <f t="shared" ca="1" si="8"/>
        <v>0</v>
      </c>
      <c r="O109" s="678">
        <f t="shared" ca="1" si="15"/>
        <v>0</v>
      </c>
      <c r="P109" s="678">
        <f t="shared" ca="1" si="15"/>
        <v>0</v>
      </c>
      <c r="Q109" s="678">
        <f t="shared" ca="1" si="15"/>
        <v>0</v>
      </c>
      <c r="R109" s="678">
        <f t="shared" ca="1" si="15"/>
        <v>0</v>
      </c>
      <c r="S109" s="678">
        <f t="shared" ca="1" si="15"/>
        <v>0</v>
      </c>
      <c r="T109" s="678">
        <f t="shared" ca="1" si="15"/>
        <v>0</v>
      </c>
      <c r="U109" s="678">
        <f t="shared" ca="1" si="15"/>
        <v>0</v>
      </c>
      <c r="V109" s="678">
        <f t="shared" ca="1" si="15"/>
        <v>0</v>
      </c>
      <c r="W109" s="678">
        <f t="shared" ca="1" si="13"/>
        <v>0</v>
      </c>
      <c r="X109" s="678">
        <f t="shared" ca="1" si="16"/>
        <v>0</v>
      </c>
      <c r="Y109" s="678">
        <f t="shared" ca="1" si="16"/>
        <v>0</v>
      </c>
      <c r="Z109" s="678">
        <f t="shared" ca="1" si="16"/>
        <v>0</v>
      </c>
      <c r="AA109" t="str">
        <f t="shared" si="9"/>
        <v>ASRCMS202202</v>
      </c>
      <c r="AB109" s="957">
        <f t="shared" si="10"/>
        <v>45230</v>
      </c>
      <c r="AC109" t="str">
        <f t="shared" si="11"/>
        <v>Unaudited</v>
      </c>
    </row>
    <row r="110" spans="1:29" x14ac:dyDescent="0.25">
      <c r="A110" t="s">
        <v>421</v>
      </c>
      <c r="B110" t="s">
        <v>1380</v>
      </c>
      <c r="C110" t="s">
        <v>1381</v>
      </c>
      <c r="D110">
        <v>1900</v>
      </c>
      <c r="E110" s="957">
        <v>1</v>
      </c>
      <c r="F110" t="s">
        <v>440</v>
      </c>
      <c r="G110" s="957">
        <v>182</v>
      </c>
      <c r="H110" t="s">
        <v>380</v>
      </c>
      <c r="I110" s="937" t="s">
        <v>489</v>
      </c>
      <c r="J110" s="937" t="s">
        <v>445</v>
      </c>
      <c r="K110" s="937" t="s">
        <v>448</v>
      </c>
      <c r="L110" s="947">
        <v>7.3</v>
      </c>
      <c r="M110" s="961" t="s">
        <v>156</v>
      </c>
      <c r="N110" s="678">
        <f t="shared" ca="1" si="8"/>
        <v>475706.90999999968</v>
      </c>
      <c r="O110" s="678">
        <f t="shared" ca="1" si="15"/>
        <v>122065.68758005765</v>
      </c>
      <c r="P110" s="678">
        <f t="shared" ca="1" si="15"/>
        <v>14018.51897932461</v>
      </c>
      <c r="Q110" s="678">
        <f t="shared" ca="1" si="15"/>
        <v>149870.26369143304</v>
      </c>
      <c r="R110" s="678">
        <f t="shared" ca="1" si="15"/>
        <v>21427.20722057244</v>
      </c>
      <c r="S110" s="678">
        <f t="shared" ca="1" si="15"/>
        <v>605.70141439045506</v>
      </c>
      <c r="T110" s="678">
        <f t="shared" ca="1" si="15"/>
        <v>21157.739172158272</v>
      </c>
      <c r="U110" s="678">
        <f t="shared" ca="1" si="15"/>
        <v>0.73194795698299919</v>
      </c>
      <c r="V110" s="678">
        <f t="shared" ca="1" si="15"/>
        <v>1640.0308282817882</v>
      </c>
      <c r="W110" s="678">
        <f t="shared" ca="1" si="13"/>
        <v>144921.02916582444</v>
      </c>
      <c r="X110" s="678">
        <f t="shared" ca="1" si="16"/>
        <v>0</v>
      </c>
      <c r="Y110" s="678">
        <f t="shared" ca="1" si="16"/>
        <v>0</v>
      </c>
      <c r="Z110" s="678">
        <f t="shared" ca="1" si="16"/>
        <v>0</v>
      </c>
      <c r="AA110" t="str">
        <f t="shared" si="9"/>
        <v>ASRCMS202202</v>
      </c>
      <c r="AB110" s="957">
        <f t="shared" si="10"/>
        <v>45230</v>
      </c>
      <c r="AC110" t="str">
        <f t="shared" si="11"/>
        <v>Unaudited</v>
      </c>
    </row>
    <row r="111" spans="1:29" x14ac:dyDescent="0.25">
      <c r="A111" t="s">
        <v>421</v>
      </c>
      <c r="B111" t="s">
        <v>1380</v>
      </c>
      <c r="C111" t="s">
        <v>1381</v>
      </c>
      <c r="D111">
        <v>1900</v>
      </c>
      <c r="E111" s="957">
        <v>1</v>
      </c>
      <c r="F111" t="s">
        <v>440</v>
      </c>
      <c r="G111" s="957">
        <v>182</v>
      </c>
      <c r="H111" t="s">
        <v>380</v>
      </c>
      <c r="I111" s="958" t="s">
        <v>489</v>
      </c>
      <c r="J111" s="958" t="s">
        <v>445</v>
      </c>
      <c r="K111" s="958" t="s">
        <v>448</v>
      </c>
      <c r="L111" s="937" t="s">
        <v>91</v>
      </c>
      <c r="M111" s="958" t="s">
        <v>456</v>
      </c>
      <c r="N111" s="678">
        <f t="shared" ca="1" si="8"/>
        <v>1585.7563031294073</v>
      </c>
      <c r="O111" s="678">
        <f t="shared" ca="1" si="15"/>
        <v>406.90271553108528</v>
      </c>
      <c r="P111" s="678">
        <f t="shared" ca="1" si="15"/>
        <v>46.73035931305526</v>
      </c>
      <c r="Q111" s="678">
        <f t="shared" ca="1" si="15"/>
        <v>499.58852878625714</v>
      </c>
      <c r="R111" s="678">
        <f t="shared" ca="1" si="15"/>
        <v>71.427024065054525</v>
      </c>
      <c r="S111" s="678">
        <f t="shared" ca="1" si="15"/>
        <v>2.0190895181322088</v>
      </c>
      <c r="T111" s="678">
        <f t="shared" ca="1" si="15"/>
        <v>70.528759509122892</v>
      </c>
      <c r="U111" s="678">
        <f t="shared" ca="1" si="15"/>
        <v>2.4399290023945294E-3</v>
      </c>
      <c r="V111" s="678">
        <f t="shared" ca="1" si="15"/>
        <v>5.4669990462707183</v>
      </c>
      <c r="W111" s="678">
        <f t="shared" ca="1" si="13"/>
        <v>483.0903874314269</v>
      </c>
      <c r="X111" s="678">
        <f t="shared" ca="1" si="16"/>
        <v>0</v>
      </c>
      <c r="Y111" s="678">
        <f t="shared" ca="1" si="16"/>
        <v>0</v>
      </c>
      <c r="Z111" s="678">
        <f t="shared" ca="1" si="16"/>
        <v>0</v>
      </c>
      <c r="AA111" t="str">
        <f t="shared" si="9"/>
        <v>ASRCMS202202</v>
      </c>
      <c r="AB111" s="957">
        <f t="shared" si="10"/>
        <v>45230</v>
      </c>
      <c r="AC111" t="str">
        <f t="shared" si="11"/>
        <v>Unaudited</v>
      </c>
    </row>
    <row r="112" spans="1:29" x14ac:dyDescent="0.25">
      <c r="A112" t="s">
        <v>421</v>
      </c>
      <c r="B112" t="s">
        <v>1380</v>
      </c>
      <c r="C112" t="s">
        <v>1381</v>
      </c>
      <c r="D112">
        <v>1900</v>
      </c>
      <c r="E112" s="957">
        <v>1</v>
      </c>
      <c r="F112" t="s">
        <v>440</v>
      </c>
      <c r="G112" s="957">
        <v>182</v>
      </c>
      <c r="H112" t="s">
        <v>380</v>
      </c>
      <c r="I112" s="937" t="s">
        <v>489</v>
      </c>
      <c r="J112" s="937" t="s">
        <v>445</v>
      </c>
      <c r="K112" s="937" t="s">
        <v>449</v>
      </c>
      <c r="L112" s="937">
        <v>8.1</v>
      </c>
      <c r="M112" s="962" t="s">
        <v>22</v>
      </c>
      <c r="N112" s="678">
        <f t="shared" ca="1" si="8"/>
        <v>92152868.886868283</v>
      </c>
      <c r="O112" s="678">
        <f t="shared" ca="1" si="15"/>
        <v>32798929.773982346</v>
      </c>
      <c r="P112" s="678">
        <f t="shared" ca="1" si="15"/>
        <v>4651624.8806826789</v>
      </c>
      <c r="Q112" s="678">
        <f t="shared" ca="1" si="15"/>
        <v>33160194.572326437</v>
      </c>
      <c r="R112" s="678">
        <f t="shared" ca="1" si="15"/>
        <v>6513008.1366230883</v>
      </c>
      <c r="S112" s="678">
        <f t="shared" ca="1" si="15"/>
        <v>9067.2729545804323</v>
      </c>
      <c r="T112" s="678">
        <f t="shared" ca="1" si="15"/>
        <v>5502695.2043766333</v>
      </c>
      <c r="U112" s="678">
        <f t="shared" ca="1" si="15"/>
        <v>0</v>
      </c>
      <c r="V112" s="678">
        <f t="shared" ca="1" si="15"/>
        <v>1618740.538514398</v>
      </c>
      <c r="W112" s="678">
        <f t="shared" ca="1" si="13"/>
        <v>7898608.5074081207</v>
      </c>
      <c r="X112" s="678">
        <f t="shared" ca="1" si="16"/>
        <v>0</v>
      </c>
      <c r="Y112" s="678">
        <f t="shared" ca="1" si="16"/>
        <v>0</v>
      </c>
      <c r="Z112" s="678">
        <f t="shared" ca="1" si="16"/>
        <v>0</v>
      </c>
      <c r="AA112" t="str">
        <f t="shared" si="9"/>
        <v>ASRCMS202202</v>
      </c>
      <c r="AB112" s="957">
        <f t="shared" si="10"/>
        <v>45230</v>
      </c>
      <c r="AC112" t="str">
        <f t="shared" si="11"/>
        <v>Unaudited</v>
      </c>
    </row>
    <row r="113" spans="1:29" x14ac:dyDescent="0.25">
      <c r="A113" t="s">
        <v>421</v>
      </c>
      <c r="B113" t="s">
        <v>1380</v>
      </c>
      <c r="C113" t="s">
        <v>1381</v>
      </c>
      <c r="D113">
        <v>1900</v>
      </c>
      <c r="E113" s="957">
        <v>1</v>
      </c>
      <c r="F113" t="s">
        <v>440</v>
      </c>
      <c r="G113" s="957">
        <v>182</v>
      </c>
      <c r="H113" t="s">
        <v>380</v>
      </c>
      <c r="I113" s="937" t="s">
        <v>489</v>
      </c>
      <c r="J113" s="937" t="s">
        <v>445</v>
      </c>
      <c r="K113" s="937" t="s">
        <v>449</v>
      </c>
      <c r="L113" s="937" t="s">
        <v>113</v>
      </c>
      <c r="M113" s="962" t="s">
        <v>444</v>
      </c>
      <c r="N113" s="678">
        <f t="shared" ca="1" si="8"/>
        <v>30353.8</v>
      </c>
      <c r="O113" s="678">
        <f t="shared" ca="1" si="15"/>
        <v>0</v>
      </c>
      <c r="P113" s="678">
        <f t="shared" ca="1" si="15"/>
        <v>0</v>
      </c>
      <c r="Q113" s="678">
        <f t="shared" ca="1" si="15"/>
        <v>0</v>
      </c>
      <c r="R113" s="678">
        <f t="shared" ca="1" si="15"/>
        <v>30353.8</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ASRCMS202202</v>
      </c>
      <c r="AB113" s="957">
        <f t="shared" si="10"/>
        <v>45230</v>
      </c>
      <c r="AC113" t="str">
        <f t="shared" si="11"/>
        <v>Unaudited</v>
      </c>
    </row>
    <row r="114" spans="1:29" x14ac:dyDescent="0.25">
      <c r="A114" t="s">
        <v>421</v>
      </c>
      <c r="B114" t="s">
        <v>1380</v>
      </c>
      <c r="C114" t="s">
        <v>1381</v>
      </c>
      <c r="D114">
        <v>1900</v>
      </c>
      <c r="E114" s="957">
        <v>1</v>
      </c>
      <c r="F114" t="s">
        <v>440</v>
      </c>
      <c r="G114" s="957">
        <v>182</v>
      </c>
      <c r="H114" t="s">
        <v>380</v>
      </c>
      <c r="I114" s="937" t="s">
        <v>489</v>
      </c>
      <c r="J114" s="937" t="s">
        <v>445</v>
      </c>
      <c r="K114" s="937" t="s">
        <v>449</v>
      </c>
      <c r="L114" s="937" t="s">
        <v>115</v>
      </c>
      <c r="M114" s="962" t="s">
        <v>158</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ASRCMS202202</v>
      </c>
      <c r="AB114" s="957">
        <f t="shared" si="10"/>
        <v>45230</v>
      </c>
      <c r="AC114" t="str">
        <f t="shared" si="11"/>
        <v>Unaudited</v>
      </c>
    </row>
    <row r="115" spans="1:29" x14ac:dyDescent="0.25">
      <c r="A115" t="s">
        <v>421</v>
      </c>
      <c r="B115" t="s">
        <v>1380</v>
      </c>
      <c r="C115" t="s">
        <v>1381</v>
      </c>
      <c r="D115">
        <v>1900</v>
      </c>
      <c r="E115" s="957">
        <v>1</v>
      </c>
      <c r="F115" t="s">
        <v>440</v>
      </c>
      <c r="G115" s="957">
        <v>182</v>
      </c>
      <c r="H115" t="s">
        <v>380</v>
      </c>
      <c r="I115" s="937" t="s">
        <v>489</v>
      </c>
      <c r="J115" s="937" t="s">
        <v>445</v>
      </c>
      <c r="K115" s="937" t="s">
        <v>449</v>
      </c>
      <c r="L115" s="937" t="s">
        <v>116</v>
      </c>
      <c r="M115" s="962" t="s">
        <v>114</v>
      </c>
      <c r="N115" s="678">
        <f t="shared" ca="1" si="8"/>
        <v>-207992.88000000009</v>
      </c>
      <c r="O115" s="678">
        <f t="shared" ca="1" si="15"/>
        <v>-74028.556538845442</v>
      </c>
      <c r="P115" s="678">
        <f t="shared" ca="1" si="15"/>
        <v>-10498.911941641309</v>
      </c>
      <c r="Q115" s="678">
        <f t="shared" ca="1" si="15"/>
        <v>-74843.946301072545</v>
      </c>
      <c r="R115" s="678">
        <f t="shared" ca="1" si="15"/>
        <v>-14700.131815350444</v>
      </c>
      <c r="S115" s="678">
        <f t="shared" ca="1" si="15"/>
        <v>-20.465214359029442</v>
      </c>
      <c r="T115" s="678">
        <f t="shared" ca="1" si="15"/>
        <v>-12419.813264040209</v>
      </c>
      <c r="U115" s="678">
        <f t="shared" ca="1" si="15"/>
        <v>0</v>
      </c>
      <c r="V115" s="678">
        <f t="shared" ca="1" si="15"/>
        <v>-3653.5651102918432</v>
      </c>
      <c r="W115" s="678">
        <f t="shared" ca="1" si="13"/>
        <v>-17827.489814399287</v>
      </c>
      <c r="X115" s="678">
        <f t="shared" ca="1" si="16"/>
        <v>0</v>
      </c>
      <c r="Y115" s="678">
        <f t="shared" ca="1" si="16"/>
        <v>0</v>
      </c>
      <c r="Z115" s="678">
        <f t="shared" ca="1" si="16"/>
        <v>0</v>
      </c>
      <c r="AA115" t="str">
        <f t="shared" si="9"/>
        <v>ASRCMS202202</v>
      </c>
      <c r="AB115" s="957">
        <f t="shared" si="10"/>
        <v>45230</v>
      </c>
      <c r="AC115" t="str">
        <f t="shared" si="11"/>
        <v>Unaudited</v>
      </c>
    </row>
    <row r="116" spans="1:29" x14ac:dyDescent="0.25">
      <c r="A116" t="s">
        <v>421</v>
      </c>
      <c r="B116" t="s">
        <v>1380</v>
      </c>
      <c r="C116" t="s">
        <v>1381</v>
      </c>
      <c r="D116">
        <v>1900</v>
      </c>
      <c r="E116" s="957">
        <v>1</v>
      </c>
      <c r="F116" t="s">
        <v>440</v>
      </c>
      <c r="G116" s="957">
        <v>182</v>
      </c>
      <c r="H116" t="s">
        <v>380</v>
      </c>
      <c r="I116" s="937" t="s">
        <v>489</v>
      </c>
      <c r="J116" s="937" t="s">
        <v>445</v>
      </c>
      <c r="K116" s="937" t="s">
        <v>449</v>
      </c>
      <c r="L116" s="937" t="s">
        <v>117</v>
      </c>
      <c r="M116" s="962" t="s">
        <v>159</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ASRCMS202202</v>
      </c>
      <c r="AB116" s="957">
        <f t="shared" si="10"/>
        <v>45230</v>
      </c>
      <c r="AC116" t="str">
        <f t="shared" si="11"/>
        <v>Unaudited</v>
      </c>
    </row>
    <row r="117" spans="1:29" x14ac:dyDescent="0.25">
      <c r="A117" t="s">
        <v>421</v>
      </c>
      <c r="B117" t="s">
        <v>1380</v>
      </c>
      <c r="C117" t="s">
        <v>1381</v>
      </c>
      <c r="D117">
        <v>1900</v>
      </c>
      <c r="E117" s="957">
        <v>1</v>
      </c>
      <c r="F117" t="s">
        <v>440</v>
      </c>
      <c r="G117" s="957">
        <v>182</v>
      </c>
      <c r="H117" t="s">
        <v>380</v>
      </c>
      <c r="I117" s="937" t="s">
        <v>489</v>
      </c>
      <c r="J117" s="937" t="s">
        <v>445</v>
      </c>
      <c r="K117" s="937" t="s">
        <v>449</v>
      </c>
      <c r="L117" s="937" t="s">
        <v>160</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ASRCMS202202</v>
      </c>
      <c r="AB117" s="957">
        <f t="shared" si="10"/>
        <v>45230</v>
      </c>
      <c r="AC117" t="str">
        <f t="shared" si="11"/>
        <v>Unaudited</v>
      </c>
    </row>
    <row r="118" spans="1:29" x14ac:dyDescent="0.25">
      <c r="A118" t="s">
        <v>421</v>
      </c>
      <c r="B118" t="s">
        <v>1380</v>
      </c>
      <c r="C118" t="s">
        <v>1381</v>
      </c>
      <c r="D118">
        <v>1900</v>
      </c>
      <c r="E118" s="957">
        <v>1</v>
      </c>
      <c r="F118" t="s">
        <v>440</v>
      </c>
      <c r="G118" s="957">
        <v>182</v>
      </c>
      <c r="H118" t="s">
        <v>380</v>
      </c>
      <c r="I118" s="937" t="s">
        <v>489</v>
      </c>
      <c r="J118" s="937" t="s">
        <v>445</v>
      </c>
      <c r="K118" s="937" t="s">
        <v>449</v>
      </c>
      <c r="L118" s="945" t="s">
        <v>443</v>
      </c>
      <c r="M118" s="960" t="s">
        <v>457</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ASRCMS202202</v>
      </c>
      <c r="AB118" s="957">
        <f t="shared" si="10"/>
        <v>45230</v>
      </c>
      <c r="AC118" t="str">
        <f t="shared" si="11"/>
        <v>Unaudited</v>
      </c>
    </row>
    <row r="119" spans="1:29" ht="30" x14ac:dyDescent="0.25">
      <c r="A119" t="s">
        <v>421</v>
      </c>
      <c r="B119" t="s">
        <v>1380</v>
      </c>
      <c r="C119" t="s">
        <v>1381</v>
      </c>
      <c r="D119">
        <v>1900</v>
      </c>
      <c r="E119" s="957">
        <v>1</v>
      </c>
      <c r="F119" t="s">
        <v>440</v>
      </c>
      <c r="G119" s="957">
        <v>182</v>
      </c>
      <c r="H119" t="s">
        <v>380</v>
      </c>
      <c r="I119" s="962" t="s">
        <v>489</v>
      </c>
      <c r="J119" s="962" t="s">
        <v>445</v>
      </c>
      <c r="K119" s="962" t="s">
        <v>450</v>
      </c>
      <c r="L119" s="937">
        <v>9.1</v>
      </c>
      <c r="M119" s="962" t="s">
        <v>186</v>
      </c>
      <c r="N119" s="678">
        <f t="shared" ca="1" si="8"/>
        <v>113977590.59999999</v>
      </c>
      <c r="O119" s="678">
        <f t="shared" ca="1" si="17"/>
        <v>11234157.320000002</v>
      </c>
      <c r="P119" s="678">
        <f t="shared" ca="1" si="17"/>
        <v>1429429.25</v>
      </c>
      <c r="Q119" s="678">
        <f t="shared" ca="1" si="17"/>
        <v>29323616.699999996</v>
      </c>
      <c r="R119" s="678">
        <f t="shared" ca="1" si="17"/>
        <v>4719511.75</v>
      </c>
      <c r="S119" s="678">
        <f t="shared" ca="1" si="17"/>
        <v>255108.85</v>
      </c>
      <c r="T119" s="678">
        <f t="shared" ca="1" si="17"/>
        <v>3599571.62</v>
      </c>
      <c r="U119" s="678">
        <f t="shared" ca="1" si="17"/>
        <v>0</v>
      </c>
      <c r="V119" s="678">
        <f t="shared" ca="1" si="17"/>
        <v>99666.06</v>
      </c>
      <c r="W119" s="678">
        <f t="shared" ca="1" si="13"/>
        <v>63316529.050000004</v>
      </c>
      <c r="X119" s="678">
        <f t="shared" ca="1" si="16"/>
        <v>0</v>
      </c>
      <c r="Y119" s="678">
        <f t="shared" ca="1" si="16"/>
        <v>0</v>
      </c>
      <c r="Z119" s="678">
        <f t="shared" ca="1" si="16"/>
        <v>0</v>
      </c>
      <c r="AA119" t="str">
        <f t="shared" si="9"/>
        <v>ASRCMS202202</v>
      </c>
      <c r="AB119" s="957">
        <f t="shared" si="10"/>
        <v>45230</v>
      </c>
      <c r="AC119" t="str">
        <f t="shared" si="11"/>
        <v>Unaudited</v>
      </c>
    </row>
    <row r="120" spans="1:29" x14ac:dyDescent="0.25">
      <c r="A120" t="s">
        <v>421</v>
      </c>
      <c r="B120" t="s">
        <v>1380</v>
      </c>
      <c r="C120" t="s">
        <v>1381</v>
      </c>
      <c r="D120">
        <v>1900</v>
      </c>
      <c r="E120" s="957">
        <v>1</v>
      </c>
      <c r="F120" t="s">
        <v>440</v>
      </c>
      <c r="G120" s="957">
        <v>182</v>
      </c>
      <c r="H120" t="s">
        <v>380</v>
      </c>
      <c r="I120" s="937" t="s">
        <v>489</v>
      </c>
      <c r="J120" s="937" t="s">
        <v>445</v>
      </c>
      <c r="K120" s="937" t="s">
        <v>450</v>
      </c>
      <c r="L120" s="943" t="s">
        <v>107</v>
      </c>
      <c r="M120" s="963" t="s">
        <v>187</v>
      </c>
      <c r="N120" s="678">
        <f t="shared" ca="1" si="8"/>
        <v>713936.89</v>
      </c>
      <c r="O120" s="678">
        <f t="shared" ca="1" si="17"/>
        <v>69568.75</v>
      </c>
      <c r="P120" s="678">
        <f t="shared" ca="1" si="17"/>
        <v>0</v>
      </c>
      <c r="Q120" s="678">
        <f t="shared" ca="1" si="17"/>
        <v>269517.09999999998</v>
      </c>
      <c r="R120" s="678">
        <f t="shared" ca="1" si="17"/>
        <v>39853.770000000004</v>
      </c>
      <c r="S120" s="678">
        <f t="shared" ca="1" si="17"/>
        <v>3274.49</v>
      </c>
      <c r="T120" s="678">
        <f t="shared" ca="1" si="17"/>
        <v>28074.800000000003</v>
      </c>
      <c r="U120" s="678">
        <f t="shared" ca="1" si="17"/>
        <v>0</v>
      </c>
      <c r="V120" s="678">
        <f t="shared" ca="1" si="17"/>
        <v>0</v>
      </c>
      <c r="W120" s="678">
        <f t="shared" ca="1" si="13"/>
        <v>303647.98000000004</v>
      </c>
      <c r="X120" s="678">
        <f t="shared" ca="1" si="16"/>
        <v>0</v>
      </c>
      <c r="Y120" s="678">
        <f t="shared" ca="1" si="16"/>
        <v>0</v>
      </c>
      <c r="Z120" s="678">
        <f t="shared" ca="1" si="16"/>
        <v>0</v>
      </c>
      <c r="AA120" t="str">
        <f t="shared" si="9"/>
        <v>ASRCMS202202</v>
      </c>
      <c r="AB120" s="957">
        <f t="shared" si="10"/>
        <v>45230</v>
      </c>
      <c r="AC120" t="str">
        <f t="shared" si="11"/>
        <v>Unaudited</v>
      </c>
    </row>
    <row r="121" spans="1:29" x14ac:dyDescent="0.25">
      <c r="A121" t="s">
        <v>421</v>
      </c>
      <c r="B121" t="s">
        <v>1380</v>
      </c>
      <c r="C121" t="s">
        <v>1381</v>
      </c>
      <c r="D121">
        <v>1900</v>
      </c>
      <c r="E121" s="957">
        <v>1</v>
      </c>
      <c r="F121" t="s">
        <v>440</v>
      </c>
      <c r="G121" s="957">
        <v>182</v>
      </c>
      <c r="H121" t="s">
        <v>380</v>
      </c>
      <c r="I121" s="937" t="s">
        <v>489</v>
      </c>
      <c r="J121" s="937" t="s">
        <v>445</v>
      </c>
      <c r="K121" s="937" t="s">
        <v>450</v>
      </c>
      <c r="L121" s="943" t="s">
        <v>1316</v>
      </c>
      <c r="M121" s="963" t="s">
        <v>1317</v>
      </c>
      <c r="N121" s="678">
        <f t="shared" ca="1" si="8"/>
        <v>1990596.87</v>
      </c>
      <c r="O121" s="678">
        <f t="shared" ca="1" si="17"/>
        <v>106444.5</v>
      </c>
      <c r="P121" s="678">
        <f t="shared" ca="1" si="17"/>
        <v>0</v>
      </c>
      <c r="Q121" s="678">
        <f t="shared" ca="1" si="17"/>
        <v>1459134.46</v>
      </c>
      <c r="R121" s="678">
        <f t="shared" ca="1" si="17"/>
        <v>0</v>
      </c>
      <c r="S121" s="678">
        <f t="shared" ca="1" si="17"/>
        <v>0</v>
      </c>
      <c r="T121" s="678">
        <f t="shared" ca="1" si="17"/>
        <v>217096.32000000001</v>
      </c>
      <c r="U121" s="678">
        <f t="shared" ca="1" si="17"/>
        <v>0</v>
      </c>
      <c r="V121" s="678">
        <f t="shared" ca="1" si="17"/>
        <v>64576.33</v>
      </c>
      <c r="W121" s="678">
        <f t="shared" ca="1" si="13"/>
        <v>143345.26</v>
      </c>
      <c r="X121" s="678">
        <f t="shared" ca="1" si="16"/>
        <v>0</v>
      </c>
      <c r="Y121" s="678">
        <f t="shared" ca="1" si="16"/>
        <v>0</v>
      </c>
      <c r="Z121" s="678">
        <f t="shared" ca="1" si="16"/>
        <v>0</v>
      </c>
      <c r="AA121" t="str">
        <f t="shared" si="9"/>
        <v>ASRCMS202202</v>
      </c>
      <c r="AB121" s="957">
        <f t="shared" si="10"/>
        <v>45230</v>
      </c>
      <c r="AC121" t="str">
        <f t="shared" si="11"/>
        <v>Unaudited</v>
      </c>
    </row>
    <row r="122" spans="1:29" x14ac:dyDescent="0.25">
      <c r="A122" t="s">
        <v>421</v>
      </c>
      <c r="B122" t="s">
        <v>1380</v>
      </c>
      <c r="C122" t="s">
        <v>1381</v>
      </c>
      <c r="D122">
        <v>1900</v>
      </c>
      <c r="E122" s="957">
        <v>1</v>
      </c>
      <c r="F122" t="s">
        <v>440</v>
      </c>
      <c r="G122" s="957">
        <v>182</v>
      </c>
      <c r="H122" t="s">
        <v>380</v>
      </c>
      <c r="I122" s="937" t="s">
        <v>489</v>
      </c>
      <c r="J122" s="937" t="s">
        <v>445</v>
      </c>
      <c r="K122" s="937" t="s">
        <v>450</v>
      </c>
      <c r="L122" s="947" t="s">
        <v>108</v>
      </c>
      <c r="M122" s="964" t="s">
        <v>188</v>
      </c>
      <c r="N122" s="678">
        <f t="shared" ca="1" si="8"/>
        <v>20321392.32</v>
      </c>
      <c r="O122" s="678">
        <f t="shared" ca="1" si="17"/>
        <v>3706172.97</v>
      </c>
      <c r="P122" s="678">
        <f t="shared" ca="1" si="17"/>
        <v>382054.81000000006</v>
      </c>
      <c r="Q122" s="678">
        <f t="shared" ca="1" si="17"/>
        <v>8403960.1300000008</v>
      </c>
      <c r="R122" s="678">
        <f t="shared" ca="1" si="17"/>
        <v>626549.14000000013</v>
      </c>
      <c r="S122" s="678">
        <f t="shared" ca="1" si="17"/>
        <v>18620.95</v>
      </c>
      <c r="T122" s="678">
        <f t="shared" ca="1" si="17"/>
        <v>1770350.7799999998</v>
      </c>
      <c r="U122" s="678">
        <f t="shared" ca="1" si="17"/>
        <v>0</v>
      </c>
      <c r="V122" s="678">
        <f t="shared" ca="1" si="17"/>
        <v>88297.709999999992</v>
      </c>
      <c r="W122" s="678">
        <f t="shared" ca="1" si="13"/>
        <v>5325385.83</v>
      </c>
      <c r="X122" s="678">
        <f t="shared" ca="1" si="16"/>
        <v>0</v>
      </c>
      <c r="Y122" s="678">
        <f t="shared" ca="1" si="16"/>
        <v>0</v>
      </c>
      <c r="Z122" s="678">
        <f t="shared" ca="1" si="16"/>
        <v>0</v>
      </c>
      <c r="AA122" t="str">
        <f t="shared" si="9"/>
        <v>ASRCMS202202</v>
      </c>
      <c r="AB122" s="957">
        <f t="shared" si="10"/>
        <v>45230</v>
      </c>
      <c r="AC122" t="str">
        <f t="shared" si="11"/>
        <v>Unaudited</v>
      </c>
    </row>
    <row r="123" spans="1:29" x14ac:dyDescent="0.25">
      <c r="A123" t="s">
        <v>421</v>
      </c>
      <c r="B123" t="s">
        <v>1380</v>
      </c>
      <c r="C123" t="s">
        <v>1381</v>
      </c>
      <c r="D123">
        <v>1900</v>
      </c>
      <c r="E123" s="957">
        <v>1</v>
      </c>
      <c r="F123" t="s">
        <v>440</v>
      </c>
      <c r="G123" s="957">
        <v>182</v>
      </c>
      <c r="H123" t="s">
        <v>380</v>
      </c>
      <c r="I123" s="963" t="s">
        <v>489</v>
      </c>
      <c r="J123" s="963" t="s">
        <v>445</v>
      </c>
      <c r="K123" s="963" t="s">
        <v>450</v>
      </c>
      <c r="L123" s="943" t="s">
        <v>109</v>
      </c>
      <c r="M123" s="963" t="s">
        <v>161</v>
      </c>
      <c r="N123" s="678">
        <f t="shared" ca="1" si="8"/>
        <v>48964258.719999783</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25974123.783606946</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732418.91833621892</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17330284.673099983</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1137952.7684856676</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21873.989677958823</v>
      </c>
      <c r="T123" s="678">
        <f t="shared" ca="1" si="18"/>
        <v>1740706.8000705594</v>
      </c>
      <c r="U123" s="678">
        <f t="shared" ca="1" si="18"/>
        <v>0</v>
      </c>
      <c r="V123" s="678">
        <f t="shared" ca="1" si="18"/>
        <v>107876.23929242817</v>
      </c>
      <c r="W123" s="678">
        <f t="shared" ca="1" si="13"/>
        <v>1919021.5474300128</v>
      </c>
      <c r="X123" s="678">
        <f t="shared" ca="1" si="18"/>
        <v>0</v>
      </c>
      <c r="Y123" s="678">
        <f t="shared" ca="1" si="18"/>
        <v>0</v>
      </c>
      <c r="Z123" s="678">
        <f t="shared" ca="1" si="18"/>
        <v>0</v>
      </c>
      <c r="AA123" t="str">
        <f t="shared" si="9"/>
        <v>ASRCMS202202</v>
      </c>
      <c r="AB123" s="957">
        <f t="shared" si="10"/>
        <v>45230</v>
      </c>
      <c r="AC123" t="str">
        <f t="shared" si="11"/>
        <v>Unaudited</v>
      </c>
    </row>
    <row r="124" spans="1:29" x14ac:dyDescent="0.25">
      <c r="A124" t="s">
        <v>421</v>
      </c>
      <c r="B124" t="s">
        <v>1380</v>
      </c>
      <c r="C124" t="s">
        <v>1381</v>
      </c>
      <c r="D124">
        <v>1900</v>
      </c>
      <c r="E124" s="957">
        <v>1</v>
      </c>
      <c r="F124" t="s">
        <v>440</v>
      </c>
      <c r="G124" s="957">
        <v>182</v>
      </c>
      <c r="H124" t="s">
        <v>380</v>
      </c>
      <c r="I124" s="937" t="s">
        <v>489</v>
      </c>
      <c r="J124" s="937" t="s">
        <v>445</v>
      </c>
      <c r="K124" s="937" t="s">
        <v>450</v>
      </c>
      <c r="L124" s="937" t="s">
        <v>110</v>
      </c>
      <c r="M124" s="962" t="s">
        <v>135</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593329.86939950602</v>
      </c>
      <c r="O124" s="678">
        <f t="shared" ca="1" si="18"/>
        <v>344103.49394397659</v>
      </c>
      <c r="P124" s="678">
        <f t="shared" ca="1" si="18"/>
        <v>44577.714859689419</v>
      </c>
      <c r="Q124" s="678">
        <f t="shared" ca="1" si="18"/>
        <v>147254.56891026112</v>
      </c>
      <c r="R124" s="678">
        <f t="shared" ca="1" si="18"/>
        <v>22251.351936076629</v>
      </c>
      <c r="S124" s="678">
        <f t="shared" ca="1" si="18"/>
        <v>735.64653644766634</v>
      </c>
      <c r="T124" s="678">
        <f t="shared" ca="1" si="18"/>
        <v>25347.054381799204</v>
      </c>
      <c r="U124" s="678">
        <f t="shared" ca="1" si="18"/>
        <v>11.034698046714997</v>
      </c>
      <c r="V124" s="678">
        <f t="shared" ca="1" si="18"/>
        <v>2216.8708375850429</v>
      </c>
      <c r="W124" s="678">
        <f t="shared" ca="1" si="13"/>
        <v>6832.1332956235901</v>
      </c>
      <c r="X124" s="678">
        <f t="shared" ca="1" si="18"/>
        <v>0</v>
      </c>
      <c r="Y124" s="678">
        <f t="shared" ca="1" si="18"/>
        <v>0</v>
      </c>
      <c r="Z124" s="678">
        <f t="shared" ca="1" si="18"/>
        <v>0</v>
      </c>
      <c r="AA124" t="str">
        <f t="shared" si="9"/>
        <v>ASRCMS202202</v>
      </c>
      <c r="AB124" s="957">
        <f t="shared" si="10"/>
        <v>45230</v>
      </c>
      <c r="AC124" t="str">
        <f t="shared" si="11"/>
        <v>Unaudited</v>
      </c>
    </row>
    <row r="125" spans="1:29" x14ac:dyDescent="0.25">
      <c r="A125" t="s">
        <v>421</v>
      </c>
      <c r="B125" t="s">
        <v>1380</v>
      </c>
      <c r="C125" t="s">
        <v>1381</v>
      </c>
      <c r="D125">
        <v>1900</v>
      </c>
      <c r="E125" s="957">
        <v>1</v>
      </c>
      <c r="F125" t="s">
        <v>440</v>
      </c>
      <c r="G125" s="957">
        <v>182</v>
      </c>
      <c r="H125" t="s">
        <v>380</v>
      </c>
      <c r="I125" s="937" t="s">
        <v>489</v>
      </c>
      <c r="J125" s="937" t="s">
        <v>445</v>
      </c>
      <c r="K125" s="937" t="s">
        <v>450</v>
      </c>
      <c r="L125" s="937" t="s">
        <v>111</v>
      </c>
      <c r="M125" s="962" t="s">
        <v>163</v>
      </c>
      <c r="N125" s="678">
        <f t="shared" ca="1" si="19"/>
        <v>2568889.3607367501</v>
      </c>
      <c r="O125" s="678">
        <f t="shared" ca="1" si="18"/>
        <v>588598.03400459071</v>
      </c>
      <c r="P125" s="678">
        <f t="shared" ca="1" si="18"/>
        <v>36478.480389064971</v>
      </c>
      <c r="Q125" s="678">
        <f t="shared" ca="1" si="18"/>
        <v>811738.83903355733</v>
      </c>
      <c r="R125" s="678">
        <f t="shared" ca="1" si="18"/>
        <v>93207.262064571274</v>
      </c>
      <c r="S125" s="678">
        <f t="shared" ca="1" si="18"/>
        <v>361.21195996585737</v>
      </c>
      <c r="T125" s="678">
        <f t="shared" ca="1" si="18"/>
        <v>9524.7751222904717</v>
      </c>
      <c r="U125" s="678">
        <f t="shared" ca="1" si="18"/>
        <v>9.2812132385712456E-4</v>
      </c>
      <c r="V125" s="678">
        <f t="shared" ca="1" si="18"/>
        <v>5209.2717750252414</v>
      </c>
      <c r="W125" s="678">
        <f t="shared" ca="1" si="13"/>
        <v>1023771.4854595629</v>
      </c>
      <c r="X125" s="678">
        <f t="shared" ca="1" si="18"/>
        <v>0</v>
      </c>
      <c r="Y125" s="678">
        <f t="shared" ca="1" si="18"/>
        <v>0</v>
      </c>
      <c r="Z125" s="678">
        <f t="shared" ca="1" si="18"/>
        <v>0</v>
      </c>
      <c r="AA125" t="str">
        <f t="shared" si="9"/>
        <v>ASRCMS202202</v>
      </c>
      <c r="AB125" s="957">
        <f t="shared" si="10"/>
        <v>45230</v>
      </c>
      <c r="AC125" t="str">
        <f t="shared" si="11"/>
        <v>Unaudited</v>
      </c>
    </row>
    <row r="126" spans="1:29" x14ac:dyDescent="0.25">
      <c r="A126" t="s">
        <v>421</v>
      </c>
      <c r="B126" t="s">
        <v>1380</v>
      </c>
      <c r="C126" t="s">
        <v>1381</v>
      </c>
      <c r="D126">
        <v>1900</v>
      </c>
      <c r="E126" s="957">
        <v>1</v>
      </c>
      <c r="F126" t="s">
        <v>440</v>
      </c>
      <c r="G126" s="957">
        <v>182</v>
      </c>
      <c r="H126" t="s">
        <v>380</v>
      </c>
      <c r="I126" s="937" t="s">
        <v>489</v>
      </c>
      <c r="J126" s="937" t="s">
        <v>445</v>
      </c>
      <c r="K126" s="937" t="s">
        <v>450</v>
      </c>
      <c r="L126" s="937" t="s">
        <v>112</v>
      </c>
      <c r="M126" s="962" t="s">
        <v>464</v>
      </c>
      <c r="N126" s="678">
        <f t="shared" ca="1" si="19"/>
        <v>-5329110.2795339096</v>
      </c>
      <c r="O126" s="678">
        <f t="shared" ca="1" si="18"/>
        <v>-1367441.7940686638</v>
      </c>
      <c r="P126" s="678">
        <f t="shared" ca="1" si="18"/>
        <v>-157042.56555062454</v>
      </c>
      <c r="Q126" s="678">
        <f t="shared" ca="1" si="18"/>
        <v>-1678922.7695567298</v>
      </c>
      <c r="R126" s="678">
        <f t="shared" ca="1" si="18"/>
        <v>-240038.45195533507</v>
      </c>
      <c r="S126" s="678">
        <f t="shared" ca="1" si="18"/>
        <v>-6785.3747042615078</v>
      </c>
      <c r="T126" s="678">
        <f t="shared" ca="1" si="18"/>
        <v>-237019.73409225023</v>
      </c>
      <c r="U126" s="678">
        <f t="shared" ca="1" si="18"/>
        <v>-8.1996525584249937</v>
      </c>
      <c r="V126" s="678">
        <f t="shared" ca="1" si="18"/>
        <v>-18372.457834907207</v>
      </c>
      <c r="W126" s="678">
        <f t="shared" ca="1" si="13"/>
        <v>-1623478.9321185795</v>
      </c>
      <c r="X126" s="678">
        <f t="shared" ca="1" si="18"/>
        <v>0</v>
      </c>
      <c r="Y126" s="678">
        <f t="shared" ca="1" si="18"/>
        <v>0</v>
      </c>
      <c r="Z126" s="678">
        <f t="shared" ca="1" si="18"/>
        <v>0</v>
      </c>
      <c r="AA126" t="str">
        <f t="shared" si="9"/>
        <v>ASRCMS202202</v>
      </c>
      <c r="AB126" s="957">
        <f t="shared" si="10"/>
        <v>45230</v>
      </c>
      <c r="AC126" t="str">
        <f t="shared" si="11"/>
        <v>Unaudited</v>
      </c>
    </row>
    <row r="127" spans="1:29" x14ac:dyDescent="0.25">
      <c r="A127" t="s">
        <v>421</v>
      </c>
      <c r="B127" t="s">
        <v>1380</v>
      </c>
      <c r="C127" t="s">
        <v>1381</v>
      </c>
      <c r="D127">
        <v>1900</v>
      </c>
      <c r="E127" s="957">
        <v>1</v>
      </c>
      <c r="F127" t="s">
        <v>440</v>
      </c>
      <c r="G127" s="957">
        <v>182</v>
      </c>
      <c r="H127" t="s">
        <v>380</v>
      </c>
      <c r="I127" s="937" t="s">
        <v>489</v>
      </c>
      <c r="J127" s="937" t="s">
        <v>445</v>
      </c>
      <c r="K127" s="937" t="s">
        <v>6</v>
      </c>
      <c r="L127" s="945" t="s">
        <v>118</v>
      </c>
      <c r="M127" s="960" t="s">
        <v>189</v>
      </c>
      <c r="N127" s="678">
        <f t="shared" ca="1" si="19"/>
        <v>669858.00000000023</v>
      </c>
      <c r="O127" s="678">
        <f t="shared" ca="1" si="18"/>
        <v>238414.99202279389</v>
      </c>
      <c r="P127" s="678">
        <f t="shared" ca="1" si="18"/>
        <v>33812.600486151074</v>
      </c>
      <c r="Q127" s="678">
        <f t="shared" ca="1" si="18"/>
        <v>241041.02112218383</v>
      </c>
      <c r="R127" s="678">
        <f t="shared" ca="1" si="18"/>
        <v>47342.971055389091</v>
      </c>
      <c r="S127" s="678">
        <f t="shared" ca="1" si="18"/>
        <v>65.909888646720717</v>
      </c>
      <c r="T127" s="678">
        <f t="shared" ca="1" si="18"/>
        <v>39999.019550205012</v>
      </c>
      <c r="U127" s="678">
        <f t="shared" ca="1" si="18"/>
        <v>0</v>
      </c>
      <c r="V127" s="678">
        <f t="shared" ca="1" si="18"/>
        <v>11766.603826293829</v>
      </c>
      <c r="W127" s="678">
        <f t="shared" ca="1" si="13"/>
        <v>57414.882048336825</v>
      </c>
      <c r="X127" s="678">
        <f t="shared" ca="1" si="18"/>
        <v>0</v>
      </c>
      <c r="Y127" s="678">
        <f t="shared" ca="1" si="18"/>
        <v>0</v>
      </c>
      <c r="Z127" s="678">
        <f t="shared" ca="1" si="18"/>
        <v>0</v>
      </c>
      <c r="AA127" t="str">
        <f t="shared" si="9"/>
        <v>ASRCMS202202</v>
      </c>
      <c r="AB127" s="957">
        <f t="shared" si="10"/>
        <v>45230</v>
      </c>
      <c r="AC127" t="str">
        <f t="shared" si="11"/>
        <v>Unaudited</v>
      </c>
    </row>
    <row r="128" spans="1:29" x14ac:dyDescent="0.25">
      <c r="A128" t="s">
        <v>421</v>
      </c>
      <c r="B128" t="s">
        <v>1380</v>
      </c>
      <c r="C128" t="s">
        <v>1381</v>
      </c>
      <c r="D128">
        <v>1900</v>
      </c>
      <c r="E128" s="957">
        <v>1</v>
      </c>
      <c r="F128" t="s">
        <v>440</v>
      </c>
      <c r="G128" s="957">
        <v>182</v>
      </c>
      <c r="H128" t="s">
        <v>380</v>
      </c>
      <c r="I128" s="962" t="s">
        <v>489</v>
      </c>
      <c r="J128" s="962" t="s">
        <v>445</v>
      </c>
      <c r="K128" s="962" t="s">
        <v>6</v>
      </c>
      <c r="L128" s="937" t="s">
        <v>45</v>
      </c>
      <c r="M128" s="962" t="s">
        <v>164</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ASRCMS202202</v>
      </c>
      <c r="AB128" s="957">
        <f t="shared" si="10"/>
        <v>45230</v>
      </c>
      <c r="AC128" t="str">
        <f t="shared" si="11"/>
        <v>Unaudited</v>
      </c>
    </row>
    <row r="129" spans="1:29" x14ac:dyDescent="0.25">
      <c r="A129" t="s">
        <v>421</v>
      </c>
      <c r="B129" t="s">
        <v>1380</v>
      </c>
      <c r="C129" t="s">
        <v>1381</v>
      </c>
      <c r="D129">
        <v>1900</v>
      </c>
      <c r="E129" s="957">
        <v>1</v>
      </c>
      <c r="F129" t="s">
        <v>440</v>
      </c>
      <c r="G129" s="957">
        <v>182</v>
      </c>
      <c r="H129" t="s">
        <v>380</v>
      </c>
      <c r="I129" s="937" t="s">
        <v>489</v>
      </c>
      <c r="J129" s="937" t="s">
        <v>445</v>
      </c>
      <c r="K129" s="937" t="s">
        <v>6</v>
      </c>
      <c r="L129" s="937" t="s">
        <v>46</v>
      </c>
      <c r="M129" s="962" t="s">
        <v>165</v>
      </c>
      <c r="N129" s="678">
        <f t="shared" ca="1" si="19"/>
        <v>10.235867835782619</v>
      </c>
      <c r="O129" s="678">
        <f t="shared" ca="1" si="18"/>
        <v>2.2610041006494095</v>
      </c>
      <c r="P129" s="678">
        <f t="shared" ca="1" si="18"/>
        <v>3.9368987224699987</v>
      </c>
      <c r="Q129" s="678">
        <f t="shared" ca="1" si="18"/>
        <v>1.5709095967705269</v>
      </c>
      <c r="R129" s="678">
        <f t="shared" ca="1" si="18"/>
        <v>0.64455245013711571</v>
      </c>
      <c r="S129" s="678">
        <f t="shared" ca="1" si="18"/>
        <v>1.4314502961554758</v>
      </c>
      <c r="T129" s="678">
        <f t="shared" ca="1" si="18"/>
        <v>7.9433814665873015E-2</v>
      </c>
      <c r="U129" s="678">
        <f t="shared" ca="1" si="18"/>
        <v>0</v>
      </c>
      <c r="V129" s="678">
        <f t="shared" ca="1" si="18"/>
        <v>0</v>
      </c>
      <c r="W129" s="678">
        <f t="shared" ca="1" si="13"/>
        <v>0.31161885493421987</v>
      </c>
      <c r="X129" s="678">
        <f t="shared" ca="1" si="18"/>
        <v>0</v>
      </c>
      <c r="Y129" s="678">
        <f t="shared" ca="1" si="18"/>
        <v>0</v>
      </c>
      <c r="Z129" s="678">
        <f t="shared" ca="1" si="18"/>
        <v>0</v>
      </c>
      <c r="AA129" t="str">
        <f t="shared" si="9"/>
        <v>ASRCMS202202</v>
      </c>
      <c r="AB129" s="957">
        <f t="shared" si="10"/>
        <v>45230</v>
      </c>
      <c r="AC129" t="str">
        <f t="shared" si="11"/>
        <v>Unaudited</v>
      </c>
    </row>
    <row r="130" spans="1:29" x14ac:dyDescent="0.25">
      <c r="A130" t="s">
        <v>421</v>
      </c>
      <c r="B130" t="s">
        <v>1380</v>
      </c>
      <c r="C130" t="s">
        <v>1381</v>
      </c>
      <c r="D130">
        <v>1900</v>
      </c>
      <c r="E130" s="957">
        <v>1</v>
      </c>
      <c r="F130" t="s">
        <v>440</v>
      </c>
      <c r="G130" s="957">
        <v>182</v>
      </c>
      <c r="H130" t="s">
        <v>380</v>
      </c>
      <c r="I130" s="937" t="s">
        <v>489</v>
      </c>
      <c r="J130" s="937" t="s">
        <v>445</v>
      </c>
      <c r="K130" s="937" t="s">
        <v>6</v>
      </c>
      <c r="L130" s="937" t="s">
        <v>166</v>
      </c>
      <c r="M130" s="962" t="s">
        <v>462</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ASRCMS202202</v>
      </c>
      <c r="AB130" s="957">
        <f t="shared" ref="AB130:AB193" si="21">file_date</f>
        <v>45230</v>
      </c>
      <c r="AC130" t="str">
        <f t="shared" ref="AC130:AC193" si="22">status</f>
        <v>Unaudited</v>
      </c>
    </row>
    <row r="131" spans="1:29" x14ac:dyDescent="0.25">
      <c r="A131" t="s">
        <v>421</v>
      </c>
      <c r="B131" t="s">
        <v>1380</v>
      </c>
      <c r="C131" t="s">
        <v>1381</v>
      </c>
      <c r="D131">
        <v>1900</v>
      </c>
      <c r="E131" s="957">
        <v>1</v>
      </c>
      <c r="F131" t="s">
        <v>440</v>
      </c>
      <c r="G131" s="957">
        <v>182</v>
      </c>
      <c r="H131" t="s">
        <v>380</v>
      </c>
      <c r="I131" s="937" t="s">
        <v>489</v>
      </c>
      <c r="J131" s="937" t="s">
        <v>445</v>
      </c>
      <c r="K131" s="937" t="s">
        <v>435</v>
      </c>
      <c r="L131" s="937" t="s">
        <v>121</v>
      </c>
      <c r="M131" s="962"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ASRCMS202202</v>
      </c>
      <c r="AB131" s="957">
        <f t="shared" si="21"/>
        <v>45230</v>
      </c>
      <c r="AC131" t="str">
        <f t="shared" si="22"/>
        <v>Unaudited</v>
      </c>
    </row>
    <row r="132" spans="1:29" x14ac:dyDescent="0.25">
      <c r="A132" t="s">
        <v>421</v>
      </c>
      <c r="B132" t="s">
        <v>1380</v>
      </c>
      <c r="C132" t="s">
        <v>1381</v>
      </c>
      <c r="D132">
        <v>1900</v>
      </c>
      <c r="E132" s="957">
        <v>1</v>
      </c>
      <c r="F132" t="s">
        <v>440</v>
      </c>
      <c r="G132" s="957">
        <v>182</v>
      </c>
      <c r="H132" t="s">
        <v>380</v>
      </c>
      <c r="I132" s="937" t="s">
        <v>489</v>
      </c>
      <c r="J132" s="937" t="s">
        <v>445</v>
      </c>
      <c r="K132" s="937" t="s">
        <v>435</v>
      </c>
      <c r="L132" s="945" t="s">
        <v>938</v>
      </c>
      <c r="M132" s="960" t="s">
        <v>930</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ASRCMS202202</v>
      </c>
      <c r="AB132" s="957">
        <f t="shared" si="21"/>
        <v>45230</v>
      </c>
      <c r="AC132" t="str">
        <f t="shared" si="22"/>
        <v>Unaudited</v>
      </c>
    </row>
    <row r="133" spans="1:29" x14ac:dyDescent="0.25">
      <c r="A133" t="s">
        <v>421</v>
      </c>
      <c r="B133" t="s">
        <v>1380</v>
      </c>
      <c r="C133" t="s">
        <v>1381</v>
      </c>
      <c r="D133">
        <v>1900</v>
      </c>
      <c r="E133" s="957">
        <v>1</v>
      </c>
      <c r="F133" t="s">
        <v>440</v>
      </c>
      <c r="G133" s="957">
        <v>182</v>
      </c>
      <c r="H133" t="s">
        <v>380</v>
      </c>
      <c r="I133" s="962" t="s">
        <v>489</v>
      </c>
      <c r="J133" s="962" t="s">
        <v>445</v>
      </c>
      <c r="K133" s="962" t="s">
        <v>435</v>
      </c>
      <c r="L133" s="937" t="s">
        <v>168</v>
      </c>
      <c r="M133" s="962" t="s">
        <v>40</v>
      </c>
      <c r="N133" s="678">
        <f t="shared" ca="1" si="19"/>
        <v>7829.7599999999993</v>
      </c>
      <c r="O133" s="678">
        <f t="shared" ca="1" si="18"/>
        <v>4206.7297349312566</v>
      </c>
      <c r="P133" s="678">
        <f t="shared" ca="1" si="18"/>
        <v>544.97092274824035</v>
      </c>
      <c r="Q133" s="678">
        <f t="shared" ca="1" si="18"/>
        <v>2290.1131525300771</v>
      </c>
      <c r="R133" s="678">
        <f t="shared" ca="1" si="18"/>
        <v>346.05455102339977</v>
      </c>
      <c r="S133" s="678">
        <f t="shared" ca="1" si="18"/>
        <v>11.440825376078379</v>
      </c>
      <c r="T133" s="678">
        <f t="shared" ca="1" si="18"/>
        <v>289.54846826550943</v>
      </c>
      <c r="U133" s="678">
        <f t="shared" ca="1" si="18"/>
        <v>0.1716123806411757</v>
      </c>
      <c r="V133" s="678">
        <f t="shared" ca="1" si="18"/>
        <v>34.476927270812197</v>
      </c>
      <c r="W133" s="678">
        <f t="shared" ca="1" si="13"/>
        <v>106.25380547398395</v>
      </c>
      <c r="X133" s="678">
        <f t="shared" ca="1" si="18"/>
        <v>0</v>
      </c>
      <c r="Y133" s="678">
        <f t="shared" ca="1" si="18"/>
        <v>0</v>
      </c>
      <c r="Z133" s="678">
        <f t="shared" ca="1" si="18"/>
        <v>0</v>
      </c>
      <c r="AA133" t="str">
        <f t="shared" si="20"/>
        <v>ASRCMS202202</v>
      </c>
      <c r="AB133" s="957">
        <f t="shared" si="21"/>
        <v>45230</v>
      </c>
      <c r="AC133" t="str">
        <f t="shared" si="22"/>
        <v>Unaudited</v>
      </c>
    </row>
    <row r="134" spans="1:29" x14ac:dyDescent="0.25">
      <c r="A134" t="s">
        <v>421</v>
      </c>
      <c r="B134" t="s">
        <v>1380</v>
      </c>
      <c r="C134" t="s">
        <v>1381</v>
      </c>
      <c r="D134">
        <v>1900</v>
      </c>
      <c r="E134" s="957">
        <v>1</v>
      </c>
      <c r="F134" t="s">
        <v>440</v>
      </c>
      <c r="G134" s="957">
        <v>182</v>
      </c>
      <c r="H134" t="s">
        <v>380</v>
      </c>
      <c r="I134" s="937" t="s">
        <v>489</v>
      </c>
      <c r="J134" s="937" t="s">
        <v>445</v>
      </c>
      <c r="K134" s="937" t="s">
        <v>435</v>
      </c>
      <c r="L134" s="937" t="s">
        <v>169</v>
      </c>
      <c r="M134" s="962" t="s">
        <v>330</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ASRCMS202202</v>
      </c>
      <c r="AB134" s="957">
        <f t="shared" si="21"/>
        <v>45230</v>
      </c>
      <c r="AC134" t="str">
        <f t="shared" si="22"/>
        <v>Unaudited</v>
      </c>
    </row>
    <row r="135" spans="1:29" x14ac:dyDescent="0.25">
      <c r="A135" t="s">
        <v>421</v>
      </c>
      <c r="B135" t="s">
        <v>1380</v>
      </c>
      <c r="C135" t="s">
        <v>1381</v>
      </c>
      <c r="D135">
        <v>1900</v>
      </c>
      <c r="E135" s="957">
        <v>1</v>
      </c>
      <c r="F135" t="s">
        <v>440</v>
      </c>
      <c r="G135" s="957">
        <v>182</v>
      </c>
      <c r="H135" t="s">
        <v>380</v>
      </c>
      <c r="I135" s="937" t="s">
        <v>489</v>
      </c>
      <c r="J135" s="937" t="s">
        <v>451</v>
      </c>
      <c r="K135" s="937" t="s">
        <v>436</v>
      </c>
      <c r="L135" s="937" t="s">
        <v>122</v>
      </c>
      <c r="M135" s="962" t="s">
        <v>27</v>
      </c>
      <c r="N135" s="678">
        <f t="shared" ca="1" si="19"/>
        <v>24873102.197797675</v>
      </c>
      <c r="O135" s="678">
        <f t="shared" ca="1" si="18"/>
        <v>-11571.486374992852</v>
      </c>
      <c r="P135" s="678">
        <f t="shared" ca="1" si="18"/>
        <v>24884673.684172668</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ASRCMS202202</v>
      </c>
      <c r="AB135" s="957">
        <f t="shared" si="21"/>
        <v>45230</v>
      </c>
      <c r="AC135" t="str">
        <f t="shared" si="22"/>
        <v>Unaudited</v>
      </c>
    </row>
    <row r="136" spans="1:29" x14ac:dyDescent="0.25">
      <c r="A136" t="s">
        <v>421</v>
      </c>
      <c r="B136" t="s">
        <v>1380</v>
      </c>
      <c r="C136" t="s">
        <v>1381</v>
      </c>
      <c r="D136">
        <v>1900</v>
      </c>
      <c r="E136" s="957">
        <v>1</v>
      </c>
      <c r="F136" t="s">
        <v>440</v>
      </c>
      <c r="G136" s="957">
        <v>182</v>
      </c>
      <c r="H136" t="s">
        <v>380</v>
      </c>
      <c r="I136" s="937" t="s">
        <v>489</v>
      </c>
      <c r="J136" s="937" t="s">
        <v>451</v>
      </c>
      <c r="K136" s="937" t="s">
        <v>436</v>
      </c>
      <c r="L136" s="937" t="s">
        <v>123</v>
      </c>
      <c r="M136" s="962" t="s">
        <v>98</v>
      </c>
      <c r="N136" s="678">
        <f t="shared" ca="1" si="19"/>
        <v>1592189.3007457666</v>
      </c>
      <c r="O136" s="678">
        <f t="shared" ca="1" si="18"/>
        <v>1278241.4518396247</v>
      </c>
      <c r="P136" s="678">
        <f t="shared" ca="1" si="18"/>
        <v>313947.84890614206</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ASRCMS202202</v>
      </c>
      <c r="AB136" s="957">
        <f t="shared" si="21"/>
        <v>45230</v>
      </c>
      <c r="AC136" t="str">
        <f t="shared" si="22"/>
        <v>Unaudited</v>
      </c>
    </row>
    <row r="137" spans="1:29" x14ac:dyDescent="0.25">
      <c r="A137" t="s">
        <v>421</v>
      </c>
      <c r="B137" t="s">
        <v>1380</v>
      </c>
      <c r="C137" t="s">
        <v>1381</v>
      </c>
      <c r="D137">
        <v>1900</v>
      </c>
      <c r="E137" s="957">
        <v>1</v>
      </c>
      <c r="F137" t="s">
        <v>440</v>
      </c>
      <c r="G137" s="957">
        <v>182</v>
      </c>
      <c r="H137" t="s">
        <v>380</v>
      </c>
      <c r="I137" s="937" t="s">
        <v>489</v>
      </c>
      <c r="J137" s="937" t="s">
        <v>451</v>
      </c>
      <c r="K137" s="937" t="s">
        <v>436</v>
      </c>
      <c r="L137" s="945" t="s">
        <v>124</v>
      </c>
      <c r="M137" s="960" t="s">
        <v>99</v>
      </c>
      <c r="N137" s="678">
        <f t="shared" ca="1" si="19"/>
        <v>1628182.7114632886</v>
      </c>
      <c r="O137" s="678">
        <f t="shared" ca="1" si="18"/>
        <v>1296352.8991157971</v>
      </c>
      <c r="P137" s="678">
        <f t="shared" ca="1" si="18"/>
        <v>331829.81234749145</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ASRCMS202202</v>
      </c>
      <c r="AB137" s="957">
        <f t="shared" si="21"/>
        <v>45230</v>
      </c>
      <c r="AC137" t="str">
        <f t="shared" si="22"/>
        <v>Unaudited</v>
      </c>
    </row>
    <row r="138" spans="1:29" x14ac:dyDescent="0.25">
      <c r="A138" t="s">
        <v>421</v>
      </c>
      <c r="B138" t="s">
        <v>1380</v>
      </c>
      <c r="C138" t="s">
        <v>1381</v>
      </c>
      <c r="D138">
        <v>1900</v>
      </c>
      <c r="E138" s="957">
        <v>1</v>
      </c>
      <c r="F138" t="s">
        <v>440</v>
      </c>
      <c r="G138" s="957">
        <v>182</v>
      </c>
      <c r="H138" t="s">
        <v>380</v>
      </c>
      <c r="I138" s="962" t="s">
        <v>489</v>
      </c>
      <c r="J138" s="962" t="s">
        <v>451</v>
      </c>
      <c r="K138" s="962" t="s">
        <v>436</v>
      </c>
      <c r="L138" s="937" t="s">
        <v>125</v>
      </c>
      <c r="M138" s="962" t="s">
        <v>100</v>
      </c>
      <c r="N138" s="678">
        <f t="shared" ca="1" si="19"/>
        <v>1334752.7920446545</v>
      </c>
      <c r="O138" s="678">
        <f t="shared" ca="1" si="18"/>
        <v>626397.24398085312</v>
      </c>
      <c r="P138" s="678">
        <f t="shared" ca="1" si="18"/>
        <v>708355.54806380149</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ASRCMS202202</v>
      </c>
      <c r="AB138" s="957">
        <f t="shared" si="21"/>
        <v>45230</v>
      </c>
      <c r="AC138" t="str">
        <f t="shared" si="22"/>
        <v>Unaudited</v>
      </c>
    </row>
    <row r="139" spans="1:29" x14ac:dyDescent="0.25">
      <c r="A139" t="s">
        <v>421</v>
      </c>
      <c r="B139" t="s">
        <v>1380</v>
      </c>
      <c r="C139" t="s">
        <v>1381</v>
      </c>
      <c r="D139">
        <v>1900</v>
      </c>
      <c r="E139" s="957">
        <v>1</v>
      </c>
      <c r="F139" t="s">
        <v>440</v>
      </c>
      <c r="G139" s="957">
        <v>182</v>
      </c>
      <c r="H139" t="s">
        <v>380</v>
      </c>
      <c r="I139" s="937" t="s">
        <v>489</v>
      </c>
      <c r="J139" s="937" t="s">
        <v>451</v>
      </c>
      <c r="K139" s="937" t="s">
        <v>436</v>
      </c>
      <c r="L139" s="937" t="s">
        <v>126</v>
      </c>
      <c r="M139" s="962" t="s">
        <v>101</v>
      </c>
      <c r="N139" s="678">
        <f t="shared" ca="1" si="19"/>
        <v>1834707.3974397359</v>
      </c>
      <c r="O139" s="678">
        <f t="shared" ca="1" si="18"/>
        <v>94132.052965795767</v>
      </c>
      <c r="P139" s="678">
        <f t="shared" ca="1" si="18"/>
        <v>1740575.3444739401</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ASRCMS202202</v>
      </c>
      <c r="AB139" s="957">
        <f t="shared" si="21"/>
        <v>45230</v>
      </c>
      <c r="AC139" t="str">
        <f t="shared" si="22"/>
        <v>Unaudited</v>
      </c>
    </row>
    <row r="140" spans="1:29" x14ac:dyDescent="0.25">
      <c r="A140" t="s">
        <v>421</v>
      </c>
      <c r="B140" t="s">
        <v>1380</v>
      </c>
      <c r="C140" t="s">
        <v>1381</v>
      </c>
      <c r="D140">
        <v>1900</v>
      </c>
      <c r="E140" s="957">
        <v>1</v>
      </c>
      <c r="F140" t="s">
        <v>440</v>
      </c>
      <c r="G140" s="957">
        <v>182</v>
      </c>
      <c r="H140" t="s">
        <v>380</v>
      </c>
      <c r="I140" s="937" t="s">
        <v>489</v>
      </c>
      <c r="J140" s="937" t="s">
        <v>451</v>
      </c>
      <c r="K140" s="937" t="s">
        <v>436</v>
      </c>
      <c r="L140" s="937" t="s">
        <v>127</v>
      </c>
      <c r="M140" s="962" t="s">
        <v>28</v>
      </c>
      <c r="N140" s="678">
        <f t="shared" ca="1" si="19"/>
        <v>743841.5599704138</v>
      </c>
      <c r="O140" s="678">
        <f t="shared" ca="1" si="18"/>
        <v>743841.5599704138</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ASRCMS202202</v>
      </c>
      <c r="AB140" s="957">
        <f t="shared" si="21"/>
        <v>45230</v>
      </c>
      <c r="AC140" t="str">
        <f t="shared" si="22"/>
        <v>Unaudited</v>
      </c>
    </row>
    <row r="141" spans="1:29" x14ac:dyDescent="0.25">
      <c r="A141" t="s">
        <v>421</v>
      </c>
      <c r="B141" t="s">
        <v>1380</v>
      </c>
      <c r="C141" t="s">
        <v>1381</v>
      </c>
      <c r="D141">
        <v>1900</v>
      </c>
      <c r="E141" s="957">
        <v>1</v>
      </c>
      <c r="F141" t="s">
        <v>440</v>
      </c>
      <c r="G141" s="957">
        <v>182</v>
      </c>
      <c r="H141" t="s">
        <v>380</v>
      </c>
      <c r="I141" s="937" t="s">
        <v>489</v>
      </c>
      <c r="J141" s="937" t="s">
        <v>437</v>
      </c>
      <c r="K141" s="937" t="s">
        <v>437</v>
      </c>
      <c r="L141" s="937" t="s">
        <v>129</v>
      </c>
      <c r="M141" s="962" t="s">
        <v>327</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ASRCMS202202</v>
      </c>
      <c r="AB141" s="957">
        <f t="shared" si="21"/>
        <v>45230</v>
      </c>
      <c r="AC141" t="str">
        <f t="shared" si="22"/>
        <v>Unaudited</v>
      </c>
    </row>
    <row r="142" spans="1:29" x14ac:dyDescent="0.25">
      <c r="A142" t="s">
        <v>421</v>
      </c>
      <c r="B142" t="s">
        <v>1380</v>
      </c>
      <c r="C142" t="s">
        <v>1381</v>
      </c>
      <c r="D142">
        <v>1900</v>
      </c>
      <c r="E142" s="957">
        <v>1</v>
      </c>
      <c r="F142" t="s">
        <v>440</v>
      </c>
      <c r="G142" s="957">
        <v>182</v>
      </c>
      <c r="H142" t="s">
        <v>380</v>
      </c>
      <c r="I142" s="937" t="s">
        <v>489</v>
      </c>
      <c r="J142" s="937" t="s">
        <v>437</v>
      </c>
      <c r="K142" s="937" t="s">
        <v>437</v>
      </c>
      <c r="L142" s="937" t="s">
        <v>130</v>
      </c>
      <c r="M142" s="962" t="s">
        <v>326</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ASRCMS202202</v>
      </c>
      <c r="AB142" s="957">
        <f t="shared" si="21"/>
        <v>45230</v>
      </c>
      <c r="AC142" t="str">
        <f t="shared" si="22"/>
        <v>Unaudited</v>
      </c>
    </row>
    <row r="143" spans="1:29" ht="30" x14ac:dyDescent="0.25">
      <c r="A143" t="s">
        <v>421</v>
      </c>
      <c r="B143" t="s">
        <v>1380</v>
      </c>
      <c r="C143" t="s">
        <v>1381</v>
      </c>
      <c r="D143">
        <v>1900</v>
      </c>
      <c r="E143" s="957">
        <v>1</v>
      </c>
      <c r="F143" t="s">
        <v>440</v>
      </c>
      <c r="G143" s="957">
        <v>182</v>
      </c>
      <c r="H143" t="s">
        <v>380</v>
      </c>
      <c r="I143" s="937" t="s">
        <v>489</v>
      </c>
      <c r="J143" s="937" t="s">
        <v>437</v>
      </c>
      <c r="K143" s="937" t="s">
        <v>437</v>
      </c>
      <c r="L143" s="937" t="s">
        <v>131</v>
      </c>
      <c r="M143" s="962" t="s">
        <v>180</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ASRCMS202202</v>
      </c>
      <c r="AB143" s="957">
        <f t="shared" si="21"/>
        <v>45230</v>
      </c>
      <c r="AC143" t="str">
        <f t="shared" si="22"/>
        <v>Unaudited</v>
      </c>
    </row>
    <row r="144" spans="1:29" x14ac:dyDescent="0.25">
      <c r="A144" t="s">
        <v>421</v>
      </c>
      <c r="B144" t="s">
        <v>1380</v>
      </c>
      <c r="C144" t="s">
        <v>1381</v>
      </c>
      <c r="D144">
        <v>1900</v>
      </c>
      <c r="E144" s="957">
        <v>1</v>
      </c>
      <c r="F144" t="s">
        <v>440</v>
      </c>
      <c r="G144" s="957">
        <v>182</v>
      </c>
      <c r="H144" t="s">
        <v>380</v>
      </c>
      <c r="I144" s="937" t="s">
        <v>489</v>
      </c>
      <c r="J144" s="937" t="s">
        <v>437</v>
      </c>
      <c r="K144" s="937" t="s">
        <v>437</v>
      </c>
      <c r="L144" s="937" t="s">
        <v>132</v>
      </c>
      <c r="M144" s="962" t="s">
        <v>495</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ASRCMS202202</v>
      </c>
      <c r="AB144" s="957">
        <f t="shared" si="21"/>
        <v>45230</v>
      </c>
      <c r="AC144" t="str">
        <f t="shared" si="22"/>
        <v>Unaudited</v>
      </c>
    </row>
    <row r="145" spans="1:29" x14ac:dyDescent="0.25">
      <c r="A145" t="s">
        <v>421</v>
      </c>
      <c r="B145" t="s">
        <v>1380</v>
      </c>
      <c r="C145" t="s">
        <v>1381</v>
      </c>
      <c r="D145">
        <v>1900</v>
      </c>
      <c r="E145" s="957">
        <v>1</v>
      </c>
      <c r="F145" t="s">
        <v>440</v>
      </c>
      <c r="G145" s="957">
        <v>182</v>
      </c>
      <c r="H145" t="s">
        <v>380</v>
      </c>
      <c r="I145" s="937" t="s">
        <v>489</v>
      </c>
      <c r="J145" s="937" t="s">
        <v>437</v>
      </c>
      <c r="K145" s="937" t="s">
        <v>437</v>
      </c>
      <c r="L145" s="945" t="s">
        <v>133</v>
      </c>
      <c r="M145" s="960" t="s">
        <v>496</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ASRCMS202202</v>
      </c>
      <c r="AB145" s="957">
        <f t="shared" si="21"/>
        <v>45230</v>
      </c>
      <c r="AC145" t="str">
        <f t="shared" si="22"/>
        <v>Unaudited</v>
      </c>
    </row>
    <row r="146" spans="1:29" x14ac:dyDescent="0.25">
      <c r="A146" t="s">
        <v>421</v>
      </c>
      <c r="B146" t="s">
        <v>1380</v>
      </c>
      <c r="C146" t="s">
        <v>1381</v>
      </c>
      <c r="D146">
        <v>1900</v>
      </c>
      <c r="E146" s="957">
        <v>1</v>
      </c>
      <c r="F146" t="s">
        <v>440</v>
      </c>
      <c r="G146" s="957">
        <v>182</v>
      </c>
      <c r="H146" t="s">
        <v>380</v>
      </c>
      <c r="I146" s="962" t="s">
        <v>489</v>
      </c>
      <c r="J146" s="962" t="s">
        <v>437</v>
      </c>
      <c r="K146" s="962" t="s">
        <v>437</v>
      </c>
      <c r="L146" s="937" t="s">
        <v>134</v>
      </c>
      <c r="M146" s="962" t="s">
        <v>497</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ASRCMS202202</v>
      </c>
      <c r="AB146" s="957">
        <f t="shared" si="21"/>
        <v>45230</v>
      </c>
      <c r="AC146" t="str">
        <f t="shared" si="22"/>
        <v>Unaudited</v>
      </c>
    </row>
    <row r="147" spans="1:29" x14ac:dyDescent="0.25">
      <c r="A147" t="s">
        <v>421</v>
      </c>
      <c r="B147" t="s">
        <v>1380</v>
      </c>
      <c r="C147" t="s">
        <v>1381</v>
      </c>
      <c r="D147">
        <v>1900</v>
      </c>
      <c r="E147" s="957">
        <v>1</v>
      </c>
      <c r="F147" t="s">
        <v>440</v>
      </c>
      <c r="G147" s="957">
        <v>182</v>
      </c>
      <c r="H147" t="s">
        <v>380</v>
      </c>
      <c r="I147" s="937" t="s">
        <v>490</v>
      </c>
      <c r="J147" s="937" t="s">
        <v>26</v>
      </c>
      <c r="K147" s="937" t="s">
        <v>26</v>
      </c>
      <c r="L147" s="937" t="s">
        <v>270</v>
      </c>
      <c r="M147" s="962" t="s">
        <v>26</v>
      </c>
      <c r="N147" s="678">
        <f t="shared" ca="1" si="19"/>
        <v>15717406.136257479</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ASRCMS202202</v>
      </c>
      <c r="AB147" s="957">
        <f t="shared" si="21"/>
        <v>45230</v>
      </c>
      <c r="AC147" t="str">
        <f t="shared" si="22"/>
        <v>Unaudited</v>
      </c>
    </row>
    <row r="148" spans="1:29" x14ac:dyDescent="0.25">
      <c r="A148" t="s">
        <v>421</v>
      </c>
      <c r="B148" t="s">
        <v>1380</v>
      </c>
      <c r="C148" t="s">
        <v>1381</v>
      </c>
      <c r="D148">
        <v>1900</v>
      </c>
      <c r="E148" s="957">
        <v>1</v>
      </c>
      <c r="F148" t="s">
        <v>441</v>
      </c>
      <c r="G148" s="957">
        <v>274</v>
      </c>
      <c r="H148" t="s">
        <v>380</v>
      </c>
      <c r="I148" s="937" t="s">
        <v>433</v>
      </c>
      <c r="J148" s="937" t="s">
        <v>433</v>
      </c>
      <c r="K148" s="937" t="s">
        <v>433</v>
      </c>
      <c r="L148" s="937"/>
      <c r="M148" s="962" t="s">
        <v>433</v>
      </c>
      <c r="N148" s="678">
        <f t="shared" ca="1" si="19"/>
        <v>281258.85161290102</v>
      </c>
      <c r="O148" s="678">
        <f t="shared" ca="1" si="24"/>
        <v>152180.00215053701</v>
      </c>
      <c r="P148" s="678">
        <f t="shared" ca="1" si="24"/>
        <v>19846.273118276</v>
      </c>
      <c r="Q148" s="678">
        <f t="shared" ca="1" si="24"/>
        <v>80990.346236560988</v>
      </c>
      <c r="R148" s="678">
        <f t="shared" ca="1" si="24"/>
        <v>12245.850537634</v>
      </c>
      <c r="S148" s="678">
        <f t="shared" ca="1" si="24"/>
        <v>398.21075268800001</v>
      </c>
      <c r="T148" s="678">
        <f t="shared" ca="1" si="24"/>
        <v>10368.804301076001</v>
      </c>
      <c r="U148" s="678">
        <f t="shared" ca="1" si="23"/>
        <v>4</v>
      </c>
      <c r="V148" s="678">
        <f t="shared" ca="1" si="23"/>
        <v>1214</v>
      </c>
      <c r="W148" s="678">
        <f t="shared" ca="1" si="23"/>
        <v>4011.3645161290001</v>
      </c>
      <c r="X148" s="678">
        <f t="shared" ca="1" si="23"/>
        <v>0</v>
      </c>
      <c r="Y148" s="678">
        <f t="shared" ca="1" si="23"/>
        <v>0</v>
      </c>
      <c r="Z148" s="678">
        <f t="shared" ca="1" si="23"/>
        <v>0</v>
      </c>
      <c r="AA148" t="str">
        <f t="shared" si="20"/>
        <v>ASRCMS202202</v>
      </c>
      <c r="AB148" s="957">
        <f t="shared" si="21"/>
        <v>45230</v>
      </c>
      <c r="AC148" t="str">
        <f t="shared" si="22"/>
        <v>Unaudited</v>
      </c>
    </row>
    <row r="149" spans="1:29" x14ac:dyDescent="0.25">
      <c r="A149" t="s">
        <v>421</v>
      </c>
      <c r="B149" t="s">
        <v>1380</v>
      </c>
      <c r="C149" t="s">
        <v>1381</v>
      </c>
      <c r="D149">
        <v>1900</v>
      </c>
      <c r="E149" s="957">
        <v>1</v>
      </c>
      <c r="F149" t="s">
        <v>441</v>
      </c>
      <c r="G149" s="957">
        <v>274</v>
      </c>
      <c r="H149" t="s">
        <v>380</v>
      </c>
      <c r="I149" s="937" t="s">
        <v>488</v>
      </c>
      <c r="J149" s="937" t="s">
        <v>12</v>
      </c>
      <c r="K149" s="937" t="s">
        <v>12</v>
      </c>
      <c r="L149" s="937">
        <v>1.1000000000000001</v>
      </c>
      <c r="M149" s="962" t="s">
        <v>12</v>
      </c>
      <c r="N149" s="678">
        <f t="shared" ca="1" si="19"/>
        <v>477393192.3300001</v>
      </c>
      <c r="O149" s="678">
        <f t="shared" ca="1" si="24"/>
        <v>206863888.65000001</v>
      </c>
      <c r="P149" s="678">
        <f t="shared" ca="1" si="24"/>
        <v>26554259.490000002</v>
      </c>
      <c r="Q149" s="678">
        <f t="shared" ca="1" si="24"/>
        <v>109381424.77999999</v>
      </c>
      <c r="R149" s="678">
        <f t="shared" ca="1" si="24"/>
        <v>16475117.619999997</v>
      </c>
      <c r="S149" s="678">
        <f t="shared" ca="1" si="24"/>
        <v>533059.85000000009</v>
      </c>
      <c r="T149" s="678">
        <f t="shared" ca="1" si="24"/>
        <v>13740296.670000002</v>
      </c>
      <c r="U149" s="678">
        <f t="shared" ca="1" si="23"/>
        <v>5902.8</v>
      </c>
      <c r="V149" s="678">
        <f t="shared" ca="1" si="23"/>
        <v>1617201.2899999998</v>
      </c>
      <c r="W149" s="678">
        <f t="shared" ca="1" si="23"/>
        <v>102222041.18000001</v>
      </c>
      <c r="X149" s="678">
        <f t="shared" ca="1" si="23"/>
        <v>0</v>
      </c>
      <c r="Y149" s="678">
        <f t="shared" ca="1" si="23"/>
        <v>0</v>
      </c>
      <c r="Z149" s="678">
        <f t="shared" ca="1" si="23"/>
        <v>0</v>
      </c>
      <c r="AA149" t="str">
        <f t="shared" si="20"/>
        <v>ASRCMS202202</v>
      </c>
      <c r="AB149" s="957">
        <f t="shared" si="21"/>
        <v>45230</v>
      </c>
      <c r="AC149" t="str">
        <f t="shared" si="22"/>
        <v>Unaudited</v>
      </c>
    </row>
    <row r="150" spans="1:29" x14ac:dyDescent="0.25">
      <c r="A150" t="s">
        <v>421</v>
      </c>
      <c r="B150" t="s">
        <v>1380</v>
      </c>
      <c r="C150" t="s">
        <v>1381</v>
      </c>
      <c r="D150">
        <v>1900</v>
      </c>
      <c r="E150" s="957">
        <v>1</v>
      </c>
      <c r="F150" t="s">
        <v>441</v>
      </c>
      <c r="G150" s="957">
        <v>274</v>
      </c>
      <c r="H150" t="s">
        <v>380</v>
      </c>
      <c r="I150" s="937" t="s">
        <v>488</v>
      </c>
      <c r="J150" s="937" t="s">
        <v>12</v>
      </c>
      <c r="K150" s="937" t="s">
        <v>1323</v>
      </c>
      <c r="L150" s="937" t="s">
        <v>1314</v>
      </c>
      <c r="M150" s="962" t="s">
        <v>1323</v>
      </c>
      <c r="N150" s="678">
        <f t="shared" ca="1" si="19"/>
        <v>7340229.9810000034</v>
      </c>
      <c r="O150" s="678">
        <f t="shared" ca="1" si="24"/>
        <v>3116929.1053044442</v>
      </c>
      <c r="P150" s="678">
        <f t="shared" ca="1" si="24"/>
        <v>400415.18476915563</v>
      </c>
      <c r="Q150" s="678">
        <f t="shared" ca="1" si="24"/>
        <v>1669494.0538818343</v>
      </c>
      <c r="R150" s="678">
        <f t="shared" ca="1" si="24"/>
        <v>252192.5803348638</v>
      </c>
      <c r="S150" s="678">
        <f t="shared" ca="1" si="24"/>
        <v>8250.513523003734</v>
      </c>
      <c r="T150" s="678">
        <f t="shared" ca="1" si="24"/>
        <v>208527.4418558169</v>
      </c>
      <c r="U150" s="678">
        <f t="shared" ca="1" si="23"/>
        <v>109.36995088696874</v>
      </c>
      <c r="V150" s="678">
        <f t="shared" ca="1" si="23"/>
        <v>24637.283159699011</v>
      </c>
      <c r="W150" s="678">
        <f t="shared" ca="1" si="23"/>
        <v>1659674.4482202986</v>
      </c>
      <c r="X150" s="678">
        <f t="shared" ca="1" si="23"/>
        <v>0</v>
      </c>
      <c r="Y150" s="678">
        <f t="shared" ca="1" si="23"/>
        <v>0</v>
      </c>
      <c r="Z150" s="678">
        <f t="shared" ca="1" si="23"/>
        <v>0</v>
      </c>
      <c r="AA150" t="str">
        <f t="shared" si="20"/>
        <v>ASRCMS202202</v>
      </c>
      <c r="AB150" s="957">
        <f t="shared" si="21"/>
        <v>45230</v>
      </c>
      <c r="AC150" t="str">
        <f t="shared" si="22"/>
        <v>Unaudited</v>
      </c>
    </row>
    <row r="151" spans="1:29" x14ac:dyDescent="0.25">
      <c r="A151" t="s">
        <v>421</v>
      </c>
      <c r="B151" t="s">
        <v>1380</v>
      </c>
      <c r="C151" t="s">
        <v>1381</v>
      </c>
      <c r="D151">
        <v>1900</v>
      </c>
      <c r="E151" s="957">
        <v>1</v>
      </c>
      <c r="F151" t="s">
        <v>441</v>
      </c>
      <c r="G151" s="957">
        <v>274</v>
      </c>
      <c r="H151" t="s">
        <v>380</v>
      </c>
      <c r="I151" s="937" t="s">
        <v>488</v>
      </c>
      <c r="J151" s="937" t="s">
        <v>491</v>
      </c>
      <c r="K151" s="937" t="s">
        <v>492</v>
      </c>
      <c r="L151" s="937" t="s">
        <v>63</v>
      </c>
      <c r="M151" s="962" t="s">
        <v>344</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ASRCMS202202</v>
      </c>
      <c r="AB151" s="957">
        <f t="shared" si="21"/>
        <v>45230</v>
      </c>
      <c r="AC151" t="str">
        <f t="shared" si="22"/>
        <v>Unaudited</v>
      </c>
    </row>
    <row r="152" spans="1:29" x14ac:dyDescent="0.25">
      <c r="A152" t="s">
        <v>421</v>
      </c>
      <c r="B152" t="s">
        <v>1380</v>
      </c>
      <c r="C152" t="s">
        <v>1381</v>
      </c>
      <c r="D152">
        <v>1900</v>
      </c>
      <c r="E152" s="957">
        <v>1</v>
      </c>
      <c r="F152" t="s">
        <v>441</v>
      </c>
      <c r="G152" s="957">
        <v>274</v>
      </c>
      <c r="H152" t="s">
        <v>380</v>
      </c>
      <c r="I152" s="937" t="s">
        <v>488</v>
      </c>
      <c r="J152" s="937" t="s">
        <v>491</v>
      </c>
      <c r="K152" s="937" t="s">
        <v>1014</v>
      </c>
      <c r="L152" s="937" t="s">
        <v>910</v>
      </c>
      <c r="M152" s="962" t="s">
        <v>911</v>
      </c>
      <c r="N152" s="678">
        <f t="shared" ca="1" si="19"/>
        <v>0</v>
      </c>
      <c r="O152" s="678">
        <f t="shared" ca="1" si="24"/>
        <v>0</v>
      </c>
      <c r="P152" s="678">
        <f t="shared" ca="1" si="24"/>
        <v>0</v>
      </c>
      <c r="Q152" s="678">
        <f t="shared" ca="1" si="24"/>
        <v>0</v>
      </c>
      <c r="R152" s="678">
        <f t="shared" ca="1" si="24"/>
        <v>0</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ASRCMS202202</v>
      </c>
      <c r="AB152" s="957">
        <f t="shared" si="21"/>
        <v>45230</v>
      </c>
      <c r="AC152" t="str">
        <f t="shared" si="22"/>
        <v>Unaudited</v>
      </c>
    </row>
    <row r="153" spans="1:29" x14ac:dyDescent="0.25">
      <c r="A153" t="s">
        <v>421</v>
      </c>
      <c r="B153" t="s">
        <v>1380</v>
      </c>
      <c r="C153" t="s">
        <v>1381</v>
      </c>
      <c r="D153">
        <v>1900</v>
      </c>
      <c r="E153" s="957">
        <v>1</v>
      </c>
      <c r="F153" t="s">
        <v>441</v>
      </c>
      <c r="G153" s="957">
        <v>274</v>
      </c>
      <c r="H153" t="s">
        <v>380</v>
      </c>
      <c r="I153" s="937" t="s">
        <v>488</v>
      </c>
      <c r="J153" s="937" t="s">
        <v>13</v>
      </c>
      <c r="K153" s="937" t="s">
        <v>493</v>
      </c>
      <c r="L153" s="945" t="s">
        <v>95</v>
      </c>
      <c r="M153" s="960" t="s">
        <v>147</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ASRCMS202202</v>
      </c>
      <c r="AB153" s="957">
        <f t="shared" si="21"/>
        <v>45230</v>
      </c>
      <c r="AC153" t="str">
        <f t="shared" si="22"/>
        <v>Unaudited</v>
      </c>
    </row>
    <row r="154" spans="1:29" x14ac:dyDescent="0.25">
      <c r="A154" t="s">
        <v>421</v>
      </c>
      <c r="B154" t="s">
        <v>1380</v>
      </c>
      <c r="C154" t="s">
        <v>1381</v>
      </c>
      <c r="D154">
        <v>1900</v>
      </c>
      <c r="E154" s="957">
        <v>1</v>
      </c>
      <c r="F154" t="s">
        <v>441</v>
      </c>
      <c r="G154" s="957">
        <v>274</v>
      </c>
      <c r="H154" t="s">
        <v>380</v>
      </c>
      <c r="I154" s="937" t="s">
        <v>488</v>
      </c>
      <c r="J154" s="937" t="s">
        <v>13</v>
      </c>
      <c r="K154" s="937" t="s">
        <v>13</v>
      </c>
      <c r="L154" s="937" t="s">
        <v>35</v>
      </c>
      <c r="M154" s="962" t="s">
        <v>13</v>
      </c>
      <c r="N154" s="678">
        <f t="shared" ca="1" si="19"/>
        <v>26959.003000000001</v>
      </c>
      <c r="O154" s="678">
        <f t="shared" ca="1" si="24"/>
        <v>11447.774976832816</v>
      </c>
      <c r="P154" s="678">
        <f t="shared" ca="1" si="24"/>
        <v>1470.6343255428333</v>
      </c>
      <c r="Q154" s="678">
        <f t="shared" ca="1" si="24"/>
        <v>6131.6737109851201</v>
      </c>
      <c r="R154" s="678">
        <f t="shared" ca="1" si="24"/>
        <v>926.24625487539356</v>
      </c>
      <c r="S154" s="678">
        <f t="shared" ca="1" si="24"/>
        <v>30.302268374961177</v>
      </c>
      <c r="T154" s="678">
        <f t="shared" ca="1" si="24"/>
        <v>765.87408638760621</v>
      </c>
      <c r="U154" s="678">
        <f t="shared" ca="1" si="23"/>
        <v>0.40169106985799796</v>
      </c>
      <c r="V154" s="678">
        <f t="shared" ca="1" si="23"/>
        <v>90.487163526678444</v>
      </c>
      <c r="W154" s="678">
        <f t="shared" ca="1" si="23"/>
        <v>6095.6085224047356</v>
      </c>
      <c r="X154" s="678">
        <f t="shared" ca="1" si="23"/>
        <v>0</v>
      </c>
      <c r="Y154" s="678">
        <f t="shared" ca="1" si="23"/>
        <v>0</v>
      </c>
      <c r="Z154" s="678">
        <f t="shared" ca="1" si="23"/>
        <v>0</v>
      </c>
      <c r="AA154" t="str">
        <f t="shared" si="20"/>
        <v>ASRCMS202202</v>
      </c>
      <c r="AB154" s="957">
        <f t="shared" si="21"/>
        <v>45230</v>
      </c>
      <c r="AC154" t="str">
        <f t="shared" si="22"/>
        <v>Unaudited</v>
      </c>
    </row>
    <row r="155" spans="1:29" x14ac:dyDescent="0.25">
      <c r="A155" t="s">
        <v>421</v>
      </c>
      <c r="B155" t="s">
        <v>1380</v>
      </c>
      <c r="C155" t="s">
        <v>1381</v>
      </c>
      <c r="D155">
        <v>1900</v>
      </c>
      <c r="E155" s="957">
        <v>1</v>
      </c>
      <c r="F155" t="s">
        <v>441</v>
      </c>
      <c r="G155" s="957">
        <v>274</v>
      </c>
      <c r="H155" t="s">
        <v>380</v>
      </c>
      <c r="I155" s="937" t="s">
        <v>489</v>
      </c>
      <c r="J155" s="937" t="s">
        <v>445</v>
      </c>
      <c r="K155" s="937" t="s">
        <v>0</v>
      </c>
      <c r="L155" s="937">
        <v>2.1</v>
      </c>
      <c r="M155" s="962" t="s">
        <v>148</v>
      </c>
      <c r="N155" s="678">
        <f t="shared" ca="1" si="19"/>
        <v>30963057.620000001</v>
      </c>
      <c r="O155" s="678">
        <f t="shared" ca="1" si="24"/>
        <v>7330957.4800000004</v>
      </c>
      <c r="P155" s="678">
        <f t="shared" ca="1" si="24"/>
        <v>1674311.59</v>
      </c>
      <c r="Q155" s="678">
        <f t="shared" ca="1" si="24"/>
        <v>11130942.65</v>
      </c>
      <c r="R155" s="678">
        <f t="shared" ca="1" si="24"/>
        <v>1890528.6300000001</v>
      </c>
      <c r="S155" s="678">
        <f t="shared" ca="1" si="24"/>
        <v>13027.5</v>
      </c>
      <c r="T155" s="678">
        <f t="shared" ca="1" si="24"/>
        <v>2559324.44</v>
      </c>
      <c r="U155" s="678">
        <f t="shared" ca="1" si="23"/>
        <v>0</v>
      </c>
      <c r="V155" s="678">
        <f t="shared" ca="1" si="23"/>
        <v>261756.59999999998</v>
      </c>
      <c r="W155" s="678">
        <f t="shared" ca="1" si="23"/>
        <v>6102208.7299999995</v>
      </c>
      <c r="X155" s="678">
        <f t="shared" ca="1" si="23"/>
        <v>0</v>
      </c>
      <c r="Y155" s="678">
        <f t="shared" ca="1" si="23"/>
        <v>0</v>
      </c>
      <c r="Z155" s="678">
        <f t="shared" ca="1" si="23"/>
        <v>0</v>
      </c>
      <c r="AA155" t="str">
        <f t="shared" si="20"/>
        <v>ASRCMS202202</v>
      </c>
      <c r="AB155" s="957">
        <f t="shared" si="21"/>
        <v>45230</v>
      </c>
      <c r="AC155" t="str">
        <f t="shared" si="22"/>
        <v>Unaudited</v>
      </c>
    </row>
    <row r="156" spans="1:29" ht="30" x14ac:dyDescent="0.25">
      <c r="A156" t="s">
        <v>421</v>
      </c>
      <c r="B156" t="s">
        <v>1380</v>
      </c>
      <c r="C156" t="s">
        <v>1381</v>
      </c>
      <c r="D156">
        <v>1900</v>
      </c>
      <c r="E156" s="957">
        <v>1</v>
      </c>
      <c r="F156" t="s">
        <v>441</v>
      </c>
      <c r="G156" s="957">
        <v>274</v>
      </c>
      <c r="H156" t="s">
        <v>380</v>
      </c>
      <c r="I156" s="937" t="s">
        <v>489</v>
      </c>
      <c r="J156" s="937" t="s">
        <v>445</v>
      </c>
      <c r="K156" s="937" t="s">
        <v>0</v>
      </c>
      <c r="L156" s="937">
        <v>2.2000000000000002</v>
      </c>
      <c r="M156" s="962" t="s">
        <v>149</v>
      </c>
      <c r="N156" s="678">
        <f t="shared" ca="1" si="19"/>
        <v>721233.82718571136</v>
      </c>
      <c r="O156" s="678">
        <f t="shared" ca="1" si="24"/>
        <v>166787.56519733806</v>
      </c>
      <c r="P156" s="678">
        <f t="shared" ca="1" si="24"/>
        <v>32492.715657367407</v>
      </c>
      <c r="Q156" s="678">
        <f t="shared" ca="1" si="24"/>
        <v>286147.74958899763</v>
      </c>
      <c r="R156" s="678">
        <f t="shared" ca="1" si="24"/>
        <v>53914.963428526491</v>
      </c>
      <c r="S156" s="678">
        <f t="shared" ca="1" si="24"/>
        <v>702.58764723400077</v>
      </c>
      <c r="T156" s="678">
        <f t="shared" ca="1" si="24"/>
        <v>50728.707500910416</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4706.2651721266193</v>
      </c>
      <c r="W156" s="678">
        <f t="shared" ca="1" si="25"/>
        <v>125753.27299321078</v>
      </c>
      <c r="X156" s="678">
        <f t="shared" ca="1" si="25"/>
        <v>0</v>
      </c>
      <c r="Y156" s="678">
        <f t="shared" ca="1" si="25"/>
        <v>0</v>
      </c>
      <c r="Z156" s="678">
        <f t="shared" ca="1" si="25"/>
        <v>0</v>
      </c>
      <c r="AA156" t="str">
        <f t="shared" si="20"/>
        <v>ASRCMS202202</v>
      </c>
      <c r="AB156" s="957">
        <f t="shared" si="21"/>
        <v>45230</v>
      </c>
      <c r="AC156" t="str">
        <f t="shared" si="22"/>
        <v>Unaudited</v>
      </c>
    </row>
    <row r="157" spans="1:29" x14ac:dyDescent="0.25">
      <c r="A157" t="s">
        <v>421</v>
      </c>
      <c r="B157" t="s">
        <v>1380</v>
      </c>
      <c r="C157" t="s">
        <v>1381</v>
      </c>
      <c r="D157">
        <v>1900</v>
      </c>
      <c r="E157" s="957">
        <v>1</v>
      </c>
      <c r="F157" t="s">
        <v>441</v>
      </c>
      <c r="G157" s="957">
        <v>274</v>
      </c>
      <c r="H157" t="s">
        <v>380</v>
      </c>
      <c r="I157" s="937" t="s">
        <v>489</v>
      </c>
      <c r="J157" s="937" t="s">
        <v>445</v>
      </c>
      <c r="K157" s="937" t="s">
        <v>0</v>
      </c>
      <c r="L157" s="937">
        <v>2.2999999999999998</v>
      </c>
      <c r="M157" s="962" t="s">
        <v>150</v>
      </c>
      <c r="N157" s="678">
        <f t="shared" ca="1" si="19"/>
        <v>4524828.2999999989</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2077642.4599999995</v>
      </c>
      <c r="P157" s="678">
        <f t="shared" ca="1" si="26"/>
        <v>352039.35</v>
      </c>
      <c r="Q157" s="678">
        <f t="shared" ca="1" si="26"/>
        <v>1374245.6</v>
      </c>
      <c r="R157" s="678">
        <f t="shared" ca="1" si="26"/>
        <v>290025.92</v>
      </c>
      <c r="S157" s="678">
        <f t="shared" ca="1" si="26"/>
        <v>1532.4</v>
      </c>
      <c r="T157" s="678">
        <f t="shared" ca="1" si="26"/>
        <v>189606.93000000002</v>
      </c>
      <c r="U157" s="678">
        <f t="shared" ca="1" si="25"/>
        <v>0</v>
      </c>
      <c r="V157" s="678">
        <f t="shared" ca="1" si="25"/>
        <v>37053.51</v>
      </c>
      <c r="W157" s="678">
        <f t="shared" ca="1" si="25"/>
        <v>202682.13</v>
      </c>
      <c r="X157" s="678">
        <f t="shared" ca="1" si="25"/>
        <v>0</v>
      </c>
      <c r="Y157" s="678">
        <f t="shared" ca="1" si="25"/>
        <v>0</v>
      </c>
      <c r="Z157" s="678">
        <f t="shared" ca="1" si="25"/>
        <v>0</v>
      </c>
      <c r="AA157" t="str">
        <f t="shared" si="20"/>
        <v>ASRCMS202202</v>
      </c>
      <c r="AB157" s="957">
        <f t="shared" si="21"/>
        <v>45230</v>
      </c>
      <c r="AC157" t="str">
        <f t="shared" si="22"/>
        <v>Unaudited</v>
      </c>
    </row>
    <row r="158" spans="1:29" x14ac:dyDescent="0.25">
      <c r="A158" t="s">
        <v>421</v>
      </c>
      <c r="B158" t="s">
        <v>1380</v>
      </c>
      <c r="C158" t="s">
        <v>1381</v>
      </c>
      <c r="D158">
        <v>1900</v>
      </c>
      <c r="E158" s="957">
        <v>1</v>
      </c>
      <c r="F158" t="s">
        <v>441</v>
      </c>
      <c r="G158" s="957">
        <v>274</v>
      </c>
      <c r="H158" t="s">
        <v>380</v>
      </c>
      <c r="I158" s="937" t="s">
        <v>489</v>
      </c>
      <c r="J158" s="937" t="s">
        <v>445</v>
      </c>
      <c r="K158" s="937" t="s">
        <v>0</v>
      </c>
      <c r="L158" s="945">
        <v>2.4</v>
      </c>
      <c r="M158" s="960" t="s">
        <v>151</v>
      </c>
      <c r="N158" s="678">
        <f t="shared" ca="1" si="19"/>
        <v>16126402.249999998</v>
      </c>
      <c r="O158" s="678">
        <f t="shared" ca="1" si="26"/>
        <v>6743170.2400000002</v>
      </c>
      <c r="P158" s="678">
        <f t="shared" ca="1" si="26"/>
        <v>590117.93999999994</v>
      </c>
      <c r="Q158" s="678">
        <f t="shared" ca="1" si="26"/>
        <v>6466024.7300000004</v>
      </c>
      <c r="R158" s="678">
        <f t="shared" ca="1" si="26"/>
        <v>538218.5</v>
      </c>
      <c r="S158" s="678">
        <f t="shared" ca="1" si="26"/>
        <v>19336.560000000001</v>
      </c>
      <c r="T158" s="678">
        <f t="shared" ca="1" si="26"/>
        <v>728860.5900000002</v>
      </c>
      <c r="U158" s="678">
        <f t="shared" ca="1" si="25"/>
        <v>854.87</v>
      </c>
      <c r="V158" s="678">
        <f t="shared" ca="1" si="25"/>
        <v>154654.44999999998</v>
      </c>
      <c r="W158" s="678">
        <f t="shared" ca="1" si="25"/>
        <v>885164.37</v>
      </c>
      <c r="X158" s="678">
        <f t="shared" ca="1" si="25"/>
        <v>0</v>
      </c>
      <c r="Y158" s="678">
        <f t="shared" ca="1" si="25"/>
        <v>0</v>
      </c>
      <c r="Z158" s="678">
        <f t="shared" ca="1" si="25"/>
        <v>0</v>
      </c>
      <c r="AA158" t="str">
        <f t="shared" si="20"/>
        <v>ASRCMS202202</v>
      </c>
      <c r="AB158" s="957">
        <f t="shared" si="21"/>
        <v>45230</v>
      </c>
      <c r="AC158" t="str">
        <f t="shared" si="22"/>
        <v>Unaudited</v>
      </c>
    </row>
    <row r="159" spans="1:29" ht="30" x14ac:dyDescent="0.25">
      <c r="A159" t="s">
        <v>421</v>
      </c>
      <c r="B159" t="s">
        <v>1380</v>
      </c>
      <c r="C159" t="s">
        <v>1381</v>
      </c>
      <c r="D159">
        <v>1900</v>
      </c>
      <c r="E159" s="957">
        <v>1</v>
      </c>
      <c r="F159" t="s">
        <v>441</v>
      </c>
      <c r="G159" s="957">
        <v>274</v>
      </c>
      <c r="H159" t="s">
        <v>380</v>
      </c>
      <c r="I159" s="962" t="s">
        <v>489</v>
      </c>
      <c r="J159" s="962" t="s">
        <v>445</v>
      </c>
      <c r="K159" s="962" t="s">
        <v>0</v>
      </c>
      <c r="L159" s="953">
        <v>2.5</v>
      </c>
      <c r="M159" s="962" t="s">
        <v>152</v>
      </c>
      <c r="N159" s="678">
        <f t="shared" ca="1" si="19"/>
        <v>634768.83313522313</v>
      </c>
      <c r="O159" s="678">
        <f t="shared" ca="1" si="26"/>
        <v>275607.43157653674</v>
      </c>
      <c r="P159" s="678">
        <f t="shared" ca="1" si="26"/>
        <v>29064.976113087294</v>
      </c>
      <c r="Q159" s="678">
        <f t="shared" ca="1" si="26"/>
        <v>247125.11230513843</v>
      </c>
      <c r="R159" s="678">
        <f t="shared" ca="1" si="26"/>
        <v>26234.06031876455</v>
      </c>
      <c r="S159" s="678">
        <f t="shared" ca="1" si="26"/>
        <v>709.20715577276258</v>
      </c>
      <c r="T159" s="678">
        <f t="shared" ca="1" si="26"/>
        <v>16741.231479387028</v>
      </c>
      <c r="U159" s="678">
        <f t="shared" ca="1" si="25"/>
        <v>6.5036389680287057</v>
      </c>
      <c r="V159" s="678">
        <f t="shared" ca="1" si="25"/>
        <v>5445.302110129458</v>
      </c>
      <c r="W159" s="678">
        <f t="shared" ca="1" si="25"/>
        <v>33835.008437438868</v>
      </c>
      <c r="X159" s="678">
        <f t="shared" ca="1" si="25"/>
        <v>0</v>
      </c>
      <c r="Y159" s="678">
        <f t="shared" ca="1" si="25"/>
        <v>0</v>
      </c>
      <c r="Z159" s="678">
        <f t="shared" ca="1" si="25"/>
        <v>0</v>
      </c>
      <c r="AA159" t="str">
        <f t="shared" si="20"/>
        <v>ASRCMS202202</v>
      </c>
      <c r="AB159" s="957">
        <f t="shared" si="21"/>
        <v>45230</v>
      </c>
      <c r="AC159" t="str">
        <f t="shared" si="22"/>
        <v>Unaudited</v>
      </c>
    </row>
    <row r="160" spans="1:29" x14ac:dyDescent="0.25">
      <c r="A160" t="s">
        <v>421</v>
      </c>
      <c r="B160" t="s">
        <v>1380</v>
      </c>
      <c r="C160" t="s">
        <v>1381</v>
      </c>
      <c r="D160">
        <v>1900</v>
      </c>
      <c r="E160" s="957">
        <v>1</v>
      </c>
      <c r="F160" t="s">
        <v>441</v>
      </c>
      <c r="G160" s="957">
        <v>274</v>
      </c>
      <c r="H160" t="s">
        <v>380</v>
      </c>
      <c r="I160" s="958" t="s">
        <v>489</v>
      </c>
      <c r="J160" s="958" t="s">
        <v>445</v>
      </c>
      <c r="K160" s="958" t="s">
        <v>0</v>
      </c>
      <c r="L160" s="953" t="s">
        <v>97</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ASRCMS202202</v>
      </c>
      <c r="AB160" s="957">
        <f t="shared" si="21"/>
        <v>45230</v>
      </c>
      <c r="AC160" t="str">
        <f t="shared" si="22"/>
        <v>Unaudited</v>
      </c>
    </row>
    <row r="161" spans="1:29" x14ac:dyDescent="0.25">
      <c r="A161" t="s">
        <v>421</v>
      </c>
      <c r="B161" t="s">
        <v>1380</v>
      </c>
      <c r="C161" t="s">
        <v>1381</v>
      </c>
      <c r="D161">
        <v>1900</v>
      </c>
      <c r="E161" s="957">
        <v>1</v>
      </c>
      <c r="F161" t="s">
        <v>441</v>
      </c>
      <c r="G161" s="957">
        <v>274</v>
      </c>
      <c r="H161" t="s">
        <v>380</v>
      </c>
      <c r="I161" s="958" t="s">
        <v>489</v>
      </c>
      <c r="J161" s="958" t="s">
        <v>445</v>
      </c>
      <c r="K161" s="958" t="s">
        <v>0</v>
      </c>
      <c r="L161" s="937" t="s">
        <v>153</v>
      </c>
      <c r="M161" s="958" t="s">
        <v>452</v>
      </c>
      <c r="N161" s="678">
        <f t="shared" ca="1" si="19"/>
        <v>266161.19132566027</v>
      </c>
      <c r="O161" s="678">
        <f t="shared" ca="1" si="26"/>
        <v>68296.56694769059</v>
      </c>
      <c r="P161" s="678">
        <f t="shared" ca="1" si="26"/>
        <v>7843.4549377439562</v>
      </c>
      <c r="Q161" s="678">
        <f t="shared" ca="1" si="26"/>
        <v>83853.412868025582</v>
      </c>
      <c r="R161" s="678">
        <f t="shared" ca="1" si="26"/>
        <v>11988.665459178119</v>
      </c>
      <c r="S161" s="678">
        <f t="shared" ca="1" si="26"/>
        <v>338.89398420090447</v>
      </c>
      <c r="T161" s="678">
        <f t="shared" ca="1" si="26"/>
        <v>11837.89628748348</v>
      </c>
      <c r="U161" s="678">
        <f t="shared" ca="1" si="25"/>
        <v>0.40952976743385616</v>
      </c>
      <c r="V161" s="678">
        <f t="shared" ca="1" si="25"/>
        <v>917.60819506761095</v>
      </c>
      <c r="W161" s="678">
        <f t="shared" ca="1" si="25"/>
        <v>81084.2831165026</v>
      </c>
      <c r="X161" s="678">
        <f t="shared" ca="1" si="25"/>
        <v>0</v>
      </c>
      <c r="Y161" s="678">
        <f t="shared" ca="1" si="25"/>
        <v>0</v>
      </c>
      <c r="Z161" s="678">
        <f t="shared" ca="1" si="25"/>
        <v>0</v>
      </c>
      <c r="AA161" t="str">
        <f t="shared" si="20"/>
        <v>ASRCMS202202</v>
      </c>
      <c r="AB161" s="957">
        <f t="shared" si="21"/>
        <v>45230</v>
      </c>
      <c r="AC161" t="str">
        <f t="shared" si="22"/>
        <v>Unaudited</v>
      </c>
    </row>
    <row r="162" spans="1:29" x14ac:dyDescent="0.25">
      <c r="A162" t="s">
        <v>421</v>
      </c>
      <c r="B162" t="s">
        <v>1380</v>
      </c>
      <c r="C162" t="s">
        <v>1381</v>
      </c>
      <c r="D162">
        <v>1900</v>
      </c>
      <c r="E162" s="957">
        <v>1</v>
      </c>
      <c r="F162" t="s">
        <v>441</v>
      </c>
      <c r="G162" s="957">
        <v>274</v>
      </c>
      <c r="H162" t="s">
        <v>380</v>
      </c>
      <c r="I162" s="958" t="s">
        <v>489</v>
      </c>
      <c r="J162" s="958" t="s">
        <v>445</v>
      </c>
      <c r="K162" s="958" t="s">
        <v>0</v>
      </c>
      <c r="L162" s="937" t="s">
        <v>912</v>
      </c>
      <c r="M162" s="958" t="s">
        <v>24</v>
      </c>
      <c r="N162" s="678">
        <f t="shared" ca="1" si="19"/>
        <v>2369952.4</v>
      </c>
      <c r="O162" s="678">
        <f t="shared" ca="1" si="26"/>
        <v>105880.40000000001</v>
      </c>
      <c r="P162" s="678">
        <f t="shared" ca="1" si="26"/>
        <v>0</v>
      </c>
      <c r="Q162" s="678">
        <f t="shared" ca="1" si="26"/>
        <v>2264072</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ASRCMS202202</v>
      </c>
      <c r="AB162" s="957">
        <f t="shared" si="21"/>
        <v>45230</v>
      </c>
      <c r="AC162" t="str">
        <f t="shared" si="22"/>
        <v>Unaudited</v>
      </c>
    </row>
    <row r="163" spans="1:29" x14ac:dyDescent="0.25">
      <c r="A163" t="s">
        <v>421</v>
      </c>
      <c r="B163" t="s">
        <v>1380</v>
      </c>
      <c r="C163" t="s">
        <v>1381</v>
      </c>
      <c r="D163">
        <v>1900</v>
      </c>
      <c r="E163" s="957">
        <v>1</v>
      </c>
      <c r="F163" t="s">
        <v>441</v>
      </c>
      <c r="G163" s="957">
        <v>274</v>
      </c>
      <c r="H163" t="s">
        <v>380</v>
      </c>
      <c r="I163" s="965" t="s">
        <v>489</v>
      </c>
      <c r="J163" s="965" t="s">
        <v>445</v>
      </c>
      <c r="K163" s="965" t="s">
        <v>53</v>
      </c>
      <c r="L163" s="945">
        <v>3.1</v>
      </c>
      <c r="M163" s="965" t="s">
        <v>33</v>
      </c>
      <c r="N163" s="678">
        <f t="shared" ca="1" si="19"/>
        <v>8228481.4999999991</v>
      </c>
      <c r="O163" s="678">
        <f t="shared" ca="1" si="26"/>
        <v>4148515.8499999996</v>
      </c>
      <c r="P163" s="678">
        <f t="shared" ca="1" si="26"/>
        <v>525118.89999999991</v>
      </c>
      <c r="Q163" s="678">
        <f t="shared" ca="1" si="26"/>
        <v>2480244.69</v>
      </c>
      <c r="R163" s="678">
        <f t="shared" ca="1" si="26"/>
        <v>386801.56</v>
      </c>
      <c r="S163" s="678">
        <f t="shared" ca="1" si="26"/>
        <v>6026.18</v>
      </c>
      <c r="T163" s="678">
        <f t="shared" ca="1" si="26"/>
        <v>369466.89000000007</v>
      </c>
      <c r="U163" s="678">
        <f t="shared" ca="1" si="27"/>
        <v>0</v>
      </c>
      <c r="V163" s="678">
        <f t="shared" ca="1" si="27"/>
        <v>35168.479999999996</v>
      </c>
      <c r="W163" s="678">
        <f t="shared" ca="1" si="28"/>
        <v>277138.95</v>
      </c>
      <c r="X163" s="678">
        <f t="shared" ca="1" si="29"/>
        <v>0</v>
      </c>
      <c r="Y163" s="678">
        <f t="shared" ca="1" si="29"/>
        <v>0</v>
      </c>
      <c r="Z163" s="678">
        <f t="shared" ca="1" si="29"/>
        <v>0</v>
      </c>
      <c r="AA163" t="str">
        <f t="shared" si="20"/>
        <v>ASRCMS202202</v>
      </c>
      <c r="AB163" s="957">
        <f t="shared" si="21"/>
        <v>45230</v>
      </c>
      <c r="AC163" t="str">
        <f t="shared" si="22"/>
        <v>Unaudited</v>
      </c>
    </row>
    <row r="164" spans="1:29" x14ac:dyDescent="0.25">
      <c r="A164" t="s">
        <v>421</v>
      </c>
      <c r="B164" t="s">
        <v>1380</v>
      </c>
      <c r="C164" t="s">
        <v>1381</v>
      </c>
      <c r="D164">
        <v>1900</v>
      </c>
      <c r="E164" s="957">
        <v>1</v>
      </c>
      <c r="F164" t="s">
        <v>441</v>
      </c>
      <c r="G164" s="957">
        <v>274</v>
      </c>
      <c r="H164" t="s">
        <v>380</v>
      </c>
      <c r="I164" s="937" t="s">
        <v>489</v>
      </c>
      <c r="J164" s="937" t="s">
        <v>445</v>
      </c>
      <c r="K164" s="937" t="s">
        <v>53</v>
      </c>
      <c r="L164" s="937">
        <v>3.2</v>
      </c>
      <c r="M164" s="958" t="s">
        <v>34</v>
      </c>
      <c r="N164" s="678">
        <f t="shared" ca="1" si="19"/>
        <v>18984003.559999995</v>
      </c>
      <c r="O164" s="678">
        <f t="shared" ca="1" si="26"/>
        <v>6895709.5800000001</v>
      </c>
      <c r="P164" s="678">
        <f t="shared" ca="1" si="26"/>
        <v>792806.83</v>
      </c>
      <c r="Q164" s="678">
        <f t="shared" ca="1" si="26"/>
        <v>7080109.5800000001</v>
      </c>
      <c r="R164" s="678">
        <f t="shared" ca="1" si="26"/>
        <v>1102197.7599999998</v>
      </c>
      <c r="S164" s="678">
        <f t="shared" ca="1" si="26"/>
        <v>16269.630000000001</v>
      </c>
      <c r="T164" s="678">
        <f t="shared" ca="1" si="26"/>
        <v>1102171.4800000002</v>
      </c>
      <c r="U164" s="678">
        <f t="shared" ca="1" si="27"/>
        <v>132.72</v>
      </c>
      <c r="V164" s="678">
        <f t="shared" ca="1" si="27"/>
        <v>105895.22</v>
      </c>
      <c r="W164" s="678">
        <f t="shared" ca="1" si="28"/>
        <v>1888710.7599999998</v>
      </c>
      <c r="X164" s="678">
        <f t="shared" ca="1" si="29"/>
        <v>0</v>
      </c>
      <c r="Y164" s="678">
        <f t="shared" ca="1" si="29"/>
        <v>0</v>
      </c>
      <c r="Z164" s="678">
        <f t="shared" ca="1" si="29"/>
        <v>0</v>
      </c>
      <c r="AA164" t="str">
        <f t="shared" si="20"/>
        <v>ASRCMS202202</v>
      </c>
      <c r="AB164" s="957">
        <f t="shared" si="21"/>
        <v>45230</v>
      </c>
      <c r="AC164" t="str">
        <f t="shared" si="22"/>
        <v>Unaudited</v>
      </c>
    </row>
    <row r="165" spans="1:29" x14ac:dyDescent="0.25">
      <c r="A165" t="s">
        <v>421</v>
      </c>
      <c r="B165" t="s">
        <v>1380</v>
      </c>
      <c r="C165" t="s">
        <v>1381</v>
      </c>
      <c r="D165">
        <v>1900</v>
      </c>
      <c r="E165" s="957">
        <v>1</v>
      </c>
      <c r="F165" t="s">
        <v>441</v>
      </c>
      <c r="G165" s="957">
        <v>274</v>
      </c>
      <c r="H165" t="s">
        <v>380</v>
      </c>
      <c r="I165" s="937" t="s">
        <v>489</v>
      </c>
      <c r="J165" s="937" t="s">
        <v>445</v>
      </c>
      <c r="K165" s="937" t="s">
        <v>53</v>
      </c>
      <c r="L165" s="943">
        <v>3.3</v>
      </c>
      <c r="M165" s="959" t="s">
        <v>54</v>
      </c>
      <c r="N165" s="678">
        <f t="shared" ca="1" si="19"/>
        <v>0</v>
      </c>
      <c r="O165" s="678">
        <f t="shared" ca="1" si="26"/>
        <v>0</v>
      </c>
      <c r="P165" s="678">
        <f t="shared" ca="1" si="26"/>
        <v>0</v>
      </c>
      <c r="Q165" s="678">
        <f t="shared" ca="1" si="26"/>
        <v>0</v>
      </c>
      <c r="R165" s="678">
        <f t="shared" ca="1" si="26"/>
        <v>0</v>
      </c>
      <c r="S165" s="678">
        <f t="shared" ca="1" si="26"/>
        <v>0</v>
      </c>
      <c r="T165" s="678">
        <f t="shared" ca="1" si="26"/>
        <v>0</v>
      </c>
      <c r="U165" s="678">
        <f t="shared" ca="1" si="27"/>
        <v>0</v>
      </c>
      <c r="V165" s="678">
        <f t="shared" ca="1" si="27"/>
        <v>0</v>
      </c>
      <c r="W165" s="678">
        <f t="shared" ca="1" si="28"/>
        <v>0</v>
      </c>
      <c r="X165" s="678">
        <f t="shared" ca="1" si="29"/>
        <v>0</v>
      </c>
      <c r="Y165" s="678">
        <f t="shared" ca="1" si="29"/>
        <v>0</v>
      </c>
      <c r="Z165" s="678">
        <f t="shared" ca="1" si="29"/>
        <v>0</v>
      </c>
      <c r="AA165" t="str">
        <f t="shared" si="20"/>
        <v>ASRCMS202202</v>
      </c>
      <c r="AB165" s="957">
        <f t="shared" si="21"/>
        <v>45230</v>
      </c>
      <c r="AC165" t="str">
        <f t="shared" si="22"/>
        <v>Unaudited</v>
      </c>
    </row>
    <row r="166" spans="1:29" x14ac:dyDescent="0.25">
      <c r="A166" t="s">
        <v>421</v>
      </c>
      <c r="B166" t="s">
        <v>1380</v>
      </c>
      <c r="C166" t="s">
        <v>1381</v>
      </c>
      <c r="D166">
        <v>1900</v>
      </c>
      <c r="E166" s="957">
        <v>1</v>
      </c>
      <c r="F166" t="s">
        <v>441</v>
      </c>
      <c r="G166" s="957">
        <v>274</v>
      </c>
      <c r="H166" t="s">
        <v>380</v>
      </c>
      <c r="I166" s="958" t="s">
        <v>489</v>
      </c>
      <c r="J166" s="958" t="s">
        <v>445</v>
      </c>
      <c r="K166" s="958" t="s">
        <v>53</v>
      </c>
      <c r="L166" s="937" t="s">
        <v>44</v>
      </c>
      <c r="M166" s="958" t="s">
        <v>154</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ASRCMS202202</v>
      </c>
      <c r="AB166" s="957">
        <f t="shared" si="21"/>
        <v>45230</v>
      </c>
      <c r="AC166" t="str">
        <f t="shared" si="22"/>
        <v>Unaudited</v>
      </c>
    </row>
    <row r="167" spans="1:29" x14ac:dyDescent="0.25">
      <c r="A167" t="s">
        <v>421</v>
      </c>
      <c r="B167" t="s">
        <v>1380</v>
      </c>
      <c r="C167" t="s">
        <v>1381</v>
      </c>
      <c r="D167">
        <v>1900</v>
      </c>
      <c r="E167" s="957">
        <v>1</v>
      </c>
      <c r="F167" t="s">
        <v>441</v>
      </c>
      <c r="G167" s="957">
        <v>274</v>
      </c>
      <c r="H167" t="s">
        <v>380</v>
      </c>
      <c r="I167" s="937" t="s">
        <v>489</v>
      </c>
      <c r="J167" s="937" t="s">
        <v>445</v>
      </c>
      <c r="K167" s="937" t="s">
        <v>53</v>
      </c>
      <c r="L167" s="937" t="s">
        <v>41</v>
      </c>
      <c r="M167" s="958" t="s">
        <v>52</v>
      </c>
      <c r="N167" s="678">
        <f t="shared" ca="1" si="19"/>
        <v>1224298.57</v>
      </c>
      <c r="O167" s="678">
        <f t="shared" ca="1" si="30"/>
        <v>656232.37789305625</v>
      </c>
      <c r="P167" s="678">
        <f t="shared" ca="1" si="30"/>
        <v>76347.728278314084</v>
      </c>
      <c r="Q167" s="678">
        <f t="shared" ca="1" si="30"/>
        <v>380054.98344223155</v>
      </c>
      <c r="R167" s="678">
        <f t="shared" ca="1" si="30"/>
        <v>45598.385047461248</v>
      </c>
      <c r="S167" s="678">
        <f t="shared" ca="1" si="30"/>
        <v>1971.1117455674892</v>
      </c>
      <c r="T167" s="678">
        <f t="shared" ca="1" si="30"/>
        <v>32523.343801863572</v>
      </c>
      <c r="U167" s="678">
        <f t="shared" ca="1" si="30"/>
        <v>0</v>
      </c>
      <c r="V167" s="678">
        <f t="shared" ca="1" si="30"/>
        <v>17312.931498567777</v>
      </c>
      <c r="W167" s="678">
        <f t="shared" ca="1" si="28"/>
        <v>14257.70829293817</v>
      </c>
      <c r="X167" s="678">
        <f t="shared" ca="1" si="30"/>
        <v>0</v>
      </c>
      <c r="Y167" s="678">
        <f t="shared" ca="1" si="30"/>
        <v>0</v>
      </c>
      <c r="Z167" s="678">
        <f t="shared" ca="1" si="30"/>
        <v>0</v>
      </c>
      <c r="AA167" t="str">
        <f t="shared" si="20"/>
        <v>ASRCMS202202</v>
      </c>
      <c r="AB167" s="957">
        <f t="shared" si="21"/>
        <v>45230</v>
      </c>
      <c r="AC167" t="str">
        <f t="shared" si="22"/>
        <v>Unaudited</v>
      </c>
    </row>
    <row r="168" spans="1:29" x14ac:dyDescent="0.25">
      <c r="A168" t="s">
        <v>421</v>
      </c>
      <c r="B168" t="s">
        <v>1380</v>
      </c>
      <c r="C168" t="s">
        <v>1381</v>
      </c>
      <c r="D168">
        <v>1900</v>
      </c>
      <c r="E168" s="957">
        <v>1</v>
      </c>
      <c r="F168" t="s">
        <v>441</v>
      </c>
      <c r="G168" s="957">
        <v>274</v>
      </c>
      <c r="H168" t="s">
        <v>380</v>
      </c>
      <c r="I168" s="937" t="s">
        <v>489</v>
      </c>
      <c r="J168" s="937" t="s">
        <v>445</v>
      </c>
      <c r="K168" s="937" t="s">
        <v>53</v>
      </c>
      <c r="L168" s="937" t="s">
        <v>42</v>
      </c>
      <c r="M168" s="958" t="s">
        <v>155</v>
      </c>
      <c r="N168" s="678">
        <f t="shared" ca="1" si="19"/>
        <v>851918.54219762585</v>
      </c>
      <c r="O168" s="678">
        <f t="shared" ca="1" si="30"/>
        <v>349908.66175974102</v>
      </c>
      <c r="P168" s="678">
        <f t="shared" ca="1" si="30"/>
        <v>43013.963020154268</v>
      </c>
      <c r="Q168" s="678">
        <f t="shared" ca="1" si="30"/>
        <v>308734.88851912424</v>
      </c>
      <c r="R168" s="678">
        <f t="shared" ca="1" si="30"/>
        <v>45581.916118178204</v>
      </c>
      <c r="S168" s="678">
        <f t="shared" ca="1" si="30"/>
        <v>373.92992679239785</v>
      </c>
      <c r="T168" s="678">
        <f t="shared" ca="1" si="30"/>
        <v>30046.162707685522</v>
      </c>
      <c r="U168" s="678">
        <f t="shared" ca="1" si="30"/>
        <v>1.4982587342798608</v>
      </c>
      <c r="V168" s="678">
        <f t="shared" ca="1" si="30"/>
        <v>4496.3734160430186</v>
      </c>
      <c r="W168" s="678">
        <f t="shared" ca="1" si="28"/>
        <v>69761.148471173001</v>
      </c>
      <c r="X168" s="678">
        <f t="shared" ca="1" si="30"/>
        <v>0</v>
      </c>
      <c r="Y168" s="678">
        <f t="shared" ca="1" si="30"/>
        <v>0</v>
      </c>
      <c r="Z168" s="678">
        <f t="shared" ca="1" si="30"/>
        <v>0</v>
      </c>
      <c r="AA168" t="str">
        <f t="shared" si="20"/>
        <v>ASRCMS202202</v>
      </c>
      <c r="AB168" s="957">
        <f t="shared" si="21"/>
        <v>45230</v>
      </c>
      <c r="AC168" t="str">
        <f t="shared" si="22"/>
        <v>Unaudited</v>
      </c>
    </row>
    <row r="169" spans="1:29" x14ac:dyDescent="0.25">
      <c r="A169" t="s">
        <v>421</v>
      </c>
      <c r="B169" t="s">
        <v>1380</v>
      </c>
      <c r="C169" t="s">
        <v>1381</v>
      </c>
      <c r="D169">
        <v>1900</v>
      </c>
      <c r="E169" s="957">
        <v>1</v>
      </c>
      <c r="F169" t="s">
        <v>441</v>
      </c>
      <c r="G169" s="957">
        <v>274</v>
      </c>
      <c r="H169" t="s">
        <v>380</v>
      </c>
      <c r="I169" s="958" t="s">
        <v>489</v>
      </c>
      <c r="J169" s="958" t="s">
        <v>445</v>
      </c>
      <c r="K169" s="958" t="s">
        <v>53</v>
      </c>
      <c r="L169" s="937" t="s">
        <v>43</v>
      </c>
      <c r="M169" s="958" t="s">
        <v>463</v>
      </c>
      <c r="N169" s="678">
        <f t="shared" ca="1" si="19"/>
        <v>1433184.4581456073</v>
      </c>
      <c r="O169" s="678">
        <f t="shared" ca="1" si="30"/>
        <v>367753.0063891568</v>
      </c>
      <c r="P169" s="678">
        <f t="shared" ca="1" si="30"/>
        <v>42234.247821599361</v>
      </c>
      <c r="Q169" s="678">
        <f t="shared" ca="1" si="30"/>
        <v>451521.15335206263</v>
      </c>
      <c r="R169" s="678">
        <f t="shared" ca="1" si="30"/>
        <v>64554.749414907128</v>
      </c>
      <c r="S169" s="678">
        <f t="shared" ca="1" si="30"/>
        <v>1824.8249817964868</v>
      </c>
      <c r="T169" s="678">
        <f t="shared" ca="1" si="30"/>
        <v>63742.910421536144</v>
      </c>
      <c r="U169" s="678">
        <f t="shared" ca="1" si="30"/>
        <v>2.2051738456342052</v>
      </c>
      <c r="V169" s="678">
        <f t="shared" ca="1" si="30"/>
        <v>4940.9975860412196</v>
      </c>
      <c r="W169" s="678">
        <f t="shared" ca="1" si="28"/>
        <v>436610.36300466175</v>
      </c>
      <c r="X169" s="678">
        <f t="shared" ca="1" si="30"/>
        <v>0</v>
      </c>
      <c r="Y169" s="678">
        <f t="shared" ca="1" si="30"/>
        <v>0</v>
      </c>
      <c r="Z169" s="678">
        <f t="shared" ca="1" si="30"/>
        <v>0</v>
      </c>
      <c r="AA169" t="str">
        <f t="shared" si="20"/>
        <v>ASRCMS202202</v>
      </c>
      <c r="AB169" s="957">
        <f t="shared" si="21"/>
        <v>45230</v>
      </c>
      <c r="AC169" t="str">
        <f t="shared" si="22"/>
        <v>Unaudited</v>
      </c>
    </row>
    <row r="170" spans="1:29" x14ac:dyDescent="0.25">
      <c r="A170" t="s">
        <v>421</v>
      </c>
      <c r="B170" t="s">
        <v>1380</v>
      </c>
      <c r="C170" t="s">
        <v>1381</v>
      </c>
      <c r="D170">
        <v>1900</v>
      </c>
      <c r="E170" s="957">
        <v>1</v>
      </c>
      <c r="F170" t="s">
        <v>441</v>
      </c>
      <c r="G170" s="957">
        <v>274</v>
      </c>
      <c r="H170" t="s">
        <v>380</v>
      </c>
      <c r="I170" s="958" t="s">
        <v>489</v>
      </c>
      <c r="J170" s="958" t="s">
        <v>445</v>
      </c>
      <c r="K170" s="958" t="s">
        <v>915</v>
      </c>
      <c r="L170" s="953" t="s">
        <v>916</v>
      </c>
      <c r="M170" s="958" t="s">
        <v>915</v>
      </c>
      <c r="N170" s="678">
        <f t="shared" ca="1" si="19"/>
        <v>132051.4</v>
      </c>
      <c r="O170" s="678">
        <f t="shared" ca="1" si="30"/>
        <v>57527.6</v>
      </c>
      <c r="P170" s="678">
        <f t="shared" ca="1" si="30"/>
        <v>54232.51999999999</v>
      </c>
      <c r="Q170" s="678">
        <f t="shared" ca="1" si="30"/>
        <v>6910.98</v>
      </c>
      <c r="R170" s="678">
        <f t="shared" ca="1" si="30"/>
        <v>13380.300000000001</v>
      </c>
      <c r="S170" s="678">
        <f t="shared" ca="1" si="30"/>
        <v>0</v>
      </c>
      <c r="T170" s="678">
        <f t="shared" ca="1" si="30"/>
        <v>0</v>
      </c>
      <c r="U170" s="678">
        <f t="shared" ca="1" si="30"/>
        <v>0</v>
      </c>
      <c r="V170" s="678">
        <f t="shared" ca="1" si="30"/>
        <v>0</v>
      </c>
      <c r="W170" s="678">
        <f t="shared" ca="1" si="28"/>
        <v>0</v>
      </c>
      <c r="X170" s="678">
        <f t="shared" ca="1" si="30"/>
        <v>0</v>
      </c>
      <c r="Y170" s="678">
        <f t="shared" ca="1" si="30"/>
        <v>0</v>
      </c>
      <c r="Z170" s="678">
        <f t="shared" ca="1" si="30"/>
        <v>0</v>
      </c>
      <c r="AA170" t="str">
        <f t="shared" si="20"/>
        <v>ASRCMS202202</v>
      </c>
      <c r="AB170" s="957">
        <f t="shared" si="21"/>
        <v>45230</v>
      </c>
      <c r="AC170" t="str">
        <f t="shared" si="22"/>
        <v>Unaudited</v>
      </c>
    </row>
    <row r="171" spans="1:29" x14ac:dyDescent="0.25">
      <c r="A171" t="s">
        <v>421</v>
      </c>
      <c r="B171" t="s">
        <v>1380</v>
      </c>
      <c r="C171" t="s">
        <v>1381</v>
      </c>
      <c r="D171">
        <v>1900</v>
      </c>
      <c r="E171" s="957">
        <v>1</v>
      </c>
      <c r="F171" t="s">
        <v>441</v>
      </c>
      <c r="G171" s="957">
        <v>274</v>
      </c>
      <c r="H171" t="s">
        <v>380</v>
      </c>
      <c r="I171" s="937" t="s">
        <v>489</v>
      </c>
      <c r="J171" s="937" t="s">
        <v>445</v>
      </c>
      <c r="K171" s="937" t="s">
        <v>915</v>
      </c>
      <c r="L171" s="937" t="s">
        <v>917</v>
      </c>
      <c r="M171" s="958" t="s">
        <v>920</v>
      </c>
      <c r="N171" s="678">
        <f t="shared" ca="1" si="19"/>
        <v>127276.55773865496</v>
      </c>
      <c r="O171" s="678">
        <f t="shared" ca="1" si="30"/>
        <v>29433.099740706719</v>
      </c>
      <c r="P171" s="678">
        <f t="shared" ca="1" si="30"/>
        <v>5734.0086454177781</v>
      </c>
      <c r="Q171" s="678">
        <f t="shared" ca="1" si="30"/>
        <v>50496.661692176051</v>
      </c>
      <c r="R171" s="678">
        <f t="shared" ca="1" si="30"/>
        <v>9514.4053109164397</v>
      </c>
      <c r="S171" s="678">
        <f t="shared" ca="1" si="30"/>
        <v>123.98605539423544</v>
      </c>
      <c r="T171" s="678">
        <f t="shared" ca="1" si="30"/>
        <v>8952.1248531018373</v>
      </c>
      <c r="U171" s="678">
        <f t="shared" ca="1" si="30"/>
        <v>0</v>
      </c>
      <c r="V171" s="678">
        <f t="shared" ca="1" si="30"/>
        <v>830.51738331646209</v>
      </c>
      <c r="W171" s="678">
        <f t="shared" ca="1" si="28"/>
        <v>22191.754057625429</v>
      </c>
      <c r="X171" s="678">
        <f t="shared" ca="1" si="30"/>
        <v>0</v>
      </c>
      <c r="Y171" s="678">
        <f t="shared" ca="1" si="30"/>
        <v>0</v>
      </c>
      <c r="Z171" s="678">
        <f t="shared" ca="1" si="30"/>
        <v>0</v>
      </c>
      <c r="AA171" t="str">
        <f t="shared" si="20"/>
        <v>ASRCMS202202</v>
      </c>
      <c r="AB171" s="957">
        <f t="shared" si="21"/>
        <v>45230</v>
      </c>
      <c r="AC171" t="str">
        <f t="shared" si="22"/>
        <v>Unaudited</v>
      </c>
    </row>
    <row r="172" spans="1:29" x14ac:dyDescent="0.25">
      <c r="A172" t="s">
        <v>421</v>
      </c>
      <c r="B172" t="s">
        <v>1380</v>
      </c>
      <c r="C172" t="s">
        <v>1381</v>
      </c>
      <c r="D172">
        <v>1900</v>
      </c>
      <c r="E172" s="957">
        <v>1</v>
      </c>
      <c r="F172" t="s">
        <v>441</v>
      </c>
      <c r="G172" s="957">
        <v>274</v>
      </c>
      <c r="H172" t="s">
        <v>380</v>
      </c>
      <c r="I172" s="937" t="s">
        <v>489</v>
      </c>
      <c r="J172" s="937" t="s">
        <v>445</v>
      </c>
      <c r="K172" s="937" t="s">
        <v>915</v>
      </c>
      <c r="L172" s="937" t="s">
        <v>918</v>
      </c>
      <c r="M172" s="958" t="s">
        <v>921</v>
      </c>
      <c r="N172" s="678">
        <f t="shared" ca="1" si="19"/>
        <v>670.07889127129988</v>
      </c>
      <c r="O172" s="678">
        <f t="shared" ca="1" si="30"/>
        <v>171.94124969913506</v>
      </c>
      <c r="P172" s="678">
        <f t="shared" ca="1" si="30"/>
        <v>19.746430958784085</v>
      </c>
      <c r="Q172" s="678">
        <f t="shared" ca="1" si="30"/>
        <v>211.10666676860518</v>
      </c>
      <c r="R172" s="678">
        <f t="shared" ca="1" si="30"/>
        <v>30.182280214095648</v>
      </c>
      <c r="S172" s="678">
        <f t="shared" ca="1" si="30"/>
        <v>0.85318864129220784</v>
      </c>
      <c r="T172" s="678">
        <f t="shared" ca="1" si="30"/>
        <v>29.802708575932133</v>
      </c>
      <c r="U172" s="678">
        <f t="shared" ca="1" si="30"/>
        <v>1.0310190269959742E-3</v>
      </c>
      <c r="V172" s="678">
        <f t="shared" ca="1" si="30"/>
        <v>2.3101410048170483</v>
      </c>
      <c r="W172" s="678">
        <f t="shared" ca="1" si="28"/>
        <v>204.13519438961148</v>
      </c>
      <c r="X172" s="678">
        <f t="shared" ca="1" si="30"/>
        <v>0</v>
      </c>
      <c r="Y172" s="678">
        <f t="shared" ca="1" si="30"/>
        <v>0</v>
      </c>
      <c r="Z172" s="678">
        <f t="shared" ca="1" si="30"/>
        <v>0</v>
      </c>
      <c r="AA172" t="str">
        <f t="shared" si="20"/>
        <v>ASRCMS202202</v>
      </c>
      <c r="AB172" s="957">
        <f t="shared" si="21"/>
        <v>45230</v>
      </c>
      <c r="AC172" t="str">
        <f t="shared" si="22"/>
        <v>Unaudited</v>
      </c>
    </row>
    <row r="173" spans="1:29" x14ac:dyDescent="0.25">
      <c r="A173" t="s">
        <v>421</v>
      </c>
      <c r="B173" t="s">
        <v>1380</v>
      </c>
      <c r="C173" t="s">
        <v>1381</v>
      </c>
      <c r="D173">
        <v>1900</v>
      </c>
      <c r="E173" s="957">
        <v>1</v>
      </c>
      <c r="F173" t="s">
        <v>441</v>
      </c>
      <c r="G173" s="957">
        <v>274</v>
      </c>
      <c r="H173" t="s">
        <v>380</v>
      </c>
      <c r="I173" s="937" t="s">
        <v>489</v>
      </c>
      <c r="J173" s="937" t="s">
        <v>445</v>
      </c>
      <c r="K173" s="937" t="s">
        <v>446</v>
      </c>
      <c r="L173" s="937">
        <v>5.0999999999999996</v>
      </c>
      <c r="M173" s="958" t="s">
        <v>37</v>
      </c>
      <c r="N173" s="678">
        <f t="shared" ca="1" si="19"/>
        <v>9537996.25</v>
      </c>
      <c r="O173" s="678">
        <f t="shared" ca="1" si="30"/>
        <v>3260886.41</v>
      </c>
      <c r="P173" s="678">
        <f t="shared" ca="1" si="30"/>
        <v>1898938.59</v>
      </c>
      <c r="Q173" s="678">
        <f t="shared" ca="1" si="30"/>
        <v>1779985.3599999999</v>
      </c>
      <c r="R173" s="678">
        <f t="shared" ca="1" si="30"/>
        <v>1544717.5599999998</v>
      </c>
      <c r="S173" s="678">
        <f t="shared" ca="1" si="30"/>
        <v>8362.98</v>
      </c>
      <c r="T173" s="678">
        <f t="shared" ca="1" si="30"/>
        <v>915413.91</v>
      </c>
      <c r="U173" s="678">
        <f t="shared" ca="1" si="30"/>
        <v>0</v>
      </c>
      <c r="V173" s="678">
        <f t="shared" ca="1" si="30"/>
        <v>65943.820000000007</v>
      </c>
      <c r="W173" s="678">
        <f t="shared" ca="1" si="28"/>
        <v>63747.619999999995</v>
      </c>
      <c r="X173" s="678">
        <f t="shared" ca="1" si="30"/>
        <v>0</v>
      </c>
      <c r="Y173" s="678">
        <f t="shared" ca="1" si="30"/>
        <v>0</v>
      </c>
      <c r="Z173" s="678">
        <f t="shared" ca="1" si="30"/>
        <v>0</v>
      </c>
      <c r="AA173" t="str">
        <f t="shared" si="20"/>
        <v>ASRCMS202202</v>
      </c>
      <c r="AB173" s="957">
        <f t="shared" si="21"/>
        <v>45230</v>
      </c>
      <c r="AC173" t="str">
        <f t="shared" si="22"/>
        <v>Unaudited</v>
      </c>
    </row>
    <row r="174" spans="1:29" ht="30" x14ac:dyDescent="0.25">
      <c r="A174" t="s">
        <v>421</v>
      </c>
      <c r="B174" t="s">
        <v>1380</v>
      </c>
      <c r="C174" t="s">
        <v>1381</v>
      </c>
      <c r="D174">
        <v>1900</v>
      </c>
      <c r="E174" s="957">
        <v>1</v>
      </c>
      <c r="F174" t="s">
        <v>441</v>
      </c>
      <c r="G174" s="957">
        <v>274</v>
      </c>
      <c r="H174" t="s">
        <v>380</v>
      </c>
      <c r="I174" s="937" t="s">
        <v>489</v>
      </c>
      <c r="J174" s="937" t="s">
        <v>445</v>
      </c>
      <c r="K174" s="937" t="s">
        <v>446</v>
      </c>
      <c r="L174" s="953">
        <v>5.2</v>
      </c>
      <c r="M174" s="958" t="s">
        <v>304</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ASRCMS202202</v>
      </c>
      <c r="AB174" s="957">
        <f t="shared" si="21"/>
        <v>45230</v>
      </c>
      <c r="AC174" t="str">
        <f t="shared" si="22"/>
        <v>Unaudited</v>
      </c>
    </row>
    <row r="175" spans="1:29" ht="30" x14ac:dyDescent="0.25">
      <c r="A175" t="s">
        <v>421</v>
      </c>
      <c r="B175" t="s">
        <v>1380</v>
      </c>
      <c r="C175" t="s">
        <v>1381</v>
      </c>
      <c r="D175">
        <v>1900</v>
      </c>
      <c r="E175" s="957">
        <v>1</v>
      </c>
      <c r="F175" t="s">
        <v>441</v>
      </c>
      <c r="G175" s="957">
        <v>274</v>
      </c>
      <c r="H175" t="s">
        <v>380</v>
      </c>
      <c r="I175" s="937" t="s">
        <v>489</v>
      </c>
      <c r="J175" s="937" t="s">
        <v>445</v>
      </c>
      <c r="K175" s="937" t="s">
        <v>446</v>
      </c>
      <c r="L175" s="953">
        <v>5.3</v>
      </c>
      <c r="M175" s="958" t="s">
        <v>305</v>
      </c>
      <c r="N175" s="678">
        <f t="shared" ca="1" si="19"/>
        <v>209521.01663799959</v>
      </c>
      <c r="O175" s="678">
        <f t="shared" ca="1" si="30"/>
        <v>76028.760480332348</v>
      </c>
      <c r="P175" s="678">
        <f t="shared" ca="1" si="30"/>
        <v>44218.163731731271</v>
      </c>
      <c r="Q175" s="678">
        <f t="shared" ca="1" si="30"/>
        <v>40983.973994251377</v>
      </c>
      <c r="R175" s="678">
        <f t="shared" ca="1" si="30"/>
        <v>35982.57290046211</v>
      </c>
      <c r="S175" s="678">
        <f t="shared" ca="1" si="30"/>
        <v>79.661031398039512</v>
      </c>
      <c r="T175" s="678">
        <f t="shared" ca="1" si="30"/>
        <v>9374.7063040405501</v>
      </c>
      <c r="U175" s="678">
        <f t="shared" ca="1" si="30"/>
        <v>0</v>
      </c>
      <c r="V175" s="678">
        <f t="shared" ca="1" si="30"/>
        <v>1394.5036735144602</v>
      </c>
      <c r="W175" s="678">
        <f t="shared" ca="1" si="28"/>
        <v>1458.6745222694135</v>
      </c>
      <c r="X175" s="678">
        <f t="shared" ca="1" si="30"/>
        <v>0</v>
      </c>
      <c r="Y175" s="678">
        <f t="shared" ca="1" si="30"/>
        <v>0</v>
      </c>
      <c r="Z175" s="678">
        <f t="shared" ca="1" si="30"/>
        <v>0</v>
      </c>
      <c r="AA175" t="str">
        <f t="shared" si="20"/>
        <v>ASRCMS202202</v>
      </c>
      <c r="AB175" s="957">
        <f t="shared" si="21"/>
        <v>45230</v>
      </c>
      <c r="AC175" t="str">
        <f t="shared" si="22"/>
        <v>Unaudited</v>
      </c>
    </row>
    <row r="176" spans="1:29" x14ac:dyDescent="0.25">
      <c r="A176" t="s">
        <v>421</v>
      </c>
      <c r="B176" t="s">
        <v>1380</v>
      </c>
      <c r="C176" t="s">
        <v>1381</v>
      </c>
      <c r="D176">
        <v>1900</v>
      </c>
      <c r="E176" s="957">
        <v>1</v>
      </c>
      <c r="F176" t="s">
        <v>441</v>
      </c>
      <c r="G176" s="957">
        <v>274</v>
      </c>
      <c r="H176" t="s">
        <v>380</v>
      </c>
      <c r="I176" s="937" t="s">
        <v>489</v>
      </c>
      <c r="J176" s="937" t="s">
        <v>445</v>
      </c>
      <c r="K176" s="937" t="s">
        <v>446</v>
      </c>
      <c r="L176" s="937" t="s">
        <v>82</v>
      </c>
      <c r="M176" s="958" t="s">
        <v>454</v>
      </c>
      <c r="N176" s="678">
        <f t="shared" ca="1" si="19"/>
        <v>47971.446233313705</v>
      </c>
      <c r="O176" s="678">
        <f t="shared" ca="1" si="30"/>
        <v>12309.401956509751</v>
      </c>
      <c r="P176" s="678">
        <f t="shared" ca="1" si="30"/>
        <v>1413.6616798090208</v>
      </c>
      <c r="Q176" s="678">
        <f t="shared" ca="1" si="30"/>
        <v>15113.283295897743</v>
      </c>
      <c r="R176" s="678">
        <f t="shared" ca="1" si="30"/>
        <v>2160.7718902207298</v>
      </c>
      <c r="S176" s="678">
        <f t="shared" ca="1" si="30"/>
        <v>61.080409435031747</v>
      </c>
      <c r="T176" s="678">
        <f t="shared" ca="1" si="30"/>
        <v>2133.5980743177906</v>
      </c>
      <c r="U176" s="678">
        <f t="shared" ca="1" si="30"/>
        <v>7.3811419018474586E-2</v>
      </c>
      <c r="V176" s="678">
        <f t="shared" ca="1" si="30"/>
        <v>165.38471282642669</v>
      </c>
      <c r="W176" s="678">
        <f t="shared" ca="1" si="28"/>
        <v>14614.19040287819</v>
      </c>
      <c r="X176" s="678">
        <f t="shared" ca="1" si="30"/>
        <v>0</v>
      </c>
      <c r="Y176" s="678">
        <f t="shared" ca="1" si="30"/>
        <v>0</v>
      </c>
      <c r="Z176" s="678">
        <f t="shared" ca="1" si="30"/>
        <v>0</v>
      </c>
      <c r="AA176" t="str">
        <f t="shared" si="20"/>
        <v>ASRCMS202202</v>
      </c>
      <c r="AB176" s="957">
        <f t="shared" si="21"/>
        <v>45230</v>
      </c>
      <c r="AC176" t="str">
        <f t="shared" si="22"/>
        <v>Unaudited</v>
      </c>
    </row>
    <row r="177" spans="1:29" x14ac:dyDescent="0.25">
      <c r="A177" t="s">
        <v>421</v>
      </c>
      <c r="B177" t="s">
        <v>1380</v>
      </c>
      <c r="C177" t="s">
        <v>1381</v>
      </c>
      <c r="D177">
        <v>1900</v>
      </c>
      <c r="E177" s="957">
        <v>1</v>
      </c>
      <c r="F177" t="s">
        <v>441</v>
      </c>
      <c r="G177" s="957">
        <v>274</v>
      </c>
      <c r="H177" t="s">
        <v>380</v>
      </c>
      <c r="I177" s="958" t="s">
        <v>489</v>
      </c>
      <c r="J177" s="958" t="s">
        <v>445</v>
      </c>
      <c r="K177" s="958" t="s">
        <v>447</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ASRCMS202202</v>
      </c>
      <c r="AB177" s="957">
        <f t="shared" si="21"/>
        <v>45230</v>
      </c>
      <c r="AC177" t="str">
        <f t="shared" si="22"/>
        <v>Unaudited</v>
      </c>
    </row>
    <row r="178" spans="1:29" x14ac:dyDescent="0.25">
      <c r="A178" t="s">
        <v>421</v>
      </c>
      <c r="B178" t="s">
        <v>1380</v>
      </c>
      <c r="C178" t="s">
        <v>1381</v>
      </c>
      <c r="D178">
        <v>1900</v>
      </c>
      <c r="E178" s="957">
        <v>1</v>
      </c>
      <c r="F178" t="s">
        <v>441</v>
      </c>
      <c r="G178" s="957">
        <v>274</v>
      </c>
      <c r="H178" t="s">
        <v>380</v>
      </c>
      <c r="I178" s="937" t="s">
        <v>489</v>
      </c>
      <c r="J178" s="937" t="s">
        <v>445</v>
      </c>
      <c r="K178" s="937" t="s">
        <v>447</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ASRCMS202202</v>
      </c>
      <c r="AB178" s="957">
        <f t="shared" si="21"/>
        <v>45230</v>
      </c>
      <c r="AC178" t="str">
        <f t="shared" si="22"/>
        <v>Unaudited</v>
      </c>
    </row>
    <row r="179" spans="1:29" x14ac:dyDescent="0.25">
      <c r="A179" t="s">
        <v>421</v>
      </c>
      <c r="B179" t="s">
        <v>1380</v>
      </c>
      <c r="C179" t="s">
        <v>1381</v>
      </c>
      <c r="D179">
        <v>1900</v>
      </c>
      <c r="E179" s="957">
        <v>1</v>
      </c>
      <c r="F179" t="s">
        <v>441</v>
      </c>
      <c r="G179" s="957">
        <v>274</v>
      </c>
      <c r="H179" t="s">
        <v>380</v>
      </c>
      <c r="I179" s="937" t="s">
        <v>489</v>
      </c>
      <c r="J179" s="937" t="s">
        <v>445</v>
      </c>
      <c r="K179" s="937" t="s">
        <v>447</v>
      </c>
      <c r="L179" s="937">
        <v>6.3</v>
      </c>
      <c r="M179" s="958" t="s">
        <v>185</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ASRCMS202202</v>
      </c>
      <c r="AB179" s="957">
        <f t="shared" si="21"/>
        <v>45230</v>
      </c>
      <c r="AC179" t="str">
        <f t="shared" si="22"/>
        <v>Unaudited</v>
      </c>
    </row>
    <row r="180" spans="1:29" x14ac:dyDescent="0.25">
      <c r="A180" t="s">
        <v>421</v>
      </c>
      <c r="B180" t="s">
        <v>1380</v>
      </c>
      <c r="C180" t="s">
        <v>1381</v>
      </c>
      <c r="D180">
        <v>1900</v>
      </c>
      <c r="E180" s="957">
        <v>1</v>
      </c>
      <c r="F180" t="s">
        <v>441</v>
      </c>
      <c r="G180" s="957">
        <v>274</v>
      </c>
      <c r="H180" t="s">
        <v>380</v>
      </c>
      <c r="I180" s="937" t="s">
        <v>489</v>
      </c>
      <c r="J180" s="937" t="s">
        <v>445</v>
      </c>
      <c r="K180" s="937" t="s">
        <v>447</v>
      </c>
      <c r="L180" s="937" t="s">
        <v>87</v>
      </c>
      <c r="M180" s="958" t="s">
        <v>455</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ASRCMS202202</v>
      </c>
      <c r="AB180" s="957">
        <f t="shared" si="21"/>
        <v>45230</v>
      </c>
      <c r="AC180" t="str">
        <f t="shared" si="22"/>
        <v>Unaudited</v>
      </c>
    </row>
    <row r="181" spans="1:29" x14ac:dyDescent="0.25">
      <c r="A181" t="s">
        <v>421</v>
      </c>
      <c r="B181" t="s">
        <v>1380</v>
      </c>
      <c r="C181" t="s">
        <v>1381</v>
      </c>
      <c r="D181">
        <v>1900</v>
      </c>
      <c r="E181" s="957">
        <v>1</v>
      </c>
      <c r="F181" t="s">
        <v>441</v>
      </c>
      <c r="G181" s="957">
        <v>274</v>
      </c>
      <c r="H181" t="s">
        <v>380</v>
      </c>
      <c r="I181" s="958" t="s">
        <v>489</v>
      </c>
      <c r="J181" s="958" t="s">
        <v>445</v>
      </c>
      <c r="K181" s="958" t="s">
        <v>448</v>
      </c>
      <c r="L181" s="937">
        <v>7.1</v>
      </c>
      <c r="M181" s="958" t="s">
        <v>20</v>
      </c>
      <c r="N181" s="678">
        <f t="shared" ca="1" si="19"/>
        <v>6381615.9799999986</v>
      </c>
      <c r="O181" s="678">
        <f t="shared" ca="1" si="30"/>
        <v>1349064.947273663</v>
      </c>
      <c r="P181" s="678">
        <f t="shared" ca="1" si="30"/>
        <v>99090.163255180567</v>
      </c>
      <c r="Q181" s="678">
        <f t="shared" ca="1" si="30"/>
        <v>3191500.7185398182</v>
      </c>
      <c r="R181" s="678">
        <f t="shared" ca="1" si="30"/>
        <v>243488.15129377821</v>
      </c>
      <c r="S181" s="678">
        <f t="shared" ca="1" si="30"/>
        <v>18022.627400127614</v>
      </c>
      <c r="T181" s="678">
        <f t="shared" ca="1" si="30"/>
        <v>443799.23454722099</v>
      </c>
      <c r="U181" s="678">
        <f t="shared" ca="1" si="30"/>
        <v>0</v>
      </c>
      <c r="V181" s="678">
        <f t="shared" ca="1" si="30"/>
        <v>27587.42389902888</v>
      </c>
      <c r="W181" s="678">
        <f t="shared" ca="1" si="28"/>
        <v>1009062.7137911818</v>
      </c>
      <c r="X181" s="678">
        <f t="shared" ca="1" si="30"/>
        <v>0</v>
      </c>
      <c r="Y181" s="678">
        <f t="shared" ca="1" si="30"/>
        <v>0</v>
      </c>
      <c r="Z181" s="678">
        <f t="shared" ca="1" si="30"/>
        <v>0</v>
      </c>
      <c r="AA181" t="str">
        <f t="shared" si="20"/>
        <v>ASRCMS202202</v>
      </c>
      <c r="AB181" s="957">
        <f t="shared" si="21"/>
        <v>45230</v>
      </c>
      <c r="AC181" t="str">
        <f t="shared" si="22"/>
        <v>Unaudited</v>
      </c>
    </row>
    <row r="182" spans="1:29" x14ac:dyDescent="0.25">
      <c r="A182" t="s">
        <v>421</v>
      </c>
      <c r="B182" t="s">
        <v>1380</v>
      </c>
      <c r="C182" t="s">
        <v>1381</v>
      </c>
      <c r="D182">
        <v>1900</v>
      </c>
      <c r="E182" s="957">
        <v>1</v>
      </c>
      <c r="F182" t="s">
        <v>441</v>
      </c>
      <c r="G182" s="957">
        <v>274</v>
      </c>
      <c r="H182" t="s">
        <v>380</v>
      </c>
      <c r="I182" s="958" t="s">
        <v>489</v>
      </c>
      <c r="J182" s="958" t="s">
        <v>445</v>
      </c>
      <c r="K182" s="958" t="s">
        <v>448</v>
      </c>
      <c r="L182" s="937">
        <v>7.2</v>
      </c>
      <c r="M182" s="958" t="s">
        <v>21</v>
      </c>
      <c r="N182" s="678">
        <f t="shared" ca="1" si="19"/>
        <v>0</v>
      </c>
      <c r="O182" s="678">
        <f t="shared" ca="1" si="30"/>
        <v>0</v>
      </c>
      <c r="P182" s="678">
        <f t="shared" ca="1" si="30"/>
        <v>0</v>
      </c>
      <c r="Q182" s="678">
        <f t="shared" ca="1" si="30"/>
        <v>0</v>
      </c>
      <c r="R182" s="678">
        <f t="shared" ca="1" si="30"/>
        <v>0</v>
      </c>
      <c r="S182" s="678">
        <f t="shared" ca="1" si="30"/>
        <v>0</v>
      </c>
      <c r="T182" s="678">
        <f t="shared" ca="1" si="30"/>
        <v>0</v>
      </c>
      <c r="U182" s="678">
        <f t="shared" ca="1" si="30"/>
        <v>0</v>
      </c>
      <c r="V182" s="678">
        <f t="shared" ca="1" si="30"/>
        <v>0</v>
      </c>
      <c r="W182" s="678">
        <f t="shared" ca="1" si="28"/>
        <v>0</v>
      </c>
      <c r="X182" s="678">
        <f t="shared" ca="1" si="30"/>
        <v>0</v>
      </c>
      <c r="Y182" s="678">
        <f t="shared" ca="1" si="30"/>
        <v>0</v>
      </c>
      <c r="Z182" s="678">
        <f t="shared" ca="1" si="30"/>
        <v>0</v>
      </c>
      <c r="AA182" t="str">
        <f t="shared" si="20"/>
        <v>ASRCMS202202</v>
      </c>
      <c r="AB182" s="957">
        <f t="shared" si="21"/>
        <v>45230</v>
      </c>
      <c r="AC182" t="str">
        <f t="shared" si="22"/>
        <v>Unaudited</v>
      </c>
    </row>
    <row r="183" spans="1:29" x14ac:dyDescent="0.25">
      <c r="A183" t="s">
        <v>421</v>
      </c>
      <c r="B183" t="s">
        <v>1380</v>
      </c>
      <c r="C183" t="s">
        <v>1381</v>
      </c>
      <c r="D183">
        <v>1900</v>
      </c>
      <c r="E183" s="957">
        <v>1</v>
      </c>
      <c r="F183" t="s">
        <v>441</v>
      </c>
      <c r="G183" s="957">
        <v>274</v>
      </c>
      <c r="H183" t="s">
        <v>380</v>
      </c>
      <c r="I183" s="958" t="s">
        <v>489</v>
      </c>
      <c r="J183" s="958" t="s">
        <v>445</v>
      </c>
      <c r="K183" s="958" t="s">
        <v>448</v>
      </c>
      <c r="L183" s="937">
        <v>7.3</v>
      </c>
      <c r="M183" s="958" t="s">
        <v>156</v>
      </c>
      <c r="N183" s="678">
        <f t="shared" ca="1" si="19"/>
        <v>654729.54999999946</v>
      </c>
      <c r="O183" s="678">
        <f t="shared" ca="1" si="30"/>
        <v>168002.63149368955</v>
      </c>
      <c r="P183" s="678">
        <f t="shared" ca="1" si="30"/>
        <v>19294.104058735786</v>
      </c>
      <c r="Q183" s="678">
        <f t="shared" ca="1" si="30"/>
        <v>206270.89546601975</v>
      </c>
      <c r="R183" s="678">
        <f t="shared" ca="1" si="30"/>
        <v>29490.901743012611</v>
      </c>
      <c r="S183" s="678">
        <f t="shared" ca="1" si="30"/>
        <v>833.64484757689604</v>
      </c>
      <c r="T183" s="678">
        <f t="shared" ca="1" si="30"/>
        <v>29120.024864058749</v>
      </c>
      <c r="U183" s="678">
        <f t="shared" ca="1" si="30"/>
        <v>1.0074017140068416</v>
      </c>
      <c r="V183" s="678">
        <f t="shared" ca="1" si="30"/>
        <v>2257.2231422643463</v>
      </c>
      <c r="W183" s="678">
        <f t="shared" ca="1" si="28"/>
        <v>199459.11698292781</v>
      </c>
      <c r="X183" s="678">
        <f t="shared" ca="1" si="30"/>
        <v>0</v>
      </c>
      <c r="Y183" s="678">
        <f t="shared" ca="1" si="30"/>
        <v>0</v>
      </c>
      <c r="Z183" s="678">
        <f t="shared" ca="1" si="30"/>
        <v>0</v>
      </c>
      <c r="AA183" t="str">
        <f t="shared" si="20"/>
        <v>ASRCMS202202</v>
      </c>
      <c r="AB183" s="957">
        <f t="shared" si="21"/>
        <v>45230</v>
      </c>
      <c r="AC183" t="str">
        <f t="shared" si="22"/>
        <v>Unaudited</v>
      </c>
    </row>
    <row r="184" spans="1:29" x14ac:dyDescent="0.25">
      <c r="A184" t="s">
        <v>421</v>
      </c>
      <c r="B184" t="s">
        <v>1380</v>
      </c>
      <c r="C184" t="s">
        <v>1381</v>
      </c>
      <c r="D184">
        <v>1900</v>
      </c>
      <c r="E184" s="957">
        <v>1</v>
      </c>
      <c r="F184" t="s">
        <v>441</v>
      </c>
      <c r="G184" s="957">
        <v>274</v>
      </c>
      <c r="H184" t="s">
        <v>380</v>
      </c>
      <c r="I184" s="958" t="s">
        <v>489</v>
      </c>
      <c r="J184" s="958" t="s">
        <v>445</v>
      </c>
      <c r="K184" s="958" t="s">
        <v>448</v>
      </c>
      <c r="L184" s="937" t="s">
        <v>91</v>
      </c>
      <c r="M184" s="958" t="s">
        <v>456</v>
      </c>
      <c r="N184" s="678">
        <f t="shared" ca="1" si="19"/>
        <v>1601.4006537330265</v>
      </c>
      <c r="O184" s="678">
        <f t="shared" ca="1" si="30"/>
        <v>410.91703269367235</v>
      </c>
      <c r="P184" s="678">
        <f t="shared" ca="1" si="30"/>
        <v>47.191379788574615</v>
      </c>
      <c r="Q184" s="678">
        <f t="shared" ca="1" si="30"/>
        <v>504.51724203586207</v>
      </c>
      <c r="R184" s="678">
        <f t="shared" ca="1" si="30"/>
        <v>72.131690604825891</v>
      </c>
      <c r="S184" s="678">
        <f t="shared" ca="1" si="30"/>
        <v>2.0390089371875937</v>
      </c>
      <c r="T184" s="678">
        <f t="shared" ca="1" si="30"/>
        <v>71.224564179248816</v>
      </c>
      <c r="U184" s="678">
        <f t="shared" ca="1" si="30"/>
        <v>2.4640002324354065E-3</v>
      </c>
      <c r="V184" s="678">
        <f t="shared" ca="1" si="30"/>
        <v>5.5209339728800133</v>
      </c>
      <c r="W184" s="678">
        <f t="shared" ca="1" si="28"/>
        <v>487.8563375205427</v>
      </c>
      <c r="X184" s="678">
        <f t="shared" ca="1" si="30"/>
        <v>0</v>
      </c>
      <c r="Y184" s="678">
        <f t="shared" ca="1" si="30"/>
        <v>0</v>
      </c>
      <c r="Z184" s="678">
        <f t="shared" ca="1" si="30"/>
        <v>0</v>
      </c>
      <c r="AA184" t="str">
        <f t="shared" si="20"/>
        <v>ASRCMS202202</v>
      </c>
      <c r="AB184" s="957">
        <f t="shared" si="21"/>
        <v>45230</v>
      </c>
      <c r="AC184" t="str">
        <f t="shared" si="22"/>
        <v>Unaudited</v>
      </c>
    </row>
    <row r="185" spans="1:29" x14ac:dyDescent="0.25">
      <c r="A185" t="s">
        <v>421</v>
      </c>
      <c r="B185" t="s">
        <v>1380</v>
      </c>
      <c r="C185" t="s">
        <v>1381</v>
      </c>
      <c r="D185">
        <v>1900</v>
      </c>
      <c r="E185" s="957">
        <v>1</v>
      </c>
      <c r="F185" t="s">
        <v>441</v>
      </c>
      <c r="G185" s="957">
        <v>274</v>
      </c>
      <c r="H185" t="s">
        <v>380</v>
      </c>
      <c r="I185" s="958" t="s">
        <v>489</v>
      </c>
      <c r="J185" s="958" t="s">
        <v>445</v>
      </c>
      <c r="K185" s="958" t="s">
        <v>449</v>
      </c>
      <c r="L185" s="953">
        <v>8.1</v>
      </c>
      <c r="M185" s="958" t="s">
        <v>22</v>
      </c>
      <c r="N185" s="678">
        <f t="shared" ca="1" si="19"/>
        <v>95514581.381323203</v>
      </c>
      <c r="O185" s="678">
        <f t="shared" ca="1" si="30"/>
        <v>34329797.622357346</v>
      </c>
      <c r="P185" s="678">
        <f t="shared" ca="1" si="30"/>
        <v>4741600.3047728091</v>
      </c>
      <c r="Q185" s="678">
        <f t="shared" ca="1" si="30"/>
        <v>34125860.724732384</v>
      </c>
      <c r="R185" s="678">
        <f t="shared" ca="1" si="30"/>
        <v>6571445.7554902434</v>
      </c>
      <c r="S185" s="678">
        <f t="shared" ca="1" si="30"/>
        <v>5077.413000580671</v>
      </c>
      <c r="T185" s="678">
        <f t="shared" ca="1" si="30"/>
        <v>5446298.8706955425</v>
      </c>
      <c r="U185" s="678">
        <f t="shared" ca="1" si="30"/>
        <v>0</v>
      </c>
      <c r="V185" s="678">
        <f t="shared" ca="1" si="30"/>
        <v>1575706.8532993849</v>
      </c>
      <c r="W185" s="678">
        <f t="shared" ca="1" si="28"/>
        <v>8718793.836974917</v>
      </c>
      <c r="X185" s="678">
        <f t="shared" ca="1" si="30"/>
        <v>0</v>
      </c>
      <c r="Y185" s="678">
        <f t="shared" ca="1" si="30"/>
        <v>0</v>
      </c>
      <c r="Z185" s="678">
        <f t="shared" ca="1" si="30"/>
        <v>0</v>
      </c>
      <c r="AA185" t="str">
        <f t="shared" si="20"/>
        <v>ASRCMS202202</v>
      </c>
      <c r="AB185" s="957">
        <f t="shared" si="21"/>
        <v>45230</v>
      </c>
      <c r="AC185" t="str">
        <f t="shared" si="22"/>
        <v>Unaudited</v>
      </c>
    </row>
    <row r="186" spans="1:29" x14ac:dyDescent="0.25">
      <c r="A186" t="s">
        <v>421</v>
      </c>
      <c r="B186" t="s">
        <v>1380</v>
      </c>
      <c r="C186" t="s">
        <v>1381</v>
      </c>
      <c r="D186">
        <v>1900</v>
      </c>
      <c r="E186" s="957">
        <v>1</v>
      </c>
      <c r="F186" t="s">
        <v>441</v>
      </c>
      <c r="G186" s="957">
        <v>274</v>
      </c>
      <c r="H186" t="s">
        <v>380</v>
      </c>
      <c r="I186" s="958" t="s">
        <v>489</v>
      </c>
      <c r="J186" s="958" t="s">
        <v>445</v>
      </c>
      <c r="K186" s="958" t="s">
        <v>449</v>
      </c>
      <c r="L186" s="937" t="s">
        <v>113</v>
      </c>
      <c r="M186" s="958" t="s">
        <v>444</v>
      </c>
      <c r="N186" s="678">
        <f t="shared" ca="1" si="19"/>
        <v>60707.6</v>
      </c>
      <c r="O186" s="678">
        <f t="shared" ca="1" si="30"/>
        <v>0</v>
      </c>
      <c r="P186" s="678">
        <f t="shared" ca="1" si="30"/>
        <v>0</v>
      </c>
      <c r="Q186" s="678">
        <f t="shared" ca="1" si="30"/>
        <v>0</v>
      </c>
      <c r="R186" s="678">
        <f t="shared" ca="1" si="30"/>
        <v>60707.6</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ASRCMS202202</v>
      </c>
      <c r="AB186" s="957">
        <f t="shared" si="21"/>
        <v>45230</v>
      </c>
      <c r="AC186" t="str">
        <f t="shared" si="22"/>
        <v>Unaudited</v>
      </c>
    </row>
    <row r="187" spans="1:29" x14ac:dyDescent="0.25">
      <c r="A187" t="s">
        <v>421</v>
      </c>
      <c r="B187" t="s">
        <v>1380</v>
      </c>
      <c r="C187" t="s">
        <v>1381</v>
      </c>
      <c r="D187">
        <v>1900</v>
      </c>
      <c r="E187" s="957">
        <v>1</v>
      </c>
      <c r="F187" t="s">
        <v>441</v>
      </c>
      <c r="G187" s="957">
        <v>274</v>
      </c>
      <c r="H187" t="s">
        <v>380</v>
      </c>
      <c r="I187" s="937" t="s">
        <v>489</v>
      </c>
      <c r="J187" s="937" t="s">
        <v>445</v>
      </c>
      <c r="K187" s="937" t="s">
        <v>449</v>
      </c>
      <c r="L187" s="937" t="s">
        <v>115</v>
      </c>
      <c r="M187" s="958" t="s">
        <v>158</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ASRCMS202202</v>
      </c>
      <c r="AB187" s="957">
        <f t="shared" si="21"/>
        <v>45230</v>
      </c>
      <c r="AC187" t="str">
        <f t="shared" si="22"/>
        <v>Unaudited</v>
      </c>
    </row>
    <row r="188" spans="1:29" x14ac:dyDescent="0.25">
      <c r="A188" t="s">
        <v>421</v>
      </c>
      <c r="B188" t="s">
        <v>1380</v>
      </c>
      <c r="C188" t="s">
        <v>1381</v>
      </c>
      <c r="D188">
        <v>1900</v>
      </c>
      <c r="E188" s="957">
        <v>1</v>
      </c>
      <c r="F188" t="s">
        <v>441</v>
      </c>
      <c r="G188" s="957">
        <v>274</v>
      </c>
      <c r="H188" t="s">
        <v>380</v>
      </c>
      <c r="I188" s="958" t="s">
        <v>489</v>
      </c>
      <c r="J188" s="958" t="s">
        <v>445</v>
      </c>
      <c r="K188" s="958" t="s">
        <v>449</v>
      </c>
      <c r="L188" s="937" t="s">
        <v>116</v>
      </c>
      <c r="M188" s="958" t="s">
        <v>114</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-240701.44999999998</v>
      </c>
      <c r="O188" s="678">
        <f t="shared" ca="1" si="30"/>
        <v>-86512.781047729615</v>
      </c>
      <c r="P188" s="678">
        <f t="shared" ca="1" si="30"/>
        <v>-11949.066332843995</v>
      </c>
      <c r="Q188" s="678">
        <f t="shared" ca="1" si="30"/>
        <v>-85998.850020059021</v>
      </c>
      <c r="R188" s="678">
        <f t="shared" ca="1" si="30"/>
        <v>-16560.367004363394</v>
      </c>
      <c r="S188" s="678">
        <f t="shared" ca="1" si="30"/>
        <v>-12.795330867958912</v>
      </c>
      <c r="T188" s="678">
        <f t="shared" ca="1" si="30"/>
        <v>-13724.941431467318</v>
      </c>
      <c r="U188" s="678">
        <f t="shared" ca="1" si="30"/>
        <v>0</v>
      </c>
      <c r="V188" s="678">
        <f t="shared" ca="1" si="30"/>
        <v>-3970.8588875024079</v>
      </c>
      <c r="W188" s="678">
        <f t="shared" ca="1" si="28"/>
        <v>-21971.789945166307</v>
      </c>
      <c r="X188" s="678">
        <f t="shared" ca="1" si="30"/>
        <v>0</v>
      </c>
      <c r="Y188" s="678">
        <f t="shared" ca="1" si="30"/>
        <v>0</v>
      </c>
      <c r="Z188" s="678">
        <f t="shared" ca="1" si="30"/>
        <v>0</v>
      </c>
      <c r="AA188" t="str">
        <f t="shared" si="20"/>
        <v>ASRCMS202202</v>
      </c>
      <c r="AB188" s="957">
        <f t="shared" si="21"/>
        <v>45230</v>
      </c>
      <c r="AC188" t="str">
        <f t="shared" si="22"/>
        <v>Unaudited</v>
      </c>
    </row>
    <row r="189" spans="1:29" x14ac:dyDescent="0.25">
      <c r="A189" t="s">
        <v>421</v>
      </c>
      <c r="B189" t="s">
        <v>1380</v>
      </c>
      <c r="C189" t="s">
        <v>1381</v>
      </c>
      <c r="D189">
        <v>1900</v>
      </c>
      <c r="E189" s="957">
        <v>1</v>
      </c>
      <c r="F189" t="s">
        <v>441</v>
      </c>
      <c r="G189" s="957">
        <v>274</v>
      </c>
      <c r="H189" t="s">
        <v>380</v>
      </c>
      <c r="I189" s="937" t="s">
        <v>489</v>
      </c>
      <c r="J189" s="937" t="s">
        <v>445</v>
      </c>
      <c r="K189" s="937" t="s">
        <v>449</v>
      </c>
      <c r="L189" s="937" t="s">
        <v>117</v>
      </c>
      <c r="M189" s="937" t="s">
        <v>159</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ASRCMS202202</v>
      </c>
      <c r="AB189" s="957">
        <f t="shared" si="21"/>
        <v>45230</v>
      </c>
      <c r="AC189" t="str">
        <f t="shared" si="22"/>
        <v>Unaudited</v>
      </c>
    </row>
    <row r="190" spans="1:29" x14ac:dyDescent="0.25">
      <c r="A190" t="s">
        <v>421</v>
      </c>
      <c r="B190" t="s">
        <v>1380</v>
      </c>
      <c r="C190" t="s">
        <v>1381</v>
      </c>
      <c r="D190">
        <v>1900</v>
      </c>
      <c r="E190" s="957">
        <v>1</v>
      </c>
      <c r="F190" t="s">
        <v>441</v>
      </c>
      <c r="G190" s="957">
        <v>274</v>
      </c>
      <c r="H190" t="s">
        <v>380</v>
      </c>
      <c r="I190" s="937" t="s">
        <v>489</v>
      </c>
      <c r="J190" s="937" t="s">
        <v>445</v>
      </c>
      <c r="K190" s="937" t="s">
        <v>449</v>
      </c>
      <c r="L190" s="937" t="s">
        <v>160</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ASRCMS202202</v>
      </c>
      <c r="AB190" s="957">
        <f t="shared" si="21"/>
        <v>45230</v>
      </c>
      <c r="AC190" t="str">
        <f t="shared" si="22"/>
        <v>Unaudited</v>
      </c>
    </row>
    <row r="191" spans="1:29" x14ac:dyDescent="0.25">
      <c r="A191" t="s">
        <v>421</v>
      </c>
      <c r="B191" t="s">
        <v>1380</v>
      </c>
      <c r="C191" t="s">
        <v>1381</v>
      </c>
      <c r="D191">
        <v>1900</v>
      </c>
      <c r="E191" s="957">
        <v>1</v>
      </c>
      <c r="F191" t="s">
        <v>441</v>
      </c>
      <c r="G191" s="957">
        <v>274</v>
      </c>
      <c r="H191" t="s">
        <v>380</v>
      </c>
      <c r="I191" s="937" t="s">
        <v>489</v>
      </c>
      <c r="J191" s="937" t="s">
        <v>445</v>
      </c>
      <c r="K191" s="937" t="s">
        <v>449</v>
      </c>
      <c r="L191" s="937" t="s">
        <v>443</v>
      </c>
      <c r="M191" s="958" t="s">
        <v>457</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ASRCMS202202</v>
      </c>
      <c r="AB191" s="957">
        <f t="shared" si="21"/>
        <v>45230</v>
      </c>
      <c r="AC191" t="str">
        <f t="shared" si="22"/>
        <v>Unaudited</v>
      </c>
    </row>
    <row r="192" spans="1:29" ht="30" x14ac:dyDescent="0.25">
      <c r="A192" t="s">
        <v>421</v>
      </c>
      <c r="B192" t="s">
        <v>1380</v>
      </c>
      <c r="C192" t="s">
        <v>1381</v>
      </c>
      <c r="D192">
        <v>1900</v>
      </c>
      <c r="E192" s="957">
        <v>1</v>
      </c>
      <c r="F192" t="s">
        <v>441</v>
      </c>
      <c r="G192" s="957">
        <v>274</v>
      </c>
      <c r="H192" t="s">
        <v>380</v>
      </c>
      <c r="I192" s="937" t="s">
        <v>489</v>
      </c>
      <c r="J192" s="937" t="s">
        <v>445</v>
      </c>
      <c r="K192" s="937" t="s">
        <v>450</v>
      </c>
      <c r="L192" s="937">
        <v>9.1</v>
      </c>
      <c r="M192" s="958" t="s">
        <v>186</v>
      </c>
      <c r="N192" s="678">
        <f t="shared" ca="1" si="31"/>
        <v>119162337.38</v>
      </c>
      <c r="O192" s="678">
        <f t="shared" ca="1" si="32"/>
        <v>11729930.34</v>
      </c>
      <c r="P192" s="678">
        <f t="shared" ca="1" si="32"/>
        <v>1468796.8499999999</v>
      </c>
      <c r="Q192" s="678">
        <f t="shared" ca="1" si="32"/>
        <v>28843076.259999998</v>
      </c>
      <c r="R192" s="678">
        <f t="shared" ca="1" si="32"/>
        <v>4269435.57</v>
      </c>
      <c r="S192" s="678">
        <f t="shared" ca="1" si="32"/>
        <v>222511.87999999998</v>
      </c>
      <c r="T192" s="678">
        <f t="shared" ca="1" si="32"/>
        <v>2896721.12</v>
      </c>
      <c r="U192" s="678">
        <f t="shared" ca="1" si="32"/>
        <v>0</v>
      </c>
      <c r="V192" s="678">
        <f t="shared" ca="1" si="32"/>
        <v>184421.07</v>
      </c>
      <c r="W192" s="678">
        <f t="shared" ca="1" si="28"/>
        <v>69547444.289999992</v>
      </c>
      <c r="X192" s="678">
        <f t="shared" ca="1" si="32"/>
        <v>0</v>
      </c>
      <c r="Y192" s="678">
        <f t="shared" ca="1" si="32"/>
        <v>0</v>
      </c>
      <c r="Z192" s="678">
        <f t="shared" ca="1" si="32"/>
        <v>0</v>
      </c>
      <c r="AA192" t="str">
        <f t="shared" si="20"/>
        <v>ASRCMS202202</v>
      </c>
      <c r="AB192" s="957">
        <f t="shared" si="21"/>
        <v>45230</v>
      </c>
      <c r="AC192" t="str">
        <f t="shared" si="22"/>
        <v>Unaudited</v>
      </c>
    </row>
    <row r="193" spans="1:29" x14ac:dyDescent="0.25">
      <c r="A193" t="s">
        <v>421</v>
      </c>
      <c r="B193" t="s">
        <v>1380</v>
      </c>
      <c r="C193" t="s">
        <v>1381</v>
      </c>
      <c r="D193">
        <v>1900</v>
      </c>
      <c r="E193" s="957">
        <v>1</v>
      </c>
      <c r="F193" t="s">
        <v>441</v>
      </c>
      <c r="G193" s="957">
        <v>274</v>
      </c>
      <c r="H193" t="s">
        <v>380</v>
      </c>
      <c r="I193" s="937" t="s">
        <v>489</v>
      </c>
      <c r="J193" s="937" t="s">
        <v>445</v>
      </c>
      <c r="K193" s="937" t="s">
        <v>450</v>
      </c>
      <c r="L193" s="943" t="s">
        <v>107</v>
      </c>
      <c r="M193" s="959" t="s">
        <v>187</v>
      </c>
      <c r="N193" s="678">
        <f t="shared" ca="1" si="31"/>
        <v>602014.44999999995</v>
      </c>
      <c r="O193" s="678">
        <f t="shared" ca="1" si="32"/>
        <v>55000.63</v>
      </c>
      <c r="P193" s="678">
        <f t="shared" ca="1" si="32"/>
        <v>0</v>
      </c>
      <c r="Q193" s="678">
        <f t="shared" ca="1" si="32"/>
        <v>218909.44</v>
      </c>
      <c r="R193" s="678">
        <f t="shared" ca="1" si="32"/>
        <v>34829.449999999997</v>
      </c>
      <c r="S193" s="678">
        <f t="shared" ca="1" si="32"/>
        <v>0</v>
      </c>
      <c r="T193" s="678">
        <f t="shared" ca="1" si="32"/>
        <v>27454.379999999997</v>
      </c>
      <c r="U193" s="678">
        <f t="shared" ca="1" si="32"/>
        <v>0</v>
      </c>
      <c r="V193" s="678">
        <f t="shared" ca="1" si="32"/>
        <v>0</v>
      </c>
      <c r="W193" s="678">
        <f t="shared" ca="1" si="28"/>
        <v>265820.55</v>
      </c>
      <c r="X193" s="678">
        <f t="shared" ca="1" si="32"/>
        <v>0</v>
      </c>
      <c r="Y193" s="678">
        <f t="shared" ca="1" si="32"/>
        <v>0</v>
      </c>
      <c r="Z193" s="678">
        <f t="shared" ca="1" si="32"/>
        <v>0</v>
      </c>
      <c r="AA193" t="str">
        <f t="shared" si="20"/>
        <v>ASRCMS202202</v>
      </c>
      <c r="AB193" s="957">
        <f t="shared" si="21"/>
        <v>45230</v>
      </c>
      <c r="AC193" t="str">
        <f t="shared" si="22"/>
        <v>Unaudited</v>
      </c>
    </row>
    <row r="194" spans="1:29" x14ac:dyDescent="0.25">
      <c r="A194" t="s">
        <v>421</v>
      </c>
      <c r="B194" t="s">
        <v>1380</v>
      </c>
      <c r="C194" t="s">
        <v>1381</v>
      </c>
      <c r="D194">
        <v>1900</v>
      </c>
      <c r="E194" s="957">
        <v>1</v>
      </c>
      <c r="F194" t="s">
        <v>441</v>
      </c>
      <c r="G194" s="957">
        <v>274</v>
      </c>
      <c r="H194" t="s">
        <v>380</v>
      </c>
      <c r="I194" s="937" t="s">
        <v>489</v>
      </c>
      <c r="J194" s="937" t="s">
        <v>445</v>
      </c>
      <c r="K194" s="937" t="s">
        <v>450</v>
      </c>
      <c r="L194" s="937" t="s">
        <v>1316</v>
      </c>
      <c r="M194" s="958" t="s">
        <v>1317</v>
      </c>
      <c r="N194" s="678">
        <f t="shared" ca="1" si="31"/>
        <v>2175765.4600000004</v>
      </c>
      <c r="O194" s="678">
        <f t="shared" ca="1" si="32"/>
        <v>129862.29000000001</v>
      </c>
      <c r="P194" s="678">
        <f t="shared" ca="1" si="32"/>
        <v>44316.11</v>
      </c>
      <c r="Q194" s="678">
        <f t="shared" ca="1" si="32"/>
        <v>1346917.11</v>
      </c>
      <c r="R194" s="678">
        <f t="shared" ca="1" si="32"/>
        <v>56354.6</v>
      </c>
      <c r="S194" s="678">
        <f t="shared" ca="1" si="32"/>
        <v>475.1</v>
      </c>
      <c r="T194" s="678">
        <f t="shared" ca="1" si="32"/>
        <v>295537.87</v>
      </c>
      <c r="U194" s="678">
        <f t="shared" ca="1" si="32"/>
        <v>0</v>
      </c>
      <c r="V194" s="678">
        <f t="shared" ca="1" si="32"/>
        <v>65285.96</v>
      </c>
      <c r="W194" s="678">
        <f t="shared" ca="1" si="28"/>
        <v>237016.42</v>
      </c>
      <c r="X194" s="678">
        <f t="shared" ca="1" si="32"/>
        <v>0</v>
      </c>
      <c r="Y194" s="678">
        <f t="shared" ca="1" si="32"/>
        <v>0</v>
      </c>
      <c r="Z194" s="678">
        <f t="shared" ca="1" si="32"/>
        <v>0</v>
      </c>
      <c r="AA194" t="str">
        <f t="shared" ref="AA194:AA257" si="33">file_name</f>
        <v>ASRCMS202202</v>
      </c>
      <c r="AB194" s="957">
        <f t="shared" ref="AB194:AB257" si="34">file_date</f>
        <v>45230</v>
      </c>
      <c r="AC194" t="str">
        <f t="shared" ref="AC194:AC257" si="35">status</f>
        <v>Unaudited</v>
      </c>
    </row>
    <row r="195" spans="1:29" x14ac:dyDescent="0.25">
      <c r="A195" t="s">
        <v>421</v>
      </c>
      <c r="B195" t="s">
        <v>1380</v>
      </c>
      <c r="C195" t="s">
        <v>1381</v>
      </c>
      <c r="D195">
        <v>1900</v>
      </c>
      <c r="E195" s="957">
        <v>1</v>
      </c>
      <c r="F195" t="s">
        <v>441</v>
      </c>
      <c r="G195" s="957">
        <v>274</v>
      </c>
      <c r="H195" t="s">
        <v>380</v>
      </c>
      <c r="I195" s="937" t="s">
        <v>489</v>
      </c>
      <c r="J195" s="937" t="s">
        <v>445</v>
      </c>
      <c r="K195" s="937" t="s">
        <v>450</v>
      </c>
      <c r="L195" s="937" t="s">
        <v>108</v>
      </c>
      <c r="M195" s="958" t="s">
        <v>188</v>
      </c>
      <c r="N195" s="678">
        <f t="shared" ca="1" si="31"/>
        <v>21537787.869999997</v>
      </c>
      <c r="O195" s="678">
        <f t="shared" ca="1" si="32"/>
        <v>3970689.4600000004</v>
      </c>
      <c r="P195" s="678">
        <f t="shared" ca="1" si="32"/>
        <v>375059.27999999997</v>
      </c>
      <c r="Q195" s="678">
        <f t="shared" ca="1" si="32"/>
        <v>8694732.5500000007</v>
      </c>
      <c r="R195" s="678">
        <f t="shared" ca="1" si="32"/>
        <v>618484.93999999994</v>
      </c>
      <c r="S195" s="678">
        <f t="shared" ca="1" si="32"/>
        <v>36205.54</v>
      </c>
      <c r="T195" s="678">
        <f t="shared" ca="1" si="32"/>
        <v>1863090.1900000002</v>
      </c>
      <c r="U195" s="678">
        <f t="shared" ca="1" si="32"/>
        <v>0</v>
      </c>
      <c r="V195" s="678">
        <f t="shared" ca="1" si="32"/>
        <v>64583.569999999992</v>
      </c>
      <c r="W195" s="678">
        <f t="shared" ca="1" si="28"/>
        <v>5914942.3399999999</v>
      </c>
      <c r="X195" s="678">
        <f t="shared" ca="1" si="32"/>
        <v>0</v>
      </c>
      <c r="Y195" s="678">
        <f t="shared" ca="1" si="32"/>
        <v>0</v>
      </c>
      <c r="Z195" s="678">
        <f t="shared" ca="1" si="32"/>
        <v>0</v>
      </c>
      <c r="AA195" t="str">
        <f t="shared" si="33"/>
        <v>ASRCMS202202</v>
      </c>
      <c r="AB195" s="957">
        <f t="shared" si="34"/>
        <v>45230</v>
      </c>
      <c r="AC195" t="str">
        <f t="shared" si="35"/>
        <v>Unaudited</v>
      </c>
    </row>
    <row r="196" spans="1:29" x14ac:dyDescent="0.25">
      <c r="A196" t="s">
        <v>421</v>
      </c>
      <c r="B196" t="s">
        <v>1380</v>
      </c>
      <c r="C196" t="s">
        <v>1381</v>
      </c>
      <c r="D196">
        <v>1900</v>
      </c>
      <c r="E196" s="957">
        <v>1</v>
      </c>
      <c r="F196" t="s">
        <v>441</v>
      </c>
      <c r="G196" s="957">
        <v>274</v>
      </c>
      <c r="H196" t="s">
        <v>380</v>
      </c>
      <c r="I196" s="937" t="s">
        <v>489</v>
      </c>
      <c r="J196" s="937" t="s">
        <v>445</v>
      </c>
      <c r="K196" s="937" t="s">
        <v>450</v>
      </c>
      <c r="L196" s="937" t="s">
        <v>109</v>
      </c>
      <c r="M196" s="958" t="s">
        <v>161</v>
      </c>
      <c r="N196" s="678">
        <f t="shared" ca="1" si="31"/>
        <v>46823597.770001248</v>
      </c>
      <c r="O196" s="678">
        <f t="shared" ca="1" si="32"/>
        <v>25356611.04133682</v>
      </c>
      <c r="P196" s="678">
        <f t="shared" ca="1" si="32"/>
        <v>716497.13429866661</v>
      </c>
      <c r="Q196" s="678">
        <f t="shared" ca="1" si="32"/>
        <v>15915148.01203814</v>
      </c>
      <c r="R196" s="678">
        <f t="shared" ca="1" si="32"/>
        <v>1080926.5304961149</v>
      </c>
      <c r="S196" s="678">
        <f t="shared" ca="1" si="32"/>
        <v>39768.290945130953</v>
      </c>
      <c r="T196" s="678">
        <f t="shared" ca="1" si="32"/>
        <v>1589830.7626426141</v>
      </c>
      <c r="U196" s="678">
        <f t="shared" ca="1" si="32"/>
        <v>0</v>
      </c>
      <c r="V196" s="678">
        <f t="shared" ca="1" si="32"/>
        <v>93846.919702764135</v>
      </c>
      <c r="W196" s="678">
        <f t="shared" ca="1" si="28"/>
        <v>2030969.0785410036</v>
      </c>
      <c r="X196" s="678">
        <f t="shared" ca="1" si="32"/>
        <v>0</v>
      </c>
      <c r="Y196" s="678">
        <f t="shared" ca="1" si="32"/>
        <v>0</v>
      </c>
      <c r="Z196" s="678">
        <f t="shared" ca="1" si="32"/>
        <v>0</v>
      </c>
      <c r="AA196" t="str">
        <f t="shared" si="33"/>
        <v>ASRCMS202202</v>
      </c>
      <c r="AB196" s="957">
        <f t="shared" si="34"/>
        <v>45230</v>
      </c>
      <c r="AC196" t="str">
        <f t="shared" si="35"/>
        <v>Unaudited</v>
      </c>
    </row>
    <row r="197" spans="1:29" x14ac:dyDescent="0.25">
      <c r="A197" t="s">
        <v>421</v>
      </c>
      <c r="B197" t="s">
        <v>1380</v>
      </c>
      <c r="C197" t="s">
        <v>1381</v>
      </c>
      <c r="D197">
        <v>1900</v>
      </c>
      <c r="E197" s="957">
        <v>1</v>
      </c>
      <c r="F197" t="s">
        <v>441</v>
      </c>
      <c r="G197" s="957">
        <v>274</v>
      </c>
      <c r="H197" t="s">
        <v>380</v>
      </c>
      <c r="I197" s="937" t="s">
        <v>489</v>
      </c>
      <c r="J197" s="937" t="s">
        <v>445</v>
      </c>
      <c r="K197" s="937" t="s">
        <v>450</v>
      </c>
      <c r="L197" s="937" t="s">
        <v>110</v>
      </c>
      <c r="M197" s="958" t="s">
        <v>135</v>
      </c>
      <c r="N197" s="678">
        <f t="shared" ca="1" si="31"/>
        <v>610256.50854869792</v>
      </c>
      <c r="O197" s="678">
        <f t="shared" ca="1" si="32"/>
        <v>356040.51665516704</v>
      </c>
      <c r="P197" s="678">
        <f t="shared" ca="1" si="32"/>
        <v>46432.364534472479</v>
      </c>
      <c r="Q197" s="678">
        <f t="shared" ca="1" si="32"/>
        <v>148950.66923655849</v>
      </c>
      <c r="R197" s="678">
        <f t="shared" ca="1" si="32"/>
        <v>22521.543834665612</v>
      </c>
      <c r="S197" s="678">
        <f t="shared" ca="1" si="32"/>
        <v>732.35590247786365</v>
      </c>
      <c r="T197" s="678">
        <f t="shared" ca="1" si="32"/>
        <v>25961.648650075102</v>
      </c>
      <c r="U197" s="678">
        <f t="shared" ca="1" si="32"/>
        <v>7.356465364476664</v>
      </c>
      <c r="V197" s="678">
        <f t="shared" ca="1" si="32"/>
        <v>2232.6872381186677</v>
      </c>
      <c r="W197" s="678">
        <f t="shared" ca="1" si="28"/>
        <v>7377.3660317984213</v>
      </c>
      <c r="X197" s="678">
        <f t="shared" ca="1" si="32"/>
        <v>0</v>
      </c>
      <c r="Y197" s="678">
        <f t="shared" ca="1" si="32"/>
        <v>0</v>
      </c>
      <c r="Z197" s="678">
        <f t="shared" ca="1" si="32"/>
        <v>0</v>
      </c>
      <c r="AA197" t="str">
        <f t="shared" si="33"/>
        <v>ASRCMS202202</v>
      </c>
      <c r="AB197" s="957">
        <f t="shared" si="34"/>
        <v>45230</v>
      </c>
      <c r="AC197" t="str">
        <f t="shared" si="35"/>
        <v>Unaudited</v>
      </c>
    </row>
    <row r="198" spans="1:29" x14ac:dyDescent="0.25">
      <c r="A198" t="s">
        <v>421</v>
      </c>
      <c r="B198" t="s">
        <v>1380</v>
      </c>
      <c r="C198" t="s">
        <v>1381</v>
      </c>
      <c r="D198">
        <v>1900</v>
      </c>
      <c r="E198" s="957">
        <v>1</v>
      </c>
      <c r="F198" t="s">
        <v>441</v>
      </c>
      <c r="G198" s="957">
        <v>274</v>
      </c>
      <c r="H198" t="s">
        <v>380</v>
      </c>
      <c r="I198" s="937" t="s">
        <v>489</v>
      </c>
      <c r="J198" s="937" t="s">
        <v>445</v>
      </c>
      <c r="K198" s="937" t="s">
        <v>450</v>
      </c>
      <c r="L198" s="937" t="s">
        <v>111</v>
      </c>
      <c r="M198" s="958" t="s">
        <v>163</v>
      </c>
      <c r="N198" s="678">
        <f t="shared" ca="1" si="31"/>
        <v>3434711.4304174026</v>
      </c>
      <c r="O198" s="678">
        <f t="shared" ca="1" si="32"/>
        <v>764538.0350689576</v>
      </c>
      <c r="P198" s="678">
        <f t="shared" ca="1" si="32"/>
        <v>48144.30855487645</v>
      </c>
      <c r="Q198" s="678">
        <f t="shared" ca="1" si="32"/>
        <v>1024428.1896424815</v>
      </c>
      <c r="R198" s="678">
        <f t="shared" ca="1" si="32"/>
        <v>114189.69306914335</v>
      </c>
      <c r="S198" s="678">
        <f t="shared" ca="1" si="32"/>
        <v>1525.63192487264</v>
      </c>
      <c r="T198" s="678">
        <f t="shared" ca="1" si="32"/>
        <v>40229.290871688143</v>
      </c>
      <c r="U198" s="678">
        <f t="shared" ca="1" si="32"/>
        <v>3.9200571375469662E-3</v>
      </c>
      <c r="V198" s="678">
        <f t="shared" ca="1" si="32"/>
        <v>7488.7228152024236</v>
      </c>
      <c r="W198" s="678">
        <f t="shared" ca="1" si="28"/>
        <v>1434167.5545501229</v>
      </c>
      <c r="X198" s="678">
        <f t="shared" ca="1" si="32"/>
        <v>0</v>
      </c>
      <c r="Y198" s="678">
        <f t="shared" ca="1" si="32"/>
        <v>0</v>
      </c>
      <c r="Z198" s="678">
        <f t="shared" ca="1" si="32"/>
        <v>0</v>
      </c>
      <c r="AA198" t="str">
        <f t="shared" si="33"/>
        <v>ASRCMS202202</v>
      </c>
      <c r="AB198" s="957">
        <f t="shared" si="34"/>
        <v>45230</v>
      </c>
      <c r="AC198" t="str">
        <f t="shared" si="35"/>
        <v>Unaudited</v>
      </c>
    </row>
    <row r="199" spans="1:29" x14ac:dyDescent="0.25">
      <c r="A199" t="s">
        <v>421</v>
      </c>
      <c r="B199" t="s">
        <v>1380</v>
      </c>
      <c r="C199" t="s">
        <v>1381</v>
      </c>
      <c r="D199">
        <v>1900</v>
      </c>
      <c r="E199" s="957">
        <v>1</v>
      </c>
      <c r="F199" t="s">
        <v>441</v>
      </c>
      <c r="G199" s="957">
        <v>274</v>
      </c>
      <c r="H199" t="s">
        <v>380</v>
      </c>
      <c r="I199" s="937" t="s">
        <v>489</v>
      </c>
      <c r="J199" s="937" t="s">
        <v>445</v>
      </c>
      <c r="K199" s="937" t="s">
        <v>450</v>
      </c>
      <c r="L199" s="937" t="s">
        <v>112</v>
      </c>
      <c r="M199" s="958" t="s">
        <v>464</v>
      </c>
      <c r="N199" s="678">
        <f t="shared" ca="1" si="31"/>
        <v>4208032.4853601232</v>
      </c>
      <c r="O199" s="678">
        <f t="shared" ca="1" si="32"/>
        <v>1079774.8947659868</v>
      </c>
      <c r="P199" s="678">
        <f t="shared" ca="1" si="32"/>
        <v>124005.73130551213</v>
      </c>
      <c r="Q199" s="678">
        <f t="shared" ca="1" si="32"/>
        <v>1325730.0344933784</v>
      </c>
      <c r="R199" s="678">
        <f t="shared" ca="1" si="32"/>
        <v>189541.88421335293</v>
      </c>
      <c r="S199" s="678">
        <f t="shared" ca="1" si="32"/>
        <v>5357.9445129010437</v>
      </c>
      <c r="T199" s="678">
        <f t="shared" ca="1" si="32"/>
        <v>187158.20998525852</v>
      </c>
      <c r="U199" s="678">
        <f t="shared" ca="1" si="32"/>
        <v>6.4747026285101414</v>
      </c>
      <c r="V199" s="678">
        <f t="shared" ca="1" si="32"/>
        <v>14507.468479702851</v>
      </c>
      <c r="W199" s="678">
        <f t="shared" ca="1" si="28"/>
        <v>1281949.8429014024</v>
      </c>
      <c r="X199" s="678">
        <f t="shared" ca="1" si="32"/>
        <v>0</v>
      </c>
      <c r="Y199" s="678">
        <f t="shared" ca="1" si="32"/>
        <v>0</v>
      </c>
      <c r="Z199" s="678">
        <f t="shared" ca="1" si="32"/>
        <v>0</v>
      </c>
      <c r="AA199" t="str">
        <f t="shared" si="33"/>
        <v>ASRCMS202202</v>
      </c>
      <c r="AB199" s="957">
        <f t="shared" si="34"/>
        <v>45230</v>
      </c>
      <c r="AC199" t="str">
        <f t="shared" si="35"/>
        <v>Unaudited</v>
      </c>
    </row>
    <row r="200" spans="1:29" x14ac:dyDescent="0.25">
      <c r="A200" t="s">
        <v>421</v>
      </c>
      <c r="B200" t="s">
        <v>1380</v>
      </c>
      <c r="C200" t="s">
        <v>1381</v>
      </c>
      <c r="D200">
        <v>1900</v>
      </c>
      <c r="E200" s="957">
        <v>1</v>
      </c>
      <c r="F200" t="s">
        <v>441</v>
      </c>
      <c r="G200" s="957">
        <v>274</v>
      </c>
      <c r="H200" t="s">
        <v>380</v>
      </c>
      <c r="I200" s="937" t="s">
        <v>489</v>
      </c>
      <c r="J200" s="937" t="s">
        <v>445</v>
      </c>
      <c r="K200" s="937" t="s">
        <v>6</v>
      </c>
      <c r="L200" s="937" t="s">
        <v>118</v>
      </c>
      <c r="M200" s="958" t="s">
        <v>189</v>
      </c>
      <c r="N200" s="678">
        <f t="shared" ca="1" si="31"/>
        <v>662846.47000000009</v>
      </c>
      <c r="O200" s="678">
        <f t="shared" ca="1" si="32"/>
        <v>237400.24590992639</v>
      </c>
      <c r="P200" s="678">
        <f t="shared" ca="1" si="32"/>
        <v>33688.587597897218</v>
      </c>
      <c r="Q200" s="678">
        <f t="shared" ca="1" si="32"/>
        <v>236072.32886048421</v>
      </c>
      <c r="R200" s="678">
        <f t="shared" ca="1" si="32"/>
        <v>45648.089005561618</v>
      </c>
      <c r="S200" s="678">
        <f t="shared" ca="1" si="32"/>
        <v>1116.3416816644083</v>
      </c>
      <c r="T200" s="678">
        <f t="shared" ca="1" si="32"/>
        <v>37701.900522277407</v>
      </c>
      <c r="U200" s="678">
        <f t="shared" ca="1" si="32"/>
        <v>0</v>
      </c>
      <c r="V200" s="678">
        <f t="shared" ca="1" si="32"/>
        <v>10893.334923634558</v>
      </c>
      <c r="W200" s="678">
        <f t="shared" ca="1" si="28"/>
        <v>60325.641498554156</v>
      </c>
      <c r="X200" s="678">
        <f t="shared" ca="1" si="32"/>
        <v>0</v>
      </c>
      <c r="Y200" s="678">
        <f t="shared" ca="1" si="32"/>
        <v>0</v>
      </c>
      <c r="Z200" s="678">
        <f t="shared" ca="1" si="32"/>
        <v>0</v>
      </c>
      <c r="AA200" t="str">
        <f t="shared" si="33"/>
        <v>ASRCMS202202</v>
      </c>
      <c r="AB200" s="957">
        <f t="shared" si="34"/>
        <v>45230</v>
      </c>
      <c r="AC200" t="str">
        <f t="shared" si="35"/>
        <v>Unaudited</v>
      </c>
    </row>
    <row r="201" spans="1:29" x14ac:dyDescent="0.25">
      <c r="A201" t="s">
        <v>421</v>
      </c>
      <c r="B201" t="s">
        <v>1380</v>
      </c>
      <c r="C201" t="s">
        <v>1381</v>
      </c>
      <c r="D201">
        <v>1900</v>
      </c>
      <c r="E201" s="957">
        <v>1</v>
      </c>
      <c r="F201" t="s">
        <v>441</v>
      </c>
      <c r="G201" s="957">
        <v>274</v>
      </c>
      <c r="H201" t="s">
        <v>380</v>
      </c>
      <c r="I201" s="937" t="s">
        <v>489</v>
      </c>
      <c r="J201" s="937" t="s">
        <v>445</v>
      </c>
      <c r="K201" s="937" t="s">
        <v>6</v>
      </c>
      <c r="L201" s="937" t="s">
        <v>45</v>
      </c>
      <c r="M201" s="958" t="s">
        <v>164</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ASRCMS202202</v>
      </c>
      <c r="AB201" s="957">
        <f t="shared" si="34"/>
        <v>45230</v>
      </c>
      <c r="AC201" t="str">
        <f t="shared" si="35"/>
        <v>Unaudited</v>
      </c>
    </row>
    <row r="202" spans="1:29" x14ac:dyDescent="0.25">
      <c r="A202" t="s">
        <v>421</v>
      </c>
      <c r="B202" t="s">
        <v>1380</v>
      </c>
      <c r="C202" t="s">
        <v>1381</v>
      </c>
      <c r="D202">
        <v>1900</v>
      </c>
      <c r="E202" s="957">
        <v>1</v>
      </c>
      <c r="F202" t="s">
        <v>441</v>
      </c>
      <c r="G202" s="957">
        <v>274</v>
      </c>
      <c r="H202" t="s">
        <v>380</v>
      </c>
      <c r="I202" s="937" t="s">
        <v>489</v>
      </c>
      <c r="J202" s="937" t="s">
        <v>445</v>
      </c>
      <c r="K202" s="937" t="s">
        <v>6</v>
      </c>
      <c r="L202" s="937" t="s">
        <v>46</v>
      </c>
      <c r="M202" s="958" t="s">
        <v>165</v>
      </c>
      <c r="N202" s="678">
        <f t="shared" ca="1" si="31"/>
        <v>53.409687386863787</v>
      </c>
      <c r="O202" s="678">
        <f t="shared" ca="1" si="32"/>
        <v>8.7653677636847114</v>
      </c>
      <c r="P202" s="678">
        <f t="shared" ca="1" si="32"/>
        <v>25.24670626734747</v>
      </c>
      <c r="Q202" s="678">
        <f t="shared" ca="1" si="32"/>
        <v>7.3883240385535895</v>
      </c>
      <c r="R202" s="678">
        <f t="shared" ca="1" si="32"/>
        <v>5.0051076385147031</v>
      </c>
      <c r="S202" s="678">
        <f t="shared" ca="1" si="32"/>
        <v>5.0049783614173364</v>
      </c>
      <c r="T202" s="678">
        <f t="shared" ca="1" si="32"/>
        <v>0.27773547194428633</v>
      </c>
      <c r="U202" s="678">
        <f t="shared" ca="1" si="32"/>
        <v>0</v>
      </c>
      <c r="V202" s="678">
        <f t="shared" ca="1" si="32"/>
        <v>0</v>
      </c>
      <c r="W202" s="678">
        <f t="shared" ca="1" si="28"/>
        <v>1.7214678454016803</v>
      </c>
      <c r="X202" s="678">
        <f t="shared" ca="1" si="32"/>
        <v>0</v>
      </c>
      <c r="Y202" s="678">
        <f t="shared" ca="1" si="32"/>
        <v>0</v>
      </c>
      <c r="Z202" s="678">
        <f t="shared" ca="1" si="32"/>
        <v>0</v>
      </c>
      <c r="AA202" t="str">
        <f t="shared" si="33"/>
        <v>ASRCMS202202</v>
      </c>
      <c r="AB202" s="957">
        <f t="shared" si="34"/>
        <v>45230</v>
      </c>
      <c r="AC202" t="str">
        <f t="shared" si="35"/>
        <v>Unaudited</v>
      </c>
    </row>
    <row r="203" spans="1:29" x14ac:dyDescent="0.25">
      <c r="A203" t="s">
        <v>421</v>
      </c>
      <c r="B203" t="s">
        <v>1380</v>
      </c>
      <c r="C203" t="s">
        <v>1381</v>
      </c>
      <c r="D203">
        <v>1900</v>
      </c>
      <c r="E203" s="957">
        <v>1</v>
      </c>
      <c r="F203" t="s">
        <v>441</v>
      </c>
      <c r="G203" s="957">
        <v>274</v>
      </c>
      <c r="H203" t="s">
        <v>380</v>
      </c>
      <c r="I203" s="937" t="s">
        <v>489</v>
      </c>
      <c r="J203" s="937" t="s">
        <v>445</v>
      </c>
      <c r="K203" s="937" t="s">
        <v>6</v>
      </c>
      <c r="L203" s="945" t="s">
        <v>166</v>
      </c>
      <c r="M203" s="960" t="s">
        <v>462</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ASRCMS202202</v>
      </c>
      <c r="AB203" s="957">
        <f t="shared" si="34"/>
        <v>45230</v>
      </c>
      <c r="AC203" t="str">
        <f t="shared" si="35"/>
        <v>Unaudited</v>
      </c>
    </row>
    <row r="204" spans="1:29" x14ac:dyDescent="0.25">
      <c r="A204" t="s">
        <v>421</v>
      </c>
      <c r="B204" t="s">
        <v>1380</v>
      </c>
      <c r="C204" t="s">
        <v>1381</v>
      </c>
      <c r="D204">
        <v>1900</v>
      </c>
      <c r="E204" s="957">
        <v>1</v>
      </c>
      <c r="F204" t="s">
        <v>441</v>
      </c>
      <c r="G204" s="957">
        <v>274</v>
      </c>
      <c r="H204" t="s">
        <v>380</v>
      </c>
      <c r="I204" s="937" t="s">
        <v>489</v>
      </c>
      <c r="J204" s="937" t="s">
        <v>445</v>
      </c>
      <c r="K204" s="937" t="s">
        <v>435</v>
      </c>
      <c r="L204" s="947" t="s">
        <v>121</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ASRCMS202202</v>
      </c>
      <c r="AB204" s="957">
        <f t="shared" si="34"/>
        <v>45230</v>
      </c>
      <c r="AC204" t="str">
        <f t="shared" si="35"/>
        <v>Unaudited</v>
      </c>
    </row>
    <row r="205" spans="1:29" x14ac:dyDescent="0.25">
      <c r="A205" t="s">
        <v>421</v>
      </c>
      <c r="B205" t="s">
        <v>1380</v>
      </c>
      <c r="C205" t="s">
        <v>1381</v>
      </c>
      <c r="D205">
        <v>1900</v>
      </c>
      <c r="E205" s="957">
        <v>1</v>
      </c>
      <c r="F205" t="s">
        <v>441</v>
      </c>
      <c r="G205" s="957">
        <v>274</v>
      </c>
      <c r="H205" t="s">
        <v>380</v>
      </c>
      <c r="I205" s="958" t="s">
        <v>489</v>
      </c>
      <c r="J205" s="958" t="s">
        <v>445</v>
      </c>
      <c r="K205" s="958" t="s">
        <v>435</v>
      </c>
      <c r="L205" s="937" t="s">
        <v>938</v>
      </c>
      <c r="M205" s="958" t="s">
        <v>930</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ASRCMS202202</v>
      </c>
      <c r="AB205" s="957">
        <f t="shared" si="34"/>
        <v>45230</v>
      </c>
      <c r="AC205" t="str">
        <f t="shared" si="35"/>
        <v>Unaudited</v>
      </c>
    </row>
    <row r="206" spans="1:29" x14ac:dyDescent="0.25">
      <c r="A206" t="s">
        <v>421</v>
      </c>
      <c r="B206" t="s">
        <v>1380</v>
      </c>
      <c r="C206" t="s">
        <v>1381</v>
      </c>
      <c r="D206">
        <v>1900</v>
      </c>
      <c r="E206" s="957">
        <v>1</v>
      </c>
      <c r="F206" t="s">
        <v>441</v>
      </c>
      <c r="G206" s="957">
        <v>274</v>
      </c>
      <c r="H206" t="s">
        <v>380</v>
      </c>
      <c r="I206" s="937" t="s">
        <v>489</v>
      </c>
      <c r="J206" s="937" t="s">
        <v>445</v>
      </c>
      <c r="K206" s="937" t="s">
        <v>435</v>
      </c>
      <c r="L206" s="937" t="s">
        <v>168</v>
      </c>
      <c r="M206" s="962" t="s">
        <v>40</v>
      </c>
      <c r="N206" s="678">
        <f t="shared" ca="1" si="31"/>
        <v>29604.629999999994</v>
      </c>
      <c r="O206" s="678">
        <f t="shared" ca="1" si="32"/>
        <v>16018.100874799995</v>
      </c>
      <c r="P206" s="678">
        <f t="shared" ca="1" si="32"/>
        <v>2088.9709574514854</v>
      </c>
      <c r="Q206" s="678">
        <f t="shared" ca="1" si="32"/>
        <v>8524.8489786385144</v>
      </c>
      <c r="R206" s="678">
        <f t="shared" ca="1" si="32"/>
        <v>1288.9687635534901</v>
      </c>
      <c r="S206" s="678">
        <f t="shared" ca="1" si="32"/>
        <v>41.914705715910713</v>
      </c>
      <c r="T206" s="678">
        <f t="shared" ca="1" si="32"/>
        <v>1091.3953929465715</v>
      </c>
      <c r="U206" s="678">
        <f t="shared" ca="1" si="32"/>
        <v>0.42103037582966601</v>
      </c>
      <c r="V206" s="678">
        <f t="shared" ca="1" si="32"/>
        <v>127.78271906430365</v>
      </c>
      <c r="W206" s="678">
        <f t="shared" ca="1" si="28"/>
        <v>422.22657745389483</v>
      </c>
      <c r="X206" s="678">
        <f t="shared" ca="1" si="32"/>
        <v>0</v>
      </c>
      <c r="Y206" s="678">
        <f t="shared" ca="1" si="32"/>
        <v>0</v>
      </c>
      <c r="Z206" s="678">
        <f t="shared" ca="1" si="32"/>
        <v>0</v>
      </c>
      <c r="AA206" t="str">
        <f t="shared" si="33"/>
        <v>ASRCMS202202</v>
      </c>
      <c r="AB206" s="957">
        <f t="shared" si="34"/>
        <v>45230</v>
      </c>
      <c r="AC206" t="str">
        <f t="shared" si="35"/>
        <v>Unaudited</v>
      </c>
    </row>
    <row r="207" spans="1:29" x14ac:dyDescent="0.25">
      <c r="A207" t="s">
        <v>421</v>
      </c>
      <c r="B207" t="s">
        <v>1380</v>
      </c>
      <c r="C207" t="s">
        <v>1381</v>
      </c>
      <c r="D207">
        <v>1900</v>
      </c>
      <c r="E207" s="957">
        <v>1</v>
      </c>
      <c r="F207" t="s">
        <v>441</v>
      </c>
      <c r="G207" s="957">
        <v>274</v>
      </c>
      <c r="H207" t="s">
        <v>380</v>
      </c>
      <c r="I207" s="937" t="s">
        <v>489</v>
      </c>
      <c r="J207" s="937" t="s">
        <v>445</v>
      </c>
      <c r="K207" s="937" t="s">
        <v>435</v>
      </c>
      <c r="L207" s="937" t="s">
        <v>169</v>
      </c>
      <c r="M207" s="962" t="s">
        <v>330</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ASRCMS202202</v>
      </c>
      <c r="AB207" s="957">
        <f t="shared" si="34"/>
        <v>45230</v>
      </c>
      <c r="AC207" t="str">
        <f t="shared" si="35"/>
        <v>Unaudited</v>
      </c>
    </row>
    <row r="208" spans="1:29" x14ac:dyDescent="0.25">
      <c r="A208" t="s">
        <v>421</v>
      </c>
      <c r="B208" t="s">
        <v>1380</v>
      </c>
      <c r="C208" t="s">
        <v>1381</v>
      </c>
      <c r="D208">
        <v>1900</v>
      </c>
      <c r="E208" s="957">
        <v>1</v>
      </c>
      <c r="F208" t="s">
        <v>441</v>
      </c>
      <c r="G208" s="957">
        <v>274</v>
      </c>
      <c r="H208" t="s">
        <v>380</v>
      </c>
      <c r="I208" s="937" t="s">
        <v>489</v>
      </c>
      <c r="J208" s="937" t="s">
        <v>451</v>
      </c>
      <c r="K208" s="937" t="s">
        <v>436</v>
      </c>
      <c r="L208" s="937" t="s">
        <v>122</v>
      </c>
      <c r="M208" s="962" t="s">
        <v>27</v>
      </c>
      <c r="N208" s="678">
        <f t="shared" ca="1" si="31"/>
        <v>25758296.36147603</v>
      </c>
      <c r="O208" s="678">
        <f t="shared" ca="1" si="32"/>
        <v>-11983.29717859797</v>
      </c>
      <c r="P208" s="678">
        <f t="shared" ca="1" si="32"/>
        <v>25770279.658654626</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ASRCMS202202</v>
      </c>
      <c r="AB208" s="957">
        <f t="shared" si="34"/>
        <v>45230</v>
      </c>
      <c r="AC208" t="str">
        <f t="shared" si="35"/>
        <v>Unaudited</v>
      </c>
    </row>
    <row r="209" spans="1:29" x14ac:dyDescent="0.25">
      <c r="A209" t="s">
        <v>421</v>
      </c>
      <c r="B209" t="s">
        <v>1380</v>
      </c>
      <c r="C209" t="s">
        <v>1381</v>
      </c>
      <c r="D209">
        <v>1900</v>
      </c>
      <c r="E209" s="957">
        <v>1</v>
      </c>
      <c r="F209" t="s">
        <v>441</v>
      </c>
      <c r="G209" s="957">
        <v>274</v>
      </c>
      <c r="H209" t="s">
        <v>380</v>
      </c>
      <c r="I209" s="937" t="s">
        <v>489</v>
      </c>
      <c r="J209" s="937" t="s">
        <v>451</v>
      </c>
      <c r="K209" s="937" t="s">
        <v>436</v>
      </c>
      <c r="L209" s="937" t="s">
        <v>123</v>
      </c>
      <c r="M209" s="962" t="s">
        <v>98</v>
      </c>
      <c r="N209" s="678">
        <f t="shared" ca="1" si="31"/>
        <v>1648852.7866786176</v>
      </c>
      <c r="O209" s="678">
        <f t="shared" ca="1" si="32"/>
        <v>1323732.0329477731</v>
      </c>
      <c r="P209" s="678">
        <f t="shared" ca="1" si="32"/>
        <v>325120.75373084447</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ASRCMS202202</v>
      </c>
      <c r="AB209" s="957">
        <f t="shared" si="34"/>
        <v>45230</v>
      </c>
      <c r="AC209" t="str">
        <f t="shared" si="35"/>
        <v>Unaudited</v>
      </c>
    </row>
    <row r="210" spans="1:29" x14ac:dyDescent="0.25">
      <c r="A210" t="s">
        <v>421</v>
      </c>
      <c r="B210" t="s">
        <v>1380</v>
      </c>
      <c r="C210" t="s">
        <v>1381</v>
      </c>
      <c r="D210">
        <v>1900</v>
      </c>
      <c r="E210" s="957">
        <v>1</v>
      </c>
      <c r="F210" t="s">
        <v>441</v>
      </c>
      <c r="G210" s="957">
        <v>274</v>
      </c>
      <c r="H210" t="s">
        <v>380</v>
      </c>
      <c r="I210" s="937" t="s">
        <v>489</v>
      </c>
      <c r="J210" s="937" t="s">
        <v>451</v>
      </c>
      <c r="K210" s="937" t="s">
        <v>436</v>
      </c>
      <c r="L210" s="937" t="s">
        <v>124</v>
      </c>
      <c r="M210" s="962" t="s">
        <v>99</v>
      </c>
      <c r="N210" s="678">
        <f t="shared" ca="1" si="31"/>
        <v>1686127.1456608418</v>
      </c>
      <c r="O210" s="678">
        <f t="shared" ca="1" si="32"/>
        <v>1342488.0378387193</v>
      </c>
      <c r="P210" s="678">
        <f t="shared" ca="1" si="32"/>
        <v>343639.1078221224</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ASRCMS202202</v>
      </c>
      <c r="AB210" s="957">
        <f t="shared" si="34"/>
        <v>45230</v>
      </c>
      <c r="AC210" t="str">
        <f t="shared" si="35"/>
        <v>Unaudited</v>
      </c>
    </row>
    <row r="211" spans="1:29" x14ac:dyDescent="0.25">
      <c r="A211" t="s">
        <v>421</v>
      </c>
      <c r="B211" t="s">
        <v>1380</v>
      </c>
      <c r="C211" t="s">
        <v>1381</v>
      </c>
      <c r="D211">
        <v>1900</v>
      </c>
      <c r="E211" s="957">
        <v>1</v>
      </c>
      <c r="F211" t="s">
        <v>441</v>
      </c>
      <c r="G211" s="957">
        <v>274</v>
      </c>
      <c r="H211" t="s">
        <v>380</v>
      </c>
      <c r="I211" s="937" t="s">
        <v>489</v>
      </c>
      <c r="J211" s="937" t="s">
        <v>451</v>
      </c>
      <c r="K211" s="937" t="s">
        <v>436</v>
      </c>
      <c r="L211" s="937" t="s">
        <v>125</v>
      </c>
      <c r="M211" s="962" t="s">
        <v>100</v>
      </c>
      <c r="N211" s="678">
        <f t="shared" ca="1" si="31"/>
        <v>1382254.5219083275</v>
      </c>
      <c r="O211" s="678">
        <f t="shared" ca="1" si="32"/>
        <v>648689.72604065633</v>
      </c>
      <c r="P211" s="678">
        <f t="shared" ca="1" si="32"/>
        <v>733564.79586767114</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ASRCMS202202</v>
      </c>
      <c r="AB211" s="957">
        <f t="shared" si="34"/>
        <v>45230</v>
      </c>
      <c r="AC211" t="str">
        <f t="shared" si="35"/>
        <v>Unaudited</v>
      </c>
    </row>
    <row r="212" spans="1:29" x14ac:dyDescent="0.25">
      <c r="A212" t="s">
        <v>421</v>
      </c>
      <c r="B212" t="s">
        <v>1380</v>
      </c>
      <c r="C212" t="s">
        <v>1381</v>
      </c>
      <c r="D212">
        <v>1900</v>
      </c>
      <c r="E212" s="957">
        <v>1</v>
      </c>
      <c r="F212" t="s">
        <v>441</v>
      </c>
      <c r="G212" s="957">
        <v>274</v>
      </c>
      <c r="H212" t="s">
        <v>380</v>
      </c>
      <c r="I212" s="937" t="s">
        <v>489</v>
      </c>
      <c r="J212" s="937" t="s">
        <v>451</v>
      </c>
      <c r="K212" s="937" t="s">
        <v>436</v>
      </c>
      <c r="L212" s="945" t="s">
        <v>126</v>
      </c>
      <c r="M212" s="960" t="s">
        <v>101</v>
      </c>
      <c r="N212" s="678">
        <f t="shared" ca="1" si="31"/>
        <v>1900001.7168758921</v>
      </c>
      <c r="O212" s="678">
        <f t="shared" ca="1" si="32"/>
        <v>97482.063078638152</v>
      </c>
      <c r="P212" s="678">
        <f t="shared" ca="1" si="32"/>
        <v>1802519.653797254</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ASRCMS202202</v>
      </c>
      <c r="AB212" s="957">
        <f t="shared" si="34"/>
        <v>45230</v>
      </c>
      <c r="AC212" t="str">
        <f t="shared" si="35"/>
        <v>Unaudited</v>
      </c>
    </row>
    <row r="213" spans="1:29" x14ac:dyDescent="0.25">
      <c r="A213" t="s">
        <v>421</v>
      </c>
      <c r="B213" t="s">
        <v>1380</v>
      </c>
      <c r="C213" t="s">
        <v>1381</v>
      </c>
      <c r="D213">
        <v>1900</v>
      </c>
      <c r="E213" s="957">
        <v>1</v>
      </c>
      <c r="F213" t="s">
        <v>441</v>
      </c>
      <c r="G213" s="957">
        <v>274</v>
      </c>
      <c r="H213" t="s">
        <v>380</v>
      </c>
      <c r="I213" s="962" t="s">
        <v>489</v>
      </c>
      <c r="J213" s="962" t="s">
        <v>451</v>
      </c>
      <c r="K213" s="962" t="s">
        <v>436</v>
      </c>
      <c r="L213" s="937" t="s">
        <v>127</v>
      </c>
      <c r="M213" s="962" t="s">
        <v>28</v>
      </c>
      <c r="N213" s="678">
        <f t="shared" ca="1" si="31"/>
        <v>770313.6985219738</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770313.6985219738</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ASRCMS202202</v>
      </c>
      <c r="AB213" s="957">
        <f t="shared" si="34"/>
        <v>45230</v>
      </c>
      <c r="AC213" t="str">
        <f t="shared" si="35"/>
        <v>Unaudited</v>
      </c>
    </row>
    <row r="214" spans="1:29" x14ac:dyDescent="0.25">
      <c r="A214" t="s">
        <v>421</v>
      </c>
      <c r="B214" t="s">
        <v>1380</v>
      </c>
      <c r="C214" t="s">
        <v>1381</v>
      </c>
      <c r="D214">
        <v>1900</v>
      </c>
      <c r="E214" s="957">
        <v>1</v>
      </c>
      <c r="F214" t="s">
        <v>441</v>
      </c>
      <c r="G214" s="957">
        <v>274</v>
      </c>
      <c r="H214" t="s">
        <v>380</v>
      </c>
      <c r="I214" s="937" t="s">
        <v>489</v>
      </c>
      <c r="J214" s="937" t="s">
        <v>437</v>
      </c>
      <c r="K214" s="937" t="s">
        <v>437</v>
      </c>
      <c r="L214" s="943" t="s">
        <v>129</v>
      </c>
      <c r="M214" s="963" t="s">
        <v>327</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ASRCMS202202</v>
      </c>
      <c r="AB214" s="957">
        <f t="shared" si="34"/>
        <v>45230</v>
      </c>
      <c r="AC214" t="str">
        <f t="shared" si="35"/>
        <v>Unaudited</v>
      </c>
    </row>
    <row r="215" spans="1:29" x14ac:dyDescent="0.25">
      <c r="A215" t="s">
        <v>421</v>
      </c>
      <c r="B215" t="s">
        <v>1380</v>
      </c>
      <c r="C215" t="s">
        <v>1381</v>
      </c>
      <c r="D215">
        <v>1900</v>
      </c>
      <c r="E215" s="957">
        <v>1</v>
      </c>
      <c r="F215" t="s">
        <v>441</v>
      </c>
      <c r="G215" s="957">
        <v>274</v>
      </c>
      <c r="H215" t="s">
        <v>380</v>
      </c>
      <c r="I215" s="937" t="s">
        <v>489</v>
      </c>
      <c r="J215" s="937" t="s">
        <v>437</v>
      </c>
      <c r="K215" s="937" t="s">
        <v>437</v>
      </c>
      <c r="L215" s="943" t="s">
        <v>130</v>
      </c>
      <c r="M215" s="963" t="s">
        <v>326</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ASRCMS202202</v>
      </c>
      <c r="AB215" s="957">
        <f t="shared" si="34"/>
        <v>45230</v>
      </c>
      <c r="AC215" t="str">
        <f t="shared" si="35"/>
        <v>Unaudited</v>
      </c>
    </row>
    <row r="216" spans="1:29" ht="30" x14ac:dyDescent="0.25">
      <c r="A216" t="s">
        <v>421</v>
      </c>
      <c r="B216" t="s">
        <v>1380</v>
      </c>
      <c r="C216" t="s">
        <v>1381</v>
      </c>
      <c r="D216">
        <v>1900</v>
      </c>
      <c r="E216" s="957">
        <v>1</v>
      </c>
      <c r="F216" t="s">
        <v>441</v>
      </c>
      <c r="G216" s="957">
        <v>274</v>
      </c>
      <c r="H216" t="s">
        <v>380</v>
      </c>
      <c r="I216" s="937" t="s">
        <v>489</v>
      </c>
      <c r="J216" s="937" t="s">
        <v>437</v>
      </c>
      <c r="K216" s="937" t="s">
        <v>437</v>
      </c>
      <c r="L216" s="947" t="s">
        <v>131</v>
      </c>
      <c r="M216" s="964" t="s">
        <v>180</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ASRCMS202202</v>
      </c>
      <c r="AB216" s="957">
        <f t="shared" si="34"/>
        <v>45230</v>
      </c>
      <c r="AC216" t="str">
        <f t="shared" si="35"/>
        <v>Unaudited</v>
      </c>
    </row>
    <row r="217" spans="1:29" x14ac:dyDescent="0.25">
      <c r="A217" t="s">
        <v>421</v>
      </c>
      <c r="B217" t="s">
        <v>1380</v>
      </c>
      <c r="C217" t="s">
        <v>1381</v>
      </c>
      <c r="D217">
        <v>1900</v>
      </c>
      <c r="E217" s="957">
        <v>1</v>
      </c>
      <c r="F217" t="s">
        <v>441</v>
      </c>
      <c r="G217" s="957">
        <v>274</v>
      </c>
      <c r="H217" t="s">
        <v>380</v>
      </c>
      <c r="I217" s="963" t="s">
        <v>489</v>
      </c>
      <c r="J217" s="963" t="s">
        <v>437</v>
      </c>
      <c r="K217" s="963" t="s">
        <v>437</v>
      </c>
      <c r="L217" s="943" t="s">
        <v>132</v>
      </c>
      <c r="M217" s="963" t="s">
        <v>495</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ASRCMS202202</v>
      </c>
      <c r="AB217" s="957">
        <f t="shared" si="34"/>
        <v>45230</v>
      </c>
      <c r="AC217" t="str">
        <f t="shared" si="35"/>
        <v>Unaudited</v>
      </c>
    </row>
    <row r="218" spans="1:29" x14ac:dyDescent="0.25">
      <c r="A218" t="s">
        <v>421</v>
      </c>
      <c r="B218" t="s">
        <v>1380</v>
      </c>
      <c r="C218" t="s">
        <v>1381</v>
      </c>
      <c r="D218">
        <v>1900</v>
      </c>
      <c r="E218" s="957">
        <v>1</v>
      </c>
      <c r="F218" t="s">
        <v>441</v>
      </c>
      <c r="G218" s="957">
        <v>274</v>
      </c>
      <c r="H218" t="s">
        <v>380</v>
      </c>
      <c r="I218" s="937" t="s">
        <v>489</v>
      </c>
      <c r="J218" s="937" t="s">
        <v>437</v>
      </c>
      <c r="K218" s="937" t="s">
        <v>437</v>
      </c>
      <c r="L218" s="937" t="s">
        <v>133</v>
      </c>
      <c r="M218" s="962" t="s">
        <v>496</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ASRCMS202202</v>
      </c>
      <c r="AB218" s="957">
        <f t="shared" si="34"/>
        <v>45230</v>
      </c>
      <c r="AC218" t="str">
        <f t="shared" si="35"/>
        <v>Unaudited</v>
      </c>
    </row>
    <row r="219" spans="1:29" x14ac:dyDescent="0.25">
      <c r="A219" t="s">
        <v>421</v>
      </c>
      <c r="B219" t="s">
        <v>1380</v>
      </c>
      <c r="C219" t="s">
        <v>1381</v>
      </c>
      <c r="D219">
        <v>1900</v>
      </c>
      <c r="E219" s="957">
        <v>1</v>
      </c>
      <c r="F219" t="s">
        <v>441</v>
      </c>
      <c r="G219" s="957">
        <v>274</v>
      </c>
      <c r="H219" t="s">
        <v>380</v>
      </c>
      <c r="I219" s="937" t="s">
        <v>489</v>
      </c>
      <c r="J219" s="937" t="s">
        <v>437</v>
      </c>
      <c r="K219" s="937" t="s">
        <v>437</v>
      </c>
      <c r="L219" s="937" t="s">
        <v>134</v>
      </c>
      <c r="M219" s="962" t="s">
        <v>497</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ASRCMS202202</v>
      </c>
      <c r="AB219" s="957">
        <f t="shared" si="34"/>
        <v>45230</v>
      </c>
      <c r="AC219" t="str">
        <f t="shared" si="35"/>
        <v>Unaudited</v>
      </c>
    </row>
    <row r="220" spans="1:29" x14ac:dyDescent="0.25">
      <c r="A220" t="s">
        <v>421</v>
      </c>
      <c r="B220" t="s">
        <v>1380</v>
      </c>
      <c r="C220" t="s">
        <v>1381</v>
      </c>
      <c r="D220">
        <v>1900</v>
      </c>
      <c r="E220" s="957">
        <v>1</v>
      </c>
      <c r="F220" t="s">
        <v>441</v>
      </c>
      <c r="G220" s="957">
        <v>274</v>
      </c>
      <c r="H220" t="s">
        <v>380</v>
      </c>
      <c r="I220" s="937" t="s">
        <v>490</v>
      </c>
      <c r="J220" s="937" t="s">
        <v>26</v>
      </c>
      <c r="K220" s="937" t="s">
        <v>26</v>
      </c>
      <c r="L220" s="937" t="s">
        <v>270</v>
      </c>
      <c r="M220" s="962" t="s">
        <v>26</v>
      </c>
      <c r="N220" s="678">
        <f t="shared" ca="1" si="31"/>
        <v>14737722.991238199</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ASRCMS202202</v>
      </c>
      <c r="AB220" s="957">
        <f t="shared" si="34"/>
        <v>45230</v>
      </c>
      <c r="AC220" t="str">
        <f t="shared" si="35"/>
        <v>Unaudited</v>
      </c>
    </row>
    <row r="221" spans="1:29" x14ac:dyDescent="0.25">
      <c r="A221" t="s">
        <v>421</v>
      </c>
      <c r="B221" t="s">
        <v>1380</v>
      </c>
      <c r="C221" t="s">
        <v>1381</v>
      </c>
      <c r="D221">
        <v>1900</v>
      </c>
      <c r="E221" s="957">
        <v>1</v>
      </c>
      <c r="F221" t="s">
        <v>442</v>
      </c>
      <c r="G221" s="957">
        <v>366</v>
      </c>
      <c r="H221" t="s">
        <v>380</v>
      </c>
      <c r="I221" s="937" t="s">
        <v>433</v>
      </c>
      <c r="J221" s="937" t="s">
        <v>433</v>
      </c>
      <c r="K221" s="937" t="s">
        <v>433</v>
      </c>
      <c r="L221" s="945"/>
      <c r="M221" s="960" t="s">
        <v>433</v>
      </c>
      <c r="N221" s="678">
        <f t="shared" ca="1" si="31"/>
        <v>288229.31612901395</v>
      </c>
      <c r="O221" s="678">
        <f t="shared" ca="1" si="38"/>
        <v>156703.90322579199</v>
      </c>
      <c r="P221" s="678">
        <f t="shared" ca="1" si="38"/>
        <v>20590.702150536003</v>
      </c>
      <c r="Q221" s="678">
        <f t="shared" ca="1" si="38"/>
        <v>81887.466666665001</v>
      </c>
      <c r="R221" s="678">
        <f t="shared" ca="1" si="38"/>
        <v>12557.580645160999</v>
      </c>
      <c r="S221" s="678">
        <f t="shared" ca="1" si="38"/>
        <v>380</v>
      </c>
      <c r="T221" s="678">
        <f t="shared" ca="1" si="38"/>
        <v>10612.6</v>
      </c>
      <c r="U221" s="678">
        <f t="shared" ca="1" si="38"/>
        <v>3</v>
      </c>
      <c r="V221" s="678">
        <f t="shared" ca="1" si="36"/>
        <v>1193</v>
      </c>
      <c r="W221" s="678">
        <f t="shared" ca="1" si="28"/>
        <v>4301.0634408599999</v>
      </c>
      <c r="X221" s="678">
        <f t="shared" ca="1" si="37"/>
        <v>0</v>
      </c>
      <c r="Y221" s="678">
        <f t="shared" ca="1" si="37"/>
        <v>0</v>
      </c>
      <c r="Z221" s="678">
        <f t="shared" ca="1" si="37"/>
        <v>0</v>
      </c>
      <c r="AA221" t="str">
        <f t="shared" si="33"/>
        <v>ASRCMS202202</v>
      </c>
      <c r="AB221" s="957">
        <f t="shared" si="34"/>
        <v>45230</v>
      </c>
      <c r="AC221" t="str">
        <f t="shared" si="35"/>
        <v>Unaudited</v>
      </c>
    </row>
    <row r="222" spans="1:29" x14ac:dyDescent="0.25">
      <c r="A222" t="s">
        <v>421</v>
      </c>
      <c r="B222" t="s">
        <v>1380</v>
      </c>
      <c r="C222" t="s">
        <v>1381</v>
      </c>
      <c r="D222">
        <v>1900</v>
      </c>
      <c r="E222" s="957">
        <v>1</v>
      </c>
      <c r="F222" t="s">
        <v>442</v>
      </c>
      <c r="G222" s="957">
        <v>366</v>
      </c>
      <c r="H222" t="s">
        <v>380</v>
      </c>
      <c r="I222" s="962" t="s">
        <v>488</v>
      </c>
      <c r="J222" s="962" t="s">
        <v>12</v>
      </c>
      <c r="K222" s="962" t="s">
        <v>12</v>
      </c>
      <c r="L222" s="937">
        <v>1.1000000000000001</v>
      </c>
      <c r="M222" s="962" t="s">
        <v>12</v>
      </c>
      <c r="N222" s="678">
        <f t="shared" ca="1" si="31"/>
        <v>478672322.1500001</v>
      </c>
      <c r="O222" s="678">
        <f t="shared" ca="1" si="38"/>
        <v>195616846.05000001</v>
      </c>
      <c r="P222" s="678">
        <f t="shared" ca="1" si="38"/>
        <v>25059384.580000002</v>
      </c>
      <c r="Q222" s="678">
        <f t="shared" ca="1" si="38"/>
        <v>101079617.06999999</v>
      </c>
      <c r="R222" s="678">
        <f t="shared" ca="1" si="38"/>
        <v>15396244.469999999</v>
      </c>
      <c r="S222" s="678">
        <f t="shared" ca="1" si="38"/>
        <v>461957.87</v>
      </c>
      <c r="T222" s="678">
        <f t="shared" ca="1" si="38"/>
        <v>12743926.01</v>
      </c>
      <c r="U222" s="678">
        <f t="shared" ca="1" si="38"/>
        <v>4204.92</v>
      </c>
      <c r="V222" s="678">
        <f t="shared" ca="1" si="36"/>
        <v>1446633.04</v>
      </c>
      <c r="W222" s="678">
        <f t="shared" ca="1" si="28"/>
        <v>126863508.14</v>
      </c>
      <c r="X222" s="678">
        <f t="shared" ca="1" si="37"/>
        <v>0</v>
      </c>
      <c r="Y222" s="678">
        <f t="shared" ca="1" si="37"/>
        <v>0</v>
      </c>
      <c r="Z222" s="678">
        <f t="shared" ca="1" si="37"/>
        <v>0</v>
      </c>
      <c r="AA222" t="str">
        <f t="shared" si="33"/>
        <v>ASRCMS202202</v>
      </c>
      <c r="AB222" s="957">
        <f t="shared" si="34"/>
        <v>45230</v>
      </c>
      <c r="AC222" t="str">
        <f t="shared" si="35"/>
        <v>Unaudited</v>
      </c>
    </row>
    <row r="223" spans="1:29" x14ac:dyDescent="0.25">
      <c r="A223" t="s">
        <v>421</v>
      </c>
      <c r="B223" t="s">
        <v>1380</v>
      </c>
      <c r="C223" t="s">
        <v>1381</v>
      </c>
      <c r="D223">
        <v>1900</v>
      </c>
      <c r="E223" s="957">
        <v>1</v>
      </c>
      <c r="F223" t="s">
        <v>442</v>
      </c>
      <c r="G223" s="957">
        <v>366</v>
      </c>
      <c r="H223" t="s">
        <v>380</v>
      </c>
      <c r="I223" s="937" t="s">
        <v>488</v>
      </c>
      <c r="J223" s="937" t="s">
        <v>12</v>
      </c>
      <c r="K223" s="937" t="s">
        <v>1323</v>
      </c>
      <c r="L223" s="937" t="s">
        <v>1314</v>
      </c>
      <c r="M223" s="962" t="s">
        <v>1323</v>
      </c>
      <c r="N223" s="678">
        <f t="shared" ca="1" si="31"/>
        <v>6409232.2439999981</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2721593.5434842757</v>
      </c>
      <c r="P223" s="678">
        <f t="shared" ca="1" si="39"/>
        <v>349628.54295473447</v>
      </c>
      <c r="Q223" s="678">
        <f t="shared" ca="1" si="39"/>
        <v>1457743.8512148601</v>
      </c>
      <c r="R223" s="678">
        <f t="shared" ca="1" si="39"/>
        <v>220205.74583680317</v>
      </c>
      <c r="S223" s="678">
        <f t="shared" ca="1" si="39"/>
        <v>7204.06001420537</v>
      </c>
      <c r="T223" s="678">
        <f t="shared" ca="1" si="39"/>
        <v>182078.87321795567</v>
      </c>
      <c r="U223" s="678">
        <f t="shared" ca="1" si="39"/>
        <v>95.498018122581783</v>
      </c>
      <c r="V223" s="678">
        <f t="shared" ca="1" si="36"/>
        <v>21512.414466636183</v>
      </c>
      <c r="W223" s="678">
        <f t="shared" ca="1" si="28"/>
        <v>1449169.7147924064</v>
      </c>
      <c r="X223" s="678">
        <f t="shared" ca="1" si="37"/>
        <v>0</v>
      </c>
      <c r="Y223" s="678">
        <f t="shared" ca="1" si="37"/>
        <v>0</v>
      </c>
      <c r="Z223" s="678">
        <f t="shared" ca="1" si="37"/>
        <v>0</v>
      </c>
      <c r="AA223" t="str">
        <f t="shared" si="33"/>
        <v>ASRCMS202202</v>
      </c>
      <c r="AB223" s="957">
        <f t="shared" si="34"/>
        <v>45230</v>
      </c>
      <c r="AC223" t="str">
        <f t="shared" si="35"/>
        <v>Unaudited</v>
      </c>
    </row>
    <row r="224" spans="1:29" x14ac:dyDescent="0.25">
      <c r="A224" t="s">
        <v>421</v>
      </c>
      <c r="B224" t="s">
        <v>1380</v>
      </c>
      <c r="C224" t="s">
        <v>1381</v>
      </c>
      <c r="D224">
        <v>1900</v>
      </c>
      <c r="E224" s="957">
        <v>1</v>
      </c>
      <c r="F224" t="s">
        <v>442</v>
      </c>
      <c r="G224" s="957">
        <v>366</v>
      </c>
      <c r="H224" t="s">
        <v>380</v>
      </c>
      <c r="I224" s="937" t="s">
        <v>488</v>
      </c>
      <c r="J224" s="937" t="s">
        <v>491</v>
      </c>
      <c r="K224" s="937" t="s">
        <v>492</v>
      </c>
      <c r="L224" s="937" t="s">
        <v>63</v>
      </c>
      <c r="M224" s="962" t="s">
        <v>344</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ASRCMS202202</v>
      </c>
      <c r="AB224" s="957">
        <f t="shared" si="34"/>
        <v>45230</v>
      </c>
      <c r="AC224" t="str">
        <f t="shared" si="35"/>
        <v>Unaudited</v>
      </c>
    </row>
    <row r="225" spans="1:29" x14ac:dyDescent="0.25">
      <c r="A225" t="s">
        <v>421</v>
      </c>
      <c r="B225" t="s">
        <v>1380</v>
      </c>
      <c r="C225" t="s">
        <v>1381</v>
      </c>
      <c r="D225">
        <v>1900</v>
      </c>
      <c r="E225" s="957">
        <v>1</v>
      </c>
      <c r="F225" t="s">
        <v>442</v>
      </c>
      <c r="G225" s="957">
        <v>366</v>
      </c>
      <c r="H225" t="s">
        <v>380</v>
      </c>
      <c r="I225" s="937" t="s">
        <v>488</v>
      </c>
      <c r="J225" s="937" t="s">
        <v>491</v>
      </c>
      <c r="K225" s="937" t="s">
        <v>1014</v>
      </c>
      <c r="L225" s="937" t="s">
        <v>910</v>
      </c>
      <c r="M225" s="962" t="s">
        <v>911</v>
      </c>
      <c r="N225" s="678">
        <f t="shared" ca="1" si="31"/>
        <v>0</v>
      </c>
      <c r="O225" s="678">
        <f t="shared" ca="1" si="39"/>
        <v>0</v>
      </c>
      <c r="P225" s="678">
        <f t="shared" ca="1" si="39"/>
        <v>0</v>
      </c>
      <c r="Q225" s="678">
        <f t="shared" ca="1" si="39"/>
        <v>0</v>
      </c>
      <c r="R225" s="678">
        <f t="shared" ca="1" si="39"/>
        <v>0</v>
      </c>
      <c r="S225" s="678">
        <f t="shared" ca="1" si="39"/>
        <v>0</v>
      </c>
      <c r="T225" s="678">
        <f t="shared" ca="1" si="39"/>
        <v>0</v>
      </c>
      <c r="U225" s="678">
        <f t="shared" ca="1" si="39"/>
        <v>0</v>
      </c>
      <c r="V225" s="678">
        <f t="shared" ca="1" si="36"/>
        <v>0</v>
      </c>
      <c r="W225" s="678">
        <f t="shared" ca="1" si="28"/>
        <v>0</v>
      </c>
      <c r="X225" s="678">
        <f t="shared" ca="1" si="37"/>
        <v>0</v>
      </c>
      <c r="Y225" s="678">
        <f t="shared" ca="1" si="37"/>
        <v>0</v>
      </c>
      <c r="Z225" s="678">
        <f t="shared" ca="1" si="37"/>
        <v>0</v>
      </c>
      <c r="AA225" t="str">
        <f t="shared" si="33"/>
        <v>ASRCMS202202</v>
      </c>
      <c r="AB225" s="957">
        <f t="shared" si="34"/>
        <v>45230</v>
      </c>
      <c r="AC225" t="str">
        <f t="shared" si="35"/>
        <v>Unaudited</v>
      </c>
    </row>
    <row r="226" spans="1:29" x14ac:dyDescent="0.25">
      <c r="A226" t="s">
        <v>421</v>
      </c>
      <c r="B226" t="s">
        <v>1380</v>
      </c>
      <c r="C226" t="s">
        <v>1381</v>
      </c>
      <c r="D226">
        <v>1900</v>
      </c>
      <c r="E226" s="957">
        <v>1</v>
      </c>
      <c r="F226" t="s">
        <v>442</v>
      </c>
      <c r="G226" s="957">
        <v>366</v>
      </c>
      <c r="H226" t="s">
        <v>380</v>
      </c>
      <c r="I226" s="937" t="s">
        <v>488</v>
      </c>
      <c r="J226" s="937" t="s">
        <v>13</v>
      </c>
      <c r="K226" s="937" t="s">
        <v>493</v>
      </c>
      <c r="L226" s="945" t="s">
        <v>95</v>
      </c>
      <c r="M226" s="960" t="s">
        <v>147</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ASRCMS202202</v>
      </c>
      <c r="AB226" s="957">
        <f t="shared" si="34"/>
        <v>45230</v>
      </c>
      <c r="AC226" t="str">
        <f t="shared" si="35"/>
        <v>Unaudited</v>
      </c>
    </row>
    <row r="227" spans="1:29" x14ac:dyDescent="0.25">
      <c r="A227" t="s">
        <v>421</v>
      </c>
      <c r="B227" t="s">
        <v>1380</v>
      </c>
      <c r="C227" t="s">
        <v>1381</v>
      </c>
      <c r="D227">
        <v>1900</v>
      </c>
      <c r="E227" s="957">
        <v>1</v>
      </c>
      <c r="F227" t="s">
        <v>442</v>
      </c>
      <c r="G227" s="957">
        <v>366</v>
      </c>
      <c r="H227" t="s">
        <v>380</v>
      </c>
      <c r="I227" s="962" t="s">
        <v>488</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ASRCMS202202</v>
      </c>
      <c r="AB227" s="957">
        <f t="shared" si="34"/>
        <v>45230</v>
      </c>
      <c r="AC227" t="str">
        <f t="shared" si="35"/>
        <v>Unaudited</v>
      </c>
    </row>
    <row r="228" spans="1:29" x14ac:dyDescent="0.25">
      <c r="A228" t="s">
        <v>421</v>
      </c>
      <c r="B228" t="s">
        <v>1380</v>
      </c>
      <c r="C228" t="s">
        <v>1381</v>
      </c>
      <c r="D228">
        <v>1900</v>
      </c>
      <c r="E228" s="957">
        <v>1</v>
      </c>
      <c r="F228" t="s">
        <v>442</v>
      </c>
      <c r="G228" s="957">
        <v>366</v>
      </c>
      <c r="H228" t="s">
        <v>380</v>
      </c>
      <c r="I228" s="937" t="s">
        <v>489</v>
      </c>
      <c r="J228" s="937" t="s">
        <v>445</v>
      </c>
      <c r="K228" s="937" t="s">
        <v>0</v>
      </c>
      <c r="L228" s="937">
        <v>2.1</v>
      </c>
      <c r="M228" s="962" t="s">
        <v>148</v>
      </c>
      <c r="N228" s="678">
        <f t="shared" ca="1" si="31"/>
        <v>33121251.159999996</v>
      </c>
      <c r="O228" s="678">
        <f t="shared" ca="1" si="39"/>
        <v>7827937.9800000004</v>
      </c>
      <c r="P228" s="678">
        <f t="shared" ca="1" si="39"/>
        <v>1211102.3900000001</v>
      </c>
      <c r="Q228" s="678">
        <f t="shared" ca="1" si="39"/>
        <v>13299625.779999999</v>
      </c>
      <c r="R228" s="678">
        <f t="shared" ca="1" si="39"/>
        <v>2484278.4000000004</v>
      </c>
      <c r="S228" s="678">
        <f t="shared" ca="1" si="39"/>
        <v>56003.58</v>
      </c>
      <c r="T228" s="678">
        <f t="shared" ca="1" si="39"/>
        <v>2232858.85</v>
      </c>
      <c r="U228" s="678">
        <f t="shared" ca="1" si="39"/>
        <v>0</v>
      </c>
      <c r="V228" s="678">
        <f t="shared" ca="1" si="36"/>
        <v>125972.01</v>
      </c>
      <c r="W228" s="678">
        <f t="shared" ca="1" si="40"/>
        <v>5883472.1699999999</v>
      </c>
      <c r="X228" s="678">
        <f t="shared" ca="1" si="37"/>
        <v>0</v>
      </c>
      <c r="Y228" s="678">
        <f t="shared" ca="1" si="37"/>
        <v>0</v>
      </c>
      <c r="Z228" s="678">
        <f t="shared" ca="1" si="37"/>
        <v>0</v>
      </c>
      <c r="AA228" t="str">
        <f t="shared" si="33"/>
        <v>ASRCMS202202</v>
      </c>
      <c r="AB228" s="957">
        <f t="shared" si="34"/>
        <v>45230</v>
      </c>
      <c r="AC228" t="str">
        <f t="shared" si="35"/>
        <v>Unaudited</v>
      </c>
    </row>
    <row r="229" spans="1:29" ht="30" x14ac:dyDescent="0.25">
      <c r="A229" t="s">
        <v>421</v>
      </c>
      <c r="B229" t="s">
        <v>1380</v>
      </c>
      <c r="C229" t="s">
        <v>1381</v>
      </c>
      <c r="D229">
        <v>1900</v>
      </c>
      <c r="E229" s="957">
        <v>1</v>
      </c>
      <c r="F229" t="s">
        <v>442</v>
      </c>
      <c r="G229" s="957">
        <v>366</v>
      </c>
      <c r="H229" t="s">
        <v>380</v>
      </c>
      <c r="I229" s="937" t="s">
        <v>489</v>
      </c>
      <c r="J229" s="937" t="s">
        <v>445</v>
      </c>
      <c r="K229" s="937" t="s">
        <v>0</v>
      </c>
      <c r="L229" s="937">
        <v>2.2000000000000002</v>
      </c>
      <c r="M229" s="962" t="s">
        <v>149</v>
      </c>
      <c r="N229" s="678">
        <f t="shared" ca="1" si="31"/>
        <v>3839500.5968510807</v>
      </c>
      <c r="O229" s="678">
        <f t="shared" ca="1" si="39"/>
        <v>887896.45186404372</v>
      </c>
      <c r="P229" s="678">
        <f t="shared" ca="1" si="39"/>
        <v>172975.52673947325</v>
      </c>
      <c r="Q229" s="678">
        <f t="shared" ca="1" si="39"/>
        <v>1523312.4320050143</v>
      </c>
      <c r="R229" s="678">
        <f t="shared" ca="1" si="39"/>
        <v>287017.22861610778</v>
      </c>
      <c r="S229" s="678">
        <f t="shared" ca="1" si="39"/>
        <v>3740.2373394232636</v>
      </c>
      <c r="T229" s="678">
        <f t="shared" ca="1" si="39"/>
        <v>270055.14076792897</v>
      </c>
      <c r="U229" s="678">
        <f t="shared" ca="1" si="39"/>
        <v>0</v>
      </c>
      <c r="V229" s="678">
        <f t="shared" ca="1" si="36"/>
        <v>25053.883021305963</v>
      </c>
      <c r="W229" s="678">
        <f t="shared" ca="1" si="40"/>
        <v>669449.69649778411</v>
      </c>
      <c r="X229" s="678">
        <f t="shared" ca="1" si="37"/>
        <v>0</v>
      </c>
      <c r="Y229" s="678">
        <f t="shared" ca="1" si="37"/>
        <v>0</v>
      </c>
      <c r="Z229" s="678">
        <f t="shared" ca="1" si="37"/>
        <v>0</v>
      </c>
      <c r="AA229" t="str">
        <f t="shared" si="33"/>
        <v>ASRCMS202202</v>
      </c>
      <c r="AB229" s="957">
        <f t="shared" si="34"/>
        <v>45230</v>
      </c>
      <c r="AC229" t="str">
        <f t="shared" si="35"/>
        <v>Unaudited</v>
      </c>
    </row>
    <row r="230" spans="1:29" x14ac:dyDescent="0.25">
      <c r="A230" t="s">
        <v>421</v>
      </c>
      <c r="B230" t="s">
        <v>1380</v>
      </c>
      <c r="C230" t="s">
        <v>1381</v>
      </c>
      <c r="D230">
        <v>1900</v>
      </c>
      <c r="E230" s="957">
        <v>1</v>
      </c>
      <c r="F230" t="s">
        <v>442</v>
      </c>
      <c r="G230" s="957">
        <v>366</v>
      </c>
      <c r="H230" t="s">
        <v>380</v>
      </c>
      <c r="I230" s="937" t="s">
        <v>489</v>
      </c>
      <c r="J230" s="937" t="s">
        <v>445</v>
      </c>
      <c r="K230" s="937" t="s">
        <v>0</v>
      </c>
      <c r="L230" s="937">
        <v>2.2999999999999998</v>
      </c>
      <c r="M230" s="962" t="s">
        <v>150</v>
      </c>
      <c r="N230" s="678">
        <f t="shared" ca="1" si="31"/>
        <v>5486523.75</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2564564.4000000004</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444870.13999999996</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1712101.4199999997</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325028.90000000002</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268.0200000000001</v>
      </c>
      <c r="T230" s="678">
        <f t="shared" ca="1" si="41"/>
        <v>167726.50000000003</v>
      </c>
      <c r="U230" s="678">
        <f t="shared" ca="1" si="41"/>
        <v>0</v>
      </c>
      <c r="V230" s="678">
        <f t="shared" ca="1" si="41"/>
        <v>29243.72</v>
      </c>
      <c r="W230" s="678">
        <f t="shared" ca="1" si="40"/>
        <v>242720.65</v>
      </c>
      <c r="X230" s="678">
        <f t="shared" ca="1" si="41"/>
        <v>0</v>
      </c>
      <c r="Y230" s="678">
        <f t="shared" ca="1" si="41"/>
        <v>0</v>
      </c>
      <c r="Z230" s="678">
        <f t="shared" ca="1" si="41"/>
        <v>0</v>
      </c>
      <c r="AA230" t="str">
        <f t="shared" si="33"/>
        <v>ASRCMS202202</v>
      </c>
      <c r="AB230" s="957">
        <f t="shared" si="34"/>
        <v>45230</v>
      </c>
      <c r="AC230" t="str">
        <f t="shared" si="35"/>
        <v>Unaudited</v>
      </c>
    </row>
    <row r="231" spans="1:29" x14ac:dyDescent="0.25">
      <c r="A231" t="s">
        <v>421</v>
      </c>
      <c r="B231" t="s">
        <v>1380</v>
      </c>
      <c r="C231" t="s">
        <v>1381</v>
      </c>
      <c r="D231">
        <v>1900</v>
      </c>
      <c r="E231" s="957">
        <v>1</v>
      </c>
      <c r="F231" t="s">
        <v>442</v>
      </c>
      <c r="G231" s="957">
        <v>366</v>
      </c>
      <c r="H231" t="s">
        <v>380</v>
      </c>
      <c r="I231" s="937" t="s">
        <v>489</v>
      </c>
      <c r="J231" s="937" t="s">
        <v>445</v>
      </c>
      <c r="K231" s="937" t="s">
        <v>0</v>
      </c>
      <c r="L231" s="945">
        <v>2.4</v>
      </c>
      <c r="M231" s="960" t="s">
        <v>151</v>
      </c>
      <c r="N231" s="678">
        <f t="shared" ca="1" si="31"/>
        <v>16234903.240000002</v>
      </c>
      <c r="O231" s="678">
        <f t="shared" ca="1" si="41"/>
        <v>6809391.1300000008</v>
      </c>
      <c r="P231" s="678">
        <f t="shared" ca="1" si="41"/>
        <v>575183.34000000008</v>
      </c>
      <c r="Q231" s="678">
        <f t="shared" ca="1" si="41"/>
        <v>6404803.3399999999</v>
      </c>
      <c r="R231" s="678">
        <f t="shared" ca="1" si="41"/>
        <v>568113.91999999993</v>
      </c>
      <c r="S231" s="678">
        <f t="shared" ca="1" si="41"/>
        <v>23601</v>
      </c>
      <c r="T231" s="678">
        <f t="shared" ca="1" si="41"/>
        <v>781395.21</v>
      </c>
      <c r="U231" s="678">
        <f t="shared" ca="1" si="41"/>
        <v>0</v>
      </c>
      <c r="V231" s="678">
        <f t="shared" ca="1" si="41"/>
        <v>111957.48999999999</v>
      </c>
      <c r="W231" s="678">
        <f t="shared" ca="1" si="40"/>
        <v>960457.81</v>
      </c>
      <c r="X231" s="678">
        <f t="shared" ca="1" si="41"/>
        <v>0</v>
      </c>
      <c r="Y231" s="678">
        <f t="shared" ca="1" si="41"/>
        <v>0</v>
      </c>
      <c r="Z231" s="678">
        <f t="shared" ca="1" si="41"/>
        <v>0</v>
      </c>
      <c r="AA231" t="str">
        <f t="shared" si="33"/>
        <v>ASRCMS202202</v>
      </c>
      <c r="AB231" s="957">
        <f t="shared" si="34"/>
        <v>45230</v>
      </c>
      <c r="AC231" t="str">
        <f t="shared" si="35"/>
        <v>Unaudited</v>
      </c>
    </row>
    <row r="232" spans="1:29" ht="30" x14ac:dyDescent="0.25">
      <c r="A232" t="s">
        <v>421</v>
      </c>
      <c r="B232" t="s">
        <v>1380</v>
      </c>
      <c r="C232" t="s">
        <v>1381</v>
      </c>
      <c r="D232">
        <v>1900</v>
      </c>
      <c r="E232" s="957">
        <v>1</v>
      </c>
      <c r="F232" t="s">
        <v>442</v>
      </c>
      <c r="G232" s="957">
        <v>366</v>
      </c>
      <c r="H232" t="s">
        <v>380</v>
      </c>
      <c r="I232" s="962" t="s">
        <v>489</v>
      </c>
      <c r="J232" s="962" t="s">
        <v>445</v>
      </c>
      <c r="K232" s="962" t="s">
        <v>0</v>
      </c>
      <c r="L232" s="937">
        <v>2.5</v>
      </c>
      <c r="M232" s="962" t="s">
        <v>152</v>
      </c>
      <c r="N232" s="678">
        <f t="shared" ca="1" si="31"/>
        <v>1539168.0184362733</v>
      </c>
      <c r="O232" s="678">
        <f t="shared" ca="1" si="41"/>
        <v>661494.621539118</v>
      </c>
      <c r="P232" s="678">
        <f t="shared" ca="1" si="41"/>
        <v>69628.001804428714</v>
      </c>
      <c r="Q232" s="678">
        <f t="shared" ca="1" si="41"/>
        <v>592633.76293343271</v>
      </c>
      <c r="R232" s="678">
        <f t="shared" ca="1" si="41"/>
        <v>63457.596089079452</v>
      </c>
      <c r="S232" s="678">
        <f t="shared" ca="1" si="41"/>
        <v>2377.6505507433644</v>
      </c>
      <c r="T232" s="678">
        <f t="shared" ca="1" si="41"/>
        <v>56125.770761174601</v>
      </c>
      <c r="U232" s="678">
        <f t="shared" ca="1" si="41"/>
        <v>21.803757404732231</v>
      </c>
      <c r="V232" s="678">
        <f t="shared" ca="1" si="41"/>
        <v>11808.657439579067</v>
      </c>
      <c r="W232" s="678">
        <f t="shared" ca="1" si="40"/>
        <v>81620.153561312705</v>
      </c>
      <c r="X232" s="678">
        <f t="shared" ca="1" si="41"/>
        <v>0</v>
      </c>
      <c r="Y232" s="678">
        <f t="shared" ca="1" si="41"/>
        <v>0</v>
      </c>
      <c r="Z232" s="678">
        <f t="shared" ca="1" si="41"/>
        <v>0</v>
      </c>
      <c r="AA232" t="str">
        <f t="shared" si="33"/>
        <v>ASRCMS202202</v>
      </c>
      <c r="AB232" s="957">
        <f t="shared" si="34"/>
        <v>45230</v>
      </c>
      <c r="AC232" t="str">
        <f t="shared" si="35"/>
        <v>Unaudited</v>
      </c>
    </row>
    <row r="233" spans="1:29" x14ac:dyDescent="0.25">
      <c r="A233" t="s">
        <v>421</v>
      </c>
      <c r="B233" t="s">
        <v>1380</v>
      </c>
      <c r="C233" t="s">
        <v>1381</v>
      </c>
      <c r="D233">
        <v>1900</v>
      </c>
      <c r="E233" s="957">
        <v>1</v>
      </c>
      <c r="F233" t="s">
        <v>442</v>
      </c>
      <c r="G233" s="957">
        <v>366</v>
      </c>
      <c r="H233" t="s">
        <v>380</v>
      </c>
      <c r="I233" s="937" t="s">
        <v>489</v>
      </c>
      <c r="J233" s="937" t="s">
        <v>445</v>
      </c>
      <c r="K233" s="937" t="s">
        <v>0</v>
      </c>
      <c r="L233" s="937" t="s">
        <v>97</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ASRCMS202202</v>
      </c>
      <c r="AB233" s="957">
        <f t="shared" si="34"/>
        <v>45230</v>
      </c>
      <c r="AC233" t="str">
        <f t="shared" si="35"/>
        <v>Unaudited</v>
      </c>
    </row>
    <row r="234" spans="1:29" x14ac:dyDescent="0.25">
      <c r="A234" t="s">
        <v>421</v>
      </c>
      <c r="B234" t="s">
        <v>1380</v>
      </c>
      <c r="C234" t="s">
        <v>1381</v>
      </c>
      <c r="D234">
        <v>1900</v>
      </c>
      <c r="E234" s="957">
        <v>1</v>
      </c>
      <c r="F234" t="s">
        <v>442</v>
      </c>
      <c r="G234" s="957">
        <v>366</v>
      </c>
      <c r="H234" t="s">
        <v>380</v>
      </c>
      <c r="I234" s="937" t="s">
        <v>489</v>
      </c>
      <c r="J234" s="937" t="s">
        <v>445</v>
      </c>
      <c r="K234" s="937" t="s">
        <v>0</v>
      </c>
      <c r="L234" s="937" t="s">
        <v>153</v>
      </c>
      <c r="M234" s="962" t="s">
        <v>452</v>
      </c>
      <c r="N234" s="678">
        <f t="shared" ca="1" si="31"/>
        <v>282862.23845402186</v>
      </c>
      <c r="O234" s="678">
        <f t="shared" ca="1" si="41"/>
        <v>72582.030871328781</v>
      </c>
      <c r="P234" s="678">
        <f t="shared" ca="1" si="41"/>
        <v>8335.6150077827351</v>
      </c>
      <c r="Q234" s="678">
        <f t="shared" ca="1" si="41"/>
        <v>89115.035695935745</v>
      </c>
      <c r="R234" s="678">
        <f t="shared" ca="1" si="41"/>
        <v>12740.928649174561</v>
      </c>
      <c r="S234" s="678">
        <f t="shared" ca="1" si="41"/>
        <v>360.15885896896333</v>
      </c>
      <c r="T234" s="678">
        <f t="shared" ca="1" si="41"/>
        <v>12580.6990334932</v>
      </c>
      <c r="U234" s="678">
        <f t="shared" ca="1" si="41"/>
        <v>0.43522688695873557</v>
      </c>
      <c r="V234" s="678">
        <f t="shared" ca="1" si="41"/>
        <v>975.18615237560982</v>
      </c>
      <c r="W234" s="678">
        <f t="shared" ca="1" si="40"/>
        <v>86172.148958075282</v>
      </c>
      <c r="X234" s="678">
        <f t="shared" ca="1" si="41"/>
        <v>0</v>
      </c>
      <c r="Y234" s="678">
        <f t="shared" ca="1" si="41"/>
        <v>0</v>
      </c>
      <c r="Z234" s="678">
        <f t="shared" ca="1" si="41"/>
        <v>0</v>
      </c>
      <c r="AA234" t="str">
        <f t="shared" si="33"/>
        <v>ASRCMS202202</v>
      </c>
      <c r="AB234" s="957">
        <f t="shared" si="34"/>
        <v>45230</v>
      </c>
      <c r="AC234" t="str">
        <f t="shared" si="35"/>
        <v>Unaudited</v>
      </c>
    </row>
    <row r="235" spans="1:29" x14ac:dyDescent="0.25">
      <c r="A235" t="s">
        <v>421</v>
      </c>
      <c r="B235" t="s">
        <v>1380</v>
      </c>
      <c r="C235" t="s">
        <v>1381</v>
      </c>
      <c r="D235">
        <v>1900</v>
      </c>
      <c r="E235" s="957">
        <v>1</v>
      </c>
      <c r="F235" t="s">
        <v>442</v>
      </c>
      <c r="G235" s="957">
        <v>366</v>
      </c>
      <c r="H235" t="s">
        <v>380</v>
      </c>
      <c r="I235" s="937" t="s">
        <v>489</v>
      </c>
      <c r="J235" s="937" t="s">
        <v>445</v>
      </c>
      <c r="K235" s="937" t="s">
        <v>0</v>
      </c>
      <c r="L235" s="937" t="s">
        <v>912</v>
      </c>
      <c r="M235" s="962" t="s">
        <v>24</v>
      </c>
      <c r="N235" s="678">
        <f t="shared" ca="1" si="31"/>
        <v>1822808.44</v>
      </c>
      <c r="O235" s="678">
        <f t="shared" ca="1" si="41"/>
        <v>282499.42000000004</v>
      </c>
      <c r="P235" s="678">
        <f t="shared" ca="1" si="41"/>
        <v>0</v>
      </c>
      <c r="Q235" s="678">
        <f t="shared" ca="1" si="41"/>
        <v>1457799.37</v>
      </c>
      <c r="R235" s="678">
        <f t="shared" ca="1" si="41"/>
        <v>0</v>
      </c>
      <c r="S235" s="678">
        <f t="shared" ca="1" si="41"/>
        <v>82509.649999999994</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ASRCMS202202</v>
      </c>
      <c r="AB235" s="957">
        <f t="shared" si="34"/>
        <v>45230</v>
      </c>
      <c r="AC235" t="str">
        <f t="shared" si="35"/>
        <v>Unaudited</v>
      </c>
    </row>
    <row r="236" spans="1:29" x14ac:dyDescent="0.25">
      <c r="A236" t="s">
        <v>421</v>
      </c>
      <c r="B236" t="s">
        <v>1380</v>
      </c>
      <c r="C236" t="s">
        <v>1381</v>
      </c>
      <c r="D236">
        <v>1900</v>
      </c>
      <c r="E236" s="957">
        <v>1</v>
      </c>
      <c r="F236" t="s">
        <v>442</v>
      </c>
      <c r="G236" s="957">
        <v>366</v>
      </c>
      <c r="H236" t="s">
        <v>380</v>
      </c>
      <c r="I236" s="937" t="s">
        <v>489</v>
      </c>
      <c r="J236" s="937" t="s">
        <v>445</v>
      </c>
      <c r="K236" s="937" t="s">
        <v>53</v>
      </c>
      <c r="L236" s="937">
        <v>3.1</v>
      </c>
      <c r="M236" s="962" t="s">
        <v>33</v>
      </c>
      <c r="N236" s="678">
        <f t="shared" ca="1" si="31"/>
        <v>8119380.6799999997</v>
      </c>
      <c r="O236" s="678">
        <f t="shared" ca="1" si="41"/>
        <v>4109381.4899999993</v>
      </c>
      <c r="P236" s="678">
        <f t="shared" ca="1" si="41"/>
        <v>489289.0400000001</v>
      </c>
      <c r="Q236" s="678">
        <f t="shared" ca="1" si="41"/>
        <v>2374461.9900000002</v>
      </c>
      <c r="R236" s="678">
        <f t="shared" ca="1" si="41"/>
        <v>370993.97</v>
      </c>
      <c r="S236" s="678">
        <f t="shared" ca="1" si="41"/>
        <v>4130.26</v>
      </c>
      <c r="T236" s="678">
        <f t="shared" ca="1" si="41"/>
        <v>392087.49999999994</v>
      </c>
      <c r="U236" s="678">
        <f t="shared" ca="1" si="41"/>
        <v>0</v>
      </c>
      <c r="V236" s="678">
        <f t="shared" ca="1" si="41"/>
        <v>31006.190000000002</v>
      </c>
      <c r="W236" s="678">
        <f t="shared" ca="1" si="40"/>
        <v>348030.24000000005</v>
      </c>
      <c r="X236" s="678">
        <f t="shared" ca="1" si="41"/>
        <v>0</v>
      </c>
      <c r="Y236" s="678">
        <f t="shared" ca="1" si="41"/>
        <v>0</v>
      </c>
      <c r="Z236" s="678">
        <f t="shared" ca="1" si="41"/>
        <v>0</v>
      </c>
      <c r="AA236" t="str">
        <f t="shared" si="33"/>
        <v>ASRCMS202202</v>
      </c>
      <c r="AB236" s="957">
        <f t="shared" si="34"/>
        <v>45230</v>
      </c>
      <c r="AC236" t="str">
        <f t="shared" si="35"/>
        <v>Unaudited</v>
      </c>
    </row>
    <row r="237" spans="1:29" x14ac:dyDescent="0.25">
      <c r="A237" t="s">
        <v>421</v>
      </c>
      <c r="B237" t="s">
        <v>1380</v>
      </c>
      <c r="C237" t="s">
        <v>1381</v>
      </c>
      <c r="D237">
        <v>1900</v>
      </c>
      <c r="E237" s="957">
        <v>1</v>
      </c>
      <c r="F237" t="s">
        <v>442</v>
      </c>
      <c r="G237" s="957">
        <v>366</v>
      </c>
      <c r="H237" t="s">
        <v>380</v>
      </c>
      <c r="I237" s="937" t="s">
        <v>489</v>
      </c>
      <c r="J237" s="937" t="s">
        <v>445</v>
      </c>
      <c r="K237" s="937" t="s">
        <v>53</v>
      </c>
      <c r="L237" s="937">
        <v>3.2</v>
      </c>
      <c r="M237" s="962" t="s">
        <v>34</v>
      </c>
      <c r="N237" s="678">
        <f t="shared" ca="1" si="31"/>
        <v>19185519.279999997</v>
      </c>
      <c r="O237" s="678">
        <f t="shared" ca="1" si="41"/>
        <v>7071663.9600000009</v>
      </c>
      <c r="P237" s="678">
        <f t="shared" ca="1" si="41"/>
        <v>891864.21</v>
      </c>
      <c r="Q237" s="678">
        <f t="shared" ca="1" si="41"/>
        <v>6962515.1400000006</v>
      </c>
      <c r="R237" s="678">
        <f t="shared" ca="1" si="41"/>
        <v>1137083.29</v>
      </c>
      <c r="S237" s="678">
        <f t="shared" ca="1" si="41"/>
        <v>9760.6899999999987</v>
      </c>
      <c r="T237" s="678">
        <f t="shared" ca="1" si="41"/>
        <v>986674.03</v>
      </c>
      <c r="U237" s="678">
        <f t="shared" ca="1" si="41"/>
        <v>10.65</v>
      </c>
      <c r="V237" s="678">
        <f t="shared" ca="1" si="41"/>
        <v>82376.97</v>
      </c>
      <c r="W237" s="678">
        <f t="shared" ca="1" si="40"/>
        <v>2043570.3399999999</v>
      </c>
      <c r="X237" s="678">
        <f t="shared" ca="1" si="41"/>
        <v>0</v>
      </c>
      <c r="Y237" s="678">
        <f t="shared" ca="1" si="41"/>
        <v>0</v>
      </c>
      <c r="Z237" s="678">
        <f t="shared" ca="1" si="41"/>
        <v>0</v>
      </c>
      <c r="AA237" t="str">
        <f t="shared" si="33"/>
        <v>ASRCMS202202</v>
      </c>
      <c r="AB237" s="957">
        <f t="shared" si="34"/>
        <v>45230</v>
      </c>
      <c r="AC237" t="str">
        <f t="shared" si="35"/>
        <v>Unaudited</v>
      </c>
    </row>
    <row r="238" spans="1:29" x14ac:dyDescent="0.25">
      <c r="A238" t="s">
        <v>421</v>
      </c>
      <c r="B238" t="s">
        <v>1380</v>
      </c>
      <c r="C238" t="s">
        <v>1381</v>
      </c>
      <c r="D238">
        <v>1900</v>
      </c>
      <c r="E238" s="957">
        <v>1</v>
      </c>
      <c r="F238" t="s">
        <v>442</v>
      </c>
      <c r="G238" s="957">
        <v>366</v>
      </c>
      <c r="H238" t="s">
        <v>380</v>
      </c>
      <c r="I238" s="937" t="s">
        <v>489</v>
      </c>
      <c r="J238" s="937" t="s">
        <v>445</v>
      </c>
      <c r="K238" s="937" t="s">
        <v>53</v>
      </c>
      <c r="L238" s="937">
        <v>3.3</v>
      </c>
      <c r="M238" s="962" t="s">
        <v>54</v>
      </c>
      <c r="N238" s="678">
        <f t="shared" ca="1" si="31"/>
        <v>0</v>
      </c>
      <c r="O238" s="678">
        <f t="shared" ca="1" si="41"/>
        <v>0</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ASRCMS202202</v>
      </c>
      <c r="AB238" s="957">
        <f t="shared" si="34"/>
        <v>45230</v>
      </c>
      <c r="AC238" t="str">
        <f t="shared" si="35"/>
        <v>Unaudited</v>
      </c>
    </row>
    <row r="239" spans="1:29" x14ac:dyDescent="0.25">
      <c r="A239" t="s">
        <v>421</v>
      </c>
      <c r="B239" t="s">
        <v>1380</v>
      </c>
      <c r="C239" t="s">
        <v>1381</v>
      </c>
      <c r="D239">
        <v>1900</v>
      </c>
      <c r="E239" s="957">
        <v>1</v>
      </c>
      <c r="F239" t="s">
        <v>442</v>
      </c>
      <c r="G239" s="957">
        <v>366</v>
      </c>
      <c r="H239" t="s">
        <v>380</v>
      </c>
      <c r="I239" s="937" t="s">
        <v>489</v>
      </c>
      <c r="J239" s="937" t="s">
        <v>445</v>
      </c>
      <c r="K239" s="937" t="s">
        <v>53</v>
      </c>
      <c r="L239" s="945" t="s">
        <v>44</v>
      </c>
      <c r="M239" s="960" t="s">
        <v>154</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ASRCMS202202</v>
      </c>
      <c r="AB239" s="957">
        <f t="shared" si="34"/>
        <v>45230</v>
      </c>
      <c r="AC239" t="str">
        <f t="shared" si="35"/>
        <v>Unaudited</v>
      </c>
    </row>
    <row r="240" spans="1:29" x14ac:dyDescent="0.25">
      <c r="A240" t="s">
        <v>421</v>
      </c>
      <c r="B240" t="s">
        <v>1380</v>
      </c>
      <c r="C240" t="s">
        <v>1381</v>
      </c>
      <c r="D240">
        <v>1900</v>
      </c>
      <c r="E240" s="957">
        <v>1</v>
      </c>
      <c r="F240" t="s">
        <v>442</v>
      </c>
      <c r="G240" s="957">
        <v>366</v>
      </c>
      <c r="H240" t="s">
        <v>380</v>
      </c>
      <c r="I240" s="962" t="s">
        <v>489</v>
      </c>
      <c r="J240" s="962" t="s">
        <v>445</v>
      </c>
      <c r="K240" s="962" t="s">
        <v>53</v>
      </c>
      <c r="L240" s="937" t="s">
        <v>41</v>
      </c>
      <c r="M240" s="962" t="s">
        <v>52</v>
      </c>
      <c r="N240" s="678">
        <f t="shared" ca="1" si="31"/>
        <v>658230.44999999995</v>
      </c>
      <c r="O240" s="678">
        <f t="shared" ca="1" si="41"/>
        <v>365195.67297137988</v>
      </c>
      <c r="P240" s="678">
        <f t="shared" ca="1" si="41"/>
        <v>39076.686067461669</v>
      </c>
      <c r="Q240" s="678">
        <f t="shared" ca="1" si="41"/>
        <v>197244.86568143099</v>
      </c>
      <c r="R240" s="678">
        <f t="shared" ca="1" si="41"/>
        <v>24279.396428279386</v>
      </c>
      <c r="S240" s="678">
        <f t="shared" ca="1" si="41"/>
        <v>538.24636456558767</v>
      </c>
      <c r="T240" s="678">
        <f t="shared" ca="1" si="41"/>
        <v>17291.164461669505</v>
      </c>
      <c r="U240" s="678">
        <f t="shared" ca="1" si="41"/>
        <v>0</v>
      </c>
      <c r="V240" s="678">
        <f t="shared" ca="1" si="41"/>
        <v>7104.8520122657574</v>
      </c>
      <c r="W240" s="678">
        <f t="shared" ca="1" si="40"/>
        <v>7499.5660129471889</v>
      </c>
      <c r="X240" s="678">
        <f t="shared" ca="1" si="41"/>
        <v>0</v>
      </c>
      <c r="Y240" s="678">
        <f t="shared" ca="1" si="41"/>
        <v>0</v>
      </c>
      <c r="Z240" s="678">
        <f t="shared" ca="1" si="41"/>
        <v>0</v>
      </c>
      <c r="AA240" t="str">
        <f t="shared" si="33"/>
        <v>ASRCMS202202</v>
      </c>
      <c r="AB240" s="957">
        <f t="shared" si="34"/>
        <v>45230</v>
      </c>
      <c r="AC240" t="str">
        <f t="shared" si="35"/>
        <v>Unaudited</v>
      </c>
    </row>
    <row r="241" spans="1:29" x14ac:dyDescent="0.25">
      <c r="A241" t="s">
        <v>421</v>
      </c>
      <c r="B241" t="s">
        <v>1380</v>
      </c>
      <c r="C241" t="s">
        <v>1381</v>
      </c>
      <c r="D241">
        <v>1900</v>
      </c>
      <c r="E241" s="957">
        <v>1</v>
      </c>
      <c r="F241" t="s">
        <v>442</v>
      </c>
      <c r="G241" s="957">
        <v>366</v>
      </c>
      <c r="H241" t="s">
        <v>380</v>
      </c>
      <c r="I241" s="937" t="s">
        <v>489</v>
      </c>
      <c r="J241" s="937" t="s">
        <v>445</v>
      </c>
      <c r="K241" s="937" t="s">
        <v>53</v>
      </c>
      <c r="L241" s="937" t="s">
        <v>42</v>
      </c>
      <c r="M241" s="962" t="s">
        <v>155</v>
      </c>
      <c r="N241" s="678">
        <f t="shared" ca="1" si="31"/>
        <v>2247640.3330522673</v>
      </c>
      <c r="O241" s="678">
        <f t="shared" ca="1" si="41"/>
        <v>907180.35580869985</v>
      </c>
      <c r="P241" s="678">
        <f t="shared" ca="1" si="41"/>
        <v>113447.10211908208</v>
      </c>
      <c r="Q241" s="678">
        <f t="shared" ca="1" si="41"/>
        <v>802738.18253698421</v>
      </c>
      <c r="R241" s="678">
        <f t="shared" ca="1" si="41"/>
        <v>116447.98109307289</v>
      </c>
      <c r="S241" s="678">
        <f t="shared" ca="1" si="41"/>
        <v>1376.9065539047049</v>
      </c>
      <c r="T241" s="678">
        <f t="shared" ca="1" si="41"/>
        <v>110637.73019394609</v>
      </c>
      <c r="U241" s="678">
        <f t="shared" ca="1" si="41"/>
        <v>5.5169755691157718</v>
      </c>
      <c r="V241" s="678">
        <f t="shared" ca="1" si="41"/>
        <v>11337.698228279114</v>
      </c>
      <c r="W241" s="678">
        <f t="shared" ca="1" si="40"/>
        <v>184468.85954272927</v>
      </c>
      <c r="X241" s="678">
        <f t="shared" ca="1" si="41"/>
        <v>0</v>
      </c>
      <c r="Y241" s="678">
        <f t="shared" ca="1" si="41"/>
        <v>0</v>
      </c>
      <c r="Z241" s="678">
        <f t="shared" ca="1" si="41"/>
        <v>0</v>
      </c>
      <c r="AA241" t="str">
        <f t="shared" si="33"/>
        <v>ASRCMS202202</v>
      </c>
      <c r="AB241" s="957">
        <f t="shared" si="34"/>
        <v>45230</v>
      </c>
      <c r="AC241" t="str">
        <f t="shared" si="35"/>
        <v>Unaudited</v>
      </c>
    </row>
    <row r="242" spans="1:29" x14ac:dyDescent="0.25">
      <c r="A242" t="s">
        <v>421</v>
      </c>
      <c r="B242" t="s">
        <v>1380</v>
      </c>
      <c r="C242" t="s">
        <v>1381</v>
      </c>
      <c r="D242">
        <v>1900</v>
      </c>
      <c r="E242" s="957">
        <v>1</v>
      </c>
      <c r="F242" t="s">
        <v>442</v>
      </c>
      <c r="G242" s="957">
        <v>366</v>
      </c>
      <c r="H242" t="s">
        <v>380</v>
      </c>
      <c r="I242" s="937" t="s">
        <v>489</v>
      </c>
      <c r="J242" s="937" t="s">
        <v>445</v>
      </c>
      <c r="K242" s="937" t="s">
        <v>53</v>
      </c>
      <c r="L242" s="937" t="s">
        <v>43</v>
      </c>
      <c r="M242" s="962" t="s">
        <v>463</v>
      </c>
      <c r="N242" s="678">
        <f t="shared" ca="1" si="31"/>
        <v>457882.9333676981</v>
      </c>
      <c r="O242" s="678">
        <f t="shared" ca="1" si="41"/>
        <v>117492.08161113705</v>
      </c>
      <c r="P242" s="678">
        <f t="shared" ca="1" si="41"/>
        <v>13493.26750734797</v>
      </c>
      <c r="Q242" s="678">
        <f t="shared" ca="1" si="41"/>
        <v>144254.86475196213</v>
      </c>
      <c r="R242" s="678">
        <f t="shared" ca="1" si="41"/>
        <v>20624.36405650117</v>
      </c>
      <c r="S242" s="678">
        <f t="shared" ca="1" si="41"/>
        <v>583.0067517120267</v>
      </c>
      <c r="T242" s="678">
        <f t="shared" ca="1" si="41"/>
        <v>20364.992544624776</v>
      </c>
      <c r="U242" s="678">
        <f t="shared" ca="1" si="41"/>
        <v>0.70452303838905694</v>
      </c>
      <c r="V242" s="678">
        <f t="shared" ca="1" si="41"/>
        <v>1578.5814977275004</v>
      </c>
      <c r="W242" s="678">
        <f t="shared" ca="1" si="40"/>
        <v>139491.07012364711</v>
      </c>
      <c r="X242" s="678">
        <f t="shared" ca="1" si="41"/>
        <v>0</v>
      </c>
      <c r="Y242" s="678">
        <f t="shared" ca="1" si="41"/>
        <v>0</v>
      </c>
      <c r="Z242" s="678">
        <f t="shared" ca="1" si="41"/>
        <v>0</v>
      </c>
      <c r="AA242" t="str">
        <f t="shared" si="33"/>
        <v>ASRCMS202202</v>
      </c>
      <c r="AB242" s="957">
        <f t="shared" si="34"/>
        <v>45230</v>
      </c>
      <c r="AC242" t="str">
        <f t="shared" si="35"/>
        <v>Unaudited</v>
      </c>
    </row>
    <row r="243" spans="1:29" x14ac:dyDescent="0.25">
      <c r="A243" t="s">
        <v>421</v>
      </c>
      <c r="B243" t="s">
        <v>1380</v>
      </c>
      <c r="C243" t="s">
        <v>1381</v>
      </c>
      <c r="D243">
        <v>1900</v>
      </c>
      <c r="E243" s="957">
        <v>1</v>
      </c>
      <c r="F243" t="s">
        <v>442</v>
      </c>
      <c r="G243" s="957">
        <v>366</v>
      </c>
      <c r="H243" t="s">
        <v>380</v>
      </c>
      <c r="I243" s="937" t="s">
        <v>489</v>
      </c>
      <c r="J243" s="937" t="s">
        <v>445</v>
      </c>
      <c r="K243" s="937" t="s">
        <v>915</v>
      </c>
      <c r="L243" s="937" t="s">
        <v>916</v>
      </c>
      <c r="M243" s="962" t="s">
        <v>915</v>
      </c>
      <c r="N243" s="678">
        <f t="shared" ca="1" si="31"/>
        <v>115787.18999999999</v>
      </c>
      <c r="O243" s="678">
        <f t="shared" ca="1" si="41"/>
        <v>53546.55</v>
      </c>
      <c r="P243" s="678">
        <f t="shared" ca="1" si="41"/>
        <v>36965.07</v>
      </c>
      <c r="Q243" s="678">
        <f t="shared" ca="1" si="41"/>
        <v>22307.62</v>
      </c>
      <c r="R243" s="678">
        <f t="shared" ca="1" si="41"/>
        <v>0</v>
      </c>
      <c r="S243" s="678">
        <f t="shared" ca="1" si="41"/>
        <v>0</v>
      </c>
      <c r="T243" s="678">
        <f t="shared" ca="1" si="41"/>
        <v>2967.95</v>
      </c>
      <c r="U243" s="678">
        <f t="shared" ca="1" si="41"/>
        <v>0</v>
      </c>
      <c r="V243" s="678">
        <f t="shared" ca="1" si="41"/>
        <v>0</v>
      </c>
      <c r="W243" s="678">
        <f t="shared" ca="1" si="40"/>
        <v>0</v>
      </c>
      <c r="X243" s="678">
        <f t="shared" ca="1" si="41"/>
        <v>0</v>
      </c>
      <c r="Y243" s="678">
        <f t="shared" ca="1" si="41"/>
        <v>0</v>
      </c>
      <c r="Z243" s="678">
        <f t="shared" ca="1" si="41"/>
        <v>0</v>
      </c>
      <c r="AA243" t="str">
        <f t="shared" si="33"/>
        <v>ASRCMS202202</v>
      </c>
      <c r="AB243" s="957">
        <f t="shared" si="34"/>
        <v>45230</v>
      </c>
      <c r="AC243" t="str">
        <f t="shared" si="35"/>
        <v>Unaudited</v>
      </c>
    </row>
    <row r="244" spans="1:29" x14ac:dyDescent="0.25">
      <c r="A244" t="s">
        <v>421</v>
      </c>
      <c r="B244" t="s">
        <v>1380</v>
      </c>
      <c r="C244" t="s">
        <v>1381</v>
      </c>
      <c r="D244">
        <v>1900</v>
      </c>
      <c r="E244" s="957">
        <v>1</v>
      </c>
      <c r="F244" t="s">
        <v>442</v>
      </c>
      <c r="G244" s="957">
        <v>366</v>
      </c>
      <c r="H244" t="s">
        <v>380</v>
      </c>
      <c r="I244" s="937" t="s">
        <v>489</v>
      </c>
      <c r="J244" s="937" t="s">
        <v>445</v>
      </c>
      <c r="K244" s="937" t="s">
        <v>915</v>
      </c>
      <c r="L244" s="937" t="s">
        <v>917</v>
      </c>
      <c r="M244" s="962" t="s">
        <v>920</v>
      </c>
      <c r="N244" s="678">
        <f t="shared" ca="1" si="31"/>
        <v>677558.92885607318</v>
      </c>
      <c r="O244" s="678">
        <f t="shared" ca="1" si="41"/>
        <v>156687.60915247834</v>
      </c>
      <c r="P244" s="678">
        <f t="shared" ca="1" si="41"/>
        <v>30525.092954024691</v>
      </c>
      <c r="Q244" s="678">
        <f t="shared" ca="1" si="41"/>
        <v>268819.84094206127</v>
      </c>
      <c r="R244" s="678">
        <f t="shared" ca="1" si="41"/>
        <v>50650.099167548426</v>
      </c>
      <c r="S244" s="678">
        <f t="shared" ca="1" si="41"/>
        <v>660.04188342763473</v>
      </c>
      <c r="T244" s="678">
        <f t="shared" ca="1" si="41"/>
        <v>47656.789547281587</v>
      </c>
      <c r="U244" s="678">
        <f t="shared" ca="1" si="41"/>
        <v>0</v>
      </c>
      <c r="V244" s="678">
        <f t="shared" ca="1" si="41"/>
        <v>4421.2734743481096</v>
      </c>
      <c r="W244" s="678">
        <f t="shared" ca="1" si="40"/>
        <v>118138.18173490308</v>
      </c>
      <c r="X244" s="678">
        <f t="shared" ca="1" si="41"/>
        <v>0</v>
      </c>
      <c r="Y244" s="678">
        <f t="shared" ca="1" si="41"/>
        <v>0</v>
      </c>
      <c r="Z244" s="678">
        <f t="shared" ca="1" si="41"/>
        <v>0</v>
      </c>
      <c r="AA244" t="str">
        <f t="shared" si="33"/>
        <v>ASRCMS202202</v>
      </c>
      <c r="AB244" s="957">
        <f t="shared" si="34"/>
        <v>45230</v>
      </c>
      <c r="AC244" t="str">
        <f t="shared" si="35"/>
        <v>Unaudited</v>
      </c>
    </row>
    <row r="245" spans="1:29" x14ac:dyDescent="0.25">
      <c r="A245" t="s">
        <v>421</v>
      </c>
      <c r="B245" t="s">
        <v>1380</v>
      </c>
      <c r="C245" t="s">
        <v>1381</v>
      </c>
      <c r="D245">
        <v>1900</v>
      </c>
      <c r="E245" s="957">
        <v>1</v>
      </c>
      <c r="F245" t="s">
        <v>442</v>
      </c>
      <c r="G245" s="957">
        <v>366</v>
      </c>
      <c r="H245" t="s">
        <v>380</v>
      </c>
      <c r="I245" s="937" t="s">
        <v>489</v>
      </c>
      <c r="J245" s="937" t="s">
        <v>445</v>
      </c>
      <c r="K245" s="937" t="s">
        <v>915</v>
      </c>
      <c r="L245" s="937" t="s">
        <v>918</v>
      </c>
      <c r="M245" s="962" t="s">
        <v>921</v>
      </c>
      <c r="N245" s="678">
        <f t="shared" ca="1" si="31"/>
        <v>712.12491265820267</v>
      </c>
      <c r="O245" s="678">
        <f t="shared" ca="1" si="41"/>
        <v>182.73019642811596</v>
      </c>
      <c r="P245" s="678">
        <f t="shared" ca="1" si="41"/>
        <v>20.985477389321296</v>
      </c>
      <c r="Q245" s="678">
        <f t="shared" ca="1" si="41"/>
        <v>224.35315989276597</v>
      </c>
      <c r="R245" s="678">
        <f t="shared" ca="1" si="41"/>
        <v>32.076153929442334</v>
      </c>
      <c r="S245" s="678">
        <f t="shared" ca="1" si="41"/>
        <v>0.90672440898483697</v>
      </c>
      <c r="T245" s="678">
        <f t="shared" ca="1" si="41"/>
        <v>31.672764980475591</v>
      </c>
      <c r="U245" s="678">
        <f t="shared" ca="1" si="41"/>
        <v>1.0957132721424387E-3</v>
      </c>
      <c r="V245" s="678">
        <f t="shared" ca="1" si="41"/>
        <v>2.4550974261587437</v>
      </c>
      <c r="W245" s="678">
        <f t="shared" ca="1" si="40"/>
        <v>216.94424248966584</v>
      </c>
      <c r="X245" s="678">
        <f t="shared" ca="1" si="41"/>
        <v>0</v>
      </c>
      <c r="Y245" s="678">
        <f t="shared" ca="1" si="41"/>
        <v>0</v>
      </c>
      <c r="Z245" s="678">
        <f t="shared" ca="1" si="41"/>
        <v>0</v>
      </c>
      <c r="AA245" t="str">
        <f t="shared" si="33"/>
        <v>ASRCMS202202</v>
      </c>
      <c r="AB245" s="957">
        <f t="shared" si="34"/>
        <v>45230</v>
      </c>
      <c r="AC245" t="str">
        <f t="shared" si="35"/>
        <v>Unaudited</v>
      </c>
    </row>
    <row r="246" spans="1:29" x14ac:dyDescent="0.25">
      <c r="A246" t="s">
        <v>421</v>
      </c>
      <c r="B246" t="s">
        <v>1380</v>
      </c>
      <c r="C246" t="s">
        <v>1381</v>
      </c>
      <c r="D246">
        <v>1900</v>
      </c>
      <c r="E246" s="957">
        <v>1</v>
      </c>
      <c r="F246" t="s">
        <v>442</v>
      </c>
      <c r="G246" s="957">
        <v>366</v>
      </c>
      <c r="H246" t="s">
        <v>380</v>
      </c>
      <c r="I246" s="937" t="s">
        <v>489</v>
      </c>
      <c r="J246" s="937" t="s">
        <v>445</v>
      </c>
      <c r="K246" s="937" t="s">
        <v>446</v>
      </c>
      <c r="L246" s="937">
        <v>5.0999999999999996</v>
      </c>
      <c r="M246" s="962" t="s">
        <v>37</v>
      </c>
      <c r="N246" s="678">
        <f t="shared" ca="1" si="31"/>
        <v>9402170.9900000021</v>
      </c>
      <c r="O246" s="678">
        <f t="shared" ca="1" si="41"/>
        <v>3264681.7899999996</v>
      </c>
      <c r="P246" s="678">
        <f t="shared" ca="1" si="41"/>
        <v>1890550.2900000005</v>
      </c>
      <c r="Q246" s="678">
        <f t="shared" ca="1" si="41"/>
        <v>1775918.3499999999</v>
      </c>
      <c r="R246" s="678">
        <f t="shared" ca="1" si="41"/>
        <v>1450953.5200000005</v>
      </c>
      <c r="S246" s="678">
        <f t="shared" ca="1" si="41"/>
        <v>7293.0199999999995</v>
      </c>
      <c r="T246" s="678">
        <f t="shared" ca="1" si="41"/>
        <v>903322.81</v>
      </c>
      <c r="U246" s="678">
        <f t="shared" ca="1" si="41"/>
        <v>0</v>
      </c>
      <c r="V246" s="678">
        <f t="shared" ca="1" si="41"/>
        <v>37566.490000000005</v>
      </c>
      <c r="W246" s="678">
        <f t="shared" ca="1" si="40"/>
        <v>71884.72</v>
      </c>
      <c r="X246" s="678">
        <f t="shared" ca="1" si="41"/>
        <v>0</v>
      </c>
      <c r="Y246" s="678">
        <f t="shared" ca="1" si="41"/>
        <v>0</v>
      </c>
      <c r="Z246" s="678">
        <f t="shared" ca="1" si="41"/>
        <v>0</v>
      </c>
      <c r="AA246" t="str">
        <f t="shared" si="33"/>
        <v>ASRCMS202202</v>
      </c>
      <c r="AB246" s="957">
        <f t="shared" si="34"/>
        <v>45230</v>
      </c>
      <c r="AC246" t="str">
        <f t="shared" si="35"/>
        <v>Unaudited</v>
      </c>
    </row>
    <row r="247" spans="1:29" ht="30" x14ac:dyDescent="0.25">
      <c r="A247" t="s">
        <v>421</v>
      </c>
      <c r="B247" t="s">
        <v>1380</v>
      </c>
      <c r="C247" t="s">
        <v>1381</v>
      </c>
      <c r="D247">
        <v>1900</v>
      </c>
      <c r="E247" s="957">
        <v>1</v>
      </c>
      <c r="F247" t="s">
        <v>442</v>
      </c>
      <c r="G247" s="957">
        <v>366</v>
      </c>
      <c r="H247" t="s">
        <v>380</v>
      </c>
      <c r="I247" s="937" t="s">
        <v>489</v>
      </c>
      <c r="J247" s="937" t="s">
        <v>445</v>
      </c>
      <c r="K247" s="937" t="s">
        <v>446</v>
      </c>
      <c r="L247" s="945">
        <v>5.2</v>
      </c>
      <c r="M247" s="960" t="s">
        <v>304</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ASRCMS202202</v>
      </c>
      <c r="AB247" s="957">
        <f t="shared" si="34"/>
        <v>45230</v>
      </c>
      <c r="AC247" t="str">
        <f t="shared" si="35"/>
        <v>Unaudited</v>
      </c>
    </row>
    <row r="248" spans="1:29" ht="30" x14ac:dyDescent="0.25">
      <c r="A248" t="s">
        <v>421</v>
      </c>
      <c r="B248" t="s">
        <v>1380</v>
      </c>
      <c r="C248" t="s">
        <v>1381</v>
      </c>
      <c r="D248">
        <v>1900</v>
      </c>
      <c r="E248" s="957">
        <v>1</v>
      </c>
      <c r="F248" t="s">
        <v>442</v>
      </c>
      <c r="G248" s="957">
        <v>366</v>
      </c>
      <c r="H248" t="s">
        <v>380</v>
      </c>
      <c r="I248" s="937" t="s">
        <v>489</v>
      </c>
      <c r="J248" s="937" t="s">
        <v>445</v>
      </c>
      <c r="K248" s="937" t="s">
        <v>446</v>
      </c>
      <c r="L248" s="937">
        <v>5.3</v>
      </c>
      <c r="M248" s="962" t="s">
        <v>305</v>
      </c>
      <c r="N248" s="678">
        <f t="shared" ca="1" si="31"/>
        <v>582024.47109860426</v>
      </c>
      <c r="O248" s="678">
        <f t="shared" ca="1" si="41"/>
        <v>205214.21638033571</v>
      </c>
      <c r="P248" s="678">
        <f t="shared" ca="1" si="41"/>
        <v>119109.17520752533</v>
      </c>
      <c r="Q248" s="678">
        <f t="shared" ca="1" si="41"/>
        <v>109473.14713459449</v>
      </c>
      <c r="R248" s="678">
        <f t="shared" ca="1" si="41"/>
        <v>95919.935159210843</v>
      </c>
      <c r="S248" s="678">
        <f t="shared" ca="1" si="41"/>
        <v>380.88236680053336</v>
      </c>
      <c r="T248" s="678">
        <f t="shared" ca="1" si="41"/>
        <v>44823.174674973146</v>
      </c>
      <c r="U248" s="678">
        <f t="shared" ca="1" si="41"/>
        <v>0</v>
      </c>
      <c r="V248" s="678">
        <f t="shared" ca="1" si="41"/>
        <v>3128.5651884154195</v>
      </c>
      <c r="W248" s="678">
        <f t="shared" ca="1" si="40"/>
        <v>3975.3749867486554</v>
      </c>
      <c r="X248" s="678">
        <f t="shared" ca="1" si="41"/>
        <v>0</v>
      </c>
      <c r="Y248" s="678">
        <f t="shared" ca="1" si="41"/>
        <v>0</v>
      </c>
      <c r="Z248" s="678">
        <f t="shared" ca="1" si="41"/>
        <v>0</v>
      </c>
      <c r="AA248" t="str">
        <f t="shared" si="33"/>
        <v>ASRCMS202202</v>
      </c>
      <c r="AB248" s="957">
        <f t="shared" si="34"/>
        <v>45230</v>
      </c>
      <c r="AC248" t="str">
        <f t="shared" si="35"/>
        <v>Unaudited</v>
      </c>
    </row>
    <row r="249" spans="1:29" x14ac:dyDescent="0.25">
      <c r="A249" t="s">
        <v>421</v>
      </c>
      <c r="B249" t="s">
        <v>1380</v>
      </c>
      <c r="C249" t="s">
        <v>1381</v>
      </c>
      <c r="D249">
        <v>1900</v>
      </c>
      <c r="E249" s="957">
        <v>1</v>
      </c>
      <c r="F249" t="s">
        <v>442</v>
      </c>
      <c r="G249" s="957">
        <v>366</v>
      </c>
      <c r="H249" t="s">
        <v>380</v>
      </c>
      <c r="I249" s="937" t="s">
        <v>489</v>
      </c>
      <c r="J249" s="937" t="s">
        <v>445</v>
      </c>
      <c r="K249" s="937" t="s">
        <v>446</v>
      </c>
      <c r="L249" s="937" t="s">
        <v>82</v>
      </c>
      <c r="M249" s="962" t="s">
        <v>454</v>
      </c>
      <c r="N249" s="678">
        <f t="shared" ca="1" si="31"/>
        <v>50981.55217839103</v>
      </c>
      <c r="O249" s="678">
        <f t="shared" ca="1" si="41"/>
        <v>13081.790677696677</v>
      </c>
      <c r="P249" s="678">
        <f t="shared" ca="1" si="41"/>
        <v>1502.3659353785783</v>
      </c>
      <c r="Q249" s="678">
        <f t="shared" ca="1" si="41"/>
        <v>16061.609591447854</v>
      </c>
      <c r="R249" s="678">
        <f t="shared" ca="1" si="41"/>
        <v>2296.3557181727965</v>
      </c>
      <c r="S249" s="678">
        <f t="shared" ca="1" si="41"/>
        <v>64.913074864252579</v>
      </c>
      <c r="T249" s="678">
        <f t="shared" ca="1" si="41"/>
        <v>2267.4768032740485</v>
      </c>
      <c r="U249" s="678">
        <f t="shared" ca="1" si="41"/>
        <v>7.8442928148333008E-2</v>
      </c>
      <c r="V249" s="678">
        <f t="shared" ca="1" si="41"/>
        <v>175.76225084941049</v>
      </c>
      <c r="W249" s="678">
        <f t="shared" ca="1" si="40"/>
        <v>15531.199683779269</v>
      </c>
      <c r="X249" s="678">
        <f t="shared" ca="1" si="41"/>
        <v>0</v>
      </c>
      <c r="Y249" s="678">
        <f t="shared" ca="1" si="41"/>
        <v>0</v>
      </c>
      <c r="Z249" s="678">
        <f t="shared" ca="1" si="41"/>
        <v>0</v>
      </c>
      <c r="AA249" t="str">
        <f t="shared" si="33"/>
        <v>ASRCMS202202</v>
      </c>
      <c r="AB249" s="957">
        <f t="shared" si="34"/>
        <v>45230</v>
      </c>
      <c r="AC249" t="str">
        <f t="shared" si="35"/>
        <v>Unaudited</v>
      </c>
    </row>
    <row r="250" spans="1:29" x14ac:dyDescent="0.25">
      <c r="A250" t="s">
        <v>421</v>
      </c>
      <c r="B250" t="s">
        <v>1380</v>
      </c>
      <c r="C250" t="s">
        <v>1381</v>
      </c>
      <c r="D250">
        <v>1900</v>
      </c>
      <c r="E250" s="957">
        <v>1</v>
      </c>
      <c r="F250" t="s">
        <v>442</v>
      </c>
      <c r="G250" s="957">
        <v>366</v>
      </c>
      <c r="H250" t="s">
        <v>380</v>
      </c>
      <c r="I250" s="937" t="s">
        <v>489</v>
      </c>
      <c r="J250" s="937" t="s">
        <v>445</v>
      </c>
      <c r="K250" s="937" t="s">
        <v>447</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ASRCMS202202</v>
      </c>
      <c r="AB250" s="957">
        <f t="shared" si="34"/>
        <v>45230</v>
      </c>
      <c r="AC250" t="str">
        <f t="shared" si="35"/>
        <v>Unaudited</v>
      </c>
    </row>
    <row r="251" spans="1:29" x14ac:dyDescent="0.25">
      <c r="A251" t="s">
        <v>421</v>
      </c>
      <c r="B251" t="s">
        <v>1380</v>
      </c>
      <c r="C251" t="s">
        <v>1381</v>
      </c>
      <c r="D251">
        <v>1900</v>
      </c>
      <c r="E251" s="957">
        <v>1</v>
      </c>
      <c r="F251" t="s">
        <v>442</v>
      </c>
      <c r="G251" s="957">
        <v>366</v>
      </c>
      <c r="H251" t="s">
        <v>380</v>
      </c>
      <c r="I251" s="937" t="s">
        <v>489</v>
      </c>
      <c r="J251" s="937" t="s">
        <v>445</v>
      </c>
      <c r="K251" s="937" t="s">
        <v>447</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ASRCMS202202</v>
      </c>
      <c r="AB251" s="957">
        <f t="shared" si="34"/>
        <v>45230</v>
      </c>
      <c r="AC251" t="str">
        <f t="shared" si="35"/>
        <v>Unaudited</v>
      </c>
    </row>
    <row r="252" spans="1:29" x14ac:dyDescent="0.25">
      <c r="A252" t="s">
        <v>421</v>
      </c>
      <c r="B252" t="s">
        <v>1380</v>
      </c>
      <c r="C252" t="s">
        <v>1381</v>
      </c>
      <c r="D252">
        <v>1900</v>
      </c>
      <c r="E252" s="957">
        <v>1</v>
      </c>
      <c r="F252" t="s">
        <v>442</v>
      </c>
      <c r="G252" s="957">
        <v>366</v>
      </c>
      <c r="H252" t="s">
        <v>380</v>
      </c>
      <c r="I252" s="937" t="s">
        <v>489</v>
      </c>
      <c r="J252" s="937" t="s">
        <v>445</v>
      </c>
      <c r="K252" s="937" t="s">
        <v>447</v>
      </c>
      <c r="L252" s="945">
        <v>6.3</v>
      </c>
      <c r="M252" s="960" t="s">
        <v>185</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ASRCMS202202</v>
      </c>
      <c r="AB252" s="957">
        <f t="shared" si="34"/>
        <v>45230</v>
      </c>
      <c r="AC252" t="str">
        <f t="shared" si="35"/>
        <v>Unaudited</v>
      </c>
    </row>
    <row r="253" spans="1:29" x14ac:dyDescent="0.25">
      <c r="A253" t="s">
        <v>421</v>
      </c>
      <c r="B253" t="s">
        <v>1380</v>
      </c>
      <c r="C253" t="s">
        <v>1381</v>
      </c>
      <c r="D253">
        <v>1900</v>
      </c>
      <c r="E253" s="957">
        <v>1</v>
      </c>
      <c r="F253" t="s">
        <v>442</v>
      </c>
      <c r="G253" s="957">
        <v>366</v>
      </c>
      <c r="H253" t="s">
        <v>380</v>
      </c>
      <c r="I253" s="962" t="s">
        <v>489</v>
      </c>
      <c r="J253" s="962" t="s">
        <v>445</v>
      </c>
      <c r="K253" s="962" t="s">
        <v>447</v>
      </c>
      <c r="L253" s="953" t="s">
        <v>87</v>
      </c>
      <c r="M253" s="962" t="s">
        <v>455</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ASRCMS202202</v>
      </c>
      <c r="AB253" s="957">
        <f t="shared" si="34"/>
        <v>45230</v>
      </c>
      <c r="AC253" t="str">
        <f t="shared" si="35"/>
        <v>Unaudited</v>
      </c>
    </row>
    <row r="254" spans="1:29" x14ac:dyDescent="0.25">
      <c r="A254" t="s">
        <v>421</v>
      </c>
      <c r="B254" t="s">
        <v>1380</v>
      </c>
      <c r="C254" t="s">
        <v>1381</v>
      </c>
      <c r="D254">
        <v>1900</v>
      </c>
      <c r="E254" s="957">
        <v>1</v>
      </c>
      <c r="F254" t="s">
        <v>442</v>
      </c>
      <c r="G254" s="957">
        <v>366</v>
      </c>
      <c r="H254" t="s">
        <v>380</v>
      </c>
      <c r="I254" s="958" t="s">
        <v>489</v>
      </c>
      <c r="J254" s="958" t="s">
        <v>445</v>
      </c>
      <c r="K254" s="958" t="s">
        <v>448</v>
      </c>
      <c r="L254" s="953">
        <v>7.1</v>
      </c>
      <c r="M254" s="958" t="s">
        <v>20</v>
      </c>
      <c r="N254" s="678">
        <f t="shared" ca="1" si="42"/>
        <v>7826790.8399999999</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1643448.3868296894</v>
      </c>
      <c r="P254" s="678">
        <f t="shared" ca="1" si="44"/>
        <v>114065.90992428888</v>
      </c>
      <c r="Q254" s="678">
        <f t="shared" ca="1" si="44"/>
        <v>3969486.5221737167</v>
      </c>
      <c r="R254" s="678">
        <f t="shared" ca="1" si="44"/>
        <v>250645.53151337194</v>
      </c>
      <c r="S254" s="678">
        <f t="shared" ca="1" si="44"/>
        <v>21905.013259461761</v>
      </c>
      <c r="T254" s="678">
        <f t="shared" ca="1" si="44"/>
        <v>545464.58717586787</v>
      </c>
      <c r="U254" s="678">
        <f t="shared" ca="1" si="44"/>
        <v>0</v>
      </c>
      <c r="V254" s="678">
        <f t="shared" ca="1" si="44"/>
        <v>28650.604870399315</v>
      </c>
      <c r="W254" s="678">
        <f t="shared" ca="1" si="40"/>
        <v>1253124.2842532038</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ASRCMS202202</v>
      </c>
      <c r="AB254" s="957">
        <f t="shared" si="34"/>
        <v>45230</v>
      </c>
      <c r="AC254" t="str">
        <f t="shared" si="35"/>
        <v>Unaudited</v>
      </c>
    </row>
    <row r="255" spans="1:29" x14ac:dyDescent="0.25">
      <c r="A255" t="s">
        <v>421</v>
      </c>
      <c r="B255" t="s">
        <v>1380</v>
      </c>
      <c r="C255" t="s">
        <v>1381</v>
      </c>
      <c r="D255">
        <v>1900</v>
      </c>
      <c r="E255" s="957">
        <v>1</v>
      </c>
      <c r="F255" t="s">
        <v>442</v>
      </c>
      <c r="G255" s="957">
        <v>366</v>
      </c>
      <c r="H255" t="s">
        <v>380</v>
      </c>
      <c r="I255" s="958" t="s">
        <v>489</v>
      </c>
      <c r="J255" s="958" t="s">
        <v>445</v>
      </c>
      <c r="K255" s="958" t="s">
        <v>448</v>
      </c>
      <c r="L255" s="937">
        <v>7.2</v>
      </c>
      <c r="M255" s="958" t="s">
        <v>21</v>
      </c>
      <c r="N255" s="678">
        <f t="shared" ca="1" si="42"/>
        <v>0</v>
      </c>
      <c r="O255" s="678">
        <f t="shared" ca="1" si="44"/>
        <v>0</v>
      </c>
      <c r="P255" s="678">
        <f t="shared" ca="1" si="44"/>
        <v>0</v>
      </c>
      <c r="Q255" s="678">
        <f t="shared" ca="1" si="44"/>
        <v>0</v>
      </c>
      <c r="R255" s="678">
        <f t="shared" ca="1" si="44"/>
        <v>0</v>
      </c>
      <c r="S255" s="678">
        <f t="shared" ca="1" si="44"/>
        <v>0</v>
      </c>
      <c r="T255" s="678">
        <f t="shared" ca="1" si="44"/>
        <v>0</v>
      </c>
      <c r="U255" s="678">
        <f t="shared" ca="1" si="44"/>
        <v>0</v>
      </c>
      <c r="V255" s="678">
        <f t="shared" ca="1" si="44"/>
        <v>0</v>
      </c>
      <c r="W255" s="678">
        <f t="shared" ca="1" si="40"/>
        <v>0</v>
      </c>
      <c r="X255" s="678">
        <f t="shared" ca="1" si="45"/>
        <v>0</v>
      </c>
      <c r="Y255" s="678">
        <f t="shared" ca="1" si="45"/>
        <v>0</v>
      </c>
      <c r="Z255" s="678">
        <f t="shared" ca="1" si="45"/>
        <v>0</v>
      </c>
      <c r="AA255" t="str">
        <f t="shared" si="33"/>
        <v>ASRCMS202202</v>
      </c>
      <c r="AB255" s="957">
        <f t="shared" si="34"/>
        <v>45230</v>
      </c>
      <c r="AC255" t="str">
        <f t="shared" si="35"/>
        <v>Unaudited</v>
      </c>
    </row>
    <row r="256" spans="1:29" x14ac:dyDescent="0.25">
      <c r="A256" t="s">
        <v>421</v>
      </c>
      <c r="B256" t="s">
        <v>1380</v>
      </c>
      <c r="C256" t="s">
        <v>1381</v>
      </c>
      <c r="D256">
        <v>1900</v>
      </c>
      <c r="E256" s="957">
        <v>1</v>
      </c>
      <c r="F256" t="s">
        <v>442</v>
      </c>
      <c r="G256" s="957">
        <v>366</v>
      </c>
      <c r="H256" t="s">
        <v>380</v>
      </c>
      <c r="I256" s="958" t="s">
        <v>489</v>
      </c>
      <c r="J256" s="958" t="s">
        <v>445</v>
      </c>
      <c r="K256" s="958" t="s">
        <v>448</v>
      </c>
      <c r="L256" s="937">
        <v>7.3</v>
      </c>
      <c r="M256" s="958" t="s">
        <v>156</v>
      </c>
      <c r="N256" s="678">
        <f t="shared" ca="1" si="42"/>
        <v>759073.71999999951</v>
      </c>
      <c r="O256" s="678">
        <f t="shared" ca="1" si="44"/>
        <v>194777.19076174899</v>
      </c>
      <c r="P256" s="678">
        <f t="shared" ca="1" si="44"/>
        <v>22369.00311270764</v>
      </c>
      <c r="Q256" s="678">
        <f t="shared" ca="1" si="44"/>
        <v>239144.26338191511</v>
      </c>
      <c r="R256" s="678">
        <f t="shared" ca="1" si="44"/>
        <v>34190.863223178283</v>
      </c>
      <c r="S256" s="678">
        <f t="shared" ca="1" si="44"/>
        <v>966.50272713218374</v>
      </c>
      <c r="T256" s="678">
        <f t="shared" ca="1" si="44"/>
        <v>33760.879740426506</v>
      </c>
      <c r="U256" s="678">
        <f t="shared" ca="1" si="44"/>
        <v>1.1679512045630893</v>
      </c>
      <c r="V256" s="678">
        <f t="shared" ca="1" si="44"/>
        <v>2616.9565242147487</v>
      </c>
      <c r="W256" s="678">
        <f t="shared" ca="1" si="40"/>
        <v>231246.89257747139</v>
      </c>
      <c r="X256" s="678">
        <f t="shared" ca="1" si="45"/>
        <v>0</v>
      </c>
      <c r="Y256" s="678">
        <f t="shared" ca="1" si="45"/>
        <v>0</v>
      </c>
      <c r="Z256" s="678">
        <f t="shared" ca="1" si="45"/>
        <v>0</v>
      </c>
      <c r="AA256" t="str">
        <f t="shared" si="33"/>
        <v>ASRCMS202202</v>
      </c>
      <c r="AB256" s="957">
        <f t="shared" si="34"/>
        <v>45230</v>
      </c>
      <c r="AC256" t="str">
        <f t="shared" si="35"/>
        <v>Unaudited</v>
      </c>
    </row>
    <row r="257" spans="1:29" x14ac:dyDescent="0.25">
      <c r="A257" t="s">
        <v>421</v>
      </c>
      <c r="B257" t="s">
        <v>1380</v>
      </c>
      <c r="C257" t="s">
        <v>1381</v>
      </c>
      <c r="D257">
        <v>1900</v>
      </c>
      <c r="E257" s="957">
        <v>1</v>
      </c>
      <c r="F257" t="s">
        <v>442</v>
      </c>
      <c r="G257" s="957">
        <v>366</v>
      </c>
      <c r="H257" t="s">
        <v>380</v>
      </c>
      <c r="I257" s="965" t="s">
        <v>489</v>
      </c>
      <c r="J257" s="965" t="s">
        <v>445</v>
      </c>
      <c r="K257" s="965" t="s">
        <v>448</v>
      </c>
      <c r="L257" s="945" t="s">
        <v>91</v>
      </c>
      <c r="M257" s="965" t="s">
        <v>456</v>
      </c>
      <c r="N257" s="678">
        <f t="shared" ca="1" si="42"/>
        <v>1701.8851295357385</v>
      </c>
      <c r="O257" s="678">
        <f t="shared" ca="1" si="44"/>
        <v>436.70120015506092</v>
      </c>
      <c r="P257" s="678">
        <f t="shared" ca="1" si="44"/>
        <v>50.152538227849334</v>
      </c>
      <c r="Q257" s="678">
        <f t="shared" ca="1" si="44"/>
        <v>536.17462301745832</v>
      </c>
      <c r="R257" s="678">
        <f t="shared" ca="1" si="44"/>
        <v>76.657800358992191</v>
      </c>
      <c r="S257" s="678">
        <f t="shared" ca="1" si="44"/>
        <v>2.166952399513979</v>
      </c>
      <c r="T257" s="678">
        <f t="shared" ca="1" si="44"/>
        <v>75.69375368478876</v>
      </c>
      <c r="U257" s="678">
        <f t="shared" ca="1" si="44"/>
        <v>2.6186109921830475E-3</v>
      </c>
      <c r="V257" s="678">
        <f t="shared" ca="1" si="44"/>
        <v>5.8673608054862143</v>
      </c>
      <c r="W257" s="678">
        <f t="shared" ca="1" si="40"/>
        <v>518.46828227559661</v>
      </c>
      <c r="X257" s="678">
        <f t="shared" ca="1" si="45"/>
        <v>0</v>
      </c>
      <c r="Y257" s="678">
        <f t="shared" ca="1" si="45"/>
        <v>0</v>
      </c>
      <c r="Z257" s="678">
        <f t="shared" ca="1" si="45"/>
        <v>0</v>
      </c>
      <c r="AA257" t="str">
        <f t="shared" si="33"/>
        <v>ASRCMS202202</v>
      </c>
      <c r="AB257" s="957">
        <f t="shared" si="34"/>
        <v>45230</v>
      </c>
      <c r="AC257" t="str">
        <f t="shared" si="35"/>
        <v>Unaudited</v>
      </c>
    </row>
    <row r="258" spans="1:29" x14ac:dyDescent="0.25">
      <c r="A258" t="s">
        <v>421</v>
      </c>
      <c r="B258" t="s">
        <v>1380</v>
      </c>
      <c r="C258" t="s">
        <v>1381</v>
      </c>
      <c r="D258">
        <v>1900</v>
      </c>
      <c r="E258" s="957">
        <v>1</v>
      </c>
      <c r="F258" t="s">
        <v>442</v>
      </c>
      <c r="G258" s="957">
        <v>366</v>
      </c>
      <c r="H258" t="s">
        <v>380</v>
      </c>
      <c r="I258" s="937" t="s">
        <v>489</v>
      </c>
      <c r="J258" s="937" t="s">
        <v>445</v>
      </c>
      <c r="K258" s="937" t="s">
        <v>449</v>
      </c>
      <c r="L258" s="937">
        <v>8.1</v>
      </c>
      <c r="M258" s="958" t="s">
        <v>22</v>
      </c>
      <c r="N258" s="678">
        <f t="shared" ca="1" si="42"/>
        <v>98847792.236846566</v>
      </c>
      <c r="O258" s="678">
        <f t="shared" ca="1" si="44"/>
        <v>34604833.206685305</v>
      </c>
      <c r="P258" s="678">
        <f t="shared" ca="1" si="44"/>
        <v>4796118.7339032348</v>
      </c>
      <c r="Q258" s="678">
        <f t="shared" ca="1" si="44"/>
        <v>36011188.389169984</v>
      </c>
      <c r="R258" s="678">
        <f t="shared" ca="1" si="44"/>
        <v>6698234.8749922551</v>
      </c>
      <c r="S258" s="678">
        <f t="shared" ca="1" si="44"/>
        <v>10172.504291689605</v>
      </c>
      <c r="T258" s="678">
        <f t="shared" ca="1" si="44"/>
        <v>5313395.8802801985</v>
      </c>
      <c r="U258" s="678">
        <f t="shared" ca="1" si="44"/>
        <v>0</v>
      </c>
      <c r="V258" s="678">
        <f t="shared" ca="1" si="44"/>
        <v>1641808.8172072123</v>
      </c>
      <c r="W258" s="678">
        <f t="shared" ca="1" si="40"/>
        <v>9772039.8303167</v>
      </c>
      <c r="X258" s="678">
        <f t="shared" ca="1" si="45"/>
        <v>0</v>
      </c>
      <c r="Y258" s="678">
        <f t="shared" ca="1" si="45"/>
        <v>0</v>
      </c>
      <c r="Z258" s="678">
        <f t="shared" ca="1" si="45"/>
        <v>0</v>
      </c>
      <c r="AA258" t="str">
        <f t="shared" ref="AA258:AA321" si="46">file_name</f>
        <v>ASRCMS202202</v>
      </c>
      <c r="AB258" s="957">
        <f t="shared" ref="AB258:AB321" si="47">file_date</f>
        <v>45230</v>
      </c>
      <c r="AC258" t="str">
        <f t="shared" ref="AC258:AC321" si="48">status</f>
        <v>Unaudited</v>
      </c>
    </row>
    <row r="259" spans="1:29" x14ac:dyDescent="0.25">
      <c r="A259" t="s">
        <v>421</v>
      </c>
      <c r="B259" t="s">
        <v>1380</v>
      </c>
      <c r="C259" t="s">
        <v>1381</v>
      </c>
      <c r="D259">
        <v>1900</v>
      </c>
      <c r="E259" s="957">
        <v>1</v>
      </c>
      <c r="F259" t="s">
        <v>442</v>
      </c>
      <c r="G259" s="957">
        <v>366</v>
      </c>
      <c r="H259" t="s">
        <v>380</v>
      </c>
      <c r="I259" s="937" t="s">
        <v>489</v>
      </c>
      <c r="J259" s="937" t="s">
        <v>445</v>
      </c>
      <c r="K259" s="937" t="s">
        <v>449</v>
      </c>
      <c r="L259" s="943" t="s">
        <v>113</v>
      </c>
      <c r="M259" s="959" t="s">
        <v>444</v>
      </c>
      <c r="N259" s="678">
        <f t="shared" ca="1" si="42"/>
        <v>12719.92</v>
      </c>
      <c r="O259" s="678">
        <f t="shared" ca="1" si="44"/>
        <v>0</v>
      </c>
      <c r="P259" s="678">
        <f t="shared" ca="1" si="44"/>
        <v>0</v>
      </c>
      <c r="Q259" s="678">
        <f t="shared" ca="1" si="44"/>
        <v>0</v>
      </c>
      <c r="R259" s="678">
        <f t="shared" ca="1" si="44"/>
        <v>0</v>
      </c>
      <c r="S259" s="678">
        <f t="shared" ca="1" si="44"/>
        <v>0</v>
      </c>
      <c r="T259" s="678">
        <f t="shared" ca="1" si="44"/>
        <v>12719.92</v>
      </c>
      <c r="U259" s="678">
        <f t="shared" ca="1" si="44"/>
        <v>0</v>
      </c>
      <c r="V259" s="678">
        <f t="shared" ca="1" si="44"/>
        <v>0</v>
      </c>
      <c r="W259" s="678">
        <f t="shared" ca="1" si="40"/>
        <v>0</v>
      </c>
      <c r="X259" s="678">
        <f t="shared" ca="1" si="45"/>
        <v>0</v>
      </c>
      <c r="Y259" s="678">
        <f t="shared" ca="1" si="45"/>
        <v>0</v>
      </c>
      <c r="Z259" s="678">
        <f t="shared" ca="1" si="45"/>
        <v>0</v>
      </c>
      <c r="AA259" t="str">
        <f t="shared" si="46"/>
        <v>ASRCMS202202</v>
      </c>
      <c r="AB259" s="957">
        <f t="shared" si="47"/>
        <v>45230</v>
      </c>
      <c r="AC259" t="str">
        <f t="shared" si="48"/>
        <v>Unaudited</v>
      </c>
    </row>
    <row r="260" spans="1:29" x14ac:dyDescent="0.25">
      <c r="A260" t="s">
        <v>421</v>
      </c>
      <c r="B260" t="s">
        <v>1380</v>
      </c>
      <c r="C260" t="s">
        <v>1381</v>
      </c>
      <c r="D260">
        <v>1900</v>
      </c>
      <c r="E260" s="957">
        <v>1</v>
      </c>
      <c r="F260" t="s">
        <v>442</v>
      </c>
      <c r="G260" s="957">
        <v>366</v>
      </c>
      <c r="H260" t="s">
        <v>380</v>
      </c>
      <c r="I260" s="958" t="s">
        <v>489</v>
      </c>
      <c r="J260" s="958" t="s">
        <v>445</v>
      </c>
      <c r="K260" s="958" t="s">
        <v>449</v>
      </c>
      <c r="L260" s="937" t="s">
        <v>115</v>
      </c>
      <c r="M260" s="958" t="s">
        <v>158</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ASRCMS202202</v>
      </c>
      <c r="AB260" s="957">
        <f t="shared" si="47"/>
        <v>45230</v>
      </c>
      <c r="AC260" t="str">
        <f t="shared" si="48"/>
        <v>Unaudited</v>
      </c>
    </row>
    <row r="261" spans="1:29" x14ac:dyDescent="0.25">
      <c r="A261" t="s">
        <v>421</v>
      </c>
      <c r="B261" t="s">
        <v>1380</v>
      </c>
      <c r="C261" t="s">
        <v>1381</v>
      </c>
      <c r="D261">
        <v>1900</v>
      </c>
      <c r="E261" s="957">
        <v>1</v>
      </c>
      <c r="F261" t="s">
        <v>442</v>
      </c>
      <c r="G261" s="957">
        <v>366</v>
      </c>
      <c r="H261" t="s">
        <v>380</v>
      </c>
      <c r="I261" s="937" t="s">
        <v>489</v>
      </c>
      <c r="J261" s="937" t="s">
        <v>445</v>
      </c>
      <c r="K261" s="937" t="s">
        <v>449</v>
      </c>
      <c r="L261" s="937" t="s">
        <v>116</v>
      </c>
      <c r="M261" s="958" t="s">
        <v>114</v>
      </c>
      <c r="N261" s="678">
        <f t="shared" ca="1" si="42"/>
        <v>-283713.29999999993</v>
      </c>
      <c r="O261" s="678">
        <f t="shared" ca="1" si="44"/>
        <v>-99322.920652531888</v>
      </c>
      <c r="P261" s="678">
        <f t="shared" ca="1" si="44"/>
        <v>-13765.837783479441</v>
      </c>
      <c r="Q261" s="678">
        <f t="shared" ca="1" si="44"/>
        <v>-103359.44651482721</v>
      </c>
      <c r="R261" s="678">
        <f t="shared" ca="1" si="44"/>
        <v>-19225.298588416568</v>
      </c>
      <c r="S261" s="678">
        <f t="shared" ca="1" si="44"/>
        <v>-29.197159557637594</v>
      </c>
      <c r="T261" s="678">
        <f t="shared" ca="1" si="44"/>
        <v>-15250.528568090469</v>
      </c>
      <c r="U261" s="678">
        <f t="shared" ca="1" si="44"/>
        <v>0</v>
      </c>
      <c r="V261" s="678">
        <f t="shared" ca="1" si="44"/>
        <v>-4712.3257582006154</v>
      </c>
      <c r="W261" s="678">
        <f t="shared" ca="1" si="40"/>
        <v>-28047.744974896137</v>
      </c>
      <c r="X261" s="678">
        <f t="shared" ca="1" si="45"/>
        <v>0</v>
      </c>
      <c r="Y261" s="678">
        <f t="shared" ca="1" si="45"/>
        <v>0</v>
      </c>
      <c r="Z261" s="678">
        <f t="shared" ca="1" si="45"/>
        <v>0</v>
      </c>
      <c r="AA261" t="str">
        <f t="shared" si="46"/>
        <v>ASRCMS202202</v>
      </c>
      <c r="AB261" s="957">
        <f t="shared" si="47"/>
        <v>45230</v>
      </c>
      <c r="AC261" t="str">
        <f t="shared" si="48"/>
        <v>Unaudited</v>
      </c>
    </row>
    <row r="262" spans="1:29" x14ac:dyDescent="0.25">
      <c r="A262" t="s">
        <v>421</v>
      </c>
      <c r="B262" t="s">
        <v>1380</v>
      </c>
      <c r="C262" t="s">
        <v>1381</v>
      </c>
      <c r="D262">
        <v>1900</v>
      </c>
      <c r="E262" s="957">
        <v>1</v>
      </c>
      <c r="F262" t="s">
        <v>442</v>
      </c>
      <c r="G262" s="957">
        <v>366</v>
      </c>
      <c r="H262" t="s">
        <v>380</v>
      </c>
      <c r="I262" s="937" t="s">
        <v>489</v>
      </c>
      <c r="J262" s="937" t="s">
        <v>445</v>
      </c>
      <c r="K262" s="937" t="s">
        <v>449</v>
      </c>
      <c r="L262" s="937" t="s">
        <v>117</v>
      </c>
      <c r="M262" s="958" t="s">
        <v>159</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ASRCMS202202</v>
      </c>
      <c r="AB262" s="957">
        <f t="shared" si="47"/>
        <v>45230</v>
      </c>
      <c r="AC262" t="str">
        <f t="shared" si="48"/>
        <v>Unaudited</v>
      </c>
    </row>
    <row r="263" spans="1:29" x14ac:dyDescent="0.25">
      <c r="A263" t="s">
        <v>421</v>
      </c>
      <c r="B263" t="s">
        <v>1380</v>
      </c>
      <c r="C263" t="s">
        <v>1381</v>
      </c>
      <c r="D263">
        <v>1900</v>
      </c>
      <c r="E263" s="957">
        <v>1</v>
      </c>
      <c r="F263" t="s">
        <v>442</v>
      </c>
      <c r="G263" s="957">
        <v>366</v>
      </c>
      <c r="H263" t="s">
        <v>380</v>
      </c>
      <c r="I263" s="958" t="s">
        <v>489</v>
      </c>
      <c r="J263" s="958" t="s">
        <v>445</v>
      </c>
      <c r="K263" s="958" t="s">
        <v>449</v>
      </c>
      <c r="L263" s="937" t="s">
        <v>160</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ASRCMS202202</v>
      </c>
      <c r="AB263" s="957">
        <f t="shared" si="47"/>
        <v>45230</v>
      </c>
      <c r="AC263" t="str">
        <f t="shared" si="48"/>
        <v>Unaudited</v>
      </c>
    </row>
    <row r="264" spans="1:29" x14ac:dyDescent="0.25">
      <c r="A264" t="s">
        <v>421</v>
      </c>
      <c r="B264" t="s">
        <v>1380</v>
      </c>
      <c r="C264" t="s">
        <v>1381</v>
      </c>
      <c r="D264">
        <v>1900</v>
      </c>
      <c r="E264" s="957">
        <v>1</v>
      </c>
      <c r="F264" t="s">
        <v>442</v>
      </c>
      <c r="G264" s="957">
        <v>366</v>
      </c>
      <c r="H264" t="s">
        <v>380</v>
      </c>
      <c r="I264" s="958" t="s">
        <v>489</v>
      </c>
      <c r="J264" s="958" t="s">
        <v>445</v>
      </c>
      <c r="K264" s="958" t="s">
        <v>449</v>
      </c>
      <c r="L264" s="953" t="s">
        <v>443</v>
      </c>
      <c r="M264" s="958" t="s">
        <v>457</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ASRCMS202202</v>
      </c>
      <c r="AB264" s="957">
        <f t="shared" si="47"/>
        <v>45230</v>
      </c>
      <c r="AC264" t="str">
        <f t="shared" si="48"/>
        <v>Unaudited</v>
      </c>
    </row>
    <row r="265" spans="1:29" ht="30" x14ac:dyDescent="0.25">
      <c r="A265" t="s">
        <v>421</v>
      </c>
      <c r="B265" t="s">
        <v>1380</v>
      </c>
      <c r="C265" t="s">
        <v>1381</v>
      </c>
      <c r="D265">
        <v>1900</v>
      </c>
      <c r="E265" s="957">
        <v>1</v>
      </c>
      <c r="F265" t="s">
        <v>442</v>
      </c>
      <c r="G265" s="957">
        <v>366</v>
      </c>
      <c r="H265" t="s">
        <v>380</v>
      </c>
      <c r="I265" s="937" t="s">
        <v>489</v>
      </c>
      <c r="J265" s="937" t="s">
        <v>445</v>
      </c>
      <c r="K265" s="937" t="s">
        <v>450</v>
      </c>
      <c r="L265" s="937">
        <v>9.1</v>
      </c>
      <c r="M265" s="958" t="s">
        <v>186</v>
      </c>
      <c r="N265" s="678">
        <f t="shared" ca="1" si="42"/>
        <v>130567556.97999999</v>
      </c>
      <c r="O265" s="678">
        <f t="shared" ca="1" si="49"/>
        <v>13237948.309999999</v>
      </c>
      <c r="P265" s="678">
        <f t="shared" ca="1" si="49"/>
        <v>1736381.83</v>
      </c>
      <c r="Q265" s="678">
        <f t="shared" ca="1" si="49"/>
        <v>31446138.899999999</v>
      </c>
      <c r="R265" s="678">
        <f t="shared" ca="1" si="49"/>
        <v>4746334.4800000004</v>
      </c>
      <c r="S265" s="678">
        <f t="shared" ca="1" si="49"/>
        <v>174343.99000000002</v>
      </c>
      <c r="T265" s="678">
        <f t="shared" ca="1" si="49"/>
        <v>3046378.8400000003</v>
      </c>
      <c r="U265" s="678">
        <f t="shared" ca="1" si="49"/>
        <v>0</v>
      </c>
      <c r="V265" s="678">
        <f t="shared" ca="1" si="49"/>
        <v>260263.81</v>
      </c>
      <c r="W265" s="678">
        <f t="shared" ca="1" si="40"/>
        <v>75919766.819999993</v>
      </c>
      <c r="X265" s="678">
        <f t="shared" ca="1" si="45"/>
        <v>0</v>
      </c>
      <c r="Y265" s="678">
        <f t="shared" ca="1" si="45"/>
        <v>0</v>
      </c>
      <c r="Z265" s="678">
        <f t="shared" ca="1" si="45"/>
        <v>0</v>
      </c>
      <c r="AA265" t="str">
        <f t="shared" si="46"/>
        <v>ASRCMS202202</v>
      </c>
      <c r="AB265" s="957">
        <f t="shared" si="47"/>
        <v>45230</v>
      </c>
      <c r="AC265" t="str">
        <f t="shared" si="48"/>
        <v>Unaudited</v>
      </c>
    </row>
    <row r="266" spans="1:29" x14ac:dyDescent="0.25">
      <c r="A266" t="s">
        <v>421</v>
      </c>
      <c r="B266" t="s">
        <v>1380</v>
      </c>
      <c r="C266" t="s">
        <v>1381</v>
      </c>
      <c r="D266">
        <v>1900</v>
      </c>
      <c r="E266" s="957">
        <v>1</v>
      </c>
      <c r="F266" t="s">
        <v>442</v>
      </c>
      <c r="G266" s="957">
        <v>366</v>
      </c>
      <c r="H266" t="s">
        <v>380</v>
      </c>
      <c r="I266" s="937" t="s">
        <v>489</v>
      </c>
      <c r="J266" s="937" t="s">
        <v>445</v>
      </c>
      <c r="K266" s="937" t="s">
        <v>450</v>
      </c>
      <c r="L266" s="937" t="s">
        <v>107</v>
      </c>
      <c r="M266" s="958" t="s">
        <v>187</v>
      </c>
      <c r="N266" s="678">
        <f t="shared" ca="1" si="42"/>
        <v>669792.15999999992</v>
      </c>
      <c r="O266" s="678">
        <f t="shared" ca="1" si="49"/>
        <v>56779.880000000005</v>
      </c>
      <c r="P266" s="678">
        <f t="shared" ca="1" si="49"/>
        <v>0</v>
      </c>
      <c r="Q266" s="678">
        <f t="shared" ca="1" si="49"/>
        <v>235133.41999999998</v>
      </c>
      <c r="R266" s="678">
        <f t="shared" ca="1" si="49"/>
        <v>27170.79</v>
      </c>
      <c r="S266" s="678">
        <f t="shared" ca="1" si="49"/>
        <v>0</v>
      </c>
      <c r="T266" s="678">
        <f t="shared" ca="1" si="49"/>
        <v>37805.56</v>
      </c>
      <c r="U266" s="678">
        <f t="shared" ca="1" si="49"/>
        <v>0</v>
      </c>
      <c r="V266" s="678">
        <f t="shared" ca="1" si="49"/>
        <v>0</v>
      </c>
      <c r="W266" s="678">
        <f t="shared" ca="1" si="40"/>
        <v>312902.51</v>
      </c>
      <c r="X266" s="678">
        <f t="shared" ca="1" si="45"/>
        <v>0</v>
      </c>
      <c r="Y266" s="678">
        <f t="shared" ca="1" si="45"/>
        <v>0</v>
      </c>
      <c r="Z266" s="678">
        <f t="shared" ca="1" si="45"/>
        <v>0</v>
      </c>
      <c r="AA266" t="str">
        <f t="shared" si="46"/>
        <v>ASRCMS202202</v>
      </c>
      <c r="AB266" s="957">
        <f t="shared" si="47"/>
        <v>45230</v>
      </c>
      <c r="AC266" t="str">
        <f t="shared" si="48"/>
        <v>Unaudited</v>
      </c>
    </row>
    <row r="267" spans="1:29" x14ac:dyDescent="0.25">
      <c r="A267" t="s">
        <v>421</v>
      </c>
      <c r="B267" t="s">
        <v>1380</v>
      </c>
      <c r="C267" t="s">
        <v>1381</v>
      </c>
      <c r="D267">
        <v>1900</v>
      </c>
      <c r="E267" s="957">
        <v>1</v>
      </c>
      <c r="F267" t="s">
        <v>442</v>
      </c>
      <c r="G267" s="957">
        <v>366</v>
      </c>
      <c r="H267" t="s">
        <v>380</v>
      </c>
      <c r="I267" s="937" t="s">
        <v>489</v>
      </c>
      <c r="J267" s="937" t="s">
        <v>445</v>
      </c>
      <c r="K267" s="937" t="s">
        <v>450</v>
      </c>
      <c r="L267" s="937" t="s">
        <v>1316</v>
      </c>
      <c r="M267" s="958" t="s">
        <v>1317</v>
      </c>
      <c r="N267" s="678">
        <f t="shared" ca="1" si="42"/>
        <v>2343584.7999999998</v>
      </c>
      <c r="O267" s="678">
        <f t="shared" ca="1" si="49"/>
        <v>187474.41</v>
      </c>
      <c r="P267" s="678">
        <f t="shared" ca="1" si="49"/>
        <v>0</v>
      </c>
      <c r="Q267" s="678">
        <f t="shared" ca="1" si="49"/>
        <v>1486012.6599999997</v>
      </c>
      <c r="R267" s="678">
        <f t="shared" ca="1" si="49"/>
        <v>48396.979999999996</v>
      </c>
      <c r="S267" s="678">
        <f t="shared" ca="1" si="49"/>
        <v>0</v>
      </c>
      <c r="T267" s="678">
        <f t="shared" ca="1" si="49"/>
        <v>317062.14</v>
      </c>
      <c r="U267" s="678">
        <f t="shared" ca="1" si="49"/>
        <v>0</v>
      </c>
      <c r="V267" s="678">
        <f t="shared" ca="1" si="49"/>
        <v>68715.72</v>
      </c>
      <c r="W267" s="678">
        <f t="shared" ca="1" si="40"/>
        <v>235922.89</v>
      </c>
      <c r="X267" s="678">
        <f t="shared" ca="1" si="45"/>
        <v>0</v>
      </c>
      <c r="Y267" s="678">
        <f t="shared" ca="1" si="45"/>
        <v>0</v>
      </c>
      <c r="Z267" s="678">
        <f t="shared" ca="1" si="45"/>
        <v>0</v>
      </c>
      <c r="AA267" t="str">
        <f t="shared" si="46"/>
        <v>ASRCMS202202</v>
      </c>
      <c r="AB267" s="957">
        <f t="shared" si="47"/>
        <v>45230</v>
      </c>
      <c r="AC267" t="str">
        <f t="shared" si="48"/>
        <v>Unaudited</v>
      </c>
    </row>
    <row r="268" spans="1:29" x14ac:dyDescent="0.25">
      <c r="A268" t="s">
        <v>421</v>
      </c>
      <c r="B268" t="s">
        <v>1380</v>
      </c>
      <c r="C268" t="s">
        <v>1381</v>
      </c>
      <c r="D268">
        <v>1900</v>
      </c>
      <c r="E268" s="957">
        <v>1</v>
      </c>
      <c r="F268" t="s">
        <v>442</v>
      </c>
      <c r="G268" s="957">
        <v>366</v>
      </c>
      <c r="H268" t="s">
        <v>380</v>
      </c>
      <c r="I268" s="937" t="s">
        <v>489</v>
      </c>
      <c r="J268" s="937" t="s">
        <v>445</v>
      </c>
      <c r="K268" s="937" t="s">
        <v>450</v>
      </c>
      <c r="L268" s="953" t="s">
        <v>108</v>
      </c>
      <c r="M268" s="958" t="s">
        <v>188</v>
      </c>
      <c r="N268" s="678">
        <f t="shared" ca="1" si="42"/>
        <v>22952391.359999996</v>
      </c>
      <c r="O268" s="678">
        <f t="shared" ca="1" si="49"/>
        <v>4361881.959999999</v>
      </c>
      <c r="P268" s="678">
        <f t="shared" ca="1" si="49"/>
        <v>379083.08</v>
      </c>
      <c r="Q268" s="678">
        <f t="shared" ca="1" si="49"/>
        <v>9129297.8699999992</v>
      </c>
      <c r="R268" s="678">
        <f t="shared" ca="1" si="49"/>
        <v>654049.22</v>
      </c>
      <c r="S268" s="678">
        <f t="shared" ca="1" si="49"/>
        <v>21349.200000000001</v>
      </c>
      <c r="T268" s="678">
        <f t="shared" ca="1" si="49"/>
        <v>1833853.61</v>
      </c>
      <c r="U268" s="678">
        <f t="shared" ca="1" si="49"/>
        <v>0</v>
      </c>
      <c r="V268" s="678">
        <f t="shared" ca="1" si="49"/>
        <v>64060.95</v>
      </c>
      <c r="W268" s="678">
        <f t="shared" ca="1" si="40"/>
        <v>6508815.4699999988</v>
      </c>
      <c r="X268" s="678">
        <f t="shared" ca="1" si="45"/>
        <v>0</v>
      </c>
      <c r="Y268" s="678">
        <f t="shared" ca="1" si="45"/>
        <v>0</v>
      </c>
      <c r="Z268" s="678">
        <f t="shared" ca="1" si="45"/>
        <v>0</v>
      </c>
      <c r="AA268" t="str">
        <f t="shared" si="46"/>
        <v>ASRCMS202202</v>
      </c>
      <c r="AB268" s="957">
        <f t="shared" si="47"/>
        <v>45230</v>
      </c>
      <c r="AC268" t="str">
        <f t="shared" si="48"/>
        <v>Unaudited</v>
      </c>
    </row>
    <row r="269" spans="1:29" x14ac:dyDescent="0.25">
      <c r="A269" t="s">
        <v>421</v>
      </c>
      <c r="B269" t="s">
        <v>1380</v>
      </c>
      <c r="C269" t="s">
        <v>1381</v>
      </c>
      <c r="D269">
        <v>1900</v>
      </c>
      <c r="E269" s="957">
        <v>1</v>
      </c>
      <c r="F269" t="s">
        <v>442</v>
      </c>
      <c r="G269" s="957">
        <v>366</v>
      </c>
      <c r="H269" t="s">
        <v>380</v>
      </c>
      <c r="I269" s="937" t="s">
        <v>489</v>
      </c>
      <c r="J269" s="937" t="s">
        <v>445</v>
      </c>
      <c r="K269" s="937" t="s">
        <v>450</v>
      </c>
      <c r="L269" s="953" t="s">
        <v>109</v>
      </c>
      <c r="M269" s="958" t="s">
        <v>161</v>
      </c>
      <c r="N269" s="678">
        <f t="shared" ca="1" si="42"/>
        <v>48097213.270000078</v>
      </c>
      <c r="O269" s="678">
        <f t="shared" ca="1" si="49"/>
        <v>26439410.292250864</v>
      </c>
      <c r="P269" s="678">
        <f t="shared" ca="1" si="49"/>
        <v>709796.63659993222</v>
      </c>
      <c r="Q269" s="678">
        <f t="shared" ca="1" si="49"/>
        <v>16116034.345662989</v>
      </c>
      <c r="R269" s="678">
        <f t="shared" ca="1" si="49"/>
        <v>1092730.9184409217</v>
      </c>
      <c r="S269" s="678">
        <f t="shared" ca="1" si="49"/>
        <v>36721.85308635304</v>
      </c>
      <c r="T269" s="678">
        <f t="shared" ca="1" si="49"/>
        <v>1534810.9149575343</v>
      </c>
      <c r="U269" s="678">
        <f t="shared" ca="1" si="49"/>
        <v>0</v>
      </c>
      <c r="V269" s="678">
        <f t="shared" ca="1" si="49"/>
        <v>87122.972680777428</v>
      </c>
      <c r="W269" s="678">
        <f t="shared" ca="1" si="40"/>
        <v>2080585.3363207132</v>
      </c>
      <c r="X269" s="678">
        <f t="shared" ca="1" si="45"/>
        <v>0</v>
      </c>
      <c r="Y269" s="678">
        <f t="shared" ca="1" si="45"/>
        <v>0</v>
      </c>
      <c r="Z269" s="678">
        <f t="shared" ca="1" si="45"/>
        <v>0</v>
      </c>
      <c r="AA269" t="str">
        <f t="shared" si="46"/>
        <v>ASRCMS202202</v>
      </c>
      <c r="AB269" s="957">
        <f t="shared" si="47"/>
        <v>45230</v>
      </c>
      <c r="AC269" t="str">
        <f t="shared" si="48"/>
        <v>Unaudited</v>
      </c>
    </row>
    <row r="270" spans="1:29" x14ac:dyDescent="0.25">
      <c r="A270" t="s">
        <v>421</v>
      </c>
      <c r="B270" t="s">
        <v>1380</v>
      </c>
      <c r="C270" t="s">
        <v>1381</v>
      </c>
      <c r="D270">
        <v>1900</v>
      </c>
      <c r="E270" s="957">
        <v>1</v>
      </c>
      <c r="F270" t="s">
        <v>442</v>
      </c>
      <c r="G270" s="957">
        <v>366</v>
      </c>
      <c r="H270" t="s">
        <v>380</v>
      </c>
      <c r="I270" s="937" t="s">
        <v>489</v>
      </c>
      <c r="J270" s="937" t="s">
        <v>445</v>
      </c>
      <c r="K270" s="937" t="s">
        <v>450</v>
      </c>
      <c r="L270" s="937" t="s">
        <v>110</v>
      </c>
      <c r="M270" s="958" t="s">
        <v>135</v>
      </c>
      <c r="N270" s="678">
        <f t="shared" ca="1" si="42"/>
        <v>625874.7758072397</v>
      </c>
      <c r="O270" s="678">
        <f t="shared" ca="1" si="49"/>
        <v>366624.64106947312</v>
      </c>
      <c r="P270" s="678">
        <f t="shared" ca="1" si="49"/>
        <v>48174.031596592577</v>
      </c>
      <c r="Q270" s="678">
        <f t="shared" ca="1" si="49"/>
        <v>150600.57807951461</v>
      </c>
      <c r="R270" s="678">
        <f t="shared" ca="1" si="49"/>
        <v>23094.851769437355</v>
      </c>
      <c r="S270" s="678">
        <f t="shared" ca="1" si="49"/>
        <v>698.86420962528302</v>
      </c>
      <c r="T270" s="678">
        <f t="shared" ca="1" si="49"/>
        <v>26572.06988034246</v>
      </c>
      <c r="U270" s="678">
        <f t="shared" ca="1" si="49"/>
        <v>5.5173490233574984</v>
      </c>
      <c r="V270" s="678">
        <f t="shared" ca="1" si="49"/>
        <v>2194.0657949551651</v>
      </c>
      <c r="W270" s="678">
        <f t="shared" ca="1" si="40"/>
        <v>7910.1560582758539</v>
      </c>
      <c r="X270" s="678">
        <f t="shared" ca="1" si="45"/>
        <v>0</v>
      </c>
      <c r="Y270" s="678">
        <f t="shared" ca="1" si="45"/>
        <v>0</v>
      </c>
      <c r="Z270" s="678">
        <f t="shared" ca="1" si="45"/>
        <v>0</v>
      </c>
      <c r="AA270" t="str">
        <f t="shared" si="46"/>
        <v>ASRCMS202202</v>
      </c>
      <c r="AB270" s="957">
        <f t="shared" si="47"/>
        <v>45230</v>
      </c>
      <c r="AC270" t="str">
        <f t="shared" si="48"/>
        <v>Unaudited</v>
      </c>
    </row>
    <row r="271" spans="1:29" x14ac:dyDescent="0.25">
      <c r="A271" t="s">
        <v>421</v>
      </c>
      <c r="B271" t="s">
        <v>1380</v>
      </c>
      <c r="C271" t="s">
        <v>1381</v>
      </c>
      <c r="D271">
        <v>1900</v>
      </c>
      <c r="E271" s="957">
        <v>1</v>
      </c>
      <c r="F271" t="s">
        <v>442</v>
      </c>
      <c r="G271" s="957">
        <v>366</v>
      </c>
      <c r="H271" t="s">
        <v>380</v>
      </c>
      <c r="I271" s="958" t="s">
        <v>489</v>
      </c>
      <c r="J271" s="958" t="s">
        <v>445</v>
      </c>
      <c r="K271" s="958" t="s">
        <v>450</v>
      </c>
      <c r="L271" s="937" t="s">
        <v>111</v>
      </c>
      <c r="M271" s="958" t="s">
        <v>163</v>
      </c>
      <c r="N271" s="678">
        <f t="shared" ca="1" si="42"/>
        <v>8359696.510426838</v>
      </c>
      <c r="O271" s="678">
        <f t="shared" ca="1" si="49"/>
        <v>1834737.2631363762</v>
      </c>
      <c r="P271" s="678">
        <f t="shared" ca="1" si="49"/>
        <v>115456.01841340066</v>
      </c>
      <c r="Q271" s="678">
        <f t="shared" ca="1" si="49"/>
        <v>2463962.4224413037</v>
      </c>
      <c r="R271" s="678">
        <f t="shared" ca="1" si="49"/>
        <v>280279.86266600998</v>
      </c>
      <c r="S271" s="678">
        <f t="shared" ca="1" si="49"/>
        <v>8209.0198252915561</v>
      </c>
      <c r="T271" s="678">
        <f t="shared" ca="1" si="49"/>
        <v>216463.11993023957</v>
      </c>
      <c r="U271" s="678">
        <f t="shared" ca="1" si="49"/>
        <v>2.1092785378809563E-2</v>
      </c>
      <c r="V271" s="678">
        <f t="shared" ca="1" si="49"/>
        <v>18238.73103453084</v>
      </c>
      <c r="W271" s="678">
        <f t="shared" ca="1" si="40"/>
        <v>3422350.0518868994</v>
      </c>
      <c r="X271" s="678">
        <f t="shared" ca="1" si="45"/>
        <v>0</v>
      </c>
      <c r="Y271" s="678">
        <f t="shared" ca="1" si="45"/>
        <v>0</v>
      </c>
      <c r="Z271" s="678">
        <f t="shared" ca="1" si="45"/>
        <v>0</v>
      </c>
      <c r="AA271" t="str">
        <f t="shared" si="46"/>
        <v>ASRCMS202202</v>
      </c>
      <c r="AB271" s="957">
        <f t="shared" si="47"/>
        <v>45230</v>
      </c>
      <c r="AC271" t="str">
        <f t="shared" si="48"/>
        <v>Unaudited</v>
      </c>
    </row>
    <row r="272" spans="1:29" x14ac:dyDescent="0.25">
      <c r="A272" t="s">
        <v>421</v>
      </c>
      <c r="B272" t="s">
        <v>1380</v>
      </c>
      <c r="C272" t="s">
        <v>1381</v>
      </c>
      <c r="D272">
        <v>1900</v>
      </c>
      <c r="E272" s="957">
        <v>1</v>
      </c>
      <c r="F272" t="s">
        <v>442</v>
      </c>
      <c r="G272" s="957">
        <v>366</v>
      </c>
      <c r="H272" t="s">
        <v>380</v>
      </c>
      <c r="I272" s="937" t="s">
        <v>489</v>
      </c>
      <c r="J272" s="937" t="s">
        <v>445</v>
      </c>
      <c r="K272" s="937" t="s">
        <v>450</v>
      </c>
      <c r="L272" s="937" t="s">
        <v>112</v>
      </c>
      <c r="M272" s="958" t="s">
        <v>464</v>
      </c>
      <c r="N272" s="678">
        <f t="shared" ca="1" si="42"/>
        <v>1361057.0108725827</v>
      </c>
      <c r="O272" s="678">
        <f t="shared" ca="1" si="49"/>
        <v>349245.21039187751</v>
      </c>
      <c r="P272" s="678">
        <f t="shared" ca="1" si="49"/>
        <v>40108.73741325333</v>
      </c>
      <c r="Q272" s="678">
        <f t="shared" ca="1" si="49"/>
        <v>428797.58277748735</v>
      </c>
      <c r="R272" s="678">
        <f t="shared" ca="1" si="49"/>
        <v>61305.921772252099</v>
      </c>
      <c r="S272" s="678">
        <f t="shared" ca="1" si="49"/>
        <v>1732.9875585611508</v>
      </c>
      <c r="T272" s="678">
        <f t="shared" ca="1" si="49"/>
        <v>60534.939958050025</v>
      </c>
      <c r="U272" s="678">
        <f t="shared" ca="1" si="49"/>
        <v>2.094194718436138</v>
      </c>
      <c r="V272" s="678">
        <f t="shared" ca="1" si="49"/>
        <v>4692.3334724738352</v>
      </c>
      <c r="W272" s="678">
        <f t="shared" ca="1" si="40"/>
        <v>414637.20333390904</v>
      </c>
      <c r="X272" s="678">
        <f t="shared" ca="1" si="45"/>
        <v>0</v>
      </c>
      <c r="Y272" s="678">
        <f t="shared" ca="1" si="45"/>
        <v>0</v>
      </c>
      <c r="Z272" s="678">
        <f t="shared" ca="1" si="45"/>
        <v>0</v>
      </c>
      <c r="AA272" t="str">
        <f t="shared" si="46"/>
        <v>ASRCMS202202</v>
      </c>
      <c r="AB272" s="957">
        <f t="shared" si="47"/>
        <v>45230</v>
      </c>
      <c r="AC272" t="str">
        <f t="shared" si="48"/>
        <v>Unaudited</v>
      </c>
    </row>
    <row r="273" spans="1:29" x14ac:dyDescent="0.25">
      <c r="A273" t="s">
        <v>421</v>
      </c>
      <c r="B273" t="s">
        <v>1380</v>
      </c>
      <c r="C273" t="s">
        <v>1381</v>
      </c>
      <c r="D273">
        <v>1900</v>
      </c>
      <c r="E273" s="957">
        <v>1</v>
      </c>
      <c r="F273" t="s">
        <v>442</v>
      </c>
      <c r="G273" s="957">
        <v>366</v>
      </c>
      <c r="H273" t="s">
        <v>380</v>
      </c>
      <c r="I273" s="937" t="s">
        <v>489</v>
      </c>
      <c r="J273" s="937" t="s">
        <v>445</v>
      </c>
      <c r="K273" s="937" t="s">
        <v>6</v>
      </c>
      <c r="L273" s="937" t="s">
        <v>118</v>
      </c>
      <c r="M273" s="958" t="s">
        <v>189</v>
      </c>
      <c r="N273" s="678">
        <f t="shared" ca="1" si="42"/>
        <v>717831.15</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251116.9881685157</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36641.976975150748</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260652.62751214963</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48558.843879597305</v>
      </c>
      <c r="S273" s="678">
        <f t="shared" ca="1" si="50"/>
        <v>73.336801023291784</v>
      </c>
      <c r="T273" s="678">
        <f t="shared" ca="1" si="50"/>
        <v>38315.951539231581</v>
      </c>
      <c r="U273" s="678">
        <f t="shared" ca="1" si="50"/>
        <v>0</v>
      </c>
      <c r="V273" s="678">
        <f t="shared" ca="1" si="50"/>
        <v>11836.319070828593</v>
      </c>
      <c r="W273" s="678">
        <f t="shared" ca="1" si="40"/>
        <v>70635.106053503157</v>
      </c>
      <c r="X273" s="678">
        <f t="shared" ca="1" si="50"/>
        <v>0</v>
      </c>
      <c r="Y273" s="678">
        <f t="shared" ca="1" si="50"/>
        <v>0</v>
      </c>
      <c r="Z273" s="678">
        <f t="shared" ca="1" si="50"/>
        <v>0</v>
      </c>
      <c r="AA273" t="str">
        <f t="shared" si="46"/>
        <v>ASRCMS202202</v>
      </c>
      <c r="AB273" s="957">
        <f t="shared" si="47"/>
        <v>45230</v>
      </c>
      <c r="AC273" t="str">
        <f t="shared" si="48"/>
        <v>Unaudited</v>
      </c>
    </row>
    <row r="274" spans="1:29" x14ac:dyDescent="0.25">
      <c r="A274" t="s">
        <v>421</v>
      </c>
      <c r="B274" t="s">
        <v>1380</v>
      </c>
      <c r="C274" t="s">
        <v>1381</v>
      </c>
      <c r="D274">
        <v>1900</v>
      </c>
      <c r="E274" s="957">
        <v>1</v>
      </c>
      <c r="F274" t="s">
        <v>442</v>
      </c>
      <c r="G274" s="957">
        <v>366</v>
      </c>
      <c r="H274" t="s">
        <v>380</v>
      </c>
      <c r="I274" s="937" t="s">
        <v>489</v>
      </c>
      <c r="J274" s="937" t="s">
        <v>445</v>
      </c>
      <c r="K274" s="937" t="s">
        <v>6</v>
      </c>
      <c r="L274" s="937" t="s">
        <v>45</v>
      </c>
      <c r="M274" s="958" t="s">
        <v>164</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ASRCMS202202</v>
      </c>
      <c r="AB274" s="957">
        <f t="shared" si="47"/>
        <v>45230</v>
      </c>
      <c r="AC274" t="str">
        <f t="shared" si="48"/>
        <v>Unaudited</v>
      </c>
    </row>
    <row r="275" spans="1:29" x14ac:dyDescent="0.25">
      <c r="A275" t="s">
        <v>421</v>
      </c>
      <c r="B275" t="s">
        <v>1380</v>
      </c>
      <c r="C275" t="s">
        <v>1381</v>
      </c>
      <c r="D275">
        <v>1900</v>
      </c>
      <c r="E275" s="957">
        <v>1</v>
      </c>
      <c r="F275" t="s">
        <v>442</v>
      </c>
      <c r="G275" s="957">
        <v>366</v>
      </c>
      <c r="H275" t="s">
        <v>380</v>
      </c>
      <c r="I275" s="958" t="s">
        <v>489</v>
      </c>
      <c r="J275" s="958" t="s">
        <v>445</v>
      </c>
      <c r="K275" s="958" t="s">
        <v>6</v>
      </c>
      <c r="L275" s="937" t="s">
        <v>46</v>
      </c>
      <c r="M275" s="958" t="s">
        <v>165</v>
      </c>
      <c r="N275" s="678">
        <f t="shared" ca="1" si="51"/>
        <v>181.65127885804344</v>
      </c>
      <c r="O275" s="678">
        <f t="shared" ca="1" si="50"/>
        <v>45.964194628721927</v>
      </c>
      <c r="P275" s="678">
        <f t="shared" ca="1" si="50"/>
        <v>70.658013126630266</v>
      </c>
      <c r="Q275" s="678">
        <f t="shared" ca="1" si="50"/>
        <v>30.716051108274794</v>
      </c>
      <c r="R275" s="678">
        <f t="shared" ca="1" si="50"/>
        <v>10.749637086225022</v>
      </c>
      <c r="S275" s="678">
        <f t="shared" ca="1" si="50"/>
        <v>16.779426801631796</v>
      </c>
      <c r="T275" s="678">
        <f t="shared" ca="1" si="50"/>
        <v>0.93112131265760401</v>
      </c>
      <c r="U275" s="678">
        <f t="shared" ca="1" si="50"/>
        <v>0</v>
      </c>
      <c r="V275" s="678">
        <f t="shared" ca="1" si="50"/>
        <v>0</v>
      </c>
      <c r="W275" s="678">
        <f t="shared" ca="1" si="40"/>
        <v>5.8528347939020602</v>
      </c>
      <c r="X275" s="678">
        <f t="shared" ca="1" si="50"/>
        <v>0</v>
      </c>
      <c r="Y275" s="678">
        <f t="shared" ca="1" si="50"/>
        <v>0</v>
      </c>
      <c r="Z275" s="678">
        <f t="shared" ca="1" si="50"/>
        <v>0</v>
      </c>
      <c r="AA275" t="str">
        <f t="shared" si="46"/>
        <v>ASRCMS202202</v>
      </c>
      <c r="AB275" s="957">
        <f t="shared" si="47"/>
        <v>45230</v>
      </c>
      <c r="AC275" t="str">
        <f t="shared" si="48"/>
        <v>Unaudited</v>
      </c>
    </row>
    <row r="276" spans="1:29" x14ac:dyDescent="0.25">
      <c r="A276" t="s">
        <v>421</v>
      </c>
      <c r="B276" t="s">
        <v>1380</v>
      </c>
      <c r="C276" t="s">
        <v>1381</v>
      </c>
      <c r="D276">
        <v>1900</v>
      </c>
      <c r="E276" s="957">
        <v>1</v>
      </c>
      <c r="F276" t="s">
        <v>442</v>
      </c>
      <c r="G276" s="957">
        <v>366</v>
      </c>
      <c r="H276" t="s">
        <v>380</v>
      </c>
      <c r="I276" s="958" t="s">
        <v>489</v>
      </c>
      <c r="J276" s="958" t="s">
        <v>445</v>
      </c>
      <c r="K276" s="958" t="s">
        <v>6</v>
      </c>
      <c r="L276" s="937" t="s">
        <v>166</v>
      </c>
      <c r="M276" s="958" t="s">
        <v>462</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ASRCMS202202</v>
      </c>
      <c r="AB276" s="957">
        <f t="shared" si="47"/>
        <v>45230</v>
      </c>
      <c r="AC276" t="str">
        <f t="shared" si="48"/>
        <v>Unaudited</v>
      </c>
    </row>
    <row r="277" spans="1:29" x14ac:dyDescent="0.25">
      <c r="A277" t="s">
        <v>421</v>
      </c>
      <c r="B277" t="s">
        <v>1380</v>
      </c>
      <c r="C277" t="s">
        <v>1381</v>
      </c>
      <c r="D277">
        <v>1900</v>
      </c>
      <c r="E277" s="957">
        <v>1</v>
      </c>
      <c r="F277" t="s">
        <v>442</v>
      </c>
      <c r="G277" s="957">
        <v>366</v>
      </c>
      <c r="H277" t="s">
        <v>380</v>
      </c>
      <c r="I277" s="958" t="s">
        <v>489</v>
      </c>
      <c r="J277" s="958" t="s">
        <v>445</v>
      </c>
      <c r="K277" s="958" t="s">
        <v>435</v>
      </c>
      <c r="L277" s="937" t="s">
        <v>121</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ASRCMS202202</v>
      </c>
      <c r="AB277" s="957">
        <f t="shared" si="47"/>
        <v>45230</v>
      </c>
      <c r="AC277" t="str">
        <f t="shared" si="48"/>
        <v>Unaudited</v>
      </c>
    </row>
    <row r="278" spans="1:29" x14ac:dyDescent="0.25">
      <c r="A278" t="s">
        <v>421</v>
      </c>
      <c r="B278" t="s">
        <v>1380</v>
      </c>
      <c r="C278" t="s">
        <v>1381</v>
      </c>
      <c r="D278">
        <v>1900</v>
      </c>
      <c r="E278" s="957">
        <v>1</v>
      </c>
      <c r="F278" t="s">
        <v>442</v>
      </c>
      <c r="G278" s="957">
        <v>366</v>
      </c>
      <c r="H278" t="s">
        <v>380</v>
      </c>
      <c r="I278" s="958" t="s">
        <v>489</v>
      </c>
      <c r="J278" s="958" t="s">
        <v>445</v>
      </c>
      <c r="K278" s="958" t="s">
        <v>435</v>
      </c>
      <c r="L278" s="937" t="s">
        <v>938</v>
      </c>
      <c r="M278" s="958" t="s">
        <v>930</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ASRCMS202202</v>
      </c>
      <c r="AB278" s="957">
        <f t="shared" si="47"/>
        <v>45230</v>
      </c>
      <c r="AC278" t="str">
        <f t="shared" si="48"/>
        <v>Unaudited</v>
      </c>
    </row>
    <row r="279" spans="1:29" x14ac:dyDescent="0.25">
      <c r="A279" t="s">
        <v>421</v>
      </c>
      <c r="B279" t="s">
        <v>1380</v>
      </c>
      <c r="C279" t="s">
        <v>1381</v>
      </c>
      <c r="D279">
        <v>1900</v>
      </c>
      <c r="E279" s="957">
        <v>1</v>
      </c>
      <c r="F279" t="s">
        <v>442</v>
      </c>
      <c r="G279" s="957">
        <v>366</v>
      </c>
      <c r="H279" t="s">
        <v>380</v>
      </c>
      <c r="I279" s="958" t="s">
        <v>489</v>
      </c>
      <c r="J279" s="958" t="s">
        <v>445</v>
      </c>
      <c r="K279" s="958" t="s">
        <v>435</v>
      </c>
      <c r="L279" s="953" t="s">
        <v>168</v>
      </c>
      <c r="M279" s="958" t="s">
        <v>40</v>
      </c>
      <c r="N279" s="678">
        <f t="shared" ca="1" si="51"/>
        <v>-83800.449999999968</v>
      </c>
      <c r="O279" s="678">
        <f t="shared" ca="1" si="50"/>
        <v>-45560.450905694423</v>
      </c>
      <c r="P279" s="678">
        <f t="shared" ca="1" si="50"/>
        <v>-5986.5877947631498</v>
      </c>
      <c r="Q279" s="678">
        <f t="shared" ca="1" si="50"/>
        <v>-23808.149178534433</v>
      </c>
      <c r="R279" s="678">
        <f t="shared" ca="1" si="50"/>
        <v>-3651.0196919204072</v>
      </c>
      <c r="S279" s="678">
        <f t="shared" ca="1" si="50"/>
        <v>-110.48206833251574</v>
      </c>
      <c r="T279" s="678">
        <f t="shared" ca="1" si="50"/>
        <v>-3085.5315746990959</v>
      </c>
      <c r="U279" s="678">
        <f t="shared" ca="1" si="50"/>
        <v>-0.87222685525670318</v>
      </c>
      <c r="V279" s="678">
        <f t="shared" ca="1" si="50"/>
        <v>-346.8555461070822</v>
      </c>
      <c r="W279" s="678">
        <f t="shared" ca="1" si="40"/>
        <v>-1250.5010130936312</v>
      </c>
      <c r="X279" s="678">
        <f t="shared" ca="1" si="50"/>
        <v>0</v>
      </c>
      <c r="Y279" s="678">
        <f t="shared" ca="1" si="50"/>
        <v>0</v>
      </c>
      <c r="Z279" s="678">
        <f t="shared" ca="1" si="50"/>
        <v>0</v>
      </c>
      <c r="AA279" t="str">
        <f t="shared" si="46"/>
        <v>ASRCMS202202</v>
      </c>
      <c r="AB279" s="957">
        <f t="shared" si="47"/>
        <v>45230</v>
      </c>
      <c r="AC279" t="str">
        <f t="shared" si="48"/>
        <v>Unaudited</v>
      </c>
    </row>
    <row r="280" spans="1:29" x14ac:dyDescent="0.25">
      <c r="A280" t="s">
        <v>421</v>
      </c>
      <c r="B280" t="s">
        <v>1380</v>
      </c>
      <c r="C280" t="s">
        <v>1381</v>
      </c>
      <c r="D280">
        <v>1900</v>
      </c>
      <c r="E280" s="957">
        <v>1</v>
      </c>
      <c r="F280" t="s">
        <v>442</v>
      </c>
      <c r="G280" s="957">
        <v>366</v>
      </c>
      <c r="H280" t="s">
        <v>380</v>
      </c>
      <c r="I280" s="958" t="s">
        <v>489</v>
      </c>
      <c r="J280" s="958" t="s">
        <v>445</v>
      </c>
      <c r="K280" s="958" t="s">
        <v>435</v>
      </c>
      <c r="L280" s="937" t="s">
        <v>169</v>
      </c>
      <c r="M280" s="958" t="s">
        <v>330</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ASRCMS202202</v>
      </c>
      <c r="AB280" s="957">
        <f t="shared" si="47"/>
        <v>45230</v>
      </c>
      <c r="AC280" t="str">
        <f t="shared" si="48"/>
        <v>Unaudited</v>
      </c>
    </row>
    <row r="281" spans="1:29" x14ac:dyDescent="0.25">
      <c r="A281" t="s">
        <v>421</v>
      </c>
      <c r="B281" t="s">
        <v>1380</v>
      </c>
      <c r="C281" t="s">
        <v>1381</v>
      </c>
      <c r="D281">
        <v>1900</v>
      </c>
      <c r="E281" s="957">
        <v>1</v>
      </c>
      <c r="F281" t="s">
        <v>442</v>
      </c>
      <c r="G281" s="957">
        <v>366</v>
      </c>
      <c r="H281" t="s">
        <v>380</v>
      </c>
      <c r="I281" s="937" t="s">
        <v>489</v>
      </c>
      <c r="J281" s="937" t="s">
        <v>451</v>
      </c>
      <c r="K281" s="937" t="s">
        <v>436</v>
      </c>
      <c r="L281" s="937" t="s">
        <v>122</v>
      </c>
      <c r="M281" s="958" t="s">
        <v>27</v>
      </c>
      <c r="N281" s="678">
        <f t="shared" ca="1" si="51"/>
        <v>25775362.259797879</v>
      </c>
      <c r="O281" s="678">
        <f t="shared" ca="1" si="50"/>
        <v>-11991.236590752429</v>
      </c>
      <c r="P281" s="678">
        <f t="shared" ca="1" si="50"/>
        <v>25787353.496388633</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ASRCMS202202</v>
      </c>
      <c r="AB281" s="957">
        <f t="shared" si="47"/>
        <v>45230</v>
      </c>
      <c r="AC281" t="str">
        <f t="shared" si="48"/>
        <v>Unaudited</v>
      </c>
    </row>
    <row r="282" spans="1:29" x14ac:dyDescent="0.25">
      <c r="A282" t="s">
        <v>421</v>
      </c>
      <c r="B282" t="s">
        <v>1380</v>
      </c>
      <c r="C282" t="s">
        <v>1381</v>
      </c>
      <c r="D282">
        <v>1900</v>
      </c>
      <c r="E282" s="957">
        <v>1</v>
      </c>
      <c r="F282" t="s">
        <v>442</v>
      </c>
      <c r="G282" s="957">
        <v>366</v>
      </c>
      <c r="H282" t="s">
        <v>380</v>
      </c>
      <c r="I282" s="958" t="s">
        <v>489</v>
      </c>
      <c r="J282" s="958" t="s">
        <v>451</v>
      </c>
      <c r="K282" s="958" t="s">
        <v>436</v>
      </c>
      <c r="L282" s="937" t="s">
        <v>123</v>
      </c>
      <c r="M282" s="958" t="s">
        <v>98</v>
      </c>
      <c r="N282" s="678">
        <f t="shared" ca="1" si="51"/>
        <v>1649945.2173894953</v>
      </c>
      <c r="O282" s="678">
        <f t="shared" ca="1" si="50"/>
        <v>1324609.0581967512</v>
      </c>
      <c r="P282" s="678">
        <f t="shared" ca="1" si="50"/>
        <v>325336.15919274424</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ASRCMS202202</v>
      </c>
      <c r="AB282" s="957">
        <f t="shared" si="47"/>
        <v>45230</v>
      </c>
      <c r="AC282" t="str">
        <f t="shared" si="48"/>
        <v>Unaudited</v>
      </c>
    </row>
    <row r="283" spans="1:29" x14ac:dyDescent="0.25">
      <c r="A283" t="s">
        <v>421</v>
      </c>
      <c r="B283" t="s">
        <v>1380</v>
      </c>
      <c r="C283" t="s">
        <v>1381</v>
      </c>
      <c r="D283">
        <v>1900</v>
      </c>
      <c r="E283" s="957">
        <v>1</v>
      </c>
      <c r="F283" t="s">
        <v>442</v>
      </c>
      <c r="G283" s="957">
        <v>366</v>
      </c>
      <c r="H283" t="s">
        <v>380</v>
      </c>
      <c r="I283" s="937" t="s">
        <v>489</v>
      </c>
      <c r="J283" s="937" t="s">
        <v>451</v>
      </c>
      <c r="K283" s="937" t="s">
        <v>436</v>
      </c>
      <c r="L283" s="937" t="s">
        <v>124</v>
      </c>
      <c r="M283" s="937" t="s">
        <v>99</v>
      </c>
      <c r="N283" s="678">
        <f t="shared" ca="1" si="51"/>
        <v>1687244.2721206723</v>
      </c>
      <c r="O283" s="678">
        <f t="shared" ca="1" si="50"/>
        <v>1343377.4896887387</v>
      </c>
      <c r="P283" s="678">
        <f t="shared" ca="1" si="50"/>
        <v>343866.78243193368</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ASRCMS202202</v>
      </c>
      <c r="AB283" s="957">
        <f t="shared" si="47"/>
        <v>45230</v>
      </c>
      <c r="AC283" t="str">
        <f t="shared" si="48"/>
        <v>Unaudited</v>
      </c>
    </row>
    <row r="284" spans="1:29" x14ac:dyDescent="0.25">
      <c r="A284" t="s">
        <v>421</v>
      </c>
      <c r="B284" t="s">
        <v>1380</v>
      </c>
      <c r="C284" t="s">
        <v>1381</v>
      </c>
      <c r="D284">
        <v>1900</v>
      </c>
      <c r="E284" s="957">
        <v>1</v>
      </c>
      <c r="F284" t="s">
        <v>442</v>
      </c>
      <c r="G284" s="957">
        <v>366</v>
      </c>
      <c r="H284" t="s">
        <v>380</v>
      </c>
      <c r="I284" s="937" t="s">
        <v>489</v>
      </c>
      <c r="J284" s="937" t="s">
        <v>451</v>
      </c>
      <c r="K284" s="937" t="s">
        <v>436</v>
      </c>
      <c r="L284" s="937" t="s">
        <v>125</v>
      </c>
      <c r="M284" s="958" t="s">
        <v>100</v>
      </c>
      <c r="N284" s="678">
        <f t="shared" ca="1" si="51"/>
        <v>1383170.3206395314</v>
      </c>
      <c r="O284" s="678">
        <f t="shared" ca="1" si="50"/>
        <v>649119.50884739496</v>
      </c>
      <c r="P284" s="678">
        <f t="shared" ca="1" si="50"/>
        <v>734050.8117921364</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ASRCMS202202</v>
      </c>
      <c r="AB284" s="957">
        <f t="shared" si="47"/>
        <v>45230</v>
      </c>
      <c r="AC284" t="str">
        <f t="shared" si="48"/>
        <v>Unaudited</v>
      </c>
    </row>
    <row r="285" spans="1:29" x14ac:dyDescent="0.25">
      <c r="A285" t="s">
        <v>421</v>
      </c>
      <c r="B285" t="s">
        <v>1380</v>
      </c>
      <c r="C285" t="s">
        <v>1381</v>
      </c>
      <c r="D285">
        <v>1900</v>
      </c>
      <c r="E285" s="957">
        <v>1</v>
      </c>
      <c r="F285" t="s">
        <v>442</v>
      </c>
      <c r="G285" s="957">
        <v>366</v>
      </c>
      <c r="H285" t="s">
        <v>380</v>
      </c>
      <c r="I285" s="937" t="s">
        <v>489</v>
      </c>
      <c r="J285" s="937" t="s">
        <v>451</v>
      </c>
      <c r="K285" s="937" t="s">
        <v>436</v>
      </c>
      <c r="L285" s="937" t="s">
        <v>126</v>
      </c>
      <c r="M285" s="958" t="s">
        <v>101</v>
      </c>
      <c r="N285" s="678">
        <f t="shared" ca="1" si="51"/>
        <v>1901260.5437663244</v>
      </c>
      <c r="O285" s="678">
        <f t="shared" ca="1" si="50"/>
        <v>97546.648832034174</v>
      </c>
      <c r="P285" s="678">
        <f t="shared" ca="1" si="50"/>
        <v>1803713.8949342903</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ASRCMS202202</v>
      </c>
      <c r="AB285" s="957">
        <f t="shared" si="47"/>
        <v>45230</v>
      </c>
      <c r="AC285" t="str">
        <f t="shared" si="48"/>
        <v>Unaudited</v>
      </c>
    </row>
    <row r="286" spans="1:29" x14ac:dyDescent="0.25">
      <c r="A286" t="s">
        <v>421</v>
      </c>
      <c r="B286" t="s">
        <v>1380</v>
      </c>
      <c r="C286" t="s">
        <v>1381</v>
      </c>
      <c r="D286">
        <v>1900</v>
      </c>
      <c r="E286" s="957">
        <v>1</v>
      </c>
      <c r="F286" t="s">
        <v>442</v>
      </c>
      <c r="G286" s="957">
        <v>366</v>
      </c>
      <c r="H286" t="s">
        <v>380</v>
      </c>
      <c r="I286" s="937" t="s">
        <v>489</v>
      </c>
      <c r="J286" s="937" t="s">
        <v>451</v>
      </c>
      <c r="K286" s="937" t="s">
        <v>436</v>
      </c>
      <c r="L286" s="937" t="s">
        <v>127</v>
      </c>
      <c r="M286" s="958" t="s">
        <v>28</v>
      </c>
      <c r="N286" s="678">
        <f t="shared" ca="1" si="51"/>
        <v>770824.06205962482</v>
      </c>
      <c r="O286" s="678">
        <f t="shared" ca="1" si="50"/>
        <v>770824.06205962482</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ASRCMS202202</v>
      </c>
      <c r="AB286" s="957">
        <f t="shared" si="47"/>
        <v>45230</v>
      </c>
      <c r="AC286" t="str">
        <f t="shared" si="48"/>
        <v>Unaudited</v>
      </c>
    </row>
    <row r="287" spans="1:29" x14ac:dyDescent="0.25">
      <c r="A287" t="s">
        <v>421</v>
      </c>
      <c r="B287" t="s">
        <v>1380</v>
      </c>
      <c r="C287" t="s">
        <v>1381</v>
      </c>
      <c r="D287">
        <v>1900</v>
      </c>
      <c r="E287" s="957">
        <v>1</v>
      </c>
      <c r="F287" t="s">
        <v>442</v>
      </c>
      <c r="G287" s="957">
        <v>366</v>
      </c>
      <c r="H287" t="s">
        <v>380</v>
      </c>
      <c r="I287" s="937" t="s">
        <v>489</v>
      </c>
      <c r="J287" s="937" t="s">
        <v>437</v>
      </c>
      <c r="K287" s="937" t="s">
        <v>437</v>
      </c>
      <c r="L287" s="943" t="s">
        <v>129</v>
      </c>
      <c r="M287" s="959" t="s">
        <v>327</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ASRCMS202202</v>
      </c>
      <c r="AB287" s="957">
        <f t="shared" si="47"/>
        <v>45230</v>
      </c>
      <c r="AC287" t="str">
        <f t="shared" si="48"/>
        <v>Unaudited</v>
      </c>
    </row>
    <row r="288" spans="1:29" x14ac:dyDescent="0.25">
      <c r="A288" t="s">
        <v>421</v>
      </c>
      <c r="B288" t="s">
        <v>1380</v>
      </c>
      <c r="C288" t="s">
        <v>1381</v>
      </c>
      <c r="D288">
        <v>1900</v>
      </c>
      <c r="E288" s="957">
        <v>1</v>
      </c>
      <c r="F288" t="s">
        <v>442</v>
      </c>
      <c r="G288" s="957">
        <v>366</v>
      </c>
      <c r="H288" t="s">
        <v>380</v>
      </c>
      <c r="I288" s="937" t="s">
        <v>489</v>
      </c>
      <c r="J288" s="937" t="s">
        <v>437</v>
      </c>
      <c r="K288" s="937" t="s">
        <v>437</v>
      </c>
      <c r="L288" s="937" t="s">
        <v>130</v>
      </c>
      <c r="M288" s="958" t="s">
        <v>326</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ASRCMS202202</v>
      </c>
      <c r="AB288" s="957">
        <f t="shared" si="47"/>
        <v>45230</v>
      </c>
      <c r="AC288" t="str">
        <f t="shared" si="48"/>
        <v>Unaudited</v>
      </c>
    </row>
    <row r="289" spans="1:29" ht="30" x14ac:dyDescent="0.25">
      <c r="A289" t="s">
        <v>421</v>
      </c>
      <c r="B289" t="s">
        <v>1380</v>
      </c>
      <c r="C289" t="s">
        <v>1381</v>
      </c>
      <c r="D289">
        <v>1900</v>
      </c>
      <c r="E289" s="957">
        <v>1</v>
      </c>
      <c r="F289" t="s">
        <v>442</v>
      </c>
      <c r="G289" s="957">
        <v>366</v>
      </c>
      <c r="H289" t="s">
        <v>380</v>
      </c>
      <c r="I289" s="937" t="s">
        <v>489</v>
      </c>
      <c r="J289" s="937" t="s">
        <v>437</v>
      </c>
      <c r="K289" s="937" t="s">
        <v>437</v>
      </c>
      <c r="L289" s="937" t="s">
        <v>131</v>
      </c>
      <c r="M289" s="958" t="s">
        <v>180</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ASRCMS202202</v>
      </c>
      <c r="AB289" s="957">
        <f t="shared" si="47"/>
        <v>45230</v>
      </c>
      <c r="AC289" t="str">
        <f t="shared" si="48"/>
        <v>Unaudited</v>
      </c>
    </row>
    <row r="290" spans="1:29" x14ac:dyDescent="0.25">
      <c r="A290" t="s">
        <v>421</v>
      </c>
      <c r="B290" t="s">
        <v>1380</v>
      </c>
      <c r="C290" t="s">
        <v>1381</v>
      </c>
      <c r="D290">
        <v>1900</v>
      </c>
      <c r="E290" s="957">
        <v>1</v>
      </c>
      <c r="F290" t="s">
        <v>442</v>
      </c>
      <c r="G290" s="957">
        <v>366</v>
      </c>
      <c r="H290" t="s">
        <v>380</v>
      </c>
      <c r="I290" s="937" t="s">
        <v>489</v>
      </c>
      <c r="J290" s="937" t="s">
        <v>437</v>
      </c>
      <c r="K290" s="937" t="s">
        <v>437</v>
      </c>
      <c r="L290" s="937" t="s">
        <v>132</v>
      </c>
      <c r="M290" s="958" t="s">
        <v>495</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ASRCMS202202</v>
      </c>
      <c r="AB290" s="957">
        <f t="shared" si="47"/>
        <v>45230</v>
      </c>
      <c r="AC290" t="str">
        <f t="shared" si="48"/>
        <v>Unaudited</v>
      </c>
    </row>
    <row r="291" spans="1:29" x14ac:dyDescent="0.25">
      <c r="A291" t="s">
        <v>421</v>
      </c>
      <c r="B291" t="s">
        <v>1380</v>
      </c>
      <c r="C291" t="s">
        <v>1381</v>
      </c>
      <c r="D291">
        <v>1900</v>
      </c>
      <c r="E291" s="957">
        <v>1</v>
      </c>
      <c r="F291" t="s">
        <v>442</v>
      </c>
      <c r="G291" s="957">
        <v>366</v>
      </c>
      <c r="H291" t="s">
        <v>380</v>
      </c>
      <c r="I291" s="937" t="s">
        <v>489</v>
      </c>
      <c r="J291" s="937" t="s">
        <v>437</v>
      </c>
      <c r="K291" s="937" t="s">
        <v>437</v>
      </c>
      <c r="L291" s="937" t="s">
        <v>133</v>
      </c>
      <c r="M291" s="958" t="s">
        <v>496</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ASRCMS202202</v>
      </c>
      <c r="AB291" s="957">
        <f t="shared" si="47"/>
        <v>45230</v>
      </c>
      <c r="AC291" t="str">
        <f t="shared" si="48"/>
        <v>Unaudited</v>
      </c>
    </row>
    <row r="292" spans="1:29" x14ac:dyDescent="0.25">
      <c r="A292" t="s">
        <v>421</v>
      </c>
      <c r="B292" t="s">
        <v>1380</v>
      </c>
      <c r="C292" t="s">
        <v>1381</v>
      </c>
      <c r="D292">
        <v>1900</v>
      </c>
      <c r="E292" s="957">
        <v>1</v>
      </c>
      <c r="F292" t="s">
        <v>442</v>
      </c>
      <c r="G292" s="957">
        <v>366</v>
      </c>
      <c r="H292" t="s">
        <v>380</v>
      </c>
      <c r="I292" s="937" t="s">
        <v>489</v>
      </c>
      <c r="J292" s="937" t="s">
        <v>437</v>
      </c>
      <c r="K292" s="937" t="s">
        <v>437</v>
      </c>
      <c r="L292" s="937" t="s">
        <v>134</v>
      </c>
      <c r="M292" s="958" t="s">
        <v>497</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ASRCMS202202</v>
      </c>
      <c r="AB292" s="957">
        <f t="shared" si="47"/>
        <v>45230</v>
      </c>
      <c r="AC292" t="str">
        <f t="shared" si="48"/>
        <v>Unaudited</v>
      </c>
    </row>
    <row r="293" spans="1:29" x14ac:dyDescent="0.25">
      <c r="A293" t="s">
        <v>421</v>
      </c>
      <c r="B293" t="s">
        <v>1380</v>
      </c>
      <c r="C293" t="s">
        <v>1381</v>
      </c>
      <c r="D293">
        <v>1900</v>
      </c>
      <c r="E293" s="957">
        <v>1</v>
      </c>
      <c r="F293" t="s">
        <v>442</v>
      </c>
      <c r="G293" s="957">
        <v>366</v>
      </c>
      <c r="H293" t="s">
        <v>380</v>
      </c>
      <c r="I293" s="937" t="s">
        <v>490</v>
      </c>
      <c r="J293" s="937" t="s">
        <v>26</v>
      </c>
      <c r="K293" s="937" t="s">
        <v>26</v>
      </c>
      <c r="L293" s="937" t="s">
        <v>270</v>
      </c>
      <c r="M293" s="958" t="s">
        <v>26</v>
      </c>
      <c r="N293" s="678">
        <f t="shared" ca="1" si="51"/>
        <v>6958570.3159987908</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ASRCMS202202</v>
      </c>
      <c r="AB293" s="957">
        <f t="shared" si="47"/>
        <v>45230</v>
      </c>
      <c r="AC293" t="str">
        <f t="shared" si="48"/>
        <v>Unaudited</v>
      </c>
    </row>
    <row r="294" spans="1:29" x14ac:dyDescent="0.25">
      <c r="A294" t="s">
        <v>421</v>
      </c>
      <c r="B294" t="s">
        <v>1380</v>
      </c>
      <c r="C294" t="s">
        <v>1381</v>
      </c>
      <c r="D294">
        <v>1900</v>
      </c>
      <c r="E294" s="957">
        <v>1</v>
      </c>
      <c r="F294" t="s">
        <v>1026</v>
      </c>
      <c r="G294" s="957" t="s">
        <v>1379</v>
      </c>
      <c r="H294" t="s">
        <v>380</v>
      </c>
      <c r="I294" s="937" t="s">
        <v>433</v>
      </c>
      <c r="J294" s="937" t="s">
        <v>433</v>
      </c>
      <c r="K294" s="937" t="s">
        <v>433</v>
      </c>
      <c r="L294" s="937"/>
      <c r="M294" s="958" t="s">
        <v>433</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ASRCMS202202</v>
      </c>
      <c r="AB294" s="957">
        <f t="shared" si="47"/>
        <v>45230</v>
      </c>
      <c r="AC294" t="str">
        <f t="shared" si="48"/>
        <v>Unaudited</v>
      </c>
    </row>
    <row r="295" spans="1:29" x14ac:dyDescent="0.25">
      <c r="A295" t="s">
        <v>421</v>
      </c>
      <c r="B295" t="s">
        <v>1380</v>
      </c>
      <c r="C295" t="s">
        <v>1381</v>
      </c>
      <c r="D295">
        <v>1900</v>
      </c>
      <c r="E295" s="957">
        <v>1</v>
      </c>
      <c r="F295" t="s">
        <v>1026</v>
      </c>
      <c r="G295" s="957" t="s">
        <v>1379</v>
      </c>
      <c r="H295" t="s">
        <v>380</v>
      </c>
      <c r="I295" s="937" t="s">
        <v>488</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23060991.392721731</v>
      </c>
      <c r="AA295" t="str">
        <f t="shared" si="46"/>
        <v>ASRCMS202202</v>
      </c>
      <c r="AB295" s="957">
        <f t="shared" si="47"/>
        <v>45230</v>
      </c>
      <c r="AC295" t="str">
        <f t="shared" si="48"/>
        <v>Unaudited</v>
      </c>
    </row>
    <row r="296" spans="1:29" x14ac:dyDescent="0.25">
      <c r="A296" t="s">
        <v>421</v>
      </c>
      <c r="B296" t="s">
        <v>1380</v>
      </c>
      <c r="C296" t="s">
        <v>1381</v>
      </c>
      <c r="D296">
        <v>1900</v>
      </c>
      <c r="E296" s="957">
        <v>1</v>
      </c>
      <c r="F296" t="s">
        <v>1026</v>
      </c>
      <c r="G296" s="957" t="s">
        <v>1379</v>
      </c>
      <c r="H296" t="s">
        <v>380</v>
      </c>
      <c r="I296" s="937" t="s">
        <v>488</v>
      </c>
      <c r="J296" s="937" t="s">
        <v>12</v>
      </c>
      <c r="K296" s="937" t="s">
        <v>1323</v>
      </c>
      <c r="L296" s="937" t="s">
        <v>1314</v>
      </c>
      <c r="M296" s="958" t="s">
        <v>1323</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ASRCMS202202</v>
      </c>
      <c r="AB296" s="957">
        <f t="shared" si="47"/>
        <v>45230</v>
      </c>
      <c r="AC296" t="str">
        <f t="shared" si="48"/>
        <v>Unaudited</v>
      </c>
    </row>
    <row r="297" spans="1:29" x14ac:dyDescent="0.25">
      <c r="A297" t="s">
        <v>421</v>
      </c>
      <c r="B297" t="s">
        <v>1380</v>
      </c>
      <c r="C297" t="s">
        <v>1381</v>
      </c>
      <c r="D297">
        <v>1900</v>
      </c>
      <c r="E297" s="957">
        <v>1</v>
      </c>
      <c r="F297" t="s">
        <v>1026</v>
      </c>
      <c r="G297" s="957" t="s">
        <v>1379</v>
      </c>
      <c r="H297" t="s">
        <v>380</v>
      </c>
      <c r="I297" s="937" t="s">
        <v>488</v>
      </c>
      <c r="J297" s="937" t="s">
        <v>491</v>
      </c>
      <c r="K297" s="937" t="s">
        <v>492</v>
      </c>
      <c r="L297" s="945" t="s">
        <v>63</v>
      </c>
      <c r="M297" s="960" t="s">
        <v>344</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ASRCMS202202</v>
      </c>
      <c r="AB297" s="957">
        <f t="shared" si="47"/>
        <v>45230</v>
      </c>
      <c r="AC297" t="str">
        <f t="shared" si="48"/>
        <v>Unaudited</v>
      </c>
    </row>
    <row r="298" spans="1:29" x14ac:dyDescent="0.25">
      <c r="A298" t="s">
        <v>421</v>
      </c>
      <c r="B298" t="s">
        <v>1380</v>
      </c>
      <c r="C298" t="s">
        <v>1381</v>
      </c>
      <c r="D298">
        <v>1900</v>
      </c>
      <c r="E298" s="957">
        <v>1</v>
      </c>
      <c r="F298" t="s">
        <v>1026</v>
      </c>
      <c r="G298" s="957" t="s">
        <v>1379</v>
      </c>
      <c r="H298" t="s">
        <v>380</v>
      </c>
      <c r="I298" s="937" t="s">
        <v>488</v>
      </c>
      <c r="J298" s="937" t="s">
        <v>491</v>
      </c>
      <c r="K298" s="937" t="s">
        <v>1014</v>
      </c>
      <c r="L298" s="947" t="s">
        <v>910</v>
      </c>
      <c r="M298" s="961" t="s">
        <v>911</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0</v>
      </c>
      <c r="AA298" t="str">
        <f t="shared" si="46"/>
        <v>ASRCMS202202</v>
      </c>
      <c r="AB298" s="957">
        <f t="shared" si="47"/>
        <v>45230</v>
      </c>
      <c r="AC298" t="str">
        <f t="shared" si="48"/>
        <v>Unaudited</v>
      </c>
    </row>
    <row r="299" spans="1:29" x14ac:dyDescent="0.25">
      <c r="A299" t="s">
        <v>421</v>
      </c>
      <c r="B299" t="s">
        <v>1380</v>
      </c>
      <c r="C299" t="s">
        <v>1381</v>
      </c>
      <c r="D299">
        <v>1900</v>
      </c>
      <c r="E299" s="957">
        <v>1</v>
      </c>
      <c r="F299" t="s">
        <v>1026</v>
      </c>
      <c r="G299" s="957" t="s">
        <v>1379</v>
      </c>
      <c r="H299" t="s">
        <v>380</v>
      </c>
      <c r="I299" s="958" t="s">
        <v>488</v>
      </c>
      <c r="J299" s="958" t="s">
        <v>13</v>
      </c>
      <c r="K299" s="958" t="s">
        <v>493</v>
      </c>
      <c r="L299" s="937" t="s">
        <v>95</v>
      </c>
      <c r="M299" s="958" t="s">
        <v>147</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ASRCMS202202</v>
      </c>
      <c r="AB299" s="957">
        <f t="shared" si="47"/>
        <v>45230</v>
      </c>
      <c r="AC299" t="str">
        <f t="shared" si="48"/>
        <v>Unaudited</v>
      </c>
    </row>
    <row r="300" spans="1:29" x14ac:dyDescent="0.25">
      <c r="A300" t="s">
        <v>421</v>
      </c>
      <c r="B300" t="s">
        <v>1380</v>
      </c>
      <c r="C300" t="s">
        <v>1381</v>
      </c>
      <c r="D300">
        <v>1900</v>
      </c>
      <c r="E300" s="957">
        <v>1</v>
      </c>
      <c r="F300" t="s">
        <v>1026</v>
      </c>
      <c r="G300" s="957" t="s">
        <v>1379</v>
      </c>
      <c r="H300" t="s">
        <v>380</v>
      </c>
      <c r="I300" s="937" t="s">
        <v>488</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ASRCMS202202</v>
      </c>
      <c r="AB300" s="957">
        <f t="shared" si="47"/>
        <v>45230</v>
      </c>
      <c r="AC300" t="str">
        <f t="shared" si="48"/>
        <v>Unaudited</v>
      </c>
    </row>
    <row r="301" spans="1:29" x14ac:dyDescent="0.25">
      <c r="A301" t="s">
        <v>421</v>
      </c>
      <c r="B301" t="s">
        <v>1380</v>
      </c>
      <c r="C301" t="s">
        <v>1381</v>
      </c>
      <c r="D301">
        <v>1900</v>
      </c>
      <c r="E301" s="957">
        <v>1</v>
      </c>
      <c r="F301" t="s">
        <v>1026</v>
      </c>
      <c r="G301" s="957" t="s">
        <v>1379</v>
      </c>
      <c r="H301" t="s">
        <v>380</v>
      </c>
      <c r="I301" s="937" t="s">
        <v>489</v>
      </c>
      <c r="J301" s="937" t="s">
        <v>445</v>
      </c>
      <c r="K301" s="937" t="s">
        <v>0</v>
      </c>
      <c r="L301" s="937">
        <v>2.1</v>
      </c>
      <c r="M301" s="962" t="s">
        <v>148</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14247097.276630752</v>
      </c>
      <c r="AA301" t="str">
        <f t="shared" si="46"/>
        <v>ASRCMS202202</v>
      </c>
      <c r="AB301" s="957">
        <f t="shared" si="47"/>
        <v>45230</v>
      </c>
      <c r="AC301" t="str">
        <f t="shared" si="48"/>
        <v>Unaudited</v>
      </c>
    </row>
    <row r="302" spans="1:29" ht="30" x14ac:dyDescent="0.25">
      <c r="A302" t="s">
        <v>421</v>
      </c>
      <c r="B302" t="s">
        <v>1380</v>
      </c>
      <c r="C302" t="s">
        <v>1381</v>
      </c>
      <c r="D302">
        <v>1900</v>
      </c>
      <c r="E302" s="957">
        <v>1</v>
      </c>
      <c r="F302" t="s">
        <v>1026</v>
      </c>
      <c r="G302" s="957" t="s">
        <v>1379</v>
      </c>
      <c r="H302" t="s">
        <v>380</v>
      </c>
      <c r="I302" s="937" t="s">
        <v>489</v>
      </c>
      <c r="J302" s="937" t="s">
        <v>445</v>
      </c>
      <c r="K302" s="937" t="s">
        <v>0</v>
      </c>
      <c r="L302" s="937">
        <v>2.2000000000000002</v>
      </c>
      <c r="M302" s="962" t="s">
        <v>149</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-19460395.256066233</v>
      </c>
      <c r="AA302" t="str">
        <f t="shared" si="46"/>
        <v>ASRCMS202202</v>
      </c>
      <c r="AB302" s="957">
        <f t="shared" si="47"/>
        <v>45230</v>
      </c>
      <c r="AC302" t="str">
        <f t="shared" si="48"/>
        <v>Unaudited</v>
      </c>
    </row>
    <row r="303" spans="1:29" x14ac:dyDescent="0.25">
      <c r="A303" t="s">
        <v>421</v>
      </c>
      <c r="B303" t="s">
        <v>1380</v>
      </c>
      <c r="C303" t="s">
        <v>1381</v>
      </c>
      <c r="D303">
        <v>1900</v>
      </c>
      <c r="E303" s="957">
        <v>1</v>
      </c>
      <c r="F303" t="s">
        <v>1026</v>
      </c>
      <c r="G303" s="957" t="s">
        <v>1379</v>
      </c>
      <c r="H303" t="s">
        <v>380</v>
      </c>
      <c r="I303" s="937" t="s">
        <v>489</v>
      </c>
      <c r="J303" s="937" t="s">
        <v>445</v>
      </c>
      <c r="K303" s="937" t="s">
        <v>0</v>
      </c>
      <c r="L303" s="937">
        <v>2.2999999999999998</v>
      </c>
      <c r="M303" s="962" t="s">
        <v>150</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150153.49915271415</v>
      </c>
      <c r="AA303" t="str">
        <f t="shared" si="46"/>
        <v>ASRCMS202202</v>
      </c>
      <c r="AB303" s="957">
        <f t="shared" si="47"/>
        <v>45230</v>
      </c>
      <c r="AC303" t="str">
        <f t="shared" si="48"/>
        <v>Unaudited</v>
      </c>
    </row>
    <row r="304" spans="1:29" x14ac:dyDescent="0.25">
      <c r="A304" t="s">
        <v>421</v>
      </c>
      <c r="B304" t="s">
        <v>1380</v>
      </c>
      <c r="C304" t="s">
        <v>1381</v>
      </c>
      <c r="D304">
        <v>1900</v>
      </c>
      <c r="E304" s="957">
        <v>1</v>
      </c>
      <c r="F304" t="s">
        <v>1026</v>
      </c>
      <c r="G304" s="957" t="s">
        <v>1379</v>
      </c>
      <c r="H304" t="s">
        <v>380</v>
      </c>
      <c r="I304" s="937" t="s">
        <v>489</v>
      </c>
      <c r="J304" s="937" t="s">
        <v>445</v>
      </c>
      <c r="K304" s="937" t="s">
        <v>0</v>
      </c>
      <c r="L304" s="937">
        <v>2.4</v>
      </c>
      <c r="M304" s="962" t="s">
        <v>151</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1571092.2565988433</v>
      </c>
      <c r="AA304" t="str">
        <f t="shared" si="46"/>
        <v>ASRCMS202202</v>
      </c>
      <c r="AB304" s="957">
        <f t="shared" si="47"/>
        <v>45230</v>
      </c>
      <c r="AC304" t="str">
        <f t="shared" si="48"/>
        <v>Unaudited</v>
      </c>
    </row>
    <row r="305" spans="1:29" ht="30" x14ac:dyDescent="0.25">
      <c r="A305" t="s">
        <v>421</v>
      </c>
      <c r="B305" t="s">
        <v>1380</v>
      </c>
      <c r="C305" t="s">
        <v>1381</v>
      </c>
      <c r="D305">
        <v>1900</v>
      </c>
      <c r="E305" s="957">
        <v>1</v>
      </c>
      <c r="F305" t="s">
        <v>1026</v>
      </c>
      <c r="G305" s="957" t="s">
        <v>1379</v>
      </c>
      <c r="H305" t="s">
        <v>380</v>
      </c>
      <c r="I305" s="937" t="s">
        <v>489</v>
      </c>
      <c r="J305" s="937" t="s">
        <v>445</v>
      </c>
      <c r="K305" s="937" t="s">
        <v>0</v>
      </c>
      <c r="L305" s="937">
        <v>2.5</v>
      </c>
      <c r="M305" s="962" t="s">
        <v>152</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147929.68449280364</v>
      </c>
      <c r="AA305" t="str">
        <f t="shared" si="46"/>
        <v>ASRCMS202202</v>
      </c>
      <c r="AB305" s="957">
        <f t="shared" si="47"/>
        <v>45230</v>
      </c>
      <c r="AC305" t="str">
        <f t="shared" si="48"/>
        <v>Unaudited</v>
      </c>
    </row>
    <row r="306" spans="1:29" x14ac:dyDescent="0.25">
      <c r="A306" t="s">
        <v>421</v>
      </c>
      <c r="B306" t="s">
        <v>1380</v>
      </c>
      <c r="C306" t="s">
        <v>1381</v>
      </c>
      <c r="D306">
        <v>1900</v>
      </c>
      <c r="E306" s="957">
        <v>1</v>
      </c>
      <c r="F306" t="s">
        <v>1026</v>
      </c>
      <c r="G306" s="957" t="s">
        <v>1379</v>
      </c>
      <c r="H306" t="s">
        <v>380</v>
      </c>
      <c r="I306" s="937" t="s">
        <v>489</v>
      </c>
      <c r="J306" s="937" t="s">
        <v>445</v>
      </c>
      <c r="K306" s="937" t="s">
        <v>0</v>
      </c>
      <c r="L306" s="945" t="s">
        <v>97</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ASRCMS202202</v>
      </c>
      <c r="AB306" s="957">
        <f t="shared" si="47"/>
        <v>45230</v>
      </c>
      <c r="AC306" t="str">
        <f t="shared" si="48"/>
        <v>Unaudited</v>
      </c>
    </row>
    <row r="307" spans="1:29" x14ac:dyDescent="0.25">
      <c r="A307" t="s">
        <v>421</v>
      </c>
      <c r="B307" t="s">
        <v>1380</v>
      </c>
      <c r="C307" t="s">
        <v>1381</v>
      </c>
      <c r="D307">
        <v>1900</v>
      </c>
      <c r="E307" s="957">
        <v>1</v>
      </c>
      <c r="F307" t="s">
        <v>1026</v>
      </c>
      <c r="G307" s="957" t="s">
        <v>1379</v>
      </c>
      <c r="H307" t="s">
        <v>380</v>
      </c>
      <c r="I307" s="962" t="s">
        <v>489</v>
      </c>
      <c r="J307" s="962" t="s">
        <v>445</v>
      </c>
      <c r="K307" s="962" t="s">
        <v>0</v>
      </c>
      <c r="L307" s="937" t="s">
        <v>153</v>
      </c>
      <c r="M307" s="962" t="s">
        <v>452</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ASRCMS202202</v>
      </c>
      <c r="AB307" s="957">
        <f t="shared" si="47"/>
        <v>45230</v>
      </c>
      <c r="AC307" t="str">
        <f t="shared" si="48"/>
        <v>Unaudited</v>
      </c>
    </row>
    <row r="308" spans="1:29" x14ac:dyDescent="0.25">
      <c r="A308" t="s">
        <v>421</v>
      </c>
      <c r="B308" t="s">
        <v>1380</v>
      </c>
      <c r="C308" t="s">
        <v>1381</v>
      </c>
      <c r="D308">
        <v>1900</v>
      </c>
      <c r="E308" s="957">
        <v>1</v>
      </c>
      <c r="F308" t="s">
        <v>1026</v>
      </c>
      <c r="G308" s="957" t="s">
        <v>1379</v>
      </c>
      <c r="H308" t="s">
        <v>380</v>
      </c>
      <c r="I308" s="937" t="s">
        <v>489</v>
      </c>
      <c r="J308" s="937" t="s">
        <v>445</v>
      </c>
      <c r="K308" s="937" t="s">
        <v>0</v>
      </c>
      <c r="L308" s="943" t="s">
        <v>912</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4648144.8487644587</v>
      </c>
      <c r="AA308" t="str">
        <f t="shared" si="46"/>
        <v>ASRCMS202202</v>
      </c>
      <c r="AB308" s="957">
        <f t="shared" si="47"/>
        <v>45230</v>
      </c>
      <c r="AC308" t="str">
        <f t="shared" si="48"/>
        <v>Unaudited</v>
      </c>
    </row>
    <row r="309" spans="1:29" x14ac:dyDescent="0.25">
      <c r="A309" t="s">
        <v>421</v>
      </c>
      <c r="B309" t="s">
        <v>1380</v>
      </c>
      <c r="C309" t="s">
        <v>1381</v>
      </c>
      <c r="D309">
        <v>1900</v>
      </c>
      <c r="E309" s="957">
        <v>1</v>
      </c>
      <c r="F309" t="s">
        <v>1026</v>
      </c>
      <c r="G309" s="957" t="s">
        <v>1379</v>
      </c>
      <c r="H309" t="s">
        <v>380</v>
      </c>
      <c r="I309" s="937" t="s">
        <v>489</v>
      </c>
      <c r="J309" s="937" t="s">
        <v>445</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142561.68138644184</v>
      </c>
      <c r="AA309" t="str">
        <f t="shared" si="46"/>
        <v>ASRCMS202202</v>
      </c>
      <c r="AB309" s="957">
        <f t="shared" si="47"/>
        <v>45230</v>
      </c>
      <c r="AC309" t="str">
        <f t="shared" si="48"/>
        <v>Unaudited</v>
      </c>
    </row>
    <row r="310" spans="1:29" x14ac:dyDescent="0.25">
      <c r="A310" t="s">
        <v>421</v>
      </c>
      <c r="B310" t="s">
        <v>1380</v>
      </c>
      <c r="C310" t="s">
        <v>1381</v>
      </c>
      <c r="D310">
        <v>1900</v>
      </c>
      <c r="E310" s="957">
        <v>1</v>
      </c>
      <c r="F310" t="s">
        <v>1026</v>
      </c>
      <c r="G310" s="957" t="s">
        <v>1379</v>
      </c>
      <c r="H310" t="s">
        <v>380</v>
      </c>
      <c r="I310" s="937" t="s">
        <v>489</v>
      </c>
      <c r="J310" s="937" t="s">
        <v>445</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850856.11566440936</v>
      </c>
      <c r="AA310" t="str">
        <f t="shared" si="46"/>
        <v>ASRCMS202202</v>
      </c>
      <c r="AB310" s="957">
        <f t="shared" si="47"/>
        <v>45230</v>
      </c>
      <c r="AC310" t="str">
        <f t="shared" si="48"/>
        <v>Unaudited</v>
      </c>
    </row>
    <row r="311" spans="1:29" x14ac:dyDescent="0.25">
      <c r="A311" t="s">
        <v>421</v>
      </c>
      <c r="B311" t="s">
        <v>1380</v>
      </c>
      <c r="C311" t="s">
        <v>1381</v>
      </c>
      <c r="D311">
        <v>1900</v>
      </c>
      <c r="E311" s="957">
        <v>1</v>
      </c>
      <c r="F311" t="s">
        <v>1026</v>
      </c>
      <c r="G311" s="957" t="s">
        <v>1379</v>
      </c>
      <c r="H311" t="s">
        <v>380</v>
      </c>
      <c r="I311" s="963" t="s">
        <v>489</v>
      </c>
      <c r="J311" s="963" t="s">
        <v>445</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ASRCMS202202</v>
      </c>
      <c r="AB311" s="957">
        <f t="shared" si="47"/>
        <v>45230</v>
      </c>
      <c r="AC311" t="str">
        <f t="shared" si="48"/>
        <v>Unaudited</v>
      </c>
    </row>
    <row r="312" spans="1:29" x14ac:dyDescent="0.25">
      <c r="A312" t="s">
        <v>421</v>
      </c>
      <c r="B312" t="s">
        <v>1380</v>
      </c>
      <c r="C312" t="s">
        <v>1381</v>
      </c>
      <c r="D312">
        <v>1900</v>
      </c>
      <c r="E312" s="957">
        <v>1</v>
      </c>
      <c r="F312" t="s">
        <v>1026</v>
      </c>
      <c r="G312" s="957" t="s">
        <v>1379</v>
      </c>
      <c r="H312" t="s">
        <v>380</v>
      </c>
      <c r="I312" s="937" t="s">
        <v>489</v>
      </c>
      <c r="J312" s="937" t="s">
        <v>445</v>
      </c>
      <c r="K312" s="937" t="s">
        <v>53</v>
      </c>
      <c r="L312" s="937" t="s">
        <v>44</v>
      </c>
      <c r="M312" s="962" t="s">
        <v>154</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ASRCMS202202</v>
      </c>
      <c r="AB312" s="957">
        <f t="shared" si="47"/>
        <v>45230</v>
      </c>
      <c r="AC312" t="str">
        <f t="shared" si="48"/>
        <v>Unaudited</v>
      </c>
    </row>
    <row r="313" spans="1:29" x14ac:dyDescent="0.25">
      <c r="A313" t="s">
        <v>421</v>
      </c>
      <c r="B313" t="s">
        <v>1380</v>
      </c>
      <c r="C313" t="s">
        <v>1381</v>
      </c>
      <c r="D313">
        <v>1900</v>
      </c>
      <c r="E313" s="957">
        <v>1</v>
      </c>
      <c r="F313" t="s">
        <v>1026</v>
      </c>
      <c r="G313" s="957" t="s">
        <v>1379</v>
      </c>
      <c r="H313" t="s">
        <v>380</v>
      </c>
      <c r="I313" s="937" t="s">
        <v>489</v>
      </c>
      <c r="J313" s="937" t="s">
        <v>445</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ASRCMS202202</v>
      </c>
      <c r="AB313" s="957">
        <f t="shared" si="47"/>
        <v>45230</v>
      </c>
      <c r="AC313" t="str">
        <f t="shared" si="48"/>
        <v>Unaudited</v>
      </c>
    </row>
    <row r="314" spans="1:29" x14ac:dyDescent="0.25">
      <c r="A314" t="s">
        <v>421</v>
      </c>
      <c r="B314" t="s">
        <v>1380</v>
      </c>
      <c r="C314" t="s">
        <v>1381</v>
      </c>
      <c r="D314">
        <v>1900</v>
      </c>
      <c r="E314" s="957">
        <v>1</v>
      </c>
      <c r="F314" t="s">
        <v>1026</v>
      </c>
      <c r="G314" s="957" t="s">
        <v>1379</v>
      </c>
      <c r="H314" t="s">
        <v>380</v>
      </c>
      <c r="I314" s="937" t="s">
        <v>489</v>
      </c>
      <c r="J314" s="937" t="s">
        <v>445</v>
      </c>
      <c r="K314" s="937" t="s">
        <v>53</v>
      </c>
      <c r="L314" s="937" t="s">
        <v>42</v>
      </c>
      <c r="M314" s="962" t="s">
        <v>155</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3159109.9569143713</v>
      </c>
      <c r="AA314" t="str">
        <f t="shared" si="46"/>
        <v>ASRCMS202202</v>
      </c>
      <c r="AB314" s="957">
        <f t="shared" si="47"/>
        <v>45230</v>
      </c>
      <c r="AC314" t="str">
        <f t="shared" si="48"/>
        <v>Unaudited</v>
      </c>
    </row>
    <row r="315" spans="1:29" x14ac:dyDescent="0.25">
      <c r="A315" t="s">
        <v>421</v>
      </c>
      <c r="B315" t="s">
        <v>1380</v>
      </c>
      <c r="C315" t="s">
        <v>1381</v>
      </c>
      <c r="D315">
        <v>1900</v>
      </c>
      <c r="E315" s="957">
        <v>1</v>
      </c>
      <c r="F315" t="s">
        <v>1026</v>
      </c>
      <c r="G315" s="957" t="s">
        <v>1379</v>
      </c>
      <c r="H315" t="s">
        <v>380</v>
      </c>
      <c r="I315" s="937" t="s">
        <v>489</v>
      </c>
      <c r="J315" s="937" t="s">
        <v>445</v>
      </c>
      <c r="K315" s="937" t="s">
        <v>53</v>
      </c>
      <c r="L315" s="945" t="s">
        <v>43</v>
      </c>
      <c r="M315" s="960" t="s">
        <v>463</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ASRCMS202202</v>
      </c>
      <c r="AB315" s="957">
        <f t="shared" si="47"/>
        <v>45230</v>
      </c>
      <c r="AC315" t="str">
        <f t="shared" si="48"/>
        <v>Unaudited</v>
      </c>
    </row>
    <row r="316" spans="1:29" x14ac:dyDescent="0.25">
      <c r="A316" t="s">
        <v>421</v>
      </c>
      <c r="B316" t="s">
        <v>1380</v>
      </c>
      <c r="C316" t="s">
        <v>1381</v>
      </c>
      <c r="D316">
        <v>1900</v>
      </c>
      <c r="E316" s="957">
        <v>1</v>
      </c>
      <c r="F316" t="s">
        <v>1026</v>
      </c>
      <c r="G316" s="957" t="s">
        <v>1379</v>
      </c>
      <c r="H316" t="s">
        <v>380</v>
      </c>
      <c r="I316" s="962" t="s">
        <v>489</v>
      </c>
      <c r="J316" s="962" t="s">
        <v>445</v>
      </c>
      <c r="K316" s="962" t="s">
        <v>915</v>
      </c>
      <c r="L316" s="937" t="s">
        <v>916</v>
      </c>
      <c r="M316" s="962" t="s">
        <v>915</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16360.993960060361</v>
      </c>
      <c r="AA316" t="str">
        <f t="shared" si="46"/>
        <v>ASRCMS202202</v>
      </c>
      <c r="AB316" s="957">
        <f t="shared" si="47"/>
        <v>45230</v>
      </c>
      <c r="AC316" t="str">
        <f t="shared" si="48"/>
        <v>Unaudited</v>
      </c>
    </row>
    <row r="317" spans="1:29" x14ac:dyDescent="0.25">
      <c r="A317" t="s">
        <v>421</v>
      </c>
      <c r="B317" t="s">
        <v>1380</v>
      </c>
      <c r="C317" t="s">
        <v>1381</v>
      </c>
      <c r="D317">
        <v>1900</v>
      </c>
      <c r="E317" s="957">
        <v>1</v>
      </c>
      <c r="F317" t="s">
        <v>1026</v>
      </c>
      <c r="G317" s="957" t="s">
        <v>1379</v>
      </c>
      <c r="H317" t="s">
        <v>380</v>
      </c>
      <c r="I317" s="937" t="s">
        <v>489</v>
      </c>
      <c r="J317" s="937" t="s">
        <v>445</v>
      </c>
      <c r="K317" s="937" t="s">
        <v>915</v>
      </c>
      <c r="L317" s="937" t="s">
        <v>917</v>
      </c>
      <c r="M317" s="962" t="s">
        <v>920</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-38542.181517572957</v>
      </c>
      <c r="AA317" t="str">
        <f t="shared" si="46"/>
        <v>ASRCMS202202</v>
      </c>
      <c r="AB317" s="957">
        <f t="shared" si="47"/>
        <v>45230</v>
      </c>
      <c r="AC317" t="str">
        <f t="shared" si="48"/>
        <v>Unaudited</v>
      </c>
    </row>
    <row r="318" spans="1:29" x14ac:dyDescent="0.25">
      <c r="A318" t="s">
        <v>421</v>
      </c>
      <c r="B318" t="s">
        <v>1380</v>
      </c>
      <c r="C318" t="s">
        <v>1381</v>
      </c>
      <c r="D318">
        <v>1900</v>
      </c>
      <c r="E318" s="957">
        <v>1</v>
      </c>
      <c r="F318" t="s">
        <v>1026</v>
      </c>
      <c r="G318" s="957" t="s">
        <v>1379</v>
      </c>
      <c r="H318" t="s">
        <v>380</v>
      </c>
      <c r="I318" s="937" t="s">
        <v>489</v>
      </c>
      <c r="J318" s="937" t="s">
        <v>445</v>
      </c>
      <c r="K318" s="937" t="s">
        <v>915</v>
      </c>
      <c r="L318" s="937" t="s">
        <v>918</v>
      </c>
      <c r="M318" s="962" t="s">
        <v>921</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ASRCMS202202</v>
      </c>
      <c r="AB318" s="957">
        <f t="shared" si="47"/>
        <v>45230</v>
      </c>
      <c r="AC318" t="str">
        <f t="shared" si="48"/>
        <v>Unaudited</v>
      </c>
    </row>
    <row r="319" spans="1:29" x14ac:dyDescent="0.25">
      <c r="A319" t="s">
        <v>421</v>
      </c>
      <c r="B319" t="s">
        <v>1380</v>
      </c>
      <c r="C319" t="s">
        <v>1381</v>
      </c>
      <c r="D319">
        <v>1900</v>
      </c>
      <c r="E319" s="957">
        <v>1</v>
      </c>
      <c r="F319" t="s">
        <v>1026</v>
      </c>
      <c r="G319" s="957" t="s">
        <v>1379</v>
      </c>
      <c r="H319" t="s">
        <v>380</v>
      </c>
      <c r="I319" s="937" t="s">
        <v>489</v>
      </c>
      <c r="J319" s="937" t="s">
        <v>445</v>
      </c>
      <c r="K319" s="937" t="s">
        <v>446</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438467.27123862866</v>
      </c>
      <c r="AA319" t="str">
        <f t="shared" si="46"/>
        <v>ASRCMS202202</v>
      </c>
      <c r="AB319" s="957">
        <f t="shared" si="47"/>
        <v>45230</v>
      </c>
      <c r="AC319" t="str">
        <f t="shared" si="48"/>
        <v>Unaudited</v>
      </c>
    </row>
    <row r="320" spans="1:29" ht="30" x14ac:dyDescent="0.25">
      <c r="A320" t="s">
        <v>421</v>
      </c>
      <c r="B320" t="s">
        <v>1380</v>
      </c>
      <c r="C320" t="s">
        <v>1381</v>
      </c>
      <c r="D320">
        <v>1900</v>
      </c>
      <c r="E320" s="957">
        <v>1</v>
      </c>
      <c r="F320" t="s">
        <v>1026</v>
      </c>
      <c r="G320" s="957" t="s">
        <v>1379</v>
      </c>
      <c r="H320" t="s">
        <v>380</v>
      </c>
      <c r="I320" s="937" t="s">
        <v>489</v>
      </c>
      <c r="J320" s="937" t="s">
        <v>445</v>
      </c>
      <c r="K320" s="937" t="s">
        <v>446</v>
      </c>
      <c r="L320" s="945">
        <v>5.2</v>
      </c>
      <c r="M320" s="960" t="s">
        <v>304</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ASRCMS202202</v>
      </c>
      <c r="AB320" s="957">
        <f t="shared" si="47"/>
        <v>45230</v>
      </c>
      <c r="AC320" t="str">
        <f t="shared" si="48"/>
        <v>Unaudited</v>
      </c>
    </row>
    <row r="321" spans="1:29" ht="30" x14ac:dyDescent="0.25">
      <c r="A321" t="s">
        <v>421</v>
      </c>
      <c r="B321" t="s">
        <v>1380</v>
      </c>
      <c r="C321" t="s">
        <v>1381</v>
      </c>
      <c r="D321">
        <v>1900</v>
      </c>
      <c r="E321" s="957">
        <v>1</v>
      </c>
      <c r="F321" t="s">
        <v>1026</v>
      </c>
      <c r="G321" s="957" t="s">
        <v>1379</v>
      </c>
      <c r="H321" t="s">
        <v>380</v>
      </c>
      <c r="I321" s="962" t="s">
        <v>489</v>
      </c>
      <c r="J321" s="962" t="s">
        <v>445</v>
      </c>
      <c r="K321" s="962" t="s">
        <v>446</v>
      </c>
      <c r="L321" s="937">
        <v>5.3</v>
      </c>
      <c r="M321" s="962" t="s">
        <v>305</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-2293569.5018263776</v>
      </c>
      <c r="AA321" t="str">
        <f t="shared" si="46"/>
        <v>ASRCMS202202</v>
      </c>
      <c r="AB321" s="957">
        <f t="shared" si="47"/>
        <v>45230</v>
      </c>
      <c r="AC321" t="str">
        <f t="shared" si="48"/>
        <v>Unaudited</v>
      </c>
    </row>
    <row r="322" spans="1:29" x14ac:dyDescent="0.25">
      <c r="A322" t="s">
        <v>421</v>
      </c>
      <c r="B322" t="s">
        <v>1380</v>
      </c>
      <c r="C322" t="s">
        <v>1381</v>
      </c>
      <c r="D322">
        <v>1900</v>
      </c>
      <c r="E322" s="957">
        <v>1</v>
      </c>
      <c r="F322" t="s">
        <v>1026</v>
      </c>
      <c r="G322" s="957" t="s">
        <v>1379</v>
      </c>
      <c r="H322" t="s">
        <v>380</v>
      </c>
      <c r="I322" s="937" t="s">
        <v>489</v>
      </c>
      <c r="J322" s="937" t="s">
        <v>445</v>
      </c>
      <c r="K322" s="937" t="s">
        <v>446</v>
      </c>
      <c r="L322" s="937" t="s">
        <v>82</v>
      </c>
      <c r="M322" s="962" t="s">
        <v>454</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ASRCMS202202</v>
      </c>
      <c r="AB322" s="957">
        <f t="shared" ref="AB322:AB385" si="55">file_date</f>
        <v>45230</v>
      </c>
      <c r="AC322" t="str">
        <f t="shared" ref="AC322:AC385" si="56">status</f>
        <v>Unaudited</v>
      </c>
    </row>
    <row r="323" spans="1:29" x14ac:dyDescent="0.25">
      <c r="A323" t="s">
        <v>421</v>
      </c>
      <c r="B323" t="s">
        <v>1380</v>
      </c>
      <c r="C323" t="s">
        <v>1381</v>
      </c>
      <c r="D323">
        <v>1900</v>
      </c>
      <c r="E323" s="957">
        <v>1</v>
      </c>
      <c r="F323" t="s">
        <v>1026</v>
      </c>
      <c r="G323" s="957" t="s">
        <v>1379</v>
      </c>
      <c r="H323" t="s">
        <v>380</v>
      </c>
      <c r="I323" s="937" t="s">
        <v>489</v>
      </c>
      <c r="J323" s="937" t="s">
        <v>445</v>
      </c>
      <c r="K323" s="937" t="s">
        <v>447</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ASRCMS202202</v>
      </c>
      <c r="AB323" s="957">
        <f t="shared" si="55"/>
        <v>45230</v>
      </c>
      <c r="AC323" t="str">
        <f t="shared" si="56"/>
        <v>Unaudited</v>
      </c>
    </row>
    <row r="324" spans="1:29" x14ac:dyDescent="0.25">
      <c r="A324" t="s">
        <v>421</v>
      </c>
      <c r="B324" t="s">
        <v>1380</v>
      </c>
      <c r="C324" t="s">
        <v>1381</v>
      </c>
      <c r="D324">
        <v>1900</v>
      </c>
      <c r="E324" s="957">
        <v>1</v>
      </c>
      <c r="F324" t="s">
        <v>1026</v>
      </c>
      <c r="G324" s="957" t="s">
        <v>1379</v>
      </c>
      <c r="H324" t="s">
        <v>380</v>
      </c>
      <c r="I324" s="937" t="s">
        <v>489</v>
      </c>
      <c r="J324" s="937" t="s">
        <v>445</v>
      </c>
      <c r="K324" s="937" t="s">
        <v>447</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ASRCMS202202</v>
      </c>
      <c r="AB324" s="957">
        <f t="shared" si="55"/>
        <v>45230</v>
      </c>
      <c r="AC324" t="str">
        <f t="shared" si="56"/>
        <v>Unaudited</v>
      </c>
    </row>
    <row r="325" spans="1:29" x14ac:dyDescent="0.25">
      <c r="A325" t="s">
        <v>421</v>
      </c>
      <c r="B325" t="s">
        <v>1380</v>
      </c>
      <c r="C325" t="s">
        <v>1381</v>
      </c>
      <c r="D325">
        <v>1900</v>
      </c>
      <c r="E325" s="957">
        <v>1</v>
      </c>
      <c r="F325" t="s">
        <v>1026</v>
      </c>
      <c r="G325" s="957" t="s">
        <v>1379</v>
      </c>
      <c r="H325" t="s">
        <v>380</v>
      </c>
      <c r="I325" s="937" t="s">
        <v>489</v>
      </c>
      <c r="J325" s="937" t="s">
        <v>445</v>
      </c>
      <c r="K325" s="937" t="s">
        <v>447</v>
      </c>
      <c r="L325" s="945">
        <v>6.3</v>
      </c>
      <c r="M325" s="960" t="s">
        <v>185</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ASRCMS202202</v>
      </c>
      <c r="AB325" s="957">
        <f t="shared" si="55"/>
        <v>45230</v>
      </c>
      <c r="AC325" t="str">
        <f t="shared" si="56"/>
        <v>Unaudited</v>
      </c>
    </row>
    <row r="326" spans="1:29" x14ac:dyDescent="0.25">
      <c r="A326" t="s">
        <v>421</v>
      </c>
      <c r="B326" t="s">
        <v>1380</v>
      </c>
      <c r="C326" t="s">
        <v>1381</v>
      </c>
      <c r="D326">
        <v>1900</v>
      </c>
      <c r="E326" s="957">
        <v>1</v>
      </c>
      <c r="F326" t="s">
        <v>1026</v>
      </c>
      <c r="G326" s="957" t="s">
        <v>1379</v>
      </c>
      <c r="H326" t="s">
        <v>380</v>
      </c>
      <c r="I326" s="962" t="s">
        <v>489</v>
      </c>
      <c r="J326" s="962" t="s">
        <v>445</v>
      </c>
      <c r="K326" s="962" t="s">
        <v>447</v>
      </c>
      <c r="L326" s="937" t="s">
        <v>87</v>
      </c>
      <c r="M326" s="962" t="s">
        <v>455</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ASRCMS202202</v>
      </c>
      <c r="AB326" s="957">
        <f t="shared" si="55"/>
        <v>45230</v>
      </c>
      <c r="AC326" t="str">
        <f t="shared" si="56"/>
        <v>Unaudited</v>
      </c>
    </row>
    <row r="327" spans="1:29" x14ac:dyDescent="0.25">
      <c r="A327" t="s">
        <v>421</v>
      </c>
      <c r="B327" t="s">
        <v>1380</v>
      </c>
      <c r="C327" t="s">
        <v>1381</v>
      </c>
      <c r="D327">
        <v>1900</v>
      </c>
      <c r="E327" s="957">
        <v>1</v>
      </c>
      <c r="F327" t="s">
        <v>1026</v>
      </c>
      <c r="G327" s="957" t="s">
        <v>1379</v>
      </c>
      <c r="H327" t="s">
        <v>380</v>
      </c>
      <c r="I327" s="937" t="s">
        <v>489</v>
      </c>
      <c r="J327" s="937" t="s">
        <v>445</v>
      </c>
      <c r="K327" s="937" t="s">
        <v>448</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141477.64239751792</v>
      </c>
      <c r="AA327" t="str">
        <f t="shared" si="54"/>
        <v>ASRCMS202202</v>
      </c>
      <c r="AB327" s="957">
        <f t="shared" si="55"/>
        <v>45230</v>
      </c>
      <c r="AC327" t="str">
        <f t="shared" si="56"/>
        <v>Unaudited</v>
      </c>
    </row>
    <row r="328" spans="1:29" x14ac:dyDescent="0.25">
      <c r="A328" t="s">
        <v>421</v>
      </c>
      <c r="B328" t="s">
        <v>1380</v>
      </c>
      <c r="C328" t="s">
        <v>1381</v>
      </c>
      <c r="D328">
        <v>1900</v>
      </c>
      <c r="E328" s="957">
        <v>1</v>
      </c>
      <c r="F328" t="s">
        <v>1026</v>
      </c>
      <c r="G328" s="957" t="s">
        <v>1379</v>
      </c>
      <c r="H328" t="s">
        <v>380</v>
      </c>
      <c r="I328" s="937" t="s">
        <v>489</v>
      </c>
      <c r="J328" s="937" t="s">
        <v>445</v>
      </c>
      <c r="K328" s="937" t="s">
        <v>448</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ASRCMS202202</v>
      </c>
      <c r="AB328" s="957">
        <f t="shared" si="55"/>
        <v>45230</v>
      </c>
      <c r="AC328" t="str">
        <f t="shared" si="56"/>
        <v>Unaudited</v>
      </c>
    </row>
    <row r="329" spans="1:29" x14ac:dyDescent="0.25">
      <c r="A329" t="s">
        <v>421</v>
      </c>
      <c r="B329" t="s">
        <v>1380</v>
      </c>
      <c r="C329" t="s">
        <v>1381</v>
      </c>
      <c r="D329">
        <v>1900</v>
      </c>
      <c r="E329" s="957">
        <v>1</v>
      </c>
      <c r="F329" t="s">
        <v>1026</v>
      </c>
      <c r="G329" s="957" t="s">
        <v>1379</v>
      </c>
      <c r="H329" t="s">
        <v>380</v>
      </c>
      <c r="I329" s="937" t="s">
        <v>489</v>
      </c>
      <c r="J329" s="937" t="s">
        <v>445</v>
      </c>
      <c r="K329" s="937" t="s">
        <v>448</v>
      </c>
      <c r="L329" s="937">
        <v>7.3</v>
      </c>
      <c r="M329" s="962" t="s">
        <v>156</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-80715</v>
      </c>
      <c r="AA329" t="str">
        <f t="shared" si="54"/>
        <v>ASRCMS202202</v>
      </c>
      <c r="AB329" s="957">
        <f t="shared" si="55"/>
        <v>45230</v>
      </c>
      <c r="AC329" t="str">
        <f t="shared" si="56"/>
        <v>Unaudited</v>
      </c>
    </row>
    <row r="330" spans="1:29" x14ac:dyDescent="0.25">
      <c r="A330" t="s">
        <v>421</v>
      </c>
      <c r="B330" t="s">
        <v>1380</v>
      </c>
      <c r="C330" t="s">
        <v>1381</v>
      </c>
      <c r="D330">
        <v>1900</v>
      </c>
      <c r="E330" s="957">
        <v>1</v>
      </c>
      <c r="F330" t="s">
        <v>1026</v>
      </c>
      <c r="G330" s="957" t="s">
        <v>1379</v>
      </c>
      <c r="H330" t="s">
        <v>380</v>
      </c>
      <c r="I330" s="937" t="s">
        <v>489</v>
      </c>
      <c r="J330" s="937" t="s">
        <v>445</v>
      </c>
      <c r="K330" s="937" t="s">
        <v>448</v>
      </c>
      <c r="L330" s="937" t="s">
        <v>91</v>
      </c>
      <c r="M330" s="962" t="s">
        <v>456</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ASRCMS202202</v>
      </c>
      <c r="AB330" s="957">
        <f t="shared" si="55"/>
        <v>45230</v>
      </c>
      <c r="AC330" t="str">
        <f t="shared" si="56"/>
        <v>Unaudited</v>
      </c>
    </row>
    <row r="331" spans="1:29" x14ac:dyDescent="0.25">
      <c r="A331" t="s">
        <v>421</v>
      </c>
      <c r="B331" t="s">
        <v>1380</v>
      </c>
      <c r="C331" t="s">
        <v>1381</v>
      </c>
      <c r="D331">
        <v>1900</v>
      </c>
      <c r="E331" s="957">
        <v>1</v>
      </c>
      <c r="F331" t="s">
        <v>1026</v>
      </c>
      <c r="G331" s="957" t="s">
        <v>1379</v>
      </c>
      <c r="H331" t="s">
        <v>380</v>
      </c>
      <c r="I331" s="937" t="s">
        <v>489</v>
      </c>
      <c r="J331" s="937" t="s">
        <v>445</v>
      </c>
      <c r="K331" s="937" t="s">
        <v>449</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621089.70799459214</v>
      </c>
      <c r="AA331" t="str">
        <f t="shared" si="54"/>
        <v>ASRCMS202202</v>
      </c>
      <c r="AB331" s="957">
        <f t="shared" si="55"/>
        <v>45230</v>
      </c>
      <c r="AC331" t="str">
        <f t="shared" si="56"/>
        <v>Unaudited</v>
      </c>
    </row>
    <row r="332" spans="1:29" x14ac:dyDescent="0.25">
      <c r="A332" t="s">
        <v>421</v>
      </c>
      <c r="B332" t="s">
        <v>1380</v>
      </c>
      <c r="C332" t="s">
        <v>1381</v>
      </c>
      <c r="D332">
        <v>1900</v>
      </c>
      <c r="E332" s="957">
        <v>1</v>
      </c>
      <c r="F332" t="s">
        <v>1026</v>
      </c>
      <c r="G332" s="957" t="s">
        <v>1379</v>
      </c>
      <c r="H332" t="s">
        <v>380</v>
      </c>
      <c r="I332" s="937" t="s">
        <v>489</v>
      </c>
      <c r="J332" s="937" t="s">
        <v>445</v>
      </c>
      <c r="K332" s="937" t="s">
        <v>449</v>
      </c>
      <c r="L332" s="937" t="s">
        <v>113</v>
      </c>
      <c r="M332" s="962" t="s">
        <v>444</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ASRCMS202202</v>
      </c>
      <c r="AB332" s="957">
        <f t="shared" si="55"/>
        <v>45230</v>
      </c>
      <c r="AC332" t="str">
        <f t="shared" si="56"/>
        <v>Unaudited</v>
      </c>
    </row>
    <row r="333" spans="1:29" x14ac:dyDescent="0.25">
      <c r="A333" t="s">
        <v>421</v>
      </c>
      <c r="B333" t="s">
        <v>1380</v>
      </c>
      <c r="C333" t="s">
        <v>1381</v>
      </c>
      <c r="D333">
        <v>1900</v>
      </c>
      <c r="E333" s="957">
        <v>1</v>
      </c>
      <c r="F333" t="s">
        <v>1026</v>
      </c>
      <c r="G333" s="957" t="s">
        <v>1379</v>
      </c>
      <c r="H333" t="s">
        <v>380</v>
      </c>
      <c r="I333" s="937" t="s">
        <v>489</v>
      </c>
      <c r="J333" s="937" t="s">
        <v>445</v>
      </c>
      <c r="K333" s="937" t="s">
        <v>449</v>
      </c>
      <c r="L333" s="945" t="s">
        <v>115</v>
      </c>
      <c r="M333" s="960" t="s">
        <v>158</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ASRCMS202202</v>
      </c>
      <c r="AB333" s="957">
        <f t="shared" si="55"/>
        <v>45230</v>
      </c>
      <c r="AC333" t="str">
        <f t="shared" si="56"/>
        <v>Unaudited</v>
      </c>
    </row>
    <row r="334" spans="1:29" x14ac:dyDescent="0.25">
      <c r="A334" t="s">
        <v>421</v>
      </c>
      <c r="B334" t="s">
        <v>1380</v>
      </c>
      <c r="C334" t="s">
        <v>1381</v>
      </c>
      <c r="D334">
        <v>1900</v>
      </c>
      <c r="E334" s="957">
        <v>1</v>
      </c>
      <c r="F334" t="s">
        <v>1026</v>
      </c>
      <c r="G334" s="957" t="s">
        <v>1379</v>
      </c>
      <c r="H334" t="s">
        <v>380</v>
      </c>
      <c r="I334" s="962" t="s">
        <v>489</v>
      </c>
      <c r="J334" s="962" t="s">
        <v>445</v>
      </c>
      <c r="K334" s="962" t="s">
        <v>449</v>
      </c>
      <c r="L334" s="937" t="s">
        <v>116</v>
      </c>
      <c r="M334" s="962" t="s">
        <v>114</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ASRCMS202202</v>
      </c>
      <c r="AB334" s="957">
        <f t="shared" si="55"/>
        <v>45230</v>
      </c>
      <c r="AC334" t="str">
        <f t="shared" si="56"/>
        <v>Unaudited</v>
      </c>
    </row>
    <row r="335" spans="1:29" x14ac:dyDescent="0.25">
      <c r="A335" t="s">
        <v>421</v>
      </c>
      <c r="B335" t="s">
        <v>1380</v>
      </c>
      <c r="C335" t="s">
        <v>1381</v>
      </c>
      <c r="D335">
        <v>1900</v>
      </c>
      <c r="E335" s="957">
        <v>1</v>
      </c>
      <c r="F335" t="s">
        <v>1026</v>
      </c>
      <c r="G335" s="957" t="s">
        <v>1379</v>
      </c>
      <c r="H335" t="s">
        <v>380</v>
      </c>
      <c r="I335" s="937" t="s">
        <v>489</v>
      </c>
      <c r="J335" s="937" t="s">
        <v>445</v>
      </c>
      <c r="K335" s="937" t="s">
        <v>449</v>
      </c>
      <c r="L335" s="937" t="s">
        <v>117</v>
      </c>
      <c r="M335" s="962" t="s">
        <v>159</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ASRCMS202202</v>
      </c>
      <c r="AB335" s="957">
        <f t="shared" si="55"/>
        <v>45230</v>
      </c>
      <c r="AC335" t="str">
        <f t="shared" si="56"/>
        <v>Unaudited</v>
      </c>
    </row>
    <row r="336" spans="1:29" x14ac:dyDescent="0.25">
      <c r="A336" t="s">
        <v>421</v>
      </c>
      <c r="B336" t="s">
        <v>1380</v>
      </c>
      <c r="C336" t="s">
        <v>1381</v>
      </c>
      <c r="D336">
        <v>1900</v>
      </c>
      <c r="E336" s="957">
        <v>1</v>
      </c>
      <c r="F336" t="s">
        <v>1026</v>
      </c>
      <c r="G336" s="957" t="s">
        <v>1379</v>
      </c>
      <c r="H336" t="s">
        <v>380</v>
      </c>
      <c r="I336" s="937" t="s">
        <v>489</v>
      </c>
      <c r="J336" s="937" t="s">
        <v>445</v>
      </c>
      <c r="K336" s="937" t="s">
        <v>449</v>
      </c>
      <c r="L336" s="937" t="s">
        <v>160</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ASRCMS202202</v>
      </c>
      <c r="AB336" s="957">
        <f t="shared" si="55"/>
        <v>45230</v>
      </c>
      <c r="AC336" t="str">
        <f t="shared" si="56"/>
        <v>Unaudited</v>
      </c>
    </row>
    <row r="337" spans="1:29" x14ac:dyDescent="0.25">
      <c r="A337" t="s">
        <v>421</v>
      </c>
      <c r="B337" t="s">
        <v>1380</v>
      </c>
      <c r="C337" t="s">
        <v>1381</v>
      </c>
      <c r="D337">
        <v>1900</v>
      </c>
      <c r="E337" s="957">
        <v>1</v>
      </c>
      <c r="F337" t="s">
        <v>1026</v>
      </c>
      <c r="G337" s="957" t="s">
        <v>1379</v>
      </c>
      <c r="H337" t="s">
        <v>380</v>
      </c>
      <c r="I337" s="937" t="s">
        <v>489</v>
      </c>
      <c r="J337" s="937" t="s">
        <v>445</v>
      </c>
      <c r="K337" s="937" t="s">
        <v>449</v>
      </c>
      <c r="L337" s="937" t="s">
        <v>443</v>
      </c>
      <c r="M337" s="962" t="s">
        <v>457</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ASRCMS202202</v>
      </c>
      <c r="AB337" s="957">
        <f t="shared" si="55"/>
        <v>45230</v>
      </c>
      <c r="AC337" t="str">
        <f t="shared" si="56"/>
        <v>Unaudited</v>
      </c>
    </row>
    <row r="338" spans="1:29" ht="30" x14ac:dyDescent="0.25">
      <c r="A338" t="s">
        <v>421</v>
      </c>
      <c r="B338" t="s">
        <v>1380</v>
      </c>
      <c r="C338" t="s">
        <v>1381</v>
      </c>
      <c r="D338">
        <v>1900</v>
      </c>
      <c r="E338" s="957">
        <v>1</v>
      </c>
      <c r="F338" t="s">
        <v>1026</v>
      </c>
      <c r="G338" s="957" t="s">
        <v>1379</v>
      </c>
      <c r="H338" t="s">
        <v>380</v>
      </c>
      <c r="I338" s="937" t="s">
        <v>489</v>
      </c>
      <c r="J338" s="937" t="s">
        <v>445</v>
      </c>
      <c r="K338" s="937" t="s">
        <v>450</v>
      </c>
      <c r="L338" s="937">
        <v>9.1</v>
      </c>
      <c r="M338" s="962" t="s">
        <v>186</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9247372.5368952379</v>
      </c>
      <c r="AA338" t="str">
        <f t="shared" si="54"/>
        <v>ASRCMS202202</v>
      </c>
      <c r="AB338" s="957">
        <f t="shared" si="55"/>
        <v>45230</v>
      </c>
      <c r="AC338" t="str">
        <f t="shared" si="56"/>
        <v>Unaudited</v>
      </c>
    </row>
    <row r="339" spans="1:29" x14ac:dyDescent="0.25">
      <c r="A339" t="s">
        <v>421</v>
      </c>
      <c r="B339" t="s">
        <v>1380</v>
      </c>
      <c r="C339" t="s">
        <v>1381</v>
      </c>
      <c r="D339">
        <v>1900</v>
      </c>
      <c r="E339" s="957">
        <v>1</v>
      </c>
      <c r="F339" t="s">
        <v>1026</v>
      </c>
      <c r="G339" s="957" t="s">
        <v>1379</v>
      </c>
      <c r="H339" t="s">
        <v>380</v>
      </c>
      <c r="I339" s="937" t="s">
        <v>489</v>
      </c>
      <c r="J339" s="937" t="s">
        <v>445</v>
      </c>
      <c r="K339" s="937" t="s">
        <v>450</v>
      </c>
      <c r="L339" s="937" t="s">
        <v>107</v>
      </c>
      <c r="M339" s="962" t="s">
        <v>187</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16499.041871523063</v>
      </c>
      <c r="AA339" t="str">
        <f t="shared" si="54"/>
        <v>ASRCMS202202</v>
      </c>
      <c r="AB339" s="957">
        <f t="shared" si="55"/>
        <v>45230</v>
      </c>
      <c r="AC339" t="str">
        <f t="shared" si="56"/>
        <v>Unaudited</v>
      </c>
    </row>
    <row r="340" spans="1:29" x14ac:dyDescent="0.25">
      <c r="A340" t="s">
        <v>421</v>
      </c>
      <c r="B340" t="s">
        <v>1380</v>
      </c>
      <c r="C340" t="s">
        <v>1381</v>
      </c>
      <c r="D340">
        <v>1900</v>
      </c>
      <c r="E340" s="957">
        <v>1</v>
      </c>
      <c r="F340" t="s">
        <v>1026</v>
      </c>
      <c r="G340" s="957" t="s">
        <v>1379</v>
      </c>
      <c r="H340" t="s">
        <v>380</v>
      </c>
      <c r="I340" s="937" t="s">
        <v>489</v>
      </c>
      <c r="J340" s="937" t="s">
        <v>445</v>
      </c>
      <c r="K340" s="937" t="s">
        <v>450</v>
      </c>
      <c r="L340" s="937" t="s">
        <v>1316</v>
      </c>
      <c r="M340" s="962" t="s">
        <v>1317</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648857.64366232522</v>
      </c>
      <c r="AA340" t="str">
        <f t="shared" si="54"/>
        <v>ASRCMS202202</v>
      </c>
      <c r="AB340" s="957">
        <f t="shared" si="55"/>
        <v>45230</v>
      </c>
      <c r="AC340" t="str">
        <f t="shared" si="56"/>
        <v>Unaudited</v>
      </c>
    </row>
    <row r="341" spans="1:29" x14ac:dyDescent="0.25">
      <c r="A341" t="s">
        <v>421</v>
      </c>
      <c r="B341" t="s">
        <v>1380</v>
      </c>
      <c r="C341" t="s">
        <v>1381</v>
      </c>
      <c r="D341">
        <v>1900</v>
      </c>
      <c r="E341" s="957">
        <v>1</v>
      </c>
      <c r="F341" t="s">
        <v>1026</v>
      </c>
      <c r="G341" s="957" t="s">
        <v>1379</v>
      </c>
      <c r="H341" t="s">
        <v>380</v>
      </c>
      <c r="I341" s="937" t="s">
        <v>489</v>
      </c>
      <c r="J341" s="937" t="s">
        <v>445</v>
      </c>
      <c r="K341" s="937" t="s">
        <v>450</v>
      </c>
      <c r="L341" s="945" t="s">
        <v>108</v>
      </c>
      <c r="M341" s="960" t="s">
        <v>188</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2246841.5509682936</v>
      </c>
      <c r="AA341" t="str">
        <f t="shared" si="54"/>
        <v>ASRCMS202202</v>
      </c>
      <c r="AB341" s="957">
        <f t="shared" si="55"/>
        <v>45230</v>
      </c>
      <c r="AC341" t="str">
        <f t="shared" si="56"/>
        <v>Unaudited</v>
      </c>
    </row>
    <row r="342" spans="1:29" x14ac:dyDescent="0.25">
      <c r="A342" t="s">
        <v>421</v>
      </c>
      <c r="B342" t="s">
        <v>1380</v>
      </c>
      <c r="C342" t="s">
        <v>1381</v>
      </c>
      <c r="D342">
        <v>1900</v>
      </c>
      <c r="E342" s="957">
        <v>1</v>
      </c>
      <c r="F342" t="s">
        <v>1026</v>
      </c>
      <c r="G342" s="957" t="s">
        <v>1379</v>
      </c>
      <c r="H342" t="s">
        <v>380</v>
      </c>
      <c r="I342" s="937" t="s">
        <v>489</v>
      </c>
      <c r="J342" s="937" t="s">
        <v>445</v>
      </c>
      <c r="K342" s="937" t="s">
        <v>450</v>
      </c>
      <c r="L342" s="937" t="s">
        <v>109</v>
      </c>
      <c r="M342" s="962" t="s">
        <v>161</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2283823.5681989677</v>
      </c>
      <c r="AA342" t="str">
        <f t="shared" si="54"/>
        <v>ASRCMS202202</v>
      </c>
      <c r="AB342" s="957">
        <f t="shared" si="55"/>
        <v>45230</v>
      </c>
      <c r="AC342" t="str">
        <f t="shared" si="56"/>
        <v>Unaudited</v>
      </c>
    </row>
    <row r="343" spans="1:29" x14ac:dyDescent="0.25">
      <c r="A343" t="s">
        <v>421</v>
      </c>
      <c r="B343" t="s">
        <v>1380</v>
      </c>
      <c r="C343" t="s">
        <v>1381</v>
      </c>
      <c r="D343">
        <v>1900</v>
      </c>
      <c r="E343" s="957">
        <v>1</v>
      </c>
      <c r="F343" t="s">
        <v>1026</v>
      </c>
      <c r="G343" s="957" t="s">
        <v>1379</v>
      </c>
      <c r="H343" t="s">
        <v>380</v>
      </c>
      <c r="I343" s="937" t="s">
        <v>489</v>
      </c>
      <c r="J343" s="937" t="s">
        <v>445</v>
      </c>
      <c r="K343" s="937" t="s">
        <v>450</v>
      </c>
      <c r="L343" s="937" t="s">
        <v>110</v>
      </c>
      <c r="M343" s="962" t="s">
        <v>135</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ASRCMS202202</v>
      </c>
      <c r="AB343" s="957">
        <f t="shared" si="55"/>
        <v>45230</v>
      </c>
      <c r="AC343" t="str">
        <f t="shared" si="56"/>
        <v>Unaudited</v>
      </c>
    </row>
    <row r="344" spans="1:29" x14ac:dyDescent="0.25">
      <c r="A344" t="s">
        <v>421</v>
      </c>
      <c r="B344" t="s">
        <v>1380</v>
      </c>
      <c r="C344" t="s">
        <v>1381</v>
      </c>
      <c r="D344">
        <v>1900</v>
      </c>
      <c r="E344" s="957">
        <v>1</v>
      </c>
      <c r="F344" t="s">
        <v>1026</v>
      </c>
      <c r="G344" s="957" t="s">
        <v>1379</v>
      </c>
      <c r="H344" t="s">
        <v>380</v>
      </c>
      <c r="I344" s="937" t="s">
        <v>489</v>
      </c>
      <c r="J344" s="937" t="s">
        <v>445</v>
      </c>
      <c r="K344" s="937" t="s">
        <v>450</v>
      </c>
      <c r="L344" s="937" t="s">
        <v>111</v>
      </c>
      <c r="M344" s="962" t="s">
        <v>163</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-18314636.551266085</v>
      </c>
      <c r="AA344" t="str">
        <f t="shared" si="54"/>
        <v>ASRCMS202202</v>
      </c>
      <c r="AB344" s="957">
        <f t="shared" si="55"/>
        <v>45230</v>
      </c>
      <c r="AC344" t="str">
        <f t="shared" si="56"/>
        <v>Unaudited</v>
      </c>
    </row>
    <row r="345" spans="1:29" x14ac:dyDescent="0.25">
      <c r="A345" t="s">
        <v>421</v>
      </c>
      <c r="B345" t="s">
        <v>1380</v>
      </c>
      <c r="C345" t="s">
        <v>1381</v>
      </c>
      <c r="D345">
        <v>1900</v>
      </c>
      <c r="E345" s="957">
        <v>1</v>
      </c>
      <c r="F345" t="s">
        <v>1026</v>
      </c>
      <c r="G345" s="957" t="s">
        <v>1379</v>
      </c>
      <c r="H345" t="s">
        <v>380</v>
      </c>
      <c r="I345" s="937" t="s">
        <v>489</v>
      </c>
      <c r="J345" s="937" t="s">
        <v>445</v>
      </c>
      <c r="K345" s="937" t="s">
        <v>450</v>
      </c>
      <c r="L345" s="937" t="s">
        <v>112</v>
      </c>
      <c r="M345" s="962" t="s">
        <v>464</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ASRCMS202202</v>
      </c>
      <c r="AB345" s="957">
        <f t="shared" si="55"/>
        <v>45230</v>
      </c>
      <c r="AC345" t="str">
        <f t="shared" si="56"/>
        <v>Unaudited</v>
      </c>
    </row>
    <row r="346" spans="1:29" x14ac:dyDescent="0.25">
      <c r="A346" t="s">
        <v>421</v>
      </c>
      <c r="B346" t="s">
        <v>1380</v>
      </c>
      <c r="C346" t="s">
        <v>1381</v>
      </c>
      <c r="D346">
        <v>1900</v>
      </c>
      <c r="E346" s="957">
        <v>1</v>
      </c>
      <c r="F346" t="s">
        <v>1026</v>
      </c>
      <c r="G346" s="957" t="s">
        <v>1379</v>
      </c>
      <c r="H346" t="s">
        <v>380</v>
      </c>
      <c r="I346" s="937" t="s">
        <v>489</v>
      </c>
      <c r="J346" s="937" t="s">
        <v>445</v>
      </c>
      <c r="K346" s="937" t="s">
        <v>6</v>
      </c>
      <c r="L346" s="945" t="s">
        <v>118</v>
      </c>
      <c r="M346" s="960" t="s">
        <v>189</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-1395.1999999999998</v>
      </c>
      <c r="AA346" t="str">
        <f t="shared" si="54"/>
        <v>ASRCMS202202</v>
      </c>
      <c r="AB346" s="957">
        <f t="shared" si="55"/>
        <v>45230</v>
      </c>
      <c r="AC346" t="str">
        <f t="shared" si="56"/>
        <v>Unaudited</v>
      </c>
    </row>
    <row r="347" spans="1:29" x14ac:dyDescent="0.25">
      <c r="A347" t="s">
        <v>421</v>
      </c>
      <c r="B347" t="s">
        <v>1380</v>
      </c>
      <c r="C347" t="s">
        <v>1381</v>
      </c>
      <c r="D347">
        <v>1900</v>
      </c>
      <c r="E347" s="957">
        <v>1</v>
      </c>
      <c r="F347" t="s">
        <v>1026</v>
      </c>
      <c r="G347" s="957" t="s">
        <v>1379</v>
      </c>
      <c r="H347" t="s">
        <v>380</v>
      </c>
      <c r="I347" s="962" t="s">
        <v>489</v>
      </c>
      <c r="J347" s="962" t="s">
        <v>445</v>
      </c>
      <c r="K347" s="962" t="s">
        <v>6</v>
      </c>
      <c r="L347" s="953" t="s">
        <v>45</v>
      </c>
      <c r="M347" s="962" t="s">
        <v>164</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ASRCMS202202</v>
      </c>
      <c r="AB347" s="957">
        <f t="shared" si="55"/>
        <v>45230</v>
      </c>
      <c r="AC347" t="str">
        <f t="shared" si="56"/>
        <v>Unaudited</v>
      </c>
    </row>
    <row r="348" spans="1:29" x14ac:dyDescent="0.25">
      <c r="A348" t="s">
        <v>421</v>
      </c>
      <c r="B348" t="s">
        <v>1380</v>
      </c>
      <c r="C348" t="s">
        <v>1381</v>
      </c>
      <c r="D348">
        <v>1900</v>
      </c>
      <c r="E348" s="957">
        <v>1</v>
      </c>
      <c r="F348" t="s">
        <v>1026</v>
      </c>
      <c r="G348" s="957" t="s">
        <v>1379</v>
      </c>
      <c r="H348" t="s">
        <v>380</v>
      </c>
      <c r="I348" s="958" t="s">
        <v>489</v>
      </c>
      <c r="J348" s="958" t="s">
        <v>445</v>
      </c>
      <c r="K348" s="958" t="s">
        <v>6</v>
      </c>
      <c r="L348" s="953" t="s">
        <v>46</v>
      </c>
      <c r="M348" s="958" t="s">
        <v>165</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-34799.50284812157</v>
      </c>
      <c r="AA348" t="str">
        <f t="shared" si="54"/>
        <v>ASRCMS202202</v>
      </c>
      <c r="AB348" s="957">
        <f t="shared" si="55"/>
        <v>45230</v>
      </c>
      <c r="AC348" t="str">
        <f t="shared" si="56"/>
        <v>Unaudited</v>
      </c>
    </row>
    <row r="349" spans="1:29" x14ac:dyDescent="0.25">
      <c r="A349" t="s">
        <v>421</v>
      </c>
      <c r="B349" t="s">
        <v>1380</v>
      </c>
      <c r="C349" t="s">
        <v>1381</v>
      </c>
      <c r="D349">
        <v>1900</v>
      </c>
      <c r="E349" s="957">
        <v>1</v>
      </c>
      <c r="F349" t="s">
        <v>1026</v>
      </c>
      <c r="G349" s="957" t="s">
        <v>1379</v>
      </c>
      <c r="H349" t="s">
        <v>380</v>
      </c>
      <c r="I349" s="958" t="s">
        <v>489</v>
      </c>
      <c r="J349" s="958" t="s">
        <v>445</v>
      </c>
      <c r="K349" s="958" t="s">
        <v>6</v>
      </c>
      <c r="L349" s="937" t="s">
        <v>166</v>
      </c>
      <c r="M349" s="958" t="s">
        <v>462</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ASRCMS202202</v>
      </c>
      <c r="AB349" s="957">
        <f t="shared" si="55"/>
        <v>45230</v>
      </c>
      <c r="AC349" t="str">
        <f t="shared" si="56"/>
        <v>Unaudited</v>
      </c>
    </row>
    <row r="350" spans="1:29" x14ac:dyDescent="0.25">
      <c r="A350" t="s">
        <v>421</v>
      </c>
      <c r="B350" t="s">
        <v>1380</v>
      </c>
      <c r="C350" t="s">
        <v>1381</v>
      </c>
      <c r="D350">
        <v>1900</v>
      </c>
      <c r="E350" s="957">
        <v>1</v>
      </c>
      <c r="F350" t="s">
        <v>1026</v>
      </c>
      <c r="G350" s="957" t="s">
        <v>1379</v>
      </c>
      <c r="H350" t="s">
        <v>380</v>
      </c>
      <c r="I350" s="958" t="s">
        <v>489</v>
      </c>
      <c r="J350" s="958" t="s">
        <v>445</v>
      </c>
      <c r="K350" s="958" t="s">
        <v>435</v>
      </c>
      <c r="L350" s="937" t="s">
        <v>121</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ASRCMS202202</v>
      </c>
      <c r="AB350" s="957">
        <f t="shared" si="55"/>
        <v>45230</v>
      </c>
      <c r="AC350" t="str">
        <f t="shared" si="56"/>
        <v>Unaudited</v>
      </c>
    </row>
    <row r="351" spans="1:29" x14ac:dyDescent="0.25">
      <c r="A351" t="s">
        <v>421</v>
      </c>
      <c r="B351" t="s">
        <v>1380</v>
      </c>
      <c r="C351" t="s">
        <v>1381</v>
      </c>
      <c r="D351">
        <v>1900</v>
      </c>
      <c r="E351" s="957">
        <v>1</v>
      </c>
      <c r="F351" t="s">
        <v>1026</v>
      </c>
      <c r="G351" s="957" t="s">
        <v>1379</v>
      </c>
      <c r="H351" t="s">
        <v>380</v>
      </c>
      <c r="I351" s="965" t="s">
        <v>489</v>
      </c>
      <c r="J351" s="965" t="s">
        <v>445</v>
      </c>
      <c r="K351" s="965" t="s">
        <v>435</v>
      </c>
      <c r="L351" s="945" t="s">
        <v>938</v>
      </c>
      <c r="M351" s="965" t="s">
        <v>930</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ASRCMS202202</v>
      </c>
      <c r="AB351" s="957">
        <f t="shared" si="55"/>
        <v>45230</v>
      </c>
      <c r="AC351" t="str">
        <f t="shared" si="56"/>
        <v>Unaudited</v>
      </c>
    </row>
    <row r="352" spans="1:29" x14ac:dyDescent="0.25">
      <c r="A352" t="s">
        <v>421</v>
      </c>
      <c r="B352" t="s">
        <v>1380</v>
      </c>
      <c r="C352" t="s">
        <v>1381</v>
      </c>
      <c r="D352">
        <v>1900</v>
      </c>
      <c r="E352" s="957">
        <v>1</v>
      </c>
      <c r="F352" t="s">
        <v>1026</v>
      </c>
      <c r="G352" s="957" t="s">
        <v>1379</v>
      </c>
      <c r="H352" t="s">
        <v>380</v>
      </c>
      <c r="I352" s="937" t="s">
        <v>489</v>
      </c>
      <c r="J352" s="937" t="s">
        <v>445</v>
      </c>
      <c r="K352" s="937" t="s">
        <v>435</v>
      </c>
      <c r="L352" s="937" t="s">
        <v>168</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ASRCMS202202</v>
      </c>
      <c r="AB352" s="957">
        <f t="shared" si="55"/>
        <v>45230</v>
      </c>
      <c r="AC352" t="str">
        <f t="shared" si="56"/>
        <v>Unaudited</v>
      </c>
    </row>
    <row r="353" spans="1:29" x14ac:dyDescent="0.25">
      <c r="A353" t="s">
        <v>421</v>
      </c>
      <c r="B353" t="s">
        <v>1380</v>
      </c>
      <c r="C353" t="s">
        <v>1381</v>
      </c>
      <c r="D353">
        <v>1900</v>
      </c>
      <c r="E353" s="957">
        <v>1</v>
      </c>
      <c r="F353" t="s">
        <v>1026</v>
      </c>
      <c r="G353" s="957" t="s">
        <v>1379</v>
      </c>
      <c r="H353" t="s">
        <v>380</v>
      </c>
      <c r="I353" s="937" t="s">
        <v>489</v>
      </c>
      <c r="J353" s="937" t="s">
        <v>445</v>
      </c>
      <c r="K353" s="937" t="s">
        <v>435</v>
      </c>
      <c r="L353" s="943" t="s">
        <v>169</v>
      </c>
      <c r="M353" s="959" t="s">
        <v>330</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ASRCMS202202</v>
      </c>
      <c r="AB353" s="957">
        <f t="shared" si="55"/>
        <v>45230</v>
      </c>
      <c r="AC353" t="str">
        <f t="shared" si="56"/>
        <v>Unaudited</v>
      </c>
    </row>
    <row r="354" spans="1:29" x14ac:dyDescent="0.25">
      <c r="A354" t="s">
        <v>421</v>
      </c>
      <c r="B354" t="s">
        <v>1380</v>
      </c>
      <c r="C354" t="s">
        <v>1381</v>
      </c>
      <c r="D354">
        <v>1900</v>
      </c>
      <c r="E354" s="957">
        <v>1</v>
      </c>
      <c r="F354" t="s">
        <v>1026</v>
      </c>
      <c r="G354" s="957" t="s">
        <v>1379</v>
      </c>
      <c r="H354" t="s">
        <v>380</v>
      </c>
      <c r="I354" s="958" t="s">
        <v>489</v>
      </c>
      <c r="J354" s="958" t="s">
        <v>451</v>
      </c>
      <c r="K354" s="958" t="s">
        <v>436</v>
      </c>
      <c r="L354" s="937" t="s">
        <v>122</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ASRCMS202202</v>
      </c>
      <c r="AB354" s="957">
        <f t="shared" si="55"/>
        <v>45230</v>
      </c>
      <c r="AC354" t="str">
        <f t="shared" si="56"/>
        <v>Unaudited</v>
      </c>
    </row>
    <row r="355" spans="1:29" x14ac:dyDescent="0.25">
      <c r="A355" t="s">
        <v>421</v>
      </c>
      <c r="B355" t="s">
        <v>1380</v>
      </c>
      <c r="C355" t="s">
        <v>1381</v>
      </c>
      <c r="D355">
        <v>1900</v>
      </c>
      <c r="E355" s="957">
        <v>1</v>
      </c>
      <c r="F355" t="s">
        <v>1026</v>
      </c>
      <c r="G355" s="957" t="s">
        <v>1379</v>
      </c>
      <c r="H355" t="s">
        <v>380</v>
      </c>
      <c r="I355" s="937" t="s">
        <v>489</v>
      </c>
      <c r="J355" s="937" t="s">
        <v>451</v>
      </c>
      <c r="K355" s="937" t="s">
        <v>436</v>
      </c>
      <c r="L355" s="937" t="s">
        <v>123</v>
      </c>
      <c r="M355" s="958" t="s">
        <v>98</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ASRCMS202202</v>
      </c>
      <c r="AB355" s="957">
        <f t="shared" si="55"/>
        <v>45230</v>
      </c>
      <c r="AC355" t="str">
        <f t="shared" si="56"/>
        <v>Unaudited</v>
      </c>
    </row>
    <row r="356" spans="1:29" x14ac:dyDescent="0.25">
      <c r="A356" t="s">
        <v>421</v>
      </c>
      <c r="B356" t="s">
        <v>1380</v>
      </c>
      <c r="C356" t="s">
        <v>1381</v>
      </c>
      <c r="D356">
        <v>1900</v>
      </c>
      <c r="E356" s="957">
        <v>1</v>
      </c>
      <c r="F356" t="s">
        <v>1026</v>
      </c>
      <c r="G356" s="957" t="s">
        <v>1379</v>
      </c>
      <c r="H356" t="s">
        <v>380</v>
      </c>
      <c r="I356" s="937" t="s">
        <v>489</v>
      </c>
      <c r="J356" s="937" t="s">
        <v>451</v>
      </c>
      <c r="K356" s="937" t="s">
        <v>436</v>
      </c>
      <c r="L356" s="937" t="s">
        <v>124</v>
      </c>
      <c r="M356" s="958" t="s">
        <v>99</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ASRCMS202202</v>
      </c>
      <c r="AB356" s="957">
        <f t="shared" si="55"/>
        <v>45230</v>
      </c>
      <c r="AC356" t="str">
        <f t="shared" si="56"/>
        <v>Unaudited</v>
      </c>
    </row>
    <row r="357" spans="1:29" x14ac:dyDescent="0.25">
      <c r="A357" t="s">
        <v>421</v>
      </c>
      <c r="B357" t="s">
        <v>1380</v>
      </c>
      <c r="C357" t="s">
        <v>1381</v>
      </c>
      <c r="D357">
        <v>1900</v>
      </c>
      <c r="E357" s="957">
        <v>1</v>
      </c>
      <c r="F357" t="s">
        <v>1026</v>
      </c>
      <c r="G357" s="957" t="s">
        <v>1379</v>
      </c>
      <c r="H357" t="s">
        <v>380</v>
      </c>
      <c r="I357" s="958" t="s">
        <v>489</v>
      </c>
      <c r="J357" s="958" t="s">
        <v>451</v>
      </c>
      <c r="K357" s="958" t="s">
        <v>436</v>
      </c>
      <c r="L357" s="937" t="s">
        <v>125</v>
      </c>
      <c r="M357" s="958" t="s">
        <v>100</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ASRCMS202202</v>
      </c>
      <c r="AB357" s="957">
        <f t="shared" si="55"/>
        <v>45230</v>
      </c>
      <c r="AC357" t="str">
        <f t="shared" si="56"/>
        <v>Unaudited</v>
      </c>
    </row>
    <row r="358" spans="1:29" x14ac:dyDescent="0.25">
      <c r="A358" t="s">
        <v>421</v>
      </c>
      <c r="B358" t="s">
        <v>1380</v>
      </c>
      <c r="C358" t="s">
        <v>1381</v>
      </c>
      <c r="D358">
        <v>1900</v>
      </c>
      <c r="E358" s="957">
        <v>1</v>
      </c>
      <c r="F358" t="s">
        <v>1026</v>
      </c>
      <c r="G358" s="957" t="s">
        <v>1379</v>
      </c>
      <c r="H358" t="s">
        <v>380</v>
      </c>
      <c r="I358" s="958" t="s">
        <v>489</v>
      </c>
      <c r="J358" s="958" t="s">
        <v>451</v>
      </c>
      <c r="K358" s="958" t="s">
        <v>436</v>
      </c>
      <c r="L358" s="953" t="s">
        <v>126</v>
      </c>
      <c r="M358" s="958" t="s">
        <v>101</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ASRCMS202202</v>
      </c>
      <c r="AB358" s="957">
        <f t="shared" si="55"/>
        <v>45230</v>
      </c>
      <c r="AC358" t="str">
        <f t="shared" si="56"/>
        <v>Unaudited</v>
      </c>
    </row>
    <row r="359" spans="1:29" x14ac:dyDescent="0.25">
      <c r="A359" t="s">
        <v>421</v>
      </c>
      <c r="B359" t="s">
        <v>1380</v>
      </c>
      <c r="C359" t="s">
        <v>1381</v>
      </c>
      <c r="D359">
        <v>1900</v>
      </c>
      <c r="E359" s="957">
        <v>1</v>
      </c>
      <c r="F359" t="s">
        <v>1026</v>
      </c>
      <c r="G359" s="957" t="s">
        <v>1379</v>
      </c>
      <c r="H359" t="s">
        <v>380</v>
      </c>
      <c r="I359" s="937" t="s">
        <v>489</v>
      </c>
      <c r="J359" s="937" t="s">
        <v>451</v>
      </c>
      <c r="K359" s="937" t="s">
        <v>436</v>
      </c>
      <c r="L359" s="937" t="s">
        <v>127</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ASRCMS202202</v>
      </c>
      <c r="AB359" s="957">
        <f t="shared" si="55"/>
        <v>45230</v>
      </c>
      <c r="AC359" t="str">
        <f t="shared" si="56"/>
        <v>Unaudited</v>
      </c>
    </row>
    <row r="360" spans="1:29" x14ac:dyDescent="0.25">
      <c r="A360" t="s">
        <v>421</v>
      </c>
      <c r="B360" t="s">
        <v>1380</v>
      </c>
      <c r="C360" t="s">
        <v>1381</v>
      </c>
      <c r="D360">
        <v>1900</v>
      </c>
      <c r="E360" s="957">
        <v>1</v>
      </c>
      <c r="F360" t="s">
        <v>1026</v>
      </c>
      <c r="G360" s="957" t="s">
        <v>1379</v>
      </c>
      <c r="H360" t="s">
        <v>380</v>
      </c>
      <c r="I360" s="937" t="s">
        <v>489</v>
      </c>
      <c r="J360" s="937" t="s">
        <v>437</v>
      </c>
      <c r="K360" s="937" t="s">
        <v>437</v>
      </c>
      <c r="L360" s="937" t="s">
        <v>129</v>
      </c>
      <c r="M360" s="958" t="s">
        <v>327</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ASRCMS202202</v>
      </c>
      <c r="AB360" s="957">
        <f t="shared" si="55"/>
        <v>45230</v>
      </c>
      <c r="AC360" t="str">
        <f t="shared" si="56"/>
        <v>Unaudited</v>
      </c>
    </row>
    <row r="361" spans="1:29" x14ac:dyDescent="0.25">
      <c r="A361" t="s">
        <v>421</v>
      </c>
      <c r="B361" t="s">
        <v>1380</v>
      </c>
      <c r="C361" t="s">
        <v>1381</v>
      </c>
      <c r="D361">
        <v>1900</v>
      </c>
      <c r="E361" s="957">
        <v>1</v>
      </c>
      <c r="F361" t="s">
        <v>1026</v>
      </c>
      <c r="G361" s="957" t="s">
        <v>1379</v>
      </c>
      <c r="H361" t="s">
        <v>380</v>
      </c>
      <c r="I361" s="937" t="s">
        <v>489</v>
      </c>
      <c r="J361" s="937" t="s">
        <v>437</v>
      </c>
      <c r="K361" s="937" t="s">
        <v>437</v>
      </c>
      <c r="L361" s="937" t="s">
        <v>130</v>
      </c>
      <c r="M361" s="958" t="s">
        <v>326</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ASRCMS202202</v>
      </c>
      <c r="AB361" s="957">
        <f t="shared" si="55"/>
        <v>45230</v>
      </c>
      <c r="AC361" t="str">
        <f t="shared" si="56"/>
        <v>Unaudited</v>
      </c>
    </row>
    <row r="362" spans="1:29" ht="30" x14ac:dyDescent="0.25">
      <c r="A362" t="s">
        <v>421</v>
      </c>
      <c r="B362" t="s">
        <v>1380</v>
      </c>
      <c r="C362" t="s">
        <v>1381</v>
      </c>
      <c r="D362">
        <v>1900</v>
      </c>
      <c r="E362" s="957">
        <v>1</v>
      </c>
      <c r="F362" t="s">
        <v>1026</v>
      </c>
      <c r="G362" s="957" t="s">
        <v>1379</v>
      </c>
      <c r="H362" t="s">
        <v>380</v>
      </c>
      <c r="I362" s="937" t="s">
        <v>489</v>
      </c>
      <c r="J362" s="937" t="s">
        <v>437</v>
      </c>
      <c r="K362" s="937" t="s">
        <v>437</v>
      </c>
      <c r="L362" s="953" t="s">
        <v>131</v>
      </c>
      <c r="M362" s="958" t="s">
        <v>180</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ASRCMS202202</v>
      </c>
      <c r="AB362" s="957">
        <f t="shared" si="55"/>
        <v>45230</v>
      </c>
      <c r="AC362" t="str">
        <f t="shared" si="56"/>
        <v>Unaudited</v>
      </c>
    </row>
    <row r="363" spans="1:29" x14ac:dyDescent="0.25">
      <c r="A363" t="s">
        <v>421</v>
      </c>
      <c r="B363" t="s">
        <v>1380</v>
      </c>
      <c r="C363" t="s">
        <v>1381</v>
      </c>
      <c r="D363">
        <v>1900</v>
      </c>
      <c r="E363" s="957">
        <v>1</v>
      </c>
      <c r="F363" t="s">
        <v>1026</v>
      </c>
      <c r="G363" s="957" t="s">
        <v>1379</v>
      </c>
      <c r="H363" t="s">
        <v>380</v>
      </c>
      <c r="I363" s="937" t="s">
        <v>489</v>
      </c>
      <c r="J363" s="937" t="s">
        <v>437</v>
      </c>
      <c r="K363" s="937" t="s">
        <v>437</v>
      </c>
      <c r="L363" s="953" t="s">
        <v>132</v>
      </c>
      <c r="M363" s="958" t="s">
        <v>495</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ASRCMS202202</v>
      </c>
      <c r="AB363" s="957">
        <f t="shared" si="55"/>
        <v>45230</v>
      </c>
      <c r="AC363" t="str">
        <f t="shared" si="56"/>
        <v>Unaudited</v>
      </c>
    </row>
    <row r="364" spans="1:29" x14ac:dyDescent="0.25">
      <c r="A364" t="s">
        <v>421</v>
      </c>
      <c r="B364" t="s">
        <v>1380</v>
      </c>
      <c r="C364" t="s">
        <v>1381</v>
      </c>
      <c r="D364">
        <v>1900</v>
      </c>
      <c r="E364" s="957">
        <v>1</v>
      </c>
      <c r="F364" t="s">
        <v>1026</v>
      </c>
      <c r="G364" s="957" t="s">
        <v>1379</v>
      </c>
      <c r="H364" t="s">
        <v>380</v>
      </c>
      <c r="I364" s="937" t="s">
        <v>489</v>
      </c>
      <c r="J364" s="937" t="s">
        <v>437</v>
      </c>
      <c r="K364" s="937" t="s">
        <v>437</v>
      </c>
      <c r="L364" s="937" t="s">
        <v>133</v>
      </c>
      <c r="M364" s="958" t="s">
        <v>496</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ASRCMS202202</v>
      </c>
      <c r="AB364" s="957">
        <f t="shared" si="55"/>
        <v>45230</v>
      </c>
      <c r="AC364" t="str">
        <f t="shared" si="56"/>
        <v>Unaudited</v>
      </c>
    </row>
    <row r="365" spans="1:29" x14ac:dyDescent="0.25">
      <c r="A365" t="s">
        <v>421</v>
      </c>
      <c r="B365" t="s">
        <v>1380</v>
      </c>
      <c r="C365" t="s">
        <v>1381</v>
      </c>
      <c r="D365">
        <v>1900</v>
      </c>
      <c r="E365" s="957">
        <v>1</v>
      </c>
      <c r="F365" t="s">
        <v>1026</v>
      </c>
      <c r="G365" s="957" t="s">
        <v>1379</v>
      </c>
      <c r="H365" t="s">
        <v>380</v>
      </c>
      <c r="I365" s="958" t="s">
        <v>489</v>
      </c>
      <c r="J365" s="958" t="s">
        <v>437</v>
      </c>
      <c r="K365" s="958" t="s">
        <v>437</v>
      </c>
      <c r="L365" s="937" t="s">
        <v>134</v>
      </c>
      <c r="M365" s="958" t="s">
        <v>497</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ASRCMS202202</v>
      </c>
      <c r="AB365" s="957">
        <f t="shared" si="55"/>
        <v>45230</v>
      </c>
      <c r="AC365" t="str">
        <f t="shared" si="56"/>
        <v>Unaudited</v>
      </c>
    </row>
    <row r="366" spans="1:29" x14ac:dyDescent="0.25">
      <c r="A366" t="s">
        <v>421</v>
      </c>
      <c r="B366" t="s">
        <v>1380</v>
      </c>
      <c r="C366" t="s">
        <v>1381</v>
      </c>
      <c r="D366">
        <v>1900</v>
      </c>
      <c r="E366" s="957">
        <v>1</v>
      </c>
      <c r="F366" t="s">
        <v>1026</v>
      </c>
      <c r="G366" s="957" t="s">
        <v>1379</v>
      </c>
      <c r="H366" t="s">
        <v>380</v>
      </c>
      <c r="I366" s="937" t="s">
        <v>490</v>
      </c>
      <c r="J366" s="937" t="s">
        <v>26</v>
      </c>
      <c r="K366" s="937" t="s">
        <v>26</v>
      </c>
      <c r="L366" s="937" t="s">
        <v>270</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6242239.3291689521</v>
      </c>
      <c r="AA366" t="str">
        <f t="shared" si="54"/>
        <v>ASRCMS202202</v>
      </c>
      <c r="AB366" s="957">
        <f t="shared" si="55"/>
        <v>45230</v>
      </c>
      <c r="AC366" t="str">
        <f t="shared" si="56"/>
        <v>Unaudited</v>
      </c>
    </row>
    <row r="367" spans="1:29" x14ac:dyDescent="0.25">
      <c r="A367" t="s">
        <v>421</v>
      </c>
      <c r="B367" t="s">
        <v>1380</v>
      </c>
      <c r="C367" t="s">
        <v>1381</v>
      </c>
      <c r="D367">
        <v>1900</v>
      </c>
      <c r="E367" s="957">
        <v>1</v>
      </c>
      <c r="F367" t="s">
        <v>439</v>
      </c>
      <c r="G367" s="957">
        <v>91</v>
      </c>
      <c r="H367" t="s">
        <v>381</v>
      </c>
      <c r="I367" s="937" t="s">
        <v>433</v>
      </c>
      <c r="J367" s="937" t="s">
        <v>433</v>
      </c>
      <c r="K367" s="937" t="s">
        <v>433</v>
      </c>
      <c r="L367" s="937"/>
      <c r="M367" s="958" t="s">
        <v>433</v>
      </c>
      <c r="N367" s="678">
        <f t="shared" ca="1" si="58"/>
        <v>5122.0610599089996</v>
      </c>
      <c r="O367" s="678">
        <f t="shared" ca="1" si="59"/>
        <v>2381.2258064520001</v>
      </c>
      <c r="P367" s="678">
        <f t="shared" ca="1" si="59"/>
        <v>321</v>
      </c>
      <c r="Q367" s="678">
        <f t="shared" ca="1" si="59"/>
        <v>1654.7995391709999</v>
      </c>
      <c r="R367" s="678">
        <f t="shared" ca="1" si="59"/>
        <v>269.14285714300001</v>
      </c>
      <c r="S367" s="678">
        <f t="shared" ca="1" si="59"/>
        <v>11</v>
      </c>
      <c r="T367" s="678">
        <f t="shared" ca="1" si="59"/>
        <v>354.89285714300001</v>
      </c>
      <c r="U367" s="678">
        <f t="shared" ca="1" si="59"/>
        <v>0</v>
      </c>
      <c r="V367" s="678">
        <f t="shared" ca="1" si="59"/>
        <v>33</v>
      </c>
      <c r="W367" s="678">
        <f t="shared" ca="1" si="60"/>
        <v>97</v>
      </c>
      <c r="X367" s="678">
        <f t="shared" ca="1" si="59"/>
        <v>0</v>
      </c>
      <c r="Y367" s="678">
        <f t="shared" ca="1" si="59"/>
        <v>0</v>
      </c>
      <c r="Z367" s="678">
        <f t="shared" ca="1" si="59"/>
        <v>0</v>
      </c>
      <c r="AA367" t="str">
        <f t="shared" si="54"/>
        <v>ASRCMS202202</v>
      </c>
      <c r="AB367" s="957">
        <f t="shared" si="55"/>
        <v>45230</v>
      </c>
      <c r="AC367" t="str">
        <f t="shared" si="56"/>
        <v>Unaudited</v>
      </c>
    </row>
    <row r="368" spans="1:29" x14ac:dyDescent="0.25">
      <c r="A368" t="s">
        <v>421</v>
      </c>
      <c r="B368" t="s">
        <v>1380</v>
      </c>
      <c r="C368" t="s">
        <v>1381</v>
      </c>
      <c r="D368">
        <v>1900</v>
      </c>
      <c r="E368" s="957">
        <v>1</v>
      </c>
      <c r="F368" t="s">
        <v>439</v>
      </c>
      <c r="G368" s="957">
        <v>91</v>
      </c>
      <c r="H368" t="s">
        <v>381</v>
      </c>
      <c r="I368" s="937" t="s">
        <v>488</v>
      </c>
      <c r="J368" s="937" t="s">
        <v>12</v>
      </c>
      <c r="K368" s="937" t="s">
        <v>12</v>
      </c>
      <c r="L368" s="937">
        <v>1.1000000000000001</v>
      </c>
      <c r="M368" s="958" t="s">
        <v>12</v>
      </c>
      <c r="N368" s="678">
        <f t="shared" ca="1" si="58"/>
        <v>8668686.9399999976</v>
      </c>
      <c r="O368" s="678">
        <f t="shared" ca="1" si="59"/>
        <v>2934241.6799999997</v>
      </c>
      <c r="P368" s="678">
        <f t="shared" ca="1" si="59"/>
        <v>395549.04</v>
      </c>
      <c r="Q368" s="678">
        <f t="shared" ca="1" si="59"/>
        <v>2039110.18</v>
      </c>
      <c r="R368" s="678">
        <f t="shared" ca="1" si="59"/>
        <v>331648.59000000003</v>
      </c>
      <c r="S368" s="678">
        <f t="shared" ca="1" si="59"/>
        <v>13554.64</v>
      </c>
      <c r="T368" s="678">
        <f t="shared" ca="1" si="59"/>
        <v>437313.17</v>
      </c>
      <c r="U368" s="678">
        <f t="shared" ca="1" si="59"/>
        <v>0</v>
      </c>
      <c r="V368" s="678">
        <f t="shared" ca="1" si="59"/>
        <v>40663.919999999998</v>
      </c>
      <c r="W368" s="678">
        <f t="shared" ca="1" si="60"/>
        <v>2476605.7199999997</v>
      </c>
      <c r="X368" s="678">
        <f t="shared" ca="1" si="59"/>
        <v>0</v>
      </c>
      <c r="Y368" s="678">
        <f t="shared" ca="1" si="59"/>
        <v>0</v>
      </c>
      <c r="Z368" s="678">
        <f t="shared" ca="1" si="59"/>
        <v>0</v>
      </c>
      <c r="AA368" t="str">
        <f t="shared" si="54"/>
        <v>ASRCMS202202</v>
      </c>
      <c r="AB368" s="957">
        <f t="shared" si="55"/>
        <v>45230</v>
      </c>
      <c r="AC368" t="str">
        <f t="shared" si="56"/>
        <v>Unaudited</v>
      </c>
    </row>
    <row r="369" spans="1:29" x14ac:dyDescent="0.25">
      <c r="A369" t="s">
        <v>421</v>
      </c>
      <c r="B369" t="s">
        <v>1380</v>
      </c>
      <c r="C369" t="s">
        <v>1381</v>
      </c>
      <c r="D369">
        <v>1900</v>
      </c>
      <c r="E369" s="957">
        <v>1</v>
      </c>
      <c r="F369" t="s">
        <v>439</v>
      </c>
      <c r="G369" s="957">
        <v>91</v>
      </c>
      <c r="H369" t="s">
        <v>381</v>
      </c>
      <c r="I369" s="958" t="s">
        <v>488</v>
      </c>
      <c r="J369" s="958" t="s">
        <v>12</v>
      </c>
      <c r="K369" s="958" t="s">
        <v>1323</v>
      </c>
      <c r="L369" s="937" t="s">
        <v>1314</v>
      </c>
      <c r="M369" s="958" t="s">
        <v>1323</v>
      </c>
      <c r="N369" s="678">
        <f t="shared" ca="1" si="58"/>
        <v>127674.95260221574</v>
      </c>
      <c r="O369" s="678">
        <f t="shared" ca="1" si="59"/>
        <v>43414.595388746835</v>
      </c>
      <c r="P369" s="678">
        <f t="shared" ca="1" si="59"/>
        <v>6004.5679682192631</v>
      </c>
      <c r="Q369" s="678">
        <f t="shared" ca="1" si="59"/>
        <v>29403.529215462378</v>
      </c>
      <c r="R369" s="678">
        <f t="shared" ca="1" si="59"/>
        <v>4669.5473464899051</v>
      </c>
      <c r="S369" s="678">
        <f t="shared" ca="1" si="59"/>
        <v>195.45328569510286</v>
      </c>
      <c r="T369" s="678">
        <f t="shared" ca="1" si="59"/>
        <v>6571.4630664353544</v>
      </c>
      <c r="U369" s="678">
        <f t="shared" ca="1" si="59"/>
        <v>0</v>
      </c>
      <c r="V369" s="678">
        <f t="shared" ca="1" si="59"/>
        <v>607.54157791511852</v>
      </c>
      <c r="W369" s="678">
        <f t="shared" ca="1" si="60"/>
        <v>36808.254753251764</v>
      </c>
      <c r="X369" s="678">
        <f t="shared" ca="1" si="59"/>
        <v>0</v>
      </c>
      <c r="Y369" s="678">
        <f t="shared" ca="1" si="59"/>
        <v>0</v>
      </c>
      <c r="Z369" s="678">
        <f t="shared" ca="1" si="59"/>
        <v>0</v>
      </c>
      <c r="AA369" t="str">
        <f t="shared" si="54"/>
        <v>ASRCMS202202</v>
      </c>
      <c r="AB369" s="957">
        <f t="shared" si="55"/>
        <v>45230</v>
      </c>
      <c r="AC369" t="str">
        <f t="shared" si="56"/>
        <v>Unaudited</v>
      </c>
    </row>
    <row r="370" spans="1:29" x14ac:dyDescent="0.25">
      <c r="A370" t="s">
        <v>421</v>
      </c>
      <c r="B370" t="s">
        <v>1380</v>
      </c>
      <c r="C370" t="s">
        <v>1381</v>
      </c>
      <c r="D370">
        <v>1900</v>
      </c>
      <c r="E370" s="957">
        <v>1</v>
      </c>
      <c r="F370" t="s">
        <v>439</v>
      </c>
      <c r="G370" s="957">
        <v>91</v>
      </c>
      <c r="H370" t="s">
        <v>381</v>
      </c>
      <c r="I370" s="958" t="s">
        <v>488</v>
      </c>
      <c r="J370" s="958" t="s">
        <v>491</v>
      </c>
      <c r="K370" s="958" t="s">
        <v>492</v>
      </c>
      <c r="L370" s="937" t="s">
        <v>63</v>
      </c>
      <c r="M370" s="958" t="s">
        <v>344</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ASRCMS202202</v>
      </c>
      <c r="AB370" s="957">
        <f t="shared" si="55"/>
        <v>45230</v>
      </c>
      <c r="AC370" t="str">
        <f t="shared" si="56"/>
        <v>Unaudited</v>
      </c>
    </row>
    <row r="371" spans="1:29" x14ac:dyDescent="0.25">
      <c r="A371" t="s">
        <v>421</v>
      </c>
      <c r="B371" t="s">
        <v>1380</v>
      </c>
      <c r="C371" t="s">
        <v>1381</v>
      </c>
      <c r="D371">
        <v>1900</v>
      </c>
      <c r="E371" s="957">
        <v>1</v>
      </c>
      <c r="F371" t="s">
        <v>439</v>
      </c>
      <c r="G371" s="957">
        <v>91</v>
      </c>
      <c r="H371" t="s">
        <v>381</v>
      </c>
      <c r="I371" s="958" t="s">
        <v>488</v>
      </c>
      <c r="J371" s="958" t="s">
        <v>491</v>
      </c>
      <c r="K371" s="958" t="s">
        <v>1014</v>
      </c>
      <c r="L371" s="937" t="s">
        <v>910</v>
      </c>
      <c r="M371" s="958" t="s">
        <v>911</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ASRCMS202202</v>
      </c>
      <c r="AB371" s="957">
        <f t="shared" si="55"/>
        <v>45230</v>
      </c>
      <c r="AC371" t="str">
        <f t="shared" si="56"/>
        <v>Unaudited</v>
      </c>
    </row>
    <row r="372" spans="1:29" x14ac:dyDescent="0.25">
      <c r="A372" t="s">
        <v>421</v>
      </c>
      <c r="B372" t="s">
        <v>1380</v>
      </c>
      <c r="C372" t="s">
        <v>1381</v>
      </c>
      <c r="D372">
        <v>1900</v>
      </c>
      <c r="E372" s="957">
        <v>1</v>
      </c>
      <c r="F372" t="s">
        <v>439</v>
      </c>
      <c r="G372" s="957">
        <v>91</v>
      </c>
      <c r="H372" t="s">
        <v>381</v>
      </c>
      <c r="I372" s="958" t="s">
        <v>488</v>
      </c>
      <c r="J372" s="958" t="s">
        <v>13</v>
      </c>
      <c r="K372" s="958" t="s">
        <v>493</v>
      </c>
      <c r="L372" s="937" t="s">
        <v>95</v>
      </c>
      <c r="M372" s="958" t="s">
        <v>147</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ASRCMS202202</v>
      </c>
      <c r="AB372" s="957">
        <f t="shared" si="55"/>
        <v>45230</v>
      </c>
      <c r="AC372" t="str">
        <f t="shared" si="56"/>
        <v>Unaudited</v>
      </c>
    </row>
    <row r="373" spans="1:29" x14ac:dyDescent="0.25">
      <c r="A373" t="s">
        <v>421</v>
      </c>
      <c r="B373" t="s">
        <v>1380</v>
      </c>
      <c r="C373" t="s">
        <v>1381</v>
      </c>
      <c r="D373">
        <v>1900</v>
      </c>
      <c r="E373" s="957">
        <v>1</v>
      </c>
      <c r="F373" t="s">
        <v>439</v>
      </c>
      <c r="G373" s="957">
        <v>91</v>
      </c>
      <c r="H373" t="s">
        <v>381</v>
      </c>
      <c r="I373" s="958" t="s">
        <v>488</v>
      </c>
      <c r="J373" s="958" t="s">
        <v>13</v>
      </c>
      <c r="K373" s="958" t="s">
        <v>13</v>
      </c>
      <c r="L373" s="953" t="s">
        <v>35</v>
      </c>
      <c r="M373" s="958" t="s">
        <v>13</v>
      </c>
      <c r="N373" s="678">
        <f t="shared" ca="1" si="58"/>
        <v>3081.4476665100965</v>
      </c>
      <c r="O373" s="678">
        <f t="shared" ca="1" si="59"/>
        <v>1047.8155732701816</v>
      </c>
      <c r="P373" s="678">
        <f t="shared" ca="1" si="59"/>
        <v>144.92084451143486</v>
      </c>
      <c r="Q373" s="678">
        <f t="shared" ca="1" si="59"/>
        <v>709.65709907438497</v>
      </c>
      <c r="R373" s="678">
        <f t="shared" ca="1" si="59"/>
        <v>112.6999891617741</v>
      </c>
      <c r="S373" s="678">
        <f t="shared" ca="1" si="59"/>
        <v>4.7172844699881553</v>
      </c>
      <c r="T373" s="678">
        <f t="shared" ca="1" si="59"/>
        <v>158.6029140321223</v>
      </c>
      <c r="U373" s="678">
        <f t="shared" ca="1" si="59"/>
        <v>0</v>
      </c>
      <c r="V373" s="678">
        <f t="shared" ca="1" si="59"/>
        <v>14.663076346753346</v>
      </c>
      <c r="W373" s="678">
        <f t="shared" ca="1" si="60"/>
        <v>888.37088564345743</v>
      </c>
      <c r="X373" s="678">
        <f t="shared" ca="1" si="59"/>
        <v>0</v>
      </c>
      <c r="Y373" s="678">
        <f t="shared" ca="1" si="59"/>
        <v>0</v>
      </c>
      <c r="Z373" s="678">
        <f t="shared" ca="1" si="59"/>
        <v>0</v>
      </c>
      <c r="AA373" t="str">
        <f t="shared" si="54"/>
        <v>ASRCMS202202</v>
      </c>
      <c r="AB373" s="957">
        <f t="shared" si="55"/>
        <v>45230</v>
      </c>
      <c r="AC373" t="str">
        <f t="shared" si="56"/>
        <v>Unaudited</v>
      </c>
    </row>
    <row r="374" spans="1:29" x14ac:dyDescent="0.25">
      <c r="A374" t="s">
        <v>421</v>
      </c>
      <c r="B374" t="s">
        <v>1380</v>
      </c>
      <c r="C374" t="s">
        <v>1381</v>
      </c>
      <c r="D374">
        <v>1900</v>
      </c>
      <c r="E374" s="957">
        <v>1</v>
      </c>
      <c r="F374" t="s">
        <v>439</v>
      </c>
      <c r="G374" s="957">
        <v>91</v>
      </c>
      <c r="H374" t="s">
        <v>381</v>
      </c>
      <c r="I374" s="958" t="s">
        <v>489</v>
      </c>
      <c r="J374" s="958" t="s">
        <v>445</v>
      </c>
      <c r="K374" s="958" t="s">
        <v>0</v>
      </c>
      <c r="L374" s="937">
        <v>2.1</v>
      </c>
      <c r="M374" s="958" t="s">
        <v>148</v>
      </c>
      <c r="N374" s="678">
        <f t="shared" ca="1" si="58"/>
        <v>599428.02</v>
      </c>
      <c r="O374" s="678">
        <f t="shared" ca="1" si="59"/>
        <v>273977</v>
      </c>
      <c r="P374" s="678">
        <f t="shared" ca="1" si="59"/>
        <v>21334</v>
      </c>
      <c r="Q374" s="678">
        <f t="shared" ca="1" si="59"/>
        <v>106297.35</v>
      </c>
      <c r="R374" s="678">
        <f t="shared" ca="1" si="59"/>
        <v>28216.69</v>
      </c>
      <c r="S374" s="678">
        <f t="shared" ca="1" si="59"/>
        <v>0</v>
      </c>
      <c r="T374" s="678">
        <f t="shared" ca="1" si="59"/>
        <v>56228.25</v>
      </c>
      <c r="U374" s="678">
        <f t="shared" ca="1" si="59"/>
        <v>0</v>
      </c>
      <c r="V374" s="678">
        <f t="shared" ca="1" si="59"/>
        <v>0</v>
      </c>
      <c r="W374" s="678">
        <f t="shared" ca="1" si="60"/>
        <v>113374.73</v>
      </c>
      <c r="X374" s="678">
        <f t="shared" ca="1" si="59"/>
        <v>0</v>
      </c>
      <c r="Y374" s="678">
        <f t="shared" ca="1" si="59"/>
        <v>0</v>
      </c>
      <c r="Z374" s="678">
        <f t="shared" ca="1" si="59"/>
        <v>0</v>
      </c>
      <c r="AA374" t="str">
        <f t="shared" si="54"/>
        <v>ASRCMS202202</v>
      </c>
      <c r="AB374" s="957">
        <f t="shared" si="55"/>
        <v>45230</v>
      </c>
      <c r="AC374" t="str">
        <f t="shared" si="56"/>
        <v>Unaudited</v>
      </c>
    </row>
    <row r="375" spans="1:29" ht="30" x14ac:dyDescent="0.25">
      <c r="A375" t="s">
        <v>421</v>
      </c>
      <c r="B375" t="s">
        <v>1380</v>
      </c>
      <c r="C375" t="s">
        <v>1381</v>
      </c>
      <c r="D375">
        <v>1900</v>
      </c>
      <c r="E375" s="957">
        <v>1</v>
      </c>
      <c r="F375" t="s">
        <v>439</v>
      </c>
      <c r="G375" s="957">
        <v>91</v>
      </c>
      <c r="H375" t="s">
        <v>381</v>
      </c>
      <c r="I375" s="937" t="s">
        <v>489</v>
      </c>
      <c r="J375" s="937" t="s">
        <v>445</v>
      </c>
      <c r="K375" s="937" t="s">
        <v>0</v>
      </c>
      <c r="L375" s="937">
        <v>2.2000000000000002</v>
      </c>
      <c r="M375" s="958" t="s">
        <v>149</v>
      </c>
      <c r="N375" s="678">
        <f t="shared" ca="1" si="58"/>
        <v>658.5775600775487</v>
      </c>
      <c r="O375" s="678">
        <f t="shared" ca="1" si="59"/>
        <v>168.1572458495944</v>
      </c>
      <c r="P375" s="678">
        <f t="shared" ca="1" si="59"/>
        <v>25.977214644075612</v>
      </c>
      <c r="Q375" s="678">
        <f t="shared" ca="1" si="59"/>
        <v>196.5146740767014</v>
      </c>
      <c r="R375" s="678">
        <f t="shared" ca="1" si="59"/>
        <v>13.00420249848888</v>
      </c>
      <c r="S375" s="678">
        <f t="shared" ca="1" si="59"/>
        <v>0</v>
      </c>
      <c r="T375" s="678">
        <f t="shared" ca="1" si="59"/>
        <v>84.637166959019908</v>
      </c>
      <c r="U375" s="678">
        <f t="shared" ca="1" si="59"/>
        <v>0</v>
      </c>
      <c r="V375" s="678">
        <f t="shared" ca="1" si="59"/>
        <v>32.951668458561713</v>
      </c>
      <c r="W375" s="678">
        <f t="shared" ca="1" si="60"/>
        <v>137.3353875911067</v>
      </c>
      <c r="X375" s="678">
        <f t="shared" ca="1" si="59"/>
        <v>0</v>
      </c>
      <c r="Y375" s="678">
        <f t="shared" ca="1" si="59"/>
        <v>0</v>
      </c>
      <c r="Z375" s="678">
        <f t="shared" ca="1" si="59"/>
        <v>0</v>
      </c>
      <c r="AA375" t="str">
        <f t="shared" si="54"/>
        <v>ASRCMS202202</v>
      </c>
      <c r="AB375" s="957">
        <f t="shared" si="55"/>
        <v>45230</v>
      </c>
      <c r="AC375" t="str">
        <f t="shared" si="56"/>
        <v>Unaudited</v>
      </c>
    </row>
    <row r="376" spans="1:29" x14ac:dyDescent="0.25">
      <c r="A376" t="s">
        <v>421</v>
      </c>
      <c r="B376" t="s">
        <v>1380</v>
      </c>
      <c r="C376" t="s">
        <v>1381</v>
      </c>
      <c r="D376">
        <v>1900</v>
      </c>
      <c r="E376" s="957">
        <v>1</v>
      </c>
      <c r="F376" t="s">
        <v>439</v>
      </c>
      <c r="G376" s="957">
        <v>91</v>
      </c>
      <c r="H376" t="s">
        <v>381</v>
      </c>
      <c r="I376" s="958" t="s">
        <v>489</v>
      </c>
      <c r="J376" s="958" t="s">
        <v>445</v>
      </c>
      <c r="K376" s="958" t="s">
        <v>0</v>
      </c>
      <c r="L376" s="937">
        <v>2.2999999999999998</v>
      </c>
      <c r="M376" s="958" t="s">
        <v>150</v>
      </c>
      <c r="N376" s="678">
        <f t="shared" ca="1" si="58"/>
        <v>74952.12000000001</v>
      </c>
      <c r="O376" s="678">
        <f t="shared" ca="1" si="59"/>
        <v>29582.660000000003</v>
      </c>
      <c r="P376" s="678">
        <f t="shared" ca="1" si="59"/>
        <v>7114.17</v>
      </c>
      <c r="Q376" s="678">
        <f t="shared" ca="1" si="59"/>
        <v>24717.21</v>
      </c>
      <c r="R376" s="678">
        <f t="shared" ca="1" si="59"/>
        <v>5892.2000000000007</v>
      </c>
      <c r="S376" s="678">
        <f t="shared" ca="1" si="59"/>
        <v>113.49</v>
      </c>
      <c r="T376" s="678">
        <f t="shared" ca="1" si="59"/>
        <v>6563.33</v>
      </c>
      <c r="U376" s="678">
        <f t="shared" ca="1" si="59"/>
        <v>0</v>
      </c>
      <c r="V376" s="678">
        <f t="shared" ca="1" si="59"/>
        <v>0</v>
      </c>
      <c r="W376" s="678">
        <f t="shared" ca="1" si="60"/>
        <v>969.06</v>
      </c>
      <c r="X376" s="678">
        <f t="shared" ca="1" si="59"/>
        <v>0</v>
      </c>
      <c r="Y376" s="678">
        <f t="shared" ca="1" si="59"/>
        <v>0</v>
      </c>
      <c r="Z376" s="678">
        <f t="shared" ca="1" si="59"/>
        <v>0</v>
      </c>
      <c r="AA376" t="str">
        <f t="shared" si="54"/>
        <v>ASRCMS202202</v>
      </c>
      <c r="AB376" s="957">
        <f t="shared" si="55"/>
        <v>45230</v>
      </c>
      <c r="AC376" t="str">
        <f t="shared" si="56"/>
        <v>Unaudited</v>
      </c>
    </row>
    <row r="377" spans="1:29" x14ac:dyDescent="0.25">
      <c r="A377" t="s">
        <v>421</v>
      </c>
      <c r="B377" t="s">
        <v>1380</v>
      </c>
      <c r="C377" t="s">
        <v>1381</v>
      </c>
      <c r="D377">
        <v>1900</v>
      </c>
      <c r="E377" s="957">
        <v>1</v>
      </c>
      <c r="F377" t="s">
        <v>439</v>
      </c>
      <c r="G377" s="957">
        <v>91</v>
      </c>
      <c r="H377" t="s">
        <v>381</v>
      </c>
      <c r="I377" s="937" t="s">
        <v>489</v>
      </c>
      <c r="J377" s="937" t="s">
        <v>445</v>
      </c>
      <c r="K377" s="937" t="s">
        <v>0</v>
      </c>
      <c r="L377" s="937">
        <v>2.4</v>
      </c>
      <c r="M377" s="937" t="s">
        <v>151</v>
      </c>
      <c r="N377" s="678">
        <f t="shared" ca="1" si="58"/>
        <v>173885.07000000004</v>
      </c>
      <c r="O377" s="678">
        <f t="shared" ca="1" si="59"/>
        <v>66804.39</v>
      </c>
      <c r="P377" s="678">
        <f t="shared" ca="1" si="59"/>
        <v>4137.6299999999992</v>
      </c>
      <c r="Q377" s="678">
        <f t="shared" ca="1" si="59"/>
        <v>66929.38</v>
      </c>
      <c r="R377" s="678">
        <f t="shared" ca="1" si="59"/>
        <v>13243.15</v>
      </c>
      <c r="S377" s="678">
        <f t="shared" ca="1" si="59"/>
        <v>830.97</v>
      </c>
      <c r="T377" s="678">
        <f t="shared" ca="1" si="59"/>
        <v>12008.969999999998</v>
      </c>
      <c r="U377" s="678">
        <f t="shared" ca="1" si="59"/>
        <v>0</v>
      </c>
      <c r="V377" s="678">
        <f t="shared" ca="1" si="59"/>
        <v>1108.1400000000001</v>
      </c>
      <c r="W377" s="678">
        <f t="shared" ca="1" si="60"/>
        <v>8822.44</v>
      </c>
      <c r="X377" s="678">
        <f t="shared" ca="1" si="59"/>
        <v>0</v>
      </c>
      <c r="Y377" s="678">
        <f t="shared" ca="1" si="59"/>
        <v>0</v>
      </c>
      <c r="Z377" s="678">
        <f t="shared" ca="1" si="59"/>
        <v>0</v>
      </c>
      <c r="AA377" t="str">
        <f t="shared" si="54"/>
        <v>ASRCMS202202</v>
      </c>
      <c r="AB377" s="957">
        <f t="shared" si="55"/>
        <v>45230</v>
      </c>
      <c r="AC377" t="str">
        <f t="shared" si="56"/>
        <v>Unaudited</v>
      </c>
    </row>
    <row r="378" spans="1:29" ht="30" x14ac:dyDescent="0.25">
      <c r="A378" t="s">
        <v>421</v>
      </c>
      <c r="B378" t="s">
        <v>1380</v>
      </c>
      <c r="C378" t="s">
        <v>1381</v>
      </c>
      <c r="D378">
        <v>1900</v>
      </c>
      <c r="E378" s="957">
        <v>1</v>
      </c>
      <c r="F378" t="s">
        <v>439</v>
      </c>
      <c r="G378" s="957">
        <v>91</v>
      </c>
      <c r="H378" t="s">
        <v>381</v>
      </c>
      <c r="I378" s="937" t="s">
        <v>489</v>
      </c>
      <c r="J378" s="937" t="s">
        <v>445</v>
      </c>
      <c r="K378" s="937" t="s">
        <v>0</v>
      </c>
      <c r="L378" s="937">
        <v>2.5</v>
      </c>
      <c r="M378" s="958" t="s">
        <v>152</v>
      </c>
      <c r="N378" s="678">
        <f t="shared" ca="1" si="58"/>
        <v>3358.8613918481906</v>
      </c>
      <c r="O378" s="678">
        <f t="shared" ca="1" si="59"/>
        <v>1401.3761404426036</v>
      </c>
      <c r="P378" s="678">
        <f t="shared" ca="1" si="59"/>
        <v>167.00676886868933</v>
      </c>
      <c r="Q378" s="678">
        <f t="shared" ca="1" si="59"/>
        <v>1341.0721769869951</v>
      </c>
      <c r="R378" s="678">
        <f t="shared" ca="1" si="59"/>
        <v>271.36514481770854</v>
      </c>
      <c r="S378" s="678">
        <f t="shared" ca="1" si="59"/>
        <v>0.22425685074051518</v>
      </c>
      <c r="T378" s="678">
        <f t="shared" ca="1" si="59"/>
        <v>19.014541278235111</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16.806195913986734</v>
      </c>
      <c r="W378" s="678">
        <f t="shared" ca="1" si="60"/>
        <v>141.99616668923218</v>
      </c>
      <c r="X378" s="678">
        <f t="shared" ca="1" si="61"/>
        <v>0</v>
      </c>
      <c r="Y378" s="678">
        <f t="shared" ca="1" si="61"/>
        <v>0</v>
      </c>
      <c r="Z378" s="678">
        <f t="shared" ca="1" si="61"/>
        <v>0</v>
      </c>
      <c r="AA378" t="str">
        <f t="shared" si="54"/>
        <v>ASRCMS202202</v>
      </c>
      <c r="AB378" s="957">
        <f t="shared" si="55"/>
        <v>45230</v>
      </c>
      <c r="AC378" t="str">
        <f t="shared" si="56"/>
        <v>Unaudited</v>
      </c>
    </row>
    <row r="379" spans="1:29" x14ac:dyDescent="0.25">
      <c r="A379" t="s">
        <v>421</v>
      </c>
      <c r="B379" t="s">
        <v>1380</v>
      </c>
      <c r="C379" t="s">
        <v>1381</v>
      </c>
      <c r="D379">
        <v>1900</v>
      </c>
      <c r="E379" s="957">
        <v>1</v>
      </c>
      <c r="F379" t="s">
        <v>439</v>
      </c>
      <c r="G379" s="957">
        <v>91</v>
      </c>
      <c r="H379" t="s">
        <v>381</v>
      </c>
      <c r="I379" s="937" t="s">
        <v>489</v>
      </c>
      <c r="J379" s="937" t="s">
        <v>445</v>
      </c>
      <c r="K379" s="937" t="s">
        <v>0</v>
      </c>
      <c r="L379" s="937" t="s">
        <v>97</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ASRCMS202202</v>
      </c>
      <c r="AB379" s="957">
        <f t="shared" si="55"/>
        <v>45230</v>
      </c>
      <c r="AC379" t="str">
        <f t="shared" si="56"/>
        <v>Unaudited</v>
      </c>
    </row>
    <row r="380" spans="1:29" x14ac:dyDescent="0.25">
      <c r="A380" t="s">
        <v>421</v>
      </c>
      <c r="B380" t="s">
        <v>1380</v>
      </c>
      <c r="C380" t="s">
        <v>1381</v>
      </c>
      <c r="D380">
        <v>1900</v>
      </c>
      <c r="E380" s="957">
        <v>1</v>
      </c>
      <c r="F380" t="s">
        <v>439</v>
      </c>
      <c r="G380" s="957">
        <v>91</v>
      </c>
      <c r="H380" t="s">
        <v>381</v>
      </c>
      <c r="I380" s="937" t="s">
        <v>489</v>
      </c>
      <c r="J380" s="937" t="s">
        <v>445</v>
      </c>
      <c r="K380" s="937" t="s">
        <v>0</v>
      </c>
      <c r="L380" s="937" t="s">
        <v>153</v>
      </c>
      <c r="M380" s="958" t="s">
        <v>452</v>
      </c>
      <c r="N380" s="678">
        <f t="shared" ca="1" si="58"/>
        <v>3005.3643845836059</v>
      </c>
      <c r="O380" s="678">
        <f t="shared" ca="1" si="62"/>
        <v>484.02973055398007</v>
      </c>
      <c r="P380" s="678">
        <f t="shared" ca="1" si="62"/>
        <v>69.463900964852883</v>
      </c>
      <c r="Q380" s="678">
        <f t="shared" ca="1" si="62"/>
        <v>616.03284251165474</v>
      </c>
      <c r="R380" s="678">
        <f t="shared" ca="1" si="62"/>
        <v>56.967046563338528</v>
      </c>
      <c r="S380" s="678">
        <f t="shared" ca="1" si="62"/>
        <v>1.3751282546868149</v>
      </c>
      <c r="T380" s="678">
        <f t="shared" ca="1" si="62"/>
        <v>296.10640368792787</v>
      </c>
      <c r="U380" s="678">
        <f t="shared" ca="1" si="62"/>
        <v>0</v>
      </c>
      <c r="V380" s="678">
        <f t="shared" ca="1" si="62"/>
        <v>27.842934185757041</v>
      </c>
      <c r="W380" s="678">
        <f t="shared" ca="1" si="60"/>
        <v>1453.546397861408</v>
      </c>
      <c r="X380" s="678">
        <f t="shared" ca="1" si="63"/>
        <v>0</v>
      </c>
      <c r="Y380" s="678">
        <f t="shared" ca="1" si="63"/>
        <v>0</v>
      </c>
      <c r="Z380" s="678">
        <f t="shared" ca="1" si="63"/>
        <v>0</v>
      </c>
      <c r="AA380" t="str">
        <f t="shared" si="54"/>
        <v>ASRCMS202202</v>
      </c>
      <c r="AB380" s="957">
        <f t="shared" si="55"/>
        <v>45230</v>
      </c>
      <c r="AC380" t="str">
        <f t="shared" si="56"/>
        <v>Unaudited</v>
      </c>
    </row>
    <row r="381" spans="1:29" x14ac:dyDescent="0.25">
      <c r="A381" t="s">
        <v>421</v>
      </c>
      <c r="B381" t="s">
        <v>1380</v>
      </c>
      <c r="C381" t="s">
        <v>1381</v>
      </c>
      <c r="D381">
        <v>1900</v>
      </c>
      <c r="E381" s="957">
        <v>1</v>
      </c>
      <c r="F381" t="s">
        <v>439</v>
      </c>
      <c r="G381" s="957">
        <v>91</v>
      </c>
      <c r="H381" t="s">
        <v>381</v>
      </c>
      <c r="I381" s="937" t="s">
        <v>489</v>
      </c>
      <c r="J381" s="937" t="s">
        <v>445</v>
      </c>
      <c r="K381" s="937" t="s">
        <v>0</v>
      </c>
      <c r="L381" s="943" t="s">
        <v>912</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ASRCMS202202</v>
      </c>
      <c r="AB381" s="957">
        <f t="shared" si="55"/>
        <v>45230</v>
      </c>
      <c r="AC381" t="str">
        <f t="shared" si="56"/>
        <v>Unaudited</v>
      </c>
    </row>
    <row r="382" spans="1:29" x14ac:dyDescent="0.25">
      <c r="A382" t="s">
        <v>421</v>
      </c>
      <c r="B382" t="s">
        <v>1380</v>
      </c>
      <c r="C382" t="s">
        <v>1381</v>
      </c>
      <c r="D382">
        <v>1900</v>
      </c>
      <c r="E382" s="957">
        <v>1</v>
      </c>
      <c r="F382" t="s">
        <v>439</v>
      </c>
      <c r="G382" s="957">
        <v>91</v>
      </c>
      <c r="H382" t="s">
        <v>381</v>
      </c>
      <c r="I382" s="937" t="s">
        <v>489</v>
      </c>
      <c r="J382" s="937" t="s">
        <v>445</v>
      </c>
      <c r="K382" s="937" t="s">
        <v>53</v>
      </c>
      <c r="L382" s="937">
        <v>3.1</v>
      </c>
      <c r="M382" s="958" t="s">
        <v>33</v>
      </c>
      <c r="N382" s="678">
        <f t="shared" ca="1" si="58"/>
        <v>116014.38</v>
      </c>
      <c r="O382" s="678">
        <f t="shared" ca="1" si="62"/>
        <v>49615.110000000008</v>
      </c>
      <c r="P382" s="678">
        <f t="shared" ca="1" si="62"/>
        <v>7568.26</v>
      </c>
      <c r="Q382" s="678">
        <f t="shared" ca="1" si="62"/>
        <v>35255.26</v>
      </c>
      <c r="R382" s="678">
        <f t="shared" ca="1" si="62"/>
        <v>4253.3599999999997</v>
      </c>
      <c r="S382" s="678">
        <f t="shared" ca="1" si="62"/>
        <v>323.49</v>
      </c>
      <c r="T382" s="678">
        <f t="shared" ca="1" si="62"/>
        <v>10902.339999999998</v>
      </c>
      <c r="U382" s="678">
        <f t="shared" ca="1" si="62"/>
        <v>0</v>
      </c>
      <c r="V382" s="678">
        <f t="shared" ca="1" si="62"/>
        <v>778.44</v>
      </c>
      <c r="W382" s="678">
        <f t="shared" ca="1" si="60"/>
        <v>7318.1200000000008</v>
      </c>
      <c r="X382" s="678">
        <f t="shared" ca="1" si="63"/>
        <v>0</v>
      </c>
      <c r="Y382" s="678">
        <f t="shared" ca="1" si="63"/>
        <v>0</v>
      </c>
      <c r="Z382" s="678">
        <f t="shared" ca="1" si="63"/>
        <v>0</v>
      </c>
      <c r="AA382" t="str">
        <f t="shared" si="54"/>
        <v>ASRCMS202202</v>
      </c>
      <c r="AB382" s="957">
        <f t="shared" si="55"/>
        <v>45230</v>
      </c>
      <c r="AC382" t="str">
        <f t="shared" si="56"/>
        <v>Unaudited</v>
      </c>
    </row>
    <row r="383" spans="1:29" x14ac:dyDescent="0.25">
      <c r="A383" t="s">
        <v>421</v>
      </c>
      <c r="B383" t="s">
        <v>1380</v>
      </c>
      <c r="C383" t="s">
        <v>1381</v>
      </c>
      <c r="D383">
        <v>1900</v>
      </c>
      <c r="E383" s="957">
        <v>1</v>
      </c>
      <c r="F383" t="s">
        <v>439</v>
      </c>
      <c r="G383" s="957">
        <v>91</v>
      </c>
      <c r="H383" t="s">
        <v>381</v>
      </c>
      <c r="I383" s="937" t="s">
        <v>489</v>
      </c>
      <c r="J383" s="937" t="s">
        <v>445</v>
      </c>
      <c r="K383" s="937" t="s">
        <v>53</v>
      </c>
      <c r="L383" s="937">
        <v>3.2</v>
      </c>
      <c r="M383" s="958" t="s">
        <v>34</v>
      </c>
      <c r="N383" s="678">
        <f t="shared" ca="1" si="58"/>
        <v>262645.62</v>
      </c>
      <c r="O383" s="678">
        <f t="shared" ca="1" si="62"/>
        <v>88962.939999999988</v>
      </c>
      <c r="P383" s="678">
        <f t="shared" ca="1" si="62"/>
        <v>14751.710000000001</v>
      </c>
      <c r="Q383" s="678">
        <f t="shared" ca="1" si="62"/>
        <v>87152.64999999998</v>
      </c>
      <c r="R383" s="678">
        <f t="shared" ca="1" si="62"/>
        <v>8769.3200000000015</v>
      </c>
      <c r="S383" s="678">
        <f t="shared" ca="1" si="62"/>
        <v>245.38</v>
      </c>
      <c r="T383" s="678">
        <f t="shared" ca="1" si="62"/>
        <v>32005.69</v>
      </c>
      <c r="U383" s="678">
        <f t="shared" ca="1" si="62"/>
        <v>0</v>
      </c>
      <c r="V383" s="678">
        <f t="shared" ca="1" si="62"/>
        <v>1079</v>
      </c>
      <c r="W383" s="678">
        <f t="shared" ca="1" si="60"/>
        <v>29678.930000000004</v>
      </c>
      <c r="X383" s="678">
        <f t="shared" ca="1" si="63"/>
        <v>0</v>
      </c>
      <c r="Y383" s="678">
        <f t="shared" ca="1" si="63"/>
        <v>0</v>
      </c>
      <c r="Z383" s="678">
        <f t="shared" ca="1" si="63"/>
        <v>0</v>
      </c>
      <c r="AA383" t="str">
        <f t="shared" si="54"/>
        <v>ASRCMS202202</v>
      </c>
      <c r="AB383" s="957">
        <f t="shared" si="55"/>
        <v>45230</v>
      </c>
      <c r="AC383" t="str">
        <f t="shared" si="56"/>
        <v>Unaudited</v>
      </c>
    </row>
    <row r="384" spans="1:29" x14ac:dyDescent="0.25">
      <c r="A384" t="s">
        <v>421</v>
      </c>
      <c r="B384" t="s">
        <v>1380</v>
      </c>
      <c r="C384" t="s">
        <v>1381</v>
      </c>
      <c r="D384">
        <v>1900</v>
      </c>
      <c r="E384" s="957">
        <v>1</v>
      </c>
      <c r="F384" t="s">
        <v>439</v>
      </c>
      <c r="G384" s="957">
        <v>91</v>
      </c>
      <c r="H384" t="s">
        <v>381</v>
      </c>
      <c r="I384" s="937" t="s">
        <v>489</v>
      </c>
      <c r="J384" s="937" t="s">
        <v>445</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ASRCMS202202</v>
      </c>
      <c r="AB384" s="957">
        <f t="shared" si="55"/>
        <v>45230</v>
      </c>
      <c r="AC384" t="str">
        <f t="shared" si="56"/>
        <v>Unaudited</v>
      </c>
    </row>
    <row r="385" spans="1:29" x14ac:dyDescent="0.25">
      <c r="A385" t="s">
        <v>421</v>
      </c>
      <c r="B385" t="s">
        <v>1380</v>
      </c>
      <c r="C385" t="s">
        <v>1381</v>
      </c>
      <c r="D385">
        <v>1900</v>
      </c>
      <c r="E385" s="957">
        <v>1</v>
      </c>
      <c r="F385" t="s">
        <v>439</v>
      </c>
      <c r="G385" s="957">
        <v>91</v>
      </c>
      <c r="H385" t="s">
        <v>381</v>
      </c>
      <c r="I385" s="937" t="s">
        <v>489</v>
      </c>
      <c r="J385" s="937" t="s">
        <v>445</v>
      </c>
      <c r="K385" s="937" t="s">
        <v>53</v>
      </c>
      <c r="L385" s="937" t="s">
        <v>44</v>
      </c>
      <c r="M385" s="958" t="s">
        <v>154</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ASRCMS202202</v>
      </c>
      <c r="AB385" s="957">
        <f t="shared" si="55"/>
        <v>45230</v>
      </c>
      <c r="AC385" t="str">
        <f t="shared" si="56"/>
        <v>Unaudited</v>
      </c>
    </row>
    <row r="386" spans="1:29" x14ac:dyDescent="0.25">
      <c r="A386" t="s">
        <v>421</v>
      </c>
      <c r="B386" t="s">
        <v>1380</v>
      </c>
      <c r="C386" t="s">
        <v>1381</v>
      </c>
      <c r="D386">
        <v>1900</v>
      </c>
      <c r="E386" s="957">
        <v>1</v>
      </c>
      <c r="F386" t="s">
        <v>439</v>
      </c>
      <c r="G386" s="957">
        <v>91</v>
      </c>
      <c r="H386" t="s">
        <v>381</v>
      </c>
      <c r="I386" s="937" t="s">
        <v>489</v>
      </c>
      <c r="J386" s="937" t="s">
        <v>445</v>
      </c>
      <c r="K386" s="937" t="s">
        <v>53</v>
      </c>
      <c r="L386" s="937" t="s">
        <v>41</v>
      </c>
      <c r="M386" s="958" t="s">
        <v>52</v>
      </c>
      <c r="N386" s="678">
        <f t="shared" ca="1" si="58"/>
        <v>24441.80627922593</v>
      </c>
      <c r="O386" s="678">
        <f t="shared" ca="1" si="62"/>
        <v>12548.98107624687</v>
      </c>
      <c r="P386" s="678">
        <f t="shared" ca="1" si="62"/>
        <v>984.23380990171529</v>
      </c>
      <c r="Q386" s="678">
        <f t="shared" ca="1" si="62"/>
        <v>6151.4613118857205</v>
      </c>
      <c r="R386" s="678">
        <f t="shared" ca="1" si="62"/>
        <v>1230.2922623771442</v>
      </c>
      <c r="S386" s="678">
        <f t="shared" ca="1" si="62"/>
        <v>0</v>
      </c>
      <c r="T386" s="678">
        <f t="shared" ca="1" si="62"/>
        <v>2050.487103961907</v>
      </c>
      <c r="U386" s="678">
        <f t="shared" ca="1" si="62"/>
        <v>0</v>
      </c>
      <c r="V386" s="678">
        <f t="shared" ca="1" si="62"/>
        <v>0</v>
      </c>
      <c r="W386" s="678">
        <f t="shared" ca="1" si="60"/>
        <v>1476.350714852573</v>
      </c>
      <c r="X386" s="678">
        <f t="shared" ca="1" si="63"/>
        <v>0</v>
      </c>
      <c r="Y386" s="678">
        <f t="shared" ca="1" si="63"/>
        <v>0</v>
      </c>
      <c r="Z386" s="678">
        <f t="shared" ca="1" si="63"/>
        <v>0</v>
      </c>
      <c r="AA386" t="str">
        <f t="shared" ref="AA386:AA449" si="64">file_name</f>
        <v>ASRCMS202202</v>
      </c>
      <c r="AB386" s="957">
        <f t="shared" ref="AB386:AB449" si="65">file_date</f>
        <v>45230</v>
      </c>
      <c r="AC386" t="str">
        <f t="shared" ref="AC386:AC449" si="66">status</f>
        <v>Unaudited</v>
      </c>
    </row>
    <row r="387" spans="1:29" x14ac:dyDescent="0.25">
      <c r="A387" t="s">
        <v>421</v>
      </c>
      <c r="B387" t="s">
        <v>1380</v>
      </c>
      <c r="C387" t="s">
        <v>1381</v>
      </c>
      <c r="D387">
        <v>1900</v>
      </c>
      <c r="E387" s="957">
        <v>1</v>
      </c>
      <c r="F387" t="s">
        <v>439</v>
      </c>
      <c r="G387" s="957">
        <v>91</v>
      </c>
      <c r="H387" t="s">
        <v>381</v>
      </c>
      <c r="I387" s="937" t="s">
        <v>489</v>
      </c>
      <c r="J387" s="937" t="s">
        <v>445</v>
      </c>
      <c r="K387" s="937" t="s">
        <v>53</v>
      </c>
      <c r="L387" s="937" t="s">
        <v>42</v>
      </c>
      <c r="M387" s="958" t="s">
        <v>155</v>
      </c>
      <c r="N387" s="678">
        <f t="shared" ca="1" si="58"/>
        <v>5163.6070603678654</v>
      </c>
      <c r="O387" s="678">
        <f t="shared" ca="1" si="62"/>
        <v>2098.9326274548243</v>
      </c>
      <c r="P387" s="678">
        <f t="shared" ca="1" si="62"/>
        <v>335.97132889405259</v>
      </c>
      <c r="Q387" s="678">
        <f t="shared" ca="1" si="62"/>
        <v>1877.8881381930591</v>
      </c>
      <c r="R387" s="678">
        <f t="shared" ca="1" si="62"/>
        <v>198.94529877842965</v>
      </c>
      <c r="S387" s="678">
        <f t="shared" ca="1" si="62"/>
        <v>0.77256844616324172</v>
      </c>
      <c r="T387" s="678">
        <f t="shared" ca="1" si="62"/>
        <v>64.681637752356679</v>
      </c>
      <c r="U387" s="678">
        <f t="shared" ca="1" si="62"/>
        <v>0</v>
      </c>
      <c r="V387" s="678">
        <f t="shared" ca="1" si="62"/>
        <v>33.611092507723654</v>
      </c>
      <c r="W387" s="678">
        <f t="shared" ca="1" si="60"/>
        <v>552.80436834125658</v>
      </c>
      <c r="X387" s="678">
        <f t="shared" ca="1" si="63"/>
        <v>0</v>
      </c>
      <c r="Y387" s="678">
        <f t="shared" ca="1" si="63"/>
        <v>0</v>
      </c>
      <c r="Z387" s="678">
        <f t="shared" ca="1" si="63"/>
        <v>0</v>
      </c>
      <c r="AA387" t="str">
        <f t="shared" si="64"/>
        <v>ASRCMS202202</v>
      </c>
      <c r="AB387" s="957">
        <f t="shared" si="65"/>
        <v>45230</v>
      </c>
      <c r="AC387" t="str">
        <f t="shared" si="66"/>
        <v>Unaudited</v>
      </c>
    </row>
    <row r="388" spans="1:29" x14ac:dyDescent="0.25">
      <c r="A388" t="s">
        <v>421</v>
      </c>
      <c r="B388" t="s">
        <v>1380</v>
      </c>
      <c r="C388" t="s">
        <v>1381</v>
      </c>
      <c r="D388">
        <v>1900</v>
      </c>
      <c r="E388" s="957">
        <v>1</v>
      </c>
      <c r="F388" t="s">
        <v>439</v>
      </c>
      <c r="G388" s="957">
        <v>91</v>
      </c>
      <c r="H388" t="s">
        <v>381</v>
      </c>
      <c r="I388" s="937" t="s">
        <v>489</v>
      </c>
      <c r="J388" s="937" t="s">
        <v>445</v>
      </c>
      <c r="K388" s="937" t="s">
        <v>53</v>
      </c>
      <c r="L388" s="937" t="s">
        <v>43</v>
      </c>
      <c r="M388" s="958" t="s">
        <v>463</v>
      </c>
      <c r="N388" s="678">
        <f t="shared" ca="1" si="58"/>
        <v>9344.795862762734</v>
      </c>
      <c r="O388" s="678">
        <f t="shared" ca="1" si="62"/>
        <v>1505.0284906339832</v>
      </c>
      <c r="P388" s="678">
        <f t="shared" ca="1" si="62"/>
        <v>215.98910856782985</v>
      </c>
      <c r="Q388" s="678">
        <f t="shared" ca="1" si="62"/>
        <v>1915.475270672202</v>
      </c>
      <c r="R388" s="678">
        <f t="shared" ca="1" si="62"/>
        <v>177.13173942222468</v>
      </c>
      <c r="S388" s="678">
        <f t="shared" ca="1" si="62"/>
        <v>4.2757852894919095</v>
      </c>
      <c r="T388" s="678">
        <f t="shared" ca="1" si="62"/>
        <v>920.70496020863595</v>
      </c>
      <c r="U388" s="678">
        <f t="shared" ca="1" si="62"/>
        <v>0</v>
      </c>
      <c r="V388" s="678">
        <f t="shared" ca="1" si="62"/>
        <v>86.57403991372793</v>
      </c>
      <c r="W388" s="678">
        <f t="shared" ca="1" si="60"/>
        <v>4519.616468054639</v>
      </c>
      <c r="X388" s="678">
        <f t="shared" ca="1" si="63"/>
        <v>0</v>
      </c>
      <c r="Y388" s="678">
        <f t="shared" ca="1" si="63"/>
        <v>0</v>
      </c>
      <c r="Z388" s="678">
        <f t="shared" ca="1" si="63"/>
        <v>0</v>
      </c>
      <c r="AA388" t="str">
        <f t="shared" si="64"/>
        <v>ASRCMS202202</v>
      </c>
      <c r="AB388" s="957">
        <f t="shared" si="65"/>
        <v>45230</v>
      </c>
      <c r="AC388" t="str">
        <f t="shared" si="66"/>
        <v>Unaudited</v>
      </c>
    </row>
    <row r="389" spans="1:29" x14ac:dyDescent="0.25">
      <c r="A389" t="s">
        <v>421</v>
      </c>
      <c r="B389" t="s">
        <v>1380</v>
      </c>
      <c r="C389" t="s">
        <v>1381</v>
      </c>
      <c r="D389">
        <v>1900</v>
      </c>
      <c r="E389" s="957">
        <v>1</v>
      </c>
      <c r="F389" t="s">
        <v>439</v>
      </c>
      <c r="G389" s="957">
        <v>91</v>
      </c>
      <c r="H389" t="s">
        <v>381</v>
      </c>
      <c r="I389" s="937" t="s">
        <v>489</v>
      </c>
      <c r="J389" s="937" t="s">
        <v>445</v>
      </c>
      <c r="K389" s="937" t="s">
        <v>915</v>
      </c>
      <c r="L389" s="937" t="s">
        <v>916</v>
      </c>
      <c r="M389" s="958" t="s">
        <v>915</v>
      </c>
      <c r="N389" s="678">
        <f t="shared" ca="1" si="58"/>
        <v>6423.9400000000005</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3205.33</v>
      </c>
      <c r="P389" s="678">
        <f t="shared" ca="1" si="67"/>
        <v>0</v>
      </c>
      <c r="Q389" s="678">
        <f t="shared" ca="1" si="67"/>
        <v>0</v>
      </c>
      <c r="R389" s="678">
        <f t="shared" ca="1" si="67"/>
        <v>3218.61</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ASRCMS202202</v>
      </c>
      <c r="AB389" s="957">
        <f t="shared" si="65"/>
        <v>45230</v>
      </c>
      <c r="AC389" t="str">
        <f t="shared" si="66"/>
        <v>Unaudited</v>
      </c>
    </row>
    <row r="390" spans="1:29" x14ac:dyDescent="0.25">
      <c r="A390" t="s">
        <v>421</v>
      </c>
      <c r="B390" t="s">
        <v>1380</v>
      </c>
      <c r="C390" t="s">
        <v>1381</v>
      </c>
      <c r="D390">
        <v>1900</v>
      </c>
      <c r="E390" s="957">
        <v>1</v>
      </c>
      <c r="F390" t="s">
        <v>439</v>
      </c>
      <c r="G390" s="957">
        <v>91</v>
      </c>
      <c r="H390" t="s">
        <v>381</v>
      </c>
      <c r="I390" s="937" t="s">
        <v>489</v>
      </c>
      <c r="J390" s="937" t="s">
        <v>445</v>
      </c>
      <c r="K390" s="937" t="s">
        <v>915</v>
      </c>
      <c r="L390" s="937" t="s">
        <v>917</v>
      </c>
      <c r="M390" s="958" t="s">
        <v>920</v>
      </c>
      <c r="N390" s="678">
        <f t="shared" ca="1" si="58"/>
        <v>116.21956942544975</v>
      </c>
      <c r="O390" s="678">
        <f t="shared" ca="1" si="67"/>
        <v>29.674808091104889</v>
      </c>
      <c r="P390" s="678">
        <f t="shared" ca="1" si="67"/>
        <v>4.5842143489545197</v>
      </c>
      <c r="Q390" s="678">
        <f t="shared" ca="1" si="67"/>
        <v>34.679060131182595</v>
      </c>
      <c r="R390" s="678">
        <f t="shared" ca="1" si="67"/>
        <v>2.2948592644392138</v>
      </c>
      <c r="S390" s="678">
        <f t="shared" ca="1" si="67"/>
        <v>0</v>
      </c>
      <c r="T390" s="678">
        <f t="shared" ca="1" si="67"/>
        <v>14.935970639827042</v>
      </c>
      <c r="U390" s="678">
        <f t="shared" ca="1" si="67"/>
        <v>0</v>
      </c>
      <c r="V390" s="678">
        <f t="shared" ca="1" si="67"/>
        <v>5.8150003162167732</v>
      </c>
      <c r="W390" s="678">
        <f t="shared" ca="1" si="60"/>
        <v>24.235656633724709</v>
      </c>
      <c r="X390" s="678">
        <f t="shared" ca="1" si="63"/>
        <v>0</v>
      </c>
      <c r="Y390" s="678">
        <f t="shared" ca="1" si="63"/>
        <v>0</v>
      </c>
      <c r="Z390" s="678">
        <f t="shared" ca="1" si="63"/>
        <v>0</v>
      </c>
      <c r="AA390" t="str">
        <f t="shared" si="64"/>
        <v>ASRCMS202202</v>
      </c>
      <c r="AB390" s="957">
        <f t="shared" si="65"/>
        <v>45230</v>
      </c>
      <c r="AC390" t="str">
        <f t="shared" si="66"/>
        <v>Unaudited</v>
      </c>
    </row>
    <row r="391" spans="1:29" x14ac:dyDescent="0.25">
      <c r="A391" t="s">
        <v>421</v>
      </c>
      <c r="B391" t="s">
        <v>1380</v>
      </c>
      <c r="C391" t="s">
        <v>1381</v>
      </c>
      <c r="D391">
        <v>1900</v>
      </c>
      <c r="E391" s="957">
        <v>1</v>
      </c>
      <c r="F391" t="s">
        <v>439</v>
      </c>
      <c r="G391" s="957">
        <v>91</v>
      </c>
      <c r="H391" t="s">
        <v>381</v>
      </c>
      <c r="I391" s="937" t="s">
        <v>489</v>
      </c>
      <c r="J391" s="937" t="s">
        <v>445</v>
      </c>
      <c r="K391" s="937" t="s">
        <v>915</v>
      </c>
      <c r="L391" s="945" t="s">
        <v>918</v>
      </c>
      <c r="M391" s="960" t="s">
        <v>921</v>
      </c>
      <c r="N391" s="678">
        <f t="shared" ca="1" si="58"/>
        <v>7.5662091255972079</v>
      </c>
      <c r="O391" s="678">
        <f t="shared" ca="1" si="67"/>
        <v>1.2185777482304496</v>
      </c>
      <c r="P391" s="678">
        <f t="shared" ca="1" si="67"/>
        <v>0.17488009243600244</v>
      </c>
      <c r="Q391" s="678">
        <f t="shared" ca="1" si="67"/>
        <v>1.5509045553972174</v>
      </c>
      <c r="R391" s="678">
        <f t="shared" ca="1" si="67"/>
        <v>0.14341841201581004</v>
      </c>
      <c r="S391" s="678">
        <f t="shared" ca="1" si="67"/>
        <v>3.4619788544940412E-3</v>
      </c>
      <c r="T391" s="678">
        <f t="shared" ca="1" si="67"/>
        <v>0.74546799889683901</v>
      </c>
      <c r="U391" s="678">
        <f t="shared" ca="1" si="67"/>
        <v>0</v>
      </c>
      <c r="V391" s="678">
        <f t="shared" ca="1" si="67"/>
        <v>7.0096479415378818E-2</v>
      </c>
      <c r="W391" s="678">
        <f t="shared" ca="1" si="60"/>
        <v>3.6594018603510161</v>
      </c>
      <c r="X391" s="678">
        <f t="shared" ca="1" si="63"/>
        <v>0</v>
      </c>
      <c r="Y391" s="678">
        <f t="shared" ca="1" si="63"/>
        <v>0</v>
      </c>
      <c r="Z391" s="678">
        <f t="shared" ca="1" si="63"/>
        <v>0</v>
      </c>
      <c r="AA391" t="str">
        <f t="shared" si="64"/>
        <v>ASRCMS202202</v>
      </c>
      <c r="AB391" s="957">
        <f t="shared" si="65"/>
        <v>45230</v>
      </c>
      <c r="AC391" t="str">
        <f t="shared" si="66"/>
        <v>Unaudited</v>
      </c>
    </row>
    <row r="392" spans="1:29" x14ac:dyDescent="0.25">
      <c r="A392" t="s">
        <v>421</v>
      </c>
      <c r="B392" t="s">
        <v>1380</v>
      </c>
      <c r="C392" t="s">
        <v>1381</v>
      </c>
      <c r="D392">
        <v>1900</v>
      </c>
      <c r="E392" s="957">
        <v>1</v>
      </c>
      <c r="F392" t="s">
        <v>439</v>
      </c>
      <c r="G392" s="957">
        <v>91</v>
      </c>
      <c r="H392" t="s">
        <v>381</v>
      </c>
      <c r="I392" s="937" t="s">
        <v>489</v>
      </c>
      <c r="J392" s="937" t="s">
        <v>445</v>
      </c>
      <c r="K392" s="937" t="s">
        <v>446</v>
      </c>
      <c r="L392" s="947">
        <v>5.0999999999999996</v>
      </c>
      <c r="M392" s="961" t="s">
        <v>37</v>
      </c>
      <c r="N392" s="678">
        <f t="shared" ca="1" si="58"/>
        <v>24854.98</v>
      </c>
      <c r="O392" s="678">
        <f t="shared" ca="1" si="67"/>
        <v>9442.5400000000009</v>
      </c>
      <c r="P392" s="678">
        <f t="shared" ca="1" si="67"/>
        <v>5202.5999999999995</v>
      </c>
      <c r="Q392" s="678">
        <f t="shared" ca="1" si="67"/>
        <v>6018.4000000000015</v>
      </c>
      <c r="R392" s="678">
        <f t="shared" ca="1" si="67"/>
        <v>196.66</v>
      </c>
      <c r="S392" s="678">
        <f t="shared" ca="1" si="67"/>
        <v>0</v>
      </c>
      <c r="T392" s="678">
        <f t="shared" ca="1" si="67"/>
        <v>3976.2799999999997</v>
      </c>
      <c r="U392" s="678">
        <f t="shared" ca="1" si="67"/>
        <v>0</v>
      </c>
      <c r="V392" s="678">
        <f t="shared" ca="1" si="67"/>
        <v>0</v>
      </c>
      <c r="W392" s="678">
        <f t="shared" ca="1" si="60"/>
        <v>18.5</v>
      </c>
      <c r="X392" s="678">
        <f t="shared" ca="1" si="63"/>
        <v>0</v>
      </c>
      <c r="Y392" s="678">
        <f t="shared" ca="1" si="63"/>
        <v>0</v>
      </c>
      <c r="Z392" s="678">
        <f t="shared" ca="1" si="63"/>
        <v>0</v>
      </c>
      <c r="AA392" t="str">
        <f t="shared" si="64"/>
        <v>ASRCMS202202</v>
      </c>
      <c r="AB392" s="957">
        <f t="shared" si="65"/>
        <v>45230</v>
      </c>
      <c r="AC392" t="str">
        <f t="shared" si="66"/>
        <v>Unaudited</v>
      </c>
    </row>
    <row r="393" spans="1:29" ht="30" x14ac:dyDescent="0.25">
      <c r="A393" t="s">
        <v>421</v>
      </c>
      <c r="B393" t="s">
        <v>1380</v>
      </c>
      <c r="C393" t="s">
        <v>1381</v>
      </c>
      <c r="D393">
        <v>1900</v>
      </c>
      <c r="E393" s="957">
        <v>1</v>
      </c>
      <c r="F393" t="s">
        <v>439</v>
      </c>
      <c r="G393" s="957">
        <v>91</v>
      </c>
      <c r="H393" t="s">
        <v>381</v>
      </c>
      <c r="I393" s="958" t="s">
        <v>489</v>
      </c>
      <c r="J393" s="958" t="s">
        <v>445</v>
      </c>
      <c r="K393" s="958" t="s">
        <v>446</v>
      </c>
      <c r="L393" s="937">
        <v>5.2</v>
      </c>
      <c r="M393" s="958" t="s">
        <v>304</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ASRCMS202202</v>
      </c>
      <c r="AB393" s="957">
        <f t="shared" si="65"/>
        <v>45230</v>
      </c>
      <c r="AC393" t="str">
        <f t="shared" si="66"/>
        <v>Unaudited</v>
      </c>
    </row>
    <row r="394" spans="1:29" ht="30" x14ac:dyDescent="0.25">
      <c r="A394" t="s">
        <v>421</v>
      </c>
      <c r="B394" t="s">
        <v>1380</v>
      </c>
      <c r="C394" t="s">
        <v>1381</v>
      </c>
      <c r="D394">
        <v>1900</v>
      </c>
      <c r="E394" s="957">
        <v>1</v>
      </c>
      <c r="F394" t="s">
        <v>439</v>
      </c>
      <c r="G394" s="957">
        <v>91</v>
      </c>
      <c r="H394" t="s">
        <v>381</v>
      </c>
      <c r="I394" s="937" t="s">
        <v>489</v>
      </c>
      <c r="J394" s="937" t="s">
        <v>445</v>
      </c>
      <c r="K394" s="937" t="s">
        <v>446</v>
      </c>
      <c r="L394" s="937">
        <v>5.3</v>
      </c>
      <c r="M394" s="962" t="s">
        <v>305</v>
      </c>
      <c r="N394" s="678">
        <f t="shared" ca="1" si="58"/>
        <v>307.33008734094108</v>
      </c>
      <c r="O394" s="678">
        <f t="shared" ca="1" si="67"/>
        <v>137.70299158547525</v>
      </c>
      <c r="P394" s="678">
        <f t="shared" ca="1" si="67"/>
        <v>75.566073245902018</v>
      </c>
      <c r="Q394" s="678">
        <f t="shared" ca="1" si="67"/>
        <v>86.938840933453491</v>
      </c>
      <c r="R394" s="678">
        <f t="shared" ca="1" si="67"/>
        <v>3.897735159302699</v>
      </c>
      <c r="S394" s="678">
        <f t="shared" ca="1" si="67"/>
        <v>0.27797970061263566</v>
      </c>
      <c r="T394" s="678">
        <f t="shared" ca="1" si="67"/>
        <v>2.6136260041096167</v>
      </c>
      <c r="U394" s="678">
        <f t="shared" ca="1" si="67"/>
        <v>0</v>
      </c>
      <c r="V394" s="678">
        <f t="shared" ca="1" si="67"/>
        <v>0</v>
      </c>
      <c r="W394" s="678">
        <f t="shared" ca="1" si="60"/>
        <v>0.33284071208530847</v>
      </c>
      <c r="X394" s="678">
        <f t="shared" ca="1" si="63"/>
        <v>0</v>
      </c>
      <c r="Y394" s="678">
        <f t="shared" ca="1" si="63"/>
        <v>0</v>
      </c>
      <c r="Z394" s="678">
        <f t="shared" ca="1" si="63"/>
        <v>0</v>
      </c>
      <c r="AA394" t="str">
        <f t="shared" si="64"/>
        <v>ASRCMS202202</v>
      </c>
      <c r="AB394" s="957">
        <f t="shared" si="65"/>
        <v>45230</v>
      </c>
      <c r="AC394" t="str">
        <f t="shared" si="66"/>
        <v>Unaudited</v>
      </c>
    </row>
    <row r="395" spans="1:29" x14ac:dyDescent="0.25">
      <c r="A395" t="s">
        <v>421</v>
      </c>
      <c r="B395" t="s">
        <v>1380</v>
      </c>
      <c r="C395" t="s">
        <v>1381</v>
      </c>
      <c r="D395">
        <v>1900</v>
      </c>
      <c r="E395" s="957">
        <v>1</v>
      </c>
      <c r="F395" t="s">
        <v>439</v>
      </c>
      <c r="G395" s="957">
        <v>91</v>
      </c>
      <c r="H395" t="s">
        <v>381</v>
      </c>
      <c r="I395" s="937" t="s">
        <v>489</v>
      </c>
      <c r="J395" s="937" t="s">
        <v>445</v>
      </c>
      <c r="K395" s="937" t="s">
        <v>446</v>
      </c>
      <c r="L395" s="937" t="s">
        <v>82</v>
      </c>
      <c r="M395" s="962" t="s">
        <v>454</v>
      </c>
      <c r="N395" s="678">
        <f t="shared" ca="1" si="58"/>
        <v>541.67053907632908</v>
      </c>
      <c r="O395" s="678">
        <f t="shared" ca="1" si="67"/>
        <v>87.238887378533462</v>
      </c>
      <c r="P395" s="678">
        <f t="shared" ca="1" si="67"/>
        <v>12.519795893964377</v>
      </c>
      <c r="Q395" s="678">
        <f t="shared" ca="1" si="67"/>
        <v>111.03041068953235</v>
      </c>
      <c r="R395" s="678">
        <f t="shared" ca="1" si="67"/>
        <v>10.267430791366492</v>
      </c>
      <c r="S395" s="678">
        <f t="shared" ca="1" si="67"/>
        <v>0.24784564122613045</v>
      </c>
      <c r="T395" s="678">
        <f t="shared" ca="1" si="67"/>
        <v>53.368608522928049</v>
      </c>
      <c r="U395" s="678">
        <f t="shared" ca="1" si="67"/>
        <v>0</v>
      </c>
      <c r="V395" s="678">
        <f t="shared" ca="1" si="67"/>
        <v>5.0182590993721856</v>
      </c>
      <c r="W395" s="678">
        <f t="shared" ca="1" si="60"/>
        <v>261.97930105940611</v>
      </c>
      <c r="X395" s="678">
        <f t="shared" ca="1" si="63"/>
        <v>0</v>
      </c>
      <c r="Y395" s="678">
        <f t="shared" ca="1" si="63"/>
        <v>0</v>
      </c>
      <c r="Z395" s="678">
        <f t="shared" ca="1" si="63"/>
        <v>0</v>
      </c>
      <c r="AA395" t="str">
        <f t="shared" si="64"/>
        <v>ASRCMS202202</v>
      </c>
      <c r="AB395" s="957">
        <f t="shared" si="65"/>
        <v>45230</v>
      </c>
      <c r="AC395" t="str">
        <f t="shared" si="66"/>
        <v>Unaudited</v>
      </c>
    </row>
    <row r="396" spans="1:29" x14ac:dyDescent="0.25">
      <c r="A396" t="s">
        <v>421</v>
      </c>
      <c r="B396" t="s">
        <v>1380</v>
      </c>
      <c r="C396" t="s">
        <v>1381</v>
      </c>
      <c r="D396">
        <v>1900</v>
      </c>
      <c r="E396" s="957">
        <v>1</v>
      </c>
      <c r="F396" t="s">
        <v>439</v>
      </c>
      <c r="G396" s="957">
        <v>91</v>
      </c>
      <c r="H396" t="s">
        <v>381</v>
      </c>
      <c r="I396" s="937" t="s">
        <v>489</v>
      </c>
      <c r="J396" s="937" t="s">
        <v>445</v>
      </c>
      <c r="K396" s="937" t="s">
        <v>447</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ASRCMS202202</v>
      </c>
      <c r="AB396" s="957">
        <f t="shared" si="65"/>
        <v>45230</v>
      </c>
      <c r="AC396" t="str">
        <f t="shared" si="66"/>
        <v>Unaudited</v>
      </c>
    </row>
    <row r="397" spans="1:29" x14ac:dyDescent="0.25">
      <c r="A397" t="s">
        <v>421</v>
      </c>
      <c r="B397" t="s">
        <v>1380</v>
      </c>
      <c r="C397" t="s">
        <v>1381</v>
      </c>
      <c r="D397">
        <v>1900</v>
      </c>
      <c r="E397" s="957">
        <v>1</v>
      </c>
      <c r="F397" t="s">
        <v>439</v>
      </c>
      <c r="G397" s="957">
        <v>91</v>
      </c>
      <c r="H397" t="s">
        <v>381</v>
      </c>
      <c r="I397" s="937" t="s">
        <v>489</v>
      </c>
      <c r="J397" s="937" t="s">
        <v>445</v>
      </c>
      <c r="K397" s="937" t="s">
        <v>447</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ASRCMS202202</v>
      </c>
      <c r="AB397" s="957">
        <f t="shared" si="65"/>
        <v>45230</v>
      </c>
      <c r="AC397" t="str">
        <f t="shared" si="66"/>
        <v>Unaudited</v>
      </c>
    </row>
    <row r="398" spans="1:29" x14ac:dyDescent="0.25">
      <c r="A398" t="s">
        <v>421</v>
      </c>
      <c r="B398" t="s">
        <v>1380</v>
      </c>
      <c r="C398" t="s">
        <v>1381</v>
      </c>
      <c r="D398">
        <v>1900</v>
      </c>
      <c r="E398" s="957">
        <v>1</v>
      </c>
      <c r="F398" t="s">
        <v>439</v>
      </c>
      <c r="G398" s="957">
        <v>91</v>
      </c>
      <c r="H398" t="s">
        <v>381</v>
      </c>
      <c r="I398" s="937" t="s">
        <v>489</v>
      </c>
      <c r="J398" s="937" t="s">
        <v>445</v>
      </c>
      <c r="K398" s="937" t="s">
        <v>447</v>
      </c>
      <c r="L398" s="937">
        <v>6.3</v>
      </c>
      <c r="M398" s="962" t="s">
        <v>185</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ASRCMS202202</v>
      </c>
      <c r="AB398" s="957">
        <f t="shared" si="65"/>
        <v>45230</v>
      </c>
      <c r="AC398" t="str">
        <f t="shared" si="66"/>
        <v>Unaudited</v>
      </c>
    </row>
    <row r="399" spans="1:29" x14ac:dyDescent="0.25">
      <c r="A399" t="s">
        <v>421</v>
      </c>
      <c r="B399" t="s">
        <v>1380</v>
      </c>
      <c r="C399" t="s">
        <v>1381</v>
      </c>
      <c r="D399">
        <v>1900</v>
      </c>
      <c r="E399" s="957">
        <v>1</v>
      </c>
      <c r="F399" t="s">
        <v>439</v>
      </c>
      <c r="G399" s="957">
        <v>91</v>
      </c>
      <c r="H399" t="s">
        <v>381</v>
      </c>
      <c r="I399" s="937" t="s">
        <v>489</v>
      </c>
      <c r="J399" s="937" t="s">
        <v>445</v>
      </c>
      <c r="K399" s="937" t="s">
        <v>447</v>
      </c>
      <c r="L399" s="937" t="s">
        <v>87</v>
      </c>
      <c r="M399" s="962" t="s">
        <v>455</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ASRCMS202202</v>
      </c>
      <c r="AB399" s="957">
        <f t="shared" si="65"/>
        <v>45230</v>
      </c>
      <c r="AC399" t="str">
        <f t="shared" si="66"/>
        <v>Unaudited</v>
      </c>
    </row>
    <row r="400" spans="1:29" x14ac:dyDescent="0.25">
      <c r="A400" t="s">
        <v>421</v>
      </c>
      <c r="B400" t="s">
        <v>1380</v>
      </c>
      <c r="C400" t="s">
        <v>1381</v>
      </c>
      <c r="D400">
        <v>1900</v>
      </c>
      <c r="E400" s="957">
        <v>1</v>
      </c>
      <c r="F400" t="s">
        <v>439</v>
      </c>
      <c r="G400" s="957">
        <v>91</v>
      </c>
      <c r="H400" t="s">
        <v>381</v>
      </c>
      <c r="I400" s="937" t="s">
        <v>489</v>
      </c>
      <c r="J400" s="937" t="s">
        <v>445</v>
      </c>
      <c r="K400" s="937" t="s">
        <v>448</v>
      </c>
      <c r="L400" s="945">
        <v>7.1</v>
      </c>
      <c r="M400" s="960" t="s">
        <v>20</v>
      </c>
      <c r="N400" s="678">
        <f t="shared" ca="1" si="69"/>
        <v>123954.60999999999</v>
      </c>
      <c r="O400" s="678">
        <f t="shared" ca="1" si="68"/>
        <v>26356.923331657705</v>
      </c>
      <c r="P400" s="678">
        <f t="shared" ca="1" si="68"/>
        <v>1466.7183794319212</v>
      </c>
      <c r="Q400" s="678">
        <f t="shared" ca="1" si="68"/>
        <v>61465.285772471325</v>
      </c>
      <c r="R400" s="678">
        <f t="shared" ca="1" si="68"/>
        <v>3818.2788429080128</v>
      </c>
      <c r="S400" s="678">
        <f t="shared" ca="1" si="68"/>
        <v>336.98454102502711</v>
      </c>
      <c r="T400" s="678">
        <f t="shared" ca="1" si="68"/>
        <v>7912.2717166523116</v>
      </c>
      <c r="U400" s="678">
        <f t="shared" ca="1" si="68"/>
        <v>0</v>
      </c>
      <c r="V400" s="678">
        <f t="shared" ca="1" si="68"/>
        <v>404.48774417358703</v>
      </c>
      <c r="W400" s="678">
        <f t="shared" ca="1" si="60"/>
        <v>22193.659671680107</v>
      </c>
      <c r="X400" s="678">
        <f t="shared" ca="1" si="68"/>
        <v>0</v>
      </c>
      <c r="Y400" s="678">
        <f t="shared" ca="1" si="68"/>
        <v>0</v>
      </c>
      <c r="Z400" s="678">
        <f t="shared" ca="1" si="68"/>
        <v>0</v>
      </c>
      <c r="AA400" t="str">
        <f t="shared" si="64"/>
        <v>ASRCMS202202</v>
      </c>
      <c r="AB400" s="957">
        <f t="shared" si="65"/>
        <v>45230</v>
      </c>
      <c r="AC400" t="str">
        <f t="shared" si="66"/>
        <v>Unaudited</v>
      </c>
    </row>
    <row r="401" spans="1:29" x14ac:dyDescent="0.25">
      <c r="A401" t="s">
        <v>421</v>
      </c>
      <c r="B401" t="s">
        <v>1380</v>
      </c>
      <c r="C401" t="s">
        <v>1381</v>
      </c>
      <c r="D401">
        <v>1900</v>
      </c>
      <c r="E401" s="957">
        <v>1</v>
      </c>
      <c r="F401" t="s">
        <v>439</v>
      </c>
      <c r="G401" s="957">
        <v>91</v>
      </c>
      <c r="H401" t="s">
        <v>381</v>
      </c>
      <c r="I401" s="962" t="s">
        <v>489</v>
      </c>
      <c r="J401" s="962" t="s">
        <v>445</v>
      </c>
      <c r="K401" s="962" t="s">
        <v>448</v>
      </c>
      <c r="L401" s="937">
        <v>7.2</v>
      </c>
      <c r="M401" s="962"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ASRCMS202202</v>
      </c>
      <c r="AB401" s="957">
        <f t="shared" si="65"/>
        <v>45230</v>
      </c>
      <c r="AC401" t="str">
        <f t="shared" si="66"/>
        <v>Unaudited</v>
      </c>
    </row>
    <row r="402" spans="1:29" x14ac:dyDescent="0.25">
      <c r="A402" t="s">
        <v>421</v>
      </c>
      <c r="B402" t="s">
        <v>1380</v>
      </c>
      <c r="C402" t="s">
        <v>1381</v>
      </c>
      <c r="D402">
        <v>1900</v>
      </c>
      <c r="E402" s="957">
        <v>1</v>
      </c>
      <c r="F402" t="s">
        <v>439</v>
      </c>
      <c r="G402" s="957">
        <v>91</v>
      </c>
      <c r="H402" t="s">
        <v>381</v>
      </c>
      <c r="I402" s="937" t="s">
        <v>489</v>
      </c>
      <c r="J402" s="937" t="s">
        <v>445</v>
      </c>
      <c r="K402" s="937" t="s">
        <v>448</v>
      </c>
      <c r="L402" s="943">
        <v>7.3</v>
      </c>
      <c r="M402" s="963" t="s">
        <v>156</v>
      </c>
      <c r="N402" s="678">
        <f t="shared" ca="1" si="69"/>
        <v>11841.263143573262</v>
      </c>
      <c r="O402" s="678">
        <f t="shared" ca="1" si="68"/>
        <v>1907.0976678246107</v>
      </c>
      <c r="P402" s="678">
        <f t="shared" ca="1" si="68"/>
        <v>273.69071601542214</v>
      </c>
      <c r="Q402" s="678">
        <f t="shared" ca="1" si="68"/>
        <v>2427.1955276646422</v>
      </c>
      <c r="R402" s="678">
        <f t="shared" ca="1" si="68"/>
        <v>224.45257963690918</v>
      </c>
      <c r="S402" s="678">
        <f t="shared" ca="1" si="68"/>
        <v>5.4180636476016728</v>
      </c>
      <c r="T402" s="678">
        <f t="shared" ca="1" si="68"/>
        <v>1166.6717894681119</v>
      </c>
      <c r="U402" s="678">
        <f t="shared" ca="1" si="68"/>
        <v>0</v>
      </c>
      <c r="V402" s="678">
        <f t="shared" ca="1" si="68"/>
        <v>109.70234161087267</v>
      </c>
      <c r="W402" s="678">
        <f t="shared" ca="1" si="60"/>
        <v>5727.034457705091</v>
      </c>
      <c r="X402" s="678">
        <f t="shared" ca="1" si="68"/>
        <v>0</v>
      </c>
      <c r="Y402" s="678">
        <f t="shared" ca="1" si="68"/>
        <v>0</v>
      </c>
      <c r="Z402" s="678">
        <f t="shared" ca="1" si="68"/>
        <v>0</v>
      </c>
      <c r="AA402" t="str">
        <f t="shared" si="64"/>
        <v>ASRCMS202202</v>
      </c>
      <c r="AB402" s="957">
        <f t="shared" si="65"/>
        <v>45230</v>
      </c>
      <c r="AC402" t="str">
        <f t="shared" si="66"/>
        <v>Unaudited</v>
      </c>
    </row>
    <row r="403" spans="1:29" x14ac:dyDescent="0.25">
      <c r="A403" t="s">
        <v>421</v>
      </c>
      <c r="B403" t="s">
        <v>1380</v>
      </c>
      <c r="C403" t="s">
        <v>1381</v>
      </c>
      <c r="D403">
        <v>1900</v>
      </c>
      <c r="E403" s="957">
        <v>1</v>
      </c>
      <c r="F403" t="s">
        <v>439</v>
      </c>
      <c r="G403" s="957">
        <v>91</v>
      </c>
      <c r="H403" t="s">
        <v>381</v>
      </c>
      <c r="I403" s="937" t="s">
        <v>489</v>
      </c>
      <c r="J403" s="937" t="s">
        <v>445</v>
      </c>
      <c r="K403" s="937" t="s">
        <v>448</v>
      </c>
      <c r="L403" s="943" t="s">
        <v>91</v>
      </c>
      <c r="M403" s="963" t="s">
        <v>456</v>
      </c>
      <c r="N403" s="678">
        <f t="shared" ca="1" si="69"/>
        <v>18.082247326168115</v>
      </c>
      <c r="O403" s="678">
        <f t="shared" ca="1" si="68"/>
        <v>2.9122409735045225</v>
      </c>
      <c r="P403" s="678">
        <f t="shared" ca="1" si="68"/>
        <v>0.41794048133732242</v>
      </c>
      <c r="Q403" s="678">
        <f t="shared" ca="1" si="68"/>
        <v>3.7064584502559286</v>
      </c>
      <c r="R403" s="678">
        <f t="shared" ca="1" si="68"/>
        <v>0.34275119206296922</v>
      </c>
      <c r="S403" s="678">
        <f t="shared" ca="1" si="68"/>
        <v>8.273675343329125E-3</v>
      </c>
      <c r="T403" s="678">
        <f t="shared" ca="1" si="68"/>
        <v>1.7815707319261145</v>
      </c>
      <c r="U403" s="678">
        <f t="shared" ca="1" si="68"/>
        <v>0</v>
      </c>
      <c r="V403" s="678">
        <f t="shared" ca="1" si="68"/>
        <v>0.16752139102188604</v>
      </c>
      <c r="W403" s="678">
        <f t="shared" ca="1" si="60"/>
        <v>8.7454904307160461</v>
      </c>
      <c r="X403" s="678">
        <f t="shared" ca="1" si="68"/>
        <v>0</v>
      </c>
      <c r="Y403" s="678">
        <f t="shared" ca="1" si="68"/>
        <v>0</v>
      </c>
      <c r="Z403" s="678">
        <f t="shared" ca="1" si="68"/>
        <v>0</v>
      </c>
      <c r="AA403" t="str">
        <f t="shared" si="64"/>
        <v>ASRCMS202202</v>
      </c>
      <c r="AB403" s="957">
        <f t="shared" si="65"/>
        <v>45230</v>
      </c>
      <c r="AC403" t="str">
        <f t="shared" si="66"/>
        <v>Unaudited</v>
      </c>
    </row>
    <row r="404" spans="1:29" x14ac:dyDescent="0.25">
      <c r="A404" t="s">
        <v>421</v>
      </c>
      <c r="B404" t="s">
        <v>1380</v>
      </c>
      <c r="C404" t="s">
        <v>1381</v>
      </c>
      <c r="D404">
        <v>1900</v>
      </c>
      <c r="E404" s="957">
        <v>1</v>
      </c>
      <c r="F404" t="s">
        <v>439</v>
      </c>
      <c r="G404" s="957">
        <v>91</v>
      </c>
      <c r="H404" t="s">
        <v>381</v>
      </c>
      <c r="I404" s="937" t="s">
        <v>489</v>
      </c>
      <c r="J404" s="937" t="s">
        <v>445</v>
      </c>
      <c r="K404" s="937" t="s">
        <v>449</v>
      </c>
      <c r="L404" s="947">
        <v>8.1</v>
      </c>
      <c r="M404" s="964" t="s">
        <v>22</v>
      </c>
      <c r="N404" s="678">
        <f t="shared" ca="1" si="69"/>
        <v>2266089.2489253073</v>
      </c>
      <c r="O404" s="678">
        <f t="shared" ca="1" si="68"/>
        <v>867412.3784481131</v>
      </c>
      <c r="P404" s="678">
        <f t="shared" ca="1" si="68"/>
        <v>35937.35901087118</v>
      </c>
      <c r="Q404" s="678">
        <f t="shared" ca="1" si="68"/>
        <v>871057.03715902381</v>
      </c>
      <c r="R404" s="678">
        <f t="shared" ca="1" si="68"/>
        <v>89775.861772458957</v>
      </c>
      <c r="S404" s="678">
        <f t="shared" ca="1" si="68"/>
        <v>0</v>
      </c>
      <c r="T404" s="678">
        <f t="shared" ca="1" si="68"/>
        <v>213856.53392582134</v>
      </c>
      <c r="U404" s="678">
        <f t="shared" ca="1" si="68"/>
        <v>0</v>
      </c>
      <c r="V404" s="678">
        <f t="shared" ca="1" si="68"/>
        <v>36863.181875006543</v>
      </c>
      <c r="W404" s="678">
        <f t="shared" ca="1" si="60"/>
        <v>151186.89673401226</v>
      </c>
      <c r="X404" s="678">
        <f t="shared" ca="1" si="68"/>
        <v>0</v>
      </c>
      <c r="Y404" s="678">
        <f t="shared" ca="1" si="68"/>
        <v>0</v>
      </c>
      <c r="Z404" s="678">
        <f t="shared" ca="1" si="68"/>
        <v>0</v>
      </c>
      <c r="AA404" t="str">
        <f t="shared" si="64"/>
        <v>ASRCMS202202</v>
      </c>
      <c r="AB404" s="957">
        <f t="shared" si="65"/>
        <v>45230</v>
      </c>
      <c r="AC404" t="str">
        <f t="shared" si="66"/>
        <v>Unaudited</v>
      </c>
    </row>
    <row r="405" spans="1:29" x14ac:dyDescent="0.25">
      <c r="A405" t="s">
        <v>421</v>
      </c>
      <c r="B405" t="s">
        <v>1380</v>
      </c>
      <c r="C405" t="s">
        <v>1381</v>
      </c>
      <c r="D405">
        <v>1900</v>
      </c>
      <c r="E405" s="957">
        <v>1</v>
      </c>
      <c r="F405" t="s">
        <v>439</v>
      </c>
      <c r="G405" s="957">
        <v>91</v>
      </c>
      <c r="H405" t="s">
        <v>381</v>
      </c>
      <c r="I405" s="963" t="s">
        <v>489</v>
      </c>
      <c r="J405" s="963" t="s">
        <v>445</v>
      </c>
      <c r="K405" s="963" t="s">
        <v>449</v>
      </c>
      <c r="L405" s="943" t="s">
        <v>113</v>
      </c>
      <c r="M405" s="963" t="s">
        <v>444</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ASRCMS202202</v>
      </c>
      <c r="AB405" s="957">
        <f t="shared" si="65"/>
        <v>45230</v>
      </c>
      <c r="AC405" t="str">
        <f t="shared" si="66"/>
        <v>Unaudited</v>
      </c>
    </row>
    <row r="406" spans="1:29" x14ac:dyDescent="0.25">
      <c r="A406" t="s">
        <v>421</v>
      </c>
      <c r="B406" t="s">
        <v>1380</v>
      </c>
      <c r="C406" t="s">
        <v>1381</v>
      </c>
      <c r="D406">
        <v>1900</v>
      </c>
      <c r="E406" s="957">
        <v>1</v>
      </c>
      <c r="F406" t="s">
        <v>439</v>
      </c>
      <c r="G406" s="957">
        <v>91</v>
      </c>
      <c r="H406" t="s">
        <v>381</v>
      </c>
      <c r="I406" s="937" t="s">
        <v>489</v>
      </c>
      <c r="J406" s="937" t="s">
        <v>445</v>
      </c>
      <c r="K406" s="937" t="s">
        <v>449</v>
      </c>
      <c r="L406" s="937" t="s">
        <v>115</v>
      </c>
      <c r="M406" s="962" t="s">
        <v>158</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ASRCMS202202</v>
      </c>
      <c r="AB406" s="957">
        <f t="shared" si="65"/>
        <v>45230</v>
      </c>
      <c r="AC406" t="str">
        <f t="shared" si="66"/>
        <v>Unaudited</v>
      </c>
    </row>
    <row r="407" spans="1:29" x14ac:dyDescent="0.25">
      <c r="A407" t="s">
        <v>421</v>
      </c>
      <c r="B407" t="s">
        <v>1380</v>
      </c>
      <c r="C407" t="s">
        <v>1381</v>
      </c>
      <c r="D407">
        <v>1900</v>
      </c>
      <c r="E407" s="957">
        <v>1</v>
      </c>
      <c r="F407" t="s">
        <v>439</v>
      </c>
      <c r="G407" s="957">
        <v>91</v>
      </c>
      <c r="H407" t="s">
        <v>381</v>
      </c>
      <c r="I407" s="937" t="s">
        <v>489</v>
      </c>
      <c r="J407" s="937" t="s">
        <v>445</v>
      </c>
      <c r="K407" s="937" t="s">
        <v>449</v>
      </c>
      <c r="L407" s="937" t="s">
        <v>116</v>
      </c>
      <c r="M407" s="962" t="s">
        <v>114</v>
      </c>
      <c r="N407" s="678">
        <f t="shared" ca="1" si="69"/>
        <v>-15001.219590950363</v>
      </c>
      <c r="O407" s="678">
        <f t="shared" ca="1" si="68"/>
        <v>-5742.1584658149459</v>
      </c>
      <c r="P407" s="678">
        <f t="shared" ca="1" si="68"/>
        <v>-237.90069799614798</v>
      </c>
      <c r="Q407" s="678">
        <f t="shared" ca="1" si="68"/>
        <v>-5766.2856380710127</v>
      </c>
      <c r="R407" s="678">
        <f t="shared" ca="1" si="68"/>
        <v>-594.30466697380007</v>
      </c>
      <c r="S407" s="678">
        <f t="shared" ca="1" si="68"/>
        <v>0</v>
      </c>
      <c r="T407" s="678">
        <f t="shared" ca="1" si="68"/>
        <v>-1415.7027698278951</v>
      </c>
      <c r="U407" s="678">
        <f t="shared" ca="1" si="68"/>
        <v>0</v>
      </c>
      <c r="V407" s="678">
        <f t="shared" ca="1" si="68"/>
        <v>-244.02952637031896</v>
      </c>
      <c r="W407" s="678">
        <f t="shared" ca="1" si="60"/>
        <v>-1000.8378258962429</v>
      </c>
      <c r="X407" s="678">
        <f t="shared" ca="1" si="68"/>
        <v>0</v>
      </c>
      <c r="Y407" s="678">
        <f t="shared" ca="1" si="68"/>
        <v>0</v>
      </c>
      <c r="Z407" s="678">
        <f t="shared" ca="1" si="68"/>
        <v>0</v>
      </c>
      <c r="AA407" t="str">
        <f t="shared" si="64"/>
        <v>ASRCMS202202</v>
      </c>
      <c r="AB407" s="957">
        <f t="shared" si="65"/>
        <v>45230</v>
      </c>
      <c r="AC407" t="str">
        <f t="shared" si="66"/>
        <v>Unaudited</v>
      </c>
    </row>
    <row r="408" spans="1:29" x14ac:dyDescent="0.25">
      <c r="A408" t="s">
        <v>421</v>
      </c>
      <c r="B408" t="s">
        <v>1380</v>
      </c>
      <c r="C408" t="s">
        <v>1381</v>
      </c>
      <c r="D408">
        <v>1900</v>
      </c>
      <c r="E408" s="957">
        <v>1</v>
      </c>
      <c r="F408" t="s">
        <v>439</v>
      </c>
      <c r="G408" s="957">
        <v>91</v>
      </c>
      <c r="H408" t="s">
        <v>381</v>
      </c>
      <c r="I408" s="937" t="s">
        <v>489</v>
      </c>
      <c r="J408" s="937" t="s">
        <v>445</v>
      </c>
      <c r="K408" s="937" t="s">
        <v>449</v>
      </c>
      <c r="L408" s="937" t="s">
        <v>117</v>
      </c>
      <c r="M408" s="962" t="s">
        <v>159</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ASRCMS202202</v>
      </c>
      <c r="AB408" s="957">
        <f t="shared" si="65"/>
        <v>45230</v>
      </c>
      <c r="AC408" t="str">
        <f t="shared" si="66"/>
        <v>Unaudited</v>
      </c>
    </row>
    <row r="409" spans="1:29" x14ac:dyDescent="0.25">
      <c r="A409" t="s">
        <v>421</v>
      </c>
      <c r="B409" t="s">
        <v>1380</v>
      </c>
      <c r="C409" t="s">
        <v>1381</v>
      </c>
      <c r="D409">
        <v>1900</v>
      </c>
      <c r="E409" s="957">
        <v>1</v>
      </c>
      <c r="F409" t="s">
        <v>439</v>
      </c>
      <c r="G409" s="957">
        <v>91</v>
      </c>
      <c r="H409" t="s">
        <v>381</v>
      </c>
      <c r="I409" s="937" t="s">
        <v>489</v>
      </c>
      <c r="J409" s="937" t="s">
        <v>445</v>
      </c>
      <c r="K409" s="937" t="s">
        <v>449</v>
      </c>
      <c r="L409" s="945" t="s">
        <v>160</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ASRCMS202202</v>
      </c>
      <c r="AB409" s="957">
        <f t="shared" si="65"/>
        <v>45230</v>
      </c>
      <c r="AC409" t="str">
        <f t="shared" si="66"/>
        <v>Unaudited</v>
      </c>
    </row>
    <row r="410" spans="1:29" x14ac:dyDescent="0.25">
      <c r="A410" t="s">
        <v>421</v>
      </c>
      <c r="B410" t="s">
        <v>1380</v>
      </c>
      <c r="C410" t="s">
        <v>1381</v>
      </c>
      <c r="D410">
        <v>1900</v>
      </c>
      <c r="E410" s="957">
        <v>1</v>
      </c>
      <c r="F410" t="s">
        <v>439</v>
      </c>
      <c r="G410" s="957">
        <v>91</v>
      </c>
      <c r="H410" t="s">
        <v>381</v>
      </c>
      <c r="I410" s="962" t="s">
        <v>489</v>
      </c>
      <c r="J410" s="962" t="s">
        <v>445</v>
      </c>
      <c r="K410" s="962" t="s">
        <v>449</v>
      </c>
      <c r="L410" s="937" t="s">
        <v>443</v>
      </c>
      <c r="M410" s="962" t="s">
        <v>457</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ASRCMS202202</v>
      </c>
      <c r="AB410" s="957">
        <f t="shared" si="65"/>
        <v>45230</v>
      </c>
      <c r="AC410" t="str">
        <f t="shared" si="66"/>
        <v>Unaudited</v>
      </c>
    </row>
    <row r="411" spans="1:29" ht="30" x14ac:dyDescent="0.25">
      <c r="A411" t="s">
        <v>421</v>
      </c>
      <c r="B411" t="s">
        <v>1380</v>
      </c>
      <c r="C411" t="s">
        <v>1381</v>
      </c>
      <c r="D411">
        <v>1900</v>
      </c>
      <c r="E411" s="957">
        <v>1</v>
      </c>
      <c r="F411" t="s">
        <v>439</v>
      </c>
      <c r="G411" s="957">
        <v>91</v>
      </c>
      <c r="H411" t="s">
        <v>381</v>
      </c>
      <c r="I411" s="937" t="s">
        <v>489</v>
      </c>
      <c r="J411" s="937" t="s">
        <v>445</v>
      </c>
      <c r="K411" s="937" t="s">
        <v>450</v>
      </c>
      <c r="L411" s="937">
        <v>9.1</v>
      </c>
      <c r="M411" s="962" t="s">
        <v>186</v>
      </c>
      <c r="N411" s="678">
        <f t="shared" ca="1" si="69"/>
        <v>1577118.68</v>
      </c>
      <c r="O411" s="678">
        <f t="shared" ca="1" si="68"/>
        <v>3613.7999999999997</v>
      </c>
      <c r="P411" s="678">
        <f t="shared" ca="1" si="68"/>
        <v>59.199999999999996</v>
      </c>
      <c r="Q411" s="678">
        <f t="shared" ca="1" si="68"/>
        <v>39017.759999999995</v>
      </c>
      <c r="R411" s="678">
        <f t="shared" ca="1" si="68"/>
        <v>40</v>
      </c>
      <c r="S411" s="678">
        <f t="shared" ca="1" si="68"/>
        <v>0</v>
      </c>
      <c r="T411" s="678">
        <f t="shared" ca="1" si="68"/>
        <v>91033.83</v>
      </c>
      <c r="U411" s="678">
        <f t="shared" ca="1" si="68"/>
        <v>0</v>
      </c>
      <c r="V411" s="678">
        <f t="shared" ca="1" si="68"/>
        <v>0</v>
      </c>
      <c r="W411" s="678">
        <f t="shared" ca="1" si="60"/>
        <v>1443354.0899999999</v>
      </c>
      <c r="X411" s="678">
        <f t="shared" ca="1" si="68"/>
        <v>0</v>
      </c>
      <c r="Y411" s="678">
        <f t="shared" ca="1" si="68"/>
        <v>0</v>
      </c>
      <c r="Z411" s="678">
        <f t="shared" ca="1" si="68"/>
        <v>0</v>
      </c>
      <c r="AA411" t="str">
        <f t="shared" si="64"/>
        <v>ASRCMS202202</v>
      </c>
      <c r="AB411" s="957">
        <f t="shared" si="65"/>
        <v>45230</v>
      </c>
      <c r="AC411" t="str">
        <f t="shared" si="66"/>
        <v>Unaudited</v>
      </c>
    </row>
    <row r="412" spans="1:29" x14ac:dyDescent="0.25">
      <c r="A412" t="s">
        <v>421</v>
      </c>
      <c r="B412" t="s">
        <v>1380</v>
      </c>
      <c r="C412" t="s">
        <v>1381</v>
      </c>
      <c r="D412">
        <v>1900</v>
      </c>
      <c r="E412" s="957">
        <v>1</v>
      </c>
      <c r="F412" t="s">
        <v>439</v>
      </c>
      <c r="G412" s="957">
        <v>91</v>
      </c>
      <c r="H412" t="s">
        <v>381</v>
      </c>
      <c r="I412" s="937" t="s">
        <v>489</v>
      </c>
      <c r="J412" s="937" t="s">
        <v>445</v>
      </c>
      <c r="K412" s="937" t="s">
        <v>450</v>
      </c>
      <c r="L412" s="937" t="s">
        <v>107</v>
      </c>
      <c r="M412" s="962" t="s">
        <v>187</v>
      </c>
      <c r="N412" s="678">
        <f t="shared" ca="1" si="69"/>
        <v>5081.5600000000004</v>
      </c>
      <c r="O412" s="678">
        <f t="shared" ca="1" si="68"/>
        <v>5081.5600000000004</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ASRCMS202202</v>
      </c>
      <c r="AB412" s="957">
        <f t="shared" si="65"/>
        <v>45230</v>
      </c>
      <c r="AC412" t="str">
        <f t="shared" si="66"/>
        <v>Unaudited</v>
      </c>
    </row>
    <row r="413" spans="1:29" x14ac:dyDescent="0.25">
      <c r="A413" t="s">
        <v>421</v>
      </c>
      <c r="B413" t="s">
        <v>1380</v>
      </c>
      <c r="C413" t="s">
        <v>1381</v>
      </c>
      <c r="D413">
        <v>1900</v>
      </c>
      <c r="E413" s="957">
        <v>1</v>
      </c>
      <c r="F413" t="s">
        <v>439</v>
      </c>
      <c r="G413" s="957">
        <v>91</v>
      </c>
      <c r="H413" t="s">
        <v>381</v>
      </c>
      <c r="I413" s="937" t="s">
        <v>489</v>
      </c>
      <c r="J413" s="937" t="s">
        <v>445</v>
      </c>
      <c r="K413" s="937" t="s">
        <v>450</v>
      </c>
      <c r="L413" s="937" t="s">
        <v>1316</v>
      </c>
      <c r="M413" s="962" t="s">
        <v>1317</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ASRCMS202202</v>
      </c>
      <c r="AB413" s="957">
        <f t="shared" si="65"/>
        <v>45230</v>
      </c>
      <c r="AC413" t="str">
        <f t="shared" si="66"/>
        <v>Unaudited</v>
      </c>
    </row>
    <row r="414" spans="1:29" x14ac:dyDescent="0.25">
      <c r="A414" t="s">
        <v>421</v>
      </c>
      <c r="B414" t="s">
        <v>1380</v>
      </c>
      <c r="C414" t="s">
        <v>1381</v>
      </c>
      <c r="D414">
        <v>1900</v>
      </c>
      <c r="E414" s="957">
        <v>1</v>
      </c>
      <c r="F414" t="s">
        <v>439</v>
      </c>
      <c r="G414" s="957">
        <v>91</v>
      </c>
      <c r="H414" t="s">
        <v>381</v>
      </c>
      <c r="I414" s="937" t="s">
        <v>489</v>
      </c>
      <c r="J414" s="937" t="s">
        <v>445</v>
      </c>
      <c r="K414" s="937" t="s">
        <v>450</v>
      </c>
      <c r="L414" s="945" t="s">
        <v>108</v>
      </c>
      <c r="M414" s="960" t="s">
        <v>188</v>
      </c>
      <c r="N414" s="678">
        <f t="shared" ca="1" si="69"/>
        <v>494591.31999999995</v>
      </c>
      <c r="O414" s="678">
        <f t="shared" ca="1" si="68"/>
        <v>78885.58</v>
      </c>
      <c r="P414" s="678">
        <f t="shared" ca="1" si="68"/>
        <v>11787.380000000001</v>
      </c>
      <c r="Q414" s="678">
        <f t="shared" ca="1" si="68"/>
        <v>177794.08</v>
      </c>
      <c r="R414" s="678">
        <f t="shared" ca="1" si="68"/>
        <v>22096.239999999998</v>
      </c>
      <c r="S414" s="678">
        <f t="shared" ca="1" si="68"/>
        <v>0</v>
      </c>
      <c r="T414" s="678">
        <f t="shared" ca="1" si="68"/>
        <v>81329.439999999988</v>
      </c>
      <c r="U414" s="678">
        <f t="shared" ca="1" si="68"/>
        <v>0</v>
      </c>
      <c r="V414" s="678">
        <f t="shared" ca="1" si="68"/>
        <v>0</v>
      </c>
      <c r="W414" s="678">
        <f t="shared" ca="1" si="60"/>
        <v>122698.6</v>
      </c>
      <c r="X414" s="678">
        <f t="shared" ca="1" si="68"/>
        <v>0</v>
      </c>
      <c r="Y414" s="678">
        <f t="shared" ca="1" si="68"/>
        <v>0</v>
      </c>
      <c r="Z414" s="678">
        <f t="shared" ca="1" si="68"/>
        <v>0</v>
      </c>
      <c r="AA414" t="str">
        <f t="shared" si="64"/>
        <v>ASRCMS202202</v>
      </c>
      <c r="AB414" s="957">
        <f t="shared" si="65"/>
        <v>45230</v>
      </c>
      <c r="AC414" t="str">
        <f t="shared" si="66"/>
        <v>Unaudited</v>
      </c>
    </row>
    <row r="415" spans="1:29" x14ac:dyDescent="0.25">
      <c r="A415" t="s">
        <v>421</v>
      </c>
      <c r="B415" t="s">
        <v>1380</v>
      </c>
      <c r="C415" t="s">
        <v>1381</v>
      </c>
      <c r="D415">
        <v>1900</v>
      </c>
      <c r="E415" s="957">
        <v>1</v>
      </c>
      <c r="F415" t="s">
        <v>439</v>
      </c>
      <c r="G415" s="957">
        <v>91</v>
      </c>
      <c r="H415" t="s">
        <v>381</v>
      </c>
      <c r="I415" s="962" t="s">
        <v>489</v>
      </c>
      <c r="J415" s="962" t="s">
        <v>445</v>
      </c>
      <c r="K415" s="962" t="s">
        <v>450</v>
      </c>
      <c r="L415" s="937" t="s">
        <v>109</v>
      </c>
      <c r="M415" s="962" t="s">
        <v>161</v>
      </c>
      <c r="N415" s="678">
        <f t="shared" ca="1" si="69"/>
        <v>142692.47918272231</v>
      </c>
      <c r="O415" s="678">
        <f t="shared" ca="1" si="68"/>
        <v>57129.342207419453</v>
      </c>
      <c r="P415" s="678">
        <f t="shared" ca="1" si="68"/>
        <v>7628.1506544551976</v>
      </c>
      <c r="Q415" s="678">
        <f t="shared" ca="1" si="68"/>
        <v>56634.222095714336</v>
      </c>
      <c r="R415" s="678">
        <f t="shared" ca="1" si="68"/>
        <v>2377.3432176867973</v>
      </c>
      <c r="S415" s="678">
        <f t="shared" ca="1" si="68"/>
        <v>468.98688190680582</v>
      </c>
      <c r="T415" s="678">
        <f t="shared" ca="1" si="68"/>
        <v>9789.952277463226</v>
      </c>
      <c r="U415" s="678">
        <f t="shared" ca="1" si="68"/>
        <v>0</v>
      </c>
      <c r="V415" s="678">
        <f t="shared" ca="1" si="68"/>
        <v>44.739769129978917</v>
      </c>
      <c r="W415" s="678">
        <f t="shared" ca="1" si="60"/>
        <v>8619.7420789465068</v>
      </c>
      <c r="X415" s="678">
        <f t="shared" ca="1" si="68"/>
        <v>0</v>
      </c>
      <c r="Y415" s="678">
        <f t="shared" ca="1" si="68"/>
        <v>0</v>
      </c>
      <c r="Z415" s="678">
        <f t="shared" ca="1" si="68"/>
        <v>0</v>
      </c>
      <c r="AA415" t="str">
        <f t="shared" si="64"/>
        <v>ASRCMS202202</v>
      </c>
      <c r="AB415" s="957">
        <f t="shared" si="65"/>
        <v>45230</v>
      </c>
      <c r="AC415" t="str">
        <f t="shared" si="66"/>
        <v>Unaudited</v>
      </c>
    </row>
    <row r="416" spans="1:29" x14ac:dyDescent="0.25">
      <c r="A416" t="s">
        <v>421</v>
      </c>
      <c r="B416" t="s">
        <v>1380</v>
      </c>
      <c r="C416" t="s">
        <v>1381</v>
      </c>
      <c r="D416">
        <v>1900</v>
      </c>
      <c r="E416" s="957">
        <v>1</v>
      </c>
      <c r="F416" t="s">
        <v>439</v>
      </c>
      <c r="G416" s="957">
        <v>91</v>
      </c>
      <c r="H416" t="s">
        <v>381</v>
      </c>
      <c r="I416" s="937" t="s">
        <v>489</v>
      </c>
      <c r="J416" s="937" t="s">
        <v>445</v>
      </c>
      <c r="K416" s="937" t="s">
        <v>450</v>
      </c>
      <c r="L416" s="937" t="s">
        <v>110</v>
      </c>
      <c r="M416" s="962" t="s">
        <v>135</v>
      </c>
      <c r="N416" s="678">
        <f t="shared" ca="1" si="69"/>
        <v>11008.388890249043</v>
      </c>
      <c r="O416" s="678">
        <f t="shared" ca="1" si="68"/>
        <v>5571.1187700150458</v>
      </c>
      <c r="P416" s="678">
        <f t="shared" ca="1" si="68"/>
        <v>751.01198732572971</v>
      </c>
      <c r="Q416" s="678">
        <f t="shared" ca="1" si="68"/>
        <v>3043.3688737658513</v>
      </c>
      <c r="R416" s="678">
        <f t="shared" ca="1" si="68"/>
        <v>494.98502666719264</v>
      </c>
      <c r="S416" s="678">
        <f t="shared" ca="1" si="68"/>
        <v>20.230279752310828</v>
      </c>
      <c r="T416" s="678">
        <f t="shared" ca="1" si="68"/>
        <v>888.58882837741839</v>
      </c>
      <c r="U416" s="678">
        <f t="shared" ca="1" si="68"/>
        <v>0</v>
      </c>
      <c r="V416" s="678">
        <f t="shared" ca="1" si="68"/>
        <v>60.690839256932492</v>
      </c>
      <c r="W416" s="678">
        <f t="shared" ca="1" si="60"/>
        <v>178.39428508855912</v>
      </c>
      <c r="X416" s="678">
        <f t="shared" ca="1" si="68"/>
        <v>0</v>
      </c>
      <c r="Y416" s="678">
        <f t="shared" ca="1" si="68"/>
        <v>0</v>
      </c>
      <c r="Z416" s="678">
        <f t="shared" ca="1" si="68"/>
        <v>0</v>
      </c>
      <c r="AA416" t="str">
        <f t="shared" si="64"/>
        <v>ASRCMS202202</v>
      </c>
      <c r="AB416" s="957">
        <f t="shared" si="65"/>
        <v>45230</v>
      </c>
      <c r="AC416" t="str">
        <f t="shared" si="66"/>
        <v>Unaudited</v>
      </c>
    </row>
    <row r="417" spans="1:29" x14ac:dyDescent="0.25">
      <c r="A417" t="s">
        <v>421</v>
      </c>
      <c r="B417" t="s">
        <v>1380</v>
      </c>
      <c r="C417" t="s">
        <v>1381</v>
      </c>
      <c r="D417">
        <v>1900</v>
      </c>
      <c r="E417" s="957">
        <v>1</v>
      </c>
      <c r="F417" t="s">
        <v>439</v>
      </c>
      <c r="G417" s="957">
        <v>91</v>
      </c>
      <c r="H417" t="s">
        <v>381</v>
      </c>
      <c r="I417" s="937" t="s">
        <v>489</v>
      </c>
      <c r="J417" s="937" t="s">
        <v>445</v>
      </c>
      <c r="K417" s="937" t="s">
        <v>450</v>
      </c>
      <c r="L417" s="937" t="s">
        <v>111</v>
      </c>
      <c r="M417" s="962" t="s">
        <v>163</v>
      </c>
      <c r="N417" s="678">
        <f t="shared" ca="1" si="69"/>
        <v>28614.581116373967</v>
      </c>
      <c r="O417" s="678">
        <f t="shared" ca="1" si="68"/>
        <v>2039.4361964603884</v>
      </c>
      <c r="P417" s="678">
        <f t="shared" ca="1" si="68"/>
        <v>271.73146872700022</v>
      </c>
      <c r="Q417" s="678">
        <f t="shared" ca="1" si="68"/>
        <v>3842.5176601951143</v>
      </c>
      <c r="R417" s="678">
        <f t="shared" ca="1" si="68"/>
        <v>344.31343742993465</v>
      </c>
      <c r="S417" s="678">
        <f t="shared" ca="1" si="68"/>
        <v>0.1510082093011966</v>
      </c>
      <c r="T417" s="678">
        <f t="shared" ca="1" si="68"/>
        <v>79.440867537619653</v>
      </c>
      <c r="U417" s="678">
        <f t="shared" ca="1" si="68"/>
        <v>0</v>
      </c>
      <c r="V417" s="678">
        <f t="shared" ca="1" si="68"/>
        <v>0.9184393189577158</v>
      </c>
      <c r="W417" s="678">
        <f t="shared" ca="1" si="60"/>
        <v>22036.072038495651</v>
      </c>
      <c r="X417" s="678">
        <f t="shared" ca="1" si="68"/>
        <v>0</v>
      </c>
      <c r="Y417" s="678">
        <f t="shared" ca="1" si="68"/>
        <v>0</v>
      </c>
      <c r="Z417" s="678">
        <f t="shared" ca="1" si="68"/>
        <v>0</v>
      </c>
      <c r="AA417" t="str">
        <f t="shared" si="64"/>
        <v>ASRCMS202202</v>
      </c>
      <c r="AB417" s="957">
        <f t="shared" si="65"/>
        <v>45230</v>
      </c>
      <c r="AC417" t="str">
        <f t="shared" si="66"/>
        <v>Unaudited</v>
      </c>
    </row>
    <row r="418" spans="1:29" x14ac:dyDescent="0.25">
      <c r="A418" t="s">
        <v>421</v>
      </c>
      <c r="B418" t="s">
        <v>1380</v>
      </c>
      <c r="C418" t="s">
        <v>1381</v>
      </c>
      <c r="D418">
        <v>1900</v>
      </c>
      <c r="E418" s="957">
        <v>1</v>
      </c>
      <c r="F418" t="s">
        <v>439</v>
      </c>
      <c r="G418" s="957">
        <v>91</v>
      </c>
      <c r="H418" t="s">
        <v>381</v>
      </c>
      <c r="I418" s="937" t="s">
        <v>489</v>
      </c>
      <c r="J418" s="937" t="s">
        <v>445</v>
      </c>
      <c r="K418" s="937" t="s">
        <v>450</v>
      </c>
      <c r="L418" s="937" t="s">
        <v>112</v>
      </c>
      <c r="M418" s="962" t="s">
        <v>464</v>
      </c>
      <c r="N418" s="678">
        <f t="shared" ca="1" si="69"/>
        <v>92327.593403157225</v>
      </c>
      <c r="O418" s="678">
        <f t="shared" ca="1" si="68"/>
        <v>14869.844198216693</v>
      </c>
      <c r="P418" s="678">
        <f t="shared" ca="1" si="68"/>
        <v>2133.9957435373349</v>
      </c>
      <c r="Q418" s="678">
        <f t="shared" ca="1" si="68"/>
        <v>18925.102758974612</v>
      </c>
      <c r="R418" s="678">
        <f t="shared" ca="1" si="68"/>
        <v>1750.0807354537701</v>
      </c>
      <c r="S418" s="678">
        <f t="shared" ca="1" si="68"/>
        <v>42.245220921358637</v>
      </c>
      <c r="T418" s="678">
        <f t="shared" ca="1" si="68"/>
        <v>9096.6645455732105</v>
      </c>
      <c r="U418" s="678">
        <f t="shared" ca="1" si="68"/>
        <v>0</v>
      </c>
      <c r="V418" s="678">
        <f t="shared" ca="1" si="68"/>
        <v>855.36087398919824</v>
      </c>
      <c r="W418" s="678">
        <f t="shared" ca="1" si="60"/>
        <v>44654.299326491033</v>
      </c>
      <c r="X418" s="678">
        <f t="shared" ca="1" si="68"/>
        <v>0</v>
      </c>
      <c r="Y418" s="678">
        <f t="shared" ca="1" si="68"/>
        <v>0</v>
      </c>
      <c r="Z418" s="678">
        <f t="shared" ca="1" si="68"/>
        <v>0</v>
      </c>
      <c r="AA418" t="str">
        <f t="shared" si="64"/>
        <v>ASRCMS202202</v>
      </c>
      <c r="AB418" s="957">
        <f t="shared" si="65"/>
        <v>45230</v>
      </c>
      <c r="AC418" t="str">
        <f t="shared" si="66"/>
        <v>Unaudited</v>
      </c>
    </row>
    <row r="419" spans="1:29" x14ac:dyDescent="0.25">
      <c r="A419" t="s">
        <v>421</v>
      </c>
      <c r="B419" t="s">
        <v>1380</v>
      </c>
      <c r="C419" t="s">
        <v>1381</v>
      </c>
      <c r="D419">
        <v>1900</v>
      </c>
      <c r="E419" s="957">
        <v>1</v>
      </c>
      <c r="F419" t="s">
        <v>439</v>
      </c>
      <c r="G419" s="957">
        <v>91</v>
      </c>
      <c r="H419" t="s">
        <v>381</v>
      </c>
      <c r="I419" s="937" t="s">
        <v>489</v>
      </c>
      <c r="J419" s="937" t="s">
        <v>445</v>
      </c>
      <c r="K419" s="937" t="s">
        <v>6</v>
      </c>
      <c r="L419" s="945" t="s">
        <v>118</v>
      </c>
      <c r="M419" s="960" t="s">
        <v>189</v>
      </c>
      <c r="N419" s="678">
        <f t="shared" ca="1" si="69"/>
        <v>15903.417623339137</v>
      </c>
      <c r="O419" s="678">
        <f t="shared" ca="1" si="68"/>
        <v>6087.5013253147172</v>
      </c>
      <c r="P419" s="678">
        <f t="shared" ca="1" si="68"/>
        <v>252.2084374659122</v>
      </c>
      <c r="Q419" s="678">
        <f t="shared" ca="1" si="68"/>
        <v>6113.0795454142308</v>
      </c>
      <c r="R419" s="678">
        <f t="shared" ca="1" si="68"/>
        <v>630.04712764057706</v>
      </c>
      <c r="S419" s="678">
        <f t="shared" ca="1" si="68"/>
        <v>0</v>
      </c>
      <c r="T419" s="678">
        <f t="shared" ca="1" si="68"/>
        <v>1500.8454641030044</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258.70586366418019</v>
      </c>
      <c r="W419" s="678">
        <f t="shared" ca="1" si="70"/>
        <v>1061.0298597365156</v>
      </c>
      <c r="X419" s="678">
        <f t="shared" ca="1" si="70"/>
        <v>0</v>
      </c>
      <c r="Y419" s="678">
        <f t="shared" ca="1" si="70"/>
        <v>0</v>
      </c>
      <c r="Z419" s="678">
        <f t="shared" ca="1" si="70"/>
        <v>0</v>
      </c>
      <c r="AA419" t="str">
        <f t="shared" si="64"/>
        <v>ASRCMS202202</v>
      </c>
      <c r="AB419" s="957">
        <f t="shared" si="65"/>
        <v>45230</v>
      </c>
      <c r="AC419" t="str">
        <f t="shared" si="66"/>
        <v>Unaudited</v>
      </c>
    </row>
    <row r="420" spans="1:29" x14ac:dyDescent="0.25">
      <c r="A420" t="s">
        <v>421</v>
      </c>
      <c r="B420" t="s">
        <v>1380</v>
      </c>
      <c r="C420" t="s">
        <v>1381</v>
      </c>
      <c r="D420">
        <v>1900</v>
      </c>
      <c r="E420" s="957">
        <v>1</v>
      </c>
      <c r="F420" t="s">
        <v>439</v>
      </c>
      <c r="G420" s="957">
        <v>91</v>
      </c>
      <c r="H420" t="s">
        <v>381</v>
      </c>
      <c r="I420" s="962" t="s">
        <v>489</v>
      </c>
      <c r="J420" s="962" t="s">
        <v>445</v>
      </c>
      <c r="K420" s="962" t="s">
        <v>6</v>
      </c>
      <c r="L420" s="937" t="s">
        <v>45</v>
      </c>
      <c r="M420" s="962" t="s">
        <v>164</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ASRCMS202202</v>
      </c>
      <c r="AB420" s="957">
        <f t="shared" si="65"/>
        <v>45230</v>
      </c>
      <c r="AC420" t="str">
        <f t="shared" si="66"/>
        <v>Unaudited</v>
      </c>
    </row>
    <row r="421" spans="1:29" x14ac:dyDescent="0.25">
      <c r="A421" t="s">
        <v>421</v>
      </c>
      <c r="B421" t="s">
        <v>1380</v>
      </c>
      <c r="C421" t="s">
        <v>1381</v>
      </c>
      <c r="D421">
        <v>1900</v>
      </c>
      <c r="E421" s="957">
        <v>1</v>
      </c>
      <c r="F421" t="s">
        <v>439</v>
      </c>
      <c r="G421" s="957">
        <v>91</v>
      </c>
      <c r="H421" t="s">
        <v>381</v>
      </c>
      <c r="I421" s="937" t="s">
        <v>489</v>
      </c>
      <c r="J421" s="937" t="s">
        <v>445</v>
      </c>
      <c r="K421" s="937" t="s">
        <v>6</v>
      </c>
      <c r="L421" s="937" t="s">
        <v>46</v>
      </c>
      <c r="M421" s="962" t="s">
        <v>165</v>
      </c>
      <c r="N421" s="678">
        <f t="shared" ca="1" si="69"/>
        <v>0.26381341054040403</v>
      </c>
      <c r="O421" s="678">
        <f t="shared" ca="1" si="71"/>
        <v>1.030977177076094E-2</v>
      </c>
      <c r="P421" s="678">
        <f t="shared" ca="1" si="71"/>
        <v>0.23204283158654368</v>
      </c>
      <c r="Q421" s="678">
        <f t="shared" ca="1" si="71"/>
        <v>0</v>
      </c>
      <c r="R421" s="678">
        <f t="shared" ca="1" si="71"/>
        <v>1.0730403591549685E-2</v>
      </c>
      <c r="S421" s="678">
        <f t="shared" ca="1" si="71"/>
        <v>0</v>
      </c>
      <c r="T421" s="678">
        <f t="shared" ca="1" si="71"/>
        <v>1.0730403591549685E-2</v>
      </c>
      <c r="U421" s="678">
        <f t="shared" ca="1" si="70"/>
        <v>0</v>
      </c>
      <c r="V421" s="678">
        <f t="shared" ca="1" si="70"/>
        <v>0</v>
      </c>
      <c r="W421" s="678">
        <f t="shared" ca="1" si="70"/>
        <v>0</v>
      </c>
      <c r="X421" s="678">
        <f t="shared" ca="1" si="70"/>
        <v>0</v>
      </c>
      <c r="Y421" s="678">
        <f t="shared" ca="1" si="70"/>
        <v>0</v>
      </c>
      <c r="Z421" s="678">
        <f t="shared" ca="1" si="70"/>
        <v>0</v>
      </c>
      <c r="AA421" t="str">
        <f t="shared" si="64"/>
        <v>ASRCMS202202</v>
      </c>
      <c r="AB421" s="957">
        <f t="shared" si="65"/>
        <v>45230</v>
      </c>
      <c r="AC421" t="str">
        <f t="shared" si="66"/>
        <v>Unaudited</v>
      </c>
    </row>
    <row r="422" spans="1:29" x14ac:dyDescent="0.25">
      <c r="A422" t="s">
        <v>421</v>
      </c>
      <c r="B422" t="s">
        <v>1380</v>
      </c>
      <c r="C422" t="s">
        <v>1381</v>
      </c>
      <c r="D422">
        <v>1900</v>
      </c>
      <c r="E422" s="957">
        <v>1</v>
      </c>
      <c r="F422" t="s">
        <v>439</v>
      </c>
      <c r="G422" s="957">
        <v>91</v>
      </c>
      <c r="H422" t="s">
        <v>381</v>
      </c>
      <c r="I422" s="937" t="s">
        <v>489</v>
      </c>
      <c r="J422" s="937" t="s">
        <v>445</v>
      </c>
      <c r="K422" s="937" t="s">
        <v>6</v>
      </c>
      <c r="L422" s="937" t="s">
        <v>166</v>
      </c>
      <c r="M422" s="962" t="s">
        <v>462</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ASRCMS202202</v>
      </c>
      <c r="AB422" s="957">
        <f t="shared" si="65"/>
        <v>45230</v>
      </c>
      <c r="AC422" t="str">
        <f t="shared" si="66"/>
        <v>Unaudited</v>
      </c>
    </row>
    <row r="423" spans="1:29" x14ac:dyDescent="0.25">
      <c r="A423" t="s">
        <v>421</v>
      </c>
      <c r="B423" t="s">
        <v>1380</v>
      </c>
      <c r="C423" t="s">
        <v>1381</v>
      </c>
      <c r="D423">
        <v>1900</v>
      </c>
      <c r="E423" s="957">
        <v>1</v>
      </c>
      <c r="F423" t="s">
        <v>439</v>
      </c>
      <c r="G423" s="957">
        <v>91</v>
      </c>
      <c r="H423" t="s">
        <v>381</v>
      </c>
      <c r="I423" s="937" t="s">
        <v>489</v>
      </c>
      <c r="J423" s="937" t="s">
        <v>445</v>
      </c>
      <c r="K423" s="937" t="s">
        <v>435</v>
      </c>
      <c r="L423" s="937" t="s">
        <v>121</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ASRCMS202202</v>
      </c>
      <c r="AB423" s="957">
        <f t="shared" si="65"/>
        <v>45230</v>
      </c>
      <c r="AC423" t="str">
        <f t="shared" si="66"/>
        <v>Unaudited</v>
      </c>
    </row>
    <row r="424" spans="1:29" x14ac:dyDescent="0.25">
      <c r="A424" t="s">
        <v>421</v>
      </c>
      <c r="B424" t="s">
        <v>1380</v>
      </c>
      <c r="C424" t="s">
        <v>1381</v>
      </c>
      <c r="D424">
        <v>1900</v>
      </c>
      <c r="E424" s="957">
        <v>1</v>
      </c>
      <c r="F424" t="s">
        <v>439</v>
      </c>
      <c r="G424" s="957">
        <v>91</v>
      </c>
      <c r="H424" t="s">
        <v>381</v>
      </c>
      <c r="I424" s="937" t="s">
        <v>489</v>
      </c>
      <c r="J424" s="937" t="s">
        <v>445</v>
      </c>
      <c r="K424" s="937" t="s">
        <v>435</v>
      </c>
      <c r="L424" s="937" t="s">
        <v>938</v>
      </c>
      <c r="M424" s="962" t="s">
        <v>930</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ASRCMS202202</v>
      </c>
      <c r="AB424" s="957">
        <f t="shared" si="65"/>
        <v>45230</v>
      </c>
      <c r="AC424" t="str">
        <f t="shared" si="66"/>
        <v>Unaudited</v>
      </c>
    </row>
    <row r="425" spans="1:29" x14ac:dyDescent="0.25">
      <c r="A425" t="s">
        <v>421</v>
      </c>
      <c r="B425" t="s">
        <v>1380</v>
      </c>
      <c r="C425" t="s">
        <v>1381</v>
      </c>
      <c r="D425">
        <v>1900</v>
      </c>
      <c r="E425" s="957">
        <v>1</v>
      </c>
      <c r="F425" t="s">
        <v>439</v>
      </c>
      <c r="G425" s="957">
        <v>91</v>
      </c>
      <c r="H425" t="s">
        <v>381</v>
      </c>
      <c r="I425" s="937" t="s">
        <v>489</v>
      </c>
      <c r="J425" s="937" t="s">
        <v>445</v>
      </c>
      <c r="K425" s="937" t="s">
        <v>435</v>
      </c>
      <c r="L425" s="937" t="s">
        <v>168</v>
      </c>
      <c r="M425" s="962" t="s">
        <v>40</v>
      </c>
      <c r="N425" s="678">
        <f t="shared" ca="1" si="69"/>
        <v>229.30800349980481</v>
      </c>
      <c r="O425" s="678">
        <f t="shared" ca="1" si="71"/>
        <v>106.60437842758199</v>
      </c>
      <c r="P425" s="678">
        <f t="shared" ca="1" si="71"/>
        <v>14.370751980989676</v>
      </c>
      <c r="Q425" s="678">
        <f t="shared" ca="1" si="71"/>
        <v>74.08322042268675</v>
      </c>
      <c r="R425" s="678">
        <f t="shared" ca="1" si="71"/>
        <v>12.049175225722706</v>
      </c>
      <c r="S425" s="678">
        <f t="shared" ca="1" si="71"/>
        <v>0.49245567536101692</v>
      </c>
      <c r="T425" s="678">
        <f t="shared" ca="1" si="71"/>
        <v>15.888091058650632</v>
      </c>
      <c r="U425" s="678">
        <f t="shared" ca="1" si="70"/>
        <v>0</v>
      </c>
      <c r="V425" s="678">
        <f t="shared" ca="1" si="70"/>
        <v>1.4773670260830509</v>
      </c>
      <c r="W425" s="678">
        <f t="shared" ca="1" si="70"/>
        <v>4.3425636827289678</v>
      </c>
      <c r="X425" s="678">
        <f t="shared" ca="1" si="70"/>
        <v>0</v>
      </c>
      <c r="Y425" s="678">
        <f t="shared" ca="1" si="70"/>
        <v>0</v>
      </c>
      <c r="Z425" s="678">
        <f t="shared" ca="1" si="70"/>
        <v>0</v>
      </c>
      <c r="AA425" t="str">
        <f t="shared" si="64"/>
        <v>ASRCMS202202</v>
      </c>
      <c r="AB425" s="957">
        <f t="shared" si="65"/>
        <v>45230</v>
      </c>
      <c r="AC425" t="str">
        <f t="shared" si="66"/>
        <v>Unaudited</v>
      </c>
    </row>
    <row r="426" spans="1:29" x14ac:dyDescent="0.25">
      <c r="A426" t="s">
        <v>421</v>
      </c>
      <c r="B426" t="s">
        <v>1380</v>
      </c>
      <c r="C426" t="s">
        <v>1381</v>
      </c>
      <c r="D426">
        <v>1900</v>
      </c>
      <c r="E426" s="957">
        <v>1</v>
      </c>
      <c r="F426" t="s">
        <v>439</v>
      </c>
      <c r="G426" s="957">
        <v>91</v>
      </c>
      <c r="H426" t="s">
        <v>381</v>
      </c>
      <c r="I426" s="937" t="s">
        <v>489</v>
      </c>
      <c r="J426" s="937" t="s">
        <v>445</v>
      </c>
      <c r="K426" s="937" t="s">
        <v>435</v>
      </c>
      <c r="L426" s="937" t="s">
        <v>169</v>
      </c>
      <c r="M426" s="962" t="s">
        <v>330</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ASRCMS202202</v>
      </c>
      <c r="AB426" s="957">
        <f t="shared" si="65"/>
        <v>45230</v>
      </c>
      <c r="AC426" t="str">
        <f t="shared" si="66"/>
        <v>Unaudited</v>
      </c>
    </row>
    <row r="427" spans="1:29" x14ac:dyDescent="0.25">
      <c r="A427" t="s">
        <v>421</v>
      </c>
      <c r="B427" t="s">
        <v>1380</v>
      </c>
      <c r="C427" t="s">
        <v>1381</v>
      </c>
      <c r="D427">
        <v>1900</v>
      </c>
      <c r="E427" s="957">
        <v>1</v>
      </c>
      <c r="F427" t="s">
        <v>439</v>
      </c>
      <c r="G427" s="957">
        <v>91</v>
      </c>
      <c r="H427" t="s">
        <v>381</v>
      </c>
      <c r="I427" s="937" t="s">
        <v>489</v>
      </c>
      <c r="J427" s="937" t="s">
        <v>451</v>
      </c>
      <c r="K427" s="937" t="s">
        <v>436</v>
      </c>
      <c r="L427" s="945" t="s">
        <v>122</v>
      </c>
      <c r="M427" s="960" t="s">
        <v>27</v>
      </c>
      <c r="N427" s="678">
        <f t="shared" ca="1" si="69"/>
        <v>448993.99308275344</v>
      </c>
      <c r="O427" s="678">
        <f t="shared" ca="1" si="71"/>
        <v>-208.88137845028197</v>
      </c>
      <c r="P427" s="678">
        <f t="shared" ca="1" si="71"/>
        <v>449202.8744612037</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ASRCMS202202</v>
      </c>
      <c r="AB427" s="957">
        <f t="shared" si="65"/>
        <v>45230</v>
      </c>
      <c r="AC427" t="str">
        <f t="shared" si="66"/>
        <v>Unaudited</v>
      </c>
    </row>
    <row r="428" spans="1:29" x14ac:dyDescent="0.25">
      <c r="A428" t="s">
        <v>421</v>
      </c>
      <c r="B428" t="s">
        <v>1380</v>
      </c>
      <c r="C428" t="s">
        <v>1381</v>
      </c>
      <c r="D428">
        <v>1900</v>
      </c>
      <c r="E428" s="957">
        <v>1</v>
      </c>
      <c r="F428" t="s">
        <v>439</v>
      </c>
      <c r="G428" s="957">
        <v>91</v>
      </c>
      <c r="H428" t="s">
        <v>381</v>
      </c>
      <c r="I428" s="962" t="s">
        <v>489</v>
      </c>
      <c r="J428" s="962" t="s">
        <v>451</v>
      </c>
      <c r="K428" s="962" t="s">
        <v>436</v>
      </c>
      <c r="L428" s="937" t="s">
        <v>123</v>
      </c>
      <c r="M428" s="962" t="s">
        <v>98</v>
      </c>
      <c r="N428" s="678">
        <f t="shared" ca="1" si="69"/>
        <v>28741.225207878426</v>
      </c>
      <c r="O428" s="678">
        <f t="shared" ca="1" si="71"/>
        <v>23074.031096779945</v>
      </c>
      <c r="P428" s="678">
        <f t="shared" ca="1" si="71"/>
        <v>5667.1941110984808</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ASRCMS202202</v>
      </c>
      <c r="AB428" s="957">
        <f t="shared" si="65"/>
        <v>45230</v>
      </c>
      <c r="AC428" t="str">
        <f t="shared" si="66"/>
        <v>Unaudited</v>
      </c>
    </row>
    <row r="429" spans="1:29" x14ac:dyDescent="0.25">
      <c r="A429" t="s">
        <v>421</v>
      </c>
      <c r="B429" t="s">
        <v>1380</v>
      </c>
      <c r="C429" t="s">
        <v>1381</v>
      </c>
      <c r="D429">
        <v>1900</v>
      </c>
      <c r="E429" s="957">
        <v>1</v>
      </c>
      <c r="F429" t="s">
        <v>439</v>
      </c>
      <c r="G429" s="957">
        <v>91</v>
      </c>
      <c r="H429" t="s">
        <v>381</v>
      </c>
      <c r="I429" s="937" t="s">
        <v>489</v>
      </c>
      <c r="J429" s="937" t="s">
        <v>451</v>
      </c>
      <c r="K429" s="937" t="s">
        <v>436</v>
      </c>
      <c r="L429" s="937" t="s">
        <v>124</v>
      </c>
      <c r="M429" s="962" t="s">
        <v>99</v>
      </c>
      <c r="N429" s="678">
        <f t="shared" ca="1" si="69"/>
        <v>29390.956193350703</v>
      </c>
      <c r="O429" s="678">
        <f t="shared" ca="1" si="71"/>
        <v>23400.967840269725</v>
      </c>
      <c r="P429" s="678">
        <f t="shared" ca="1" si="71"/>
        <v>5989.9883530809784</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ASRCMS202202</v>
      </c>
      <c r="AB429" s="957">
        <f t="shared" si="65"/>
        <v>45230</v>
      </c>
      <c r="AC429" t="str">
        <f t="shared" si="66"/>
        <v>Unaudited</v>
      </c>
    </row>
    <row r="430" spans="1:29" x14ac:dyDescent="0.25">
      <c r="A430" t="s">
        <v>421</v>
      </c>
      <c r="B430" t="s">
        <v>1380</v>
      </c>
      <c r="C430" t="s">
        <v>1381</v>
      </c>
      <c r="D430">
        <v>1900</v>
      </c>
      <c r="E430" s="957">
        <v>1</v>
      </c>
      <c r="F430" t="s">
        <v>439</v>
      </c>
      <c r="G430" s="957">
        <v>91</v>
      </c>
      <c r="H430" t="s">
        <v>381</v>
      </c>
      <c r="I430" s="937" t="s">
        <v>489</v>
      </c>
      <c r="J430" s="937" t="s">
        <v>451</v>
      </c>
      <c r="K430" s="937" t="s">
        <v>436</v>
      </c>
      <c r="L430" s="937" t="s">
        <v>125</v>
      </c>
      <c r="M430" s="962" t="s">
        <v>100</v>
      </c>
      <c r="N430" s="678">
        <f t="shared" ca="1" si="69"/>
        <v>24094.139167391295</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11307.339052219124</v>
      </c>
      <c r="P430" s="678">
        <f t="shared" ca="1" si="73"/>
        <v>12786.800115172173</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ASRCMS202202</v>
      </c>
      <c r="AB430" s="957">
        <f t="shared" si="65"/>
        <v>45230</v>
      </c>
      <c r="AC430" t="str">
        <f t="shared" si="66"/>
        <v>Unaudited</v>
      </c>
    </row>
    <row r="431" spans="1:29" x14ac:dyDescent="0.25">
      <c r="A431" t="s">
        <v>421</v>
      </c>
      <c r="B431" t="s">
        <v>1380</v>
      </c>
      <c r="C431" t="s">
        <v>1381</v>
      </c>
      <c r="D431">
        <v>1900</v>
      </c>
      <c r="E431" s="957">
        <v>1</v>
      </c>
      <c r="F431" t="s">
        <v>439</v>
      </c>
      <c r="G431" s="957">
        <v>91</v>
      </c>
      <c r="H431" t="s">
        <v>381</v>
      </c>
      <c r="I431" s="937" t="s">
        <v>489</v>
      </c>
      <c r="J431" s="937" t="s">
        <v>451</v>
      </c>
      <c r="K431" s="937" t="s">
        <v>436</v>
      </c>
      <c r="L431" s="937" t="s">
        <v>126</v>
      </c>
      <c r="M431" s="962" t="s">
        <v>101</v>
      </c>
      <c r="N431" s="678">
        <f t="shared" ca="1" si="69"/>
        <v>33119.013220147193</v>
      </c>
      <c r="O431" s="678">
        <f t="shared" ca="1" si="73"/>
        <v>1699.2141149941526</v>
      </c>
      <c r="P431" s="678">
        <f t="shared" ca="1" si="73"/>
        <v>31419.799105153041</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ASRCMS202202</v>
      </c>
      <c r="AB431" s="957">
        <f t="shared" si="65"/>
        <v>45230</v>
      </c>
      <c r="AC431" t="str">
        <f t="shared" si="66"/>
        <v>Unaudited</v>
      </c>
    </row>
    <row r="432" spans="1:29" x14ac:dyDescent="0.25">
      <c r="A432" t="s">
        <v>421</v>
      </c>
      <c r="B432" t="s">
        <v>1380</v>
      </c>
      <c r="C432" t="s">
        <v>1381</v>
      </c>
      <c r="D432">
        <v>1900</v>
      </c>
      <c r="E432" s="957">
        <v>1</v>
      </c>
      <c r="F432" t="s">
        <v>439</v>
      </c>
      <c r="G432" s="957">
        <v>91</v>
      </c>
      <c r="H432" t="s">
        <v>381</v>
      </c>
      <c r="I432" s="937" t="s">
        <v>489</v>
      </c>
      <c r="J432" s="937" t="s">
        <v>451</v>
      </c>
      <c r="K432" s="937" t="s">
        <v>436</v>
      </c>
      <c r="L432" s="937" t="s">
        <v>127</v>
      </c>
      <c r="M432" s="962" t="s">
        <v>28</v>
      </c>
      <c r="N432" s="678">
        <f t="shared" ca="1" si="69"/>
        <v>13427.371848357216</v>
      </c>
      <c r="O432" s="678">
        <f t="shared" ca="1" si="73"/>
        <v>13427.371848357216</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ASRCMS202202</v>
      </c>
      <c r="AB432" s="957">
        <f t="shared" si="65"/>
        <v>45230</v>
      </c>
      <c r="AC432" t="str">
        <f t="shared" si="66"/>
        <v>Unaudited</v>
      </c>
    </row>
    <row r="433" spans="1:29" x14ac:dyDescent="0.25">
      <c r="A433" t="s">
        <v>421</v>
      </c>
      <c r="B433" t="s">
        <v>1380</v>
      </c>
      <c r="C433" t="s">
        <v>1381</v>
      </c>
      <c r="D433">
        <v>1900</v>
      </c>
      <c r="E433" s="957">
        <v>1</v>
      </c>
      <c r="F433" t="s">
        <v>439</v>
      </c>
      <c r="G433" s="957">
        <v>91</v>
      </c>
      <c r="H433" t="s">
        <v>381</v>
      </c>
      <c r="I433" s="937" t="s">
        <v>489</v>
      </c>
      <c r="J433" s="937" t="s">
        <v>437</v>
      </c>
      <c r="K433" s="937" t="s">
        <v>437</v>
      </c>
      <c r="L433" s="937" t="s">
        <v>129</v>
      </c>
      <c r="M433" s="962" t="s">
        <v>327</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ASRCMS202202</v>
      </c>
      <c r="AB433" s="957">
        <f t="shared" si="65"/>
        <v>45230</v>
      </c>
      <c r="AC433" t="str">
        <f t="shared" si="66"/>
        <v>Unaudited</v>
      </c>
    </row>
    <row r="434" spans="1:29" x14ac:dyDescent="0.25">
      <c r="A434" t="s">
        <v>421</v>
      </c>
      <c r="B434" t="s">
        <v>1380</v>
      </c>
      <c r="C434" t="s">
        <v>1381</v>
      </c>
      <c r="D434">
        <v>1900</v>
      </c>
      <c r="E434" s="957">
        <v>1</v>
      </c>
      <c r="F434" t="s">
        <v>439</v>
      </c>
      <c r="G434" s="957">
        <v>91</v>
      </c>
      <c r="H434" t="s">
        <v>381</v>
      </c>
      <c r="I434" s="937" t="s">
        <v>489</v>
      </c>
      <c r="J434" s="937" t="s">
        <v>437</v>
      </c>
      <c r="K434" s="937" t="s">
        <v>437</v>
      </c>
      <c r="L434" s="937" t="s">
        <v>130</v>
      </c>
      <c r="M434" s="962" t="s">
        <v>326</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ASRCMS202202</v>
      </c>
      <c r="AB434" s="957">
        <f t="shared" si="65"/>
        <v>45230</v>
      </c>
      <c r="AC434" t="str">
        <f t="shared" si="66"/>
        <v>Unaudited</v>
      </c>
    </row>
    <row r="435" spans="1:29" ht="30" x14ac:dyDescent="0.25">
      <c r="A435" t="s">
        <v>421</v>
      </c>
      <c r="B435" t="s">
        <v>1380</v>
      </c>
      <c r="C435" t="s">
        <v>1381</v>
      </c>
      <c r="D435">
        <v>1900</v>
      </c>
      <c r="E435" s="957">
        <v>1</v>
      </c>
      <c r="F435" t="s">
        <v>439</v>
      </c>
      <c r="G435" s="957">
        <v>91</v>
      </c>
      <c r="H435" t="s">
        <v>381</v>
      </c>
      <c r="I435" s="937" t="s">
        <v>489</v>
      </c>
      <c r="J435" s="937" t="s">
        <v>437</v>
      </c>
      <c r="K435" s="937" t="s">
        <v>437</v>
      </c>
      <c r="L435" s="945" t="s">
        <v>131</v>
      </c>
      <c r="M435" s="960" t="s">
        <v>180</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ASRCMS202202</v>
      </c>
      <c r="AB435" s="957">
        <f t="shared" si="65"/>
        <v>45230</v>
      </c>
      <c r="AC435" t="str">
        <f t="shared" si="66"/>
        <v>Unaudited</v>
      </c>
    </row>
    <row r="436" spans="1:29" x14ac:dyDescent="0.25">
      <c r="A436" t="s">
        <v>421</v>
      </c>
      <c r="B436" t="s">
        <v>1380</v>
      </c>
      <c r="C436" t="s">
        <v>1381</v>
      </c>
      <c r="D436">
        <v>1900</v>
      </c>
      <c r="E436" s="957">
        <v>1</v>
      </c>
      <c r="F436" t="s">
        <v>439</v>
      </c>
      <c r="G436" s="957">
        <v>91</v>
      </c>
      <c r="H436" t="s">
        <v>381</v>
      </c>
      <c r="I436" s="937" t="s">
        <v>489</v>
      </c>
      <c r="J436" s="937" t="s">
        <v>437</v>
      </c>
      <c r="K436" s="937" t="s">
        <v>437</v>
      </c>
      <c r="L436" s="937" t="s">
        <v>132</v>
      </c>
      <c r="M436" s="962" t="s">
        <v>495</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ASRCMS202202</v>
      </c>
      <c r="AB436" s="957">
        <f t="shared" si="65"/>
        <v>45230</v>
      </c>
      <c r="AC436" t="str">
        <f t="shared" si="66"/>
        <v>Unaudited</v>
      </c>
    </row>
    <row r="437" spans="1:29" x14ac:dyDescent="0.25">
      <c r="A437" t="s">
        <v>421</v>
      </c>
      <c r="B437" t="s">
        <v>1380</v>
      </c>
      <c r="C437" t="s">
        <v>1381</v>
      </c>
      <c r="D437">
        <v>1900</v>
      </c>
      <c r="E437" s="957">
        <v>1</v>
      </c>
      <c r="F437" t="s">
        <v>439</v>
      </c>
      <c r="G437" s="957">
        <v>91</v>
      </c>
      <c r="H437" t="s">
        <v>381</v>
      </c>
      <c r="I437" s="937" t="s">
        <v>489</v>
      </c>
      <c r="J437" s="937" t="s">
        <v>437</v>
      </c>
      <c r="K437" s="937" t="s">
        <v>437</v>
      </c>
      <c r="L437" s="937" t="s">
        <v>133</v>
      </c>
      <c r="M437" s="962" t="s">
        <v>496</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ASRCMS202202</v>
      </c>
      <c r="AB437" s="957">
        <f t="shared" si="65"/>
        <v>45230</v>
      </c>
      <c r="AC437" t="str">
        <f t="shared" si="66"/>
        <v>Unaudited</v>
      </c>
    </row>
    <row r="438" spans="1:29" x14ac:dyDescent="0.25">
      <c r="A438" t="s">
        <v>421</v>
      </c>
      <c r="B438" t="s">
        <v>1380</v>
      </c>
      <c r="C438" t="s">
        <v>1381</v>
      </c>
      <c r="D438">
        <v>1900</v>
      </c>
      <c r="E438" s="957">
        <v>1</v>
      </c>
      <c r="F438" t="s">
        <v>439</v>
      </c>
      <c r="G438" s="957">
        <v>91</v>
      </c>
      <c r="H438" t="s">
        <v>381</v>
      </c>
      <c r="I438" s="937" t="s">
        <v>489</v>
      </c>
      <c r="J438" s="937" t="s">
        <v>437</v>
      </c>
      <c r="K438" s="937" t="s">
        <v>437</v>
      </c>
      <c r="L438" s="937" t="s">
        <v>134</v>
      </c>
      <c r="M438" s="962" t="s">
        <v>497</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ASRCMS202202</v>
      </c>
      <c r="AB438" s="957">
        <f t="shared" si="65"/>
        <v>45230</v>
      </c>
      <c r="AC438" t="str">
        <f t="shared" si="66"/>
        <v>Unaudited</v>
      </c>
    </row>
    <row r="439" spans="1:29" x14ac:dyDescent="0.25">
      <c r="A439" t="s">
        <v>421</v>
      </c>
      <c r="B439" t="s">
        <v>1380</v>
      </c>
      <c r="C439" t="s">
        <v>1381</v>
      </c>
      <c r="D439">
        <v>1900</v>
      </c>
      <c r="E439" s="957">
        <v>1</v>
      </c>
      <c r="F439" t="s">
        <v>439</v>
      </c>
      <c r="G439" s="957">
        <v>91</v>
      </c>
      <c r="H439" t="s">
        <v>381</v>
      </c>
      <c r="I439" s="937" t="s">
        <v>490</v>
      </c>
      <c r="J439" s="937" t="s">
        <v>26</v>
      </c>
      <c r="K439" s="937" t="s">
        <v>26</v>
      </c>
      <c r="L439" s="937" t="s">
        <v>270</v>
      </c>
      <c r="M439" s="962" t="s">
        <v>26</v>
      </c>
      <c r="N439" s="678">
        <f t="shared" ca="1" si="69"/>
        <v>594349.50664434058</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ASRCMS202202</v>
      </c>
      <c r="AB439" s="957">
        <f t="shared" si="65"/>
        <v>45230</v>
      </c>
      <c r="AC439" t="str">
        <f t="shared" si="66"/>
        <v>Unaudited</v>
      </c>
    </row>
    <row r="440" spans="1:29" x14ac:dyDescent="0.25">
      <c r="A440" t="s">
        <v>421</v>
      </c>
      <c r="B440" t="s">
        <v>1380</v>
      </c>
      <c r="C440" t="s">
        <v>1381</v>
      </c>
      <c r="D440">
        <v>1900</v>
      </c>
      <c r="E440" s="957">
        <v>1</v>
      </c>
      <c r="F440" t="s">
        <v>440</v>
      </c>
      <c r="G440" s="957">
        <v>182</v>
      </c>
      <c r="H440" t="s">
        <v>381</v>
      </c>
      <c r="I440" s="937" t="s">
        <v>433</v>
      </c>
      <c r="J440" s="937" t="s">
        <v>433</v>
      </c>
      <c r="K440" s="937" t="s">
        <v>433</v>
      </c>
      <c r="L440" s="945"/>
      <c r="M440" s="960" t="s">
        <v>433</v>
      </c>
      <c r="N440" s="678">
        <f t="shared" ca="1" si="69"/>
        <v>5204.4526881729989</v>
      </c>
      <c r="O440" s="678">
        <f t="shared" ca="1" si="77"/>
        <v>2453.394623657</v>
      </c>
      <c r="P440" s="678">
        <f t="shared" ca="1" si="77"/>
        <v>331</v>
      </c>
      <c r="Q440" s="678">
        <f t="shared" ca="1" si="77"/>
        <v>1662.7677419349998</v>
      </c>
      <c r="R440" s="678">
        <f t="shared" ca="1" si="77"/>
        <v>267</v>
      </c>
      <c r="S440" s="678">
        <f t="shared" ca="1" si="77"/>
        <v>10</v>
      </c>
      <c r="T440" s="678">
        <f t="shared" ca="1" si="77"/>
        <v>352.290322581</v>
      </c>
      <c r="U440" s="678">
        <f t="shared" ca="1" si="77"/>
        <v>0</v>
      </c>
      <c r="V440" s="678">
        <f t="shared" ca="1" si="77"/>
        <v>34</v>
      </c>
      <c r="W440" s="678">
        <f t="shared" ca="1" si="75"/>
        <v>94</v>
      </c>
      <c r="X440" s="678">
        <f t="shared" ca="1" si="77"/>
        <v>0</v>
      </c>
      <c r="Y440" s="678">
        <f t="shared" ca="1" si="77"/>
        <v>0</v>
      </c>
      <c r="Z440" s="678">
        <f t="shared" ca="1" si="77"/>
        <v>0</v>
      </c>
      <c r="AA440" t="str">
        <f t="shared" si="64"/>
        <v>ASRCMS202202</v>
      </c>
      <c r="AB440" s="957">
        <f t="shared" si="65"/>
        <v>45230</v>
      </c>
      <c r="AC440" t="str">
        <f t="shared" si="66"/>
        <v>Unaudited</v>
      </c>
    </row>
    <row r="441" spans="1:29" x14ac:dyDescent="0.25">
      <c r="A441" t="s">
        <v>421</v>
      </c>
      <c r="B441" t="s">
        <v>1380</v>
      </c>
      <c r="C441" t="s">
        <v>1381</v>
      </c>
      <c r="D441">
        <v>1900</v>
      </c>
      <c r="E441" s="957">
        <v>1</v>
      </c>
      <c r="F441" t="s">
        <v>440</v>
      </c>
      <c r="G441" s="957">
        <v>182</v>
      </c>
      <c r="H441" t="s">
        <v>381</v>
      </c>
      <c r="I441" s="962" t="s">
        <v>488</v>
      </c>
      <c r="J441" s="962" t="s">
        <v>12</v>
      </c>
      <c r="K441" s="962" t="s">
        <v>12</v>
      </c>
      <c r="L441" s="953">
        <v>1.1000000000000001</v>
      </c>
      <c r="M441" s="962" t="s">
        <v>12</v>
      </c>
      <c r="N441" s="678">
        <f t="shared" ca="1" si="69"/>
        <v>8697138.290000001</v>
      </c>
      <c r="O441" s="678">
        <f t="shared" ca="1" si="77"/>
        <v>3023170.96</v>
      </c>
      <c r="P441" s="678">
        <f t="shared" ca="1" si="77"/>
        <v>407871.44</v>
      </c>
      <c r="Q441" s="678">
        <f t="shared" ca="1" si="77"/>
        <v>2048928.92</v>
      </c>
      <c r="R441" s="678">
        <f t="shared" ca="1" si="77"/>
        <v>329008.08</v>
      </c>
      <c r="S441" s="678">
        <f t="shared" ca="1" si="77"/>
        <v>12322.400000000001</v>
      </c>
      <c r="T441" s="678">
        <f t="shared" ca="1" si="77"/>
        <v>434106.23000000004</v>
      </c>
      <c r="U441" s="678">
        <f t="shared" ca="1" si="77"/>
        <v>0</v>
      </c>
      <c r="V441" s="678">
        <f t="shared" ca="1" si="77"/>
        <v>41896.159999999996</v>
      </c>
      <c r="W441" s="678">
        <f t="shared" ca="1" si="75"/>
        <v>2399834.1</v>
      </c>
      <c r="X441" s="678">
        <f t="shared" ca="1" si="77"/>
        <v>0</v>
      </c>
      <c r="Y441" s="678">
        <f t="shared" ca="1" si="77"/>
        <v>0</v>
      </c>
      <c r="Z441" s="678">
        <f t="shared" ca="1" si="77"/>
        <v>0</v>
      </c>
      <c r="AA441" t="str">
        <f t="shared" si="64"/>
        <v>ASRCMS202202</v>
      </c>
      <c r="AB441" s="957">
        <f t="shared" si="65"/>
        <v>45230</v>
      </c>
      <c r="AC441" t="str">
        <f t="shared" si="66"/>
        <v>Unaudited</v>
      </c>
    </row>
    <row r="442" spans="1:29" x14ac:dyDescent="0.25">
      <c r="A442" t="s">
        <v>421</v>
      </c>
      <c r="B442" t="s">
        <v>1380</v>
      </c>
      <c r="C442" t="s">
        <v>1381</v>
      </c>
      <c r="D442">
        <v>1900</v>
      </c>
      <c r="E442" s="957">
        <v>1</v>
      </c>
      <c r="F442" t="s">
        <v>440</v>
      </c>
      <c r="G442" s="957">
        <v>182</v>
      </c>
      <c r="H442" t="s">
        <v>381</v>
      </c>
      <c r="I442" s="958" t="s">
        <v>488</v>
      </c>
      <c r="J442" s="958" t="s">
        <v>12</v>
      </c>
      <c r="K442" s="958" t="s">
        <v>1323</v>
      </c>
      <c r="L442" s="953" t="s">
        <v>1314</v>
      </c>
      <c r="M442" s="958" t="s">
        <v>1323</v>
      </c>
      <c r="N442" s="678">
        <f t="shared" ca="1" si="69"/>
        <v>131449.77948296486</v>
      </c>
      <c r="O442" s="678">
        <f t="shared" ca="1" si="77"/>
        <v>44698.187654497509</v>
      </c>
      <c r="P442" s="678">
        <f t="shared" ca="1" si="77"/>
        <v>6182.0985183526009</v>
      </c>
      <c r="Q442" s="678">
        <f t="shared" ca="1" si="77"/>
        <v>30272.871480403177</v>
      </c>
      <c r="R442" s="678">
        <f t="shared" ca="1" si="77"/>
        <v>4807.6067895145579</v>
      </c>
      <c r="S442" s="678">
        <f t="shared" ca="1" si="77"/>
        <v>201.23204105576716</v>
      </c>
      <c r="T442" s="678">
        <f t="shared" ca="1" si="77"/>
        <v>6765.7543892315825</v>
      </c>
      <c r="U442" s="678">
        <f t="shared" ca="1" si="77"/>
        <v>0</v>
      </c>
      <c r="V442" s="678">
        <f t="shared" ca="1" si="77"/>
        <v>625.5041009687352</v>
      </c>
      <c r="W442" s="678">
        <f t="shared" ca="1" si="75"/>
        <v>37896.524508940907</v>
      </c>
      <c r="X442" s="678">
        <f t="shared" ca="1" si="77"/>
        <v>0</v>
      </c>
      <c r="Y442" s="678">
        <f t="shared" ca="1" si="77"/>
        <v>0</v>
      </c>
      <c r="Z442" s="678">
        <f t="shared" ca="1" si="77"/>
        <v>0</v>
      </c>
      <c r="AA442" t="str">
        <f t="shared" si="64"/>
        <v>ASRCMS202202</v>
      </c>
      <c r="AB442" s="957">
        <f t="shared" si="65"/>
        <v>45230</v>
      </c>
      <c r="AC442" t="str">
        <f t="shared" si="66"/>
        <v>Unaudited</v>
      </c>
    </row>
    <row r="443" spans="1:29" x14ac:dyDescent="0.25">
      <c r="A443" t="s">
        <v>421</v>
      </c>
      <c r="B443" t="s">
        <v>1380</v>
      </c>
      <c r="C443" t="s">
        <v>1381</v>
      </c>
      <c r="D443">
        <v>1900</v>
      </c>
      <c r="E443" s="957">
        <v>1</v>
      </c>
      <c r="F443" t="s">
        <v>440</v>
      </c>
      <c r="G443" s="957">
        <v>182</v>
      </c>
      <c r="H443" t="s">
        <v>381</v>
      </c>
      <c r="I443" s="958" t="s">
        <v>488</v>
      </c>
      <c r="J443" s="958" t="s">
        <v>491</v>
      </c>
      <c r="K443" s="958" t="s">
        <v>492</v>
      </c>
      <c r="L443" s="937" t="s">
        <v>63</v>
      </c>
      <c r="M443" s="958" t="s">
        <v>344</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ASRCMS202202</v>
      </c>
      <c r="AB443" s="957">
        <f t="shared" si="65"/>
        <v>45230</v>
      </c>
      <c r="AC443" t="str">
        <f t="shared" si="66"/>
        <v>Unaudited</v>
      </c>
    </row>
    <row r="444" spans="1:29" x14ac:dyDescent="0.25">
      <c r="A444" t="s">
        <v>421</v>
      </c>
      <c r="B444" t="s">
        <v>1380</v>
      </c>
      <c r="C444" t="s">
        <v>1381</v>
      </c>
      <c r="D444">
        <v>1900</v>
      </c>
      <c r="E444" s="957">
        <v>1</v>
      </c>
      <c r="F444" t="s">
        <v>440</v>
      </c>
      <c r="G444" s="957">
        <v>182</v>
      </c>
      <c r="H444" t="s">
        <v>381</v>
      </c>
      <c r="I444" s="958" t="s">
        <v>488</v>
      </c>
      <c r="J444" s="958" t="s">
        <v>491</v>
      </c>
      <c r="K444" s="958" t="s">
        <v>1014</v>
      </c>
      <c r="L444" s="937" t="s">
        <v>910</v>
      </c>
      <c r="M444" s="958" t="s">
        <v>911</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ASRCMS202202</v>
      </c>
      <c r="AB444" s="957">
        <f t="shared" si="65"/>
        <v>45230</v>
      </c>
      <c r="AC444" t="str">
        <f t="shared" si="66"/>
        <v>Unaudited</v>
      </c>
    </row>
    <row r="445" spans="1:29" x14ac:dyDescent="0.25">
      <c r="A445" t="s">
        <v>421</v>
      </c>
      <c r="B445" t="s">
        <v>1380</v>
      </c>
      <c r="C445" t="s">
        <v>1381</v>
      </c>
      <c r="D445">
        <v>1900</v>
      </c>
      <c r="E445" s="957">
        <v>1</v>
      </c>
      <c r="F445" t="s">
        <v>440</v>
      </c>
      <c r="G445" s="957">
        <v>182</v>
      </c>
      <c r="H445" t="s">
        <v>381</v>
      </c>
      <c r="I445" s="965" t="s">
        <v>488</v>
      </c>
      <c r="J445" s="965" t="s">
        <v>13</v>
      </c>
      <c r="K445" s="965" t="s">
        <v>493</v>
      </c>
      <c r="L445" s="945" t="s">
        <v>95</v>
      </c>
      <c r="M445" s="965" t="s">
        <v>147</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ASRCMS202202</v>
      </c>
      <c r="AB445" s="957">
        <f t="shared" si="65"/>
        <v>45230</v>
      </c>
      <c r="AC445" t="str">
        <f t="shared" si="66"/>
        <v>Unaudited</v>
      </c>
    </row>
    <row r="446" spans="1:29" x14ac:dyDescent="0.25">
      <c r="A446" t="s">
        <v>421</v>
      </c>
      <c r="B446" t="s">
        <v>1380</v>
      </c>
      <c r="C446" t="s">
        <v>1381</v>
      </c>
      <c r="D446">
        <v>1900</v>
      </c>
      <c r="E446" s="957">
        <v>1</v>
      </c>
      <c r="F446" t="s">
        <v>440</v>
      </c>
      <c r="G446" s="957">
        <v>182</v>
      </c>
      <c r="H446" t="s">
        <v>381</v>
      </c>
      <c r="I446" s="937" t="s">
        <v>488</v>
      </c>
      <c r="J446" s="937" t="s">
        <v>13</v>
      </c>
      <c r="K446" s="937" t="s">
        <v>13</v>
      </c>
      <c r="L446" s="937" t="s">
        <v>35</v>
      </c>
      <c r="M446" s="958" t="s">
        <v>13</v>
      </c>
      <c r="N446" s="678">
        <f t="shared" ca="1" si="69"/>
        <v>20460.521134272447</v>
      </c>
      <c r="O446" s="678">
        <f t="shared" ca="1" si="77"/>
        <v>7105.8770615194817</v>
      </c>
      <c r="P446" s="678">
        <f t="shared" ca="1" si="77"/>
        <v>959.65198659766486</v>
      </c>
      <c r="Q446" s="678">
        <f t="shared" ca="1" si="77"/>
        <v>4815.8160525065678</v>
      </c>
      <c r="R446" s="678">
        <f t="shared" ca="1" si="77"/>
        <v>772.96355522613567</v>
      </c>
      <c r="S446" s="678">
        <f t="shared" ca="1" si="77"/>
        <v>29.084234778915331</v>
      </c>
      <c r="T446" s="678">
        <f t="shared" ca="1" si="77"/>
        <v>1022.557837021635</v>
      </c>
      <c r="U446" s="678">
        <f t="shared" ca="1" si="77"/>
        <v>0</v>
      </c>
      <c r="V446" s="678">
        <f t="shared" ca="1" si="77"/>
        <v>98.514172037068064</v>
      </c>
      <c r="W446" s="678">
        <f t="shared" ca="1" si="75"/>
        <v>5656.0562345849767</v>
      </c>
      <c r="X446" s="678">
        <f t="shared" ca="1" si="77"/>
        <v>0</v>
      </c>
      <c r="Y446" s="678">
        <f t="shared" ca="1" si="77"/>
        <v>0</v>
      </c>
      <c r="Z446" s="678">
        <f t="shared" ca="1" si="77"/>
        <v>0</v>
      </c>
      <c r="AA446" t="str">
        <f t="shared" si="64"/>
        <v>ASRCMS202202</v>
      </c>
      <c r="AB446" s="957">
        <f t="shared" si="65"/>
        <v>45230</v>
      </c>
      <c r="AC446" t="str">
        <f t="shared" si="66"/>
        <v>Unaudited</v>
      </c>
    </row>
    <row r="447" spans="1:29" x14ac:dyDescent="0.25">
      <c r="A447" t="s">
        <v>421</v>
      </c>
      <c r="B447" t="s">
        <v>1380</v>
      </c>
      <c r="C447" t="s">
        <v>1381</v>
      </c>
      <c r="D447">
        <v>1900</v>
      </c>
      <c r="E447" s="957">
        <v>1</v>
      </c>
      <c r="F447" t="s">
        <v>440</v>
      </c>
      <c r="G447" s="957">
        <v>182</v>
      </c>
      <c r="H447" t="s">
        <v>381</v>
      </c>
      <c r="I447" s="937" t="s">
        <v>489</v>
      </c>
      <c r="J447" s="937" t="s">
        <v>445</v>
      </c>
      <c r="K447" s="937" t="s">
        <v>0</v>
      </c>
      <c r="L447" s="943">
        <v>2.1</v>
      </c>
      <c r="M447" s="959" t="s">
        <v>148</v>
      </c>
      <c r="N447" s="678">
        <f t="shared" ca="1" si="69"/>
        <v>395289.37999999995</v>
      </c>
      <c r="O447" s="678">
        <f t="shared" ca="1" si="77"/>
        <v>50581.709999999992</v>
      </c>
      <c r="P447" s="678">
        <f t="shared" ca="1" si="77"/>
        <v>19638.060000000001</v>
      </c>
      <c r="Q447" s="678">
        <f t="shared" ca="1" si="77"/>
        <v>190647.11</v>
      </c>
      <c r="R447" s="678">
        <f t="shared" ca="1" si="77"/>
        <v>0</v>
      </c>
      <c r="S447" s="678">
        <f t="shared" ca="1" si="77"/>
        <v>0</v>
      </c>
      <c r="T447" s="678">
        <f t="shared" ca="1" si="77"/>
        <v>21259.62</v>
      </c>
      <c r="U447" s="678">
        <f t="shared" ca="1" si="77"/>
        <v>0</v>
      </c>
      <c r="V447" s="678">
        <f t="shared" ca="1" si="77"/>
        <v>35125.589999999997</v>
      </c>
      <c r="W447" s="678">
        <f t="shared" ca="1" si="75"/>
        <v>78037.289999999994</v>
      </c>
      <c r="X447" s="678">
        <f t="shared" ca="1" si="77"/>
        <v>0</v>
      </c>
      <c r="Y447" s="678">
        <f t="shared" ca="1" si="77"/>
        <v>0</v>
      </c>
      <c r="Z447" s="678">
        <f t="shared" ca="1" si="77"/>
        <v>0</v>
      </c>
      <c r="AA447" t="str">
        <f t="shared" si="64"/>
        <v>ASRCMS202202</v>
      </c>
      <c r="AB447" s="957">
        <f t="shared" si="65"/>
        <v>45230</v>
      </c>
      <c r="AC447" t="str">
        <f t="shared" si="66"/>
        <v>Unaudited</v>
      </c>
    </row>
    <row r="448" spans="1:29" ht="30" x14ac:dyDescent="0.25">
      <c r="A448" t="s">
        <v>421</v>
      </c>
      <c r="B448" t="s">
        <v>1380</v>
      </c>
      <c r="C448" t="s">
        <v>1381</v>
      </c>
      <c r="D448">
        <v>1900</v>
      </c>
      <c r="E448" s="957">
        <v>1</v>
      </c>
      <c r="F448" t="s">
        <v>440</v>
      </c>
      <c r="G448" s="957">
        <v>182</v>
      </c>
      <c r="H448" t="s">
        <v>381</v>
      </c>
      <c r="I448" s="958" t="s">
        <v>489</v>
      </c>
      <c r="J448" s="958" t="s">
        <v>445</v>
      </c>
      <c r="K448" s="958" t="s">
        <v>0</v>
      </c>
      <c r="L448" s="937">
        <v>2.2000000000000002</v>
      </c>
      <c r="M448" s="958" t="s">
        <v>149</v>
      </c>
      <c r="N448" s="678">
        <f t="shared" ca="1" si="69"/>
        <v>3953.8694336577787</v>
      </c>
      <c r="O448" s="678">
        <f t="shared" ca="1" si="77"/>
        <v>1009.5573167335036</v>
      </c>
      <c r="P448" s="678">
        <f t="shared" ca="1" si="77"/>
        <v>155.95811515455139</v>
      </c>
      <c r="Q448" s="678">
        <f t="shared" ca="1" si="77"/>
        <v>1179.8054021239323</v>
      </c>
      <c r="R448" s="678">
        <f t="shared" ca="1" si="77"/>
        <v>78.072685564653725</v>
      </c>
      <c r="S448" s="678">
        <f t="shared" ca="1" si="77"/>
        <v>0</v>
      </c>
      <c r="T448" s="678">
        <f t="shared" ca="1" si="77"/>
        <v>508.13196148264456</v>
      </c>
      <c r="U448" s="678">
        <f t="shared" ca="1" si="77"/>
        <v>0</v>
      </c>
      <c r="V448" s="678">
        <f t="shared" ca="1" si="77"/>
        <v>197.83029760532816</v>
      </c>
      <c r="W448" s="678">
        <f t="shared" ca="1" si="75"/>
        <v>824.51365499316546</v>
      </c>
      <c r="X448" s="678">
        <f t="shared" ca="1" si="77"/>
        <v>0</v>
      </c>
      <c r="Y448" s="678">
        <f t="shared" ca="1" si="77"/>
        <v>0</v>
      </c>
      <c r="Z448" s="678">
        <f t="shared" ca="1" si="77"/>
        <v>0</v>
      </c>
      <c r="AA448" t="str">
        <f t="shared" si="64"/>
        <v>ASRCMS202202</v>
      </c>
      <c r="AB448" s="957">
        <f t="shared" si="65"/>
        <v>45230</v>
      </c>
      <c r="AC448" t="str">
        <f t="shared" si="66"/>
        <v>Unaudited</v>
      </c>
    </row>
    <row r="449" spans="1:29" x14ac:dyDescent="0.25">
      <c r="A449" t="s">
        <v>421</v>
      </c>
      <c r="B449" t="s">
        <v>1380</v>
      </c>
      <c r="C449" t="s">
        <v>1381</v>
      </c>
      <c r="D449">
        <v>1900</v>
      </c>
      <c r="E449" s="957">
        <v>1</v>
      </c>
      <c r="F449" t="s">
        <v>440</v>
      </c>
      <c r="G449" s="957">
        <v>182</v>
      </c>
      <c r="H449" t="s">
        <v>381</v>
      </c>
      <c r="I449" s="937" t="s">
        <v>489</v>
      </c>
      <c r="J449" s="937" t="s">
        <v>445</v>
      </c>
      <c r="K449" s="937" t="s">
        <v>0</v>
      </c>
      <c r="L449" s="937">
        <v>2.2999999999999998</v>
      </c>
      <c r="M449" s="958" t="s">
        <v>150</v>
      </c>
      <c r="N449" s="678">
        <f t="shared" ca="1" si="69"/>
        <v>64221.130000000005</v>
      </c>
      <c r="O449" s="678">
        <f t="shared" ca="1" si="77"/>
        <v>26089.980000000003</v>
      </c>
      <c r="P449" s="678">
        <f t="shared" ca="1" si="77"/>
        <v>6387.119999999999</v>
      </c>
      <c r="Q449" s="678">
        <f t="shared" ca="1" si="77"/>
        <v>21223.720000000005</v>
      </c>
      <c r="R449" s="678">
        <f t="shared" ca="1" si="77"/>
        <v>3270.88</v>
      </c>
      <c r="S449" s="678">
        <f t="shared" ca="1" si="77"/>
        <v>0</v>
      </c>
      <c r="T449" s="678">
        <f t="shared" ca="1" si="77"/>
        <v>4359.8999999999996</v>
      </c>
      <c r="U449" s="678">
        <f t="shared" ca="1" si="77"/>
        <v>0</v>
      </c>
      <c r="V449" s="678">
        <f t="shared" ca="1" si="77"/>
        <v>964.99</v>
      </c>
      <c r="W449" s="678">
        <f t="shared" ca="1" si="75"/>
        <v>1924.54</v>
      </c>
      <c r="X449" s="678">
        <f t="shared" ca="1" si="77"/>
        <v>0</v>
      </c>
      <c r="Y449" s="678">
        <f t="shared" ca="1" si="77"/>
        <v>0</v>
      </c>
      <c r="Z449" s="678">
        <f t="shared" ca="1" si="77"/>
        <v>0</v>
      </c>
      <c r="AA449" t="str">
        <f t="shared" si="64"/>
        <v>ASRCMS202202</v>
      </c>
      <c r="AB449" s="957">
        <f t="shared" si="65"/>
        <v>45230</v>
      </c>
      <c r="AC449" t="str">
        <f t="shared" si="66"/>
        <v>Unaudited</v>
      </c>
    </row>
    <row r="450" spans="1:29" x14ac:dyDescent="0.25">
      <c r="A450" t="s">
        <v>421</v>
      </c>
      <c r="B450" t="s">
        <v>1380</v>
      </c>
      <c r="C450" t="s">
        <v>1381</v>
      </c>
      <c r="D450">
        <v>1900</v>
      </c>
      <c r="E450" s="957">
        <v>1</v>
      </c>
      <c r="F450" t="s">
        <v>440</v>
      </c>
      <c r="G450" s="957">
        <v>182</v>
      </c>
      <c r="H450" t="s">
        <v>381</v>
      </c>
      <c r="I450" s="937" t="s">
        <v>489</v>
      </c>
      <c r="J450" s="937" t="s">
        <v>445</v>
      </c>
      <c r="K450" s="937" t="s">
        <v>0</v>
      </c>
      <c r="L450" s="937">
        <v>2.4</v>
      </c>
      <c r="M450" s="958" t="s">
        <v>151</v>
      </c>
      <c r="N450" s="678">
        <f t="shared" ca="1" si="69"/>
        <v>202012.91000000003</v>
      </c>
      <c r="O450" s="678">
        <f t="shared" ca="1" si="77"/>
        <v>73536.7</v>
      </c>
      <c r="P450" s="678">
        <f t="shared" ca="1" si="77"/>
        <v>11950.55</v>
      </c>
      <c r="Q450" s="678">
        <f t="shared" ca="1" si="77"/>
        <v>81448.639999999999</v>
      </c>
      <c r="R450" s="678">
        <f t="shared" ca="1" si="77"/>
        <v>7727.0100000000011</v>
      </c>
      <c r="S450" s="678">
        <f t="shared" ca="1" si="77"/>
        <v>0</v>
      </c>
      <c r="T450" s="678">
        <f t="shared" ca="1" si="77"/>
        <v>17686.170000000002</v>
      </c>
      <c r="U450" s="678">
        <f t="shared" ca="1" si="77"/>
        <v>0</v>
      </c>
      <c r="V450" s="678">
        <f t="shared" ca="1" si="77"/>
        <v>1077.9500000000003</v>
      </c>
      <c r="W450" s="678">
        <f t="shared" ca="1" si="75"/>
        <v>8585.89</v>
      </c>
      <c r="X450" s="678">
        <f t="shared" ca="1" si="77"/>
        <v>0</v>
      </c>
      <c r="Y450" s="678">
        <f t="shared" ca="1" si="77"/>
        <v>0</v>
      </c>
      <c r="Z450" s="678">
        <f t="shared" ca="1" si="77"/>
        <v>0</v>
      </c>
      <c r="AA450" t="str">
        <f t="shared" ref="AA450:AA513" si="78">file_name</f>
        <v>ASRCMS202202</v>
      </c>
      <c r="AB450" s="957">
        <f t="shared" ref="AB450:AB513" si="79">file_date</f>
        <v>45230</v>
      </c>
      <c r="AC450" t="str">
        <f t="shared" ref="AC450:AC513" si="80">status</f>
        <v>Unaudited</v>
      </c>
    </row>
    <row r="451" spans="1:29" ht="30" x14ac:dyDescent="0.25">
      <c r="A451" t="s">
        <v>421</v>
      </c>
      <c r="B451" t="s">
        <v>1380</v>
      </c>
      <c r="C451" t="s">
        <v>1381</v>
      </c>
      <c r="D451">
        <v>1900</v>
      </c>
      <c r="E451" s="957">
        <v>1</v>
      </c>
      <c r="F451" t="s">
        <v>440</v>
      </c>
      <c r="G451" s="957">
        <v>182</v>
      </c>
      <c r="H451" t="s">
        <v>381</v>
      </c>
      <c r="I451" s="958" t="s">
        <v>489</v>
      </c>
      <c r="J451" s="958" t="s">
        <v>445</v>
      </c>
      <c r="K451" s="958" t="s">
        <v>0</v>
      </c>
      <c r="L451" s="937">
        <v>2.5</v>
      </c>
      <c r="M451" s="958" t="s">
        <v>152</v>
      </c>
      <c r="N451" s="678">
        <f t="shared" ca="1" si="69"/>
        <v>4601.1490346941509</v>
      </c>
      <c r="O451" s="678">
        <f t="shared" ca="1" si="77"/>
        <v>1830.8467927054094</v>
      </c>
      <c r="P451" s="678">
        <f t="shared" ca="1" si="77"/>
        <v>321.47980660128536</v>
      </c>
      <c r="Q451" s="678">
        <f t="shared" ca="1" si="77"/>
        <v>1896.6407887166451</v>
      </c>
      <c r="R451" s="678">
        <f t="shared" ca="1" si="77"/>
        <v>207.77949530300751</v>
      </c>
      <c r="S451" s="678">
        <f t="shared" ca="1" si="77"/>
        <v>1.3834193162208444</v>
      </c>
      <c r="T451" s="678">
        <f t="shared" ca="1" si="77"/>
        <v>117.29890795544223</v>
      </c>
      <c r="U451" s="678">
        <f t="shared" ca="1" si="77"/>
        <v>0</v>
      </c>
      <c r="V451" s="678">
        <f t="shared" ca="1" si="77"/>
        <v>36.934201852711993</v>
      </c>
      <c r="W451" s="678">
        <f t="shared" ca="1" si="75"/>
        <v>188.78562224342861</v>
      </c>
      <c r="X451" s="678">
        <f t="shared" ca="1" si="77"/>
        <v>0</v>
      </c>
      <c r="Y451" s="678">
        <f t="shared" ca="1" si="77"/>
        <v>0</v>
      </c>
      <c r="Z451" s="678">
        <f t="shared" ca="1" si="77"/>
        <v>0</v>
      </c>
      <c r="AA451" t="str">
        <f t="shared" si="78"/>
        <v>ASRCMS202202</v>
      </c>
      <c r="AB451" s="957">
        <f t="shared" si="79"/>
        <v>45230</v>
      </c>
      <c r="AC451" t="str">
        <f t="shared" si="80"/>
        <v>Unaudited</v>
      </c>
    </row>
    <row r="452" spans="1:29" x14ac:dyDescent="0.25">
      <c r="A452" t="s">
        <v>421</v>
      </c>
      <c r="B452" t="s">
        <v>1380</v>
      </c>
      <c r="C452" t="s">
        <v>1381</v>
      </c>
      <c r="D452">
        <v>1900</v>
      </c>
      <c r="E452" s="957">
        <v>1</v>
      </c>
      <c r="F452" t="s">
        <v>440</v>
      </c>
      <c r="G452" s="957">
        <v>182</v>
      </c>
      <c r="H452" t="s">
        <v>381</v>
      </c>
      <c r="I452" s="958" t="s">
        <v>489</v>
      </c>
      <c r="J452" s="958" t="s">
        <v>445</v>
      </c>
      <c r="K452" s="958" t="s">
        <v>0</v>
      </c>
      <c r="L452" s="953" t="s">
        <v>97</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ASRCMS202202</v>
      </c>
      <c r="AB452" s="957">
        <f t="shared" si="79"/>
        <v>45230</v>
      </c>
      <c r="AC452" t="str">
        <f t="shared" si="80"/>
        <v>Unaudited</v>
      </c>
    </row>
    <row r="453" spans="1:29" x14ac:dyDescent="0.25">
      <c r="A453" t="s">
        <v>421</v>
      </c>
      <c r="B453" t="s">
        <v>1380</v>
      </c>
      <c r="C453" t="s">
        <v>1381</v>
      </c>
      <c r="D453">
        <v>1900</v>
      </c>
      <c r="E453" s="957">
        <v>1</v>
      </c>
      <c r="F453" t="s">
        <v>440</v>
      </c>
      <c r="G453" s="957">
        <v>182</v>
      </c>
      <c r="H453" t="s">
        <v>381</v>
      </c>
      <c r="I453" s="937" t="s">
        <v>489</v>
      </c>
      <c r="J453" s="937" t="s">
        <v>445</v>
      </c>
      <c r="K453" s="937" t="s">
        <v>0</v>
      </c>
      <c r="L453" s="937" t="s">
        <v>153</v>
      </c>
      <c r="M453" s="958" t="s">
        <v>452</v>
      </c>
      <c r="N453" s="678">
        <f t="shared" ca="1" si="69"/>
        <v>3193.2395864416112</v>
      </c>
      <c r="O453" s="678">
        <f t="shared" ca="1" si="77"/>
        <v>514.28801929912481</v>
      </c>
      <c r="P453" s="678">
        <f t="shared" ca="1" si="77"/>
        <v>73.806317639037431</v>
      </c>
      <c r="Q453" s="678">
        <f t="shared" ca="1" si="77"/>
        <v>654.54307948382586</v>
      </c>
      <c r="R453" s="678">
        <f t="shared" ca="1" si="77"/>
        <v>60.528243810248895</v>
      </c>
      <c r="S453" s="678">
        <f t="shared" ca="1" si="77"/>
        <v>1.4610920398954186</v>
      </c>
      <c r="T453" s="678">
        <f t="shared" ca="1" si="77"/>
        <v>314.61698784527135</v>
      </c>
      <c r="U453" s="678">
        <f t="shared" ca="1" si="77"/>
        <v>0</v>
      </c>
      <c r="V453" s="678">
        <f t="shared" ca="1" si="77"/>
        <v>29.583487480159981</v>
      </c>
      <c r="W453" s="678">
        <f t="shared" ca="1" si="75"/>
        <v>1544.4123588440475</v>
      </c>
      <c r="X453" s="678">
        <f t="shared" ca="1" si="77"/>
        <v>0</v>
      </c>
      <c r="Y453" s="678">
        <f t="shared" ca="1" si="77"/>
        <v>0</v>
      </c>
      <c r="Z453" s="678">
        <f t="shared" ca="1" si="77"/>
        <v>0</v>
      </c>
      <c r="AA453" t="str">
        <f t="shared" si="78"/>
        <v>ASRCMS202202</v>
      </c>
      <c r="AB453" s="957">
        <f t="shared" si="79"/>
        <v>45230</v>
      </c>
      <c r="AC453" t="str">
        <f t="shared" si="80"/>
        <v>Unaudited</v>
      </c>
    </row>
    <row r="454" spans="1:29" x14ac:dyDescent="0.25">
      <c r="A454" t="s">
        <v>421</v>
      </c>
      <c r="B454" t="s">
        <v>1380</v>
      </c>
      <c r="C454" t="s">
        <v>1381</v>
      </c>
      <c r="D454">
        <v>1900</v>
      </c>
      <c r="E454" s="957">
        <v>1</v>
      </c>
      <c r="F454" t="s">
        <v>440</v>
      </c>
      <c r="G454" s="957">
        <v>182</v>
      </c>
      <c r="H454" t="s">
        <v>381</v>
      </c>
      <c r="I454" s="937" t="s">
        <v>489</v>
      </c>
      <c r="J454" s="937" t="s">
        <v>445</v>
      </c>
      <c r="K454" s="937" t="s">
        <v>0</v>
      </c>
      <c r="L454" s="937" t="s">
        <v>912</v>
      </c>
      <c r="M454" s="958" t="s">
        <v>24</v>
      </c>
      <c r="N454" s="678">
        <f t="shared" ca="1" si="69"/>
        <v>362062.86</v>
      </c>
      <c r="O454" s="678">
        <f t="shared" ca="1" si="77"/>
        <v>362062.86</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ASRCMS202202</v>
      </c>
      <c r="AB454" s="957">
        <f t="shared" si="79"/>
        <v>45230</v>
      </c>
      <c r="AC454" t="str">
        <f t="shared" si="80"/>
        <v>Unaudited</v>
      </c>
    </row>
    <row r="455" spans="1:29" x14ac:dyDescent="0.25">
      <c r="A455" t="s">
        <v>421</v>
      </c>
      <c r="B455" t="s">
        <v>1380</v>
      </c>
      <c r="C455" t="s">
        <v>1381</v>
      </c>
      <c r="D455">
        <v>1900</v>
      </c>
      <c r="E455" s="957">
        <v>1</v>
      </c>
      <c r="F455" t="s">
        <v>440</v>
      </c>
      <c r="G455" s="957">
        <v>182</v>
      </c>
      <c r="H455" t="s">
        <v>381</v>
      </c>
      <c r="I455" s="937" t="s">
        <v>489</v>
      </c>
      <c r="J455" s="937" t="s">
        <v>445</v>
      </c>
      <c r="K455" s="937" t="s">
        <v>53</v>
      </c>
      <c r="L455" s="937">
        <v>3.1</v>
      </c>
      <c r="M455" s="958" t="s">
        <v>33</v>
      </c>
      <c r="N455" s="678">
        <f t="shared" ca="1" si="69"/>
        <v>115500.53</v>
      </c>
      <c r="O455" s="678">
        <f t="shared" ca="1" si="77"/>
        <v>45976.30000000001</v>
      </c>
      <c r="P455" s="678">
        <f t="shared" ca="1" si="77"/>
        <v>6610.5599999999986</v>
      </c>
      <c r="Q455" s="678">
        <f t="shared" ca="1" si="77"/>
        <v>40754.939999999995</v>
      </c>
      <c r="R455" s="678">
        <f t="shared" ca="1" si="77"/>
        <v>4363.1000000000004</v>
      </c>
      <c r="S455" s="678">
        <f t="shared" ca="1" si="77"/>
        <v>25.94</v>
      </c>
      <c r="T455" s="678">
        <f t="shared" ca="1" si="77"/>
        <v>9855.8199999999979</v>
      </c>
      <c r="U455" s="678">
        <f t="shared" ca="1" si="77"/>
        <v>0</v>
      </c>
      <c r="V455" s="678">
        <f t="shared" ca="1" si="77"/>
        <v>2290.2800000000002</v>
      </c>
      <c r="W455" s="678">
        <f t="shared" ca="1" si="75"/>
        <v>5623.59</v>
      </c>
      <c r="X455" s="678">
        <f t="shared" ca="1" si="77"/>
        <v>0</v>
      </c>
      <c r="Y455" s="678">
        <f t="shared" ca="1" si="77"/>
        <v>0</v>
      </c>
      <c r="Z455" s="678">
        <f t="shared" ca="1" si="77"/>
        <v>0</v>
      </c>
      <c r="AA455" t="str">
        <f t="shared" si="78"/>
        <v>ASRCMS202202</v>
      </c>
      <c r="AB455" s="957">
        <f t="shared" si="79"/>
        <v>45230</v>
      </c>
      <c r="AC455" t="str">
        <f t="shared" si="80"/>
        <v>Unaudited</v>
      </c>
    </row>
    <row r="456" spans="1:29" x14ac:dyDescent="0.25">
      <c r="A456" t="s">
        <v>421</v>
      </c>
      <c r="B456" t="s">
        <v>1380</v>
      </c>
      <c r="C456" t="s">
        <v>1381</v>
      </c>
      <c r="D456">
        <v>1900</v>
      </c>
      <c r="E456" s="957">
        <v>1</v>
      </c>
      <c r="F456" t="s">
        <v>440</v>
      </c>
      <c r="G456" s="957">
        <v>182</v>
      </c>
      <c r="H456" t="s">
        <v>381</v>
      </c>
      <c r="I456" s="937" t="s">
        <v>489</v>
      </c>
      <c r="J456" s="937" t="s">
        <v>445</v>
      </c>
      <c r="K456" s="937" t="s">
        <v>53</v>
      </c>
      <c r="L456" s="953">
        <v>3.2</v>
      </c>
      <c r="M456" s="958" t="s">
        <v>34</v>
      </c>
      <c r="N456" s="678">
        <f t="shared" ca="1" si="69"/>
        <v>267204</v>
      </c>
      <c r="O456" s="678">
        <f t="shared" ca="1" si="77"/>
        <v>85108.390000000014</v>
      </c>
      <c r="P456" s="678">
        <f t="shared" ca="1" si="77"/>
        <v>15401.73</v>
      </c>
      <c r="Q456" s="678">
        <f t="shared" ca="1" si="77"/>
        <v>95385.59</v>
      </c>
      <c r="R456" s="678">
        <f t="shared" ca="1" si="77"/>
        <v>10153.930000000004</v>
      </c>
      <c r="S456" s="678">
        <f t="shared" ca="1" si="77"/>
        <v>32.42</v>
      </c>
      <c r="T456" s="678">
        <f t="shared" ca="1" si="77"/>
        <v>27146.37</v>
      </c>
      <c r="U456" s="678">
        <f t="shared" ca="1" si="77"/>
        <v>0</v>
      </c>
      <c r="V456" s="678">
        <f t="shared" ca="1" si="77"/>
        <v>6410.05</v>
      </c>
      <c r="W456" s="678">
        <f t="shared" ca="1" si="75"/>
        <v>27565.52</v>
      </c>
      <c r="X456" s="678">
        <f t="shared" ca="1" si="77"/>
        <v>0</v>
      </c>
      <c r="Y456" s="678">
        <f t="shared" ca="1" si="77"/>
        <v>0</v>
      </c>
      <c r="Z456" s="678">
        <f t="shared" ca="1" si="77"/>
        <v>0</v>
      </c>
      <c r="AA456" t="str">
        <f t="shared" si="78"/>
        <v>ASRCMS202202</v>
      </c>
      <c r="AB456" s="957">
        <f t="shared" si="79"/>
        <v>45230</v>
      </c>
      <c r="AC456" t="str">
        <f t="shared" si="80"/>
        <v>Unaudited</v>
      </c>
    </row>
    <row r="457" spans="1:29" x14ac:dyDescent="0.25">
      <c r="A457" t="s">
        <v>421</v>
      </c>
      <c r="B457" t="s">
        <v>1380</v>
      </c>
      <c r="C457" t="s">
        <v>1381</v>
      </c>
      <c r="D457">
        <v>1900</v>
      </c>
      <c r="E457" s="957">
        <v>1</v>
      </c>
      <c r="F457" t="s">
        <v>440</v>
      </c>
      <c r="G457" s="957">
        <v>182</v>
      </c>
      <c r="H457" t="s">
        <v>381</v>
      </c>
      <c r="I457" s="937" t="s">
        <v>489</v>
      </c>
      <c r="J457" s="937" t="s">
        <v>445</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ASRCMS202202</v>
      </c>
      <c r="AB457" s="957">
        <f t="shared" si="79"/>
        <v>45230</v>
      </c>
      <c r="AC457" t="str">
        <f t="shared" si="80"/>
        <v>Unaudited</v>
      </c>
    </row>
    <row r="458" spans="1:29" x14ac:dyDescent="0.25">
      <c r="A458" t="s">
        <v>421</v>
      </c>
      <c r="B458" t="s">
        <v>1380</v>
      </c>
      <c r="C458" t="s">
        <v>1381</v>
      </c>
      <c r="D458">
        <v>1900</v>
      </c>
      <c r="E458" s="957">
        <v>1</v>
      </c>
      <c r="F458" t="s">
        <v>440</v>
      </c>
      <c r="G458" s="957">
        <v>182</v>
      </c>
      <c r="H458" t="s">
        <v>381</v>
      </c>
      <c r="I458" s="937" t="s">
        <v>489</v>
      </c>
      <c r="J458" s="937" t="s">
        <v>445</v>
      </c>
      <c r="K458" s="937" t="s">
        <v>53</v>
      </c>
      <c r="L458" s="937" t="s">
        <v>44</v>
      </c>
      <c r="M458" s="958" t="s">
        <v>154</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ASRCMS202202</v>
      </c>
      <c r="AB458" s="957">
        <f t="shared" si="79"/>
        <v>45230</v>
      </c>
      <c r="AC458" t="str">
        <f t="shared" si="80"/>
        <v>Unaudited</v>
      </c>
    </row>
    <row r="459" spans="1:29" x14ac:dyDescent="0.25">
      <c r="A459" t="s">
        <v>421</v>
      </c>
      <c r="B459" t="s">
        <v>1380</v>
      </c>
      <c r="C459" t="s">
        <v>1381</v>
      </c>
      <c r="D459">
        <v>1900</v>
      </c>
      <c r="E459" s="957">
        <v>1</v>
      </c>
      <c r="F459" t="s">
        <v>440</v>
      </c>
      <c r="G459" s="957">
        <v>182</v>
      </c>
      <c r="H459" t="s">
        <v>381</v>
      </c>
      <c r="I459" s="958" t="s">
        <v>489</v>
      </c>
      <c r="J459" s="958" t="s">
        <v>445</v>
      </c>
      <c r="K459" s="958" t="s">
        <v>53</v>
      </c>
      <c r="L459" s="937" t="s">
        <v>41</v>
      </c>
      <c r="M459" s="958" t="s">
        <v>52</v>
      </c>
      <c r="N459" s="678">
        <f t="shared" ca="1" si="69"/>
        <v>19616.259773853631</v>
      </c>
      <c r="O459" s="678">
        <f t="shared" ca="1" si="77"/>
        <v>10101.396229060842</v>
      </c>
      <c r="P459" s="678">
        <f t="shared" ca="1" si="77"/>
        <v>716.87328077205962</v>
      </c>
      <c r="Q459" s="678">
        <f t="shared" ca="1" si="77"/>
        <v>4887.7723689004069</v>
      </c>
      <c r="R459" s="678">
        <f t="shared" ca="1" si="77"/>
        <v>977.55447378008137</v>
      </c>
      <c r="S459" s="678">
        <f t="shared" ca="1" si="77"/>
        <v>0</v>
      </c>
      <c r="T459" s="678">
        <f t="shared" ca="1" si="77"/>
        <v>1824.7683510561519</v>
      </c>
      <c r="U459" s="678">
        <f t="shared" ca="1" si="77"/>
        <v>0</v>
      </c>
      <c r="V459" s="678">
        <f t="shared" ca="1" si="77"/>
        <v>0</v>
      </c>
      <c r="W459" s="678">
        <f t="shared" ca="1" si="75"/>
        <v>1107.8950702840923</v>
      </c>
      <c r="X459" s="678">
        <f t="shared" ca="1" si="77"/>
        <v>0</v>
      </c>
      <c r="Y459" s="678">
        <f t="shared" ca="1" si="77"/>
        <v>0</v>
      </c>
      <c r="Z459" s="678">
        <f t="shared" ca="1" si="77"/>
        <v>0</v>
      </c>
      <c r="AA459" t="str">
        <f t="shared" si="78"/>
        <v>ASRCMS202202</v>
      </c>
      <c r="AB459" s="957">
        <f t="shared" si="79"/>
        <v>45230</v>
      </c>
      <c r="AC459" t="str">
        <f t="shared" si="80"/>
        <v>Unaudited</v>
      </c>
    </row>
    <row r="460" spans="1:29" x14ac:dyDescent="0.25">
      <c r="A460" t="s">
        <v>421</v>
      </c>
      <c r="B460" t="s">
        <v>1380</v>
      </c>
      <c r="C460" t="s">
        <v>1381</v>
      </c>
      <c r="D460">
        <v>1900</v>
      </c>
      <c r="E460" s="957">
        <v>1</v>
      </c>
      <c r="F460" t="s">
        <v>440</v>
      </c>
      <c r="G460" s="957">
        <v>182</v>
      </c>
      <c r="H460" t="s">
        <v>381</v>
      </c>
      <c r="I460" s="937" t="s">
        <v>489</v>
      </c>
      <c r="J460" s="937" t="s">
        <v>445</v>
      </c>
      <c r="K460" s="937" t="s">
        <v>53</v>
      </c>
      <c r="L460" s="937" t="s">
        <v>42</v>
      </c>
      <c r="M460" s="958" t="s">
        <v>155</v>
      </c>
      <c r="N460" s="678">
        <f t="shared" ca="1" si="69"/>
        <v>6641.9586958729878</v>
      </c>
      <c r="O460" s="678">
        <f t="shared" ca="1" si="77"/>
        <v>2462.4172658409734</v>
      </c>
      <c r="P460" s="678">
        <f t="shared" ca="1" si="77"/>
        <v>400.60204291137597</v>
      </c>
      <c r="Q460" s="678">
        <f t="shared" ca="1" si="77"/>
        <v>2525.1107211702911</v>
      </c>
      <c r="R460" s="678">
        <f t="shared" ca="1" si="77"/>
        <v>266.01412025457194</v>
      </c>
      <c r="S460" s="678">
        <f t="shared" ca="1" si="77"/>
        <v>2.8165598529574334</v>
      </c>
      <c r="T460" s="678">
        <f t="shared" ca="1" si="77"/>
        <v>235.81043857223446</v>
      </c>
      <c r="U460" s="678">
        <f t="shared" ca="1" si="77"/>
        <v>0</v>
      </c>
      <c r="V460" s="678">
        <f t="shared" ca="1" si="77"/>
        <v>142.70113571334321</v>
      </c>
      <c r="W460" s="678">
        <f t="shared" ca="1" si="75"/>
        <v>606.48641155723976</v>
      </c>
      <c r="X460" s="678">
        <f t="shared" ca="1" si="77"/>
        <v>0</v>
      </c>
      <c r="Y460" s="678">
        <f t="shared" ca="1" si="77"/>
        <v>0</v>
      </c>
      <c r="Z460" s="678">
        <f t="shared" ca="1" si="77"/>
        <v>0</v>
      </c>
      <c r="AA460" t="str">
        <f t="shared" si="78"/>
        <v>ASRCMS202202</v>
      </c>
      <c r="AB460" s="957">
        <f t="shared" si="79"/>
        <v>45230</v>
      </c>
      <c r="AC460" t="str">
        <f t="shared" si="80"/>
        <v>Unaudited</v>
      </c>
    </row>
    <row r="461" spans="1:29" x14ac:dyDescent="0.25">
      <c r="A461" t="s">
        <v>421</v>
      </c>
      <c r="B461" t="s">
        <v>1380</v>
      </c>
      <c r="C461" t="s">
        <v>1381</v>
      </c>
      <c r="D461">
        <v>1900</v>
      </c>
      <c r="E461" s="957">
        <v>1</v>
      </c>
      <c r="F461" t="s">
        <v>440</v>
      </c>
      <c r="G461" s="957">
        <v>182</v>
      </c>
      <c r="H461" t="s">
        <v>381</v>
      </c>
      <c r="I461" s="937" t="s">
        <v>489</v>
      </c>
      <c r="J461" s="937" t="s">
        <v>445</v>
      </c>
      <c r="K461" s="937" t="s">
        <v>53</v>
      </c>
      <c r="L461" s="937" t="s">
        <v>43</v>
      </c>
      <c r="M461" s="958" t="s">
        <v>463</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8748.9090557543732</v>
      </c>
      <c r="O461" s="678">
        <f t="shared" ca="1" si="77"/>
        <v>1409.0577883402943</v>
      </c>
      <c r="P461" s="678">
        <f t="shared" ca="1" si="77"/>
        <v>202.21619558575691</v>
      </c>
      <c r="Q461" s="678">
        <f t="shared" ca="1" si="77"/>
        <v>1793.3317311335131</v>
      </c>
      <c r="R461" s="678">
        <f t="shared" ca="1" si="77"/>
        <v>165.83663269391769</v>
      </c>
      <c r="S461" s="678">
        <f t="shared" ca="1" si="77"/>
        <v>4.0031325658768875</v>
      </c>
      <c r="T461" s="678">
        <f t="shared" ca="1" si="77"/>
        <v>861.99464197453779</v>
      </c>
      <c r="U461" s="678">
        <f t="shared" ca="1" si="77"/>
        <v>0</v>
      </c>
      <c r="V461" s="678">
        <f t="shared" ca="1" si="77"/>
        <v>81.05349896541513</v>
      </c>
      <c r="W461" s="678">
        <f t="shared" ca="1" si="75"/>
        <v>4231.4154344950612</v>
      </c>
      <c r="X461" s="678">
        <f t="shared" ca="1" si="77"/>
        <v>0</v>
      </c>
      <c r="Y461" s="678">
        <f t="shared" ca="1" si="77"/>
        <v>0</v>
      </c>
      <c r="Z461" s="678">
        <f t="shared" ca="1" si="77"/>
        <v>0</v>
      </c>
      <c r="AA461" t="str">
        <f t="shared" si="78"/>
        <v>ASRCMS202202</v>
      </c>
      <c r="AB461" s="957">
        <f t="shared" si="79"/>
        <v>45230</v>
      </c>
      <c r="AC461" t="str">
        <f t="shared" si="80"/>
        <v>Unaudited</v>
      </c>
    </row>
    <row r="462" spans="1:29" x14ac:dyDescent="0.25">
      <c r="A462" t="s">
        <v>421</v>
      </c>
      <c r="B462" t="s">
        <v>1380</v>
      </c>
      <c r="C462" t="s">
        <v>1381</v>
      </c>
      <c r="D462">
        <v>1900</v>
      </c>
      <c r="E462" s="957">
        <v>1</v>
      </c>
      <c r="F462" t="s">
        <v>440</v>
      </c>
      <c r="G462" s="957">
        <v>182</v>
      </c>
      <c r="H462" t="s">
        <v>381</v>
      </c>
      <c r="I462" s="937" t="s">
        <v>489</v>
      </c>
      <c r="J462" s="937" t="s">
        <v>445</v>
      </c>
      <c r="K462" s="937" t="s">
        <v>915</v>
      </c>
      <c r="L462" s="937" t="s">
        <v>916</v>
      </c>
      <c r="M462" s="958" t="s">
        <v>915</v>
      </c>
      <c r="N462" s="678">
        <f t="shared" ca="1" si="81"/>
        <v>1331.49</v>
      </c>
      <c r="O462" s="678">
        <f t="shared" ca="1" si="77"/>
        <v>1308.74</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22.75</v>
      </c>
      <c r="U462" s="678">
        <f t="shared" ca="1" si="82"/>
        <v>0</v>
      </c>
      <c r="V462" s="678">
        <f t="shared" ca="1" si="82"/>
        <v>0</v>
      </c>
      <c r="W462" s="678">
        <f t="shared" ca="1" si="75"/>
        <v>0</v>
      </c>
      <c r="X462" s="678">
        <f t="shared" ca="1" si="82"/>
        <v>0</v>
      </c>
      <c r="Y462" s="678">
        <f t="shared" ca="1" si="82"/>
        <v>0</v>
      </c>
      <c r="Z462" s="678">
        <f t="shared" ca="1" si="82"/>
        <v>0</v>
      </c>
      <c r="AA462" t="str">
        <f t="shared" si="78"/>
        <v>ASRCMS202202</v>
      </c>
      <c r="AB462" s="957">
        <f t="shared" si="79"/>
        <v>45230</v>
      </c>
      <c r="AC462" t="str">
        <f t="shared" si="80"/>
        <v>Unaudited</v>
      </c>
    </row>
    <row r="463" spans="1:29" x14ac:dyDescent="0.25">
      <c r="A463" t="s">
        <v>421</v>
      </c>
      <c r="B463" t="s">
        <v>1380</v>
      </c>
      <c r="C463" t="s">
        <v>1381</v>
      </c>
      <c r="D463">
        <v>1900</v>
      </c>
      <c r="E463" s="957">
        <v>1</v>
      </c>
      <c r="F463" t="s">
        <v>440</v>
      </c>
      <c r="G463" s="957">
        <v>182</v>
      </c>
      <c r="H463" t="s">
        <v>381</v>
      </c>
      <c r="I463" s="958" t="s">
        <v>489</v>
      </c>
      <c r="J463" s="958" t="s">
        <v>445</v>
      </c>
      <c r="K463" s="958" t="s">
        <v>915</v>
      </c>
      <c r="L463" s="937" t="s">
        <v>917</v>
      </c>
      <c r="M463" s="958" t="s">
        <v>920</v>
      </c>
      <c r="N463" s="678">
        <f t="shared" ca="1" si="81"/>
        <v>697.74166476313758</v>
      </c>
      <c r="O463" s="678">
        <f t="shared" ca="1" si="82"/>
        <v>178.15717354120653</v>
      </c>
      <c r="P463" s="678">
        <f t="shared" ca="1" si="82"/>
        <v>27.522020321391423</v>
      </c>
      <c r="Q463" s="678">
        <f t="shared" ca="1" si="82"/>
        <v>208.20095331598804</v>
      </c>
      <c r="R463" s="678">
        <f t="shared" ca="1" si="82"/>
        <v>13.777532746703599</v>
      </c>
      <c r="S463" s="678">
        <f t="shared" ca="1" si="82"/>
        <v>0</v>
      </c>
      <c r="T463" s="678">
        <f t="shared" ca="1" si="82"/>
        <v>89.670346143996099</v>
      </c>
      <c r="U463" s="678">
        <f t="shared" ca="1" si="82"/>
        <v>0</v>
      </c>
      <c r="V463" s="678">
        <f t="shared" ca="1" si="82"/>
        <v>34.911228989175555</v>
      </c>
      <c r="W463" s="678">
        <f t="shared" ca="1" si="75"/>
        <v>145.50240970467627</v>
      </c>
      <c r="X463" s="678">
        <f t="shared" ca="1" si="82"/>
        <v>0</v>
      </c>
      <c r="Y463" s="678">
        <f t="shared" ca="1" si="82"/>
        <v>0</v>
      </c>
      <c r="Z463" s="678">
        <f t="shared" ca="1" si="82"/>
        <v>0</v>
      </c>
      <c r="AA463" t="str">
        <f t="shared" si="78"/>
        <v>ASRCMS202202</v>
      </c>
      <c r="AB463" s="957">
        <f t="shared" si="79"/>
        <v>45230</v>
      </c>
      <c r="AC463" t="str">
        <f t="shared" si="80"/>
        <v>Unaudited</v>
      </c>
    </row>
    <row r="464" spans="1:29" x14ac:dyDescent="0.25">
      <c r="A464" t="s">
        <v>421</v>
      </c>
      <c r="B464" t="s">
        <v>1380</v>
      </c>
      <c r="C464" t="s">
        <v>1381</v>
      </c>
      <c r="D464">
        <v>1900</v>
      </c>
      <c r="E464" s="957">
        <v>1</v>
      </c>
      <c r="F464" t="s">
        <v>440</v>
      </c>
      <c r="G464" s="957">
        <v>182</v>
      </c>
      <c r="H464" t="s">
        <v>381</v>
      </c>
      <c r="I464" s="958" t="s">
        <v>489</v>
      </c>
      <c r="J464" s="958" t="s">
        <v>445</v>
      </c>
      <c r="K464" s="958" t="s">
        <v>915</v>
      </c>
      <c r="L464" s="937" t="s">
        <v>918</v>
      </c>
      <c r="M464" s="958" t="s">
        <v>921</v>
      </c>
      <c r="N464" s="678">
        <f t="shared" ca="1" si="81"/>
        <v>8.0391977169517972</v>
      </c>
      <c r="O464" s="678">
        <f t="shared" ca="1" si="82"/>
        <v>1.2947550469310161</v>
      </c>
      <c r="P464" s="678">
        <f t="shared" ca="1" si="82"/>
        <v>0.18581242158580458</v>
      </c>
      <c r="Q464" s="678">
        <f t="shared" ca="1" si="82"/>
        <v>1.6478566946793638</v>
      </c>
      <c r="R464" s="678">
        <f t="shared" ca="1" si="82"/>
        <v>0.15238396815464014</v>
      </c>
      <c r="S464" s="678">
        <f t="shared" ca="1" si="82"/>
        <v>3.6783985270810405E-3</v>
      </c>
      <c r="T464" s="678">
        <f t="shared" ca="1" si="82"/>
        <v>0.79206965275613672</v>
      </c>
      <c r="U464" s="678">
        <f t="shared" ca="1" si="82"/>
        <v>0</v>
      </c>
      <c r="V464" s="678">
        <f t="shared" ca="1" si="82"/>
        <v>7.4478440646853397E-2</v>
      </c>
      <c r="W464" s="678">
        <f t="shared" ca="1" si="75"/>
        <v>3.8881630936709022</v>
      </c>
      <c r="X464" s="678">
        <f t="shared" ca="1" si="82"/>
        <v>0</v>
      </c>
      <c r="Y464" s="678">
        <f t="shared" ca="1" si="82"/>
        <v>0</v>
      </c>
      <c r="Z464" s="678">
        <f t="shared" ca="1" si="82"/>
        <v>0</v>
      </c>
      <c r="AA464" t="str">
        <f t="shared" si="78"/>
        <v>ASRCMS202202</v>
      </c>
      <c r="AB464" s="957">
        <f t="shared" si="79"/>
        <v>45230</v>
      </c>
      <c r="AC464" t="str">
        <f t="shared" si="80"/>
        <v>Unaudited</v>
      </c>
    </row>
    <row r="465" spans="1:29" x14ac:dyDescent="0.25">
      <c r="A465" t="s">
        <v>421</v>
      </c>
      <c r="B465" t="s">
        <v>1380</v>
      </c>
      <c r="C465" t="s">
        <v>1381</v>
      </c>
      <c r="D465">
        <v>1900</v>
      </c>
      <c r="E465" s="957">
        <v>1</v>
      </c>
      <c r="F465" t="s">
        <v>440</v>
      </c>
      <c r="G465" s="957">
        <v>182</v>
      </c>
      <c r="H465" t="s">
        <v>381</v>
      </c>
      <c r="I465" s="958" t="s">
        <v>489</v>
      </c>
      <c r="J465" s="958" t="s">
        <v>445</v>
      </c>
      <c r="K465" s="958" t="s">
        <v>446</v>
      </c>
      <c r="L465" s="937">
        <v>5.0999999999999996</v>
      </c>
      <c r="M465" s="958" t="s">
        <v>37</v>
      </c>
      <c r="N465" s="678">
        <f t="shared" ca="1" si="81"/>
        <v>40880.39</v>
      </c>
      <c r="O465" s="678">
        <f t="shared" ca="1" si="82"/>
        <v>18792.309999999998</v>
      </c>
      <c r="P465" s="678">
        <f t="shared" ca="1" si="82"/>
        <v>8775.4199999999983</v>
      </c>
      <c r="Q465" s="678">
        <f t="shared" ca="1" si="82"/>
        <v>7237.0700000000006</v>
      </c>
      <c r="R465" s="678">
        <f t="shared" ca="1" si="82"/>
        <v>1959.39</v>
      </c>
      <c r="S465" s="678">
        <f t="shared" ca="1" si="82"/>
        <v>353.62</v>
      </c>
      <c r="T465" s="678">
        <f t="shared" ca="1" si="82"/>
        <v>3325.8300000000004</v>
      </c>
      <c r="U465" s="678">
        <f t="shared" ca="1" si="82"/>
        <v>0</v>
      </c>
      <c r="V465" s="678">
        <f t="shared" ca="1" si="82"/>
        <v>0</v>
      </c>
      <c r="W465" s="678">
        <f t="shared" ca="1" si="75"/>
        <v>436.75</v>
      </c>
      <c r="X465" s="678">
        <f t="shared" ca="1" si="82"/>
        <v>0</v>
      </c>
      <c r="Y465" s="678">
        <f t="shared" ca="1" si="82"/>
        <v>0</v>
      </c>
      <c r="Z465" s="678">
        <f t="shared" ca="1" si="82"/>
        <v>0</v>
      </c>
      <c r="AA465" t="str">
        <f t="shared" si="78"/>
        <v>ASRCMS202202</v>
      </c>
      <c r="AB465" s="957">
        <f t="shared" si="79"/>
        <v>45230</v>
      </c>
      <c r="AC465" t="str">
        <f t="shared" si="80"/>
        <v>Unaudited</v>
      </c>
    </row>
    <row r="466" spans="1:29" ht="30" x14ac:dyDescent="0.25">
      <c r="A466" t="s">
        <v>421</v>
      </c>
      <c r="B466" t="s">
        <v>1380</v>
      </c>
      <c r="C466" t="s">
        <v>1381</v>
      </c>
      <c r="D466">
        <v>1900</v>
      </c>
      <c r="E466" s="957">
        <v>1</v>
      </c>
      <c r="F466" t="s">
        <v>440</v>
      </c>
      <c r="G466" s="957">
        <v>182</v>
      </c>
      <c r="H466" t="s">
        <v>381</v>
      </c>
      <c r="I466" s="958" t="s">
        <v>489</v>
      </c>
      <c r="J466" s="958" t="s">
        <v>445</v>
      </c>
      <c r="K466" s="958" t="s">
        <v>446</v>
      </c>
      <c r="L466" s="937">
        <v>5.2</v>
      </c>
      <c r="M466" s="958" t="s">
        <v>304</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ASRCMS202202</v>
      </c>
      <c r="AB466" s="957">
        <f t="shared" si="79"/>
        <v>45230</v>
      </c>
      <c r="AC466" t="str">
        <f t="shared" si="80"/>
        <v>Unaudited</v>
      </c>
    </row>
    <row r="467" spans="1:29" ht="30" x14ac:dyDescent="0.25">
      <c r="A467" t="s">
        <v>421</v>
      </c>
      <c r="B467" t="s">
        <v>1380</v>
      </c>
      <c r="C467" t="s">
        <v>1381</v>
      </c>
      <c r="D467">
        <v>1900</v>
      </c>
      <c r="E467" s="957">
        <v>1</v>
      </c>
      <c r="F467" t="s">
        <v>440</v>
      </c>
      <c r="G467" s="957">
        <v>182</v>
      </c>
      <c r="H467" t="s">
        <v>381</v>
      </c>
      <c r="I467" s="958" t="s">
        <v>489</v>
      </c>
      <c r="J467" s="958" t="s">
        <v>445</v>
      </c>
      <c r="K467" s="958" t="s">
        <v>446</v>
      </c>
      <c r="L467" s="953">
        <v>5.3</v>
      </c>
      <c r="M467" s="958" t="s">
        <v>305</v>
      </c>
      <c r="N467" s="678">
        <f t="shared" ca="1" si="81"/>
        <v>584.4217542098055</v>
      </c>
      <c r="O467" s="678">
        <f t="shared" ca="1" si="82"/>
        <v>283.89020165053159</v>
      </c>
      <c r="P467" s="678">
        <f t="shared" ca="1" si="82"/>
        <v>134.63321875234959</v>
      </c>
      <c r="Q467" s="678">
        <f t="shared" ca="1" si="82"/>
        <v>115.92167219907441</v>
      </c>
      <c r="R467" s="678">
        <f t="shared" ca="1" si="82"/>
        <v>30.847201023917787</v>
      </c>
      <c r="S467" s="678">
        <f t="shared" ca="1" si="82"/>
        <v>1.261181477076208</v>
      </c>
      <c r="T467" s="678">
        <f t="shared" ca="1" si="82"/>
        <v>11.857904361804758</v>
      </c>
      <c r="U467" s="678">
        <f t="shared" ca="1" si="82"/>
        <v>0</v>
      </c>
      <c r="V467" s="678">
        <f t="shared" ca="1" si="82"/>
        <v>0</v>
      </c>
      <c r="W467" s="678">
        <f t="shared" ca="1" si="75"/>
        <v>6.0103747450511209</v>
      </c>
      <c r="X467" s="678">
        <f t="shared" ca="1" si="82"/>
        <v>0</v>
      </c>
      <c r="Y467" s="678">
        <f t="shared" ca="1" si="82"/>
        <v>0</v>
      </c>
      <c r="Z467" s="678">
        <f t="shared" ca="1" si="82"/>
        <v>0</v>
      </c>
      <c r="AA467" t="str">
        <f t="shared" si="78"/>
        <v>ASRCMS202202</v>
      </c>
      <c r="AB467" s="957">
        <f t="shared" si="79"/>
        <v>45230</v>
      </c>
      <c r="AC467" t="str">
        <f t="shared" si="80"/>
        <v>Unaudited</v>
      </c>
    </row>
    <row r="468" spans="1:29" x14ac:dyDescent="0.25">
      <c r="A468" t="s">
        <v>421</v>
      </c>
      <c r="B468" t="s">
        <v>1380</v>
      </c>
      <c r="C468" t="s">
        <v>1381</v>
      </c>
      <c r="D468">
        <v>1900</v>
      </c>
      <c r="E468" s="957">
        <v>1</v>
      </c>
      <c r="F468" t="s">
        <v>440</v>
      </c>
      <c r="G468" s="957">
        <v>182</v>
      </c>
      <c r="H468" t="s">
        <v>381</v>
      </c>
      <c r="I468" s="958" t="s">
        <v>489</v>
      </c>
      <c r="J468" s="958" t="s">
        <v>445</v>
      </c>
      <c r="K468" s="958" t="s">
        <v>446</v>
      </c>
      <c r="L468" s="937" t="s">
        <v>82</v>
      </c>
      <c r="M468" s="958" t="s">
        <v>454</v>
      </c>
      <c r="N468" s="678">
        <f t="shared" ca="1" si="81"/>
        <v>575.53214414209879</v>
      </c>
      <c r="O468" s="678">
        <f t="shared" ca="1" si="82"/>
        <v>92.692476853468492</v>
      </c>
      <c r="P468" s="678">
        <f t="shared" ca="1" si="82"/>
        <v>13.302449469306278</v>
      </c>
      <c r="Q468" s="678">
        <f t="shared" ca="1" si="82"/>
        <v>117.9712864541073</v>
      </c>
      <c r="R468" s="678">
        <f t="shared" ca="1" si="82"/>
        <v>10.909281623959737</v>
      </c>
      <c r="S468" s="678">
        <f t="shared" ca="1" si="82"/>
        <v>0.26333928656040073</v>
      </c>
      <c r="T468" s="678">
        <f t="shared" ca="1" si="82"/>
        <v>56.704855585200711</v>
      </c>
      <c r="U468" s="678">
        <f t="shared" ca="1" si="82"/>
        <v>0</v>
      </c>
      <c r="V468" s="678">
        <f t="shared" ca="1" si="82"/>
        <v>5.3319669632527065</v>
      </c>
      <c r="W468" s="678">
        <f t="shared" ca="1" si="75"/>
        <v>278.3564879062431</v>
      </c>
      <c r="X468" s="678">
        <f t="shared" ca="1" si="82"/>
        <v>0</v>
      </c>
      <c r="Y468" s="678">
        <f t="shared" ca="1" si="82"/>
        <v>0</v>
      </c>
      <c r="Z468" s="678">
        <f t="shared" ca="1" si="82"/>
        <v>0</v>
      </c>
      <c r="AA468" t="str">
        <f t="shared" si="78"/>
        <v>ASRCMS202202</v>
      </c>
      <c r="AB468" s="957">
        <f t="shared" si="79"/>
        <v>45230</v>
      </c>
      <c r="AC468" t="str">
        <f t="shared" si="80"/>
        <v>Unaudited</v>
      </c>
    </row>
    <row r="469" spans="1:29" x14ac:dyDescent="0.25">
      <c r="A469" t="s">
        <v>421</v>
      </c>
      <c r="B469" t="s">
        <v>1380</v>
      </c>
      <c r="C469" t="s">
        <v>1381</v>
      </c>
      <c r="D469">
        <v>1900</v>
      </c>
      <c r="E469" s="957">
        <v>1</v>
      </c>
      <c r="F469" t="s">
        <v>440</v>
      </c>
      <c r="G469" s="957">
        <v>182</v>
      </c>
      <c r="H469" t="s">
        <v>381</v>
      </c>
      <c r="I469" s="937" t="s">
        <v>489</v>
      </c>
      <c r="J469" s="937" t="s">
        <v>445</v>
      </c>
      <c r="K469" s="937" t="s">
        <v>447</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ASRCMS202202</v>
      </c>
      <c r="AB469" s="957">
        <f t="shared" si="79"/>
        <v>45230</v>
      </c>
      <c r="AC469" t="str">
        <f t="shared" si="80"/>
        <v>Unaudited</v>
      </c>
    </row>
    <row r="470" spans="1:29" x14ac:dyDescent="0.25">
      <c r="A470" t="s">
        <v>421</v>
      </c>
      <c r="B470" t="s">
        <v>1380</v>
      </c>
      <c r="C470" t="s">
        <v>1381</v>
      </c>
      <c r="D470">
        <v>1900</v>
      </c>
      <c r="E470" s="957">
        <v>1</v>
      </c>
      <c r="F470" t="s">
        <v>440</v>
      </c>
      <c r="G470" s="957">
        <v>182</v>
      </c>
      <c r="H470" t="s">
        <v>381</v>
      </c>
      <c r="I470" s="958" t="s">
        <v>489</v>
      </c>
      <c r="J470" s="958" t="s">
        <v>445</v>
      </c>
      <c r="K470" s="958" t="s">
        <v>447</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ASRCMS202202</v>
      </c>
      <c r="AB470" s="957">
        <f t="shared" si="79"/>
        <v>45230</v>
      </c>
      <c r="AC470" t="str">
        <f t="shared" si="80"/>
        <v>Unaudited</v>
      </c>
    </row>
    <row r="471" spans="1:29" x14ac:dyDescent="0.25">
      <c r="A471" t="s">
        <v>421</v>
      </c>
      <c r="B471" t="s">
        <v>1380</v>
      </c>
      <c r="C471" t="s">
        <v>1381</v>
      </c>
      <c r="D471">
        <v>1900</v>
      </c>
      <c r="E471" s="957">
        <v>1</v>
      </c>
      <c r="F471" t="s">
        <v>440</v>
      </c>
      <c r="G471" s="957">
        <v>182</v>
      </c>
      <c r="H471" t="s">
        <v>381</v>
      </c>
      <c r="I471" s="937" t="s">
        <v>489</v>
      </c>
      <c r="J471" s="937" t="s">
        <v>445</v>
      </c>
      <c r="K471" s="937" t="s">
        <v>447</v>
      </c>
      <c r="L471" s="937">
        <v>6.3</v>
      </c>
      <c r="M471" s="937" t="s">
        <v>185</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ASRCMS202202</v>
      </c>
      <c r="AB471" s="957">
        <f t="shared" si="79"/>
        <v>45230</v>
      </c>
      <c r="AC471" t="str">
        <f t="shared" si="80"/>
        <v>Unaudited</v>
      </c>
    </row>
    <row r="472" spans="1:29" x14ac:dyDescent="0.25">
      <c r="A472" t="s">
        <v>421</v>
      </c>
      <c r="B472" t="s">
        <v>1380</v>
      </c>
      <c r="C472" t="s">
        <v>1381</v>
      </c>
      <c r="D472">
        <v>1900</v>
      </c>
      <c r="E472" s="957">
        <v>1</v>
      </c>
      <c r="F472" t="s">
        <v>440</v>
      </c>
      <c r="G472" s="957">
        <v>182</v>
      </c>
      <c r="H472" t="s">
        <v>381</v>
      </c>
      <c r="I472" s="937" t="s">
        <v>489</v>
      </c>
      <c r="J472" s="937" t="s">
        <v>445</v>
      </c>
      <c r="K472" s="937" t="s">
        <v>447</v>
      </c>
      <c r="L472" s="937" t="s">
        <v>87</v>
      </c>
      <c r="M472" s="958" t="s">
        <v>455</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ASRCMS202202</v>
      </c>
      <c r="AB472" s="957">
        <f t="shared" si="79"/>
        <v>45230</v>
      </c>
      <c r="AC472" t="str">
        <f t="shared" si="80"/>
        <v>Unaudited</v>
      </c>
    </row>
    <row r="473" spans="1:29" x14ac:dyDescent="0.25">
      <c r="A473" t="s">
        <v>421</v>
      </c>
      <c r="B473" t="s">
        <v>1380</v>
      </c>
      <c r="C473" t="s">
        <v>1381</v>
      </c>
      <c r="D473">
        <v>1900</v>
      </c>
      <c r="E473" s="957">
        <v>1</v>
      </c>
      <c r="F473" t="s">
        <v>440</v>
      </c>
      <c r="G473" s="957">
        <v>182</v>
      </c>
      <c r="H473" t="s">
        <v>381</v>
      </c>
      <c r="I473" s="937" t="s">
        <v>489</v>
      </c>
      <c r="J473" s="937" t="s">
        <v>445</v>
      </c>
      <c r="K473" s="937" t="s">
        <v>448</v>
      </c>
      <c r="L473" s="937">
        <v>7.1</v>
      </c>
      <c r="M473" s="958" t="s">
        <v>20</v>
      </c>
      <c r="N473" s="678">
        <f t="shared" ca="1" si="81"/>
        <v>164349.73999999996</v>
      </c>
      <c r="O473" s="678">
        <f t="shared" ca="1" si="82"/>
        <v>33644.818364234816</v>
      </c>
      <c r="P473" s="678">
        <f t="shared" ca="1" si="82"/>
        <v>2117.6622393508351</v>
      </c>
      <c r="Q473" s="678">
        <f t="shared" ca="1" si="82"/>
        <v>86722.51603954898</v>
      </c>
      <c r="R473" s="678">
        <f t="shared" ca="1" si="82"/>
        <v>4748.1039913587683</v>
      </c>
      <c r="S473" s="678">
        <f t="shared" ca="1" si="82"/>
        <v>451.25828398570673</v>
      </c>
      <c r="T473" s="678">
        <f t="shared" ca="1" si="82"/>
        <v>10785.376709046104</v>
      </c>
      <c r="U473" s="678">
        <f t="shared" ca="1" si="82"/>
        <v>0</v>
      </c>
      <c r="V473" s="678">
        <f t="shared" ca="1" si="82"/>
        <v>541.65228106255006</v>
      </c>
      <c r="W473" s="678">
        <f t="shared" ca="1" si="75"/>
        <v>25338.352091412213</v>
      </c>
      <c r="X473" s="678">
        <f t="shared" ca="1" si="82"/>
        <v>0</v>
      </c>
      <c r="Y473" s="678">
        <f t="shared" ca="1" si="82"/>
        <v>0</v>
      </c>
      <c r="Z473" s="678">
        <f t="shared" ca="1" si="82"/>
        <v>0</v>
      </c>
      <c r="AA473" t="str">
        <f t="shared" si="78"/>
        <v>ASRCMS202202</v>
      </c>
      <c r="AB473" s="957">
        <f t="shared" si="79"/>
        <v>45230</v>
      </c>
      <c r="AC473" t="str">
        <f t="shared" si="80"/>
        <v>Unaudited</v>
      </c>
    </row>
    <row r="474" spans="1:29" x14ac:dyDescent="0.25">
      <c r="A474" t="s">
        <v>421</v>
      </c>
      <c r="B474" t="s">
        <v>1380</v>
      </c>
      <c r="C474" t="s">
        <v>1381</v>
      </c>
      <c r="D474">
        <v>1900</v>
      </c>
      <c r="E474" s="957">
        <v>1</v>
      </c>
      <c r="F474" t="s">
        <v>440</v>
      </c>
      <c r="G474" s="957">
        <v>182</v>
      </c>
      <c r="H474" t="s">
        <v>381</v>
      </c>
      <c r="I474" s="937" t="s">
        <v>489</v>
      </c>
      <c r="J474" s="937" t="s">
        <v>445</v>
      </c>
      <c r="K474" s="937" t="s">
        <v>448</v>
      </c>
      <c r="L474" s="937">
        <v>7.2</v>
      </c>
      <c r="M474" s="958"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ASRCMS202202</v>
      </c>
      <c r="AB474" s="957">
        <f t="shared" si="79"/>
        <v>45230</v>
      </c>
      <c r="AC474" t="str">
        <f t="shared" si="80"/>
        <v>Unaudited</v>
      </c>
    </row>
    <row r="475" spans="1:29" x14ac:dyDescent="0.25">
      <c r="A475" t="s">
        <v>421</v>
      </c>
      <c r="B475" t="s">
        <v>1380</v>
      </c>
      <c r="C475" t="s">
        <v>1381</v>
      </c>
      <c r="D475">
        <v>1900</v>
      </c>
      <c r="E475" s="957">
        <v>1</v>
      </c>
      <c r="F475" t="s">
        <v>440</v>
      </c>
      <c r="G475" s="957">
        <v>182</v>
      </c>
      <c r="H475" t="s">
        <v>381</v>
      </c>
      <c r="I475" s="937" t="s">
        <v>489</v>
      </c>
      <c r="J475" s="937" t="s">
        <v>445</v>
      </c>
      <c r="K475" s="937" t="s">
        <v>448</v>
      </c>
      <c r="L475" s="943">
        <v>7.3</v>
      </c>
      <c r="M475" s="959" t="s">
        <v>156</v>
      </c>
      <c r="N475" s="678">
        <f t="shared" ca="1" si="81"/>
        <v>5763.5463207475768</v>
      </c>
      <c r="O475" s="678">
        <f t="shared" ca="1" si="82"/>
        <v>928.24942858080419</v>
      </c>
      <c r="P475" s="678">
        <f t="shared" ca="1" si="82"/>
        <v>133.21459883015871</v>
      </c>
      <c r="Q475" s="678">
        <f t="shared" ca="1" si="82"/>
        <v>1181.3987818351172</v>
      </c>
      <c r="R475" s="678">
        <f t="shared" ca="1" si="82"/>
        <v>109.24871982519223</v>
      </c>
      <c r="S475" s="678">
        <f t="shared" ca="1" si="82"/>
        <v>2.6371562242208193</v>
      </c>
      <c r="T475" s="678">
        <f t="shared" ca="1" si="82"/>
        <v>567.8589199631466</v>
      </c>
      <c r="U475" s="678">
        <f t="shared" ca="1" si="82"/>
        <v>0</v>
      </c>
      <c r="V475" s="678">
        <f t="shared" ca="1" si="82"/>
        <v>53.395868304125997</v>
      </c>
      <c r="W475" s="678">
        <f t="shared" ca="1" si="75"/>
        <v>2787.5428471848104</v>
      </c>
      <c r="X475" s="678">
        <f t="shared" ca="1" si="82"/>
        <v>0</v>
      </c>
      <c r="Y475" s="678">
        <f t="shared" ca="1" si="82"/>
        <v>0</v>
      </c>
      <c r="Z475" s="678">
        <f t="shared" ca="1" si="82"/>
        <v>0</v>
      </c>
      <c r="AA475" t="str">
        <f t="shared" si="78"/>
        <v>ASRCMS202202</v>
      </c>
      <c r="AB475" s="957">
        <f t="shared" si="79"/>
        <v>45230</v>
      </c>
      <c r="AC475" t="str">
        <f t="shared" si="80"/>
        <v>Unaudited</v>
      </c>
    </row>
    <row r="476" spans="1:29" x14ac:dyDescent="0.25">
      <c r="A476" t="s">
        <v>421</v>
      </c>
      <c r="B476" t="s">
        <v>1380</v>
      </c>
      <c r="C476" t="s">
        <v>1381</v>
      </c>
      <c r="D476">
        <v>1900</v>
      </c>
      <c r="E476" s="957">
        <v>1</v>
      </c>
      <c r="F476" t="s">
        <v>440</v>
      </c>
      <c r="G476" s="957">
        <v>182</v>
      </c>
      <c r="H476" t="s">
        <v>381</v>
      </c>
      <c r="I476" s="937" t="s">
        <v>489</v>
      </c>
      <c r="J476" s="937" t="s">
        <v>445</v>
      </c>
      <c r="K476" s="937" t="s">
        <v>448</v>
      </c>
      <c r="L476" s="937" t="s">
        <v>91</v>
      </c>
      <c r="M476" s="958" t="s">
        <v>456</v>
      </c>
      <c r="N476" s="678">
        <f t="shared" ca="1" si="81"/>
        <v>19.212628016069349</v>
      </c>
      <c r="O476" s="678">
        <f t="shared" ca="1" si="82"/>
        <v>3.0942947249773649</v>
      </c>
      <c r="P476" s="678">
        <f t="shared" ca="1" si="82"/>
        <v>0.44406731397654009</v>
      </c>
      <c r="Q476" s="678">
        <f t="shared" ca="1" si="82"/>
        <v>3.9381613456160265</v>
      </c>
      <c r="R476" s="678">
        <f t="shared" ca="1" si="82"/>
        <v>0.36417769519391119</v>
      </c>
      <c r="S476" s="678">
        <f t="shared" ca="1" si="82"/>
        <v>8.7908899723468728E-3</v>
      </c>
      <c r="T476" s="678">
        <f t="shared" ca="1" si="82"/>
        <v>1.892942571760873</v>
      </c>
      <c r="U476" s="678">
        <f t="shared" ca="1" si="82"/>
        <v>0</v>
      </c>
      <c r="V476" s="678">
        <f t="shared" ca="1" si="82"/>
        <v>0.17799370356914851</v>
      </c>
      <c r="W476" s="678">
        <f t="shared" ca="1" si="75"/>
        <v>9.2921997710031388</v>
      </c>
      <c r="X476" s="678">
        <f t="shared" ca="1" si="82"/>
        <v>0</v>
      </c>
      <c r="Y476" s="678">
        <f t="shared" ca="1" si="82"/>
        <v>0</v>
      </c>
      <c r="Z476" s="678">
        <f t="shared" ca="1" si="82"/>
        <v>0</v>
      </c>
      <c r="AA476" t="str">
        <f t="shared" si="78"/>
        <v>ASRCMS202202</v>
      </c>
      <c r="AB476" s="957">
        <f t="shared" si="79"/>
        <v>45230</v>
      </c>
      <c r="AC476" t="str">
        <f t="shared" si="80"/>
        <v>Unaudited</v>
      </c>
    </row>
    <row r="477" spans="1:29" x14ac:dyDescent="0.25">
      <c r="A477" t="s">
        <v>421</v>
      </c>
      <c r="B477" t="s">
        <v>1380</v>
      </c>
      <c r="C477" t="s">
        <v>1381</v>
      </c>
      <c r="D477">
        <v>1900</v>
      </c>
      <c r="E477" s="957">
        <v>1</v>
      </c>
      <c r="F477" t="s">
        <v>440</v>
      </c>
      <c r="G477" s="957">
        <v>182</v>
      </c>
      <c r="H477" t="s">
        <v>381</v>
      </c>
      <c r="I477" s="937" t="s">
        <v>489</v>
      </c>
      <c r="J477" s="937" t="s">
        <v>445</v>
      </c>
      <c r="K477" s="937" t="s">
        <v>449</v>
      </c>
      <c r="L477" s="937">
        <v>8.1</v>
      </c>
      <c r="M477" s="958" t="s">
        <v>22</v>
      </c>
      <c r="N477" s="678">
        <f t="shared" ca="1" si="81"/>
        <v>2221508.466582966</v>
      </c>
      <c r="O477" s="678">
        <f t="shared" ca="1" si="82"/>
        <v>872596.82886118162</v>
      </c>
      <c r="P477" s="678">
        <f t="shared" ca="1" si="82"/>
        <v>52847.236613925787</v>
      </c>
      <c r="Q477" s="678">
        <f t="shared" ca="1" si="82"/>
        <v>768128.80210881156</v>
      </c>
      <c r="R477" s="678">
        <f t="shared" ca="1" si="82"/>
        <v>76738.223418885798</v>
      </c>
      <c r="S477" s="678">
        <f t="shared" ca="1" si="82"/>
        <v>3326.214125325484</v>
      </c>
      <c r="T477" s="678">
        <f t="shared" ca="1" si="82"/>
        <v>244779.63043429601</v>
      </c>
      <c r="U477" s="678">
        <f t="shared" ca="1" si="82"/>
        <v>0</v>
      </c>
      <c r="V477" s="678">
        <f t="shared" ca="1" si="82"/>
        <v>56997.503030703323</v>
      </c>
      <c r="W477" s="678">
        <f t="shared" ca="1" si="75"/>
        <v>146094.02798983621</v>
      </c>
      <c r="X477" s="678">
        <f t="shared" ca="1" si="82"/>
        <v>0</v>
      </c>
      <c r="Y477" s="678">
        <f t="shared" ca="1" si="82"/>
        <v>0</v>
      </c>
      <c r="Z477" s="678">
        <f t="shared" ca="1" si="82"/>
        <v>0</v>
      </c>
      <c r="AA477" t="str">
        <f t="shared" si="78"/>
        <v>ASRCMS202202</v>
      </c>
      <c r="AB477" s="957">
        <f t="shared" si="79"/>
        <v>45230</v>
      </c>
      <c r="AC477" t="str">
        <f t="shared" si="80"/>
        <v>Unaudited</v>
      </c>
    </row>
    <row r="478" spans="1:29" x14ac:dyDescent="0.25">
      <c r="A478" t="s">
        <v>421</v>
      </c>
      <c r="B478" t="s">
        <v>1380</v>
      </c>
      <c r="C478" t="s">
        <v>1381</v>
      </c>
      <c r="D478">
        <v>1900</v>
      </c>
      <c r="E478" s="957">
        <v>1</v>
      </c>
      <c r="F478" t="s">
        <v>440</v>
      </c>
      <c r="G478" s="957">
        <v>182</v>
      </c>
      <c r="H478" t="s">
        <v>381</v>
      </c>
      <c r="I478" s="937" t="s">
        <v>489</v>
      </c>
      <c r="J478" s="937" t="s">
        <v>445</v>
      </c>
      <c r="K478" s="937" t="s">
        <v>449</v>
      </c>
      <c r="L478" s="937" t="s">
        <v>113</v>
      </c>
      <c r="M478" s="958" t="s">
        <v>444</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ASRCMS202202</v>
      </c>
      <c r="AB478" s="957">
        <f t="shared" si="79"/>
        <v>45230</v>
      </c>
      <c r="AC478" t="str">
        <f t="shared" si="80"/>
        <v>Unaudited</v>
      </c>
    </row>
    <row r="479" spans="1:29" x14ac:dyDescent="0.25">
      <c r="A479" t="s">
        <v>421</v>
      </c>
      <c r="B479" t="s">
        <v>1380</v>
      </c>
      <c r="C479" t="s">
        <v>1381</v>
      </c>
      <c r="D479">
        <v>1900</v>
      </c>
      <c r="E479" s="957">
        <v>1</v>
      </c>
      <c r="F479" t="s">
        <v>440</v>
      </c>
      <c r="G479" s="957">
        <v>182</v>
      </c>
      <c r="H479" t="s">
        <v>381</v>
      </c>
      <c r="I479" s="937" t="s">
        <v>489</v>
      </c>
      <c r="J479" s="937" t="s">
        <v>445</v>
      </c>
      <c r="K479" s="937" t="s">
        <v>449</v>
      </c>
      <c r="L479" s="937" t="s">
        <v>115</v>
      </c>
      <c r="M479" s="958" t="s">
        <v>158</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ASRCMS202202</v>
      </c>
      <c r="AB479" s="957">
        <f t="shared" si="79"/>
        <v>45230</v>
      </c>
      <c r="AC479" t="str">
        <f t="shared" si="80"/>
        <v>Unaudited</v>
      </c>
    </row>
    <row r="480" spans="1:29" x14ac:dyDescent="0.25">
      <c r="A480" t="s">
        <v>421</v>
      </c>
      <c r="B480" t="s">
        <v>1380</v>
      </c>
      <c r="C480" t="s">
        <v>1381</v>
      </c>
      <c r="D480">
        <v>1900</v>
      </c>
      <c r="E480" s="957">
        <v>1</v>
      </c>
      <c r="F480" t="s">
        <v>440</v>
      </c>
      <c r="G480" s="957">
        <v>182</v>
      </c>
      <c r="H480" t="s">
        <v>381</v>
      </c>
      <c r="I480" s="937" t="s">
        <v>489</v>
      </c>
      <c r="J480" s="937" t="s">
        <v>445</v>
      </c>
      <c r="K480" s="937" t="s">
        <v>449</v>
      </c>
      <c r="L480" s="937" t="s">
        <v>116</v>
      </c>
      <c r="M480" s="958" t="s">
        <v>114</v>
      </c>
      <c r="N480" s="678">
        <f t="shared" ca="1" si="81"/>
        <v>-5014.0375388228185</v>
      </c>
      <c r="O480" s="678">
        <f t="shared" ca="1" si="82"/>
        <v>-1969.4875450542495</v>
      </c>
      <c r="P480" s="678">
        <f t="shared" ca="1" si="82"/>
        <v>-119.27842373378576</v>
      </c>
      <c r="Q480" s="678">
        <f t="shared" ca="1" si="82"/>
        <v>-1733.6988385863297</v>
      </c>
      <c r="R480" s="678">
        <f t="shared" ca="1" si="82"/>
        <v>-173.20138035606985</v>
      </c>
      <c r="S480" s="678">
        <f t="shared" ca="1" si="82"/>
        <v>-7.5074044224543268</v>
      </c>
      <c r="T480" s="678">
        <f t="shared" ca="1" si="82"/>
        <v>-552.47786546795055</v>
      </c>
      <c r="U480" s="678">
        <f t="shared" ca="1" si="82"/>
        <v>0</v>
      </c>
      <c r="V480" s="678">
        <f t="shared" ca="1" si="82"/>
        <v>-128.64574864965553</v>
      </c>
      <c r="W480" s="678">
        <f t="shared" ca="1" si="75"/>
        <v>-329.74033255232399</v>
      </c>
      <c r="X480" s="678">
        <f t="shared" ca="1" si="82"/>
        <v>0</v>
      </c>
      <c r="Y480" s="678">
        <f t="shared" ca="1" si="82"/>
        <v>0</v>
      </c>
      <c r="Z480" s="678">
        <f t="shared" ca="1" si="82"/>
        <v>0</v>
      </c>
      <c r="AA480" t="str">
        <f t="shared" si="78"/>
        <v>ASRCMS202202</v>
      </c>
      <c r="AB480" s="957">
        <f t="shared" si="79"/>
        <v>45230</v>
      </c>
      <c r="AC480" t="str">
        <f t="shared" si="80"/>
        <v>Unaudited</v>
      </c>
    </row>
    <row r="481" spans="1:29" x14ac:dyDescent="0.25">
      <c r="A481" t="s">
        <v>421</v>
      </c>
      <c r="B481" t="s">
        <v>1380</v>
      </c>
      <c r="C481" t="s">
        <v>1381</v>
      </c>
      <c r="D481">
        <v>1900</v>
      </c>
      <c r="E481" s="957">
        <v>1</v>
      </c>
      <c r="F481" t="s">
        <v>440</v>
      </c>
      <c r="G481" s="957">
        <v>182</v>
      </c>
      <c r="H481" t="s">
        <v>381</v>
      </c>
      <c r="I481" s="937" t="s">
        <v>489</v>
      </c>
      <c r="J481" s="937" t="s">
        <v>445</v>
      </c>
      <c r="K481" s="937" t="s">
        <v>449</v>
      </c>
      <c r="L481" s="937" t="s">
        <v>117</v>
      </c>
      <c r="M481" s="958" t="s">
        <v>159</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ASRCMS202202</v>
      </c>
      <c r="AB481" s="957">
        <f t="shared" si="79"/>
        <v>45230</v>
      </c>
      <c r="AC481" t="str">
        <f t="shared" si="80"/>
        <v>Unaudited</v>
      </c>
    </row>
    <row r="482" spans="1:29" x14ac:dyDescent="0.25">
      <c r="A482" t="s">
        <v>421</v>
      </c>
      <c r="B482" t="s">
        <v>1380</v>
      </c>
      <c r="C482" t="s">
        <v>1381</v>
      </c>
      <c r="D482">
        <v>1900</v>
      </c>
      <c r="E482" s="957">
        <v>1</v>
      </c>
      <c r="F482" t="s">
        <v>440</v>
      </c>
      <c r="G482" s="957">
        <v>182</v>
      </c>
      <c r="H482" t="s">
        <v>381</v>
      </c>
      <c r="I482" s="937" t="s">
        <v>489</v>
      </c>
      <c r="J482" s="937" t="s">
        <v>445</v>
      </c>
      <c r="K482" s="937" t="s">
        <v>449</v>
      </c>
      <c r="L482" s="937" t="s">
        <v>160</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ASRCMS202202</v>
      </c>
      <c r="AB482" s="957">
        <f t="shared" si="79"/>
        <v>45230</v>
      </c>
      <c r="AC482" t="str">
        <f t="shared" si="80"/>
        <v>Unaudited</v>
      </c>
    </row>
    <row r="483" spans="1:29" x14ac:dyDescent="0.25">
      <c r="A483" t="s">
        <v>421</v>
      </c>
      <c r="B483" t="s">
        <v>1380</v>
      </c>
      <c r="C483" t="s">
        <v>1381</v>
      </c>
      <c r="D483">
        <v>1900</v>
      </c>
      <c r="E483" s="957">
        <v>1</v>
      </c>
      <c r="F483" t="s">
        <v>440</v>
      </c>
      <c r="G483" s="957">
        <v>182</v>
      </c>
      <c r="H483" t="s">
        <v>381</v>
      </c>
      <c r="I483" s="937" t="s">
        <v>489</v>
      </c>
      <c r="J483" s="937" t="s">
        <v>445</v>
      </c>
      <c r="K483" s="937" t="s">
        <v>449</v>
      </c>
      <c r="L483" s="937" t="s">
        <v>443</v>
      </c>
      <c r="M483" s="958" t="s">
        <v>457</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ASRCMS202202</v>
      </c>
      <c r="AB483" s="957">
        <f t="shared" si="79"/>
        <v>45230</v>
      </c>
      <c r="AC483" t="str">
        <f t="shared" si="80"/>
        <v>Unaudited</v>
      </c>
    </row>
    <row r="484" spans="1:29" ht="30" x14ac:dyDescent="0.25">
      <c r="A484" t="s">
        <v>421</v>
      </c>
      <c r="B484" t="s">
        <v>1380</v>
      </c>
      <c r="C484" t="s">
        <v>1381</v>
      </c>
      <c r="D484">
        <v>1900</v>
      </c>
      <c r="E484" s="957">
        <v>1</v>
      </c>
      <c r="F484" t="s">
        <v>440</v>
      </c>
      <c r="G484" s="957">
        <v>182</v>
      </c>
      <c r="H484" t="s">
        <v>381</v>
      </c>
      <c r="I484" s="937" t="s">
        <v>489</v>
      </c>
      <c r="J484" s="937" t="s">
        <v>445</v>
      </c>
      <c r="K484" s="937" t="s">
        <v>450</v>
      </c>
      <c r="L484" s="937">
        <v>9.1</v>
      </c>
      <c r="M484" s="958" t="s">
        <v>186</v>
      </c>
      <c r="N484" s="678">
        <f t="shared" ca="1" si="81"/>
        <v>1641294.18</v>
      </c>
      <c r="O484" s="678">
        <f t="shared" ca="1" si="82"/>
        <v>28416.48</v>
      </c>
      <c r="P484" s="678">
        <f t="shared" ca="1" si="82"/>
        <v>62.900000000000006</v>
      </c>
      <c r="Q484" s="678">
        <f t="shared" ca="1" si="82"/>
        <v>82536.38</v>
      </c>
      <c r="R484" s="678">
        <f t="shared" ca="1" si="82"/>
        <v>241.92000000000002</v>
      </c>
      <c r="S484" s="678">
        <f t="shared" ca="1" si="82"/>
        <v>0</v>
      </c>
      <c r="T484" s="678">
        <f t="shared" ca="1" si="82"/>
        <v>117855.00000000001</v>
      </c>
      <c r="U484" s="678">
        <f t="shared" ca="1" si="82"/>
        <v>0</v>
      </c>
      <c r="V484" s="678">
        <f t="shared" ca="1" si="82"/>
        <v>0</v>
      </c>
      <c r="W484" s="678">
        <f t="shared" ca="1" si="75"/>
        <v>1412181.5</v>
      </c>
      <c r="X484" s="678">
        <f t="shared" ca="1" si="82"/>
        <v>0</v>
      </c>
      <c r="Y484" s="678">
        <f t="shared" ca="1" si="82"/>
        <v>0</v>
      </c>
      <c r="Z484" s="678">
        <f t="shared" ca="1" si="82"/>
        <v>0</v>
      </c>
      <c r="AA484" t="str">
        <f t="shared" si="78"/>
        <v>ASRCMS202202</v>
      </c>
      <c r="AB484" s="957">
        <f t="shared" si="79"/>
        <v>45230</v>
      </c>
      <c r="AC484" t="str">
        <f t="shared" si="80"/>
        <v>Unaudited</v>
      </c>
    </row>
    <row r="485" spans="1:29" x14ac:dyDescent="0.25">
      <c r="A485" t="s">
        <v>421</v>
      </c>
      <c r="B485" t="s">
        <v>1380</v>
      </c>
      <c r="C485" t="s">
        <v>1381</v>
      </c>
      <c r="D485">
        <v>1900</v>
      </c>
      <c r="E485" s="957">
        <v>1</v>
      </c>
      <c r="F485" t="s">
        <v>440</v>
      </c>
      <c r="G485" s="957">
        <v>182</v>
      </c>
      <c r="H485" t="s">
        <v>381</v>
      </c>
      <c r="I485" s="937" t="s">
        <v>489</v>
      </c>
      <c r="J485" s="937" t="s">
        <v>445</v>
      </c>
      <c r="K485" s="937" t="s">
        <v>450</v>
      </c>
      <c r="L485" s="945" t="s">
        <v>107</v>
      </c>
      <c r="M485" s="960" t="s">
        <v>187</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ASRCMS202202</v>
      </c>
      <c r="AB485" s="957">
        <f t="shared" si="79"/>
        <v>45230</v>
      </c>
      <c r="AC485" t="str">
        <f t="shared" si="80"/>
        <v>Unaudited</v>
      </c>
    </row>
    <row r="486" spans="1:29" x14ac:dyDescent="0.25">
      <c r="A486" t="s">
        <v>421</v>
      </c>
      <c r="B486" t="s">
        <v>1380</v>
      </c>
      <c r="C486" t="s">
        <v>1381</v>
      </c>
      <c r="D486">
        <v>1900</v>
      </c>
      <c r="E486" s="957">
        <v>1</v>
      </c>
      <c r="F486" t="s">
        <v>440</v>
      </c>
      <c r="G486" s="957">
        <v>182</v>
      </c>
      <c r="H486" t="s">
        <v>381</v>
      </c>
      <c r="I486" s="937" t="s">
        <v>489</v>
      </c>
      <c r="J486" s="937" t="s">
        <v>445</v>
      </c>
      <c r="K486" s="937" t="s">
        <v>450</v>
      </c>
      <c r="L486" s="947" t="s">
        <v>1316</v>
      </c>
      <c r="M486" s="961" t="s">
        <v>1317</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ASRCMS202202</v>
      </c>
      <c r="AB486" s="957">
        <f t="shared" si="79"/>
        <v>45230</v>
      </c>
      <c r="AC486" t="str">
        <f t="shared" si="80"/>
        <v>Unaudited</v>
      </c>
    </row>
    <row r="487" spans="1:29" x14ac:dyDescent="0.25">
      <c r="A487" t="s">
        <v>421</v>
      </c>
      <c r="B487" t="s">
        <v>1380</v>
      </c>
      <c r="C487" t="s">
        <v>1381</v>
      </c>
      <c r="D487">
        <v>1900</v>
      </c>
      <c r="E487" s="957">
        <v>1</v>
      </c>
      <c r="F487" t="s">
        <v>440</v>
      </c>
      <c r="G487" s="957">
        <v>182</v>
      </c>
      <c r="H487" t="s">
        <v>381</v>
      </c>
      <c r="I487" s="958" t="s">
        <v>489</v>
      </c>
      <c r="J487" s="958" t="s">
        <v>445</v>
      </c>
      <c r="K487" s="958" t="s">
        <v>450</v>
      </c>
      <c r="L487" s="937" t="s">
        <v>108</v>
      </c>
      <c r="M487" s="958" t="s">
        <v>188</v>
      </c>
      <c r="N487" s="678">
        <f t="shared" ca="1" si="81"/>
        <v>545586.44999999995</v>
      </c>
      <c r="O487" s="678">
        <f t="shared" ca="1" si="85"/>
        <v>104158.32</v>
      </c>
      <c r="P487" s="678">
        <f t="shared" ca="1" si="85"/>
        <v>15139.889999999998</v>
      </c>
      <c r="Q487" s="678">
        <f t="shared" ca="1" si="85"/>
        <v>184075.5</v>
      </c>
      <c r="R487" s="678">
        <f t="shared" ca="1" si="85"/>
        <v>35364.81</v>
      </c>
      <c r="S487" s="678">
        <f t="shared" ca="1" si="85"/>
        <v>0</v>
      </c>
      <c r="T487" s="678">
        <f t="shared" ca="1" si="85"/>
        <v>98202.739999999991</v>
      </c>
      <c r="U487" s="678">
        <f t="shared" ca="1" si="85"/>
        <v>0</v>
      </c>
      <c r="V487" s="678">
        <f t="shared" ca="1" si="83"/>
        <v>0</v>
      </c>
      <c r="W487" s="678">
        <f t="shared" ca="1" si="75"/>
        <v>108645.19</v>
      </c>
      <c r="X487" s="678">
        <f t="shared" ca="1" si="84"/>
        <v>0</v>
      </c>
      <c r="Y487" s="678">
        <f t="shared" ca="1" si="84"/>
        <v>0</v>
      </c>
      <c r="Z487" s="678">
        <f t="shared" ca="1" si="84"/>
        <v>0</v>
      </c>
      <c r="AA487" t="str">
        <f t="shared" si="78"/>
        <v>ASRCMS202202</v>
      </c>
      <c r="AB487" s="957">
        <f t="shared" si="79"/>
        <v>45230</v>
      </c>
      <c r="AC487" t="str">
        <f t="shared" si="80"/>
        <v>Unaudited</v>
      </c>
    </row>
    <row r="488" spans="1:29" x14ac:dyDescent="0.25">
      <c r="A488" t="s">
        <v>421</v>
      </c>
      <c r="B488" t="s">
        <v>1380</v>
      </c>
      <c r="C488" t="s">
        <v>1381</v>
      </c>
      <c r="D488">
        <v>1900</v>
      </c>
      <c r="E488" s="957">
        <v>1</v>
      </c>
      <c r="F488" t="s">
        <v>440</v>
      </c>
      <c r="G488" s="957">
        <v>182</v>
      </c>
      <c r="H488" t="s">
        <v>381</v>
      </c>
      <c r="I488" s="937" t="s">
        <v>489</v>
      </c>
      <c r="J488" s="937" t="s">
        <v>445</v>
      </c>
      <c r="K488" s="937" t="s">
        <v>450</v>
      </c>
      <c r="L488" s="937" t="s">
        <v>109</v>
      </c>
      <c r="M488" s="962" t="s">
        <v>161</v>
      </c>
      <c r="N488" s="678">
        <f t="shared" ca="1" si="81"/>
        <v>131870.30830576437</v>
      </c>
      <c r="O488" s="678">
        <f t="shared" ca="1" si="85"/>
        <v>52582.28068347519</v>
      </c>
      <c r="P488" s="678">
        <f t="shared" ca="1" si="85"/>
        <v>4363.0758954609537</v>
      </c>
      <c r="Q488" s="678">
        <f t="shared" ca="1" si="85"/>
        <v>54547.724803768549</v>
      </c>
      <c r="R488" s="678">
        <f t="shared" ca="1" si="85"/>
        <v>4484.1509136552668</v>
      </c>
      <c r="S488" s="678">
        <f t="shared" ca="1" si="85"/>
        <v>321.86551599361775</v>
      </c>
      <c r="T488" s="678">
        <f t="shared" ca="1" si="85"/>
        <v>7338.2294001003529</v>
      </c>
      <c r="U488" s="678">
        <f t="shared" ca="1" si="85"/>
        <v>0</v>
      </c>
      <c r="V488" s="678">
        <f t="shared" ca="1" si="83"/>
        <v>571.14409062373761</v>
      </c>
      <c r="W488" s="678">
        <f t="shared" ca="1" si="75"/>
        <v>7661.8370026866951</v>
      </c>
      <c r="X488" s="678">
        <f t="shared" ca="1" si="84"/>
        <v>0</v>
      </c>
      <c r="Y488" s="678">
        <f t="shared" ca="1" si="84"/>
        <v>0</v>
      </c>
      <c r="Z488" s="678">
        <f t="shared" ca="1" si="84"/>
        <v>0</v>
      </c>
      <c r="AA488" t="str">
        <f t="shared" si="78"/>
        <v>ASRCMS202202</v>
      </c>
      <c r="AB488" s="957">
        <f t="shared" si="79"/>
        <v>45230</v>
      </c>
      <c r="AC488" t="str">
        <f t="shared" si="80"/>
        <v>Unaudited</v>
      </c>
    </row>
    <row r="489" spans="1:29" x14ac:dyDescent="0.25">
      <c r="A489" t="s">
        <v>421</v>
      </c>
      <c r="B489" t="s">
        <v>1380</v>
      </c>
      <c r="C489" t="s">
        <v>1381</v>
      </c>
      <c r="D489">
        <v>1900</v>
      </c>
      <c r="E489" s="957">
        <v>1</v>
      </c>
      <c r="F489" t="s">
        <v>440</v>
      </c>
      <c r="G489" s="957">
        <v>182</v>
      </c>
      <c r="H489" t="s">
        <v>381</v>
      </c>
      <c r="I489" s="937" t="s">
        <v>489</v>
      </c>
      <c r="J489" s="937" t="s">
        <v>445</v>
      </c>
      <c r="K489" s="937" t="s">
        <v>450</v>
      </c>
      <c r="L489" s="937" t="s">
        <v>110</v>
      </c>
      <c r="M489" s="962" t="s">
        <v>135</v>
      </c>
      <c r="N489" s="678">
        <f t="shared" ca="1" si="81"/>
        <v>11199.31100804724</v>
      </c>
      <c r="O489" s="678">
        <f t="shared" ca="1" si="85"/>
        <v>5739.9650218283623</v>
      </c>
      <c r="P489" s="678">
        <f t="shared" ca="1" si="85"/>
        <v>774.40799939195188</v>
      </c>
      <c r="Q489" s="678">
        <f t="shared" ca="1" si="85"/>
        <v>3058.0233256784745</v>
      </c>
      <c r="R489" s="678">
        <f t="shared" ca="1" si="85"/>
        <v>491.04406307881743</v>
      </c>
      <c r="S489" s="678">
        <f t="shared" ca="1" si="85"/>
        <v>18.391163411191663</v>
      </c>
      <c r="T489" s="678">
        <f t="shared" ca="1" si="85"/>
        <v>882.07254299518695</v>
      </c>
      <c r="U489" s="678">
        <f t="shared" ca="1" si="85"/>
        <v>0</v>
      </c>
      <c r="V489" s="678">
        <f t="shared" ca="1" si="83"/>
        <v>62.52995559805165</v>
      </c>
      <c r="W489" s="678">
        <f t="shared" ca="1" si="75"/>
        <v>172.87693606520162</v>
      </c>
      <c r="X489" s="678">
        <f t="shared" ca="1" si="84"/>
        <v>0</v>
      </c>
      <c r="Y489" s="678">
        <f t="shared" ca="1" si="84"/>
        <v>0</v>
      </c>
      <c r="Z489" s="678">
        <f t="shared" ca="1" si="84"/>
        <v>0</v>
      </c>
      <c r="AA489" t="str">
        <f t="shared" si="78"/>
        <v>ASRCMS202202</v>
      </c>
      <c r="AB489" s="957">
        <f t="shared" si="79"/>
        <v>45230</v>
      </c>
      <c r="AC489" t="str">
        <f t="shared" si="80"/>
        <v>Unaudited</v>
      </c>
    </row>
    <row r="490" spans="1:29" x14ac:dyDescent="0.25">
      <c r="A490" t="s">
        <v>421</v>
      </c>
      <c r="B490" t="s">
        <v>1380</v>
      </c>
      <c r="C490" t="s">
        <v>1381</v>
      </c>
      <c r="D490">
        <v>1900</v>
      </c>
      <c r="E490" s="957">
        <v>1</v>
      </c>
      <c r="F490" t="s">
        <v>440</v>
      </c>
      <c r="G490" s="957">
        <v>182</v>
      </c>
      <c r="H490" t="s">
        <v>381</v>
      </c>
      <c r="I490" s="937" t="s">
        <v>489</v>
      </c>
      <c r="J490" s="937" t="s">
        <v>445</v>
      </c>
      <c r="K490" s="937" t="s">
        <v>450</v>
      </c>
      <c r="L490" s="937" t="s">
        <v>111</v>
      </c>
      <c r="M490" s="962" t="s">
        <v>163</v>
      </c>
      <c r="N490" s="678">
        <f t="shared" ca="1" si="81"/>
        <v>30168.440271842555</v>
      </c>
      <c r="O490" s="678">
        <f t="shared" ca="1" si="85"/>
        <v>2635.9194211634199</v>
      </c>
      <c r="P490" s="678">
        <f t="shared" ca="1" si="85"/>
        <v>275.76863902486889</v>
      </c>
      <c r="Q490" s="678">
        <f t="shared" ca="1" si="85"/>
        <v>4569.494855923168</v>
      </c>
      <c r="R490" s="678">
        <f t="shared" ca="1" si="85"/>
        <v>555.10313828534072</v>
      </c>
      <c r="S490" s="678">
        <f t="shared" ca="1" si="85"/>
        <v>0.54220967744226045</v>
      </c>
      <c r="T490" s="678">
        <f t="shared" ca="1" si="85"/>
        <v>285.2401691446637</v>
      </c>
      <c r="U490" s="678">
        <f t="shared" ca="1" si="85"/>
        <v>0</v>
      </c>
      <c r="V490" s="678">
        <f t="shared" ca="1" si="83"/>
        <v>8.4895762385704607</v>
      </c>
      <c r="W490" s="678">
        <f t="shared" ca="1" si="75"/>
        <v>21837.882262385083</v>
      </c>
      <c r="X490" s="678">
        <f t="shared" ca="1" si="84"/>
        <v>0</v>
      </c>
      <c r="Y490" s="678">
        <f t="shared" ca="1" si="84"/>
        <v>0</v>
      </c>
      <c r="Z490" s="678">
        <f t="shared" ca="1" si="84"/>
        <v>0</v>
      </c>
      <c r="AA490" t="str">
        <f t="shared" si="78"/>
        <v>ASRCMS202202</v>
      </c>
      <c r="AB490" s="957">
        <f t="shared" si="79"/>
        <v>45230</v>
      </c>
      <c r="AC490" t="str">
        <f t="shared" si="80"/>
        <v>Unaudited</v>
      </c>
    </row>
    <row r="491" spans="1:29" x14ac:dyDescent="0.25">
      <c r="A491" t="s">
        <v>421</v>
      </c>
      <c r="B491" t="s">
        <v>1380</v>
      </c>
      <c r="C491" t="s">
        <v>1381</v>
      </c>
      <c r="D491">
        <v>1900</v>
      </c>
      <c r="E491" s="957">
        <v>1</v>
      </c>
      <c r="F491" t="s">
        <v>440</v>
      </c>
      <c r="G491" s="957">
        <v>182</v>
      </c>
      <c r="H491" t="s">
        <v>381</v>
      </c>
      <c r="I491" s="937" t="s">
        <v>489</v>
      </c>
      <c r="J491" s="937" t="s">
        <v>445</v>
      </c>
      <c r="K491" s="937" t="s">
        <v>450</v>
      </c>
      <c r="L491" s="937" t="s">
        <v>112</v>
      </c>
      <c r="M491" s="962" t="s">
        <v>464</v>
      </c>
      <c r="N491" s="678">
        <f t="shared" ca="1" si="81"/>
        <v>-64566.171520329153</v>
      </c>
      <c r="O491" s="678">
        <f t="shared" ca="1" si="85"/>
        <v>-10398.721287906972</v>
      </c>
      <c r="P491" s="678">
        <f t="shared" ca="1" si="85"/>
        <v>-1492.3375571941667</v>
      </c>
      <c r="Q491" s="678">
        <f t="shared" ca="1" si="85"/>
        <v>-13234.628844273813</v>
      </c>
      <c r="R491" s="678">
        <f t="shared" ca="1" si="85"/>
        <v>-1223.859615254175</v>
      </c>
      <c r="S491" s="678">
        <f t="shared" ca="1" si="85"/>
        <v>-29.542762671309553</v>
      </c>
      <c r="T491" s="678">
        <f t="shared" ca="1" si="85"/>
        <v>-6361.4438724479141</v>
      </c>
      <c r="U491" s="678">
        <f t="shared" ca="1" si="85"/>
        <v>0</v>
      </c>
      <c r="V491" s="678">
        <f t="shared" ca="1" si="83"/>
        <v>-598.16762103404585</v>
      </c>
      <c r="W491" s="678">
        <f t="shared" ca="1" si="75"/>
        <v>-31227.46995954675</v>
      </c>
      <c r="X491" s="678">
        <f t="shared" ca="1" si="84"/>
        <v>0</v>
      </c>
      <c r="Y491" s="678">
        <f t="shared" ca="1" si="84"/>
        <v>0</v>
      </c>
      <c r="Z491" s="678">
        <f t="shared" ca="1" si="84"/>
        <v>0</v>
      </c>
      <c r="AA491" t="str">
        <f t="shared" si="78"/>
        <v>ASRCMS202202</v>
      </c>
      <c r="AB491" s="957">
        <f t="shared" si="79"/>
        <v>45230</v>
      </c>
      <c r="AC491" t="str">
        <f t="shared" si="80"/>
        <v>Unaudited</v>
      </c>
    </row>
    <row r="492" spans="1:29" x14ac:dyDescent="0.25">
      <c r="A492" t="s">
        <v>421</v>
      </c>
      <c r="B492" t="s">
        <v>1380</v>
      </c>
      <c r="C492" t="s">
        <v>1381</v>
      </c>
      <c r="D492">
        <v>1900</v>
      </c>
      <c r="E492" s="957">
        <v>1</v>
      </c>
      <c r="F492" t="s">
        <v>440</v>
      </c>
      <c r="G492" s="957">
        <v>182</v>
      </c>
      <c r="H492" t="s">
        <v>381</v>
      </c>
      <c r="I492" s="937" t="s">
        <v>489</v>
      </c>
      <c r="J492" s="937" t="s">
        <v>445</v>
      </c>
      <c r="K492" s="937" t="s">
        <v>6</v>
      </c>
      <c r="L492" s="937" t="s">
        <v>118</v>
      </c>
      <c r="M492" s="962" t="s">
        <v>189</v>
      </c>
      <c r="N492" s="678">
        <f t="shared" ca="1" si="81"/>
        <v>16148.116020513664</v>
      </c>
      <c r="O492" s="678">
        <f t="shared" ca="1" si="85"/>
        <v>6342.894948879738</v>
      </c>
      <c r="P492" s="678">
        <f t="shared" ca="1" si="85"/>
        <v>384.14587251960864</v>
      </c>
      <c r="Q492" s="678">
        <f t="shared" ca="1" si="85"/>
        <v>5583.5182272477869</v>
      </c>
      <c r="R492" s="678">
        <f t="shared" ca="1" si="85"/>
        <v>557.80914347912403</v>
      </c>
      <c r="S492" s="678">
        <f t="shared" ca="1" si="85"/>
        <v>24.178207021396165</v>
      </c>
      <c r="T492" s="678">
        <f t="shared" ca="1" si="85"/>
        <v>1779.2999356835214</v>
      </c>
      <c r="U492" s="678">
        <f t="shared" ca="1" si="85"/>
        <v>0</v>
      </c>
      <c r="V492" s="678">
        <f t="shared" ca="1" si="83"/>
        <v>414.31410488167165</v>
      </c>
      <c r="W492" s="678">
        <f t="shared" ca="1" si="75"/>
        <v>1061.955580800817</v>
      </c>
      <c r="X492" s="678">
        <f t="shared" ca="1" si="84"/>
        <v>0</v>
      </c>
      <c r="Y492" s="678">
        <f t="shared" ca="1" si="84"/>
        <v>0</v>
      </c>
      <c r="Z492" s="678">
        <f t="shared" ca="1" si="84"/>
        <v>0</v>
      </c>
      <c r="AA492" t="str">
        <f t="shared" si="78"/>
        <v>ASRCMS202202</v>
      </c>
      <c r="AB492" s="957">
        <f t="shared" si="79"/>
        <v>45230</v>
      </c>
      <c r="AC492" t="str">
        <f t="shared" si="80"/>
        <v>Unaudited</v>
      </c>
    </row>
    <row r="493" spans="1:29" x14ac:dyDescent="0.25">
      <c r="A493" t="s">
        <v>421</v>
      </c>
      <c r="B493" t="s">
        <v>1380</v>
      </c>
      <c r="C493" t="s">
        <v>1381</v>
      </c>
      <c r="D493">
        <v>1900</v>
      </c>
      <c r="E493" s="957">
        <v>1</v>
      </c>
      <c r="F493" t="s">
        <v>440</v>
      </c>
      <c r="G493" s="957">
        <v>182</v>
      </c>
      <c r="H493" t="s">
        <v>381</v>
      </c>
      <c r="I493" s="937" t="s">
        <v>489</v>
      </c>
      <c r="J493" s="937" t="s">
        <v>445</v>
      </c>
      <c r="K493" s="937" t="s">
        <v>6</v>
      </c>
      <c r="L493" s="937" t="s">
        <v>45</v>
      </c>
      <c r="M493" s="962" t="s">
        <v>164</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ASRCMS202202</v>
      </c>
      <c r="AB493" s="957">
        <f t="shared" si="79"/>
        <v>45230</v>
      </c>
      <c r="AC493" t="str">
        <f t="shared" si="80"/>
        <v>Unaudited</v>
      </c>
    </row>
    <row r="494" spans="1:29" x14ac:dyDescent="0.25">
      <c r="A494" t="s">
        <v>421</v>
      </c>
      <c r="B494" t="s">
        <v>1380</v>
      </c>
      <c r="C494" t="s">
        <v>1381</v>
      </c>
      <c r="D494">
        <v>1900</v>
      </c>
      <c r="E494" s="957">
        <v>1</v>
      </c>
      <c r="F494" t="s">
        <v>440</v>
      </c>
      <c r="G494" s="957">
        <v>182</v>
      </c>
      <c r="H494" t="s">
        <v>381</v>
      </c>
      <c r="I494" s="937" t="s">
        <v>489</v>
      </c>
      <c r="J494" s="937" t="s">
        <v>445</v>
      </c>
      <c r="K494" s="937" t="s">
        <v>6</v>
      </c>
      <c r="L494" s="945" t="s">
        <v>46</v>
      </c>
      <c r="M494" s="960" t="s">
        <v>165</v>
      </c>
      <c r="N494" s="678">
        <f t="shared" ca="1" si="81"/>
        <v>1.6274399948744065</v>
      </c>
      <c r="O494" s="678">
        <f t="shared" ca="1" si="85"/>
        <v>6.3600007609142334E-2</v>
      </c>
      <c r="P494" s="678">
        <f t="shared" ca="1" si="85"/>
        <v>1.4314502961554758</v>
      </c>
      <c r="Q494" s="678">
        <f t="shared" ca="1" si="85"/>
        <v>0</v>
      </c>
      <c r="R494" s="678">
        <f t="shared" ca="1" si="85"/>
        <v>6.6194845554894174E-2</v>
      </c>
      <c r="S494" s="678">
        <f t="shared" ca="1" si="85"/>
        <v>0</v>
      </c>
      <c r="T494" s="678">
        <f t="shared" ca="1" si="85"/>
        <v>6.6194845554894174E-2</v>
      </c>
      <c r="U494" s="678">
        <f t="shared" ca="1" si="85"/>
        <v>0</v>
      </c>
      <c r="V494" s="678">
        <f t="shared" ca="1" si="83"/>
        <v>0</v>
      </c>
      <c r="W494" s="678">
        <f t="shared" ca="1" si="75"/>
        <v>0</v>
      </c>
      <c r="X494" s="678">
        <f t="shared" ca="1" si="84"/>
        <v>0</v>
      </c>
      <c r="Y494" s="678">
        <f t="shared" ca="1" si="84"/>
        <v>0</v>
      </c>
      <c r="Z494" s="678">
        <f t="shared" ca="1" si="84"/>
        <v>0</v>
      </c>
      <c r="AA494" t="str">
        <f t="shared" si="78"/>
        <v>ASRCMS202202</v>
      </c>
      <c r="AB494" s="957">
        <f t="shared" si="79"/>
        <v>45230</v>
      </c>
      <c r="AC494" t="str">
        <f t="shared" si="80"/>
        <v>Unaudited</v>
      </c>
    </row>
    <row r="495" spans="1:29" x14ac:dyDescent="0.25">
      <c r="A495" t="s">
        <v>421</v>
      </c>
      <c r="B495" t="s">
        <v>1380</v>
      </c>
      <c r="C495" t="s">
        <v>1381</v>
      </c>
      <c r="D495">
        <v>1900</v>
      </c>
      <c r="E495" s="957">
        <v>1</v>
      </c>
      <c r="F495" t="s">
        <v>440</v>
      </c>
      <c r="G495" s="957">
        <v>182</v>
      </c>
      <c r="H495" t="s">
        <v>381</v>
      </c>
      <c r="I495" s="962" t="s">
        <v>489</v>
      </c>
      <c r="J495" s="962" t="s">
        <v>445</v>
      </c>
      <c r="K495" s="962" t="s">
        <v>6</v>
      </c>
      <c r="L495" s="937" t="s">
        <v>166</v>
      </c>
      <c r="M495" s="962" t="s">
        <v>462</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ASRCMS202202</v>
      </c>
      <c r="AB495" s="957">
        <f t="shared" si="79"/>
        <v>45230</v>
      </c>
      <c r="AC495" t="str">
        <f t="shared" si="80"/>
        <v>Unaudited</v>
      </c>
    </row>
    <row r="496" spans="1:29" x14ac:dyDescent="0.25">
      <c r="A496" t="s">
        <v>421</v>
      </c>
      <c r="B496" t="s">
        <v>1380</v>
      </c>
      <c r="C496" t="s">
        <v>1381</v>
      </c>
      <c r="D496">
        <v>1900</v>
      </c>
      <c r="E496" s="957">
        <v>1</v>
      </c>
      <c r="F496" t="s">
        <v>440</v>
      </c>
      <c r="G496" s="957">
        <v>182</v>
      </c>
      <c r="H496" t="s">
        <v>381</v>
      </c>
      <c r="I496" s="937" t="s">
        <v>489</v>
      </c>
      <c r="J496" s="937" t="s">
        <v>445</v>
      </c>
      <c r="K496" s="937" t="s">
        <v>435</v>
      </c>
      <c r="L496" s="943" t="s">
        <v>121</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ASRCMS202202</v>
      </c>
      <c r="AB496" s="957">
        <f t="shared" si="79"/>
        <v>45230</v>
      </c>
      <c r="AC496" t="str">
        <f t="shared" si="80"/>
        <v>Unaudited</v>
      </c>
    </row>
    <row r="497" spans="1:29" x14ac:dyDescent="0.25">
      <c r="A497" t="s">
        <v>421</v>
      </c>
      <c r="B497" t="s">
        <v>1380</v>
      </c>
      <c r="C497" t="s">
        <v>1381</v>
      </c>
      <c r="D497">
        <v>1900</v>
      </c>
      <c r="E497" s="957">
        <v>1</v>
      </c>
      <c r="F497" t="s">
        <v>440</v>
      </c>
      <c r="G497" s="957">
        <v>182</v>
      </c>
      <c r="H497" t="s">
        <v>381</v>
      </c>
      <c r="I497" s="937" t="s">
        <v>489</v>
      </c>
      <c r="J497" s="937" t="s">
        <v>445</v>
      </c>
      <c r="K497" s="937" t="s">
        <v>435</v>
      </c>
      <c r="L497" s="943" t="s">
        <v>938</v>
      </c>
      <c r="M497" s="963" t="s">
        <v>930</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ASRCMS202202</v>
      </c>
      <c r="AB497" s="957">
        <f t="shared" si="79"/>
        <v>45230</v>
      </c>
      <c r="AC497" t="str">
        <f t="shared" si="80"/>
        <v>Unaudited</v>
      </c>
    </row>
    <row r="498" spans="1:29" x14ac:dyDescent="0.25">
      <c r="A498" t="s">
        <v>421</v>
      </c>
      <c r="B498" t="s">
        <v>1380</v>
      </c>
      <c r="C498" t="s">
        <v>1381</v>
      </c>
      <c r="D498">
        <v>1900</v>
      </c>
      <c r="E498" s="957">
        <v>1</v>
      </c>
      <c r="F498" t="s">
        <v>440</v>
      </c>
      <c r="G498" s="957">
        <v>182</v>
      </c>
      <c r="H498" t="s">
        <v>381</v>
      </c>
      <c r="I498" s="937" t="s">
        <v>489</v>
      </c>
      <c r="J498" s="937" t="s">
        <v>445</v>
      </c>
      <c r="K498" s="937" t="s">
        <v>435</v>
      </c>
      <c r="L498" s="947" t="s">
        <v>168</v>
      </c>
      <c r="M498" s="964" t="s">
        <v>40</v>
      </c>
      <c r="N498" s="678">
        <f t="shared" ca="1" si="81"/>
        <v>148.85808595862247</v>
      </c>
      <c r="O498" s="678">
        <f t="shared" ca="1" si="86"/>
        <v>70.172148669673177</v>
      </c>
      <c r="P498" s="678">
        <f t="shared" ca="1" si="86"/>
        <v>9.4672829987048601</v>
      </c>
      <c r="Q498" s="678">
        <f t="shared" ca="1" si="86"/>
        <v>47.55858844113623</v>
      </c>
      <c r="R498" s="678">
        <f t="shared" ca="1" si="86"/>
        <v>7.6367509385323187</v>
      </c>
      <c r="S498" s="678">
        <f t="shared" ca="1" si="86"/>
        <v>0.28602063440195946</v>
      </c>
      <c r="T498" s="678">
        <f t="shared" ca="1" si="86"/>
        <v>10.076230155828858</v>
      </c>
      <c r="U498" s="678">
        <f t="shared" ca="1" si="86"/>
        <v>0</v>
      </c>
      <c r="V498" s="678">
        <f t="shared" ca="1" si="83"/>
        <v>0.97247015696666228</v>
      </c>
      <c r="W498" s="678">
        <f t="shared" ca="1" si="75"/>
        <v>2.6885939633784193</v>
      </c>
      <c r="X498" s="678">
        <f t="shared" ca="1" si="84"/>
        <v>0</v>
      </c>
      <c r="Y498" s="678">
        <f t="shared" ca="1" si="84"/>
        <v>0</v>
      </c>
      <c r="Z498" s="678">
        <f t="shared" ca="1" si="84"/>
        <v>0</v>
      </c>
      <c r="AA498" t="str">
        <f t="shared" si="78"/>
        <v>ASRCMS202202</v>
      </c>
      <c r="AB498" s="957">
        <f t="shared" si="79"/>
        <v>45230</v>
      </c>
      <c r="AC498" t="str">
        <f t="shared" si="80"/>
        <v>Unaudited</v>
      </c>
    </row>
    <row r="499" spans="1:29" x14ac:dyDescent="0.25">
      <c r="A499" t="s">
        <v>421</v>
      </c>
      <c r="B499" t="s">
        <v>1380</v>
      </c>
      <c r="C499" t="s">
        <v>1381</v>
      </c>
      <c r="D499">
        <v>1900</v>
      </c>
      <c r="E499" s="957">
        <v>1</v>
      </c>
      <c r="F499" t="s">
        <v>440</v>
      </c>
      <c r="G499" s="957">
        <v>182</v>
      </c>
      <c r="H499" t="s">
        <v>381</v>
      </c>
      <c r="I499" s="963" t="s">
        <v>489</v>
      </c>
      <c r="J499" s="963" t="s">
        <v>445</v>
      </c>
      <c r="K499" s="963" t="s">
        <v>435</v>
      </c>
      <c r="L499" s="943" t="s">
        <v>169</v>
      </c>
      <c r="M499" s="963" t="s">
        <v>330</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ASRCMS202202</v>
      </c>
      <c r="AB499" s="957">
        <f t="shared" si="79"/>
        <v>45230</v>
      </c>
      <c r="AC499" t="str">
        <f t="shared" si="80"/>
        <v>Unaudited</v>
      </c>
    </row>
    <row r="500" spans="1:29" x14ac:dyDescent="0.25">
      <c r="A500" t="s">
        <v>421</v>
      </c>
      <c r="B500" t="s">
        <v>1380</v>
      </c>
      <c r="C500" t="s">
        <v>1381</v>
      </c>
      <c r="D500">
        <v>1900</v>
      </c>
      <c r="E500" s="957">
        <v>1</v>
      </c>
      <c r="F500" t="s">
        <v>440</v>
      </c>
      <c r="G500" s="957">
        <v>182</v>
      </c>
      <c r="H500" t="s">
        <v>381</v>
      </c>
      <c r="I500" s="937" t="s">
        <v>489</v>
      </c>
      <c r="J500" s="937" t="s">
        <v>451</v>
      </c>
      <c r="K500" s="937" t="s">
        <v>436</v>
      </c>
      <c r="L500" s="937" t="s">
        <v>122</v>
      </c>
      <c r="M500" s="962" t="s">
        <v>27</v>
      </c>
      <c r="N500" s="678">
        <f t="shared" ca="1" si="81"/>
        <v>458924.5311733961</v>
      </c>
      <c r="O500" s="678">
        <f t="shared" ca="1" si="86"/>
        <v>-213.50127207265425</v>
      </c>
      <c r="P500" s="678">
        <f t="shared" ca="1" si="86"/>
        <v>459138.03244546877</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ASRCMS202202</v>
      </c>
      <c r="AB500" s="957">
        <f t="shared" si="79"/>
        <v>45230</v>
      </c>
      <c r="AC500" t="str">
        <f t="shared" si="80"/>
        <v>Unaudited</v>
      </c>
    </row>
    <row r="501" spans="1:29" x14ac:dyDescent="0.25">
      <c r="A501" t="s">
        <v>421</v>
      </c>
      <c r="B501" t="s">
        <v>1380</v>
      </c>
      <c r="C501" t="s">
        <v>1381</v>
      </c>
      <c r="D501">
        <v>1900</v>
      </c>
      <c r="E501" s="957">
        <v>1</v>
      </c>
      <c r="F501" t="s">
        <v>440</v>
      </c>
      <c r="G501" s="957">
        <v>182</v>
      </c>
      <c r="H501" t="s">
        <v>381</v>
      </c>
      <c r="I501" s="937" t="s">
        <v>489</v>
      </c>
      <c r="J501" s="937" t="s">
        <v>451</v>
      </c>
      <c r="K501" s="937" t="s">
        <v>436</v>
      </c>
      <c r="L501" s="937" t="s">
        <v>123</v>
      </c>
      <c r="M501" s="962" t="s">
        <v>98</v>
      </c>
      <c r="N501" s="678">
        <f t="shared" ca="1" si="81"/>
        <v>29376.903716044952</v>
      </c>
      <c r="O501" s="678">
        <f t="shared" ca="1" si="86"/>
        <v>23584.366531644024</v>
      </c>
      <c r="P501" s="678">
        <f t="shared" ca="1" si="86"/>
        <v>5792.537184400926</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ASRCMS202202</v>
      </c>
      <c r="AB501" s="957">
        <f t="shared" si="79"/>
        <v>45230</v>
      </c>
      <c r="AC501" t="str">
        <f t="shared" si="80"/>
        <v>Unaudited</v>
      </c>
    </row>
    <row r="502" spans="1:29" x14ac:dyDescent="0.25">
      <c r="A502" t="s">
        <v>421</v>
      </c>
      <c r="B502" t="s">
        <v>1380</v>
      </c>
      <c r="C502" t="s">
        <v>1381</v>
      </c>
      <c r="D502">
        <v>1900</v>
      </c>
      <c r="E502" s="957">
        <v>1</v>
      </c>
      <c r="F502" t="s">
        <v>440</v>
      </c>
      <c r="G502" s="957">
        <v>182</v>
      </c>
      <c r="H502" t="s">
        <v>381</v>
      </c>
      <c r="I502" s="937" t="s">
        <v>489</v>
      </c>
      <c r="J502" s="937" t="s">
        <v>451</v>
      </c>
      <c r="K502" s="937" t="s">
        <v>436</v>
      </c>
      <c r="L502" s="937" t="s">
        <v>124</v>
      </c>
      <c r="M502" s="962" t="s">
        <v>99</v>
      </c>
      <c r="N502" s="678">
        <f t="shared" ca="1" si="81"/>
        <v>30041.005001341517</v>
      </c>
      <c r="O502" s="678">
        <f t="shared" ca="1" si="86"/>
        <v>23918.534235535222</v>
      </c>
      <c r="P502" s="678">
        <f t="shared" ca="1" si="86"/>
        <v>6122.4707658062935</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ASRCMS202202</v>
      </c>
      <c r="AB502" s="957">
        <f t="shared" si="79"/>
        <v>45230</v>
      </c>
      <c r="AC502" t="str">
        <f t="shared" si="80"/>
        <v>Unaudited</v>
      </c>
    </row>
    <row r="503" spans="1:29" x14ac:dyDescent="0.25">
      <c r="A503" t="s">
        <v>421</v>
      </c>
      <c r="B503" t="s">
        <v>1380</v>
      </c>
      <c r="C503" t="s">
        <v>1381</v>
      </c>
      <c r="D503">
        <v>1900</v>
      </c>
      <c r="E503" s="957">
        <v>1</v>
      </c>
      <c r="F503" t="s">
        <v>440</v>
      </c>
      <c r="G503" s="957">
        <v>182</v>
      </c>
      <c r="H503" t="s">
        <v>381</v>
      </c>
      <c r="I503" s="937" t="s">
        <v>489</v>
      </c>
      <c r="J503" s="937" t="s">
        <v>451</v>
      </c>
      <c r="K503" s="937" t="s">
        <v>436</v>
      </c>
      <c r="L503" s="945" t="s">
        <v>125</v>
      </c>
      <c r="M503" s="960" t="s">
        <v>100</v>
      </c>
      <c r="N503" s="678">
        <f t="shared" ca="1" si="81"/>
        <v>24627.036645863634</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11557.426944021227</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13069.609701842406</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ASRCMS202202</v>
      </c>
      <c r="AB503" s="957">
        <f t="shared" si="79"/>
        <v>45230</v>
      </c>
      <c r="AC503" t="str">
        <f t="shared" si="80"/>
        <v>Unaudited</v>
      </c>
    </row>
    <row r="504" spans="1:29" x14ac:dyDescent="0.25">
      <c r="A504" t="s">
        <v>421</v>
      </c>
      <c r="B504" t="s">
        <v>1380</v>
      </c>
      <c r="C504" t="s">
        <v>1381</v>
      </c>
      <c r="D504">
        <v>1900</v>
      </c>
      <c r="E504" s="957">
        <v>1</v>
      </c>
      <c r="F504" t="s">
        <v>440</v>
      </c>
      <c r="G504" s="957">
        <v>182</v>
      </c>
      <c r="H504" t="s">
        <v>381</v>
      </c>
      <c r="I504" s="962" t="s">
        <v>489</v>
      </c>
      <c r="J504" s="962" t="s">
        <v>451</v>
      </c>
      <c r="K504" s="962" t="s">
        <v>436</v>
      </c>
      <c r="L504" s="937" t="s">
        <v>126</v>
      </c>
      <c r="M504" s="962" t="s">
        <v>101</v>
      </c>
      <c r="N504" s="678">
        <f t="shared" ca="1" si="81"/>
        <v>33851.516610780644</v>
      </c>
      <c r="O504" s="678">
        <f t="shared" ca="1" si="88"/>
        <v>1736.7961556295984</v>
      </c>
      <c r="P504" s="678">
        <f t="shared" ca="1" si="88"/>
        <v>32114.720455151048</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ASRCMS202202</v>
      </c>
      <c r="AB504" s="957">
        <f t="shared" si="79"/>
        <v>45230</v>
      </c>
      <c r="AC504" t="str">
        <f t="shared" si="80"/>
        <v>Unaudited</v>
      </c>
    </row>
    <row r="505" spans="1:29" x14ac:dyDescent="0.25">
      <c r="A505" t="s">
        <v>421</v>
      </c>
      <c r="B505" t="s">
        <v>1380</v>
      </c>
      <c r="C505" t="s">
        <v>1381</v>
      </c>
      <c r="D505">
        <v>1900</v>
      </c>
      <c r="E505" s="957">
        <v>1</v>
      </c>
      <c r="F505" t="s">
        <v>440</v>
      </c>
      <c r="G505" s="957">
        <v>182</v>
      </c>
      <c r="H505" t="s">
        <v>381</v>
      </c>
      <c r="I505" s="937" t="s">
        <v>489</v>
      </c>
      <c r="J505" s="937" t="s">
        <v>451</v>
      </c>
      <c r="K505" s="937" t="s">
        <v>436</v>
      </c>
      <c r="L505" s="937" t="s">
        <v>127</v>
      </c>
      <c r="M505" s="962" t="s">
        <v>28</v>
      </c>
      <c r="N505" s="678">
        <f t="shared" ca="1" si="81"/>
        <v>13724.349156854878</v>
      </c>
      <c r="O505" s="678">
        <f t="shared" ca="1" si="88"/>
        <v>13724.349156854878</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ASRCMS202202</v>
      </c>
      <c r="AB505" s="957">
        <f t="shared" si="79"/>
        <v>45230</v>
      </c>
      <c r="AC505" t="str">
        <f t="shared" si="80"/>
        <v>Unaudited</v>
      </c>
    </row>
    <row r="506" spans="1:29" x14ac:dyDescent="0.25">
      <c r="A506" t="s">
        <v>421</v>
      </c>
      <c r="B506" t="s">
        <v>1380</v>
      </c>
      <c r="C506" t="s">
        <v>1381</v>
      </c>
      <c r="D506">
        <v>1900</v>
      </c>
      <c r="E506" s="957">
        <v>1</v>
      </c>
      <c r="F506" t="s">
        <v>440</v>
      </c>
      <c r="G506" s="957">
        <v>182</v>
      </c>
      <c r="H506" t="s">
        <v>381</v>
      </c>
      <c r="I506" s="937" t="s">
        <v>489</v>
      </c>
      <c r="J506" s="937" t="s">
        <v>437</v>
      </c>
      <c r="K506" s="937" t="s">
        <v>437</v>
      </c>
      <c r="L506" s="937" t="s">
        <v>129</v>
      </c>
      <c r="M506" s="962" t="s">
        <v>327</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ASRCMS202202</v>
      </c>
      <c r="AB506" s="957">
        <f t="shared" si="79"/>
        <v>45230</v>
      </c>
      <c r="AC506" t="str">
        <f t="shared" si="80"/>
        <v>Unaudited</v>
      </c>
    </row>
    <row r="507" spans="1:29" x14ac:dyDescent="0.25">
      <c r="A507" t="s">
        <v>421</v>
      </c>
      <c r="B507" t="s">
        <v>1380</v>
      </c>
      <c r="C507" t="s">
        <v>1381</v>
      </c>
      <c r="D507">
        <v>1900</v>
      </c>
      <c r="E507" s="957">
        <v>1</v>
      </c>
      <c r="F507" t="s">
        <v>440</v>
      </c>
      <c r="G507" s="957">
        <v>182</v>
      </c>
      <c r="H507" t="s">
        <v>381</v>
      </c>
      <c r="I507" s="937" t="s">
        <v>489</v>
      </c>
      <c r="J507" s="937" t="s">
        <v>437</v>
      </c>
      <c r="K507" s="937" t="s">
        <v>437</v>
      </c>
      <c r="L507" s="937" t="s">
        <v>130</v>
      </c>
      <c r="M507" s="962" t="s">
        <v>326</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ASRCMS202202</v>
      </c>
      <c r="AB507" s="957">
        <f t="shared" si="79"/>
        <v>45230</v>
      </c>
      <c r="AC507" t="str">
        <f t="shared" si="80"/>
        <v>Unaudited</v>
      </c>
    </row>
    <row r="508" spans="1:29" ht="30" x14ac:dyDescent="0.25">
      <c r="A508" t="s">
        <v>421</v>
      </c>
      <c r="B508" t="s">
        <v>1380</v>
      </c>
      <c r="C508" t="s">
        <v>1381</v>
      </c>
      <c r="D508">
        <v>1900</v>
      </c>
      <c r="E508" s="957">
        <v>1</v>
      </c>
      <c r="F508" t="s">
        <v>440</v>
      </c>
      <c r="G508" s="957">
        <v>182</v>
      </c>
      <c r="H508" t="s">
        <v>381</v>
      </c>
      <c r="I508" s="937" t="s">
        <v>489</v>
      </c>
      <c r="J508" s="937" t="s">
        <v>437</v>
      </c>
      <c r="K508" s="937" t="s">
        <v>437</v>
      </c>
      <c r="L508" s="945" t="s">
        <v>131</v>
      </c>
      <c r="M508" s="960" t="s">
        <v>180</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ASRCMS202202</v>
      </c>
      <c r="AB508" s="957">
        <f t="shared" si="79"/>
        <v>45230</v>
      </c>
      <c r="AC508" t="str">
        <f t="shared" si="80"/>
        <v>Unaudited</v>
      </c>
    </row>
    <row r="509" spans="1:29" x14ac:dyDescent="0.25">
      <c r="A509" t="s">
        <v>421</v>
      </c>
      <c r="B509" t="s">
        <v>1380</v>
      </c>
      <c r="C509" t="s">
        <v>1381</v>
      </c>
      <c r="D509">
        <v>1900</v>
      </c>
      <c r="E509" s="957">
        <v>1</v>
      </c>
      <c r="F509" t="s">
        <v>440</v>
      </c>
      <c r="G509" s="957">
        <v>182</v>
      </c>
      <c r="H509" t="s">
        <v>381</v>
      </c>
      <c r="I509" s="962" t="s">
        <v>489</v>
      </c>
      <c r="J509" s="962" t="s">
        <v>437</v>
      </c>
      <c r="K509" s="962" t="s">
        <v>437</v>
      </c>
      <c r="L509" s="937" t="s">
        <v>132</v>
      </c>
      <c r="M509" s="962" t="s">
        <v>495</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ASRCMS202202</v>
      </c>
      <c r="AB509" s="957">
        <f t="shared" si="79"/>
        <v>45230</v>
      </c>
      <c r="AC509" t="str">
        <f t="shared" si="80"/>
        <v>Unaudited</v>
      </c>
    </row>
    <row r="510" spans="1:29" x14ac:dyDescent="0.25">
      <c r="A510" t="s">
        <v>421</v>
      </c>
      <c r="B510" t="s">
        <v>1380</v>
      </c>
      <c r="C510" t="s">
        <v>1381</v>
      </c>
      <c r="D510">
        <v>1900</v>
      </c>
      <c r="E510" s="957">
        <v>1</v>
      </c>
      <c r="F510" t="s">
        <v>440</v>
      </c>
      <c r="G510" s="957">
        <v>182</v>
      </c>
      <c r="H510" t="s">
        <v>381</v>
      </c>
      <c r="I510" s="937" t="s">
        <v>489</v>
      </c>
      <c r="J510" s="937" t="s">
        <v>437</v>
      </c>
      <c r="K510" s="937" t="s">
        <v>437</v>
      </c>
      <c r="L510" s="937" t="s">
        <v>133</v>
      </c>
      <c r="M510" s="962" t="s">
        <v>496</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ASRCMS202202</v>
      </c>
      <c r="AB510" s="957">
        <f t="shared" si="79"/>
        <v>45230</v>
      </c>
      <c r="AC510" t="str">
        <f t="shared" si="80"/>
        <v>Unaudited</v>
      </c>
    </row>
    <row r="511" spans="1:29" x14ac:dyDescent="0.25">
      <c r="A511" t="s">
        <v>421</v>
      </c>
      <c r="B511" t="s">
        <v>1380</v>
      </c>
      <c r="C511" t="s">
        <v>1381</v>
      </c>
      <c r="D511">
        <v>1900</v>
      </c>
      <c r="E511" s="957">
        <v>1</v>
      </c>
      <c r="F511" t="s">
        <v>440</v>
      </c>
      <c r="G511" s="957">
        <v>182</v>
      </c>
      <c r="H511" t="s">
        <v>381</v>
      </c>
      <c r="I511" s="937" t="s">
        <v>489</v>
      </c>
      <c r="J511" s="937" t="s">
        <v>437</v>
      </c>
      <c r="K511" s="937" t="s">
        <v>437</v>
      </c>
      <c r="L511" s="937" t="s">
        <v>134</v>
      </c>
      <c r="M511" s="962" t="s">
        <v>497</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ASRCMS202202</v>
      </c>
      <c r="AB511" s="957">
        <f t="shared" si="79"/>
        <v>45230</v>
      </c>
      <c r="AC511" t="str">
        <f t="shared" si="80"/>
        <v>Unaudited</v>
      </c>
    </row>
    <row r="512" spans="1:29" x14ac:dyDescent="0.25">
      <c r="A512" t="s">
        <v>421</v>
      </c>
      <c r="B512" t="s">
        <v>1380</v>
      </c>
      <c r="C512" t="s">
        <v>1381</v>
      </c>
      <c r="D512">
        <v>1900</v>
      </c>
      <c r="E512" s="957">
        <v>1</v>
      </c>
      <c r="F512" t="s">
        <v>440</v>
      </c>
      <c r="G512" s="957">
        <v>182</v>
      </c>
      <c r="H512" t="s">
        <v>381</v>
      </c>
      <c r="I512" s="937" t="s">
        <v>490</v>
      </c>
      <c r="J512" s="937" t="s">
        <v>26</v>
      </c>
      <c r="K512" s="937" t="s">
        <v>26</v>
      </c>
      <c r="L512" s="937" t="s">
        <v>270</v>
      </c>
      <c r="M512" s="962" t="s">
        <v>26</v>
      </c>
      <c r="N512" s="678">
        <f t="shared" ca="1" si="81"/>
        <v>567091.59221192985</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ASRCMS202202</v>
      </c>
      <c r="AB512" s="957">
        <f t="shared" si="79"/>
        <v>45230</v>
      </c>
      <c r="AC512" t="str">
        <f t="shared" si="80"/>
        <v>Unaudited</v>
      </c>
    </row>
    <row r="513" spans="1:29" x14ac:dyDescent="0.25">
      <c r="A513" t="s">
        <v>421</v>
      </c>
      <c r="B513" t="s">
        <v>1380</v>
      </c>
      <c r="C513" t="s">
        <v>1381</v>
      </c>
      <c r="D513">
        <v>1900</v>
      </c>
      <c r="E513" s="957">
        <v>1</v>
      </c>
      <c r="F513" t="s">
        <v>441</v>
      </c>
      <c r="G513" s="957">
        <v>274</v>
      </c>
      <c r="H513" t="s">
        <v>381</v>
      </c>
      <c r="I513" s="937" t="s">
        <v>433</v>
      </c>
      <c r="J513" s="937" t="s">
        <v>433</v>
      </c>
      <c r="K513" s="937" t="s">
        <v>433</v>
      </c>
      <c r="L513" s="945"/>
      <c r="M513" s="960" t="s">
        <v>433</v>
      </c>
      <c r="N513" s="678">
        <f t="shared" ca="1" si="81"/>
        <v>5276.3354838730002</v>
      </c>
      <c r="O513" s="678">
        <f t="shared" ca="1" si="88"/>
        <v>2469.3655914000001</v>
      </c>
      <c r="P513" s="678">
        <f t="shared" ca="1" si="88"/>
        <v>354.22580645100004</v>
      </c>
      <c r="Q513" s="678">
        <f t="shared" ca="1" si="88"/>
        <v>1665.7440860219999</v>
      </c>
      <c r="R513" s="678">
        <f t="shared" ca="1" si="88"/>
        <v>262</v>
      </c>
      <c r="S513" s="678">
        <f t="shared" ca="1" si="88"/>
        <v>13</v>
      </c>
      <c r="T513" s="678">
        <f t="shared" ca="1" si="88"/>
        <v>379</v>
      </c>
      <c r="U513" s="678">
        <f t="shared" ca="1" si="88"/>
        <v>0</v>
      </c>
      <c r="V513" s="678">
        <f t="shared" ca="1" si="88"/>
        <v>37</v>
      </c>
      <c r="W513" s="678">
        <f t="shared" ca="1" si="87"/>
        <v>96</v>
      </c>
      <c r="X513" s="678">
        <f t="shared" ca="1" si="88"/>
        <v>0</v>
      </c>
      <c r="Y513" s="678">
        <f t="shared" ca="1" si="88"/>
        <v>0</v>
      </c>
      <c r="Z513" s="678">
        <f t="shared" ca="1" si="88"/>
        <v>0</v>
      </c>
      <c r="AA513" t="str">
        <f t="shared" si="78"/>
        <v>ASRCMS202202</v>
      </c>
      <c r="AB513" s="957">
        <f t="shared" si="79"/>
        <v>45230</v>
      </c>
      <c r="AC513" t="str">
        <f t="shared" si="80"/>
        <v>Unaudited</v>
      </c>
    </row>
    <row r="514" spans="1:29" x14ac:dyDescent="0.25">
      <c r="A514" t="s">
        <v>421</v>
      </c>
      <c r="B514" t="s">
        <v>1380</v>
      </c>
      <c r="C514" t="s">
        <v>1381</v>
      </c>
      <c r="D514">
        <v>1900</v>
      </c>
      <c r="E514" s="957">
        <v>1</v>
      </c>
      <c r="F514" t="s">
        <v>441</v>
      </c>
      <c r="G514" s="957">
        <v>274</v>
      </c>
      <c r="H514" t="s">
        <v>381</v>
      </c>
      <c r="I514" s="962" t="s">
        <v>488</v>
      </c>
      <c r="J514" s="962" t="s">
        <v>12</v>
      </c>
      <c r="K514" s="962" t="s">
        <v>12</v>
      </c>
      <c r="L514" s="937">
        <v>1.1000000000000001</v>
      </c>
      <c r="M514" s="962" t="s">
        <v>12</v>
      </c>
      <c r="N514" s="678">
        <f t="shared" ca="1" si="81"/>
        <v>8834310.9900000002</v>
      </c>
      <c r="O514" s="678">
        <f t="shared" ca="1" si="88"/>
        <v>3042851.0599999996</v>
      </c>
      <c r="P514" s="678">
        <f t="shared" ca="1" si="88"/>
        <v>436491.19999999995</v>
      </c>
      <c r="Q514" s="678">
        <f t="shared" ca="1" si="88"/>
        <v>2052596.4899999998</v>
      </c>
      <c r="R514" s="678">
        <f t="shared" ca="1" si="88"/>
        <v>322846.88</v>
      </c>
      <c r="S514" s="678">
        <f t="shared" ca="1" si="88"/>
        <v>16019.119999999999</v>
      </c>
      <c r="T514" s="678">
        <f t="shared" ca="1" si="88"/>
        <v>467018.96</v>
      </c>
      <c r="U514" s="678">
        <f t="shared" ca="1" si="88"/>
        <v>0</v>
      </c>
      <c r="V514" s="678">
        <f t="shared" ca="1" si="88"/>
        <v>45592.88</v>
      </c>
      <c r="W514" s="678">
        <f t="shared" ca="1" si="87"/>
        <v>2450894.4000000004</v>
      </c>
      <c r="X514" s="678">
        <f t="shared" ca="1" si="88"/>
        <v>0</v>
      </c>
      <c r="Y514" s="678">
        <f t="shared" ca="1" si="88"/>
        <v>0</v>
      </c>
      <c r="Z514" s="678">
        <f t="shared" ca="1" si="88"/>
        <v>0</v>
      </c>
      <c r="AA514" t="str">
        <f t="shared" ref="AA514:AA577" si="89">file_name</f>
        <v>ASRCMS202202</v>
      </c>
      <c r="AB514" s="957">
        <f t="shared" ref="AB514:AB577" si="90">file_date</f>
        <v>45230</v>
      </c>
      <c r="AC514" t="str">
        <f t="shared" ref="AC514:AC577" si="91">status</f>
        <v>Unaudited</v>
      </c>
    </row>
    <row r="515" spans="1:29" x14ac:dyDescent="0.25">
      <c r="A515" t="s">
        <v>421</v>
      </c>
      <c r="B515" t="s">
        <v>1380</v>
      </c>
      <c r="C515" t="s">
        <v>1381</v>
      </c>
      <c r="D515">
        <v>1900</v>
      </c>
      <c r="E515" s="957">
        <v>1</v>
      </c>
      <c r="F515" t="s">
        <v>441</v>
      </c>
      <c r="G515" s="957">
        <v>274</v>
      </c>
      <c r="H515" t="s">
        <v>381</v>
      </c>
      <c r="I515" s="937" t="s">
        <v>488</v>
      </c>
      <c r="J515" s="937" t="s">
        <v>12</v>
      </c>
      <c r="K515" s="937" t="s">
        <v>1323</v>
      </c>
      <c r="L515" s="937" t="s">
        <v>1314</v>
      </c>
      <c r="M515" s="962" t="s">
        <v>1323</v>
      </c>
      <c r="N515" s="678">
        <f t="shared" ca="1" si="81"/>
        <v>135430.05299984119</v>
      </c>
      <c r="O515" s="678">
        <f t="shared" ca="1" si="88"/>
        <v>46051.640001647495</v>
      </c>
      <c r="P515" s="678">
        <f t="shared" ca="1" si="88"/>
        <v>6369.2912478353337</v>
      </c>
      <c r="Q515" s="678">
        <f t="shared" ca="1" si="88"/>
        <v>31189.528085740931</v>
      </c>
      <c r="R515" s="678">
        <f t="shared" ca="1" si="88"/>
        <v>4953.1801792846009</v>
      </c>
      <c r="S515" s="678">
        <f t="shared" ca="1" si="88"/>
        <v>207.32530775360175</v>
      </c>
      <c r="T515" s="678">
        <f t="shared" ca="1" si="88"/>
        <v>6970.6201039027774</v>
      </c>
      <c r="U515" s="678">
        <f t="shared" ca="1" si="88"/>
        <v>0</v>
      </c>
      <c r="V515" s="678">
        <f t="shared" ca="1" si="88"/>
        <v>644.44424234878272</v>
      </c>
      <c r="W515" s="678">
        <f t="shared" ca="1" si="87"/>
        <v>39044.023831327686</v>
      </c>
      <c r="X515" s="678">
        <f t="shared" ca="1" si="88"/>
        <v>0</v>
      </c>
      <c r="Y515" s="678">
        <f t="shared" ca="1" si="88"/>
        <v>0</v>
      </c>
      <c r="Z515" s="678">
        <f t="shared" ca="1" si="88"/>
        <v>0</v>
      </c>
      <c r="AA515" t="str">
        <f t="shared" si="89"/>
        <v>ASRCMS202202</v>
      </c>
      <c r="AB515" s="957">
        <f t="shared" si="90"/>
        <v>45230</v>
      </c>
      <c r="AC515" t="str">
        <f t="shared" si="91"/>
        <v>Unaudited</v>
      </c>
    </row>
    <row r="516" spans="1:29" x14ac:dyDescent="0.25">
      <c r="A516" t="s">
        <v>421</v>
      </c>
      <c r="B516" t="s">
        <v>1380</v>
      </c>
      <c r="C516" t="s">
        <v>1381</v>
      </c>
      <c r="D516">
        <v>1900</v>
      </c>
      <c r="E516" s="957">
        <v>1</v>
      </c>
      <c r="F516" t="s">
        <v>441</v>
      </c>
      <c r="G516" s="957">
        <v>274</v>
      </c>
      <c r="H516" t="s">
        <v>381</v>
      </c>
      <c r="I516" s="937" t="s">
        <v>488</v>
      </c>
      <c r="J516" s="937" t="s">
        <v>491</v>
      </c>
      <c r="K516" s="937" t="s">
        <v>492</v>
      </c>
      <c r="L516" s="937" t="s">
        <v>63</v>
      </c>
      <c r="M516" s="962" t="s">
        <v>344</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ASRCMS202202</v>
      </c>
      <c r="AB516" s="957">
        <f t="shared" si="90"/>
        <v>45230</v>
      </c>
      <c r="AC516" t="str">
        <f t="shared" si="91"/>
        <v>Unaudited</v>
      </c>
    </row>
    <row r="517" spans="1:29" x14ac:dyDescent="0.25">
      <c r="A517" t="s">
        <v>421</v>
      </c>
      <c r="B517" t="s">
        <v>1380</v>
      </c>
      <c r="C517" t="s">
        <v>1381</v>
      </c>
      <c r="D517">
        <v>1900</v>
      </c>
      <c r="E517" s="957">
        <v>1</v>
      </c>
      <c r="F517" t="s">
        <v>441</v>
      </c>
      <c r="G517" s="957">
        <v>274</v>
      </c>
      <c r="H517" t="s">
        <v>381</v>
      </c>
      <c r="I517" s="937" t="s">
        <v>488</v>
      </c>
      <c r="J517" s="937" t="s">
        <v>491</v>
      </c>
      <c r="K517" s="937" t="s">
        <v>1014</v>
      </c>
      <c r="L517" s="937" t="s">
        <v>910</v>
      </c>
      <c r="M517" s="962" t="s">
        <v>911</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ASRCMS202202</v>
      </c>
      <c r="AB517" s="957">
        <f t="shared" si="90"/>
        <v>45230</v>
      </c>
      <c r="AC517" t="str">
        <f t="shared" si="91"/>
        <v>Unaudited</v>
      </c>
    </row>
    <row r="518" spans="1:29" x14ac:dyDescent="0.25">
      <c r="A518" t="s">
        <v>421</v>
      </c>
      <c r="B518" t="s">
        <v>1380</v>
      </c>
      <c r="C518" t="s">
        <v>1381</v>
      </c>
      <c r="D518">
        <v>1900</v>
      </c>
      <c r="E518" s="957">
        <v>1</v>
      </c>
      <c r="F518" t="s">
        <v>441</v>
      </c>
      <c r="G518" s="957">
        <v>274</v>
      </c>
      <c r="H518" t="s">
        <v>381</v>
      </c>
      <c r="I518" s="937" t="s">
        <v>488</v>
      </c>
      <c r="J518" s="937" t="s">
        <v>13</v>
      </c>
      <c r="K518" s="937" t="s">
        <v>493</v>
      </c>
      <c r="L518" s="937" t="s">
        <v>95</v>
      </c>
      <c r="M518" s="962" t="s">
        <v>147</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ASRCMS202202</v>
      </c>
      <c r="AB518" s="957">
        <f t="shared" si="90"/>
        <v>45230</v>
      </c>
      <c r="AC518" t="str">
        <f t="shared" si="91"/>
        <v>Unaudited</v>
      </c>
    </row>
    <row r="519" spans="1:29" x14ac:dyDescent="0.25">
      <c r="A519" t="s">
        <v>421</v>
      </c>
      <c r="B519" t="s">
        <v>1380</v>
      </c>
      <c r="C519" t="s">
        <v>1381</v>
      </c>
      <c r="D519">
        <v>1900</v>
      </c>
      <c r="E519" s="957">
        <v>1</v>
      </c>
      <c r="F519" t="s">
        <v>441</v>
      </c>
      <c r="G519" s="957">
        <v>274</v>
      </c>
      <c r="H519" t="s">
        <v>381</v>
      </c>
      <c r="I519" s="937" t="s">
        <v>488</v>
      </c>
      <c r="J519" s="937" t="s">
        <v>13</v>
      </c>
      <c r="K519" s="937" t="s">
        <v>13</v>
      </c>
      <c r="L519" s="937" t="s">
        <v>35</v>
      </c>
      <c r="M519" s="962" t="s">
        <v>13</v>
      </c>
      <c r="N519" s="678">
        <f t="shared" ca="1" si="81"/>
        <v>497.40392529437793</v>
      </c>
      <c r="O519" s="678">
        <f t="shared" ca="1" si="88"/>
        <v>169.13724831142105</v>
      </c>
      <c r="P519" s="678">
        <f t="shared" ca="1" si="88"/>
        <v>23.392964839348739</v>
      </c>
      <c r="Q519" s="678">
        <f t="shared" ca="1" si="88"/>
        <v>114.55207580805549</v>
      </c>
      <c r="R519" s="678">
        <f t="shared" ca="1" si="88"/>
        <v>18.19190947129999</v>
      </c>
      <c r="S519" s="678">
        <f t="shared" ca="1" si="88"/>
        <v>0.76145891997566695</v>
      </c>
      <c r="T519" s="678">
        <f t="shared" ca="1" si="88"/>
        <v>25.601509595667153</v>
      </c>
      <c r="U519" s="678">
        <f t="shared" ca="1" si="88"/>
        <v>0</v>
      </c>
      <c r="V519" s="678">
        <f t="shared" ca="1" si="88"/>
        <v>2.3668978094398421</v>
      </c>
      <c r="W519" s="678">
        <f t="shared" ca="1" si="87"/>
        <v>143.39986053916996</v>
      </c>
      <c r="X519" s="678">
        <f t="shared" ca="1" si="88"/>
        <v>0</v>
      </c>
      <c r="Y519" s="678">
        <f t="shared" ca="1" si="88"/>
        <v>0</v>
      </c>
      <c r="Z519" s="678">
        <f t="shared" ca="1" si="88"/>
        <v>0</v>
      </c>
      <c r="AA519" t="str">
        <f t="shared" si="89"/>
        <v>ASRCMS202202</v>
      </c>
      <c r="AB519" s="957">
        <f t="shared" si="90"/>
        <v>45230</v>
      </c>
      <c r="AC519" t="str">
        <f t="shared" si="91"/>
        <v>Unaudited</v>
      </c>
    </row>
    <row r="520" spans="1:29" x14ac:dyDescent="0.25">
      <c r="A520" t="s">
        <v>421</v>
      </c>
      <c r="B520" t="s">
        <v>1380</v>
      </c>
      <c r="C520" t="s">
        <v>1381</v>
      </c>
      <c r="D520">
        <v>1900</v>
      </c>
      <c r="E520" s="957">
        <v>1</v>
      </c>
      <c r="F520" t="s">
        <v>441</v>
      </c>
      <c r="G520" s="957">
        <v>274</v>
      </c>
      <c r="H520" t="s">
        <v>381</v>
      </c>
      <c r="I520" s="937" t="s">
        <v>489</v>
      </c>
      <c r="J520" s="937" t="s">
        <v>445</v>
      </c>
      <c r="K520" s="937" t="s">
        <v>0</v>
      </c>
      <c r="L520" s="937">
        <v>2.1</v>
      </c>
      <c r="M520" s="962" t="s">
        <v>148</v>
      </c>
      <c r="N520" s="678">
        <f t="shared" ca="1" si="81"/>
        <v>359932.01999999996</v>
      </c>
      <c r="O520" s="678">
        <f t="shared" ca="1" si="88"/>
        <v>44912.36</v>
      </c>
      <c r="P520" s="678">
        <f t="shared" ca="1" si="88"/>
        <v>2548.31</v>
      </c>
      <c r="Q520" s="678">
        <f t="shared" ca="1" si="88"/>
        <v>127027.09000000001</v>
      </c>
      <c r="R520" s="678">
        <f t="shared" ca="1" si="88"/>
        <v>5041.93</v>
      </c>
      <c r="S520" s="678">
        <f t="shared" ca="1" si="88"/>
        <v>0</v>
      </c>
      <c r="T520" s="678">
        <f t="shared" ca="1" si="88"/>
        <v>34224.800000000003</v>
      </c>
      <c r="U520" s="678">
        <f t="shared" ca="1" si="88"/>
        <v>0</v>
      </c>
      <c r="V520" s="678">
        <f t="shared" ca="1" si="88"/>
        <v>57304.959999999992</v>
      </c>
      <c r="W520" s="678">
        <f t="shared" ca="1" si="87"/>
        <v>88872.569999999992</v>
      </c>
      <c r="X520" s="678">
        <f t="shared" ca="1" si="88"/>
        <v>0</v>
      </c>
      <c r="Y520" s="678">
        <f t="shared" ca="1" si="88"/>
        <v>0</v>
      </c>
      <c r="Z520" s="678">
        <f t="shared" ca="1" si="88"/>
        <v>0</v>
      </c>
      <c r="AA520" t="str">
        <f t="shared" si="89"/>
        <v>ASRCMS202202</v>
      </c>
      <c r="AB520" s="957">
        <f t="shared" si="90"/>
        <v>45230</v>
      </c>
      <c r="AC520" t="str">
        <f t="shared" si="91"/>
        <v>Unaudited</v>
      </c>
    </row>
    <row r="521" spans="1:29" ht="30" x14ac:dyDescent="0.25">
      <c r="A521" t="s">
        <v>421</v>
      </c>
      <c r="B521" t="s">
        <v>1380</v>
      </c>
      <c r="C521" t="s">
        <v>1381</v>
      </c>
      <c r="D521">
        <v>1900</v>
      </c>
      <c r="E521" s="957">
        <v>1</v>
      </c>
      <c r="F521" t="s">
        <v>441</v>
      </c>
      <c r="G521" s="957">
        <v>274</v>
      </c>
      <c r="H521" t="s">
        <v>381</v>
      </c>
      <c r="I521" s="937" t="s">
        <v>489</v>
      </c>
      <c r="J521" s="937" t="s">
        <v>445</v>
      </c>
      <c r="K521" s="937" t="s">
        <v>0</v>
      </c>
      <c r="L521" s="945">
        <v>2.2000000000000002</v>
      </c>
      <c r="M521" s="960" t="s">
        <v>149</v>
      </c>
      <c r="N521" s="678">
        <f t="shared" ca="1" si="81"/>
        <v>10503.740348565041</v>
      </c>
      <c r="O521" s="678">
        <f t="shared" ca="1" si="88"/>
        <v>2681.9620879976137</v>
      </c>
      <c r="P521" s="678">
        <f t="shared" ca="1" si="88"/>
        <v>414.31402182634679</v>
      </c>
      <c r="Q521" s="678">
        <f t="shared" ca="1" si="88"/>
        <v>3134.2384501249953</v>
      </c>
      <c r="R521" s="678">
        <f t="shared" ca="1" si="88"/>
        <v>207.40574043883905</v>
      </c>
      <c r="S521" s="678">
        <f t="shared" ca="1" si="88"/>
        <v>0</v>
      </c>
      <c r="T521" s="678">
        <f t="shared" ca="1" si="88"/>
        <v>1349.8893364526593</v>
      </c>
      <c r="U521" s="678">
        <f t="shared" ca="1" si="88"/>
        <v>0</v>
      </c>
      <c r="V521" s="678">
        <f t="shared" ca="1" si="88"/>
        <v>525.55050539525973</v>
      </c>
      <c r="W521" s="678">
        <f t="shared" ca="1" si="87"/>
        <v>2190.3802063293278</v>
      </c>
      <c r="X521" s="678">
        <f t="shared" ca="1" si="88"/>
        <v>0</v>
      </c>
      <c r="Y521" s="678">
        <f t="shared" ca="1" si="88"/>
        <v>0</v>
      </c>
      <c r="Z521" s="678">
        <f t="shared" ca="1" si="88"/>
        <v>0</v>
      </c>
      <c r="AA521" t="str">
        <f t="shared" si="89"/>
        <v>ASRCMS202202</v>
      </c>
      <c r="AB521" s="957">
        <f t="shared" si="90"/>
        <v>45230</v>
      </c>
      <c r="AC521" t="str">
        <f t="shared" si="91"/>
        <v>Unaudited</v>
      </c>
    </row>
    <row r="522" spans="1:29" x14ac:dyDescent="0.25">
      <c r="A522" t="s">
        <v>421</v>
      </c>
      <c r="B522" t="s">
        <v>1380</v>
      </c>
      <c r="C522" t="s">
        <v>1381</v>
      </c>
      <c r="D522">
        <v>1900</v>
      </c>
      <c r="E522" s="957">
        <v>1</v>
      </c>
      <c r="F522" t="s">
        <v>441</v>
      </c>
      <c r="G522" s="957">
        <v>274</v>
      </c>
      <c r="H522" t="s">
        <v>381</v>
      </c>
      <c r="I522" s="962" t="s">
        <v>489</v>
      </c>
      <c r="J522" s="962" t="s">
        <v>445</v>
      </c>
      <c r="K522" s="962" t="s">
        <v>0</v>
      </c>
      <c r="L522" s="937">
        <v>2.2999999999999998</v>
      </c>
      <c r="M522" s="962" t="s">
        <v>150</v>
      </c>
      <c r="N522" s="678">
        <f t="shared" ca="1" si="81"/>
        <v>81014.259999999995</v>
      </c>
      <c r="O522" s="678">
        <f t="shared" ca="1" si="88"/>
        <v>27721.089999999997</v>
      </c>
      <c r="P522" s="678">
        <f t="shared" ca="1" si="88"/>
        <v>5016.22</v>
      </c>
      <c r="Q522" s="678">
        <f t="shared" ca="1" si="88"/>
        <v>34239.120000000003</v>
      </c>
      <c r="R522" s="678">
        <f t="shared" ca="1" si="88"/>
        <v>5973.12</v>
      </c>
      <c r="S522" s="678">
        <f t="shared" ca="1" si="88"/>
        <v>0</v>
      </c>
      <c r="T522" s="678">
        <f t="shared" ca="1" si="88"/>
        <v>5041.0000000000009</v>
      </c>
      <c r="U522" s="678">
        <f t="shared" ca="1" si="88"/>
        <v>0</v>
      </c>
      <c r="V522" s="678">
        <f t="shared" ca="1" si="88"/>
        <v>1047.32</v>
      </c>
      <c r="W522" s="678">
        <f t="shared" ca="1" si="87"/>
        <v>1976.3899999999999</v>
      </c>
      <c r="X522" s="678">
        <f t="shared" ca="1" si="88"/>
        <v>0</v>
      </c>
      <c r="Y522" s="678">
        <f t="shared" ca="1" si="88"/>
        <v>0</v>
      </c>
      <c r="Z522" s="678">
        <f t="shared" ca="1" si="88"/>
        <v>0</v>
      </c>
      <c r="AA522" t="str">
        <f t="shared" si="89"/>
        <v>ASRCMS202202</v>
      </c>
      <c r="AB522" s="957">
        <f t="shared" si="90"/>
        <v>45230</v>
      </c>
      <c r="AC522" t="str">
        <f t="shared" si="91"/>
        <v>Unaudited</v>
      </c>
    </row>
    <row r="523" spans="1:29" x14ac:dyDescent="0.25">
      <c r="A523" t="s">
        <v>421</v>
      </c>
      <c r="B523" t="s">
        <v>1380</v>
      </c>
      <c r="C523" t="s">
        <v>1381</v>
      </c>
      <c r="D523">
        <v>1900</v>
      </c>
      <c r="E523" s="957">
        <v>1</v>
      </c>
      <c r="F523" t="s">
        <v>441</v>
      </c>
      <c r="G523" s="957">
        <v>274</v>
      </c>
      <c r="H523" t="s">
        <v>381</v>
      </c>
      <c r="I523" s="937" t="s">
        <v>489</v>
      </c>
      <c r="J523" s="937" t="s">
        <v>445</v>
      </c>
      <c r="K523" s="937" t="s">
        <v>0</v>
      </c>
      <c r="L523" s="937">
        <v>2.4</v>
      </c>
      <c r="M523" s="962" t="s">
        <v>151</v>
      </c>
      <c r="N523" s="678">
        <f t="shared" ca="1" si="81"/>
        <v>205556.64</v>
      </c>
      <c r="O523" s="678">
        <f t="shared" ca="1" si="88"/>
        <v>77679.390000000014</v>
      </c>
      <c r="P523" s="678">
        <f t="shared" ca="1" si="88"/>
        <v>8973.82</v>
      </c>
      <c r="Q523" s="678">
        <f t="shared" ca="1" si="88"/>
        <v>83667.73000000001</v>
      </c>
      <c r="R523" s="678">
        <f t="shared" ca="1" si="88"/>
        <v>4633.96</v>
      </c>
      <c r="S523" s="678">
        <f t="shared" ca="1" si="88"/>
        <v>29.21</v>
      </c>
      <c r="T523" s="678">
        <f t="shared" ca="1" si="88"/>
        <v>21330.569999999996</v>
      </c>
      <c r="U523" s="678">
        <f t="shared" ca="1" si="88"/>
        <v>0</v>
      </c>
      <c r="V523" s="678">
        <f t="shared" ca="1" si="88"/>
        <v>2143.7799999999997</v>
      </c>
      <c r="W523" s="678">
        <f t="shared" ca="1" si="87"/>
        <v>7098.1799999999994</v>
      </c>
      <c r="X523" s="678">
        <f t="shared" ca="1" si="88"/>
        <v>0</v>
      </c>
      <c r="Y523" s="678">
        <f t="shared" ca="1" si="88"/>
        <v>0</v>
      </c>
      <c r="Z523" s="678">
        <f t="shared" ca="1" si="88"/>
        <v>0</v>
      </c>
      <c r="AA523" t="str">
        <f t="shared" si="89"/>
        <v>ASRCMS202202</v>
      </c>
      <c r="AB523" s="957">
        <f t="shared" si="90"/>
        <v>45230</v>
      </c>
      <c r="AC523" t="str">
        <f t="shared" si="91"/>
        <v>Unaudited</v>
      </c>
    </row>
    <row r="524" spans="1:29" ht="30" x14ac:dyDescent="0.25">
      <c r="A524" t="s">
        <v>421</v>
      </c>
      <c r="B524" t="s">
        <v>1380</v>
      </c>
      <c r="C524" t="s">
        <v>1381</v>
      </c>
      <c r="D524">
        <v>1900</v>
      </c>
      <c r="E524" s="957">
        <v>1</v>
      </c>
      <c r="F524" t="s">
        <v>441</v>
      </c>
      <c r="G524" s="957">
        <v>274</v>
      </c>
      <c r="H524" t="s">
        <v>381</v>
      </c>
      <c r="I524" s="937" t="s">
        <v>489</v>
      </c>
      <c r="J524" s="937" t="s">
        <v>445</v>
      </c>
      <c r="K524" s="937" t="s">
        <v>0</v>
      </c>
      <c r="L524" s="937">
        <v>2.5</v>
      </c>
      <c r="M524" s="962" t="s">
        <v>152</v>
      </c>
      <c r="N524" s="678">
        <f t="shared" ca="1" si="81"/>
        <v>8342.6543739515</v>
      </c>
      <c r="O524" s="678">
        <f t="shared" ca="1" si="88"/>
        <v>3232.1170143553963</v>
      </c>
      <c r="P524" s="678">
        <f t="shared" ca="1" si="88"/>
        <v>472.2983857711119</v>
      </c>
      <c r="Q524" s="678">
        <f t="shared" ca="1" si="88"/>
        <v>3482.6080503689709</v>
      </c>
      <c r="R524" s="678">
        <f t="shared" ca="1" si="88"/>
        <v>363.62865476678883</v>
      </c>
      <c r="S524" s="678">
        <f t="shared" ca="1" si="88"/>
        <v>4.8370409793816913</v>
      </c>
      <c r="T524" s="678">
        <f t="shared" ca="1" si="88"/>
        <v>410.12845343748296</v>
      </c>
      <c r="U524" s="678">
        <f t="shared" ca="1" si="88"/>
        <v>0</v>
      </c>
      <c r="V524" s="678">
        <f t="shared" ca="1" si="88"/>
        <v>77.162491670692759</v>
      </c>
      <c r="W524" s="678">
        <f t="shared" ca="1" si="87"/>
        <v>299.87428260167678</v>
      </c>
      <c r="X524" s="678">
        <f t="shared" ca="1" si="88"/>
        <v>0</v>
      </c>
      <c r="Y524" s="678">
        <f t="shared" ca="1" si="88"/>
        <v>0</v>
      </c>
      <c r="Z524" s="678">
        <f t="shared" ca="1" si="88"/>
        <v>0</v>
      </c>
      <c r="AA524" t="str">
        <f t="shared" si="89"/>
        <v>ASRCMS202202</v>
      </c>
      <c r="AB524" s="957">
        <f t="shared" si="90"/>
        <v>45230</v>
      </c>
      <c r="AC524" t="str">
        <f t="shared" si="91"/>
        <v>Unaudited</v>
      </c>
    </row>
    <row r="525" spans="1:29" x14ac:dyDescent="0.25">
      <c r="A525" t="s">
        <v>421</v>
      </c>
      <c r="B525" t="s">
        <v>1380</v>
      </c>
      <c r="C525" t="s">
        <v>1381</v>
      </c>
      <c r="D525">
        <v>1900</v>
      </c>
      <c r="E525" s="957">
        <v>1</v>
      </c>
      <c r="F525" t="s">
        <v>441</v>
      </c>
      <c r="G525" s="957">
        <v>274</v>
      </c>
      <c r="H525" t="s">
        <v>381</v>
      </c>
      <c r="I525" s="937" t="s">
        <v>489</v>
      </c>
      <c r="J525" s="937" t="s">
        <v>445</v>
      </c>
      <c r="K525" s="937" t="s">
        <v>0</v>
      </c>
      <c r="L525" s="937" t="s">
        <v>97</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ASRCMS202202</v>
      </c>
      <c r="AB525" s="957">
        <f t="shared" si="90"/>
        <v>45230</v>
      </c>
      <c r="AC525" t="str">
        <f t="shared" si="91"/>
        <v>Unaudited</v>
      </c>
    </row>
    <row r="526" spans="1:29" x14ac:dyDescent="0.25">
      <c r="A526" t="s">
        <v>421</v>
      </c>
      <c r="B526" t="s">
        <v>1380</v>
      </c>
      <c r="C526" t="s">
        <v>1381</v>
      </c>
      <c r="D526">
        <v>1900</v>
      </c>
      <c r="E526" s="957">
        <v>1</v>
      </c>
      <c r="F526" t="s">
        <v>441</v>
      </c>
      <c r="G526" s="957">
        <v>274</v>
      </c>
      <c r="H526" t="s">
        <v>381</v>
      </c>
      <c r="I526" s="937" t="s">
        <v>489</v>
      </c>
      <c r="J526" s="937" t="s">
        <v>445</v>
      </c>
      <c r="K526" s="937" t="s">
        <v>0</v>
      </c>
      <c r="L526" s="937" t="s">
        <v>153</v>
      </c>
      <c r="M526" s="962" t="s">
        <v>452</v>
      </c>
      <c r="N526" s="678">
        <f t="shared" ca="1" si="92"/>
        <v>3224.7426361555313</v>
      </c>
      <c r="O526" s="678">
        <f t="shared" ca="1" si="88"/>
        <v>519.36175103790367</v>
      </c>
      <c r="P526" s="678">
        <f t="shared" ca="1" si="88"/>
        <v>74.534457207285413</v>
      </c>
      <c r="Q526" s="678">
        <f t="shared" ca="1" si="88"/>
        <v>661.0005038689028</v>
      </c>
      <c r="R526" s="678">
        <f t="shared" ca="1" si="88"/>
        <v>61.125387939974345</v>
      </c>
      <c r="S526" s="678">
        <f t="shared" ca="1" si="88"/>
        <v>1.4755065095659297</v>
      </c>
      <c r="T526" s="678">
        <f t="shared" ca="1" si="88"/>
        <v>317.72085598313885</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29.875344715287504</v>
      </c>
      <c r="W526" s="678">
        <f t="shared" ca="1" si="87"/>
        <v>1559.6488288934727</v>
      </c>
      <c r="X526" s="678">
        <f t="shared" ca="1" si="93"/>
        <v>0</v>
      </c>
      <c r="Y526" s="678">
        <f t="shared" ca="1" si="93"/>
        <v>0</v>
      </c>
      <c r="Z526" s="678">
        <f t="shared" ca="1" si="93"/>
        <v>0</v>
      </c>
      <c r="AA526" t="str">
        <f t="shared" si="89"/>
        <v>ASRCMS202202</v>
      </c>
      <c r="AB526" s="957">
        <f t="shared" si="90"/>
        <v>45230</v>
      </c>
      <c r="AC526" t="str">
        <f t="shared" si="91"/>
        <v>Unaudited</v>
      </c>
    </row>
    <row r="527" spans="1:29" x14ac:dyDescent="0.25">
      <c r="A527" t="s">
        <v>421</v>
      </c>
      <c r="B527" t="s">
        <v>1380</v>
      </c>
      <c r="C527" t="s">
        <v>1381</v>
      </c>
      <c r="D527">
        <v>1900</v>
      </c>
      <c r="E527" s="957">
        <v>1</v>
      </c>
      <c r="F527" t="s">
        <v>441</v>
      </c>
      <c r="G527" s="957">
        <v>274</v>
      </c>
      <c r="H527" t="s">
        <v>381</v>
      </c>
      <c r="I527" s="937" t="s">
        <v>489</v>
      </c>
      <c r="J527" s="937" t="s">
        <v>445</v>
      </c>
      <c r="K527" s="937" t="s">
        <v>0</v>
      </c>
      <c r="L527" s="937" t="s">
        <v>912</v>
      </c>
      <c r="M527" s="962" t="s">
        <v>24</v>
      </c>
      <c r="N527" s="678">
        <f t="shared" ca="1" si="92"/>
        <v>200964.90999999997</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4955.83</v>
      </c>
      <c r="P527" s="678">
        <f t="shared" ca="1" si="94"/>
        <v>0</v>
      </c>
      <c r="Q527" s="678">
        <f t="shared" ca="1" si="94"/>
        <v>196009.08</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ASRCMS202202</v>
      </c>
      <c r="AB527" s="957">
        <f t="shared" si="90"/>
        <v>45230</v>
      </c>
      <c r="AC527" t="str">
        <f t="shared" si="91"/>
        <v>Unaudited</v>
      </c>
    </row>
    <row r="528" spans="1:29" x14ac:dyDescent="0.25">
      <c r="A528" t="s">
        <v>421</v>
      </c>
      <c r="B528" t="s">
        <v>1380</v>
      </c>
      <c r="C528" t="s">
        <v>1381</v>
      </c>
      <c r="D528">
        <v>1900</v>
      </c>
      <c r="E528" s="957">
        <v>1</v>
      </c>
      <c r="F528" t="s">
        <v>441</v>
      </c>
      <c r="G528" s="957">
        <v>274</v>
      </c>
      <c r="H528" t="s">
        <v>381</v>
      </c>
      <c r="I528" s="937" t="s">
        <v>489</v>
      </c>
      <c r="J528" s="937" t="s">
        <v>445</v>
      </c>
      <c r="K528" s="937" t="s">
        <v>53</v>
      </c>
      <c r="L528" s="937">
        <v>3.1</v>
      </c>
      <c r="M528" s="962" t="s">
        <v>33</v>
      </c>
      <c r="N528" s="678">
        <f t="shared" ca="1" si="92"/>
        <v>136604.80999999997</v>
      </c>
      <c r="O528" s="678">
        <f t="shared" ca="1" si="94"/>
        <v>54512.34</v>
      </c>
      <c r="P528" s="678">
        <f t="shared" ca="1" si="94"/>
        <v>8082.5400000000009</v>
      </c>
      <c r="Q528" s="678">
        <f t="shared" ca="1" si="94"/>
        <v>44486.749999999993</v>
      </c>
      <c r="R528" s="678">
        <f t="shared" ca="1" si="94"/>
        <v>4846.9000000000005</v>
      </c>
      <c r="S528" s="678">
        <f t="shared" ca="1" si="94"/>
        <v>143.13999999999999</v>
      </c>
      <c r="T528" s="678">
        <f t="shared" ca="1" si="94"/>
        <v>12646.420000000002</v>
      </c>
      <c r="U528" s="678">
        <f t="shared" ca="1" si="94"/>
        <v>0</v>
      </c>
      <c r="V528" s="678">
        <f t="shared" ca="1" si="94"/>
        <v>2375.12</v>
      </c>
      <c r="W528" s="678">
        <f t="shared" ca="1" si="87"/>
        <v>9511.5999999999985</v>
      </c>
      <c r="X528" s="678">
        <f t="shared" ca="1" si="95"/>
        <v>0</v>
      </c>
      <c r="Y528" s="678">
        <f t="shared" ca="1" si="95"/>
        <v>0</v>
      </c>
      <c r="Z528" s="678">
        <f t="shared" ca="1" si="95"/>
        <v>0</v>
      </c>
      <c r="AA528" t="str">
        <f t="shared" si="89"/>
        <v>ASRCMS202202</v>
      </c>
      <c r="AB528" s="957">
        <f t="shared" si="90"/>
        <v>45230</v>
      </c>
      <c r="AC528" t="str">
        <f t="shared" si="91"/>
        <v>Unaudited</v>
      </c>
    </row>
    <row r="529" spans="1:29" x14ac:dyDescent="0.25">
      <c r="A529" t="s">
        <v>421</v>
      </c>
      <c r="B529" t="s">
        <v>1380</v>
      </c>
      <c r="C529" t="s">
        <v>1381</v>
      </c>
      <c r="D529">
        <v>1900</v>
      </c>
      <c r="E529" s="957">
        <v>1</v>
      </c>
      <c r="F529" t="s">
        <v>441</v>
      </c>
      <c r="G529" s="957">
        <v>274</v>
      </c>
      <c r="H529" t="s">
        <v>381</v>
      </c>
      <c r="I529" s="937" t="s">
        <v>489</v>
      </c>
      <c r="J529" s="937" t="s">
        <v>445</v>
      </c>
      <c r="K529" s="937" t="s">
        <v>53</v>
      </c>
      <c r="L529" s="945">
        <v>3.2</v>
      </c>
      <c r="M529" s="960" t="s">
        <v>34</v>
      </c>
      <c r="N529" s="678">
        <f t="shared" ca="1" si="92"/>
        <v>255016.57000000004</v>
      </c>
      <c r="O529" s="678">
        <f t="shared" ca="1" si="94"/>
        <v>81674.270000000033</v>
      </c>
      <c r="P529" s="678">
        <f t="shared" ca="1" si="94"/>
        <v>10195.719999999999</v>
      </c>
      <c r="Q529" s="678">
        <f t="shared" ca="1" si="94"/>
        <v>101340.62000000002</v>
      </c>
      <c r="R529" s="678">
        <f t="shared" ca="1" si="94"/>
        <v>6819.2699999999986</v>
      </c>
      <c r="S529" s="678">
        <f t="shared" ca="1" si="94"/>
        <v>792.2</v>
      </c>
      <c r="T529" s="678">
        <f t="shared" ca="1" si="94"/>
        <v>26702.65</v>
      </c>
      <c r="U529" s="678">
        <f t="shared" ca="1" si="94"/>
        <v>0</v>
      </c>
      <c r="V529" s="678">
        <f t="shared" ca="1" si="94"/>
        <v>6960.57</v>
      </c>
      <c r="W529" s="678">
        <f t="shared" ca="1" si="87"/>
        <v>20531.27</v>
      </c>
      <c r="X529" s="678">
        <f t="shared" ca="1" si="95"/>
        <v>0</v>
      </c>
      <c r="Y529" s="678">
        <f t="shared" ca="1" si="95"/>
        <v>0</v>
      </c>
      <c r="Z529" s="678">
        <f t="shared" ca="1" si="95"/>
        <v>0</v>
      </c>
      <c r="AA529" t="str">
        <f t="shared" si="89"/>
        <v>ASRCMS202202</v>
      </c>
      <c r="AB529" s="957">
        <f t="shared" si="90"/>
        <v>45230</v>
      </c>
      <c r="AC529" t="str">
        <f t="shared" si="91"/>
        <v>Unaudited</v>
      </c>
    </row>
    <row r="530" spans="1:29" x14ac:dyDescent="0.25">
      <c r="A530" t="s">
        <v>421</v>
      </c>
      <c r="B530" t="s">
        <v>1380</v>
      </c>
      <c r="C530" t="s">
        <v>1381</v>
      </c>
      <c r="D530">
        <v>1900</v>
      </c>
      <c r="E530" s="957">
        <v>1</v>
      </c>
      <c r="F530" t="s">
        <v>441</v>
      </c>
      <c r="G530" s="957">
        <v>274</v>
      </c>
      <c r="H530" t="s">
        <v>381</v>
      </c>
      <c r="I530" s="937" t="s">
        <v>489</v>
      </c>
      <c r="J530" s="937" t="s">
        <v>445</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ASRCMS202202</v>
      </c>
      <c r="AB530" s="957">
        <f t="shared" si="90"/>
        <v>45230</v>
      </c>
      <c r="AC530" t="str">
        <f t="shared" si="91"/>
        <v>Unaudited</v>
      </c>
    </row>
    <row r="531" spans="1:29" x14ac:dyDescent="0.25">
      <c r="A531" t="s">
        <v>421</v>
      </c>
      <c r="B531" t="s">
        <v>1380</v>
      </c>
      <c r="C531" t="s">
        <v>1381</v>
      </c>
      <c r="D531">
        <v>1900</v>
      </c>
      <c r="E531" s="957">
        <v>1</v>
      </c>
      <c r="F531" t="s">
        <v>441</v>
      </c>
      <c r="G531" s="957">
        <v>274</v>
      </c>
      <c r="H531" t="s">
        <v>381</v>
      </c>
      <c r="I531" s="937" t="s">
        <v>489</v>
      </c>
      <c r="J531" s="937" t="s">
        <v>445</v>
      </c>
      <c r="K531" s="937" t="s">
        <v>53</v>
      </c>
      <c r="L531" s="937" t="s">
        <v>44</v>
      </c>
      <c r="M531" s="962" t="s">
        <v>154</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ASRCMS202202</v>
      </c>
      <c r="AB531" s="957">
        <f t="shared" si="90"/>
        <v>45230</v>
      </c>
      <c r="AC531" t="str">
        <f t="shared" si="91"/>
        <v>Unaudited</v>
      </c>
    </row>
    <row r="532" spans="1:29" x14ac:dyDescent="0.25">
      <c r="A532" t="s">
        <v>421</v>
      </c>
      <c r="B532" t="s">
        <v>1380</v>
      </c>
      <c r="C532" t="s">
        <v>1381</v>
      </c>
      <c r="D532">
        <v>1900</v>
      </c>
      <c r="E532" s="957">
        <v>1</v>
      </c>
      <c r="F532" t="s">
        <v>441</v>
      </c>
      <c r="G532" s="957">
        <v>274</v>
      </c>
      <c r="H532" t="s">
        <v>381</v>
      </c>
      <c r="I532" s="937" t="s">
        <v>489</v>
      </c>
      <c r="J532" s="937" t="s">
        <v>445</v>
      </c>
      <c r="K532" s="937" t="s">
        <v>53</v>
      </c>
      <c r="L532" s="937" t="s">
        <v>41</v>
      </c>
      <c r="M532" s="962" t="s">
        <v>52</v>
      </c>
      <c r="N532" s="678">
        <f t="shared" ca="1" si="92"/>
        <v>20959.488227867634</v>
      </c>
      <c r="O532" s="678">
        <f t="shared" ca="1" si="94"/>
        <v>10446.892251507692</v>
      </c>
      <c r="P532" s="678">
        <f t="shared" ca="1" si="94"/>
        <v>1116.9633224882439</v>
      </c>
      <c r="Q532" s="678">
        <f t="shared" ca="1" si="94"/>
        <v>5256.2979881799711</v>
      </c>
      <c r="R532" s="678">
        <f t="shared" ca="1" si="94"/>
        <v>919.85214793149487</v>
      </c>
      <c r="S532" s="678">
        <f t="shared" ca="1" si="94"/>
        <v>0</v>
      </c>
      <c r="T532" s="678">
        <f t="shared" ca="1" si="94"/>
        <v>2168.222920124238</v>
      </c>
      <c r="U532" s="678">
        <f t="shared" ca="1" si="94"/>
        <v>0</v>
      </c>
      <c r="V532" s="678">
        <f t="shared" ca="1" si="94"/>
        <v>0</v>
      </c>
      <c r="W532" s="678">
        <f t="shared" ca="1" si="87"/>
        <v>1051.2595976359942</v>
      </c>
      <c r="X532" s="678">
        <f t="shared" ca="1" si="95"/>
        <v>0</v>
      </c>
      <c r="Y532" s="678">
        <f t="shared" ca="1" si="95"/>
        <v>0</v>
      </c>
      <c r="Z532" s="678">
        <f t="shared" ca="1" si="95"/>
        <v>0</v>
      </c>
      <c r="AA532" t="str">
        <f t="shared" si="89"/>
        <v>ASRCMS202202</v>
      </c>
      <c r="AB532" s="957">
        <f t="shared" si="90"/>
        <v>45230</v>
      </c>
      <c r="AC532" t="str">
        <f t="shared" si="91"/>
        <v>Unaudited</v>
      </c>
    </row>
    <row r="533" spans="1:29" x14ac:dyDescent="0.25">
      <c r="A533" t="s">
        <v>421</v>
      </c>
      <c r="B533" t="s">
        <v>1380</v>
      </c>
      <c r="C533" t="s">
        <v>1381</v>
      </c>
      <c r="D533">
        <v>1900</v>
      </c>
      <c r="E533" s="957">
        <v>1</v>
      </c>
      <c r="F533" t="s">
        <v>441</v>
      </c>
      <c r="G533" s="957">
        <v>274</v>
      </c>
      <c r="H533" t="s">
        <v>381</v>
      </c>
      <c r="I533" s="937" t="s">
        <v>489</v>
      </c>
      <c r="J533" s="937" t="s">
        <v>445</v>
      </c>
      <c r="K533" s="937" t="s">
        <v>53</v>
      </c>
      <c r="L533" s="937" t="s">
        <v>42</v>
      </c>
      <c r="M533" s="962" t="s">
        <v>155</v>
      </c>
      <c r="N533" s="678">
        <f t="shared" ca="1" si="92"/>
        <v>11919.872295146153</v>
      </c>
      <c r="O533" s="678">
        <f t="shared" ca="1" si="94"/>
        <v>4363.4086446314741</v>
      </c>
      <c r="P533" s="678">
        <f t="shared" ca="1" si="94"/>
        <v>630.35767764987656</v>
      </c>
      <c r="Q533" s="678">
        <f t="shared" ca="1" si="94"/>
        <v>4476.1716568960546</v>
      </c>
      <c r="R533" s="678">
        <f t="shared" ca="1" si="94"/>
        <v>417.06390721420166</v>
      </c>
      <c r="S533" s="678">
        <f t="shared" ca="1" si="94"/>
        <v>9.6841704997979896</v>
      </c>
      <c r="T533" s="678">
        <f t="shared" ca="1" si="94"/>
        <v>810.78642456960824</v>
      </c>
      <c r="U533" s="678">
        <f t="shared" ca="1" si="94"/>
        <v>0</v>
      </c>
      <c r="V533" s="678">
        <f t="shared" ca="1" si="94"/>
        <v>222.0679880809561</v>
      </c>
      <c r="W533" s="678">
        <f t="shared" ca="1" si="87"/>
        <v>990.33182560418413</v>
      </c>
      <c r="X533" s="678">
        <f t="shared" ca="1" si="95"/>
        <v>0</v>
      </c>
      <c r="Y533" s="678">
        <f t="shared" ca="1" si="95"/>
        <v>0</v>
      </c>
      <c r="Z533" s="678">
        <f t="shared" ca="1" si="95"/>
        <v>0</v>
      </c>
      <c r="AA533" t="str">
        <f t="shared" si="89"/>
        <v>ASRCMS202202</v>
      </c>
      <c r="AB533" s="957">
        <f t="shared" si="90"/>
        <v>45230</v>
      </c>
      <c r="AC533" t="str">
        <f t="shared" si="91"/>
        <v>Unaudited</v>
      </c>
    </row>
    <row r="534" spans="1:29" x14ac:dyDescent="0.25">
      <c r="A534" t="s">
        <v>421</v>
      </c>
      <c r="B534" t="s">
        <v>1380</v>
      </c>
      <c r="C534" t="s">
        <v>1381</v>
      </c>
      <c r="D534">
        <v>1900</v>
      </c>
      <c r="E534" s="957">
        <v>1</v>
      </c>
      <c r="F534" t="s">
        <v>441</v>
      </c>
      <c r="G534" s="957">
        <v>274</v>
      </c>
      <c r="H534" t="s">
        <v>381</v>
      </c>
      <c r="I534" s="937" t="s">
        <v>489</v>
      </c>
      <c r="J534" s="937" t="s">
        <v>445</v>
      </c>
      <c r="K534" s="937" t="s">
        <v>53</v>
      </c>
      <c r="L534" s="945" t="s">
        <v>43</v>
      </c>
      <c r="M534" s="960" t="s">
        <v>463</v>
      </c>
      <c r="N534" s="678">
        <f t="shared" ca="1" si="92"/>
        <v>17364.105580677249</v>
      </c>
      <c r="O534" s="678">
        <f t="shared" ca="1" si="94"/>
        <v>2796.5804707872553</v>
      </c>
      <c r="P534" s="678">
        <f t="shared" ca="1" si="94"/>
        <v>401.34185278386133</v>
      </c>
      <c r="Q534" s="678">
        <f t="shared" ca="1" si="94"/>
        <v>3559.2553679706775</v>
      </c>
      <c r="R534" s="678">
        <f t="shared" ca="1" si="94"/>
        <v>329.13872814201812</v>
      </c>
      <c r="S534" s="678">
        <f t="shared" ca="1" si="94"/>
        <v>7.945083905245844</v>
      </c>
      <c r="T534" s="678">
        <f t="shared" ca="1" si="94"/>
        <v>1710.8151288164652</v>
      </c>
      <c r="U534" s="678">
        <f t="shared" ca="1" si="94"/>
        <v>0</v>
      </c>
      <c r="V534" s="678">
        <f t="shared" ca="1" si="94"/>
        <v>160.86822994154758</v>
      </c>
      <c r="W534" s="678">
        <f t="shared" ca="1" si="87"/>
        <v>8398.1607183301767</v>
      </c>
      <c r="X534" s="678">
        <f t="shared" ca="1" si="95"/>
        <v>0</v>
      </c>
      <c r="Y534" s="678">
        <f t="shared" ca="1" si="95"/>
        <v>0</v>
      </c>
      <c r="Z534" s="678">
        <f t="shared" ca="1" si="95"/>
        <v>0</v>
      </c>
      <c r="AA534" t="str">
        <f t="shared" si="89"/>
        <v>ASRCMS202202</v>
      </c>
      <c r="AB534" s="957">
        <f t="shared" si="90"/>
        <v>45230</v>
      </c>
      <c r="AC534" t="str">
        <f t="shared" si="91"/>
        <v>Unaudited</v>
      </c>
    </row>
    <row r="535" spans="1:29" x14ac:dyDescent="0.25">
      <c r="A535" t="s">
        <v>421</v>
      </c>
      <c r="B535" t="s">
        <v>1380</v>
      </c>
      <c r="C535" t="s">
        <v>1381</v>
      </c>
      <c r="D535">
        <v>1900</v>
      </c>
      <c r="E535" s="957">
        <v>1</v>
      </c>
      <c r="F535" t="s">
        <v>441</v>
      </c>
      <c r="G535" s="957">
        <v>274</v>
      </c>
      <c r="H535" t="s">
        <v>381</v>
      </c>
      <c r="I535" s="962" t="s">
        <v>489</v>
      </c>
      <c r="J535" s="962" t="s">
        <v>445</v>
      </c>
      <c r="K535" s="962" t="s">
        <v>915</v>
      </c>
      <c r="L535" s="953" t="s">
        <v>916</v>
      </c>
      <c r="M535" s="962" t="s">
        <v>915</v>
      </c>
      <c r="N535" s="678">
        <f t="shared" ca="1" si="92"/>
        <v>18137.030000000002</v>
      </c>
      <c r="O535" s="678">
        <f t="shared" ca="1" si="94"/>
        <v>15229.050000000001</v>
      </c>
      <c r="P535" s="678">
        <f t="shared" ca="1" si="94"/>
        <v>0</v>
      </c>
      <c r="Q535" s="678">
        <f t="shared" ca="1" si="94"/>
        <v>2907.98</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ASRCMS202202</v>
      </c>
      <c r="AB535" s="957">
        <f t="shared" si="90"/>
        <v>45230</v>
      </c>
      <c r="AC535" t="str">
        <f t="shared" si="91"/>
        <v>Unaudited</v>
      </c>
    </row>
    <row r="536" spans="1:29" x14ac:dyDescent="0.25">
      <c r="A536" t="s">
        <v>421</v>
      </c>
      <c r="B536" t="s">
        <v>1380</v>
      </c>
      <c r="C536" t="s">
        <v>1381</v>
      </c>
      <c r="D536">
        <v>1900</v>
      </c>
      <c r="E536" s="957">
        <v>1</v>
      </c>
      <c r="F536" t="s">
        <v>441</v>
      </c>
      <c r="G536" s="957">
        <v>274</v>
      </c>
      <c r="H536" t="s">
        <v>381</v>
      </c>
      <c r="I536" s="958" t="s">
        <v>489</v>
      </c>
      <c r="J536" s="958" t="s">
        <v>445</v>
      </c>
      <c r="K536" s="958" t="s">
        <v>915</v>
      </c>
      <c r="L536" s="953" t="s">
        <v>917</v>
      </c>
      <c r="M536" s="958" t="s">
        <v>920</v>
      </c>
      <c r="N536" s="678">
        <f t="shared" ca="1" si="92"/>
        <v>1853.6012379820663</v>
      </c>
      <c r="O536" s="678">
        <f t="shared" ca="1" si="94"/>
        <v>473.28742729369657</v>
      </c>
      <c r="P536" s="678">
        <f t="shared" ca="1" si="94"/>
        <v>73.114239145825906</v>
      </c>
      <c r="Q536" s="678">
        <f t="shared" ca="1" si="94"/>
        <v>553.10090296323449</v>
      </c>
      <c r="R536" s="678">
        <f t="shared" ca="1" si="94"/>
        <v>36.601013018618659</v>
      </c>
      <c r="S536" s="678">
        <f t="shared" ca="1" si="94"/>
        <v>0</v>
      </c>
      <c r="T536" s="678">
        <f t="shared" ca="1" si="94"/>
        <v>238.21576525635166</v>
      </c>
      <c r="U536" s="678">
        <f t="shared" ca="1" si="94"/>
        <v>0</v>
      </c>
      <c r="V536" s="678">
        <f t="shared" ca="1" si="94"/>
        <v>92.744206834457614</v>
      </c>
      <c r="W536" s="678">
        <f t="shared" ca="1" si="87"/>
        <v>386.53768346988136</v>
      </c>
      <c r="X536" s="678">
        <f t="shared" ca="1" si="95"/>
        <v>0</v>
      </c>
      <c r="Y536" s="678">
        <f t="shared" ca="1" si="95"/>
        <v>0</v>
      </c>
      <c r="Z536" s="678">
        <f t="shared" ca="1" si="95"/>
        <v>0</v>
      </c>
      <c r="AA536" t="str">
        <f t="shared" si="89"/>
        <v>ASRCMS202202</v>
      </c>
      <c r="AB536" s="957">
        <f t="shared" si="90"/>
        <v>45230</v>
      </c>
      <c r="AC536" t="str">
        <f t="shared" si="91"/>
        <v>Unaudited</v>
      </c>
    </row>
    <row r="537" spans="1:29" x14ac:dyDescent="0.25">
      <c r="A537" t="s">
        <v>421</v>
      </c>
      <c r="B537" t="s">
        <v>1380</v>
      </c>
      <c r="C537" t="s">
        <v>1381</v>
      </c>
      <c r="D537">
        <v>1900</v>
      </c>
      <c r="E537" s="957">
        <v>1</v>
      </c>
      <c r="F537" t="s">
        <v>441</v>
      </c>
      <c r="G537" s="957">
        <v>274</v>
      </c>
      <c r="H537" t="s">
        <v>381</v>
      </c>
      <c r="I537" s="958" t="s">
        <v>489</v>
      </c>
      <c r="J537" s="958" t="s">
        <v>445</v>
      </c>
      <c r="K537" s="958" t="s">
        <v>915</v>
      </c>
      <c r="L537" s="937" t="s">
        <v>918</v>
      </c>
      <c r="M537" s="958" t="s">
        <v>921</v>
      </c>
      <c r="N537" s="678">
        <f t="shared" ca="1" si="92"/>
        <v>8.118508786002959</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1.3075285114665318</v>
      </c>
      <c r="P537" s="678">
        <f t="shared" ca="1" si="96"/>
        <v>0.1876455624436143</v>
      </c>
      <c r="Q537" s="678">
        <f t="shared" ca="1" si="96"/>
        <v>1.6641136995074135</v>
      </c>
      <c r="R537" s="678">
        <f t="shared" ca="1" si="96"/>
        <v>0.1538873190916519</v>
      </c>
      <c r="S537" s="678">
        <f t="shared" ca="1" si="96"/>
        <v>3.714687934289404E-3</v>
      </c>
      <c r="T537" s="678">
        <f t="shared" ca="1" si="96"/>
        <v>0.79988385177634569</v>
      </c>
      <c r="U537" s="678">
        <f t="shared" ca="1" si="96"/>
        <v>0</v>
      </c>
      <c r="V537" s="678">
        <f t="shared" ca="1" si="96"/>
        <v>7.5213211075065359E-2</v>
      </c>
      <c r="W537" s="678">
        <f t="shared" ca="1" si="87"/>
        <v>3.926521942708046</v>
      </c>
      <c r="X537" s="678">
        <f t="shared" ca="1" si="95"/>
        <v>0</v>
      </c>
      <c r="Y537" s="678">
        <f t="shared" ca="1" si="95"/>
        <v>0</v>
      </c>
      <c r="Z537" s="678">
        <f t="shared" ca="1" si="95"/>
        <v>0</v>
      </c>
      <c r="AA537" t="str">
        <f t="shared" si="89"/>
        <v>ASRCMS202202</v>
      </c>
      <c r="AB537" s="957">
        <f t="shared" si="90"/>
        <v>45230</v>
      </c>
      <c r="AC537" t="str">
        <f t="shared" si="91"/>
        <v>Unaudited</v>
      </c>
    </row>
    <row r="538" spans="1:29" x14ac:dyDescent="0.25">
      <c r="A538" t="s">
        <v>421</v>
      </c>
      <c r="B538" t="s">
        <v>1380</v>
      </c>
      <c r="C538" t="s">
        <v>1381</v>
      </c>
      <c r="D538">
        <v>1900</v>
      </c>
      <c r="E538" s="957">
        <v>1</v>
      </c>
      <c r="F538" t="s">
        <v>441</v>
      </c>
      <c r="G538" s="957">
        <v>274</v>
      </c>
      <c r="H538" t="s">
        <v>381</v>
      </c>
      <c r="I538" s="958" t="s">
        <v>489</v>
      </c>
      <c r="J538" s="958" t="s">
        <v>445</v>
      </c>
      <c r="K538" s="958" t="s">
        <v>446</v>
      </c>
      <c r="L538" s="937">
        <v>5.0999999999999996</v>
      </c>
      <c r="M538" s="958" t="s">
        <v>37</v>
      </c>
      <c r="N538" s="678">
        <f t="shared" ca="1" si="92"/>
        <v>26557.25</v>
      </c>
      <c r="O538" s="678">
        <f t="shared" ca="1" si="96"/>
        <v>8692.5399999999991</v>
      </c>
      <c r="P538" s="678">
        <f t="shared" ca="1" si="96"/>
        <v>4179.3100000000004</v>
      </c>
      <c r="Q538" s="678">
        <f t="shared" ca="1" si="96"/>
        <v>8724.43</v>
      </c>
      <c r="R538" s="678">
        <f t="shared" ca="1" si="96"/>
        <v>583.49</v>
      </c>
      <c r="S538" s="678">
        <f t="shared" ca="1" si="96"/>
        <v>609.04999999999995</v>
      </c>
      <c r="T538" s="678">
        <f t="shared" ca="1" si="96"/>
        <v>3756.4299999999994</v>
      </c>
      <c r="U538" s="678">
        <f t="shared" ca="1" si="96"/>
        <v>0</v>
      </c>
      <c r="V538" s="678">
        <f t="shared" ca="1" si="96"/>
        <v>0</v>
      </c>
      <c r="W538" s="678">
        <f t="shared" ca="1" si="87"/>
        <v>12</v>
      </c>
      <c r="X538" s="678">
        <f t="shared" ca="1" si="95"/>
        <v>0</v>
      </c>
      <c r="Y538" s="678">
        <f t="shared" ca="1" si="95"/>
        <v>0</v>
      </c>
      <c r="Z538" s="678">
        <f t="shared" ca="1" si="95"/>
        <v>0</v>
      </c>
      <c r="AA538" t="str">
        <f t="shared" si="89"/>
        <v>ASRCMS202202</v>
      </c>
      <c r="AB538" s="957">
        <f t="shared" si="90"/>
        <v>45230</v>
      </c>
      <c r="AC538" t="str">
        <f t="shared" si="91"/>
        <v>Unaudited</v>
      </c>
    </row>
    <row r="539" spans="1:29" ht="30" x14ac:dyDescent="0.25">
      <c r="A539" t="s">
        <v>421</v>
      </c>
      <c r="B539" t="s">
        <v>1380</v>
      </c>
      <c r="C539" t="s">
        <v>1381</v>
      </c>
      <c r="D539">
        <v>1900</v>
      </c>
      <c r="E539" s="957">
        <v>1</v>
      </c>
      <c r="F539" t="s">
        <v>441</v>
      </c>
      <c r="G539" s="957">
        <v>274</v>
      </c>
      <c r="H539" t="s">
        <v>381</v>
      </c>
      <c r="I539" s="965" t="s">
        <v>489</v>
      </c>
      <c r="J539" s="965" t="s">
        <v>445</v>
      </c>
      <c r="K539" s="965" t="s">
        <v>446</v>
      </c>
      <c r="L539" s="945">
        <v>5.2</v>
      </c>
      <c r="M539" s="965" t="s">
        <v>304</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ASRCMS202202</v>
      </c>
      <c r="AB539" s="957">
        <f t="shared" si="90"/>
        <v>45230</v>
      </c>
      <c r="AC539" t="str">
        <f t="shared" si="91"/>
        <v>Unaudited</v>
      </c>
    </row>
    <row r="540" spans="1:29" ht="30" x14ac:dyDescent="0.25">
      <c r="A540" t="s">
        <v>421</v>
      </c>
      <c r="B540" t="s">
        <v>1380</v>
      </c>
      <c r="C540" t="s">
        <v>1381</v>
      </c>
      <c r="D540">
        <v>1900</v>
      </c>
      <c r="E540" s="957">
        <v>1</v>
      </c>
      <c r="F540" t="s">
        <v>441</v>
      </c>
      <c r="G540" s="957">
        <v>274</v>
      </c>
      <c r="H540" t="s">
        <v>381</v>
      </c>
      <c r="I540" s="937" t="s">
        <v>489</v>
      </c>
      <c r="J540" s="937" t="s">
        <v>445</v>
      </c>
      <c r="K540" s="937" t="s">
        <v>446</v>
      </c>
      <c r="L540" s="937">
        <v>5.3</v>
      </c>
      <c r="M540" s="958" t="s">
        <v>305</v>
      </c>
      <c r="N540" s="678">
        <f t="shared" ca="1" si="92"/>
        <v>632.65680194233767</v>
      </c>
      <c r="O540" s="678">
        <f t="shared" ca="1" si="96"/>
        <v>249.27319869049697</v>
      </c>
      <c r="P540" s="678">
        <f t="shared" ca="1" si="96"/>
        <v>124.93653645256072</v>
      </c>
      <c r="Q540" s="678">
        <f t="shared" ca="1" si="96"/>
        <v>186.34513039844586</v>
      </c>
      <c r="R540" s="678">
        <f t="shared" ca="1" si="96"/>
        <v>26.146688369951779</v>
      </c>
      <c r="S540" s="678">
        <f t="shared" ca="1" si="96"/>
        <v>4.2835913297553372</v>
      </c>
      <c r="T540" s="678">
        <f t="shared" ca="1" si="96"/>
        <v>40.275263502165728</v>
      </c>
      <c r="U540" s="678">
        <f t="shared" ca="1" si="96"/>
        <v>0</v>
      </c>
      <c r="V540" s="678">
        <f t="shared" ca="1" si="96"/>
        <v>0</v>
      </c>
      <c r="W540" s="678">
        <f t="shared" ca="1" si="87"/>
        <v>1.3963931989612033</v>
      </c>
      <c r="X540" s="678">
        <f t="shared" ca="1" si="95"/>
        <v>0</v>
      </c>
      <c r="Y540" s="678">
        <f t="shared" ca="1" si="95"/>
        <v>0</v>
      </c>
      <c r="Z540" s="678">
        <f t="shared" ca="1" si="95"/>
        <v>0</v>
      </c>
      <c r="AA540" t="str">
        <f t="shared" si="89"/>
        <v>ASRCMS202202</v>
      </c>
      <c r="AB540" s="957">
        <f t="shared" si="90"/>
        <v>45230</v>
      </c>
      <c r="AC540" t="str">
        <f t="shared" si="91"/>
        <v>Unaudited</v>
      </c>
    </row>
    <row r="541" spans="1:29" x14ac:dyDescent="0.25">
      <c r="A541" t="s">
        <v>421</v>
      </c>
      <c r="B541" t="s">
        <v>1380</v>
      </c>
      <c r="C541" t="s">
        <v>1381</v>
      </c>
      <c r="D541">
        <v>1900</v>
      </c>
      <c r="E541" s="957">
        <v>1</v>
      </c>
      <c r="F541" t="s">
        <v>441</v>
      </c>
      <c r="G541" s="957">
        <v>274</v>
      </c>
      <c r="H541" t="s">
        <v>381</v>
      </c>
      <c r="I541" s="937" t="s">
        <v>489</v>
      </c>
      <c r="J541" s="937" t="s">
        <v>445</v>
      </c>
      <c r="K541" s="937" t="s">
        <v>446</v>
      </c>
      <c r="L541" s="943" t="s">
        <v>82</v>
      </c>
      <c r="M541" s="959" t="s">
        <v>454</v>
      </c>
      <c r="N541" s="678">
        <f t="shared" ca="1" si="92"/>
        <v>581.21008256734285</v>
      </c>
      <c r="O541" s="678">
        <f t="shared" ca="1" si="96"/>
        <v>93.606938680517061</v>
      </c>
      <c r="P541" s="678">
        <f t="shared" ca="1" si="96"/>
        <v>13.433685386813947</v>
      </c>
      <c r="Q541" s="678">
        <f t="shared" ca="1" si="96"/>
        <v>119.13513752176874</v>
      </c>
      <c r="R541" s="678">
        <f t="shared" ca="1" si="96"/>
        <v>11.016907635738496</v>
      </c>
      <c r="S541" s="678">
        <f t="shared" ca="1" si="96"/>
        <v>0.26593727221464514</v>
      </c>
      <c r="T541" s="678">
        <f t="shared" ca="1" si="96"/>
        <v>57.264279905288106</v>
      </c>
      <c r="U541" s="678">
        <f t="shared" ca="1" si="96"/>
        <v>0</v>
      </c>
      <c r="V541" s="678">
        <f t="shared" ca="1" si="96"/>
        <v>5.384569724733411</v>
      </c>
      <c r="W541" s="678">
        <f t="shared" ca="1" si="87"/>
        <v>281.10262644026847</v>
      </c>
      <c r="X541" s="678">
        <f t="shared" ca="1" si="95"/>
        <v>0</v>
      </c>
      <c r="Y541" s="678">
        <f t="shared" ca="1" si="95"/>
        <v>0</v>
      </c>
      <c r="Z541" s="678">
        <f t="shared" ca="1" si="95"/>
        <v>0</v>
      </c>
      <c r="AA541" t="str">
        <f t="shared" si="89"/>
        <v>ASRCMS202202</v>
      </c>
      <c r="AB541" s="957">
        <f t="shared" si="90"/>
        <v>45230</v>
      </c>
      <c r="AC541" t="str">
        <f t="shared" si="91"/>
        <v>Unaudited</v>
      </c>
    </row>
    <row r="542" spans="1:29" x14ac:dyDescent="0.25">
      <c r="A542" t="s">
        <v>421</v>
      </c>
      <c r="B542" t="s">
        <v>1380</v>
      </c>
      <c r="C542" t="s">
        <v>1381</v>
      </c>
      <c r="D542">
        <v>1900</v>
      </c>
      <c r="E542" s="957">
        <v>1</v>
      </c>
      <c r="F542" t="s">
        <v>441</v>
      </c>
      <c r="G542" s="957">
        <v>274</v>
      </c>
      <c r="H542" t="s">
        <v>381</v>
      </c>
      <c r="I542" s="958" t="s">
        <v>489</v>
      </c>
      <c r="J542" s="958" t="s">
        <v>445</v>
      </c>
      <c r="K542" s="958" t="s">
        <v>447</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ASRCMS202202</v>
      </c>
      <c r="AB542" s="957">
        <f t="shared" si="90"/>
        <v>45230</v>
      </c>
      <c r="AC542" t="str">
        <f t="shared" si="91"/>
        <v>Unaudited</v>
      </c>
    </row>
    <row r="543" spans="1:29" x14ac:dyDescent="0.25">
      <c r="A543" t="s">
        <v>421</v>
      </c>
      <c r="B543" t="s">
        <v>1380</v>
      </c>
      <c r="C543" t="s">
        <v>1381</v>
      </c>
      <c r="D543">
        <v>1900</v>
      </c>
      <c r="E543" s="957">
        <v>1</v>
      </c>
      <c r="F543" t="s">
        <v>441</v>
      </c>
      <c r="G543" s="957">
        <v>274</v>
      </c>
      <c r="H543" t="s">
        <v>381</v>
      </c>
      <c r="I543" s="937" t="s">
        <v>489</v>
      </c>
      <c r="J543" s="937" t="s">
        <v>445</v>
      </c>
      <c r="K543" s="937" t="s">
        <v>447</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ASRCMS202202</v>
      </c>
      <c r="AB543" s="957">
        <f t="shared" si="90"/>
        <v>45230</v>
      </c>
      <c r="AC543" t="str">
        <f t="shared" si="91"/>
        <v>Unaudited</v>
      </c>
    </row>
    <row r="544" spans="1:29" x14ac:dyDescent="0.25">
      <c r="A544" t="s">
        <v>421</v>
      </c>
      <c r="B544" t="s">
        <v>1380</v>
      </c>
      <c r="C544" t="s">
        <v>1381</v>
      </c>
      <c r="D544">
        <v>1900</v>
      </c>
      <c r="E544" s="957">
        <v>1</v>
      </c>
      <c r="F544" t="s">
        <v>441</v>
      </c>
      <c r="G544" s="957">
        <v>274</v>
      </c>
      <c r="H544" t="s">
        <v>381</v>
      </c>
      <c r="I544" s="937" t="s">
        <v>489</v>
      </c>
      <c r="J544" s="937" t="s">
        <v>445</v>
      </c>
      <c r="K544" s="937" t="s">
        <v>447</v>
      </c>
      <c r="L544" s="937">
        <v>6.3</v>
      </c>
      <c r="M544" s="958" t="s">
        <v>185</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ASRCMS202202</v>
      </c>
      <c r="AB544" s="957">
        <f t="shared" si="90"/>
        <v>45230</v>
      </c>
      <c r="AC544" t="str">
        <f t="shared" si="91"/>
        <v>Unaudited</v>
      </c>
    </row>
    <row r="545" spans="1:29" x14ac:dyDescent="0.25">
      <c r="A545" t="s">
        <v>421</v>
      </c>
      <c r="B545" t="s">
        <v>1380</v>
      </c>
      <c r="C545" t="s">
        <v>1381</v>
      </c>
      <c r="D545">
        <v>1900</v>
      </c>
      <c r="E545" s="957">
        <v>1</v>
      </c>
      <c r="F545" t="s">
        <v>441</v>
      </c>
      <c r="G545" s="957">
        <v>274</v>
      </c>
      <c r="H545" t="s">
        <v>381</v>
      </c>
      <c r="I545" s="958" t="s">
        <v>489</v>
      </c>
      <c r="J545" s="958" t="s">
        <v>445</v>
      </c>
      <c r="K545" s="958" t="s">
        <v>447</v>
      </c>
      <c r="L545" s="937" t="s">
        <v>87</v>
      </c>
      <c r="M545" s="958" t="s">
        <v>455</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ASRCMS202202</v>
      </c>
      <c r="AB545" s="957">
        <f t="shared" si="90"/>
        <v>45230</v>
      </c>
      <c r="AC545" t="str">
        <f t="shared" si="91"/>
        <v>Unaudited</v>
      </c>
    </row>
    <row r="546" spans="1:29" x14ac:dyDescent="0.25">
      <c r="A546" t="s">
        <v>421</v>
      </c>
      <c r="B546" t="s">
        <v>1380</v>
      </c>
      <c r="C546" t="s">
        <v>1381</v>
      </c>
      <c r="D546">
        <v>1900</v>
      </c>
      <c r="E546" s="957">
        <v>1</v>
      </c>
      <c r="F546" t="s">
        <v>441</v>
      </c>
      <c r="G546" s="957">
        <v>274</v>
      </c>
      <c r="H546" t="s">
        <v>381</v>
      </c>
      <c r="I546" s="958" t="s">
        <v>489</v>
      </c>
      <c r="J546" s="958" t="s">
        <v>445</v>
      </c>
      <c r="K546" s="958" t="s">
        <v>448</v>
      </c>
      <c r="L546" s="953">
        <v>7.1</v>
      </c>
      <c r="M546" s="958" t="s">
        <v>20</v>
      </c>
      <c r="N546" s="678">
        <f t="shared" ca="1" si="92"/>
        <v>99726.27</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20175.494215476661</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1153.6853159466827</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51492.671084407273</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2957.9007264166198</v>
      </c>
      <c r="S546" s="678">
        <f t="shared" ca="1" si="97"/>
        <v>268.09650030580235</v>
      </c>
      <c r="T546" s="678">
        <f t="shared" ca="1" si="97"/>
        <v>6625.4961363607972</v>
      </c>
      <c r="U546" s="678">
        <f t="shared" ca="1" si="97"/>
        <v>0</v>
      </c>
      <c r="V546" s="678">
        <f t="shared" ca="1" si="97"/>
        <v>511.8003659742767</v>
      </c>
      <c r="W546" s="678">
        <f t="shared" ca="1" si="87"/>
        <v>16541.125655111868</v>
      </c>
      <c r="X546" s="678">
        <f t="shared" ca="1" si="97"/>
        <v>0</v>
      </c>
      <c r="Y546" s="678">
        <f t="shared" ca="1" si="97"/>
        <v>0</v>
      </c>
      <c r="Z546" s="678">
        <f t="shared" ca="1" si="97"/>
        <v>0</v>
      </c>
      <c r="AA546" t="str">
        <f t="shared" si="89"/>
        <v>ASRCMS202202</v>
      </c>
      <c r="AB546" s="957">
        <f t="shared" si="90"/>
        <v>45230</v>
      </c>
      <c r="AC546" t="str">
        <f t="shared" si="91"/>
        <v>Unaudited</v>
      </c>
    </row>
    <row r="547" spans="1:29" x14ac:dyDescent="0.25">
      <c r="A547" t="s">
        <v>421</v>
      </c>
      <c r="B547" t="s">
        <v>1380</v>
      </c>
      <c r="C547" t="s">
        <v>1381</v>
      </c>
      <c r="D547">
        <v>1900</v>
      </c>
      <c r="E547" s="957">
        <v>1</v>
      </c>
      <c r="F547" t="s">
        <v>441</v>
      </c>
      <c r="G547" s="957">
        <v>274</v>
      </c>
      <c r="H547" t="s">
        <v>381</v>
      </c>
      <c r="I547" s="937" t="s">
        <v>489</v>
      </c>
      <c r="J547" s="937" t="s">
        <v>445</v>
      </c>
      <c r="K547" s="937" t="s">
        <v>448</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ASRCMS202202</v>
      </c>
      <c r="AB547" s="957">
        <f t="shared" si="90"/>
        <v>45230</v>
      </c>
      <c r="AC547" t="str">
        <f t="shared" si="91"/>
        <v>Unaudited</v>
      </c>
    </row>
    <row r="548" spans="1:29" x14ac:dyDescent="0.25">
      <c r="A548" t="s">
        <v>421</v>
      </c>
      <c r="B548" t="s">
        <v>1380</v>
      </c>
      <c r="C548" t="s">
        <v>1381</v>
      </c>
      <c r="D548">
        <v>1900</v>
      </c>
      <c r="E548" s="957">
        <v>1</v>
      </c>
      <c r="F548" t="s">
        <v>441</v>
      </c>
      <c r="G548" s="957">
        <v>274</v>
      </c>
      <c r="H548" t="s">
        <v>381</v>
      </c>
      <c r="I548" s="937" t="s">
        <v>489</v>
      </c>
      <c r="J548" s="937" t="s">
        <v>445</v>
      </c>
      <c r="K548" s="937" t="s">
        <v>448</v>
      </c>
      <c r="L548" s="937">
        <v>7.3</v>
      </c>
      <c r="M548" s="958" t="s">
        <v>156</v>
      </c>
      <c r="N548" s="678">
        <f t="shared" ca="1" si="98"/>
        <v>7932.5399939790987</v>
      </c>
      <c r="O548" s="678">
        <f t="shared" ca="1" si="97"/>
        <v>1277.577260045407</v>
      </c>
      <c r="P548" s="678">
        <f t="shared" ca="1" si="97"/>
        <v>183.34720919967364</v>
      </c>
      <c r="Q548" s="678">
        <f t="shared" ca="1" si="97"/>
        <v>1625.9942341418887</v>
      </c>
      <c r="R548" s="678">
        <f t="shared" ca="1" si="97"/>
        <v>150.36225807446056</v>
      </c>
      <c r="S548" s="678">
        <f t="shared" ca="1" si="97"/>
        <v>3.6295964419852469</v>
      </c>
      <c r="T548" s="678">
        <f t="shared" ca="1" si="97"/>
        <v>781.56109847333732</v>
      </c>
      <c r="U548" s="678">
        <f t="shared" ca="1" si="97"/>
        <v>0</v>
      </c>
      <c r="V548" s="678">
        <f t="shared" ca="1" si="97"/>
        <v>73.490319547007786</v>
      </c>
      <c r="W548" s="678">
        <f t="shared" ca="1" si="87"/>
        <v>3836.5780180553388</v>
      </c>
      <c r="X548" s="678">
        <f t="shared" ca="1" si="97"/>
        <v>0</v>
      </c>
      <c r="Y548" s="678">
        <f t="shared" ca="1" si="97"/>
        <v>0</v>
      </c>
      <c r="Z548" s="678">
        <f t="shared" ca="1" si="97"/>
        <v>0</v>
      </c>
      <c r="AA548" t="str">
        <f t="shared" si="89"/>
        <v>ASRCMS202202</v>
      </c>
      <c r="AB548" s="957">
        <f t="shared" si="90"/>
        <v>45230</v>
      </c>
      <c r="AC548" t="str">
        <f t="shared" si="91"/>
        <v>Unaudited</v>
      </c>
    </row>
    <row r="549" spans="1:29" x14ac:dyDescent="0.25">
      <c r="A549" t="s">
        <v>421</v>
      </c>
      <c r="B549" t="s">
        <v>1380</v>
      </c>
      <c r="C549" t="s">
        <v>1381</v>
      </c>
      <c r="D549">
        <v>1900</v>
      </c>
      <c r="E549" s="957">
        <v>1</v>
      </c>
      <c r="F549" t="s">
        <v>441</v>
      </c>
      <c r="G549" s="957">
        <v>274</v>
      </c>
      <c r="H549" t="s">
        <v>381</v>
      </c>
      <c r="I549" s="937" t="s">
        <v>489</v>
      </c>
      <c r="J549" s="937" t="s">
        <v>445</v>
      </c>
      <c r="K549" s="937" t="s">
        <v>448</v>
      </c>
      <c r="L549" s="937" t="s">
        <v>91</v>
      </c>
      <c r="M549" s="958" t="s">
        <v>456</v>
      </c>
      <c r="N549" s="678">
        <f t="shared" ca="1" si="98"/>
        <v>19.402171067613367</v>
      </c>
      <c r="O549" s="678">
        <f t="shared" ca="1" si="97"/>
        <v>3.1248216296807825</v>
      </c>
      <c r="P549" s="678">
        <f t="shared" ca="1" si="97"/>
        <v>0.44844828016771748</v>
      </c>
      <c r="Q549" s="678">
        <f t="shared" ca="1" si="97"/>
        <v>3.9770134546714049</v>
      </c>
      <c r="R549" s="678">
        <f t="shared" ca="1" si="97"/>
        <v>0.36777050673398715</v>
      </c>
      <c r="S549" s="678">
        <f t="shared" ca="1" si="97"/>
        <v>8.8776168953764896E-3</v>
      </c>
      <c r="T549" s="678">
        <f t="shared" ca="1" si="97"/>
        <v>1.9116174824055301</v>
      </c>
      <c r="U549" s="678">
        <f t="shared" ca="1" si="97"/>
        <v>0</v>
      </c>
      <c r="V549" s="678">
        <f t="shared" ca="1" si="97"/>
        <v>0.17974970851037256</v>
      </c>
      <c r="W549" s="678">
        <f t="shared" ca="1" si="87"/>
        <v>9.3838723885481929</v>
      </c>
      <c r="X549" s="678">
        <f t="shared" ca="1" si="97"/>
        <v>0</v>
      </c>
      <c r="Y549" s="678">
        <f t="shared" ca="1" si="97"/>
        <v>0</v>
      </c>
      <c r="Z549" s="678">
        <f t="shared" ca="1" si="97"/>
        <v>0</v>
      </c>
      <c r="AA549" t="str">
        <f t="shared" si="89"/>
        <v>ASRCMS202202</v>
      </c>
      <c r="AB549" s="957">
        <f t="shared" si="90"/>
        <v>45230</v>
      </c>
      <c r="AC549" t="str">
        <f t="shared" si="91"/>
        <v>Unaudited</v>
      </c>
    </row>
    <row r="550" spans="1:29" x14ac:dyDescent="0.25">
      <c r="A550" t="s">
        <v>421</v>
      </c>
      <c r="B550" t="s">
        <v>1380</v>
      </c>
      <c r="C550" t="s">
        <v>1381</v>
      </c>
      <c r="D550">
        <v>1900</v>
      </c>
      <c r="E550" s="957">
        <v>1</v>
      </c>
      <c r="F550" t="s">
        <v>441</v>
      </c>
      <c r="G550" s="957">
        <v>274</v>
      </c>
      <c r="H550" t="s">
        <v>381</v>
      </c>
      <c r="I550" s="937" t="s">
        <v>489</v>
      </c>
      <c r="J550" s="937" t="s">
        <v>445</v>
      </c>
      <c r="K550" s="937" t="s">
        <v>449</v>
      </c>
      <c r="L550" s="953">
        <v>8.1</v>
      </c>
      <c r="M550" s="958" t="s">
        <v>22</v>
      </c>
      <c r="N550" s="678">
        <f t="shared" ca="1" si="98"/>
        <v>2277434.2937458884</v>
      </c>
      <c r="O550" s="678">
        <f t="shared" ca="1" si="97"/>
        <v>866311.27613112773</v>
      </c>
      <c r="P550" s="678">
        <f t="shared" ca="1" si="97"/>
        <v>60491.53848534861</v>
      </c>
      <c r="Q550" s="678">
        <f t="shared" ca="1" si="97"/>
        <v>786311.08616893017</v>
      </c>
      <c r="R550" s="678">
        <f t="shared" ca="1" si="97"/>
        <v>83815.390599242761</v>
      </c>
      <c r="S550" s="678">
        <f t="shared" ca="1" si="97"/>
        <v>4.8796376854564043</v>
      </c>
      <c r="T550" s="678">
        <f t="shared" ca="1" si="97"/>
        <v>313604.07480454969</v>
      </c>
      <c r="U550" s="678">
        <f t="shared" ca="1" si="97"/>
        <v>0</v>
      </c>
      <c r="V550" s="678">
        <f t="shared" ca="1" si="97"/>
        <v>39067.109255565272</v>
      </c>
      <c r="W550" s="678">
        <f t="shared" ca="1" si="87"/>
        <v>127828.93866343866</v>
      </c>
      <c r="X550" s="678">
        <f t="shared" ca="1" si="97"/>
        <v>0</v>
      </c>
      <c r="Y550" s="678">
        <f t="shared" ca="1" si="97"/>
        <v>0</v>
      </c>
      <c r="Z550" s="678">
        <f t="shared" ca="1" si="97"/>
        <v>0</v>
      </c>
      <c r="AA550" t="str">
        <f t="shared" si="89"/>
        <v>ASRCMS202202</v>
      </c>
      <c r="AB550" s="957">
        <f t="shared" si="90"/>
        <v>45230</v>
      </c>
      <c r="AC550" t="str">
        <f t="shared" si="91"/>
        <v>Unaudited</v>
      </c>
    </row>
    <row r="551" spans="1:29" x14ac:dyDescent="0.25">
      <c r="A551" t="s">
        <v>421</v>
      </c>
      <c r="B551" t="s">
        <v>1380</v>
      </c>
      <c r="C551" t="s">
        <v>1381</v>
      </c>
      <c r="D551">
        <v>1900</v>
      </c>
      <c r="E551" s="957">
        <v>1</v>
      </c>
      <c r="F551" t="s">
        <v>441</v>
      </c>
      <c r="G551" s="957">
        <v>274</v>
      </c>
      <c r="H551" t="s">
        <v>381</v>
      </c>
      <c r="I551" s="937" t="s">
        <v>489</v>
      </c>
      <c r="J551" s="937" t="s">
        <v>445</v>
      </c>
      <c r="K551" s="937" t="s">
        <v>449</v>
      </c>
      <c r="L551" s="953" t="s">
        <v>113</v>
      </c>
      <c r="M551" s="958" t="s">
        <v>444</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ASRCMS202202</v>
      </c>
      <c r="AB551" s="957">
        <f t="shared" si="90"/>
        <v>45230</v>
      </c>
      <c r="AC551" t="str">
        <f t="shared" si="91"/>
        <v>Unaudited</v>
      </c>
    </row>
    <row r="552" spans="1:29" x14ac:dyDescent="0.25">
      <c r="A552" t="s">
        <v>421</v>
      </c>
      <c r="B552" t="s">
        <v>1380</v>
      </c>
      <c r="C552" t="s">
        <v>1381</v>
      </c>
      <c r="D552">
        <v>1900</v>
      </c>
      <c r="E552" s="957">
        <v>1</v>
      </c>
      <c r="F552" t="s">
        <v>441</v>
      </c>
      <c r="G552" s="957">
        <v>274</v>
      </c>
      <c r="H552" t="s">
        <v>381</v>
      </c>
      <c r="I552" s="937" t="s">
        <v>489</v>
      </c>
      <c r="J552" s="937" t="s">
        <v>445</v>
      </c>
      <c r="K552" s="937" t="s">
        <v>449</v>
      </c>
      <c r="L552" s="937" t="s">
        <v>115</v>
      </c>
      <c r="M552" s="958" t="s">
        <v>158</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ASRCMS202202</v>
      </c>
      <c r="AB552" s="957">
        <f t="shared" si="90"/>
        <v>45230</v>
      </c>
      <c r="AC552" t="str">
        <f t="shared" si="91"/>
        <v>Unaudited</v>
      </c>
    </row>
    <row r="553" spans="1:29" x14ac:dyDescent="0.25">
      <c r="A553" t="s">
        <v>421</v>
      </c>
      <c r="B553" t="s">
        <v>1380</v>
      </c>
      <c r="C553" t="s">
        <v>1381</v>
      </c>
      <c r="D553">
        <v>1900</v>
      </c>
      <c r="E553" s="957">
        <v>1</v>
      </c>
      <c r="F553" t="s">
        <v>441</v>
      </c>
      <c r="G553" s="957">
        <v>274</v>
      </c>
      <c r="H553" t="s">
        <v>381</v>
      </c>
      <c r="I553" s="958" t="s">
        <v>489</v>
      </c>
      <c r="J553" s="958" t="s">
        <v>445</v>
      </c>
      <c r="K553" s="958" t="s">
        <v>449</v>
      </c>
      <c r="L553" s="937" t="s">
        <v>116</v>
      </c>
      <c r="M553" s="958" t="s">
        <v>114</v>
      </c>
      <c r="N553" s="678">
        <f t="shared" ca="1" si="98"/>
        <v>-5739.2466035720063</v>
      </c>
      <c r="O553" s="678">
        <f t="shared" ca="1" si="97"/>
        <v>-2183.1470891719473</v>
      </c>
      <c r="P553" s="678">
        <f t="shared" ca="1" si="97"/>
        <v>-152.44165671443056</v>
      </c>
      <c r="Q553" s="678">
        <f t="shared" ca="1" si="97"/>
        <v>-1981.5426697660769</v>
      </c>
      <c r="R553" s="678">
        <f t="shared" ca="1" si="97"/>
        <v>-211.21891294284617</v>
      </c>
      <c r="S553" s="678">
        <f t="shared" ca="1" si="97"/>
        <v>-1.2296927331701289E-2</v>
      </c>
      <c r="T553" s="678">
        <f t="shared" ca="1" si="97"/>
        <v>-790.29771621994246</v>
      </c>
      <c r="U553" s="678">
        <f t="shared" ca="1" si="97"/>
        <v>0</v>
      </c>
      <c r="V553" s="678">
        <f t="shared" ca="1" si="97"/>
        <v>-98.451039716975927</v>
      </c>
      <c r="W553" s="678">
        <f t="shared" ca="1" si="87"/>
        <v>-322.13522211245538</v>
      </c>
      <c r="X553" s="678">
        <f t="shared" ca="1" si="97"/>
        <v>0</v>
      </c>
      <c r="Y553" s="678">
        <f t="shared" ca="1" si="97"/>
        <v>0</v>
      </c>
      <c r="Z553" s="678">
        <f t="shared" ca="1" si="97"/>
        <v>0</v>
      </c>
      <c r="AA553" t="str">
        <f t="shared" si="89"/>
        <v>ASRCMS202202</v>
      </c>
      <c r="AB553" s="957">
        <f t="shared" si="90"/>
        <v>45230</v>
      </c>
      <c r="AC553" t="str">
        <f t="shared" si="91"/>
        <v>Unaudited</v>
      </c>
    </row>
    <row r="554" spans="1:29" x14ac:dyDescent="0.25">
      <c r="A554" t="s">
        <v>421</v>
      </c>
      <c r="B554" t="s">
        <v>1380</v>
      </c>
      <c r="C554" t="s">
        <v>1381</v>
      </c>
      <c r="D554">
        <v>1900</v>
      </c>
      <c r="E554" s="957">
        <v>1</v>
      </c>
      <c r="F554" t="s">
        <v>441</v>
      </c>
      <c r="G554" s="957">
        <v>274</v>
      </c>
      <c r="H554" t="s">
        <v>381</v>
      </c>
      <c r="I554" s="937" t="s">
        <v>489</v>
      </c>
      <c r="J554" s="937" t="s">
        <v>445</v>
      </c>
      <c r="K554" s="937" t="s">
        <v>449</v>
      </c>
      <c r="L554" s="937" t="s">
        <v>117</v>
      </c>
      <c r="M554" s="958" t="s">
        <v>159</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ASRCMS202202</v>
      </c>
      <c r="AB554" s="957">
        <f t="shared" si="90"/>
        <v>45230</v>
      </c>
      <c r="AC554" t="str">
        <f t="shared" si="91"/>
        <v>Unaudited</v>
      </c>
    </row>
    <row r="555" spans="1:29" x14ac:dyDescent="0.25">
      <c r="A555" t="s">
        <v>421</v>
      </c>
      <c r="B555" t="s">
        <v>1380</v>
      </c>
      <c r="C555" t="s">
        <v>1381</v>
      </c>
      <c r="D555">
        <v>1900</v>
      </c>
      <c r="E555" s="957">
        <v>1</v>
      </c>
      <c r="F555" t="s">
        <v>441</v>
      </c>
      <c r="G555" s="957">
        <v>274</v>
      </c>
      <c r="H555" t="s">
        <v>381</v>
      </c>
      <c r="I555" s="937" t="s">
        <v>489</v>
      </c>
      <c r="J555" s="937" t="s">
        <v>445</v>
      </c>
      <c r="K555" s="937" t="s">
        <v>449</v>
      </c>
      <c r="L555" s="937" t="s">
        <v>160</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ASRCMS202202</v>
      </c>
      <c r="AB555" s="957">
        <f t="shared" si="90"/>
        <v>45230</v>
      </c>
      <c r="AC555" t="str">
        <f t="shared" si="91"/>
        <v>Unaudited</v>
      </c>
    </row>
    <row r="556" spans="1:29" x14ac:dyDescent="0.25">
      <c r="A556" t="s">
        <v>421</v>
      </c>
      <c r="B556" t="s">
        <v>1380</v>
      </c>
      <c r="C556" t="s">
        <v>1381</v>
      </c>
      <c r="D556">
        <v>1900</v>
      </c>
      <c r="E556" s="957">
        <v>1</v>
      </c>
      <c r="F556" t="s">
        <v>441</v>
      </c>
      <c r="G556" s="957">
        <v>274</v>
      </c>
      <c r="H556" t="s">
        <v>381</v>
      </c>
      <c r="I556" s="937" t="s">
        <v>489</v>
      </c>
      <c r="J556" s="937" t="s">
        <v>445</v>
      </c>
      <c r="K556" s="937" t="s">
        <v>449</v>
      </c>
      <c r="L556" s="937" t="s">
        <v>443</v>
      </c>
      <c r="M556" s="958" t="s">
        <v>457</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ASRCMS202202</v>
      </c>
      <c r="AB556" s="957">
        <f t="shared" si="90"/>
        <v>45230</v>
      </c>
      <c r="AC556" t="str">
        <f t="shared" si="91"/>
        <v>Unaudited</v>
      </c>
    </row>
    <row r="557" spans="1:29" ht="30" x14ac:dyDescent="0.25">
      <c r="A557" t="s">
        <v>421</v>
      </c>
      <c r="B557" t="s">
        <v>1380</v>
      </c>
      <c r="C557" t="s">
        <v>1381</v>
      </c>
      <c r="D557">
        <v>1900</v>
      </c>
      <c r="E557" s="957">
        <v>1</v>
      </c>
      <c r="F557" t="s">
        <v>441</v>
      </c>
      <c r="G557" s="957">
        <v>274</v>
      </c>
      <c r="H557" t="s">
        <v>381</v>
      </c>
      <c r="I557" s="958" t="s">
        <v>489</v>
      </c>
      <c r="J557" s="958" t="s">
        <v>445</v>
      </c>
      <c r="K557" s="958" t="s">
        <v>450</v>
      </c>
      <c r="L557" s="937">
        <v>9.1</v>
      </c>
      <c r="M557" s="958" t="s">
        <v>186</v>
      </c>
      <c r="N557" s="678">
        <f t="shared" ca="1" si="98"/>
        <v>1674525.3900000001</v>
      </c>
      <c r="O557" s="678">
        <f t="shared" ca="1" si="97"/>
        <v>40854.510000000009</v>
      </c>
      <c r="P557" s="678">
        <f t="shared" ca="1" si="97"/>
        <v>37.000000000000007</v>
      </c>
      <c r="Q557" s="678">
        <f t="shared" ca="1" si="97"/>
        <v>105581.5</v>
      </c>
      <c r="R557" s="678">
        <f t="shared" ca="1" si="97"/>
        <v>217.76</v>
      </c>
      <c r="S557" s="678">
        <f t="shared" ca="1" si="97"/>
        <v>0</v>
      </c>
      <c r="T557" s="678">
        <f t="shared" ca="1" si="97"/>
        <v>103229.64000000001</v>
      </c>
      <c r="U557" s="678">
        <f t="shared" ca="1" si="97"/>
        <v>0</v>
      </c>
      <c r="V557" s="678">
        <f t="shared" ca="1" si="97"/>
        <v>0</v>
      </c>
      <c r="W557" s="678">
        <f t="shared" ca="1" si="87"/>
        <v>1424604.98</v>
      </c>
      <c r="X557" s="678">
        <f t="shared" ca="1" si="97"/>
        <v>0</v>
      </c>
      <c r="Y557" s="678">
        <f t="shared" ca="1" si="97"/>
        <v>0</v>
      </c>
      <c r="Z557" s="678">
        <f t="shared" ca="1" si="97"/>
        <v>0</v>
      </c>
      <c r="AA557" t="str">
        <f t="shared" si="89"/>
        <v>ASRCMS202202</v>
      </c>
      <c r="AB557" s="957">
        <f t="shared" si="90"/>
        <v>45230</v>
      </c>
      <c r="AC557" t="str">
        <f t="shared" si="91"/>
        <v>Unaudited</v>
      </c>
    </row>
    <row r="558" spans="1:29" x14ac:dyDescent="0.25">
      <c r="A558" t="s">
        <v>421</v>
      </c>
      <c r="B558" t="s">
        <v>1380</v>
      </c>
      <c r="C558" t="s">
        <v>1381</v>
      </c>
      <c r="D558">
        <v>1900</v>
      </c>
      <c r="E558" s="957">
        <v>1</v>
      </c>
      <c r="F558" t="s">
        <v>441</v>
      </c>
      <c r="G558" s="957">
        <v>274</v>
      </c>
      <c r="H558" t="s">
        <v>381</v>
      </c>
      <c r="I558" s="958" t="s">
        <v>489</v>
      </c>
      <c r="J558" s="958" t="s">
        <v>445</v>
      </c>
      <c r="K558" s="958" t="s">
        <v>450</v>
      </c>
      <c r="L558" s="937" t="s">
        <v>107</v>
      </c>
      <c r="M558" s="958" t="s">
        <v>187</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ASRCMS202202</v>
      </c>
      <c r="AB558" s="957">
        <f t="shared" si="90"/>
        <v>45230</v>
      </c>
      <c r="AC558" t="str">
        <f t="shared" si="91"/>
        <v>Unaudited</v>
      </c>
    </row>
    <row r="559" spans="1:29" x14ac:dyDescent="0.25">
      <c r="A559" t="s">
        <v>421</v>
      </c>
      <c r="B559" t="s">
        <v>1380</v>
      </c>
      <c r="C559" t="s">
        <v>1381</v>
      </c>
      <c r="D559">
        <v>1900</v>
      </c>
      <c r="E559" s="957">
        <v>1</v>
      </c>
      <c r="F559" t="s">
        <v>441</v>
      </c>
      <c r="G559" s="957">
        <v>274</v>
      </c>
      <c r="H559" t="s">
        <v>381</v>
      </c>
      <c r="I559" s="958" t="s">
        <v>489</v>
      </c>
      <c r="J559" s="958" t="s">
        <v>445</v>
      </c>
      <c r="K559" s="958" t="s">
        <v>450</v>
      </c>
      <c r="L559" s="937" t="s">
        <v>1316</v>
      </c>
      <c r="M559" s="958" t="s">
        <v>1317</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ASRCMS202202</v>
      </c>
      <c r="AB559" s="957">
        <f t="shared" si="90"/>
        <v>45230</v>
      </c>
      <c r="AC559" t="str">
        <f t="shared" si="91"/>
        <v>Unaudited</v>
      </c>
    </row>
    <row r="560" spans="1:29" x14ac:dyDescent="0.25">
      <c r="A560" t="s">
        <v>421</v>
      </c>
      <c r="B560" t="s">
        <v>1380</v>
      </c>
      <c r="C560" t="s">
        <v>1381</v>
      </c>
      <c r="D560">
        <v>1900</v>
      </c>
      <c r="E560" s="957">
        <v>1</v>
      </c>
      <c r="F560" t="s">
        <v>441</v>
      </c>
      <c r="G560" s="957">
        <v>274</v>
      </c>
      <c r="H560" t="s">
        <v>381</v>
      </c>
      <c r="I560" s="958" t="s">
        <v>489</v>
      </c>
      <c r="J560" s="958" t="s">
        <v>445</v>
      </c>
      <c r="K560" s="958" t="s">
        <v>450</v>
      </c>
      <c r="L560" s="937" t="s">
        <v>108</v>
      </c>
      <c r="M560" s="958" t="s">
        <v>188</v>
      </c>
      <c r="N560" s="678">
        <f t="shared" ca="1" si="98"/>
        <v>487093.61000000004</v>
      </c>
      <c r="O560" s="678">
        <f t="shared" ca="1" si="97"/>
        <v>67798.459999999992</v>
      </c>
      <c r="P560" s="678">
        <f t="shared" ca="1" si="97"/>
        <v>10631.72</v>
      </c>
      <c r="Q560" s="678">
        <f t="shared" ca="1" si="97"/>
        <v>179194.12</v>
      </c>
      <c r="R560" s="678">
        <f t="shared" ca="1" si="97"/>
        <v>21376.38</v>
      </c>
      <c r="S560" s="678">
        <f t="shared" ca="1" si="97"/>
        <v>0</v>
      </c>
      <c r="T560" s="678">
        <f t="shared" ca="1" si="97"/>
        <v>109193.98000000001</v>
      </c>
      <c r="U560" s="678">
        <f t="shared" ca="1" si="97"/>
        <v>0</v>
      </c>
      <c r="V560" s="678">
        <f t="shared" ca="1" si="97"/>
        <v>1285.76</v>
      </c>
      <c r="W560" s="678">
        <f t="shared" ca="1" si="87"/>
        <v>97613.189999999988</v>
      </c>
      <c r="X560" s="678">
        <f t="shared" ca="1" si="97"/>
        <v>0</v>
      </c>
      <c r="Y560" s="678">
        <f t="shared" ca="1" si="97"/>
        <v>0</v>
      </c>
      <c r="Z560" s="678">
        <f t="shared" ca="1" si="97"/>
        <v>0</v>
      </c>
      <c r="AA560" t="str">
        <f t="shared" si="89"/>
        <v>ASRCMS202202</v>
      </c>
      <c r="AB560" s="957">
        <f t="shared" si="90"/>
        <v>45230</v>
      </c>
      <c r="AC560" t="str">
        <f t="shared" si="91"/>
        <v>Unaudited</v>
      </c>
    </row>
    <row r="561" spans="1:29" x14ac:dyDescent="0.25">
      <c r="A561" t="s">
        <v>421</v>
      </c>
      <c r="B561" t="s">
        <v>1380</v>
      </c>
      <c r="C561" t="s">
        <v>1381</v>
      </c>
      <c r="D561">
        <v>1900</v>
      </c>
      <c r="E561" s="957">
        <v>1</v>
      </c>
      <c r="F561" t="s">
        <v>441</v>
      </c>
      <c r="G561" s="957">
        <v>274</v>
      </c>
      <c r="H561" t="s">
        <v>381</v>
      </c>
      <c r="I561" s="958" t="s">
        <v>489</v>
      </c>
      <c r="J561" s="958" t="s">
        <v>445</v>
      </c>
      <c r="K561" s="958" t="s">
        <v>450</v>
      </c>
      <c r="L561" s="953" t="s">
        <v>109</v>
      </c>
      <c r="M561" s="958" t="s">
        <v>161</v>
      </c>
      <c r="N561" s="678">
        <f t="shared" ca="1" si="98"/>
        <v>158242.17296733544</v>
      </c>
      <c r="O561" s="678">
        <f t="shared" ca="1" si="97"/>
        <v>50719.733345116045</v>
      </c>
      <c r="P561" s="678">
        <f t="shared" ca="1" si="97"/>
        <v>3739.4035771001732</v>
      </c>
      <c r="Q561" s="678">
        <f t="shared" ca="1" si="97"/>
        <v>81031.654292262581</v>
      </c>
      <c r="R561" s="678">
        <f t="shared" ca="1" si="97"/>
        <v>2129.7601006448322</v>
      </c>
      <c r="S561" s="678">
        <f t="shared" ca="1" si="97"/>
        <v>539.06491727237517</v>
      </c>
      <c r="T561" s="678">
        <f t="shared" ca="1" si="97"/>
        <v>10502.42193467266</v>
      </c>
      <c r="U561" s="678">
        <f t="shared" ca="1" si="97"/>
        <v>0</v>
      </c>
      <c r="V561" s="678">
        <f t="shared" ca="1" si="97"/>
        <v>1216.8669931479196</v>
      </c>
      <c r="W561" s="678">
        <f t="shared" ca="1" si="87"/>
        <v>8363.2678071188711</v>
      </c>
      <c r="X561" s="678">
        <f t="shared" ca="1" si="97"/>
        <v>0</v>
      </c>
      <c r="Y561" s="678">
        <f t="shared" ca="1" si="97"/>
        <v>0</v>
      </c>
      <c r="Z561" s="678">
        <f t="shared" ca="1" si="97"/>
        <v>0</v>
      </c>
      <c r="AA561" t="str">
        <f t="shared" si="89"/>
        <v>ASRCMS202202</v>
      </c>
      <c r="AB561" s="957">
        <f t="shared" si="90"/>
        <v>45230</v>
      </c>
      <c r="AC561" t="str">
        <f t="shared" si="91"/>
        <v>Unaudited</v>
      </c>
    </row>
    <row r="562" spans="1:29" x14ac:dyDescent="0.25">
      <c r="A562" t="s">
        <v>421</v>
      </c>
      <c r="B562" t="s">
        <v>1380</v>
      </c>
      <c r="C562" t="s">
        <v>1381</v>
      </c>
      <c r="D562">
        <v>1900</v>
      </c>
      <c r="E562" s="957">
        <v>1</v>
      </c>
      <c r="F562" t="s">
        <v>441</v>
      </c>
      <c r="G562" s="957">
        <v>274</v>
      </c>
      <c r="H562" t="s">
        <v>381</v>
      </c>
      <c r="I562" s="958" t="s">
        <v>489</v>
      </c>
      <c r="J562" s="958" t="s">
        <v>445</v>
      </c>
      <c r="K562" s="958" t="s">
        <v>450</v>
      </c>
      <c r="L562" s="937" t="s">
        <v>110</v>
      </c>
      <c r="M562" s="958" t="s">
        <v>135</v>
      </c>
      <c r="N562" s="678">
        <f t="shared" ca="1" si="98"/>
        <v>11368.88331970332</v>
      </c>
      <c r="O562" s="678">
        <f t="shared" ca="1" si="98"/>
        <v>5777.3307172308096</v>
      </c>
      <c r="P562" s="678">
        <f t="shared" ca="1" si="98"/>
        <v>828.74712418948548</v>
      </c>
      <c r="Q562" s="678">
        <f t="shared" ca="1" si="98"/>
        <v>3063.4971687256702</v>
      </c>
      <c r="R562" s="678">
        <f t="shared" ca="1" si="98"/>
        <v>481.84848137322149</v>
      </c>
      <c r="S562" s="678">
        <f t="shared" ca="1" si="98"/>
        <v>23.908512434549159</v>
      </c>
      <c r="T562" s="678">
        <f t="shared" ca="1" si="98"/>
        <v>948.94884238073553</v>
      </c>
      <c r="U562" s="678">
        <f t="shared" ca="1" si="98"/>
        <v>0</v>
      </c>
      <c r="V562" s="678">
        <f t="shared" ca="1" si="98"/>
        <v>68.047304621409154</v>
      </c>
      <c r="W562" s="678">
        <f t="shared" ca="1" si="87"/>
        <v>176.55516874743995</v>
      </c>
      <c r="X562" s="678">
        <f t="shared" ca="1" si="98"/>
        <v>0</v>
      </c>
      <c r="Y562" s="678">
        <f t="shared" ca="1" si="98"/>
        <v>0</v>
      </c>
      <c r="Z562" s="678">
        <f t="shared" ca="1" si="98"/>
        <v>0</v>
      </c>
      <c r="AA562" t="str">
        <f t="shared" si="89"/>
        <v>ASRCMS202202</v>
      </c>
      <c r="AB562" s="957">
        <f t="shared" si="90"/>
        <v>45230</v>
      </c>
      <c r="AC562" t="str">
        <f t="shared" si="91"/>
        <v>Unaudited</v>
      </c>
    </row>
    <row r="563" spans="1:29" x14ac:dyDescent="0.25">
      <c r="A563" t="s">
        <v>421</v>
      </c>
      <c r="B563" t="s">
        <v>1380</v>
      </c>
      <c r="C563" t="s">
        <v>1381</v>
      </c>
      <c r="D563">
        <v>1900</v>
      </c>
      <c r="E563" s="957">
        <v>1</v>
      </c>
      <c r="F563" t="s">
        <v>441</v>
      </c>
      <c r="G563" s="957">
        <v>274</v>
      </c>
      <c r="H563" t="s">
        <v>381</v>
      </c>
      <c r="I563" s="937" t="s">
        <v>489</v>
      </c>
      <c r="J563" s="937" t="s">
        <v>445</v>
      </c>
      <c r="K563" s="937" t="s">
        <v>450</v>
      </c>
      <c r="L563" s="937" t="s">
        <v>111</v>
      </c>
      <c r="M563" s="958" t="s">
        <v>163</v>
      </c>
      <c r="N563" s="678">
        <f t="shared" ca="1" si="98"/>
        <v>39568.58725794559</v>
      </c>
      <c r="O563" s="678">
        <f t="shared" ca="1" si="98"/>
        <v>3041.5011049867635</v>
      </c>
      <c r="P563" s="678">
        <f t="shared" ca="1" si="98"/>
        <v>278.93680968298668</v>
      </c>
      <c r="Q563" s="678">
        <f t="shared" ca="1" si="98"/>
        <v>6394.1856836330053</v>
      </c>
      <c r="R563" s="678">
        <f t="shared" ca="1" si="98"/>
        <v>456.22588944067923</v>
      </c>
      <c r="S563" s="678">
        <f t="shared" ca="1" si="98"/>
        <v>2.2901024483214765</v>
      </c>
      <c r="T563" s="678">
        <f t="shared" ca="1" si="98"/>
        <v>1204.7538745513971</v>
      </c>
      <c r="U563" s="678">
        <f t="shared" ca="1" si="98"/>
        <v>0</v>
      </c>
      <c r="V563" s="678">
        <f t="shared" ca="1" si="98"/>
        <v>36.312684945741189</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28154.381108256697</v>
      </c>
      <c r="X563" s="678">
        <f t="shared" ca="1" si="98"/>
        <v>0</v>
      </c>
      <c r="Y563" s="678">
        <f t="shared" ca="1" si="98"/>
        <v>0</v>
      </c>
      <c r="Z563" s="678">
        <f t="shared" ca="1" si="98"/>
        <v>0</v>
      </c>
      <c r="AA563" t="str">
        <f t="shared" si="89"/>
        <v>ASRCMS202202</v>
      </c>
      <c r="AB563" s="957">
        <f t="shared" si="90"/>
        <v>45230</v>
      </c>
      <c r="AC563" t="str">
        <f t="shared" si="91"/>
        <v>Unaudited</v>
      </c>
    </row>
    <row r="564" spans="1:29" x14ac:dyDescent="0.25">
      <c r="A564" t="s">
        <v>421</v>
      </c>
      <c r="B564" t="s">
        <v>1380</v>
      </c>
      <c r="C564" t="s">
        <v>1381</v>
      </c>
      <c r="D564">
        <v>1900</v>
      </c>
      <c r="E564" s="957">
        <v>1</v>
      </c>
      <c r="F564" t="s">
        <v>441</v>
      </c>
      <c r="G564" s="957">
        <v>274</v>
      </c>
      <c r="H564" t="s">
        <v>381</v>
      </c>
      <c r="I564" s="958" t="s">
        <v>489</v>
      </c>
      <c r="J564" s="958" t="s">
        <v>445</v>
      </c>
      <c r="K564" s="958" t="s">
        <v>450</v>
      </c>
      <c r="L564" s="937" t="s">
        <v>112</v>
      </c>
      <c r="M564" s="958" t="s">
        <v>464</v>
      </c>
      <c r="N564" s="678">
        <f t="shared" ca="1" si="98"/>
        <v>50983.472467498184</v>
      </c>
      <c r="O564" s="678">
        <f t="shared" ca="1" si="98"/>
        <v>8211.1562137808742</v>
      </c>
      <c r="P564" s="678">
        <f t="shared" ca="1" si="98"/>
        <v>1178.3965034300743</v>
      </c>
      <c r="Q564" s="678">
        <f t="shared" ca="1" si="98"/>
        <v>10450.477694610438</v>
      </c>
      <c r="R564" s="678">
        <f t="shared" ca="1" si="98"/>
        <v>966.397906661511</v>
      </c>
      <c r="S564" s="678">
        <f t="shared" ca="1" si="98"/>
        <v>23.327891243982272</v>
      </c>
      <c r="T564" s="678">
        <f t="shared" ca="1" si="98"/>
        <v>5023.1954425602889</v>
      </c>
      <c r="U564" s="678">
        <f t="shared" ca="1" si="98"/>
        <v>0</v>
      </c>
      <c r="V564" s="678">
        <f t="shared" ca="1" si="98"/>
        <v>472.33189950462008</v>
      </c>
      <c r="W564" s="678">
        <f t="shared" ca="1" si="99"/>
        <v>24658.1889157064</v>
      </c>
      <c r="X564" s="678">
        <f t="shared" ca="1" si="98"/>
        <v>0</v>
      </c>
      <c r="Y564" s="678">
        <f t="shared" ca="1" si="98"/>
        <v>0</v>
      </c>
      <c r="Z564" s="678">
        <f t="shared" ca="1" si="98"/>
        <v>0</v>
      </c>
      <c r="AA564" t="str">
        <f t="shared" si="89"/>
        <v>ASRCMS202202</v>
      </c>
      <c r="AB564" s="957">
        <f t="shared" si="90"/>
        <v>45230</v>
      </c>
      <c r="AC564" t="str">
        <f t="shared" si="91"/>
        <v>Unaudited</v>
      </c>
    </row>
    <row r="565" spans="1:29" x14ac:dyDescent="0.25">
      <c r="A565" t="s">
        <v>421</v>
      </c>
      <c r="B565" t="s">
        <v>1380</v>
      </c>
      <c r="C565" t="s">
        <v>1381</v>
      </c>
      <c r="D565">
        <v>1900</v>
      </c>
      <c r="E565" s="957">
        <v>1</v>
      </c>
      <c r="F565" t="s">
        <v>441</v>
      </c>
      <c r="G565" s="957">
        <v>274</v>
      </c>
      <c r="H565" t="s">
        <v>381</v>
      </c>
      <c r="I565" s="937" t="s">
        <v>489</v>
      </c>
      <c r="J565" s="937" t="s">
        <v>445</v>
      </c>
      <c r="K565" s="937" t="s">
        <v>6</v>
      </c>
      <c r="L565" s="937" t="s">
        <v>118</v>
      </c>
      <c r="M565" s="937" t="s">
        <v>189</v>
      </c>
      <c r="N565" s="678">
        <f t="shared" ca="1" si="98"/>
        <v>15892.62756487454</v>
      </c>
      <c r="O565" s="678">
        <f t="shared" ca="1" si="98"/>
        <v>6037.110149220578</v>
      </c>
      <c r="P565" s="678">
        <f t="shared" ca="1" si="98"/>
        <v>418.19618121672931</v>
      </c>
      <c r="Q565" s="678">
        <f t="shared" ca="1" si="98"/>
        <v>5436.0047986524623</v>
      </c>
      <c r="R565" s="678">
        <f t="shared" ca="1" si="98"/>
        <v>629.44097891114961</v>
      </c>
      <c r="S565" s="678">
        <f t="shared" ca="1" si="98"/>
        <v>3.3734401486141138E-2</v>
      </c>
      <c r="T565" s="678">
        <f t="shared" ca="1" si="98"/>
        <v>2218.0391965734675</v>
      </c>
      <c r="U565" s="678">
        <f t="shared" ca="1" si="98"/>
        <v>0</v>
      </c>
      <c r="V565" s="678">
        <f t="shared" ca="1" si="98"/>
        <v>270.08266463269439</v>
      </c>
      <c r="W565" s="678">
        <f t="shared" ca="1" si="99"/>
        <v>883.71986126597346</v>
      </c>
      <c r="X565" s="678">
        <f t="shared" ca="1" si="98"/>
        <v>0</v>
      </c>
      <c r="Y565" s="678">
        <f t="shared" ca="1" si="98"/>
        <v>0</v>
      </c>
      <c r="Z565" s="678">
        <f t="shared" ca="1" si="98"/>
        <v>0</v>
      </c>
      <c r="AA565" t="str">
        <f t="shared" si="89"/>
        <v>ASRCMS202202</v>
      </c>
      <c r="AB565" s="957">
        <f t="shared" si="90"/>
        <v>45230</v>
      </c>
      <c r="AC565" t="str">
        <f t="shared" si="91"/>
        <v>Unaudited</v>
      </c>
    </row>
    <row r="566" spans="1:29" x14ac:dyDescent="0.25">
      <c r="A566" t="s">
        <v>421</v>
      </c>
      <c r="B566" t="s">
        <v>1380</v>
      </c>
      <c r="C566" t="s">
        <v>1381</v>
      </c>
      <c r="D566">
        <v>1900</v>
      </c>
      <c r="E566" s="957">
        <v>1</v>
      </c>
      <c r="F566" t="s">
        <v>441</v>
      </c>
      <c r="G566" s="957">
        <v>274</v>
      </c>
      <c r="H566" t="s">
        <v>381</v>
      </c>
      <c r="I566" s="937" t="s">
        <v>489</v>
      </c>
      <c r="J566" s="937" t="s">
        <v>445</v>
      </c>
      <c r="K566" s="937" t="s">
        <v>6</v>
      </c>
      <c r="L566" s="937" t="s">
        <v>45</v>
      </c>
      <c r="M566" s="958" t="s">
        <v>164</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ASRCMS202202</v>
      </c>
      <c r="AB566" s="957">
        <f t="shared" si="90"/>
        <v>45230</v>
      </c>
      <c r="AC566" t="str">
        <f t="shared" si="91"/>
        <v>Unaudited</v>
      </c>
    </row>
    <row r="567" spans="1:29" x14ac:dyDescent="0.25">
      <c r="A567" t="s">
        <v>421</v>
      </c>
      <c r="B567" t="s">
        <v>1380</v>
      </c>
      <c r="C567" t="s">
        <v>1381</v>
      </c>
      <c r="D567">
        <v>1900</v>
      </c>
      <c r="E567" s="957">
        <v>1</v>
      </c>
      <c r="F567" t="s">
        <v>441</v>
      </c>
      <c r="G567" s="957">
        <v>274</v>
      </c>
      <c r="H567" t="s">
        <v>381</v>
      </c>
      <c r="I567" s="937" t="s">
        <v>489</v>
      </c>
      <c r="J567" s="937" t="s">
        <v>445</v>
      </c>
      <c r="K567" s="937" t="s">
        <v>6</v>
      </c>
      <c r="L567" s="937" t="s">
        <v>46</v>
      </c>
      <c r="M567" s="958" t="s">
        <v>165</v>
      </c>
      <c r="N567" s="678">
        <f t="shared" ca="1" si="98"/>
        <v>6.9292965928356312</v>
      </c>
      <c r="O567" s="678">
        <f t="shared" ca="1" si="98"/>
        <v>0.82951418921357201</v>
      </c>
      <c r="P567" s="678">
        <f t="shared" ca="1" si="98"/>
        <v>5.0049783614173364</v>
      </c>
      <c r="Q567" s="678">
        <f t="shared" ca="1" si="98"/>
        <v>0</v>
      </c>
      <c r="R567" s="678">
        <f t="shared" ca="1" si="98"/>
        <v>0.86335781558448366</v>
      </c>
      <c r="S567" s="678">
        <f t="shared" ca="1" si="98"/>
        <v>0</v>
      </c>
      <c r="T567" s="678">
        <f t="shared" ca="1" si="98"/>
        <v>0.23144622662023859</v>
      </c>
      <c r="U567" s="678">
        <f t="shared" ca="1" si="98"/>
        <v>0</v>
      </c>
      <c r="V567" s="678">
        <f t="shared" ca="1" si="98"/>
        <v>0</v>
      </c>
      <c r="W567" s="678">
        <f t="shared" ca="1" si="99"/>
        <v>0</v>
      </c>
      <c r="X567" s="678">
        <f t="shared" ca="1" si="98"/>
        <v>0</v>
      </c>
      <c r="Y567" s="678">
        <f t="shared" ca="1" si="98"/>
        <v>0</v>
      </c>
      <c r="Z567" s="678">
        <f t="shared" ca="1" si="98"/>
        <v>0</v>
      </c>
      <c r="AA567" t="str">
        <f t="shared" si="89"/>
        <v>ASRCMS202202</v>
      </c>
      <c r="AB567" s="957">
        <f t="shared" si="90"/>
        <v>45230</v>
      </c>
      <c r="AC567" t="str">
        <f t="shared" si="91"/>
        <v>Unaudited</v>
      </c>
    </row>
    <row r="568" spans="1:29" x14ac:dyDescent="0.25">
      <c r="A568" t="s">
        <v>421</v>
      </c>
      <c r="B568" t="s">
        <v>1380</v>
      </c>
      <c r="C568" t="s">
        <v>1381</v>
      </c>
      <c r="D568">
        <v>1900</v>
      </c>
      <c r="E568" s="957">
        <v>1</v>
      </c>
      <c r="F568" t="s">
        <v>441</v>
      </c>
      <c r="G568" s="957">
        <v>274</v>
      </c>
      <c r="H568" t="s">
        <v>381</v>
      </c>
      <c r="I568" s="937" t="s">
        <v>489</v>
      </c>
      <c r="J568" s="937" t="s">
        <v>445</v>
      </c>
      <c r="K568" s="937" t="s">
        <v>6</v>
      </c>
      <c r="L568" s="937" t="s">
        <v>166</v>
      </c>
      <c r="M568" s="958" t="s">
        <v>462</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ASRCMS202202</v>
      </c>
      <c r="AB568" s="957">
        <f t="shared" si="90"/>
        <v>45230</v>
      </c>
      <c r="AC568" t="str">
        <f t="shared" si="91"/>
        <v>Unaudited</v>
      </c>
    </row>
    <row r="569" spans="1:29" x14ac:dyDescent="0.25">
      <c r="A569" t="s">
        <v>421</v>
      </c>
      <c r="B569" t="s">
        <v>1380</v>
      </c>
      <c r="C569" t="s">
        <v>1381</v>
      </c>
      <c r="D569">
        <v>1900</v>
      </c>
      <c r="E569" s="957">
        <v>1</v>
      </c>
      <c r="F569" t="s">
        <v>441</v>
      </c>
      <c r="G569" s="957">
        <v>274</v>
      </c>
      <c r="H569" t="s">
        <v>381</v>
      </c>
      <c r="I569" s="937" t="s">
        <v>489</v>
      </c>
      <c r="J569" s="937" t="s">
        <v>445</v>
      </c>
      <c r="K569" s="937" t="s">
        <v>435</v>
      </c>
      <c r="L569" s="943" t="s">
        <v>121</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ASRCMS202202</v>
      </c>
      <c r="AB569" s="957">
        <f t="shared" si="90"/>
        <v>45230</v>
      </c>
      <c r="AC569" t="str">
        <f t="shared" si="91"/>
        <v>Unaudited</v>
      </c>
    </row>
    <row r="570" spans="1:29" x14ac:dyDescent="0.25">
      <c r="A570" t="s">
        <v>421</v>
      </c>
      <c r="B570" t="s">
        <v>1380</v>
      </c>
      <c r="C570" t="s">
        <v>1381</v>
      </c>
      <c r="D570">
        <v>1900</v>
      </c>
      <c r="E570" s="957">
        <v>1</v>
      </c>
      <c r="F570" t="s">
        <v>441</v>
      </c>
      <c r="G570" s="957">
        <v>274</v>
      </c>
      <c r="H570" t="s">
        <v>381</v>
      </c>
      <c r="I570" s="937" t="s">
        <v>489</v>
      </c>
      <c r="J570" s="937" t="s">
        <v>445</v>
      </c>
      <c r="K570" s="937" t="s">
        <v>435</v>
      </c>
      <c r="L570" s="937" t="s">
        <v>938</v>
      </c>
      <c r="M570" s="958" t="s">
        <v>930</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ASRCMS202202</v>
      </c>
      <c r="AB570" s="957">
        <f t="shared" si="90"/>
        <v>45230</v>
      </c>
      <c r="AC570" t="str">
        <f t="shared" si="91"/>
        <v>Unaudited</v>
      </c>
    </row>
    <row r="571" spans="1:29" x14ac:dyDescent="0.25">
      <c r="A571" t="s">
        <v>421</v>
      </c>
      <c r="B571" t="s">
        <v>1380</v>
      </c>
      <c r="C571" t="s">
        <v>1381</v>
      </c>
      <c r="D571">
        <v>1900</v>
      </c>
      <c r="E571" s="957">
        <v>1</v>
      </c>
      <c r="F571" t="s">
        <v>441</v>
      </c>
      <c r="G571" s="957">
        <v>274</v>
      </c>
      <c r="H571" t="s">
        <v>381</v>
      </c>
      <c r="I571" s="937" t="s">
        <v>489</v>
      </c>
      <c r="J571" s="937" t="s">
        <v>445</v>
      </c>
      <c r="K571" s="937" t="s">
        <v>435</v>
      </c>
      <c r="L571" s="937" t="s">
        <v>168</v>
      </c>
      <c r="M571" s="958" t="s">
        <v>40</v>
      </c>
      <c r="N571" s="678">
        <f t="shared" ca="1" si="98"/>
        <v>555.374377944613</v>
      </c>
      <c r="O571" s="678">
        <f t="shared" ca="1" si="98"/>
        <v>259.91948075199684</v>
      </c>
      <c r="P571" s="678">
        <f t="shared" ca="1" si="98"/>
        <v>37.284956104657766</v>
      </c>
      <c r="Q571" s="678">
        <f t="shared" ca="1" si="98"/>
        <v>175.33221464347156</v>
      </c>
      <c r="R571" s="678">
        <f t="shared" ca="1" si="98"/>
        <v>27.577489616843124</v>
      </c>
      <c r="S571" s="678">
        <f t="shared" ca="1" si="98"/>
        <v>1.3683487214464147</v>
      </c>
      <c r="T571" s="678">
        <f t="shared" ca="1" si="98"/>
        <v>39.892628109860858</v>
      </c>
      <c r="U571" s="678">
        <f t="shared" ca="1" si="98"/>
        <v>0</v>
      </c>
      <c r="V571" s="678">
        <f t="shared" ca="1" si="98"/>
        <v>3.8945309764244112</v>
      </c>
      <c r="W571" s="678">
        <f t="shared" ca="1" si="99"/>
        <v>10.104729019911984</v>
      </c>
      <c r="X571" s="678">
        <f t="shared" ca="1" si="98"/>
        <v>0</v>
      </c>
      <c r="Y571" s="678">
        <f t="shared" ca="1" si="98"/>
        <v>0</v>
      </c>
      <c r="Z571" s="678">
        <f t="shared" ca="1" si="98"/>
        <v>0</v>
      </c>
      <c r="AA571" t="str">
        <f t="shared" si="89"/>
        <v>ASRCMS202202</v>
      </c>
      <c r="AB571" s="957">
        <f t="shared" si="90"/>
        <v>45230</v>
      </c>
      <c r="AC571" t="str">
        <f t="shared" si="91"/>
        <v>Unaudited</v>
      </c>
    </row>
    <row r="572" spans="1:29" x14ac:dyDescent="0.25">
      <c r="A572" t="s">
        <v>421</v>
      </c>
      <c r="B572" t="s">
        <v>1380</v>
      </c>
      <c r="C572" t="s">
        <v>1381</v>
      </c>
      <c r="D572">
        <v>1900</v>
      </c>
      <c r="E572" s="957">
        <v>1</v>
      </c>
      <c r="F572" t="s">
        <v>441</v>
      </c>
      <c r="G572" s="957">
        <v>274</v>
      </c>
      <c r="H572" t="s">
        <v>381</v>
      </c>
      <c r="I572" s="937" t="s">
        <v>489</v>
      </c>
      <c r="J572" s="937" t="s">
        <v>445</v>
      </c>
      <c r="K572" s="937" t="s">
        <v>435</v>
      </c>
      <c r="L572" s="937" t="s">
        <v>169</v>
      </c>
      <c r="M572" s="958" t="s">
        <v>330</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ASRCMS202202</v>
      </c>
      <c r="AB572" s="957">
        <f t="shared" si="90"/>
        <v>45230</v>
      </c>
      <c r="AC572" t="str">
        <f t="shared" si="91"/>
        <v>Unaudited</v>
      </c>
    </row>
    <row r="573" spans="1:29" x14ac:dyDescent="0.25">
      <c r="A573" t="s">
        <v>421</v>
      </c>
      <c r="B573" t="s">
        <v>1380</v>
      </c>
      <c r="C573" t="s">
        <v>1381</v>
      </c>
      <c r="D573">
        <v>1900</v>
      </c>
      <c r="E573" s="957">
        <v>1</v>
      </c>
      <c r="F573" t="s">
        <v>441</v>
      </c>
      <c r="G573" s="957">
        <v>274</v>
      </c>
      <c r="H573" t="s">
        <v>381</v>
      </c>
      <c r="I573" s="937" t="s">
        <v>489</v>
      </c>
      <c r="J573" s="937" t="s">
        <v>451</v>
      </c>
      <c r="K573" s="937" t="s">
        <v>436</v>
      </c>
      <c r="L573" s="937" t="s">
        <v>122</v>
      </c>
      <c r="M573" s="958" t="s">
        <v>27</v>
      </c>
      <c r="N573" s="678">
        <f t="shared" ca="1" si="98"/>
        <v>475256.92563440889</v>
      </c>
      <c r="O573" s="678">
        <f t="shared" ca="1" si="98"/>
        <v>-221.09944291896517</v>
      </c>
      <c r="P573" s="678">
        <f t="shared" ca="1" si="98"/>
        <v>475478.02507732785</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ASRCMS202202</v>
      </c>
      <c r="AB573" s="957">
        <f t="shared" si="90"/>
        <v>45230</v>
      </c>
      <c r="AC573" t="str">
        <f t="shared" si="91"/>
        <v>Unaudited</v>
      </c>
    </row>
    <row r="574" spans="1:29" x14ac:dyDescent="0.25">
      <c r="A574" t="s">
        <v>421</v>
      </c>
      <c r="B574" t="s">
        <v>1380</v>
      </c>
      <c r="C574" t="s">
        <v>1381</v>
      </c>
      <c r="D574">
        <v>1900</v>
      </c>
      <c r="E574" s="957">
        <v>1</v>
      </c>
      <c r="F574" t="s">
        <v>441</v>
      </c>
      <c r="G574" s="957">
        <v>274</v>
      </c>
      <c r="H574" t="s">
        <v>381</v>
      </c>
      <c r="I574" s="937" t="s">
        <v>489</v>
      </c>
      <c r="J574" s="937" t="s">
        <v>451</v>
      </c>
      <c r="K574" s="937" t="s">
        <v>436</v>
      </c>
      <c r="L574" s="937" t="s">
        <v>123</v>
      </c>
      <c r="M574" s="958" t="s">
        <v>98</v>
      </c>
      <c r="N574" s="678">
        <f t="shared" ca="1" si="98"/>
        <v>30422.381015562758</v>
      </c>
      <c r="O574" s="678">
        <f t="shared" ca="1" si="98"/>
        <v>24423.696641810617</v>
      </c>
      <c r="P574" s="678">
        <f t="shared" ca="1" si="98"/>
        <v>5998.6843737521422</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ASRCMS202202</v>
      </c>
      <c r="AB574" s="957">
        <f t="shared" si="90"/>
        <v>45230</v>
      </c>
      <c r="AC574" t="str">
        <f t="shared" si="91"/>
        <v>Unaudited</v>
      </c>
    </row>
    <row r="575" spans="1:29" x14ac:dyDescent="0.25">
      <c r="A575" t="s">
        <v>421</v>
      </c>
      <c r="B575" t="s">
        <v>1380</v>
      </c>
      <c r="C575" t="s">
        <v>1381</v>
      </c>
      <c r="D575">
        <v>1900</v>
      </c>
      <c r="E575" s="957">
        <v>1</v>
      </c>
      <c r="F575" t="s">
        <v>441</v>
      </c>
      <c r="G575" s="957">
        <v>274</v>
      </c>
      <c r="H575" t="s">
        <v>381</v>
      </c>
      <c r="I575" s="937" t="s">
        <v>489</v>
      </c>
      <c r="J575" s="937" t="s">
        <v>451</v>
      </c>
      <c r="K575" s="937" t="s">
        <v>436</v>
      </c>
      <c r="L575" s="937" t="s">
        <v>124</v>
      </c>
      <c r="M575" s="958" t="s">
        <v>99</v>
      </c>
      <c r="N575" s="678">
        <f t="shared" ca="1" si="98"/>
        <v>31110.116609807235</v>
      </c>
      <c r="O575" s="678">
        <f t="shared" ca="1" si="98"/>
        <v>24769.756843019677</v>
      </c>
      <c r="P575" s="678">
        <f t="shared" ca="1" si="98"/>
        <v>6340.3597667875601</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ASRCMS202202</v>
      </c>
      <c r="AB575" s="957">
        <f t="shared" si="90"/>
        <v>45230</v>
      </c>
      <c r="AC575" t="str">
        <f t="shared" si="91"/>
        <v>Unaudited</v>
      </c>
    </row>
    <row r="576" spans="1:29" x14ac:dyDescent="0.25">
      <c r="A576" t="s">
        <v>421</v>
      </c>
      <c r="B576" t="s">
        <v>1380</v>
      </c>
      <c r="C576" t="s">
        <v>1381</v>
      </c>
      <c r="D576">
        <v>1900</v>
      </c>
      <c r="E576" s="957">
        <v>1</v>
      </c>
      <c r="F576" t="s">
        <v>441</v>
      </c>
      <c r="G576" s="957">
        <v>274</v>
      </c>
      <c r="H576" t="s">
        <v>381</v>
      </c>
      <c r="I576" s="937" t="s">
        <v>489</v>
      </c>
      <c r="J576" s="937" t="s">
        <v>451</v>
      </c>
      <c r="K576" s="937" t="s">
        <v>436</v>
      </c>
      <c r="L576" s="937" t="s">
        <v>125</v>
      </c>
      <c r="M576" s="958" t="s">
        <v>100</v>
      </c>
      <c r="N576" s="678">
        <f t="shared" ca="1" si="98"/>
        <v>25503.473727746474</v>
      </c>
      <c r="O576" s="678">
        <f t="shared" ca="1" si="98"/>
        <v>11968.737394829906</v>
      </c>
      <c r="P576" s="678">
        <f t="shared" ca="1" si="98"/>
        <v>13534.736332916567</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ASRCMS202202</v>
      </c>
      <c r="AB576" s="957">
        <f t="shared" si="90"/>
        <v>45230</v>
      </c>
      <c r="AC576" t="str">
        <f t="shared" si="91"/>
        <v>Unaudited</v>
      </c>
    </row>
    <row r="577" spans="1:29" x14ac:dyDescent="0.25">
      <c r="A577" t="s">
        <v>421</v>
      </c>
      <c r="B577" t="s">
        <v>1380</v>
      </c>
      <c r="C577" t="s">
        <v>1381</v>
      </c>
      <c r="D577">
        <v>1900</v>
      </c>
      <c r="E577" s="957">
        <v>1</v>
      </c>
      <c r="F577" t="s">
        <v>441</v>
      </c>
      <c r="G577" s="957">
        <v>274</v>
      </c>
      <c r="H577" t="s">
        <v>381</v>
      </c>
      <c r="I577" s="937" t="s">
        <v>489</v>
      </c>
      <c r="J577" s="937" t="s">
        <v>451</v>
      </c>
      <c r="K577" s="937" t="s">
        <v>436</v>
      </c>
      <c r="L577" s="937" t="s">
        <v>126</v>
      </c>
      <c r="M577" s="958" t="s">
        <v>101</v>
      </c>
      <c r="N577" s="678">
        <f t="shared" ca="1" si="98"/>
        <v>35056.238269431538</v>
      </c>
      <c r="O577" s="678">
        <f t="shared" ca="1" si="98"/>
        <v>1798.6059696301395</v>
      </c>
      <c r="P577" s="678">
        <f t="shared" ca="1" si="98"/>
        <v>33257.6322998014</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ASRCMS202202</v>
      </c>
      <c r="AB577" s="957">
        <f t="shared" si="90"/>
        <v>45230</v>
      </c>
      <c r="AC577" t="str">
        <f t="shared" si="91"/>
        <v>Unaudited</v>
      </c>
    </row>
    <row r="578" spans="1:29" x14ac:dyDescent="0.25">
      <c r="A578" t="s">
        <v>421</v>
      </c>
      <c r="B578" t="s">
        <v>1380</v>
      </c>
      <c r="C578" t="s">
        <v>1381</v>
      </c>
      <c r="D578">
        <v>1900</v>
      </c>
      <c r="E578" s="957">
        <v>1</v>
      </c>
      <c r="F578" t="s">
        <v>441</v>
      </c>
      <c r="G578" s="957">
        <v>274</v>
      </c>
      <c r="H578" t="s">
        <v>381</v>
      </c>
      <c r="I578" s="937" t="s">
        <v>489</v>
      </c>
      <c r="J578" s="937" t="s">
        <v>451</v>
      </c>
      <c r="K578" s="937" t="s">
        <v>436</v>
      </c>
      <c r="L578" s="937" t="s">
        <v>127</v>
      </c>
      <c r="M578" s="958" t="s">
        <v>28</v>
      </c>
      <c r="N578" s="678">
        <f t="shared" ca="1" si="98"/>
        <v>14212.776924220687</v>
      </c>
      <c r="O578" s="678">
        <f t="shared" ca="1" si="98"/>
        <v>14212.776924220687</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ASRCMS202202</v>
      </c>
      <c r="AB578" s="957">
        <f t="shared" ref="AB578:AB641" si="101">file_date</f>
        <v>45230</v>
      </c>
      <c r="AC578" t="str">
        <f t="shared" ref="AC578:AC641" si="102">status</f>
        <v>Unaudited</v>
      </c>
    </row>
    <row r="579" spans="1:29" x14ac:dyDescent="0.25">
      <c r="A579" t="s">
        <v>421</v>
      </c>
      <c r="B579" t="s">
        <v>1380</v>
      </c>
      <c r="C579" t="s">
        <v>1381</v>
      </c>
      <c r="D579">
        <v>1900</v>
      </c>
      <c r="E579" s="957">
        <v>1</v>
      </c>
      <c r="F579" t="s">
        <v>441</v>
      </c>
      <c r="G579" s="957">
        <v>274</v>
      </c>
      <c r="H579" t="s">
        <v>381</v>
      </c>
      <c r="I579" s="937" t="s">
        <v>489</v>
      </c>
      <c r="J579" s="937" t="s">
        <v>437</v>
      </c>
      <c r="K579" s="937" t="s">
        <v>437</v>
      </c>
      <c r="L579" s="945" t="s">
        <v>129</v>
      </c>
      <c r="M579" s="960" t="s">
        <v>327</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ASRCMS202202</v>
      </c>
      <c r="AB579" s="957">
        <f t="shared" si="101"/>
        <v>45230</v>
      </c>
      <c r="AC579" t="str">
        <f t="shared" si="102"/>
        <v>Unaudited</v>
      </c>
    </row>
    <row r="580" spans="1:29" x14ac:dyDescent="0.25">
      <c r="A580" t="s">
        <v>421</v>
      </c>
      <c r="B580" t="s">
        <v>1380</v>
      </c>
      <c r="C580" t="s">
        <v>1381</v>
      </c>
      <c r="D580">
        <v>1900</v>
      </c>
      <c r="E580" s="957">
        <v>1</v>
      </c>
      <c r="F580" t="s">
        <v>441</v>
      </c>
      <c r="G580" s="957">
        <v>274</v>
      </c>
      <c r="H580" t="s">
        <v>381</v>
      </c>
      <c r="I580" s="937" t="s">
        <v>489</v>
      </c>
      <c r="J580" s="937" t="s">
        <v>437</v>
      </c>
      <c r="K580" s="937" t="s">
        <v>437</v>
      </c>
      <c r="L580" s="947" t="s">
        <v>130</v>
      </c>
      <c r="M580" s="961" t="s">
        <v>326</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ASRCMS202202</v>
      </c>
      <c r="AB580" s="957">
        <f t="shared" si="101"/>
        <v>45230</v>
      </c>
      <c r="AC580" t="str">
        <f t="shared" si="102"/>
        <v>Unaudited</v>
      </c>
    </row>
    <row r="581" spans="1:29" ht="30" x14ac:dyDescent="0.25">
      <c r="A581" t="s">
        <v>421</v>
      </c>
      <c r="B581" t="s">
        <v>1380</v>
      </c>
      <c r="C581" t="s">
        <v>1381</v>
      </c>
      <c r="D581">
        <v>1900</v>
      </c>
      <c r="E581" s="957">
        <v>1</v>
      </c>
      <c r="F581" t="s">
        <v>441</v>
      </c>
      <c r="G581" s="957">
        <v>274</v>
      </c>
      <c r="H581" t="s">
        <v>381</v>
      </c>
      <c r="I581" s="958" t="s">
        <v>489</v>
      </c>
      <c r="J581" s="958" t="s">
        <v>437</v>
      </c>
      <c r="K581" s="958" t="s">
        <v>437</v>
      </c>
      <c r="L581" s="937" t="s">
        <v>131</v>
      </c>
      <c r="M581" s="958" t="s">
        <v>180</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ASRCMS202202</v>
      </c>
      <c r="AB581" s="957">
        <f t="shared" si="101"/>
        <v>45230</v>
      </c>
      <c r="AC581" t="str">
        <f t="shared" si="102"/>
        <v>Unaudited</v>
      </c>
    </row>
    <row r="582" spans="1:29" x14ac:dyDescent="0.25">
      <c r="A582" t="s">
        <v>421</v>
      </c>
      <c r="B582" t="s">
        <v>1380</v>
      </c>
      <c r="C582" t="s">
        <v>1381</v>
      </c>
      <c r="D582">
        <v>1900</v>
      </c>
      <c r="E582" s="957">
        <v>1</v>
      </c>
      <c r="F582" t="s">
        <v>441</v>
      </c>
      <c r="G582" s="957">
        <v>274</v>
      </c>
      <c r="H582" t="s">
        <v>381</v>
      </c>
      <c r="I582" s="937" t="s">
        <v>489</v>
      </c>
      <c r="J582" s="937" t="s">
        <v>437</v>
      </c>
      <c r="K582" s="937" t="s">
        <v>437</v>
      </c>
      <c r="L582" s="937" t="s">
        <v>132</v>
      </c>
      <c r="M582" s="962" t="s">
        <v>495</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ASRCMS202202</v>
      </c>
      <c r="AB582" s="957">
        <f t="shared" si="101"/>
        <v>45230</v>
      </c>
      <c r="AC582" t="str">
        <f t="shared" si="102"/>
        <v>Unaudited</v>
      </c>
    </row>
    <row r="583" spans="1:29" x14ac:dyDescent="0.25">
      <c r="A583" t="s">
        <v>421</v>
      </c>
      <c r="B583" t="s">
        <v>1380</v>
      </c>
      <c r="C583" t="s">
        <v>1381</v>
      </c>
      <c r="D583">
        <v>1900</v>
      </c>
      <c r="E583" s="957">
        <v>1</v>
      </c>
      <c r="F583" t="s">
        <v>441</v>
      </c>
      <c r="G583" s="957">
        <v>274</v>
      </c>
      <c r="H583" t="s">
        <v>381</v>
      </c>
      <c r="I583" s="937" t="s">
        <v>489</v>
      </c>
      <c r="J583" s="937" t="s">
        <v>437</v>
      </c>
      <c r="K583" s="937" t="s">
        <v>437</v>
      </c>
      <c r="L583" s="937" t="s">
        <v>133</v>
      </c>
      <c r="M583" s="962" t="s">
        <v>496</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ASRCMS202202</v>
      </c>
      <c r="AB583" s="957">
        <f t="shared" si="101"/>
        <v>45230</v>
      </c>
      <c r="AC583" t="str">
        <f t="shared" si="102"/>
        <v>Unaudited</v>
      </c>
    </row>
    <row r="584" spans="1:29" x14ac:dyDescent="0.25">
      <c r="A584" t="s">
        <v>421</v>
      </c>
      <c r="B584" t="s">
        <v>1380</v>
      </c>
      <c r="C584" t="s">
        <v>1381</v>
      </c>
      <c r="D584">
        <v>1900</v>
      </c>
      <c r="E584" s="957">
        <v>1</v>
      </c>
      <c r="F584" t="s">
        <v>441</v>
      </c>
      <c r="G584" s="957">
        <v>274</v>
      </c>
      <c r="H584" t="s">
        <v>381</v>
      </c>
      <c r="I584" s="937" t="s">
        <v>489</v>
      </c>
      <c r="J584" s="937" t="s">
        <v>437</v>
      </c>
      <c r="K584" s="937" t="s">
        <v>437</v>
      </c>
      <c r="L584" s="937" t="s">
        <v>134</v>
      </c>
      <c r="M584" s="962" t="s">
        <v>497</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ASRCMS202202</v>
      </c>
      <c r="AB584" s="957">
        <f t="shared" si="101"/>
        <v>45230</v>
      </c>
      <c r="AC584" t="str">
        <f t="shared" si="102"/>
        <v>Unaudited</v>
      </c>
    </row>
    <row r="585" spans="1:29" x14ac:dyDescent="0.25">
      <c r="A585" t="s">
        <v>421</v>
      </c>
      <c r="B585" t="s">
        <v>1380</v>
      </c>
      <c r="C585" t="s">
        <v>1381</v>
      </c>
      <c r="D585">
        <v>1900</v>
      </c>
      <c r="E585" s="957">
        <v>1</v>
      </c>
      <c r="F585" t="s">
        <v>441</v>
      </c>
      <c r="G585" s="957">
        <v>274</v>
      </c>
      <c r="H585" t="s">
        <v>381</v>
      </c>
      <c r="I585" s="937" t="s">
        <v>490</v>
      </c>
      <c r="J585" s="937" t="s">
        <v>26</v>
      </c>
      <c r="K585" s="937" t="s">
        <v>26</v>
      </c>
      <c r="L585" s="937" t="s">
        <v>270</v>
      </c>
      <c r="M585" s="962" t="s">
        <v>26</v>
      </c>
      <c r="N585" s="678">
        <f t="shared" ca="1" si="103"/>
        <v>599802.26147023228</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ASRCMS202202</v>
      </c>
      <c r="AB585" s="957">
        <f t="shared" si="101"/>
        <v>45230</v>
      </c>
      <c r="AC585" t="str">
        <f t="shared" si="102"/>
        <v>Unaudited</v>
      </c>
    </row>
    <row r="586" spans="1:29" x14ac:dyDescent="0.25">
      <c r="A586" t="s">
        <v>421</v>
      </c>
      <c r="B586" t="s">
        <v>1380</v>
      </c>
      <c r="C586" t="s">
        <v>1381</v>
      </c>
      <c r="D586">
        <v>1900</v>
      </c>
      <c r="E586" s="957">
        <v>1</v>
      </c>
      <c r="F586" t="s">
        <v>442</v>
      </c>
      <c r="G586" s="957">
        <v>366</v>
      </c>
      <c r="H586" t="s">
        <v>381</v>
      </c>
      <c r="I586" s="937" t="s">
        <v>433</v>
      </c>
      <c r="J586" s="937" t="s">
        <v>433</v>
      </c>
      <c r="K586" s="937" t="s">
        <v>433</v>
      </c>
      <c r="L586" s="937"/>
      <c r="M586" s="962" t="s">
        <v>433</v>
      </c>
      <c r="N586" s="678">
        <f t="shared" ca="1" si="103"/>
        <v>5303.3387096770002</v>
      </c>
      <c r="O586" s="678">
        <f t="shared" ca="1" si="103"/>
        <v>2503.5311827959999</v>
      </c>
      <c r="P586" s="678">
        <f t="shared" ca="1" si="103"/>
        <v>350.77419354799997</v>
      </c>
      <c r="Q586" s="678">
        <f t="shared" ca="1" si="103"/>
        <v>1654.033333333</v>
      </c>
      <c r="R586" s="678">
        <f t="shared" ca="1" si="103"/>
        <v>255</v>
      </c>
      <c r="S586" s="678">
        <f t="shared" ca="1" si="103"/>
        <v>10</v>
      </c>
      <c r="T586" s="678">
        <f t="shared" ca="1" si="103"/>
        <v>401</v>
      </c>
      <c r="U586" s="678">
        <f t="shared" ca="1" si="103"/>
        <v>0</v>
      </c>
      <c r="V586" s="678">
        <f t="shared" ca="1" si="103"/>
        <v>33</v>
      </c>
      <c r="W586" s="678">
        <f t="shared" ca="1" si="99"/>
        <v>96</v>
      </c>
      <c r="X586" s="678">
        <f t="shared" ca="1" si="103"/>
        <v>0</v>
      </c>
      <c r="Y586" s="678">
        <f t="shared" ca="1" si="103"/>
        <v>0</v>
      </c>
      <c r="Z586" s="678">
        <f t="shared" ca="1" si="103"/>
        <v>0</v>
      </c>
      <c r="AA586" t="str">
        <f t="shared" si="100"/>
        <v>ASRCMS202202</v>
      </c>
      <c r="AB586" s="957">
        <f t="shared" si="101"/>
        <v>45230</v>
      </c>
      <c r="AC586" t="str">
        <f t="shared" si="102"/>
        <v>Unaudited</v>
      </c>
    </row>
    <row r="587" spans="1:29" x14ac:dyDescent="0.25">
      <c r="A587" t="s">
        <v>421</v>
      </c>
      <c r="B587" t="s">
        <v>1380</v>
      </c>
      <c r="C587" t="s">
        <v>1381</v>
      </c>
      <c r="D587">
        <v>1900</v>
      </c>
      <c r="E587" s="957">
        <v>1</v>
      </c>
      <c r="F587" t="s">
        <v>442</v>
      </c>
      <c r="G587" s="957">
        <v>366</v>
      </c>
      <c r="H587" t="s">
        <v>381</v>
      </c>
      <c r="I587" s="937" t="s">
        <v>488</v>
      </c>
      <c r="J587" s="937" t="s">
        <v>12</v>
      </c>
      <c r="K587" s="937" t="s">
        <v>12</v>
      </c>
      <c r="L587" s="937">
        <v>1.1000000000000001</v>
      </c>
      <c r="M587" s="962" t="s">
        <v>12</v>
      </c>
      <c r="N587" s="678">
        <f t="shared" ca="1" si="103"/>
        <v>8243863.9400000004</v>
      </c>
      <c r="O587" s="678">
        <f t="shared" ca="1" si="103"/>
        <v>2712075.33</v>
      </c>
      <c r="P587" s="678">
        <f t="shared" ca="1" si="103"/>
        <v>379993.68</v>
      </c>
      <c r="Q587" s="678">
        <f t="shared" ca="1" si="103"/>
        <v>1791814.31</v>
      </c>
      <c r="R587" s="678">
        <f t="shared" ca="1" si="103"/>
        <v>276241.5</v>
      </c>
      <c r="S587" s="678">
        <f t="shared" ca="1" si="103"/>
        <v>10833</v>
      </c>
      <c r="T587" s="678">
        <f t="shared" ca="1" si="103"/>
        <v>434403.3</v>
      </c>
      <c r="U587" s="678">
        <f t="shared" ca="1" si="103"/>
        <v>0</v>
      </c>
      <c r="V587" s="678">
        <f t="shared" ca="1" si="103"/>
        <v>35748.899999999994</v>
      </c>
      <c r="W587" s="678">
        <f t="shared" ca="1" si="99"/>
        <v>2602753.92</v>
      </c>
      <c r="X587" s="678">
        <f t="shared" ca="1" si="103"/>
        <v>0</v>
      </c>
      <c r="Y587" s="678">
        <f t="shared" ca="1" si="103"/>
        <v>0</v>
      </c>
      <c r="Z587" s="678">
        <f t="shared" ca="1" si="103"/>
        <v>0</v>
      </c>
      <c r="AA587" t="str">
        <f t="shared" si="100"/>
        <v>ASRCMS202202</v>
      </c>
      <c r="AB587" s="957">
        <f t="shared" si="101"/>
        <v>45230</v>
      </c>
      <c r="AC587" t="str">
        <f t="shared" si="102"/>
        <v>Unaudited</v>
      </c>
    </row>
    <row r="588" spans="1:29" x14ac:dyDescent="0.25">
      <c r="A588" t="s">
        <v>421</v>
      </c>
      <c r="B588" t="s">
        <v>1380</v>
      </c>
      <c r="C588" t="s">
        <v>1381</v>
      </c>
      <c r="D588">
        <v>1900</v>
      </c>
      <c r="E588" s="957">
        <v>1</v>
      </c>
      <c r="F588" t="s">
        <v>442</v>
      </c>
      <c r="G588" s="957">
        <v>366</v>
      </c>
      <c r="H588" t="s">
        <v>381</v>
      </c>
      <c r="I588" s="937" t="s">
        <v>488</v>
      </c>
      <c r="J588" s="937" t="s">
        <v>12</v>
      </c>
      <c r="K588" s="937" t="s">
        <v>1323</v>
      </c>
      <c r="L588" s="945" t="s">
        <v>1314</v>
      </c>
      <c r="M588" s="960" t="s">
        <v>1323</v>
      </c>
      <c r="N588" s="678">
        <f t="shared" ca="1" si="103"/>
        <v>118252.78836494411</v>
      </c>
      <c r="O588" s="678">
        <f t="shared" ca="1" si="103"/>
        <v>40210.682328979085</v>
      </c>
      <c r="P588" s="678">
        <f t="shared" ca="1" si="103"/>
        <v>5561.442481055853</v>
      </c>
      <c r="Q588" s="678">
        <f t="shared" ca="1" si="103"/>
        <v>27233.605704414273</v>
      </c>
      <c r="R588" s="678">
        <f t="shared" ca="1" si="103"/>
        <v>4324.9437957102818</v>
      </c>
      <c r="S588" s="678">
        <f t="shared" ca="1" si="103"/>
        <v>181.02921174011738</v>
      </c>
      <c r="T588" s="678">
        <f t="shared" ca="1" si="103"/>
        <v>6086.5018189146422</v>
      </c>
      <c r="U588" s="678">
        <f t="shared" ca="1" si="103"/>
        <v>0</v>
      </c>
      <c r="V588" s="678">
        <f t="shared" ca="1" si="103"/>
        <v>562.70618607501183</v>
      </c>
      <c r="W588" s="678">
        <f t="shared" ca="1" si="99"/>
        <v>34091.87683805485</v>
      </c>
      <c r="X588" s="678">
        <f t="shared" ca="1" si="103"/>
        <v>0</v>
      </c>
      <c r="Y588" s="678">
        <f t="shared" ca="1" si="103"/>
        <v>0</v>
      </c>
      <c r="Z588" s="678">
        <f t="shared" ca="1" si="103"/>
        <v>0</v>
      </c>
      <c r="AA588" t="str">
        <f t="shared" si="100"/>
        <v>ASRCMS202202</v>
      </c>
      <c r="AB588" s="957">
        <f t="shared" si="101"/>
        <v>45230</v>
      </c>
      <c r="AC588" t="str">
        <f t="shared" si="102"/>
        <v>Unaudited</v>
      </c>
    </row>
    <row r="589" spans="1:29" x14ac:dyDescent="0.25">
      <c r="A589" t="s">
        <v>421</v>
      </c>
      <c r="B589" t="s">
        <v>1380</v>
      </c>
      <c r="C589" t="s">
        <v>1381</v>
      </c>
      <c r="D589">
        <v>1900</v>
      </c>
      <c r="E589" s="957">
        <v>1</v>
      </c>
      <c r="F589" t="s">
        <v>442</v>
      </c>
      <c r="G589" s="957">
        <v>366</v>
      </c>
      <c r="H589" t="s">
        <v>381</v>
      </c>
      <c r="I589" s="962" t="s">
        <v>488</v>
      </c>
      <c r="J589" s="962" t="s">
        <v>491</v>
      </c>
      <c r="K589" s="962" t="s">
        <v>492</v>
      </c>
      <c r="L589" s="937" t="s">
        <v>63</v>
      </c>
      <c r="M589" s="962" t="s">
        <v>344</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ASRCMS202202</v>
      </c>
      <c r="AB589" s="957">
        <f t="shared" si="101"/>
        <v>45230</v>
      </c>
      <c r="AC589" t="str">
        <f t="shared" si="102"/>
        <v>Unaudited</v>
      </c>
    </row>
    <row r="590" spans="1:29" x14ac:dyDescent="0.25">
      <c r="A590" t="s">
        <v>421</v>
      </c>
      <c r="B590" t="s">
        <v>1380</v>
      </c>
      <c r="C590" t="s">
        <v>1381</v>
      </c>
      <c r="D590">
        <v>1900</v>
      </c>
      <c r="E590" s="957">
        <v>1</v>
      </c>
      <c r="F590" t="s">
        <v>442</v>
      </c>
      <c r="G590" s="957">
        <v>366</v>
      </c>
      <c r="H590" t="s">
        <v>381</v>
      </c>
      <c r="I590" s="937" t="s">
        <v>488</v>
      </c>
      <c r="J590" s="937" t="s">
        <v>491</v>
      </c>
      <c r="K590" s="937" t="s">
        <v>1014</v>
      </c>
      <c r="L590" s="943" t="s">
        <v>910</v>
      </c>
      <c r="M590" s="963" t="s">
        <v>911</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ASRCMS202202</v>
      </c>
      <c r="AB590" s="957">
        <f t="shared" si="101"/>
        <v>45230</v>
      </c>
      <c r="AC590" t="str">
        <f t="shared" si="102"/>
        <v>Unaudited</v>
      </c>
    </row>
    <row r="591" spans="1:29" x14ac:dyDescent="0.25">
      <c r="A591" t="s">
        <v>421</v>
      </c>
      <c r="B591" t="s">
        <v>1380</v>
      </c>
      <c r="C591" t="s">
        <v>1381</v>
      </c>
      <c r="D591">
        <v>1900</v>
      </c>
      <c r="E591" s="957">
        <v>1</v>
      </c>
      <c r="F591" t="s">
        <v>442</v>
      </c>
      <c r="G591" s="957">
        <v>366</v>
      </c>
      <c r="H591" t="s">
        <v>381</v>
      </c>
      <c r="I591" s="937" t="s">
        <v>488</v>
      </c>
      <c r="J591" s="937" t="s">
        <v>13</v>
      </c>
      <c r="K591" s="937" t="s">
        <v>493</v>
      </c>
      <c r="L591" s="943" t="s">
        <v>95</v>
      </c>
      <c r="M591" s="963" t="s">
        <v>147</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ASRCMS202202</v>
      </c>
      <c r="AB591" s="957">
        <f t="shared" si="101"/>
        <v>45230</v>
      </c>
      <c r="AC591" t="str">
        <f t="shared" si="102"/>
        <v>Unaudited</v>
      </c>
    </row>
    <row r="592" spans="1:29" x14ac:dyDescent="0.25">
      <c r="A592" t="s">
        <v>421</v>
      </c>
      <c r="B592" t="s">
        <v>1380</v>
      </c>
      <c r="C592" t="s">
        <v>1381</v>
      </c>
      <c r="D592">
        <v>1900</v>
      </c>
      <c r="E592" s="957">
        <v>1</v>
      </c>
      <c r="F592" t="s">
        <v>442</v>
      </c>
      <c r="G592" s="957">
        <v>366</v>
      </c>
      <c r="H592" t="s">
        <v>381</v>
      </c>
      <c r="I592" s="937" t="s">
        <v>488</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ASRCMS202202</v>
      </c>
      <c r="AB592" s="957">
        <f t="shared" si="101"/>
        <v>45230</v>
      </c>
      <c r="AC592" t="str">
        <f t="shared" si="102"/>
        <v>Unaudited</v>
      </c>
    </row>
    <row r="593" spans="1:29" x14ac:dyDescent="0.25">
      <c r="A593" t="s">
        <v>421</v>
      </c>
      <c r="B593" t="s">
        <v>1380</v>
      </c>
      <c r="C593" t="s">
        <v>1381</v>
      </c>
      <c r="D593">
        <v>1900</v>
      </c>
      <c r="E593" s="957">
        <v>1</v>
      </c>
      <c r="F593" t="s">
        <v>442</v>
      </c>
      <c r="G593" s="957">
        <v>366</v>
      </c>
      <c r="H593" t="s">
        <v>381</v>
      </c>
      <c r="I593" s="963" t="s">
        <v>489</v>
      </c>
      <c r="J593" s="963" t="s">
        <v>445</v>
      </c>
      <c r="K593" s="963" t="s">
        <v>0</v>
      </c>
      <c r="L593" s="943">
        <v>2.1</v>
      </c>
      <c r="M593" s="963" t="s">
        <v>148</v>
      </c>
      <c r="N593" s="678">
        <f t="shared" ca="1" si="103"/>
        <v>466790.55999999994</v>
      </c>
      <c r="O593" s="678">
        <f t="shared" ca="1" si="103"/>
        <v>82472.599999999991</v>
      </c>
      <c r="P593" s="678">
        <f t="shared" ca="1" si="103"/>
        <v>29346.6</v>
      </c>
      <c r="Q593" s="678">
        <f t="shared" ca="1" si="103"/>
        <v>124350.81</v>
      </c>
      <c r="R593" s="678">
        <f t="shared" ca="1" si="103"/>
        <v>0</v>
      </c>
      <c r="S593" s="678">
        <f t="shared" ca="1" si="103"/>
        <v>0</v>
      </c>
      <c r="T593" s="678">
        <f t="shared" ca="1" si="103"/>
        <v>125674.70999999999</v>
      </c>
      <c r="U593" s="678">
        <f t="shared" ca="1" si="103"/>
        <v>0</v>
      </c>
      <c r="V593" s="678">
        <f t="shared" ca="1" si="103"/>
        <v>0</v>
      </c>
      <c r="W593" s="678">
        <f t="shared" ca="1" si="99"/>
        <v>104945.84</v>
      </c>
      <c r="X593" s="678">
        <f t="shared" ca="1" si="103"/>
        <v>0</v>
      </c>
      <c r="Y593" s="678">
        <f t="shared" ca="1" si="103"/>
        <v>0</v>
      </c>
      <c r="Z593" s="678">
        <f t="shared" ca="1" si="103"/>
        <v>0</v>
      </c>
      <c r="AA593" t="str">
        <f t="shared" si="100"/>
        <v>ASRCMS202202</v>
      </c>
      <c r="AB593" s="957">
        <f t="shared" si="101"/>
        <v>45230</v>
      </c>
      <c r="AC593" t="str">
        <f t="shared" si="102"/>
        <v>Unaudited</v>
      </c>
    </row>
    <row r="594" spans="1:29" ht="30" x14ac:dyDescent="0.25">
      <c r="A594" t="s">
        <v>421</v>
      </c>
      <c r="B594" t="s">
        <v>1380</v>
      </c>
      <c r="C594" t="s">
        <v>1381</v>
      </c>
      <c r="D594">
        <v>1900</v>
      </c>
      <c r="E594" s="957">
        <v>1</v>
      </c>
      <c r="F594" t="s">
        <v>442</v>
      </c>
      <c r="G594" s="957">
        <v>366</v>
      </c>
      <c r="H594" t="s">
        <v>381</v>
      </c>
      <c r="I594" s="937" t="s">
        <v>489</v>
      </c>
      <c r="J594" s="937" t="s">
        <v>445</v>
      </c>
      <c r="K594" s="937" t="s">
        <v>0</v>
      </c>
      <c r="L594" s="937">
        <v>2.2000000000000002</v>
      </c>
      <c r="M594" s="962" t="s">
        <v>149</v>
      </c>
      <c r="N594" s="678">
        <f t="shared" ca="1" si="103"/>
        <v>55916.841137152973</v>
      </c>
      <c r="O594" s="678">
        <f t="shared" ca="1" si="103"/>
        <v>14277.47098022251</v>
      </c>
      <c r="P594" s="678">
        <f t="shared" ca="1" si="103"/>
        <v>2205.6077711901662</v>
      </c>
      <c r="Q594" s="678">
        <f t="shared" ca="1" si="103"/>
        <v>16685.17191835749</v>
      </c>
      <c r="R594" s="678">
        <f t="shared" ca="1" si="103"/>
        <v>1104.128001472973</v>
      </c>
      <c r="S594" s="678">
        <f t="shared" ca="1" si="103"/>
        <v>0</v>
      </c>
      <c r="T594" s="678">
        <f t="shared" ca="1" si="103"/>
        <v>7186.1589371325263</v>
      </c>
      <c r="U594" s="678">
        <f t="shared" ca="1" si="103"/>
        <v>0</v>
      </c>
      <c r="V594" s="678">
        <f t="shared" ca="1" si="103"/>
        <v>2797.7770912579622</v>
      </c>
      <c r="W594" s="678">
        <f t="shared" ca="1" si="99"/>
        <v>11660.526437519349</v>
      </c>
      <c r="X594" s="678">
        <f t="shared" ca="1" si="103"/>
        <v>0</v>
      </c>
      <c r="Y594" s="678">
        <f t="shared" ca="1" si="103"/>
        <v>0</v>
      </c>
      <c r="Z594" s="678">
        <f t="shared" ca="1" si="103"/>
        <v>0</v>
      </c>
      <c r="AA594" t="str">
        <f t="shared" si="100"/>
        <v>ASRCMS202202</v>
      </c>
      <c r="AB594" s="957">
        <f t="shared" si="101"/>
        <v>45230</v>
      </c>
      <c r="AC594" t="str">
        <f t="shared" si="102"/>
        <v>Unaudited</v>
      </c>
    </row>
    <row r="595" spans="1:29" x14ac:dyDescent="0.25">
      <c r="A595" t="s">
        <v>421</v>
      </c>
      <c r="B595" t="s">
        <v>1380</v>
      </c>
      <c r="C595" t="s">
        <v>1381</v>
      </c>
      <c r="D595">
        <v>1900</v>
      </c>
      <c r="E595" s="957">
        <v>1</v>
      </c>
      <c r="F595" t="s">
        <v>442</v>
      </c>
      <c r="G595" s="957">
        <v>366</v>
      </c>
      <c r="H595" t="s">
        <v>381</v>
      </c>
      <c r="I595" s="937" t="s">
        <v>489</v>
      </c>
      <c r="J595" s="937" t="s">
        <v>445</v>
      </c>
      <c r="K595" s="937" t="s">
        <v>0</v>
      </c>
      <c r="L595" s="937">
        <v>2.2999999999999998</v>
      </c>
      <c r="M595" s="962" t="s">
        <v>150</v>
      </c>
      <c r="N595" s="678">
        <f t="shared" ca="1" si="103"/>
        <v>110818.19000000003</v>
      </c>
      <c r="O595" s="678">
        <f t="shared" ca="1" si="103"/>
        <v>36620.340000000004</v>
      </c>
      <c r="P595" s="678">
        <f t="shared" ca="1" si="103"/>
        <v>12109.84</v>
      </c>
      <c r="Q595" s="678">
        <f t="shared" ca="1" si="103"/>
        <v>48014.69000000001</v>
      </c>
      <c r="R595" s="678">
        <f t="shared" ca="1" si="103"/>
        <v>5663.2400000000007</v>
      </c>
      <c r="S595" s="678">
        <f t="shared" ca="1" si="103"/>
        <v>0</v>
      </c>
      <c r="T595" s="678">
        <f t="shared" ca="1" si="103"/>
        <v>4841.2700000000013</v>
      </c>
      <c r="U595" s="678">
        <f t="shared" ca="1" si="103"/>
        <v>0</v>
      </c>
      <c r="V595" s="678">
        <f t="shared" ca="1" si="103"/>
        <v>249.45</v>
      </c>
      <c r="W595" s="678">
        <f t="shared" ca="1" si="99"/>
        <v>3319.36</v>
      </c>
      <c r="X595" s="678">
        <f t="shared" ca="1" si="103"/>
        <v>0</v>
      </c>
      <c r="Y595" s="678">
        <f t="shared" ca="1" si="103"/>
        <v>0</v>
      </c>
      <c r="Z595" s="678">
        <f t="shared" ca="1" si="103"/>
        <v>0</v>
      </c>
      <c r="AA595" t="str">
        <f t="shared" si="100"/>
        <v>ASRCMS202202</v>
      </c>
      <c r="AB595" s="957">
        <f t="shared" si="101"/>
        <v>45230</v>
      </c>
      <c r="AC595" t="str">
        <f t="shared" si="102"/>
        <v>Unaudited</v>
      </c>
    </row>
    <row r="596" spans="1:29" x14ac:dyDescent="0.25">
      <c r="A596" t="s">
        <v>421</v>
      </c>
      <c r="B596" t="s">
        <v>1380</v>
      </c>
      <c r="C596" t="s">
        <v>1381</v>
      </c>
      <c r="D596">
        <v>1900</v>
      </c>
      <c r="E596" s="957">
        <v>1</v>
      </c>
      <c r="F596" t="s">
        <v>442</v>
      </c>
      <c r="G596" s="957">
        <v>366</v>
      </c>
      <c r="H596" t="s">
        <v>381</v>
      </c>
      <c r="I596" s="937" t="s">
        <v>489</v>
      </c>
      <c r="J596" s="937" t="s">
        <v>445</v>
      </c>
      <c r="K596" s="937" t="s">
        <v>0</v>
      </c>
      <c r="L596" s="937">
        <v>2.4</v>
      </c>
      <c r="M596" s="962" t="s">
        <v>151</v>
      </c>
      <c r="N596" s="678">
        <f t="shared" ca="1" si="103"/>
        <v>179491.83000000002</v>
      </c>
      <c r="O596" s="678">
        <f t="shared" ca="1" si="103"/>
        <v>72436.890000000014</v>
      </c>
      <c r="P596" s="678">
        <f t="shared" ca="1" si="103"/>
        <v>8145.9999999999991</v>
      </c>
      <c r="Q596" s="678">
        <f t="shared" ca="1" si="103"/>
        <v>70199.44</v>
      </c>
      <c r="R596" s="678">
        <f t="shared" ca="1" si="103"/>
        <v>3191.96</v>
      </c>
      <c r="S596" s="678">
        <f t="shared" ca="1" si="103"/>
        <v>71.290000000000006</v>
      </c>
      <c r="T596" s="678">
        <f t="shared" ca="1" si="103"/>
        <v>16770.030000000002</v>
      </c>
      <c r="U596" s="678">
        <f t="shared" ca="1" si="103"/>
        <v>0</v>
      </c>
      <c r="V596" s="678">
        <f t="shared" ca="1" si="103"/>
        <v>1365.4299999999998</v>
      </c>
      <c r="W596" s="678">
        <f t="shared" ca="1" si="99"/>
        <v>7310.7899999999991</v>
      </c>
      <c r="X596" s="678">
        <f t="shared" ca="1" si="103"/>
        <v>0</v>
      </c>
      <c r="Y596" s="678">
        <f t="shared" ca="1" si="103"/>
        <v>0</v>
      </c>
      <c r="Z596" s="678">
        <f t="shared" ca="1" si="103"/>
        <v>0</v>
      </c>
      <c r="AA596" t="str">
        <f t="shared" si="100"/>
        <v>ASRCMS202202</v>
      </c>
      <c r="AB596" s="957">
        <f t="shared" si="101"/>
        <v>45230</v>
      </c>
      <c r="AC596" t="str">
        <f t="shared" si="102"/>
        <v>Unaudited</v>
      </c>
    </row>
    <row r="597" spans="1:29" ht="30" x14ac:dyDescent="0.25">
      <c r="A597" t="s">
        <v>421</v>
      </c>
      <c r="B597" t="s">
        <v>1380</v>
      </c>
      <c r="C597" t="s">
        <v>1381</v>
      </c>
      <c r="D597">
        <v>1900</v>
      </c>
      <c r="E597" s="957">
        <v>1</v>
      </c>
      <c r="F597" t="s">
        <v>442</v>
      </c>
      <c r="G597" s="957">
        <v>366</v>
      </c>
      <c r="H597" t="s">
        <v>381</v>
      </c>
      <c r="I597" s="937" t="s">
        <v>489</v>
      </c>
      <c r="J597" s="937" t="s">
        <v>445</v>
      </c>
      <c r="K597" s="937" t="s">
        <v>0</v>
      </c>
      <c r="L597" s="945">
        <v>2.5</v>
      </c>
      <c r="M597" s="960" t="s">
        <v>152</v>
      </c>
      <c r="N597" s="678">
        <f t="shared" ca="1" si="103"/>
        <v>20133.671965819023</v>
      </c>
      <c r="O597" s="678">
        <f t="shared" ca="1" si="103"/>
        <v>7664.2437806490225</v>
      </c>
      <c r="P597" s="678">
        <f t="shared" ca="1" si="103"/>
        <v>1231.0324210016743</v>
      </c>
      <c r="Q597" s="678">
        <f t="shared" ca="1" si="103"/>
        <v>8082.8004756563278</v>
      </c>
      <c r="R597" s="678">
        <f t="shared" ca="1" si="103"/>
        <v>874.74884200615702</v>
      </c>
      <c r="S597" s="678">
        <f t="shared" ca="1" si="103"/>
        <v>16.216408781244834</v>
      </c>
      <c r="T597" s="678">
        <f t="shared" ca="1" si="103"/>
        <v>1374.9750481981901</v>
      </c>
      <c r="U597" s="678">
        <f t="shared" ca="1" si="103"/>
        <v>0</v>
      </c>
      <c r="V597" s="678">
        <f t="shared" ca="1" si="103"/>
        <v>142.64814880229949</v>
      </c>
      <c r="W597" s="678">
        <f t="shared" ca="1" si="99"/>
        <v>747.00684072411048</v>
      </c>
      <c r="X597" s="678">
        <f t="shared" ca="1" si="103"/>
        <v>0</v>
      </c>
      <c r="Y597" s="678">
        <f t="shared" ca="1" si="103"/>
        <v>0</v>
      </c>
      <c r="Z597" s="678">
        <f t="shared" ca="1" si="103"/>
        <v>0</v>
      </c>
      <c r="AA597" t="str">
        <f t="shared" si="100"/>
        <v>ASRCMS202202</v>
      </c>
      <c r="AB597" s="957">
        <f t="shared" si="101"/>
        <v>45230</v>
      </c>
      <c r="AC597" t="str">
        <f t="shared" si="102"/>
        <v>Unaudited</v>
      </c>
    </row>
    <row r="598" spans="1:29" x14ac:dyDescent="0.25">
      <c r="A598" t="s">
        <v>421</v>
      </c>
      <c r="B598" t="s">
        <v>1380</v>
      </c>
      <c r="C598" t="s">
        <v>1381</v>
      </c>
      <c r="D598">
        <v>1900</v>
      </c>
      <c r="E598" s="957">
        <v>1</v>
      </c>
      <c r="F598" t="s">
        <v>442</v>
      </c>
      <c r="G598" s="957">
        <v>366</v>
      </c>
      <c r="H598" t="s">
        <v>381</v>
      </c>
      <c r="I598" s="962" t="s">
        <v>489</v>
      </c>
      <c r="J598" s="962" t="s">
        <v>445</v>
      </c>
      <c r="K598" s="962" t="s">
        <v>0</v>
      </c>
      <c r="L598" s="937" t="s">
        <v>97</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ASRCMS202202</v>
      </c>
      <c r="AB598" s="957">
        <f t="shared" si="101"/>
        <v>45230</v>
      </c>
      <c r="AC598" t="str">
        <f t="shared" si="102"/>
        <v>Unaudited</v>
      </c>
    </row>
    <row r="599" spans="1:29" x14ac:dyDescent="0.25">
      <c r="A599" t="s">
        <v>421</v>
      </c>
      <c r="B599" t="s">
        <v>1380</v>
      </c>
      <c r="C599" t="s">
        <v>1381</v>
      </c>
      <c r="D599">
        <v>1900</v>
      </c>
      <c r="E599" s="957">
        <v>1</v>
      </c>
      <c r="F599" t="s">
        <v>442</v>
      </c>
      <c r="G599" s="957">
        <v>366</v>
      </c>
      <c r="H599" t="s">
        <v>381</v>
      </c>
      <c r="I599" s="937" t="s">
        <v>489</v>
      </c>
      <c r="J599" s="937" t="s">
        <v>445</v>
      </c>
      <c r="K599" s="937" t="s">
        <v>0</v>
      </c>
      <c r="L599" s="937" t="s">
        <v>153</v>
      </c>
      <c r="M599" s="962" t="s">
        <v>452</v>
      </c>
      <c r="N599" s="678">
        <f t="shared" ca="1" si="103"/>
        <v>3427.0883593431558</v>
      </c>
      <c r="O599" s="678">
        <f t="shared" ca="1" si="103"/>
        <v>551.95059330131062</v>
      </c>
      <c r="P599" s="678">
        <f t="shared" ca="1" si="103"/>
        <v>79.211335441507956</v>
      </c>
      <c r="Q599" s="678">
        <f t="shared" ca="1" si="103"/>
        <v>702.47687580728245</v>
      </c>
      <c r="R599" s="678">
        <f t="shared" ca="1" si="103"/>
        <v>64.960875674457128</v>
      </c>
      <c r="S599" s="678">
        <f t="shared" ca="1" si="103"/>
        <v>1.5680913963096685</v>
      </c>
      <c r="T599" s="678">
        <f t="shared" ca="1" si="103"/>
        <v>337.65716211029815</v>
      </c>
      <c r="U599" s="678">
        <f t="shared" ca="1" si="103"/>
        <v>0</v>
      </c>
      <c r="V599" s="678">
        <f t="shared" ca="1" si="103"/>
        <v>31.74995888266842</v>
      </c>
      <c r="W599" s="678">
        <f t="shared" ca="1" si="99"/>
        <v>1657.5134667293216</v>
      </c>
      <c r="X599" s="678">
        <f t="shared" ca="1" si="103"/>
        <v>0</v>
      </c>
      <c r="Y599" s="678">
        <f t="shared" ca="1" si="103"/>
        <v>0</v>
      </c>
      <c r="Z599" s="678">
        <f t="shared" ca="1" si="103"/>
        <v>0</v>
      </c>
      <c r="AA599" t="str">
        <f t="shared" si="100"/>
        <v>ASRCMS202202</v>
      </c>
      <c r="AB599" s="957">
        <f t="shared" si="101"/>
        <v>45230</v>
      </c>
      <c r="AC599" t="str">
        <f t="shared" si="102"/>
        <v>Unaudited</v>
      </c>
    </row>
    <row r="600" spans="1:29" x14ac:dyDescent="0.25">
      <c r="A600" t="s">
        <v>421</v>
      </c>
      <c r="B600" t="s">
        <v>1380</v>
      </c>
      <c r="C600" t="s">
        <v>1381</v>
      </c>
      <c r="D600">
        <v>1900</v>
      </c>
      <c r="E600" s="957">
        <v>1</v>
      </c>
      <c r="F600" t="s">
        <v>442</v>
      </c>
      <c r="G600" s="957">
        <v>366</v>
      </c>
      <c r="H600" t="s">
        <v>381</v>
      </c>
      <c r="I600" s="937" t="s">
        <v>489</v>
      </c>
      <c r="J600" s="937" t="s">
        <v>445</v>
      </c>
      <c r="K600" s="937" t="s">
        <v>0</v>
      </c>
      <c r="L600" s="937" t="s">
        <v>912</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ASRCMS202202</v>
      </c>
      <c r="AB600" s="957">
        <f t="shared" si="101"/>
        <v>45230</v>
      </c>
      <c r="AC600" t="str">
        <f t="shared" si="102"/>
        <v>Unaudited</v>
      </c>
    </row>
    <row r="601" spans="1:29" x14ac:dyDescent="0.25">
      <c r="A601" t="s">
        <v>421</v>
      </c>
      <c r="B601" t="s">
        <v>1380</v>
      </c>
      <c r="C601" t="s">
        <v>1381</v>
      </c>
      <c r="D601">
        <v>1900</v>
      </c>
      <c r="E601" s="957">
        <v>1</v>
      </c>
      <c r="F601" t="s">
        <v>442</v>
      </c>
      <c r="G601" s="957">
        <v>366</v>
      </c>
      <c r="H601" t="s">
        <v>381</v>
      </c>
      <c r="I601" s="937" t="s">
        <v>489</v>
      </c>
      <c r="J601" s="937" t="s">
        <v>445</v>
      </c>
      <c r="K601" s="937" t="s">
        <v>53</v>
      </c>
      <c r="L601" s="937">
        <v>3.1</v>
      </c>
      <c r="M601" s="962" t="s">
        <v>33</v>
      </c>
      <c r="N601" s="678">
        <f t="shared" ca="1" si="103"/>
        <v>118115.30000000002</v>
      </c>
      <c r="O601" s="678">
        <f t="shared" ca="1" si="103"/>
        <v>47728.68</v>
      </c>
      <c r="P601" s="678">
        <f t="shared" ca="1" si="103"/>
        <v>5314.51</v>
      </c>
      <c r="Q601" s="678">
        <f t="shared" ca="1" si="103"/>
        <v>39469.270000000004</v>
      </c>
      <c r="R601" s="678">
        <f t="shared" ca="1" si="103"/>
        <v>4254.54</v>
      </c>
      <c r="S601" s="678">
        <f t="shared" ca="1" si="103"/>
        <v>275.99</v>
      </c>
      <c r="T601" s="678">
        <f t="shared" ca="1" si="103"/>
        <v>13195.320000000002</v>
      </c>
      <c r="U601" s="678">
        <f t="shared" ca="1" si="103"/>
        <v>0</v>
      </c>
      <c r="V601" s="678">
        <f t="shared" ca="1" si="103"/>
        <v>943.10000000000014</v>
      </c>
      <c r="W601" s="678">
        <f t="shared" ca="1" si="99"/>
        <v>6933.89</v>
      </c>
      <c r="X601" s="678">
        <f t="shared" ca="1" si="103"/>
        <v>0</v>
      </c>
      <c r="Y601" s="678">
        <f t="shared" ca="1" si="103"/>
        <v>0</v>
      </c>
      <c r="Z601" s="678">
        <f t="shared" ca="1" si="103"/>
        <v>0</v>
      </c>
      <c r="AA601" t="str">
        <f t="shared" si="100"/>
        <v>ASRCMS202202</v>
      </c>
      <c r="AB601" s="957">
        <f t="shared" si="101"/>
        <v>45230</v>
      </c>
      <c r="AC601" t="str">
        <f t="shared" si="102"/>
        <v>Unaudited</v>
      </c>
    </row>
    <row r="602" spans="1:29" x14ac:dyDescent="0.25">
      <c r="A602" t="s">
        <v>421</v>
      </c>
      <c r="B602" t="s">
        <v>1380</v>
      </c>
      <c r="C602" t="s">
        <v>1381</v>
      </c>
      <c r="D602">
        <v>1900</v>
      </c>
      <c r="E602" s="957">
        <v>1</v>
      </c>
      <c r="F602" t="s">
        <v>442</v>
      </c>
      <c r="G602" s="957">
        <v>366</v>
      </c>
      <c r="H602" t="s">
        <v>381</v>
      </c>
      <c r="I602" s="937" t="s">
        <v>489</v>
      </c>
      <c r="J602" s="937" t="s">
        <v>445</v>
      </c>
      <c r="K602" s="937" t="s">
        <v>53</v>
      </c>
      <c r="L602" s="945">
        <v>3.2</v>
      </c>
      <c r="M602" s="960" t="s">
        <v>34</v>
      </c>
      <c r="N602" s="678">
        <f t="shared" ca="1" si="103"/>
        <v>245776.12000000002</v>
      </c>
      <c r="O602" s="678">
        <f t="shared" ca="1" si="103"/>
        <v>82275.930000000008</v>
      </c>
      <c r="P602" s="678">
        <f t="shared" ca="1" si="103"/>
        <v>13064.550000000001</v>
      </c>
      <c r="Q602" s="678">
        <f t="shared" ca="1" si="103"/>
        <v>90167.610000000015</v>
      </c>
      <c r="R602" s="678">
        <f t="shared" ca="1" si="103"/>
        <v>11219.92</v>
      </c>
      <c r="S602" s="678">
        <f t="shared" ca="1" si="103"/>
        <v>125.41</v>
      </c>
      <c r="T602" s="678">
        <f t="shared" ca="1" si="103"/>
        <v>31974.57</v>
      </c>
      <c r="U602" s="678">
        <f t="shared" ca="1" si="103"/>
        <v>0</v>
      </c>
      <c r="V602" s="678">
        <f t="shared" ca="1" si="103"/>
        <v>271.36</v>
      </c>
      <c r="W602" s="678">
        <f t="shared" ca="1" si="99"/>
        <v>16676.77</v>
      </c>
      <c r="X602" s="678">
        <f t="shared" ca="1" si="103"/>
        <v>0</v>
      </c>
      <c r="Y602" s="678">
        <f t="shared" ca="1" si="103"/>
        <v>0</v>
      </c>
      <c r="Z602" s="678">
        <f t="shared" ca="1" si="103"/>
        <v>0</v>
      </c>
      <c r="AA602" t="str">
        <f t="shared" si="100"/>
        <v>ASRCMS202202</v>
      </c>
      <c r="AB602" s="957">
        <f t="shared" si="101"/>
        <v>45230</v>
      </c>
      <c r="AC602" t="str">
        <f t="shared" si="102"/>
        <v>Unaudited</v>
      </c>
    </row>
    <row r="603" spans="1:29" x14ac:dyDescent="0.25">
      <c r="A603" t="s">
        <v>421</v>
      </c>
      <c r="B603" t="s">
        <v>1380</v>
      </c>
      <c r="C603" t="s">
        <v>1381</v>
      </c>
      <c r="D603">
        <v>1900</v>
      </c>
      <c r="E603" s="957">
        <v>1</v>
      </c>
      <c r="F603" t="s">
        <v>442</v>
      </c>
      <c r="G603" s="957">
        <v>366</v>
      </c>
      <c r="H603" t="s">
        <v>381</v>
      </c>
      <c r="I603" s="962" t="s">
        <v>489</v>
      </c>
      <c r="J603" s="962" t="s">
        <v>445</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ASRCMS202202</v>
      </c>
      <c r="AB603" s="957">
        <f t="shared" si="101"/>
        <v>45230</v>
      </c>
      <c r="AC603" t="str">
        <f t="shared" si="102"/>
        <v>Unaudited</v>
      </c>
    </row>
    <row r="604" spans="1:29" x14ac:dyDescent="0.25">
      <c r="A604" t="s">
        <v>421</v>
      </c>
      <c r="B604" t="s">
        <v>1380</v>
      </c>
      <c r="C604" t="s">
        <v>1381</v>
      </c>
      <c r="D604">
        <v>1900</v>
      </c>
      <c r="E604" s="957">
        <v>1</v>
      </c>
      <c r="F604" t="s">
        <v>442</v>
      </c>
      <c r="G604" s="957">
        <v>366</v>
      </c>
      <c r="H604" t="s">
        <v>381</v>
      </c>
      <c r="I604" s="937" t="s">
        <v>489</v>
      </c>
      <c r="J604" s="937" t="s">
        <v>445</v>
      </c>
      <c r="K604" s="937" t="s">
        <v>53</v>
      </c>
      <c r="L604" s="937" t="s">
        <v>44</v>
      </c>
      <c r="M604" s="962" t="s">
        <v>154</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ASRCMS202202</v>
      </c>
      <c r="AB604" s="957">
        <f t="shared" si="101"/>
        <v>45230</v>
      </c>
      <c r="AC604" t="str">
        <f t="shared" si="102"/>
        <v>Unaudited</v>
      </c>
    </row>
    <row r="605" spans="1:29" x14ac:dyDescent="0.25">
      <c r="A605" t="s">
        <v>421</v>
      </c>
      <c r="B605" t="s">
        <v>1380</v>
      </c>
      <c r="C605" t="s">
        <v>1381</v>
      </c>
      <c r="D605">
        <v>1900</v>
      </c>
      <c r="E605" s="957">
        <v>1</v>
      </c>
      <c r="F605" t="s">
        <v>442</v>
      </c>
      <c r="G605" s="957">
        <v>366</v>
      </c>
      <c r="H605" t="s">
        <v>381</v>
      </c>
      <c r="I605" s="937" t="s">
        <v>489</v>
      </c>
      <c r="J605" s="937" t="s">
        <v>445</v>
      </c>
      <c r="K605" s="937" t="s">
        <v>53</v>
      </c>
      <c r="L605" s="937" t="s">
        <v>41</v>
      </c>
      <c r="M605" s="962" t="s">
        <v>52</v>
      </c>
      <c r="N605" s="678">
        <f t="shared" ca="1" si="105"/>
        <v>7858.39692265758</v>
      </c>
      <c r="O605" s="678">
        <f t="shared" ca="1" si="104"/>
        <v>4341.8540074957409</v>
      </c>
      <c r="P605" s="678">
        <f t="shared" ca="1" si="104"/>
        <v>322.94781873935261</v>
      </c>
      <c r="Q605" s="678">
        <f t="shared" ca="1" si="104"/>
        <v>2260.6347311754685</v>
      </c>
      <c r="R605" s="678">
        <f t="shared" ca="1" si="104"/>
        <v>322.94781873935261</v>
      </c>
      <c r="S605" s="678">
        <f t="shared" ca="1" si="104"/>
        <v>0</v>
      </c>
      <c r="T605" s="678">
        <f t="shared" ca="1" si="104"/>
        <v>430.59709165247017</v>
      </c>
      <c r="U605" s="678">
        <f t="shared" ca="1" si="104"/>
        <v>0</v>
      </c>
      <c r="V605" s="678">
        <f t="shared" ca="1" si="104"/>
        <v>0</v>
      </c>
      <c r="W605" s="678">
        <f t="shared" ca="1" si="99"/>
        <v>179.41545485519589</v>
      </c>
      <c r="X605" s="678">
        <f t="shared" ca="1" si="104"/>
        <v>0</v>
      </c>
      <c r="Y605" s="678">
        <f t="shared" ca="1" si="104"/>
        <v>0</v>
      </c>
      <c r="Z605" s="678">
        <f t="shared" ca="1" si="104"/>
        <v>0</v>
      </c>
      <c r="AA605" t="str">
        <f t="shared" si="100"/>
        <v>ASRCMS202202</v>
      </c>
      <c r="AB605" s="957">
        <f t="shared" si="101"/>
        <v>45230</v>
      </c>
      <c r="AC605" t="str">
        <f t="shared" si="102"/>
        <v>Unaudited</v>
      </c>
    </row>
    <row r="606" spans="1:29" x14ac:dyDescent="0.25">
      <c r="A606" t="s">
        <v>421</v>
      </c>
      <c r="B606" t="s">
        <v>1380</v>
      </c>
      <c r="C606" t="s">
        <v>1381</v>
      </c>
      <c r="D606">
        <v>1900</v>
      </c>
      <c r="E606" s="957">
        <v>1</v>
      </c>
      <c r="F606" t="s">
        <v>442</v>
      </c>
      <c r="G606" s="957">
        <v>366</v>
      </c>
      <c r="H606" t="s">
        <v>381</v>
      </c>
      <c r="I606" s="937" t="s">
        <v>489</v>
      </c>
      <c r="J606" s="937" t="s">
        <v>445</v>
      </c>
      <c r="K606" s="937" t="s">
        <v>53</v>
      </c>
      <c r="L606" s="937" t="s">
        <v>42</v>
      </c>
      <c r="M606" s="962" t="s">
        <v>155</v>
      </c>
      <c r="N606" s="678">
        <f t="shared" ca="1" si="105"/>
        <v>31319.545327517946</v>
      </c>
      <c r="O606" s="678">
        <f t="shared" ca="1" si="104"/>
        <v>11272.313304849189</v>
      </c>
      <c r="P606" s="678">
        <f t="shared" ca="1" si="104"/>
        <v>1688.6384322170177</v>
      </c>
      <c r="Q606" s="678">
        <f t="shared" ca="1" si="104"/>
        <v>11234.517408024411</v>
      </c>
      <c r="R606" s="678">
        <f t="shared" ca="1" si="104"/>
        <v>1176.4729581381041</v>
      </c>
      <c r="S606" s="678">
        <f t="shared" ca="1" si="104"/>
        <v>35.659616615028156</v>
      </c>
      <c r="T606" s="678">
        <f t="shared" ca="1" si="104"/>
        <v>2985.5249922979756</v>
      </c>
      <c r="U606" s="678">
        <f t="shared" ca="1" si="104"/>
        <v>0</v>
      </c>
      <c r="V606" s="678">
        <f t="shared" ca="1" si="104"/>
        <v>397.66742045431869</v>
      </c>
      <c r="W606" s="678">
        <f t="shared" ca="1" si="99"/>
        <v>2528.7511949219061</v>
      </c>
      <c r="X606" s="678">
        <f t="shared" ca="1" si="104"/>
        <v>0</v>
      </c>
      <c r="Y606" s="678">
        <f t="shared" ca="1" si="104"/>
        <v>0</v>
      </c>
      <c r="Z606" s="678">
        <f t="shared" ca="1" si="104"/>
        <v>0</v>
      </c>
      <c r="AA606" t="str">
        <f t="shared" si="100"/>
        <v>ASRCMS202202</v>
      </c>
      <c r="AB606" s="957">
        <f t="shared" si="101"/>
        <v>45230</v>
      </c>
      <c r="AC606" t="str">
        <f t="shared" si="102"/>
        <v>Unaudited</v>
      </c>
    </row>
    <row r="607" spans="1:29" x14ac:dyDescent="0.25">
      <c r="A607" t="s">
        <v>421</v>
      </c>
      <c r="B607" t="s">
        <v>1380</v>
      </c>
      <c r="C607" t="s">
        <v>1381</v>
      </c>
      <c r="D607">
        <v>1900</v>
      </c>
      <c r="E607" s="957">
        <v>1</v>
      </c>
      <c r="F607" t="s">
        <v>442</v>
      </c>
      <c r="G607" s="957">
        <v>366</v>
      </c>
      <c r="H607" t="s">
        <v>381</v>
      </c>
      <c r="I607" s="937" t="s">
        <v>489</v>
      </c>
      <c r="J607" s="937" t="s">
        <v>445</v>
      </c>
      <c r="K607" s="937" t="s">
        <v>53</v>
      </c>
      <c r="L607" s="945" t="s">
        <v>43</v>
      </c>
      <c r="M607" s="960" t="s">
        <v>463</v>
      </c>
      <c r="N607" s="678">
        <f t="shared" ca="1" si="105"/>
        <v>5547.5954636532524</v>
      </c>
      <c r="O607" s="678">
        <f t="shared" ca="1" si="104"/>
        <v>893.46940799213655</v>
      </c>
      <c r="P607" s="678">
        <f t="shared" ca="1" si="104"/>
        <v>128.22326099857207</v>
      </c>
      <c r="Q607" s="678">
        <f t="shared" ca="1" si="104"/>
        <v>1137.1336601011094</v>
      </c>
      <c r="R607" s="678">
        <f t="shared" ca="1" si="104"/>
        <v>105.15534512673959</v>
      </c>
      <c r="S607" s="678">
        <f t="shared" ca="1" si="104"/>
        <v>2.5383462008048459</v>
      </c>
      <c r="T607" s="678">
        <f t="shared" ca="1" si="104"/>
        <v>546.58215499064056</v>
      </c>
      <c r="U607" s="678">
        <f t="shared" ca="1" si="104"/>
        <v>0</v>
      </c>
      <c r="V607" s="678">
        <f t="shared" ca="1" si="104"/>
        <v>51.395210569483901</v>
      </c>
      <c r="W607" s="678">
        <f t="shared" ca="1" si="99"/>
        <v>2683.0980776737656</v>
      </c>
      <c r="X607" s="678">
        <f t="shared" ca="1" si="104"/>
        <v>0</v>
      </c>
      <c r="Y607" s="678">
        <f t="shared" ca="1" si="104"/>
        <v>0</v>
      </c>
      <c r="Z607" s="678">
        <f t="shared" ca="1" si="104"/>
        <v>0</v>
      </c>
      <c r="AA607" t="str">
        <f t="shared" si="100"/>
        <v>ASRCMS202202</v>
      </c>
      <c r="AB607" s="957">
        <f t="shared" si="101"/>
        <v>45230</v>
      </c>
      <c r="AC607" t="str">
        <f t="shared" si="102"/>
        <v>Unaudited</v>
      </c>
    </row>
    <row r="608" spans="1:29" x14ac:dyDescent="0.25">
      <c r="A608" t="s">
        <v>421</v>
      </c>
      <c r="B608" t="s">
        <v>1380</v>
      </c>
      <c r="C608" t="s">
        <v>1381</v>
      </c>
      <c r="D608">
        <v>1900</v>
      </c>
      <c r="E608" s="957">
        <v>1</v>
      </c>
      <c r="F608" t="s">
        <v>442</v>
      </c>
      <c r="G608" s="957">
        <v>366</v>
      </c>
      <c r="H608" t="s">
        <v>381</v>
      </c>
      <c r="I608" s="962" t="s">
        <v>489</v>
      </c>
      <c r="J608" s="962" t="s">
        <v>445</v>
      </c>
      <c r="K608" s="962" t="s">
        <v>915</v>
      </c>
      <c r="L608" s="937" t="s">
        <v>916</v>
      </c>
      <c r="M608" s="962" t="s">
        <v>915</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ASRCMS202202</v>
      </c>
      <c r="AB608" s="957">
        <f t="shared" si="101"/>
        <v>45230</v>
      </c>
      <c r="AC608" t="str">
        <f t="shared" si="102"/>
        <v>Unaudited</v>
      </c>
    </row>
    <row r="609" spans="1:29" x14ac:dyDescent="0.25">
      <c r="A609" t="s">
        <v>421</v>
      </c>
      <c r="B609" t="s">
        <v>1380</v>
      </c>
      <c r="C609" t="s">
        <v>1381</v>
      </c>
      <c r="D609">
        <v>1900</v>
      </c>
      <c r="E609" s="957">
        <v>1</v>
      </c>
      <c r="F609" t="s">
        <v>442</v>
      </c>
      <c r="G609" s="957">
        <v>366</v>
      </c>
      <c r="H609" t="s">
        <v>381</v>
      </c>
      <c r="I609" s="937" t="s">
        <v>489</v>
      </c>
      <c r="J609" s="937" t="s">
        <v>445</v>
      </c>
      <c r="K609" s="937" t="s">
        <v>915</v>
      </c>
      <c r="L609" s="937" t="s">
        <v>917</v>
      </c>
      <c r="M609" s="962" t="s">
        <v>920</v>
      </c>
      <c r="N609" s="678">
        <f t="shared" ca="1" si="105"/>
        <v>9867.6778477328789</v>
      </c>
      <c r="O609" s="678">
        <f t="shared" ca="1" si="104"/>
        <v>2519.5537023922075</v>
      </c>
      <c r="P609" s="678">
        <f t="shared" ca="1" si="104"/>
        <v>389.22490079826463</v>
      </c>
      <c r="Q609" s="678">
        <f t="shared" ca="1" si="104"/>
        <v>2944.4421032395567</v>
      </c>
      <c r="R609" s="678">
        <f t="shared" ca="1" si="104"/>
        <v>194.8461179069952</v>
      </c>
      <c r="S609" s="678">
        <f t="shared" ca="1" si="104"/>
        <v>0</v>
      </c>
      <c r="T609" s="678">
        <f t="shared" ca="1" si="104"/>
        <v>1268.1456947880929</v>
      </c>
      <c r="U609" s="678">
        <f t="shared" ca="1" si="104"/>
        <v>0</v>
      </c>
      <c r="V609" s="678">
        <f t="shared" ca="1" si="104"/>
        <v>493.72536904552277</v>
      </c>
      <c r="W609" s="678">
        <f t="shared" ca="1" si="99"/>
        <v>2057.7399595622378</v>
      </c>
      <c r="X609" s="678">
        <f t="shared" ca="1" si="104"/>
        <v>0</v>
      </c>
      <c r="Y609" s="678">
        <f t="shared" ca="1" si="104"/>
        <v>0</v>
      </c>
      <c r="Z609" s="678">
        <f t="shared" ca="1" si="104"/>
        <v>0</v>
      </c>
      <c r="AA609" t="str">
        <f t="shared" si="100"/>
        <v>ASRCMS202202</v>
      </c>
      <c r="AB609" s="957">
        <f t="shared" si="101"/>
        <v>45230</v>
      </c>
      <c r="AC609" t="str">
        <f t="shared" si="102"/>
        <v>Unaudited</v>
      </c>
    </row>
    <row r="610" spans="1:29" x14ac:dyDescent="0.25">
      <c r="A610" t="s">
        <v>421</v>
      </c>
      <c r="B610" t="s">
        <v>1380</v>
      </c>
      <c r="C610" t="s">
        <v>1381</v>
      </c>
      <c r="D610">
        <v>1900</v>
      </c>
      <c r="E610" s="957">
        <v>1</v>
      </c>
      <c r="F610" t="s">
        <v>442</v>
      </c>
      <c r="G610" s="957">
        <v>366</v>
      </c>
      <c r="H610" t="s">
        <v>381</v>
      </c>
      <c r="I610" s="937" t="s">
        <v>489</v>
      </c>
      <c r="J610" s="937" t="s">
        <v>445</v>
      </c>
      <c r="K610" s="937" t="s">
        <v>915</v>
      </c>
      <c r="L610" s="937" t="s">
        <v>918</v>
      </c>
      <c r="M610" s="962" t="s">
        <v>921</v>
      </c>
      <c r="N610" s="678">
        <f t="shared" ca="1" si="105"/>
        <v>8.627927898427787</v>
      </c>
      <c r="O610" s="678">
        <f t="shared" ca="1" si="104"/>
        <v>1.3895731370669648</v>
      </c>
      <c r="P610" s="678">
        <f t="shared" ca="1" si="104"/>
        <v>0.19941992130558783</v>
      </c>
      <c r="Q610" s="678">
        <f t="shared" ca="1" si="104"/>
        <v>1.7685332851878073</v>
      </c>
      <c r="R610" s="678">
        <f t="shared" ca="1" si="104"/>
        <v>0.1635434201776374</v>
      </c>
      <c r="S610" s="678">
        <f t="shared" ca="1" si="104"/>
        <v>3.9477766800555579E-3</v>
      </c>
      <c r="T610" s="678">
        <f t="shared" ca="1" si="104"/>
        <v>0.85007485760704515</v>
      </c>
      <c r="U610" s="678">
        <f t="shared" ca="1" si="104"/>
        <v>0</v>
      </c>
      <c r="V610" s="678">
        <f t="shared" ca="1" si="104"/>
        <v>7.9932679666950085E-2</v>
      </c>
      <c r="W610" s="678">
        <f t="shared" ca="1" si="99"/>
        <v>4.1729028207357395</v>
      </c>
      <c r="X610" s="678">
        <f t="shared" ca="1" si="104"/>
        <v>0</v>
      </c>
      <c r="Y610" s="678">
        <f t="shared" ca="1" si="104"/>
        <v>0</v>
      </c>
      <c r="Z610" s="678">
        <f t="shared" ca="1" si="104"/>
        <v>0</v>
      </c>
      <c r="AA610" t="str">
        <f t="shared" si="100"/>
        <v>ASRCMS202202</v>
      </c>
      <c r="AB610" s="957">
        <f t="shared" si="101"/>
        <v>45230</v>
      </c>
      <c r="AC610" t="str">
        <f t="shared" si="102"/>
        <v>Unaudited</v>
      </c>
    </row>
    <row r="611" spans="1:29" x14ac:dyDescent="0.25">
      <c r="A611" t="s">
        <v>421</v>
      </c>
      <c r="B611" t="s">
        <v>1380</v>
      </c>
      <c r="C611" t="s">
        <v>1381</v>
      </c>
      <c r="D611">
        <v>1900</v>
      </c>
      <c r="E611" s="957">
        <v>1</v>
      </c>
      <c r="F611" t="s">
        <v>442</v>
      </c>
      <c r="G611" s="957">
        <v>366</v>
      </c>
      <c r="H611" t="s">
        <v>381</v>
      </c>
      <c r="I611" s="937" t="s">
        <v>489</v>
      </c>
      <c r="J611" s="937" t="s">
        <v>445</v>
      </c>
      <c r="K611" s="937" t="s">
        <v>446</v>
      </c>
      <c r="L611" s="937">
        <v>5.0999999999999996</v>
      </c>
      <c r="M611" s="962" t="s">
        <v>37</v>
      </c>
      <c r="N611" s="678">
        <f t="shared" ca="1" si="105"/>
        <v>39913.69</v>
      </c>
      <c r="O611" s="678">
        <f t="shared" ca="1" si="104"/>
        <v>15406.340000000002</v>
      </c>
      <c r="P611" s="678">
        <f t="shared" ca="1" si="104"/>
        <v>8914.2099999999991</v>
      </c>
      <c r="Q611" s="678">
        <f t="shared" ca="1" si="104"/>
        <v>6580.5200000000013</v>
      </c>
      <c r="R611" s="678">
        <f t="shared" ca="1" si="104"/>
        <v>4307.2699999999995</v>
      </c>
      <c r="S611" s="678">
        <f t="shared" ca="1" si="104"/>
        <v>645.31000000000006</v>
      </c>
      <c r="T611" s="678">
        <f t="shared" ca="1" si="104"/>
        <v>4060.04</v>
      </c>
      <c r="U611" s="678">
        <f t="shared" ca="1" si="104"/>
        <v>0</v>
      </c>
      <c r="V611" s="678">
        <f t="shared" ca="1" si="104"/>
        <v>0</v>
      </c>
      <c r="W611" s="678">
        <f t="shared" ca="1" si="99"/>
        <v>0</v>
      </c>
      <c r="X611" s="678">
        <f t="shared" ca="1" si="104"/>
        <v>0</v>
      </c>
      <c r="Y611" s="678">
        <f t="shared" ca="1" si="104"/>
        <v>0</v>
      </c>
      <c r="Z611" s="678">
        <f t="shared" ca="1" si="104"/>
        <v>0</v>
      </c>
      <c r="AA611" t="str">
        <f t="shared" si="100"/>
        <v>ASRCMS202202</v>
      </c>
      <c r="AB611" s="957">
        <f t="shared" si="101"/>
        <v>45230</v>
      </c>
      <c r="AC611" t="str">
        <f t="shared" si="102"/>
        <v>Unaudited</v>
      </c>
    </row>
    <row r="612" spans="1:29" ht="30" x14ac:dyDescent="0.25">
      <c r="A612" t="s">
        <v>421</v>
      </c>
      <c r="B612" t="s">
        <v>1380</v>
      </c>
      <c r="C612" t="s">
        <v>1381</v>
      </c>
      <c r="D612">
        <v>1900</v>
      </c>
      <c r="E612" s="957">
        <v>1</v>
      </c>
      <c r="F612" t="s">
        <v>442</v>
      </c>
      <c r="G612" s="957">
        <v>366</v>
      </c>
      <c r="H612" t="s">
        <v>381</v>
      </c>
      <c r="I612" s="937" t="s">
        <v>489</v>
      </c>
      <c r="J612" s="937" t="s">
        <v>445</v>
      </c>
      <c r="K612" s="937" t="s">
        <v>446</v>
      </c>
      <c r="L612" s="937">
        <v>5.2</v>
      </c>
      <c r="M612" s="962" t="s">
        <v>304</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ASRCMS202202</v>
      </c>
      <c r="AB612" s="957">
        <f t="shared" si="101"/>
        <v>45230</v>
      </c>
      <c r="AC612" t="str">
        <f t="shared" si="102"/>
        <v>Unaudited</v>
      </c>
    </row>
    <row r="613" spans="1:29" ht="30" x14ac:dyDescent="0.25">
      <c r="A613" t="s">
        <v>421</v>
      </c>
      <c r="B613" t="s">
        <v>1380</v>
      </c>
      <c r="C613" t="s">
        <v>1381</v>
      </c>
      <c r="D613">
        <v>1900</v>
      </c>
      <c r="E613" s="957">
        <v>1</v>
      </c>
      <c r="F613" t="s">
        <v>442</v>
      </c>
      <c r="G613" s="957">
        <v>366</v>
      </c>
      <c r="H613" t="s">
        <v>381</v>
      </c>
      <c r="I613" s="937" t="s">
        <v>489</v>
      </c>
      <c r="J613" s="937" t="s">
        <v>445</v>
      </c>
      <c r="K613" s="937" t="s">
        <v>446</v>
      </c>
      <c r="L613" s="937">
        <v>5.3</v>
      </c>
      <c r="M613" s="962" t="s">
        <v>305</v>
      </c>
      <c r="N613" s="678">
        <f t="shared" ca="1" si="105"/>
        <v>2101.7760917317682</v>
      </c>
      <c r="O613" s="678">
        <f t="shared" ca="1" si="104"/>
        <v>849.42146189156244</v>
      </c>
      <c r="P613" s="678">
        <f t="shared" ca="1" si="104"/>
        <v>450.60604946663545</v>
      </c>
      <c r="Q613" s="678">
        <f t="shared" ca="1" si="104"/>
        <v>441.87446070465836</v>
      </c>
      <c r="R613" s="678">
        <f t="shared" ca="1" si="104"/>
        <v>140.87394888088815</v>
      </c>
      <c r="S613" s="678">
        <f t="shared" ca="1" si="104"/>
        <v>20.481085613004126</v>
      </c>
      <c r="T613" s="678">
        <f t="shared" ca="1" si="104"/>
        <v>192.56765092044174</v>
      </c>
      <c r="U613" s="678">
        <f t="shared" ca="1" si="104"/>
        <v>0</v>
      </c>
      <c r="V613" s="678">
        <f t="shared" ca="1" si="104"/>
        <v>0</v>
      </c>
      <c r="W613" s="678">
        <f t="shared" ca="1" si="99"/>
        <v>5.9514342545779035</v>
      </c>
      <c r="X613" s="678">
        <f t="shared" ca="1" si="104"/>
        <v>0</v>
      </c>
      <c r="Y613" s="678">
        <f t="shared" ca="1" si="104"/>
        <v>0</v>
      </c>
      <c r="Z613" s="678">
        <f t="shared" ca="1" si="104"/>
        <v>0</v>
      </c>
      <c r="AA613" t="str">
        <f t="shared" si="100"/>
        <v>ASRCMS202202</v>
      </c>
      <c r="AB613" s="957">
        <f t="shared" si="101"/>
        <v>45230</v>
      </c>
      <c r="AC613" t="str">
        <f t="shared" si="102"/>
        <v>Unaudited</v>
      </c>
    </row>
    <row r="614" spans="1:29" x14ac:dyDescent="0.25">
      <c r="A614" t="s">
        <v>421</v>
      </c>
      <c r="B614" t="s">
        <v>1380</v>
      </c>
      <c r="C614" t="s">
        <v>1381</v>
      </c>
      <c r="D614">
        <v>1900</v>
      </c>
      <c r="E614" s="957">
        <v>1</v>
      </c>
      <c r="F614" t="s">
        <v>442</v>
      </c>
      <c r="G614" s="957">
        <v>366</v>
      </c>
      <c r="H614" t="s">
        <v>381</v>
      </c>
      <c r="I614" s="937" t="s">
        <v>489</v>
      </c>
      <c r="J614" s="937" t="s">
        <v>445</v>
      </c>
      <c r="K614" s="937" t="s">
        <v>446</v>
      </c>
      <c r="L614" s="937" t="s">
        <v>82</v>
      </c>
      <c r="M614" s="962" t="s">
        <v>454</v>
      </c>
      <c r="N614" s="678">
        <f t="shared" ca="1" si="105"/>
        <v>617.67977573368967</v>
      </c>
      <c r="O614" s="678">
        <f t="shared" ca="1" si="104"/>
        <v>99.48057445235338</v>
      </c>
      <c r="P614" s="678">
        <f t="shared" ca="1" si="104"/>
        <v>14.276620495555068</v>
      </c>
      <c r="Q614" s="678">
        <f t="shared" ca="1" si="104"/>
        <v>126.61061332830899</v>
      </c>
      <c r="R614" s="678">
        <f t="shared" ca="1" si="104"/>
        <v>11.708195094728527</v>
      </c>
      <c r="S614" s="678">
        <f t="shared" ca="1" si="104"/>
        <v>0.28262426889633052</v>
      </c>
      <c r="T614" s="678">
        <f t="shared" ca="1" si="104"/>
        <v>60.857491344966931</v>
      </c>
      <c r="U614" s="678">
        <f t="shared" ca="1" si="104"/>
        <v>0</v>
      </c>
      <c r="V614" s="678">
        <f t="shared" ca="1" si="104"/>
        <v>5.72243999158494</v>
      </c>
      <c r="W614" s="678">
        <f t="shared" ca="1" si="99"/>
        <v>298.74121675729543</v>
      </c>
      <c r="X614" s="678">
        <f t="shared" ca="1" si="104"/>
        <v>0</v>
      </c>
      <c r="Y614" s="678">
        <f t="shared" ca="1" si="104"/>
        <v>0</v>
      </c>
      <c r="Z614" s="678">
        <f t="shared" ca="1" si="104"/>
        <v>0</v>
      </c>
      <c r="AA614" t="str">
        <f t="shared" si="100"/>
        <v>ASRCMS202202</v>
      </c>
      <c r="AB614" s="957">
        <f t="shared" si="101"/>
        <v>45230</v>
      </c>
      <c r="AC614" t="str">
        <f t="shared" si="102"/>
        <v>Unaudited</v>
      </c>
    </row>
    <row r="615" spans="1:29" x14ac:dyDescent="0.25">
      <c r="A615" t="s">
        <v>421</v>
      </c>
      <c r="B615" t="s">
        <v>1380</v>
      </c>
      <c r="C615" t="s">
        <v>1381</v>
      </c>
      <c r="D615">
        <v>1900</v>
      </c>
      <c r="E615" s="957">
        <v>1</v>
      </c>
      <c r="F615" t="s">
        <v>442</v>
      </c>
      <c r="G615" s="957">
        <v>366</v>
      </c>
      <c r="H615" t="s">
        <v>381</v>
      </c>
      <c r="I615" s="937" t="s">
        <v>489</v>
      </c>
      <c r="J615" s="937" t="s">
        <v>445</v>
      </c>
      <c r="K615" s="937" t="s">
        <v>447</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ASRCMS202202</v>
      </c>
      <c r="AB615" s="957">
        <f t="shared" si="101"/>
        <v>45230</v>
      </c>
      <c r="AC615" t="str">
        <f t="shared" si="102"/>
        <v>Unaudited</v>
      </c>
    </row>
    <row r="616" spans="1:29" x14ac:dyDescent="0.25">
      <c r="A616" t="s">
        <v>421</v>
      </c>
      <c r="B616" t="s">
        <v>1380</v>
      </c>
      <c r="C616" t="s">
        <v>1381</v>
      </c>
      <c r="D616">
        <v>1900</v>
      </c>
      <c r="E616" s="957">
        <v>1</v>
      </c>
      <c r="F616" t="s">
        <v>442</v>
      </c>
      <c r="G616" s="957">
        <v>366</v>
      </c>
      <c r="H616" t="s">
        <v>381</v>
      </c>
      <c r="I616" s="962" t="s">
        <v>489</v>
      </c>
      <c r="J616" s="962" t="s">
        <v>445</v>
      </c>
      <c r="K616" s="962" t="s">
        <v>447</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ASRCMS202202</v>
      </c>
      <c r="AB616" s="957">
        <f t="shared" si="101"/>
        <v>45230</v>
      </c>
      <c r="AC616" t="str">
        <f t="shared" si="102"/>
        <v>Unaudited</v>
      </c>
    </row>
    <row r="617" spans="1:29" x14ac:dyDescent="0.25">
      <c r="A617" t="s">
        <v>421</v>
      </c>
      <c r="B617" t="s">
        <v>1380</v>
      </c>
      <c r="C617" t="s">
        <v>1381</v>
      </c>
      <c r="D617">
        <v>1900</v>
      </c>
      <c r="E617" s="957">
        <v>1</v>
      </c>
      <c r="F617" t="s">
        <v>442</v>
      </c>
      <c r="G617" s="957">
        <v>366</v>
      </c>
      <c r="H617" t="s">
        <v>381</v>
      </c>
      <c r="I617" s="937" t="s">
        <v>489</v>
      </c>
      <c r="J617" s="937" t="s">
        <v>445</v>
      </c>
      <c r="K617" s="937" t="s">
        <v>447</v>
      </c>
      <c r="L617" s="937">
        <v>6.3</v>
      </c>
      <c r="M617" s="962" t="s">
        <v>185</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ASRCMS202202</v>
      </c>
      <c r="AB617" s="957">
        <f t="shared" si="101"/>
        <v>45230</v>
      </c>
      <c r="AC617" t="str">
        <f t="shared" si="102"/>
        <v>Unaudited</v>
      </c>
    </row>
    <row r="618" spans="1:29" x14ac:dyDescent="0.25">
      <c r="A618" t="s">
        <v>421</v>
      </c>
      <c r="B618" t="s">
        <v>1380</v>
      </c>
      <c r="C618" t="s">
        <v>1381</v>
      </c>
      <c r="D618">
        <v>1900</v>
      </c>
      <c r="E618" s="957">
        <v>1</v>
      </c>
      <c r="F618" t="s">
        <v>442</v>
      </c>
      <c r="G618" s="957">
        <v>366</v>
      </c>
      <c r="H618" t="s">
        <v>381</v>
      </c>
      <c r="I618" s="937" t="s">
        <v>489</v>
      </c>
      <c r="J618" s="937" t="s">
        <v>445</v>
      </c>
      <c r="K618" s="937" t="s">
        <v>447</v>
      </c>
      <c r="L618" s="937" t="s">
        <v>87</v>
      </c>
      <c r="M618" s="962" t="s">
        <v>455</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ASRCMS202202</v>
      </c>
      <c r="AB618" s="957">
        <f t="shared" si="101"/>
        <v>45230</v>
      </c>
      <c r="AC618" t="str">
        <f t="shared" si="102"/>
        <v>Unaudited</v>
      </c>
    </row>
    <row r="619" spans="1:29" x14ac:dyDescent="0.25">
      <c r="A619" t="s">
        <v>421</v>
      </c>
      <c r="B619" t="s">
        <v>1380</v>
      </c>
      <c r="C619" t="s">
        <v>1381</v>
      </c>
      <c r="D619">
        <v>1900</v>
      </c>
      <c r="E619" s="957">
        <v>1</v>
      </c>
      <c r="F619" t="s">
        <v>442</v>
      </c>
      <c r="G619" s="957">
        <v>366</v>
      </c>
      <c r="H619" t="s">
        <v>381</v>
      </c>
      <c r="I619" s="937" t="s">
        <v>489</v>
      </c>
      <c r="J619" s="937" t="s">
        <v>445</v>
      </c>
      <c r="K619" s="937" t="s">
        <v>448</v>
      </c>
      <c r="L619" s="937">
        <v>7.1</v>
      </c>
      <c r="M619" s="962" t="s">
        <v>20</v>
      </c>
      <c r="N619" s="678">
        <f t="shared" ca="1" si="105"/>
        <v>85896.369999999981</v>
      </c>
      <c r="O619" s="678">
        <f t="shared" ca="1" si="104"/>
        <v>15628.142126769519</v>
      </c>
      <c r="P619" s="678">
        <f t="shared" ca="1" si="104"/>
        <v>1234.9726103807932</v>
      </c>
      <c r="Q619" s="678">
        <f t="shared" ca="1" si="104"/>
        <v>41864.728537959061</v>
      </c>
      <c r="R619" s="678">
        <f t="shared" ca="1" si="104"/>
        <v>2643.5014951323369</v>
      </c>
      <c r="S619" s="678">
        <f t="shared" ca="1" si="104"/>
        <v>202.26768666961328</v>
      </c>
      <c r="T619" s="678">
        <f t="shared" ca="1" si="104"/>
        <v>11333.980070415233</v>
      </c>
      <c r="U619" s="678">
        <f t="shared" ca="1" si="104"/>
        <v>0</v>
      </c>
      <c r="V619" s="678">
        <f t="shared" ca="1" si="104"/>
        <v>242.78502524578892</v>
      </c>
      <c r="W619" s="678">
        <f t="shared" ca="1" si="99"/>
        <v>12745.99244742763</v>
      </c>
      <c r="X619" s="678">
        <f t="shared" ca="1" si="104"/>
        <v>0</v>
      </c>
      <c r="Y619" s="678">
        <f t="shared" ca="1" si="104"/>
        <v>0</v>
      </c>
      <c r="Z619" s="678">
        <f t="shared" ca="1" si="104"/>
        <v>0</v>
      </c>
      <c r="AA619" t="str">
        <f t="shared" si="100"/>
        <v>ASRCMS202202</v>
      </c>
      <c r="AB619" s="957">
        <f t="shared" si="101"/>
        <v>45230</v>
      </c>
      <c r="AC619" t="str">
        <f t="shared" si="102"/>
        <v>Unaudited</v>
      </c>
    </row>
    <row r="620" spans="1:29" x14ac:dyDescent="0.25">
      <c r="A620" t="s">
        <v>421</v>
      </c>
      <c r="B620" t="s">
        <v>1380</v>
      </c>
      <c r="C620" t="s">
        <v>1381</v>
      </c>
      <c r="D620">
        <v>1900</v>
      </c>
      <c r="E620" s="957">
        <v>1</v>
      </c>
      <c r="F620" t="s">
        <v>442</v>
      </c>
      <c r="G620" s="957">
        <v>366</v>
      </c>
      <c r="H620" t="s">
        <v>381</v>
      </c>
      <c r="I620" s="937" t="s">
        <v>489</v>
      </c>
      <c r="J620" s="937" t="s">
        <v>445</v>
      </c>
      <c r="K620" s="937" t="s">
        <v>448</v>
      </c>
      <c r="L620" s="937">
        <v>7.2</v>
      </c>
      <c r="M620" s="962"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ASRCMS202202</v>
      </c>
      <c r="AB620" s="957">
        <f t="shared" si="101"/>
        <v>45230</v>
      </c>
      <c r="AC620" t="str">
        <f t="shared" si="102"/>
        <v>Unaudited</v>
      </c>
    </row>
    <row r="621" spans="1:29" x14ac:dyDescent="0.25">
      <c r="A621" t="s">
        <v>421</v>
      </c>
      <c r="B621" t="s">
        <v>1380</v>
      </c>
      <c r="C621" t="s">
        <v>1381</v>
      </c>
      <c r="D621">
        <v>1900</v>
      </c>
      <c r="E621" s="957">
        <v>1</v>
      </c>
      <c r="F621" t="s">
        <v>442</v>
      </c>
      <c r="G621" s="957">
        <v>366</v>
      </c>
      <c r="H621" t="s">
        <v>381</v>
      </c>
      <c r="I621" s="937" t="s">
        <v>489</v>
      </c>
      <c r="J621" s="937" t="s">
        <v>445</v>
      </c>
      <c r="K621" s="937" t="s">
        <v>448</v>
      </c>
      <c r="L621" s="937">
        <v>7.3</v>
      </c>
      <c r="M621" s="962" t="s">
        <v>156</v>
      </c>
      <c r="N621" s="678">
        <f t="shared" ca="1" si="105"/>
        <v>9196.7479431446045</v>
      </c>
      <c r="O621" s="678">
        <f t="shared" ca="1" si="104"/>
        <v>1481.1845950287025</v>
      </c>
      <c r="P621" s="678">
        <f t="shared" ca="1" si="104"/>
        <v>212.56723197969987</v>
      </c>
      <c r="Q621" s="678">
        <f t="shared" ca="1" si="104"/>
        <v>1885.1287405748444</v>
      </c>
      <c r="R621" s="678">
        <f t="shared" ca="1" si="104"/>
        <v>174.32547314258355</v>
      </c>
      <c r="S621" s="678">
        <f t="shared" ca="1" si="104"/>
        <v>4.2080447924131512</v>
      </c>
      <c r="T621" s="678">
        <f t="shared" ca="1" si="104"/>
        <v>906.11839716939994</v>
      </c>
      <c r="U621" s="678">
        <f t="shared" ca="1" si="104"/>
        <v>0</v>
      </c>
      <c r="V621" s="678">
        <f t="shared" ca="1" si="104"/>
        <v>85.202462975034379</v>
      </c>
      <c r="W621" s="678">
        <f t="shared" ca="1" si="99"/>
        <v>4448.0129974819274</v>
      </c>
      <c r="X621" s="678">
        <f t="shared" ca="1" si="104"/>
        <v>0</v>
      </c>
      <c r="Y621" s="678">
        <f t="shared" ca="1" si="104"/>
        <v>0</v>
      </c>
      <c r="Z621" s="678">
        <f t="shared" ca="1" si="104"/>
        <v>0</v>
      </c>
      <c r="AA621" t="str">
        <f t="shared" si="100"/>
        <v>ASRCMS202202</v>
      </c>
      <c r="AB621" s="957">
        <f t="shared" si="101"/>
        <v>45230</v>
      </c>
      <c r="AC621" t="str">
        <f t="shared" si="102"/>
        <v>Unaudited</v>
      </c>
    </row>
    <row r="622" spans="1:29" x14ac:dyDescent="0.25">
      <c r="A622" t="s">
        <v>421</v>
      </c>
      <c r="B622" t="s">
        <v>1380</v>
      </c>
      <c r="C622" t="s">
        <v>1381</v>
      </c>
      <c r="D622">
        <v>1900</v>
      </c>
      <c r="E622" s="957">
        <v>1</v>
      </c>
      <c r="F622" t="s">
        <v>442</v>
      </c>
      <c r="G622" s="957">
        <v>366</v>
      </c>
      <c r="H622" t="s">
        <v>381</v>
      </c>
      <c r="I622" s="937" t="s">
        <v>489</v>
      </c>
      <c r="J622" s="937" t="s">
        <v>445</v>
      </c>
      <c r="K622" s="937" t="s">
        <v>448</v>
      </c>
      <c r="L622" s="937" t="s">
        <v>91</v>
      </c>
      <c r="M622" s="962" t="s">
        <v>456</v>
      </c>
      <c r="N622" s="678">
        <f t="shared" ca="1" si="105"/>
        <v>20.619615924163732</v>
      </c>
      <c r="O622" s="678">
        <f t="shared" ca="1" si="104"/>
        <v>3.3208975228081474</v>
      </c>
      <c r="P622" s="678">
        <f t="shared" ca="1" si="104"/>
        <v>0.47658745336727659</v>
      </c>
      <c r="Q622" s="678">
        <f t="shared" ca="1" si="104"/>
        <v>4.2265625673943301</v>
      </c>
      <c r="R622" s="678">
        <f t="shared" ca="1" si="104"/>
        <v>0.39084732170762665</v>
      </c>
      <c r="S622" s="678">
        <f t="shared" ca="1" si="104"/>
        <v>9.4346684227564221E-3</v>
      </c>
      <c r="T622" s="678">
        <f t="shared" ca="1" si="104"/>
        <v>2.0315674026250852</v>
      </c>
      <c r="U622" s="678">
        <f t="shared" ca="1" si="104"/>
        <v>0</v>
      </c>
      <c r="V622" s="678">
        <f t="shared" ca="1" si="104"/>
        <v>0.19102861937708826</v>
      </c>
      <c r="W622" s="678">
        <f t="shared" ca="1" si="99"/>
        <v>9.972690368461425</v>
      </c>
      <c r="X622" s="678">
        <f t="shared" ca="1" si="104"/>
        <v>0</v>
      </c>
      <c r="Y622" s="678">
        <f t="shared" ca="1" si="104"/>
        <v>0</v>
      </c>
      <c r="Z622" s="678">
        <f t="shared" ca="1" si="104"/>
        <v>0</v>
      </c>
      <c r="AA622" t="str">
        <f t="shared" si="100"/>
        <v>ASRCMS202202</v>
      </c>
      <c r="AB622" s="957">
        <f t="shared" si="101"/>
        <v>45230</v>
      </c>
      <c r="AC622" t="str">
        <f t="shared" si="102"/>
        <v>Unaudited</v>
      </c>
    </row>
    <row r="623" spans="1:29" x14ac:dyDescent="0.25">
      <c r="A623" t="s">
        <v>421</v>
      </c>
      <c r="B623" t="s">
        <v>1380</v>
      </c>
      <c r="C623" t="s">
        <v>1381</v>
      </c>
      <c r="D623">
        <v>1900</v>
      </c>
      <c r="E623" s="957">
        <v>1</v>
      </c>
      <c r="F623" t="s">
        <v>442</v>
      </c>
      <c r="G623" s="957">
        <v>366</v>
      </c>
      <c r="H623" t="s">
        <v>381</v>
      </c>
      <c r="I623" s="937" t="s">
        <v>489</v>
      </c>
      <c r="J623" s="937" t="s">
        <v>445</v>
      </c>
      <c r="K623" s="937" t="s">
        <v>449</v>
      </c>
      <c r="L623" s="945">
        <v>8.1</v>
      </c>
      <c r="M623" s="960" t="s">
        <v>22</v>
      </c>
      <c r="N623" s="678">
        <f t="shared" ca="1" si="105"/>
        <v>2301495.3217366012</v>
      </c>
      <c r="O623" s="678">
        <f t="shared" ca="1" si="104"/>
        <v>936711.64603877964</v>
      </c>
      <c r="P623" s="678">
        <f t="shared" ca="1" si="104"/>
        <v>59573.165289363118</v>
      </c>
      <c r="Q623" s="678">
        <f t="shared" ca="1" si="104"/>
        <v>864199.57674585492</v>
      </c>
      <c r="R623" s="678">
        <f t="shared" ca="1" si="104"/>
        <v>91511.612296012725</v>
      </c>
      <c r="S623" s="678">
        <f t="shared" ca="1" si="104"/>
        <v>5.0232316027489592</v>
      </c>
      <c r="T623" s="678">
        <f t="shared" ca="1" si="104"/>
        <v>164788.17087879209</v>
      </c>
      <c r="U623" s="678">
        <f t="shared" ca="1" si="104"/>
        <v>0</v>
      </c>
      <c r="V623" s="678">
        <f t="shared" ca="1" si="104"/>
        <v>44242.832804708261</v>
      </c>
      <c r="W623" s="678">
        <f t="shared" ca="1" si="99"/>
        <v>140463.29445148754</v>
      </c>
      <c r="X623" s="678">
        <f t="shared" ca="1" si="104"/>
        <v>0</v>
      </c>
      <c r="Y623" s="678">
        <f t="shared" ca="1" si="104"/>
        <v>0</v>
      </c>
      <c r="Z623" s="678">
        <f t="shared" ca="1" si="104"/>
        <v>0</v>
      </c>
      <c r="AA623" t="str">
        <f t="shared" si="100"/>
        <v>ASRCMS202202</v>
      </c>
      <c r="AB623" s="957">
        <f t="shared" si="101"/>
        <v>45230</v>
      </c>
      <c r="AC623" t="str">
        <f t="shared" si="102"/>
        <v>Unaudited</v>
      </c>
    </row>
    <row r="624" spans="1:29" x14ac:dyDescent="0.25">
      <c r="A624" t="s">
        <v>421</v>
      </c>
      <c r="B624" t="s">
        <v>1380</v>
      </c>
      <c r="C624" t="s">
        <v>1381</v>
      </c>
      <c r="D624">
        <v>1900</v>
      </c>
      <c r="E624" s="957">
        <v>1</v>
      </c>
      <c r="F624" t="s">
        <v>442</v>
      </c>
      <c r="G624" s="957">
        <v>366</v>
      </c>
      <c r="H624" t="s">
        <v>381</v>
      </c>
      <c r="I624" s="937" t="s">
        <v>489</v>
      </c>
      <c r="J624" s="937" t="s">
        <v>445</v>
      </c>
      <c r="K624" s="937" t="s">
        <v>449</v>
      </c>
      <c r="L624" s="937" t="s">
        <v>113</v>
      </c>
      <c r="M624" s="962" t="s">
        <v>444</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ASRCMS202202</v>
      </c>
      <c r="AB624" s="957">
        <f t="shared" si="101"/>
        <v>45230</v>
      </c>
      <c r="AC624" t="str">
        <f t="shared" si="102"/>
        <v>Unaudited</v>
      </c>
    </row>
    <row r="625" spans="1:29" x14ac:dyDescent="0.25">
      <c r="A625" t="s">
        <v>421</v>
      </c>
      <c r="B625" t="s">
        <v>1380</v>
      </c>
      <c r="C625" t="s">
        <v>1381</v>
      </c>
      <c r="D625">
        <v>1900</v>
      </c>
      <c r="E625" s="957">
        <v>1</v>
      </c>
      <c r="F625" t="s">
        <v>442</v>
      </c>
      <c r="G625" s="957">
        <v>366</v>
      </c>
      <c r="H625" t="s">
        <v>381</v>
      </c>
      <c r="I625" s="937" t="s">
        <v>489</v>
      </c>
      <c r="J625" s="937" t="s">
        <v>445</v>
      </c>
      <c r="K625" s="937" t="s">
        <v>449</v>
      </c>
      <c r="L625" s="937" t="s">
        <v>115</v>
      </c>
      <c r="M625" s="962" t="s">
        <v>158</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ASRCMS202202</v>
      </c>
      <c r="AB625" s="957">
        <f t="shared" si="101"/>
        <v>45230</v>
      </c>
      <c r="AC625" t="str">
        <f t="shared" si="102"/>
        <v>Unaudited</v>
      </c>
    </row>
    <row r="626" spans="1:29" x14ac:dyDescent="0.25">
      <c r="A626" t="s">
        <v>421</v>
      </c>
      <c r="B626" t="s">
        <v>1380</v>
      </c>
      <c r="C626" t="s">
        <v>1381</v>
      </c>
      <c r="D626">
        <v>1900</v>
      </c>
      <c r="E626" s="957">
        <v>1</v>
      </c>
      <c r="F626" t="s">
        <v>442</v>
      </c>
      <c r="G626" s="957">
        <v>366</v>
      </c>
      <c r="H626" t="s">
        <v>381</v>
      </c>
      <c r="I626" s="937" t="s">
        <v>489</v>
      </c>
      <c r="J626" s="937" t="s">
        <v>445</v>
      </c>
      <c r="K626" s="937" t="s">
        <v>449</v>
      </c>
      <c r="L626" s="937" t="s">
        <v>116</v>
      </c>
      <c r="M626" s="962" t="s">
        <v>114</v>
      </c>
      <c r="N626" s="678">
        <f t="shared" ca="1" si="105"/>
        <v>-6605.7604109143986</v>
      </c>
      <c r="O626" s="678">
        <f t="shared" ca="1" si="104"/>
        <v>-2688.5532416274855</v>
      </c>
      <c r="P626" s="678">
        <f t="shared" ca="1" si="104"/>
        <v>-170.9871200278601</v>
      </c>
      <c r="Q626" s="678">
        <f t="shared" ca="1" si="104"/>
        <v>-2480.428831325728</v>
      </c>
      <c r="R626" s="678">
        <f t="shared" ca="1" si="104"/>
        <v>-262.65696911685126</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-1.4417697982221128E-2</v>
      </c>
      <c r="T626" s="678">
        <f t="shared" ca="1" si="106"/>
        <v>-472.97561941457775</v>
      </c>
      <c r="U626" s="678">
        <f t="shared" ca="1" si="106"/>
        <v>0</v>
      </c>
      <c r="V626" s="678">
        <f t="shared" ca="1" si="106"/>
        <v>-126.98594285541401</v>
      </c>
      <c r="W626" s="678">
        <f t="shared" ca="1" si="99"/>
        <v>-403.15826884849952</v>
      </c>
      <c r="X626" s="678">
        <f t="shared" ca="1" si="106"/>
        <v>0</v>
      </c>
      <c r="Y626" s="678">
        <f t="shared" ca="1" si="106"/>
        <v>0</v>
      </c>
      <c r="Z626" s="678">
        <f t="shared" ca="1" si="106"/>
        <v>0</v>
      </c>
      <c r="AA626" t="str">
        <f t="shared" si="100"/>
        <v>ASRCMS202202</v>
      </c>
      <c r="AB626" s="957">
        <f t="shared" si="101"/>
        <v>45230</v>
      </c>
      <c r="AC626" t="str">
        <f t="shared" si="102"/>
        <v>Unaudited</v>
      </c>
    </row>
    <row r="627" spans="1:29" x14ac:dyDescent="0.25">
      <c r="A627" t="s">
        <v>421</v>
      </c>
      <c r="B627" t="s">
        <v>1380</v>
      </c>
      <c r="C627" t="s">
        <v>1381</v>
      </c>
      <c r="D627">
        <v>1900</v>
      </c>
      <c r="E627" s="957">
        <v>1</v>
      </c>
      <c r="F627" t="s">
        <v>442</v>
      </c>
      <c r="G627" s="957">
        <v>366</v>
      </c>
      <c r="H627" t="s">
        <v>381</v>
      </c>
      <c r="I627" s="937" t="s">
        <v>489</v>
      </c>
      <c r="J627" s="937" t="s">
        <v>445</v>
      </c>
      <c r="K627" s="937" t="s">
        <v>449</v>
      </c>
      <c r="L627" s="937" t="s">
        <v>117</v>
      </c>
      <c r="M627" s="962" t="s">
        <v>159</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ASRCMS202202</v>
      </c>
      <c r="AB627" s="957">
        <f t="shared" si="101"/>
        <v>45230</v>
      </c>
      <c r="AC627" t="str">
        <f t="shared" si="102"/>
        <v>Unaudited</v>
      </c>
    </row>
    <row r="628" spans="1:29" x14ac:dyDescent="0.25">
      <c r="A628" t="s">
        <v>421</v>
      </c>
      <c r="B628" t="s">
        <v>1380</v>
      </c>
      <c r="C628" t="s">
        <v>1381</v>
      </c>
      <c r="D628">
        <v>1900</v>
      </c>
      <c r="E628" s="957">
        <v>1</v>
      </c>
      <c r="F628" t="s">
        <v>442</v>
      </c>
      <c r="G628" s="957">
        <v>366</v>
      </c>
      <c r="H628" t="s">
        <v>381</v>
      </c>
      <c r="I628" s="937" t="s">
        <v>489</v>
      </c>
      <c r="J628" s="937" t="s">
        <v>445</v>
      </c>
      <c r="K628" s="937" t="s">
        <v>449</v>
      </c>
      <c r="L628" s="945" t="s">
        <v>160</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ASRCMS202202</v>
      </c>
      <c r="AB628" s="957">
        <f t="shared" si="101"/>
        <v>45230</v>
      </c>
      <c r="AC628" t="str">
        <f t="shared" si="102"/>
        <v>Unaudited</v>
      </c>
    </row>
    <row r="629" spans="1:29" x14ac:dyDescent="0.25">
      <c r="A629" t="s">
        <v>421</v>
      </c>
      <c r="B629" t="s">
        <v>1380</v>
      </c>
      <c r="C629" t="s">
        <v>1381</v>
      </c>
      <c r="D629">
        <v>1900</v>
      </c>
      <c r="E629" s="957">
        <v>1</v>
      </c>
      <c r="F629" t="s">
        <v>442</v>
      </c>
      <c r="G629" s="957">
        <v>366</v>
      </c>
      <c r="H629" t="s">
        <v>381</v>
      </c>
      <c r="I629" s="962" t="s">
        <v>489</v>
      </c>
      <c r="J629" s="962" t="s">
        <v>445</v>
      </c>
      <c r="K629" s="962" t="s">
        <v>449</v>
      </c>
      <c r="L629" s="953" t="s">
        <v>443</v>
      </c>
      <c r="M629" s="962" t="s">
        <v>457</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ASRCMS202202</v>
      </c>
      <c r="AB629" s="957">
        <f t="shared" si="101"/>
        <v>45230</v>
      </c>
      <c r="AC629" t="str">
        <f t="shared" si="102"/>
        <v>Unaudited</v>
      </c>
    </row>
    <row r="630" spans="1:29" ht="30" x14ac:dyDescent="0.25">
      <c r="A630" t="s">
        <v>421</v>
      </c>
      <c r="B630" t="s">
        <v>1380</v>
      </c>
      <c r="C630" t="s">
        <v>1381</v>
      </c>
      <c r="D630">
        <v>1900</v>
      </c>
      <c r="E630" s="957">
        <v>1</v>
      </c>
      <c r="F630" t="s">
        <v>442</v>
      </c>
      <c r="G630" s="957">
        <v>366</v>
      </c>
      <c r="H630" t="s">
        <v>381</v>
      </c>
      <c r="I630" s="958" t="s">
        <v>489</v>
      </c>
      <c r="J630" s="958" t="s">
        <v>445</v>
      </c>
      <c r="K630" s="958" t="s">
        <v>450</v>
      </c>
      <c r="L630" s="953">
        <v>9.1</v>
      </c>
      <c r="M630" s="958" t="s">
        <v>186</v>
      </c>
      <c r="N630" s="678">
        <f t="shared" ca="1" si="105"/>
        <v>1338488.0299999998</v>
      </c>
      <c r="O630" s="678">
        <f t="shared" ca="1" si="106"/>
        <v>41666.230000000003</v>
      </c>
      <c r="P630" s="678">
        <f t="shared" ca="1" si="106"/>
        <v>189.14999999999998</v>
      </c>
      <c r="Q630" s="678">
        <f t="shared" ca="1" si="106"/>
        <v>36452.750000000007</v>
      </c>
      <c r="R630" s="678">
        <f t="shared" ca="1" si="106"/>
        <v>40</v>
      </c>
      <c r="S630" s="678">
        <f t="shared" ca="1" si="106"/>
        <v>0</v>
      </c>
      <c r="T630" s="678">
        <f t="shared" ca="1" si="106"/>
        <v>67360.540000000008</v>
      </c>
      <c r="U630" s="678">
        <f t="shared" ca="1" si="106"/>
        <v>0</v>
      </c>
      <c r="V630" s="678">
        <f t="shared" ca="1" si="106"/>
        <v>0</v>
      </c>
      <c r="W630" s="678">
        <f t="shared" ca="1" si="107"/>
        <v>1192779.3599999999</v>
      </c>
      <c r="X630" s="678">
        <f t="shared" ca="1" si="106"/>
        <v>0</v>
      </c>
      <c r="Y630" s="678">
        <f t="shared" ca="1" si="106"/>
        <v>0</v>
      </c>
      <c r="Z630" s="678">
        <f t="shared" ca="1" si="106"/>
        <v>0</v>
      </c>
      <c r="AA630" t="str">
        <f t="shared" si="100"/>
        <v>ASRCMS202202</v>
      </c>
      <c r="AB630" s="957">
        <f t="shared" si="101"/>
        <v>45230</v>
      </c>
      <c r="AC630" t="str">
        <f t="shared" si="102"/>
        <v>Unaudited</v>
      </c>
    </row>
    <row r="631" spans="1:29" x14ac:dyDescent="0.25">
      <c r="A631" t="s">
        <v>421</v>
      </c>
      <c r="B631" t="s">
        <v>1380</v>
      </c>
      <c r="C631" t="s">
        <v>1381</v>
      </c>
      <c r="D631">
        <v>1900</v>
      </c>
      <c r="E631" s="957">
        <v>1</v>
      </c>
      <c r="F631" t="s">
        <v>442</v>
      </c>
      <c r="G631" s="957">
        <v>366</v>
      </c>
      <c r="H631" t="s">
        <v>381</v>
      </c>
      <c r="I631" s="958" t="s">
        <v>489</v>
      </c>
      <c r="J631" s="958" t="s">
        <v>445</v>
      </c>
      <c r="K631" s="958" t="s">
        <v>450</v>
      </c>
      <c r="L631" s="937" t="s">
        <v>107</v>
      </c>
      <c r="M631" s="958" t="s">
        <v>187</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ASRCMS202202</v>
      </c>
      <c r="AB631" s="957">
        <f t="shared" si="101"/>
        <v>45230</v>
      </c>
      <c r="AC631" t="str">
        <f t="shared" si="102"/>
        <v>Unaudited</v>
      </c>
    </row>
    <row r="632" spans="1:29" x14ac:dyDescent="0.25">
      <c r="A632" t="s">
        <v>421</v>
      </c>
      <c r="B632" t="s">
        <v>1380</v>
      </c>
      <c r="C632" t="s">
        <v>1381</v>
      </c>
      <c r="D632">
        <v>1900</v>
      </c>
      <c r="E632" s="957">
        <v>1</v>
      </c>
      <c r="F632" t="s">
        <v>442</v>
      </c>
      <c r="G632" s="957">
        <v>366</v>
      </c>
      <c r="H632" t="s">
        <v>381</v>
      </c>
      <c r="I632" s="958" t="s">
        <v>489</v>
      </c>
      <c r="J632" s="958" t="s">
        <v>445</v>
      </c>
      <c r="K632" s="958" t="s">
        <v>450</v>
      </c>
      <c r="L632" s="937" t="s">
        <v>1316</v>
      </c>
      <c r="M632" s="958" t="s">
        <v>1317</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ASRCMS202202</v>
      </c>
      <c r="AB632" s="957">
        <f t="shared" si="101"/>
        <v>45230</v>
      </c>
      <c r="AC632" t="str">
        <f t="shared" si="102"/>
        <v>Unaudited</v>
      </c>
    </row>
    <row r="633" spans="1:29" x14ac:dyDescent="0.25">
      <c r="A633" t="s">
        <v>421</v>
      </c>
      <c r="B633" t="s">
        <v>1380</v>
      </c>
      <c r="C633" t="s">
        <v>1381</v>
      </c>
      <c r="D633">
        <v>1900</v>
      </c>
      <c r="E633" s="957">
        <v>1</v>
      </c>
      <c r="F633" t="s">
        <v>442</v>
      </c>
      <c r="G633" s="957">
        <v>366</v>
      </c>
      <c r="H633" t="s">
        <v>381</v>
      </c>
      <c r="I633" s="965" t="s">
        <v>489</v>
      </c>
      <c r="J633" s="965" t="s">
        <v>445</v>
      </c>
      <c r="K633" s="965" t="s">
        <v>450</v>
      </c>
      <c r="L633" s="945" t="s">
        <v>108</v>
      </c>
      <c r="M633" s="965" t="s">
        <v>188</v>
      </c>
      <c r="N633" s="678">
        <f t="shared" ca="1" si="105"/>
        <v>495726.83</v>
      </c>
      <c r="O633" s="678">
        <f t="shared" ca="1" si="106"/>
        <v>84464.69</v>
      </c>
      <c r="P633" s="678">
        <f t="shared" ca="1" si="106"/>
        <v>5432.59</v>
      </c>
      <c r="Q633" s="678">
        <f t="shared" ca="1" si="106"/>
        <v>153088.61000000002</v>
      </c>
      <c r="R633" s="678">
        <f t="shared" ca="1" si="106"/>
        <v>16048.319999999998</v>
      </c>
      <c r="S633" s="678">
        <f t="shared" ca="1" si="106"/>
        <v>0</v>
      </c>
      <c r="T633" s="678">
        <f t="shared" ca="1" si="106"/>
        <v>108561.38</v>
      </c>
      <c r="U633" s="678">
        <f t="shared" ca="1" si="106"/>
        <v>0</v>
      </c>
      <c r="V633" s="678">
        <f t="shared" ca="1" si="106"/>
        <v>0</v>
      </c>
      <c r="W633" s="678">
        <f t="shared" ca="1" si="107"/>
        <v>128131.23999999998</v>
      </c>
      <c r="X633" s="678">
        <f t="shared" ca="1" si="106"/>
        <v>0</v>
      </c>
      <c r="Y633" s="678">
        <f t="shared" ca="1" si="106"/>
        <v>0</v>
      </c>
      <c r="Z633" s="678">
        <f t="shared" ca="1" si="106"/>
        <v>0</v>
      </c>
      <c r="AA633" t="str">
        <f t="shared" si="100"/>
        <v>ASRCMS202202</v>
      </c>
      <c r="AB633" s="957">
        <f t="shared" si="101"/>
        <v>45230</v>
      </c>
      <c r="AC633" t="str">
        <f t="shared" si="102"/>
        <v>Unaudited</v>
      </c>
    </row>
    <row r="634" spans="1:29" x14ac:dyDescent="0.25">
      <c r="A634" t="s">
        <v>421</v>
      </c>
      <c r="B634" t="s">
        <v>1380</v>
      </c>
      <c r="C634" t="s">
        <v>1381</v>
      </c>
      <c r="D634">
        <v>1900</v>
      </c>
      <c r="E634" s="957">
        <v>1</v>
      </c>
      <c r="F634" t="s">
        <v>442</v>
      </c>
      <c r="G634" s="957">
        <v>366</v>
      </c>
      <c r="H634" t="s">
        <v>381</v>
      </c>
      <c r="I634" s="937" t="s">
        <v>489</v>
      </c>
      <c r="J634" s="937" t="s">
        <v>445</v>
      </c>
      <c r="K634" s="937" t="s">
        <v>450</v>
      </c>
      <c r="L634" s="937" t="s">
        <v>109</v>
      </c>
      <c r="M634" s="958" t="s">
        <v>161</v>
      </c>
      <c r="N634" s="678">
        <f t="shared" ca="1" si="105"/>
        <v>153611.2726120372</v>
      </c>
      <c r="O634" s="678">
        <f t="shared" ca="1" si="106"/>
        <v>79720.594842485662</v>
      </c>
      <c r="P634" s="678">
        <f t="shared" ca="1" si="106"/>
        <v>6455.0841917461657</v>
      </c>
      <c r="Q634" s="678">
        <f t="shared" ca="1" si="106"/>
        <v>48344.867905603322</v>
      </c>
      <c r="R634" s="678">
        <f t="shared" ca="1" si="106"/>
        <v>1403.9033909302493</v>
      </c>
      <c r="S634" s="678">
        <f t="shared" ca="1" si="106"/>
        <v>219.59346960884636</v>
      </c>
      <c r="T634" s="678">
        <f t="shared" ca="1" si="106"/>
        <v>10753.768126270392</v>
      </c>
      <c r="U634" s="678">
        <f t="shared" ca="1" si="106"/>
        <v>0</v>
      </c>
      <c r="V634" s="678">
        <f t="shared" ca="1" si="106"/>
        <v>50.675416063579924</v>
      </c>
      <c r="W634" s="678">
        <f t="shared" ca="1" si="107"/>
        <v>6662.7852693290188</v>
      </c>
      <c r="X634" s="678">
        <f t="shared" ca="1" si="106"/>
        <v>0</v>
      </c>
      <c r="Y634" s="678">
        <f t="shared" ca="1" si="106"/>
        <v>0</v>
      </c>
      <c r="Z634" s="678">
        <f t="shared" ca="1" si="106"/>
        <v>0</v>
      </c>
      <c r="AA634" t="str">
        <f t="shared" si="100"/>
        <v>ASRCMS202202</v>
      </c>
      <c r="AB634" s="957">
        <f t="shared" si="101"/>
        <v>45230</v>
      </c>
      <c r="AC634" t="str">
        <f t="shared" si="102"/>
        <v>Unaudited</v>
      </c>
    </row>
    <row r="635" spans="1:29" x14ac:dyDescent="0.25">
      <c r="A635" t="s">
        <v>421</v>
      </c>
      <c r="B635" t="s">
        <v>1380</v>
      </c>
      <c r="C635" t="s">
        <v>1381</v>
      </c>
      <c r="D635">
        <v>1900</v>
      </c>
      <c r="E635" s="957">
        <v>1</v>
      </c>
      <c r="F635" t="s">
        <v>442</v>
      </c>
      <c r="G635" s="957">
        <v>366</v>
      </c>
      <c r="H635" t="s">
        <v>381</v>
      </c>
      <c r="I635" s="937" t="s">
        <v>489</v>
      </c>
      <c r="J635" s="937" t="s">
        <v>445</v>
      </c>
      <c r="K635" s="937" t="s">
        <v>450</v>
      </c>
      <c r="L635" s="943" t="s">
        <v>110</v>
      </c>
      <c r="M635" s="959" t="s">
        <v>135</v>
      </c>
      <c r="N635" s="678">
        <f t="shared" ca="1" si="105"/>
        <v>11448.540817101437</v>
      </c>
      <c r="O635" s="678">
        <f t="shared" ca="1" si="106"/>
        <v>5857.2645760858522</v>
      </c>
      <c r="P635" s="678">
        <f t="shared" ca="1" si="106"/>
        <v>820.67172647683378</v>
      </c>
      <c r="Q635" s="678">
        <f t="shared" ca="1" si="106"/>
        <v>3041.959732088525</v>
      </c>
      <c r="R635" s="678">
        <f t="shared" ca="1" si="106"/>
        <v>468.97466698538733</v>
      </c>
      <c r="S635" s="678">
        <f t="shared" ca="1" si="106"/>
        <v>18.391163411191663</v>
      </c>
      <c r="T635" s="678">
        <f t="shared" ca="1" si="106"/>
        <v>1004.0329440492744</v>
      </c>
      <c r="U635" s="678">
        <f t="shared" ca="1" si="106"/>
        <v>0</v>
      </c>
      <c r="V635" s="678">
        <f t="shared" ca="1" si="106"/>
        <v>60.690839256932492</v>
      </c>
      <c r="W635" s="678">
        <f t="shared" ca="1" si="107"/>
        <v>176.55516874743995</v>
      </c>
      <c r="X635" s="678">
        <f t="shared" ca="1" si="106"/>
        <v>0</v>
      </c>
      <c r="Y635" s="678">
        <f t="shared" ca="1" si="106"/>
        <v>0</v>
      </c>
      <c r="Z635" s="678">
        <f t="shared" ca="1" si="106"/>
        <v>0</v>
      </c>
      <c r="AA635" t="str">
        <f t="shared" si="100"/>
        <v>ASRCMS202202</v>
      </c>
      <c r="AB635" s="957">
        <f t="shared" si="101"/>
        <v>45230</v>
      </c>
      <c r="AC635" t="str">
        <f t="shared" si="102"/>
        <v>Unaudited</v>
      </c>
    </row>
    <row r="636" spans="1:29" x14ac:dyDescent="0.25">
      <c r="A636" t="s">
        <v>421</v>
      </c>
      <c r="B636" t="s">
        <v>1380</v>
      </c>
      <c r="C636" t="s">
        <v>1381</v>
      </c>
      <c r="D636">
        <v>1900</v>
      </c>
      <c r="E636" s="957">
        <v>1</v>
      </c>
      <c r="F636" t="s">
        <v>442</v>
      </c>
      <c r="G636" s="957">
        <v>366</v>
      </c>
      <c r="H636" t="s">
        <v>381</v>
      </c>
      <c r="I636" s="958" t="s">
        <v>489</v>
      </c>
      <c r="J636" s="958" t="s">
        <v>445</v>
      </c>
      <c r="K636" s="958" t="s">
        <v>450</v>
      </c>
      <c r="L636" s="937" t="s">
        <v>111</v>
      </c>
      <c r="M636" s="958" t="s">
        <v>163</v>
      </c>
      <c r="N636" s="678">
        <f t="shared" ca="1" si="105"/>
        <v>91719.920272060554</v>
      </c>
      <c r="O636" s="678">
        <f t="shared" ca="1" si="106"/>
        <v>7970.6894291921872</v>
      </c>
      <c r="P636" s="678">
        <f t="shared" ca="1" si="106"/>
        <v>664.414577123291</v>
      </c>
      <c r="Q636" s="678">
        <f t="shared" ca="1" si="106"/>
        <v>12352.611256486214</v>
      </c>
      <c r="R636" s="678">
        <f t="shared" ca="1" si="106"/>
        <v>1049.1282297319299</v>
      </c>
      <c r="S636" s="678">
        <f t="shared" ca="1" si="106"/>
        <v>12.322432490909705</v>
      </c>
      <c r="T636" s="678">
        <f t="shared" ca="1" si="106"/>
        <v>6482.4603363061115</v>
      </c>
      <c r="U636" s="678">
        <f t="shared" ca="1" si="106"/>
        <v>0</v>
      </c>
      <c r="V636" s="678">
        <f t="shared" ca="1" si="106"/>
        <v>25.804251220161962</v>
      </c>
      <c r="W636" s="678">
        <f t="shared" ca="1" si="107"/>
        <v>63162.48975950975</v>
      </c>
      <c r="X636" s="678">
        <f t="shared" ca="1" si="106"/>
        <v>0</v>
      </c>
      <c r="Y636" s="678">
        <f t="shared" ca="1" si="106"/>
        <v>0</v>
      </c>
      <c r="Z636" s="678">
        <f t="shared" ca="1" si="106"/>
        <v>0</v>
      </c>
      <c r="AA636" t="str">
        <f t="shared" si="100"/>
        <v>ASRCMS202202</v>
      </c>
      <c r="AB636" s="957">
        <f t="shared" si="101"/>
        <v>45230</v>
      </c>
      <c r="AC636" t="str">
        <f t="shared" si="102"/>
        <v>Unaudited</v>
      </c>
    </row>
    <row r="637" spans="1:29" x14ac:dyDescent="0.25">
      <c r="A637" t="s">
        <v>421</v>
      </c>
      <c r="B637" t="s">
        <v>1380</v>
      </c>
      <c r="C637" t="s">
        <v>1381</v>
      </c>
      <c r="D637">
        <v>1900</v>
      </c>
      <c r="E637" s="957">
        <v>1</v>
      </c>
      <c r="F637" t="s">
        <v>442</v>
      </c>
      <c r="G637" s="957">
        <v>366</v>
      </c>
      <c r="H637" t="s">
        <v>381</v>
      </c>
      <c r="I637" s="937" t="s">
        <v>489</v>
      </c>
      <c r="J637" s="937" t="s">
        <v>445</v>
      </c>
      <c r="K637" s="937" t="s">
        <v>450</v>
      </c>
      <c r="L637" s="937" t="s">
        <v>112</v>
      </c>
      <c r="M637" s="958" t="s">
        <v>464</v>
      </c>
      <c r="N637" s="678">
        <f t="shared" ca="1" si="105"/>
        <v>16490.227411963329</v>
      </c>
      <c r="O637" s="678">
        <f t="shared" ca="1" si="106"/>
        <v>2655.8377985477932</v>
      </c>
      <c r="P637" s="678">
        <f t="shared" ca="1" si="106"/>
        <v>381.14364092034356</v>
      </c>
      <c r="Q637" s="678">
        <f t="shared" ca="1" si="106"/>
        <v>3380.1297833849335</v>
      </c>
      <c r="R637" s="678">
        <f t="shared" ca="1" si="106"/>
        <v>312.57426142271612</v>
      </c>
      <c r="S637" s="678">
        <f t="shared" ca="1" si="106"/>
        <v>7.5452340344226183</v>
      </c>
      <c r="T637" s="678">
        <f t="shared" ca="1" si="106"/>
        <v>1624.7154454880088</v>
      </c>
      <c r="U637" s="678">
        <f t="shared" ca="1" si="106"/>
        <v>0</v>
      </c>
      <c r="V637" s="678">
        <f t="shared" ca="1" si="106"/>
        <v>152.77226245664556</v>
      </c>
      <c r="W637" s="678">
        <f t="shared" ca="1" si="107"/>
        <v>7975.5089857084677</v>
      </c>
      <c r="X637" s="678">
        <f t="shared" ca="1" si="106"/>
        <v>0</v>
      </c>
      <c r="Y637" s="678">
        <f t="shared" ca="1" si="106"/>
        <v>0</v>
      </c>
      <c r="Z637" s="678">
        <f t="shared" ca="1" si="106"/>
        <v>0</v>
      </c>
      <c r="AA637" t="str">
        <f t="shared" si="100"/>
        <v>ASRCMS202202</v>
      </c>
      <c r="AB637" s="957">
        <f t="shared" si="101"/>
        <v>45230</v>
      </c>
      <c r="AC637" t="str">
        <f t="shared" si="102"/>
        <v>Unaudited</v>
      </c>
    </row>
    <row r="638" spans="1:29" x14ac:dyDescent="0.25">
      <c r="A638" t="s">
        <v>421</v>
      </c>
      <c r="B638" t="s">
        <v>1380</v>
      </c>
      <c r="C638" t="s">
        <v>1381</v>
      </c>
      <c r="D638">
        <v>1900</v>
      </c>
      <c r="E638" s="957">
        <v>1</v>
      </c>
      <c r="F638" t="s">
        <v>442</v>
      </c>
      <c r="G638" s="957">
        <v>366</v>
      </c>
      <c r="H638" t="s">
        <v>381</v>
      </c>
      <c r="I638" s="937" t="s">
        <v>489</v>
      </c>
      <c r="J638" s="937" t="s">
        <v>445</v>
      </c>
      <c r="K638" s="937" t="s">
        <v>6</v>
      </c>
      <c r="L638" s="937" t="s">
        <v>118</v>
      </c>
      <c r="M638" s="958" t="s">
        <v>189</v>
      </c>
      <c r="N638" s="678">
        <f t="shared" ca="1" si="105"/>
        <v>17673.447742209733</v>
      </c>
      <c r="O638" s="678">
        <f t="shared" ca="1" si="106"/>
        <v>6753.0505401572182</v>
      </c>
      <c r="P638" s="678">
        <f t="shared" ca="1" si="106"/>
        <v>1510.7217916884892</v>
      </c>
      <c r="Q638" s="678">
        <f t="shared" ca="1" si="106"/>
        <v>6230.2880969045054</v>
      </c>
      <c r="R638" s="678">
        <f t="shared" ca="1" si="106"/>
        <v>659.73615835738451</v>
      </c>
      <c r="S638" s="678">
        <f t="shared" ca="1" si="106"/>
        <v>3.6214065482937638E-2</v>
      </c>
      <c r="T638" s="678">
        <f t="shared" ca="1" si="106"/>
        <v>1188.01004671023</v>
      </c>
      <c r="U638" s="678">
        <f t="shared" ca="1" si="106"/>
        <v>0</v>
      </c>
      <c r="V638" s="678">
        <f t="shared" ca="1" si="106"/>
        <v>318.96057579020584</v>
      </c>
      <c r="W638" s="678">
        <f t="shared" ca="1" si="107"/>
        <v>1012.6443185362194</v>
      </c>
      <c r="X638" s="678">
        <f t="shared" ca="1" si="106"/>
        <v>0</v>
      </c>
      <c r="Y638" s="678">
        <f t="shared" ca="1" si="106"/>
        <v>0</v>
      </c>
      <c r="Z638" s="678">
        <f t="shared" ca="1" si="106"/>
        <v>0</v>
      </c>
      <c r="AA638" t="str">
        <f t="shared" si="100"/>
        <v>ASRCMS202202</v>
      </c>
      <c r="AB638" s="957">
        <f t="shared" si="101"/>
        <v>45230</v>
      </c>
      <c r="AC638" t="str">
        <f t="shared" si="102"/>
        <v>Unaudited</v>
      </c>
    </row>
    <row r="639" spans="1:29" x14ac:dyDescent="0.25">
      <c r="A639" t="s">
        <v>421</v>
      </c>
      <c r="B639" t="s">
        <v>1380</v>
      </c>
      <c r="C639" t="s">
        <v>1381</v>
      </c>
      <c r="D639">
        <v>1900</v>
      </c>
      <c r="E639" s="957">
        <v>1</v>
      </c>
      <c r="F639" t="s">
        <v>442</v>
      </c>
      <c r="G639" s="957">
        <v>366</v>
      </c>
      <c r="H639" t="s">
        <v>381</v>
      </c>
      <c r="I639" s="958" t="s">
        <v>489</v>
      </c>
      <c r="J639" s="958" t="s">
        <v>445</v>
      </c>
      <c r="K639" s="958" t="s">
        <v>6</v>
      </c>
      <c r="L639" s="937" t="s">
        <v>45</v>
      </c>
      <c r="M639" s="958" t="s">
        <v>164</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ASRCMS202202</v>
      </c>
      <c r="AB639" s="957">
        <f t="shared" si="101"/>
        <v>45230</v>
      </c>
      <c r="AC639" t="str">
        <f t="shared" si="102"/>
        <v>Unaudited</v>
      </c>
    </row>
    <row r="640" spans="1:29" x14ac:dyDescent="0.25">
      <c r="A640" t="s">
        <v>421</v>
      </c>
      <c r="B640" t="s">
        <v>1380</v>
      </c>
      <c r="C640" t="s">
        <v>1381</v>
      </c>
      <c r="D640">
        <v>1900</v>
      </c>
      <c r="E640" s="957">
        <v>1</v>
      </c>
      <c r="F640" t="s">
        <v>442</v>
      </c>
      <c r="G640" s="957">
        <v>366</v>
      </c>
      <c r="H640" t="s">
        <v>381</v>
      </c>
      <c r="I640" s="958" t="s">
        <v>489</v>
      </c>
      <c r="J640" s="958" t="s">
        <v>445</v>
      </c>
      <c r="K640" s="958" t="s">
        <v>6</v>
      </c>
      <c r="L640" s="953" t="s">
        <v>46</v>
      </c>
      <c r="M640" s="958" t="s">
        <v>165</v>
      </c>
      <c r="N640" s="678">
        <f t="shared" ca="1" si="105"/>
        <v>31.908713399734879</v>
      </c>
      <c r="O640" s="678">
        <f t="shared" ca="1" si="106"/>
        <v>0.74551779766785498</v>
      </c>
      <c r="P640" s="678">
        <f t="shared" ca="1" si="106"/>
        <v>29.611326747637687</v>
      </c>
      <c r="Q640" s="678">
        <f t="shared" ca="1" si="106"/>
        <v>0</v>
      </c>
      <c r="R640" s="678">
        <f t="shared" ca="1" si="106"/>
        <v>0.77593442721466999</v>
      </c>
      <c r="S640" s="678">
        <f t="shared" ca="1" si="106"/>
        <v>0</v>
      </c>
      <c r="T640" s="678">
        <f t="shared" ca="1" si="106"/>
        <v>0.77593442721466999</v>
      </c>
      <c r="U640" s="678">
        <f t="shared" ca="1" si="106"/>
        <v>0</v>
      </c>
      <c r="V640" s="678">
        <f t="shared" ca="1" si="106"/>
        <v>0</v>
      </c>
      <c r="W640" s="678">
        <f t="shared" ca="1" si="107"/>
        <v>0</v>
      </c>
      <c r="X640" s="678">
        <f t="shared" ca="1" si="106"/>
        <v>0</v>
      </c>
      <c r="Y640" s="678">
        <f t="shared" ca="1" si="106"/>
        <v>0</v>
      </c>
      <c r="Z640" s="678">
        <f t="shared" ca="1" si="106"/>
        <v>0</v>
      </c>
      <c r="AA640" t="str">
        <f t="shared" si="100"/>
        <v>ASRCMS202202</v>
      </c>
      <c r="AB640" s="957">
        <f t="shared" si="101"/>
        <v>45230</v>
      </c>
      <c r="AC640" t="str">
        <f t="shared" si="102"/>
        <v>Unaudited</v>
      </c>
    </row>
    <row r="641" spans="1:29" x14ac:dyDescent="0.25">
      <c r="A641" t="s">
        <v>421</v>
      </c>
      <c r="B641" t="s">
        <v>1380</v>
      </c>
      <c r="C641" t="s">
        <v>1381</v>
      </c>
      <c r="D641">
        <v>1900</v>
      </c>
      <c r="E641" s="957">
        <v>1</v>
      </c>
      <c r="F641" t="s">
        <v>442</v>
      </c>
      <c r="G641" s="957">
        <v>366</v>
      </c>
      <c r="H641" t="s">
        <v>381</v>
      </c>
      <c r="I641" s="937" t="s">
        <v>489</v>
      </c>
      <c r="J641" s="937" t="s">
        <v>445</v>
      </c>
      <c r="K641" s="937" t="s">
        <v>6</v>
      </c>
      <c r="L641" s="937" t="s">
        <v>166</v>
      </c>
      <c r="M641" s="958" t="s">
        <v>462</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ASRCMS202202</v>
      </c>
      <c r="AB641" s="957">
        <f t="shared" si="101"/>
        <v>45230</v>
      </c>
      <c r="AC641" t="str">
        <f t="shared" si="102"/>
        <v>Unaudited</v>
      </c>
    </row>
    <row r="642" spans="1:29" x14ac:dyDescent="0.25">
      <c r="A642" t="s">
        <v>421</v>
      </c>
      <c r="B642" t="s">
        <v>1380</v>
      </c>
      <c r="C642" t="s">
        <v>1381</v>
      </c>
      <c r="D642">
        <v>1900</v>
      </c>
      <c r="E642" s="957">
        <v>1</v>
      </c>
      <c r="F642" t="s">
        <v>442</v>
      </c>
      <c r="G642" s="957">
        <v>366</v>
      </c>
      <c r="H642" t="s">
        <v>381</v>
      </c>
      <c r="I642" s="937" t="s">
        <v>489</v>
      </c>
      <c r="J642" s="937" t="s">
        <v>445</v>
      </c>
      <c r="K642" s="937" t="s">
        <v>435</v>
      </c>
      <c r="L642" s="937" t="s">
        <v>121</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ASRCMS202202</v>
      </c>
      <c r="AB642" s="957">
        <f t="shared" ref="AB642:AB705" si="109">file_date</f>
        <v>45230</v>
      </c>
      <c r="AC642" t="str">
        <f t="shared" ref="AC642:AC705" si="110">status</f>
        <v>Unaudited</v>
      </c>
    </row>
    <row r="643" spans="1:29" x14ac:dyDescent="0.25">
      <c r="A643" t="s">
        <v>421</v>
      </c>
      <c r="B643" t="s">
        <v>1380</v>
      </c>
      <c r="C643" t="s">
        <v>1381</v>
      </c>
      <c r="D643">
        <v>1900</v>
      </c>
      <c r="E643" s="957">
        <v>1</v>
      </c>
      <c r="F643" t="s">
        <v>442</v>
      </c>
      <c r="G643" s="957">
        <v>366</v>
      </c>
      <c r="H643" t="s">
        <v>381</v>
      </c>
      <c r="I643" s="937" t="s">
        <v>489</v>
      </c>
      <c r="J643" s="937" t="s">
        <v>445</v>
      </c>
      <c r="K643" s="937" t="s">
        <v>435</v>
      </c>
      <c r="L643" s="937" t="s">
        <v>938</v>
      </c>
      <c r="M643" s="958" t="s">
        <v>930</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ASRCMS202202</v>
      </c>
      <c r="AB643" s="957">
        <f t="shared" si="109"/>
        <v>45230</v>
      </c>
      <c r="AC643" t="str">
        <f t="shared" si="110"/>
        <v>Unaudited</v>
      </c>
    </row>
    <row r="644" spans="1:29" x14ac:dyDescent="0.25">
      <c r="A644" t="s">
        <v>421</v>
      </c>
      <c r="B644" t="s">
        <v>1380</v>
      </c>
      <c r="C644" t="s">
        <v>1381</v>
      </c>
      <c r="D644">
        <v>1900</v>
      </c>
      <c r="E644" s="957">
        <v>1</v>
      </c>
      <c r="F644" t="s">
        <v>442</v>
      </c>
      <c r="G644" s="957">
        <v>366</v>
      </c>
      <c r="H644" t="s">
        <v>381</v>
      </c>
      <c r="I644" s="937" t="s">
        <v>489</v>
      </c>
      <c r="J644" s="937" t="s">
        <v>445</v>
      </c>
      <c r="K644" s="937" t="s">
        <v>435</v>
      </c>
      <c r="L644" s="953" t="s">
        <v>168</v>
      </c>
      <c r="M644" s="958" t="s">
        <v>40</v>
      </c>
      <c r="N644" s="678">
        <f t="shared" ca="1" si="105"/>
        <v>-1541.9048150342373</v>
      </c>
      <c r="O644" s="678">
        <f t="shared" ca="1" si="106"/>
        <v>-727.88237686908315</v>
      </c>
      <c r="P644" s="678">
        <f t="shared" ca="1" si="106"/>
        <v>-101.98489058119272</v>
      </c>
      <c r="Q644" s="678">
        <f t="shared" ca="1" si="106"/>
        <v>-480.89743094093495</v>
      </c>
      <c r="R644" s="678">
        <f t="shared" ca="1" si="106"/>
        <v>-74.139282696819762</v>
      </c>
      <c r="S644" s="678">
        <f t="shared" ca="1" si="106"/>
        <v>-2.9074228508556774</v>
      </c>
      <c r="T644" s="678">
        <f t="shared" ca="1" si="106"/>
        <v>-116.58765631931266</v>
      </c>
      <c r="U644" s="678">
        <f t="shared" ca="1" si="106"/>
        <v>0</v>
      </c>
      <c r="V644" s="678">
        <f t="shared" ca="1" si="106"/>
        <v>-9.5944954078237341</v>
      </c>
      <c r="W644" s="678">
        <f t="shared" ca="1" si="107"/>
        <v>-27.911259368214502</v>
      </c>
      <c r="X644" s="678">
        <f t="shared" ca="1" si="106"/>
        <v>0</v>
      </c>
      <c r="Y644" s="678">
        <f t="shared" ca="1" si="106"/>
        <v>0</v>
      </c>
      <c r="Z644" s="678">
        <f t="shared" ca="1" si="106"/>
        <v>0</v>
      </c>
      <c r="AA644" t="str">
        <f t="shared" si="108"/>
        <v>ASRCMS202202</v>
      </c>
      <c r="AB644" s="957">
        <f t="shared" si="109"/>
        <v>45230</v>
      </c>
      <c r="AC644" t="str">
        <f t="shared" si="110"/>
        <v>Unaudited</v>
      </c>
    </row>
    <row r="645" spans="1:29" x14ac:dyDescent="0.25">
      <c r="A645" t="s">
        <v>421</v>
      </c>
      <c r="B645" t="s">
        <v>1380</v>
      </c>
      <c r="C645" t="s">
        <v>1381</v>
      </c>
      <c r="D645">
        <v>1900</v>
      </c>
      <c r="E645" s="957">
        <v>1</v>
      </c>
      <c r="F645" t="s">
        <v>442</v>
      </c>
      <c r="G645" s="957">
        <v>366</v>
      </c>
      <c r="H645" t="s">
        <v>381</v>
      </c>
      <c r="I645" s="937" t="s">
        <v>489</v>
      </c>
      <c r="J645" s="937" t="s">
        <v>445</v>
      </c>
      <c r="K645" s="937" t="s">
        <v>435</v>
      </c>
      <c r="L645" s="953" t="s">
        <v>169</v>
      </c>
      <c r="M645" s="958" t="s">
        <v>330</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ASRCMS202202</v>
      </c>
      <c r="AB645" s="957">
        <f t="shared" si="109"/>
        <v>45230</v>
      </c>
      <c r="AC645" t="str">
        <f t="shared" si="110"/>
        <v>Unaudited</v>
      </c>
    </row>
    <row r="646" spans="1:29" x14ac:dyDescent="0.25">
      <c r="A646" t="s">
        <v>421</v>
      </c>
      <c r="B646" t="s">
        <v>1380</v>
      </c>
      <c r="C646" t="s">
        <v>1381</v>
      </c>
      <c r="D646">
        <v>1900</v>
      </c>
      <c r="E646" s="957">
        <v>1</v>
      </c>
      <c r="F646" t="s">
        <v>442</v>
      </c>
      <c r="G646" s="957">
        <v>366</v>
      </c>
      <c r="H646" t="s">
        <v>381</v>
      </c>
      <c r="I646" s="937" t="s">
        <v>489</v>
      </c>
      <c r="J646" s="937" t="s">
        <v>451</v>
      </c>
      <c r="K646" s="937" t="s">
        <v>436</v>
      </c>
      <c r="L646" s="937" t="s">
        <v>122</v>
      </c>
      <c r="M646" s="958" t="s">
        <v>27</v>
      </c>
      <c r="N646" s="678">
        <f t="shared" ca="1" si="105"/>
        <v>475571.80229611869</v>
      </c>
      <c r="O646" s="678">
        <f t="shared" ca="1" si="106"/>
        <v>-221.24593011512601</v>
      </c>
      <c r="P646" s="678">
        <f t="shared" ca="1" si="106"/>
        <v>475793.0482262338</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ASRCMS202202</v>
      </c>
      <c r="AB646" s="957">
        <f t="shared" si="109"/>
        <v>45230</v>
      </c>
      <c r="AC646" t="str">
        <f t="shared" si="110"/>
        <v>Unaudited</v>
      </c>
    </row>
    <row r="647" spans="1:29" x14ac:dyDescent="0.25">
      <c r="A647" t="s">
        <v>421</v>
      </c>
      <c r="B647" t="s">
        <v>1380</v>
      </c>
      <c r="C647" t="s">
        <v>1381</v>
      </c>
      <c r="D647">
        <v>1900</v>
      </c>
      <c r="E647" s="957">
        <v>1</v>
      </c>
      <c r="F647" t="s">
        <v>442</v>
      </c>
      <c r="G647" s="957">
        <v>366</v>
      </c>
      <c r="H647" t="s">
        <v>381</v>
      </c>
      <c r="I647" s="958" t="s">
        <v>489</v>
      </c>
      <c r="J647" s="958" t="s">
        <v>451</v>
      </c>
      <c r="K647" s="958" t="s">
        <v>436</v>
      </c>
      <c r="L647" s="937" t="s">
        <v>123</v>
      </c>
      <c r="M647" s="958" t="s">
        <v>98</v>
      </c>
      <c r="N647" s="678">
        <f t="shared" ca="1" si="105"/>
        <v>30442.537055924837</v>
      </c>
      <c r="O647" s="678">
        <f t="shared" ca="1" si="106"/>
        <v>24439.878314607748</v>
      </c>
      <c r="P647" s="678">
        <f t="shared" ca="1" si="106"/>
        <v>6002.6587413170892</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ASRCMS202202</v>
      </c>
      <c r="AB647" s="957">
        <f t="shared" si="109"/>
        <v>45230</v>
      </c>
      <c r="AC647" t="str">
        <f t="shared" si="110"/>
        <v>Unaudited</v>
      </c>
    </row>
    <row r="648" spans="1:29" x14ac:dyDescent="0.25">
      <c r="A648" t="s">
        <v>421</v>
      </c>
      <c r="B648" t="s">
        <v>1380</v>
      </c>
      <c r="C648" t="s">
        <v>1381</v>
      </c>
      <c r="D648">
        <v>1900</v>
      </c>
      <c r="E648" s="957">
        <v>1</v>
      </c>
      <c r="F648" t="s">
        <v>442</v>
      </c>
      <c r="G648" s="957">
        <v>366</v>
      </c>
      <c r="H648" t="s">
        <v>381</v>
      </c>
      <c r="I648" s="937" t="s">
        <v>489</v>
      </c>
      <c r="J648" s="937" t="s">
        <v>451</v>
      </c>
      <c r="K648" s="937" t="s">
        <v>436</v>
      </c>
      <c r="L648" s="937" t="s">
        <v>124</v>
      </c>
      <c r="M648" s="958" t="s">
        <v>99</v>
      </c>
      <c r="N648" s="678">
        <f t="shared" ca="1" si="105"/>
        <v>31130.728302420495</v>
      </c>
      <c r="O648" s="678">
        <f t="shared" ca="1" si="106"/>
        <v>24786.167794497516</v>
      </c>
      <c r="P648" s="678">
        <f t="shared" ca="1" si="106"/>
        <v>6344.560507922979</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ASRCMS202202</v>
      </c>
      <c r="AB648" s="957">
        <f t="shared" si="109"/>
        <v>45230</v>
      </c>
      <c r="AC648" t="str">
        <f t="shared" si="110"/>
        <v>Unaudited</v>
      </c>
    </row>
    <row r="649" spans="1:29" x14ac:dyDescent="0.25">
      <c r="A649" t="s">
        <v>421</v>
      </c>
      <c r="B649" t="s">
        <v>1380</v>
      </c>
      <c r="C649" t="s">
        <v>1381</v>
      </c>
      <c r="D649">
        <v>1900</v>
      </c>
      <c r="E649" s="957">
        <v>1</v>
      </c>
      <c r="F649" t="s">
        <v>442</v>
      </c>
      <c r="G649" s="957">
        <v>366</v>
      </c>
      <c r="H649" t="s">
        <v>381</v>
      </c>
      <c r="I649" s="937" t="s">
        <v>489</v>
      </c>
      <c r="J649" s="937" t="s">
        <v>451</v>
      </c>
      <c r="K649" s="937" t="s">
        <v>436</v>
      </c>
      <c r="L649" s="937" t="s">
        <v>125</v>
      </c>
      <c r="M649" s="958" t="s">
        <v>100</v>
      </c>
      <c r="N649" s="678">
        <f t="shared" ca="1" si="105"/>
        <v>25520.37079591371</v>
      </c>
      <c r="O649" s="678">
        <f t="shared" ca="1" si="106"/>
        <v>11976.667160547124</v>
      </c>
      <c r="P649" s="678">
        <f t="shared" ca="1" si="106"/>
        <v>13543.703635366588</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ASRCMS202202</v>
      </c>
      <c r="AB649" s="957">
        <f t="shared" si="109"/>
        <v>45230</v>
      </c>
      <c r="AC649" t="str">
        <f t="shared" si="110"/>
        <v>Unaudited</v>
      </c>
    </row>
    <row r="650" spans="1:29" x14ac:dyDescent="0.25">
      <c r="A650" t="s">
        <v>421</v>
      </c>
      <c r="B650" t="s">
        <v>1380</v>
      </c>
      <c r="C650" t="s">
        <v>1381</v>
      </c>
      <c r="D650">
        <v>1900</v>
      </c>
      <c r="E650" s="957">
        <v>1</v>
      </c>
      <c r="F650" t="s">
        <v>442</v>
      </c>
      <c r="G650" s="957">
        <v>366</v>
      </c>
      <c r="H650" t="s">
        <v>381</v>
      </c>
      <c r="I650" s="937" t="s">
        <v>489</v>
      </c>
      <c r="J650" s="937" t="s">
        <v>451</v>
      </c>
      <c r="K650" s="937" t="s">
        <v>436</v>
      </c>
      <c r="L650" s="937" t="s">
        <v>126</v>
      </c>
      <c r="M650" s="958" t="s">
        <v>101</v>
      </c>
      <c r="N650" s="678">
        <f t="shared" ca="1" si="105"/>
        <v>35079.464424976024</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1799.7976177953765</v>
      </c>
      <c r="P650" s="678">
        <f t="shared" ca="1" si="112"/>
        <v>33279.666807180649</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ASRCMS202202</v>
      </c>
      <c r="AB650" s="957">
        <f t="shared" si="109"/>
        <v>45230</v>
      </c>
      <c r="AC650" t="str">
        <f t="shared" si="110"/>
        <v>Unaudited</v>
      </c>
    </row>
    <row r="651" spans="1:29" x14ac:dyDescent="0.25">
      <c r="A651" t="s">
        <v>421</v>
      </c>
      <c r="B651" t="s">
        <v>1380</v>
      </c>
      <c r="C651" t="s">
        <v>1381</v>
      </c>
      <c r="D651">
        <v>1900</v>
      </c>
      <c r="E651" s="957">
        <v>1</v>
      </c>
      <c r="F651" t="s">
        <v>442</v>
      </c>
      <c r="G651" s="957">
        <v>366</v>
      </c>
      <c r="H651" t="s">
        <v>381</v>
      </c>
      <c r="I651" s="958" t="s">
        <v>489</v>
      </c>
      <c r="J651" s="958" t="s">
        <v>451</v>
      </c>
      <c r="K651" s="958" t="s">
        <v>436</v>
      </c>
      <c r="L651" s="937" t="s">
        <v>127</v>
      </c>
      <c r="M651" s="958" t="s">
        <v>28</v>
      </c>
      <c r="N651" s="678">
        <f t="shared" ca="1" si="105"/>
        <v>14222.193455595901</v>
      </c>
      <c r="O651" s="678">
        <f t="shared" ca="1" si="112"/>
        <v>14222.193455595901</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ASRCMS202202</v>
      </c>
      <c r="AB651" s="957">
        <f t="shared" si="109"/>
        <v>45230</v>
      </c>
      <c r="AC651" t="str">
        <f t="shared" si="110"/>
        <v>Unaudited</v>
      </c>
    </row>
    <row r="652" spans="1:29" x14ac:dyDescent="0.25">
      <c r="A652" t="s">
        <v>421</v>
      </c>
      <c r="B652" t="s">
        <v>1380</v>
      </c>
      <c r="C652" t="s">
        <v>1381</v>
      </c>
      <c r="D652">
        <v>1900</v>
      </c>
      <c r="E652" s="957">
        <v>1</v>
      </c>
      <c r="F652" t="s">
        <v>442</v>
      </c>
      <c r="G652" s="957">
        <v>366</v>
      </c>
      <c r="H652" t="s">
        <v>381</v>
      </c>
      <c r="I652" s="958" t="s">
        <v>489</v>
      </c>
      <c r="J652" s="958" t="s">
        <v>437</v>
      </c>
      <c r="K652" s="958" t="s">
        <v>437</v>
      </c>
      <c r="L652" s="937" t="s">
        <v>129</v>
      </c>
      <c r="M652" s="958" t="s">
        <v>327</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ASRCMS202202</v>
      </c>
      <c r="AB652" s="957">
        <f t="shared" si="109"/>
        <v>45230</v>
      </c>
      <c r="AC652" t="str">
        <f t="shared" si="110"/>
        <v>Unaudited</v>
      </c>
    </row>
    <row r="653" spans="1:29" x14ac:dyDescent="0.25">
      <c r="A653" t="s">
        <v>421</v>
      </c>
      <c r="B653" t="s">
        <v>1380</v>
      </c>
      <c r="C653" t="s">
        <v>1381</v>
      </c>
      <c r="D653">
        <v>1900</v>
      </c>
      <c r="E653" s="957">
        <v>1</v>
      </c>
      <c r="F653" t="s">
        <v>442</v>
      </c>
      <c r="G653" s="957">
        <v>366</v>
      </c>
      <c r="H653" t="s">
        <v>381</v>
      </c>
      <c r="I653" s="958" t="s">
        <v>489</v>
      </c>
      <c r="J653" s="958" t="s">
        <v>437</v>
      </c>
      <c r="K653" s="958" t="s">
        <v>437</v>
      </c>
      <c r="L653" s="937" t="s">
        <v>130</v>
      </c>
      <c r="M653" s="958" t="s">
        <v>326</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ASRCMS202202</v>
      </c>
      <c r="AB653" s="957">
        <f t="shared" si="109"/>
        <v>45230</v>
      </c>
      <c r="AC653" t="str">
        <f t="shared" si="110"/>
        <v>Unaudited</v>
      </c>
    </row>
    <row r="654" spans="1:29" ht="30" x14ac:dyDescent="0.25">
      <c r="A654" t="s">
        <v>421</v>
      </c>
      <c r="B654" t="s">
        <v>1380</v>
      </c>
      <c r="C654" t="s">
        <v>1381</v>
      </c>
      <c r="D654">
        <v>1900</v>
      </c>
      <c r="E654" s="957">
        <v>1</v>
      </c>
      <c r="F654" t="s">
        <v>442</v>
      </c>
      <c r="G654" s="957">
        <v>366</v>
      </c>
      <c r="H654" t="s">
        <v>381</v>
      </c>
      <c r="I654" s="958" t="s">
        <v>489</v>
      </c>
      <c r="J654" s="958" t="s">
        <v>437</v>
      </c>
      <c r="K654" s="958" t="s">
        <v>437</v>
      </c>
      <c r="L654" s="937" t="s">
        <v>131</v>
      </c>
      <c r="M654" s="958" t="s">
        <v>180</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ASRCMS202202</v>
      </c>
      <c r="AB654" s="957">
        <f t="shared" si="109"/>
        <v>45230</v>
      </c>
      <c r="AC654" t="str">
        <f t="shared" si="110"/>
        <v>Unaudited</v>
      </c>
    </row>
    <row r="655" spans="1:29" x14ac:dyDescent="0.25">
      <c r="A655" t="s">
        <v>421</v>
      </c>
      <c r="B655" t="s">
        <v>1380</v>
      </c>
      <c r="C655" t="s">
        <v>1381</v>
      </c>
      <c r="D655">
        <v>1900</v>
      </c>
      <c r="E655" s="957">
        <v>1</v>
      </c>
      <c r="F655" t="s">
        <v>442</v>
      </c>
      <c r="G655" s="957">
        <v>366</v>
      </c>
      <c r="H655" t="s">
        <v>381</v>
      </c>
      <c r="I655" s="958" t="s">
        <v>489</v>
      </c>
      <c r="J655" s="958" t="s">
        <v>437</v>
      </c>
      <c r="K655" s="958" t="s">
        <v>437</v>
      </c>
      <c r="L655" s="953" t="s">
        <v>132</v>
      </c>
      <c r="M655" s="958" t="s">
        <v>495</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ASRCMS202202</v>
      </c>
      <c r="AB655" s="957">
        <f t="shared" si="109"/>
        <v>45230</v>
      </c>
      <c r="AC655" t="str">
        <f t="shared" si="110"/>
        <v>Unaudited</v>
      </c>
    </row>
    <row r="656" spans="1:29" x14ac:dyDescent="0.25">
      <c r="A656" t="s">
        <v>421</v>
      </c>
      <c r="B656" t="s">
        <v>1380</v>
      </c>
      <c r="C656" t="s">
        <v>1381</v>
      </c>
      <c r="D656">
        <v>1900</v>
      </c>
      <c r="E656" s="957">
        <v>1</v>
      </c>
      <c r="F656" t="s">
        <v>442</v>
      </c>
      <c r="G656" s="957">
        <v>366</v>
      </c>
      <c r="H656" t="s">
        <v>381</v>
      </c>
      <c r="I656" s="958" t="s">
        <v>489</v>
      </c>
      <c r="J656" s="958" t="s">
        <v>437</v>
      </c>
      <c r="K656" s="958" t="s">
        <v>437</v>
      </c>
      <c r="L656" s="937" t="s">
        <v>133</v>
      </c>
      <c r="M656" s="958" t="s">
        <v>496</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ASRCMS202202</v>
      </c>
      <c r="AB656" s="957">
        <f t="shared" si="109"/>
        <v>45230</v>
      </c>
      <c r="AC656" t="str">
        <f t="shared" si="110"/>
        <v>Unaudited</v>
      </c>
    </row>
    <row r="657" spans="1:29" x14ac:dyDescent="0.25">
      <c r="A657" t="s">
        <v>421</v>
      </c>
      <c r="B657" t="s">
        <v>1380</v>
      </c>
      <c r="C657" t="s">
        <v>1381</v>
      </c>
      <c r="D657">
        <v>1900</v>
      </c>
      <c r="E657" s="957">
        <v>1</v>
      </c>
      <c r="F657" t="s">
        <v>442</v>
      </c>
      <c r="G657" s="957">
        <v>366</v>
      </c>
      <c r="H657" t="s">
        <v>381</v>
      </c>
      <c r="I657" s="937" t="s">
        <v>489</v>
      </c>
      <c r="J657" s="937" t="s">
        <v>437</v>
      </c>
      <c r="K657" s="937" t="s">
        <v>437</v>
      </c>
      <c r="L657" s="937" t="s">
        <v>134</v>
      </c>
      <c r="M657" s="958" t="s">
        <v>497</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ASRCMS202202</v>
      </c>
      <c r="AB657" s="957">
        <f t="shared" si="109"/>
        <v>45230</v>
      </c>
      <c r="AC657" t="str">
        <f t="shared" si="110"/>
        <v>Unaudited</v>
      </c>
    </row>
    <row r="658" spans="1:29" ht="30" x14ac:dyDescent="0.25">
      <c r="A658" t="s">
        <v>421</v>
      </c>
      <c r="B658" t="s">
        <v>1380</v>
      </c>
      <c r="C658" t="s">
        <v>1381</v>
      </c>
      <c r="D658">
        <v>1900</v>
      </c>
      <c r="E658" s="957">
        <v>1</v>
      </c>
      <c r="F658" t="s">
        <v>442</v>
      </c>
      <c r="G658" s="957">
        <v>366</v>
      </c>
      <c r="H658" t="s">
        <v>381</v>
      </c>
      <c r="I658" s="958" t="s">
        <v>490</v>
      </c>
      <c r="J658" s="958" t="s">
        <v>26</v>
      </c>
      <c r="K658" s="958" t="s">
        <v>26</v>
      </c>
      <c r="L658" s="937" t="s">
        <v>270</v>
      </c>
      <c r="M658" s="958" t="s">
        <v>26</v>
      </c>
      <c r="N658" s="678">
        <f t="shared" ca="1" si="105"/>
        <v>532974.32478651439</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ASRCMS202202</v>
      </c>
      <c r="AB658" s="957">
        <f t="shared" si="109"/>
        <v>45230</v>
      </c>
      <c r="AC658" t="str">
        <f t="shared" si="110"/>
        <v>Unaudited</v>
      </c>
    </row>
    <row r="659" spans="1:29" x14ac:dyDescent="0.25">
      <c r="A659" t="s">
        <v>421</v>
      </c>
      <c r="B659" t="s">
        <v>1380</v>
      </c>
      <c r="C659" t="s">
        <v>1381</v>
      </c>
      <c r="D659">
        <v>1900</v>
      </c>
      <c r="E659" s="957">
        <v>1</v>
      </c>
      <c r="F659" t="s">
        <v>1026</v>
      </c>
      <c r="G659" s="957" t="s">
        <v>1379</v>
      </c>
      <c r="H659" t="s">
        <v>381</v>
      </c>
      <c r="I659" s="937" t="s">
        <v>433</v>
      </c>
      <c r="J659" s="937" t="s">
        <v>433</v>
      </c>
      <c r="K659" s="937" t="s">
        <v>433</v>
      </c>
      <c r="L659" s="937"/>
      <c r="M659" s="937" t="s">
        <v>433</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ASRCMS202202</v>
      </c>
      <c r="AB659" s="957">
        <f t="shared" si="109"/>
        <v>45230</v>
      </c>
      <c r="AC659" t="str">
        <f t="shared" si="110"/>
        <v>Unaudited</v>
      </c>
    </row>
    <row r="660" spans="1:29" x14ac:dyDescent="0.25">
      <c r="A660" t="s">
        <v>421</v>
      </c>
      <c r="B660" t="s">
        <v>1380</v>
      </c>
      <c r="C660" t="s">
        <v>1381</v>
      </c>
      <c r="D660">
        <v>1900</v>
      </c>
      <c r="E660" s="957">
        <v>1</v>
      </c>
      <c r="F660" t="s">
        <v>1026</v>
      </c>
      <c r="G660" s="957" t="s">
        <v>1379</v>
      </c>
      <c r="H660" t="s">
        <v>381</v>
      </c>
      <c r="I660" s="937" t="s">
        <v>488</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454680.96501896152</v>
      </c>
      <c r="AA660" t="str">
        <f t="shared" si="108"/>
        <v>ASRCMS202202</v>
      </c>
      <c r="AB660" s="957">
        <f t="shared" si="109"/>
        <v>45230</v>
      </c>
      <c r="AC660" t="str">
        <f t="shared" si="110"/>
        <v>Unaudited</v>
      </c>
    </row>
    <row r="661" spans="1:29" x14ac:dyDescent="0.25">
      <c r="A661" t="s">
        <v>421</v>
      </c>
      <c r="B661" t="s">
        <v>1380</v>
      </c>
      <c r="C661" t="s">
        <v>1381</v>
      </c>
      <c r="D661">
        <v>1900</v>
      </c>
      <c r="E661" s="957">
        <v>1</v>
      </c>
      <c r="F661" t="s">
        <v>1026</v>
      </c>
      <c r="G661" s="957" t="s">
        <v>1379</v>
      </c>
      <c r="H661" t="s">
        <v>381</v>
      </c>
      <c r="I661" s="937" t="s">
        <v>488</v>
      </c>
      <c r="J661" s="937" t="s">
        <v>12</v>
      </c>
      <c r="K661" s="937" t="s">
        <v>1323</v>
      </c>
      <c r="L661" s="937" t="s">
        <v>1314</v>
      </c>
      <c r="M661" s="958" t="s">
        <v>1323</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ASRCMS202202</v>
      </c>
      <c r="AB661" s="957">
        <f t="shared" si="109"/>
        <v>45230</v>
      </c>
      <c r="AC661" t="str">
        <f t="shared" si="110"/>
        <v>Unaudited</v>
      </c>
    </row>
    <row r="662" spans="1:29" x14ac:dyDescent="0.25">
      <c r="A662" t="s">
        <v>421</v>
      </c>
      <c r="B662" t="s">
        <v>1380</v>
      </c>
      <c r="C662" t="s">
        <v>1381</v>
      </c>
      <c r="D662">
        <v>1900</v>
      </c>
      <c r="E662" s="957">
        <v>1</v>
      </c>
      <c r="F662" t="s">
        <v>1026</v>
      </c>
      <c r="G662" s="957" t="s">
        <v>1379</v>
      </c>
      <c r="H662" t="s">
        <v>381</v>
      </c>
      <c r="I662" s="937" t="s">
        <v>488</v>
      </c>
      <c r="J662" s="937" t="s">
        <v>491</v>
      </c>
      <c r="K662" s="937" t="s">
        <v>492</v>
      </c>
      <c r="L662" s="937" t="s">
        <v>63</v>
      </c>
      <c r="M662" s="958" t="s">
        <v>344</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ASRCMS202202</v>
      </c>
      <c r="AB662" s="957">
        <f t="shared" si="109"/>
        <v>45230</v>
      </c>
      <c r="AC662" t="str">
        <f t="shared" si="110"/>
        <v>Unaudited</v>
      </c>
    </row>
    <row r="663" spans="1:29" x14ac:dyDescent="0.25">
      <c r="A663" t="s">
        <v>421</v>
      </c>
      <c r="B663" t="s">
        <v>1380</v>
      </c>
      <c r="C663" t="s">
        <v>1381</v>
      </c>
      <c r="D663">
        <v>1900</v>
      </c>
      <c r="E663" s="957">
        <v>1</v>
      </c>
      <c r="F663" t="s">
        <v>1026</v>
      </c>
      <c r="G663" s="957" t="s">
        <v>1379</v>
      </c>
      <c r="H663" t="s">
        <v>381</v>
      </c>
      <c r="I663" s="937" t="s">
        <v>488</v>
      </c>
      <c r="J663" s="937" t="s">
        <v>491</v>
      </c>
      <c r="K663" s="937" t="s">
        <v>1014</v>
      </c>
      <c r="L663" s="943" t="s">
        <v>910</v>
      </c>
      <c r="M663" s="959" t="s">
        <v>911</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ASRCMS202202</v>
      </c>
      <c r="AB663" s="957">
        <f t="shared" si="109"/>
        <v>45230</v>
      </c>
      <c r="AC663" t="str">
        <f t="shared" si="110"/>
        <v>Unaudited</v>
      </c>
    </row>
    <row r="664" spans="1:29" x14ac:dyDescent="0.25">
      <c r="A664" t="s">
        <v>421</v>
      </c>
      <c r="B664" t="s">
        <v>1380</v>
      </c>
      <c r="C664" t="s">
        <v>1381</v>
      </c>
      <c r="D664">
        <v>1900</v>
      </c>
      <c r="E664" s="957">
        <v>1</v>
      </c>
      <c r="F664" t="s">
        <v>1026</v>
      </c>
      <c r="G664" s="957" t="s">
        <v>1379</v>
      </c>
      <c r="H664" t="s">
        <v>381</v>
      </c>
      <c r="I664" s="937" t="s">
        <v>488</v>
      </c>
      <c r="J664" s="937" t="s">
        <v>13</v>
      </c>
      <c r="K664" s="937" t="s">
        <v>493</v>
      </c>
      <c r="L664" s="937" t="s">
        <v>95</v>
      </c>
      <c r="M664" s="958" t="s">
        <v>147</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ASRCMS202202</v>
      </c>
      <c r="AB664" s="957">
        <f t="shared" si="109"/>
        <v>45230</v>
      </c>
      <c r="AC664" t="str">
        <f t="shared" si="110"/>
        <v>Unaudited</v>
      </c>
    </row>
    <row r="665" spans="1:29" x14ac:dyDescent="0.25">
      <c r="A665" t="s">
        <v>421</v>
      </c>
      <c r="B665" t="s">
        <v>1380</v>
      </c>
      <c r="C665" t="s">
        <v>1381</v>
      </c>
      <c r="D665">
        <v>1900</v>
      </c>
      <c r="E665" s="957">
        <v>1</v>
      </c>
      <c r="F665" t="s">
        <v>1026</v>
      </c>
      <c r="G665" s="957" t="s">
        <v>1379</v>
      </c>
      <c r="H665" t="s">
        <v>381</v>
      </c>
      <c r="I665" s="937" t="s">
        <v>488</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ASRCMS202202</v>
      </c>
      <c r="AB665" s="957">
        <f t="shared" si="109"/>
        <v>45230</v>
      </c>
      <c r="AC665" t="str">
        <f t="shared" si="110"/>
        <v>Unaudited</v>
      </c>
    </row>
    <row r="666" spans="1:29" x14ac:dyDescent="0.25">
      <c r="A666" t="s">
        <v>421</v>
      </c>
      <c r="B666" t="s">
        <v>1380</v>
      </c>
      <c r="C666" t="s">
        <v>1381</v>
      </c>
      <c r="D666">
        <v>1900</v>
      </c>
      <c r="E666" s="957">
        <v>1</v>
      </c>
      <c r="F666" t="s">
        <v>1026</v>
      </c>
      <c r="G666" s="957" t="s">
        <v>1379</v>
      </c>
      <c r="H666" t="s">
        <v>381</v>
      </c>
      <c r="I666" s="937" t="s">
        <v>489</v>
      </c>
      <c r="J666" s="937" t="s">
        <v>445</v>
      </c>
      <c r="K666" s="937" t="s">
        <v>0</v>
      </c>
      <c r="L666" s="937">
        <v>2.1</v>
      </c>
      <c r="M666" s="958" t="s">
        <v>148</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-5287.6516176673613</v>
      </c>
      <c r="AA666" t="str">
        <f t="shared" si="108"/>
        <v>ASRCMS202202</v>
      </c>
      <c r="AB666" s="957">
        <f t="shared" si="109"/>
        <v>45230</v>
      </c>
      <c r="AC666" t="str">
        <f t="shared" si="110"/>
        <v>Unaudited</v>
      </c>
    </row>
    <row r="667" spans="1:29" ht="30" x14ac:dyDescent="0.25">
      <c r="A667" t="s">
        <v>421</v>
      </c>
      <c r="B667" t="s">
        <v>1380</v>
      </c>
      <c r="C667" t="s">
        <v>1381</v>
      </c>
      <c r="D667">
        <v>1900</v>
      </c>
      <c r="E667" s="957">
        <v>1</v>
      </c>
      <c r="F667" t="s">
        <v>1026</v>
      </c>
      <c r="G667" s="957" t="s">
        <v>1379</v>
      </c>
      <c r="H667" t="s">
        <v>381</v>
      </c>
      <c r="I667" s="937" t="s">
        <v>489</v>
      </c>
      <c r="J667" s="937" t="s">
        <v>445</v>
      </c>
      <c r="K667" s="937" t="s">
        <v>0</v>
      </c>
      <c r="L667" s="937">
        <v>2.2000000000000002</v>
      </c>
      <c r="M667" s="958" t="s">
        <v>149</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-255251.39130038902</v>
      </c>
      <c r="AA667" t="str">
        <f t="shared" si="108"/>
        <v>ASRCMS202202</v>
      </c>
      <c r="AB667" s="957">
        <f t="shared" si="109"/>
        <v>45230</v>
      </c>
      <c r="AC667" t="str">
        <f t="shared" si="110"/>
        <v>Unaudited</v>
      </c>
    </row>
    <row r="668" spans="1:29" x14ac:dyDescent="0.25">
      <c r="A668" t="s">
        <v>421</v>
      </c>
      <c r="B668" t="s">
        <v>1380</v>
      </c>
      <c r="C668" t="s">
        <v>1381</v>
      </c>
      <c r="D668">
        <v>1900</v>
      </c>
      <c r="E668" s="957">
        <v>1</v>
      </c>
      <c r="F668" t="s">
        <v>1026</v>
      </c>
      <c r="G668" s="957" t="s">
        <v>1379</v>
      </c>
      <c r="H668" t="s">
        <v>381</v>
      </c>
      <c r="I668" s="937" t="s">
        <v>489</v>
      </c>
      <c r="J668" s="937" t="s">
        <v>445</v>
      </c>
      <c r="K668" s="937" t="s">
        <v>0</v>
      </c>
      <c r="L668" s="937">
        <v>2.2999999999999998</v>
      </c>
      <c r="M668" s="958" t="s">
        <v>150</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1627.2684130426896</v>
      </c>
      <c r="AA668" t="str">
        <f t="shared" si="108"/>
        <v>ASRCMS202202</v>
      </c>
      <c r="AB668" s="957">
        <f t="shared" si="109"/>
        <v>45230</v>
      </c>
      <c r="AC668" t="str">
        <f t="shared" si="110"/>
        <v>Unaudited</v>
      </c>
    </row>
    <row r="669" spans="1:29" x14ac:dyDescent="0.25">
      <c r="A669" t="s">
        <v>421</v>
      </c>
      <c r="B669" t="s">
        <v>1380</v>
      </c>
      <c r="C669" t="s">
        <v>1381</v>
      </c>
      <c r="D669">
        <v>1900</v>
      </c>
      <c r="E669" s="957">
        <v>1</v>
      </c>
      <c r="F669" t="s">
        <v>1026</v>
      </c>
      <c r="G669" s="957" t="s">
        <v>1379</v>
      </c>
      <c r="H669" t="s">
        <v>381</v>
      </c>
      <c r="I669" s="937" t="s">
        <v>489</v>
      </c>
      <c r="J669" s="937" t="s">
        <v>445</v>
      </c>
      <c r="K669" s="937" t="s">
        <v>0</v>
      </c>
      <c r="L669" s="937">
        <v>2.4</v>
      </c>
      <c r="M669" s="958" t="s">
        <v>151</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36775.868281297502</v>
      </c>
      <c r="AA669" t="str">
        <f t="shared" si="108"/>
        <v>ASRCMS202202</v>
      </c>
      <c r="AB669" s="957">
        <f t="shared" si="109"/>
        <v>45230</v>
      </c>
      <c r="AC669" t="str">
        <f t="shared" si="110"/>
        <v>Unaudited</v>
      </c>
    </row>
    <row r="670" spans="1:29" ht="30" x14ac:dyDescent="0.25">
      <c r="A670" t="s">
        <v>421</v>
      </c>
      <c r="B670" t="s">
        <v>1380</v>
      </c>
      <c r="C670" t="s">
        <v>1381</v>
      </c>
      <c r="D670">
        <v>1900</v>
      </c>
      <c r="E670" s="957">
        <v>1</v>
      </c>
      <c r="F670" t="s">
        <v>1026</v>
      </c>
      <c r="G670" s="957" t="s">
        <v>1379</v>
      </c>
      <c r="H670" t="s">
        <v>381</v>
      </c>
      <c r="I670" s="937" t="s">
        <v>489</v>
      </c>
      <c r="J670" s="937" t="s">
        <v>445</v>
      </c>
      <c r="K670" s="937" t="s">
        <v>0</v>
      </c>
      <c r="L670" s="937">
        <v>2.5</v>
      </c>
      <c r="M670" s="958" t="s">
        <v>152</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-2862.6984936346503</v>
      </c>
      <c r="AA670" t="str">
        <f t="shared" si="108"/>
        <v>ASRCMS202202</v>
      </c>
      <c r="AB670" s="957">
        <f t="shared" si="109"/>
        <v>45230</v>
      </c>
      <c r="AC670" t="str">
        <f t="shared" si="110"/>
        <v>Unaudited</v>
      </c>
    </row>
    <row r="671" spans="1:29" x14ac:dyDescent="0.25">
      <c r="A671" t="s">
        <v>421</v>
      </c>
      <c r="B671" t="s">
        <v>1380</v>
      </c>
      <c r="C671" t="s">
        <v>1381</v>
      </c>
      <c r="D671">
        <v>1900</v>
      </c>
      <c r="E671" s="957">
        <v>1</v>
      </c>
      <c r="F671" t="s">
        <v>1026</v>
      </c>
      <c r="G671" s="957" t="s">
        <v>1379</v>
      </c>
      <c r="H671" t="s">
        <v>381</v>
      </c>
      <c r="I671" s="937" t="s">
        <v>489</v>
      </c>
      <c r="J671" s="937" t="s">
        <v>445</v>
      </c>
      <c r="K671" s="937" t="s">
        <v>0</v>
      </c>
      <c r="L671" s="937" t="s">
        <v>97</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ASRCMS202202</v>
      </c>
      <c r="AB671" s="957">
        <f t="shared" si="109"/>
        <v>45230</v>
      </c>
      <c r="AC671" t="str">
        <f t="shared" si="110"/>
        <v>Unaudited</v>
      </c>
    </row>
    <row r="672" spans="1:29" x14ac:dyDescent="0.25">
      <c r="A672" t="s">
        <v>421</v>
      </c>
      <c r="B672" t="s">
        <v>1380</v>
      </c>
      <c r="C672" t="s">
        <v>1381</v>
      </c>
      <c r="D672">
        <v>1900</v>
      </c>
      <c r="E672" s="957">
        <v>1</v>
      </c>
      <c r="F672" t="s">
        <v>1026</v>
      </c>
      <c r="G672" s="957" t="s">
        <v>1379</v>
      </c>
      <c r="H672" t="s">
        <v>381</v>
      </c>
      <c r="I672" s="937" t="s">
        <v>489</v>
      </c>
      <c r="J672" s="937" t="s">
        <v>445</v>
      </c>
      <c r="K672" s="937" t="s">
        <v>0</v>
      </c>
      <c r="L672" s="937" t="s">
        <v>153</v>
      </c>
      <c r="M672" s="958" t="s">
        <v>452</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ASRCMS202202</v>
      </c>
      <c r="AB672" s="957">
        <f t="shared" si="109"/>
        <v>45230</v>
      </c>
      <c r="AC672" t="str">
        <f t="shared" si="110"/>
        <v>Unaudited</v>
      </c>
    </row>
    <row r="673" spans="1:29" x14ac:dyDescent="0.25">
      <c r="A673" t="s">
        <v>421</v>
      </c>
      <c r="B673" t="s">
        <v>1380</v>
      </c>
      <c r="C673" t="s">
        <v>1381</v>
      </c>
      <c r="D673">
        <v>1900</v>
      </c>
      <c r="E673" s="957">
        <v>1</v>
      </c>
      <c r="F673" t="s">
        <v>1026</v>
      </c>
      <c r="G673" s="957" t="s">
        <v>1379</v>
      </c>
      <c r="H673" t="s">
        <v>381</v>
      </c>
      <c r="I673" s="937" t="s">
        <v>489</v>
      </c>
      <c r="J673" s="937" t="s">
        <v>445</v>
      </c>
      <c r="K673" s="937" t="s">
        <v>0</v>
      </c>
      <c r="L673" s="945" t="s">
        <v>912</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ASRCMS202202</v>
      </c>
      <c r="AB673" s="957">
        <f t="shared" si="109"/>
        <v>45230</v>
      </c>
      <c r="AC673" t="str">
        <f t="shared" si="110"/>
        <v>Unaudited</v>
      </c>
    </row>
    <row r="674" spans="1:29" x14ac:dyDescent="0.25">
      <c r="A674" t="s">
        <v>421</v>
      </c>
      <c r="B674" t="s">
        <v>1380</v>
      </c>
      <c r="C674" t="s">
        <v>1381</v>
      </c>
      <c r="D674">
        <v>1900</v>
      </c>
      <c r="E674" s="957">
        <v>1</v>
      </c>
      <c r="F674" t="s">
        <v>1026</v>
      </c>
      <c r="G674" s="957" t="s">
        <v>1379</v>
      </c>
      <c r="H674" t="s">
        <v>381</v>
      </c>
      <c r="I674" s="937" t="s">
        <v>489</v>
      </c>
      <c r="J674" s="937" t="s">
        <v>445</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18707.826507725273</v>
      </c>
      <c r="AA674" t="str">
        <f t="shared" si="108"/>
        <v>ASRCMS202202</v>
      </c>
      <c r="AB674" s="957">
        <f t="shared" si="109"/>
        <v>45230</v>
      </c>
      <c r="AC674" t="str">
        <f t="shared" si="110"/>
        <v>Unaudited</v>
      </c>
    </row>
    <row r="675" spans="1:29" x14ac:dyDescent="0.25">
      <c r="A675" t="s">
        <v>421</v>
      </c>
      <c r="B675" t="s">
        <v>1380</v>
      </c>
      <c r="C675" t="s">
        <v>1381</v>
      </c>
      <c r="D675">
        <v>1900</v>
      </c>
      <c r="E675" s="957">
        <v>1</v>
      </c>
      <c r="F675" t="s">
        <v>1026</v>
      </c>
      <c r="G675" s="957" t="s">
        <v>1379</v>
      </c>
      <c r="H675" t="s">
        <v>381</v>
      </c>
      <c r="I675" s="958" t="s">
        <v>489</v>
      </c>
      <c r="J675" s="958" t="s">
        <v>445</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12595.672746876822</v>
      </c>
      <c r="AA675" t="str">
        <f t="shared" si="108"/>
        <v>ASRCMS202202</v>
      </c>
      <c r="AB675" s="957">
        <f t="shared" si="109"/>
        <v>45230</v>
      </c>
      <c r="AC675" t="str">
        <f t="shared" si="110"/>
        <v>Unaudited</v>
      </c>
    </row>
    <row r="676" spans="1:29" x14ac:dyDescent="0.25">
      <c r="A676" t="s">
        <v>421</v>
      </c>
      <c r="B676" t="s">
        <v>1380</v>
      </c>
      <c r="C676" t="s">
        <v>1381</v>
      </c>
      <c r="D676">
        <v>1900</v>
      </c>
      <c r="E676" s="957">
        <v>1</v>
      </c>
      <c r="F676" t="s">
        <v>1026</v>
      </c>
      <c r="G676" s="957" t="s">
        <v>1379</v>
      </c>
      <c r="H676" t="s">
        <v>381</v>
      </c>
      <c r="I676" s="937" t="s">
        <v>489</v>
      </c>
      <c r="J676" s="937" t="s">
        <v>445</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ASRCMS202202</v>
      </c>
      <c r="AB676" s="957">
        <f t="shared" si="109"/>
        <v>45230</v>
      </c>
      <c r="AC676" t="str">
        <f t="shared" si="110"/>
        <v>Unaudited</v>
      </c>
    </row>
    <row r="677" spans="1:29" x14ac:dyDescent="0.25">
      <c r="A677" t="s">
        <v>421</v>
      </c>
      <c r="B677" t="s">
        <v>1380</v>
      </c>
      <c r="C677" t="s">
        <v>1381</v>
      </c>
      <c r="D677">
        <v>1900</v>
      </c>
      <c r="E677" s="957">
        <v>1</v>
      </c>
      <c r="F677" t="s">
        <v>1026</v>
      </c>
      <c r="G677" s="957" t="s">
        <v>1379</v>
      </c>
      <c r="H677" t="s">
        <v>381</v>
      </c>
      <c r="I677" s="937" t="s">
        <v>489</v>
      </c>
      <c r="J677" s="937" t="s">
        <v>445</v>
      </c>
      <c r="K677" s="937" t="s">
        <v>53</v>
      </c>
      <c r="L677" s="937" t="s">
        <v>44</v>
      </c>
      <c r="M677" s="962" t="s">
        <v>154</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ASRCMS202202</v>
      </c>
      <c r="AB677" s="957">
        <f t="shared" si="109"/>
        <v>45230</v>
      </c>
      <c r="AC677" t="str">
        <f t="shared" si="110"/>
        <v>Unaudited</v>
      </c>
    </row>
    <row r="678" spans="1:29" x14ac:dyDescent="0.25">
      <c r="A678" t="s">
        <v>421</v>
      </c>
      <c r="B678" t="s">
        <v>1380</v>
      </c>
      <c r="C678" t="s">
        <v>1381</v>
      </c>
      <c r="D678">
        <v>1900</v>
      </c>
      <c r="E678" s="957">
        <v>1</v>
      </c>
      <c r="F678" t="s">
        <v>1026</v>
      </c>
      <c r="G678" s="957" t="s">
        <v>1379</v>
      </c>
      <c r="H678" t="s">
        <v>381</v>
      </c>
      <c r="I678" s="937" t="s">
        <v>489</v>
      </c>
      <c r="J678" s="937" t="s">
        <v>445</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ASRCMS202202</v>
      </c>
      <c r="AB678" s="957">
        <f t="shared" si="109"/>
        <v>45230</v>
      </c>
      <c r="AC678" t="str">
        <f t="shared" si="110"/>
        <v>Unaudited</v>
      </c>
    </row>
    <row r="679" spans="1:29" x14ac:dyDescent="0.25">
      <c r="A679" t="s">
        <v>421</v>
      </c>
      <c r="B679" t="s">
        <v>1380</v>
      </c>
      <c r="C679" t="s">
        <v>1381</v>
      </c>
      <c r="D679">
        <v>1900</v>
      </c>
      <c r="E679" s="957">
        <v>1</v>
      </c>
      <c r="F679" t="s">
        <v>1026</v>
      </c>
      <c r="G679" s="957" t="s">
        <v>1379</v>
      </c>
      <c r="H679" t="s">
        <v>381</v>
      </c>
      <c r="I679" s="937" t="s">
        <v>489</v>
      </c>
      <c r="J679" s="937" t="s">
        <v>445</v>
      </c>
      <c r="K679" s="937" t="s">
        <v>53</v>
      </c>
      <c r="L679" s="937" t="s">
        <v>42</v>
      </c>
      <c r="M679" s="962" t="s">
        <v>155</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140031.55702884932</v>
      </c>
      <c r="AA679" t="str">
        <f t="shared" si="108"/>
        <v>ASRCMS202202</v>
      </c>
      <c r="AB679" s="957">
        <f t="shared" si="109"/>
        <v>45230</v>
      </c>
      <c r="AC679" t="str">
        <f t="shared" si="110"/>
        <v>Unaudited</v>
      </c>
    </row>
    <row r="680" spans="1:29" x14ac:dyDescent="0.25">
      <c r="A680" t="s">
        <v>421</v>
      </c>
      <c r="B680" t="s">
        <v>1380</v>
      </c>
      <c r="C680" t="s">
        <v>1381</v>
      </c>
      <c r="D680">
        <v>1900</v>
      </c>
      <c r="E680" s="957">
        <v>1</v>
      </c>
      <c r="F680" t="s">
        <v>1026</v>
      </c>
      <c r="G680" s="957" t="s">
        <v>1379</v>
      </c>
      <c r="H680" t="s">
        <v>381</v>
      </c>
      <c r="I680" s="937" t="s">
        <v>489</v>
      </c>
      <c r="J680" s="937" t="s">
        <v>445</v>
      </c>
      <c r="K680" s="937" t="s">
        <v>53</v>
      </c>
      <c r="L680" s="937" t="s">
        <v>43</v>
      </c>
      <c r="M680" s="962" t="s">
        <v>463</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ASRCMS202202</v>
      </c>
      <c r="AB680" s="957">
        <f t="shared" si="109"/>
        <v>45230</v>
      </c>
      <c r="AC680" t="str">
        <f t="shared" si="110"/>
        <v>Unaudited</v>
      </c>
    </row>
    <row r="681" spans="1:29" x14ac:dyDescent="0.25">
      <c r="A681" t="s">
        <v>421</v>
      </c>
      <c r="B681" t="s">
        <v>1380</v>
      </c>
      <c r="C681" t="s">
        <v>1381</v>
      </c>
      <c r="D681">
        <v>1900</v>
      </c>
      <c r="E681" s="957">
        <v>1</v>
      </c>
      <c r="F681" t="s">
        <v>1026</v>
      </c>
      <c r="G681" s="957" t="s">
        <v>1379</v>
      </c>
      <c r="H681" t="s">
        <v>381</v>
      </c>
      <c r="I681" s="937" t="s">
        <v>489</v>
      </c>
      <c r="J681" s="937" t="s">
        <v>445</v>
      </c>
      <c r="K681" s="937" t="s">
        <v>915</v>
      </c>
      <c r="L681" s="937" t="s">
        <v>916</v>
      </c>
      <c r="M681" s="962" t="s">
        <v>915</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-128.06458138646016</v>
      </c>
      <c r="AA681" t="str">
        <f t="shared" si="108"/>
        <v>ASRCMS202202</v>
      </c>
      <c r="AB681" s="957">
        <f t="shared" si="109"/>
        <v>45230</v>
      </c>
      <c r="AC681" t="str">
        <f t="shared" si="110"/>
        <v>Unaudited</v>
      </c>
    </row>
    <row r="682" spans="1:29" x14ac:dyDescent="0.25">
      <c r="A682" t="s">
        <v>421</v>
      </c>
      <c r="B682" t="s">
        <v>1380</v>
      </c>
      <c r="C682" t="s">
        <v>1381</v>
      </c>
      <c r="D682">
        <v>1900</v>
      </c>
      <c r="E682" s="957">
        <v>1</v>
      </c>
      <c r="F682" t="s">
        <v>1026</v>
      </c>
      <c r="G682" s="957" t="s">
        <v>1379</v>
      </c>
      <c r="H682" t="s">
        <v>381</v>
      </c>
      <c r="I682" s="937" t="s">
        <v>489</v>
      </c>
      <c r="J682" s="937" t="s">
        <v>445</v>
      </c>
      <c r="K682" s="937" t="s">
        <v>915</v>
      </c>
      <c r="L682" s="945" t="s">
        <v>917</v>
      </c>
      <c r="M682" s="960" t="s">
        <v>920</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-400.31984101610669</v>
      </c>
      <c r="AA682" t="str">
        <f t="shared" si="108"/>
        <v>ASRCMS202202</v>
      </c>
      <c r="AB682" s="957">
        <f t="shared" si="109"/>
        <v>45230</v>
      </c>
      <c r="AC682" t="str">
        <f t="shared" si="110"/>
        <v>Unaudited</v>
      </c>
    </row>
    <row r="683" spans="1:29" x14ac:dyDescent="0.25">
      <c r="A683" t="s">
        <v>421</v>
      </c>
      <c r="B683" t="s">
        <v>1380</v>
      </c>
      <c r="C683" t="s">
        <v>1381</v>
      </c>
      <c r="D683">
        <v>1900</v>
      </c>
      <c r="E683" s="957">
        <v>1</v>
      </c>
      <c r="F683" t="s">
        <v>1026</v>
      </c>
      <c r="G683" s="957" t="s">
        <v>1379</v>
      </c>
      <c r="H683" t="s">
        <v>381</v>
      </c>
      <c r="I683" s="962" t="s">
        <v>489</v>
      </c>
      <c r="J683" s="962" t="s">
        <v>445</v>
      </c>
      <c r="K683" s="962" t="s">
        <v>915</v>
      </c>
      <c r="L683" s="937" t="s">
        <v>918</v>
      </c>
      <c r="M683" s="962" t="s">
        <v>921</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ASRCMS202202</v>
      </c>
      <c r="AB683" s="957">
        <f t="shared" si="109"/>
        <v>45230</v>
      </c>
      <c r="AC683" t="str">
        <f t="shared" si="110"/>
        <v>Unaudited</v>
      </c>
    </row>
    <row r="684" spans="1:29" x14ac:dyDescent="0.25">
      <c r="A684" t="s">
        <v>421</v>
      </c>
      <c r="B684" t="s">
        <v>1380</v>
      </c>
      <c r="C684" t="s">
        <v>1381</v>
      </c>
      <c r="D684">
        <v>1900</v>
      </c>
      <c r="E684" s="957">
        <v>1</v>
      </c>
      <c r="F684" t="s">
        <v>1026</v>
      </c>
      <c r="G684" s="957" t="s">
        <v>1379</v>
      </c>
      <c r="H684" t="s">
        <v>381</v>
      </c>
      <c r="I684" s="937" t="s">
        <v>489</v>
      </c>
      <c r="J684" s="937" t="s">
        <v>445</v>
      </c>
      <c r="K684" s="937" t="s">
        <v>446</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3377.7923716955215</v>
      </c>
      <c r="AA684" t="str">
        <f t="shared" si="108"/>
        <v>ASRCMS202202</v>
      </c>
      <c r="AB684" s="957">
        <f t="shared" si="109"/>
        <v>45230</v>
      </c>
      <c r="AC684" t="str">
        <f t="shared" si="110"/>
        <v>Unaudited</v>
      </c>
    </row>
    <row r="685" spans="1:29" ht="30" x14ac:dyDescent="0.25">
      <c r="A685" t="s">
        <v>421</v>
      </c>
      <c r="B685" t="s">
        <v>1380</v>
      </c>
      <c r="C685" t="s">
        <v>1381</v>
      </c>
      <c r="D685">
        <v>1900</v>
      </c>
      <c r="E685" s="957">
        <v>1</v>
      </c>
      <c r="F685" t="s">
        <v>1026</v>
      </c>
      <c r="G685" s="957" t="s">
        <v>1379</v>
      </c>
      <c r="H685" t="s">
        <v>381</v>
      </c>
      <c r="I685" s="937" t="s">
        <v>489</v>
      </c>
      <c r="J685" s="937" t="s">
        <v>445</v>
      </c>
      <c r="K685" s="937" t="s">
        <v>446</v>
      </c>
      <c r="L685" s="943">
        <v>5.2</v>
      </c>
      <c r="M685" s="963" t="s">
        <v>304</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ASRCMS202202</v>
      </c>
      <c r="AB685" s="957">
        <f t="shared" si="109"/>
        <v>45230</v>
      </c>
      <c r="AC685" t="str">
        <f t="shared" si="110"/>
        <v>Unaudited</v>
      </c>
    </row>
    <row r="686" spans="1:29" ht="30" x14ac:dyDescent="0.25">
      <c r="A686" t="s">
        <v>421</v>
      </c>
      <c r="B686" t="s">
        <v>1380</v>
      </c>
      <c r="C686" t="s">
        <v>1381</v>
      </c>
      <c r="D686">
        <v>1900</v>
      </c>
      <c r="E686" s="957">
        <v>1</v>
      </c>
      <c r="F686" t="s">
        <v>1026</v>
      </c>
      <c r="G686" s="957" t="s">
        <v>1379</v>
      </c>
      <c r="H686" t="s">
        <v>381</v>
      </c>
      <c r="I686" s="937" t="s">
        <v>489</v>
      </c>
      <c r="J686" s="937" t="s">
        <v>445</v>
      </c>
      <c r="K686" s="937" t="s">
        <v>446</v>
      </c>
      <c r="L686" s="947">
        <v>5.3</v>
      </c>
      <c r="M686" s="964" t="s">
        <v>305</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-8059.6209505085699</v>
      </c>
      <c r="AA686" t="str">
        <f t="shared" si="108"/>
        <v>ASRCMS202202</v>
      </c>
      <c r="AB686" s="957">
        <f t="shared" si="109"/>
        <v>45230</v>
      </c>
      <c r="AC686" t="str">
        <f t="shared" si="110"/>
        <v>Unaudited</v>
      </c>
    </row>
    <row r="687" spans="1:29" x14ac:dyDescent="0.25">
      <c r="A687" t="s">
        <v>421</v>
      </c>
      <c r="B687" t="s">
        <v>1380</v>
      </c>
      <c r="C687" t="s">
        <v>1381</v>
      </c>
      <c r="D687">
        <v>1900</v>
      </c>
      <c r="E687" s="957">
        <v>1</v>
      </c>
      <c r="F687" t="s">
        <v>1026</v>
      </c>
      <c r="G687" s="957" t="s">
        <v>1379</v>
      </c>
      <c r="H687" t="s">
        <v>381</v>
      </c>
      <c r="I687" s="963" t="s">
        <v>489</v>
      </c>
      <c r="J687" s="963" t="s">
        <v>445</v>
      </c>
      <c r="K687" s="963" t="s">
        <v>446</v>
      </c>
      <c r="L687" s="943" t="s">
        <v>82</v>
      </c>
      <c r="M687" s="963" t="s">
        <v>454</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ASRCMS202202</v>
      </c>
      <c r="AB687" s="957">
        <f t="shared" si="109"/>
        <v>45230</v>
      </c>
      <c r="AC687" t="str">
        <f t="shared" si="110"/>
        <v>Unaudited</v>
      </c>
    </row>
    <row r="688" spans="1:29" x14ac:dyDescent="0.25">
      <c r="A688" t="s">
        <v>421</v>
      </c>
      <c r="B688" t="s">
        <v>1380</v>
      </c>
      <c r="C688" t="s">
        <v>1381</v>
      </c>
      <c r="D688">
        <v>1900</v>
      </c>
      <c r="E688" s="957">
        <v>1</v>
      </c>
      <c r="F688" t="s">
        <v>1026</v>
      </c>
      <c r="G688" s="957" t="s">
        <v>1379</v>
      </c>
      <c r="H688" t="s">
        <v>381</v>
      </c>
      <c r="I688" s="937" t="s">
        <v>489</v>
      </c>
      <c r="J688" s="937" t="s">
        <v>445</v>
      </c>
      <c r="K688" s="937" t="s">
        <v>447</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ASRCMS202202</v>
      </c>
      <c r="AB688" s="957">
        <f t="shared" si="109"/>
        <v>45230</v>
      </c>
      <c r="AC688" t="str">
        <f t="shared" si="110"/>
        <v>Unaudited</v>
      </c>
    </row>
    <row r="689" spans="1:29" x14ac:dyDescent="0.25">
      <c r="A689" t="s">
        <v>421</v>
      </c>
      <c r="B689" t="s">
        <v>1380</v>
      </c>
      <c r="C689" t="s">
        <v>1381</v>
      </c>
      <c r="D689">
        <v>1900</v>
      </c>
      <c r="E689" s="957">
        <v>1</v>
      </c>
      <c r="F689" t="s">
        <v>1026</v>
      </c>
      <c r="G689" s="957" t="s">
        <v>1379</v>
      </c>
      <c r="H689" t="s">
        <v>381</v>
      </c>
      <c r="I689" s="937" t="s">
        <v>489</v>
      </c>
      <c r="J689" s="937" t="s">
        <v>445</v>
      </c>
      <c r="K689" s="937" t="s">
        <v>447</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ASRCMS202202</v>
      </c>
      <c r="AB689" s="957">
        <f t="shared" si="109"/>
        <v>45230</v>
      </c>
      <c r="AC689" t="str">
        <f t="shared" si="110"/>
        <v>Unaudited</v>
      </c>
    </row>
    <row r="690" spans="1:29" x14ac:dyDescent="0.25">
      <c r="A690" t="s">
        <v>421</v>
      </c>
      <c r="B690" t="s">
        <v>1380</v>
      </c>
      <c r="C690" t="s">
        <v>1381</v>
      </c>
      <c r="D690">
        <v>1900</v>
      </c>
      <c r="E690" s="957">
        <v>1</v>
      </c>
      <c r="F690" t="s">
        <v>1026</v>
      </c>
      <c r="G690" s="957" t="s">
        <v>1379</v>
      </c>
      <c r="H690" t="s">
        <v>381</v>
      </c>
      <c r="I690" s="937" t="s">
        <v>489</v>
      </c>
      <c r="J690" s="937" t="s">
        <v>445</v>
      </c>
      <c r="K690" s="937" t="s">
        <v>447</v>
      </c>
      <c r="L690" s="937">
        <v>6.3</v>
      </c>
      <c r="M690" s="962" t="s">
        <v>185</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ASRCMS202202</v>
      </c>
      <c r="AB690" s="957">
        <f t="shared" si="109"/>
        <v>45230</v>
      </c>
      <c r="AC690" t="str">
        <f t="shared" si="110"/>
        <v>Unaudited</v>
      </c>
    </row>
    <row r="691" spans="1:29" x14ac:dyDescent="0.25">
      <c r="A691" t="s">
        <v>421</v>
      </c>
      <c r="B691" t="s">
        <v>1380</v>
      </c>
      <c r="C691" t="s">
        <v>1381</v>
      </c>
      <c r="D691">
        <v>1900</v>
      </c>
      <c r="E691" s="957">
        <v>1</v>
      </c>
      <c r="F691" t="s">
        <v>1026</v>
      </c>
      <c r="G691" s="957" t="s">
        <v>1379</v>
      </c>
      <c r="H691" t="s">
        <v>381</v>
      </c>
      <c r="I691" s="937" t="s">
        <v>489</v>
      </c>
      <c r="J691" s="937" t="s">
        <v>445</v>
      </c>
      <c r="K691" s="937" t="s">
        <v>447</v>
      </c>
      <c r="L691" s="945" t="s">
        <v>87</v>
      </c>
      <c r="M691" s="960" t="s">
        <v>455</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ASRCMS202202</v>
      </c>
      <c r="AB691" s="957">
        <f t="shared" si="109"/>
        <v>45230</v>
      </c>
      <c r="AC691" t="str">
        <f t="shared" si="110"/>
        <v>Unaudited</v>
      </c>
    </row>
    <row r="692" spans="1:29" x14ac:dyDescent="0.25">
      <c r="A692" t="s">
        <v>421</v>
      </c>
      <c r="B692" t="s">
        <v>1380</v>
      </c>
      <c r="C692" t="s">
        <v>1381</v>
      </c>
      <c r="D692">
        <v>1900</v>
      </c>
      <c r="E692" s="957">
        <v>1</v>
      </c>
      <c r="F692" t="s">
        <v>1026</v>
      </c>
      <c r="G692" s="957" t="s">
        <v>1379</v>
      </c>
      <c r="H692" t="s">
        <v>381</v>
      </c>
      <c r="I692" s="962" t="s">
        <v>489</v>
      </c>
      <c r="J692" s="962" t="s">
        <v>445</v>
      </c>
      <c r="K692" s="962" t="s">
        <v>448</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6299.5112677440766</v>
      </c>
      <c r="AA692" t="str">
        <f t="shared" si="108"/>
        <v>ASRCMS202202</v>
      </c>
      <c r="AB692" s="957">
        <f t="shared" si="109"/>
        <v>45230</v>
      </c>
      <c r="AC692" t="str">
        <f t="shared" si="110"/>
        <v>Unaudited</v>
      </c>
    </row>
    <row r="693" spans="1:29" x14ac:dyDescent="0.25">
      <c r="A693" t="s">
        <v>421</v>
      </c>
      <c r="B693" t="s">
        <v>1380</v>
      </c>
      <c r="C693" t="s">
        <v>1381</v>
      </c>
      <c r="D693">
        <v>1900</v>
      </c>
      <c r="E693" s="957">
        <v>1</v>
      </c>
      <c r="F693" t="s">
        <v>1026</v>
      </c>
      <c r="G693" s="957" t="s">
        <v>1379</v>
      </c>
      <c r="H693" t="s">
        <v>381</v>
      </c>
      <c r="I693" s="937" t="s">
        <v>489</v>
      </c>
      <c r="J693" s="937" t="s">
        <v>445</v>
      </c>
      <c r="K693" s="937" t="s">
        <v>448</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ASRCMS202202</v>
      </c>
      <c r="AB693" s="957">
        <f t="shared" si="109"/>
        <v>45230</v>
      </c>
      <c r="AC693" t="str">
        <f t="shared" si="110"/>
        <v>Unaudited</v>
      </c>
    </row>
    <row r="694" spans="1:29" x14ac:dyDescent="0.25">
      <c r="A694" t="s">
        <v>421</v>
      </c>
      <c r="B694" t="s">
        <v>1380</v>
      </c>
      <c r="C694" t="s">
        <v>1381</v>
      </c>
      <c r="D694">
        <v>1900</v>
      </c>
      <c r="E694" s="957">
        <v>1</v>
      </c>
      <c r="F694" t="s">
        <v>1026</v>
      </c>
      <c r="G694" s="957" t="s">
        <v>1379</v>
      </c>
      <c r="H694" t="s">
        <v>381</v>
      </c>
      <c r="I694" s="937" t="s">
        <v>489</v>
      </c>
      <c r="J694" s="937" t="s">
        <v>445</v>
      </c>
      <c r="K694" s="937" t="s">
        <v>448</v>
      </c>
      <c r="L694" s="937">
        <v>7.3</v>
      </c>
      <c r="M694" s="962" t="s">
        <v>156</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-1153</v>
      </c>
      <c r="AA694" t="str">
        <f t="shared" si="108"/>
        <v>ASRCMS202202</v>
      </c>
      <c r="AB694" s="957">
        <f t="shared" si="109"/>
        <v>45230</v>
      </c>
      <c r="AC694" t="str">
        <f t="shared" si="110"/>
        <v>Unaudited</v>
      </c>
    </row>
    <row r="695" spans="1:29" x14ac:dyDescent="0.25">
      <c r="A695" t="s">
        <v>421</v>
      </c>
      <c r="B695" t="s">
        <v>1380</v>
      </c>
      <c r="C695" t="s">
        <v>1381</v>
      </c>
      <c r="D695">
        <v>1900</v>
      </c>
      <c r="E695" s="957">
        <v>1</v>
      </c>
      <c r="F695" t="s">
        <v>1026</v>
      </c>
      <c r="G695" s="957" t="s">
        <v>1379</v>
      </c>
      <c r="H695" t="s">
        <v>381</v>
      </c>
      <c r="I695" s="937" t="s">
        <v>489</v>
      </c>
      <c r="J695" s="937" t="s">
        <v>445</v>
      </c>
      <c r="K695" s="937" t="s">
        <v>448</v>
      </c>
      <c r="L695" s="937" t="s">
        <v>91</v>
      </c>
      <c r="M695" s="962" t="s">
        <v>456</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ASRCMS202202</v>
      </c>
      <c r="AB695" s="957">
        <f t="shared" si="109"/>
        <v>45230</v>
      </c>
      <c r="AC695" t="str">
        <f t="shared" si="110"/>
        <v>Unaudited</v>
      </c>
    </row>
    <row r="696" spans="1:29" x14ac:dyDescent="0.25">
      <c r="A696" t="s">
        <v>421</v>
      </c>
      <c r="B696" t="s">
        <v>1380</v>
      </c>
      <c r="C696" t="s">
        <v>1381</v>
      </c>
      <c r="D696">
        <v>1900</v>
      </c>
      <c r="E696" s="957">
        <v>1</v>
      </c>
      <c r="F696" t="s">
        <v>1026</v>
      </c>
      <c r="G696" s="957" t="s">
        <v>1379</v>
      </c>
      <c r="H696" t="s">
        <v>381</v>
      </c>
      <c r="I696" s="937" t="s">
        <v>489</v>
      </c>
      <c r="J696" s="937" t="s">
        <v>445</v>
      </c>
      <c r="K696" s="937" t="s">
        <v>449</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15573.974514903457</v>
      </c>
      <c r="AA696" t="str">
        <f t="shared" si="108"/>
        <v>ASRCMS202202</v>
      </c>
      <c r="AB696" s="957">
        <f t="shared" si="109"/>
        <v>45230</v>
      </c>
      <c r="AC696" t="str">
        <f t="shared" si="110"/>
        <v>Unaudited</v>
      </c>
    </row>
    <row r="697" spans="1:29" x14ac:dyDescent="0.25">
      <c r="A697" t="s">
        <v>421</v>
      </c>
      <c r="B697" t="s">
        <v>1380</v>
      </c>
      <c r="C697" t="s">
        <v>1381</v>
      </c>
      <c r="D697">
        <v>1900</v>
      </c>
      <c r="E697" s="957">
        <v>1</v>
      </c>
      <c r="F697" t="s">
        <v>1026</v>
      </c>
      <c r="G697" s="957" t="s">
        <v>1379</v>
      </c>
      <c r="H697" t="s">
        <v>381</v>
      </c>
      <c r="I697" s="962" t="s">
        <v>489</v>
      </c>
      <c r="J697" s="962" t="s">
        <v>445</v>
      </c>
      <c r="K697" s="962" t="s">
        <v>449</v>
      </c>
      <c r="L697" s="937" t="s">
        <v>113</v>
      </c>
      <c r="M697" s="962" t="s">
        <v>444</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ASRCMS202202</v>
      </c>
      <c r="AB697" s="957">
        <f t="shared" si="109"/>
        <v>45230</v>
      </c>
      <c r="AC697" t="str">
        <f t="shared" si="110"/>
        <v>Unaudited</v>
      </c>
    </row>
    <row r="698" spans="1:29" x14ac:dyDescent="0.25">
      <c r="A698" t="s">
        <v>421</v>
      </c>
      <c r="B698" t="s">
        <v>1380</v>
      </c>
      <c r="C698" t="s">
        <v>1381</v>
      </c>
      <c r="D698">
        <v>1900</v>
      </c>
      <c r="E698" s="957">
        <v>1</v>
      </c>
      <c r="F698" t="s">
        <v>1026</v>
      </c>
      <c r="G698" s="957" t="s">
        <v>1379</v>
      </c>
      <c r="H698" t="s">
        <v>381</v>
      </c>
      <c r="I698" s="937" t="s">
        <v>489</v>
      </c>
      <c r="J698" s="937" t="s">
        <v>445</v>
      </c>
      <c r="K698" s="937" t="s">
        <v>449</v>
      </c>
      <c r="L698" s="937" t="s">
        <v>115</v>
      </c>
      <c r="M698" s="962" t="s">
        <v>158</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ASRCMS202202</v>
      </c>
      <c r="AB698" s="957">
        <f t="shared" si="109"/>
        <v>45230</v>
      </c>
      <c r="AC698" t="str">
        <f t="shared" si="110"/>
        <v>Unaudited</v>
      </c>
    </row>
    <row r="699" spans="1:29" x14ac:dyDescent="0.25">
      <c r="A699" t="s">
        <v>421</v>
      </c>
      <c r="B699" t="s">
        <v>1380</v>
      </c>
      <c r="C699" t="s">
        <v>1381</v>
      </c>
      <c r="D699">
        <v>1900</v>
      </c>
      <c r="E699" s="957">
        <v>1</v>
      </c>
      <c r="F699" t="s">
        <v>1026</v>
      </c>
      <c r="G699" s="957" t="s">
        <v>1379</v>
      </c>
      <c r="H699" t="s">
        <v>381</v>
      </c>
      <c r="I699" s="937" t="s">
        <v>489</v>
      </c>
      <c r="J699" s="937" t="s">
        <v>445</v>
      </c>
      <c r="K699" s="937" t="s">
        <v>449</v>
      </c>
      <c r="L699" s="937" t="s">
        <v>116</v>
      </c>
      <c r="M699" s="962" t="s">
        <v>114</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ASRCMS202202</v>
      </c>
      <c r="AB699" s="957">
        <f t="shared" si="109"/>
        <v>45230</v>
      </c>
      <c r="AC699" t="str">
        <f t="shared" si="110"/>
        <v>Unaudited</v>
      </c>
    </row>
    <row r="700" spans="1:29" x14ac:dyDescent="0.25">
      <c r="A700" t="s">
        <v>421</v>
      </c>
      <c r="B700" t="s">
        <v>1380</v>
      </c>
      <c r="C700" t="s">
        <v>1381</v>
      </c>
      <c r="D700">
        <v>1900</v>
      </c>
      <c r="E700" s="957">
        <v>1</v>
      </c>
      <c r="F700" t="s">
        <v>1026</v>
      </c>
      <c r="G700" s="957" t="s">
        <v>1379</v>
      </c>
      <c r="H700" t="s">
        <v>381</v>
      </c>
      <c r="I700" s="937" t="s">
        <v>489</v>
      </c>
      <c r="J700" s="937" t="s">
        <v>445</v>
      </c>
      <c r="K700" s="937" t="s">
        <v>449</v>
      </c>
      <c r="L700" s="937" t="s">
        <v>117</v>
      </c>
      <c r="M700" s="962" t="s">
        <v>159</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ASRCMS202202</v>
      </c>
      <c r="AB700" s="957">
        <f t="shared" si="109"/>
        <v>45230</v>
      </c>
      <c r="AC700" t="str">
        <f t="shared" si="110"/>
        <v>Unaudited</v>
      </c>
    </row>
    <row r="701" spans="1:29" x14ac:dyDescent="0.25">
      <c r="A701" t="s">
        <v>421</v>
      </c>
      <c r="B701" t="s">
        <v>1380</v>
      </c>
      <c r="C701" t="s">
        <v>1381</v>
      </c>
      <c r="D701">
        <v>1900</v>
      </c>
      <c r="E701" s="957">
        <v>1</v>
      </c>
      <c r="F701" t="s">
        <v>1026</v>
      </c>
      <c r="G701" s="957" t="s">
        <v>1379</v>
      </c>
      <c r="H701" t="s">
        <v>381</v>
      </c>
      <c r="I701" s="937" t="s">
        <v>489</v>
      </c>
      <c r="J701" s="937" t="s">
        <v>445</v>
      </c>
      <c r="K701" s="937" t="s">
        <v>449</v>
      </c>
      <c r="L701" s="945" t="s">
        <v>160</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ASRCMS202202</v>
      </c>
      <c r="AB701" s="957">
        <f t="shared" si="109"/>
        <v>45230</v>
      </c>
      <c r="AC701" t="str">
        <f t="shared" si="110"/>
        <v>Unaudited</v>
      </c>
    </row>
    <row r="702" spans="1:29" x14ac:dyDescent="0.25">
      <c r="A702" t="s">
        <v>421</v>
      </c>
      <c r="B702" t="s">
        <v>1380</v>
      </c>
      <c r="C702" t="s">
        <v>1381</v>
      </c>
      <c r="D702">
        <v>1900</v>
      </c>
      <c r="E702" s="957">
        <v>1</v>
      </c>
      <c r="F702" t="s">
        <v>1026</v>
      </c>
      <c r="G702" s="957" t="s">
        <v>1379</v>
      </c>
      <c r="H702" t="s">
        <v>381</v>
      </c>
      <c r="I702" s="962" t="s">
        <v>489</v>
      </c>
      <c r="J702" s="962" t="s">
        <v>445</v>
      </c>
      <c r="K702" s="962" t="s">
        <v>449</v>
      </c>
      <c r="L702" s="937" t="s">
        <v>443</v>
      </c>
      <c r="M702" s="962" t="s">
        <v>457</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ASRCMS202202</v>
      </c>
      <c r="AB702" s="957">
        <f t="shared" si="109"/>
        <v>45230</v>
      </c>
      <c r="AC702" t="str">
        <f t="shared" si="110"/>
        <v>Unaudited</v>
      </c>
    </row>
    <row r="703" spans="1:29" ht="30" x14ac:dyDescent="0.25">
      <c r="A703" t="s">
        <v>421</v>
      </c>
      <c r="B703" t="s">
        <v>1380</v>
      </c>
      <c r="C703" t="s">
        <v>1381</v>
      </c>
      <c r="D703">
        <v>1900</v>
      </c>
      <c r="E703" s="957">
        <v>1</v>
      </c>
      <c r="F703" t="s">
        <v>1026</v>
      </c>
      <c r="G703" s="957" t="s">
        <v>1379</v>
      </c>
      <c r="H703" t="s">
        <v>381</v>
      </c>
      <c r="I703" s="937" t="s">
        <v>489</v>
      </c>
      <c r="J703" s="937" t="s">
        <v>445</v>
      </c>
      <c r="K703" s="937" t="s">
        <v>450</v>
      </c>
      <c r="L703" s="937">
        <v>9.1</v>
      </c>
      <c r="M703" s="962" t="s">
        <v>186</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200262.73073217837</v>
      </c>
      <c r="AA703" t="str">
        <f t="shared" si="108"/>
        <v>ASRCMS202202</v>
      </c>
      <c r="AB703" s="957">
        <f t="shared" si="109"/>
        <v>45230</v>
      </c>
      <c r="AC703" t="str">
        <f t="shared" si="110"/>
        <v>Unaudited</v>
      </c>
    </row>
    <row r="704" spans="1:29" x14ac:dyDescent="0.25">
      <c r="A704" t="s">
        <v>421</v>
      </c>
      <c r="B704" t="s">
        <v>1380</v>
      </c>
      <c r="C704" t="s">
        <v>1381</v>
      </c>
      <c r="D704">
        <v>1900</v>
      </c>
      <c r="E704" s="957">
        <v>1</v>
      </c>
      <c r="F704" t="s">
        <v>1026</v>
      </c>
      <c r="G704" s="957" t="s">
        <v>1379</v>
      </c>
      <c r="H704" t="s">
        <v>381</v>
      </c>
      <c r="I704" s="937" t="s">
        <v>489</v>
      </c>
      <c r="J704" s="937" t="s">
        <v>445</v>
      </c>
      <c r="K704" s="937" t="s">
        <v>450</v>
      </c>
      <c r="L704" s="937" t="s">
        <v>107</v>
      </c>
      <c r="M704" s="962" t="s">
        <v>187</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36.756682541354941</v>
      </c>
      <c r="AA704" t="str">
        <f t="shared" si="108"/>
        <v>ASRCMS202202</v>
      </c>
      <c r="AB704" s="957">
        <f t="shared" si="109"/>
        <v>45230</v>
      </c>
      <c r="AC704" t="str">
        <f t="shared" si="110"/>
        <v>Unaudited</v>
      </c>
    </row>
    <row r="705" spans="1:29" x14ac:dyDescent="0.25">
      <c r="A705" t="s">
        <v>421</v>
      </c>
      <c r="B705" t="s">
        <v>1380</v>
      </c>
      <c r="C705" t="s">
        <v>1381</v>
      </c>
      <c r="D705">
        <v>1900</v>
      </c>
      <c r="E705" s="957">
        <v>1</v>
      </c>
      <c r="F705" t="s">
        <v>1026</v>
      </c>
      <c r="G705" s="957" t="s">
        <v>1379</v>
      </c>
      <c r="H705" t="s">
        <v>381</v>
      </c>
      <c r="I705" s="937" t="s">
        <v>489</v>
      </c>
      <c r="J705" s="937" t="s">
        <v>445</v>
      </c>
      <c r="K705" s="937" t="s">
        <v>450</v>
      </c>
      <c r="L705" s="937" t="s">
        <v>1316</v>
      </c>
      <c r="M705" s="962" t="s">
        <v>1317</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ASRCMS202202</v>
      </c>
      <c r="AB705" s="957">
        <f t="shared" si="109"/>
        <v>45230</v>
      </c>
      <c r="AC705" t="str">
        <f t="shared" si="110"/>
        <v>Unaudited</v>
      </c>
    </row>
    <row r="706" spans="1:29" x14ac:dyDescent="0.25">
      <c r="A706" t="s">
        <v>421</v>
      </c>
      <c r="B706" t="s">
        <v>1380</v>
      </c>
      <c r="C706" t="s">
        <v>1381</v>
      </c>
      <c r="D706">
        <v>1900</v>
      </c>
      <c r="E706" s="957">
        <v>1</v>
      </c>
      <c r="F706" t="s">
        <v>1026</v>
      </c>
      <c r="G706" s="957" t="s">
        <v>1379</v>
      </c>
      <c r="H706" t="s">
        <v>381</v>
      </c>
      <c r="I706" s="937" t="s">
        <v>489</v>
      </c>
      <c r="J706" s="937" t="s">
        <v>445</v>
      </c>
      <c r="K706" s="937" t="s">
        <v>450</v>
      </c>
      <c r="L706" s="937" t="s">
        <v>108</v>
      </c>
      <c r="M706" s="962" t="s">
        <v>188</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44485.305753014101</v>
      </c>
      <c r="AA706" t="str">
        <f t="shared" ref="AA706:AA769" si="122">file_name</f>
        <v>ASRCMS202202</v>
      </c>
      <c r="AB706" s="957">
        <f t="shared" ref="AB706:AB769" si="123">file_date</f>
        <v>45230</v>
      </c>
      <c r="AC706" t="str">
        <f t="shared" ref="AC706:AC769" si="124">status</f>
        <v>Unaudited</v>
      </c>
    </row>
    <row r="707" spans="1:29" x14ac:dyDescent="0.25">
      <c r="A707" t="s">
        <v>421</v>
      </c>
      <c r="B707" t="s">
        <v>1380</v>
      </c>
      <c r="C707" t="s">
        <v>1381</v>
      </c>
      <c r="D707">
        <v>1900</v>
      </c>
      <c r="E707" s="957">
        <v>1</v>
      </c>
      <c r="F707" t="s">
        <v>1026</v>
      </c>
      <c r="G707" s="957" t="s">
        <v>1379</v>
      </c>
      <c r="H707" t="s">
        <v>381</v>
      </c>
      <c r="I707" s="937" t="s">
        <v>489</v>
      </c>
      <c r="J707" s="937" t="s">
        <v>445</v>
      </c>
      <c r="K707" s="937" t="s">
        <v>450</v>
      </c>
      <c r="L707" s="937" t="s">
        <v>109</v>
      </c>
      <c r="M707" s="962" t="s">
        <v>161</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13240.079226691072</v>
      </c>
      <c r="AA707" t="str">
        <f t="shared" si="122"/>
        <v>ASRCMS202202</v>
      </c>
      <c r="AB707" s="957">
        <f t="shared" si="123"/>
        <v>45230</v>
      </c>
      <c r="AC707" t="str">
        <f t="shared" si="124"/>
        <v>Unaudited</v>
      </c>
    </row>
    <row r="708" spans="1:29" x14ac:dyDescent="0.25">
      <c r="A708" t="s">
        <v>421</v>
      </c>
      <c r="B708" t="s">
        <v>1380</v>
      </c>
      <c r="C708" t="s">
        <v>1381</v>
      </c>
      <c r="D708">
        <v>1900</v>
      </c>
      <c r="E708" s="957">
        <v>1</v>
      </c>
      <c r="F708" t="s">
        <v>1026</v>
      </c>
      <c r="G708" s="957" t="s">
        <v>1379</v>
      </c>
      <c r="H708" t="s">
        <v>381</v>
      </c>
      <c r="I708" s="937" t="s">
        <v>489</v>
      </c>
      <c r="J708" s="937" t="s">
        <v>445</v>
      </c>
      <c r="K708" s="937" t="s">
        <v>450</v>
      </c>
      <c r="L708" s="937" t="s">
        <v>110</v>
      </c>
      <c r="M708" s="962" t="s">
        <v>135</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ASRCMS202202</v>
      </c>
      <c r="AB708" s="957">
        <f t="shared" si="123"/>
        <v>45230</v>
      </c>
      <c r="AC708" t="str">
        <f t="shared" si="124"/>
        <v>Unaudited</v>
      </c>
    </row>
    <row r="709" spans="1:29" x14ac:dyDescent="0.25">
      <c r="A709" t="s">
        <v>421</v>
      </c>
      <c r="B709" t="s">
        <v>1380</v>
      </c>
      <c r="C709" t="s">
        <v>1381</v>
      </c>
      <c r="D709">
        <v>1900</v>
      </c>
      <c r="E709" s="957">
        <v>1</v>
      </c>
      <c r="F709" t="s">
        <v>1026</v>
      </c>
      <c r="G709" s="957" t="s">
        <v>1379</v>
      </c>
      <c r="H709" t="s">
        <v>381</v>
      </c>
      <c r="I709" s="937" t="s">
        <v>489</v>
      </c>
      <c r="J709" s="937" t="s">
        <v>445</v>
      </c>
      <c r="K709" s="937" t="s">
        <v>450</v>
      </c>
      <c r="L709" s="945" t="s">
        <v>111</v>
      </c>
      <c r="M709" s="960" t="s">
        <v>163</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-578495.59110312851</v>
      </c>
      <c r="AA709" t="str">
        <f t="shared" si="122"/>
        <v>ASRCMS202202</v>
      </c>
      <c r="AB709" s="957">
        <f t="shared" si="123"/>
        <v>45230</v>
      </c>
      <c r="AC709" t="str">
        <f t="shared" si="124"/>
        <v>Unaudited</v>
      </c>
    </row>
    <row r="710" spans="1:29" x14ac:dyDescent="0.25">
      <c r="A710" t="s">
        <v>421</v>
      </c>
      <c r="B710" t="s">
        <v>1380</v>
      </c>
      <c r="C710" t="s">
        <v>1381</v>
      </c>
      <c r="D710">
        <v>1900</v>
      </c>
      <c r="E710" s="957">
        <v>1</v>
      </c>
      <c r="F710" t="s">
        <v>1026</v>
      </c>
      <c r="G710" s="957" t="s">
        <v>1379</v>
      </c>
      <c r="H710" t="s">
        <v>381</v>
      </c>
      <c r="I710" s="962" t="s">
        <v>489</v>
      </c>
      <c r="J710" s="962" t="s">
        <v>445</v>
      </c>
      <c r="K710" s="962" t="s">
        <v>450</v>
      </c>
      <c r="L710" s="937" t="s">
        <v>112</v>
      </c>
      <c r="M710" s="962" t="s">
        <v>464</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ASRCMS202202</v>
      </c>
      <c r="AB710" s="957">
        <f t="shared" si="123"/>
        <v>45230</v>
      </c>
      <c r="AC710" t="str">
        <f t="shared" si="124"/>
        <v>Unaudited</v>
      </c>
    </row>
    <row r="711" spans="1:29" x14ac:dyDescent="0.25">
      <c r="A711" t="s">
        <v>421</v>
      </c>
      <c r="B711" t="s">
        <v>1380</v>
      </c>
      <c r="C711" t="s">
        <v>1381</v>
      </c>
      <c r="D711">
        <v>1900</v>
      </c>
      <c r="E711" s="957">
        <v>1</v>
      </c>
      <c r="F711" t="s">
        <v>1026</v>
      </c>
      <c r="G711" s="957" t="s">
        <v>1379</v>
      </c>
      <c r="H711" t="s">
        <v>381</v>
      </c>
      <c r="I711" s="937" t="s">
        <v>489</v>
      </c>
      <c r="J711" s="937" t="s">
        <v>445</v>
      </c>
      <c r="K711" s="937" t="s">
        <v>6</v>
      </c>
      <c r="L711" s="937" t="s">
        <v>118</v>
      </c>
      <c r="M711" s="962" t="s">
        <v>189</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-63.81</v>
      </c>
      <c r="AA711" t="str">
        <f t="shared" si="122"/>
        <v>ASRCMS202202</v>
      </c>
      <c r="AB711" s="957">
        <f t="shared" si="123"/>
        <v>45230</v>
      </c>
      <c r="AC711" t="str">
        <f t="shared" si="124"/>
        <v>Unaudited</v>
      </c>
    </row>
    <row r="712" spans="1:29" x14ac:dyDescent="0.25">
      <c r="A712" t="s">
        <v>421</v>
      </c>
      <c r="B712" t="s">
        <v>1380</v>
      </c>
      <c r="C712" t="s">
        <v>1381</v>
      </c>
      <c r="D712">
        <v>1900</v>
      </c>
      <c r="E712" s="957">
        <v>1</v>
      </c>
      <c r="F712" t="s">
        <v>1026</v>
      </c>
      <c r="G712" s="957" t="s">
        <v>1379</v>
      </c>
      <c r="H712" t="s">
        <v>381</v>
      </c>
      <c r="I712" s="937" t="s">
        <v>489</v>
      </c>
      <c r="J712" s="937" t="s">
        <v>445</v>
      </c>
      <c r="K712" s="937" t="s">
        <v>6</v>
      </c>
      <c r="L712" s="937" t="s">
        <v>45</v>
      </c>
      <c r="M712" s="962" t="s">
        <v>164</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ASRCMS202202</v>
      </c>
      <c r="AB712" s="957">
        <f t="shared" si="123"/>
        <v>45230</v>
      </c>
      <c r="AC712" t="str">
        <f t="shared" si="124"/>
        <v>Unaudited</v>
      </c>
    </row>
    <row r="713" spans="1:29" x14ac:dyDescent="0.25">
      <c r="A713" t="s">
        <v>421</v>
      </c>
      <c r="B713" t="s">
        <v>1380</v>
      </c>
      <c r="C713" t="s">
        <v>1381</v>
      </c>
      <c r="D713">
        <v>1900</v>
      </c>
      <c r="E713" s="957">
        <v>1</v>
      </c>
      <c r="F713" t="s">
        <v>1026</v>
      </c>
      <c r="G713" s="957" t="s">
        <v>1379</v>
      </c>
      <c r="H713" t="s">
        <v>381</v>
      </c>
      <c r="I713" s="937" t="s">
        <v>489</v>
      </c>
      <c r="J713" s="937" t="s">
        <v>445</v>
      </c>
      <c r="K713" s="937" t="s">
        <v>6</v>
      </c>
      <c r="L713" s="937" t="s">
        <v>46</v>
      </c>
      <c r="M713" s="962" t="s">
        <v>165</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-448</v>
      </c>
      <c r="AA713" t="str">
        <f t="shared" si="122"/>
        <v>ASRCMS202202</v>
      </c>
      <c r="AB713" s="957">
        <f t="shared" si="123"/>
        <v>45230</v>
      </c>
      <c r="AC713" t="str">
        <f t="shared" si="124"/>
        <v>Unaudited</v>
      </c>
    </row>
    <row r="714" spans="1:29" x14ac:dyDescent="0.25">
      <c r="A714" t="s">
        <v>421</v>
      </c>
      <c r="B714" t="s">
        <v>1380</v>
      </c>
      <c r="C714" t="s">
        <v>1381</v>
      </c>
      <c r="D714">
        <v>1900</v>
      </c>
      <c r="E714" s="957">
        <v>1</v>
      </c>
      <c r="F714" t="s">
        <v>1026</v>
      </c>
      <c r="G714" s="957" t="s">
        <v>1379</v>
      </c>
      <c r="H714" t="s">
        <v>381</v>
      </c>
      <c r="I714" s="937" t="s">
        <v>489</v>
      </c>
      <c r="J714" s="937" t="s">
        <v>445</v>
      </c>
      <c r="K714" s="937" t="s">
        <v>6</v>
      </c>
      <c r="L714" s="937" t="s">
        <v>166</v>
      </c>
      <c r="M714" s="962" t="s">
        <v>462</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ASRCMS202202</v>
      </c>
      <c r="AB714" s="957">
        <f t="shared" si="123"/>
        <v>45230</v>
      </c>
      <c r="AC714" t="str">
        <f t="shared" si="124"/>
        <v>Unaudited</v>
      </c>
    </row>
    <row r="715" spans="1:29" x14ac:dyDescent="0.25">
      <c r="A715" t="s">
        <v>421</v>
      </c>
      <c r="B715" t="s">
        <v>1380</v>
      </c>
      <c r="C715" t="s">
        <v>1381</v>
      </c>
      <c r="D715">
        <v>1900</v>
      </c>
      <c r="E715" s="957">
        <v>1</v>
      </c>
      <c r="F715" t="s">
        <v>1026</v>
      </c>
      <c r="G715" s="957" t="s">
        <v>1379</v>
      </c>
      <c r="H715" t="s">
        <v>381</v>
      </c>
      <c r="I715" s="937" t="s">
        <v>489</v>
      </c>
      <c r="J715" s="937" t="s">
        <v>445</v>
      </c>
      <c r="K715" s="937" t="s">
        <v>435</v>
      </c>
      <c r="L715" s="937" t="s">
        <v>121</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ASRCMS202202</v>
      </c>
      <c r="AB715" s="957">
        <f t="shared" si="123"/>
        <v>45230</v>
      </c>
      <c r="AC715" t="str">
        <f t="shared" si="124"/>
        <v>Unaudited</v>
      </c>
    </row>
    <row r="716" spans="1:29" x14ac:dyDescent="0.25">
      <c r="A716" t="s">
        <v>421</v>
      </c>
      <c r="B716" t="s">
        <v>1380</v>
      </c>
      <c r="C716" t="s">
        <v>1381</v>
      </c>
      <c r="D716">
        <v>1900</v>
      </c>
      <c r="E716" s="957">
        <v>1</v>
      </c>
      <c r="F716" t="s">
        <v>1026</v>
      </c>
      <c r="G716" s="957" t="s">
        <v>1379</v>
      </c>
      <c r="H716" t="s">
        <v>381</v>
      </c>
      <c r="I716" s="937" t="s">
        <v>489</v>
      </c>
      <c r="J716" s="937" t="s">
        <v>445</v>
      </c>
      <c r="K716" s="937" t="s">
        <v>435</v>
      </c>
      <c r="L716" s="937" t="s">
        <v>938</v>
      </c>
      <c r="M716" s="962" t="s">
        <v>930</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ASRCMS202202</v>
      </c>
      <c r="AB716" s="957">
        <f t="shared" si="123"/>
        <v>45230</v>
      </c>
      <c r="AC716" t="str">
        <f t="shared" si="124"/>
        <v>Unaudited</v>
      </c>
    </row>
    <row r="717" spans="1:29" x14ac:dyDescent="0.25">
      <c r="A717" t="s">
        <v>421</v>
      </c>
      <c r="B717" t="s">
        <v>1380</v>
      </c>
      <c r="C717" t="s">
        <v>1381</v>
      </c>
      <c r="D717">
        <v>1900</v>
      </c>
      <c r="E717" s="957">
        <v>1</v>
      </c>
      <c r="F717" t="s">
        <v>1026</v>
      </c>
      <c r="G717" s="957" t="s">
        <v>1379</v>
      </c>
      <c r="H717" t="s">
        <v>381</v>
      </c>
      <c r="I717" s="937" t="s">
        <v>489</v>
      </c>
      <c r="J717" s="937" t="s">
        <v>445</v>
      </c>
      <c r="K717" s="937" t="s">
        <v>435</v>
      </c>
      <c r="L717" s="945" t="s">
        <v>168</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ASRCMS202202</v>
      </c>
      <c r="AB717" s="957">
        <f t="shared" si="123"/>
        <v>45230</v>
      </c>
      <c r="AC717" t="str">
        <f t="shared" si="124"/>
        <v>Unaudited</v>
      </c>
    </row>
    <row r="718" spans="1:29" x14ac:dyDescent="0.25">
      <c r="A718" t="s">
        <v>421</v>
      </c>
      <c r="B718" t="s">
        <v>1380</v>
      </c>
      <c r="C718" t="s">
        <v>1381</v>
      </c>
      <c r="D718">
        <v>1900</v>
      </c>
      <c r="E718" s="957">
        <v>1</v>
      </c>
      <c r="F718" t="s">
        <v>1026</v>
      </c>
      <c r="G718" s="957" t="s">
        <v>1379</v>
      </c>
      <c r="H718" t="s">
        <v>381</v>
      </c>
      <c r="I718" s="937" t="s">
        <v>489</v>
      </c>
      <c r="J718" s="937" t="s">
        <v>445</v>
      </c>
      <c r="K718" s="937" t="s">
        <v>435</v>
      </c>
      <c r="L718" s="937" t="s">
        <v>169</v>
      </c>
      <c r="M718" s="962" t="s">
        <v>330</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ASRCMS202202</v>
      </c>
      <c r="AB718" s="957">
        <f t="shared" si="123"/>
        <v>45230</v>
      </c>
      <c r="AC718" t="str">
        <f t="shared" si="124"/>
        <v>Unaudited</v>
      </c>
    </row>
    <row r="719" spans="1:29" x14ac:dyDescent="0.25">
      <c r="A719" t="s">
        <v>421</v>
      </c>
      <c r="B719" t="s">
        <v>1380</v>
      </c>
      <c r="C719" t="s">
        <v>1381</v>
      </c>
      <c r="D719">
        <v>1900</v>
      </c>
      <c r="E719" s="957">
        <v>1</v>
      </c>
      <c r="F719" t="s">
        <v>1026</v>
      </c>
      <c r="G719" s="957" t="s">
        <v>1379</v>
      </c>
      <c r="H719" t="s">
        <v>381</v>
      </c>
      <c r="I719" s="937" t="s">
        <v>489</v>
      </c>
      <c r="J719" s="937" t="s">
        <v>451</v>
      </c>
      <c r="K719" s="937" t="s">
        <v>436</v>
      </c>
      <c r="L719" s="937" t="s">
        <v>122</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ASRCMS202202</v>
      </c>
      <c r="AB719" s="957">
        <f t="shared" si="123"/>
        <v>45230</v>
      </c>
      <c r="AC719" t="str">
        <f t="shared" si="124"/>
        <v>Unaudited</v>
      </c>
    </row>
    <row r="720" spans="1:29" x14ac:dyDescent="0.25">
      <c r="A720" t="s">
        <v>421</v>
      </c>
      <c r="B720" t="s">
        <v>1380</v>
      </c>
      <c r="C720" t="s">
        <v>1381</v>
      </c>
      <c r="D720">
        <v>1900</v>
      </c>
      <c r="E720" s="957">
        <v>1</v>
      </c>
      <c r="F720" t="s">
        <v>1026</v>
      </c>
      <c r="G720" s="957" t="s">
        <v>1379</v>
      </c>
      <c r="H720" t="s">
        <v>381</v>
      </c>
      <c r="I720" s="937" t="s">
        <v>489</v>
      </c>
      <c r="J720" s="937" t="s">
        <v>451</v>
      </c>
      <c r="K720" s="937" t="s">
        <v>436</v>
      </c>
      <c r="L720" s="937" t="s">
        <v>123</v>
      </c>
      <c r="M720" s="962" t="s">
        <v>98</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ASRCMS202202</v>
      </c>
      <c r="AB720" s="957">
        <f t="shared" si="123"/>
        <v>45230</v>
      </c>
      <c r="AC720" t="str">
        <f t="shared" si="124"/>
        <v>Unaudited</v>
      </c>
    </row>
    <row r="721" spans="1:29" x14ac:dyDescent="0.25">
      <c r="A721" t="s">
        <v>421</v>
      </c>
      <c r="B721" t="s">
        <v>1380</v>
      </c>
      <c r="C721" t="s">
        <v>1381</v>
      </c>
      <c r="D721">
        <v>1900</v>
      </c>
      <c r="E721" s="957">
        <v>1</v>
      </c>
      <c r="F721" t="s">
        <v>1026</v>
      </c>
      <c r="G721" s="957" t="s">
        <v>1379</v>
      </c>
      <c r="H721" t="s">
        <v>381</v>
      </c>
      <c r="I721" s="937" t="s">
        <v>489</v>
      </c>
      <c r="J721" s="937" t="s">
        <v>451</v>
      </c>
      <c r="K721" s="937" t="s">
        <v>436</v>
      </c>
      <c r="L721" s="937" t="s">
        <v>124</v>
      </c>
      <c r="M721" s="962" t="s">
        <v>99</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ASRCMS202202</v>
      </c>
      <c r="AB721" s="957">
        <f t="shared" si="123"/>
        <v>45230</v>
      </c>
      <c r="AC721" t="str">
        <f t="shared" si="124"/>
        <v>Unaudited</v>
      </c>
    </row>
    <row r="722" spans="1:29" x14ac:dyDescent="0.25">
      <c r="A722" t="s">
        <v>421</v>
      </c>
      <c r="B722" t="s">
        <v>1380</v>
      </c>
      <c r="C722" t="s">
        <v>1381</v>
      </c>
      <c r="D722">
        <v>1900</v>
      </c>
      <c r="E722" s="957">
        <v>1</v>
      </c>
      <c r="F722" t="s">
        <v>1026</v>
      </c>
      <c r="G722" s="957" t="s">
        <v>1379</v>
      </c>
      <c r="H722" t="s">
        <v>381</v>
      </c>
      <c r="I722" s="937" t="s">
        <v>489</v>
      </c>
      <c r="J722" s="937" t="s">
        <v>451</v>
      </c>
      <c r="K722" s="937" t="s">
        <v>436</v>
      </c>
      <c r="L722" s="945" t="s">
        <v>125</v>
      </c>
      <c r="M722" s="960" t="s">
        <v>100</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ASRCMS202202</v>
      </c>
      <c r="AB722" s="957">
        <f t="shared" si="123"/>
        <v>45230</v>
      </c>
      <c r="AC722" t="str">
        <f t="shared" si="124"/>
        <v>Unaudited</v>
      </c>
    </row>
    <row r="723" spans="1:29" x14ac:dyDescent="0.25">
      <c r="A723" t="s">
        <v>421</v>
      </c>
      <c r="B723" t="s">
        <v>1380</v>
      </c>
      <c r="C723" t="s">
        <v>1381</v>
      </c>
      <c r="D723">
        <v>1900</v>
      </c>
      <c r="E723" s="957">
        <v>1</v>
      </c>
      <c r="F723" t="s">
        <v>1026</v>
      </c>
      <c r="G723" s="957" t="s">
        <v>1379</v>
      </c>
      <c r="H723" t="s">
        <v>381</v>
      </c>
      <c r="I723" s="962" t="s">
        <v>489</v>
      </c>
      <c r="J723" s="962" t="s">
        <v>451</v>
      </c>
      <c r="K723" s="962" t="s">
        <v>436</v>
      </c>
      <c r="L723" s="953" t="s">
        <v>126</v>
      </c>
      <c r="M723" s="962" t="s">
        <v>101</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ASRCMS202202</v>
      </c>
      <c r="AB723" s="957">
        <f t="shared" si="123"/>
        <v>45230</v>
      </c>
      <c r="AC723" t="str">
        <f t="shared" si="124"/>
        <v>Unaudited</v>
      </c>
    </row>
    <row r="724" spans="1:29" x14ac:dyDescent="0.25">
      <c r="A724" t="s">
        <v>421</v>
      </c>
      <c r="B724" t="s">
        <v>1380</v>
      </c>
      <c r="C724" t="s">
        <v>1381</v>
      </c>
      <c r="D724">
        <v>1900</v>
      </c>
      <c r="E724" s="957">
        <v>1</v>
      </c>
      <c r="F724" t="s">
        <v>1026</v>
      </c>
      <c r="G724" s="957" t="s">
        <v>1379</v>
      </c>
      <c r="H724" t="s">
        <v>381</v>
      </c>
      <c r="I724" s="958" t="s">
        <v>489</v>
      </c>
      <c r="J724" s="958" t="s">
        <v>451</v>
      </c>
      <c r="K724" s="958" t="s">
        <v>436</v>
      </c>
      <c r="L724" s="953" t="s">
        <v>127</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ASRCMS202202</v>
      </c>
      <c r="AB724" s="957">
        <f t="shared" si="123"/>
        <v>45230</v>
      </c>
      <c r="AC724" t="str">
        <f t="shared" si="124"/>
        <v>Unaudited</v>
      </c>
    </row>
    <row r="725" spans="1:29" x14ac:dyDescent="0.25">
      <c r="A725" t="s">
        <v>421</v>
      </c>
      <c r="B725" t="s">
        <v>1380</v>
      </c>
      <c r="C725" t="s">
        <v>1381</v>
      </c>
      <c r="D725">
        <v>1900</v>
      </c>
      <c r="E725" s="957">
        <v>1</v>
      </c>
      <c r="F725" t="s">
        <v>1026</v>
      </c>
      <c r="G725" s="957" t="s">
        <v>1379</v>
      </c>
      <c r="H725" t="s">
        <v>381</v>
      </c>
      <c r="I725" s="958" t="s">
        <v>489</v>
      </c>
      <c r="J725" s="958" t="s">
        <v>437</v>
      </c>
      <c r="K725" s="958" t="s">
        <v>437</v>
      </c>
      <c r="L725" s="937" t="s">
        <v>129</v>
      </c>
      <c r="M725" s="958" t="s">
        <v>327</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ASRCMS202202</v>
      </c>
      <c r="AB725" s="957">
        <f t="shared" si="123"/>
        <v>45230</v>
      </c>
      <c r="AC725" t="str">
        <f t="shared" si="124"/>
        <v>Unaudited</v>
      </c>
    </row>
    <row r="726" spans="1:29" x14ac:dyDescent="0.25">
      <c r="A726" t="s">
        <v>421</v>
      </c>
      <c r="B726" t="s">
        <v>1380</v>
      </c>
      <c r="C726" t="s">
        <v>1381</v>
      </c>
      <c r="D726">
        <v>1900</v>
      </c>
      <c r="E726" s="957">
        <v>1</v>
      </c>
      <c r="F726" t="s">
        <v>1026</v>
      </c>
      <c r="G726" s="957" t="s">
        <v>1379</v>
      </c>
      <c r="H726" t="s">
        <v>381</v>
      </c>
      <c r="I726" s="958" t="s">
        <v>489</v>
      </c>
      <c r="J726" s="958" t="s">
        <v>437</v>
      </c>
      <c r="K726" s="958" t="s">
        <v>437</v>
      </c>
      <c r="L726" s="937" t="s">
        <v>130</v>
      </c>
      <c r="M726" s="958" t="s">
        <v>326</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ASRCMS202202</v>
      </c>
      <c r="AB726" s="957">
        <f t="shared" si="123"/>
        <v>45230</v>
      </c>
      <c r="AC726" t="str">
        <f t="shared" si="124"/>
        <v>Unaudited</v>
      </c>
    </row>
    <row r="727" spans="1:29" ht="30" x14ac:dyDescent="0.25">
      <c r="A727" t="s">
        <v>421</v>
      </c>
      <c r="B727" t="s">
        <v>1380</v>
      </c>
      <c r="C727" t="s">
        <v>1381</v>
      </c>
      <c r="D727">
        <v>1900</v>
      </c>
      <c r="E727" s="957">
        <v>1</v>
      </c>
      <c r="F727" t="s">
        <v>1026</v>
      </c>
      <c r="G727" s="957" t="s">
        <v>1379</v>
      </c>
      <c r="H727" t="s">
        <v>381</v>
      </c>
      <c r="I727" s="965" t="s">
        <v>489</v>
      </c>
      <c r="J727" s="965" t="s">
        <v>437</v>
      </c>
      <c r="K727" s="965" t="s">
        <v>437</v>
      </c>
      <c r="L727" s="945" t="s">
        <v>131</v>
      </c>
      <c r="M727" s="965" t="s">
        <v>180</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ASRCMS202202</v>
      </c>
      <c r="AB727" s="957">
        <f t="shared" si="123"/>
        <v>45230</v>
      </c>
      <c r="AC727" t="str">
        <f t="shared" si="124"/>
        <v>Unaudited</v>
      </c>
    </row>
    <row r="728" spans="1:29" x14ac:dyDescent="0.25">
      <c r="A728" t="s">
        <v>421</v>
      </c>
      <c r="B728" t="s">
        <v>1380</v>
      </c>
      <c r="C728" t="s">
        <v>1381</v>
      </c>
      <c r="D728">
        <v>1900</v>
      </c>
      <c r="E728" s="957">
        <v>1</v>
      </c>
      <c r="F728" t="s">
        <v>1026</v>
      </c>
      <c r="G728" s="957" t="s">
        <v>1379</v>
      </c>
      <c r="H728" t="s">
        <v>381</v>
      </c>
      <c r="I728" s="937" t="s">
        <v>489</v>
      </c>
      <c r="J728" s="937" t="s">
        <v>437</v>
      </c>
      <c r="K728" s="937" t="s">
        <v>437</v>
      </c>
      <c r="L728" s="937" t="s">
        <v>132</v>
      </c>
      <c r="M728" s="958" t="s">
        <v>495</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ASRCMS202202</v>
      </c>
      <c r="AB728" s="957">
        <f t="shared" si="123"/>
        <v>45230</v>
      </c>
      <c r="AC728" t="str">
        <f t="shared" si="124"/>
        <v>Unaudited</v>
      </c>
    </row>
    <row r="729" spans="1:29" x14ac:dyDescent="0.25">
      <c r="A729" t="s">
        <v>421</v>
      </c>
      <c r="B729" t="s">
        <v>1380</v>
      </c>
      <c r="C729" t="s">
        <v>1381</v>
      </c>
      <c r="D729">
        <v>1900</v>
      </c>
      <c r="E729" s="957">
        <v>1</v>
      </c>
      <c r="F729" t="s">
        <v>1026</v>
      </c>
      <c r="G729" s="957" t="s">
        <v>1379</v>
      </c>
      <c r="H729" t="s">
        <v>381</v>
      </c>
      <c r="I729" s="937" t="s">
        <v>489</v>
      </c>
      <c r="J729" s="937" t="s">
        <v>437</v>
      </c>
      <c r="K729" s="937" t="s">
        <v>437</v>
      </c>
      <c r="L729" s="943" t="s">
        <v>133</v>
      </c>
      <c r="M729" s="959" t="s">
        <v>496</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ASRCMS202202</v>
      </c>
      <c r="AB729" s="957">
        <f t="shared" si="123"/>
        <v>45230</v>
      </c>
      <c r="AC729" t="str">
        <f t="shared" si="124"/>
        <v>Unaudited</v>
      </c>
    </row>
    <row r="730" spans="1:29" x14ac:dyDescent="0.25">
      <c r="A730" t="s">
        <v>421</v>
      </c>
      <c r="B730" t="s">
        <v>1380</v>
      </c>
      <c r="C730" t="s">
        <v>1381</v>
      </c>
      <c r="D730">
        <v>1900</v>
      </c>
      <c r="E730" s="957">
        <v>1</v>
      </c>
      <c r="F730" t="s">
        <v>1026</v>
      </c>
      <c r="G730" s="957" t="s">
        <v>1379</v>
      </c>
      <c r="H730" t="s">
        <v>381</v>
      </c>
      <c r="I730" s="958" t="s">
        <v>489</v>
      </c>
      <c r="J730" s="958" t="s">
        <v>437</v>
      </c>
      <c r="K730" s="958" t="s">
        <v>437</v>
      </c>
      <c r="L730" s="937" t="s">
        <v>134</v>
      </c>
      <c r="M730" s="958" t="s">
        <v>497</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ASRCMS202202</v>
      </c>
      <c r="AB730" s="957">
        <f t="shared" si="123"/>
        <v>45230</v>
      </c>
      <c r="AC730" t="str">
        <f t="shared" si="124"/>
        <v>Unaudited</v>
      </c>
    </row>
    <row r="731" spans="1:29" x14ac:dyDescent="0.25">
      <c r="A731" t="s">
        <v>421</v>
      </c>
      <c r="B731" t="s">
        <v>1380</v>
      </c>
      <c r="C731" t="s">
        <v>1381</v>
      </c>
      <c r="D731">
        <v>1900</v>
      </c>
      <c r="E731" s="957">
        <v>1</v>
      </c>
      <c r="F731" t="s">
        <v>1026</v>
      </c>
      <c r="G731" s="957" t="s">
        <v>1379</v>
      </c>
      <c r="H731" t="s">
        <v>381</v>
      </c>
      <c r="I731" s="937" t="s">
        <v>490</v>
      </c>
      <c r="J731" s="937" t="s">
        <v>26</v>
      </c>
      <c r="K731" s="937" t="s">
        <v>26</v>
      </c>
      <c r="L731" s="937" t="s">
        <v>270</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223718.22990259842</v>
      </c>
      <c r="AA731" t="str">
        <f t="shared" si="122"/>
        <v>ASRCMS202202</v>
      </c>
      <c r="AB731" s="957">
        <f t="shared" si="123"/>
        <v>45230</v>
      </c>
      <c r="AC731" t="str">
        <f t="shared" si="124"/>
        <v>Unaudited</v>
      </c>
    </row>
    <row r="732" spans="1:29" x14ac:dyDescent="0.25">
      <c r="A732" t="s">
        <v>421</v>
      </c>
      <c r="B732" t="s">
        <v>1380</v>
      </c>
      <c r="C732" t="s">
        <v>1381</v>
      </c>
      <c r="D732">
        <v>1900</v>
      </c>
      <c r="E732" s="957">
        <v>1</v>
      </c>
      <c r="F732" t="s">
        <v>439</v>
      </c>
      <c r="G732" s="957">
        <v>91</v>
      </c>
      <c r="H732" t="s">
        <v>382</v>
      </c>
      <c r="I732" s="937" t="s">
        <v>433</v>
      </c>
      <c r="J732" s="937" t="s">
        <v>433</v>
      </c>
      <c r="K732" s="937" t="s">
        <v>433</v>
      </c>
      <c r="L732" s="937"/>
      <c r="M732" s="958" t="s">
        <v>433</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12603.699308756</v>
      </c>
      <c r="O732" s="678">
        <f t="shared" ca="1" si="125"/>
        <v>6330.5368663589998</v>
      </c>
      <c r="P732" s="678">
        <f t="shared" ca="1" si="125"/>
        <v>1067.96889401</v>
      </c>
      <c r="Q732" s="678">
        <f t="shared" ca="1" si="125"/>
        <v>3460.2258064520001</v>
      </c>
      <c r="R732" s="678">
        <f t="shared" ca="1" si="125"/>
        <v>618</v>
      </c>
      <c r="S732" s="678">
        <f t="shared" ca="1" si="125"/>
        <v>11</v>
      </c>
      <c r="T732" s="678">
        <f t="shared" ca="1" si="125"/>
        <v>932.96774193500005</v>
      </c>
      <c r="U732" s="678">
        <f t="shared" ca="1" si="125"/>
        <v>0</v>
      </c>
      <c r="V732" s="678">
        <f t="shared" ca="1" si="125"/>
        <v>79</v>
      </c>
      <c r="W732" s="678">
        <f t="shared" ca="1" si="119"/>
        <v>104</v>
      </c>
      <c r="X732" s="678">
        <f t="shared" ca="1" si="125"/>
        <v>0</v>
      </c>
      <c r="Y732" s="678">
        <f t="shared" ca="1" si="125"/>
        <v>0</v>
      </c>
      <c r="Z732" s="678">
        <f t="shared" ca="1" si="125"/>
        <v>0</v>
      </c>
      <c r="AA732" t="str">
        <f t="shared" si="122"/>
        <v>ASRCMS202202</v>
      </c>
      <c r="AB732" s="957">
        <f t="shared" si="123"/>
        <v>45230</v>
      </c>
      <c r="AC732" t="str">
        <f t="shared" si="124"/>
        <v>Unaudited</v>
      </c>
    </row>
    <row r="733" spans="1:29" x14ac:dyDescent="0.25">
      <c r="A733" t="s">
        <v>421</v>
      </c>
      <c r="B733" t="s">
        <v>1380</v>
      </c>
      <c r="C733" t="s">
        <v>1381</v>
      </c>
      <c r="D733">
        <v>1900</v>
      </c>
      <c r="E733" s="957">
        <v>1</v>
      </c>
      <c r="F733" t="s">
        <v>439</v>
      </c>
      <c r="G733" s="957">
        <v>91</v>
      </c>
      <c r="H733" t="s">
        <v>382</v>
      </c>
      <c r="I733" s="958" t="s">
        <v>488</v>
      </c>
      <c r="J733" s="958" t="s">
        <v>12</v>
      </c>
      <c r="K733" s="958" t="s">
        <v>12</v>
      </c>
      <c r="L733" s="937">
        <v>1.1000000000000001</v>
      </c>
      <c r="M733" s="958" t="s">
        <v>12</v>
      </c>
      <c r="N733" s="678">
        <f t="shared" ca="1" si="126"/>
        <v>13608773.650000002</v>
      </c>
      <c r="O733" s="678">
        <f t="shared" ca="1" si="125"/>
        <v>5509086.4199999999</v>
      </c>
      <c r="P733" s="678">
        <f t="shared" ca="1" si="125"/>
        <v>929389.24999999988</v>
      </c>
      <c r="Q733" s="678">
        <f t="shared" ca="1" si="125"/>
        <v>3011226.91</v>
      </c>
      <c r="R733" s="678">
        <f t="shared" ca="1" si="125"/>
        <v>537808.32000000007</v>
      </c>
      <c r="S733" s="678">
        <f t="shared" ca="1" si="125"/>
        <v>9572.64</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811905.85</v>
      </c>
      <c r="U733" s="678">
        <f t="shared" ca="1" si="127"/>
        <v>0</v>
      </c>
      <c r="V733" s="678">
        <f t="shared" ca="1" si="127"/>
        <v>68748.960000000006</v>
      </c>
      <c r="W733" s="678">
        <f t="shared" ca="1" si="119"/>
        <v>2731035.3</v>
      </c>
      <c r="X733" s="678">
        <f t="shared" ca="1" si="127"/>
        <v>0</v>
      </c>
      <c r="Y733" s="678">
        <f t="shared" ca="1" si="127"/>
        <v>0</v>
      </c>
      <c r="Z733" s="678">
        <f t="shared" ca="1" si="127"/>
        <v>0</v>
      </c>
      <c r="AA733" t="str">
        <f t="shared" si="122"/>
        <v>ASRCMS202202</v>
      </c>
      <c r="AB733" s="957">
        <f t="shared" si="123"/>
        <v>45230</v>
      </c>
      <c r="AC733" t="str">
        <f t="shared" si="124"/>
        <v>Unaudited</v>
      </c>
    </row>
    <row r="734" spans="1:29" x14ac:dyDescent="0.25">
      <c r="A734" t="s">
        <v>421</v>
      </c>
      <c r="B734" t="s">
        <v>1380</v>
      </c>
      <c r="C734" t="s">
        <v>1381</v>
      </c>
      <c r="D734">
        <v>1900</v>
      </c>
      <c r="E734" s="957">
        <v>1</v>
      </c>
      <c r="F734" t="s">
        <v>439</v>
      </c>
      <c r="G734" s="957">
        <v>91</v>
      </c>
      <c r="H734" t="s">
        <v>382</v>
      </c>
      <c r="I734" s="958" t="s">
        <v>488</v>
      </c>
      <c r="J734" s="958" t="s">
        <v>12</v>
      </c>
      <c r="K734" s="958" t="s">
        <v>1323</v>
      </c>
      <c r="L734" s="953" t="s">
        <v>1314</v>
      </c>
      <c r="M734" s="958" t="s">
        <v>1323</v>
      </c>
      <c r="N734" s="678">
        <f t="shared" ca="1" si="126"/>
        <v>203767.79794265487</v>
      </c>
      <c r="O734" s="678">
        <f t="shared" ca="1" si="127"/>
        <v>80025.278788009236</v>
      </c>
      <c r="P734" s="678">
        <f t="shared" ca="1" si="127"/>
        <v>14266.815367333807</v>
      </c>
      <c r="Q734" s="678">
        <f t="shared" ca="1" si="127"/>
        <v>43818.667225605626</v>
      </c>
      <c r="R734" s="678">
        <f t="shared" ca="1" si="127"/>
        <v>7727.2569162213995</v>
      </c>
      <c r="S734" s="678">
        <f t="shared" ca="1" si="127"/>
        <v>198.45352103815813</v>
      </c>
      <c r="T734" s="678">
        <f t="shared" ca="1" si="127"/>
        <v>12136.91160057303</v>
      </c>
      <c r="U734" s="678">
        <f t="shared" ca="1" si="127"/>
        <v>0</v>
      </c>
      <c r="V734" s="678">
        <f t="shared" ca="1" si="127"/>
        <v>962.35273082386038</v>
      </c>
      <c r="W734" s="678">
        <f t="shared" ca="1" si="119"/>
        <v>44632.061793049783</v>
      </c>
      <c r="X734" s="678">
        <f t="shared" ca="1" si="127"/>
        <v>0</v>
      </c>
      <c r="Y734" s="678">
        <f t="shared" ca="1" si="127"/>
        <v>0</v>
      </c>
      <c r="Z734" s="678">
        <f t="shared" ca="1" si="127"/>
        <v>0</v>
      </c>
      <c r="AA734" t="str">
        <f t="shared" si="122"/>
        <v>ASRCMS202202</v>
      </c>
      <c r="AB734" s="957">
        <f t="shared" si="123"/>
        <v>45230</v>
      </c>
      <c r="AC734" t="str">
        <f t="shared" si="124"/>
        <v>Unaudited</v>
      </c>
    </row>
    <row r="735" spans="1:29" x14ac:dyDescent="0.25">
      <c r="A735" t="s">
        <v>421</v>
      </c>
      <c r="B735" t="s">
        <v>1380</v>
      </c>
      <c r="C735" t="s">
        <v>1381</v>
      </c>
      <c r="D735">
        <v>1900</v>
      </c>
      <c r="E735" s="957">
        <v>1</v>
      </c>
      <c r="F735" t="s">
        <v>439</v>
      </c>
      <c r="G735" s="957">
        <v>91</v>
      </c>
      <c r="H735" t="s">
        <v>382</v>
      </c>
      <c r="I735" s="937" t="s">
        <v>488</v>
      </c>
      <c r="J735" s="937" t="s">
        <v>491</v>
      </c>
      <c r="K735" s="937" t="s">
        <v>492</v>
      </c>
      <c r="L735" s="937" t="s">
        <v>63</v>
      </c>
      <c r="M735" s="958" t="s">
        <v>344</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ASRCMS202202</v>
      </c>
      <c r="AB735" s="957">
        <f t="shared" si="123"/>
        <v>45230</v>
      </c>
      <c r="AC735" t="str">
        <f t="shared" si="124"/>
        <v>Unaudited</v>
      </c>
    </row>
    <row r="736" spans="1:29" x14ac:dyDescent="0.25">
      <c r="A736" t="s">
        <v>421</v>
      </c>
      <c r="B736" t="s">
        <v>1380</v>
      </c>
      <c r="C736" t="s">
        <v>1381</v>
      </c>
      <c r="D736">
        <v>1900</v>
      </c>
      <c r="E736" s="957">
        <v>1</v>
      </c>
      <c r="F736" t="s">
        <v>439</v>
      </c>
      <c r="G736" s="957">
        <v>91</v>
      </c>
      <c r="H736" t="s">
        <v>382</v>
      </c>
      <c r="I736" s="937" t="s">
        <v>488</v>
      </c>
      <c r="J736" s="937" t="s">
        <v>491</v>
      </c>
      <c r="K736" s="937" t="s">
        <v>1014</v>
      </c>
      <c r="L736" s="937" t="s">
        <v>910</v>
      </c>
      <c r="M736" s="958" t="s">
        <v>911</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ASRCMS202202</v>
      </c>
      <c r="AB736" s="957">
        <f t="shared" si="123"/>
        <v>45230</v>
      </c>
      <c r="AC736" t="str">
        <f t="shared" si="124"/>
        <v>Unaudited</v>
      </c>
    </row>
    <row r="737" spans="1:29" x14ac:dyDescent="0.25">
      <c r="A737" t="s">
        <v>421</v>
      </c>
      <c r="B737" t="s">
        <v>1380</v>
      </c>
      <c r="C737" t="s">
        <v>1381</v>
      </c>
      <c r="D737">
        <v>1900</v>
      </c>
      <c r="E737" s="957">
        <v>1</v>
      </c>
      <c r="F737" t="s">
        <v>439</v>
      </c>
      <c r="G737" s="957">
        <v>91</v>
      </c>
      <c r="H737" t="s">
        <v>382</v>
      </c>
      <c r="I737" s="937" t="s">
        <v>488</v>
      </c>
      <c r="J737" s="937" t="s">
        <v>13</v>
      </c>
      <c r="K737" s="937" t="s">
        <v>493</v>
      </c>
      <c r="L737" s="937" t="s">
        <v>95</v>
      </c>
      <c r="M737" s="958" t="s">
        <v>147</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ASRCMS202202</v>
      </c>
      <c r="AB737" s="957">
        <f t="shared" si="123"/>
        <v>45230</v>
      </c>
      <c r="AC737" t="str">
        <f t="shared" si="124"/>
        <v>Unaudited</v>
      </c>
    </row>
    <row r="738" spans="1:29" x14ac:dyDescent="0.25">
      <c r="A738" t="s">
        <v>421</v>
      </c>
      <c r="B738" t="s">
        <v>1380</v>
      </c>
      <c r="C738" t="s">
        <v>1381</v>
      </c>
      <c r="D738">
        <v>1900</v>
      </c>
      <c r="E738" s="957">
        <v>1</v>
      </c>
      <c r="F738" t="s">
        <v>439</v>
      </c>
      <c r="G738" s="957">
        <v>91</v>
      </c>
      <c r="H738" t="s">
        <v>382</v>
      </c>
      <c r="I738" s="937" t="s">
        <v>488</v>
      </c>
      <c r="J738" s="937" t="s">
        <v>13</v>
      </c>
      <c r="K738" s="937" t="s">
        <v>13</v>
      </c>
      <c r="L738" s="953" t="s">
        <v>35</v>
      </c>
      <c r="M738" s="958" t="s">
        <v>13</v>
      </c>
      <c r="N738" s="678">
        <f t="shared" ca="1" si="126"/>
        <v>4917.9560491914217</v>
      </c>
      <c r="O738" s="678">
        <f t="shared" ca="1" si="127"/>
        <v>1931.418054654923</v>
      </c>
      <c r="P738" s="678">
        <f t="shared" ca="1" si="127"/>
        <v>344.33100640476141</v>
      </c>
      <c r="Q738" s="678">
        <f t="shared" ca="1" si="127"/>
        <v>1057.5678872003093</v>
      </c>
      <c r="R738" s="678">
        <f t="shared" ca="1" si="127"/>
        <v>186.49811343341912</v>
      </c>
      <c r="S738" s="678">
        <f t="shared" ca="1" si="127"/>
        <v>4.7896954480884775</v>
      </c>
      <c r="T738" s="678">
        <f t="shared" ca="1" si="127"/>
        <v>292.9255673722181</v>
      </c>
      <c r="U738" s="678">
        <f t="shared" ca="1" si="127"/>
        <v>0</v>
      </c>
      <c r="V738" s="678">
        <f t="shared" ca="1" si="127"/>
        <v>23.226478775331387</v>
      </c>
      <c r="W738" s="678">
        <f t="shared" ca="1" si="119"/>
        <v>1077.1992459023709</v>
      </c>
      <c r="X738" s="678">
        <f t="shared" ca="1" si="127"/>
        <v>0</v>
      </c>
      <c r="Y738" s="678">
        <f t="shared" ca="1" si="127"/>
        <v>0</v>
      </c>
      <c r="Z738" s="678">
        <f t="shared" ca="1" si="127"/>
        <v>0</v>
      </c>
      <c r="AA738" t="str">
        <f t="shared" si="122"/>
        <v>ASRCMS202202</v>
      </c>
      <c r="AB738" s="957">
        <f t="shared" si="123"/>
        <v>45230</v>
      </c>
      <c r="AC738" t="str">
        <f t="shared" si="124"/>
        <v>Unaudited</v>
      </c>
    </row>
    <row r="739" spans="1:29" x14ac:dyDescent="0.25">
      <c r="A739" t="s">
        <v>421</v>
      </c>
      <c r="B739" t="s">
        <v>1380</v>
      </c>
      <c r="C739" t="s">
        <v>1381</v>
      </c>
      <c r="D739">
        <v>1900</v>
      </c>
      <c r="E739" s="957">
        <v>1</v>
      </c>
      <c r="F739" t="s">
        <v>439</v>
      </c>
      <c r="G739" s="957">
        <v>91</v>
      </c>
      <c r="H739" t="s">
        <v>382</v>
      </c>
      <c r="I739" s="937" t="s">
        <v>489</v>
      </c>
      <c r="J739" s="937" t="s">
        <v>445</v>
      </c>
      <c r="K739" s="937" t="s">
        <v>0</v>
      </c>
      <c r="L739" s="953">
        <v>2.1</v>
      </c>
      <c r="M739" s="958" t="s">
        <v>148</v>
      </c>
      <c r="N739" s="678">
        <f t="shared" ca="1" si="126"/>
        <v>680046.19</v>
      </c>
      <c r="O739" s="678">
        <f t="shared" ca="1" si="127"/>
        <v>140472.62</v>
      </c>
      <c r="P739" s="678">
        <f t="shared" ca="1" si="127"/>
        <v>63813.4</v>
      </c>
      <c r="Q739" s="678">
        <f t="shared" ca="1" si="127"/>
        <v>129041.19000000002</v>
      </c>
      <c r="R739" s="678">
        <f t="shared" ca="1" si="127"/>
        <v>81080.08</v>
      </c>
      <c r="S739" s="678">
        <f t="shared" ca="1" si="127"/>
        <v>0</v>
      </c>
      <c r="T739" s="678">
        <f t="shared" ca="1" si="127"/>
        <v>151605.66999999998</v>
      </c>
      <c r="U739" s="678">
        <f t="shared" ca="1" si="127"/>
        <v>0</v>
      </c>
      <c r="V739" s="678">
        <f t="shared" ca="1" si="127"/>
        <v>0</v>
      </c>
      <c r="W739" s="678">
        <f t="shared" ca="1" si="119"/>
        <v>114033.23000000001</v>
      </c>
      <c r="X739" s="678">
        <f t="shared" ca="1" si="127"/>
        <v>0</v>
      </c>
      <c r="Y739" s="678">
        <f t="shared" ca="1" si="127"/>
        <v>0</v>
      </c>
      <c r="Z739" s="678">
        <f t="shared" ca="1" si="127"/>
        <v>0</v>
      </c>
      <c r="AA739" t="str">
        <f t="shared" si="122"/>
        <v>ASRCMS202202</v>
      </c>
      <c r="AB739" s="957">
        <f t="shared" si="123"/>
        <v>45230</v>
      </c>
      <c r="AC739" t="str">
        <f t="shared" si="124"/>
        <v>Unaudited</v>
      </c>
    </row>
    <row r="740" spans="1:29" ht="30" x14ac:dyDescent="0.25">
      <c r="A740" t="s">
        <v>421</v>
      </c>
      <c r="B740" t="s">
        <v>1380</v>
      </c>
      <c r="C740" t="s">
        <v>1381</v>
      </c>
      <c r="D740">
        <v>1900</v>
      </c>
      <c r="E740" s="957">
        <v>1</v>
      </c>
      <c r="F740" t="s">
        <v>439</v>
      </c>
      <c r="G740" s="957">
        <v>91</v>
      </c>
      <c r="H740" t="s">
        <v>382</v>
      </c>
      <c r="I740" s="937" t="s">
        <v>489</v>
      </c>
      <c r="J740" s="937" t="s">
        <v>445</v>
      </c>
      <c r="K740" s="937" t="s">
        <v>0</v>
      </c>
      <c r="L740" s="937">
        <v>2.2000000000000002</v>
      </c>
      <c r="M740" s="958" t="s">
        <v>149</v>
      </c>
      <c r="N740" s="678">
        <f t="shared" ca="1" si="126"/>
        <v>1294.8703313578799</v>
      </c>
      <c r="O740" s="678">
        <f t="shared" ca="1" si="127"/>
        <v>375.06273876156524</v>
      </c>
      <c r="P740" s="678">
        <f t="shared" ca="1" si="127"/>
        <v>53.425480982033683</v>
      </c>
      <c r="Q740" s="678">
        <f t="shared" ca="1" si="127"/>
        <v>353.05750094421114</v>
      </c>
      <c r="R740" s="678">
        <f t="shared" ca="1" si="127"/>
        <v>154.81119722589875</v>
      </c>
      <c r="S740" s="678">
        <f t="shared" ca="1" si="127"/>
        <v>0.55471698612116926</v>
      </c>
      <c r="T740" s="678">
        <f t="shared" ca="1" si="127"/>
        <v>164.18972886188087</v>
      </c>
      <c r="U740" s="678">
        <f t="shared" ca="1" si="127"/>
        <v>0</v>
      </c>
      <c r="V740" s="678">
        <f t="shared" ca="1" si="127"/>
        <v>1.1522427226879877</v>
      </c>
      <c r="W740" s="678">
        <f t="shared" ca="1" si="119"/>
        <v>192.61672487348125</v>
      </c>
      <c r="X740" s="678">
        <f t="shared" ca="1" si="127"/>
        <v>0</v>
      </c>
      <c r="Y740" s="678">
        <f t="shared" ca="1" si="127"/>
        <v>0</v>
      </c>
      <c r="Z740" s="678">
        <f t="shared" ca="1" si="127"/>
        <v>0</v>
      </c>
      <c r="AA740" t="str">
        <f t="shared" si="122"/>
        <v>ASRCMS202202</v>
      </c>
      <c r="AB740" s="957">
        <f t="shared" si="123"/>
        <v>45230</v>
      </c>
      <c r="AC740" t="str">
        <f t="shared" si="124"/>
        <v>Unaudited</v>
      </c>
    </row>
    <row r="741" spans="1:29" x14ac:dyDescent="0.25">
      <c r="A741" t="s">
        <v>421</v>
      </c>
      <c r="B741" t="s">
        <v>1380</v>
      </c>
      <c r="C741" t="s">
        <v>1381</v>
      </c>
      <c r="D741">
        <v>1900</v>
      </c>
      <c r="E741" s="957">
        <v>1</v>
      </c>
      <c r="F741" t="s">
        <v>439</v>
      </c>
      <c r="G741" s="957">
        <v>91</v>
      </c>
      <c r="H741" t="s">
        <v>382</v>
      </c>
      <c r="I741" s="958" t="s">
        <v>489</v>
      </c>
      <c r="J741" s="958" t="s">
        <v>445</v>
      </c>
      <c r="K741" s="958" t="s">
        <v>0</v>
      </c>
      <c r="L741" s="937">
        <v>2.2999999999999998</v>
      </c>
      <c r="M741" s="958" t="s">
        <v>150</v>
      </c>
      <c r="N741" s="678">
        <f t="shared" ca="1" si="126"/>
        <v>149913.78</v>
      </c>
      <c r="O741" s="678">
        <f t="shared" ca="1" si="127"/>
        <v>60167.87999999999</v>
      </c>
      <c r="P741" s="678">
        <f t="shared" ca="1" si="127"/>
        <v>17835.489999999998</v>
      </c>
      <c r="Q741" s="678">
        <f t="shared" ca="1" si="127"/>
        <v>38359.35</v>
      </c>
      <c r="R741" s="678">
        <f t="shared" ca="1" si="127"/>
        <v>12406.960000000001</v>
      </c>
      <c r="S741" s="678">
        <f t="shared" ca="1" si="127"/>
        <v>0</v>
      </c>
      <c r="T741" s="678">
        <f t="shared" ca="1" si="127"/>
        <v>13655.79</v>
      </c>
      <c r="U741" s="678">
        <f t="shared" ca="1" si="127"/>
        <v>0</v>
      </c>
      <c r="V741" s="678">
        <f t="shared" ca="1" si="127"/>
        <v>477.74</v>
      </c>
      <c r="W741" s="678">
        <f t="shared" ca="1" si="119"/>
        <v>7010.5700000000006</v>
      </c>
      <c r="X741" s="678">
        <f t="shared" ca="1" si="127"/>
        <v>0</v>
      </c>
      <c r="Y741" s="678">
        <f t="shared" ca="1" si="127"/>
        <v>0</v>
      </c>
      <c r="Z741" s="678">
        <f t="shared" ca="1" si="127"/>
        <v>0</v>
      </c>
      <c r="AA741" t="str">
        <f t="shared" si="122"/>
        <v>ASRCMS202202</v>
      </c>
      <c r="AB741" s="957">
        <f t="shared" si="123"/>
        <v>45230</v>
      </c>
      <c r="AC741" t="str">
        <f t="shared" si="124"/>
        <v>Unaudited</v>
      </c>
    </row>
    <row r="742" spans="1:29" x14ac:dyDescent="0.25">
      <c r="A742" t="s">
        <v>421</v>
      </c>
      <c r="B742" t="s">
        <v>1380</v>
      </c>
      <c r="C742" t="s">
        <v>1381</v>
      </c>
      <c r="D742">
        <v>1900</v>
      </c>
      <c r="E742" s="957">
        <v>1</v>
      </c>
      <c r="F742" t="s">
        <v>439</v>
      </c>
      <c r="G742" s="957">
        <v>91</v>
      </c>
      <c r="H742" t="s">
        <v>382</v>
      </c>
      <c r="I742" s="937" t="s">
        <v>489</v>
      </c>
      <c r="J742" s="937" t="s">
        <v>445</v>
      </c>
      <c r="K742" s="937" t="s">
        <v>0</v>
      </c>
      <c r="L742" s="937">
        <v>2.4</v>
      </c>
      <c r="M742" s="958" t="s">
        <v>151</v>
      </c>
      <c r="N742" s="678">
        <f t="shared" ca="1" si="126"/>
        <v>421567.97</v>
      </c>
      <c r="O742" s="678">
        <f t="shared" ca="1" si="127"/>
        <v>174228.36999999997</v>
      </c>
      <c r="P742" s="678">
        <f t="shared" ca="1" si="127"/>
        <v>11543.63</v>
      </c>
      <c r="Q742" s="678">
        <f t="shared" ca="1" si="127"/>
        <v>170983.85</v>
      </c>
      <c r="R742" s="678">
        <f t="shared" ca="1" si="127"/>
        <v>14688.060000000001</v>
      </c>
      <c r="S742" s="678">
        <f t="shared" ca="1" si="127"/>
        <v>0</v>
      </c>
      <c r="T742" s="678">
        <f t="shared" ca="1" si="127"/>
        <v>41334.76</v>
      </c>
      <c r="U742" s="678">
        <f t="shared" ca="1" si="127"/>
        <v>0</v>
      </c>
      <c r="V742" s="678">
        <f t="shared" ca="1" si="127"/>
        <v>1318.7600000000002</v>
      </c>
      <c r="W742" s="678">
        <f t="shared" ca="1" si="119"/>
        <v>7470.5399999999991</v>
      </c>
      <c r="X742" s="678">
        <f t="shared" ca="1" si="127"/>
        <v>0</v>
      </c>
      <c r="Y742" s="678">
        <f t="shared" ca="1" si="127"/>
        <v>0</v>
      </c>
      <c r="Z742" s="678">
        <f t="shared" ca="1" si="127"/>
        <v>0</v>
      </c>
      <c r="AA742" t="str">
        <f t="shared" si="122"/>
        <v>ASRCMS202202</v>
      </c>
      <c r="AB742" s="957">
        <f t="shared" si="123"/>
        <v>45230</v>
      </c>
      <c r="AC742" t="str">
        <f t="shared" si="124"/>
        <v>Unaudited</v>
      </c>
    </row>
    <row r="743" spans="1:29" ht="30" x14ac:dyDescent="0.25">
      <c r="A743" t="s">
        <v>421</v>
      </c>
      <c r="B743" t="s">
        <v>1380</v>
      </c>
      <c r="C743" t="s">
        <v>1381</v>
      </c>
      <c r="D743">
        <v>1900</v>
      </c>
      <c r="E743" s="957">
        <v>1</v>
      </c>
      <c r="F743" t="s">
        <v>439</v>
      </c>
      <c r="G743" s="957">
        <v>91</v>
      </c>
      <c r="H743" t="s">
        <v>382</v>
      </c>
      <c r="I743" s="937" t="s">
        <v>489</v>
      </c>
      <c r="J743" s="937" t="s">
        <v>445</v>
      </c>
      <c r="K743" s="937" t="s">
        <v>0</v>
      </c>
      <c r="L743" s="937">
        <v>2.5</v>
      </c>
      <c r="M743" s="958" t="s">
        <v>152</v>
      </c>
      <c r="N743" s="678">
        <f t="shared" ca="1" si="126"/>
        <v>7559.12426809916</v>
      </c>
      <c r="O743" s="678">
        <f t="shared" ca="1" si="127"/>
        <v>3414.9629008173501</v>
      </c>
      <c r="P743" s="678">
        <f t="shared" ca="1" si="127"/>
        <v>434.39736076782845</v>
      </c>
      <c r="Q743" s="678">
        <f t="shared" ca="1" si="127"/>
        <v>3030.2502105038752</v>
      </c>
      <c r="R743" s="678">
        <f t="shared" ca="1" si="127"/>
        <v>390.72020789623144</v>
      </c>
      <c r="S743" s="678">
        <f t="shared" ca="1" si="127"/>
        <v>9.5453378188989385E-2</v>
      </c>
      <c r="T743" s="678">
        <f t="shared" ca="1" si="127"/>
        <v>46.039687233042024</v>
      </c>
      <c r="U743" s="678">
        <f t="shared" ca="1" si="127"/>
        <v>0</v>
      </c>
      <c r="V743" s="678">
        <f t="shared" ca="1" si="127"/>
        <v>28.320376685668109</v>
      </c>
      <c r="W743" s="678">
        <f t="shared" ca="1" si="119"/>
        <v>214.33807081697552</v>
      </c>
      <c r="X743" s="678">
        <f t="shared" ca="1" si="127"/>
        <v>0</v>
      </c>
      <c r="Y743" s="678">
        <f t="shared" ca="1" si="127"/>
        <v>0</v>
      </c>
      <c r="Z743" s="678">
        <f t="shared" ca="1" si="127"/>
        <v>0</v>
      </c>
      <c r="AA743" t="str">
        <f t="shared" si="122"/>
        <v>ASRCMS202202</v>
      </c>
      <c r="AB743" s="957">
        <f t="shared" si="123"/>
        <v>45230</v>
      </c>
      <c r="AC743" t="str">
        <f t="shared" si="124"/>
        <v>Unaudited</v>
      </c>
    </row>
    <row r="744" spans="1:29" x14ac:dyDescent="0.25">
      <c r="A744" t="s">
        <v>421</v>
      </c>
      <c r="B744" t="s">
        <v>1380</v>
      </c>
      <c r="C744" t="s">
        <v>1381</v>
      </c>
      <c r="D744">
        <v>1900</v>
      </c>
      <c r="E744" s="957">
        <v>1</v>
      </c>
      <c r="F744" t="s">
        <v>439</v>
      </c>
      <c r="G744" s="957">
        <v>91</v>
      </c>
      <c r="H744" t="s">
        <v>382</v>
      </c>
      <c r="I744" s="937" t="s">
        <v>489</v>
      </c>
      <c r="J744" s="937" t="s">
        <v>445</v>
      </c>
      <c r="K744" s="937" t="s">
        <v>0</v>
      </c>
      <c r="L744" s="937" t="s">
        <v>97</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ASRCMS202202</v>
      </c>
      <c r="AB744" s="957">
        <f t="shared" si="123"/>
        <v>45230</v>
      </c>
      <c r="AC744" t="str">
        <f t="shared" si="124"/>
        <v>Unaudited</v>
      </c>
    </row>
    <row r="745" spans="1:29" x14ac:dyDescent="0.25">
      <c r="A745" t="s">
        <v>421</v>
      </c>
      <c r="B745" t="s">
        <v>1380</v>
      </c>
      <c r="C745" t="s">
        <v>1381</v>
      </c>
      <c r="D745">
        <v>1900</v>
      </c>
      <c r="E745" s="957">
        <v>1</v>
      </c>
      <c r="F745" t="s">
        <v>439</v>
      </c>
      <c r="G745" s="957">
        <v>91</v>
      </c>
      <c r="H745" t="s">
        <v>382</v>
      </c>
      <c r="I745" s="958" t="s">
        <v>489</v>
      </c>
      <c r="J745" s="958" t="s">
        <v>445</v>
      </c>
      <c r="K745" s="958" t="s">
        <v>0</v>
      </c>
      <c r="L745" s="937" t="s">
        <v>153</v>
      </c>
      <c r="M745" s="958" t="s">
        <v>452</v>
      </c>
      <c r="N745" s="678">
        <f t="shared" ca="1" si="126"/>
        <v>5703.6555265696479</v>
      </c>
      <c r="O745" s="678">
        <f t="shared" ca="1" si="127"/>
        <v>1355.8593170895444</v>
      </c>
      <c r="P745" s="678">
        <f t="shared" ca="1" si="127"/>
        <v>246.84831362565842</v>
      </c>
      <c r="Q745" s="678">
        <f t="shared" ca="1" si="127"/>
        <v>1358.6149648067055</v>
      </c>
      <c r="R745" s="678">
        <f t="shared" ca="1" si="127"/>
        <v>280.39747635644625</v>
      </c>
      <c r="S745" s="678">
        <f t="shared" ca="1" si="127"/>
        <v>1.5289610927859996</v>
      </c>
      <c r="T745" s="678">
        <f t="shared" ca="1" si="127"/>
        <v>606.64642742780188</v>
      </c>
      <c r="U745" s="678">
        <f t="shared" ca="1" si="127"/>
        <v>0</v>
      </c>
      <c r="V745" s="678">
        <f t="shared" ca="1" si="127"/>
        <v>11.307063428083952</v>
      </c>
      <c r="W745" s="678">
        <f t="shared" ca="1" si="119"/>
        <v>1842.4530027426208</v>
      </c>
      <c r="X745" s="678">
        <f t="shared" ca="1" si="127"/>
        <v>0</v>
      </c>
      <c r="Y745" s="678">
        <f t="shared" ca="1" si="127"/>
        <v>0</v>
      </c>
      <c r="Z745" s="678">
        <f t="shared" ca="1" si="127"/>
        <v>0</v>
      </c>
      <c r="AA745" t="str">
        <f t="shared" si="122"/>
        <v>ASRCMS202202</v>
      </c>
      <c r="AB745" s="957">
        <f t="shared" si="123"/>
        <v>45230</v>
      </c>
      <c r="AC745" t="str">
        <f t="shared" si="124"/>
        <v>Unaudited</v>
      </c>
    </row>
    <row r="746" spans="1:29" x14ac:dyDescent="0.25">
      <c r="A746" t="s">
        <v>421</v>
      </c>
      <c r="B746" t="s">
        <v>1380</v>
      </c>
      <c r="C746" t="s">
        <v>1381</v>
      </c>
      <c r="D746">
        <v>1900</v>
      </c>
      <c r="E746" s="957">
        <v>1</v>
      </c>
      <c r="F746" t="s">
        <v>439</v>
      </c>
      <c r="G746" s="957">
        <v>91</v>
      </c>
      <c r="H746" t="s">
        <v>382</v>
      </c>
      <c r="I746" s="958" t="s">
        <v>489</v>
      </c>
      <c r="J746" s="958" t="s">
        <v>445</v>
      </c>
      <c r="K746" s="958" t="s">
        <v>0</v>
      </c>
      <c r="L746" s="937" t="s">
        <v>912</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ASRCMS202202</v>
      </c>
      <c r="AB746" s="957">
        <f t="shared" si="123"/>
        <v>45230</v>
      </c>
      <c r="AC746" t="str">
        <f t="shared" si="124"/>
        <v>Unaudited</v>
      </c>
    </row>
    <row r="747" spans="1:29" x14ac:dyDescent="0.25">
      <c r="A747" t="s">
        <v>421</v>
      </c>
      <c r="B747" t="s">
        <v>1380</v>
      </c>
      <c r="C747" t="s">
        <v>1381</v>
      </c>
      <c r="D747">
        <v>1900</v>
      </c>
      <c r="E747" s="957">
        <v>1</v>
      </c>
      <c r="F747" t="s">
        <v>439</v>
      </c>
      <c r="G747" s="957">
        <v>91</v>
      </c>
      <c r="H747" t="s">
        <v>382</v>
      </c>
      <c r="I747" s="958" t="s">
        <v>489</v>
      </c>
      <c r="J747" s="958" t="s">
        <v>445</v>
      </c>
      <c r="K747" s="958" t="s">
        <v>53</v>
      </c>
      <c r="L747" s="937">
        <v>3.1</v>
      </c>
      <c r="M747" s="958" t="s">
        <v>33</v>
      </c>
      <c r="N747" s="678">
        <f t="shared" ca="1" si="126"/>
        <v>282750.38</v>
      </c>
      <c r="O747" s="678">
        <f t="shared" ca="1" si="127"/>
        <v>130446.11</v>
      </c>
      <c r="P747" s="678">
        <f t="shared" ca="1" si="127"/>
        <v>27799.289999999994</v>
      </c>
      <c r="Q747" s="678">
        <f t="shared" ca="1" si="127"/>
        <v>75578.329999999987</v>
      </c>
      <c r="R747" s="678">
        <f t="shared" ca="1" si="127"/>
        <v>14617.85</v>
      </c>
      <c r="S747" s="678">
        <f t="shared" ca="1" si="127"/>
        <v>989.28</v>
      </c>
      <c r="T747" s="678">
        <f t="shared" ca="1" si="127"/>
        <v>25927.010000000002</v>
      </c>
      <c r="U747" s="678">
        <f t="shared" ca="1" si="127"/>
        <v>0</v>
      </c>
      <c r="V747" s="678">
        <f t="shared" ca="1" si="127"/>
        <v>1376.6800000000003</v>
      </c>
      <c r="W747" s="678">
        <f t="shared" ca="1" si="119"/>
        <v>6015.829999999999</v>
      </c>
      <c r="X747" s="678">
        <f t="shared" ca="1" si="127"/>
        <v>0</v>
      </c>
      <c r="Y747" s="678">
        <f t="shared" ca="1" si="127"/>
        <v>0</v>
      </c>
      <c r="Z747" s="678">
        <f t="shared" ca="1" si="127"/>
        <v>0</v>
      </c>
      <c r="AA747" t="str">
        <f t="shared" si="122"/>
        <v>ASRCMS202202</v>
      </c>
      <c r="AB747" s="957">
        <f t="shared" si="123"/>
        <v>45230</v>
      </c>
      <c r="AC747" t="str">
        <f t="shared" si="124"/>
        <v>Unaudited</v>
      </c>
    </row>
    <row r="748" spans="1:29" x14ac:dyDescent="0.25">
      <c r="A748" t="s">
        <v>421</v>
      </c>
      <c r="B748" t="s">
        <v>1380</v>
      </c>
      <c r="C748" t="s">
        <v>1381</v>
      </c>
      <c r="D748">
        <v>1900</v>
      </c>
      <c r="E748" s="957">
        <v>1</v>
      </c>
      <c r="F748" t="s">
        <v>439</v>
      </c>
      <c r="G748" s="957">
        <v>91</v>
      </c>
      <c r="H748" t="s">
        <v>382</v>
      </c>
      <c r="I748" s="958" t="s">
        <v>489</v>
      </c>
      <c r="J748" s="958" t="s">
        <v>445</v>
      </c>
      <c r="K748" s="958" t="s">
        <v>53</v>
      </c>
      <c r="L748" s="937">
        <v>3.2</v>
      </c>
      <c r="M748" s="958" t="s">
        <v>34</v>
      </c>
      <c r="N748" s="678">
        <f t="shared" ca="1" si="126"/>
        <v>500247.81000000006</v>
      </c>
      <c r="O748" s="678">
        <f t="shared" ca="1" si="127"/>
        <v>177985.72999999998</v>
      </c>
      <c r="P748" s="678">
        <f t="shared" ca="1" si="127"/>
        <v>35312.86</v>
      </c>
      <c r="Q748" s="678">
        <f t="shared" ca="1" si="127"/>
        <v>136860.44</v>
      </c>
      <c r="R748" s="678">
        <f t="shared" ca="1" si="127"/>
        <v>28796.260000000002</v>
      </c>
      <c r="S748" s="678">
        <f t="shared" ca="1" si="127"/>
        <v>30.39</v>
      </c>
      <c r="T748" s="678">
        <f t="shared" ca="1" si="127"/>
        <v>50956.62000000001</v>
      </c>
      <c r="U748" s="678">
        <f t="shared" ca="1" si="127"/>
        <v>0</v>
      </c>
      <c r="V748" s="678">
        <f t="shared" ca="1" si="127"/>
        <v>1086.0900000000001</v>
      </c>
      <c r="W748" s="678">
        <f t="shared" ca="1" si="119"/>
        <v>69219.420000000013</v>
      </c>
      <c r="X748" s="678">
        <f t="shared" ca="1" si="127"/>
        <v>0</v>
      </c>
      <c r="Y748" s="678">
        <f t="shared" ca="1" si="127"/>
        <v>0</v>
      </c>
      <c r="Z748" s="678">
        <f t="shared" ca="1" si="127"/>
        <v>0</v>
      </c>
      <c r="AA748" t="str">
        <f t="shared" si="122"/>
        <v>ASRCMS202202</v>
      </c>
      <c r="AB748" s="957">
        <f t="shared" si="123"/>
        <v>45230</v>
      </c>
      <c r="AC748" t="str">
        <f t="shared" si="124"/>
        <v>Unaudited</v>
      </c>
    </row>
    <row r="749" spans="1:29" x14ac:dyDescent="0.25">
      <c r="A749" t="s">
        <v>421</v>
      </c>
      <c r="B749" t="s">
        <v>1380</v>
      </c>
      <c r="C749" t="s">
        <v>1381</v>
      </c>
      <c r="D749">
        <v>1900</v>
      </c>
      <c r="E749" s="957">
        <v>1</v>
      </c>
      <c r="F749" t="s">
        <v>439</v>
      </c>
      <c r="G749" s="957">
        <v>91</v>
      </c>
      <c r="H749" t="s">
        <v>382</v>
      </c>
      <c r="I749" s="958" t="s">
        <v>489</v>
      </c>
      <c r="J749" s="958" t="s">
        <v>445</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ASRCMS202202</v>
      </c>
      <c r="AB749" s="957">
        <f t="shared" si="123"/>
        <v>45230</v>
      </c>
      <c r="AC749" t="str">
        <f t="shared" si="124"/>
        <v>Unaudited</v>
      </c>
    </row>
    <row r="750" spans="1:29" x14ac:dyDescent="0.25">
      <c r="A750" t="s">
        <v>421</v>
      </c>
      <c r="B750" t="s">
        <v>1380</v>
      </c>
      <c r="C750" t="s">
        <v>1381</v>
      </c>
      <c r="D750">
        <v>1900</v>
      </c>
      <c r="E750" s="957">
        <v>1</v>
      </c>
      <c r="F750" t="s">
        <v>439</v>
      </c>
      <c r="G750" s="957">
        <v>91</v>
      </c>
      <c r="H750" t="s">
        <v>382</v>
      </c>
      <c r="I750" s="958" t="s">
        <v>489</v>
      </c>
      <c r="J750" s="958" t="s">
        <v>445</v>
      </c>
      <c r="K750" s="958" t="s">
        <v>53</v>
      </c>
      <c r="L750" s="937" t="s">
        <v>44</v>
      </c>
      <c r="M750" s="958" t="s">
        <v>154</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ASRCMS202202</v>
      </c>
      <c r="AB750" s="957">
        <f t="shared" si="123"/>
        <v>45230</v>
      </c>
      <c r="AC750" t="str">
        <f t="shared" si="124"/>
        <v>Unaudited</v>
      </c>
    </row>
    <row r="751" spans="1:29" x14ac:dyDescent="0.25">
      <c r="A751" t="s">
        <v>421</v>
      </c>
      <c r="B751" t="s">
        <v>1380</v>
      </c>
      <c r="C751" t="s">
        <v>1381</v>
      </c>
      <c r="D751">
        <v>1900</v>
      </c>
      <c r="E751" s="957">
        <v>1</v>
      </c>
      <c r="F751" t="s">
        <v>439</v>
      </c>
      <c r="G751" s="957">
        <v>91</v>
      </c>
      <c r="H751" t="s">
        <v>382</v>
      </c>
      <c r="I751" s="937" t="s">
        <v>489</v>
      </c>
      <c r="J751" s="937" t="s">
        <v>445</v>
      </c>
      <c r="K751" s="937" t="s">
        <v>53</v>
      </c>
      <c r="L751" s="937" t="s">
        <v>41</v>
      </c>
      <c r="M751" s="958" t="s">
        <v>52</v>
      </c>
      <c r="N751" s="678">
        <f t="shared" ca="1" si="126"/>
        <v>984.23380990171529</v>
      </c>
      <c r="O751" s="678">
        <f t="shared" ca="1" si="127"/>
        <v>246.05845247542882</v>
      </c>
      <c r="P751" s="678">
        <f t="shared" ca="1" si="127"/>
        <v>246.05845247542882</v>
      </c>
      <c r="Q751" s="678">
        <f t="shared" ca="1" si="127"/>
        <v>246.05845247542882</v>
      </c>
      <c r="R751" s="678">
        <f t="shared" ca="1" si="127"/>
        <v>0</v>
      </c>
      <c r="S751" s="678">
        <f t="shared" ca="1" si="127"/>
        <v>0</v>
      </c>
      <c r="T751" s="678">
        <f t="shared" ca="1" si="127"/>
        <v>246.05845247542882</v>
      </c>
      <c r="U751" s="678">
        <f t="shared" ca="1" si="127"/>
        <v>0</v>
      </c>
      <c r="V751" s="678">
        <f t="shared" ca="1" si="127"/>
        <v>0</v>
      </c>
      <c r="W751" s="678">
        <f t="shared" ca="1" si="119"/>
        <v>0</v>
      </c>
      <c r="X751" s="678">
        <f t="shared" ca="1" si="127"/>
        <v>0</v>
      </c>
      <c r="Y751" s="678">
        <f t="shared" ca="1" si="127"/>
        <v>0</v>
      </c>
      <c r="Z751" s="678">
        <f t="shared" ca="1" si="127"/>
        <v>0</v>
      </c>
      <c r="AA751" t="str">
        <f t="shared" si="122"/>
        <v>ASRCMS202202</v>
      </c>
      <c r="AB751" s="957">
        <f t="shared" si="123"/>
        <v>45230</v>
      </c>
      <c r="AC751" t="str">
        <f t="shared" si="124"/>
        <v>Unaudited</v>
      </c>
    </row>
    <row r="752" spans="1:29" x14ac:dyDescent="0.25">
      <c r="A752" t="s">
        <v>421</v>
      </c>
      <c r="B752" t="s">
        <v>1380</v>
      </c>
      <c r="C752" t="s">
        <v>1381</v>
      </c>
      <c r="D752">
        <v>1900</v>
      </c>
      <c r="E752" s="957">
        <v>1</v>
      </c>
      <c r="F752" t="s">
        <v>439</v>
      </c>
      <c r="G752" s="957">
        <v>91</v>
      </c>
      <c r="H752" t="s">
        <v>382</v>
      </c>
      <c r="I752" s="958" t="s">
        <v>489</v>
      </c>
      <c r="J752" s="958" t="s">
        <v>445</v>
      </c>
      <c r="K752" s="958" t="s">
        <v>53</v>
      </c>
      <c r="L752" s="937" t="s">
        <v>42</v>
      </c>
      <c r="M752" s="958" t="s">
        <v>155</v>
      </c>
      <c r="N752" s="678">
        <f t="shared" ca="1" si="126"/>
        <v>10939.119105357478</v>
      </c>
      <c r="O752" s="678">
        <f t="shared" ca="1" si="127"/>
        <v>4702.2877414219838</v>
      </c>
      <c r="P752" s="678">
        <f t="shared" ca="1" si="127"/>
        <v>968.19646303189097</v>
      </c>
      <c r="Q752" s="678">
        <f t="shared" ca="1" si="127"/>
        <v>3296.8945986398799</v>
      </c>
      <c r="R752" s="678">
        <f t="shared" ca="1" si="127"/>
        <v>657.43751459120074</v>
      </c>
      <c r="S752" s="678">
        <f t="shared" ca="1" si="127"/>
        <v>0.64923489986387795</v>
      </c>
      <c r="T752" s="678">
        <f t="shared" ca="1" si="127"/>
        <v>132.40404750814506</v>
      </c>
      <c r="U752" s="678">
        <f t="shared" ca="1" si="127"/>
        <v>0</v>
      </c>
      <c r="V752" s="678">
        <f t="shared" ca="1" si="127"/>
        <v>38.772433936095503</v>
      </c>
      <c r="W752" s="678">
        <f t="shared" ca="1" si="119"/>
        <v>1142.4770713284204</v>
      </c>
      <c r="X752" s="678">
        <f t="shared" ca="1" si="127"/>
        <v>0</v>
      </c>
      <c r="Y752" s="678">
        <f t="shared" ca="1" si="127"/>
        <v>0</v>
      </c>
      <c r="Z752" s="678">
        <f t="shared" ca="1" si="127"/>
        <v>0</v>
      </c>
      <c r="AA752" t="str">
        <f t="shared" si="122"/>
        <v>ASRCMS202202</v>
      </c>
      <c r="AB752" s="957">
        <f t="shared" si="123"/>
        <v>45230</v>
      </c>
      <c r="AC752" t="str">
        <f t="shared" si="124"/>
        <v>Unaudited</v>
      </c>
    </row>
    <row r="753" spans="1:29" x14ac:dyDescent="0.25">
      <c r="A753" t="s">
        <v>421</v>
      </c>
      <c r="B753" t="s">
        <v>1380</v>
      </c>
      <c r="C753" t="s">
        <v>1381</v>
      </c>
      <c r="D753">
        <v>1900</v>
      </c>
      <c r="E753" s="957">
        <v>1</v>
      </c>
      <c r="F753" t="s">
        <v>439</v>
      </c>
      <c r="G753" s="957">
        <v>91</v>
      </c>
      <c r="H753" t="s">
        <v>382</v>
      </c>
      <c r="I753" s="937" t="s">
        <v>489</v>
      </c>
      <c r="J753" s="937" t="s">
        <v>445</v>
      </c>
      <c r="K753" s="937" t="s">
        <v>53</v>
      </c>
      <c r="L753" s="937" t="s">
        <v>43</v>
      </c>
      <c r="M753" s="937" t="s">
        <v>463</v>
      </c>
      <c r="N753" s="678">
        <f t="shared" ca="1" si="126"/>
        <v>17734.786783498967</v>
      </c>
      <c r="O753" s="678">
        <f t="shared" ca="1" si="127"/>
        <v>4215.8709944857965</v>
      </c>
      <c r="P753" s="678">
        <f t="shared" ca="1" si="127"/>
        <v>767.5432342686164</v>
      </c>
      <c r="Q753" s="678">
        <f t="shared" ca="1" si="127"/>
        <v>4224.4393283353138</v>
      </c>
      <c r="R753" s="678">
        <f t="shared" ca="1" si="127"/>
        <v>871.86006143739792</v>
      </c>
      <c r="S753" s="678">
        <f t="shared" ca="1" si="127"/>
        <v>4.7541088087298213</v>
      </c>
      <c r="T753" s="678">
        <f t="shared" ca="1" si="127"/>
        <v>1886.2894144440179</v>
      </c>
      <c r="U753" s="678">
        <f t="shared" ca="1" si="127"/>
        <v>0</v>
      </c>
      <c r="V753" s="678">
        <f t="shared" ca="1" si="127"/>
        <v>35.157866408733085</v>
      </c>
      <c r="W753" s="678">
        <f t="shared" ca="1" si="119"/>
        <v>5728.8717753103629</v>
      </c>
      <c r="X753" s="678">
        <f t="shared" ca="1" si="127"/>
        <v>0</v>
      </c>
      <c r="Y753" s="678">
        <f t="shared" ca="1" si="127"/>
        <v>0</v>
      </c>
      <c r="Z753" s="678">
        <f t="shared" ca="1" si="127"/>
        <v>0</v>
      </c>
      <c r="AA753" t="str">
        <f t="shared" si="122"/>
        <v>ASRCMS202202</v>
      </c>
      <c r="AB753" s="957">
        <f t="shared" si="123"/>
        <v>45230</v>
      </c>
      <c r="AC753" t="str">
        <f t="shared" si="124"/>
        <v>Unaudited</v>
      </c>
    </row>
    <row r="754" spans="1:29" x14ac:dyDescent="0.25">
      <c r="A754" t="s">
        <v>421</v>
      </c>
      <c r="B754" t="s">
        <v>1380</v>
      </c>
      <c r="C754" t="s">
        <v>1381</v>
      </c>
      <c r="D754">
        <v>1900</v>
      </c>
      <c r="E754" s="957">
        <v>1</v>
      </c>
      <c r="F754" t="s">
        <v>439</v>
      </c>
      <c r="G754" s="957">
        <v>91</v>
      </c>
      <c r="H754" t="s">
        <v>382</v>
      </c>
      <c r="I754" s="937" t="s">
        <v>489</v>
      </c>
      <c r="J754" s="937" t="s">
        <v>445</v>
      </c>
      <c r="K754" s="937" t="s">
        <v>915</v>
      </c>
      <c r="L754" s="937" t="s">
        <v>916</v>
      </c>
      <c r="M754" s="958" t="s">
        <v>915</v>
      </c>
      <c r="N754" s="678">
        <f t="shared" ca="1" si="126"/>
        <v>12399.09</v>
      </c>
      <c r="O754" s="678">
        <f t="shared" ca="1" si="127"/>
        <v>8216.31</v>
      </c>
      <c r="P754" s="678">
        <f t="shared" ca="1" si="127"/>
        <v>4182.78</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ASRCMS202202</v>
      </c>
      <c r="AB754" s="957">
        <f t="shared" si="123"/>
        <v>45230</v>
      </c>
      <c r="AC754" t="str">
        <f t="shared" si="124"/>
        <v>Unaudited</v>
      </c>
    </row>
    <row r="755" spans="1:29" x14ac:dyDescent="0.25">
      <c r="A755" t="s">
        <v>421</v>
      </c>
      <c r="B755" t="s">
        <v>1380</v>
      </c>
      <c r="C755" t="s">
        <v>1381</v>
      </c>
      <c r="D755">
        <v>1900</v>
      </c>
      <c r="E755" s="957">
        <v>1</v>
      </c>
      <c r="F755" t="s">
        <v>439</v>
      </c>
      <c r="G755" s="957">
        <v>91</v>
      </c>
      <c r="H755" t="s">
        <v>382</v>
      </c>
      <c r="I755" s="937" t="s">
        <v>489</v>
      </c>
      <c r="J755" s="937" t="s">
        <v>445</v>
      </c>
      <c r="K755" s="937" t="s">
        <v>915</v>
      </c>
      <c r="L755" s="937" t="s">
        <v>917</v>
      </c>
      <c r="M755" s="958" t="s">
        <v>920</v>
      </c>
      <c r="N755" s="678">
        <f t="shared" ca="1" si="126"/>
        <v>228.50652906315531</v>
      </c>
      <c r="O755" s="678">
        <f t="shared" ca="1" si="127"/>
        <v>66.187542134393851</v>
      </c>
      <c r="P755" s="678">
        <f t="shared" ca="1" si="127"/>
        <v>9.4280260556530031</v>
      </c>
      <c r="Q755" s="678">
        <f t="shared" ca="1" si="127"/>
        <v>62.304264872507837</v>
      </c>
      <c r="R755" s="678">
        <f t="shared" ca="1" si="127"/>
        <v>27.319623039864485</v>
      </c>
      <c r="S755" s="678">
        <f t="shared" ca="1" si="127"/>
        <v>9.7891232844912218E-2</v>
      </c>
      <c r="T755" s="678">
        <f t="shared" ca="1" si="127"/>
        <v>28.974658034449565</v>
      </c>
      <c r="U755" s="678">
        <f t="shared" ca="1" si="127"/>
        <v>0</v>
      </c>
      <c r="V755" s="678">
        <f t="shared" ca="1" si="127"/>
        <v>0.20333695106258601</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33.991186742379043</v>
      </c>
      <c r="X755" s="678">
        <f t="shared" ca="1" si="127"/>
        <v>0</v>
      </c>
      <c r="Y755" s="678">
        <f t="shared" ca="1" si="127"/>
        <v>0</v>
      </c>
      <c r="Z755" s="678">
        <f t="shared" ca="1" si="127"/>
        <v>0</v>
      </c>
      <c r="AA755" t="str">
        <f t="shared" si="122"/>
        <v>ASRCMS202202</v>
      </c>
      <c r="AB755" s="957">
        <f t="shared" si="123"/>
        <v>45230</v>
      </c>
      <c r="AC755" t="str">
        <f t="shared" si="124"/>
        <v>Unaudited</v>
      </c>
    </row>
    <row r="756" spans="1:29" x14ac:dyDescent="0.25">
      <c r="A756" t="s">
        <v>421</v>
      </c>
      <c r="B756" t="s">
        <v>1380</v>
      </c>
      <c r="C756" t="s">
        <v>1381</v>
      </c>
      <c r="D756">
        <v>1900</v>
      </c>
      <c r="E756" s="957">
        <v>1</v>
      </c>
      <c r="F756" t="s">
        <v>439</v>
      </c>
      <c r="G756" s="957">
        <v>91</v>
      </c>
      <c r="H756" t="s">
        <v>382</v>
      </c>
      <c r="I756" s="937" t="s">
        <v>489</v>
      </c>
      <c r="J756" s="937" t="s">
        <v>445</v>
      </c>
      <c r="K756" s="937" t="s">
        <v>915</v>
      </c>
      <c r="L756" s="937" t="s">
        <v>918</v>
      </c>
      <c r="M756" s="958" t="s">
        <v>921</v>
      </c>
      <c r="N756" s="678">
        <f t="shared" ca="1" si="126"/>
        <v>14.35934048987985</v>
      </c>
      <c r="O756" s="678">
        <f t="shared" ca="1" si="127"/>
        <v>3.4134679943012158</v>
      </c>
      <c r="P756" s="678">
        <f t="shared" ca="1" si="127"/>
        <v>0.62145740888305279</v>
      </c>
      <c r="Q756" s="678">
        <f t="shared" ca="1" si="127"/>
        <v>3.4204055247422724</v>
      </c>
      <c r="R756" s="678">
        <f t="shared" ca="1" si="127"/>
        <v>0.70591970653718628</v>
      </c>
      <c r="S756" s="678">
        <f t="shared" ca="1" si="127"/>
        <v>3.8492634810814528E-3</v>
      </c>
      <c r="T756" s="678">
        <f t="shared" ca="1" si="127"/>
        <v>1.5272736173890362</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2.8466300769425149E-2</v>
      </c>
      <c r="W756" s="678">
        <f t="shared" ca="1" si="128"/>
        <v>4.6385006737765799</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ASRCMS202202</v>
      </c>
      <c r="AB756" s="957">
        <f t="shared" si="123"/>
        <v>45230</v>
      </c>
      <c r="AC756" t="str">
        <f t="shared" si="124"/>
        <v>Unaudited</v>
      </c>
    </row>
    <row r="757" spans="1:29" x14ac:dyDescent="0.25">
      <c r="A757" t="s">
        <v>421</v>
      </c>
      <c r="B757" t="s">
        <v>1380</v>
      </c>
      <c r="C757" t="s">
        <v>1381</v>
      </c>
      <c r="D757">
        <v>1900</v>
      </c>
      <c r="E757" s="957">
        <v>1</v>
      </c>
      <c r="F757" t="s">
        <v>439</v>
      </c>
      <c r="G757" s="957">
        <v>91</v>
      </c>
      <c r="H757" t="s">
        <v>382</v>
      </c>
      <c r="I757" s="937" t="s">
        <v>489</v>
      </c>
      <c r="J757" s="937" t="s">
        <v>445</v>
      </c>
      <c r="K757" s="937" t="s">
        <v>446</v>
      </c>
      <c r="L757" s="943">
        <v>5.0999999999999996</v>
      </c>
      <c r="M757" s="959" t="s">
        <v>37</v>
      </c>
      <c r="N757" s="678">
        <f t="shared" ca="1" si="126"/>
        <v>573873.78</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163608.28999999998</v>
      </c>
      <c r="P757" s="678">
        <f t="shared" ca="1" si="131"/>
        <v>72561.220000000016</v>
      </c>
      <c r="Q757" s="678">
        <f t="shared" ca="1" si="131"/>
        <v>96225.2</v>
      </c>
      <c r="R757" s="678">
        <f t="shared" ca="1" si="131"/>
        <v>76299.219999999987</v>
      </c>
      <c r="S757" s="678">
        <f t="shared" ca="1" si="131"/>
        <v>0</v>
      </c>
      <c r="T757" s="678">
        <f t="shared" ca="1" si="131"/>
        <v>163754.29</v>
      </c>
      <c r="U757" s="678">
        <f t="shared" ca="1" si="131"/>
        <v>0</v>
      </c>
      <c r="V757" s="678">
        <f t="shared" ca="1" si="129"/>
        <v>674.14</v>
      </c>
      <c r="W757" s="678">
        <f t="shared" ca="1" si="128"/>
        <v>751.42</v>
      </c>
      <c r="X757" s="678">
        <f t="shared" ca="1" si="130"/>
        <v>0</v>
      </c>
      <c r="Y757" s="678">
        <f t="shared" ca="1" si="130"/>
        <v>0</v>
      </c>
      <c r="Z757" s="678">
        <f t="shared" ca="1" si="130"/>
        <v>0</v>
      </c>
      <c r="AA757" t="str">
        <f t="shared" si="122"/>
        <v>ASRCMS202202</v>
      </c>
      <c r="AB757" s="957">
        <f t="shared" si="123"/>
        <v>45230</v>
      </c>
      <c r="AC757" t="str">
        <f t="shared" si="124"/>
        <v>Unaudited</v>
      </c>
    </row>
    <row r="758" spans="1:29" ht="30" x14ac:dyDescent="0.25">
      <c r="A758" t="s">
        <v>421</v>
      </c>
      <c r="B758" t="s">
        <v>1380</v>
      </c>
      <c r="C758" t="s">
        <v>1381</v>
      </c>
      <c r="D758">
        <v>1900</v>
      </c>
      <c r="E758" s="957">
        <v>1</v>
      </c>
      <c r="F758" t="s">
        <v>439</v>
      </c>
      <c r="G758" s="957">
        <v>91</v>
      </c>
      <c r="H758" t="s">
        <v>382</v>
      </c>
      <c r="I758" s="937" t="s">
        <v>489</v>
      </c>
      <c r="J758" s="937" t="s">
        <v>445</v>
      </c>
      <c r="K758" s="937" t="s">
        <v>446</v>
      </c>
      <c r="L758" s="937">
        <v>5.2</v>
      </c>
      <c r="M758" s="958" t="s">
        <v>304</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ASRCMS202202</v>
      </c>
      <c r="AB758" s="957">
        <f t="shared" si="123"/>
        <v>45230</v>
      </c>
      <c r="AC758" t="str">
        <f t="shared" si="124"/>
        <v>Unaudited</v>
      </c>
    </row>
    <row r="759" spans="1:29" ht="30" x14ac:dyDescent="0.25">
      <c r="A759" t="s">
        <v>421</v>
      </c>
      <c r="B759" t="s">
        <v>1380</v>
      </c>
      <c r="C759" t="s">
        <v>1381</v>
      </c>
      <c r="D759">
        <v>1900</v>
      </c>
      <c r="E759" s="957">
        <v>1</v>
      </c>
      <c r="F759" t="s">
        <v>439</v>
      </c>
      <c r="G759" s="957">
        <v>91</v>
      </c>
      <c r="H759" t="s">
        <v>382</v>
      </c>
      <c r="I759" s="937" t="s">
        <v>489</v>
      </c>
      <c r="J759" s="937" t="s">
        <v>445</v>
      </c>
      <c r="K759" s="937" t="s">
        <v>446</v>
      </c>
      <c r="L759" s="937">
        <v>5.3</v>
      </c>
      <c r="M759" s="958" t="s">
        <v>305</v>
      </c>
      <c r="N759" s="678">
        <f t="shared" ca="1" si="126"/>
        <v>5994.354491950332</v>
      </c>
      <c r="O759" s="678">
        <f t="shared" ca="1" si="131"/>
        <v>2352.0440588130127</v>
      </c>
      <c r="P759" s="678">
        <f t="shared" ca="1" si="131"/>
        <v>1045.6898454425941</v>
      </c>
      <c r="Q759" s="678">
        <f t="shared" ca="1" si="131"/>
        <v>1385.4379336511874</v>
      </c>
      <c r="R759" s="678">
        <f t="shared" ca="1" si="131"/>
        <v>1091.2492057295988</v>
      </c>
      <c r="S759" s="678">
        <f t="shared" ca="1" si="131"/>
        <v>7.9009106189749156E-2</v>
      </c>
      <c r="T759" s="678">
        <f t="shared" ca="1" si="131"/>
        <v>98.385011174359349</v>
      </c>
      <c r="U759" s="678">
        <f t="shared" ca="1" si="131"/>
        <v>0</v>
      </c>
      <c r="V759" s="678">
        <f t="shared" ca="1" si="129"/>
        <v>10.166327327197877</v>
      </c>
      <c r="W759" s="678">
        <f t="shared" ca="1" si="128"/>
        <v>11.303100706192206</v>
      </c>
      <c r="X759" s="678">
        <f t="shared" ca="1" si="130"/>
        <v>0</v>
      </c>
      <c r="Y759" s="678">
        <f t="shared" ca="1" si="130"/>
        <v>0</v>
      </c>
      <c r="Z759" s="678">
        <f t="shared" ca="1" si="130"/>
        <v>0</v>
      </c>
      <c r="AA759" t="str">
        <f t="shared" si="122"/>
        <v>ASRCMS202202</v>
      </c>
      <c r="AB759" s="957">
        <f t="shared" si="123"/>
        <v>45230</v>
      </c>
      <c r="AC759" t="str">
        <f t="shared" si="124"/>
        <v>Unaudited</v>
      </c>
    </row>
    <row r="760" spans="1:29" x14ac:dyDescent="0.25">
      <c r="A760" t="s">
        <v>421</v>
      </c>
      <c r="B760" t="s">
        <v>1380</v>
      </c>
      <c r="C760" t="s">
        <v>1381</v>
      </c>
      <c r="D760">
        <v>1900</v>
      </c>
      <c r="E760" s="957">
        <v>1</v>
      </c>
      <c r="F760" t="s">
        <v>439</v>
      </c>
      <c r="G760" s="957">
        <v>91</v>
      </c>
      <c r="H760" t="s">
        <v>382</v>
      </c>
      <c r="I760" s="937" t="s">
        <v>489</v>
      </c>
      <c r="J760" s="937" t="s">
        <v>445</v>
      </c>
      <c r="K760" s="937" t="s">
        <v>446</v>
      </c>
      <c r="L760" s="937" t="s">
        <v>82</v>
      </c>
      <c r="M760" s="958" t="s">
        <v>454</v>
      </c>
      <c r="N760" s="678">
        <f t="shared" ca="1" si="126"/>
        <v>1027.9958662020001</v>
      </c>
      <c r="O760" s="678">
        <f t="shared" ca="1" si="131"/>
        <v>244.3727126623657</v>
      </c>
      <c r="P760" s="678">
        <f t="shared" ca="1" si="131"/>
        <v>44.490598144297493</v>
      </c>
      <c r="Q760" s="678">
        <f t="shared" ca="1" si="131"/>
        <v>244.8693756268022</v>
      </c>
      <c r="R760" s="678">
        <f t="shared" ca="1" si="131"/>
        <v>50.537316856731806</v>
      </c>
      <c r="S760" s="678">
        <f t="shared" ca="1" si="131"/>
        <v>0.27557163570728616</v>
      </c>
      <c r="T760" s="678">
        <f t="shared" ca="1" si="131"/>
        <v>109.33865426074603</v>
      </c>
      <c r="U760" s="678">
        <f t="shared" ca="1" si="131"/>
        <v>0</v>
      </c>
      <c r="V760" s="678">
        <f t="shared" ca="1" si="129"/>
        <v>2.0379236454247991</v>
      </c>
      <c r="W760" s="678">
        <f t="shared" ca="1" si="128"/>
        <v>332.07371336992475</v>
      </c>
      <c r="X760" s="678">
        <f t="shared" ca="1" si="130"/>
        <v>0</v>
      </c>
      <c r="Y760" s="678">
        <f t="shared" ca="1" si="130"/>
        <v>0</v>
      </c>
      <c r="Z760" s="678">
        <f t="shared" ca="1" si="130"/>
        <v>0</v>
      </c>
      <c r="AA760" t="str">
        <f t="shared" si="122"/>
        <v>ASRCMS202202</v>
      </c>
      <c r="AB760" s="957">
        <f t="shared" si="123"/>
        <v>45230</v>
      </c>
      <c r="AC760" t="str">
        <f t="shared" si="124"/>
        <v>Unaudited</v>
      </c>
    </row>
    <row r="761" spans="1:29" x14ac:dyDescent="0.25">
      <c r="A761" t="s">
        <v>421</v>
      </c>
      <c r="B761" t="s">
        <v>1380</v>
      </c>
      <c r="C761" t="s">
        <v>1381</v>
      </c>
      <c r="D761">
        <v>1900</v>
      </c>
      <c r="E761" s="957">
        <v>1</v>
      </c>
      <c r="F761" t="s">
        <v>439</v>
      </c>
      <c r="G761" s="957">
        <v>91</v>
      </c>
      <c r="H761" t="s">
        <v>382</v>
      </c>
      <c r="I761" s="937" t="s">
        <v>489</v>
      </c>
      <c r="J761" s="937" t="s">
        <v>445</v>
      </c>
      <c r="K761" s="937" t="s">
        <v>447</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ASRCMS202202</v>
      </c>
      <c r="AB761" s="957">
        <f t="shared" si="123"/>
        <v>45230</v>
      </c>
      <c r="AC761" t="str">
        <f t="shared" si="124"/>
        <v>Unaudited</v>
      </c>
    </row>
    <row r="762" spans="1:29" x14ac:dyDescent="0.25">
      <c r="A762" t="s">
        <v>421</v>
      </c>
      <c r="B762" t="s">
        <v>1380</v>
      </c>
      <c r="C762" t="s">
        <v>1381</v>
      </c>
      <c r="D762">
        <v>1900</v>
      </c>
      <c r="E762" s="957">
        <v>1</v>
      </c>
      <c r="F762" t="s">
        <v>439</v>
      </c>
      <c r="G762" s="957">
        <v>91</v>
      </c>
      <c r="H762" t="s">
        <v>382</v>
      </c>
      <c r="I762" s="937" t="s">
        <v>489</v>
      </c>
      <c r="J762" s="937" t="s">
        <v>445</v>
      </c>
      <c r="K762" s="937" t="s">
        <v>447</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ASRCMS202202</v>
      </c>
      <c r="AB762" s="957">
        <f t="shared" si="123"/>
        <v>45230</v>
      </c>
      <c r="AC762" t="str">
        <f t="shared" si="124"/>
        <v>Unaudited</v>
      </c>
    </row>
    <row r="763" spans="1:29" x14ac:dyDescent="0.25">
      <c r="A763" t="s">
        <v>421</v>
      </c>
      <c r="B763" t="s">
        <v>1380</v>
      </c>
      <c r="C763" t="s">
        <v>1381</v>
      </c>
      <c r="D763">
        <v>1900</v>
      </c>
      <c r="E763" s="957">
        <v>1</v>
      </c>
      <c r="F763" t="s">
        <v>439</v>
      </c>
      <c r="G763" s="957">
        <v>91</v>
      </c>
      <c r="H763" t="s">
        <v>382</v>
      </c>
      <c r="I763" s="937" t="s">
        <v>489</v>
      </c>
      <c r="J763" s="937" t="s">
        <v>445</v>
      </c>
      <c r="K763" s="937" t="s">
        <v>447</v>
      </c>
      <c r="L763" s="937">
        <v>6.3</v>
      </c>
      <c r="M763" s="958" t="s">
        <v>185</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ASRCMS202202</v>
      </c>
      <c r="AB763" s="957">
        <f t="shared" si="123"/>
        <v>45230</v>
      </c>
      <c r="AC763" t="str">
        <f t="shared" si="124"/>
        <v>Unaudited</v>
      </c>
    </row>
    <row r="764" spans="1:29" x14ac:dyDescent="0.25">
      <c r="A764" t="s">
        <v>421</v>
      </c>
      <c r="B764" t="s">
        <v>1380</v>
      </c>
      <c r="C764" t="s">
        <v>1381</v>
      </c>
      <c r="D764">
        <v>1900</v>
      </c>
      <c r="E764" s="957">
        <v>1</v>
      </c>
      <c r="F764" t="s">
        <v>439</v>
      </c>
      <c r="G764" s="957">
        <v>91</v>
      </c>
      <c r="H764" t="s">
        <v>382</v>
      </c>
      <c r="I764" s="937" t="s">
        <v>489</v>
      </c>
      <c r="J764" s="937" t="s">
        <v>445</v>
      </c>
      <c r="K764" s="937" t="s">
        <v>447</v>
      </c>
      <c r="L764" s="937" t="s">
        <v>87</v>
      </c>
      <c r="M764" s="958" t="s">
        <v>455</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ASRCMS202202</v>
      </c>
      <c r="AB764" s="957">
        <f t="shared" si="123"/>
        <v>45230</v>
      </c>
      <c r="AC764" t="str">
        <f t="shared" si="124"/>
        <v>Unaudited</v>
      </c>
    </row>
    <row r="765" spans="1:29" x14ac:dyDescent="0.25">
      <c r="A765" t="s">
        <v>421</v>
      </c>
      <c r="B765" t="s">
        <v>1380</v>
      </c>
      <c r="C765" t="s">
        <v>1381</v>
      </c>
      <c r="D765">
        <v>1900</v>
      </c>
      <c r="E765" s="957">
        <v>1</v>
      </c>
      <c r="F765" t="s">
        <v>439</v>
      </c>
      <c r="G765" s="957">
        <v>91</v>
      </c>
      <c r="H765" t="s">
        <v>382</v>
      </c>
      <c r="I765" s="937" t="s">
        <v>489</v>
      </c>
      <c r="J765" s="937" t="s">
        <v>445</v>
      </c>
      <c r="K765" s="937" t="s">
        <v>448</v>
      </c>
      <c r="L765" s="937">
        <v>7.1</v>
      </c>
      <c r="M765" s="958" t="s">
        <v>20</v>
      </c>
      <c r="N765" s="678">
        <f t="shared" ca="1" si="126"/>
        <v>173721.56999999998</v>
      </c>
      <c r="O765" s="678">
        <f t="shared" ca="1" si="131"/>
        <v>37323.171516634407</v>
      </c>
      <c r="P765" s="678">
        <f t="shared" ca="1" si="131"/>
        <v>2946.7382745329023</v>
      </c>
      <c r="Q765" s="678">
        <f t="shared" ca="1" si="131"/>
        <v>86079.643493085372</v>
      </c>
      <c r="R765" s="678">
        <f t="shared" ca="1" si="131"/>
        <v>5958.7716859800421</v>
      </c>
      <c r="S765" s="678">
        <f t="shared" ca="1" si="131"/>
        <v>469.49061805926715</v>
      </c>
      <c r="T765" s="678">
        <f t="shared" ca="1" si="131"/>
        <v>12001.465133458651</v>
      </c>
      <c r="U765" s="678">
        <f t="shared" ca="1" si="131"/>
        <v>0</v>
      </c>
      <c r="V765" s="678">
        <f t="shared" ca="1" si="129"/>
        <v>753.53683297107807</v>
      </c>
      <c r="W765" s="678">
        <f t="shared" ca="1" si="128"/>
        <v>28188.752445278264</v>
      </c>
      <c r="X765" s="678">
        <f t="shared" ca="1" si="130"/>
        <v>0</v>
      </c>
      <c r="Y765" s="678">
        <f t="shared" ca="1" si="130"/>
        <v>0</v>
      </c>
      <c r="Z765" s="678">
        <f t="shared" ca="1" si="130"/>
        <v>0</v>
      </c>
      <c r="AA765" t="str">
        <f t="shared" si="122"/>
        <v>ASRCMS202202</v>
      </c>
      <c r="AB765" s="957">
        <f t="shared" si="123"/>
        <v>45230</v>
      </c>
      <c r="AC765" t="str">
        <f t="shared" si="124"/>
        <v>Unaudited</v>
      </c>
    </row>
    <row r="766" spans="1:29" x14ac:dyDescent="0.25">
      <c r="A766" t="s">
        <v>421</v>
      </c>
      <c r="B766" t="s">
        <v>1380</v>
      </c>
      <c r="C766" t="s">
        <v>1381</v>
      </c>
      <c r="D766">
        <v>1900</v>
      </c>
      <c r="E766" s="957">
        <v>1</v>
      </c>
      <c r="F766" t="s">
        <v>439</v>
      </c>
      <c r="G766" s="957">
        <v>91</v>
      </c>
      <c r="H766" t="s">
        <v>382</v>
      </c>
      <c r="I766" s="937" t="s">
        <v>489</v>
      </c>
      <c r="J766" s="937" t="s">
        <v>445</v>
      </c>
      <c r="K766" s="937" t="s">
        <v>448</v>
      </c>
      <c r="L766" s="937">
        <v>7.2</v>
      </c>
      <c r="M766" s="958"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ASRCMS202202</v>
      </c>
      <c r="AB766" s="957">
        <f t="shared" si="123"/>
        <v>45230</v>
      </c>
      <c r="AC766" t="str">
        <f t="shared" si="124"/>
        <v>Unaudited</v>
      </c>
    </row>
    <row r="767" spans="1:29" x14ac:dyDescent="0.25">
      <c r="A767" t="s">
        <v>421</v>
      </c>
      <c r="B767" t="s">
        <v>1380</v>
      </c>
      <c r="C767" t="s">
        <v>1381</v>
      </c>
      <c r="D767">
        <v>1900</v>
      </c>
      <c r="E767" s="957">
        <v>1</v>
      </c>
      <c r="F767" t="s">
        <v>439</v>
      </c>
      <c r="G767" s="957">
        <v>91</v>
      </c>
      <c r="H767" t="s">
        <v>382</v>
      </c>
      <c r="I767" s="937" t="s">
        <v>489</v>
      </c>
      <c r="J767" s="937" t="s">
        <v>445</v>
      </c>
      <c r="K767" s="937" t="s">
        <v>448</v>
      </c>
      <c r="L767" s="945">
        <v>7.3</v>
      </c>
      <c r="M767" s="960" t="s">
        <v>156</v>
      </c>
      <c r="N767" s="678">
        <f t="shared" ca="1" si="126"/>
        <v>22472.644687231357</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5342.1432162034725</v>
      </c>
      <c r="P767" s="678">
        <f t="shared" ca="1" si="132"/>
        <v>972.59282540998913</v>
      </c>
      <c r="Q767" s="678">
        <f t="shared" ca="1" si="132"/>
        <v>5353.0005850860198</v>
      </c>
      <c r="R767" s="678">
        <f t="shared" ca="1" si="132"/>
        <v>1104.777949509961</v>
      </c>
      <c r="S767" s="678">
        <f t="shared" ca="1" si="132"/>
        <v>6.0241715543164611</v>
      </c>
      <c r="T767" s="678">
        <f t="shared" ca="1" si="132"/>
        <v>2390.2126541226353</v>
      </c>
      <c r="U767" s="678">
        <f t="shared" ca="1" si="132"/>
        <v>0</v>
      </c>
      <c r="V767" s="678">
        <f t="shared" ca="1" si="129"/>
        <v>44.550309479882294</v>
      </c>
      <c r="W767" s="678">
        <f t="shared" ca="1" si="128"/>
        <v>7259.3429758650809</v>
      </c>
      <c r="X767" s="678">
        <f t="shared" ca="1" si="130"/>
        <v>0</v>
      </c>
      <c r="Y767" s="678">
        <f t="shared" ca="1" si="130"/>
        <v>0</v>
      </c>
      <c r="Z767" s="678">
        <f t="shared" ca="1" si="130"/>
        <v>0</v>
      </c>
      <c r="AA767" t="str">
        <f t="shared" si="122"/>
        <v>ASRCMS202202</v>
      </c>
      <c r="AB767" s="957">
        <f t="shared" si="123"/>
        <v>45230</v>
      </c>
      <c r="AC767" t="str">
        <f t="shared" si="124"/>
        <v>Unaudited</v>
      </c>
    </row>
    <row r="768" spans="1:29" x14ac:dyDescent="0.25">
      <c r="A768" t="s">
        <v>421</v>
      </c>
      <c r="B768" t="s">
        <v>1380</v>
      </c>
      <c r="C768" t="s">
        <v>1381</v>
      </c>
      <c r="D768">
        <v>1900</v>
      </c>
      <c r="E768" s="957">
        <v>1</v>
      </c>
      <c r="F768" t="s">
        <v>439</v>
      </c>
      <c r="G768" s="957">
        <v>91</v>
      </c>
      <c r="H768" t="s">
        <v>382</v>
      </c>
      <c r="I768" s="937" t="s">
        <v>489</v>
      </c>
      <c r="J768" s="937" t="s">
        <v>445</v>
      </c>
      <c r="K768" s="937" t="s">
        <v>448</v>
      </c>
      <c r="L768" s="947" t="s">
        <v>91</v>
      </c>
      <c r="M768" s="961" t="s">
        <v>456</v>
      </c>
      <c r="N768" s="678">
        <f t="shared" ca="1" si="126"/>
        <v>34.31694020989319</v>
      </c>
      <c r="O768" s="678">
        <f t="shared" ca="1" si="132"/>
        <v>8.1577407507939785</v>
      </c>
      <c r="P768" s="678">
        <f t="shared" ca="1" si="132"/>
        <v>1.48520168866149</v>
      </c>
      <c r="Q768" s="678">
        <f t="shared" ca="1" si="132"/>
        <v>8.1743205385299014</v>
      </c>
      <c r="R768" s="678">
        <f t="shared" ca="1" si="132"/>
        <v>1.687055500863373</v>
      </c>
      <c r="S768" s="678">
        <f t="shared" ca="1" si="132"/>
        <v>9.1992347995017692E-3</v>
      </c>
      <c r="T768" s="678">
        <f t="shared" ca="1" si="132"/>
        <v>3.6499836081625903</v>
      </c>
      <c r="U768" s="678">
        <f t="shared" ca="1" si="132"/>
        <v>0</v>
      </c>
      <c r="V768" s="678">
        <f t="shared" ca="1" si="129"/>
        <v>6.8030724822611466E-2</v>
      </c>
      <c r="W768" s="678">
        <f t="shared" ca="1" si="128"/>
        <v>11.085408163259736</v>
      </c>
      <c r="X768" s="678">
        <f t="shared" ca="1" si="130"/>
        <v>0</v>
      </c>
      <c r="Y768" s="678">
        <f t="shared" ca="1" si="130"/>
        <v>0</v>
      </c>
      <c r="Z768" s="678">
        <f t="shared" ca="1" si="130"/>
        <v>0</v>
      </c>
      <c r="AA768" t="str">
        <f t="shared" si="122"/>
        <v>ASRCMS202202</v>
      </c>
      <c r="AB768" s="957">
        <f t="shared" si="123"/>
        <v>45230</v>
      </c>
      <c r="AC768" t="str">
        <f t="shared" si="124"/>
        <v>Unaudited</v>
      </c>
    </row>
    <row r="769" spans="1:29" x14ac:dyDescent="0.25">
      <c r="A769" t="s">
        <v>421</v>
      </c>
      <c r="B769" t="s">
        <v>1380</v>
      </c>
      <c r="C769" t="s">
        <v>1381</v>
      </c>
      <c r="D769">
        <v>1900</v>
      </c>
      <c r="E769" s="957">
        <v>1</v>
      </c>
      <c r="F769" t="s">
        <v>439</v>
      </c>
      <c r="G769" s="957">
        <v>91</v>
      </c>
      <c r="H769" t="s">
        <v>382</v>
      </c>
      <c r="I769" s="958" t="s">
        <v>489</v>
      </c>
      <c r="J769" s="958" t="s">
        <v>445</v>
      </c>
      <c r="K769" s="958" t="s">
        <v>449</v>
      </c>
      <c r="L769" s="937">
        <v>8.1</v>
      </c>
      <c r="M769" s="958" t="s">
        <v>22</v>
      </c>
      <c r="N769" s="678">
        <f t="shared" ca="1" si="126"/>
        <v>3120593.575375075</v>
      </c>
      <c r="O769" s="678">
        <f t="shared" ca="1" si="132"/>
        <v>969934.76691181806</v>
      </c>
      <c r="P769" s="678">
        <f t="shared" ca="1" si="132"/>
        <v>136519.53206960901</v>
      </c>
      <c r="Q769" s="678">
        <f t="shared" ca="1" si="132"/>
        <v>882933.05074242607</v>
      </c>
      <c r="R769" s="678">
        <f t="shared" ca="1" si="132"/>
        <v>330512.5368958115</v>
      </c>
      <c r="S769" s="678">
        <f t="shared" ca="1" si="132"/>
        <v>264.28775151616742</v>
      </c>
      <c r="T769" s="678">
        <f t="shared" ca="1" si="132"/>
        <v>364137.42562368535</v>
      </c>
      <c r="U769" s="678">
        <f t="shared" ca="1" si="132"/>
        <v>0</v>
      </c>
      <c r="V769" s="678">
        <f t="shared" ca="1" si="129"/>
        <v>47088.830801260468</v>
      </c>
      <c r="W769" s="678">
        <f t="shared" ca="1" si="128"/>
        <v>389203.14457894827</v>
      </c>
      <c r="X769" s="678">
        <f t="shared" ca="1" si="130"/>
        <v>0</v>
      </c>
      <c r="Y769" s="678">
        <f t="shared" ca="1" si="130"/>
        <v>0</v>
      </c>
      <c r="Z769" s="678">
        <f t="shared" ca="1" si="130"/>
        <v>0</v>
      </c>
      <c r="AA769" t="str">
        <f t="shared" si="122"/>
        <v>ASRCMS202202</v>
      </c>
      <c r="AB769" s="957">
        <f t="shared" si="123"/>
        <v>45230</v>
      </c>
      <c r="AC769" t="str">
        <f t="shared" si="124"/>
        <v>Unaudited</v>
      </c>
    </row>
    <row r="770" spans="1:29" x14ac:dyDescent="0.25">
      <c r="A770" t="s">
        <v>421</v>
      </c>
      <c r="B770" t="s">
        <v>1380</v>
      </c>
      <c r="C770" t="s">
        <v>1381</v>
      </c>
      <c r="D770">
        <v>1900</v>
      </c>
      <c r="E770" s="957">
        <v>1</v>
      </c>
      <c r="F770" t="s">
        <v>439</v>
      </c>
      <c r="G770" s="957">
        <v>91</v>
      </c>
      <c r="H770" t="s">
        <v>382</v>
      </c>
      <c r="I770" s="937" t="s">
        <v>489</v>
      </c>
      <c r="J770" s="937" t="s">
        <v>445</v>
      </c>
      <c r="K770" s="937" t="s">
        <v>449</v>
      </c>
      <c r="L770" s="937" t="s">
        <v>113</v>
      </c>
      <c r="M770" s="962" t="s">
        <v>444</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ASRCMS202202</v>
      </c>
      <c r="AB770" s="957">
        <f t="shared" ref="AB770:AB833" si="134">file_date</f>
        <v>45230</v>
      </c>
      <c r="AC770" t="str">
        <f t="shared" ref="AC770:AC833" si="135">status</f>
        <v>Unaudited</v>
      </c>
    </row>
    <row r="771" spans="1:29" x14ac:dyDescent="0.25">
      <c r="A771" t="s">
        <v>421</v>
      </c>
      <c r="B771" t="s">
        <v>1380</v>
      </c>
      <c r="C771" t="s">
        <v>1381</v>
      </c>
      <c r="D771">
        <v>1900</v>
      </c>
      <c r="E771" s="957">
        <v>1</v>
      </c>
      <c r="F771" t="s">
        <v>439</v>
      </c>
      <c r="G771" s="957">
        <v>91</v>
      </c>
      <c r="H771" t="s">
        <v>382</v>
      </c>
      <c r="I771" s="937" t="s">
        <v>489</v>
      </c>
      <c r="J771" s="937" t="s">
        <v>445</v>
      </c>
      <c r="K771" s="937" t="s">
        <v>449</v>
      </c>
      <c r="L771" s="937" t="s">
        <v>115</v>
      </c>
      <c r="M771" s="962" t="s">
        <v>158</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ASRCMS202202</v>
      </c>
      <c r="AB771" s="957">
        <f t="shared" si="134"/>
        <v>45230</v>
      </c>
      <c r="AC771" t="str">
        <f t="shared" si="135"/>
        <v>Unaudited</v>
      </c>
    </row>
    <row r="772" spans="1:29" x14ac:dyDescent="0.25">
      <c r="A772" t="s">
        <v>421</v>
      </c>
      <c r="B772" t="s">
        <v>1380</v>
      </c>
      <c r="C772" t="s">
        <v>1381</v>
      </c>
      <c r="D772">
        <v>1900</v>
      </c>
      <c r="E772" s="957">
        <v>1</v>
      </c>
      <c r="F772" t="s">
        <v>439</v>
      </c>
      <c r="G772" s="957">
        <v>91</v>
      </c>
      <c r="H772" t="s">
        <v>382</v>
      </c>
      <c r="I772" s="937" t="s">
        <v>489</v>
      </c>
      <c r="J772" s="937" t="s">
        <v>445</v>
      </c>
      <c r="K772" s="937" t="s">
        <v>449</v>
      </c>
      <c r="L772" s="937" t="s">
        <v>116</v>
      </c>
      <c r="M772" s="962" t="s">
        <v>114</v>
      </c>
      <c r="N772" s="678">
        <f t="shared" ca="1" si="126"/>
        <v>-20657.928411474233</v>
      </c>
      <c r="O772" s="678">
        <f t="shared" ca="1" si="132"/>
        <v>-6420.8435013059943</v>
      </c>
      <c r="P772" s="678">
        <f t="shared" ca="1" si="132"/>
        <v>-903.74175686206513</v>
      </c>
      <c r="Q772" s="678">
        <f t="shared" ca="1" si="132"/>
        <v>-5844.9033216923517</v>
      </c>
      <c r="R772" s="678">
        <f t="shared" ca="1" si="132"/>
        <v>-2187.9505169037484</v>
      </c>
      <c r="S772" s="678">
        <f t="shared" ca="1" si="132"/>
        <v>-1.7495509488749317</v>
      </c>
      <c r="T772" s="678">
        <f t="shared" ca="1" si="132"/>
        <v>-2410.5429588242623</v>
      </c>
      <c r="U772" s="678">
        <f t="shared" ca="1" si="132"/>
        <v>0</v>
      </c>
      <c r="V772" s="678">
        <f t="shared" ca="1" si="129"/>
        <v>-311.72200806557851</v>
      </c>
      <c r="W772" s="678">
        <f t="shared" ca="1" si="128"/>
        <v>-2576.4747968713609</v>
      </c>
      <c r="X772" s="678">
        <f t="shared" ca="1" si="130"/>
        <v>0</v>
      </c>
      <c r="Y772" s="678">
        <f t="shared" ca="1" si="130"/>
        <v>0</v>
      </c>
      <c r="Z772" s="678">
        <f t="shared" ca="1" si="130"/>
        <v>0</v>
      </c>
      <c r="AA772" t="str">
        <f t="shared" si="133"/>
        <v>ASRCMS202202</v>
      </c>
      <c r="AB772" s="957">
        <f t="shared" si="134"/>
        <v>45230</v>
      </c>
      <c r="AC772" t="str">
        <f t="shared" si="135"/>
        <v>Unaudited</v>
      </c>
    </row>
    <row r="773" spans="1:29" x14ac:dyDescent="0.25">
      <c r="A773" t="s">
        <v>421</v>
      </c>
      <c r="B773" t="s">
        <v>1380</v>
      </c>
      <c r="C773" t="s">
        <v>1381</v>
      </c>
      <c r="D773">
        <v>1900</v>
      </c>
      <c r="E773" s="957">
        <v>1</v>
      </c>
      <c r="F773" t="s">
        <v>439</v>
      </c>
      <c r="G773" s="957">
        <v>91</v>
      </c>
      <c r="H773" t="s">
        <v>382</v>
      </c>
      <c r="I773" s="937" t="s">
        <v>489</v>
      </c>
      <c r="J773" s="937" t="s">
        <v>445</v>
      </c>
      <c r="K773" s="937" t="s">
        <v>449</v>
      </c>
      <c r="L773" s="937" t="s">
        <v>117</v>
      </c>
      <c r="M773" s="962" t="s">
        <v>159</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ASRCMS202202</v>
      </c>
      <c r="AB773" s="957">
        <f t="shared" si="134"/>
        <v>45230</v>
      </c>
      <c r="AC773" t="str">
        <f t="shared" si="135"/>
        <v>Unaudited</v>
      </c>
    </row>
    <row r="774" spans="1:29" x14ac:dyDescent="0.25">
      <c r="A774" t="s">
        <v>421</v>
      </c>
      <c r="B774" t="s">
        <v>1380</v>
      </c>
      <c r="C774" t="s">
        <v>1381</v>
      </c>
      <c r="D774">
        <v>1900</v>
      </c>
      <c r="E774" s="957">
        <v>1</v>
      </c>
      <c r="F774" t="s">
        <v>439</v>
      </c>
      <c r="G774" s="957">
        <v>91</v>
      </c>
      <c r="H774" t="s">
        <v>382</v>
      </c>
      <c r="I774" s="937" t="s">
        <v>489</v>
      </c>
      <c r="J774" s="937" t="s">
        <v>445</v>
      </c>
      <c r="K774" s="937" t="s">
        <v>449</v>
      </c>
      <c r="L774" s="937" t="s">
        <v>160</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ASRCMS202202</v>
      </c>
      <c r="AB774" s="957">
        <f t="shared" si="134"/>
        <v>45230</v>
      </c>
      <c r="AC774" t="str">
        <f t="shared" si="135"/>
        <v>Unaudited</v>
      </c>
    </row>
    <row r="775" spans="1:29" x14ac:dyDescent="0.25">
      <c r="A775" t="s">
        <v>421</v>
      </c>
      <c r="B775" t="s">
        <v>1380</v>
      </c>
      <c r="C775" t="s">
        <v>1381</v>
      </c>
      <c r="D775">
        <v>1900</v>
      </c>
      <c r="E775" s="957">
        <v>1</v>
      </c>
      <c r="F775" t="s">
        <v>439</v>
      </c>
      <c r="G775" s="957">
        <v>91</v>
      </c>
      <c r="H775" t="s">
        <v>382</v>
      </c>
      <c r="I775" s="937" t="s">
        <v>489</v>
      </c>
      <c r="J775" s="937" t="s">
        <v>445</v>
      </c>
      <c r="K775" s="937" t="s">
        <v>449</v>
      </c>
      <c r="L775" s="937" t="s">
        <v>443</v>
      </c>
      <c r="M775" s="962" t="s">
        <v>457</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ASRCMS202202</v>
      </c>
      <c r="AB775" s="957">
        <f t="shared" si="134"/>
        <v>45230</v>
      </c>
      <c r="AC775" t="str">
        <f t="shared" si="135"/>
        <v>Unaudited</v>
      </c>
    </row>
    <row r="776" spans="1:29" ht="30" x14ac:dyDescent="0.25">
      <c r="A776" t="s">
        <v>421</v>
      </c>
      <c r="B776" t="s">
        <v>1380</v>
      </c>
      <c r="C776" t="s">
        <v>1381</v>
      </c>
      <c r="D776">
        <v>1900</v>
      </c>
      <c r="E776" s="957">
        <v>1</v>
      </c>
      <c r="F776" t="s">
        <v>439</v>
      </c>
      <c r="G776" s="957">
        <v>91</v>
      </c>
      <c r="H776" t="s">
        <v>382</v>
      </c>
      <c r="I776" s="937" t="s">
        <v>489</v>
      </c>
      <c r="J776" s="937" t="s">
        <v>445</v>
      </c>
      <c r="K776" s="937" t="s">
        <v>450</v>
      </c>
      <c r="L776" s="945">
        <v>9.1</v>
      </c>
      <c r="M776" s="960" t="s">
        <v>186</v>
      </c>
      <c r="N776" s="678">
        <f t="shared" ca="1" si="126"/>
        <v>1900671.1499999997</v>
      </c>
      <c r="O776" s="678">
        <f t="shared" ca="1" si="136"/>
        <v>95604.319999999992</v>
      </c>
      <c r="P776" s="678">
        <f t="shared" ca="1" si="136"/>
        <v>152</v>
      </c>
      <c r="Q776" s="678">
        <f t="shared" ca="1" si="136"/>
        <v>155629.85</v>
      </c>
      <c r="R776" s="678">
        <f t="shared" ca="1" si="136"/>
        <v>18004.84</v>
      </c>
      <c r="S776" s="678">
        <f t="shared" ca="1" si="136"/>
        <v>0</v>
      </c>
      <c r="T776" s="678">
        <f t="shared" ca="1" si="136"/>
        <v>78126.5</v>
      </c>
      <c r="U776" s="678">
        <f t="shared" ca="1" si="136"/>
        <v>0</v>
      </c>
      <c r="V776" s="678">
        <f t="shared" ca="1" si="136"/>
        <v>0</v>
      </c>
      <c r="W776" s="678">
        <f t="shared" ca="1" si="128"/>
        <v>1553153.6399999997</v>
      </c>
      <c r="X776" s="678">
        <f t="shared" ca="1" si="136"/>
        <v>0</v>
      </c>
      <c r="Y776" s="678">
        <f t="shared" ca="1" si="136"/>
        <v>0</v>
      </c>
      <c r="Z776" s="678">
        <f t="shared" ca="1" si="136"/>
        <v>0</v>
      </c>
      <c r="AA776" t="str">
        <f t="shared" si="133"/>
        <v>ASRCMS202202</v>
      </c>
      <c r="AB776" s="957">
        <f t="shared" si="134"/>
        <v>45230</v>
      </c>
      <c r="AC776" t="str">
        <f t="shared" si="135"/>
        <v>Unaudited</v>
      </c>
    </row>
    <row r="777" spans="1:29" x14ac:dyDescent="0.25">
      <c r="A777" t="s">
        <v>421</v>
      </c>
      <c r="B777" t="s">
        <v>1380</v>
      </c>
      <c r="C777" t="s">
        <v>1381</v>
      </c>
      <c r="D777">
        <v>1900</v>
      </c>
      <c r="E777" s="957">
        <v>1</v>
      </c>
      <c r="F777" t="s">
        <v>439</v>
      </c>
      <c r="G777" s="957">
        <v>91</v>
      </c>
      <c r="H777" t="s">
        <v>382</v>
      </c>
      <c r="I777" s="962" t="s">
        <v>489</v>
      </c>
      <c r="J777" s="962" t="s">
        <v>445</v>
      </c>
      <c r="K777" s="962" t="s">
        <v>450</v>
      </c>
      <c r="L777" s="937" t="s">
        <v>107</v>
      </c>
      <c r="M777" s="962" t="s">
        <v>187</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ASRCMS202202</v>
      </c>
      <c r="AB777" s="957">
        <f t="shared" si="134"/>
        <v>45230</v>
      </c>
      <c r="AC777" t="str">
        <f t="shared" si="135"/>
        <v>Unaudited</v>
      </c>
    </row>
    <row r="778" spans="1:29" x14ac:dyDescent="0.25">
      <c r="A778" t="s">
        <v>421</v>
      </c>
      <c r="B778" t="s">
        <v>1380</v>
      </c>
      <c r="C778" t="s">
        <v>1381</v>
      </c>
      <c r="D778">
        <v>1900</v>
      </c>
      <c r="E778" s="957">
        <v>1</v>
      </c>
      <c r="F778" t="s">
        <v>439</v>
      </c>
      <c r="G778" s="957">
        <v>91</v>
      </c>
      <c r="H778" t="s">
        <v>382</v>
      </c>
      <c r="I778" s="937" t="s">
        <v>489</v>
      </c>
      <c r="J778" s="937" t="s">
        <v>445</v>
      </c>
      <c r="K778" s="937" t="s">
        <v>450</v>
      </c>
      <c r="L778" s="943" t="s">
        <v>1316</v>
      </c>
      <c r="M778" s="963" t="s">
        <v>1317</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ASRCMS202202</v>
      </c>
      <c r="AB778" s="957">
        <f t="shared" si="134"/>
        <v>45230</v>
      </c>
      <c r="AC778" t="str">
        <f t="shared" si="135"/>
        <v>Unaudited</v>
      </c>
    </row>
    <row r="779" spans="1:29" x14ac:dyDescent="0.25">
      <c r="A779" t="s">
        <v>421</v>
      </c>
      <c r="B779" t="s">
        <v>1380</v>
      </c>
      <c r="C779" t="s">
        <v>1381</v>
      </c>
      <c r="D779">
        <v>1900</v>
      </c>
      <c r="E779" s="957">
        <v>1</v>
      </c>
      <c r="F779" t="s">
        <v>439</v>
      </c>
      <c r="G779" s="957">
        <v>91</v>
      </c>
      <c r="H779" t="s">
        <v>382</v>
      </c>
      <c r="I779" s="937" t="s">
        <v>489</v>
      </c>
      <c r="J779" s="937" t="s">
        <v>445</v>
      </c>
      <c r="K779" s="937" t="s">
        <v>450</v>
      </c>
      <c r="L779" s="943" t="s">
        <v>108</v>
      </c>
      <c r="M779" s="963" t="s">
        <v>188</v>
      </c>
      <c r="N779" s="678">
        <f t="shared" ca="1" si="126"/>
        <v>641774.85000000009</v>
      </c>
      <c r="O779" s="678">
        <f t="shared" ca="1" si="136"/>
        <v>136285.80000000002</v>
      </c>
      <c r="P779" s="678">
        <f t="shared" ca="1" si="136"/>
        <v>17959.849999999999</v>
      </c>
      <c r="Q779" s="678">
        <f t="shared" ca="1" si="136"/>
        <v>223974.44000000009</v>
      </c>
      <c r="R779" s="678">
        <f t="shared" ca="1" si="136"/>
        <v>11608.929999999998</v>
      </c>
      <c r="S779" s="678">
        <f t="shared" ca="1" si="136"/>
        <v>224.23000000000002</v>
      </c>
      <c r="T779" s="678">
        <f t="shared" ca="1" si="136"/>
        <v>102505.30000000002</v>
      </c>
      <c r="U779" s="678">
        <f t="shared" ca="1" si="136"/>
        <v>0</v>
      </c>
      <c r="V779" s="678">
        <f t="shared" ca="1" si="136"/>
        <v>0</v>
      </c>
      <c r="W779" s="678">
        <f t="shared" ca="1" si="128"/>
        <v>149216.29999999999</v>
      </c>
      <c r="X779" s="678">
        <f t="shared" ca="1" si="136"/>
        <v>0</v>
      </c>
      <c r="Y779" s="678">
        <f t="shared" ca="1" si="136"/>
        <v>0</v>
      </c>
      <c r="Z779" s="678">
        <f t="shared" ca="1" si="136"/>
        <v>0</v>
      </c>
      <c r="AA779" t="str">
        <f t="shared" si="133"/>
        <v>ASRCMS202202</v>
      </c>
      <c r="AB779" s="957">
        <f t="shared" si="134"/>
        <v>45230</v>
      </c>
      <c r="AC779" t="str">
        <f t="shared" si="135"/>
        <v>Unaudited</v>
      </c>
    </row>
    <row r="780" spans="1:29" x14ac:dyDescent="0.25">
      <c r="A780" t="s">
        <v>421</v>
      </c>
      <c r="B780" t="s">
        <v>1380</v>
      </c>
      <c r="C780" t="s">
        <v>1381</v>
      </c>
      <c r="D780">
        <v>1900</v>
      </c>
      <c r="E780" s="957">
        <v>1</v>
      </c>
      <c r="F780" t="s">
        <v>439</v>
      </c>
      <c r="G780" s="957">
        <v>91</v>
      </c>
      <c r="H780" t="s">
        <v>382</v>
      </c>
      <c r="I780" s="937" t="s">
        <v>489</v>
      </c>
      <c r="J780" s="937" t="s">
        <v>445</v>
      </c>
      <c r="K780" s="937" t="s">
        <v>450</v>
      </c>
      <c r="L780" s="947" t="s">
        <v>109</v>
      </c>
      <c r="M780" s="964" t="s">
        <v>161</v>
      </c>
      <c r="N780" s="678">
        <f t="shared" ca="1" si="126"/>
        <v>777201.59361407335</v>
      </c>
      <c r="O780" s="678">
        <f t="shared" ca="1" si="136"/>
        <v>278903.07662812818</v>
      </c>
      <c r="P780" s="678">
        <f t="shared" ca="1" si="136"/>
        <v>29092.570352752784</v>
      </c>
      <c r="Q780" s="678">
        <f t="shared" ca="1" si="136"/>
        <v>296838.39931610052</v>
      </c>
      <c r="R780" s="678">
        <f t="shared" ca="1" si="136"/>
        <v>27695.088132393903</v>
      </c>
      <c r="S780" s="678">
        <f t="shared" ca="1" si="136"/>
        <v>724.39391292667199</v>
      </c>
      <c r="T780" s="678">
        <f t="shared" ca="1" si="136"/>
        <v>99590.996323549305</v>
      </c>
      <c r="U780" s="678">
        <f t="shared" ca="1" si="136"/>
        <v>0</v>
      </c>
      <c r="V780" s="678">
        <f t="shared" ca="1" si="136"/>
        <v>1892.0818694253273</v>
      </c>
      <c r="W780" s="678">
        <f t="shared" ca="1" si="128"/>
        <v>42464.98707879657</v>
      </c>
      <c r="X780" s="678">
        <f t="shared" ca="1" si="136"/>
        <v>0</v>
      </c>
      <c r="Y780" s="678">
        <f t="shared" ca="1" si="136"/>
        <v>0</v>
      </c>
      <c r="Z780" s="678">
        <f t="shared" ca="1" si="136"/>
        <v>0</v>
      </c>
      <c r="AA780" t="str">
        <f t="shared" si="133"/>
        <v>ASRCMS202202</v>
      </c>
      <c r="AB780" s="957">
        <f t="shared" si="134"/>
        <v>45230</v>
      </c>
      <c r="AC780" t="str">
        <f t="shared" si="135"/>
        <v>Unaudited</v>
      </c>
    </row>
    <row r="781" spans="1:29" x14ac:dyDescent="0.25">
      <c r="A781" t="s">
        <v>421</v>
      </c>
      <c r="B781" t="s">
        <v>1380</v>
      </c>
      <c r="C781" t="s">
        <v>1381</v>
      </c>
      <c r="D781">
        <v>1900</v>
      </c>
      <c r="E781" s="957">
        <v>1</v>
      </c>
      <c r="F781" t="s">
        <v>439</v>
      </c>
      <c r="G781" s="957">
        <v>91</v>
      </c>
      <c r="H781" t="s">
        <v>382</v>
      </c>
      <c r="I781" s="963" t="s">
        <v>489</v>
      </c>
      <c r="J781" s="963" t="s">
        <v>445</v>
      </c>
      <c r="K781" s="963" t="s">
        <v>450</v>
      </c>
      <c r="L781" s="943" t="s">
        <v>110</v>
      </c>
      <c r="M781" s="963" t="s">
        <v>135</v>
      </c>
      <c r="N781" s="678">
        <f t="shared" ca="1" si="126"/>
        <v>27502.659204585507</v>
      </c>
      <c r="O781" s="678">
        <f t="shared" ca="1" si="136"/>
        <v>14810.931691099904</v>
      </c>
      <c r="P781" s="678">
        <f t="shared" ca="1" si="136"/>
        <v>2498.6213130607839</v>
      </c>
      <c r="Q781" s="678">
        <f t="shared" ca="1" si="136"/>
        <v>6363.7578246081193</v>
      </c>
      <c r="R781" s="678">
        <f t="shared" ca="1" si="136"/>
        <v>1136.5738988116448</v>
      </c>
      <c r="S781" s="678">
        <f t="shared" ca="1" si="136"/>
        <v>20.230279752310828</v>
      </c>
      <c r="T781" s="678">
        <f t="shared" ca="1" si="136"/>
        <v>2335.9859068279347</v>
      </c>
      <c r="U781" s="678">
        <f t="shared" ca="1" si="136"/>
        <v>0</v>
      </c>
      <c r="V781" s="678">
        <f t="shared" ca="1" si="136"/>
        <v>145.29019094841414</v>
      </c>
      <c r="W781" s="678">
        <f t="shared" ca="1" si="128"/>
        <v>191.26809947639327</v>
      </c>
      <c r="X781" s="678">
        <f t="shared" ca="1" si="136"/>
        <v>0</v>
      </c>
      <c r="Y781" s="678">
        <f t="shared" ca="1" si="136"/>
        <v>0</v>
      </c>
      <c r="Z781" s="678">
        <f t="shared" ca="1" si="136"/>
        <v>0</v>
      </c>
      <c r="AA781" t="str">
        <f t="shared" si="133"/>
        <v>ASRCMS202202</v>
      </c>
      <c r="AB781" s="957">
        <f t="shared" si="134"/>
        <v>45230</v>
      </c>
      <c r="AC781" t="str">
        <f t="shared" si="135"/>
        <v>Unaudited</v>
      </c>
    </row>
    <row r="782" spans="1:29" x14ac:dyDescent="0.25">
      <c r="A782" t="s">
        <v>421</v>
      </c>
      <c r="B782" t="s">
        <v>1380</v>
      </c>
      <c r="C782" t="s">
        <v>1381</v>
      </c>
      <c r="D782">
        <v>1900</v>
      </c>
      <c r="E782" s="957">
        <v>1</v>
      </c>
      <c r="F782" t="s">
        <v>439</v>
      </c>
      <c r="G782" s="957">
        <v>91</v>
      </c>
      <c r="H782" t="s">
        <v>382</v>
      </c>
      <c r="I782" s="937" t="s">
        <v>489</v>
      </c>
      <c r="J782" s="937" t="s">
        <v>445</v>
      </c>
      <c r="K782" s="937" t="s">
        <v>450</v>
      </c>
      <c r="L782" s="937" t="s">
        <v>111</v>
      </c>
      <c r="M782" s="962" t="s">
        <v>163</v>
      </c>
      <c r="N782" s="678">
        <f t="shared" ca="1" si="126"/>
        <v>42736.442078694105</v>
      </c>
      <c r="O782" s="678">
        <f t="shared" ca="1" si="136"/>
        <v>7154.9238514506651</v>
      </c>
      <c r="P782" s="678">
        <f t="shared" ca="1" si="136"/>
        <v>661.28070019352754</v>
      </c>
      <c r="Q782" s="678">
        <f t="shared" ca="1" si="136"/>
        <v>9489.6423379375174</v>
      </c>
      <c r="R782" s="678">
        <f t="shared" ca="1" si="136"/>
        <v>804.92180847254281</v>
      </c>
      <c r="S782" s="678">
        <f t="shared" ca="1" si="136"/>
        <v>0.25009747103605312</v>
      </c>
      <c r="T782" s="678">
        <f t="shared" ca="1" si="136"/>
        <v>110.70889432426027</v>
      </c>
      <c r="U782" s="678">
        <f t="shared" ca="1" si="136"/>
        <v>0</v>
      </c>
      <c r="V782" s="678">
        <f t="shared" ca="1" si="136"/>
        <v>26.783668557479459</v>
      </c>
      <c r="W782" s="678">
        <f t="shared" ca="1" si="128"/>
        <v>24487.930720287073</v>
      </c>
      <c r="X782" s="678">
        <f t="shared" ca="1" si="136"/>
        <v>0</v>
      </c>
      <c r="Y782" s="678">
        <f t="shared" ca="1" si="136"/>
        <v>0</v>
      </c>
      <c r="Z782" s="678">
        <f t="shared" ca="1" si="136"/>
        <v>0</v>
      </c>
      <c r="AA782" t="str">
        <f t="shared" si="133"/>
        <v>ASRCMS202202</v>
      </c>
      <c r="AB782" s="957">
        <f t="shared" si="134"/>
        <v>45230</v>
      </c>
      <c r="AC782" t="str">
        <f t="shared" si="135"/>
        <v>Unaudited</v>
      </c>
    </row>
    <row r="783" spans="1:29" x14ac:dyDescent="0.25">
      <c r="A783" t="s">
        <v>421</v>
      </c>
      <c r="B783" t="s">
        <v>1380</v>
      </c>
      <c r="C783" t="s">
        <v>1381</v>
      </c>
      <c r="D783">
        <v>1900</v>
      </c>
      <c r="E783" s="957">
        <v>1</v>
      </c>
      <c r="F783" t="s">
        <v>439</v>
      </c>
      <c r="G783" s="957">
        <v>91</v>
      </c>
      <c r="H783" t="s">
        <v>382</v>
      </c>
      <c r="I783" s="937" t="s">
        <v>489</v>
      </c>
      <c r="J783" s="937" t="s">
        <v>445</v>
      </c>
      <c r="K783" s="937" t="s">
        <v>450</v>
      </c>
      <c r="L783" s="937" t="s">
        <v>112</v>
      </c>
      <c r="M783" s="962" t="s">
        <v>464</v>
      </c>
      <c r="N783" s="678">
        <f t="shared" ca="1" si="126"/>
        <v>175221.61075378361</v>
      </c>
      <c r="O783" s="678">
        <f t="shared" ca="1" si="136"/>
        <v>41653.261209279299</v>
      </c>
      <c r="P783" s="678">
        <f t="shared" ca="1" si="136"/>
        <v>7583.4101347555934</v>
      </c>
      <c r="Q783" s="678">
        <f t="shared" ca="1" si="136"/>
        <v>41737.917274047184</v>
      </c>
      <c r="R783" s="678">
        <f t="shared" ca="1" si="136"/>
        <v>8614.0716650224767</v>
      </c>
      <c r="S783" s="678">
        <f t="shared" ca="1" si="136"/>
        <v>46.971109003659535</v>
      </c>
      <c r="T783" s="678">
        <f t="shared" ca="1" si="136"/>
        <v>18636.743344116072</v>
      </c>
      <c r="U783" s="678">
        <f t="shared" ca="1" si="136"/>
        <v>0</v>
      </c>
      <c r="V783" s="678">
        <f t="shared" ca="1" si="136"/>
        <v>347.36352108480986</v>
      </c>
      <c r="W783" s="678">
        <f t="shared" ca="1" si="128"/>
        <v>56601.872496474491</v>
      </c>
      <c r="X783" s="678">
        <f t="shared" ca="1" si="136"/>
        <v>0</v>
      </c>
      <c r="Y783" s="678">
        <f t="shared" ca="1" si="136"/>
        <v>0</v>
      </c>
      <c r="Z783" s="678">
        <f t="shared" ca="1" si="136"/>
        <v>0</v>
      </c>
      <c r="AA783" t="str">
        <f t="shared" si="133"/>
        <v>ASRCMS202202</v>
      </c>
      <c r="AB783" s="957">
        <f t="shared" si="134"/>
        <v>45230</v>
      </c>
      <c r="AC783" t="str">
        <f t="shared" si="135"/>
        <v>Unaudited</v>
      </c>
    </row>
    <row r="784" spans="1:29" x14ac:dyDescent="0.25">
      <c r="A784" t="s">
        <v>421</v>
      </c>
      <c r="B784" t="s">
        <v>1380</v>
      </c>
      <c r="C784" t="s">
        <v>1381</v>
      </c>
      <c r="D784">
        <v>1900</v>
      </c>
      <c r="E784" s="957">
        <v>1</v>
      </c>
      <c r="F784" t="s">
        <v>439</v>
      </c>
      <c r="G784" s="957">
        <v>91</v>
      </c>
      <c r="H784" t="s">
        <v>382</v>
      </c>
      <c r="I784" s="937" t="s">
        <v>489</v>
      </c>
      <c r="J784" s="937" t="s">
        <v>445</v>
      </c>
      <c r="K784" s="937" t="s">
        <v>6</v>
      </c>
      <c r="L784" s="937" t="s">
        <v>118</v>
      </c>
      <c r="M784" s="962" t="s">
        <v>189</v>
      </c>
      <c r="N784" s="678">
        <f t="shared" ca="1" si="126"/>
        <v>21900.330221078002</v>
      </c>
      <c r="O784" s="678">
        <f t="shared" ca="1" si="136"/>
        <v>6807.0035956925285</v>
      </c>
      <c r="P784" s="678">
        <f t="shared" ca="1" si="136"/>
        <v>958.09427332815301</v>
      </c>
      <c r="Q784" s="678">
        <f t="shared" ca="1" si="136"/>
        <v>6196.4254259027712</v>
      </c>
      <c r="R784" s="678">
        <f t="shared" ca="1" si="136"/>
        <v>2319.5374615082642</v>
      </c>
      <c r="S784" s="678">
        <f t="shared" ca="1" si="136"/>
        <v>1.8547718220225446</v>
      </c>
      <c r="T784" s="678">
        <f t="shared" ca="1" si="136"/>
        <v>2555.5169791867015</v>
      </c>
      <c r="U784" s="678">
        <f t="shared" ca="1" si="136"/>
        <v>0</v>
      </c>
      <c r="V784" s="678">
        <f t="shared" ca="1" si="136"/>
        <v>330.46948260416207</v>
      </c>
      <c r="W784" s="678">
        <f t="shared" ca="1" si="128"/>
        <v>2731.4282310333992</v>
      </c>
      <c r="X784" s="678">
        <f t="shared" ca="1" si="136"/>
        <v>0</v>
      </c>
      <c r="Y784" s="678">
        <f t="shared" ca="1" si="136"/>
        <v>0</v>
      </c>
      <c r="Z784" s="678">
        <f t="shared" ca="1" si="136"/>
        <v>0</v>
      </c>
      <c r="AA784" t="str">
        <f t="shared" si="133"/>
        <v>ASRCMS202202</v>
      </c>
      <c r="AB784" s="957">
        <f t="shared" si="134"/>
        <v>45230</v>
      </c>
      <c r="AC784" t="str">
        <f t="shared" si="135"/>
        <v>Unaudited</v>
      </c>
    </row>
    <row r="785" spans="1:29" x14ac:dyDescent="0.25">
      <c r="A785" t="s">
        <v>421</v>
      </c>
      <c r="B785" t="s">
        <v>1380</v>
      </c>
      <c r="C785" t="s">
        <v>1381</v>
      </c>
      <c r="D785">
        <v>1900</v>
      </c>
      <c r="E785" s="957">
        <v>1</v>
      </c>
      <c r="F785" t="s">
        <v>439</v>
      </c>
      <c r="G785" s="957">
        <v>91</v>
      </c>
      <c r="H785" t="s">
        <v>382</v>
      </c>
      <c r="I785" s="937" t="s">
        <v>489</v>
      </c>
      <c r="J785" s="937" t="s">
        <v>445</v>
      </c>
      <c r="K785" s="937" t="s">
        <v>6</v>
      </c>
      <c r="L785" s="945" t="s">
        <v>45</v>
      </c>
      <c r="M785" s="960" t="s">
        <v>164</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ASRCMS202202</v>
      </c>
      <c r="AB785" s="957">
        <f t="shared" si="134"/>
        <v>45230</v>
      </c>
      <c r="AC785" t="str">
        <f t="shared" si="135"/>
        <v>Unaudited</v>
      </c>
    </row>
    <row r="786" spans="1:29" x14ac:dyDescent="0.25">
      <c r="A786" t="s">
        <v>421</v>
      </c>
      <c r="B786" t="s">
        <v>1380</v>
      </c>
      <c r="C786" t="s">
        <v>1381</v>
      </c>
      <c r="D786">
        <v>1900</v>
      </c>
      <c r="E786" s="957">
        <v>1</v>
      </c>
      <c r="F786" t="s">
        <v>439</v>
      </c>
      <c r="G786" s="957">
        <v>91</v>
      </c>
      <c r="H786" t="s">
        <v>382</v>
      </c>
      <c r="I786" s="962" t="s">
        <v>489</v>
      </c>
      <c r="J786" s="962" t="s">
        <v>445</v>
      </c>
      <c r="K786" s="962" t="s">
        <v>6</v>
      </c>
      <c r="L786" s="937" t="s">
        <v>46</v>
      </c>
      <c r="M786" s="962" t="s">
        <v>165</v>
      </c>
      <c r="N786" s="678">
        <f t="shared" ca="1" si="126"/>
        <v>3.2515268963113859E-2</v>
      </c>
      <c r="O786" s="678">
        <f t="shared" ca="1" si="136"/>
        <v>0</v>
      </c>
      <c r="P786" s="678">
        <f t="shared" ca="1" si="136"/>
        <v>2.1460807183099371E-2</v>
      </c>
      <c r="Q786" s="678">
        <f t="shared" ca="1" si="136"/>
        <v>0</v>
      </c>
      <c r="R786" s="678">
        <f t="shared" ca="1" si="136"/>
        <v>1.1054461780014487E-2</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ASRCMS202202</v>
      </c>
      <c r="AB786" s="957">
        <f t="shared" si="134"/>
        <v>45230</v>
      </c>
      <c r="AC786" t="str">
        <f t="shared" si="135"/>
        <v>Unaudited</v>
      </c>
    </row>
    <row r="787" spans="1:29" x14ac:dyDescent="0.25">
      <c r="A787" t="s">
        <v>421</v>
      </c>
      <c r="B787" t="s">
        <v>1380</v>
      </c>
      <c r="C787" t="s">
        <v>1381</v>
      </c>
      <c r="D787">
        <v>1900</v>
      </c>
      <c r="E787" s="957">
        <v>1</v>
      </c>
      <c r="F787" t="s">
        <v>439</v>
      </c>
      <c r="G787" s="957">
        <v>91</v>
      </c>
      <c r="H787" t="s">
        <v>382</v>
      </c>
      <c r="I787" s="937" t="s">
        <v>489</v>
      </c>
      <c r="J787" s="937" t="s">
        <v>445</v>
      </c>
      <c r="K787" s="937" t="s">
        <v>6</v>
      </c>
      <c r="L787" s="937" t="s">
        <v>166</v>
      </c>
      <c r="M787" s="962" t="s">
        <v>462</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ASRCMS202202</v>
      </c>
      <c r="AB787" s="957">
        <f t="shared" si="134"/>
        <v>45230</v>
      </c>
      <c r="AC787" t="str">
        <f t="shared" si="135"/>
        <v>Unaudited</v>
      </c>
    </row>
    <row r="788" spans="1:29" x14ac:dyDescent="0.25">
      <c r="A788" t="s">
        <v>421</v>
      </c>
      <c r="B788" t="s">
        <v>1380</v>
      </c>
      <c r="C788" t="s">
        <v>1381</v>
      </c>
      <c r="D788">
        <v>1900</v>
      </c>
      <c r="E788" s="957">
        <v>1</v>
      </c>
      <c r="F788" t="s">
        <v>439</v>
      </c>
      <c r="G788" s="957">
        <v>91</v>
      </c>
      <c r="H788" t="s">
        <v>382</v>
      </c>
      <c r="I788" s="937" t="s">
        <v>489</v>
      </c>
      <c r="J788" s="937" t="s">
        <v>445</v>
      </c>
      <c r="K788" s="937" t="s">
        <v>435</v>
      </c>
      <c r="L788" s="937" t="s">
        <v>121</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ASRCMS202202</v>
      </c>
      <c r="AB788" s="957">
        <f t="shared" si="134"/>
        <v>45230</v>
      </c>
      <c r="AC788" t="str">
        <f t="shared" si="135"/>
        <v>Unaudited</v>
      </c>
    </row>
    <row r="789" spans="1:29" x14ac:dyDescent="0.25">
      <c r="A789" t="s">
        <v>421</v>
      </c>
      <c r="B789" t="s">
        <v>1380</v>
      </c>
      <c r="C789" t="s">
        <v>1381</v>
      </c>
      <c r="D789">
        <v>1900</v>
      </c>
      <c r="E789" s="957">
        <v>1</v>
      </c>
      <c r="F789" t="s">
        <v>439</v>
      </c>
      <c r="G789" s="957">
        <v>91</v>
      </c>
      <c r="H789" t="s">
        <v>382</v>
      </c>
      <c r="I789" s="937" t="s">
        <v>489</v>
      </c>
      <c r="J789" s="937" t="s">
        <v>445</v>
      </c>
      <c r="K789" s="937" t="s">
        <v>435</v>
      </c>
      <c r="L789" s="937" t="s">
        <v>938</v>
      </c>
      <c r="M789" s="962" t="s">
        <v>930</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ASRCMS202202</v>
      </c>
      <c r="AB789" s="957">
        <f t="shared" si="134"/>
        <v>45230</v>
      </c>
      <c r="AC789" t="str">
        <f t="shared" si="135"/>
        <v>Unaudited</v>
      </c>
    </row>
    <row r="790" spans="1:29" x14ac:dyDescent="0.25">
      <c r="A790" t="s">
        <v>421</v>
      </c>
      <c r="B790" t="s">
        <v>1380</v>
      </c>
      <c r="C790" t="s">
        <v>1381</v>
      </c>
      <c r="D790">
        <v>1900</v>
      </c>
      <c r="E790" s="957">
        <v>1</v>
      </c>
      <c r="F790" t="s">
        <v>439</v>
      </c>
      <c r="G790" s="957">
        <v>91</v>
      </c>
      <c r="H790" t="s">
        <v>382</v>
      </c>
      <c r="I790" s="937" t="s">
        <v>489</v>
      </c>
      <c r="J790" s="937" t="s">
        <v>445</v>
      </c>
      <c r="K790" s="937" t="s">
        <v>435</v>
      </c>
      <c r="L790" s="945" t="s">
        <v>168</v>
      </c>
      <c r="M790" s="960" t="s">
        <v>40</v>
      </c>
      <c r="N790" s="678">
        <f t="shared" ca="1" si="126"/>
        <v>564.25120501278343</v>
      </c>
      <c r="O790" s="678">
        <f t="shared" ca="1" si="136"/>
        <v>283.40989162914883</v>
      </c>
      <c r="P790" s="678">
        <f t="shared" ca="1" si="136"/>
        <v>47.811576633113894</v>
      </c>
      <c r="Q790" s="678">
        <f t="shared" ca="1" si="136"/>
        <v>154.90980331072174</v>
      </c>
      <c r="R790" s="678">
        <f t="shared" ca="1" si="136"/>
        <v>27.667055215737133</v>
      </c>
      <c r="S790" s="678">
        <f t="shared" ca="1" si="136"/>
        <v>0.49245567536101692</v>
      </c>
      <c r="T790" s="678">
        <f t="shared" ca="1" si="136"/>
        <v>41.767750858603939</v>
      </c>
      <c r="U790" s="678">
        <f t="shared" ca="1" si="136"/>
        <v>0</v>
      </c>
      <c r="V790" s="678">
        <f t="shared" ca="1" si="136"/>
        <v>3.5367271230473034</v>
      </c>
      <c r="W790" s="678">
        <f t="shared" ca="1" si="128"/>
        <v>4.6559445670496142</v>
      </c>
      <c r="X790" s="678">
        <f t="shared" ca="1" si="136"/>
        <v>0</v>
      </c>
      <c r="Y790" s="678">
        <f t="shared" ca="1" si="136"/>
        <v>0</v>
      </c>
      <c r="Z790" s="678">
        <f t="shared" ca="1" si="136"/>
        <v>0</v>
      </c>
      <c r="AA790" t="str">
        <f t="shared" si="133"/>
        <v>ASRCMS202202</v>
      </c>
      <c r="AB790" s="957">
        <f t="shared" si="134"/>
        <v>45230</v>
      </c>
      <c r="AC790" t="str">
        <f t="shared" si="135"/>
        <v>Unaudited</v>
      </c>
    </row>
    <row r="791" spans="1:29" x14ac:dyDescent="0.25">
      <c r="A791" t="s">
        <v>421</v>
      </c>
      <c r="B791" t="s">
        <v>1380</v>
      </c>
      <c r="C791" t="s">
        <v>1381</v>
      </c>
      <c r="D791">
        <v>1900</v>
      </c>
      <c r="E791" s="957">
        <v>1</v>
      </c>
      <c r="F791" t="s">
        <v>439</v>
      </c>
      <c r="G791" s="957">
        <v>91</v>
      </c>
      <c r="H791" t="s">
        <v>382</v>
      </c>
      <c r="I791" s="962" t="s">
        <v>489</v>
      </c>
      <c r="J791" s="962" t="s">
        <v>445</v>
      </c>
      <c r="K791" s="962" t="s">
        <v>435</v>
      </c>
      <c r="L791" s="937" t="s">
        <v>169</v>
      </c>
      <c r="M791" s="962" t="s">
        <v>330</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ASRCMS202202</v>
      </c>
      <c r="AB791" s="957">
        <f t="shared" si="134"/>
        <v>45230</v>
      </c>
      <c r="AC791" t="str">
        <f t="shared" si="135"/>
        <v>Unaudited</v>
      </c>
    </row>
    <row r="792" spans="1:29" x14ac:dyDescent="0.25">
      <c r="A792" t="s">
        <v>421</v>
      </c>
      <c r="B792" t="s">
        <v>1380</v>
      </c>
      <c r="C792" t="s">
        <v>1381</v>
      </c>
      <c r="D792">
        <v>1900</v>
      </c>
      <c r="E792" s="957">
        <v>1</v>
      </c>
      <c r="F792" t="s">
        <v>439</v>
      </c>
      <c r="G792" s="957">
        <v>91</v>
      </c>
      <c r="H792" t="s">
        <v>382</v>
      </c>
      <c r="I792" s="937" t="s">
        <v>489</v>
      </c>
      <c r="J792" s="937" t="s">
        <v>451</v>
      </c>
      <c r="K792" s="937" t="s">
        <v>436</v>
      </c>
      <c r="L792" s="937" t="s">
        <v>122</v>
      </c>
      <c r="M792" s="962" t="s">
        <v>27</v>
      </c>
      <c r="N792" s="678">
        <f t="shared" ca="1" si="126"/>
        <v>716583.02547935129</v>
      </c>
      <c r="O792" s="678">
        <f t="shared" ca="1" si="136"/>
        <v>-333.36938231290088</v>
      </c>
      <c r="P792" s="678">
        <f t="shared" ca="1" si="136"/>
        <v>716916.39486166416</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ASRCMS202202</v>
      </c>
      <c r="AB792" s="957">
        <f t="shared" si="134"/>
        <v>45230</v>
      </c>
      <c r="AC792" t="str">
        <f t="shared" si="135"/>
        <v>Unaudited</v>
      </c>
    </row>
    <row r="793" spans="1:29" x14ac:dyDescent="0.25">
      <c r="A793" t="s">
        <v>421</v>
      </c>
      <c r="B793" t="s">
        <v>1380</v>
      </c>
      <c r="C793" t="s">
        <v>1381</v>
      </c>
      <c r="D793">
        <v>1900</v>
      </c>
      <c r="E793" s="957">
        <v>1</v>
      </c>
      <c r="F793" t="s">
        <v>439</v>
      </c>
      <c r="G793" s="957">
        <v>91</v>
      </c>
      <c r="H793" t="s">
        <v>382</v>
      </c>
      <c r="I793" s="937" t="s">
        <v>489</v>
      </c>
      <c r="J793" s="937" t="s">
        <v>451</v>
      </c>
      <c r="K793" s="937" t="s">
        <v>436</v>
      </c>
      <c r="L793" s="937" t="s">
        <v>123</v>
      </c>
      <c r="M793" s="962" t="s">
        <v>98</v>
      </c>
      <c r="N793" s="678">
        <f t="shared" ca="1" si="126"/>
        <v>45870.266490734532</v>
      </c>
      <c r="O793" s="678">
        <f t="shared" ca="1" si="136"/>
        <v>36825.568421998381</v>
      </c>
      <c r="P793" s="678">
        <f t="shared" ca="1" si="136"/>
        <v>9044.6980687361483</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ASRCMS202202</v>
      </c>
      <c r="AB793" s="957">
        <f t="shared" si="134"/>
        <v>45230</v>
      </c>
      <c r="AC793" t="str">
        <f t="shared" si="135"/>
        <v>Unaudited</v>
      </c>
    </row>
    <row r="794" spans="1:29" x14ac:dyDescent="0.25">
      <c r="A794" t="s">
        <v>421</v>
      </c>
      <c r="B794" t="s">
        <v>1380</v>
      </c>
      <c r="C794" t="s">
        <v>1381</v>
      </c>
      <c r="D794">
        <v>1900</v>
      </c>
      <c r="E794" s="957">
        <v>1</v>
      </c>
      <c r="F794" t="s">
        <v>439</v>
      </c>
      <c r="G794" s="957">
        <v>91</v>
      </c>
      <c r="H794" t="s">
        <v>382</v>
      </c>
      <c r="I794" s="937" t="s">
        <v>489</v>
      </c>
      <c r="J794" s="937" t="s">
        <v>451</v>
      </c>
      <c r="K794" s="937" t="s">
        <v>436</v>
      </c>
      <c r="L794" s="937" t="s">
        <v>124</v>
      </c>
      <c r="M794" s="962" t="s">
        <v>99</v>
      </c>
      <c r="N794" s="678">
        <f t="shared" ca="1" si="126"/>
        <v>46907.220664933455</v>
      </c>
      <c r="O794" s="678">
        <f t="shared" ca="1" si="136"/>
        <v>37347.351172769151</v>
      </c>
      <c r="P794" s="678">
        <f t="shared" ca="1" si="136"/>
        <v>9559.8694921643018</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ASRCMS202202</v>
      </c>
      <c r="AB794" s="957">
        <f t="shared" si="134"/>
        <v>45230</v>
      </c>
      <c r="AC794" t="str">
        <f t="shared" si="135"/>
        <v>Unaudited</v>
      </c>
    </row>
    <row r="795" spans="1:29" x14ac:dyDescent="0.25">
      <c r="A795" t="s">
        <v>421</v>
      </c>
      <c r="B795" t="s">
        <v>1380</v>
      </c>
      <c r="C795" t="s">
        <v>1381</v>
      </c>
      <c r="D795">
        <v>1900</v>
      </c>
      <c r="E795" s="957">
        <v>1</v>
      </c>
      <c r="F795" t="s">
        <v>439</v>
      </c>
      <c r="G795" s="957">
        <v>91</v>
      </c>
      <c r="H795" t="s">
        <v>382</v>
      </c>
      <c r="I795" s="937" t="s">
        <v>489</v>
      </c>
      <c r="J795" s="937" t="s">
        <v>451</v>
      </c>
      <c r="K795" s="937" t="s">
        <v>436</v>
      </c>
      <c r="L795" s="945" t="s">
        <v>125</v>
      </c>
      <c r="M795" s="960" t="s">
        <v>100</v>
      </c>
      <c r="N795" s="678">
        <f t="shared" ca="1" si="126"/>
        <v>38453.635030497215</v>
      </c>
      <c r="O795" s="678">
        <f t="shared" ca="1" si="136"/>
        <v>18046.226348214448</v>
      </c>
      <c r="P795" s="678">
        <f t="shared" ca="1" si="136"/>
        <v>20407.40868228277</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ASRCMS202202</v>
      </c>
      <c r="AB795" s="957">
        <f t="shared" si="134"/>
        <v>45230</v>
      </c>
      <c r="AC795" t="str">
        <f t="shared" si="135"/>
        <v>Unaudited</v>
      </c>
    </row>
    <row r="796" spans="1:29" x14ac:dyDescent="0.25">
      <c r="A796" t="s">
        <v>421</v>
      </c>
      <c r="B796" t="s">
        <v>1380</v>
      </c>
      <c r="C796" t="s">
        <v>1381</v>
      </c>
      <c r="D796">
        <v>1900</v>
      </c>
      <c r="E796" s="957">
        <v>1</v>
      </c>
      <c r="F796" t="s">
        <v>439</v>
      </c>
      <c r="G796" s="957">
        <v>91</v>
      </c>
      <c r="H796" t="s">
        <v>382</v>
      </c>
      <c r="I796" s="962" t="s">
        <v>489</v>
      </c>
      <c r="J796" s="962" t="s">
        <v>451</v>
      </c>
      <c r="K796" s="962" t="s">
        <v>436</v>
      </c>
      <c r="L796" s="937" t="s">
        <v>126</v>
      </c>
      <c r="M796" s="962" t="s">
        <v>101</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52857.10512792896</v>
      </c>
      <c r="O796" s="678">
        <f t="shared" ca="1" si="136"/>
        <v>2711.9026317024886</v>
      </c>
      <c r="P796" s="678">
        <f t="shared" ca="1" si="136"/>
        <v>50145.20249622647</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ASRCMS202202</v>
      </c>
      <c r="AB796" s="957">
        <f t="shared" si="134"/>
        <v>45230</v>
      </c>
      <c r="AC796" t="str">
        <f t="shared" si="135"/>
        <v>Unaudited</v>
      </c>
    </row>
    <row r="797" spans="1:29" x14ac:dyDescent="0.25">
      <c r="A797" t="s">
        <v>421</v>
      </c>
      <c r="B797" t="s">
        <v>1380</v>
      </c>
      <c r="C797" t="s">
        <v>1381</v>
      </c>
      <c r="D797">
        <v>1900</v>
      </c>
      <c r="E797" s="957">
        <v>1</v>
      </c>
      <c r="F797" t="s">
        <v>439</v>
      </c>
      <c r="G797" s="957">
        <v>91</v>
      </c>
      <c r="H797" t="s">
        <v>382</v>
      </c>
      <c r="I797" s="937" t="s">
        <v>489</v>
      </c>
      <c r="J797" s="937" t="s">
        <v>451</v>
      </c>
      <c r="K797" s="937" t="s">
        <v>436</v>
      </c>
      <c r="L797" s="937" t="s">
        <v>127</v>
      </c>
      <c r="M797" s="962" t="s">
        <v>28</v>
      </c>
      <c r="N797" s="678">
        <f t="shared" ca="1" si="137"/>
        <v>21429.744922130165</v>
      </c>
      <c r="O797" s="678">
        <f t="shared" ca="1" si="136"/>
        <v>21429.744922130165</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ASRCMS202202</v>
      </c>
      <c r="AB797" s="957">
        <f t="shared" si="134"/>
        <v>45230</v>
      </c>
      <c r="AC797" t="str">
        <f t="shared" si="135"/>
        <v>Unaudited</v>
      </c>
    </row>
    <row r="798" spans="1:29" x14ac:dyDescent="0.25">
      <c r="A798" t="s">
        <v>421</v>
      </c>
      <c r="B798" t="s">
        <v>1380</v>
      </c>
      <c r="C798" t="s">
        <v>1381</v>
      </c>
      <c r="D798">
        <v>1900</v>
      </c>
      <c r="E798" s="957">
        <v>1</v>
      </c>
      <c r="F798" t="s">
        <v>439</v>
      </c>
      <c r="G798" s="957">
        <v>91</v>
      </c>
      <c r="H798" t="s">
        <v>382</v>
      </c>
      <c r="I798" s="937" t="s">
        <v>489</v>
      </c>
      <c r="J798" s="937" t="s">
        <v>437</v>
      </c>
      <c r="K798" s="937" t="s">
        <v>437</v>
      </c>
      <c r="L798" s="937" t="s">
        <v>129</v>
      </c>
      <c r="M798" s="962" t="s">
        <v>327</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ASRCMS202202</v>
      </c>
      <c r="AB798" s="957">
        <f t="shared" si="134"/>
        <v>45230</v>
      </c>
      <c r="AC798" t="str">
        <f t="shared" si="135"/>
        <v>Unaudited</v>
      </c>
    </row>
    <row r="799" spans="1:29" x14ac:dyDescent="0.25">
      <c r="A799" t="s">
        <v>421</v>
      </c>
      <c r="B799" t="s">
        <v>1380</v>
      </c>
      <c r="C799" t="s">
        <v>1381</v>
      </c>
      <c r="D799">
        <v>1900</v>
      </c>
      <c r="E799" s="957">
        <v>1</v>
      </c>
      <c r="F799" t="s">
        <v>439</v>
      </c>
      <c r="G799" s="957">
        <v>91</v>
      </c>
      <c r="H799" t="s">
        <v>382</v>
      </c>
      <c r="I799" s="937" t="s">
        <v>489</v>
      </c>
      <c r="J799" s="937" t="s">
        <v>437</v>
      </c>
      <c r="K799" s="937" t="s">
        <v>437</v>
      </c>
      <c r="L799" s="937" t="s">
        <v>130</v>
      </c>
      <c r="M799" s="962" t="s">
        <v>326</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ASRCMS202202</v>
      </c>
      <c r="AB799" s="957">
        <f t="shared" si="134"/>
        <v>45230</v>
      </c>
      <c r="AC799" t="str">
        <f t="shared" si="135"/>
        <v>Unaudited</v>
      </c>
    </row>
    <row r="800" spans="1:29" ht="30" x14ac:dyDescent="0.25">
      <c r="A800" t="s">
        <v>421</v>
      </c>
      <c r="B800" t="s">
        <v>1380</v>
      </c>
      <c r="C800" t="s">
        <v>1381</v>
      </c>
      <c r="D800">
        <v>1900</v>
      </c>
      <c r="E800" s="957">
        <v>1</v>
      </c>
      <c r="F800" t="s">
        <v>439</v>
      </c>
      <c r="G800" s="957">
        <v>91</v>
      </c>
      <c r="H800" t="s">
        <v>382</v>
      </c>
      <c r="I800" s="937" t="s">
        <v>489</v>
      </c>
      <c r="J800" s="937" t="s">
        <v>437</v>
      </c>
      <c r="K800" s="937" t="s">
        <v>437</v>
      </c>
      <c r="L800" s="937" t="s">
        <v>131</v>
      </c>
      <c r="M800" s="962" t="s">
        <v>180</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ASRCMS202202</v>
      </c>
      <c r="AB800" s="957">
        <f t="shared" si="134"/>
        <v>45230</v>
      </c>
      <c r="AC800" t="str">
        <f t="shared" si="135"/>
        <v>Unaudited</v>
      </c>
    </row>
    <row r="801" spans="1:29" x14ac:dyDescent="0.25">
      <c r="A801" t="s">
        <v>421</v>
      </c>
      <c r="B801" t="s">
        <v>1380</v>
      </c>
      <c r="C801" t="s">
        <v>1381</v>
      </c>
      <c r="D801">
        <v>1900</v>
      </c>
      <c r="E801" s="957">
        <v>1</v>
      </c>
      <c r="F801" t="s">
        <v>439</v>
      </c>
      <c r="G801" s="957">
        <v>91</v>
      </c>
      <c r="H801" t="s">
        <v>382</v>
      </c>
      <c r="I801" s="937" t="s">
        <v>489</v>
      </c>
      <c r="J801" s="937" t="s">
        <v>437</v>
      </c>
      <c r="K801" s="937" t="s">
        <v>437</v>
      </c>
      <c r="L801" s="937" t="s">
        <v>132</v>
      </c>
      <c r="M801" s="962" t="s">
        <v>495</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ASRCMS202202</v>
      </c>
      <c r="AB801" s="957">
        <f t="shared" si="134"/>
        <v>45230</v>
      </c>
      <c r="AC801" t="str">
        <f t="shared" si="135"/>
        <v>Unaudited</v>
      </c>
    </row>
    <row r="802" spans="1:29" x14ac:dyDescent="0.25">
      <c r="A802" t="s">
        <v>421</v>
      </c>
      <c r="B802" t="s">
        <v>1380</v>
      </c>
      <c r="C802" t="s">
        <v>1381</v>
      </c>
      <c r="D802">
        <v>1900</v>
      </c>
      <c r="E802" s="957">
        <v>1</v>
      </c>
      <c r="F802" t="s">
        <v>439</v>
      </c>
      <c r="G802" s="957">
        <v>91</v>
      </c>
      <c r="H802" t="s">
        <v>382</v>
      </c>
      <c r="I802" s="937" t="s">
        <v>489</v>
      </c>
      <c r="J802" s="937" t="s">
        <v>437</v>
      </c>
      <c r="K802" s="937" t="s">
        <v>437</v>
      </c>
      <c r="L802" s="937" t="s">
        <v>133</v>
      </c>
      <c r="M802" s="962" t="s">
        <v>496</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ASRCMS202202</v>
      </c>
      <c r="AB802" s="957">
        <f t="shared" si="134"/>
        <v>45230</v>
      </c>
      <c r="AC802" t="str">
        <f t="shared" si="135"/>
        <v>Unaudited</v>
      </c>
    </row>
    <row r="803" spans="1:29" x14ac:dyDescent="0.25">
      <c r="A803" t="s">
        <v>421</v>
      </c>
      <c r="B803" t="s">
        <v>1380</v>
      </c>
      <c r="C803" t="s">
        <v>1381</v>
      </c>
      <c r="D803">
        <v>1900</v>
      </c>
      <c r="E803" s="957">
        <v>1</v>
      </c>
      <c r="F803" t="s">
        <v>439</v>
      </c>
      <c r="G803" s="957">
        <v>91</v>
      </c>
      <c r="H803" t="s">
        <v>382</v>
      </c>
      <c r="I803" s="937" t="s">
        <v>489</v>
      </c>
      <c r="J803" s="937" t="s">
        <v>437</v>
      </c>
      <c r="K803" s="937" t="s">
        <v>437</v>
      </c>
      <c r="L803" s="945" t="s">
        <v>134</v>
      </c>
      <c r="M803" s="960" t="s">
        <v>497</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ASRCMS202202</v>
      </c>
      <c r="AB803" s="957">
        <f t="shared" si="134"/>
        <v>45230</v>
      </c>
      <c r="AC803" t="str">
        <f t="shared" si="135"/>
        <v>Unaudited</v>
      </c>
    </row>
    <row r="804" spans="1:29" ht="30" x14ac:dyDescent="0.25">
      <c r="A804" t="s">
        <v>421</v>
      </c>
      <c r="B804" t="s">
        <v>1380</v>
      </c>
      <c r="C804" t="s">
        <v>1381</v>
      </c>
      <c r="D804">
        <v>1900</v>
      </c>
      <c r="E804" s="957">
        <v>1</v>
      </c>
      <c r="F804" t="s">
        <v>439</v>
      </c>
      <c r="G804" s="957">
        <v>91</v>
      </c>
      <c r="H804" t="s">
        <v>382</v>
      </c>
      <c r="I804" s="962" t="s">
        <v>490</v>
      </c>
      <c r="J804" s="962" t="s">
        <v>26</v>
      </c>
      <c r="K804" s="962" t="s">
        <v>26</v>
      </c>
      <c r="L804" s="937" t="s">
        <v>270</v>
      </c>
      <c r="M804" s="962" t="s">
        <v>26</v>
      </c>
      <c r="N804" s="678">
        <f t="shared" ca="1" si="137"/>
        <v>917984.92393086338</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ASRCMS202202</v>
      </c>
      <c r="AB804" s="957">
        <f t="shared" si="134"/>
        <v>45230</v>
      </c>
      <c r="AC804" t="str">
        <f t="shared" si="135"/>
        <v>Unaudited</v>
      </c>
    </row>
    <row r="805" spans="1:29" x14ac:dyDescent="0.25">
      <c r="A805" t="s">
        <v>421</v>
      </c>
      <c r="B805" t="s">
        <v>1380</v>
      </c>
      <c r="C805" t="s">
        <v>1381</v>
      </c>
      <c r="D805">
        <v>1900</v>
      </c>
      <c r="E805" s="957">
        <v>1</v>
      </c>
      <c r="F805" t="s">
        <v>440</v>
      </c>
      <c r="G805" s="957">
        <v>182</v>
      </c>
      <c r="H805" t="s">
        <v>382</v>
      </c>
      <c r="I805" s="937" t="s">
        <v>433</v>
      </c>
      <c r="J805" s="937" t="s">
        <v>433</v>
      </c>
      <c r="K805" s="937" t="s">
        <v>433</v>
      </c>
      <c r="L805" s="937"/>
      <c r="M805" s="962" t="s">
        <v>433</v>
      </c>
      <c r="N805" s="678">
        <f t="shared" ca="1" si="137"/>
        <v>12780.135483873</v>
      </c>
      <c r="O805" s="678">
        <f t="shared" ca="1" si="139"/>
        <v>6384.573118282</v>
      </c>
      <c r="P805" s="678">
        <f t="shared" ca="1" si="139"/>
        <v>1105.287096774</v>
      </c>
      <c r="Q805" s="678">
        <f t="shared" ca="1" si="139"/>
        <v>3523.4516129029998</v>
      </c>
      <c r="R805" s="678">
        <f t="shared" ca="1" si="139"/>
        <v>631.82365591400003</v>
      </c>
      <c r="S805" s="678">
        <f t="shared" ca="1" si="139"/>
        <v>14</v>
      </c>
      <c r="T805" s="678">
        <f t="shared" ca="1" si="139"/>
        <v>943</v>
      </c>
      <c r="U805" s="678">
        <f t="shared" ca="1" si="139"/>
        <v>0</v>
      </c>
      <c r="V805" s="678">
        <f t="shared" ca="1" si="139"/>
        <v>78</v>
      </c>
      <c r="W805" s="678">
        <f t="shared" ca="1" si="128"/>
        <v>100</v>
      </c>
      <c r="X805" s="678">
        <f t="shared" ca="1" si="140"/>
        <v>0</v>
      </c>
      <c r="Y805" s="678">
        <f t="shared" ca="1" si="140"/>
        <v>0</v>
      </c>
      <c r="Z805" s="678">
        <f t="shared" ca="1" si="140"/>
        <v>0</v>
      </c>
      <c r="AA805" t="str">
        <f t="shared" si="133"/>
        <v>ASRCMS202202</v>
      </c>
      <c r="AB805" s="957">
        <f t="shared" si="134"/>
        <v>45230</v>
      </c>
      <c r="AC805" t="str">
        <f t="shared" si="135"/>
        <v>Unaudited</v>
      </c>
    </row>
    <row r="806" spans="1:29" x14ac:dyDescent="0.25">
      <c r="A806" t="s">
        <v>421</v>
      </c>
      <c r="B806" t="s">
        <v>1380</v>
      </c>
      <c r="C806" t="s">
        <v>1381</v>
      </c>
      <c r="D806">
        <v>1900</v>
      </c>
      <c r="E806" s="957">
        <v>1</v>
      </c>
      <c r="F806" t="s">
        <v>440</v>
      </c>
      <c r="G806" s="957">
        <v>182</v>
      </c>
      <c r="H806" t="s">
        <v>382</v>
      </c>
      <c r="I806" s="937" t="s">
        <v>488</v>
      </c>
      <c r="J806" s="937" t="s">
        <v>12</v>
      </c>
      <c r="K806" s="937" t="s">
        <v>12</v>
      </c>
      <c r="L806" s="937">
        <v>1.1000000000000001</v>
      </c>
      <c r="M806" s="962" t="s">
        <v>12</v>
      </c>
      <c r="N806" s="678">
        <f t="shared" ca="1" si="137"/>
        <v>13660577.060000001</v>
      </c>
      <c r="O806" s="678">
        <f t="shared" ca="1" si="139"/>
        <v>5556110.8799999999</v>
      </c>
      <c r="P806" s="678">
        <f t="shared" ca="1" si="139"/>
        <v>961865.03</v>
      </c>
      <c r="Q806" s="678">
        <f t="shared" ca="1" si="139"/>
        <v>3066248.53</v>
      </c>
      <c r="R806" s="678">
        <f t="shared" ca="1" si="139"/>
        <v>549838.22</v>
      </c>
      <c r="S806" s="678">
        <f t="shared" ca="1" si="139"/>
        <v>12183.36</v>
      </c>
      <c r="T806" s="678">
        <f t="shared" ca="1" si="139"/>
        <v>820636.32</v>
      </c>
      <c r="U806" s="678">
        <f t="shared" ca="1" si="139"/>
        <v>0</v>
      </c>
      <c r="V806" s="678">
        <f t="shared" ca="1" si="139"/>
        <v>67878.720000000001</v>
      </c>
      <c r="W806" s="678">
        <f t="shared" ca="1" si="128"/>
        <v>2625816</v>
      </c>
      <c r="X806" s="678">
        <f t="shared" ca="1" si="140"/>
        <v>0</v>
      </c>
      <c r="Y806" s="678">
        <f t="shared" ca="1" si="140"/>
        <v>0</v>
      </c>
      <c r="Z806" s="678">
        <f t="shared" ca="1" si="140"/>
        <v>0</v>
      </c>
      <c r="AA806" t="str">
        <f t="shared" si="133"/>
        <v>ASRCMS202202</v>
      </c>
      <c r="AB806" s="957">
        <f t="shared" si="134"/>
        <v>45230</v>
      </c>
      <c r="AC806" t="str">
        <f t="shared" si="135"/>
        <v>Unaudited</v>
      </c>
    </row>
    <row r="807" spans="1:29" x14ac:dyDescent="0.25">
      <c r="A807" t="s">
        <v>421</v>
      </c>
      <c r="B807" t="s">
        <v>1380</v>
      </c>
      <c r="C807" t="s">
        <v>1381</v>
      </c>
      <c r="D807">
        <v>1900</v>
      </c>
      <c r="E807" s="957">
        <v>1</v>
      </c>
      <c r="F807" t="s">
        <v>440</v>
      </c>
      <c r="G807" s="957">
        <v>182</v>
      </c>
      <c r="H807" t="s">
        <v>382</v>
      </c>
      <c r="I807" s="937" t="s">
        <v>488</v>
      </c>
      <c r="J807" s="937" t="s">
        <v>12</v>
      </c>
      <c r="K807" s="937" t="s">
        <v>1323</v>
      </c>
      <c r="L807" s="937" t="s">
        <v>1314</v>
      </c>
      <c r="M807" s="962" t="s">
        <v>1323</v>
      </c>
      <c r="N807" s="678">
        <f t="shared" ca="1" si="137"/>
        <v>209792.37947119851</v>
      </c>
      <c r="O807" s="678">
        <f t="shared" ca="1" si="139"/>
        <v>82391.299431459833</v>
      </c>
      <c r="P807" s="678">
        <f t="shared" ca="1" si="139"/>
        <v>14688.626827245494</v>
      </c>
      <c r="Q807" s="678">
        <f t="shared" ca="1" si="139"/>
        <v>45114.206245206144</v>
      </c>
      <c r="R807" s="678">
        <f t="shared" ca="1" si="139"/>
        <v>7955.7203425027174</v>
      </c>
      <c r="S807" s="678">
        <f t="shared" ca="1" si="139"/>
        <v>204.32098110394043</v>
      </c>
      <c r="T807" s="678">
        <f t="shared" ca="1" si="139"/>
        <v>12495.750505349126</v>
      </c>
      <c r="U807" s="678">
        <f t="shared" ca="1" si="139"/>
        <v>0</v>
      </c>
      <c r="V807" s="678">
        <f t="shared" ca="1" si="139"/>
        <v>990.80557050020889</v>
      </c>
      <c r="W807" s="678">
        <f t="shared" ca="1" si="128"/>
        <v>45951.649567831038</v>
      </c>
      <c r="X807" s="678">
        <f t="shared" ca="1" si="140"/>
        <v>0</v>
      </c>
      <c r="Y807" s="678">
        <f t="shared" ca="1" si="140"/>
        <v>0</v>
      </c>
      <c r="Z807" s="678">
        <f t="shared" ca="1" si="140"/>
        <v>0</v>
      </c>
      <c r="AA807" t="str">
        <f t="shared" si="133"/>
        <v>ASRCMS202202</v>
      </c>
      <c r="AB807" s="957">
        <f t="shared" si="134"/>
        <v>45230</v>
      </c>
      <c r="AC807" t="str">
        <f t="shared" si="135"/>
        <v>Unaudited</v>
      </c>
    </row>
    <row r="808" spans="1:29" x14ac:dyDescent="0.25">
      <c r="A808" t="s">
        <v>421</v>
      </c>
      <c r="B808" t="s">
        <v>1380</v>
      </c>
      <c r="C808" t="s">
        <v>1381</v>
      </c>
      <c r="D808">
        <v>1900</v>
      </c>
      <c r="E808" s="957">
        <v>1</v>
      </c>
      <c r="F808" t="s">
        <v>440</v>
      </c>
      <c r="G808" s="957">
        <v>182</v>
      </c>
      <c r="H808" t="s">
        <v>382</v>
      </c>
      <c r="I808" s="937" t="s">
        <v>488</v>
      </c>
      <c r="J808" s="937" t="s">
        <v>491</v>
      </c>
      <c r="K808" s="937" t="s">
        <v>492</v>
      </c>
      <c r="L808" s="937" t="s">
        <v>63</v>
      </c>
      <c r="M808" s="962" t="s">
        <v>344</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ASRCMS202202</v>
      </c>
      <c r="AB808" s="957">
        <f t="shared" si="134"/>
        <v>45230</v>
      </c>
      <c r="AC808" t="str">
        <f t="shared" si="135"/>
        <v>Unaudited</v>
      </c>
    </row>
    <row r="809" spans="1:29" x14ac:dyDescent="0.25">
      <c r="A809" t="s">
        <v>421</v>
      </c>
      <c r="B809" t="s">
        <v>1380</v>
      </c>
      <c r="C809" t="s">
        <v>1381</v>
      </c>
      <c r="D809">
        <v>1900</v>
      </c>
      <c r="E809" s="957">
        <v>1</v>
      </c>
      <c r="F809" t="s">
        <v>440</v>
      </c>
      <c r="G809" s="957">
        <v>182</v>
      </c>
      <c r="H809" t="s">
        <v>382</v>
      </c>
      <c r="I809" s="937" t="s">
        <v>488</v>
      </c>
      <c r="J809" s="937" t="s">
        <v>491</v>
      </c>
      <c r="K809" s="937" t="s">
        <v>1014</v>
      </c>
      <c r="L809" s="937" t="s">
        <v>910</v>
      </c>
      <c r="M809" s="962" t="s">
        <v>911</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ASRCMS202202</v>
      </c>
      <c r="AB809" s="957">
        <f t="shared" si="134"/>
        <v>45230</v>
      </c>
      <c r="AC809" t="str">
        <f t="shared" si="135"/>
        <v>Unaudited</v>
      </c>
    </row>
    <row r="810" spans="1:29" x14ac:dyDescent="0.25">
      <c r="A810" t="s">
        <v>421</v>
      </c>
      <c r="B810" t="s">
        <v>1380</v>
      </c>
      <c r="C810" t="s">
        <v>1381</v>
      </c>
      <c r="D810">
        <v>1900</v>
      </c>
      <c r="E810" s="957">
        <v>1</v>
      </c>
      <c r="F810" t="s">
        <v>440</v>
      </c>
      <c r="G810" s="957">
        <v>182</v>
      </c>
      <c r="H810" t="s">
        <v>382</v>
      </c>
      <c r="I810" s="937" t="s">
        <v>488</v>
      </c>
      <c r="J810" s="937" t="s">
        <v>13</v>
      </c>
      <c r="K810" s="937" t="s">
        <v>493</v>
      </c>
      <c r="L810" s="937" t="s">
        <v>95</v>
      </c>
      <c r="M810" s="962" t="s">
        <v>147</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ASRCMS202202</v>
      </c>
      <c r="AB810" s="957">
        <f t="shared" si="134"/>
        <v>45230</v>
      </c>
      <c r="AC810" t="str">
        <f t="shared" si="135"/>
        <v>Unaudited</v>
      </c>
    </row>
    <row r="811" spans="1:29" x14ac:dyDescent="0.25">
      <c r="A811" t="s">
        <v>421</v>
      </c>
      <c r="B811" t="s">
        <v>1380</v>
      </c>
      <c r="C811" t="s">
        <v>1381</v>
      </c>
      <c r="D811">
        <v>1900</v>
      </c>
      <c r="E811" s="957">
        <v>1</v>
      </c>
      <c r="F811" t="s">
        <v>440</v>
      </c>
      <c r="G811" s="957">
        <v>182</v>
      </c>
      <c r="H811" t="s">
        <v>382</v>
      </c>
      <c r="I811" s="937" t="s">
        <v>488</v>
      </c>
      <c r="J811" s="937" t="s">
        <v>13</v>
      </c>
      <c r="K811" s="937" t="s">
        <v>13</v>
      </c>
      <c r="L811" s="945" t="s">
        <v>35</v>
      </c>
      <c r="M811" s="960" t="s">
        <v>13</v>
      </c>
      <c r="N811" s="678">
        <f t="shared" ca="1" si="137"/>
        <v>32158.384613020051</v>
      </c>
      <c r="O811" s="678">
        <f t="shared" ca="1" si="141"/>
        <v>13061.021914122402</v>
      </c>
      <c r="P811" s="678">
        <f t="shared" ca="1" si="141"/>
        <v>2263.8000378240636</v>
      </c>
      <c r="Q811" s="678">
        <f t="shared" ca="1" si="141"/>
        <v>7205.7285871663653</v>
      </c>
      <c r="R811" s="678">
        <f t="shared" ca="1" si="141"/>
        <v>1291.2769965249552</v>
      </c>
      <c r="S811" s="678">
        <f t="shared" ca="1" si="141"/>
        <v>28.790056868513567</v>
      </c>
      <c r="T811" s="678">
        <f t="shared" ca="1" si="141"/>
        <v>1931.1813769305668</v>
      </c>
      <c r="U811" s="678">
        <f t="shared" ca="1" si="141"/>
        <v>0</v>
      </c>
      <c r="V811" s="678">
        <f t="shared" ca="1" si="141"/>
        <v>159.46583870638992</v>
      </c>
      <c r="W811" s="678">
        <f t="shared" ca="1" si="128"/>
        <v>6217.1198048767956</v>
      </c>
      <c r="X811" s="678">
        <f t="shared" ca="1" si="140"/>
        <v>0</v>
      </c>
      <c r="Y811" s="678">
        <f t="shared" ca="1" si="140"/>
        <v>0</v>
      </c>
      <c r="Z811" s="678">
        <f t="shared" ca="1" si="140"/>
        <v>0</v>
      </c>
      <c r="AA811" t="str">
        <f t="shared" si="133"/>
        <v>ASRCMS202202</v>
      </c>
      <c r="AB811" s="957">
        <f t="shared" si="134"/>
        <v>45230</v>
      </c>
      <c r="AC811" t="str">
        <f t="shared" si="135"/>
        <v>Unaudited</v>
      </c>
    </row>
    <row r="812" spans="1:29" x14ac:dyDescent="0.25">
      <c r="A812" t="s">
        <v>421</v>
      </c>
      <c r="B812" t="s">
        <v>1380</v>
      </c>
      <c r="C812" t="s">
        <v>1381</v>
      </c>
      <c r="D812">
        <v>1900</v>
      </c>
      <c r="E812" s="957">
        <v>1</v>
      </c>
      <c r="F812" t="s">
        <v>440</v>
      </c>
      <c r="G812" s="957">
        <v>182</v>
      </c>
      <c r="H812" t="s">
        <v>382</v>
      </c>
      <c r="I812" s="937" t="s">
        <v>489</v>
      </c>
      <c r="J812" s="937" t="s">
        <v>445</v>
      </c>
      <c r="K812" s="937" t="s">
        <v>0</v>
      </c>
      <c r="L812" s="937">
        <v>2.1</v>
      </c>
      <c r="M812" s="962" t="s">
        <v>148</v>
      </c>
      <c r="N812" s="678">
        <f t="shared" ca="1" si="137"/>
        <v>841773.11999999988</v>
      </c>
      <c r="O812" s="678">
        <f t="shared" ca="1" si="141"/>
        <v>342011.56</v>
      </c>
      <c r="P812" s="678">
        <f t="shared" ca="1" si="141"/>
        <v>30546.93</v>
      </c>
      <c r="Q812" s="678">
        <f t="shared" ca="1" si="141"/>
        <v>151301.44</v>
      </c>
      <c r="R812" s="678">
        <f t="shared" ca="1" si="141"/>
        <v>142375.95000000001</v>
      </c>
      <c r="S812" s="678">
        <f t="shared" ca="1" si="141"/>
        <v>1556</v>
      </c>
      <c r="T812" s="678">
        <f t="shared" ca="1" si="141"/>
        <v>66018.960000000006</v>
      </c>
      <c r="U812" s="678">
        <f t="shared" ca="1" si="141"/>
        <v>0</v>
      </c>
      <c r="V812" s="678">
        <f t="shared" ca="1" si="141"/>
        <v>3232.08</v>
      </c>
      <c r="W812" s="678">
        <f t="shared" ca="1" si="128"/>
        <v>104730.19999999998</v>
      </c>
      <c r="X812" s="678">
        <f t="shared" ca="1" si="140"/>
        <v>0</v>
      </c>
      <c r="Y812" s="678">
        <f t="shared" ca="1" si="140"/>
        <v>0</v>
      </c>
      <c r="Z812" s="678">
        <f t="shared" ca="1" si="140"/>
        <v>0</v>
      </c>
      <c r="AA812" t="str">
        <f t="shared" si="133"/>
        <v>ASRCMS202202</v>
      </c>
      <c r="AB812" s="957">
        <f t="shared" si="134"/>
        <v>45230</v>
      </c>
      <c r="AC812" t="str">
        <f t="shared" si="135"/>
        <v>Unaudited</v>
      </c>
    </row>
    <row r="813" spans="1:29" ht="30" x14ac:dyDescent="0.25">
      <c r="A813" t="s">
        <v>421</v>
      </c>
      <c r="B813" t="s">
        <v>1380</v>
      </c>
      <c r="C813" t="s">
        <v>1381</v>
      </c>
      <c r="D813">
        <v>1900</v>
      </c>
      <c r="E813" s="957">
        <v>1</v>
      </c>
      <c r="F813" t="s">
        <v>440</v>
      </c>
      <c r="G813" s="957">
        <v>182</v>
      </c>
      <c r="H813" t="s">
        <v>382</v>
      </c>
      <c r="I813" s="937" t="s">
        <v>489</v>
      </c>
      <c r="J813" s="937" t="s">
        <v>445</v>
      </c>
      <c r="K813" s="937" t="s">
        <v>0</v>
      </c>
      <c r="L813" s="937">
        <v>2.2000000000000002</v>
      </c>
      <c r="M813" s="962" t="s">
        <v>149</v>
      </c>
      <c r="N813" s="678">
        <f t="shared" ca="1" si="137"/>
        <v>7773.9487860828176</v>
      </c>
      <c r="O813" s="678">
        <f t="shared" ca="1" si="141"/>
        <v>2251.7455625404332</v>
      </c>
      <c r="P813" s="678">
        <f t="shared" ca="1" si="141"/>
        <v>320.74791040322486</v>
      </c>
      <c r="Q813" s="678">
        <f t="shared" ca="1" si="141"/>
        <v>2119.6338076604738</v>
      </c>
      <c r="R813" s="678">
        <f t="shared" ca="1" si="141"/>
        <v>929.43230654164847</v>
      </c>
      <c r="S813" s="678">
        <f t="shared" ca="1" si="141"/>
        <v>3.3303268570174112</v>
      </c>
      <c r="T813" s="678">
        <f t="shared" ca="1" si="141"/>
        <v>985.73773177316684</v>
      </c>
      <c r="U813" s="678">
        <f t="shared" ca="1" si="141"/>
        <v>0</v>
      </c>
      <c r="V813" s="678">
        <f t="shared" ca="1" si="141"/>
        <v>6.9176624858797133</v>
      </c>
      <c r="W813" s="678">
        <f t="shared" ca="1" si="128"/>
        <v>1156.4034778209723</v>
      </c>
      <c r="X813" s="678">
        <f t="shared" ca="1" si="140"/>
        <v>0</v>
      </c>
      <c r="Y813" s="678">
        <f t="shared" ca="1" si="140"/>
        <v>0</v>
      </c>
      <c r="Z813" s="678">
        <f t="shared" ca="1" si="140"/>
        <v>0</v>
      </c>
      <c r="AA813" t="str">
        <f t="shared" si="133"/>
        <v>ASRCMS202202</v>
      </c>
      <c r="AB813" s="957">
        <f t="shared" si="134"/>
        <v>45230</v>
      </c>
      <c r="AC813" t="str">
        <f t="shared" si="135"/>
        <v>Unaudited</v>
      </c>
    </row>
    <row r="814" spans="1:29" x14ac:dyDescent="0.25">
      <c r="A814" t="s">
        <v>421</v>
      </c>
      <c r="B814" t="s">
        <v>1380</v>
      </c>
      <c r="C814" t="s">
        <v>1381</v>
      </c>
      <c r="D814">
        <v>1900</v>
      </c>
      <c r="E814" s="957">
        <v>1</v>
      </c>
      <c r="F814" t="s">
        <v>440</v>
      </c>
      <c r="G814" s="957">
        <v>182</v>
      </c>
      <c r="H814" t="s">
        <v>382</v>
      </c>
      <c r="I814" s="937" t="s">
        <v>489</v>
      </c>
      <c r="J814" s="937" t="s">
        <v>445</v>
      </c>
      <c r="K814" s="937" t="s">
        <v>0</v>
      </c>
      <c r="L814" s="937">
        <v>2.2999999999999998</v>
      </c>
      <c r="M814" s="962" t="s">
        <v>150</v>
      </c>
      <c r="N814" s="678">
        <f t="shared" ca="1" si="137"/>
        <v>166807.29</v>
      </c>
      <c r="O814" s="678">
        <f t="shared" ca="1" si="141"/>
        <v>78443.759999999995</v>
      </c>
      <c r="P814" s="678">
        <f t="shared" ca="1" si="141"/>
        <v>19135.689999999995</v>
      </c>
      <c r="Q814" s="678">
        <f t="shared" ca="1" si="141"/>
        <v>41502.51</v>
      </c>
      <c r="R814" s="678">
        <f t="shared" ca="1" si="141"/>
        <v>9291.92</v>
      </c>
      <c r="S814" s="678">
        <f t="shared" ca="1" si="141"/>
        <v>0</v>
      </c>
      <c r="T814" s="678">
        <f t="shared" ca="1" si="141"/>
        <v>10112.59</v>
      </c>
      <c r="U814" s="678">
        <f t="shared" ca="1" si="141"/>
        <v>0</v>
      </c>
      <c r="V814" s="678">
        <f t="shared" ca="1" si="141"/>
        <v>1234.3699999999999</v>
      </c>
      <c r="W814" s="678">
        <f t="shared" ca="1" si="128"/>
        <v>7086.45</v>
      </c>
      <c r="X814" s="678">
        <f t="shared" ca="1" si="140"/>
        <v>0</v>
      </c>
      <c r="Y814" s="678">
        <f t="shared" ca="1" si="140"/>
        <v>0</v>
      </c>
      <c r="Z814" s="678">
        <f t="shared" ca="1" si="140"/>
        <v>0</v>
      </c>
      <c r="AA814" t="str">
        <f t="shared" si="133"/>
        <v>ASRCMS202202</v>
      </c>
      <c r="AB814" s="957">
        <f t="shared" si="134"/>
        <v>45230</v>
      </c>
      <c r="AC814" t="str">
        <f t="shared" si="135"/>
        <v>Unaudited</v>
      </c>
    </row>
    <row r="815" spans="1:29" x14ac:dyDescent="0.25">
      <c r="A815" t="s">
        <v>421</v>
      </c>
      <c r="B815" t="s">
        <v>1380</v>
      </c>
      <c r="C815" t="s">
        <v>1381</v>
      </c>
      <c r="D815">
        <v>1900</v>
      </c>
      <c r="E815" s="957">
        <v>1</v>
      </c>
      <c r="F815" t="s">
        <v>440</v>
      </c>
      <c r="G815" s="957">
        <v>182</v>
      </c>
      <c r="H815" t="s">
        <v>382</v>
      </c>
      <c r="I815" s="937" t="s">
        <v>489</v>
      </c>
      <c r="J815" s="937" t="s">
        <v>445</v>
      </c>
      <c r="K815" s="937" t="s">
        <v>0</v>
      </c>
      <c r="L815" s="937">
        <v>2.4</v>
      </c>
      <c r="M815" s="962" t="s">
        <v>151</v>
      </c>
      <c r="N815" s="678">
        <f t="shared" ca="1" si="137"/>
        <v>442534.14000000007</v>
      </c>
      <c r="O815" s="678">
        <f t="shared" ca="1" si="141"/>
        <v>204567.33000000002</v>
      </c>
      <c r="P815" s="678">
        <f t="shared" ca="1" si="141"/>
        <v>16634.509999999998</v>
      </c>
      <c r="Q815" s="678">
        <f t="shared" ca="1" si="141"/>
        <v>155123.08000000002</v>
      </c>
      <c r="R815" s="678">
        <f t="shared" ca="1" si="141"/>
        <v>8639.19</v>
      </c>
      <c r="S815" s="678">
        <f t="shared" ca="1" si="141"/>
        <v>0</v>
      </c>
      <c r="T815" s="678">
        <f t="shared" ca="1" si="141"/>
        <v>46079.51</v>
      </c>
      <c r="U815" s="678">
        <f t="shared" ca="1" si="141"/>
        <v>0</v>
      </c>
      <c r="V815" s="678">
        <f t="shared" ca="1" si="141"/>
        <v>1325.64</v>
      </c>
      <c r="W815" s="678">
        <f t="shared" ca="1" si="128"/>
        <v>10164.879999999999</v>
      </c>
      <c r="X815" s="678">
        <f t="shared" ca="1" si="140"/>
        <v>0</v>
      </c>
      <c r="Y815" s="678">
        <f t="shared" ca="1" si="140"/>
        <v>0</v>
      </c>
      <c r="Z815" s="678">
        <f t="shared" ca="1" si="140"/>
        <v>0</v>
      </c>
      <c r="AA815" t="str">
        <f t="shared" si="133"/>
        <v>ASRCMS202202</v>
      </c>
      <c r="AB815" s="957">
        <f t="shared" si="134"/>
        <v>45230</v>
      </c>
      <c r="AC815" t="str">
        <f t="shared" si="135"/>
        <v>Unaudited</v>
      </c>
    </row>
    <row r="816" spans="1:29" ht="30" x14ac:dyDescent="0.25">
      <c r="A816" t="s">
        <v>421</v>
      </c>
      <c r="B816" t="s">
        <v>1380</v>
      </c>
      <c r="C816" t="s">
        <v>1381</v>
      </c>
      <c r="D816">
        <v>1900</v>
      </c>
      <c r="E816" s="957">
        <v>1</v>
      </c>
      <c r="F816" t="s">
        <v>440</v>
      </c>
      <c r="G816" s="957">
        <v>182</v>
      </c>
      <c r="H816" t="s">
        <v>382</v>
      </c>
      <c r="I816" s="937" t="s">
        <v>489</v>
      </c>
      <c r="J816" s="937" t="s">
        <v>445</v>
      </c>
      <c r="K816" s="937" t="s">
        <v>0</v>
      </c>
      <c r="L816" s="945">
        <v>2.5</v>
      </c>
      <c r="M816" s="960" t="s">
        <v>152</v>
      </c>
      <c r="N816" s="678">
        <f t="shared" ca="1" si="137"/>
        <v>10367.414644096549</v>
      </c>
      <c r="O816" s="678">
        <f t="shared" ca="1" si="141"/>
        <v>5022.2919883215263</v>
      </c>
      <c r="P816" s="678">
        <f t="shared" ca="1" si="141"/>
        <v>672.61929111895051</v>
      </c>
      <c r="Q816" s="678">
        <f t="shared" ca="1" si="141"/>
        <v>3638.4816328356819</v>
      </c>
      <c r="R816" s="678">
        <f t="shared" ca="1" si="141"/>
        <v>364.63700330055656</v>
      </c>
      <c r="S816" s="678">
        <f t="shared" ca="1" si="141"/>
        <v>0.5888428681181167</v>
      </c>
      <c r="T816" s="678">
        <f t="shared" ca="1" si="141"/>
        <v>284.01447902545453</v>
      </c>
      <c r="U816" s="678">
        <f t="shared" ca="1" si="141"/>
        <v>0</v>
      </c>
      <c r="V816" s="678">
        <f t="shared" ca="1" si="141"/>
        <v>56.787815853155976</v>
      </c>
      <c r="W816" s="678">
        <f t="shared" ca="1" si="128"/>
        <v>327.9935907731051</v>
      </c>
      <c r="X816" s="678">
        <f t="shared" ca="1" si="140"/>
        <v>0</v>
      </c>
      <c r="Y816" s="678">
        <f t="shared" ca="1" si="140"/>
        <v>0</v>
      </c>
      <c r="Z816" s="678">
        <f t="shared" ca="1" si="140"/>
        <v>0</v>
      </c>
      <c r="AA816" t="str">
        <f t="shared" si="133"/>
        <v>ASRCMS202202</v>
      </c>
      <c r="AB816" s="957">
        <f t="shared" si="134"/>
        <v>45230</v>
      </c>
      <c r="AC816" t="str">
        <f t="shared" si="135"/>
        <v>Unaudited</v>
      </c>
    </row>
    <row r="817" spans="1:29" x14ac:dyDescent="0.25">
      <c r="A817" t="s">
        <v>421</v>
      </c>
      <c r="B817" t="s">
        <v>1380</v>
      </c>
      <c r="C817" t="s">
        <v>1381</v>
      </c>
      <c r="D817">
        <v>1900</v>
      </c>
      <c r="E817" s="957">
        <v>1</v>
      </c>
      <c r="F817" t="s">
        <v>440</v>
      </c>
      <c r="G817" s="957">
        <v>182</v>
      </c>
      <c r="H817" t="s">
        <v>382</v>
      </c>
      <c r="I817" s="962" t="s">
        <v>489</v>
      </c>
      <c r="J817" s="962" t="s">
        <v>445</v>
      </c>
      <c r="K817" s="962" t="s">
        <v>0</v>
      </c>
      <c r="L817" s="953" t="s">
        <v>97</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ASRCMS202202</v>
      </c>
      <c r="AB817" s="957">
        <f t="shared" si="134"/>
        <v>45230</v>
      </c>
      <c r="AC817" t="str">
        <f t="shared" si="135"/>
        <v>Unaudited</v>
      </c>
    </row>
    <row r="818" spans="1:29" x14ac:dyDescent="0.25">
      <c r="A818" t="s">
        <v>421</v>
      </c>
      <c r="B818" t="s">
        <v>1380</v>
      </c>
      <c r="C818" t="s">
        <v>1381</v>
      </c>
      <c r="D818">
        <v>1900</v>
      </c>
      <c r="E818" s="957">
        <v>1</v>
      </c>
      <c r="F818" t="s">
        <v>440</v>
      </c>
      <c r="G818" s="957">
        <v>182</v>
      </c>
      <c r="H818" t="s">
        <v>382</v>
      </c>
      <c r="I818" s="958" t="s">
        <v>489</v>
      </c>
      <c r="J818" s="958" t="s">
        <v>445</v>
      </c>
      <c r="K818" s="958" t="s">
        <v>0</v>
      </c>
      <c r="L818" s="953" t="s">
        <v>153</v>
      </c>
      <c r="M818" s="958" t="s">
        <v>452</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6060.2097729963316</v>
      </c>
      <c r="O818" s="678">
        <f t="shared" ca="1" si="142"/>
        <v>1440.6185377005083</v>
      </c>
      <c r="P818" s="678">
        <f t="shared" ca="1" si="142"/>
        <v>262.27961273488586</v>
      </c>
      <c r="Q818" s="678">
        <f t="shared" ca="1" si="142"/>
        <v>1443.5464500101984</v>
      </c>
      <c r="R818" s="678">
        <f t="shared" ca="1" si="142"/>
        <v>297.92604385434095</v>
      </c>
      <c r="S818" s="678">
        <f t="shared" ca="1" si="142"/>
        <v>1.6245414741246855</v>
      </c>
      <c r="T818" s="678">
        <f t="shared" ca="1" si="142"/>
        <v>644.56988875384911</v>
      </c>
      <c r="U818" s="678">
        <f t="shared" ca="1" si="142"/>
        <v>0</v>
      </c>
      <c r="V818" s="678">
        <f t="shared" ca="1" si="142"/>
        <v>12.013905112529768</v>
      </c>
      <c r="W818" s="678">
        <f t="shared" ca="1" si="128"/>
        <v>1957.6307933558935</v>
      </c>
      <c r="X818" s="678">
        <f t="shared" ca="1" si="142"/>
        <v>0</v>
      </c>
      <c r="Y818" s="678">
        <f t="shared" ca="1" si="142"/>
        <v>0</v>
      </c>
      <c r="Z818" s="678">
        <f t="shared" ca="1" si="142"/>
        <v>0</v>
      </c>
      <c r="AA818" t="str">
        <f t="shared" si="133"/>
        <v>ASRCMS202202</v>
      </c>
      <c r="AB818" s="957">
        <f t="shared" si="134"/>
        <v>45230</v>
      </c>
      <c r="AC818" t="str">
        <f t="shared" si="135"/>
        <v>Unaudited</v>
      </c>
    </row>
    <row r="819" spans="1:29" x14ac:dyDescent="0.25">
      <c r="A819" t="s">
        <v>421</v>
      </c>
      <c r="B819" t="s">
        <v>1380</v>
      </c>
      <c r="C819" t="s">
        <v>1381</v>
      </c>
      <c r="D819">
        <v>1900</v>
      </c>
      <c r="E819" s="957">
        <v>1</v>
      </c>
      <c r="F819" t="s">
        <v>440</v>
      </c>
      <c r="G819" s="957">
        <v>182</v>
      </c>
      <c r="H819" t="s">
        <v>382</v>
      </c>
      <c r="I819" s="958" t="s">
        <v>489</v>
      </c>
      <c r="J819" s="958" t="s">
        <v>445</v>
      </c>
      <c r="K819" s="958" t="s">
        <v>0</v>
      </c>
      <c r="L819" s="937" t="s">
        <v>912</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ASRCMS202202</v>
      </c>
      <c r="AB819" s="957">
        <f t="shared" si="134"/>
        <v>45230</v>
      </c>
      <c r="AC819" t="str">
        <f t="shared" si="135"/>
        <v>Unaudited</v>
      </c>
    </row>
    <row r="820" spans="1:29" x14ac:dyDescent="0.25">
      <c r="A820" t="s">
        <v>421</v>
      </c>
      <c r="B820" t="s">
        <v>1380</v>
      </c>
      <c r="C820" t="s">
        <v>1381</v>
      </c>
      <c r="D820">
        <v>1900</v>
      </c>
      <c r="E820" s="957">
        <v>1</v>
      </c>
      <c r="F820" t="s">
        <v>440</v>
      </c>
      <c r="G820" s="957">
        <v>182</v>
      </c>
      <c r="H820" t="s">
        <v>382</v>
      </c>
      <c r="I820" s="958" t="s">
        <v>489</v>
      </c>
      <c r="J820" s="958" t="s">
        <v>445</v>
      </c>
      <c r="K820" s="958" t="s">
        <v>53</v>
      </c>
      <c r="L820" s="937">
        <v>3.1</v>
      </c>
      <c r="M820" s="958" t="s">
        <v>33</v>
      </c>
      <c r="N820" s="678">
        <f t="shared" ca="1" si="143"/>
        <v>277199.26000000007</v>
      </c>
      <c r="O820" s="678">
        <f t="shared" ca="1" si="142"/>
        <v>121590.24000000002</v>
      </c>
      <c r="P820" s="678">
        <f t="shared" ca="1" si="142"/>
        <v>28291.620000000006</v>
      </c>
      <c r="Q820" s="678">
        <f t="shared" ca="1" si="142"/>
        <v>80090.690000000017</v>
      </c>
      <c r="R820" s="678">
        <f t="shared" ca="1" si="142"/>
        <v>14257.02</v>
      </c>
      <c r="S820" s="678">
        <f t="shared" ca="1" si="142"/>
        <v>103.04</v>
      </c>
      <c r="T820" s="678">
        <f t="shared" ca="1" si="142"/>
        <v>26181.86</v>
      </c>
      <c r="U820" s="678">
        <f t="shared" ca="1" si="142"/>
        <v>0</v>
      </c>
      <c r="V820" s="678">
        <f t="shared" ca="1" si="142"/>
        <v>1391.71</v>
      </c>
      <c r="W820" s="678">
        <f t="shared" ca="1" si="142"/>
        <v>5293.08</v>
      </c>
      <c r="X820" s="678">
        <f t="shared" ca="1" si="142"/>
        <v>0</v>
      </c>
      <c r="Y820" s="678">
        <f t="shared" ca="1" si="142"/>
        <v>0</v>
      </c>
      <c r="Z820" s="678">
        <f t="shared" ca="1" si="142"/>
        <v>0</v>
      </c>
      <c r="AA820" t="str">
        <f t="shared" si="133"/>
        <v>ASRCMS202202</v>
      </c>
      <c r="AB820" s="957">
        <f t="shared" si="134"/>
        <v>45230</v>
      </c>
      <c r="AC820" t="str">
        <f t="shared" si="135"/>
        <v>Unaudited</v>
      </c>
    </row>
    <row r="821" spans="1:29" x14ac:dyDescent="0.25">
      <c r="A821" t="s">
        <v>421</v>
      </c>
      <c r="B821" t="s">
        <v>1380</v>
      </c>
      <c r="C821" t="s">
        <v>1381</v>
      </c>
      <c r="D821">
        <v>1900</v>
      </c>
      <c r="E821" s="957">
        <v>1</v>
      </c>
      <c r="F821" t="s">
        <v>440</v>
      </c>
      <c r="G821" s="957">
        <v>182</v>
      </c>
      <c r="H821" t="s">
        <v>382</v>
      </c>
      <c r="I821" s="965" t="s">
        <v>489</v>
      </c>
      <c r="J821" s="965" t="s">
        <v>445</v>
      </c>
      <c r="K821" s="965" t="s">
        <v>53</v>
      </c>
      <c r="L821" s="945">
        <v>3.2</v>
      </c>
      <c r="M821" s="965" t="s">
        <v>34</v>
      </c>
      <c r="N821" s="678">
        <f t="shared" ca="1" si="143"/>
        <v>541035.87000000011</v>
      </c>
      <c r="O821" s="678">
        <f t="shared" ca="1" si="142"/>
        <v>200706.41999999998</v>
      </c>
      <c r="P821" s="678">
        <f t="shared" ca="1" si="142"/>
        <v>39412.19</v>
      </c>
      <c r="Q821" s="678">
        <f t="shared" ca="1" si="142"/>
        <v>158001.96000000002</v>
      </c>
      <c r="R821" s="678">
        <f t="shared" ca="1" si="142"/>
        <v>20972.639999999996</v>
      </c>
      <c r="S821" s="678">
        <f t="shared" ca="1" si="142"/>
        <v>52.33</v>
      </c>
      <c r="T821" s="678">
        <f t="shared" ca="1" si="142"/>
        <v>51960.970000000008</v>
      </c>
      <c r="U821" s="678">
        <f t="shared" ca="1" si="142"/>
        <v>0</v>
      </c>
      <c r="V821" s="678">
        <f t="shared" ca="1" si="142"/>
        <v>2955.4999999999995</v>
      </c>
      <c r="W821" s="678">
        <f t="shared" ca="1" si="142"/>
        <v>66973.86</v>
      </c>
      <c r="X821" s="678">
        <f t="shared" ca="1" si="142"/>
        <v>0</v>
      </c>
      <c r="Y821" s="678">
        <f t="shared" ca="1" si="142"/>
        <v>0</v>
      </c>
      <c r="Z821" s="678">
        <f t="shared" ca="1" si="142"/>
        <v>0</v>
      </c>
      <c r="AA821" t="str">
        <f t="shared" si="133"/>
        <v>ASRCMS202202</v>
      </c>
      <c r="AB821" s="957">
        <f t="shared" si="134"/>
        <v>45230</v>
      </c>
      <c r="AC821" t="str">
        <f t="shared" si="135"/>
        <v>Unaudited</v>
      </c>
    </row>
    <row r="822" spans="1:29" x14ac:dyDescent="0.25">
      <c r="A822" t="s">
        <v>421</v>
      </c>
      <c r="B822" t="s">
        <v>1380</v>
      </c>
      <c r="C822" t="s">
        <v>1381</v>
      </c>
      <c r="D822">
        <v>1900</v>
      </c>
      <c r="E822" s="957">
        <v>1</v>
      </c>
      <c r="F822" t="s">
        <v>440</v>
      </c>
      <c r="G822" s="957">
        <v>182</v>
      </c>
      <c r="H822" t="s">
        <v>382</v>
      </c>
      <c r="I822" s="937" t="s">
        <v>489</v>
      </c>
      <c r="J822" s="937" t="s">
        <v>445</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ASRCMS202202</v>
      </c>
      <c r="AB822" s="957">
        <f t="shared" si="134"/>
        <v>45230</v>
      </c>
      <c r="AC822" t="str">
        <f t="shared" si="135"/>
        <v>Unaudited</v>
      </c>
    </row>
    <row r="823" spans="1:29" x14ac:dyDescent="0.25">
      <c r="A823" t="s">
        <v>421</v>
      </c>
      <c r="B823" t="s">
        <v>1380</v>
      </c>
      <c r="C823" t="s">
        <v>1381</v>
      </c>
      <c r="D823">
        <v>1900</v>
      </c>
      <c r="E823" s="957">
        <v>1</v>
      </c>
      <c r="F823" t="s">
        <v>440</v>
      </c>
      <c r="G823" s="957">
        <v>182</v>
      </c>
      <c r="H823" t="s">
        <v>382</v>
      </c>
      <c r="I823" s="937" t="s">
        <v>489</v>
      </c>
      <c r="J823" s="937" t="s">
        <v>445</v>
      </c>
      <c r="K823" s="937" t="s">
        <v>53</v>
      </c>
      <c r="L823" s="943" t="s">
        <v>44</v>
      </c>
      <c r="M823" s="959" t="s">
        <v>154</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ASRCMS202202</v>
      </c>
      <c r="AB823" s="957">
        <f t="shared" si="134"/>
        <v>45230</v>
      </c>
      <c r="AC823" t="str">
        <f t="shared" si="135"/>
        <v>Unaudited</v>
      </c>
    </row>
    <row r="824" spans="1:29" x14ac:dyDescent="0.25">
      <c r="A824" t="s">
        <v>421</v>
      </c>
      <c r="B824" t="s">
        <v>1380</v>
      </c>
      <c r="C824" t="s">
        <v>1381</v>
      </c>
      <c r="D824">
        <v>1900</v>
      </c>
      <c r="E824" s="957">
        <v>1</v>
      </c>
      <c r="F824" t="s">
        <v>440</v>
      </c>
      <c r="G824" s="957">
        <v>182</v>
      </c>
      <c r="H824" t="s">
        <v>382</v>
      </c>
      <c r="I824" s="958" t="s">
        <v>489</v>
      </c>
      <c r="J824" s="958" t="s">
        <v>445</v>
      </c>
      <c r="K824" s="958" t="s">
        <v>53</v>
      </c>
      <c r="L824" s="937" t="s">
        <v>41</v>
      </c>
      <c r="M824" s="958" t="s">
        <v>52</v>
      </c>
      <c r="N824" s="678">
        <f t="shared" ca="1" si="143"/>
        <v>912.38417552807596</v>
      </c>
      <c r="O824" s="678">
        <f t="shared" ca="1" si="142"/>
        <v>391.02178951203257</v>
      </c>
      <c r="P824" s="678">
        <f t="shared" ca="1" si="142"/>
        <v>195.51089475601628</v>
      </c>
      <c r="Q824" s="678">
        <f t="shared" ca="1" si="142"/>
        <v>195.51089475601628</v>
      </c>
      <c r="R824" s="678">
        <f t="shared" ca="1" si="142"/>
        <v>0</v>
      </c>
      <c r="S824" s="678">
        <f t="shared" ca="1" si="142"/>
        <v>0</v>
      </c>
      <c r="T824" s="678">
        <f t="shared" ca="1" si="142"/>
        <v>130.34059650401085</v>
      </c>
      <c r="U824" s="678">
        <f t="shared" ca="1" si="142"/>
        <v>0</v>
      </c>
      <c r="V824" s="678">
        <f t="shared" ca="1" si="142"/>
        <v>0</v>
      </c>
      <c r="W824" s="678">
        <f t="shared" ca="1" si="142"/>
        <v>0</v>
      </c>
      <c r="X824" s="678">
        <f t="shared" ca="1" si="142"/>
        <v>0</v>
      </c>
      <c r="Y824" s="678">
        <f t="shared" ca="1" si="142"/>
        <v>0</v>
      </c>
      <c r="Z824" s="678">
        <f t="shared" ca="1" si="142"/>
        <v>0</v>
      </c>
      <c r="AA824" t="str">
        <f t="shared" si="133"/>
        <v>ASRCMS202202</v>
      </c>
      <c r="AB824" s="957">
        <f t="shared" si="134"/>
        <v>45230</v>
      </c>
      <c r="AC824" t="str">
        <f t="shared" si="135"/>
        <v>Unaudited</v>
      </c>
    </row>
    <row r="825" spans="1:29" x14ac:dyDescent="0.25">
      <c r="A825" t="s">
        <v>421</v>
      </c>
      <c r="B825" t="s">
        <v>1380</v>
      </c>
      <c r="C825" t="s">
        <v>1381</v>
      </c>
      <c r="D825">
        <v>1900</v>
      </c>
      <c r="E825" s="957">
        <v>1</v>
      </c>
      <c r="F825" t="s">
        <v>440</v>
      </c>
      <c r="G825" s="957">
        <v>182</v>
      </c>
      <c r="H825" t="s">
        <v>382</v>
      </c>
      <c r="I825" s="937" t="s">
        <v>489</v>
      </c>
      <c r="J825" s="937" t="s">
        <v>445</v>
      </c>
      <c r="K825" s="937" t="s">
        <v>53</v>
      </c>
      <c r="L825" s="937" t="s">
        <v>42</v>
      </c>
      <c r="M825" s="958" t="s">
        <v>155</v>
      </c>
      <c r="N825" s="678">
        <f t="shared" ca="1" si="143"/>
        <v>14418.32417124522</v>
      </c>
      <c r="O825" s="678">
        <f t="shared" ca="1" si="142"/>
        <v>5987.2389780335725</v>
      </c>
      <c r="P825" s="678">
        <f t="shared" ca="1" si="142"/>
        <v>1269.6793317856354</v>
      </c>
      <c r="Q825" s="678">
        <f t="shared" ca="1" si="142"/>
        <v>4543.7460064348052</v>
      </c>
      <c r="R825" s="678">
        <f t="shared" ca="1" si="142"/>
        <v>695.56122769334957</v>
      </c>
      <c r="S825" s="678">
        <f t="shared" ca="1" si="142"/>
        <v>2.3669216147472039</v>
      </c>
      <c r="T825" s="678">
        <f t="shared" ca="1" si="142"/>
        <v>482.70664745957311</v>
      </c>
      <c r="U825" s="678">
        <f t="shared" ca="1" si="142"/>
        <v>0</v>
      </c>
      <c r="V825" s="678">
        <f t="shared" ca="1" si="142"/>
        <v>75.196024080499697</v>
      </c>
      <c r="W825" s="678">
        <f t="shared" ca="1" si="142"/>
        <v>1361.829034143037</v>
      </c>
      <c r="X825" s="678">
        <f t="shared" ca="1" si="142"/>
        <v>0</v>
      </c>
      <c r="Y825" s="678">
        <f t="shared" ca="1" si="142"/>
        <v>0</v>
      </c>
      <c r="Z825" s="678">
        <f t="shared" ca="1" si="142"/>
        <v>0</v>
      </c>
      <c r="AA825" t="str">
        <f t="shared" si="133"/>
        <v>ASRCMS202202</v>
      </c>
      <c r="AB825" s="957">
        <f t="shared" si="134"/>
        <v>45230</v>
      </c>
      <c r="AC825" t="str">
        <f t="shared" si="135"/>
        <v>Unaudited</v>
      </c>
    </row>
    <row r="826" spans="1:29" x14ac:dyDescent="0.25">
      <c r="A826" t="s">
        <v>421</v>
      </c>
      <c r="B826" t="s">
        <v>1380</v>
      </c>
      <c r="C826" t="s">
        <v>1381</v>
      </c>
      <c r="D826">
        <v>1900</v>
      </c>
      <c r="E826" s="957">
        <v>1</v>
      </c>
      <c r="F826" t="s">
        <v>440</v>
      </c>
      <c r="G826" s="957">
        <v>182</v>
      </c>
      <c r="H826" t="s">
        <v>382</v>
      </c>
      <c r="I826" s="937" t="s">
        <v>489</v>
      </c>
      <c r="J826" s="937" t="s">
        <v>445</v>
      </c>
      <c r="K826" s="937" t="s">
        <v>53</v>
      </c>
      <c r="L826" s="937" t="s">
        <v>43</v>
      </c>
      <c r="M826" s="958" t="s">
        <v>463</v>
      </c>
      <c r="N826" s="678">
        <f t="shared" ca="1" si="143"/>
        <v>16603.897931073148</v>
      </c>
      <c r="O826" s="678">
        <f t="shared" ca="1" si="142"/>
        <v>3947.0388078273509</v>
      </c>
      <c r="P826" s="678">
        <f t="shared" ca="1" si="142"/>
        <v>718.59953407161947</v>
      </c>
      <c r="Q826" s="678">
        <f t="shared" ca="1" si="142"/>
        <v>3955.0607672911715</v>
      </c>
      <c r="R826" s="678">
        <f t="shared" ca="1" si="142"/>
        <v>816.26442127598204</v>
      </c>
      <c r="S826" s="678">
        <f t="shared" ca="1" si="142"/>
        <v>4.4509549721122701</v>
      </c>
      <c r="T826" s="678">
        <f t="shared" ca="1" si="142"/>
        <v>1766.0069606832346</v>
      </c>
      <c r="U826" s="678">
        <f t="shared" ca="1" si="142"/>
        <v>0</v>
      </c>
      <c r="V826" s="678">
        <f t="shared" ca="1" si="142"/>
        <v>32.915965241152875</v>
      </c>
      <c r="W826" s="678">
        <f t="shared" ca="1" si="142"/>
        <v>5363.560519710526</v>
      </c>
      <c r="X826" s="678">
        <f t="shared" ca="1" si="142"/>
        <v>0</v>
      </c>
      <c r="Y826" s="678">
        <f t="shared" ca="1" si="142"/>
        <v>0</v>
      </c>
      <c r="Z826" s="678">
        <f t="shared" ca="1" si="142"/>
        <v>0</v>
      </c>
      <c r="AA826" t="str">
        <f t="shared" si="133"/>
        <v>ASRCMS202202</v>
      </c>
      <c r="AB826" s="957">
        <f t="shared" si="134"/>
        <v>45230</v>
      </c>
      <c r="AC826" t="str">
        <f t="shared" si="135"/>
        <v>Unaudited</v>
      </c>
    </row>
    <row r="827" spans="1:29" x14ac:dyDescent="0.25">
      <c r="A827" t="s">
        <v>421</v>
      </c>
      <c r="B827" t="s">
        <v>1380</v>
      </c>
      <c r="C827" t="s">
        <v>1381</v>
      </c>
      <c r="D827">
        <v>1900</v>
      </c>
      <c r="E827" s="957">
        <v>1</v>
      </c>
      <c r="F827" t="s">
        <v>440</v>
      </c>
      <c r="G827" s="957">
        <v>182</v>
      </c>
      <c r="H827" t="s">
        <v>382</v>
      </c>
      <c r="I827" s="958" t="s">
        <v>489</v>
      </c>
      <c r="J827" s="958" t="s">
        <v>445</v>
      </c>
      <c r="K827" s="958" t="s">
        <v>915</v>
      </c>
      <c r="L827" s="937" t="s">
        <v>916</v>
      </c>
      <c r="M827" s="958" t="s">
        <v>915</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ASRCMS202202</v>
      </c>
      <c r="AB827" s="957">
        <f t="shared" si="134"/>
        <v>45230</v>
      </c>
      <c r="AC827" t="str">
        <f t="shared" si="135"/>
        <v>Unaudited</v>
      </c>
    </row>
    <row r="828" spans="1:29" x14ac:dyDescent="0.25">
      <c r="A828" t="s">
        <v>421</v>
      </c>
      <c r="B828" t="s">
        <v>1380</v>
      </c>
      <c r="C828" t="s">
        <v>1381</v>
      </c>
      <c r="D828">
        <v>1900</v>
      </c>
      <c r="E828" s="957">
        <v>1</v>
      </c>
      <c r="F828" t="s">
        <v>440</v>
      </c>
      <c r="G828" s="957">
        <v>182</v>
      </c>
      <c r="H828" t="s">
        <v>382</v>
      </c>
      <c r="I828" s="958" t="s">
        <v>489</v>
      </c>
      <c r="J828" s="958" t="s">
        <v>445</v>
      </c>
      <c r="K828" s="958" t="s">
        <v>915</v>
      </c>
      <c r="L828" s="953" t="s">
        <v>917</v>
      </c>
      <c r="M828" s="958" t="s">
        <v>920</v>
      </c>
      <c r="N828" s="678">
        <f t="shared" ca="1" si="143"/>
        <v>1371.8733151910853</v>
      </c>
      <c r="O828" s="678">
        <f t="shared" ca="1" si="142"/>
        <v>397.36686397772348</v>
      </c>
      <c r="P828" s="678">
        <f t="shared" ca="1" si="142"/>
        <v>56.602572424098504</v>
      </c>
      <c r="Q828" s="678">
        <f t="shared" ca="1" si="142"/>
        <v>374.05302488126011</v>
      </c>
      <c r="R828" s="678">
        <f t="shared" ca="1" si="142"/>
        <v>164.01746586029091</v>
      </c>
      <c r="S828" s="678">
        <f t="shared" ca="1" si="142"/>
        <v>0.58770473947366075</v>
      </c>
      <c r="T828" s="678">
        <f t="shared" ca="1" si="142"/>
        <v>173.95371737173534</v>
      </c>
      <c r="U828" s="678">
        <f t="shared" ca="1" si="142"/>
        <v>0</v>
      </c>
      <c r="V828" s="678">
        <f t="shared" ca="1" si="142"/>
        <v>1.22076396809642</v>
      </c>
      <c r="W828" s="678">
        <f t="shared" ca="1" si="142"/>
        <v>204.07120196840688</v>
      </c>
      <c r="X828" s="678">
        <f t="shared" ca="1" si="142"/>
        <v>0</v>
      </c>
      <c r="Y828" s="678">
        <f t="shared" ca="1" si="142"/>
        <v>0</v>
      </c>
      <c r="Z828" s="678">
        <f t="shared" ca="1" si="142"/>
        <v>0</v>
      </c>
      <c r="AA828" t="str">
        <f t="shared" si="133"/>
        <v>ASRCMS202202</v>
      </c>
      <c r="AB828" s="957">
        <f t="shared" si="134"/>
        <v>45230</v>
      </c>
      <c r="AC828" t="str">
        <f t="shared" si="135"/>
        <v>Unaudited</v>
      </c>
    </row>
    <row r="829" spans="1:29" x14ac:dyDescent="0.25">
      <c r="A829" t="s">
        <v>421</v>
      </c>
      <c r="B829" t="s">
        <v>1380</v>
      </c>
      <c r="C829" t="s">
        <v>1381</v>
      </c>
      <c r="D829">
        <v>1900</v>
      </c>
      <c r="E829" s="957">
        <v>1</v>
      </c>
      <c r="F829" t="s">
        <v>440</v>
      </c>
      <c r="G829" s="957">
        <v>182</v>
      </c>
      <c r="H829" t="s">
        <v>382</v>
      </c>
      <c r="I829" s="937" t="s">
        <v>489</v>
      </c>
      <c r="J829" s="937" t="s">
        <v>445</v>
      </c>
      <c r="K829" s="937" t="s">
        <v>915</v>
      </c>
      <c r="L829" s="937" t="s">
        <v>918</v>
      </c>
      <c r="M829" s="958" t="s">
        <v>921</v>
      </c>
      <c r="N829" s="678">
        <f t="shared" ca="1" si="143"/>
        <v>15.25699004176864</v>
      </c>
      <c r="O829" s="678">
        <f t="shared" ca="1" si="142"/>
        <v>3.6268550936342754</v>
      </c>
      <c r="P829" s="678">
        <f t="shared" ca="1" si="142"/>
        <v>0.66030675332160849</v>
      </c>
      <c r="Q829" s="678">
        <f t="shared" ca="1" si="142"/>
        <v>3.634226311896581</v>
      </c>
      <c r="R829" s="678">
        <f t="shared" ca="1" si="142"/>
        <v>0.75004906670447025</v>
      </c>
      <c r="S829" s="678">
        <f t="shared" ca="1" si="142"/>
        <v>4.0898935881069015E-3</v>
      </c>
      <c r="T829" s="678">
        <f t="shared" ca="1" si="142"/>
        <v>1.6227485090964278</v>
      </c>
      <c r="U829" s="678">
        <f t="shared" ca="1" si="142"/>
        <v>0</v>
      </c>
      <c r="V829" s="678">
        <f t="shared" ca="1" si="142"/>
        <v>3.0245822757055084E-2</v>
      </c>
      <c r="W829" s="678">
        <f t="shared" ca="1" si="142"/>
        <v>4.928468590770116</v>
      </c>
      <c r="X829" s="678">
        <f t="shared" ca="1" si="142"/>
        <v>0</v>
      </c>
      <c r="Y829" s="678">
        <f t="shared" ca="1" si="142"/>
        <v>0</v>
      </c>
      <c r="Z829" s="678">
        <f t="shared" ca="1" si="142"/>
        <v>0</v>
      </c>
      <c r="AA829" t="str">
        <f t="shared" si="133"/>
        <v>ASRCMS202202</v>
      </c>
      <c r="AB829" s="957">
        <f t="shared" si="134"/>
        <v>45230</v>
      </c>
      <c r="AC829" t="str">
        <f t="shared" si="135"/>
        <v>Unaudited</v>
      </c>
    </row>
    <row r="830" spans="1:29" x14ac:dyDescent="0.25">
      <c r="A830" t="s">
        <v>421</v>
      </c>
      <c r="B830" t="s">
        <v>1380</v>
      </c>
      <c r="C830" t="s">
        <v>1381</v>
      </c>
      <c r="D830">
        <v>1900</v>
      </c>
      <c r="E830" s="957">
        <v>1</v>
      </c>
      <c r="F830" t="s">
        <v>440</v>
      </c>
      <c r="G830" s="957">
        <v>182</v>
      </c>
      <c r="H830" t="s">
        <v>382</v>
      </c>
      <c r="I830" s="937" t="s">
        <v>489</v>
      </c>
      <c r="J830" s="937" t="s">
        <v>445</v>
      </c>
      <c r="K830" s="937" t="s">
        <v>446</v>
      </c>
      <c r="L830" s="937">
        <v>5.0999999999999996</v>
      </c>
      <c r="M830" s="958" t="s">
        <v>37</v>
      </c>
      <c r="N830" s="678">
        <f t="shared" ca="1" si="143"/>
        <v>631592.95000000007</v>
      </c>
      <c r="O830" s="678">
        <f t="shared" ca="1" si="142"/>
        <v>207515.33000000005</v>
      </c>
      <c r="P830" s="678">
        <f t="shared" ca="1" si="142"/>
        <v>97487.87</v>
      </c>
      <c r="Q830" s="678">
        <f t="shared" ca="1" si="142"/>
        <v>122000.98000000004</v>
      </c>
      <c r="R830" s="678">
        <f t="shared" ca="1" si="142"/>
        <v>67789.45</v>
      </c>
      <c r="S830" s="678">
        <f t="shared" ca="1" si="142"/>
        <v>288</v>
      </c>
      <c r="T830" s="678">
        <f t="shared" ca="1" si="142"/>
        <v>135047.52000000002</v>
      </c>
      <c r="U830" s="678">
        <f t="shared" ca="1" si="142"/>
        <v>0</v>
      </c>
      <c r="V830" s="678">
        <f t="shared" ca="1" si="142"/>
        <v>708.48</v>
      </c>
      <c r="W830" s="678">
        <f t="shared" ca="1" si="142"/>
        <v>755.31999999999994</v>
      </c>
      <c r="X830" s="678">
        <f t="shared" ca="1" si="142"/>
        <v>0</v>
      </c>
      <c r="Y830" s="678">
        <f t="shared" ca="1" si="142"/>
        <v>0</v>
      </c>
      <c r="Z830" s="678">
        <f t="shared" ca="1" si="142"/>
        <v>0</v>
      </c>
      <c r="AA830" t="str">
        <f t="shared" si="133"/>
        <v>ASRCMS202202</v>
      </c>
      <c r="AB830" s="957">
        <f t="shared" si="134"/>
        <v>45230</v>
      </c>
      <c r="AC830" t="str">
        <f t="shared" si="135"/>
        <v>Unaudited</v>
      </c>
    </row>
    <row r="831" spans="1:29" ht="30" x14ac:dyDescent="0.25">
      <c r="A831" t="s">
        <v>421</v>
      </c>
      <c r="B831" t="s">
        <v>1380</v>
      </c>
      <c r="C831" t="s">
        <v>1381</v>
      </c>
      <c r="D831">
        <v>1900</v>
      </c>
      <c r="E831" s="957">
        <v>1</v>
      </c>
      <c r="F831" t="s">
        <v>440</v>
      </c>
      <c r="G831" s="957">
        <v>182</v>
      </c>
      <c r="H831" t="s">
        <v>382</v>
      </c>
      <c r="I831" s="937" t="s">
        <v>489</v>
      </c>
      <c r="J831" s="937" t="s">
        <v>445</v>
      </c>
      <c r="K831" s="937" t="s">
        <v>446</v>
      </c>
      <c r="L831" s="937">
        <v>5.2</v>
      </c>
      <c r="M831" s="958" t="s">
        <v>304</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ASRCMS202202</v>
      </c>
      <c r="AB831" s="957">
        <f t="shared" si="134"/>
        <v>45230</v>
      </c>
      <c r="AC831" t="str">
        <f t="shared" si="135"/>
        <v>Unaudited</v>
      </c>
    </row>
    <row r="832" spans="1:29" ht="30" x14ac:dyDescent="0.25">
      <c r="A832" t="s">
        <v>421</v>
      </c>
      <c r="B832" t="s">
        <v>1380</v>
      </c>
      <c r="C832" t="s">
        <v>1381</v>
      </c>
      <c r="D832">
        <v>1900</v>
      </c>
      <c r="E832" s="957">
        <v>1</v>
      </c>
      <c r="F832" t="s">
        <v>440</v>
      </c>
      <c r="G832" s="957">
        <v>182</v>
      </c>
      <c r="H832" t="s">
        <v>382</v>
      </c>
      <c r="I832" s="937" t="s">
        <v>489</v>
      </c>
      <c r="J832" s="937" t="s">
        <v>445</v>
      </c>
      <c r="K832" s="937" t="s">
        <v>446</v>
      </c>
      <c r="L832" s="953">
        <v>5.3</v>
      </c>
      <c r="M832" s="958" t="s">
        <v>305</v>
      </c>
      <c r="N832" s="678">
        <f t="shared" ca="1" si="143"/>
        <v>8256.8142617278554</v>
      </c>
      <c r="O832" s="678">
        <f t="shared" ca="1" si="142"/>
        <v>3239.0279895606482</v>
      </c>
      <c r="P832" s="678">
        <f t="shared" ca="1" si="142"/>
        <v>1518.5473932443056</v>
      </c>
      <c r="Q832" s="678">
        <f t="shared" ca="1" si="142"/>
        <v>1913.9132942183496</v>
      </c>
      <c r="R832" s="678">
        <f t="shared" ca="1" si="142"/>
        <v>1110.4001989767103</v>
      </c>
      <c r="S832" s="678">
        <f t="shared" ca="1" si="142"/>
        <v>0.35846078338545206</v>
      </c>
      <c r="T832" s="678">
        <f t="shared" ca="1" si="142"/>
        <v>446.36839827360251</v>
      </c>
      <c r="U832" s="678">
        <f t="shared" ca="1" si="142"/>
        <v>0</v>
      </c>
      <c r="V832" s="678">
        <f t="shared" ca="1" si="142"/>
        <v>13.60646644598474</v>
      </c>
      <c r="W832" s="678">
        <f t="shared" ca="1" si="142"/>
        <v>14.592060224869805</v>
      </c>
      <c r="X832" s="678">
        <f t="shared" ca="1" si="142"/>
        <v>0</v>
      </c>
      <c r="Y832" s="678">
        <f t="shared" ca="1" si="142"/>
        <v>0</v>
      </c>
      <c r="Z832" s="678">
        <f t="shared" ca="1" si="142"/>
        <v>0</v>
      </c>
      <c r="AA832" t="str">
        <f t="shared" si="133"/>
        <v>ASRCMS202202</v>
      </c>
      <c r="AB832" s="957">
        <f t="shared" si="134"/>
        <v>45230</v>
      </c>
      <c r="AC832" t="str">
        <f t="shared" si="135"/>
        <v>Unaudited</v>
      </c>
    </row>
    <row r="833" spans="1:29" x14ac:dyDescent="0.25">
      <c r="A833" t="s">
        <v>421</v>
      </c>
      <c r="B833" t="s">
        <v>1380</v>
      </c>
      <c r="C833" t="s">
        <v>1381</v>
      </c>
      <c r="D833">
        <v>1900</v>
      </c>
      <c r="E833" s="957">
        <v>1</v>
      </c>
      <c r="F833" t="s">
        <v>440</v>
      </c>
      <c r="G833" s="957">
        <v>182</v>
      </c>
      <c r="H833" t="s">
        <v>382</v>
      </c>
      <c r="I833" s="937" t="s">
        <v>489</v>
      </c>
      <c r="J833" s="937" t="s">
        <v>445</v>
      </c>
      <c r="K833" s="937" t="s">
        <v>446</v>
      </c>
      <c r="L833" s="953" t="s">
        <v>82</v>
      </c>
      <c r="M833" s="958" t="s">
        <v>454</v>
      </c>
      <c r="N833" s="678">
        <f t="shared" ca="1" si="143"/>
        <v>1092.2592652968337</v>
      </c>
      <c r="O833" s="678">
        <f t="shared" ca="1" si="143"/>
        <v>259.64925382174704</v>
      </c>
      <c r="P833" s="678">
        <f t="shared" ca="1" si="143"/>
        <v>47.271851608942306</v>
      </c>
      <c r="Q833" s="678">
        <f t="shared" ca="1" si="143"/>
        <v>260.17696481988537</v>
      </c>
      <c r="R833" s="678">
        <f t="shared" ca="1" si="143"/>
        <v>53.696570574691847</v>
      </c>
      <c r="S833" s="678">
        <f t="shared" ca="1" si="143"/>
        <v>0.2927985240508173</v>
      </c>
      <c r="T833" s="678">
        <f t="shared" ca="1" si="143"/>
        <v>116.17377277266196</v>
      </c>
      <c r="U833" s="678">
        <f t="shared" ca="1" si="143"/>
        <v>0</v>
      </c>
      <c r="V833" s="678">
        <f t="shared" ca="1" si="143"/>
        <v>2.165320948134378</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352.83273222672</v>
      </c>
      <c r="X833" s="678">
        <f t="shared" ca="1" si="143"/>
        <v>0</v>
      </c>
      <c r="Y833" s="678">
        <f t="shared" ca="1" si="143"/>
        <v>0</v>
      </c>
      <c r="Z833" s="678">
        <f t="shared" ca="1" si="143"/>
        <v>0</v>
      </c>
      <c r="AA833" t="str">
        <f t="shared" si="133"/>
        <v>ASRCMS202202</v>
      </c>
      <c r="AB833" s="957">
        <f t="shared" si="134"/>
        <v>45230</v>
      </c>
      <c r="AC833" t="str">
        <f t="shared" si="135"/>
        <v>Unaudited</v>
      </c>
    </row>
    <row r="834" spans="1:29" x14ac:dyDescent="0.25">
      <c r="A834" t="s">
        <v>421</v>
      </c>
      <c r="B834" t="s">
        <v>1380</v>
      </c>
      <c r="C834" t="s">
        <v>1381</v>
      </c>
      <c r="D834">
        <v>1900</v>
      </c>
      <c r="E834" s="957">
        <v>1</v>
      </c>
      <c r="F834" t="s">
        <v>440</v>
      </c>
      <c r="G834" s="957">
        <v>182</v>
      </c>
      <c r="H834" t="s">
        <v>382</v>
      </c>
      <c r="I834" s="937" t="s">
        <v>489</v>
      </c>
      <c r="J834" s="937" t="s">
        <v>445</v>
      </c>
      <c r="K834" s="937" t="s">
        <v>447</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ASRCMS202202</v>
      </c>
      <c r="AB834" s="957">
        <f t="shared" ref="AB834:AB897" si="146">file_date</f>
        <v>45230</v>
      </c>
      <c r="AC834" t="str">
        <f t="shared" ref="AC834:AC897" si="147">status</f>
        <v>Unaudited</v>
      </c>
    </row>
    <row r="835" spans="1:29" x14ac:dyDescent="0.25">
      <c r="A835" t="s">
        <v>421</v>
      </c>
      <c r="B835" t="s">
        <v>1380</v>
      </c>
      <c r="C835" t="s">
        <v>1381</v>
      </c>
      <c r="D835">
        <v>1900</v>
      </c>
      <c r="E835" s="957">
        <v>1</v>
      </c>
      <c r="F835" t="s">
        <v>440</v>
      </c>
      <c r="G835" s="957">
        <v>182</v>
      </c>
      <c r="H835" t="s">
        <v>382</v>
      </c>
      <c r="I835" s="958" t="s">
        <v>489</v>
      </c>
      <c r="J835" s="958" t="s">
        <v>445</v>
      </c>
      <c r="K835" s="958" t="s">
        <v>447</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ASRCMS202202</v>
      </c>
      <c r="AB835" s="957">
        <f t="shared" si="146"/>
        <v>45230</v>
      </c>
      <c r="AC835" t="str">
        <f t="shared" si="147"/>
        <v>Unaudited</v>
      </c>
    </row>
    <row r="836" spans="1:29" x14ac:dyDescent="0.25">
      <c r="A836" t="s">
        <v>421</v>
      </c>
      <c r="B836" t="s">
        <v>1380</v>
      </c>
      <c r="C836" t="s">
        <v>1381</v>
      </c>
      <c r="D836">
        <v>1900</v>
      </c>
      <c r="E836" s="957">
        <v>1</v>
      </c>
      <c r="F836" t="s">
        <v>440</v>
      </c>
      <c r="G836" s="957">
        <v>182</v>
      </c>
      <c r="H836" t="s">
        <v>382</v>
      </c>
      <c r="I836" s="937" t="s">
        <v>489</v>
      </c>
      <c r="J836" s="937" t="s">
        <v>445</v>
      </c>
      <c r="K836" s="937" t="s">
        <v>447</v>
      </c>
      <c r="L836" s="937">
        <v>6.3</v>
      </c>
      <c r="M836" s="958" t="s">
        <v>185</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ASRCMS202202</v>
      </c>
      <c r="AB836" s="957">
        <f t="shared" si="146"/>
        <v>45230</v>
      </c>
      <c r="AC836" t="str">
        <f t="shared" si="147"/>
        <v>Unaudited</v>
      </c>
    </row>
    <row r="837" spans="1:29" x14ac:dyDescent="0.25">
      <c r="A837" t="s">
        <v>421</v>
      </c>
      <c r="B837" t="s">
        <v>1380</v>
      </c>
      <c r="C837" t="s">
        <v>1381</v>
      </c>
      <c r="D837">
        <v>1900</v>
      </c>
      <c r="E837" s="957">
        <v>1</v>
      </c>
      <c r="F837" t="s">
        <v>440</v>
      </c>
      <c r="G837" s="957">
        <v>182</v>
      </c>
      <c r="H837" t="s">
        <v>382</v>
      </c>
      <c r="I837" s="937" t="s">
        <v>489</v>
      </c>
      <c r="J837" s="937" t="s">
        <v>445</v>
      </c>
      <c r="K837" s="937" t="s">
        <v>447</v>
      </c>
      <c r="L837" s="937" t="s">
        <v>87</v>
      </c>
      <c r="M837" s="958" t="s">
        <v>455</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ASRCMS202202</v>
      </c>
      <c r="AB837" s="957">
        <f t="shared" si="146"/>
        <v>45230</v>
      </c>
      <c r="AC837" t="str">
        <f t="shared" si="147"/>
        <v>Unaudited</v>
      </c>
    </row>
    <row r="838" spans="1:29" x14ac:dyDescent="0.25">
      <c r="A838" t="s">
        <v>421</v>
      </c>
      <c r="B838" t="s">
        <v>1380</v>
      </c>
      <c r="C838" t="s">
        <v>1381</v>
      </c>
      <c r="D838">
        <v>1900</v>
      </c>
      <c r="E838" s="957">
        <v>1</v>
      </c>
      <c r="F838" t="s">
        <v>440</v>
      </c>
      <c r="G838" s="957">
        <v>182</v>
      </c>
      <c r="H838" t="s">
        <v>382</v>
      </c>
      <c r="I838" s="937" t="s">
        <v>489</v>
      </c>
      <c r="J838" s="937" t="s">
        <v>445</v>
      </c>
      <c r="K838" s="937" t="s">
        <v>448</v>
      </c>
      <c r="L838" s="937">
        <v>7.1</v>
      </c>
      <c r="M838" s="958" t="s">
        <v>20</v>
      </c>
      <c r="N838" s="678">
        <f t="shared" ca="1" si="143"/>
        <v>175844.19999999998</v>
      </c>
      <c r="O838" s="678">
        <f t="shared" ca="1" si="143"/>
        <v>36819.373567844836</v>
      </c>
      <c r="P838" s="678">
        <f t="shared" ca="1" si="143"/>
        <v>3977.47450132227</v>
      </c>
      <c r="Q838" s="678">
        <f t="shared" ca="1" si="143"/>
        <v>86398.231527834898</v>
      </c>
      <c r="R838" s="678">
        <f t="shared" ca="1" si="143"/>
        <v>7010.7817198779139</v>
      </c>
      <c r="S838" s="678">
        <f t="shared" ca="1" si="143"/>
        <v>653.25256315528804</v>
      </c>
      <c r="T838" s="678">
        <f t="shared" ca="1" si="143"/>
        <v>11587.409245022518</v>
      </c>
      <c r="U838" s="678">
        <f t="shared" ca="1" si="143"/>
        <v>0</v>
      </c>
      <c r="V838" s="678">
        <f t="shared" ca="1" si="143"/>
        <v>565.9878111764981</v>
      </c>
      <c r="W838" s="678">
        <f t="shared" ca="1" si="144"/>
        <v>28831.689063765771</v>
      </c>
      <c r="X838" s="678">
        <f t="shared" ca="1" si="143"/>
        <v>0</v>
      </c>
      <c r="Y838" s="678">
        <f t="shared" ca="1" si="143"/>
        <v>0</v>
      </c>
      <c r="Z838" s="678">
        <f t="shared" ca="1" si="143"/>
        <v>0</v>
      </c>
      <c r="AA838" t="str">
        <f t="shared" si="145"/>
        <v>ASRCMS202202</v>
      </c>
      <c r="AB838" s="957">
        <f t="shared" si="146"/>
        <v>45230</v>
      </c>
      <c r="AC838" t="str">
        <f t="shared" si="147"/>
        <v>Unaudited</v>
      </c>
    </row>
    <row r="839" spans="1:29" x14ac:dyDescent="0.25">
      <c r="A839" t="s">
        <v>421</v>
      </c>
      <c r="B839" t="s">
        <v>1380</v>
      </c>
      <c r="C839" t="s">
        <v>1381</v>
      </c>
      <c r="D839">
        <v>1900</v>
      </c>
      <c r="E839" s="957">
        <v>1</v>
      </c>
      <c r="F839" t="s">
        <v>440</v>
      </c>
      <c r="G839" s="957">
        <v>182</v>
      </c>
      <c r="H839" t="s">
        <v>382</v>
      </c>
      <c r="I839" s="958" t="s">
        <v>489</v>
      </c>
      <c r="J839" s="958" t="s">
        <v>445</v>
      </c>
      <c r="K839" s="958" t="s">
        <v>448</v>
      </c>
      <c r="L839" s="937">
        <v>7.2</v>
      </c>
      <c r="M839" s="958"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ASRCMS202202</v>
      </c>
      <c r="AB839" s="957">
        <f t="shared" si="146"/>
        <v>45230</v>
      </c>
      <c r="AC839" t="str">
        <f t="shared" si="147"/>
        <v>Unaudited</v>
      </c>
    </row>
    <row r="840" spans="1:29" x14ac:dyDescent="0.25">
      <c r="A840" t="s">
        <v>421</v>
      </c>
      <c r="B840" t="s">
        <v>1380</v>
      </c>
      <c r="C840" t="s">
        <v>1381</v>
      </c>
      <c r="D840">
        <v>1900</v>
      </c>
      <c r="E840" s="957">
        <v>1</v>
      </c>
      <c r="F840" t="s">
        <v>440</v>
      </c>
      <c r="G840" s="957">
        <v>182</v>
      </c>
      <c r="H840" t="s">
        <v>382</v>
      </c>
      <c r="I840" s="958" t="s">
        <v>489</v>
      </c>
      <c r="J840" s="958" t="s">
        <v>445</v>
      </c>
      <c r="K840" s="958" t="s">
        <v>448</v>
      </c>
      <c r="L840" s="937">
        <v>7.3</v>
      </c>
      <c r="M840" s="958" t="s">
        <v>156</v>
      </c>
      <c r="N840" s="678">
        <f t="shared" ca="1" si="143"/>
        <v>10938.202034202475</v>
      </c>
      <c r="O840" s="678">
        <f t="shared" ca="1" si="143"/>
        <v>2600.2031629004859</v>
      </c>
      <c r="P840" s="678">
        <f t="shared" ca="1" si="143"/>
        <v>473.39407396917892</v>
      </c>
      <c r="Q840" s="678">
        <f t="shared" ca="1" si="143"/>
        <v>2605.4878143533983</v>
      </c>
      <c r="R840" s="678">
        <f t="shared" ca="1" si="143"/>
        <v>537.73307872117141</v>
      </c>
      <c r="S840" s="678">
        <f t="shared" ca="1" si="143"/>
        <v>2.9321695985007419</v>
      </c>
      <c r="T840" s="678">
        <f t="shared" ca="1" si="143"/>
        <v>1163.3979569105065</v>
      </c>
      <c r="U840" s="678">
        <f t="shared" ca="1" si="143"/>
        <v>0</v>
      </c>
      <c r="V840" s="678">
        <f t="shared" ca="1" si="143"/>
        <v>21.684153892847135</v>
      </c>
      <c r="W840" s="678">
        <f t="shared" ca="1" si="144"/>
        <v>3533.3696238563862</v>
      </c>
      <c r="X840" s="678">
        <f t="shared" ca="1" si="143"/>
        <v>0</v>
      </c>
      <c r="Y840" s="678">
        <f t="shared" ca="1" si="143"/>
        <v>0</v>
      </c>
      <c r="Z840" s="678">
        <f t="shared" ca="1" si="143"/>
        <v>0</v>
      </c>
      <c r="AA840" t="str">
        <f t="shared" si="145"/>
        <v>ASRCMS202202</v>
      </c>
      <c r="AB840" s="957">
        <f t="shared" si="146"/>
        <v>45230</v>
      </c>
      <c r="AC840" t="str">
        <f t="shared" si="147"/>
        <v>Unaudited</v>
      </c>
    </row>
    <row r="841" spans="1:29" x14ac:dyDescent="0.25">
      <c r="A841" t="s">
        <v>421</v>
      </c>
      <c r="B841" t="s">
        <v>1380</v>
      </c>
      <c r="C841" t="s">
        <v>1381</v>
      </c>
      <c r="D841">
        <v>1900</v>
      </c>
      <c r="E841" s="957">
        <v>1</v>
      </c>
      <c r="F841" t="s">
        <v>440</v>
      </c>
      <c r="G841" s="957">
        <v>182</v>
      </c>
      <c r="H841" t="s">
        <v>382</v>
      </c>
      <c r="I841" s="958" t="s">
        <v>489</v>
      </c>
      <c r="J841" s="958" t="s">
        <v>445</v>
      </c>
      <c r="K841" s="958" t="s">
        <v>448</v>
      </c>
      <c r="L841" s="937" t="s">
        <v>91</v>
      </c>
      <c r="M841" s="958" t="s">
        <v>456</v>
      </c>
      <c r="N841" s="678">
        <f t="shared" ca="1" si="143"/>
        <v>36.462204891325818</v>
      </c>
      <c r="O841" s="678">
        <f t="shared" ca="1" si="143"/>
        <v>8.6677079275272035</v>
      </c>
      <c r="P841" s="678">
        <f t="shared" ca="1" si="143"/>
        <v>1.5780465258760588</v>
      </c>
      <c r="Q841" s="678">
        <f t="shared" ca="1" si="143"/>
        <v>8.6853241722676842</v>
      </c>
      <c r="R841" s="678">
        <f t="shared" ca="1" si="143"/>
        <v>1.792518883072941</v>
      </c>
      <c r="S841" s="678">
        <f t="shared" ca="1" si="143"/>
        <v>9.7743091910667823E-3</v>
      </c>
      <c r="T841" s="678">
        <f t="shared" ca="1" si="143"/>
        <v>3.8781560755943438</v>
      </c>
      <c r="U841" s="678">
        <f t="shared" ca="1" si="143"/>
        <v>0</v>
      </c>
      <c r="V841" s="678">
        <f t="shared" ca="1" si="143"/>
        <v>7.2283548947419007E-2</v>
      </c>
      <c r="W841" s="678">
        <f t="shared" ca="1" si="144"/>
        <v>11.778393448849107</v>
      </c>
      <c r="X841" s="678">
        <f t="shared" ca="1" si="143"/>
        <v>0</v>
      </c>
      <c r="Y841" s="678">
        <f t="shared" ca="1" si="143"/>
        <v>0</v>
      </c>
      <c r="Z841" s="678">
        <f t="shared" ca="1" si="143"/>
        <v>0</v>
      </c>
      <c r="AA841" t="str">
        <f t="shared" si="145"/>
        <v>ASRCMS202202</v>
      </c>
      <c r="AB841" s="957">
        <f t="shared" si="146"/>
        <v>45230</v>
      </c>
      <c r="AC841" t="str">
        <f t="shared" si="147"/>
        <v>Unaudited</v>
      </c>
    </row>
    <row r="842" spans="1:29" x14ac:dyDescent="0.25">
      <c r="A842" t="s">
        <v>421</v>
      </c>
      <c r="B842" t="s">
        <v>1380</v>
      </c>
      <c r="C842" t="s">
        <v>1381</v>
      </c>
      <c r="D842">
        <v>1900</v>
      </c>
      <c r="E842" s="957">
        <v>1</v>
      </c>
      <c r="F842" t="s">
        <v>440</v>
      </c>
      <c r="G842" s="957">
        <v>182</v>
      </c>
      <c r="H842" t="s">
        <v>382</v>
      </c>
      <c r="I842" s="958" t="s">
        <v>489</v>
      </c>
      <c r="J842" s="958" t="s">
        <v>445</v>
      </c>
      <c r="K842" s="958" t="s">
        <v>449</v>
      </c>
      <c r="L842" s="937">
        <v>8.1</v>
      </c>
      <c r="M842" s="958" t="s">
        <v>22</v>
      </c>
      <c r="N842" s="678">
        <f t="shared" ca="1" si="143"/>
        <v>3116799.9599223486</v>
      </c>
      <c r="O842" s="678">
        <f t="shared" ca="1" si="143"/>
        <v>904347.33164444752</v>
      </c>
      <c r="P842" s="678">
        <f t="shared" ca="1" si="143"/>
        <v>141486.39326739594</v>
      </c>
      <c r="Q842" s="678">
        <f t="shared" ca="1" si="143"/>
        <v>1020369.4060265456</v>
      </c>
      <c r="R842" s="678">
        <f t="shared" ca="1" si="143"/>
        <v>243727.00799068538</v>
      </c>
      <c r="S842" s="678">
        <f t="shared" ca="1" si="143"/>
        <v>253.59836080879222</v>
      </c>
      <c r="T842" s="678">
        <f t="shared" ca="1" si="143"/>
        <v>333187.73990698758</v>
      </c>
      <c r="U842" s="678">
        <f t="shared" ca="1" si="143"/>
        <v>0</v>
      </c>
      <c r="V842" s="678">
        <f t="shared" ca="1" si="143"/>
        <v>58100.382628279236</v>
      </c>
      <c r="W842" s="678">
        <f t="shared" ca="1" si="144"/>
        <v>415328.10009719891</v>
      </c>
      <c r="X842" s="678">
        <f t="shared" ca="1" si="143"/>
        <v>0</v>
      </c>
      <c r="Y842" s="678">
        <f t="shared" ca="1" si="143"/>
        <v>0</v>
      </c>
      <c r="Z842" s="678">
        <f t="shared" ca="1" si="143"/>
        <v>0</v>
      </c>
      <c r="AA842" t="str">
        <f t="shared" si="145"/>
        <v>ASRCMS202202</v>
      </c>
      <c r="AB842" s="957">
        <f t="shared" si="146"/>
        <v>45230</v>
      </c>
      <c r="AC842" t="str">
        <f t="shared" si="147"/>
        <v>Unaudited</v>
      </c>
    </row>
    <row r="843" spans="1:29" x14ac:dyDescent="0.25">
      <c r="A843" t="s">
        <v>421</v>
      </c>
      <c r="B843" t="s">
        <v>1380</v>
      </c>
      <c r="C843" t="s">
        <v>1381</v>
      </c>
      <c r="D843">
        <v>1900</v>
      </c>
      <c r="E843" s="957">
        <v>1</v>
      </c>
      <c r="F843" t="s">
        <v>440</v>
      </c>
      <c r="G843" s="957">
        <v>182</v>
      </c>
      <c r="H843" t="s">
        <v>382</v>
      </c>
      <c r="I843" s="958" t="s">
        <v>489</v>
      </c>
      <c r="J843" s="958" t="s">
        <v>445</v>
      </c>
      <c r="K843" s="958" t="s">
        <v>449</v>
      </c>
      <c r="L843" s="953" t="s">
        <v>113</v>
      </c>
      <c r="M843" s="958" t="s">
        <v>444</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ASRCMS202202</v>
      </c>
      <c r="AB843" s="957">
        <f t="shared" si="146"/>
        <v>45230</v>
      </c>
      <c r="AC843" t="str">
        <f t="shared" si="147"/>
        <v>Unaudited</v>
      </c>
    </row>
    <row r="844" spans="1:29" x14ac:dyDescent="0.25">
      <c r="A844" t="s">
        <v>421</v>
      </c>
      <c r="B844" t="s">
        <v>1380</v>
      </c>
      <c r="C844" t="s">
        <v>1381</v>
      </c>
      <c r="D844">
        <v>1900</v>
      </c>
      <c r="E844" s="957">
        <v>1</v>
      </c>
      <c r="F844" t="s">
        <v>440</v>
      </c>
      <c r="G844" s="957">
        <v>182</v>
      </c>
      <c r="H844" t="s">
        <v>382</v>
      </c>
      <c r="I844" s="958" t="s">
        <v>489</v>
      </c>
      <c r="J844" s="958" t="s">
        <v>445</v>
      </c>
      <c r="K844" s="958" t="s">
        <v>449</v>
      </c>
      <c r="L844" s="937" t="s">
        <v>115</v>
      </c>
      <c r="M844" s="958" t="s">
        <v>158</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ASRCMS202202</v>
      </c>
      <c r="AB844" s="957">
        <f t="shared" si="146"/>
        <v>45230</v>
      </c>
      <c r="AC844" t="str">
        <f t="shared" si="147"/>
        <v>Unaudited</v>
      </c>
    </row>
    <row r="845" spans="1:29" x14ac:dyDescent="0.25">
      <c r="A845" t="s">
        <v>421</v>
      </c>
      <c r="B845" t="s">
        <v>1380</v>
      </c>
      <c r="C845" t="s">
        <v>1381</v>
      </c>
      <c r="D845">
        <v>1900</v>
      </c>
      <c r="E845" s="957">
        <v>1</v>
      </c>
      <c r="F845" t="s">
        <v>440</v>
      </c>
      <c r="G845" s="957">
        <v>182</v>
      </c>
      <c r="H845" t="s">
        <v>382</v>
      </c>
      <c r="I845" s="937" t="s">
        <v>489</v>
      </c>
      <c r="J845" s="937" t="s">
        <v>445</v>
      </c>
      <c r="K845" s="937" t="s">
        <v>449</v>
      </c>
      <c r="L845" s="937" t="s">
        <v>116</v>
      </c>
      <c r="M845" s="958" t="s">
        <v>114</v>
      </c>
      <c r="N845" s="678">
        <f t="shared" ca="1" si="143"/>
        <v>-7034.7478909635174</v>
      </c>
      <c r="O845" s="678">
        <f t="shared" ca="1" si="143"/>
        <v>-2041.1497580174373</v>
      </c>
      <c r="P845" s="678">
        <f t="shared" ca="1" si="143"/>
        <v>-319.34070823802421</v>
      </c>
      <c r="Q845" s="678">
        <f t="shared" ca="1" si="143"/>
        <v>-2303.0164333125085</v>
      </c>
      <c r="R845" s="678">
        <f t="shared" ca="1" si="143"/>
        <v>-550.1020525796074</v>
      </c>
      <c r="S845" s="678">
        <f t="shared" ca="1" si="143"/>
        <v>-0.57238210882674101</v>
      </c>
      <c r="T845" s="678">
        <f t="shared" ca="1" si="143"/>
        <v>-752.01866682004732</v>
      </c>
      <c r="U845" s="678">
        <f t="shared" ca="1" si="143"/>
        <v>0</v>
      </c>
      <c r="V845" s="678">
        <f t="shared" ca="1" si="143"/>
        <v>-131.13499403684654</v>
      </c>
      <c r="W845" s="678">
        <f t="shared" ca="1" si="144"/>
        <v>-937.41289585021877</v>
      </c>
      <c r="X845" s="678">
        <f t="shared" ca="1" si="143"/>
        <v>0</v>
      </c>
      <c r="Y845" s="678">
        <f t="shared" ca="1" si="143"/>
        <v>0</v>
      </c>
      <c r="Z845" s="678">
        <f t="shared" ca="1" si="143"/>
        <v>0</v>
      </c>
      <c r="AA845" t="str">
        <f t="shared" si="145"/>
        <v>ASRCMS202202</v>
      </c>
      <c r="AB845" s="957">
        <f t="shared" si="146"/>
        <v>45230</v>
      </c>
      <c r="AC845" t="str">
        <f t="shared" si="147"/>
        <v>Unaudited</v>
      </c>
    </row>
    <row r="846" spans="1:29" x14ac:dyDescent="0.25">
      <c r="A846" t="s">
        <v>421</v>
      </c>
      <c r="B846" t="s">
        <v>1380</v>
      </c>
      <c r="C846" t="s">
        <v>1381</v>
      </c>
      <c r="D846">
        <v>1900</v>
      </c>
      <c r="E846" s="957">
        <v>1</v>
      </c>
      <c r="F846" t="s">
        <v>440</v>
      </c>
      <c r="G846" s="957">
        <v>182</v>
      </c>
      <c r="H846" t="s">
        <v>382</v>
      </c>
      <c r="I846" s="958" t="s">
        <v>489</v>
      </c>
      <c r="J846" s="958" t="s">
        <v>445</v>
      </c>
      <c r="K846" s="958" t="s">
        <v>449</v>
      </c>
      <c r="L846" s="937" t="s">
        <v>117</v>
      </c>
      <c r="M846" s="958" t="s">
        <v>159</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ASRCMS202202</v>
      </c>
      <c r="AB846" s="957">
        <f t="shared" si="146"/>
        <v>45230</v>
      </c>
      <c r="AC846" t="str">
        <f t="shared" si="147"/>
        <v>Unaudited</v>
      </c>
    </row>
    <row r="847" spans="1:29" x14ac:dyDescent="0.25">
      <c r="A847" t="s">
        <v>421</v>
      </c>
      <c r="B847" t="s">
        <v>1380</v>
      </c>
      <c r="C847" t="s">
        <v>1381</v>
      </c>
      <c r="D847">
        <v>1900</v>
      </c>
      <c r="E847" s="957">
        <v>1</v>
      </c>
      <c r="F847" t="s">
        <v>440</v>
      </c>
      <c r="G847" s="957">
        <v>182</v>
      </c>
      <c r="H847" t="s">
        <v>382</v>
      </c>
      <c r="I847" s="937" t="s">
        <v>489</v>
      </c>
      <c r="J847" s="937" t="s">
        <v>445</v>
      </c>
      <c r="K847" s="937" t="s">
        <v>449</v>
      </c>
      <c r="L847" s="937" t="s">
        <v>160</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ASRCMS202202</v>
      </c>
      <c r="AB847" s="957">
        <f t="shared" si="146"/>
        <v>45230</v>
      </c>
      <c r="AC847" t="str">
        <f t="shared" si="147"/>
        <v>Unaudited</v>
      </c>
    </row>
    <row r="848" spans="1:29" x14ac:dyDescent="0.25">
      <c r="A848" t="s">
        <v>421</v>
      </c>
      <c r="B848" t="s">
        <v>1380</v>
      </c>
      <c r="C848" t="s">
        <v>1381</v>
      </c>
      <c r="D848">
        <v>1900</v>
      </c>
      <c r="E848" s="957">
        <v>1</v>
      </c>
      <c r="F848" t="s">
        <v>440</v>
      </c>
      <c r="G848" s="957">
        <v>182</v>
      </c>
      <c r="H848" t="s">
        <v>382</v>
      </c>
      <c r="I848" s="937" t="s">
        <v>489</v>
      </c>
      <c r="J848" s="937" t="s">
        <v>445</v>
      </c>
      <c r="K848" s="937" t="s">
        <v>449</v>
      </c>
      <c r="L848" s="937" t="s">
        <v>443</v>
      </c>
      <c r="M848" s="958" t="s">
        <v>457</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ASRCMS202202</v>
      </c>
      <c r="AB848" s="957">
        <f t="shared" si="146"/>
        <v>45230</v>
      </c>
      <c r="AC848" t="str">
        <f t="shared" si="147"/>
        <v>Unaudited</v>
      </c>
    </row>
    <row r="849" spans="1:29" ht="30" x14ac:dyDescent="0.25">
      <c r="A849" t="s">
        <v>421</v>
      </c>
      <c r="B849" t="s">
        <v>1380</v>
      </c>
      <c r="C849" t="s">
        <v>1381</v>
      </c>
      <c r="D849">
        <v>1900</v>
      </c>
      <c r="E849" s="957">
        <v>1</v>
      </c>
      <c r="F849" t="s">
        <v>440</v>
      </c>
      <c r="G849" s="957">
        <v>182</v>
      </c>
      <c r="H849" t="s">
        <v>382</v>
      </c>
      <c r="I849" s="937" t="s">
        <v>489</v>
      </c>
      <c r="J849" s="937" t="s">
        <v>445</v>
      </c>
      <c r="K849" s="937" t="s">
        <v>450</v>
      </c>
      <c r="L849" s="937">
        <v>9.1</v>
      </c>
      <c r="M849" s="958" t="s">
        <v>186</v>
      </c>
      <c r="N849" s="678">
        <f t="shared" ca="1" si="143"/>
        <v>2001969.2500000002</v>
      </c>
      <c r="O849" s="678">
        <f t="shared" ca="1" si="143"/>
        <v>59348.56</v>
      </c>
      <c r="P849" s="678">
        <f t="shared" ca="1" si="143"/>
        <v>216</v>
      </c>
      <c r="Q849" s="678">
        <f t="shared" ca="1" si="143"/>
        <v>258375.35</v>
      </c>
      <c r="R849" s="678">
        <f t="shared" ca="1" si="143"/>
        <v>17194.400000000001</v>
      </c>
      <c r="S849" s="678">
        <f t="shared" ca="1" si="143"/>
        <v>0</v>
      </c>
      <c r="T849" s="678">
        <f t="shared" ca="1" si="143"/>
        <v>110754.50000000001</v>
      </c>
      <c r="U849" s="678">
        <f t="shared" ca="1" si="143"/>
        <v>0</v>
      </c>
      <c r="V849" s="678">
        <f t="shared" ca="1" si="143"/>
        <v>0</v>
      </c>
      <c r="W849" s="678">
        <f t="shared" ca="1" si="144"/>
        <v>1556080.4400000002</v>
      </c>
      <c r="X849" s="678">
        <f t="shared" ca="1" si="143"/>
        <v>0</v>
      </c>
      <c r="Y849" s="678">
        <f t="shared" ca="1" si="143"/>
        <v>0</v>
      </c>
      <c r="Z849" s="678">
        <f t="shared" ca="1" si="143"/>
        <v>0</v>
      </c>
      <c r="AA849" t="str">
        <f t="shared" si="145"/>
        <v>ASRCMS202202</v>
      </c>
      <c r="AB849" s="957">
        <f t="shared" si="146"/>
        <v>45230</v>
      </c>
      <c r="AC849" t="str">
        <f t="shared" si="147"/>
        <v>Unaudited</v>
      </c>
    </row>
    <row r="850" spans="1:29" x14ac:dyDescent="0.25">
      <c r="A850" t="s">
        <v>421</v>
      </c>
      <c r="B850" t="s">
        <v>1380</v>
      </c>
      <c r="C850" t="s">
        <v>1381</v>
      </c>
      <c r="D850">
        <v>1900</v>
      </c>
      <c r="E850" s="957">
        <v>1</v>
      </c>
      <c r="F850" t="s">
        <v>440</v>
      </c>
      <c r="G850" s="957">
        <v>182</v>
      </c>
      <c r="H850" t="s">
        <v>382</v>
      </c>
      <c r="I850" s="937" t="s">
        <v>489</v>
      </c>
      <c r="J850" s="937" t="s">
        <v>445</v>
      </c>
      <c r="K850" s="937" t="s">
        <v>450</v>
      </c>
      <c r="L850" s="937" t="s">
        <v>107</v>
      </c>
      <c r="M850" s="958" t="s">
        <v>187</v>
      </c>
      <c r="N850" s="678">
        <f t="shared" ca="1" si="143"/>
        <v>11888</v>
      </c>
      <c r="O850" s="678">
        <f t="shared" ca="1" si="143"/>
        <v>2180.96</v>
      </c>
      <c r="P850" s="678">
        <f t="shared" ca="1" si="143"/>
        <v>0</v>
      </c>
      <c r="Q850" s="678">
        <f t="shared" ca="1" si="143"/>
        <v>0</v>
      </c>
      <c r="R850" s="678">
        <f t="shared" ca="1" si="143"/>
        <v>0</v>
      </c>
      <c r="S850" s="678">
        <f t="shared" ca="1" si="143"/>
        <v>0</v>
      </c>
      <c r="T850" s="678">
        <f t="shared" ca="1" si="143"/>
        <v>9707.0400000000009</v>
      </c>
      <c r="U850" s="678">
        <f t="shared" ca="1" si="143"/>
        <v>0</v>
      </c>
      <c r="V850" s="678">
        <f t="shared" ca="1" si="143"/>
        <v>0</v>
      </c>
      <c r="W850" s="678">
        <f t="shared" ca="1" si="144"/>
        <v>0</v>
      </c>
      <c r="X850" s="678">
        <f t="shared" ca="1" si="143"/>
        <v>0</v>
      </c>
      <c r="Y850" s="678">
        <f t="shared" ca="1" si="143"/>
        <v>0</v>
      </c>
      <c r="Z850" s="678">
        <f t="shared" ca="1" si="143"/>
        <v>0</v>
      </c>
      <c r="AA850" t="str">
        <f t="shared" si="145"/>
        <v>ASRCMS202202</v>
      </c>
      <c r="AB850" s="957">
        <f t="shared" si="146"/>
        <v>45230</v>
      </c>
      <c r="AC850" t="str">
        <f t="shared" si="147"/>
        <v>Unaudited</v>
      </c>
    </row>
    <row r="851" spans="1:29" x14ac:dyDescent="0.25">
      <c r="A851" t="s">
        <v>421</v>
      </c>
      <c r="B851" t="s">
        <v>1380</v>
      </c>
      <c r="C851" t="s">
        <v>1381</v>
      </c>
      <c r="D851">
        <v>1900</v>
      </c>
      <c r="E851" s="957">
        <v>1</v>
      </c>
      <c r="F851" t="s">
        <v>440</v>
      </c>
      <c r="G851" s="957">
        <v>182</v>
      </c>
      <c r="H851" t="s">
        <v>382</v>
      </c>
      <c r="I851" s="937" t="s">
        <v>489</v>
      </c>
      <c r="J851" s="937" t="s">
        <v>445</v>
      </c>
      <c r="K851" s="937" t="s">
        <v>450</v>
      </c>
      <c r="L851" s="943" t="s">
        <v>1316</v>
      </c>
      <c r="M851" s="959" t="s">
        <v>1317</v>
      </c>
      <c r="N851" s="678">
        <f t="shared" ca="1" si="143"/>
        <v>6390.4400000000005</v>
      </c>
      <c r="O851" s="678">
        <f t="shared" ca="1" si="143"/>
        <v>0</v>
      </c>
      <c r="P851" s="678">
        <f t="shared" ca="1" si="143"/>
        <v>0</v>
      </c>
      <c r="Q851" s="678">
        <f t="shared" ca="1" si="143"/>
        <v>6390.4400000000005</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ASRCMS202202</v>
      </c>
      <c r="AB851" s="957">
        <f t="shared" si="146"/>
        <v>45230</v>
      </c>
      <c r="AC851" t="str">
        <f t="shared" si="147"/>
        <v>Unaudited</v>
      </c>
    </row>
    <row r="852" spans="1:29" x14ac:dyDescent="0.25">
      <c r="A852" t="s">
        <v>421</v>
      </c>
      <c r="B852" t="s">
        <v>1380</v>
      </c>
      <c r="C852" t="s">
        <v>1381</v>
      </c>
      <c r="D852">
        <v>1900</v>
      </c>
      <c r="E852" s="957">
        <v>1</v>
      </c>
      <c r="F852" t="s">
        <v>440</v>
      </c>
      <c r="G852" s="957">
        <v>182</v>
      </c>
      <c r="H852" t="s">
        <v>382</v>
      </c>
      <c r="I852" s="937" t="s">
        <v>489</v>
      </c>
      <c r="J852" s="937" t="s">
        <v>445</v>
      </c>
      <c r="K852" s="937" t="s">
        <v>450</v>
      </c>
      <c r="L852" s="937" t="s">
        <v>108</v>
      </c>
      <c r="M852" s="958" t="s">
        <v>188</v>
      </c>
      <c r="N852" s="678">
        <f t="shared" ca="1" si="143"/>
        <v>564763.09000000008</v>
      </c>
      <c r="O852" s="678">
        <f t="shared" ca="1" si="143"/>
        <v>82312.990000000005</v>
      </c>
      <c r="P852" s="678">
        <f t="shared" ca="1" si="143"/>
        <v>14268.189999999999</v>
      </c>
      <c r="Q852" s="678">
        <f t="shared" ca="1" si="143"/>
        <v>225632.39000000004</v>
      </c>
      <c r="R852" s="678">
        <f t="shared" ca="1" si="143"/>
        <v>10474.279999999999</v>
      </c>
      <c r="S852" s="678">
        <f t="shared" ca="1" si="143"/>
        <v>110.5</v>
      </c>
      <c r="T852" s="678">
        <f t="shared" ca="1" si="143"/>
        <v>86133.45</v>
      </c>
      <c r="U852" s="678">
        <f t="shared" ca="1" si="143"/>
        <v>0</v>
      </c>
      <c r="V852" s="678">
        <f t="shared" ca="1" si="143"/>
        <v>20.25</v>
      </c>
      <c r="W852" s="678">
        <f t="shared" ca="1" si="144"/>
        <v>145811.04</v>
      </c>
      <c r="X852" s="678">
        <f t="shared" ca="1" si="143"/>
        <v>0</v>
      </c>
      <c r="Y852" s="678">
        <f t="shared" ca="1" si="143"/>
        <v>0</v>
      </c>
      <c r="Z852" s="678">
        <f t="shared" ca="1" si="143"/>
        <v>0</v>
      </c>
      <c r="AA852" t="str">
        <f t="shared" si="145"/>
        <v>ASRCMS202202</v>
      </c>
      <c r="AB852" s="957">
        <f t="shared" si="146"/>
        <v>45230</v>
      </c>
      <c r="AC852" t="str">
        <f t="shared" si="147"/>
        <v>Unaudited</v>
      </c>
    </row>
    <row r="853" spans="1:29" x14ac:dyDescent="0.25">
      <c r="A853" t="s">
        <v>421</v>
      </c>
      <c r="B853" t="s">
        <v>1380</v>
      </c>
      <c r="C853" t="s">
        <v>1381</v>
      </c>
      <c r="D853">
        <v>1900</v>
      </c>
      <c r="E853" s="957">
        <v>1</v>
      </c>
      <c r="F853" t="s">
        <v>440</v>
      </c>
      <c r="G853" s="957">
        <v>182</v>
      </c>
      <c r="H853" t="s">
        <v>382</v>
      </c>
      <c r="I853" s="937" t="s">
        <v>489</v>
      </c>
      <c r="J853" s="937" t="s">
        <v>445</v>
      </c>
      <c r="K853" s="937" t="s">
        <v>450</v>
      </c>
      <c r="L853" s="937" t="s">
        <v>109</v>
      </c>
      <c r="M853" s="958" t="s">
        <v>161</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858733.84265368141</v>
      </c>
      <c r="O853" s="678">
        <f t="shared" ca="1" si="148"/>
        <v>301849.85213448346</v>
      </c>
      <c r="P853" s="678">
        <f t="shared" ca="1" si="148"/>
        <v>28346.502161394488</v>
      </c>
      <c r="Q853" s="678">
        <f t="shared" ca="1" si="148"/>
        <v>334143.63216722512</v>
      </c>
      <c r="R853" s="678">
        <f t="shared" ca="1" si="148"/>
        <v>30025.02261746785</v>
      </c>
      <c r="S853" s="678">
        <f t="shared" ca="1" si="148"/>
        <v>21.175362894316955</v>
      </c>
      <c r="T853" s="678">
        <f t="shared" ca="1" si="148"/>
        <v>110373.67060297665</v>
      </c>
      <c r="U853" s="678">
        <f t="shared" ca="1" si="148"/>
        <v>0</v>
      </c>
      <c r="V853" s="678">
        <f t="shared" ca="1" si="148"/>
        <v>1455.6835520833665</v>
      </c>
      <c r="W853" s="678">
        <f t="shared" ca="1" si="144"/>
        <v>52518.304055156186</v>
      </c>
      <c r="X853" s="678">
        <f t="shared" ca="1" si="148"/>
        <v>0</v>
      </c>
      <c r="Y853" s="678">
        <f t="shared" ca="1" si="148"/>
        <v>0</v>
      </c>
      <c r="Z853" s="678">
        <f t="shared" ca="1" si="148"/>
        <v>0</v>
      </c>
      <c r="AA853" t="str">
        <f t="shared" si="145"/>
        <v>ASRCMS202202</v>
      </c>
      <c r="AB853" s="957">
        <f t="shared" si="146"/>
        <v>45230</v>
      </c>
      <c r="AC853" t="str">
        <f t="shared" si="147"/>
        <v>Unaudited</v>
      </c>
    </row>
    <row r="854" spans="1:29" x14ac:dyDescent="0.25">
      <c r="A854" t="s">
        <v>421</v>
      </c>
      <c r="B854" t="s">
        <v>1380</v>
      </c>
      <c r="C854" t="s">
        <v>1381</v>
      </c>
      <c r="D854">
        <v>1900</v>
      </c>
      <c r="E854" s="957">
        <v>1</v>
      </c>
      <c r="F854" t="s">
        <v>440</v>
      </c>
      <c r="G854" s="957">
        <v>182</v>
      </c>
      <c r="H854" t="s">
        <v>382</v>
      </c>
      <c r="I854" s="937" t="s">
        <v>489</v>
      </c>
      <c r="J854" s="937" t="s">
        <v>445</v>
      </c>
      <c r="K854" s="937" t="s">
        <v>450</v>
      </c>
      <c r="L854" s="937" t="s">
        <v>110</v>
      </c>
      <c r="M854" s="958" t="s">
        <v>135</v>
      </c>
      <c r="N854" s="678">
        <f t="shared" ca="1" si="148"/>
        <v>27879.535886139085</v>
      </c>
      <c r="O854" s="678">
        <f t="shared" ca="1" si="148"/>
        <v>14937.354971300298</v>
      </c>
      <c r="P854" s="678">
        <f t="shared" ca="1" si="148"/>
        <v>2585.9310252764108</v>
      </c>
      <c r="Q854" s="678">
        <f t="shared" ca="1" si="148"/>
        <v>6480.0374384325896</v>
      </c>
      <c r="R854" s="678">
        <f t="shared" ca="1" si="148"/>
        <v>1161.9972102970908</v>
      </c>
      <c r="S854" s="678">
        <f t="shared" ca="1" si="148"/>
        <v>25.747628775668328</v>
      </c>
      <c r="T854" s="678">
        <f t="shared" ca="1" si="148"/>
        <v>2361.1049033378195</v>
      </c>
      <c r="U854" s="678">
        <f t="shared" ca="1" si="148"/>
        <v>0</v>
      </c>
      <c r="V854" s="678">
        <f t="shared" ca="1" si="148"/>
        <v>143.45107460729497</v>
      </c>
      <c r="W854" s="678">
        <f t="shared" ca="1" si="144"/>
        <v>183.91163411191661</v>
      </c>
      <c r="X854" s="678">
        <f t="shared" ca="1" si="148"/>
        <v>0</v>
      </c>
      <c r="Y854" s="678">
        <f t="shared" ca="1" si="148"/>
        <v>0</v>
      </c>
      <c r="Z854" s="678">
        <f t="shared" ca="1" si="148"/>
        <v>0</v>
      </c>
      <c r="AA854" t="str">
        <f t="shared" si="145"/>
        <v>ASRCMS202202</v>
      </c>
      <c r="AB854" s="957">
        <f t="shared" si="146"/>
        <v>45230</v>
      </c>
      <c r="AC854" t="str">
        <f t="shared" si="147"/>
        <v>Unaudited</v>
      </c>
    </row>
    <row r="855" spans="1:29" x14ac:dyDescent="0.25">
      <c r="A855" t="s">
        <v>421</v>
      </c>
      <c r="B855" t="s">
        <v>1380</v>
      </c>
      <c r="C855" t="s">
        <v>1381</v>
      </c>
      <c r="D855">
        <v>1900</v>
      </c>
      <c r="E855" s="957">
        <v>1</v>
      </c>
      <c r="F855" t="s">
        <v>440</v>
      </c>
      <c r="G855" s="957">
        <v>182</v>
      </c>
      <c r="H855" t="s">
        <v>382</v>
      </c>
      <c r="I855" s="937" t="s">
        <v>489</v>
      </c>
      <c r="J855" s="937" t="s">
        <v>445</v>
      </c>
      <c r="K855" s="937" t="s">
        <v>450</v>
      </c>
      <c r="L855" s="937" t="s">
        <v>111</v>
      </c>
      <c r="M855" s="958" t="s">
        <v>163</v>
      </c>
      <c r="N855" s="678">
        <f t="shared" ca="1" si="148"/>
        <v>45204.026435552922</v>
      </c>
      <c r="O855" s="678">
        <f t="shared" ca="1" si="148"/>
        <v>6460.7081140603186</v>
      </c>
      <c r="P855" s="678">
        <f t="shared" ca="1" si="148"/>
        <v>618.52129851746656</v>
      </c>
      <c r="Q855" s="678">
        <f t="shared" ca="1" si="148"/>
        <v>11635.460164712227</v>
      </c>
      <c r="R855" s="678">
        <f t="shared" ca="1" si="148"/>
        <v>832.0130700440659</v>
      </c>
      <c r="S855" s="678">
        <f t="shared" ca="1" si="148"/>
        <v>0.8979993188920552</v>
      </c>
      <c r="T855" s="678">
        <f t="shared" ca="1" si="148"/>
        <v>397.51106353309234</v>
      </c>
      <c r="U855" s="678">
        <f t="shared" ca="1" si="148"/>
        <v>0</v>
      </c>
      <c r="V855" s="678">
        <f t="shared" ca="1" si="148"/>
        <v>22.67703623334539</v>
      </c>
      <c r="W855" s="678">
        <f t="shared" ca="1" si="144"/>
        <v>25236.237689133515</v>
      </c>
      <c r="X855" s="678">
        <f t="shared" ca="1" si="148"/>
        <v>0</v>
      </c>
      <c r="Y855" s="678">
        <f t="shared" ca="1" si="148"/>
        <v>0</v>
      </c>
      <c r="Z855" s="678">
        <f t="shared" ca="1" si="148"/>
        <v>0</v>
      </c>
      <c r="AA855" t="str">
        <f t="shared" si="145"/>
        <v>ASRCMS202202</v>
      </c>
      <c r="AB855" s="957">
        <f t="shared" si="146"/>
        <v>45230</v>
      </c>
      <c r="AC855" t="str">
        <f t="shared" si="147"/>
        <v>Unaudited</v>
      </c>
    </row>
    <row r="856" spans="1:29" x14ac:dyDescent="0.25">
      <c r="A856" t="s">
        <v>421</v>
      </c>
      <c r="B856" t="s">
        <v>1380</v>
      </c>
      <c r="C856" t="s">
        <v>1381</v>
      </c>
      <c r="D856">
        <v>1900</v>
      </c>
      <c r="E856" s="957">
        <v>1</v>
      </c>
      <c r="F856" t="s">
        <v>440</v>
      </c>
      <c r="G856" s="957">
        <v>182</v>
      </c>
      <c r="H856" t="s">
        <v>382</v>
      </c>
      <c r="I856" s="937" t="s">
        <v>489</v>
      </c>
      <c r="J856" s="937" t="s">
        <v>445</v>
      </c>
      <c r="K856" s="937" t="s">
        <v>450</v>
      </c>
      <c r="L856" s="937" t="s">
        <v>112</v>
      </c>
      <c r="M856" s="958" t="s">
        <v>464</v>
      </c>
      <c r="N856" s="678">
        <f t="shared" ca="1" si="148"/>
        <v>-122535.29153084446</v>
      </c>
      <c r="O856" s="678">
        <f t="shared" ca="1" si="148"/>
        <v>-29128.795720645678</v>
      </c>
      <c r="P856" s="678">
        <f t="shared" ca="1" si="148"/>
        <v>-5303.2007162973305</v>
      </c>
      <c r="Q856" s="678">
        <f t="shared" ca="1" si="148"/>
        <v>-29187.997068764562</v>
      </c>
      <c r="R856" s="678">
        <f t="shared" ca="1" si="148"/>
        <v>-6023.9589066688441</v>
      </c>
      <c r="S856" s="678">
        <f t="shared" ca="1" si="148"/>
        <v>-32.847652241812369</v>
      </c>
      <c r="T856" s="678">
        <f t="shared" ca="1" si="148"/>
        <v>-13032.974466064692</v>
      </c>
      <c r="U856" s="678">
        <f t="shared" ca="1" si="148"/>
        <v>0</v>
      </c>
      <c r="V856" s="678">
        <f t="shared" ca="1" si="148"/>
        <v>-242.91689900692637</v>
      </c>
      <c r="W856" s="678">
        <f t="shared" ca="1" si="144"/>
        <v>-39582.600101154618</v>
      </c>
      <c r="X856" s="678">
        <f t="shared" ca="1" si="148"/>
        <v>0</v>
      </c>
      <c r="Y856" s="678">
        <f t="shared" ca="1" si="148"/>
        <v>0</v>
      </c>
      <c r="Z856" s="678">
        <f t="shared" ca="1" si="148"/>
        <v>0</v>
      </c>
      <c r="AA856" t="str">
        <f t="shared" si="145"/>
        <v>ASRCMS202202</v>
      </c>
      <c r="AB856" s="957">
        <f t="shared" si="146"/>
        <v>45230</v>
      </c>
      <c r="AC856" t="str">
        <f t="shared" si="147"/>
        <v>Unaudited</v>
      </c>
    </row>
    <row r="857" spans="1:29" x14ac:dyDescent="0.25">
      <c r="A857" t="s">
        <v>421</v>
      </c>
      <c r="B857" t="s">
        <v>1380</v>
      </c>
      <c r="C857" t="s">
        <v>1381</v>
      </c>
      <c r="D857">
        <v>1900</v>
      </c>
      <c r="E857" s="957">
        <v>1</v>
      </c>
      <c r="F857" t="s">
        <v>440</v>
      </c>
      <c r="G857" s="957">
        <v>182</v>
      </c>
      <c r="H857" t="s">
        <v>382</v>
      </c>
      <c r="I857" s="937" t="s">
        <v>489</v>
      </c>
      <c r="J857" s="937" t="s">
        <v>445</v>
      </c>
      <c r="K857" s="937" t="s">
        <v>6</v>
      </c>
      <c r="L857" s="937" t="s">
        <v>118</v>
      </c>
      <c r="M857" s="958" t="s">
        <v>189</v>
      </c>
      <c r="N857" s="678">
        <f t="shared" ca="1" si="148"/>
        <v>22655.97818898916</v>
      </c>
      <c r="O857" s="678">
        <f t="shared" ca="1" si="148"/>
        <v>6573.6889388042728</v>
      </c>
      <c r="P857" s="678">
        <f t="shared" ca="1" si="148"/>
        <v>1028.462744200217</v>
      </c>
      <c r="Q857" s="678">
        <f t="shared" ca="1" si="148"/>
        <v>7417.0518817079237</v>
      </c>
      <c r="R857" s="678">
        <f t="shared" ca="1" si="148"/>
        <v>1771.6484368929871</v>
      </c>
      <c r="S857" s="678">
        <f t="shared" ca="1" si="148"/>
        <v>1.8434031715627146</v>
      </c>
      <c r="T857" s="678">
        <f t="shared" ca="1" si="148"/>
        <v>2421.9373284255848</v>
      </c>
      <c r="U857" s="678">
        <f t="shared" ca="1" si="148"/>
        <v>0</v>
      </c>
      <c r="V857" s="678">
        <f t="shared" ca="1" si="148"/>
        <v>422.33092226779081</v>
      </c>
      <c r="W857" s="678">
        <f t="shared" ca="1" si="144"/>
        <v>3019.0145335188195</v>
      </c>
      <c r="X857" s="678">
        <f t="shared" ca="1" si="148"/>
        <v>0</v>
      </c>
      <c r="Y857" s="678">
        <f t="shared" ca="1" si="148"/>
        <v>0</v>
      </c>
      <c r="Z857" s="678">
        <f t="shared" ca="1" si="148"/>
        <v>0</v>
      </c>
      <c r="AA857" t="str">
        <f t="shared" si="145"/>
        <v>ASRCMS202202</v>
      </c>
      <c r="AB857" s="957">
        <f t="shared" si="146"/>
        <v>45230</v>
      </c>
      <c r="AC857" t="str">
        <f t="shared" si="147"/>
        <v>Unaudited</v>
      </c>
    </row>
    <row r="858" spans="1:29" x14ac:dyDescent="0.25">
      <c r="A858" t="s">
        <v>421</v>
      </c>
      <c r="B858" t="s">
        <v>1380</v>
      </c>
      <c r="C858" t="s">
        <v>1381</v>
      </c>
      <c r="D858">
        <v>1900</v>
      </c>
      <c r="E858" s="957">
        <v>1</v>
      </c>
      <c r="F858" t="s">
        <v>440</v>
      </c>
      <c r="G858" s="957">
        <v>182</v>
      </c>
      <c r="H858" t="s">
        <v>382</v>
      </c>
      <c r="I858" s="937" t="s">
        <v>489</v>
      </c>
      <c r="J858" s="937" t="s">
        <v>445</v>
      </c>
      <c r="K858" s="937" t="s">
        <v>6</v>
      </c>
      <c r="L858" s="937" t="s">
        <v>45</v>
      </c>
      <c r="M858" s="958" t="s">
        <v>164</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ASRCMS202202</v>
      </c>
      <c r="AB858" s="957">
        <f t="shared" si="146"/>
        <v>45230</v>
      </c>
      <c r="AC858" t="str">
        <f t="shared" si="147"/>
        <v>Unaudited</v>
      </c>
    </row>
    <row r="859" spans="1:29" x14ac:dyDescent="0.25">
      <c r="A859" t="s">
        <v>421</v>
      </c>
      <c r="B859" t="s">
        <v>1380</v>
      </c>
      <c r="C859" t="s">
        <v>1381</v>
      </c>
      <c r="D859">
        <v>1900</v>
      </c>
      <c r="E859" s="957">
        <v>1</v>
      </c>
      <c r="F859" t="s">
        <v>440</v>
      </c>
      <c r="G859" s="957">
        <v>182</v>
      </c>
      <c r="H859" t="s">
        <v>382</v>
      </c>
      <c r="I859" s="937" t="s">
        <v>489</v>
      </c>
      <c r="J859" s="937" t="s">
        <v>445</v>
      </c>
      <c r="K859" s="937" t="s">
        <v>6</v>
      </c>
      <c r="L859" s="937" t="s">
        <v>46</v>
      </c>
      <c r="M859" s="958" t="s">
        <v>165</v>
      </c>
      <c r="N859" s="678">
        <f t="shared" ca="1" si="148"/>
        <v>0.20058362100044033</v>
      </c>
      <c r="O859" s="678">
        <f t="shared" ca="1" si="148"/>
        <v>0</v>
      </c>
      <c r="P859" s="678">
        <f t="shared" ca="1" si="148"/>
        <v>0.13238969110978835</v>
      </c>
      <c r="Q859" s="678">
        <f t="shared" ca="1" si="148"/>
        <v>0</v>
      </c>
      <c r="R859" s="678">
        <f t="shared" ca="1" si="148"/>
        <v>6.8193929890651983E-2</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ASRCMS202202</v>
      </c>
      <c r="AB859" s="957">
        <f t="shared" si="146"/>
        <v>45230</v>
      </c>
      <c r="AC859" t="str">
        <f t="shared" si="147"/>
        <v>Unaudited</v>
      </c>
    </row>
    <row r="860" spans="1:29" x14ac:dyDescent="0.25">
      <c r="A860" t="s">
        <v>421</v>
      </c>
      <c r="B860" t="s">
        <v>1380</v>
      </c>
      <c r="C860" t="s">
        <v>1381</v>
      </c>
      <c r="D860">
        <v>1900</v>
      </c>
      <c r="E860" s="957">
        <v>1</v>
      </c>
      <c r="F860" t="s">
        <v>440</v>
      </c>
      <c r="G860" s="957">
        <v>182</v>
      </c>
      <c r="H860" t="s">
        <v>382</v>
      </c>
      <c r="I860" s="937" t="s">
        <v>489</v>
      </c>
      <c r="J860" s="937" t="s">
        <v>445</v>
      </c>
      <c r="K860" s="937" t="s">
        <v>6</v>
      </c>
      <c r="L860" s="937" t="s">
        <v>166</v>
      </c>
      <c r="M860" s="958" t="s">
        <v>462</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ASRCMS202202</v>
      </c>
      <c r="AB860" s="957">
        <f t="shared" si="146"/>
        <v>45230</v>
      </c>
      <c r="AC860" t="str">
        <f t="shared" si="147"/>
        <v>Unaudited</v>
      </c>
    </row>
    <row r="861" spans="1:29" x14ac:dyDescent="0.25">
      <c r="A861" t="s">
        <v>421</v>
      </c>
      <c r="B861" t="s">
        <v>1380</v>
      </c>
      <c r="C861" t="s">
        <v>1381</v>
      </c>
      <c r="D861">
        <v>1900</v>
      </c>
      <c r="E861" s="957">
        <v>1</v>
      </c>
      <c r="F861" t="s">
        <v>440</v>
      </c>
      <c r="G861" s="957">
        <v>182</v>
      </c>
      <c r="H861" t="s">
        <v>382</v>
      </c>
      <c r="I861" s="937" t="s">
        <v>489</v>
      </c>
      <c r="J861" s="937" t="s">
        <v>445</v>
      </c>
      <c r="K861" s="937" t="s">
        <v>435</v>
      </c>
      <c r="L861" s="945" t="s">
        <v>121</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ASRCMS202202</v>
      </c>
      <c r="AB861" s="957">
        <f t="shared" si="146"/>
        <v>45230</v>
      </c>
      <c r="AC861" t="str">
        <f t="shared" si="147"/>
        <v>Unaudited</v>
      </c>
    </row>
    <row r="862" spans="1:29" x14ac:dyDescent="0.25">
      <c r="A862" t="s">
        <v>421</v>
      </c>
      <c r="B862" t="s">
        <v>1380</v>
      </c>
      <c r="C862" t="s">
        <v>1381</v>
      </c>
      <c r="D862">
        <v>1900</v>
      </c>
      <c r="E862" s="957">
        <v>1</v>
      </c>
      <c r="F862" t="s">
        <v>440</v>
      </c>
      <c r="G862" s="957">
        <v>182</v>
      </c>
      <c r="H862" t="s">
        <v>382</v>
      </c>
      <c r="I862" s="937" t="s">
        <v>489</v>
      </c>
      <c r="J862" s="937" t="s">
        <v>445</v>
      </c>
      <c r="K862" s="937" t="s">
        <v>435</v>
      </c>
      <c r="L862" s="947" t="s">
        <v>938</v>
      </c>
      <c r="M862" s="961" t="s">
        <v>930</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ASRCMS202202</v>
      </c>
      <c r="AB862" s="957">
        <f t="shared" si="146"/>
        <v>45230</v>
      </c>
      <c r="AC862" t="str">
        <f t="shared" si="147"/>
        <v>Unaudited</v>
      </c>
    </row>
    <row r="863" spans="1:29" x14ac:dyDescent="0.25">
      <c r="A863" t="s">
        <v>421</v>
      </c>
      <c r="B863" t="s">
        <v>1380</v>
      </c>
      <c r="C863" t="s">
        <v>1381</v>
      </c>
      <c r="D863">
        <v>1900</v>
      </c>
      <c r="E863" s="957">
        <v>1</v>
      </c>
      <c r="F863" t="s">
        <v>440</v>
      </c>
      <c r="G863" s="957">
        <v>182</v>
      </c>
      <c r="H863" t="s">
        <v>382</v>
      </c>
      <c r="I863" s="958" t="s">
        <v>489</v>
      </c>
      <c r="J863" s="958" t="s">
        <v>445</v>
      </c>
      <c r="K863" s="958" t="s">
        <v>435</v>
      </c>
      <c r="L863" s="937" t="s">
        <v>168</v>
      </c>
      <c r="M863" s="958" t="s">
        <v>40</v>
      </c>
      <c r="N863" s="678">
        <f t="shared" ca="1" si="148"/>
        <v>365.53824588403495</v>
      </c>
      <c r="O863" s="678">
        <f t="shared" ca="1" si="148"/>
        <v>182.61196536767144</v>
      </c>
      <c r="P863" s="678">
        <f t="shared" ca="1" si="148"/>
        <v>31.613491661559951</v>
      </c>
      <c r="Q863" s="678">
        <f t="shared" ca="1" si="148"/>
        <v>100.77798656071234</v>
      </c>
      <c r="R863" s="678">
        <f t="shared" ca="1" si="148"/>
        <v>18.071460289468767</v>
      </c>
      <c r="S863" s="678">
        <f t="shared" ca="1" si="148"/>
        <v>0.4004288881627433</v>
      </c>
      <c r="T863" s="678">
        <f t="shared" ca="1" si="148"/>
        <v>26.971745824104779</v>
      </c>
      <c r="U863" s="678">
        <f t="shared" ca="1" si="148"/>
        <v>0</v>
      </c>
      <c r="V863" s="678">
        <f t="shared" ca="1" si="148"/>
        <v>2.2309609483352841</v>
      </c>
      <c r="W863" s="678">
        <f t="shared" ca="1" si="144"/>
        <v>2.8602063440195953</v>
      </c>
      <c r="X863" s="678">
        <f t="shared" ca="1" si="148"/>
        <v>0</v>
      </c>
      <c r="Y863" s="678">
        <f t="shared" ca="1" si="148"/>
        <v>0</v>
      </c>
      <c r="Z863" s="678">
        <f t="shared" ca="1" si="148"/>
        <v>0</v>
      </c>
      <c r="AA863" t="str">
        <f t="shared" si="145"/>
        <v>ASRCMS202202</v>
      </c>
      <c r="AB863" s="957">
        <f t="shared" si="146"/>
        <v>45230</v>
      </c>
      <c r="AC863" t="str">
        <f t="shared" si="147"/>
        <v>Unaudited</v>
      </c>
    </row>
    <row r="864" spans="1:29" x14ac:dyDescent="0.25">
      <c r="A864" t="s">
        <v>421</v>
      </c>
      <c r="B864" t="s">
        <v>1380</v>
      </c>
      <c r="C864" t="s">
        <v>1381</v>
      </c>
      <c r="D864">
        <v>1900</v>
      </c>
      <c r="E864" s="957">
        <v>1</v>
      </c>
      <c r="F864" t="s">
        <v>440</v>
      </c>
      <c r="G864" s="957">
        <v>182</v>
      </c>
      <c r="H864" t="s">
        <v>382</v>
      </c>
      <c r="I864" s="937" t="s">
        <v>489</v>
      </c>
      <c r="J864" s="937" t="s">
        <v>445</v>
      </c>
      <c r="K864" s="937" t="s">
        <v>435</v>
      </c>
      <c r="L864" s="937" t="s">
        <v>169</v>
      </c>
      <c r="M864" s="962" t="s">
        <v>330</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ASRCMS202202</v>
      </c>
      <c r="AB864" s="957">
        <f t="shared" si="146"/>
        <v>45230</v>
      </c>
      <c r="AC864" t="str">
        <f t="shared" si="147"/>
        <v>Unaudited</v>
      </c>
    </row>
    <row r="865" spans="1:29" x14ac:dyDescent="0.25">
      <c r="A865" t="s">
        <v>421</v>
      </c>
      <c r="B865" t="s">
        <v>1380</v>
      </c>
      <c r="C865" t="s">
        <v>1381</v>
      </c>
      <c r="D865">
        <v>1900</v>
      </c>
      <c r="E865" s="957">
        <v>1</v>
      </c>
      <c r="F865" t="s">
        <v>440</v>
      </c>
      <c r="G865" s="957">
        <v>182</v>
      </c>
      <c r="H865" t="s">
        <v>382</v>
      </c>
      <c r="I865" s="937" t="s">
        <v>489</v>
      </c>
      <c r="J865" s="937" t="s">
        <v>451</v>
      </c>
      <c r="K865" s="937" t="s">
        <v>436</v>
      </c>
      <c r="L865" s="937" t="s">
        <v>122</v>
      </c>
      <c r="M865" s="962" t="s">
        <v>27</v>
      </c>
      <c r="N865" s="678">
        <f t="shared" ca="1" si="148"/>
        <v>732431.91241160722</v>
      </c>
      <c r="O865" s="678">
        <f t="shared" ca="1" si="148"/>
        <v>-340.74261536348678</v>
      </c>
      <c r="P865" s="678">
        <f t="shared" ca="1" si="148"/>
        <v>732772.65502697066</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ASRCMS202202</v>
      </c>
      <c r="AB865" s="957">
        <f t="shared" si="146"/>
        <v>45230</v>
      </c>
      <c r="AC865" t="str">
        <f t="shared" si="147"/>
        <v>Unaudited</v>
      </c>
    </row>
    <row r="866" spans="1:29" x14ac:dyDescent="0.25">
      <c r="A866" t="s">
        <v>421</v>
      </c>
      <c r="B866" t="s">
        <v>1380</v>
      </c>
      <c r="C866" t="s">
        <v>1381</v>
      </c>
      <c r="D866">
        <v>1900</v>
      </c>
      <c r="E866" s="957">
        <v>1</v>
      </c>
      <c r="F866" t="s">
        <v>440</v>
      </c>
      <c r="G866" s="957">
        <v>182</v>
      </c>
      <c r="H866" t="s">
        <v>382</v>
      </c>
      <c r="I866" s="937" t="s">
        <v>489</v>
      </c>
      <c r="J866" s="937" t="s">
        <v>451</v>
      </c>
      <c r="K866" s="937" t="s">
        <v>436</v>
      </c>
      <c r="L866" s="937" t="s">
        <v>123</v>
      </c>
      <c r="M866" s="962" t="s">
        <v>98</v>
      </c>
      <c r="N866" s="678">
        <f t="shared" ca="1" si="148"/>
        <v>46884.793267555382</v>
      </c>
      <c r="O866" s="678">
        <f t="shared" ca="1" si="148"/>
        <v>37640.050832806097</v>
      </c>
      <c r="P866" s="678">
        <f t="shared" ca="1" si="148"/>
        <v>9244.7424347492852</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ASRCMS202202</v>
      </c>
      <c r="AB866" s="957">
        <f t="shared" si="146"/>
        <v>45230</v>
      </c>
      <c r="AC866" t="str">
        <f t="shared" si="147"/>
        <v>Unaudited</v>
      </c>
    </row>
    <row r="867" spans="1:29" x14ac:dyDescent="0.25">
      <c r="A867" t="s">
        <v>421</v>
      </c>
      <c r="B867" t="s">
        <v>1380</v>
      </c>
      <c r="C867" t="s">
        <v>1381</v>
      </c>
      <c r="D867">
        <v>1900</v>
      </c>
      <c r="E867" s="957">
        <v>1</v>
      </c>
      <c r="F867" t="s">
        <v>440</v>
      </c>
      <c r="G867" s="957">
        <v>182</v>
      </c>
      <c r="H867" t="s">
        <v>382</v>
      </c>
      <c r="I867" s="937" t="s">
        <v>489</v>
      </c>
      <c r="J867" s="937" t="s">
        <v>451</v>
      </c>
      <c r="K867" s="937" t="s">
        <v>436</v>
      </c>
      <c r="L867" s="937" t="s">
        <v>124</v>
      </c>
      <c r="M867" s="962" t="s">
        <v>99</v>
      </c>
      <c r="N867" s="678">
        <f t="shared" ca="1" si="148"/>
        <v>47944.682075811281</v>
      </c>
      <c r="O867" s="678">
        <f t="shared" ca="1" si="148"/>
        <v>38173.374012984379</v>
      </c>
      <c r="P867" s="678">
        <f t="shared" ca="1" si="148"/>
        <v>9771.3080628269017</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ASRCMS202202</v>
      </c>
      <c r="AB867" s="957">
        <f t="shared" si="146"/>
        <v>45230</v>
      </c>
      <c r="AC867" t="str">
        <f t="shared" si="147"/>
        <v>Unaudited</v>
      </c>
    </row>
    <row r="868" spans="1:29" x14ac:dyDescent="0.25">
      <c r="A868" t="s">
        <v>421</v>
      </c>
      <c r="B868" t="s">
        <v>1380</v>
      </c>
      <c r="C868" t="s">
        <v>1381</v>
      </c>
      <c r="D868">
        <v>1900</v>
      </c>
      <c r="E868" s="957">
        <v>1</v>
      </c>
      <c r="F868" t="s">
        <v>440</v>
      </c>
      <c r="G868" s="957">
        <v>182</v>
      </c>
      <c r="H868" t="s">
        <v>382</v>
      </c>
      <c r="I868" s="937" t="s">
        <v>489</v>
      </c>
      <c r="J868" s="937" t="s">
        <v>451</v>
      </c>
      <c r="K868" s="937" t="s">
        <v>436</v>
      </c>
      <c r="L868" s="937" t="s">
        <v>125</v>
      </c>
      <c r="M868" s="962" t="s">
        <v>100</v>
      </c>
      <c r="N868" s="678">
        <f t="shared" ca="1" si="148"/>
        <v>39304.125890680378</v>
      </c>
      <c r="O868" s="678">
        <f t="shared" ca="1" si="148"/>
        <v>18445.360280748537</v>
      </c>
      <c r="P868" s="678">
        <f t="shared" ca="1" si="148"/>
        <v>20858.765609931841</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ASRCMS202202</v>
      </c>
      <c r="AB868" s="957">
        <f t="shared" si="146"/>
        <v>45230</v>
      </c>
      <c r="AC868" t="str">
        <f t="shared" si="147"/>
        <v>Unaudited</v>
      </c>
    </row>
    <row r="869" spans="1:29" x14ac:dyDescent="0.25">
      <c r="A869" t="s">
        <v>421</v>
      </c>
      <c r="B869" t="s">
        <v>1380</v>
      </c>
      <c r="C869" t="s">
        <v>1381</v>
      </c>
      <c r="D869">
        <v>1900</v>
      </c>
      <c r="E869" s="957">
        <v>1</v>
      </c>
      <c r="F869" t="s">
        <v>440</v>
      </c>
      <c r="G869" s="957">
        <v>182</v>
      </c>
      <c r="H869" t="s">
        <v>382</v>
      </c>
      <c r="I869" s="937" t="s">
        <v>489</v>
      </c>
      <c r="J869" s="937" t="s">
        <v>451</v>
      </c>
      <c r="K869" s="937" t="s">
        <v>436</v>
      </c>
      <c r="L869" s="937" t="s">
        <v>126</v>
      </c>
      <c r="M869" s="962" t="s">
        <v>101</v>
      </c>
      <c r="N869" s="678">
        <f t="shared" ca="1" si="148"/>
        <v>54026.161961473859</v>
      </c>
      <c r="O869" s="678">
        <f t="shared" ca="1" si="148"/>
        <v>2771.8826153929876</v>
      </c>
      <c r="P869" s="678">
        <f t="shared" ca="1" si="148"/>
        <v>51254.279346080868</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ASRCMS202202</v>
      </c>
      <c r="AB869" s="957">
        <f t="shared" si="146"/>
        <v>45230</v>
      </c>
      <c r="AC869" t="str">
        <f t="shared" si="147"/>
        <v>Unaudited</v>
      </c>
    </row>
    <row r="870" spans="1:29" x14ac:dyDescent="0.25">
      <c r="A870" t="s">
        <v>421</v>
      </c>
      <c r="B870" t="s">
        <v>1380</v>
      </c>
      <c r="C870" t="s">
        <v>1381</v>
      </c>
      <c r="D870">
        <v>1900</v>
      </c>
      <c r="E870" s="957">
        <v>1</v>
      </c>
      <c r="F870" t="s">
        <v>440</v>
      </c>
      <c r="G870" s="957">
        <v>182</v>
      </c>
      <c r="H870" t="s">
        <v>382</v>
      </c>
      <c r="I870" s="937" t="s">
        <v>489</v>
      </c>
      <c r="J870" s="937" t="s">
        <v>451</v>
      </c>
      <c r="K870" s="937" t="s">
        <v>436</v>
      </c>
      <c r="L870" s="945" t="s">
        <v>127</v>
      </c>
      <c r="M870" s="960" t="s">
        <v>28</v>
      </c>
      <c r="N870" s="678">
        <f t="shared" ca="1" si="148"/>
        <v>21903.713174491055</v>
      </c>
      <c r="O870" s="678">
        <f t="shared" ca="1" si="148"/>
        <v>21903.713174491055</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ASRCMS202202</v>
      </c>
      <c r="AB870" s="957">
        <f t="shared" si="146"/>
        <v>45230</v>
      </c>
      <c r="AC870" t="str">
        <f t="shared" si="147"/>
        <v>Unaudited</v>
      </c>
    </row>
    <row r="871" spans="1:29" x14ac:dyDescent="0.25">
      <c r="A871" t="s">
        <v>421</v>
      </c>
      <c r="B871" t="s">
        <v>1380</v>
      </c>
      <c r="C871" t="s">
        <v>1381</v>
      </c>
      <c r="D871">
        <v>1900</v>
      </c>
      <c r="E871" s="957">
        <v>1</v>
      </c>
      <c r="F871" t="s">
        <v>440</v>
      </c>
      <c r="G871" s="957">
        <v>182</v>
      </c>
      <c r="H871" t="s">
        <v>382</v>
      </c>
      <c r="I871" s="962" t="s">
        <v>489</v>
      </c>
      <c r="J871" s="962" t="s">
        <v>437</v>
      </c>
      <c r="K871" s="962" t="s">
        <v>437</v>
      </c>
      <c r="L871" s="937" t="s">
        <v>129</v>
      </c>
      <c r="M871" s="962" t="s">
        <v>327</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ASRCMS202202</v>
      </c>
      <c r="AB871" s="957">
        <f t="shared" si="146"/>
        <v>45230</v>
      </c>
      <c r="AC871" t="str">
        <f t="shared" si="147"/>
        <v>Unaudited</v>
      </c>
    </row>
    <row r="872" spans="1:29" x14ac:dyDescent="0.25">
      <c r="A872" t="s">
        <v>421</v>
      </c>
      <c r="B872" t="s">
        <v>1380</v>
      </c>
      <c r="C872" t="s">
        <v>1381</v>
      </c>
      <c r="D872">
        <v>1900</v>
      </c>
      <c r="E872" s="957">
        <v>1</v>
      </c>
      <c r="F872" t="s">
        <v>440</v>
      </c>
      <c r="G872" s="957">
        <v>182</v>
      </c>
      <c r="H872" t="s">
        <v>382</v>
      </c>
      <c r="I872" s="937" t="s">
        <v>489</v>
      </c>
      <c r="J872" s="937" t="s">
        <v>437</v>
      </c>
      <c r="K872" s="937" t="s">
        <v>437</v>
      </c>
      <c r="L872" s="943" t="s">
        <v>130</v>
      </c>
      <c r="M872" s="963" t="s">
        <v>326</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ASRCMS202202</v>
      </c>
      <c r="AB872" s="957">
        <f t="shared" si="146"/>
        <v>45230</v>
      </c>
      <c r="AC872" t="str">
        <f t="shared" si="147"/>
        <v>Unaudited</v>
      </c>
    </row>
    <row r="873" spans="1:29" ht="30" x14ac:dyDescent="0.25">
      <c r="A873" t="s">
        <v>421</v>
      </c>
      <c r="B873" t="s">
        <v>1380</v>
      </c>
      <c r="C873" t="s">
        <v>1381</v>
      </c>
      <c r="D873">
        <v>1900</v>
      </c>
      <c r="E873" s="957">
        <v>1</v>
      </c>
      <c r="F873" t="s">
        <v>440</v>
      </c>
      <c r="G873" s="957">
        <v>182</v>
      </c>
      <c r="H873" t="s">
        <v>382</v>
      </c>
      <c r="I873" s="937" t="s">
        <v>489</v>
      </c>
      <c r="J873" s="937" t="s">
        <v>437</v>
      </c>
      <c r="K873" s="937" t="s">
        <v>437</v>
      </c>
      <c r="L873" s="943" t="s">
        <v>131</v>
      </c>
      <c r="M873" s="963" t="s">
        <v>180</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ASRCMS202202</v>
      </c>
      <c r="AB873" s="957">
        <f t="shared" si="146"/>
        <v>45230</v>
      </c>
      <c r="AC873" t="str">
        <f t="shared" si="147"/>
        <v>Unaudited</v>
      </c>
    </row>
    <row r="874" spans="1:29" x14ac:dyDescent="0.25">
      <c r="A874" t="s">
        <v>421</v>
      </c>
      <c r="B874" t="s">
        <v>1380</v>
      </c>
      <c r="C874" t="s">
        <v>1381</v>
      </c>
      <c r="D874">
        <v>1900</v>
      </c>
      <c r="E874" s="957">
        <v>1</v>
      </c>
      <c r="F874" t="s">
        <v>440</v>
      </c>
      <c r="G874" s="957">
        <v>182</v>
      </c>
      <c r="H874" t="s">
        <v>382</v>
      </c>
      <c r="I874" s="937" t="s">
        <v>489</v>
      </c>
      <c r="J874" s="937" t="s">
        <v>437</v>
      </c>
      <c r="K874" s="937" t="s">
        <v>437</v>
      </c>
      <c r="L874" s="947" t="s">
        <v>132</v>
      </c>
      <c r="M874" s="964" t="s">
        <v>495</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ASRCMS202202</v>
      </c>
      <c r="AB874" s="957">
        <f t="shared" si="146"/>
        <v>45230</v>
      </c>
      <c r="AC874" t="str">
        <f t="shared" si="147"/>
        <v>Unaudited</v>
      </c>
    </row>
    <row r="875" spans="1:29" x14ac:dyDescent="0.25">
      <c r="A875" t="s">
        <v>421</v>
      </c>
      <c r="B875" t="s">
        <v>1380</v>
      </c>
      <c r="C875" t="s">
        <v>1381</v>
      </c>
      <c r="D875">
        <v>1900</v>
      </c>
      <c r="E875" s="957">
        <v>1</v>
      </c>
      <c r="F875" t="s">
        <v>440</v>
      </c>
      <c r="G875" s="957">
        <v>182</v>
      </c>
      <c r="H875" t="s">
        <v>382</v>
      </c>
      <c r="I875" s="963" t="s">
        <v>489</v>
      </c>
      <c r="J875" s="963" t="s">
        <v>437</v>
      </c>
      <c r="K875" s="963" t="s">
        <v>437</v>
      </c>
      <c r="L875" s="943" t="s">
        <v>133</v>
      </c>
      <c r="M875" s="963" t="s">
        <v>496</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ASRCMS202202</v>
      </c>
      <c r="AB875" s="957">
        <f t="shared" si="146"/>
        <v>45230</v>
      </c>
      <c r="AC875" t="str">
        <f t="shared" si="147"/>
        <v>Unaudited</v>
      </c>
    </row>
    <row r="876" spans="1:29" x14ac:dyDescent="0.25">
      <c r="A876" t="s">
        <v>421</v>
      </c>
      <c r="B876" t="s">
        <v>1380</v>
      </c>
      <c r="C876" t="s">
        <v>1381</v>
      </c>
      <c r="D876">
        <v>1900</v>
      </c>
      <c r="E876" s="957">
        <v>1</v>
      </c>
      <c r="F876" t="s">
        <v>440</v>
      </c>
      <c r="G876" s="957">
        <v>182</v>
      </c>
      <c r="H876" t="s">
        <v>382</v>
      </c>
      <c r="I876" s="937" t="s">
        <v>489</v>
      </c>
      <c r="J876" s="937" t="s">
        <v>437</v>
      </c>
      <c r="K876" s="937" t="s">
        <v>437</v>
      </c>
      <c r="L876" s="937" t="s">
        <v>134</v>
      </c>
      <c r="M876" s="962" t="s">
        <v>497</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ASRCMS202202</v>
      </c>
      <c r="AB876" s="957">
        <f t="shared" si="146"/>
        <v>45230</v>
      </c>
      <c r="AC876" t="str">
        <f t="shared" si="147"/>
        <v>Unaudited</v>
      </c>
    </row>
    <row r="877" spans="1:29" x14ac:dyDescent="0.25">
      <c r="A877" t="s">
        <v>421</v>
      </c>
      <c r="B877" t="s">
        <v>1380</v>
      </c>
      <c r="C877" t="s">
        <v>1381</v>
      </c>
      <c r="D877">
        <v>1900</v>
      </c>
      <c r="E877" s="957">
        <v>1</v>
      </c>
      <c r="F877" t="s">
        <v>440</v>
      </c>
      <c r="G877" s="957">
        <v>182</v>
      </c>
      <c r="H877" t="s">
        <v>382</v>
      </c>
      <c r="I877" s="937" t="s">
        <v>490</v>
      </c>
      <c r="J877" s="937" t="s">
        <v>26</v>
      </c>
      <c r="K877" s="937" t="s">
        <v>26</v>
      </c>
      <c r="L877" s="937" t="s">
        <v>270</v>
      </c>
      <c r="M877" s="962" t="s">
        <v>26</v>
      </c>
      <c r="N877" s="678">
        <f t="shared" ca="1" si="150"/>
        <v>901209.82032182405</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ASRCMS202202</v>
      </c>
      <c r="AB877" s="957">
        <f t="shared" si="146"/>
        <v>45230</v>
      </c>
      <c r="AC877" t="str">
        <f t="shared" si="147"/>
        <v>Unaudited</v>
      </c>
    </row>
    <row r="878" spans="1:29" x14ac:dyDescent="0.25">
      <c r="A878" t="s">
        <v>421</v>
      </c>
      <c r="B878" t="s">
        <v>1380</v>
      </c>
      <c r="C878" t="s">
        <v>1381</v>
      </c>
      <c r="D878">
        <v>1900</v>
      </c>
      <c r="E878" s="957">
        <v>1</v>
      </c>
      <c r="F878" t="s">
        <v>441</v>
      </c>
      <c r="G878" s="957">
        <v>274</v>
      </c>
      <c r="H878" t="s">
        <v>382</v>
      </c>
      <c r="I878" s="937" t="s">
        <v>433</v>
      </c>
      <c r="J878" s="937" t="s">
        <v>433</v>
      </c>
      <c r="K878" s="937" t="s">
        <v>433</v>
      </c>
      <c r="L878" s="937"/>
      <c r="M878" s="962" t="s">
        <v>433</v>
      </c>
      <c r="N878" s="678">
        <f t="shared" ca="1" si="150"/>
        <v>12958.453763441001</v>
      </c>
      <c r="O878" s="678">
        <f t="shared" ca="1" si="149"/>
        <v>6449.3892473129999</v>
      </c>
      <c r="P878" s="678">
        <f t="shared" ca="1" si="149"/>
        <v>1172.516129032</v>
      </c>
      <c r="Q878" s="678">
        <f t="shared" ca="1" si="149"/>
        <v>3536.7096774189999</v>
      </c>
      <c r="R878" s="678">
        <f t="shared" ca="1" si="149"/>
        <v>606</v>
      </c>
      <c r="S878" s="678">
        <f t="shared" ca="1" si="149"/>
        <v>19</v>
      </c>
      <c r="T878" s="678">
        <f t="shared" ca="1" si="149"/>
        <v>985.838709677</v>
      </c>
      <c r="U878" s="678">
        <f t="shared" ca="1" si="149"/>
        <v>0</v>
      </c>
      <c r="V878" s="678">
        <f t="shared" ca="1" si="149"/>
        <v>73</v>
      </c>
      <c r="W878" s="678">
        <f t="shared" ca="1" si="144"/>
        <v>116</v>
      </c>
      <c r="X878" s="678">
        <f t="shared" ca="1" si="149"/>
        <v>0</v>
      </c>
      <c r="Y878" s="678">
        <f t="shared" ca="1" si="149"/>
        <v>0</v>
      </c>
      <c r="Z878" s="678">
        <f t="shared" ca="1" si="149"/>
        <v>0</v>
      </c>
      <c r="AA878" t="str">
        <f t="shared" si="145"/>
        <v>ASRCMS202202</v>
      </c>
      <c r="AB878" s="957">
        <f t="shared" si="146"/>
        <v>45230</v>
      </c>
      <c r="AC878" t="str">
        <f t="shared" si="147"/>
        <v>Unaudited</v>
      </c>
    </row>
    <row r="879" spans="1:29" x14ac:dyDescent="0.25">
      <c r="A879" t="s">
        <v>421</v>
      </c>
      <c r="B879" t="s">
        <v>1380</v>
      </c>
      <c r="C879" t="s">
        <v>1381</v>
      </c>
      <c r="D879">
        <v>1900</v>
      </c>
      <c r="E879" s="957">
        <v>1</v>
      </c>
      <c r="F879" t="s">
        <v>441</v>
      </c>
      <c r="G879" s="957">
        <v>274</v>
      </c>
      <c r="H879" t="s">
        <v>382</v>
      </c>
      <c r="I879" s="937" t="s">
        <v>488</v>
      </c>
      <c r="J879" s="937" t="s">
        <v>12</v>
      </c>
      <c r="K879" s="937" t="s">
        <v>12</v>
      </c>
      <c r="L879" s="945">
        <v>1.1000000000000001</v>
      </c>
      <c r="M879" s="960" t="s">
        <v>12</v>
      </c>
      <c r="N879" s="678">
        <f t="shared" ca="1" si="150"/>
        <v>14221963.539999999</v>
      </c>
      <c r="O879" s="678">
        <f t="shared" ca="1" si="149"/>
        <v>5612516.5099999998</v>
      </c>
      <c r="P879" s="678">
        <f t="shared" ca="1" si="149"/>
        <v>1020370.44</v>
      </c>
      <c r="Q879" s="678">
        <f t="shared" ca="1" si="149"/>
        <v>3077786.23</v>
      </c>
      <c r="R879" s="678">
        <f t="shared" ca="1" si="149"/>
        <v>527365.43999999994</v>
      </c>
      <c r="S879" s="678">
        <f t="shared" ca="1" si="149"/>
        <v>16534.559999999998</v>
      </c>
      <c r="T879" s="678">
        <f t="shared" ca="1" si="149"/>
        <v>857916.28</v>
      </c>
      <c r="U879" s="678">
        <f t="shared" ca="1" si="149"/>
        <v>0</v>
      </c>
      <c r="V879" s="678">
        <f t="shared" ca="1" si="149"/>
        <v>63527.51999999999</v>
      </c>
      <c r="W879" s="678">
        <f t="shared" ca="1" si="144"/>
        <v>3045946.56</v>
      </c>
      <c r="X879" s="678">
        <f t="shared" ca="1" si="149"/>
        <v>0</v>
      </c>
      <c r="Y879" s="678">
        <f t="shared" ca="1" si="149"/>
        <v>0</v>
      </c>
      <c r="Z879" s="678">
        <f t="shared" ca="1" si="149"/>
        <v>0</v>
      </c>
      <c r="AA879" t="str">
        <f t="shared" si="145"/>
        <v>ASRCMS202202</v>
      </c>
      <c r="AB879" s="957">
        <f t="shared" si="146"/>
        <v>45230</v>
      </c>
      <c r="AC879" t="str">
        <f t="shared" si="147"/>
        <v>Unaudited</v>
      </c>
    </row>
    <row r="880" spans="1:29" x14ac:dyDescent="0.25">
      <c r="A880" t="s">
        <v>421</v>
      </c>
      <c r="B880" t="s">
        <v>1380</v>
      </c>
      <c r="C880" t="s">
        <v>1381</v>
      </c>
      <c r="D880">
        <v>1900</v>
      </c>
      <c r="E880" s="957">
        <v>1</v>
      </c>
      <c r="F880" t="s">
        <v>441</v>
      </c>
      <c r="G880" s="957">
        <v>274</v>
      </c>
      <c r="H880" t="s">
        <v>382</v>
      </c>
      <c r="I880" s="962" t="s">
        <v>488</v>
      </c>
      <c r="J880" s="962" t="s">
        <v>12</v>
      </c>
      <c r="K880" s="962" t="s">
        <v>1323</v>
      </c>
      <c r="L880" s="937" t="s">
        <v>1314</v>
      </c>
      <c r="M880" s="962" t="s">
        <v>1323</v>
      </c>
      <c r="N880" s="678">
        <f t="shared" ca="1" si="150"/>
        <v>216144.85153570966</v>
      </c>
      <c r="O880" s="678">
        <f t="shared" ca="1" si="149"/>
        <v>84886.091803405725</v>
      </c>
      <c r="P880" s="678">
        <f t="shared" ca="1" si="149"/>
        <v>15133.395563942706</v>
      </c>
      <c r="Q880" s="678">
        <f t="shared" ca="1" si="149"/>
        <v>46480.255553611132</v>
      </c>
      <c r="R880" s="678">
        <f t="shared" ca="1" si="149"/>
        <v>8196.6179926280402</v>
      </c>
      <c r="S880" s="678">
        <f t="shared" ca="1" si="149"/>
        <v>210.5077803000213</v>
      </c>
      <c r="T880" s="678">
        <f t="shared" ca="1" si="149"/>
        <v>12874.119377518906</v>
      </c>
      <c r="U880" s="678">
        <f t="shared" ca="1" si="149"/>
        <v>0</v>
      </c>
      <c r="V880" s="678">
        <f t="shared" ca="1" si="149"/>
        <v>1020.8069686626657</v>
      </c>
      <c r="W880" s="678">
        <f t="shared" ca="1" si="144"/>
        <v>47343.056495640485</v>
      </c>
      <c r="X880" s="678">
        <f t="shared" ca="1" si="149"/>
        <v>0</v>
      </c>
      <c r="Y880" s="678">
        <f t="shared" ca="1" si="149"/>
        <v>0</v>
      </c>
      <c r="Z880" s="678">
        <f t="shared" ca="1" si="149"/>
        <v>0</v>
      </c>
      <c r="AA880" t="str">
        <f t="shared" si="145"/>
        <v>ASRCMS202202</v>
      </c>
      <c r="AB880" s="957">
        <f t="shared" si="146"/>
        <v>45230</v>
      </c>
      <c r="AC880" t="str">
        <f t="shared" si="147"/>
        <v>Unaudited</v>
      </c>
    </row>
    <row r="881" spans="1:29" x14ac:dyDescent="0.25">
      <c r="A881" t="s">
        <v>421</v>
      </c>
      <c r="B881" t="s">
        <v>1380</v>
      </c>
      <c r="C881" t="s">
        <v>1381</v>
      </c>
      <c r="D881">
        <v>1900</v>
      </c>
      <c r="E881" s="957">
        <v>1</v>
      </c>
      <c r="F881" t="s">
        <v>441</v>
      </c>
      <c r="G881" s="957">
        <v>274</v>
      </c>
      <c r="H881" t="s">
        <v>382</v>
      </c>
      <c r="I881" s="937" t="s">
        <v>488</v>
      </c>
      <c r="J881" s="937" t="s">
        <v>491</v>
      </c>
      <c r="K881" s="937" t="s">
        <v>492</v>
      </c>
      <c r="L881" s="937" t="s">
        <v>63</v>
      </c>
      <c r="M881" s="962" t="s">
        <v>344</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ASRCMS202202</v>
      </c>
      <c r="AB881" s="957">
        <f t="shared" si="146"/>
        <v>45230</v>
      </c>
      <c r="AC881" t="str">
        <f t="shared" si="147"/>
        <v>Unaudited</v>
      </c>
    </row>
    <row r="882" spans="1:29" x14ac:dyDescent="0.25">
      <c r="A882" t="s">
        <v>421</v>
      </c>
      <c r="B882" t="s">
        <v>1380</v>
      </c>
      <c r="C882" t="s">
        <v>1381</v>
      </c>
      <c r="D882">
        <v>1900</v>
      </c>
      <c r="E882" s="957">
        <v>1</v>
      </c>
      <c r="F882" t="s">
        <v>441</v>
      </c>
      <c r="G882" s="957">
        <v>274</v>
      </c>
      <c r="H882" t="s">
        <v>382</v>
      </c>
      <c r="I882" s="937" t="s">
        <v>488</v>
      </c>
      <c r="J882" s="937" t="s">
        <v>491</v>
      </c>
      <c r="K882" s="937" t="s">
        <v>1014</v>
      </c>
      <c r="L882" s="937" t="s">
        <v>910</v>
      </c>
      <c r="M882" s="962" t="s">
        <v>911</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ASRCMS202202</v>
      </c>
      <c r="AB882" s="957">
        <f t="shared" si="146"/>
        <v>45230</v>
      </c>
      <c r="AC882" t="str">
        <f t="shared" si="147"/>
        <v>Unaudited</v>
      </c>
    </row>
    <row r="883" spans="1:29" x14ac:dyDescent="0.25">
      <c r="A883" t="s">
        <v>421</v>
      </c>
      <c r="B883" t="s">
        <v>1380</v>
      </c>
      <c r="C883" t="s">
        <v>1381</v>
      </c>
      <c r="D883">
        <v>1900</v>
      </c>
      <c r="E883" s="957">
        <v>1</v>
      </c>
      <c r="F883" t="s">
        <v>441</v>
      </c>
      <c r="G883" s="957">
        <v>274</v>
      </c>
      <c r="H883" t="s">
        <v>382</v>
      </c>
      <c r="I883" s="937" t="s">
        <v>488</v>
      </c>
      <c r="J883" s="937" t="s">
        <v>13</v>
      </c>
      <c r="K883" s="937" t="s">
        <v>493</v>
      </c>
      <c r="L883" s="937" t="s">
        <v>95</v>
      </c>
      <c r="M883" s="962" t="s">
        <v>147</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ASRCMS202202</v>
      </c>
      <c r="AB883" s="957">
        <f t="shared" si="146"/>
        <v>45230</v>
      </c>
      <c r="AC883" t="str">
        <f t="shared" si="147"/>
        <v>Unaudited</v>
      </c>
    </row>
    <row r="884" spans="1:29" x14ac:dyDescent="0.25">
      <c r="A884" t="s">
        <v>421</v>
      </c>
      <c r="B884" t="s">
        <v>1380</v>
      </c>
      <c r="C884" t="s">
        <v>1381</v>
      </c>
      <c r="D884">
        <v>1900</v>
      </c>
      <c r="E884" s="957">
        <v>1</v>
      </c>
      <c r="F884" t="s">
        <v>441</v>
      </c>
      <c r="G884" s="957">
        <v>274</v>
      </c>
      <c r="H884" t="s">
        <v>382</v>
      </c>
      <c r="I884" s="937" t="s">
        <v>488</v>
      </c>
      <c r="J884" s="937" t="s">
        <v>13</v>
      </c>
      <c r="K884" s="937" t="s">
        <v>13</v>
      </c>
      <c r="L884" s="945" t="s">
        <v>35</v>
      </c>
      <c r="M884" s="960" t="s">
        <v>13</v>
      </c>
      <c r="N884" s="678">
        <f t="shared" ca="1" si="150"/>
        <v>793.85110767222852</v>
      </c>
      <c r="O884" s="678">
        <f t="shared" ca="1" si="149"/>
        <v>311.76739823001054</v>
      </c>
      <c r="P884" s="678">
        <f t="shared" ca="1" si="149"/>
        <v>55.581535927970535</v>
      </c>
      <c r="Q884" s="678">
        <f t="shared" ca="1" si="149"/>
        <v>170.71145620152046</v>
      </c>
      <c r="R884" s="678">
        <f t="shared" ca="1" si="149"/>
        <v>30.10432229304741</v>
      </c>
      <c r="S884" s="678">
        <f t="shared" ca="1" si="149"/>
        <v>0.77314742117364366</v>
      </c>
      <c r="T884" s="678">
        <f t="shared" ca="1" si="149"/>
        <v>47.28372596216753</v>
      </c>
      <c r="U884" s="678">
        <f t="shared" ca="1" si="149"/>
        <v>0</v>
      </c>
      <c r="V884" s="678">
        <f t="shared" ca="1" si="149"/>
        <v>3.7491929001996347</v>
      </c>
      <c r="W884" s="678">
        <f t="shared" ca="1" si="144"/>
        <v>173.88032873613869</v>
      </c>
      <c r="X884" s="678">
        <f t="shared" ca="1" si="149"/>
        <v>0</v>
      </c>
      <c r="Y884" s="678">
        <f t="shared" ca="1" si="149"/>
        <v>0</v>
      </c>
      <c r="Z884" s="678">
        <f t="shared" ca="1" si="149"/>
        <v>0</v>
      </c>
      <c r="AA884" t="str">
        <f t="shared" si="145"/>
        <v>ASRCMS202202</v>
      </c>
      <c r="AB884" s="957">
        <f t="shared" si="146"/>
        <v>45230</v>
      </c>
      <c r="AC884" t="str">
        <f t="shared" si="147"/>
        <v>Unaudited</v>
      </c>
    </row>
    <row r="885" spans="1:29" x14ac:dyDescent="0.25">
      <c r="A885" t="s">
        <v>421</v>
      </c>
      <c r="B885" t="s">
        <v>1380</v>
      </c>
      <c r="C885" t="s">
        <v>1381</v>
      </c>
      <c r="D885">
        <v>1900</v>
      </c>
      <c r="E885" s="957">
        <v>1</v>
      </c>
      <c r="F885" t="s">
        <v>441</v>
      </c>
      <c r="G885" s="957">
        <v>274</v>
      </c>
      <c r="H885" t="s">
        <v>382</v>
      </c>
      <c r="I885" s="962" t="s">
        <v>489</v>
      </c>
      <c r="J885" s="962" t="s">
        <v>445</v>
      </c>
      <c r="K885" s="962" t="s">
        <v>0</v>
      </c>
      <c r="L885" s="937">
        <v>2.1</v>
      </c>
      <c r="M885" s="962" t="s">
        <v>148</v>
      </c>
      <c r="N885" s="678">
        <f t="shared" ca="1" si="150"/>
        <v>966499.81</v>
      </c>
      <c r="O885" s="678">
        <f t="shared" ca="1" si="149"/>
        <v>236597.47</v>
      </c>
      <c r="P885" s="678">
        <f t="shared" ca="1" si="149"/>
        <v>32851.380000000005</v>
      </c>
      <c r="Q885" s="678">
        <f t="shared" ca="1" si="149"/>
        <v>264857.38</v>
      </c>
      <c r="R885" s="678">
        <f t="shared" ca="1" si="149"/>
        <v>188073.52000000002</v>
      </c>
      <c r="S885" s="678">
        <f t="shared" ca="1" si="149"/>
        <v>0</v>
      </c>
      <c r="T885" s="678">
        <f t="shared" ca="1" si="149"/>
        <v>203179.14</v>
      </c>
      <c r="U885" s="678">
        <f t="shared" ca="1" si="149"/>
        <v>0</v>
      </c>
      <c r="V885" s="678">
        <f t="shared" ca="1" si="149"/>
        <v>0</v>
      </c>
      <c r="W885" s="678">
        <f t="shared" ca="1" si="144"/>
        <v>40940.92</v>
      </c>
      <c r="X885" s="678">
        <f t="shared" ca="1" si="149"/>
        <v>0</v>
      </c>
      <c r="Y885" s="678">
        <f t="shared" ca="1" si="149"/>
        <v>0</v>
      </c>
      <c r="Z885" s="678">
        <f t="shared" ca="1" si="149"/>
        <v>0</v>
      </c>
      <c r="AA885" t="str">
        <f t="shared" si="145"/>
        <v>ASRCMS202202</v>
      </c>
      <c r="AB885" s="957">
        <f t="shared" si="146"/>
        <v>45230</v>
      </c>
      <c r="AC885" t="str">
        <f t="shared" si="147"/>
        <v>Unaudited</v>
      </c>
    </row>
    <row r="886" spans="1:29" ht="30" x14ac:dyDescent="0.25">
      <c r="A886" t="s">
        <v>421</v>
      </c>
      <c r="B886" t="s">
        <v>1380</v>
      </c>
      <c r="C886" t="s">
        <v>1381</v>
      </c>
      <c r="D886">
        <v>1900</v>
      </c>
      <c r="E886" s="957">
        <v>1</v>
      </c>
      <c r="F886" t="s">
        <v>441</v>
      </c>
      <c r="G886" s="957">
        <v>274</v>
      </c>
      <c r="H886" t="s">
        <v>382</v>
      </c>
      <c r="I886" s="937" t="s">
        <v>489</v>
      </c>
      <c r="J886" s="937" t="s">
        <v>445</v>
      </c>
      <c r="K886" s="937" t="s">
        <v>0</v>
      </c>
      <c r="L886" s="937">
        <v>2.2000000000000002</v>
      </c>
      <c r="M886" s="962" t="s">
        <v>149</v>
      </c>
      <c r="N886" s="678">
        <f t="shared" ca="1" si="150"/>
        <v>20652.057662034542</v>
      </c>
      <c r="O886" s="678">
        <f t="shared" ca="1" si="149"/>
        <v>5981.9250779046779</v>
      </c>
      <c r="P886" s="678">
        <f t="shared" ca="1" si="149"/>
        <v>852.09004109766988</v>
      </c>
      <c r="Q886" s="678">
        <f t="shared" ca="1" si="149"/>
        <v>5630.9606382497723</v>
      </c>
      <c r="R886" s="678">
        <f t="shared" ca="1" si="149"/>
        <v>2469.1041986305418</v>
      </c>
      <c r="S886" s="678">
        <f t="shared" ca="1" si="149"/>
        <v>8.8472543590298276</v>
      </c>
      <c r="T886" s="678">
        <f t="shared" ca="1" si="149"/>
        <v>2618.6836363866046</v>
      </c>
      <c r="U886" s="678">
        <f t="shared" ca="1" si="149"/>
        <v>0</v>
      </c>
      <c r="V886" s="678">
        <f t="shared" ca="1" si="149"/>
        <v>18.377271123864475</v>
      </c>
      <c r="W886" s="678">
        <f t="shared" ca="1" si="144"/>
        <v>3072.0695442823803</v>
      </c>
      <c r="X886" s="678">
        <f t="shared" ca="1" si="149"/>
        <v>0</v>
      </c>
      <c r="Y886" s="678">
        <f t="shared" ca="1" si="149"/>
        <v>0</v>
      </c>
      <c r="Z886" s="678">
        <f t="shared" ca="1" si="149"/>
        <v>0</v>
      </c>
      <c r="AA886" t="str">
        <f t="shared" si="145"/>
        <v>ASRCMS202202</v>
      </c>
      <c r="AB886" s="957">
        <f t="shared" si="146"/>
        <v>45230</v>
      </c>
      <c r="AC886" t="str">
        <f t="shared" si="147"/>
        <v>Unaudited</v>
      </c>
    </row>
    <row r="887" spans="1:29" x14ac:dyDescent="0.25">
      <c r="A887" t="s">
        <v>421</v>
      </c>
      <c r="B887" t="s">
        <v>1380</v>
      </c>
      <c r="C887" t="s">
        <v>1381</v>
      </c>
      <c r="D887">
        <v>1900</v>
      </c>
      <c r="E887" s="957">
        <v>1</v>
      </c>
      <c r="F887" t="s">
        <v>441</v>
      </c>
      <c r="G887" s="957">
        <v>274</v>
      </c>
      <c r="H887" t="s">
        <v>382</v>
      </c>
      <c r="I887" s="937" t="s">
        <v>489</v>
      </c>
      <c r="J887" s="937" t="s">
        <v>445</v>
      </c>
      <c r="K887" s="937" t="s">
        <v>0</v>
      </c>
      <c r="L887" s="937">
        <v>2.2999999999999998</v>
      </c>
      <c r="M887" s="962" t="s">
        <v>150</v>
      </c>
      <c r="N887" s="678">
        <f t="shared" ca="1" si="150"/>
        <v>193990.66</v>
      </c>
      <c r="O887" s="678">
        <f t="shared" ca="1" si="149"/>
        <v>78781.759999999995</v>
      </c>
      <c r="P887" s="678">
        <f t="shared" ca="1" si="149"/>
        <v>25109.55</v>
      </c>
      <c r="Q887" s="678">
        <f t="shared" ca="1" si="149"/>
        <v>52153.070000000007</v>
      </c>
      <c r="R887" s="678">
        <f t="shared" ca="1" si="149"/>
        <v>17050.39</v>
      </c>
      <c r="S887" s="678">
        <f t="shared" ca="1" si="149"/>
        <v>0</v>
      </c>
      <c r="T887" s="678">
        <f t="shared" ca="1" si="149"/>
        <v>13881.150000000001</v>
      </c>
      <c r="U887" s="678">
        <f t="shared" ca="1" si="149"/>
        <v>0</v>
      </c>
      <c r="V887" s="678">
        <f t="shared" ca="1" si="149"/>
        <v>1432.75</v>
      </c>
      <c r="W887" s="678">
        <f t="shared" ca="1" si="144"/>
        <v>5581.99</v>
      </c>
      <c r="X887" s="678">
        <f t="shared" ca="1" si="149"/>
        <v>0</v>
      </c>
      <c r="Y887" s="678">
        <f t="shared" ca="1" si="149"/>
        <v>0</v>
      </c>
      <c r="Z887" s="678">
        <f t="shared" ca="1" si="149"/>
        <v>0</v>
      </c>
      <c r="AA887" t="str">
        <f t="shared" si="145"/>
        <v>ASRCMS202202</v>
      </c>
      <c r="AB887" s="957">
        <f t="shared" si="146"/>
        <v>45230</v>
      </c>
      <c r="AC887" t="str">
        <f t="shared" si="147"/>
        <v>Unaudited</v>
      </c>
    </row>
    <row r="888" spans="1:29" x14ac:dyDescent="0.25">
      <c r="A888" t="s">
        <v>421</v>
      </c>
      <c r="B888" t="s">
        <v>1380</v>
      </c>
      <c r="C888" t="s">
        <v>1381</v>
      </c>
      <c r="D888">
        <v>1900</v>
      </c>
      <c r="E888" s="957">
        <v>1</v>
      </c>
      <c r="F888" t="s">
        <v>441</v>
      </c>
      <c r="G888" s="957">
        <v>274</v>
      </c>
      <c r="H888" t="s">
        <v>382</v>
      </c>
      <c r="I888" s="937" t="s">
        <v>489</v>
      </c>
      <c r="J888" s="937" t="s">
        <v>445</v>
      </c>
      <c r="K888" s="937" t="s">
        <v>0</v>
      </c>
      <c r="L888" s="937">
        <v>2.4</v>
      </c>
      <c r="M888" s="962" t="s">
        <v>151</v>
      </c>
      <c r="N888" s="678">
        <f t="shared" ca="1" si="150"/>
        <v>415176.39000000007</v>
      </c>
      <c r="O888" s="678">
        <f t="shared" ca="1" si="149"/>
        <v>158235.85000000003</v>
      </c>
      <c r="P888" s="678">
        <f t="shared" ca="1" si="149"/>
        <v>12219.88</v>
      </c>
      <c r="Q888" s="678">
        <f t="shared" ca="1" si="149"/>
        <v>154138.98000000007</v>
      </c>
      <c r="R888" s="678">
        <f t="shared" ca="1" si="149"/>
        <v>12283.320000000002</v>
      </c>
      <c r="S888" s="678">
        <f t="shared" ca="1" si="149"/>
        <v>444.78</v>
      </c>
      <c r="T888" s="678">
        <f t="shared" ca="1" si="149"/>
        <v>50561.04</v>
      </c>
      <c r="U888" s="678">
        <f t="shared" ca="1" si="149"/>
        <v>0</v>
      </c>
      <c r="V888" s="678">
        <f t="shared" ca="1" si="149"/>
        <v>8518.0600000000013</v>
      </c>
      <c r="W888" s="678">
        <f t="shared" ca="1" si="144"/>
        <v>18774.48</v>
      </c>
      <c r="X888" s="678">
        <f t="shared" ca="1" si="149"/>
        <v>0</v>
      </c>
      <c r="Y888" s="678">
        <f t="shared" ca="1" si="149"/>
        <v>0</v>
      </c>
      <c r="Z888" s="678">
        <f t="shared" ca="1" si="149"/>
        <v>0</v>
      </c>
      <c r="AA888" t="str">
        <f t="shared" si="145"/>
        <v>ASRCMS202202</v>
      </c>
      <c r="AB888" s="957">
        <f t="shared" si="146"/>
        <v>45230</v>
      </c>
      <c r="AC888" t="str">
        <f t="shared" si="147"/>
        <v>Unaudited</v>
      </c>
    </row>
    <row r="889" spans="1:29" ht="30" x14ac:dyDescent="0.25">
      <c r="A889" t="s">
        <v>421</v>
      </c>
      <c r="B889" t="s">
        <v>1380</v>
      </c>
      <c r="C889" t="s">
        <v>1381</v>
      </c>
      <c r="D889">
        <v>1900</v>
      </c>
      <c r="E889" s="957">
        <v>1</v>
      </c>
      <c r="F889" t="s">
        <v>441</v>
      </c>
      <c r="G889" s="957">
        <v>274</v>
      </c>
      <c r="H889" t="s">
        <v>382</v>
      </c>
      <c r="I889" s="937" t="s">
        <v>489</v>
      </c>
      <c r="J889" s="937" t="s">
        <v>445</v>
      </c>
      <c r="K889" s="937" t="s">
        <v>0</v>
      </c>
      <c r="L889" s="945">
        <v>2.5</v>
      </c>
      <c r="M889" s="960" t="s">
        <v>152</v>
      </c>
      <c r="N889" s="678">
        <f t="shared" ca="1" si="150"/>
        <v>18134.988111975366</v>
      </c>
      <c r="O889" s="678">
        <f t="shared" ca="1" si="149"/>
        <v>7768.4147450557011</v>
      </c>
      <c r="P889" s="678">
        <f t="shared" ca="1" si="149"/>
        <v>1207.3559422054823</v>
      </c>
      <c r="Q889" s="678">
        <f t="shared" ca="1" si="149"/>
        <v>6444.8199524476313</v>
      </c>
      <c r="R889" s="678">
        <f t="shared" ca="1" si="149"/>
        <v>835.48121953090822</v>
      </c>
      <c r="S889" s="678">
        <f t="shared" ca="1" si="149"/>
        <v>2.0588530535229945</v>
      </c>
      <c r="T889" s="678">
        <f t="shared" ca="1" si="149"/>
        <v>993.03924535094336</v>
      </c>
      <c r="U889" s="678">
        <f t="shared" ca="1" si="149"/>
        <v>0</v>
      </c>
      <c r="V889" s="678">
        <f t="shared" ca="1" si="149"/>
        <v>208.64760081547092</v>
      </c>
      <c r="W889" s="678">
        <f t="shared" ca="1" si="144"/>
        <v>675.17055351570684</v>
      </c>
      <c r="X889" s="678">
        <f t="shared" ca="1" si="149"/>
        <v>0</v>
      </c>
      <c r="Y889" s="678">
        <f t="shared" ca="1" si="149"/>
        <v>0</v>
      </c>
      <c r="Z889" s="678">
        <f t="shared" ca="1" si="149"/>
        <v>0</v>
      </c>
      <c r="AA889" t="str">
        <f t="shared" si="145"/>
        <v>ASRCMS202202</v>
      </c>
      <c r="AB889" s="957">
        <f t="shared" si="146"/>
        <v>45230</v>
      </c>
      <c r="AC889" t="str">
        <f t="shared" si="147"/>
        <v>Unaudited</v>
      </c>
    </row>
    <row r="890" spans="1:29" x14ac:dyDescent="0.25">
      <c r="A890" t="s">
        <v>421</v>
      </c>
      <c r="B890" t="s">
        <v>1380</v>
      </c>
      <c r="C890" t="s">
        <v>1381</v>
      </c>
      <c r="D890">
        <v>1900</v>
      </c>
      <c r="E890" s="957">
        <v>1</v>
      </c>
      <c r="F890" t="s">
        <v>441</v>
      </c>
      <c r="G890" s="957">
        <v>274</v>
      </c>
      <c r="H890" t="s">
        <v>382</v>
      </c>
      <c r="I890" s="962" t="s">
        <v>489</v>
      </c>
      <c r="J890" s="962" t="s">
        <v>445</v>
      </c>
      <c r="K890" s="962" t="s">
        <v>0</v>
      </c>
      <c r="L890" s="937" t="s">
        <v>97</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ASRCMS202202</v>
      </c>
      <c r="AB890" s="957">
        <f t="shared" si="146"/>
        <v>45230</v>
      </c>
      <c r="AC890" t="str">
        <f t="shared" si="147"/>
        <v>Unaudited</v>
      </c>
    </row>
    <row r="891" spans="1:29" x14ac:dyDescent="0.25">
      <c r="A891" t="s">
        <v>421</v>
      </c>
      <c r="B891" t="s">
        <v>1380</v>
      </c>
      <c r="C891" t="s">
        <v>1381</v>
      </c>
      <c r="D891">
        <v>1900</v>
      </c>
      <c r="E891" s="957">
        <v>1</v>
      </c>
      <c r="F891" t="s">
        <v>441</v>
      </c>
      <c r="G891" s="957">
        <v>274</v>
      </c>
      <c r="H891" t="s">
        <v>382</v>
      </c>
      <c r="I891" s="937" t="s">
        <v>489</v>
      </c>
      <c r="J891" s="937" t="s">
        <v>445</v>
      </c>
      <c r="K891" s="937" t="s">
        <v>0</v>
      </c>
      <c r="L891" s="937" t="s">
        <v>153</v>
      </c>
      <c r="M891" s="962" t="s">
        <v>452</v>
      </c>
      <c r="N891" s="678">
        <f t="shared" ca="1" si="150"/>
        <v>6119.9970468877436</v>
      </c>
      <c r="O891" s="678">
        <f t="shared" ca="1" si="149"/>
        <v>1454.831025108178</v>
      </c>
      <c r="P891" s="678">
        <f t="shared" ca="1" si="149"/>
        <v>264.86714412902785</v>
      </c>
      <c r="Q891" s="678">
        <f t="shared" ca="1" si="149"/>
        <v>1457.7878228693205</v>
      </c>
      <c r="R891" s="678">
        <f t="shared" ca="1" si="149"/>
        <v>300.86524672858366</v>
      </c>
      <c r="S891" s="678">
        <f t="shared" ca="1" si="149"/>
        <v>1.6405684615887564</v>
      </c>
      <c r="T891" s="678">
        <f t="shared" ca="1" si="149"/>
        <v>650.92892217424344</v>
      </c>
      <c r="U891" s="678">
        <f t="shared" ca="1" si="149"/>
        <v>0</v>
      </c>
      <c r="V891" s="678">
        <f t="shared" ca="1" si="149"/>
        <v>12.132428837346826</v>
      </c>
      <c r="W891" s="678">
        <f t="shared" ca="1" si="144"/>
        <v>1976.9438885794546</v>
      </c>
      <c r="X891" s="678">
        <f t="shared" ca="1" si="149"/>
        <v>0</v>
      </c>
      <c r="Y891" s="678">
        <f t="shared" ca="1" si="149"/>
        <v>0</v>
      </c>
      <c r="Z891" s="678">
        <f t="shared" ca="1" si="149"/>
        <v>0</v>
      </c>
      <c r="AA891" t="str">
        <f t="shared" si="145"/>
        <v>ASRCMS202202</v>
      </c>
      <c r="AB891" s="957">
        <f t="shared" si="146"/>
        <v>45230</v>
      </c>
      <c r="AC891" t="str">
        <f t="shared" si="147"/>
        <v>Unaudited</v>
      </c>
    </row>
    <row r="892" spans="1:29" x14ac:dyDescent="0.25">
      <c r="A892" t="s">
        <v>421</v>
      </c>
      <c r="B892" t="s">
        <v>1380</v>
      </c>
      <c r="C892" t="s">
        <v>1381</v>
      </c>
      <c r="D892">
        <v>1900</v>
      </c>
      <c r="E892" s="957">
        <v>1</v>
      </c>
      <c r="F892" t="s">
        <v>441</v>
      </c>
      <c r="G892" s="957">
        <v>274</v>
      </c>
      <c r="H892" t="s">
        <v>382</v>
      </c>
      <c r="I892" s="937" t="s">
        <v>489</v>
      </c>
      <c r="J892" s="937" t="s">
        <v>445</v>
      </c>
      <c r="K892" s="937" t="s">
        <v>0</v>
      </c>
      <c r="L892" s="937" t="s">
        <v>912</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ASRCMS202202</v>
      </c>
      <c r="AB892" s="957">
        <f t="shared" si="146"/>
        <v>45230</v>
      </c>
      <c r="AC892" t="str">
        <f t="shared" si="147"/>
        <v>Unaudited</v>
      </c>
    </row>
    <row r="893" spans="1:29" x14ac:dyDescent="0.25">
      <c r="A893" t="s">
        <v>421</v>
      </c>
      <c r="B893" t="s">
        <v>1380</v>
      </c>
      <c r="C893" t="s">
        <v>1381</v>
      </c>
      <c r="D893">
        <v>1900</v>
      </c>
      <c r="E893" s="957">
        <v>1</v>
      </c>
      <c r="F893" t="s">
        <v>441</v>
      </c>
      <c r="G893" s="957">
        <v>274</v>
      </c>
      <c r="H893" t="s">
        <v>382</v>
      </c>
      <c r="I893" s="937" t="s">
        <v>489</v>
      </c>
      <c r="J893" s="937" t="s">
        <v>445</v>
      </c>
      <c r="K893" s="937" t="s">
        <v>53</v>
      </c>
      <c r="L893" s="937">
        <v>3.1</v>
      </c>
      <c r="M893" s="962" t="s">
        <v>33</v>
      </c>
      <c r="N893" s="678">
        <f t="shared" ca="1" si="150"/>
        <v>318985.59999999998</v>
      </c>
      <c r="O893" s="678">
        <f t="shared" ca="1" si="149"/>
        <v>145079.75999999998</v>
      </c>
      <c r="P893" s="678">
        <f t="shared" ca="1" si="149"/>
        <v>31218.589999999993</v>
      </c>
      <c r="Q893" s="678">
        <f t="shared" ca="1" si="149"/>
        <v>89227.839999999997</v>
      </c>
      <c r="R893" s="678">
        <f t="shared" ca="1" si="149"/>
        <v>14411.03</v>
      </c>
      <c r="S893" s="678">
        <f t="shared" ca="1" si="149"/>
        <v>140.47999999999999</v>
      </c>
      <c r="T893" s="678">
        <f t="shared" ca="1" si="149"/>
        <v>31443.820000000003</v>
      </c>
      <c r="U893" s="678">
        <f t="shared" ca="1" si="149"/>
        <v>0</v>
      </c>
      <c r="V893" s="678">
        <f t="shared" ca="1" si="149"/>
        <v>1015.3199999999999</v>
      </c>
      <c r="W893" s="678">
        <f t="shared" ca="1" si="144"/>
        <v>6448.7599999999984</v>
      </c>
      <c r="X893" s="678">
        <f t="shared" ca="1" si="149"/>
        <v>0</v>
      </c>
      <c r="Y893" s="678">
        <f t="shared" ca="1" si="149"/>
        <v>0</v>
      </c>
      <c r="Z893" s="678">
        <f t="shared" ca="1" si="149"/>
        <v>0</v>
      </c>
      <c r="AA893" t="str">
        <f t="shared" si="145"/>
        <v>ASRCMS202202</v>
      </c>
      <c r="AB893" s="957">
        <f t="shared" si="146"/>
        <v>45230</v>
      </c>
      <c r="AC893" t="str">
        <f t="shared" si="147"/>
        <v>Unaudited</v>
      </c>
    </row>
    <row r="894" spans="1:29" x14ac:dyDescent="0.25">
      <c r="A894" t="s">
        <v>421</v>
      </c>
      <c r="B894" t="s">
        <v>1380</v>
      </c>
      <c r="C894" t="s">
        <v>1381</v>
      </c>
      <c r="D894">
        <v>1900</v>
      </c>
      <c r="E894" s="957">
        <v>1</v>
      </c>
      <c r="F894" t="s">
        <v>441</v>
      </c>
      <c r="G894" s="957">
        <v>274</v>
      </c>
      <c r="H894" t="s">
        <v>382</v>
      </c>
      <c r="I894" s="937" t="s">
        <v>489</v>
      </c>
      <c r="J894" s="937" t="s">
        <v>445</v>
      </c>
      <c r="K894" s="937" t="s">
        <v>53</v>
      </c>
      <c r="L894" s="937">
        <v>3.2</v>
      </c>
      <c r="M894" s="962" t="s">
        <v>34</v>
      </c>
      <c r="N894" s="678">
        <f t="shared" ca="1" si="150"/>
        <v>581408.26</v>
      </c>
      <c r="O894" s="678">
        <f t="shared" ca="1" si="149"/>
        <v>175581.26</v>
      </c>
      <c r="P894" s="678">
        <f t="shared" ca="1" si="149"/>
        <v>38202.960000000006</v>
      </c>
      <c r="Q894" s="678">
        <f t="shared" ca="1" si="149"/>
        <v>206059.55000000005</v>
      </c>
      <c r="R894" s="678">
        <f t="shared" ca="1" si="149"/>
        <v>43235.42</v>
      </c>
      <c r="S894" s="678">
        <f t="shared" ca="1" si="149"/>
        <v>175.23000000000002</v>
      </c>
      <c r="T894" s="678">
        <f t="shared" ca="1" si="149"/>
        <v>61642.569999999985</v>
      </c>
      <c r="U894" s="678">
        <f t="shared" ca="1" si="149"/>
        <v>0</v>
      </c>
      <c r="V894" s="678">
        <f t="shared" ca="1" si="149"/>
        <v>2151.17</v>
      </c>
      <c r="W894" s="678">
        <f t="shared" ca="1" si="144"/>
        <v>54360.100000000006</v>
      </c>
      <c r="X894" s="678">
        <f t="shared" ca="1" si="149"/>
        <v>0</v>
      </c>
      <c r="Y894" s="678">
        <f t="shared" ca="1" si="149"/>
        <v>0</v>
      </c>
      <c r="Z894" s="678">
        <f t="shared" ca="1" si="149"/>
        <v>0</v>
      </c>
      <c r="AA894" t="str">
        <f t="shared" si="145"/>
        <v>ASRCMS202202</v>
      </c>
      <c r="AB894" s="957">
        <f t="shared" si="146"/>
        <v>45230</v>
      </c>
      <c r="AC894" t="str">
        <f t="shared" si="147"/>
        <v>Unaudited</v>
      </c>
    </row>
    <row r="895" spans="1:29" x14ac:dyDescent="0.25">
      <c r="A895" t="s">
        <v>421</v>
      </c>
      <c r="B895" t="s">
        <v>1380</v>
      </c>
      <c r="C895" t="s">
        <v>1381</v>
      </c>
      <c r="D895">
        <v>1900</v>
      </c>
      <c r="E895" s="957">
        <v>1</v>
      </c>
      <c r="F895" t="s">
        <v>441</v>
      </c>
      <c r="G895" s="957">
        <v>274</v>
      </c>
      <c r="H895" t="s">
        <v>382</v>
      </c>
      <c r="I895" s="937" t="s">
        <v>489</v>
      </c>
      <c r="J895" s="937" t="s">
        <v>445</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ASRCMS202202</v>
      </c>
      <c r="AB895" s="957">
        <f t="shared" si="146"/>
        <v>45230</v>
      </c>
      <c r="AC895" t="str">
        <f t="shared" si="147"/>
        <v>Unaudited</v>
      </c>
    </row>
    <row r="896" spans="1:29" x14ac:dyDescent="0.25">
      <c r="A896" t="s">
        <v>421</v>
      </c>
      <c r="B896" t="s">
        <v>1380</v>
      </c>
      <c r="C896" t="s">
        <v>1381</v>
      </c>
      <c r="D896">
        <v>1900</v>
      </c>
      <c r="E896" s="957">
        <v>1</v>
      </c>
      <c r="F896" t="s">
        <v>441</v>
      </c>
      <c r="G896" s="957">
        <v>274</v>
      </c>
      <c r="H896" t="s">
        <v>382</v>
      </c>
      <c r="I896" s="937" t="s">
        <v>489</v>
      </c>
      <c r="J896" s="937" t="s">
        <v>445</v>
      </c>
      <c r="K896" s="937" t="s">
        <v>53</v>
      </c>
      <c r="L896" s="937" t="s">
        <v>44</v>
      </c>
      <c r="M896" s="962" t="s">
        <v>154</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ASRCMS202202</v>
      </c>
      <c r="AB896" s="957">
        <f t="shared" si="146"/>
        <v>45230</v>
      </c>
      <c r="AC896" t="str">
        <f t="shared" si="147"/>
        <v>Unaudited</v>
      </c>
    </row>
    <row r="897" spans="1:29" x14ac:dyDescent="0.25">
      <c r="A897" t="s">
        <v>421</v>
      </c>
      <c r="B897" t="s">
        <v>1380</v>
      </c>
      <c r="C897" t="s">
        <v>1381</v>
      </c>
      <c r="D897">
        <v>1900</v>
      </c>
      <c r="E897" s="957">
        <v>1</v>
      </c>
      <c r="F897" t="s">
        <v>441</v>
      </c>
      <c r="G897" s="957">
        <v>274</v>
      </c>
      <c r="H897" t="s">
        <v>382</v>
      </c>
      <c r="I897" s="937" t="s">
        <v>489</v>
      </c>
      <c r="J897" s="937" t="s">
        <v>445</v>
      </c>
      <c r="K897" s="937" t="s">
        <v>53</v>
      </c>
      <c r="L897" s="945" t="s">
        <v>41</v>
      </c>
      <c r="M897" s="960" t="s">
        <v>52</v>
      </c>
      <c r="N897" s="678">
        <f t="shared" ca="1" si="150"/>
        <v>1034.8336664229316</v>
      </c>
      <c r="O897" s="678">
        <f t="shared" ca="1" si="149"/>
        <v>509.20386760493466</v>
      </c>
      <c r="P897" s="678">
        <f t="shared" ca="1" si="149"/>
        <v>197.11117455674889</v>
      </c>
      <c r="Q897" s="678">
        <f t="shared" ca="1" si="149"/>
        <v>197.11117455674889</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131.40744970449927</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ASRCMS202202</v>
      </c>
      <c r="AB897" s="957">
        <f t="shared" si="146"/>
        <v>45230</v>
      </c>
      <c r="AC897" t="str">
        <f t="shared" si="147"/>
        <v>Unaudited</v>
      </c>
    </row>
    <row r="898" spans="1:29" x14ac:dyDescent="0.25">
      <c r="A898" t="s">
        <v>421</v>
      </c>
      <c r="B898" t="s">
        <v>1380</v>
      </c>
      <c r="C898" t="s">
        <v>1381</v>
      </c>
      <c r="D898">
        <v>1900</v>
      </c>
      <c r="E898" s="957">
        <v>1</v>
      </c>
      <c r="F898" t="s">
        <v>441</v>
      </c>
      <c r="G898" s="957">
        <v>274</v>
      </c>
      <c r="H898" t="s">
        <v>382</v>
      </c>
      <c r="I898" s="962" t="s">
        <v>489</v>
      </c>
      <c r="J898" s="962" t="s">
        <v>445</v>
      </c>
      <c r="K898" s="962" t="s">
        <v>53</v>
      </c>
      <c r="L898" s="937" t="s">
        <v>42</v>
      </c>
      <c r="M898" s="962" t="s">
        <v>155</v>
      </c>
      <c r="N898" s="678">
        <f t="shared" ca="1" si="150"/>
        <v>26897.024946342233</v>
      </c>
      <c r="O898" s="678">
        <f t="shared" ca="1" si="151"/>
        <v>10318.414800245606</v>
      </c>
      <c r="P898" s="678">
        <f t="shared" ca="1" si="151"/>
        <v>2234.72784615412</v>
      </c>
      <c r="Q898" s="678">
        <f t="shared" ca="1" si="151"/>
        <v>8775.8782628346344</v>
      </c>
      <c r="R898" s="678">
        <f t="shared" ca="1" si="151"/>
        <v>1554.7935485384751</v>
      </c>
      <c r="S898" s="678">
        <f t="shared" ca="1" si="151"/>
        <v>8.1381805015792459</v>
      </c>
      <c r="T898" s="678">
        <f t="shared" ca="1" si="151"/>
        <v>1659.6890247072031</v>
      </c>
      <c r="U898" s="678">
        <f t="shared" ca="1" si="151"/>
        <v>0</v>
      </c>
      <c r="V898" s="678">
        <f t="shared" ca="1" si="151"/>
        <v>105.41263850933356</v>
      </c>
      <c r="W898" s="678">
        <f t="shared" ca="1" si="152"/>
        <v>2239.9706448512784</v>
      </c>
      <c r="X898" s="678">
        <f t="shared" ca="1" si="151"/>
        <v>0</v>
      </c>
      <c r="Y898" s="678">
        <f t="shared" ca="1" si="151"/>
        <v>0</v>
      </c>
      <c r="Z898" s="678">
        <f t="shared" ca="1" si="151"/>
        <v>0</v>
      </c>
      <c r="AA898" t="str">
        <f t="shared" ref="AA898:AA961" si="153">file_name</f>
        <v>ASRCMS202202</v>
      </c>
      <c r="AB898" s="957">
        <f t="shared" ref="AB898:AB961" si="154">file_date</f>
        <v>45230</v>
      </c>
      <c r="AC898" t="str">
        <f t="shared" ref="AC898:AC961" si="155">status</f>
        <v>Unaudited</v>
      </c>
    </row>
    <row r="899" spans="1:29" x14ac:dyDescent="0.25">
      <c r="A899" t="s">
        <v>421</v>
      </c>
      <c r="B899" t="s">
        <v>1380</v>
      </c>
      <c r="C899" t="s">
        <v>1381</v>
      </c>
      <c r="D899">
        <v>1900</v>
      </c>
      <c r="E899" s="957">
        <v>1</v>
      </c>
      <c r="F899" t="s">
        <v>441</v>
      </c>
      <c r="G899" s="957">
        <v>274</v>
      </c>
      <c r="H899" t="s">
        <v>382</v>
      </c>
      <c r="I899" s="937" t="s">
        <v>489</v>
      </c>
      <c r="J899" s="937" t="s">
        <v>445</v>
      </c>
      <c r="K899" s="937" t="s">
        <v>53</v>
      </c>
      <c r="L899" s="937" t="s">
        <v>43</v>
      </c>
      <c r="M899" s="962" t="s">
        <v>463</v>
      </c>
      <c r="N899" s="678">
        <f t="shared" ca="1" si="150"/>
        <v>32954.032884398643</v>
      </c>
      <c r="O899" s="678">
        <f t="shared" ca="1" si="151"/>
        <v>7833.7536889889407</v>
      </c>
      <c r="P899" s="678">
        <f t="shared" ca="1" si="151"/>
        <v>1426.2164688565481</v>
      </c>
      <c r="Q899" s="678">
        <f t="shared" ca="1" si="151"/>
        <v>7849.6750056017909</v>
      </c>
      <c r="R899" s="678">
        <f t="shared" ca="1" si="151"/>
        <v>1620.0535978213388</v>
      </c>
      <c r="S899" s="678">
        <f t="shared" ca="1" si="151"/>
        <v>8.8338844966921162</v>
      </c>
      <c r="T899" s="678">
        <f t="shared" ca="1" si="151"/>
        <v>3505.0234407620692</v>
      </c>
      <c r="U899" s="678">
        <f t="shared" ca="1" si="151"/>
        <v>0</v>
      </c>
      <c r="V899" s="678">
        <f t="shared" ca="1" si="151"/>
        <v>65.328864672716449</v>
      </c>
      <c r="W899" s="678">
        <f t="shared" ca="1" si="152"/>
        <v>10645.147933198547</v>
      </c>
      <c r="X899" s="678">
        <f t="shared" ca="1" si="151"/>
        <v>0</v>
      </c>
      <c r="Y899" s="678">
        <f t="shared" ca="1" si="151"/>
        <v>0</v>
      </c>
      <c r="Z899" s="678">
        <f t="shared" ca="1" si="151"/>
        <v>0</v>
      </c>
      <c r="AA899" t="str">
        <f t="shared" si="153"/>
        <v>ASRCMS202202</v>
      </c>
      <c r="AB899" s="957">
        <f t="shared" si="154"/>
        <v>45230</v>
      </c>
      <c r="AC899" t="str">
        <f t="shared" si="155"/>
        <v>Unaudited</v>
      </c>
    </row>
    <row r="900" spans="1:29" x14ac:dyDescent="0.25">
      <c r="A900" t="s">
        <v>421</v>
      </c>
      <c r="B900" t="s">
        <v>1380</v>
      </c>
      <c r="C900" t="s">
        <v>1381</v>
      </c>
      <c r="D900">
        <v>1900</v>
      </c>
      <c r="E900" s="957">
        <v>1</v>
      </c>
      <c r="F900" t="s">
        <v>441</v>
      </c>
      <c r="G900" s="957">
        <v>274</v>
      </c>
      <c r="H900" t="s">
        <v>382</v>
      </c>
      <c r="I900" s="937" t="s">
        <v>489</v>
      </c>
      <c r="J900" s="937" t="s">
        <v>445</v>
      </c>
      <c r="K900" s="937" t="s">
        <v>915</v>
      </c>
      <c r="L900" s="937" t="s">
        <v>916</v>
      </c>
      <c r="M900" s="962" t="s">
        <v>915</v>
      </c>
      <c r="N900" s="678">
        <f t="shared" ca="1" si="150"/>
        <v>4481.6000000000004</v>
      </c>
      <c r="O900" s="678">
        <f t="shared" ca="1" si="151"/>
        <v>0</v>
      </c>
      <c r="P900" s="678">
        <f t="shared" ca="1" si="151"/>
        <v>4481.6000000000004</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ASRCMS202202</v>
      </c>
      <c r="AB900" s="957">
        <f t="shared" si="154"/>
        <v>45230</v>
      </c>
      <c r="AC900" t="str">
        <f t="shared" si="155"/>
        <v>Unaudited</v>
      </c>
    </row>
    <row r="901" spans="1:29" x14ac:dyDescent="0.25">
      <c r="A901" t="s">
        <v>421</v>
      </c>
      <c r="B901" t="s">
        <v>1380</v>
      </c>
      <c r="C901" t="s">
        <v>1381</v>
      </c>
      <c r="D901">
        <v>1900</v>
      </c>
      <c r="E901" s="957">
        <v>1</v>
      </c>
      <c r="F901" t="s">
        <v>441</v>
      </c>
      <c r="G901" s="957">
        <v>274</v>
      </c>
      <c r="H901" t="s">
        <v>382</v>
      </c>
      <c r="I901" s="937" t="s">
        <v>489</v>
      </c>
      <c r="J901" s="937" t="s">
        <v>445</v>
      </c>
      <c r="K901" s="937" t="s">
        <v>915</v>
      </c>
      <c r="L901" s="937" t="s">
        <v>917</v>
      </c>
      <c r="M901" s="962" t="s">
        <v>920</v>
      </c>
      <c r="N901" s="678">
        <f t="shared" ca="1" si="150"/>
        <v>3644.4807638884486</v>
      </c>
      <c r="O901" s="678">
        <f t="shared" ca="1" si="151"/>
        <v>1055.6338372772962</v>
      </c>
      <c r="P901" s="678">
        <f t="shared" ca="1" si="151"/>
        <v>150.36883078194174</v>
      </c>
      <c r="Q901" s="678">
        <f t="shared" ca="1" si="151"/>
        <v>993.69893616172453</v>
      </c>
      <c r="R901" s="678">
        <f t="shared" ca="1" si="151"/>
        <v>435.72427034656624</v>
      </c>
      <c r="S901" s="678">
        <f t="shared" ca="1" si="151"/>
        <v>1.5612801810052637</v>
      </c>
      <c r="T901" s="678">
        <f t="shared" ca="1" si="151"/>
        <v>462.12064171528311</v>
      </c>
      <c r="U901" s="678">
        <f t="shared" ca="1" si="151"/>
        <v>0</v>
      </c>
      <c r="V901" s="678">
        <f t="shared" ca="1" si="151"/>
        <v>3.2430478453878488</v>
      </c>
      <c r="W901" s="678">
        <f t="shared" ca="1" si="152"/>
        <v>542.12991957924362</v>
      </c>
      <c r="X901" s="678">
        <f t="shared" ca="1" si="151"/>
        <v>0</v>
      </c>
      <c r="Y901" s="678">
        <f t="shared" ca="1" si="151"/>
        <v>0</v>
      </c>
      <c r="Z901" s="678">
        <f t="shared" ca="1" si="151"/>
        <v>0</v>
      </c>
      <c r="AA901" t="str">
        <f t="shared" si="153"/>
        <v>ASRCMS202202</v>
      </c>
      <c r="AB901" s="957">
        <f t="shared" si="154"/>
        <v>45230</v>
      </c>
      <c r="AC901" t="str">
        <f t="shared" si="155"/>
        <v>Unaudited</v>
      </c>
    </row>
    <row r="902" spans="1:29" x14ac:dyDescent="0.25">
      <c r="A902" t="s">
        <v>421</v>
      </c>
      <c r="B902" t="s">
        <v>1380</v>
      </c>
      <c r="C902" t="s">
        <v>1381</v>
      </c>
      <c r="D902">
        <v>1900</v>
      </c>
      <c r="E902" s="957">
        <v>1</v>
      </c>
      <c r="F902" t="s">
        <v>441</v>
      </c>
      <c r="G902" s="957">
        <v>274</v>
      </c>
      <c r="H902" t="s">
        <v>382</v>
      </c>
      <c r="I902" s="937" t="s">
        <v>489</v>
      </c>
      <c r="J902" s="937" t="s">
        <v>445</v>
      </c>
      <c r="K902" s="937" t="s">
        <v>915</v>
      </c>
      <c r="L902" s="937" t="s">
        <v>918</v>
      </c>
      <c r="M902" s="962" t="s">
        <v>921</v>
      </c>
      <c r="N902" s="678">
        <f t="shared" ca="1" si="150"/>
        <v>15.407508567785735</v>
      </c>
      <c r="O902" s="678">
        <f t="shared" ca="1" si="151"/>
        <v>3.6626359967663413</v>
      </c>
      <c r="P902" s="678">
        <f t="shared" ca="1" si="151"/>
        <v>0.66682103949188243</v>
      </c>
      <c r="Q902" s="678">
        <f t="shared" ca="1" si="151"/>
        <v>3.6700799361161454</v>
      </c>
      <c r="R902" s="678">
        <f t="shared" ca="1" si="151"/>
        <v>0.75744870973050493</v>
      </c>
      <c r="S902" s="678">
        <f t="shared" ca="1" si="151"/>
        <v>4.1302426184702491E-3</v>
      </c>
      <c r="T902" s="678">
        <f t="shared" ca="1" si="151"/>
        <v>1.6387578079828362</v>
      </c>
      <c r="U902" s="678">
        <f t="shared" ca="1" si="151"/>
        <v>0</v>
      </c>
      <c r="V902" s="678">
        <f t="shared" ca="1" si="151"/>
        <v>3.054421429084404E-2</v>
      </c>
      <c r="W902" s="678">
        <f t="shared" ca="1" si="152"/>
        <v>4.9770906207887098</v>
      </c>
      <c r="X902" s="678">
        <f t="shared" ca="1" si="151"/>
        <v>0</v>
      </c>
      <c r="Y902" s="678">
        <f t="shared" ca="1" si="151"/>
        <v>0</v>
      </c>
      <c r="Z902" s="678">
        <f t="shared" ca="1" si="151"/>
        <v>0</v>
      </c>
      <c r="AA902" t="str">
        <f t="shared" si="153"/>
        <v>ASRCMS202202</v>
      </c>
      <c r="AB902" s="957">
        <f t="shared" si="154"/>
        <v>45230</v>
      </c>
      <c r="AC902" t="str">
        <f t="shared" si="155"/>
        <v>Unaudited</v>
      </c>
    </row>
    <row r="903" spans="1:29" x14ac:dyDescent="0.25">
      <c r="A903" t="s">
        <v>421</v>
      </c>
      <c r="B903" t="s">
        <v>1380</v>
      </c>
      <c r="C903" t="s">
        <v>1381</v>
      </c>
      <c r="D903">
        <v>1900</v>
      </c>
      <c r="E903" s="957">
        <v>1</v>
      </c>
      <c r="F903" t="s">
        <v>441</v>
      </c>
      <c r="G903" s="957">
        <v>274</v>
      </c>
      <c r="H903" t="s">
        <v>382</v>
      </c>
      <c r="I903" s="937" t="s">
        <v>489</v>
      </c>
      <c r="J903" s="937" t="s">
        <v>445</v>
      </c>
      <c r="K903" s="937" t="s">
        <v>446</v>
      </c>
      <c r="L903" s="937">
        <v>5.0999999999999996</v>
      </c>
      <c r="M903" s="962" t="s">
        <v>37</v>
      </c>
      <c r="N903" s="678">
        <f t="shared" ca="1" si="150"/>
        <v>556778.03000000014</v>
      </c>
      <c r="O903" s="678">
        <f t="shared" ca="1" si="151"/>
        <v>172084.40000000002</v>
      </c>
      <c r="P903" s="678">
        <f t="shared" ca="1" si="151"/>
        <v>74760.660000000018</v>
      </c>
      <c r="Q903" s="678">
        <f t="shared" ca="1" si="151"/>
        <v>119633.23000000003</v>
      </c>
      <c r="R903" s="678">
        <f t="shared" ca="1" si="151"/>
        <v>65641.3</v>
      </c>
      <c r="S903" s="678">
        <f t="shared" ca="1" si="151"/>
        <v>60</v>
      </c>
      <c r="T903" s="678">
        <f t="shared" ca="1" si="151"/>
        <v>121422.51999999999</v>
      </c>
      <c r="U903" s="678">
        <f t="shared" ca="1" si="151"/>
        <v>0</v>
      </c>
      <c r="V903" s="678">
        <f t="shared" ca="1" si="151"/>
        <v>461.38999999999993</v>
      </c>
      <c r="W903" s="678">
        <f t="shared" ca="1" si="152"/>
        <v>2714.5299999999997</v>
      </c>
      <c r="X903" s="678">
        <f t="shared" ca="1" si="151"/>
        <v>0</v>
      </c>
      <c r="Y903" s="678">
        <f t="shared" ca="1" si="151"/>
        <v>0</v>
      </c>
      <c r="Z903" s="678">
        <f t="shared" ca="1" si="151"/>
        <v>0</v>
      </c>
      <c r="AA903" t="str">
        <f t="shared" si="153"/>
        <v>ASRCMS202202</v>
      </c>
      <c r="AB903" s="957">
        <f t="shared" si="154"/>
        <v>45230</v>
      </c>
      <c r="AC903" t="str">
        <f t="shared" si="155"/>
        <v>Unaudited</v>
      </c>
    </row>
    <row r="904" spans="1:29" ht="30" x14ac:dyDescent="0.25">
      <c r="A904" t="s">
        <v>421</v>
      </c>
      <c r="B904" t="s">
        <v>1380</v>
      </c>
      <c r="C904" t="s">
        <v>1381</v>
      </c>
      <c r="D904">
        <v>1900</v>
      </c>
      <c r="E904" s="957">
        <v>1</v>
      </c>
      <c r="F904" t="s">
        <v>441</v>
      </c>
      <c r="G904" s="957">
        <v>274</v>
      </c>
      <c r="H904" t="s">
        <v>382</v>
      </c>
      <c r="I904" s="937" t="s">
        <v>489</v>
      </c>
      <c r="J904" s="937" t="s">
        <v>445</v>
      </c>
      <c r="K904" s="937" t="s">
        <v>446</v>
      </c>
      <c r="L904" s="937">
        <v>5.2</v>
      </c>
      <c r="M904" s="962" t="s">
        <v>304</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ASRCMS202202</v>
      </c>
      <c r="AB904" s="957">
        <f t="shared" si="154"/>
        <v>45230</v>
      </c>
      <c r="AC904" t="str">
        <f t="shared" si="155"/>
        <v>Unaudited</v>
      </c>
    </row>
    <row r="905" spans="1:29" ht="30" x14ac:dyDescent="0.25">
      <c r="A905" t="s">
        <v>421</v>
      </c>
      <c r="B905" t="s">
        <v>1380</v>
      </c>
      <c r="C905" t="s">
        <v>1381</v>
      </c>
      <c r="D905">
        <v>1900</v>
      </c>
      <c r="E905" s="957">
        <v>1</v>
      </c>
      <c r="F905" t="s">
        <v>441</v>
      </c>
      <c r="G905" s="957">
        <v>274</v>
      </c>
      <c r="H905" t="s">
        <v>382</v>
      </c>
      <c r="I905" s="937" t="s">
        <v>489</v>
      </c>
      <c r="J905" s="937" t="s">
        <v>445</v>
      </c>
      <c r="K905" s="937" t="s">
        <v>446</v>
      </c>
      <c r="L905" s="945">
        <v>5.3</v>
      </c>
      <c r="M905" s="960" t="s">
        <v>305</v>
      </c>
      <c r="N905" s="678">
        <f t="shared" ca="1" si="150"/>
        <v>11764.263220006869</v>
      </c>
      <c r="O905" s="678">
        <f t="shared" ca="1" si="151"/>
        <v>4068.090375076787</v>
      </c>
      <c r="P905" s="678">
        <f t="shared" ca="1" si="151"/>
        <v>1823.7226819488249</v>
      </c>
      <c r="Q905" s="678">
        <f t="shared" ca="1" si="151"/>
        <v>2657.7813356548763</v>
      </c>
      <c r="R905" s="678">
        <f t="shared" ca="1" si="151"/>
        <v>1625.6989207614081</v>
      </c>
      <c r="S905" s="678">
        <f t="shared" ca="1" si="151"/>
        <v>1.2175087659287314</v>
      </c>
      <c r="T905" s="678">
        <f t="shared" ca="1" si="151"/>
        <v>1516.0861743341661</v>
      </c>
      <c r="U905" s="678">
        <f t="shared" ca="1" si="151"/>
        <v>0</v>
      </c>
      <c r="V905" s="678">
        <f t="shared" ca="1" si="151"/>
        <v>20.949408957479925</v>
      </c>
      <c r="W905" s="678">
        <f t="shared" ca="1" si="152"/>
        <v>50.716814507396549</v>
      </c>
      <c r="X905" s="678">
        <f t="shared" ca="1" si="151"/>
        <v>0</v>
      </c>
      <c r="Y905" s="678">
        <f t="shared" ca="1" si="151"/>
        <v>0</v>
      </c>
      <c r="Z905" s="678">
        <f t="shared" ca="1" si="151"/>
        <v>0</v>
      </c>
      <c r="AA905" t="str">
        <f t="shared" si="153"/>
        <v>ASRCMS202202</v>
      </c>
      <c r="AB905" s="957">
        <f t="shared" si="154"/>
        <v>45230</v>
      </c>
      <c r="AC905" t="str">
        <f t="shared" si="155"/>
        <v>Unaudited</v>
      </c>
    </row>
    <row r="906" spans="1:29" x14ac:dyDescent="0.25">
      <c r="A906" t="s">
        <v>421</v>
      </c>
      <c r="B906" t="s">
        <v>1380</v>
      </c>
      <c r="C906" t="s">
        <v>1381</v>
      </c>
      <c r="D906">
        <v>1900</v>
      </c>
      <c r="E906" s="957">
        <v>1</v>
      </c>
      <c r="F906" t="s">
        <v>441</v>
      </c>
      <c r="G906" s="957">
        <v>274</v>
      </c>
      <c r="H906" t="s">
        <v>382</v>
      </c>
      <c r="I906" s="937" t="s">
        <v>489</v>
      </c>
      <c r="J906" s="937" t="s">
        <v>445</v>
      </c>
      <c r="K906" s="937" t="s">
        <v>446</v>
      </c>
      <c r="L906" s="937" t="s">
        <v>82</v>
      </c>
      <c r="M906" s="962" t="s">
        <v>454</v>
      </c>
      <c r="N906" s="678">
        <f t="shared" ca="1" si="150"/>
        <v>1103.0349985306436</v>
      </c>
      <c r="O906" s="678">
        <f t="shared" ca="1" si="151"/>
        <v>262.21083529094204</v>
      </c>
      <c r="P906" s="678">
        <f t="shared" ca="1" si="151"/>
        <v>47.738214201222789</v>
      </c>
      <c r="Q906" s="678">
        <f t="shared" ca="1" si="151"/>
        <v>262.74375244582461</v>
      </c>
      <c r="R906" s="678">
        <f t="shared" ca="1" si="151"/>
        <v>54.226316522807998</v>
      </c>
      <c r="S906" s="678">
        <f t="shared" ca="1" si="151"/>
        <v>0.29568714114629002</v>
      </c>
      <c r="T906" s="678">
        <f t="shared" ca="1" si="151"/>
        <v>117.31989038771671</v>
      </c>
      <c r="U906" s="678">
        <f t="shared" ca="1" si="151"/>
        <v>0</v>
      </c>
      <c r="V906" s="678">
        <f t="shared" ca="1" si="151"/>
        <v>2.1866830199830756</v>
      </c>
      <c r="W906" s="678">
        <f t="shared" ca="1" si="152"/>
        <v>356.31361952100008</v>
      </c>
      <c r="X906" s="678">
        <f t="shared" ca="1" si="151"/>
        <v>0</v>
      </c>
      <c r="Y906" s="678">
        <f t="shared" ca="1" si="151"/>
        <v>0</v>
      </c>
      <c r="Z906" s="678">
        <f t="shared" ca="1" si="151"/>
        <v>0</v>
      </c>
      <c r="AA906" t="str">
        <f t="shared" si="153"/>
        <v>ASRCMS202202</v>
      </c>
      <c r="AB906" s="957">
        <f t="shared" si="154"/>
        <v>45230</v>
      </c>
      <c r="AC906" t="str">
        <f t="shared" si="155"/>
        <v>Unaudited</v>
      </c>
    </row>
    <row r="907" spans="1:29" x14ac:dyDescent="0.25">
      <c r="A907" t="s">
        <v>421</v>
      </c>
      <c r="B907" t="s">
        <v>1380</v>
      </c>
      <c r="C907" t="s">
        <v>1381</v>
      </c>
      <c r="D907">
        <v>1900</v>
      </c>
      <c r="E907" s="957">
        <v>1</v>
      </c>
      <c r="F907" t="s">
        <v>441</v>
      </c>
      <c r="G907" s="957">
        <v>274</v>
      </c>
      <c r="H907" t="s">
        <v>382</v>
      </c>
      <c r="I907" s="937" t="s">
        <v>489</v>
      </c>
      <c r="J907" s="937" t="s">
        <v>445</v>
      </c>
      <c r="K907" s="937" t="s">
        <v>447</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ASRCMS202202</v>
      </c>
      <c r="AB907" s="957">
        <f t="shared" si="154"/>
        <v>45230</v>
      </c>
      <c r="AC907" t="str">
        <f t="shared" si="155"/>
        <v>Unaudited</v>
      </c>
    </row>
    <row r="908" spans="1:29" x14ac:dyDescent="0.25">
      <c r="A908" t="s">
        <v>421</v>
      </c>
      <c r="B908" t="s">
        <v>1380</v>
      </c>
      <c r="C908" t="s">
        <v>1381</v>
      </c>
      <c r="D908">
        <v>1900</v>
      </c>
      <c r="E908" s="957">
        <v>1</v>
      </c>
      <c r="F908" t="s">
        <v>441</v>
      </c>
      <c r="G908" s="957">
        <v>274</v>
      </c>
      <c r="H908" t="s">
        <v>382</v>
      </c>
      <c r="I908" s="937" t="s">
        <v>489</v>
      </c>
      <c r="J908" s="937" t="s">
        <v>445</v>
      </c>
      <c r="K908" s="937" t="s">
        <v>447</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ASRCMS202202</v>
      </c>
      <c r="AB908" s="957">
        <f t="shared" si="154"/>
        <v>45230</v>
      </c>
      <c r="AC908" t="str">
        <f t="shared" si="155"/>
        <v>Unaudited</v>
      </c>
    </row>
    <row r="909" spans="1:29" x14ac:dyDescent="0.25">
      <c r="A909" t="s">
        <v>421</v>
      </c>
      <c r="B909" t="s">
        <v>1380</v>
      </c>
      <c r="C909" t="s">
        <v>1381</v>
      </c>
      <c r="D909">
        <v>1900</v>
      </c>
      <c r="E909" s="957">
        <v>1</v>
      </c>
      <c r="F909" t="s">
        <v>441</v>
      </c>
      <c r="G909" s="957">
        <v>274</v>
      </c>
      <c r="H909" t="s">
        <v>382</v>
      </c>
      <c r="I909" s="937" t="s">
        <v>489</v>
      </c>
      <c r="J909" s="937" t="s">
        <v>445</v>
      </c>
      <c r="K909" s="937" t="s">
        <v>447</v>
      </c>
      <c r="L909" s="937">
        <v>6.3</v>
      </c>
      <c r="M909" s="962" t="s">
        <v>185</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ASRCMS202202</v>
      </c>
      <c r="AB909" s="957">
        <f t="shared" si="154"/>
        <v>45230</v>
      </c>
      <c r="AC909" t="str">
        <f t="shared" si="155"/>
        <v>Unaudited</v>
      </c>
    </row>
    <row r="910" spans="1:29" x14ac:dyDescent="0.25">
      <c r="A910" t="s">
        <v>421</v>
      </c>
      <c r="B910" t="s">
        <v>1380</v>
      </c>
      <c r="C910" t="s">
        <v>1381</v>
      </c>
      <c r="D910">
        <v>1900</v>
      </c>
      <c r="E910" s="957">
        <v>1</v>
      </c>
      <c r="F910" t="s">
        <v>441</v>
      </c>
      <c r="G910" s="957">
        <v>274</v>
      </c>
      <c r="H910" t="s">
        <v>382</v>
      </c>
      <c r="I910" s="937" t="s">
        <v>489</v>
      </c>
      <c r="J910" s="937" t="s">
        <v>445</v>
      </c>
      <c r="K910" s="937" t="s">
        <v>447</v>
      </c>
      <c r="L910" s="945" t="s">
        <v>87</v>
      </c>
      <c r="M910" s="960" t="s">
        <v>455</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ASRCMS202202</v>
      </c>
      <c r="AB910" s="957">
        <f t="shared" si="154"/>
        <v>45230</v>
      </c>
      <c r="AC910" t="str">
        <f t="shared" si="155"/>
        <v>Unaudited</v>
      </c>
    </row>
    <row r="911" spans="1:29" x14ac:dyDescent="0.25">
      <c r="A911" t="s">
        <v>421</v>
      </c>
      <c r="B911" t="s">
        <v>1380</v>
      </c>
      <c r="C911" t="s">
        <v>1381</v>
      </c>
      <c r="D911">
        <v>1900</v>
      </c>
      <c r="E911" s="957">
        <v>1</v>
      </c>
      <c r="F911" t="s">
        <v>441</v>
      </c>
      <c r="G911" s="957">
        <v>274</v>
      </c>
      <c r="H911" t="s">
        <v>382</v>
      </c>
      <c r="I911" s="962" t="s">
        <v>489</v>
      </c>
      <c r="J911" s="962" t="s">
        <v>445</v>
      </c>
      <c r="K911" s="962" t="s">
        <v>448</v>
      </c>
      <c r="L911" s="953">
        <v>7.1</v>
      </c>
      <c r="M911" s="962" t="s">
        <v>20</v>
      </c>
      <c r="N911" s="678">
        <f t="shared" ca="1" si="150"/>
        <v>143718.63999999998</v>
      </c>
      <c r="O911" s="678">
        <f t="shared" ca="1" si="151"/>
        <v>29465.63242115275</v>
      </c>
      <c r="P911" s="678">
        <f t="shared" ca="1" si="151"/>
        <v>3495.4319291966544</v>
      </c>
      <c r="Q911" s="678">
        <f t="shared" ca="1" si="151"/>
        <v>69620.393684674069</v>
      </c>
      <c r="R911" s="678">
        <f t="shared" ca="1" si="151"/>
        <v>7932.8072917997033</v>
      </c>
      <c r="S911" s="678">
        <f t="shared" ca="1" si="151"/>
        <v>373.11174894260864</v>
      </c>
      <c r="T911" s="678">
        <f t="shared" ca="1" si="151"/>
        <v>9848.4851247713159</v>
      </c>
      <c r="U911" s="678">
        <f t="shared" ca="1" si="151"/>
        <v>0</v>
      </c>
      <c r="V911" s="678">
        <f t="shared" ca="1" si="151"/>
        <v>447.85178927020598</v>
      </c>
      <c r="W911" s="678">
        <f t="shared" ca="1" si="152"/>
        <v>22534.926010192656</v>
      </c>
      <c r="X911" s="678">
        <f t="shared" ca="1" si="151"/>
        <v>0</v>
      </c>
      <c r="Y911" s="678">
        <f t="shared" ca="1" si="151"/>
        <v>0</v>
      </c>
      <c r="Z911" s="678">
        <f t="shared" ca="1" si="151"/>
        <v>0</v>
      </c>
      <c r="AA911" t="str">
        <f t="shared" si="153"/>
        <v>ASRCMS202202</v>
      </c>
      <c r="AB911" s="957">
        <f t="shared" si="154"/>
        <v>45230</v>
      </c>
      <c r="AC911" t="str">
        <f t="shared" si="155"/>
        <v>Unaudited</v>
      </c>
    </row>
    <row r="912" spans="1:29" x14ac:dyDescent="0.25">
      <c r="A912" t="s">
        <v>421</v>
      </c>
      <c r="B912" t="s">
        <v>1380</v>
      </c>
      <c r="C912" t="s">
        <v>1381</v>
      </c>
      <c r="D912">
        <v>1900</v>
      </c>
      <c r="E912" s="957">
        <v>1</v>
      </c>
      <c r="F912" t="s">
        <v>441</v>
      </c>
      <c r="G912" s="957">
        <v>274</v>
      </c>
      <c r="H912" t="s">
        <v>382</v>
      </c>
      <c r="I912" s="958" t="s">
        <v>489</v>
      </c>
      <c r="J912" s="958" t="s">
        <v>445</v>
      </c>
      <c r="K912" s="958" t="s">
        <v>448</v>
      </c>
      <c r="L912" s="953">
        <v>7.2</v>
      </c>
      <c r="M912" s="958"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ASRCMS202202</v>
      </c>
      <c r="AB912" s="957">
        <f t="shared" si="154"/>
        <v>45230</v>
      </c>
      <c r="AC912" t="str">
        <f t="shared" si="155"/>
        <v>Unaudited</v>
      </c>
    </row>
    <row r="913" spans="1:29" x14ac:dyDescent="0.25">
      <c r="A913" t="s">
        <v>421</v>
      </c>
      <c r="B913" t="s">
        <v>1380</v>
      </c>
      <c r="C913" t="s">
        <v>1381</v>
      </c>
      <c r="D913">
        <v>1900</v>
      </c>
      <c r="E913" s="957">
        <v>1</v>
      </c>
      <c r="F913" t="s">
        <v>441</v>
      </c>
      <c r="G913" s="957">
        <v>274</v>
      </c>
      <c r="H913" t="s">
        <v>382</v>
      </c>
      <c r="I913" s="958" t="s">
        <v>489</v>
      </c>
      <c r="J913" s="958" t="s">
        <v>445</v>
      </c>
      <c r="K913" s="958" t="s">
        <v>448</v>
      </c>
      <c r="L913" s="937">
        <v>7.3</v>
      </c>
      <c r="M913" s="958" t="s">
        <v>156</v>
      </c>
      <c r="N913" s="678">
        <f t="shared" ca="1" si="150"/>
        <v>15054.57235351589</v>
      </c>
      <c r="O913" s="678">
        <f t="shared" ca="1" si="151"/>
        <v>3578.7368460853595</v>
      </c>
      <c r="P913" s="678">
        <f t="shared" ca="1" si="151"/>
        <v>651.5463250733676</v>
      </c>
      <c r="Q913" s="678">
        <f t="shared" ca="1" si="151"/>
        <v>3586.0102688482789</v>
      </c>
      <c r="R913" s="678">
        <f t="shared" ca="1" si="151"/>
        <v>740.09800835398232</v>
      </c>
      <c r="S913" s="678">
        <f t="shared" ca="1" si="151"/>
        <v>4.0356321116926201</v>
      </c>
      <c r="T913" s="678">
        <f t="shared" ca="1" si="151"/>
        <v>1601.2191641255229</v>
      </c>
      <c r="U913" s="678">
        <f t="shared" ca="1" si="151"/>
        <v>0</v>
      </c>
      <c r="V913" s="678">
        <f t="shared" ca="1" si="151"/>
        <v>29.844545080067373</v>
      </c>
      <c r="W913" s="678">
        <f t="shared" ca="1" si="152"/>
        <v>4863.081563837618</v>
      </c>
      <c r="X913" s="678">
        <f t="shared" ca="1" si="151"/>
        <v>0</v>
      </c>
      <c r="Y913" s="678">
        <f t="shared" ca="1" si="151"/>
        <v>0</v>
      </c>
      <c r="Z913" s="678">
        <f t="shared" ca="1" si="151"/>
        <v>0</v>
      </c>
      <c r="AA913" t="str">
        <f t="shared" si="153"/>
        <v>ASRCMS202202</v>
      </c>
      <c r="AB913" s="957">
        <f t="shared" si="154"/>
        <v>45230</v>
      </c>
      <c r="AC913" t="str">
        <f t="shared" si="155"/>
        <v>Unaudited</v>
      </c>
    </row>
    <row r="914" spans="1:29" x14ac:dyDescent="0.25">
      <c r="A914" t="s">
        <v>421</v>
      </c>
      <c r="B914" t="s">
        <v>1380</v>
      </c>
      <c r="C914" t="s">
        <v>1381</v>
      </c>
      <c r="D914">
        <v>1900</v>
      </c>
      <c r="E914" s="957">
        <v>1</v>
      </c>
      <c r="F914" t="s">
        <v>441</v>
      </c>
      <c r="G914" s="957">
        <v>274</v>
      </c>
      <c r="H914" t="s">
        <v>382</v>
      </c>
      <c r="I914" s="958" t="s">
        <v>489</v>
      </c>
      <c r="J914" s="958" t="s">
        <v>445</v>
      </c>
      <c r="K914" s="958" t="s">
        <v>448</v>
      </c>
      <c r="L914" s="937" t="s">
        <v>91</v>
      </c>
      <c r="M914" s="958" t="s">
        <v>456</v>
      </c>
      <c r="N914" s="678">
        <f t="shared" ca="1" si="150"/>
        <v>36.821924424507053</v>
      </c>
      <c r="O914" s="678">
        <f t="shared" ca="1" si="151"/>
        <v>8.7532195925165865</v>
      </c>
      <c r="P914" s="678">
        <f t="shared" ca="1" si="151"/>
        <v>1.5936148153231249</v>
      </c>
      <c r="Q914" s="678">
        <f t="shared" ca="1" si="151"/>
        <v>8.7710096311171295</v>
      </c>
      <c r="R914" s="678">
        <f t="shared" ca="1" si="151"/>
        <v>1.8102030592701661</v>
      </c>
      <c r="S914" s="678">
        <f t="shared" ca="1" si="151"/>
        <v>9.8707380809229736E-3</v>
      </c>
      <c r="T914" s="678">
        <f t="shared" ca="1" si="151"/>
        <v>3.9164161999415859</v>
      </c>
      <c r="U914" s="678">
        <f t="shared" ca="1" si="151"/>
        <v>0</v>
      </c>
      <c r="V914" s="678">
        <f t="shared" ca="1" si="151"/>
        <v>7.2996665572196501E-2</v>
      </c>
      <c r="W914" s="678">
        <f t="shared" ca="1" si="152"/>
        <v>11.894593722685338</v>
      </c>
      <c r="X914" s="678">
        <f t="shared" ca="1" si="151"/>
        <v>0</v>
      </c>
      <c r="Y914" s="678">
        <f t="shared" ca="1" si="151"/>
        <v>0</v>
      </c>
      <c r="Z914" s="678">
        <f t="shared" ca="1" si="151"/>
        <v>0</v>
      </c>
      <c r="AA914" t="str">
        <f t="shared" si="153"/>
        <v>ASRCMS202202</v>
      </c>
      <c r="AB914" s="957">
        <f t="shared" si="154"/>
        <v>45230</v>
      </c>
      <c r="AC914" t="str">
        <f t="shared" si="155"/>
        <v>Unaudited</v>
      </c>
    </row>
    <row r="915" spans="1:29" x14ac:dyDescent="0.25">
      <c r="A915" t="s">
        <v>421</v>
      </c>
      <c r="B915" t="s">
        <v>1380</v>
      </c>
      <c r="C915" t="s">
        <v>1381</v>
      </c>
      <c r="D915">
        <v>1900</v>
      </c>
      <c r="E915" s="957">
        <v>1</v>
      </c>
      <c r="F915" t="s">
        <v>441</v>
      </c>
      <c r="G915" s="957">
        <v>274</v>
      </c>
      <c r="H915" t="s">
        <v>382</v>
      </c>
      <c r="I915" s="965" t="s">
        <v>489</v>
      </c>
      <c r="J915" s="965" t="s">
        <v>445</v>
      </c>
      <c r="K915" s="965" t="s">
        <v>449</v>
      </c>
      <c r="L915" s="945">
        <v>8.1</v>
      </c>
      <c r="M915" s="965" t="s">
        <v>22</v>
      </c>
      <c r="N915" s="678">
        <f t="shared" ca="1" si="150"/>
        <v>3163130.1552105499</v>
      </c>
      <c r="O915" s="678">
        <f t="shared" ca="1" si="151"/>
        <v>940214.04882836342</v>
      </c>
      <c r="P915" s="678">
        <f t="shared" ca="1" si="151"/>
        <v>204123.23378942543</v>
      </c>
      <c r="Q915" s="678">
        <f t="shared" ca="1" si="151"/>
        <v>1022191.6619663045</v>
      </c>
      <c r="R915" s="678">
        <f t="shared" ca="1" si="151"/>
        <v>293124.85395432368</v>
      </c>
      <c r="S915" s="678">
        <f t="shared" ca="1" si="151"/>
        <v>4.6496547617566151</v>
      </c>
      <c r="T915" s="678">
        <f t="shared" ca="1" si="151"/>
        <v>351917.67000875651</v>
      </c>
      <c r="U915" s="678">
        <f t="shared" ca="1" si="151"/>
        <v>0</v>
      </c>
      <c r="V915" s="678">
        <f t="shared" ca="1" si="151"/>
        <v>64035.165370002716</v>
      </c>
      <c r="W915" s="678">
        <f t="shared" ca="1" si="152"/>
        <v>287518.87163861172</v>
      </c>
      <c r="X915" s="678">
        <f t="shared" ca="1" si="151"/>
        <v>0</v>
      </c>
      <c r="Y915" s="678">
        <f t="shared" ca="1" si="151"/>
        <v>0</v>
      </c>
      <c r="Z915" s="678">
        <f t="shared" ca="1" si="151"/>
        <v>0</v>
      </c>
      <c r="AA915" t="str">
        <f t="shared" si="153"/>
        <v>ASRCMS202202</v>
      </c>
      <c r="AB915" s="957">
        <f t="shared" si="154"/>
        <v>45230</v>
      </c>
      <c r="AC915" t="str">
        <f t="shared" si="155"/>
        <v>Unaudited</v>
      </c>
    </row>
    <row r="916" spans="1:29" x14ac:dyDescent="0.25">
      <c r="A916" t="s">
        <v>421</v>
      </c>
      <c r="B916" t="s">
        <v>1380</v>
      </c>
      <c r="C916" t="s">
        <v>1381</v>
      </c>
      <c r="D916">
        <v>1900</v>
      </c>
      <c r="E916" s="957">
        <v>1</v>
      </c>
      <c r="F916" t="s">
        <v>441</v>
      </c>
      <c r="G916" s="957">
        <v>274</v>
      </c>
      <c r="H916" t="s">
        <v>382</v>
      </c>
      <c r="I916" s="937" t="s">
        <v>489</v>
      </c>
      <c r="J916" s="937" t="s">
        <v>445</v>
      </c>
      <c r="K916" s="937" t="s">
        <v>449</v>
      </c>
      <c r="L916" s="937" t="s">
        <v>113</v>
      </c>
      <c r="M916" s="958" t="s">
        <v>444</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ASRCMS202202</v>
      </c>
      <c r="AB916" s="957">
        <f t="shared" si="154"/>
        <v>45230</v>
      </c>
      <c r="AC916" t="str">
        <f t="shared" si="155"/>
        <v>Unaudited</v>
      </c>
    </row>
    <row r="917" spans="1:29" x14ac:dyDescent="0.25">
      <c r="A917" t="s">
        <v>421</v>
      </c>
      <c r="B917" t="s">
        <v>1380</v>
      </c>
      <c r="C917" t="s">
        <v>1381</v>
      </c>
      <c r="D917">
        <v>1900</v>
      </c>
      <c r="E917" s="957">
        <v>1</v>
      </c>
      <c r="F917" t="s">
        <v>441</v>
      </c>
      <c r="G917" s="957">
        <v>274</v>
      </c>
      <c r="H917" t="s">
        <v>382</v>
      </c>
      <c r="I917" s="937" t="s">
        <v>489</v>
      </c>
      <c r="J917" s="937" t="s">
        <v>445</v>
      </c>
      <c r="K917" s="937" t="s">
        <v>449</v>
      </c>
      <c r="L917" s="943" t="s">
        <v>115</v>
      </c>
      <c r="M917" s="959" t="s">
        <v>158</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ASRCMS202202</v>
      </c>
      <c r="AB917" s="957">
        <f t="shared" si="154"/>
        <v>45230</v>
      </c>
      <c r="AC917" t="str">
        <f t="shared" si="155"/>
        <v>Unaudited</v>
      </c>
    </row>
    <row r="918" spans="1:29" x14ac:dyDescent="0.25">
      <c r="A918" t="s">
        <v>421</v>
      </c>
      <c r="B918" t="s">
        <v>1380</v>
      </c>
      <c r="C918" t="s">
        <v>1381</v>
      </c>
      <c r="D918">
        <v>1900</v>
      </c>
      <c r="E918" s="957">
        <v>1</v>
      </c>
      <c r="F918" t="s">
        <v>441</v>
      </c>
      <c r="G918" s="957">
        <v>274</v>
      </c>
      <c r="H918" t="s">
        <v>382</v>
      </c>
      <c r="I918" s="958" t="s">
        <v>489</v>
      </c>
      <c r="J918" s="958" t="s">
        <v>445</v>
      </c>
      <c r="K918" s="958" t="s">
        <v>449</v>
      </c>
      <c r="L918" s="937" t="s">
        <v>116</v>
      </c>
      <c r="M918" s="958" t="s">
        <v>114</v>
      </c>
      <c r="N918" s="678">
        <f t="shared" ca="1" si="150"/>
        <v>-7971.2438026429099</v>
      </c>
      <c r="O918" s="678">
        <f t="shared" ca="1" si="151"/>
        <v>-2369.3857167195879</v>
      </c>
      <c r="P918" s="678">
        <f t="shared" ca="1" si="151"/>
        <v>-514.40060398370804</v>
      </c>
      <c r="Q918" s="678">
        <f t="shared" ca="1" si="151"/>
        <v>-2575.9733399335223</v>
      </c>
      <c r="R918" s="678">
        <f t="shared" ca="1" si="151"/>
        <v>-738.68907089865854</v>
      </c>
      <c r="S918" s="678">
        <f t="shared" ca="1" si="151"/>
        <v>-1.1717359035330123E-2</v>
      </c>
      <c r="T918" s="678">
        <f t="shared" ca="1" si="151"/>
        <v>-886.84986341041247</v>
      </c>
      <c r="U918" s="678">
        <f t="shared" ca="1" si="151"/>
        <v>0</v>
      </c>
      <c r="V918" s="678">
        <f t="shared" ca="1" si="151"/>
        <v>-161.37177101802541</v>
      </c>
      <c r="W918" s="678">
        <f t="shared" ca="1" si="152"/>
        <v>-724.56171931995925</v>
      </c>
      <c r="X918" s="678">
        <f t="shared" ca="1" si="151"/>
        <v>0</v>
      </c>
      <c r="Y918" s="678">
        <f t="shared" ca="1" si="151"/>
        <v>0</v>
      </c>
      <c r="Z918" s="678">
        <f t="shared" ca="1" si="151"/>
        <v>0</v>
      </c>
      <c r="AA918" t="str">
        <f t="shared" si="153"/>
        <v>ASRCMS202202</v>
      </c>
      <c r="AB918" s="957">
        <f t="shared" si="154"/>
        <v>45230</v>
      </c>
      <c r="AC918" t="str">
        <f t="shared" si="155"/>
        <v>Unaudited</v>
      </c>
    </row>
    <row r="919" spans="1:29" x14ac:dyDescent="0.25">
      <c r="A919" t="s">
        <v>421</v>
      </c>
      <c r="B919" t="s">
        <v>1380</v>
      </c>
      <c r="C919" t="s">
        <v>1381</v>
      </c>
      <c r="D919">
        <v>1900</v>
      </c>
      <c r="E919" s="957">
        <v>1</v>
      </c>
      <c r="F919" t="s">
        <v>441</v>
      </c>
      <c r="G919" s="957">
        <v>274</v>
      </c>
      <c r="H919" t="s">
        <v>382</v>
      </c>
      <c r="I919" s="937" t="s">
        <v>489</v>
      </c>
      <c r="J919" s="937" t="s">
        <v>445</v>
      </c>
      <c r="K919" s="937" t="s">
        <v>449</v>
      </c>
      <c r="L919" s="937" t="s">
        <v>117</v>
      </c>
      <c r="M919" s="958" t="s">
        <v>159</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ASRCMS202202</v>
      </c>
      <c r="AB919" s="957">
        <f t="shared" si="154"/>
        <v>45230</v>
      </c>
      <c r="AC919" t="str">
        <f t="shared" si="155"/>
        <v>Unaudited</v>
      </c>
    </row>
    <row r="920" spans="1:29" x14ac:dyDescent="0.25">
      <c r="A920" t="s">
        <v>421</v>
      </c>
      <c r="B920" t="s">
        <v>1380</v>
      </c>
      <c r="C920" t="s">
        <v>1381</v>
      </c>
      <c r="D920">
        <v>1900</v>
      </c>
      <c r="E920" s="957">
        <v>1</v>
      </c>
      <c r="F920" t="s">
        <v>441</v>
      </c>
      <c r="G920" s="957">
        <v>274</v>
      </c>
      <c r="H920" t="s">
        <v>382</v>
      </c>
      <c r="I920" s="937" t="s">
        <v>489</v>
      </c>
      <c r="J920" s="937" t="s">
        <v>445</v>
      </c>
      <c r="K920" s="937" t="s">
        <v>449</v>
      </c>
      <c r="L920" s="937" t="s">
        <v>160</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ASRCMS202202</v>
      </c>
      <c r="AB920" s="957">
        <f t="shared" si="154"/>
        <v>45230</v>
      </c>
      <c r="AC920" t="str">
        <f t="shared" si="155"/>
        <v>Unaudited</v>
      </c>
    </row>
    <row r="921" spans="1:29" x14ac:dyDescent="0.25">
      <c r="A921" t="s">
        <v>421</v>
      </c>
      <c r="B921" t="s">
        <v>1380</v>
      </c>
      <c r="C921" t="s">
        <v>1381</v>
      </c>
      <c r="D921">
        <v>1900</v>
      </c>
      <c r="E921" s="957">
        <v>1</v>
      </c>
      <c r="F921" t="s">
        <v>441</v>
      </c>
      <c r="G921" s="957">
        <v>274</v>
      </c>
      <c r="H921" t="s">
        <v>382</v>
      </c>
      <c r="I921" s="958" t="s">
        <v>489</v>
      </c>
      <c r="J921" s="958" t="s">
        <v>445</v>
      </c>
      <c r="K921" s="958" t="s">
        <v>449</v>
      </c>
      <c r="L921" s="937" t="s">
        <v>443</v>
      </c>
      <c r="M921" s="958" t="s">
        <v>457</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ASRCMS202202</v>
      </c>
      <c r="AB921" s="957">
        <f t="shared" si="154"/>
        <v>45230</v>
      </c>
      <c r="AC921" t="str">
        <f t="shared" si="155"/>
        <v>Unaudited</v>
      </c>
    </row>
    <row r="922" spans="1:29" ht="30" x14ac:dyDescent="0.25">
      <c r="A922" t="s">
        <v>421</v>
      </c>
      <c r="B922" t="s">
        <v>1380</v>
      </c>
      <c r="C922" t="s">
        <v>1381</v>
      </c>
      <c r="D922">
        <v>1900</v>
      </c>
      <c r="E922" s="957">
        <v>1</v>
      </c>
      <c r="F922" t="s">
        <v>441</v>
      </c>
      <c r="G922" s="957">
        <v>274</v>
      </c>
      <c r="H922" t="s">
        <v>382</v>
      </c>
      <c r="I922" s="958" t="s">
        <v>489</v>
      </c>
      <c r="J922" s="958" t="s">
        <v>445</v>
      </c>
      <c r="K922" s="958" t="s">
        <v>450</v>
      </c>
      <c r="L922" s="953">
        <v>9.1</v>
      </c>
      <c r="M922" s="958" t="s">
        <v>186</v>
      </c>
      <c r="N922" s="678">
        <f t="shared" ca="1" si="150"/>
        <v>2123428.46</v>
      </c>
      <c r="O922" s="678">
        <f t="shared" ca="1" si="157"/>
        <v>194441.74</v>
      </c>
      <c r="P922" s="678">
        <f t="shared" ca="1" si="157"/>
        <v>412.27</v>
      </c>
      <c r="Q922" s="678">
        <f t="shared" ca="1" si="157"/>
        <v>172766.79</v>
      </c>
      <c r="R922" s="678">
        <f t="shared" ca="1" si="157"/>
        <v>23086.68</v>
      </c>
      <c r="S922" s="678">
        <f t="shared" ca="1" si="157"/>
        <v>0</v>
      </c>
      <c r="T922" s="678">
        <f t="shared" ca="1" si="157"/>
        <v>111949.17000000001</v>
      </c>
      <c r="U922" s="678">
        <f t="shared" ca="1" si="157"/>
        <v>0</v>
      </c>
      <c r="V922" s="678">
        <f t="shared" ca="1" si="157"/>
        <v>0</v>
      </c>
      <c r="W922" s="678">
        <f t="shared" ca="1" si="152"/>
        <v>1620771.81</v>
      </c>
      <c r="X922" s="678">
        <f t="shared" ca="1" si="158"/>
        <v>0</v>
      </c>
      <c r="Y922" s="678">
        <f t="shared" ca="1" si="158"/>
        <v>0</v>
      </c>
      <c r="Z922" s="678">
        <f t="shared" ca="1" si="158"/>
        <v>0</v>
      </c>
      <c r="AA922" t="str">
        <f t="shared" si="153"/>
        <v>ASRCMS202202</v>
      </c>
      <c r="AB922" s="957">
        <f t="shared" si="154"/>
        <v>45230</v>
      </c>
      <c r="AC922" t="str">
        <f t="shared" si="155"/>
        <v>Unaudited</v>
      </c>
    </row>
    <row r="923" spans="1:29" x14ac:dyDescent="0.25">
      <c r="A923" t="s">
        <v>421</v>
      </c>
      <c r="B923" t="s">
        <v>1380</v>
      </c>
      <c r="C923" t="s">
        <v>1381</v>
      </c>
      <c r="D923">
        <v>1900</v>
      </c>
      <c r="E923" s="957">
        <v>1</v>
      </c>
      <c r="F923" t="s">
        <v>441</v>
      </c>
      <c r="G923" s="957">
        <v>274</v>
      </c>
      <c r="H923" t="s">
        <v>382</v>
      </c>
      <c r="I923" s="937" t="s">
        <v>489</v>
      </c>
      <c r="J923" s="937" t="s">
        <v>445</v>
      </c>
      <c r="K923" s="937" t="s">
        <v>450</v>
      </c>
      <c r="L923" s="937" t="s">
        <v>107</v>
      </c>
      <c r="M923" s="958" t="s">
        <v>187</v>
      </c>
      <c r="N923" s="678">
        <f t="shared" ca="1" si="150"/>
        <v>13333.42</v>
      </c>
      <c r="O923" s="678">
        <f t="shared" ca="1" si="157"/>
        <v>0</v>
      </c>
      <c r="P923" s="678">
        <f t="shared" ca="1" si="157"/>
        <v>0</v>
      </c>
      <c r="Q923" s="678">
        <f t="shared" ca="1" si="157"/>
        <v>0</v>
      </c>
      <c r="R923" s="678">
        <f t="shared" ca="1" si="157"/>
        <v>0</v>
      </c>
      <c r="S923" s="678">
        <f t="shared" ca="1" si="157"/>
        <v>0</v>
      </c>
      <c r="T923" s="678">
        <f t="shared" ca="1" si="157"/>
        <v>13333.42</v>
      </c>
      <c r="U923" s="678">
        <f t="shared" ca="1" si="157"/>
        <v>0</v>
      </c>
      <c r="V923" s="678">
        <f t="shared" ca="1" si="157"/>
        <v>0</v>
      </c>
      <c r="W923" s="678">
        <f t="shared" ca="1" si="152"/>
        <v>0</v>
      </c>
      <c r="X923" s="678">
        <f t="shared" ca="1" si="158"/>
        <v>0</v>
      </c>
      <c r="Y923" s="678">
        <f t="shared" ca="1" si="158"/>
        <v>0</v>
      </c>
      <c r="Z923" s="678">
        <f t="shared" ca="1" si="158"/>
        <v>0</v>
      </c>
      <c r="AA923" t="str">
        <f t="shared" si="153"/>
        <v>ASRCMS202202</v>
      </c>
      <c r="AB923" s="957">
        <f t="shared" si="154"/>
        <v>45230</v>
      </c>
      <c r="AC923" t="str">
        <f t="shared" si="155"/>
        <v>Unaudited</v>
      </c>
    </row>
    <row r="924" spans="1:29" x14ac:dyDescent="0.25">
      <c r="A924" t="s">
        <v>421</v>
      </c>
      <c r="B924" t="s">
        <v>1380</v>
      </c>
      <c r="C924" t="s">
        <v>1381</v>
      </c>
      <c r="D924">
        <v>1900</v>
      </c>
      <c r="E924" s="957">
        <v>1</v>
      </c>
      <c r="F924" t="s">
        <v>441</v>
      </c>
      <c r="G924" s="957">
        <v>274</v>
      </c>
      <c r="H924" t="s">
        <v>382</v>
      </c>
      <c r="I924" s="937" t="s">
        <v>489</v>
      </c>
      <c r="J924" s="937" t="s">
        <v>445</v>
      </c>
      <c r="K924" s="937" t="s">
        <v>450</v>
      </c>
      <c r="L924" s="937" t="s">
        <v>1316</v>
      </c>
      <c r="M924" s="958" t="s">
        <v>1317</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ASRCMS202202</v>
      </c>
      <c r="AB924" s="957">
        <f t="shared" si="154"/>
        <v>45230</v>
      </c>
      <c r="AC924" t="str">
        <f t="shared" si="155"/>
        <v>Unaudited</v>
      </c>
    </row>
    <row r="925" spans="1:29" x14ac:dyDescent="0.25">
      <c r="A925" t="s">
        <v>421</v>
      </c>
      <c r="B925" t="s">
        <v>1380</v>
      </c>
      <c r="C925" t="s">
        <v>1381</v>
      </c>
      <c r="D925">
        <v>1900</v>
      </c>
      <c r="E925" s="957">
        <v>1</v>
      </c>
      <c r="F925" t="s">
        <v>441</v>
      </c>
      <c r="G925" s="957">
        <v>274</v>
      </c>
      <c r="H925" t="s">
        <v>382</v>
      </c>
      <c r="I925" s="937" t="s">
        <v>489</v>
      </c>
      <c r="J925" s="937" t="s">
        <v>445</v>
      </c>
      <c r="K925" s="937" t="s">
        <v>450</v>
      </c>
      <c r="L925" s="937" t="s">
        <v>108</v>
      </c>
      <c r="M925" s="958" t="s">
        <v>188</v>
      </c>
      <c r="N925" s="678">
        <f t="shared" ca="1" si="150"/>
        <v>620910.4</v>
      </c>
      <c r="O925" s="678">
        <f t="shared" ca="1" si="157"/>
        <v>88418.109999999986</v>
      </c>
      <c r="P925" s="678">
        <f t="shared" ca="1" si="157"/>
        <v>16772.899999999998</v>
      </c>
      <c r="Q925" s="678">
        <f t="shared" ca="1" si="157"/>
        <v>185106.71000000002</v>
      </c>
      <c r="R925" s="678">
        <f t="shared" ca="1" si="157"/>
        <v>9680.39</v>
      </c>
      <c r="S925" s="678">
        <f t="shared" ca="1" si="157"/>
        <v>634.78</v>
      </c>
      <c r="T925" s="678">
        <f t="shared" ca="1" si="157"/>
        <v>83421.63</v>
      </c>
      <c r="U925" s="678">
        <f t="shared" ca="1" si="157"/>
        <v>0</v>
      </c>
      <c r="V925" s="678">
        <f t="shared" ca="1" si="157"/>
        <v>0</v>
      </c>
      <c r="W925" s="678">
        <f t="shared" ca="1" si="152"/>
        <v>236875.88</v>
      </c>
      <c r="X925" s="678">
        <f t="shared" ca="1" si="158"/>
        <v>0</v>
      </c>
      <c r="Y925" s="678">
        <f t="shared" ca="1" si="158"/>
        <v>0</v>
      </c>
      <c r="Z925" s="678">
        <f t="shared" ca="1" si="158"/>
        <v>0</v>
      </c>
      <c r="AA925" t="str">
        <f t="shared" si="153"/>
        <v>ASRCMS202202</v>
      </c>
      <c r="AB925" s="957">
        <f t="shared" si="154"/>
        <v>45230</v>
      </c>
      <c r="AC925" t="str">
        <f t="shared" si="155"/>
        <v>Unaudited</v>
      </c>
    </row>
    <row r="926" spans="1:29" x14ac:dyDescent="0.25">
      <c r="A926" t="s">
        <v>421</v>
      </c>
      <c r="B926" t="s">
        <v>1380</v>
      </c>
      <c r="C926" t="s">
        <v>1381</v>
      </c>
      <c r="D926">
        <v>1900</v>
      </c>
      <c r="E926" s="957">
        <v>1</v>
      </c>
      <c r="F926" t="s">
        <v>441</v>
      </c>
      <c r="G926" s="957">
        <v>274</v>
      </c>
      <c r="H926" t="s">
        <v>382</v>
      </c>
      <c r="I926" s="937" t="s">
        <v>489</v>
      </c>
      <c r="J926" s="937" t="s">
        <v>445</v>
      </c>
      <c r="K926" s="937" t="s">
        <v>450</v>
      </c>
      <c r="L926" s="953" t="s">
        <v>109</v>
      </c>
      <c r="M926" s="958" t="s">
        <v>161</v>
      </c>
      <c r="N926" s="678">
        <f t="shared" ca="1" si="150"/>
        <v>850489.10751832614</v>
      </c>
      <c r="O926" s="678">
        <f t="shared" ca="1" si="157"/>
        <v>305230.39183232788</v>
      </c>
      <c r="P926" s="678">
        <f t="shared" ca="1" si="157"/>
        <v>29933.97661080306</v>
      </c>
      <c r="Q926" s="678">
        <f t="shared" ca="1" si="157"/>
        <v>321807.58445161203</v>
      </c>
      <c r="R926" s="678">
        <f t="shared" ca="1" si="157"/>
        <v>32884.512271494299</v>
      </c>
      <c r="S926" s="678">
        <f t="shared" ca="1" si="157"/>
        <v>13.600307614459281</v>
      </c>
      <c r="T926" s="678">
        <f t="shared" ca="1" si="157"/>
        <v>106348.6169016245</v>
      </c>
      <c r="U926" s="678">
        <f t="shared" ca="1" si="157"/>
        <v>0</v>
      </c>
      <c r="V926" s="678">
        <f t="shared" ca="1" si="157"/>
        <v>3882.7776594334568</v>
      </c>
      <c r="W926" s="678">
        <f t="shared" ca="1" si="152"/>
        <v>50387.647483416593</v>
      </c>
      <c r="X926" s="678">
        <f t="shared" ca="1" si="158"/>
        <v>0</v>
      </c>
      <c r="Y926" s="678">
        <f t="shared" ca="1" si="158"/>
        <v>0</v>
      </c>
      <c r="Z926" s="678">
        <f t="shared" ca="1" si="158"/>
        <v>0</v>
      </c>
      <c r="AA926" t="str">
        <f t="shared" si="153"/>
        <v>ASRCMS202202</v>
      </c>
      <c r="AB926" s="957">
        <f t="shared" si="154"/>
        <v>45230</v>
      </c>
      <c r="AC926" t="str">
        <f t="shared" si="155"/>
        <v>Unaudited</v>
      </c>
    </row>
    <row r="927" spans="1:29" x14ac:dyDescent="0.25">
      <c r="A927" t="s">
        <v>421</v>
      </c>
      <c r="B927" t="s">
        <v>1380</v>
      </c>
      <c r="C927" t="s">
        <v>1381</v>
      </c>
      <c r="D927">
        <v>1900</v>
      </c>
      <c r="E927" s="957">
        <v>1</v>
      </c>
      <c r="F927" t="s">
        <v>441</v>
      </c>
      <c r="G927" s="957">
        <v>274</v>
      </c>
      <c r="H927" t="s">
        <v>382</v>
      </c>
      <c r="I927" s="937" t="s">
        <v>489</v>
      </c>
      <c r="J927" s="937" t="s">
        <v>445</v>
      </c>
      <c r="K927" s="937" t="s">
        <v>450</v>
      </c>
      <c r="L927" s="953" t="s">
        <v>110</v>
      </c>
      <c r="M927" s="958" t="s">
        <v>135</v>
      </c>
      <c r="N927" s="678">
        <f t="shared" ca="1" si="150"/>
        <v>28302.045719946793</v>
      </c>
      <c r="O927" s="678">
        <f t="shared" ca="1" si="157"/>
        <v>15088.998864989808</v>
      </c>
      <c r="P927" s="678">
        <f t="shared" ca="1" si="157"/>
        <v>2743.220150267271</v>
      </c>
      <c r="Q927" s="678">
        <f t="shared" ca="1" si="157"/>
        <v>6504.4205615355768</v>
      </c>
      <c r="R927" s="678">
        <f t="shared" ca="1" si="157"/>
        <v>1114.5045027182148</v>
      </c>
      <c r="S927" s="678">
        <f t="shared" ca="1" si="157"/>
        <v>34.94321048126416</v>
      </c>
      <c r="T927" s="678">
        <f t="shared" ca="1" si="157"/>
        <v>2468.3654414831326</v>
      </c>
      <c r="U927" s="678">
        <f t="shared" ca="1" si="157"/>
        <v>0</v>
      </c>
      <c r="V927" s="678">
        <f t="shared" ca="1" si="157"/>
        <v>134.25549290169914</v>
      </c>
      <c r="W927" s="678">
        <f t="shared" ca="1" si="152"/>
        <v>213.33749556982329</v>
      </c>
      <c r="X927" s="678">
        <f t="shared" ca="1" si="158"/>
        <v>0</v>
      </c>
      <c r="Y927" s="678">
        <f t="shared" ca="1" si="158"/>
        <v>0</v>
      </c>
      <c r="Z927" s="678">
        <f t="shared" ca="1" si="158"/>
        <v>0</v>
      </c>
      <c r="AA927" t="str">
        <f t="shared" si="153"/>
        <v>ASRCMS202202</v>
      </c>
      <c r="AB927" s="957">
        <f t="shared" si="154"/>
        <v>45230</v>
      </c>
      <c r="AC927" t="str">
        <f t="shared" si="155"/>
        <v>Unaudited</v>
      </c>
    </row>
    <row r="928" spans="1:29" x14ac:dyDescent="0.25">
      <c r="A928" t="s">
        <v>421</v>
      </c>
      <c r="B928" t="s">
        <v>1380</v>
      </c>
      <c r="C928" t="s">
        <v>1381</v>
      </c>
      <c r="D928">
        <v>1900</v>
      </c>
      <c r="E928" s="957">
        <v>1</v>
      </c>
      <c r="F928" t="s">
        <v>441</v>
      </c>
      <c r="G928" s="957">
        <v>274</v>
      </c>
      <c r="H928" t="s">
        <v>382</v>
      </c>
      <c r="I928" s="937" t="s">
        <v>489</v>
      </c>
      <c r="J928" s="937" t="s">
        <v>445</v>
      </c>
      <c r="K928" s="937" t="s">
        <v>450</v>
      </c>
      <c r="L928" s="937" t="s">
        <v>111</v>
      </c>
      <c r="M928" s="958" t="s">
        <v>163</v>
      </c>
      <c r="N928" s="678">
        <f t="shared" ca="1" si="150"/>
        <v>61884.349564325908</v>
      </c>
      <c r="O928" s="678">
        <f t="shared" ca="1" si="157"/>
        <v>10394.263481155895</v>
      </c>
      <c r="P928" s="678">
        <f t="shared" ca="1" si="157"/>
        <v>870.21735467737142</v>
      </c>
      <c r="Q928" s="678">
        <f t="shared" ca="1" si="157"/>
        <v>12730.516842735748</v>
      </c>
      <c r="R928" s="678">
        <f t="shared" ca="1" si="157"/>
        <v>1194.9247200461964</v>
      </c>
      <c r="S928" s="678">
        <f t="shared" ca="1" si="157"/>
        <v>3.7928324121524195</v>
      </c>
      <c r="T928" s="678">
        <f t="shared" ca="1" si="157"/>
        <v>1678.9465361930033</v>
      </c>
      <c r="U928" s="678">
        <f t="shared" ca="1" si="157"/>
        <v>0</v>
      </c>
      <c r="V928" s="678">
        <f t="shared" ca="1" si="157"/>
        <v>64.294725530713237</v>
      </c>
      <c r="W928" s="678">
        <f t="shared" ca="1" si="152"/>
        <v>34947.393071574828</v>
      </c>
      <c r="X928" s="678">
        <f t="shared" ca="1" si="158"/>
        <v>0</v>
      </c>
      <c r="Y928" s="678">
        <f t="shared" ca="1" si="158"/>
        <v>0</v>
      </c>
      <c r="Z928" s="678">
        <f t="shared" ca="1" si="158"/>
        <v>0</v>
      </c>
      <c r="AA928" t="str">
        <f t="shared" si="153"/>
        <v>ASRCMS202202</v>
      </c>
      <c r="AB928" s="957">
        <f t="shared" si="154"/>
        <v>45230</v>
      </c>
      <c r="AC928" t="str">
        <f t="shared" si="155"/>
        <v>Unaudited</v>
      </c>
    </row>
    <row r="929" spans="1:29" x14ac:dyDescent="0.25">
      <c r="A929" t="s">
        <v>421</v>
      </c>
      <c r="B929" t="s">
        <v>1380</v>
      </c>
      <c r="C929" t="s">
        <v>1381</v>
      </c>
      <c r="D929">
        <v>1900</v>
      </c>
      <c r="E929" s="957">
        <v>1</v>
      </c>
      <c r="F929" t="s">
        <v>441</v>
      </c>
      <c r="G929" s="957">
        <v>274</v>
      </c>
      <c r="H929" t="s">
        <v>382</v>
      </c>
      <c r="I929" s="958" t="s">
        <v>489</v>
      </c>
      <c r="J929" s="958" t="s">
        <v>445</v>
      </c>
      <c r="K929" s="958" t="s">
        <v>450</v>
      </c>
      <c r="L929" s="937" t="s">
        <v>112</v>
      </c>
      <c r="M929" s="958" t="s">
        <v>464</v>
      </c>
      <c r="N929" s="678">
        <f t="shared" ca="1" si="150"/>
        <v>96757.706318279554</v>
      </c>
      <c r="O929" s="678">
        <f t="shared" ca="1" si="157"/>
        <v>23001.009966454756</v>
      </c>
      <c r="P929" s="678">
        <f t="shared" ca="1" si="157"/>
        <v>4187.5734822504046</v>
      </c>
      <c r="Q929" s="678">
        <f t="shared" ca="1" si="157"/>
        <v>23047.757206236623</v>
      </c>
      <c r="R929" s="678">
        <f t="shared" ca="1" si="157"/>
        <v>4756.7067371617622</v>
      </c>
      <c r="S929" s="678">
        <f t="shared" ca="1" si="157"/>
        <v>25.937535620570412</v>
      </c>
      <c r="T929" s="678">
        <f t="shared" ca="1" si="157"/>
        <v>10291.245077943082</v>
      </c>
      <c r="U929" s="678">
        <f t="shared" ca="1" si="157"/>
        <v>0</v>
      </c>
      <c r="V929" s="678">
        <f t="shared" ca="1" si="157"/>
        <v>191.8147962127542</v>
      </c>
      <c r="W929" s="678">
        <f t="shared" ca="1" si="152"/>
        <v>31255.661516399596</v>
      </c>
      <c r="X929" s="678">
        <f t="shared" ca="1" si="158"/>
        <v>0</v>
      </c>
      <c r="Y929" s="678">
        <f t="shared" ca="1" si="158"/>
        <v>0</v>
      </c>
      <c r="Z929" s="678">
        <f t="shared" ca="1" si="158"/>
        <v>0</v>
      </c>
      <c r="AA929" t="str">
        <f t="shared" si="153"/>
        <v>ASRCMS202202</v>
      </c>
      <c r="AB929" s="957">
        <f t="shared" si="154"/>
        <v>45230</v>
      </c>
      <c r="AC929" t="str">
        <f t="shared" si="155"/>
        <v>Unaudited</v>
      </c>
    </row>
    <row r="930" spans="1:29" x14ac:dyDescent="0.25">
      <c r="A930" t="s">
        <v>421</v>
      </c>
      <c r="B930" t="s">
        <v>1380</v>
      </c>
      <c r="C930" t="s">
        <v>1381</v>
      </c>
      <c r="D930">
        <v>1900</v>
      </c>
      <c r="E930" s="957">
        <v>1</v>
      </c>
      <c r="F930" t="s">
        <v>441</v>
      </c>
      <c r="G930" s="957">
        <v>274</v>
      </c>
      <c r="H930" t="s">
        <v>382</v>
      </c>
      <c r="I930" s="937" t="s">
        <v>489</v>
      </c>
      <c r="J930" s="937" t="s">
        <v>445</v>
      </c>
      <c r="K930" s="937" t="s">
        <v>6</v>
      </c>
      <c r="L930" s="937" t="s">
        <v>118</v>
      </c>
      <c r="M930" s="958" t="s">
        <v>189</v>
      </c>
      <c r="N930" s="678">
        <f t="shared" ca="1" si="150"/>
        <v>21917.669176920077</v>
      </c>
      <c r="O930" s="678">
        <f t="shared" ca="1" si="157"/>
        <v>6499.9822221677305</v>
      </c>
      <c r="P930" s="678">
        <f t="shared" ca="1" si="157"/>
        <v>1461.1652473349291</v>
      </c>
      <c r="Q930" s="678">
        <f t="shared" ca="1" si="157"/>
        <v>7066.7180932987458</v>
      </c>
      <c r="R930" s="678">
        <f t="shared" ca="1" si="157"/>
        <v>2026.4601895205581</v>
      </c>
      <c r="S930" s="678">
        <f t="shared" ca="1" si="157"/>
        <v>3.2144460432491043E-2</v>
      </c>
      <c r="T930" s="678">
        <f t="shared" ca="1" si="157"/>
        <v>2432.9125921635573</v>
      </c>
      <c r="U930" s="678">
        <f t="shared" ca="1" si="157"/>
        <v>0</v>
      </c>
      <c r="V930" s="678">
        <f t="shared" ca="1" si="157"/>
        <v>442.6943386107294</v>
      </c>
      <c r="W930" s="678">
        <f t="shared" ca="1" si="152"/>
        <v>1987.704349363391</v>
      </c>
      <c r="X930" s="678">
        <f t="shared" ca="1" si="158"/>
        <v>0</v>
      </c>
      <c r="Y930" s="678">
        <f t="shared" ca="1" si="158"/>
        <v>0</v>
      </c>
      <c r="Z930" s="678">
        <f t="shared" ca="1" si="158"/>
        <v>0</v>
      </c>
      <c r="AA930" t="str">
        <f t="shared" si="153"/>
        <v>ASRCMS202202</v>
      </c>
      <c r="AB930" s="957">
        <f t="shared" si="154"/>
        <v>45230</v>
      </c>
      <c r="AC930" t="str">
        <f t="shared" si="155"/>
        <v>Unaudited</v>
      </c>
    </row>
    <row r="931" spans="1:29" x14ac:dyDescent="0.25">
      <c r="A931" t="s">
        <v>421</v>
      </c>
      <c r="B931" t="s">
        <v>1380</v>
      </c>
      <c r="C931" t="s">
        <v>1381</v>
      </c>
      <c r="D931">
        <v>1900</v>
      </c>
      <c r="E931" s="957">
        <v>1</v>
      </c>
      <c r="F931" t="s">
        <v>441</v>
      </c>
      <c r="G931" s="957">
        <v>274</v>
      </c>
      <c r="H931" t="s">
        <v>382</v>
      </c>
      <c r="I931" s="937" t="s">
        <v>489</v>
      </c>
      <c r="J931" s="937" t="s">
        <v>445</v>
      </c>
      <c r="K931" s="937" t="s">
        <v>6</v>
      </c>
      <c r="L931" s="937" t="s">
        <v>45</v>
      </c>
      <c r="M931" s="958" t="s">
        <v>164</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ASRCMS202202</v>
      </c>
      <c r="AB931" s="957">
        <f t="shared" si="154"/>
        <v>45230</v>
      </c>
      <c r="AC931" t="str">
        <f t="shared" si="155"/>
        <v>Unaudited</v>
      </c>
    </row>
    <row r="932" spans="1:29" x14ac:dyDescent="0.25">
      <c r="A932" t="s">
        <v>421</v>
      </c>
      <c r="B932" t="s">
        <v>1380</v>
      </c>
      <c r="C932" t="s">
        <v>1381</v>
      </c>
      <c r="D932">
        <v>1900</v>
      </c>
      <c r="E932" s="957">
        <v>1</v>
      </c>
      <c r="F932" t="s">
        <v>441</v>
      </c>
      <c r="G932" s="957">
        <v>274</v>
      </c>
      <c r="H932" t="s">
        <v>382</v>
      </c>
      <c r="I932" s="937" t="s">
        <v>489</v>
      </c>
      <c r="J932" s="937" t="s">
        <v>445</v>
      </c>
      <c r="K932" s="937" t="s">
        <v>6</v>
      </c>
      <c r="L932" s="937" t="s">
        <v>46</v>
      </c>
      <c r="M932" s="958" t="s">
        <v>165</v>
      </c>
      <c r="N932" s="678">
        <f t="shared" ca="1" si="150"/>
        <v>1.3332399448688921</v>
      </c>
      <c r="O932" s="678">
        <f t="shared" ca="1" si="159"/>
        <v>0</v>
      </c>
      <c r="P932" s="678">
        <f t="shared" ca="1" si="159"/>
        <v>1.0948040422047223</v>
      </c>
      <c r="Q932" s="678">
        <f t="shared" ca="1" si="159"/>
        <v>0</v>
      </c>
      <c r="R932" s="678">
        <f t="shared" ca="1" si="159"/>
        <v>0.23843590266416981</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ASRCMS202202</v>
      </c>
      <c r="AB932" s="957">
        <f t="shared" si="154"/>
        <v>45230</v>
      </c>
      <c r="AC932" t="str">
        <f t="shared" si="155"/>
        <v>Unaudited</v>
      </c>
    </row>
    <row r="933" spans="1:29" x14ac:dyDescent="0.25">
      <c r="A933" t="s">
        <v>421</v>
      </c>
      <c r="B933" t="s">
        <v>1380</v>
      </c>
      <c r="C933" t="s">
        <v>1381</v>
      </c>
      <c r="D933">
        <v>1900</v>
      </c>
      <c r="E933" s="957">
        <v>1</v>
      </c>
      <c r="F933" t="s">
        <v>441</v>
      </c>
      <c r="G933" s="957">
        <v>274</v>
      </c>
      <c r="H933" t="s">
        <v>382</v>
      </c>
      <c r="I933" s="958" t="s">
        <v>489</v>
      </c>
      <c r="J933" s="958" t="s">
        <v>445</v>
      </c>
      <c r="K933" s="958" t="s">
        <v>6</v>
      </c>
      <c r="L933" s="937" t="s">
        <v>166</v>
      </c>
      <c r="M933" s="958" t="s">
        <v>462</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ASRCMS202202</v>
      </c>
      <c r="AB933" s="957">
        <f t="shared" si="154"/>
        <v>45230</v>
      </c>
      <c r="AC933" t="str">
        <f t="shared" si="155"/>
        <v>Unaudited</v>
      </c>
    </row>
    <row r="934" spans="1:29" x14ac:dyDescent="0.25">
      <c r="A934" t="s">
        <v>421</v>
      </c>
      <c r="B934" t="s">
        <v>1380</v>
      </c>
      <c r="C934" t="s">
        <v>1381</v>
      </c>
      <c r="D934">
        <v>1900</v>
      </c>
      <c r="E934" s="957">
        <v>1</v>
      </c>
      <c r="F934" t="s">
        <v>441</v>
      </c>
      <c r="G934" s="957">
        <v>274</v>
      </c>
      <c r="H934" t="s">
        <v>382</v>
      </c>
      <c r="I934" s="958" t="s">
        <v>489</v>
      </c>
      <c r="J934" s="958" t="s">
        <v>445</v>
      </c>
      <c r="K934" s="958" t="s">
        <v>435</v>
      </c>
      <c r="L934" s="937" t="s">
        <v>121</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ASRCMS202202</v>
      </c>
      <c r="AB934" s="957">
        <f t="shared" si="154"/>
        <v>45230</v>
      </c>
      <c r="AC934" t="str">
        <f t="shared" si="155"/>
        <v>Unaudited</v>
      </c>
    </row>
    <row r="935" spans="1:29" x14ac:dyDescent="0.25">
      <c r="A935" t="s">
        <v>421</v>
      </c>
      <c r="B935" t="s">
        <v>1380</v>
      </c>
      <c r="C935" t="s">
        <v>1381</v>
      </c>
      <c r="D935">
        <v>1900</v>
      </c>
      <c r="E935" s="957">
        <v>1</v>
      </c>
      <c r="F935" t="s">
        <v>441</v>
      </c>
      <c r="G935" s="957">
        <v>274</v>
      </c>
      <c r="H935" t="s">
        <v>382</v>
      </c>
      <c r="I935" s="958" t="s">
        <v>489</v>
      </c>
      <c r="J935" s="958" t="s">
        <v>445</v>
      </c>
      <c r="K935" s="958" t="s">
        <v>435</v>
      </c>
      <c r="L935" s="937" t="s">
        <v>938</v>
      </c>
      <c r="M935" s="958" t="s">
        <v>930</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ASRCMS202202</v>
      </c>
      <c r="AB935" s="957">
        <f t="shared" si="154"/>
        <v>45230</v>
      </c>
      <c r="AC935" t="str">
        <f t="shared" si="155"/>
        <v>Unaudited</v>
      </c>
    </row>
    <row r="936" spans="1:29" x14ac:dyDescent="0.25">
      <c r="A936" t="s">
        <v>421</v>
      </c>
      <c r="B936" t="s">
        <v>1380</v>
      </c>
      <c r="C936" t="s">
        <v>1381</v>
      </c>
      <c r="D936">
        <v>1900</v>
      </c>
      <c r="E936" s="957">
        <v>1</v>
      </c>
      <c r="F936" t="s">
        <v>441</v>
      </c>
      <c r="G936" s="957">
        <v>274</v>
      </c>
      <c r="H936" t="s">
        <v>382</v>
      </c>
      <c r="I936" s="958" t="s">
        <v>489</v>
      </c>
      <c r="J936" s="958" t="s">
        <v>445</v>
      </c>
      <c r="K936" s="958" t="s">
        <v>435</v>
      </c>
      <c r="L936" s="937" t="s">
        <v>168</v>
      </c>
      <c r="M936" s="958" t="s">
        <v>40</v>
      </c>
      <c r="N936" s="678">
        <f t="shared" ca="1" si="150"/>
        <v>1363.9756645482287</v>
      </c>
      <c r="O936" s="678">
        <f t="shared" ca="1" si="159"/>
        <v>678.84719466699983</v>
      </c>
      <c r="P936" s="678">
        <f t="shared" ca="1" si="159"/>
        <v>123.41622661817203</v>
      </c>
      <c r="Q936" s="678">
        <f t="shared" ca="1" si="159"/>
        <v>372.26555117103459</v>
      </c>
      <c r="R936" s="678">
        <f t="shared" ca="1" si="159"/>
        <v>63.786101938194406</v>
      </c>
      <c r="S936" s="678">
        <f t="shared" ca="1" si="159"/>
        <v>1.9998942851909136</v>
      </c>
      <c r="T936" s="678">
        <f t="shared" ca="1" si="159"/>
        <v>103.76701061068508</v>
      </c>
      <c r="U936" s="678">
        <f t="shared" ca="1" si="159"/>
        <v>0</v>
      </c>
      <c r="V936" s="678">
        <f t="shared" ca="1" si="159"/>
        <v>7.6838043588914049</v>
      </c>
      <c r="W936" s="678">
        <f t="shared" ca="1" si="152"/>
        <v>12.209880899060314</v>
      </c>
      <c r="X936" s="678">
        <f t="shared" ca="1" si="158"/>
        <v>0</v>
      </c>
      <c r="Y936" s="678">
        <f t="shared" ca="1" si="158"/>
        <v>0</v>
      </c>
      <c r="Z936" s="678">
        <f t="shared" ca="1" si="158"/>
        <v>0</v>
      </c>
      <c r="AA936" t="str">
        <f t="shared" si="153"/>
        <v>ASRCMS202202</v>
      </c>
      <c r="AB936" s="957">
        <f t="shared" si="154"/>
        <v>45230</v>
      </c>
      <c r="AC936" t="str">
        <f t="shared" si="155"/>
        <v>Unaudited</v>
      </c>
    </row>
    <row r="937" spans="1:29" x14ac:dyDescent="0.25">
      <c r="A937" t="s">
        <v>421</v>
      </c>
      <c r="B937" t="s">
        <v>1380</v>
      </c>
      <c r="C937" t="s">
        <v>1381</v>
      </c>
      <c r="D937">
        <v>1900</v>
      </c>
      <c r="E937" s="957">
        <v>1</v>
      </c>
      <c r="F937" t="s">
        <v>441</v>
      </c>
      <c r="G937" s="957">
        <v>274</v>
      </c>
      <c r="H937" t="s">
        <v>382</v>
      </c>
      <c r="I937" s="958" t="s">
        <v>489</v>
      </c>
      <c r="J937" s="958" t="s">
        <v>445</v>
      </c>
      <c r="K937" s="958" t="s">
        <v>435</v>
      </c>
      <c r="L937" s="953" t="s">
        <v>169</v>
      </c>
      <c r="M937" s="958" t="s">
        <v>330</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ASRCMS202202</v>
      </c>
      <c r="AB937" s="957">
        <f t="shared" si="154"/>
        <v>45230</v>
      </c>
      <c r="AC937" t="str">
        <f t="shared" si="155"/>
        <v>Unaudited</v>
      </c>
    </row>
    <row r="938" spans="1:29" x14ac:dyDescent="0.25">
      <c r="A938" t="s">
        <v>421</v>
      </c>
      <c r="B938" t="s">
        <v>1380</v>
      </c>
      <c r="C938" t="s">
        <v>1381</v>
      </c>
      <c r="D938">
        <v>1900</v>
      </c>
      <c r="E938" s="957">
        <v>1</v>
      </c>
      <c r="F938" t="s">
        <v>441</v>
      </c>
      <c r="G938" s="957">
        <v>274</v>
      </c>
      <c r="H938" t="s">
        <v>382</v>
      </c>
      <c r="I938" s="958" t="s">
        <v>489</v>
      </c>
      <c r="J938" s="958" t="s">
        <v>451</v>
      </c>
      <c r="K938" s="958" t="s">
        <v>436</v>
      </c>
      <c r="L938" s="937" t="s">
        <v>122</v>
      </c>
      <c r="M938" s="958" t="s">
        <v>27</v>
      </c>
      <c r="N938" s="678">
        <f t="shared" ca="1" si="150"/>
        <v>758497.99974573706</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-352.86910332778115</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758850.86884906481</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ASRCMS202202</v>
      </c>
      <c r="AB938" s="957">
        <f t="shared" si="154"/>
        <v>45230</v>
      </c>
      <c r="AC938" t="str">
        <f t="shared" si="155"/>
        <v>Unaudited</v>
      </c>
    </row>
    <row r="939" spans="1:29" x14ac:dyDescent="0.25">
      <c r="A939" t="s">
        <v>421</v>
      </c>
      <c r="B939" t="s">
        <v>1380</v>
      </c>
      <c r="C939" t="s">
        <v>1381</v>
      </c>
      <c r="D939">
        <v>1900</v>
      </c>
      <c r="E939" s="957">
        <v>1</v>
      </c>
      <c r="F939" t="s">
        <v>441</v>
      </c>
      <c r="G939" s="957">
        <v>274</v>
      </c>
      <c r="H939" t="s">
        <v>382</v>
      </c>
      <c r="I939" s="937" t="s">
        <v>489</v>
      </c>
      <c r="J939" s="937" t="s">
        <v>451</v>
      </c>
      <c r="K939" s="937" t="s">
        <v>436</v>
      </c>
      <c r="L939" s="937" t="s">
        <v>123</v>
      </c>
      <c r="M939" s="958" t="s">
        <v>98</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48553.348521969165</v>
      </c>
      <c r="O939" s="678">
        <f t="shared" ca="1" si="160"/>
        <v>38979.600401364005</v>
      </c>
      <c r="P939" s="678">
        <f t="shared" ca="1" si="160"/>
        <v>9573.7481206051616</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ASRCMS202202</v>
      </c>
      <c r="AB939" s="957">
        <f t="shared" si="154"/>
        <v>45230</v>
      </c>
      <c r="AC939" t="str">
        <f t="shared" si="155"/>
        <v>Unaudited</v>
      </c>
    </row>
    <row r="940" spans="1:29" x14ac:dyDescent="0.25">
      <c r="A940" t="s">
        <v>421</v>
      </c>
      <c r="B940" t="s">
        <v>1380</v>
      </c>
      <c r="C940" t="s">
        <v>1381</v>
      </c>
      <c r="D940">
        <v>1900</v>
      </c>
      <c r="E940" s="957">
        <v>1</v>
      </c>
      <c r="F940" t="s">
        <v>441</v>
      </c>
      <c r="G940" s="957">
        <v>274</v>
      </c>
      <c r="H940" t="s">
        <v>382</v>
      </c>
      <c r="I940" s="958" t="s">
        <v>489</v>
      </c>
      <c r="J940" s="958" t="s">
        <v>451</v>
      </c>
      <c r="K940" s="958" t="s">
        <v>436</v>
      </c>
      <c r="L940" s="937" t="s">
        <v>124</v>
      </c>
      <c r="M940" s="958" t="s">
        <v>99</v>
      </c>
      <c r="N940" s="678">
        <f t="shared" ca="1" si="161"/>
        <v>49650.957087887582</v>
      </c>
      <c r="O940" s="678">
        <f t="shared" ca="1" si="160"/>
        <v>39531.903705641562</v>
      </c>
      <c r="P940" s="678">
        <f t="shared" ca="1" si="160"/>
        <v>10119.053382246024</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ASRCMS202202</v>
      </c>
      <c r="AB940" s="957">
        <f t="shared" si="154"/>
        <v>45230</v>
      </c>
      <c r="AC940" t="str">
        <f t="shared" si="155"/>
        <v>Unaudited</v>
      </c>
    </row>
    <row r="941" spans="1:29" x14ac:dyDescent="0.25">
      <c r="A941" t="s">
        <v>421</v>
      </c>
      <c r="B941" t="s">
        <v>1380</v>
      </c>
      <c r="C941" t="s">
        <v>1381</v>
      </c>
      <c r="D941">
        <v>1900</v>
      </c>
      <c r="E941" s="957">
        <v>1</v>
      </c>
      <c r="F941" t="s">
        <v>441</v>
      </c>
      <c r="G941" s="957">
        <v>274</v>
      </c>
      <c r="H941" t="s">
        <v>382</v>
      </c>
      <c r="I941" s="937" t="s">
        <v>489</v>
      </c>
      <c r="J941" s="937" t="s">
        <v>451</v>
      </c>
      <c r="K941" s="937" t="s">
        <v>436</v>
      </c>
      <c r="L941" s="937" t="s">
        <v>125</v>
      </c>
      <c r="M941" s="937" t="s">
        <v>100</v>
      </c>
      <c r="N941" s="678">
        <f t="shared" ca="1" si="161"/>
        <v>40702.897244982545</v>
      </c>
      <c r="O941" s="678">
        <f t="shared" ca="1" si="160"/>
        <v>19101.801328496447</v>
      </c>
      <c r="P941" s="678">
        <f t="shared" ca="1" si="160"/>
        <v>21601.095916486098</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ASRCMS202202</v>
      </c>
      <c r="AB941" s="957">
        <f t="shared" si="154"/>
        <v>45230</v>
      </c>
      <c r="AC941" t="str">
        <f t="shared" si="155"/>
        <v>Unaudited</v>
      </c>
    </row>
    <row r="942" spans="1:29" x14ac:dyDescent="0.25">
      <c r="A942" t="s">
        <v>421</v>
      </c>
      <c r="B942" t="s">
        <v>1380</v>
      </c>
      <c r="C942" t="s">
        <v>1381</v>
      </c>
      <c r="D942">
        <v>1900</v>
      </c>
      <c r="E942" s="957">
        <v>1</v>
      </c>
      <c r="F942" t="s">
        <v>441</v>
      </c>
      <c r="G942" s="957">
        <v>274</v>
      </c>
      <c r="H942" t="s">
        <v>382</v>
      </c>
      <c r="I942" s="937" t="s">
        <v>489</v>
      </c>
      <c r="J942" s="937" t="s">
        <v>451</v>
      </c>
      <c r="K942" s="937" t="s">
        <v>436</v>
      </c>
      <c r="L942" s="937" t="s">
        <v>126</v>
      </c>
      <c r="M942" s="958" t="s">
        <v>101</v>
      </c>
      <c r="N942" s="678">
        <f t="shared" ca="1" si="161"/>
        <v>55948.867174274885</v>
      </c>
      <c r="O942" s="678">
        <f t="shared" ca="1" si="160"/>
        <v>2870.5295109042609</v>
      </c>
      <c r="P942" s="678">
        <f t="shared" ca="1" si="160"/>
        <v>53078.337663370621</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ASRCMS202202</v>
      </c>
      <c r="AB942" s="957">
        <f t="shared" si="154"/>
        <v>45230</v>
      </c>
      <c r="AC942" t="str">
        <f t="shared" si="155"/>
        <v>Unaudited</v>
      </c>
    </row>
    <row r="943" spans="1:29" x14ac:dyDescent="0.25">
      <c r="A943" t="s">
        <v>421</v>
      </c>
      <c r="B943" t="s">
        <v>1380</v>
      </c>
      <c r="C943" t="s">
        <v>1381</v>
      </c>
      <c r="D943">
        <v>1900</v>
      </c>
      <c r="E943" s="957">
        <v>1</v>
      </c>
      <c r="F943" t="s">
        <v>441</v>
      </c>
      <c r="G943" s="957">
        <v>274</v>
      </c>
      <c r="H943" t="s">
        <v>382</v>
      </c>
      <c r="I943" s="937" t="s">
        <v>489</v>
      </c>
      <c r="J943" s="937" t="s">
        <v>451</v>
      </c>
      <c r="K943" s="937" t="s">
        <v>436</v>
      </c>
      <c r="L943" s="937" t="s">
        <v>127</v>
      </c>
      <c r="M943" s="958" t="s">
        <v>28</v>
      </c>
      <c r="N943" s="678">
        <f t="shared" ca="1" si="161"/>
        <v>22683.231503598428</v>
      </c>
      <c r="O943" s="678">
        <f t="shared" ca="1" si="160"/>
        <v>22683.231503598428</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ASRCMS202202</v>
      </c>
      <c r="AB943" s="957">
        <f t="shared" si="154"/>
        <v>45230</v>
      </c>
      <c r="AC943" t="str">
        <f t="shared" si="155"/>
        <v>Unaudited</v>
      </c>
    </row>
    <row r="944" spans="1:29" x14ac:dyDescent="0.25">
      <c r="A944" t="s">
        <v>421</v>
      </c>
      <c r="B944" t="s">
        <v>1380</v>
      </c>
      <c r="C944" t="s">
        <v>1381</v>
      </c>
      <c r="D944">
        <v>1900</v>
      </c>
      <c r="E944" s="957">
        <v>1</v>
      </c>
      <c r="F944" t="s">
        <v>441</v>
      </c>
      <c r="G944" s="957">
        <v>274</v>
      </c>
      <c r="H944" t="s">
        <v>382</v>
      </c>
      <c r="I944" s="937" t="s">
        <v>489</v>
      </c>
      <c r="J944" s="937" t="s">
        <v>437</v>
      </c>
      <c r="K944" s="937" t="s">
        <v>437</v>
      </c>
      <c r="L944" s="937" t="s">
        <v>129</v>
      </c>
      <c r="M944" s="958" t="s">
        <v>327</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ASRCMS202202</v>
      </c>
      <c r="AB944" s="957">
        <f t="shared" si="154"/>
        <v>45230</v>
      </c>
      <c r="AC944" t="str">
        <f t="shared" si="155"/>
        <v>Unaudited</v>
      </c>
    </row>
    <row r="945" spans="1:29" x14ac:dyDescent="0.25">
      <c r="A945" t="s">
        <v>421</v>
      </c>
      <c r="B945" t="s">
        <v>1380</v>
      </c>
      <c r="C945" t="s">
        <v>1381</v>
      </c>
      <c r="D945">
        <v>1900</v>
      </c>
      <c r="E945" s="957">
        <v>1</v>
      </c>
      <c r="F945" t="s">
        <v>441</v>
      </c>
      <c r="G945" s="957">
        <v>274</v>
      </c>
      <c r="H945" t="s">
        <v>382</v>
      </c>
      <c r="I945" s="937" t="s">
        <v>489</v>
      </c>
      <c r="J945" s="937" t="s">
        <v>437</v>
      </c>
      <c r="K945" s="937" t="s">
        <v>437</v>
      </c>
      <c r="L945" s="943" t="s">
        <v>130</v>
      </c>
      <c r="M945" s="959" t="s">
        <v>326</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ASRCMS202202</v>
      </c>
      <c r="AB945" s="957">
        <f t="shared" si="154"/>
        <v>45230</v>
      </c>
      <c r="AC945" t="str">
        <f t="shared" si="155"/>
        <v>Unaudited</v>
      </c>
    </row>
    <row r="946" spans="1:29" ht="30" x14ac:dyDescent="0.25">
      <c r="A946" t="s">
        <v>421</v>
      </c>
      <c r="B946" t="s">
        <v>1380</v>
      </c>
      <c r="C946" t="s">
        <v>1381</v>
      </c>
      <c r="D946">
        <v>1900</v>
      </c>
      <c r="E946" s="957">
        <v>1</v>
      </c>
      <c r="F946" t="s">
        <v>441</v>
      </c>
      <c r="G946" s="957">
        <v>274</v>
      </c>
      <c r="H946" t="s">
        <v>382</v>
      </c>
      <c r="I946" s="937" t="s">
        <v>489</v>
      </c>
      <c r="J946" s="937" t="s">
        <v>437</v>
      </c>
      <c r="K946" s="937" t="s">
        <v>437</v>
      </c>
      <c r="L946" s="937" t="s">
        <v>131</v>
      </c>
      <c r="M946" s="958" t="s">
        <v>180</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ASRCMS202202</v>
      </c>
      <c r="AB946" s="957">
        <f t="shared" si="154"/>
        <v>45230</v>
      </c>
      <c r="AC946" t="str">
        <f t="shared" si="155"/>
        <v>Unaudited</v>
      </c>
    </row>
    <row r="947" spans="1:29" x14ac:dyDescent="0.25">
      <c r="A947" t="s">
        <v>421</v>
      </c>
      <c r="B947" t="s">
        <v>1380</v>
      </c>
      <c r="C947" t="s">
        <v>1381</v>
      </c>
      <c r="D947">
        <v>1900</v>
      </c>
      <c r="E947" s="957">
        <v>1</v>
      </c>
      <c r="F947" t="s">
        <v>441</v>
      </c>
      <c r="G947" s="957">
        <v>274</v>
      </c>
      <c r="H947" t="s">
        <v>382</v>
      </c>
      <c r="I947" s="937" t="s">
        <v>489</v>
      </c>
      <c r="J947" s="937" t="s">
        <v>437</v>
      </c>
      <c r="K947" s="937" t="s">
        <v>437</v>
      </c>
      <c r="L947" s="937" t="s">
        <v>132</v>
      </c>
      <c r="M947" s="958" t="s">
        <v>495</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ASRCMS202202</v>
      </c>
      <c r="AB947" s="957">
        <f t="shared" si="154"/>
        <v>45230</v>
      </c>
      <c r="AC947" t="str">
        <f t="shared" si="155"/>
        <v>Unaudited</v>
      </c>
    </row>
    <row r="948" spans="1:29" x14ac:dyDescent="0.25">
      <c r="A948" t="s">
        <v>421</v>
      </c>
      <c r="B948" t="s">
        <v>1380</v>
      </c>
      <c r="C948" t="s">
        <v>1381</v>
      </c>
      <c r="D948">
        <v>1900</v>
      </c>
      <c r="E948" s="957">
        <v>1</v>
      </c>
      <c r="F948" t="s">
        <v>441</v>
      </c>
      <c r="G948" s="957">
        <v>274</v>
      </c>
      <c r="H948" t="s">
        <v>382</v>
      </c>
      <c r="I948" s="937" t="s">
        <v>489</v>
      </c>
      <c r="J948" s="937" t="s">
        <v>437</v>
      </c>
      <c r="K948" s="937" t="s">
        <v>437</v>
      </c>
      <c r="L948" s="937" t="s">
        <v>133</v>
      </c>
      <c r="M948" s="958" t="s">
        <v>496</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ASRCMS202202</v>
      </c>
      <c r="AB948" s="957">
        <f t="shared" si="154"/>
        <v>45230</v>
      </c>
      <c r="AC948" t="str">
        <f t="shared" si="155"/>
        <v>Unaudited</v>
      </c>
    </row>
    <row r="949" spans="1:29" x14ac:dyDescent="0.25">
      <c r="A949" t="s">
        <v>421</v>
      </c>
      <c r="B949" t="s">
        <v>1380</v>
      </c>
      <c r="C949" t="s">
        <v>1381</v>
      </c>
      <c r="D949">
        <v>1900</v>
      </c>
      <c r="E949" s="957">
        <v>1</v>
      </c>
      <c r="F949" t="s">
        <v>441</v>
      </c>
      <c r="G949" s="957">
        <v>274</v>
      </c>
      <c r="H949" t="s">
        <v>382</v>
      </c>
      <c r="I949" s="937" t="s">
        <v>489</v>
      </c>
      <c r="J949" s="937" t="s">
        <v>437</v>
      </c>
      <c r="K949" s="937" t="s">
        <v>437</v>
      </c>
      <c r="L949" s="937" t="s">
        <v>134</v>
      </c>
      <c r="M949" s="958" t="s">
        <v>497</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ASRCMS202202</v>
      </c>
      <c r="AB949" s="957">
        <f t="shared" si="154"/>
        <v>45230</v>
      </c>
      <c r="AC949" t="str">
        <f t="shared" si="155"/>
        <v>Unaudited</v>
      </c>
    </row>
    <row r="950" spans="1:29" x14ac:dyDescent="0.25">
      <c r="A950" t="s">
        <v>421</v>
      </c>
      <c r="B950" t="s">
        <v>1380</v>
      </c>
      <c r="C950" t="s">
        <v>1381</v>
      </c>
      <c r="D950">
        <v>1900</v>
      </c>
      <c r="E950" s="957">
        <v>1</v>
      </c>
      <c r="F950" t="s">
        <v>441</v>
      </c>
      <c r="G950" s="957">
        <v>274</v>
      </c>
      <c r="H950" t="s">
        <v>382</v>
      </c>
      <c r="I950" s="937" t="s">
        <v>490</v>
      </c>
      <c r="J950" s="937" t="s">
        <v>26</v>
      </c>
      <c r="K950" s="937" t="s">
        <v>26</v>
      </c>
      <c r="L950" s="937" t="s">
        <v>270</v>
      </c>
      <c r="M950" s="958" t="s">
        <v>26</v>
      </c>
      <c r="N950" s="678">
        <f t="shared" ca="1" si="161"/>
        <v>871671.35415286059</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ASRCMS202202</v>
      </c>
      <c r="AB950" s="957">
        <f t="shared" si="154"/>
        <v>45230</v>
      </c>
      <c r="AC950" t="str">
        <f t="shared" si="155"/>
        <v>Unaudited</v>
      </c>
    </row>
    <row r="951" spans="1:29" x14ac:dyDescent="0.25">
      <c r="A951" t="s">
        <v>421</v>
      </c>
      <c r="B951" t="s">
        <v>1380</v>
      </c>
      <c r="C951" t="s">
        <v>1381</v>
      </c>
      <c r="D951">
        <v>1900</v>
      </c>
      <c r="E951" s="957">
        <v>1</v>
      </c>
      <c r="F951" t="s">
        <v>442</v>
      </c>
      <c r="G951" s="957">
        <v>366</v>
      </c>
      <c r="H951" t="s">
        <v>382</v>
      </c>
      <c r="I951" s="937" t="s">
        <v>433</v>
      </c>
      <c r="J951" s="937" t="s">
        <v>433</v>
      </c>
      <c r="K951" s="937" t="s">
        <v>433</v>
      </c>
      <c r="L951" s="937"/>
      <c r="M951" s="958" t="s">
        <v>433</v>
      </c>
      <c r="N951" s="678">
        <f t="shared" ca="1" si="161"/>
        <v>13038.463440861</v>
      </c>
      <c r="O951" s="678">
        <f t="shared" ca="1" si="160"/>
        <v>6442.0419354839996</v>
      </c>
      <c r="P951" s="678">
        <f t="shared" ca="1" si="160"/>
        <v>1229.35483871</v>
      </c>
      <c r="Q951" s="678">
        <f t="shared" ca="1" si="160"/>
        <v>3496.966666667</v>
      </c>
      <c r="R951" s="678">
        <f t="shared" ca="1" si="160"/>
        <v>616</v>
      </c>
      <c r="S951" s="678">
        <f t="shared" ca="1" si="160"/>
        <v>20</v>
      </c>
      <c r="T951" s="678">
        <f t="shared" ca="1" si="160"/>
        <v>1028.0999999999999</v>
      </c>
      <c r="U951" s="678">
        <f t="shared" ca="1" si="160"/>
        <v>0</v>
      </c>
      <c r="V951" s="678">
        <f t="shared" ca="1" si="160"/>
        <v>78</v>
      </c>
      <c r="W951" s="678">
        <f t="shared" ca="1" si="152"/>
        <v>128</v>
      </c>
      <c r="X951" s="678">
        <f t="shared" ca="1" si="160"/>
        <v>0</v>
      </c>
      <c r="Y951" s="678">
        <f t="shared" ca="1" si="160"/>
        <v>0</v>
      </c>
      <c r="Z951" s="678">
        <f t="shared" ca="1" si="160"/>
        <v>0</v>
      </c>
      <c r="AA951" t="str">
        <f t="shared" si="153"/>
        <v>ASRCMS202202</v>
      </c>
      <c r="AB951" s="957">
        <f t="shared" si="154"/>
        <v>45230</v>
      </c>
      <c r="AC951" t="str">
        <f t="shared" si="155"/>
        <v>Unaudited</v>
      </c>
    </row>
    <row r="952" spans="1:29" x14ac:dyDescent="0.25">
      <c r="A952" t="s">
        <v>421</v>
      </c>
      <c r="B952" t="s">
        <v>1380</v>
      </c>
      <c r="C952" t="s">
        <v>1381</v>
      </c>
      <c r="D952">
        <v>1900</v>
      </c>
      <c r="E952" s="957">
        <v>1</v>
      </c>
      <c r="F952" t="s">
        <v>442</v>
      </c>
      <c r="G952" s="957">
        <v>366</v>
      </c>
      <c r="H952" t="s">
        <v>382</v>
      </c>
      <c r="I952" s="937" t="s">
        <v>488</v>
      </c>
      <c r="J952" s="937" t="s">
        <v>12</v>
      </c>
      <c r="K952" s="937" t="s">
        <v>12</v>
      </c>
      <c r="L952" s="937">
        <v>1.1000000000000001</v>
      </c>
      <c r="M952" s="958" t="s">
        <v>12</v>
      </c>
      <c r="N952" s="678">
        <f t="shared" ca="1" si="161"/>
        <v>13480925.189999998</v>
      </c>
      <c r="O952" s="678">
        <f t="shared" ca="1" si="160"/>
        <v>4911412.79</v>
      </c>
      <c r="P952" s="678">
        <f t="shared" ca="1" si="160"/>
        <v>937260.12999999989</v>
      </c>
      <c r="Q952" s="678">
        <f t="shared" ca="1" si="160"/>
        <v>2666087.3899999997</v>
      </c>
      <c r="R952" s="678">
        <f t="shared" ca="1" si="160"/>
        <v>469638.40000000002</v>
      </c>
      <c r="S952" s="678">
        <f t="shared" ca="1" si="160"/>
        <v>15248</v>
      </c>
      <c r="T952" s="678">
        <f t="shared" ca="1" si="160"/>
        <v>783823.44000000006</v>
      </c>
      <c r="U952" s="678">
        <f t="shared" ca="1" si="160"/>
        <v>0</v>
      </c>
      <c r="V952" s="678">
        <f t="shared" ca="1" si="160"/>
        <v>59467.199999999997</v>
      </c>
      <c r="W952" s="678">
        <f t="shared" ca="1" si="152"/>
        <v>3637987.84</v>
      </c>
      <c r="X952" s="678">
        <f t="shared" ca="1" si="160"/>
        <v>0</v>
      </c>
      <c r="Y952" s="678">
        <f t="shared" ca="1" si="160"/>
        <v>0</v>
      </c>
      <c r="Z952" s="678">
        <f t="shared" ca="1" si="160"/>
        <v>0</v>
      </c>
      <c r="AA952" t="str">
        <f t="shared" si="153"/>
        <v>ASRCMS202202</v>
      </c>
      <c r="AB952" s="957">
        <f t="shared" si="154"/>
        <v>45230</v>
      </c>
      <c r="AC952" t="str">
        <f t="shared" si="155"/>
        <v>Unaudited</v>
      </c>
    </row>
    <row r="953" spans="1:29" x14ac:dyDescent="0.25">
      <c r="A953" t="s">
        <v>421</v>
      </c>
      <c r="B953" t="s">
        <v>1380</v>
      </c>
      <c r="C953" t="s">
        <v>1381</v>
      </c>
      <c r="D953">
        <v>1900</v>
      </c>
      <c r="E953" s="957">
        <v>1</v>
      </c>
      <c r="F953" t="s">
        <v>442</v>
      </c>
      <c r="G953" s="957">
        <v>366</v>
      </c>
      <c r="H953" t="s">
        <v>382</v>
      </c>
      <c r="I953" s="937" t="s">
        <v>488</v>
      </c>
      <c r="J953" s="937" t="s">
        <v>12</v>
      </c>
      <c r="K953" s="937" t="s">
        <v>1323</v>
      </c>
      <c r="L953" s="937" t="s">
        <v>1314</v>
      </c>
      <c r="M953" s="958" t="s">
        <v>1323</v>
      </c>
      <c r="N953" s="678">
        <f t="shared" ca="1" si="161"/>
        <v>188730.12908630044</v>
      </c>
      <c r="O953" s="678">
        <f t="shared" ca="1" si="160"/>
        <v>74119.56819633767</v>
      </c>
      <c r="P953" s="678">
        <f t="shared" ca="1" si="160"/>
        <v>13213.952023396159</v>
      </c>
      <c r="Q953" s="678">
        <f t="shared" ca="1" si="160"/>
        <v>40584.934446833155</v>
      </c>
      <c r="R953" s="678">
        <f t="shared" ca="1" si="160"/>
        <v>7157.0003209824727</v>
      </c>
      <c r="S953" s="678">
        <f t="shared" ca="1" si="160"/>
        <v>183.8080355253332</v>
      </c>
      <c r="T953" s="678">
        <f t="shared" ca="1" si="160"/>
        <v>11241.231029692901</v>
      </c>
      <c r="U953" s="678">
        <f t="shared" ca="1" si="160"/>
        <v>0</v>
      </c>
      <c r="V953" s="678">
        <f t="shared" ca="1" si="160"/>
        <v>891.33296305265333</v>
      </c>
      <c r="W953" s="678">
        <f t="shared" ca="1" si="152"/>
        <v>41338.302070480117</v>
      </c>
      <c r="X953" s="678">
        <f t="shared" ca="1" si="160"/>
        <v>0</v>
      </c>
      <c r="Y953" s="678">
        <f t="shared" ca="1" si="160"/>
        <v>0</v>
      </c>
      <c r="Z953" s="678">
        <f t="shared" ca="1" si="160"/>
        <v>0</v>
      </c>
      <c r="AA953" t="str">
        <f t="shared" si="153"/>
        <v>ASRCMS202202</v>
      </c>
      <c r="AB953" s="957">
        <f t="shared" si="154"/>
        <v>45230</v>
      </c>
      <c r="AC953" t="str">
        <f t="shared" si="155"/>
        <v>Unaudited</v>
      </c>
    </row>
    <row r="954" spans="1:29" x14ac:dyDescent="0.25">
      <c r="A954" t="s">
        <v>421</v>
      </c>
      <c r="B954" t="s">
        <v>1380</v>
      </c>
      <c r="C954" t="s">
        <v>1381</v>
      </c>
      <c r="D954">
        <v>1900</v>
      </c>
      <c r="E954" s="957">
        <v>1</v>
      </c>
      <c r="F954" t="s">
        <v>442</v>
      </c>
      <c r="G954" s="957">
        <v>366</v>
      </c>
      <c r="H954" t="s">
        <v>382</v>
      </c>
      <c r="I954" s="937" t="s">
        <v>488</v>
      </c>
      <c r="J954" s="937" t="s">
        <v>491</v>
      </c>
      <c r="K954" s="937" t="s">
        <v>492</v>
      </c>
      <c r="L954" s="937" t="s">
        <v>63</v>
      </c>
      <c r="M954" s="958" t="s">
        <v>344</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ASRCMS202202</v>
      </c>
      <c r="AB954" s="957">
        <f t="shared" si="154"/>
        <v>45230</v>
      </c>
      <c r="AC954" t="str">
        <f t="shared" si="155"/>
        <v>Unaudited</v>
      </c>
    </row>
    <row r="955" spans="1:29" x14ac:dyDescent="0.25">
      <c r="A955" t="s">
        <v>421</v>
      </c>
      <c r="B955" t="s">
        <v>1380</v>
      </c>
      <c r="C955" t="s">
        <v>1381</v>
      </c>
      <c r="D955">
        <v>1900</v>
      </c>
      <c r="E955" s="957">
        <v>1</v>
      </c>
      <c r="F955" t="s">
        <v>442</v>
      </c>
      <c r="G955" s="957">
        <v>366</v>
      </c>
      <c r="H955" t="s">
        <v>382</v>
      </c>
      <c r="I955" s="937" t="s">
        <v>488</v>
      </c>
      <c r="J955" s="937" t="s">
        <v>491</v>
      </c>
      <c r="K955" s="937" t="s">
        <v>1014</v>
      </c>
      <c r="L955" s="945" t="s">
        <v>910</v>
      </c>
      <c r="M955" s="960" t="s">
        <v>911</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ASRCMS202202</v>
      </c>
      <c r="AB955" s="957">
        <f t="shared" si="154"/>
        <v>45230</v>
      </c>
      <c r="AC955" t="str">
        <f t="shared" si="155"/>
        <v>Unaudited</v>
      </c>
    </row>
    <row r="956" spans="1:29" x14ac:dyDescent="0.25">
      <c r="A956" t="s">
        <v>421</v>
      </c>
      <c r="B956" t="s">
        <v>1380</v>
      </c>
      <c r="C956" t="s">
        <v>1381</v>
      </c>
      <c r="D956">
        <v>1900</v>
      </c>
      <c r="E956" s="957">
        <v>1</v>
      </c>
      <c r="F956" t="s">
        <v>442</v>
      </c>
      <c r="G956" s="957">
        <v>366</v>
      </c>
      <c r="H956" t="s">
        <v>382</v>
      </c>
      <c r="I956" s="937" t="s">
        <v>488</v>
      </c>
      <c r="J956" s="937" t="s">
        <v>13</v>
      </c>
      <c r="K956" s="937" t="s">
        <v>493</v>
      </c>
      <c r="L956" s="947" t="s">
        <v>95</v>
      </c>
      <c r="M956" s="961" t="s">
        <v>147</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ASRCMS202202</v>
      </c>
      <c r="AB956" s="957">
        <f t="shared" si="154"/>
        <v>45230</v>
      </c>
      <c r="AC956" t="str">
        <f t="shared" si="155"/>
        <v>Unaudited</v>
      </c>
    </row>
    <row r="957" spans="1:29" x14ac:dyDescent="0.25">
      <c r="A957" t="s">
        <v>421</v>
      </c>
      <c r="B957" t="s">
        <v>1380</v>
      </c>
      <c r="C957" t="s">
        <v>1381</v>
      </c>
      <c r="D957">
        <v>1900</v>
      </c>
      <c r="E957" s="957">
        <v>1</v>
      </c>
      <c r="F957" t="s">
        <v>442</v>
      </c>
      <c r="G957" s="957">
        <v>366</v>
      </c>
      <c r="H957" t="s">
        <v>382</v>
      </c>
      <c r="I957" s="958" t="s">
        <v>488</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ASRCMS202202</v>
      </c>
      <c r="AB957" s="957">
        <f t="shared" si="154"/>
        <v>45230</v>
      </c>
      <c r="AC957" t="str">
        <f t="shared" si="155"/>
        <v>Unaudited</v>
      </c>
    </row>
    <row r="958" spans="1:29" x14ac:dyDescent="0.25">
      <c r="A958" t="s">
        <v>421</v>
      </c>
      <c r="B958" t="s">
        <v>1380</v>
      </c>
      <c r="C958" t="s">
        <v>1381</v>
      </c>
      <c r="D958">
        <v>1900</v>
      </c>
      <c r="E958" s="957">
        <v>1</v>
      </c>
      <c r="F958" t="s">
        <v>442</v>
      </c>
      <c r="G958" s="957">
        <v>366</v>
      </c>
      <c r="H958" t="s">
        <v>382</v>
      </c>
      <c r="I958" s="937" t="s">
        <v>489</v>
      </c>
      <c r="J958" s="937" t="s">
        <v>445</v>
      </c>
      <c r="K958" s="937" t="s">
        <v>0</v>
      </c>
      <c r="L958" s="937">
        <v>2.1</v>
      </c>
      <c r="M958" s="962" t="s">
        <v>148</v>
      </c>
      <c r="N958" s="678">
        <f t="shared" ca="1" si="161"/>
        <v>1118660.1700000002</v>
      </c>
      <c r="O958" s="678">
        <f t="shared" ca="1" si="160"/>
        <v>320215.06</v>
      </c>
      <c r="P958" s="678">
        <f t="shared" ca="1" si="160"/>
        <v>13984.2</v>
      </c>
      <c r="Q958" s="678">
        <f t="shared" ca="1" si="160"/>
        <v>441393.68000000005</v>
      </c>
      <c r="R958" s="678">
        <f t="shared" ca="1" si="160"/>
        <v>22721.120000000003</v>
      </c>
      <c r="S958" s="678">
        <f t="shared" ca="1" si="160"/>
        <v>0</v>
      </c>
      <c r="T958" s="678">
        <f t="shared" ca="1" si="160"/>
        <v>39754</v>
      </c>
      <c r="U958" s="678">
        <f t="shared" ca="1" si="160"/>
        <v>0</v>
      </c>
      <c r="V958" s="678">
        <f t="shared" ca="1" si="160"/>
        <v>0</v>
      </c>
      <c r="W958" s="678">
        <f t="shared" ca="1" si="152"/>
        <v>280592.11000000004</v>
      </c>
      <c r="X958" s="678">
        <f t="shared" ca="1" si="160"/>
        <v>0</v>
      </c>
      <c r="Y958" s="678">
        <f t="shared" ca="1" si="160"/>
        <v>0</v>
      </c>
      <c r="Z958" s="678">
        <f t="shared" ca="1" si="160"/>
        <v>0</v>
      </c>
      <c r="AA958" t="str">
        <f t="shared" si="153"/>
        <v>ASRCMS202202</v>
      </c>
      <c r="AB958" s="957">
        <f t="shared" si="154"/>
        <v>45230</v>
      </c>
      <c r="AC958" t="str">
        <f t="shared" si="155"/>
        <v>Unaudited</v>
      </c>
    </row>
    <row r="959" spans="1:29" ht="30" x14ac:dyDescent="0.25">
      <c r="A959" t="s">
        <v>421</v>
      </c>
      <c r="B959" t="s">
        <v>1380</v>
      </c>
      <c r="C959" t="s">
        <v>1381</v>
      </c>
      <c r="D959">
        <v>1900</v>
      </c>
      <c r="E959" s="957">
        <v>1</v>
      </c>
      <c r="F959" t="s">
        <v>442</v>
      </c>
      <c r="G959" s="957">
        <v>366</v>
      </c>
      <c r="H959" t="s">
        <v>382</v>
      </c>
      <c r="I959" s="937" t="s">
        <v>489</v>
      </c>
      <c r="J959" s="937" t="s">
        <v>445</v>
      </c>
      <c r="K959" s="937" t="s">
        <v>0</v>
      </c>
      <c r="L959" s="937">
        <v>2.2000000000000002</v>
      </c>
      <c r="M959" s="962" t="s">
        <v>149</v>
      </c>
      <c r="N959" s="678">
        <f t="shared" ca="1" si="161"/>
        <v>109941.58167676619</v>
      </c>
      <c r="O959" s="678">
        <f t="shared" ca="1" si="160"/>
        <v>31844.880316490628</v>
      </c>
      <c r="P959" s="678">
        <f t="shared" ca="1" si="160"/>
        <v>4536.1158864820654</v>
      </c>
      <c r="Q959" s="678">
        <f t="shared" ca="1" si="160"/>
        <v>29976.515127926697</v>
      </c>
      <c r="R959" s="678">
        <f t="shared" ca="1" si="160"/>
        <v>13144.31837081378</v>
      </c>
      <c r="S959" s="678">
        <f t="shared" ca="1" si="160"/>
        <v>47.09850968102419</v>
      </c>
      <c r="T959" s="678">
        <f t="shared" ca="1" si="160"/>
        <v>13940.607062349558</v>
      </c>
      <c r="U959" s="678">
        <f t="shared" ca="1" si="160"/>
        <v>0</v>
      </c>
      <c r="V959" s="678">
        <f t="shared" ca="1" si="160"/>
        <v>97.831716690131529</v>
      </c>
      <c r="W959" s="678">
        <f t="shared" ca="1" si="152"/>
        <v>16354.214686332321</v>
      </c>
      <c r="X959" s="678">
        <f t="shared" ca="1" si="160"/>
        <v>0</v>
      </c>
      <c r="Y959" s="678">
        <f t="shared" ca="1" si="160"/>
        <v>0</v>
      </c>
      <c r="Z959" s="678">
        <f t="shared" ca="1" si="160"/>
        <v>0</v>
      </c>
      <c r="AA959" t="str">
        <f t="shared" si="153"/>
        <v>ASRCMS202202</v>
      </c>
      <c r="AB959" s="957">
        <f t="shared" si="154"/>
        <v>45230</v>
      </c>
      <c r="AC959" t="str">
        <f t="shared" si="155"/>
        <v>Unaudited</v>
      </c>
    </row>
    <row r="960" spans="1:29" x14ac:dyDescent="0.25">
      <c r="A960" t="s">
        <v>421</v>
      </c>
      <c r="B960" t="s">
        <v>1380</v>
      </c>
      <c r="C960" t="s">
        <v>1381</v>
      </c>
      <c r="D960">
        <v>1900</v>
      </c>
      <c r="E960" s="957">
        <v>1</v>
      </c>
      <c r="F960" t="s">
        <v>442</v>
      </c>
      <c r="G960" s="957">
        <v>366</v>
      </c>
      <c r="H960" t="s">
        <v>382</v>
      </c>
      <c r="I960" s="937" t="s">
        <v>489</v>
      </c>
      <c r="J960" s="937" t="s">
        <v>445</v>
      </c>
      <c r="K960" s="937" t="s">
        <v>0</v>
      </c>
      <c r="L960" s="937">
        <v>2.2999999999999998</v>
      </c>
      <c r="M960" s="962" t="s">
        <v>150</v>
      </c>
      <c r="N960" s="678">
        <f t="shared" ca="1" si="161"/>
        <v>220146.8</v>
      </c>
      <c r="O960" s="678">
        <f t="shared" ca="1" si="160"/>
        <v>93275.7</v>
      </c>
      <c r="P960" s="678">
        <f t="shared" ca="1" si="160"/>
        <v>34935.78</v>
      </c>
      <c r="Q960" s="678">
        <f t="shared" ca="1" si="160"/>
        <v>54632.75</v>
      </c>
      <c r="R960" s="678">
        <f t="shared" ca="1" si="160"/>
        <v>12947.44</v>
      </c>
      <c r="S960" s="678">
        <f t="shared" ca="1" si="160"/>
        <v>0</v>
      </c>
      <c r="T960" s="678">
        <f t="shared" ca="1" si="160"/>
        <v>16527.11</v>
      </c>
      <c r="U960" s="678">
        <f t="shared" ca="1" si="160"/>
        <v>0</v>
      </c>
      <c r="V960" s="678">
        <f t="shared" ca="1" si="160"/>
        <v>1400.01</v>
      </c>
      <c r="W960" s="678">
        <f t="shared" ca="1" si="152"/>
        <v>6428.0099999999993</v>
      </c>
      <c r="X960" s="678">
        <f t="shared" ca="1" si="160"/>
        <v>0</v>
      </c>
      <c r="Y960" s="678">
        <f t="shared" ca="1" si="160"/>
        <v>0</v>
      </c>
      <c r="Z960" s="678">
        <f t="shared" ca="1" si="160"/>
        <v>0</v>
      </c>
      <c r="AA960" t="str">
        <f t="shared" si="153"/>
        <v>ASRCMS202202</v>
      </c>
      <c r="AB960" s="957">
        <f t="shared" si="154"/>
        <v>45230</v>
      </c>
      <c r="AC960" t="str">
        <f t="shared" si="155"/>
        <v>Unaudited</v>
      </c>
    </row>
    <row r="961" spans="1:29" x14ac:dyDescent="0.25">
      <c r="A961" t="s">
        <v>421</v>
      </c>
      <c r="B961" t="s">
        <v>1380</v>
      </c>
      <c r="C961" t="s">
        <v>1381</v>
      </c>
      <c r="D961">
        <v>1900</v>
      </c>
      <c r="E961" s="957">
        <v>1</v>
      </c>
      <c r="F961" t="s">
        <v>442</v>
      </c>
      <c r="G961" s="957">
        <v>366</v>
      </c>
      <c r="H961" t="s">
        <v>382</v>
      </c>
      <c r="I961" s="937" t="s">
        <v>489</v>
      </c>
      <c r="J961" s="937" t="s">
        <v>445</v>
      </c>
      <c r="K961" s="937" t="s">
        <v>0</v>
      </c>
      <c r="L961" s="937">
        <v>2.4</v>
      </c>
      <c r="M961" s="962" t="s">
        <v>151</v>
      </c>
      <c r="N961" s="678">
        <f t="shared" ca="1" si="161"/>
        <v>421583.39</v>
      </c>
      <c r="O961" s="678">
        <f t="shared" ca="1" si="160"/>
        <v>183409.54000000007</v>
      </c>
      <c r="P961" s="678">
        <f t="shared" ca="1" si="160"/>
        <v>21494.509999999995</v>
      </c>
      <c r="Q961" s="678">
        <f t="shared" ca="1" si="160"/>
        <v>162165.76999999996</v>
      </c>
      <c r="R961" s="678">
        <f t="shared" ca="1" si="160"/>
        <v>13095.09</v>
      </c>
      <c r="S961" s="678">
        <f t="shared" ca="1" si="160"/>
        <v>0</v>
      </c>
      <c r="T961" s="678">
        <f t="shared" ca="1" si="160"/>
        <v>22377.199999999997</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2198.98</v>
      </c>
      <c r="W961" s="678">
        <f t="shared" ca="1" si="162"/>
        <v>16842.3</v>
      </c>
      <c r="X961" s="678">
        <f t="shared" ca="1" si="162"/>
        <v>0</v>
      </c>
      <c r="Y961" s="678">
        <f t="shared" ca="1" si="162"/>
        <v>0</v>
      </c>
      <c r="Z961" s="678">
        <f t="shared" ca="1" si="162"/>
        <v>0</v>
      </c>
      <c r="AA961" t="str">
        <f t="shared" si="153"/>
        <v>ASRCMS202202</v>
      </c>
      <c r="AB961" s="957">
        <f t="shared" si="154"/>
        <v>45230</v>
      </c>
      <c r="AC961" t="str">
        <f t="shared" si="155"/>
        <v>Unaudited</v>
      </c>
    </row>
    <row r="962" spans="1:29" ht="30" x14ac:dyDescent="0.25">
      <c r="A962" t="s">
        <v>421</v>
      </c>
      <c r="B962" t="s">
        <v>1380</v>
      </c>
      <c r="C962" t="s">
        <v>1381</v>
      </c>
      <c r="D962">
        <v>1900</v>
      </c>
      <c r="E962" s="957">
        <v>1</v>
      </c>
      <c r="F962" t="s">
        <v>442</v>
      </c>
      <c r="G962" s="957">
        <v>366</v>
      </c>
      <c r="H962" t="s">
        <v>382</v>
      </c>
      <c r="I962" s="937" t="s">
        <v>489</v>
      </c>
      <c r="J962" s="937" t="s">
        <v>445</v>
      </c>
      <c r="K962" s="937" t="s">
        <v>0</v>
      </c>
      <c r="L962" s="937">
        <v>2.5</v>
      </c>
      <c r="M962" s="962" t="s">
        <v>152</v>
      </c>
      <c r="N962" s="678">
        <f t="shared" ca="1" si="161"/>
        <v>44891.306431917321</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19285.112716638563</v>
      </c>
      <c r="P962" s="678">
        <f t="shared" ca="1" si="163"/>
        <v>3135.7612001051348</v>
      </c>
      <c r="Q962" s="678">
        <f t="shared" ca="1" si="163"/>
        <v>15438.827422598</v>
      </c>
      <c r="R962" s="678">
        <f t="shared" ca="1" si="163"/>
        <v>1867.1796802062529</v>
      </c>
      <c r="S962" s="678">
        <f t="shared" ca="1" si="163"/>
        <v>6.9024022907308193</v>
      </c>
      <c r="T962" s="678">
        <f t="shared" ca="1" si="163"/>
        <v>3329.2110625220007</v>
      </c>
      <c r="U962" s="678">
        <f t="shared" ca="1" si="162"/>
        <v>0</v>
      </c>
      <c r="V962" s="678">
        <f t="shared" ca="1" si="162"/>
        <v>320.59440782712738</v>
      </c>
      <c r="W962" s="678">
        <f t="shared" ca="1" si="162"/>
        <v>1507.7175397295091</v>
      </c>
      <c r="X962" s="678">
        <f t="shared" ca="1" si="162"/>
        <v>0</v>
      </c>
      <c r="Y962" s="678">
        <f t="shared" ca="1" si="162"/>
        <v>0</v>
      </c>
      <c r="Z962" s="678">
        <f t="shared" ca="1" si="162"/>
        <v>0</v>
      </c>
      <c r="AA962" t="str">
        <f t="shared" ref="AA962:AA1025" si="164">file_name</f>
        <v>ASRCMS202202</v>
      </c>
      <c r="AB962" s="957">
        <f t="shared" ref="AB962:AB1025" si="165">file_date</f>
        <v>45230</v>
      </c>
      <c r="AC962" t="str">
        <f t="shared" ref="AC962:AC1025" si="166">status</f>
        <v>Unaudited</v>
      </c>
    </row>
    <row r="963" spans="1:29" x14ac:dyDescent="0.25">
      <c r="A963" t="s">
        <v>421</v>
      </c>
      <c r="B963" t="s">
        <v>1380</v>
      </c>
      <c r="C963" t="s">
        <v>1381</v>
      </c>
      <c r="D963">
        <v>1900</v>
      </c>
      <c r="E963" s="957">
        <v>1</v>
      </c>
      <c r="F963" t="s">
        <v>442</v>
      </c>
      <c r="G963" s="957">
        <v>366</v>
      </c>
      <c r="H963" t="s">
        <v>382</v>
      </c>
      <c r="I963" s="937" t="s">
        <v>489</v>
      </c>
      <c r="J963" s="937" t="s">
        <v>445</v>
      </c>
      <c r="K963" s="937" t="s">
        <v>0</v>
      </c>
      <c r="L963" s="937" t="s">
        <v>97</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ASRCMS202202</v>
      </c>
      <c r="AB963" s="957">
        <f t="shared" si="165"/>
        <v>45230</v>
      </c>
      <c r="AC963" t="str">
        <f t="shared" si="166"/>
        <v>Unaudited</v>
      </c>
    </row>
    <row r="964" spans="1:29" x14ac:dyDescent="0.25">
      <c r="A964" t="s">
        <v>421</v>
      </c>
      <c r="B964" t="s">
        <v>1380</v>
      </c>
      <c r="C964" t="s">
        <v>1381</v>
      </c>
      <c r="D964">
        <v>1900</v>
      </c>
      <c r="E964" s="957">
        <v>1</v>
      </c>
      <c r="F964" t="s">
        <v>442</v>
      </c>
      <c r="G964" s="957">
        <v>366</v>
      </c>
      <c r="H964" t="s">
        <v>382</v>
      </c>
      <c r="I964" s="937" t="s">
        <v>489</v>
      </c>
      <c r="J964" s="937" t="s">
        <v>445</v>
      </c>
      <c r="K964" s="937" t="s">
        <v>0</v>
      </c>
      <c r="L964" s="945" t="s">
        <v>153</v>
      </c>
      <c r="M964" s="960" t="s">
        <v>452</v>
      </c>
      <c r="N964" s="678">
        <f t="shared" ca="1" si="161"/>
        <v>6504.0138097990839</v>
      </c>
      <c r="O964" s="678">
        <f t="shared" ca="1" si="163"/>
        <v>1546.1185692956608</v>
      </c>
      <c r="P964" s="678">
        <f t="shared" ca="1" si="163"/>
        <v>281.48699255554402</v>
      </c>
      <c r="Q964" s="678">
        <f t="shared" ca="1" si="163"/>
        <v>1549.2608998105152</v>
      </c>
      <c r="R964" s="678">
        <f t="shared" ca="1" si="163"/>
        <v>319.7438993220498</v>
      </c>
      <c r="S964" s="678">
        <f t="shared" ca="1" si="163"/>
        <v>1.7435106338033874</v>
      </c>
      <c r="T964" s="678">
        <f t="shared" ca="1" si="163"/>
        <v>691.77332384039107</v>
      </c>
      <c r="U964" s="678">
        <f t="shared" ca="1" si="162"/>
        <v>0</v>
      </c>
      <c r="V964" s="678">
        <f t="shared" ca="1" si="162"/>
        <v>12.893712872727111</v>
      </c>
      <c r="W964" s="678">
        <f t="shared" ca="1" si="162"/>
        <v>2100.9929014683921</v>
      </c>
      <c r="X964" s="678">
        <f t="shared" ca="1" si="162"/>
        <v>0</v>
      </c>
      <c r="Y964" s="678">
        <f t="shared" ca="1" si="162"/>
        <v>0</v>
      </c>
      <c r="Z964" s="678">
        <f t="shared" ca="1" si="162"/>
        <v>0</v>
      </c>
      <c r="AA964" t="str">
        <f t="shared" si="164"/>
        <v>ASRCMS202202</v>
      </c>
      <c r="AB964" s="957">
        <f t="shared" si="165"/>
        <v>45230</v>
      </c>
      <c r="AC964" t="str">
        <f t="shared" si="166"/>
        <v>Unaudited</v>
      </c>
    </row>
    <row r="965" spans="1:29" x14ac:dyDescent="0.25">
      <c r="A965" t="s">
        <v>421</v>
      </c>
      <c r="B965" t="s">
        <v>1380</v>
      </c>
      <c r="C965" t="s">
        <v>1381</v>
      </c>
      <c r="D965">
        <v>1900</v>
      </c>
      <c r="E965" s="957">
        <v>1</v>
      </c>
      <c r="F965" t="s">
        <v>442</v>
      </c>
      <c r="G965" s="957">
        <v>366</v>
      </c>
      <c r="H965" t="s">
        <v>382</v>
      </c>
      <c r="I965" s="962" t="s">
        <v>489</v>
      </c>
      <c r="J965" s="962" t="s">
        <v>445</v>
      </c>
      <c r="K965" s="962" t="s">
        <v>0</v>
      </c>
      <c r="L965" s="937" t="s">
        <v>912</v>
      </c>
      <c r="M965" s="962" t="s">
        <v>24</v>
      </c>
      <c r="N965" s="678">
        <f t="shared" ca="1" si="161"/>
        <v>39100.660000000003</v>
      </c>
      <c r="O965" s="678">
        <f t="shared" ca="1" si="163"/>
        <v>0</v>
      </c>
      <c r="P965" s="678">
        <f t="shared" ca="1" si="163"/>
        <v>0</v>
      </c>
      <c r="Q965" s="678">
        <f t="shared" ca="1" si="163"/>
        <v>39100.660000000003</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ASRCMS202202</v>
      </c>
      <c r="AB965" s="957">
        <f t="shared" si="165"/>
        <v>45230</v>
      </c>
      <c r="AC965" t="str">
        <f t="shared" si="166"/>
        <v>Unaudited</v>
      </c>
    </row>
    <row r="966" spans="1:29" x14ac:dyDescent="0.25">
      <c r="A966" t="s">
        <v>421</v>
      </c>
      <c r="B966" t="s">
        <v>1380</v>
      </c>
      <c r="C966" t="s">
        <v>1381</v>
      </c>
      <c r="D966">
        <v>1900</v>
      </c>
      <c r="E966" s="957">
        <v>1</v>
      </c>
      <c r="F966" t="s">
        <v>442</v>
      </c>
      <c r="G966" s="957">
        <v>366</v>
      </c>
      <c r="H966" t="s">
        <v>382</v>
      </c>
      <c r="I966" s="937" t="s">
        <v>489</v>
      </c>
      <c r="J966" s="937" t="s">
        <v>445</v>
      </c>
      <c r="K966" s="937" t="s">
        <v>53</v>
      </c>
      <c r="L966" s="943">
        <v>3.1</v>
      </c>
      <c r="M966" s="963" t="s">
        <v>33</v>
      </c>
      <c r="N966" s="678">
        <f t="shared" ca="1" si="161"/>
        <v>287951.86</v>
      </c>
      <c r="O966" s="678">
        <f t="shared" ca="1" si="163"/>
        <v>123706.34000000001</v>
      </c>
      <c r="P966" s="678">
        <f t="shared" ca="1" si="163"/>
        <v>31731.129999999994</v>
      </c>
      <c r="Q966" s="678">
        <f t="shared" ca="1" si="163"/>
        <v>73956.060000000027</v>
      </c>
      <c r="R966" s="678">
        <f t="shared" ca="1" si="163"/>
        <v>11129.470000000001</v>
      </c>
      <c r="S966" s="678">
        <f t="shared" ca="1" si="163"/>
        <v>143.21</v>
      </c>
      <c r="T966" s="678">
        <f t="shared" ca="1" si="163"/>
        <v>35155.550000000003</v>
      </c>
      <c r="U966" s="678">
        <f t="shared" ca="1" si="162"/>
        <v>0</v>
      </c>
      <c r="V966" s="678">
        <f t="shared" ca="1" si="162"/>
        <v>1792.3700000000001</v>
      </c>
      <c r="W966" s="678">
        <f t="shared" ca="1" si="162"/>
        <v>10337.73</v>
      </c>
      <c r="X966" s="678">
        <f t="shared" ca="1" si="162"/>
        <v>0</v>
      </c>
      <c r="Y966" s="678">
        <f t="shared" ca="1" si="162"/>
        <v>0</v>
      </c>
      <c r="Z966" s="678">
        <f t="shared" ca="1" si="162"/>
        <v>0</v>
      </c>
      <c r="AA966" t="str">
        <f t="shared" si="164"/>
        <v>ASRCMS202202</v>
      </c>
      <c r="AB966" s="957">
        <f t="shared" si="165"/>
        <v>45230</v>
      </c>
      <c r="AC966" t="str">
        <f t="shared" si="166"/>
        <v>Unaudited</v>
      </c>
    </row>
    <row r="967" spans="1:29" x14ac:dyDescent="0.25">
      <c r="A967" t="s">
        <v>421</v>
      </c>
      <c r="B967" t="s">
        <v>1380</v>
      </c>
      <c r="C967" t="s">
        <v>1381</v>
      </c>
      <c r="D967">
        <v>1900</v>
      </c>
      <c r="E967" s="957">
        <v>1</v>
      </c>
      <c r="F967" t="s">
        <v>442</v>
      </c>
      <c r="G967" s="957">
        <v>366</v>
      </c>
      <c r="H967" t="s">
        <v>382</v>
      </c>
      <c r="I967" s="937" t="s">
        <v>489</v>
      </c>
      <c r="J967" s="937" t="s">
        <v>445</v>
      </c>
      <c r="K967" s="937" t="s">
        <v>53</v>
      </c>
      <c r="L967" s="943">
        <v>3.2</v>
      </c>
      <c r="M967" s="963" t="s">
        <v>34</v>
      </c>
      <c r="N967" s="678">
        <f t="shared" ca="1" si="161"/>
        <v>596825.64999999991</v>
      </c>
      <c r="O967" s="678">
        <f t="shared" ca="1" si="163"/>
        <v>195626.84</v>
      </c>
      <c r="P967" s="678">
        <f t="shared" ca="1" si="163"/>
        <v>43307.25</v>
      </c>
      <c r="Q967" s="678">
        <f t="shared" ca="1" si="163"/>
        <v>203152.33</v>
      </c>
      <c r="R967" s="678">
        <f t="shared" ca="1" si="163"/>
        <v>20144.39</v>
      </c>
      <c r="S967" s="678">
        <f t="shared" ca="1" si="163"/>
        <v>16.48</v>
      </c>
      <c r="T967" s="678">
        <f t="shared" ca="1" si="163"/>
        <v>53319.999999999985</v>
      </c>
      <c r="U967" s="678">
        <f t="shared" ca="1" si="162"/>
        <v>0</v>
      </c>
      <c r="V967" s="678">
        <f t="shared" ca="1" si="162"/>
        <v>1493.16</v>
      </c>
      <c r="W967" s="678">
        <f t="shared" ca="1" si="162"/>
        <v>79765.2</v>
      </c>
      <c r="X967" s="678">
        <f t="shared" ca="1" si="162"/>
        <v>0</v>
      </c>
      <c r="Y967" s="678">
        <f t="shared" ca="1" si="162"/>
        <v>0</v>
      </c>
      <c r="Z967" s="678">
        <f t="shared" ca="1" si="162"/>
        <v>0</v>
      </c>
      <c r="AA967" t="str">
        <f t="shared" si="164"/>
        <v>ASRCMS202202</v>
      </c>
      <c r="AB967" s="957">
        <f t="shared" si="165"/>
        <v>45230</v>
      </c>
      <c r="AC967" t="str">
        <f t="shared" si="166"/>
        <v>Unaudited</v>
      </c>
    </row>
    <row r="968" spans="1:29" x14ac:dyDescent="0.25">
      <c r="A968" t="s">
        <v>421</v>
      </c>
      <c r="B968" t="s">
        <v>1380</v>
      </c>
      <c r="C968" t="s">
        <v>1381</v>
      </c>
      <c r="D968">
        <v>1900</v>
      </c>
      <c r="E968" s="957">
        <v>1</v>
      </c>
      <c r="F968" t="s">
        <v>442</v>
      </c>
      <c r="G968" s="957">
        <v>366</v>
      </c>
      <c r="H968" t="s">
        <v>382</v>
      </c>
      <c r="I968" s="937" t="s">
        <v>489</v>
      </c>
      <c r="J968" s="937" t="s">
        <v>445</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ASRCMS202202</v>
      </c>
      <c r="AB968" s="957">
        <f t="shared" si="165"/>
        <v>45230</v>
      </c>
      <c r="AC968" t="str">
        <f t="shared" si="166"/>
        <v>Unaudited</v>
      </c>
    </row>
    <row r="969" spans="1:29" x14ac:dyDescent="0.25">
      <c r="A969" t="s">
        <v>421</v>
      </c>
      <c r="B969" t="s">
        <v>1380</v>
      </c>
      <c r="C969" t="s">
        <v>1381</v>
      </c>
      <c r="D969">
        <v>1900</v>
      </c>
      <c r="E969" s="957">
        <v>1</v>
      </c>
      <c r="F969" t="s">
        <v>442</v>
      </c>
      <c r="G969" s="957">
        <v>366</v>
      </c>
      <c r="H969" t="s">
        <v>382</v>
      </c>
      <c r="I969" s="963" t="s">
        <v>489</v>
      </c>
      <c r="J969" s="963" t="s">
        <v>445</v>
      </c>
      <c r="K969" s="963" t="s">
        <v>53</v>
      </c>
      <c r="L969" s="943" t="s">
        <v>44</v>
      </c>
      <c r="M969" s="963" t="s">
        <v>154</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ASRCMS202202</v>
      </c>
      <c r="AB969" s="957">
        <f t="shared" si="165"/>
        <v>45230</v>
      </c>
      <c r="AC969" t="str">
        <f t="shared" si="166"/>
        <v>Unaudited</v>
      </c>
    </row>
    <row r="970" spans="1:29" x14ac:dyDescent="0.25">
      <c r="A970" t="s">
        <v>421</v>
      </c>
      <c r="B970" t="s">
        <v>1380</v>
      </c>
      <c r="C970" t="s">
        <v>1381</v>
      </c>
      <c r="D970">
        <v>1900</v>
      </c>
      <c r="E970" s="957">
        <v>1</v>
      </c>
      <c r="F970" t="s">
        <v>442</v>
      </c>
      <c r="G970" s="957">
        <v>366</v>
      </c>
      <c r="H970" t="s">
        <v>382</v>
      </c>
      <c r="I970" s="937" t="s">
        <v>489</v>
      </c>
      <c r="J970" s="937" t="s">
        <v>445</v>
      </c>
      <c r="K970" s="937" t="s">
        <v>53</v>
      </c>
      <c r="L970" s="937" t="s">
        <v>41</v>
      </c>
      <c r="M970" s="962" t="s">
        <v>52</v>
      </c>
      <c r="N970" s="678">
        <f t="shared" ca="1" si="161"/>
        <v>367.80168245315161</v>
      </c>
      <c r="O970" s="678">
        <f t="shared" ca="1" si="163"/>
        <v>116.62004565587733</v>
      </c>
      <c r="P970" s="678">
        <f t="shared" ca="1" si="163"/>
        <v>215.29854582623508</v>
      </c>
      <c r="Q970" s="678">
        <f t="shared" ca="1" si="163"/>
        <v>35.883090971039181</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ASRCMS202202</v>
      </c>
      <c r="AB970" s="957">
        <f t="shared" si="165"/>
        <v>45230</v>
      </c>
      <c r="AC970" t="str">
        <f t="shared" si="166"/>
        <v>Unaudited</v>
      </c>
    </row>
    <row r="971" spans="1:29" x14ac:dyDescent="0.25">
      <c r="A971" t="s">
        <v>421</v>
      </c>
      <c r="B971" t="s">
        <v>1380</v>
      </c>
      <c r="C971" t="s">
        <v>1381</v>
      </c>
      <c r="D971">
        <v>1900</v>
      </c>
      <c r="E971" s="957">
        <v>1</v>
      </c>
      <c r="F971" t="s">
        <v>442</v>
      </c>
      <c r="G971" s="957">
        <v>366</v>
      </c>
      <c r="H971" t="s">
        <v>382</v>
      </c>
      <c r="I971" s="937" t="s">
        <v>489</v>
      </c>
      <c r="J971" s="937" t="s">
        <v>445</v>
      </c>
      <c r="K971" s="937" t="s">
        <v>53</v>
      </c>
      <c r="L971" s="937" t="s">
        <v>42</v>
      </c>
      <c r="M971" s="962" t="s">
        <v>155</v>
      </c>
      <c r="N971" s="678">
        <f t="shared" ca="1" si="161"/>
        <v>70935.05576541285</v>
      </c>
      <c r="O971" s="678">
        <f t="shared" ca="1" si="163"/>
        <v>26862.161744752932</v>
      </c>
      <c r="P971" s="678">
        <f t="shared" ca="1" si="163"/>
        <v>5888.6958712174328</v>
      </c>
      <c r="Q971" s="678">
        <f t="shared" ca="1" si="163"/>
        <v>21861.848608413631</v>
      </c>
      <c r="R971" s="678">
        <f t="shared" ca="1" si="163"/>
        <v>3413.595828727322</v>
      </c>
      <c r="S971" s="678">
        <f t="shared" ca="1" si="163"/>
        <v>29.966882205994523</v>
      </c>
      <c r="T971" s="678">
        <f t="shared" ca="1" si="163"/>
        <v>6111.4035861371322</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279.7887644538464</v>
      </c>
      <c r="W971" s="678">
        <f t="shared" ca="1" si="167"/>
        <v>6487.5944795045561</v>
      </c>
      <c r="X971" s="678">
        <f t="shared" ca="1" si="167"/>
        <v>0</v>
      </c>
      <c r="Y971" s="678">
        <f t="shared" ca="1" si="167"/>
        <v>0</v>
      </c>
      <c r="Z971" s="678">
        <f t="shared" ca="1" si="167"/>
        <v>0</v>
      </c>
      <c r="AA971" t="str">
        <f t="shared" si="164"/>
        <v>ASRCMS202202</v>
      </c>
      <c r="AB971" s="957">
        <f t="shared" si="165"/>
        <v>45230</v>
      </c>
      <c r="AC971" t="str">
        <f t="shared" si="166"/>
        <v>Unaudited</v>
      </c>
    </row>
    <row r="972" spans="1:29" x14ac:dyDescent="0.25">
      <c r="A972" t="s">
        <v>421</v>
      </c>
      <c r="B972" t="s">
        <v>1380</v>
      </c>
      <c r="C972" t="s">
        <v>1381</v>
      </c>
      <c r="D972">
        <v>1900</v>
      </c>
      <c r="E972" s="957">
        <v>1</v>
      </c>
      <c r="F972" t="s">
        <v>442</v>
      </c>
      <c r="G972" s="957">
        <v>366</v>
      </c>
      <c r="H972" t="s">
        <v>382</v>
      </c>
      <c r="I972" s="937" t="s">
        <v>489</v>
      </c>
      <c r="J972" s="937" t="s">
        <v>445</v>
      </c>
      <c r="K972" s="937" t="s">
        <v>53</v>
      </c>
      <c r="L972" s="937" t="s">
        <v>43</v>
      </c>
      <c r="M972" s="962" t="s">
        <v>463</v>
      </c>
      <c r="N972" s="678">
        <f t="shared" ca="1" si="161"/>
        <v>10528.36510865305</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2502.7777115552981</v>
      </c>
      <c r="P972" s="678">
        <f t="shared" ca="1" si="168"/>
        <v>455.6567556016642</v>
      </c>
      <c r="Q972" s="678">
        <f t="shared" ca="1" si="168"/>
        <v>2507.8643555754265</v>
      </c>
      <c r="R972" s="678">
        <f t="shared" ca="1" si="168"/>
        <v>517.58508080888191</v>
      </c>
      <c r="S972" s="678">
        <f t="shared" ca="1" si="168"/>
        <v>2.8223058960676153</v>
      </c>
      <c r="T972" s="678">
        <f t="shared" ca="1" si="168"/>
        <v>1119.8072972792638</v>
      </c>
      <c r="U972" s="678">
        <f t="shared" ca="1" si="167"/>
        <v>0</v>
      </c>
      <c r="V972" s="678">
        <f t="shared" ca="1" si="167"/>
        <v>20.871683348163778</v>
      </c>
      <c r="W972" s="678">
        <f t="shared" ca="1" si="167"/>
        <v>3400.9799185882825</v>
      </c>
      <c r="X972" s="678">
        <f t="shared" ca="1" si="167"/>
        <v>0</v>
      </c>
      <c r="Y972" s="678">
        <f t="shared" ca="1" si="167"/>
        <v>0</v>
      </c>
      <c r="Z972" s="678">
        <f t="shared" ca="1" si="167"/>
        <v>0</v>
      </c>
      <c r="AA972" t="str">
        <f t="shared" si="164"/>
        <v>ASRCMS202202</v>
      </c>
      <c r="AB972" s="957">
        <f t="shared" si="165"/>
        <v>45230</v>
      </c>
      <c r="AC972" t="str">
        <f t="shared" si="166"/>
        <v>Unaudited</v>
      </c>
    </row>
    <row r="973" spans="1:29" x14ac:dyDescent="0.25">
      <c r="A973" t="s">
        <v>421</v>
      </c>
      <c r="B973" t="s">
        <v>1380</v>
      </c>
      <c r="C973" t="s">
        <v>1381</v>
      </c>
      <c r="D973">
        <v>1900</v>
      </c>
      <c r="E973" s="957">
        <v>1</v>
      </c>
      <c r="F973" t="s">
        <v>442</v>
      </c>
      <c r="G973" s="957">
        <v>366</v>
      </c>
      <c r="H973" t="s">
        <v>382</v>
      </c>
      <c r="I973" s="937" t="s">
        <v>489</v>
      </c>
      <c r="J973" s="937" t="s">
        <v>445</v>
      </c>
      <c r="K973" s="937" t="s">
        <v>915</v>
      </c>
      <c r="L973" s="945" t="s">
        <v>916</v>
      </c>
      <c r="M973" s="960" t="s">
        <v>915</v>
      </c>
      <c r="N973" s="678">
        <f t="shared" ca="1" si="161"/>
        <v>8295.31</v>
      </c>
      <c r="O973" s="678">
        <f t="shared" ca="1" si="168"/>
        <v>4550.71</v>
      </c>
      <c r="P973" s="678">
        <f t="shared" ca="1" si="168"/>
        <v>0</v>
      </c>
      <c r="Q973" s="678">
        <f t="shared" ca="1" si="168"/>
        <v>3744.6</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ASRCMS202202</v>
      </c>
      <c r="AB973" s="957">
        <f t="shared" si="165"/>
        <v>45230</v>
      </c>
      <c r="AC973" t="str">
        <f t="shared" si="166"/>
        <v>Unaudited</v>
      </c>
    </row>
    <row r="974" spans="1:29" x14ac:dyDescent="0.25">
      <c r="A974" t="s">
        <v>421</v>
      </c>
      <c r="B974" t="s">
        <v>1380</v>
      </c>
      <c r="C974" t="s">
        <v>1381</v>
      </c>
      <c r="D974">
        <v>1900</v>
      </c>
      <c r="E974" s="957">
        <v>1</v>
      </c>
      <c r="F974" t="s">
        <v>442</v>
      </c>
      <c r="G974" s="957">
        <v>366</v>
      </c>
      <c r="H974" t="s">
        <v>382</v>
      </c>
      <c r="I974" s="962" t="s">
        <v>489</v>
      </c>
      <c r="J974" s="962" t="s">
        <v>445</v>
      </c>
      <c r="K974" s="962" t="s">
        <v>915</v>
      </c>
      <c r="L974" s="937" t="s">
        <v>917</v>
      </c>
      <c r="M974" s="962" t="s">
        <v>920</v>
      </c>
      <c r="N974" s="678">
        <f t="shared" ca="1" si="161"/>
        <v>19401.455590017562</v>
      </c>
      <c r="O974" s="678">
        <f t="shared" ca="1" si="168"/>
        <v>5619.6847617336398</v>
      </c>
      <c r="P974" s="678">
        <f t="shared" ca="1" si="168"/>
        <v>800.49103879095276</v>
      </c>
      <c r="Q974" s="678">
        <f t="shared" ca="1" si="168"/>
        <v>5289.9732578694175</v>
      </c>
      <c r="R974" s="678">
        <f t="shared" ca="1" si="168"/>
        <v>2319.5855948494905</v>
      </c>
      <c r="S974" s="678">
        <f t="shared" ca="1" si="168"/>
        <v>8.3115017084160332</v>
      </c>
      <c r="T974" s="678">
        <f t="shared" ca="1" si="168"/>
        <v>2460.1071286499218</v>
      </c>
      <c r="U974" s="678">
        <f t="shared" ca="1" si="167"/>
        <v>0</v>
      </c>
      <c r="V974" s="678">
        <f t="shared" ca="1" si="167"/>
        <v>17.264420592376151</v>
      </c>
      <c r="W974" s="678">
        <f t="shared" ca="1" si="167"/>
        <v>2886.0378858233507</v>
      </c>
      <c r="X974" s="678">
        <f t="shared" ca="1" si="167"/>
        <v>0</v>
      </c>
      <c r="Y974" s="678">
        <f t="shared" ca="1" si="167"/>
        <v>0</v>
      </c>
      <c r="Z974" s="678">
        <f t="shared" ca="1" si="167"/>
        <v>0</v>
      </c>
      <c r="AA974" t="str">
        <f t="shared" si="164"/>
        <v>ASRCMS202202</v>
      </c>
      <c r="AB974" s="957">
        <f t="shared" si="165"/>
        <v>45230</v>
      </c>
      <c r="AC974" t="str">
        <f t="shared" si="166"/>
        <v>Unaudited</v>
      </c>
    </row>
    <row r="975" spans="1:29" x14ac:dyDescent="0.25">
      <c r="A975" t="s">
        <v>421</v>
      </c>
      <c r="B975" t="s">
        <v>1380</v>
      </c>
      <c r="C975" t="s">
        <v>1381</v>
      </c>
      <c r="D975">
        <v>1900</v>
      </c>
      <c r="E975" s="957">
        <v>1</v>
      </c>
      <c r="F975" t="s">
        <v>442</v>
      </c>
      <c r="G975" s="957">
        <v>366</v>
      </c>
      <c r="H975" t="s">
        <v>382</v>
      </c>
      <c r="I975" s="937" t="s">
        <v>489</v>
      </c>
      <c r="J975" s="937" t="s">
        <v>445</v>
      </c>
      <c r="K975" s="937" t="s">
        <v>915</v>
      </c>
      <c r="L975" s="937" t="s">
        <v>918</v>
      </c>
      <c r="M975" s="962" t="s">
        <v>921</v>
      </c>
      <c r="N975" s="678">
        <f t="shared" ca="1" si="161"/>
        <v>16.374296871668772</v>
      </c>
      <c r="O975" s="678">
        <f t="shared" ca="1" si="168"/>
        <v>3.8924585944612251</v>
      </c>
      <c r="P975" s="678">
        <f t="shared" ca="1" si="168"/>
        <v>0.70866263762746806</v>
      </c>
      <c r="Q975" s="678">
        <f t="shared" ca="1" si="168"/>
        <v>3.90036962512995</v>
      </c>
      <c r="R975" s="678">
        <f t="shared" ca="1" si="168"/>
        <v>0.80497700089691981</v>
      </c>
      <c r="S975" s="678">
        <f t="shared" ca="1" si="168"/>
        <v>4.3894065344381476E-3</v>
      </c>
      <c r="T975" s="678">
        <f t="shared" ca="1" si="168"/>
        <v>1.7415863655451769</v>
      </c>
      <c r="U975" s="678">
        <f t="shared" ca="1" si="167"/>
        <v>0</v>
      </c>
      <c r="V975" s="678">
        <f t="shared" ca="1" si="167"/>
        <v>3.2460798597629799E-2</v>
      </c>
      <c r="W975" s="678">
        <f t="shared" ca="1" si="167"/>
        <v>5.2893924428759664</v>
      </c>
      <c r="X975" s="678">
        <f t="shared" ca="1" si="167"/>
        <v>0</v>
      </c>
      <c r="Y975" s="678">
        <f t="shared" ca="1" si="167"/>
        <v>0</v>
      </c>
      <c r="Z975" s="678">
        <f t="shared" ca="1" si="167"/>
        <v>0</v>
      </c>
      <c r="AA975" t="str">
        <f t="shared" si="164"/>
        <v>ASRCMS202202</v>
      </c>
      <c r="AB975" s="957">
        <f t="shared" si="165"/>
        <v>45230</v>
      </c>
      <c r="AC975" t="str">
        <f t="shared" si="166"/>
        <v>Unaudited</v>
      </c>
    </row>
    <row r="976" spans="1:29" x14ac:dyDescent="0.25">
      <c r="A976" t="s">
        <v>421</v>
      </c>
      <c r="B976" t="s">
        <v>1380</v>
      </c>
      <c r="C976" t="s">
        <v>1381</v>
      </c>
      <c r="D976">
        <v>1900</v>
      </c>
      <c r="E976" s="957">
        <v>1</v>
      </c>
      <c r="F976" t="s">
        <v>442</v>
      </c>
      <c r="G976" s="957">
        <v>366</v>
      </c>
      <c r="H976" t="s">
        <v>382</v>
      </c>
      <c r="I976" s="937" t="s">
        <v>489</v>
      </c>
      <c r="J976" s="937" t="s">
        <v>445</v>
      </c>
      <c r="K976" s="937" t="s">
        <v>446</v>
      </c>
      <c r="L976" s="937">
        <v>5.0999999999999996</v>
      </c>
      <c r="M976" s="962" t="s">
        <v>37</v>
      </c>
      <c r="N976" s="678">
        <f t="shared" ca="1" si="161"/>
        <v>588729.79000000015</v>
      </c>
      <c r="O976" s="678">
        <f t="shared" ca="1" si="168"/>
        <v>167481.78000000003</v>
      </c>
      <c r="P976" s="678">
        <f t="shared" ca="1" si="168"/>
        <v>85105.400000000009</v>
      </c>
      <c r="Q976" s="678">
        <f t="shared" ca="1" si="168"/>
        <v>92263.290000000037</v>
      </c>
      <c r="R976" s="678">
        <f t="shared" ca="1" si="168"/>
        <v>89114.430000000022</v>
      </c>
      <c r="S976" s="678">
        <f t="shared" ca="1" si="168"/>
        <v>109.03</v>
      </c>
      <c r="T976" s="678">
        <f t="shared" ca="1" si="168"/>
        <v>148886.04</v>
      </c>
      <c r="U976" s="678">
        <f t="shared" ca="1" si="167"/>
        <v>0</v>
      </c>
      <c r="V976" s="678">
        <f t="shared" ca="1" si="167"/>
        <v>3831.1000000000004</v>
      </c>
      <c r="W976" s="678">
        <f t="shared" ca="1" si="167"/>
        <v>1938.72</v>
      </c>
      <c r="X976" s="678">
        <f t="shared" ca="1" si="167"/>
        <v>0</v>
      </c>
      <c r="Y976" s="678">
        <f t="shared" ca="1" si="167"/>
        <v>0</v>
      </c>
      <c r="Z976" s="678">
        <f t="shared" ca="1" si="167"/>
        <v>0</v>
      </c>
      <c r="AA976" t="str">
        <f t="shared" si="164"/>
        <v>ASRCMS202202</v>
      </c>
      <c r="AB976" s="957">
        <f t="shared" si="165"/>
        <v>45230</v>
      </c>
      <c r="AC976" t="str">
        <f t="shared" si="166"/>
        <v>Unaudited</v>
      </c>
    </row>
    <row r="977" spans="1:29" ht="30" x14ac:dyDescent="0.25">
      <c r="A977" t="s">
        <v>421</v>
      </c>
      <c r="B977" t="s">
        <v>1380</v>
      </c>
      <c r="C977" t="s">
        <v>1381</v>
      </c>
      <c r="D977">
        <v>1900</v>
      </c>
      <c r="E977" s="957">
        <v>1</v>
      </c>
      <c r="F977" t="s">
        <v>442</v>
      </c>
      <c r="G977" s="957">
        <v>366</v>
      </c>
      <c r="H977" t="s">
        <v>382</v>
      </c>
      <c r="I977" s="937" t="s">
        <v>489</v>
      </c>
      <c r="J977" s="937" t="s">
        <v>445</v>
      </c>
      <c r="K977" s="937" t="s">
        <v>446</v>
      </c>
      <c r="L977" s="937">
        <v>5.2</v>
      </c>
      <c r="M977" s="962" t="s">
        <v>304</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ASRCMS202202</v>
      </c>
      <c r="AB977" s="957">
        <f t="shared" si="165"/>
        <v>45230</v>
      </c>
      <c r="AC977" t="str">
        <f t="shared" si="166"/>
        <v>Unaudited</v>
      </c>
    </row>
    <row r="978" spans="1:29" ht="30" x14ac:dyDescent="0.25">
      <c r="A978" t="s">
        <v>421</v>
      </c>
      <c r="B978" t="s">
        <v>1380</v>
      </c>
      <c r="C978" t="s">
        <v>1381</v>
      </c>
      <c r="D978">
        <v>1900</v>
      </c>
      <c r="E978" s="957">
        <v>1</v>
      </c>
      <c r="F978" t="s">
        <v>442</v>
      </c>
      <c r="G978" s="957">
        <v>366</v>
      </c>
      <c r="H978" t="s">
        <v>382</v>
      </c>
      <c r="I978" s="937" t="s">
        <v>489</v>
      </c>
      <c r="J978" s="937" t="s">
        <v>445</v>
      </c>
      <c r="K978" s="937" t="s">
        <v>446</v>
      </c>
      <c r="L978" s="945">
        <v>5.3</v>
      </c>
      <c r="M978" s="960" t="s">
        <v>305</v>
      </c>
      <c r="N978" s="678">
        <f t="shared" ca="1" si="161"/>
        <v>35163.387494803668</v>
      </c>
      <c r="O978" s="678">
        <f t="shared" ca="1" si="168"/>
        <v>11039.798034203215</v>
      </c>
      <c r="P978" s="678">
        <f t="shared" ca="1" si="168"/>
        <v>5212.1901081173419</v>
      </c>
      <c r="Q978" s="678">
        <f t="shared" ca="1" si="168"/>
        <v>6573.4970415834632</v>
      </c>
      <c r="R978" s="678">
        <f t="shared" ca="1" si="168"/>
        <v>4864.0154612263887</v>
      </c>
      <c r="S978" s="678">
        <f t="shared" ca="1" si="168"/>
        <v>5.8212605615189705</v>
      </c>
      <c r="T978" s="678">
        <f t="shared" ca="1" si="168"/>
        <v>7248.8452662461323</v>
      </c>
      <c r="U978" s="678">
        <f t="shared" ca="1" si="169"/>
        <v>0</v>
      </c>
      <c r="V978" s="678">
        <f t="shared" ca="1" si="169"/>
        <v>117.75132487882135</v>
      </c>
      <c r="W978" s="678">
        <f t="shared" ca="1" si="170"/>
        <v>101.4689979867849</v>
      </c>
      <c r="X978" s="678">
        <f t="shared" ca="1" si="171"/>
        <v>0</v>
      </c>
      <c r="Y978" s="678">
        <f t="shared" ca="1" si="171"/>
        <v>0</v>
      </c>
      <c r="Z978" s="678">
        <f t="shared" ca="1" si="171"/>
        <v>0</v>
      </c>
      <c r="AA978" t="str">
        <f t="shared" si="164"/>
        <v>ASRCMS202202</v>
      </c>
      <c r="AB978" s="957">
        <f t="shared" si="165"/>
        <v>45230</v>
      </c>
      <c r="AC978" t="str">
        <f t="shared" si="166"/>
        <v>Unaudited</v>
      </c>
    </row>
    <row r="979" spans="1:29" x14ac:dyDescent="0.25">
      <c r="A979" t="s">
        <v>421</v>
      </c>
      <c r="B979" t="s">
        <v>1380</v>
      </c>
      <c r="C979" t="s">
        <v>1381</v>
      </c>
      <c r="D979">
        <v>1900</v>
      </c>
      <c r="E979" s="957">
        <v>1</v>
      </c>
      <c r="F979" t="s">
        <v>442</v>
      </c>
      <c r="G979" s="957">
        <v>366</v>
      </c>
      <c r="H979" t="s">
        <v>382</v>
      </c>
      <c r="I979" s="962" t="s">
        <v>489</v>
      </c>
      <c r="J979" s="962" t="s">
        <v>445</v>
      </c>
      <c r="K979" s="962" t="s">
        <v>446</v>
      </c>
      <c r="L979" s="937" t="s">
        <v>82</v>
      </c>
      <c r="M979" s="962" t="s">
        <v>454</v>
      </c>
      <c r="N979" s="678">
        <f t="shared" ca="1" si="161"/>
        <v>1172.2480923064097</v>
      </c>
      <c r="O979" s="678">
        <f t="shared" ca="1" si="168"/>
        <v>278.66400600283197</v>
      </c>
      <c r="P979" s="678">
        <f t="shared" ca="1" si="168"/>
        <v>50.733685333687539</v>
      </c>
      <c r="Q979" s="678">
        <f t="shared" ca="1" si="168"/>
        <v>279.23036257266034</v>
      </c>
      <c r="R979" s="678">
        <f t="shared" ca="1" si="168"/>
        <v>57.628902239133495</v>
      </c>
      <c r="S979" s="678">
        <f t="shared" ca="1" si="168"/>
        <v>0.31424087865752798</v>
      </c>
      <c r="T979" s="678">
        <f t="shared" ca="1" si="168"/>
        <v>124.68146330787283</v>
      </c>
      <c r="U979" s="678">
        <f t="shared" ca="1" si="169"/>
        <v>0</v>
      </c>
      <c r="V979" s="678">
        <f t="shared" ca="1" si="169"/>
        <v>2.3238927160684888</v>
      </c>
      <c r="W979" s="678">
        <f t="shared" ca="1" si="170"/>
        <v>378.67153925549746</v>
      </c>
      <c r="X979" s="678">
        <f t="shared" ca="1" si="171"/>
        <v>0</v>
      </c>
      <c r="Y979" s="678">
        <f t="shared" ca="1" si="171"/>
        <v>0</v>
      </c>
      <c r="Z979" s="678">
        <f t="shared" ca="1" si="171"/>
        <v>0</v>
      </c>
      <c r="AA979" t="str">
        <f t="shared" si="164"/>
        <v>ASRCMS202202</v>
      </c>
      <c r="AB979" s="957">
        <f t="shared" si="165"/>
        <v>45230</v>
      </c>
      <c r="AC979" t="str">
        <f t="shared" si="166"/>
        <v>Unaudited</v>
      </c>
    </row>
    <row r="980" spans="1:29" x14ac:dyDescent="0.25">
      <c r="A980" t="s">
        <v>421</v>
      </c>
      <c r="B980" t="s">
        <v>1380</v>
      </c>
      <c r="C980" t="s">
        <v>1381</v>
      </c>
      <c r="D980">
        <v>1900</v>
      </c>
      <c r="E980" s="957">
        <v>1</v>
      </c>
      <c r="F980" t="s">
        <v>442</v>
      </c>
      <c r="G980" s="957">
        <v>366</v>
      </c>
      <c r="H980" t="s">
        <v>382</v>
      </c>
      <c r="I980" s="937" t="s">
        <v>489</v>
      </c>
      <c r="J980" s="937" t="s">
        <v>445</v>
      </c>
      <c r="K980" s="937" t="s">
        <v>447</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ASRCMS202202</v>
      </c>
      <c r="AB980" s="957">
        <f t="shared" si="165"/>
        <v>45230</v>
      </c>
      <c r="AC980" t="str">
        <f t="shared" si="166"/>
        <v>Unaudited</v>
      </c>
    </row>
    <row r="981" spans="1:29" x14ac:dyDescent="0.25">
      <c r="A981" t="s">
        <v>421</v>
      </c>
      <c r="B981" t="s">
        <v>1380</v>
      </c>
      <c r="C981" t="s">
        <v>1381</v>
      </c>
      <c r="D981">
        <v>1900</v>
      </c>
      <c r="E981" s="957">
        <v>1</v>
      </c>
      <c r="F981" t="s">
        <v>442</v>
      </c>
      <c r="G981" s="957">
        <v>366</v>
      </c>
      <c r="H981" t="s">
        <v>382</v>
      </c>
      <c r="I981" s="937" t="s">
        <v>489</v>
      </c>
      <c r="J981" s="937" t="s">
        <v>445</v>
      </c>
      <c r="K981" s="937" t="s">
        <v>447</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ASRCMS202202</v>
      </c>
      <c r="AB981" s="957">
        <f t="shared" si="165"/>
        <v>45230</v>
      </c>
      <c r="AC981" t="str">
        <f t="shared" si="166"/>
        <v>Unaudited</v>
      </c>
    </row>
    <row r="982" spans="1:29" x14ac:dyDescent="0.25">
      <c r="A982" t="s">
        <v>421</v>
      </c>
      <c r="B982" t="s">
        <v>1380</v>
      </c>
      <c r="C982" t="s">
        <v>1381</v>
      </c>
      <c r="D982">
        <v>1900</v>
      </c>
      <c r="E982" s="957">
        <v>1</v>
      </c>
      <c r="F982" t="s">
        <v>442</v>
      </c>
      <c r="G982" s="957">
        <v>366</v>
      </c>
      <c r="H982" t="s">
        <v>382</v>
      </c>
      <c r="I982" s="937" t="s">
        <v>489</v>
      </c>
      <c r="J982" s="937" t="s">
        <v>445</v>
      </c>
      <c r="K982" s="937" t="s">
        <v>447</v>
      </c>
      <c r="L982" s="937">
        <v>6.3</v>
      </c>
      <c r="M982" s="962" t="s">
        <v>185</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ASRCMS202202</v>
      </c>
      <c r="AB982" s="957">
        <f t="shared" si="165"/>
        <v>45230</v>
      </c>
      <c r="AC982" t="str">
        <f t="shared" si="166"/>
        <v>Unaudited</v>
      </c>
    </row>
    <row r="983" spans="1:29" x14ac:dyDescent="0.25">
      <c r="A983" t="s">
        <v>421</v>
      </c>
      <c r="B983" t="s">
        <v>1380</v>
      </c>
      <c r="C983" t="s">
        <v>1381</v>
      </c>
      <c r="D983">
        <v>1900</v>
      </c>
      <c r="E983" s="957">
        <v>1</v>
      </c>
      <c r="F983" t="s">
        <v>442</v>
      </c>
      <c r="G983" s="957">
        <v>366</v>
      </c>
      <c r="H983" t="s">
        <v>382</v>
      </c>
      <c r="I983" s="937" t="s">
        <v>489</v>
      </c>
      <c r="J983" s="937" t="s">
        <v>445</v>
      </c>
      <c r="K983" s="937" t="s">
        <v>447</v>
      </c>
      <c r="L983" s="945" t="s">
        <v>87</v>
      </c>
      <c r="M983" s="960" t="s">
        <v>455</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ASRCMS202202</v>
      </c>
      <c r="AB983" s="957">
        <f t="shared" si="165"/>
        <v>45230</v>
      </c>
      <c r="AC983" t="str">
        <f t="shared" si="166"/>
        <v>Unaudited</v>
      </c>
    </row>
    <row r="984" spans="1:29" x14ac:dyDescent="0.25">
      <c r="A984" t="s">
        <v>421</v>
      </c>
      <c r="B984" t="s">
        <v>1380</v>
      </c>
      <c r="C984" t="s">
        <v>1381</v>
      </c>
      <c r="D984">
        <v>1900</v>
      </c>
      <c r="E984" s="957">
        <v>1</v>
      </c>
      <c r="F984" t="s">
        <v>442</v>
      </c>
      <c r="G984" s="957">
        <v>366</v>
      </c>
      <c r="H984" t="s">
        <v>382</v>
      </c>
      <c r="I984" s="962" t="s">
        <v>489</v>
      </c>
      <c r="J984" s="962" t="s">
        <v>445</v>
      </c>
      <c r="K984" s="962" t="s">
        <v>448</v>
      </c>
      <c r="L984" s="937">
        <v>7.1</v>
      </c>
      <c r="M984" s="962" t="s">
        <v>20</v>
      </c>
      <c r="N984" s="678">
        <f t="shared" ca="1" si="161"/>
        <v>156150.07999999996</v>
      </c>
      <c r="O984" s="678">
        <f t="shared" ca="1" si="172"/>
        <v>32169.304407469022</v>
      </c>
      <c r="P984" s="678">
        <f t="shared" ca="1" si="172"/>
        <v>3210.8339919620148</v>
      </c>
      <c r="Q984" s="678">
        <f t="shared" ca="1" si="172"/>
        <v>80088.581426556033</v>
      </c>
      <c r="R984" s="678">
        <f t="shared" ca="1" si="172"/>
        <v>5213.0307279293165</v>
      </c>
      <c r="S984" s="678">
        <f t="shared" ca="1" si="172"/>
        <v>411.0650697803548</v>
      </c>
      <c r="T984" s="678">
        <f t="shared" ca="1" si="172"/>
        <v>10643.724985221583</v>
      </c>
      <c r="U984" s="678">
        <f t="shared" ca="1" si="172"/>
        <v>0</v>
      </c>
      <c r="V984" s="678">
        <f t="shared" ca="1" si="172"/>
        <v>631.36774588133187</v>
      </c>
      <c r="W984" s="678">
        <f t="shared" ca="1" si="170"/>
        <v>23782.171645200306</v>
      </c>
      <c r="X984" s="678">
        <f t="shared" ca="1" si="172"/>
        <v>0</v>
      </c>
      <c r="Y984" s="678">
        <f t="shared" ca="1" si="172"/>
        <v>0</v>
      </c>
      <c r="Z984" s="678">
        <f t="shared" ca="1" si="172"/>
        <v>0</v>
      </c>
      <c r="AA984" t="str">
        <f t="shared" si="164"/>
        <v>ASRCMS202202</v>
      </c>
      <c r="AB984" s="957">
        <f t="shared" si="165"/>
        <v>45230</v>
      </c>
      <c r="AC984" t="str">
        <f t="shared" si="166"/>
        <v>Unaudited</v>
      </c>
    </row>
    <row r="985" spans="1:29" x14ac:dyDescent="0.25">
      <c r="A985" t="s">
        <v>421</v>
      </c>
      <c r="B985" t="s">
        <v>1380</v>
      </c>
      <c r="C985" t="s">
        <v>1381</v>
      </c>
      <c r="D985">
        <v>1900</v>
      </c>
      <c r="E985" s="957">
        <v>1</v>
      </c>
      <c r="F985" t="s">
        <v>442</v>
      </c>
      <c r="G985" s="957">
        <v>366</v>
      </c>
      <c r="H985" t="s">
        <v>382</v>
      </c>
      <c r="I985" s="937" t="s">
        <v>489</v>
      </c>
      <c r="J985" s="937" t="s">
        <v>445</v>
      </c>
      <c r="K985" s="937" t="s">
        <v>448</v>
      </c>
      <c r="L985" s="937">
        <v>7.2</v>
      </c>
      <c r="M985" s="962"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ASRCMS202202</v>
      </c>
      <c r="AB985" s="957">
        <f t="shared" si="165"/>
        <v>45230</v>
      </c>
      <c r="AC985" t="str">
        <f t="shared" si="166"/>
        <v>Unaudited</v>
      </c>
    </row>
    <row r="986" spans="1:29" x14ac:dyDescent="0.25">
      <c r="A986" t="s">
        <v>421</v>
      </c>
      <c r="B986" t="s">
        <v>1380</v>
      </c>
      <c r="C986" t="s">
        <v>1381</v>
      </c>
      <c r="D986">
        <v>1900</v>
      </c>
      <c r="E986" s="957">
        <v>1</v>
      </c>
      <c r="F986" t="s">
        <v>442</v>
      </c>
      <c r="G986" s="957">
        <v>366</v>
      </c>
      <c r="H986" t="s">
        <v>382</v>
      </c>
      <c r="I986" s="937" t="s">
        <v>489</v>
      </c>
      <c r="J986" s="937" t="s">
        <v>445</v>
      </c>
      <c r="K986" s="937" t="s">
        <v>448</v>
      </c>
      <c r="L986" s="937">
        <v>7.3</v>
      </c>
      <c r="M986" s="962" t="s">
        <v>156</v>
      </c>
      <c r="N986" s="678">
        <f t="shared" ca="1" si="161"/>
        <v>17453.817747178913</v>
      </c>
      <c r="O986" s="678">
        <f t="shared" ca="1" si="172"/>
        <v>4149.0797088035533</v>
      </c>
      <c r="P986" s="678">
        <f t="shared" ca="1" si="172"/>
        <v>755.38318489790242</v>
      </c>
      <c r="Q986" s="678">
        <f t="shared" ca="1" si="172"/>
        <v>4157.5122960814333</v>
      </c>
      <c r="R986" s="678">
        <f t="shared" ca="1" si="172"/>
        <v>858.0473393416388</v>
      </c>
      <c r="S986" s="678">
        <f t="shared" ca="1" si="172"/>
        <v>4.6787903181916457</v>
      </c>
      <c r="T986" s="678">
        <f t="shared" ca="1" si="172"/>
        <v>1856.4052706160141</v>
      </c>
      <c r="U986" s="678">
        <f t="shared" ca="1" si="172"/>
        <v>0</v>
      </c>
      <c r="V986" s="678">
        <f t="shared" ca="1" si="172"/>
        <v>34.600866656521674</v>
      </c>
      <c r="W986" s="678">
        <f t="shared" ca="1" si="170"/>
        <v>5638.1102904636555</v>
      </c>
      <c r="X986" s="678">
        <f t="shared" ca="1" si="172"/>
        <v>0</v>
      </c>
      <c r="Y986" s="678">
        <f t="shared" ca="1" si="172"/>
        <v>0</v>
      </c>
      <c r="Z986" s="678">
        <f t="shared" ca="1" si="172"/>
        <v>0</v>
      </c>
      <c r="AA986" t="str">
        <f t="shared" si="164"/>
        <v>ASRCMS202202</v>
      </c>
      <c r="AB986" s="957">
        <f t="shared" si="165"/>
        <v>45230</v>
      </c>
      <c r="AC986" t="str">
        <f t="shared" si="166"/>
        <v>Unaudited</v>
      </c>
    </row>
    <row r="987" spans="1:29" x14ac:dyDescent="0.25">
      <c r="A987" t="s">
        <v>421</v>
      </c>
      <c r="B987" t="s">
        <v>1380</v>
      </c>
      <c r="C987" t="s">
        <v>1381</v>
      </c>
      <c r="D987">
        <v>1900</v>
      </c>
      <c r="E987" s="957">
        <v>1</v>
      </c>
      <c r="F987" t="s">
        <v>442</v>
      </c>
      <c r="G987" s="957">
        <v>366</v>
      </c>
      <c r="H987" t="s">
        <v>382</v>
      </c>
      <c r="I987" s="937" t="s">
        <v>489</v>
      </c>
      <c r="J987" s="937" t="s">
        <v>445</v>
      </c>
      <c r="K987" s="937" t="s">
        <v>448</v>
      </c>
      <c r="L987" s="937" t="s">
        <v>91</v>
      </c>
      <c r="M987" s="962" t="s">
        <v>456</v>
      </c>
      <c r="N987" s="678">
        <f t="shared" ca="1" si="161"/>
        <v>39.132421654053275</v>
      </c>
      <c r="O987" s="678">
        <f t="shared" ca="1" si="172"/>
        <v>9.3024654544373426</v>
      </c>
      <c r="P987" s="678">
        <f t="shared" ca="1" si="172"/>
        <v>1.6936107463700445</v>
      </c>
      <c r="Q987" s="678">
        <f t="shared" ca="1" si="172"/>
        <v>9.3213717800202343</v>
      </c>
      <c r="R987" s="678">
        <f t="shared" ca="1" si="172"/>
        <v>1.9237894407189355</v>
      </c>
      <c r="S987" s="678">
        <f t="shared" ca="1" si="172"/>
        <v>1.0490105844721057E-2</v>
      </c>
      <c r="T987" s="678">
        <f t="shared" ca="1" si="172"/>
        <v>4.1621629641626443</v>
      </c>
      <c r="U987" s="678">
        <f t="shared" ca="1" si="172"/>
        <v>0</v>
      </c>
      <c r="V987" s="678">
        <f t="shared" ca="1" si="172"/>
        <v>7.7577050660880803E-2</v>
      </c>
      <c r="W987" s="678">
        <f t="shared" ca="1" si="170"/>
        <v>12.640954111838472</v>
      </c>
      <c r="X987" s="678">
        <f t="shared" ca="1" si="172"/>
        <v>0</v>
      </c>
      <c r="Y987" s="678">
        <f t="shared" ca="1" si="172"/>
        <v>0</v>
      </c>
      <c r="Z987" s="678">
        <f t="shared" ca="1" si="172"/>
        <v>0</v>
      </c>
      <c r="AA987" t="str">
        <f t="shared" si="164"/>
        <v>ASRCMS202202</v>
      </c>
      <c r="AB987" s="957">
        <f t="shared" si="165"/>
        <v>45230</v>
      </c>
      <c r="AC987" t="str">
        <f t="shared" si="166"/>
        <v>Unaudited</v>
      </c>
    </row>
    <row r="988" spans="1:29" x14ac:dyDescent="0.25">
      <c r="A988" t="s">
        <v>421</v>
      </c>
      <c r="B988" t="s">
        <v>1380</v>
      </c>
      <c r="C988" t="s">
        <v>1381</v>
      </c>
      <c r="D988">
        <v>1900</v>
      </c>
      <c r="E988" s="957">
        <v>1</v>
      </c>
      <c r="F988" t="s">
        <v>442</v>
      </c>
      <c r="G988" s="957">
        <v>366</v>
      </c>
      <c r="H988" t="s">
        <v>382</v>
      </c>
      <c r="I988" s="937" t="s">
        <v>489</v>
      </c>
      <c r="J988" s="937" t="s">
        <v>445</v>
      </c>
      <c r="K988" s="937" t="s">
        <v>449</v>
      </c>
      <c r="L988" s="937">
        <v>8.1</v>
      </c>
      <c r="M988" s="962" t="s">
        <v>22</v>
      </c>
      <c r="N988" s="678">
        <f t="shared" ca="1" si="161"/>
        <v>3124567.4065878894</v>
      </c>
      <c r="O988" s="678">
        <f t="shared" ca="1" si="172"/>
        <v>907629.57662960142</v>
      </c>
      <c r="P988" s="678">
        <f t="shared" ca="1" si="172"/>
        <v>200927.63306065317</v>
      </c>
      <c r="Q988" s="678">
        <f t="shared" ca="1" si="172"/>
        <v>976494.67971455678</v>
      </c>
      <c r="R988" s="678">
        <f t="shared" ca="1" si="172"/>
        <v>224578.52842488847</v>
      </c>
      <c r="S988" s="678">
        <f t="shared" ca="1" si="172"/>
        <v>21.463808342423345</v>
      </c>
      <c r="T988" s="678">
        <f t="shared" ca="1" si="172"/>
        <v>385027.24430934183</v>
      </c>
      <c r="U988" s="678">
        <f t="shared" ca="1" si="172"/>
        <v>0</v>
      </c>
      <c r="V988" s="678">
        <f t="shared" ca="1" si="172"/>
        <v>85557.071552826616</v>
      </c>
      <c r="W988" s="678">
        <f t="shared" ca="1" si="170"/>
        <v>344331.20908767881</v>
      </c>
      <c r="X988" s="678">
        <f t="shared" ca="1" si="172"/>
        <v>0</v>
      </c>
      <c r="Y988" s="678">
        <f t="shared" ca="1" si="172"/>
        <v>0</v>
      </c>
      <c r="Z988" s="678">
        <f t="shared" ca="1" si="172"/>
        <v>0</v>
      </c>
      <c r="AA988" t="str">
        <f t="shared" si="164"/>
        <v>ASRCMS202202</v>
      </c>
      <c r="AB988" s="957">
        <f t="shared" si="165"/>
        <v>45230</v>
      </c>
      <c r="AC988" t="str">
        <f t="shared" si="166"/>
        <v>Unaudited</v>
      </c>
    </row>
    <row r="989" spans="1:29" x14ac:dyDescent="0.25">
      <c r="A989" t="s">
        <v>421</v>
      </c>
      <c r="B989" t="s">
        <v>1380</v>
      </c>
      <c r="C989" t="s">
        <v>1381</v>
      </c>
      <c r="D989">
        <v>1900</v>
      </c>
      <c r="E989" s="957">
        <v>1</v>
      </c>
      <c r="F989" t="s">
        <v>442</v>
      </c>
      <c r="G989" s="957">
        <v>366</v>
      </c>
      <c r="H989" t="s">
        <v>382</v>
      </c>
      <c r="I989" s="937" t="s">
        <v>489</v>
      </c>
      <c r="J989" s="937" t="s">
        <v>445</v>
      </c>
      <c r="K989" s="937" t="s">
        <v>449</v>
      </c>
      <c r="L989" s="937" t="s">
        <v>113</v>
      </c>
      <c r="M989" s="962" t="s">
        <v>444</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ASRCMS202202</v>
      </c>
      <c r="AB989" s="957">
        <f t="shared" si="165"/>
        <v>45230</v>
      </c>
      <c r="AC989" t="str">
        <f t="shared" si="166"/>
        <v>Unaudited</v>
      </c>
    </row>
    <row r="990" spans="1:29" x14ac:dyDescent="0.25">
      <c r="A990" t="s">
        <v>421</v>
      </c>
      <c r="B990" t="s">
        <v>1380</v>
      </c>
      <c r="C990" t="s">
        <v>1381</v>
      </c>
      <c r="D990">
        <v>1900</v>
      </c>
      <c r="E990" s="957">
        <v>1</v>
      </c>
      <c r="F990" t="s">
        <v>442</v>
      </c>
      <c r="G990" s="957">
        <v>366</v>
      </c>
      <c r="H990" t="s">
        <v>382</v>
      </c>
      <c r="I990" s="937" t="s">
        <v>489</v>
      </c>
      <c r="J990" s="937" t="s">
        <v>445</v>
      </c>
      <c r="K990" s="937" t="s">
        <v>449</v>
      </c>
      <c r="L990" s="937" t="s">
        <v>115</v>
      </c>
      <c r="M990" s="962" t="s">
        <v>158</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ASRCMS202202</v>
      </c>
      <c r="AB990" s="957">
        <f t="shared" si="165"/>
        <v>45230</v>
      </c>
      <c r="AC990" t="str">
        <f t="shared" si="166"/>
        <v>Unaudited</v>
      </c>
    </row>
    <row r="991" spans="1:29" x14ac:dyDescent="0.25">
      <c r="A991" t="s">
        <v>421</v>
      </c>
      <c r="B991" t="s">
        <v>1380</v>
      </c>
      <c r="C991" t="s">
        <v>1381</v>
      </c>
      <c r="D991">
        <v>1900</v>
      </c>
      <c r="E991" s="957">
        <v>1</v>
      </c>
      <c r="F991" t="s">
        <v>442</v>
      </c>
      <c r="G991" s="957">
        <v>366</v>
      </c>
      <c r="H991" t="s">
        <v>382</v>
      </c>
      <c r="I991" s="937" t="s">
        <v>489</v>
      </c>
      <c r="J991" s="937" t="s">
        <v>445</v>
      </c>
      <c r="K991" s="937" t="s">
        <v>449</v>
      </c>
      <c r="L991" s="945" t="s">
        <v>116</v>
      </c>
      <c r="M991" s="960" t="s">
        <v>114</v>
      </c>
      <c r="N991" s="678">
        <f t="shared" ca="1" si="161"/>
        <v>-8968.1449624228062</v>
      </c>
      <c r="O991" s="678">
        <f t="shared" ca="1" si="172"/>
        <v>-2605.0817781158166</v>
      </c>
      <c r="P991" s="678">
        <f t="shared" ca="1" si="172"/>
        <v>-576.70323784507821</v>
      </c>
      <c r="Q991" s="678">
        <f t="shared" ca="1" si="172"/>
        <v>-2802.7386524773451</v>
      </c>
      <c r="R991" s="678">
        <f t="shared" ca="1" si="172"/>
        <v>-644.58612546348922</v>
      </c>
      <c r="S991" s="678">
        <f t="shared" ca="1" si="172"/>
        <v>-6.1605502334391091E-2</v>
      </c>
      <c r="T991" s="678">
        <f t="shared" ca="1" si="172"/>
        <v>-1105.1066250540916</v>
      </c>
      <c r="U991" s="678">
        <f t="shared" ca="1" si="172"/>
        <v>0</v>
      </c>
      <c r="V991" s="678">
        <f t="shared" ca="1" si="172"/>
        <v>-245.56622418462359</v>
      </c>
      <c r="W991" s="678">
        <f t="shared" ca="1" si="170"/>
        <v>-988.30071378002754</v>
      </c>
      <c r="X991" s="678">
        <f t="shared" ca="1" si="172"/>
        <v>0</v>
      </c>
      <c r="Y991" s="678">
        <f t="shared" ca="1" si="172"/>
        <v>0</v>
      </c>
      <c r="Z991" s="678">
        <f t="shared" ca="1" si="172"/>
        <v>0</v>
      </c>
      <c r="AA991" t="str">
        <f t="shared" si="164"/>
        <v>ASRCMS202202</v>
      </c>
      <c r="AB991" s="957">
        <f t="shared" si="165"/>
        <v>45230</v>
      </c>
      <c r="AC991" t="str">
        <f t="shared" si="166"/>
        <v>Unaudited</v>
      </c>
    </row>
    <row r="992" spans="1:29" x14ac:dyDescent="0.25">
      <c r="A992" t="s">
        <v>421</v>
      </c>
      <c r="B992" t="s">
        <v>1380</v>
      </c>
      <c r="C992" t="s">
        <v>1381</v>
      </c>
      <c r="D992">
        <v>1900</v>
      </c>
      <c r="E992" s="957">
        <v>1</v>
      </c>
      <c r="F992" t="s">
        <v>442</v>
      </c>
      <c r="G992" s="957">
        <v>366</v>
      </c>
      <c r="H992" t="s">
        <v>382</v>
      </c>
      <c r="I992" s="962" t="s">
        <v>489</v>
      </c>
      <c r="J992" s="962" t="s">
        <v>445</v>
      </c>
      <c r="K992" s="962" t="s">
        <v>449</v>
      </c>
      <c r="L992" s="937" t="s">
        <v>117</v>
      </c>
      <c r="M992" s="962" t="s">
        <v>159</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ASRCMS202202</v>
      </c>
      <c r="AB992" s="957">
        <f t="shared" si="165"/>
        <v>45230</v>
      </c>
      <c r="AC992" t="str">
        <f t="shared" si="166"/>
        <v>Unaudited</v>
      </c>
    </row>
    <row r="993" spans="1:29" x14ac:dyDescent="0.25">
      <c r="A993" t="s">
        <v>421</v>
      </c>
      <c r="B993" t="s">
        <v>1380</v>
      </c>
      <c r="C993" t="s">
        <v>1381</v>
      </c>
      <c r="D993">
        <v>1900</v>
      </c>
      <c r="E993" s="957">
        <v>1</v>
      </c>
      <c r="F993" t="s">
        <v>442</v>
      </c>
      <c r="G993" s="957">
        <v>366</v>
      </c>
      <c r="H993" t="s">
        <v>382</v>
      </c>
      <c r="I993" s="937" t="s">
        <v>489</v>
      </c>
      <c r="J993" s="937" t="s">
        <v>445</v>
      </c>
      <c r="K993" s="937" t="s">
        <v>449</v>
      </c>
      <c r="L993" s="937" t="s">
        <v>160</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ASRCMS202202</v>
      </c>
      <c r="AB993" s="957">
        <f t="shared" si="165"/>
        <v>45230</v>
      </c>
      <c r="AC993" t="str">
        <f t="shared" si="166"/>
        <v>Unaudited</v>
      </c>
    </row>
    <row r="994" spans="1:29" x14ac:dyDescent="0.25">
      <c r="A994" t="s">
        <v>421</v>
      </c>
      <c r="B994" t="s">
        <v>1380</v>
      </c>
      <c r="C994" t="s">
        <v>1381</v>
      </c>
      <c r="D994">
        <v>1900</v>
      </c>
      <c r="E994" s="957">
        <v>1</v>
      </c>
      <c r="F994" t="s">
        <v>442</v>
      </c>
      <c r="G994" s="957">
        <v>366</v>
      </c>
      <c r="H994" t="s">
        <v>382</v>
      </c>
      <c r="I994" s="937" t="s">
        <v>489</v>
      </c>
      <c r="J994" s="937" t="s">
        <v>445</v>
      </c>
      <c r="K994" s="937" t="s">
        <v>449</v>
      </c>
      <c r="L994" s="937" t="s">
        <v>443</v>
      </c>
      <c r="M994" s="962" t="s">
        <v>457</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ASRCMS202202</v>
      </c>
      <c r="AB994" s="957">
        <f t="shared" si="165"/>
        <v>45230</v>
      </c>
      <c r="AC994" t="str">
        <f t="shared" si="166"/>
        <v>Unaudited</v>
      </c>
    </row>
    <row r="995" spans="1:29" ht="30" x14ac:dyDescent="0.25">
      <c r="A995" t="s">
        <v>421</v>
      </c>
      <c r="B995" t="s">
        <v>1380</v>
      </c>
      <c r="C995" t="s">
        <v>1381</v>
      </c>
      <c r="D995">
        <v>1900</v>
      </c>
      <c r="E995" s="957">
        <v>1</v>
      </c>
      <c r="F995" t="s">
        <v>442</v>
      </c>
      <c r="G995" s="957">
        <v>366</v>
      </c>
      <c r="H995" t="s">
        <v>382</v>
      </c>
      <c r="I995" s="937" t="s">
        <v>489</v>
      </c>
      <c r="J995" s="937" t="s">
        <v>445</v>
      </c>
      <c r="K995" s="937" t="s">
        <v>450</v>
      </c>
      <c r="L995" s="937">
        <v>9.1</v>
      </c>
      <c r="M995" s="962" t="s">
        <v>186</v>
      </c>
      <c r="N995" s="678">
        <f t="shared" ca="1" si="161"/>
        <v>1982670.73</v>
      </c>
      <c r="O995" s="678">
        <f t="shared" ca="1" si="172"/>
        <v>94461.27</v>
      </c>
      <c r="P995" s="678">
        <f t="shared" ca="1" si="172"/>
        <v>590.16</v>
      </c>
      <c r="Q995" s="678">
        <f t="shared" ca="1" si="172"/>
        <v>158770.03</v>
      </c>
      <c r="R995" s="678">
        <f t="shared" ca="1" si="172"/>
        <v>28187.920000000002</v>
      </c>
      <c r="S995" s="678">
        <f t="shared" ca="1" si="172"/>
        <v>0</v>
      </c>
      <c r="T995" s="678">
        <f t="shared" ca="1" si="172"/>
        <v>16970.099999999995</v>
      </c>
      <c r="U995" s="678">
        <f t="shared" ca="1" si="172"/>
        <v>0</v>
      </c>
      <c r="V995" s="678">
        <f t="shared" ca="1" si="172"/>
        <v>0</v>
      </c>
      <c r="W995" s="678">
        <f t="shared" ca="1" si="170"/>
        <v>1683691.25</v>
      </c>
      <c r="X995" s="678">
        <f t="shared" ca="1" si="172"/>
        <v>0</v>
      </c>
      <c r="Y995" s="678">
        <f t="shared" ca="1" si="172"/>
        <v>0</v>
      </c>
      <c r="Z995" s="678">
        <f t="shared" ca="1" si="172"/>
        <v>0</v>
      </c>
      <c r="AA995" t="str">
        <f t="shared" si="164"/>
        <v>ASRCMS202202</v>
      </c>
      <c r="AB995" s="957">
        <f t="shared" si="165"/>
        <v>45230</v>
      </c>
      <c r="AC995" t="str">
        <f t="shared" si="166"/>
        <v>Unaudited</v>
      </c>
    </row>
    <row r="996" spans="1:29" x14ac:dyDescent="0.25">
      <c r="A996" t="s">
        <v>421</v>
      </c>
      <c r="B996" t="s">
        <v>1380</v>
      </c>
      <c r="C996" t="s">
        <v>1381</v>
      </c>
      <c r="D996">
        <v>1900</v>
      </c>
      <c r="E996" s="957">
        <v>1</v>
      </c>
      <c r="F996" t="s">
        <v>442</v>
      </c>
      <c r="G996" s="957">
        <v>366</v>
      </c>
      <c r="H996" t="s">
        <v>382</v>
      </c>
      <c r="I996" s="937" t="s">
        <v>489</v>
      </c>
      <c r="J996" s="937" t="s">
        <v>445</v>
      </c>
      <c r="K996" s="937" t="s">
        <v>450</v>
      </c>
      <c r="L996" s="937" t="s">
        <v>107</v>
      </c>
      <c r="M996" s="962" t="s">
        <v>187</v>
      </c>
      <c r="N996" s="678">
        <f t="shared" ca="1" si="161"/>
        <v>13343.400000000001</v>
      </c>
      <c r="O996" s="678">
        <f t="shared" ca="1" si="172"/>
        <v>4447.8</v>
      </c>
      <c r="P996" s="678">
        <f t="shared" ca="1" si="172"/>
        <v>0</v>
      </c>
      <c r="Q996" s="678">
        <f t="shared" ca="1" si="172"/>
        <v>0</v>
      </c>
      <c r="R996" s="678">
        <f t="shared" ca="1" si="172"/>
        <v>0</v>
      </c>
      <c r="S996" s="678">
        <f t="shared" ca="1" si="172"/>
        <v>0</v>
      </c>
      <c r="T996" s="678">
        <f t="shared" ca="1" si="172"/>
        <v>8895.6</v>
      </c>
      <c r="U996" s="678">
        <f t="shared" ca="1" si="172"/>
        <v>0</v>
      </c>
      <c r="V996" s="678">
        <f t="shared" ca="1" si="172"/>
        <v>0</v>
      </c>
      <c r="W996" s="678">
        <f t="shared" ca="1" si="170"/>
        <v>0</v>
      </c>
      <c r="X996" s="678">
        <f t="shared" ca="1" si="172"/>
        <v>0</v>
      </c>
      <c r="Y996" s="678">
        <f t="shared" ca="1" si="172"/>
        <v>0</v>
      </c>
      <c r="Z996" s="678">
        <f t="shared" ca="1" si="172"/>
        <v>0</v>
      </c>
      <c r="AA996" t="str">
        <f t="shared" si="164"/>
        <v>ASRCMS202202</v>
      </c>
      <c r="AB996" s="957">
        <f t="shared" si="165"/>
        <v>45230</v>
      </c>
      <c r="AC996" t="str">
        <f t="shared" si="166"/>
        <v>Unaudited</v>
      </c>
    </row>
    <row r="997" spans="1:29" x14ac:dyDescent="0.25">
      <c r="A997" t="s">
        <v>421</v>
      </c>
      <c r="B997" t="s">
        <v>1380</v>
      </c>
      <c r="C997" t="s">
        <v>1381</v>
      </c>
      <c r="D997">
        <v>1900</v>
      </c>
      <c r="E997" s="957">
        <v>1</v>
      </c>
      <c r="F997" t="s">
        <v>442</v>
      </c>
      <c r="G997" s="957">
        <v>366</v>
      </c>
      <c r="H997" t="s">
        <v>382</v>
      </c>
      <c r="I997" s="937" t="s">
        <v>489</v>
      </c>
      <c r="J997" s="937" t="s">
        <v>445</v>
      </c>
      <c r="K997" s="937" t="s">
        <v>450</v>
      </c>
      <c r="L997" s="937" t="s">
        <v>1316</v>
      </c>
      <c r="M997" s="962" t="s">
        <v>1317</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ASRCMS202202</v>
      </c>
      <c r="AB997" s="957">
        <f t="shared" si="165"/>
        <v>45230</v>
      </c>
      <c r="AC997" t="str">
        <f t="shared" si="166"/>
        <v>Unaudited</v>
      </c>
    </row>
    <row r="998" spans="1:29" x14ac:dyDescent="0.25">
      <c r="A998" t="s">
        <v>421</v>
      </c>
      <c r="B998" t="s">
        <v>1380</v>
      </c>
      <c r="C998" t="s">
        <v>1381</v>
      </c>
      <c r="D998">
        <v>1900</v>
      </c>
      <c r="E998" s="957">
        <v>1</v>
      </c>
      <c r="F998" t="s">
        <v>442</v>
      </c>
      <c r="G998" s="957">
        <v>366</v>
      </c>
      <c r="H998" t="s">
        <v>382</v>
      </c>
      <c r="I998" s="937" t="s">
        <v>489</v>
      </c>
      <c r="J998" s="937" t="s">
        <v>445</v>
      </c>
      <c r="K998" s="937" t="s">
        <v>450</v>
      </c>
      <c r="L998" s="937" t="s">
        <v>108</v>
      </c>
      <c r="M998" s="962" t="s">
        <v>188</v>
      </c>
      <c r="N998" s="678">
        <f t="shared" ca="1" si="161"/>
        <v>559603.56000000006</v>
      </c>
      <c r="O998" s="678">
        <f t="shared" ca="1" si="172"/>
        <v>78055.44</v>
      </c>
      <c r="P998" s="678">
        <f t="shared" ca="1" si="172"/>
        <v>15901.639999999996</v>
      </c>
      <c r="Q998" s="678">
        <f t="shared" ca="1" si="172"/>
        <v>173879.29000000004</v>
      </c>
      <c r="R998" s="678">
        <f t="shared" ca="1" si="172"/>
        <v>11598.949999999999</v>
      </c>
      <c r="S998" s="678">
        <f t="shared" ca="1" si="172"/>
        <v>138.5</v>
      </c>
      <c r="T998" s="678">
        <f t="shared" ca="1" si="172"/>
        <v>97523.299999999988</v>
      </c>
      <c r="U998" s="678">
        <f t="shared" ca="1" si="172"/>
        <v>0</v>
      </c>
      <c r="V998" s="678">
        <f t="shared" ca="1" si="172"/>
        <v>0</v>
      </c>
      <c r="W998" s="678">
        <f t="shared" ca="1" si="170"/>
        <v>182506.44000000003</v>
      </c>
      <c r="X998" s="678">
        <f t="shared" ca="1" si="172"/>
        <v>0</v>
      </c>
      <c r="Y998" s="678">
        <f t="shared" ca="1" si="172"/>
        <v>0</v>
      </c>
      <c r="Z998" s="678">
        <f t="shared" ca="1" si="172"/>
        <v>0</v>
      </c>
      <c r="AA998" t="str">
        <f t="shared" si="164"/>
        <v>ASRCMS202202</v>
      </c>
      <c r="AB998" s="957">
        <f t="shared" si="165"/>
        <v>45230</v>
      </c>
      <c r="AC998" t="str">
        <f t="shared" si="166"/>
        <v>Unaudited</v>
      </c>
    </row>
    <row r="999" spans="1:29" x14ac:dyDescent="0.25">
      <c r="A999" t="s">
        <v>421</v>
      </c>
      <c r="B999" t="s">
        <v>1380</v>
      </c>
      <c r="C999" t="s">
        <v>1381</v>
      </c>
      <c r="D999">
        <v>1900</v>
      </c>
      <c r="E999" s="957">
        <v>1</v>
      </c>
      <c r="F999" t="s">
        <v>442</v>
      </c>
      <c r="G999" s="957">
        <v>366</v>
      </c>
      <c r="H999" t="s">
        <v>382</v>
      </c>
      <c r="I999" s="937" t="s">
        <v>489</v>
      </c>
      <c r="J999" s="937" t="s">
        <v>445</v>
      </c>
      <c r="K999" s="937" t="s">
        <v>450</v>
      </c>
      <c r="L999" s="945" t="s">
        <v>109</v>
      </c>
      <c r="M999" s="960" t="s">
        <v>161</v>
      </c>
      <c r="N999" s="678">
        <f t="shared" ca="1" si="161"/>
        <v>790104.9280084268</v>
      </c>
      <c r="O999" s="678">
        <f t="shared" ca="1" si="172"/>
        <v>282477.98402051948</v>
      </c>
      <c r="P999" s="678">
        <f t="shared" ca="1" si="172"/>
        <v>32229.173880725786</v>
      </c>
      <c r="Q999" s="678">
        <f t="shared" ca="1" si="172"/>
        <v>288230.72578108939</v>
      </c>
      <c r="R999" s="678">
        <f t="shared" ca="1" si="172"/>
        <v>26660.939526685426</v>
      </c>
      <c r="S999" s="678">
        <f t="shared" ca="1" si="172"/>
        <v>699.09631911516033</v>
      </c>
      <c r="T999" s="678">
        <f t="shared" ca="1" si="172"/>
        <v>100362.07040092131</v>
      </c>
      <c r="U999" s="678">
        <f t="shared" ca="1" si="172"/>
        <v>0</v>
      </c>
      <c r="V999" s="678">
        <f t="shared" ca="1" si="172"/>
        <v>3049.4617908469659</v>
      </c>
      <c r="W999" s="678">
        <f t="shared" ca="1" si="170"/>
        <v>56395.476288523314</v>
      </c>
      <c r="X999" s="678">
        <f t="shared" ca="1" si="172"/>
        <v>0</v>
      </c>
      <c r="Y999" s="678">
        <f t="shared" ca="1" si="172"/>
        <v>0</v>
      </c>
      <c r="Z999" s="678">
        <f t="shared" ca="1" si="172"/>
        <v>0</v>
      </c>
      <c r="AA999" t="str">
        <f t="shared" si="164"/>
        <v>ASRCMS202202</v>
      </c>
      <c r="AB999" s="957">
        <f t="shared" si="165"/>
        <v>45230</v>
      </c>
      <c r="AC999" t="str">
        <f t="shared" si="166"/>
        <v>Unaudited</v>
      </c>
    </row>
    <row r="1000" spans="1:29" x14ac:dyDescent="0.25">
      <c r="A1000" t="s">
        <v>421</v>
      </c>
      <c r="B1000" t="s">
        <v>1380</v>
      </c>
      <c r="C1000" t="s">
        <v>1381</v>
      </c>
      <c r="D1000">
        <v>1900</v>
      </c>
      <c r="E1000" s="957">
        <v>1</v>
      </c>
      <c r="F1000" t="s">
        <v>442</v>
      </c>
      <c r="G1000" s="957">
        <v>366</v>
      </c>
      <c r="H1000" t="s">
        <v>382</v>
      </c>
      <c r="I1000" s="937" t="s">
        <v>489</v>
      </c>
      <c r="J1000" s="937" t="s">
        <v>445</v>
      </c>
      <c r="K1000" s="937" t="s">
        <v>450</v>
      </c>
      <c r="L1000" s="937" t="s">
        <v>110</v>
      </c>
      <c r="M1000" s="962" t="s">
        <v>135</v>
      </c>
      <c r="N1000" s="678">
        <f t="shared" ca="1" si="161"/>
        <v>28502.053873503599</v>
      </c>
      <c r="O1000" s="678">
        <f t="shared" ca="1" si="172"/>
        <v>15071.809085369248</v>
      </c>
      <c r="P1000" s="678">
        <f t="shared" ca="1" si="172"/>
        <v>2876.2000640127694</v>
      </c>
      <c r="Q1000" s="678">
        <f t="shared" ca="1" si="172"/>
        <v>6431.3285410162998</v>
      </c>
      <c r="R1000" s="678">
        <f t="shared" ca="1" si="172"/>
        <v>1132.8956661294064</v>
      </c>
      <c r="S1000" s="678">
        <f t="shared" ca="1" si="172"/>
        <v>36.782326822383325</v>
      </c>
      <c r="T1000" s="678">
        <f t="shared" ca="1" si="172"/>
        <v>2574.1802238829396</v>
      </c>
      <c r="U1000" s="678">
        <f t="shared" ca="1" si="172"/>
        <v>0</v>
      </c>
      <c r="V1000" s="678">
        <f t="shared" ca="1" si="172"/>
        <v>143.45107460729497</v>
      </c>
      <c r="W1000" s="678">
        <f t="shared" ca="1" si="170"/>
        <v>235.40689166325325</v>
      </c>
      <c r="X1000" s="678">
        <f t="shared" ca="1" si="172"/>
        <v>0</v>
      </c>
      <c r="Y1000" s="678">
        <f t="shared" ca="1" si="172"/>
        <v>0</v>
      </c>
      <c r="Z1000" s="678">
        <f t="shared" ca="1" si="172"/>
        <v>0</v>
      </c>
      <c r="AA1000" t="str">
        <f t="shared" si="164"/>
        <v>ASRCMS202202</v>
      </c>
      <c r="AB1000" s="957">
        <f t="shared" si="165"/>
        <v>45230</v>
      </c>
      <c r="AC1000" t="str">
        <f t="shared" si="166"/>
        <v>Unaudited</v>
      </c>
    </row>
    <row r="1001" spans="1:29" x14ac:dyDescent="0.25">
      <c r="A1001" t="s">
        <v>421</v>
      </c>
      <c r="B1001" t="s">
        <v>1380</v>
      </c>
      <c r="C1001" t="s">
        <v>1381</v>
      </c>
      <c r="D1001">
        <v>1900</v>
      </c>
      <c r="E1001" s="957">
        <v>1</v>
      </c>
      <c r="F1001" t="s">
        <v>442</v>
      </c>
      <c r="G1001" s="957">
        <v>366</v>
      </c>
      <c r="H1001" t="s">
        <v>382</v>
      </c>
      <c r="I1001" s="937" t="s">
        <v>489</v>
      </c>
      <c r="J1001" s="937" t="s">
        <v>445</v>
      </c>
      <c r="K1001" s="937" t="s">
        <v>450</v>
      </c>
      <c r="L1001" s="937" t="s">
        <v>111</v>
      </c>
      <c r="M1001" s="962" t="s">
        <v>163</v>
      </c>
      <c r="N1001" s="678">
        <f t="shared" ca="1" si="161"/>
        <v>146127.05627255156</v>
      </c>
      <c r="O1001" s="678">
        <f t="shared" ca="1" si="172"/>
        <v>21389.442782827893</v>
      </c>
      <c r="P1001" s="678">
        <f t="shared" ca="1" si="172"/>
        <v>2056.3755154209625</v>
      </c>
      <c r="Q1001" s="678">
        <f t="shared" ca="1" si="172"/>
        <v>29647.654739676109</v>
      </c>
      <c r="R1001" s="678">
        <f t="shared" ca="1" si="172"/>
        <v>2753.656829101903</v>
      </c>
      <c r="S1001" s="678">
        <f t="shared" ca="1" si="172"/>
        <v>20.408222951919935</v>
      </c>
      <c r="T1001" s="678">
        <f t="shared" ca="1" si="172"/>
        <v>9033.9649928101207</v>
      </c>
      <c r="U1001" s="678">
        <f t="shared" ca="1" si="172"/>
        <v>0</v>
      </c>
      <c r="V1001" s="678">
        <f t="shared" ca="1" si="172"/>
        <v>118.10272050780378</v>
      </c>
      <c r="W1001" s="678">
        <f t="shared" ca="1" si="170"/>
        <v>81107.450469254836</v>
      </c>
      <c r="X1001" s="678">
        <f t="shared" ca="1" si="172"/>
        <v>0</v>
      </c>
      <c r="Y1001" s="678">
        <f t="shared" ca="1" si="172"/>
        <v>0</v>
      </c>
      <c r="Z1001" s="678">
        <f t="shared" ca="1" si="172"/>
        <v>0</v>
      </c>
      <c r="AA1001" t="str">
        <f t="shared" si="164"/>
        <v>ASRCMS202202</v>
      </c>
      <c r="AB1001" s="957">
        <f t="shared" si="165"/>
        <v>45230</v>
      </c>
      <c r="AC1001" t="str">
        <f t="shared" si="166"/>
        <v>Unaudited</v>
      </c>
    </row>
    <row r="1002" spans="1:29" x14ac:dyDescent="0.25">
      <c r="A1002" t="s">
        <v>421</v>
      </c>
      <c r="B1002" t="s">
        <v>1380</v>
      </c>
      <c r="C1002" t="s">
        <v>1381</v>
      </c>
      <c r="D1002">
        <v>1900</v>
      </c>
      <c r="E1002" s="957">
        <v>1</v>
      </c>
      <c r="F1002" t="s">
        <v>442</v>
      </c>
      <c r="G1002" s="957">
        <v>366</v>
      </c>
      <c r="H1002" t="s">
        <v>382</v>
      </c>
      <c r="I1002" s="937" t="s">
        <v>489</v>
      </c>
      <c r="J1002" s="937" t="s">
        <v>445</v>
      </c>
      <c r="K1002" s="937" t="s">
        <v>450</v>
      </c>
      <c r="L1002" s="937" t="s">
        <v>112</v>
      </c>
      <c r="M1002" s="962" t="s">
        <v>464</v>
      </c>
      <c r="N1002" s="678">
        <f t="shared" ca="1" si="161"/>
        <v>31295.565088579511</v>
      </c>
      <c r="O1002" s="678">
        <f t="shared" ca="1" si="172"/>
        <v>7439.5067007935058</v>
      </c>
      <c r="P1002" s="678">
        <f t="shared" ca="1" si="172"/>
        <v>1354.4396975046786</v>
      </c>
      <c r="Q1002" s="678">
        <f t="shared" ca="1" si="172"/>
        <v>7454.6267500482127</v>
      </c>
      <c r="R1002" s="678">
        <f t="shared" ca="1" si="172"/>
        <v>1538.5216430250075</v>
      </c>
      <c r="S1002" s="678">
        <f t="shared" ca="1" si="172"/>
        <v>8.3893042232808508</v>
      </c>
      <c r="T1002" s="678">
        <f t="shared" ca="1" si="172"/>
        <v>3328.6271702210188</v>
      </c>
      <c r="U1002" s="678">
        <f t="shared" ca="1" si="172"/>
        <v>0</v>
      </c>
      <c r="V1002" s="678">
        <f t="shared" ca="1" si="172"/>
        <v>62.041078362094048</v>
      </c>
      <c r="W1002" s="678">
        <f t="shared" ca="1" si="170"/>
        <v>10109.412744401712</v>
      </c>
      <c r="X1002" s="678">
        <f t="shared" ca="1" si="172"/>
        <v>0</v>
      </c>
      <c r="Y1002" s="678">
        <f t="shared" ca="1" si="172"/>
        <v>0</v>
      </c>
      <c r="Z1002" s="678">
        <f t="shared" ca="1" si="172"/>
        <v>0</v>
      </c>
      <c r="AA1002" t="str">
        <f t="shared" si="164"/>
        <v>ASRCMS202202</v>
      </c>
      <c r="AB1002" s="957">
        <f t="shared" si="165"/>
        <v>45230</v>
      </c>
      <c r="AC1002" t="str">
        <f t="shared" si="166"/>
        <v>Unaudited</v>
      </c>
    </row>
    <row r="1003" spans="1:29" x14ac:dyDescent="0.25">
      <c r="A1003" t="s">
        <v>421</v>
      </c>
      <c r="B1003" t="s">
        <v>1380</v>
      </c>
      <c r="C1003" t="s">
        <v>1381</v>
      </c>
      <c r="D1003">
        <v>1900</v>
      </c>
      <c r="E1003" s="957">
        <v>1</v>
      </c>
      <c r="F1003" t="s">
        <v>442</v>
      </c>
      <c r="G1003" s="957">
        <v>366</v>
      </c>
      <c r="H1003" t="s">
        <v>382</v>
      </c>
      <c r="I1003" s="937" t="s">
        <v>489</v>
      </c>
      <c r="J1003" s="937" t="s">
        <v>445</v>
      </c>
      <c r="K1003" s="937" t="s">
        <v>6</v>
      </c>
      <c r="L1003" s="937" t="s">
        <v>118</v>
      </c>
      <c r="M1003" s="962" t="s">
        <v>189</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22627.504741334131</v>
      </c>
      <c r="O1003" s="678">
        <f t="shared" ca="1" si="172"/>
        <v>6543.3887030667365</v>
      </c>
      <c r="P1003" s="678">
        <f t="shared" ca="1" si="172"/>
        <v>1498.55086056716</v>
      </c>
      <c r="Q1003" s="678">
        <f t="shared" ca="1" si="172"/>
        <v>7039.8590133831167</v>
      </c>
      <c r="R1003" s="678">
        <f t="shared" ca="1" si="172"/>
        <v>1670.5676460758766</v>
      </c>
      <c r="S1003" s="678">
        <f t="shared" ca="1" si="172"/>
        <v>0.15473938338824952</v>
      </c>
      <c r="T1003" s="678">
        <f t="shared" ca="1" si="172"/>
        <v>2775.7831891531773</v>
      </c>
      <c r="U1003" s="678">
        <f t="shared" ca="1" si="172"/>
        <v>0</v>
      </c>
      <c r="V1003" s="678">
        <f t="shared" ca="1" si="172"/>
        <v>616.80799070599573</v>
      </c>
      <c r="W1003" s="678">
        <f t="shared" ca="1" si="170"/>
        <v>2482.3925989986797</v>
      </c>
      <c r="X1003" s="678">
        <f t="shared" ca="1" si="172"/>
        <v>0</v>
      </c>
      <c r="Y1003" s="678">
        <f t="shared" ca="1" si="172"/>
        <v>0</v>
      </c>
      <c r="Z1003" s="678">
        <f t="shared" ca="1" si="172"/>
        <v>0</v>
      </c>
      <c r="AA1003" t="str">
        <f t="shared" si="164"/>
        <v>ASRCMS202202</v>
      </c>
      <c r="AB1003" s="957">
        <f t="shared" si="165"/>
        <v>45230</v>
      </c>
      <c r="AC1003" t="str">
        <f t="shared" si="166"/>
        <v>Unaudited</v>
      </c>
    </row>
    <row r="1004" spans="1:29" x14ac:dyDescent="0.25">
      <c r="A1004" t="s">
        <v>421</v>
      </c>
      <c r="B1004" t="s">
        <v>1380</v>
      </c>
      <c r="C1004" t="s">
        <v>1381</v>
      </c>
      <c r="D1004">
        <v>1900</v>
      </c>
      <c r="E1004" s="957">
        <v>1</v>
      </c>
      <c r="F1004" t="s">
        <v>442</v>
      </c>
      <c r="G1004" s="957">
        <v>366</v>
      </c>
      <c r="H1004" t="s">
        <v>382</v>
      </c>
      <c r="I1004" s="937" t="s">
        <v>489</v>
      </c>
      <c r="J1004" s="937" t="s">
        <v>445</v>
      </c>
      <c r="K1004" s="937" t="s">
        <v>6</v>
      </c>
      <c r="L1004" s="945" t="s">
        <v>45</v>
      </c>
      <c r="M1004" s="960" t="s">
        <v>164</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ASRCMS202202</v>
      </c>
      <c r="AB1004" s="957">
        <f t="shared" si="165"/>
        <v>45230</v>
      </c>
      <c r="AC1004" t="str">
        <f t="shared" si="166"/>
        <v>Unaudited</v>
      </c>
    </row>
    <row r="1005" spans="1:29" x14ac:dyDescent="0.25">
      <c r="A1005" t="s">
        <v>421</v>
      </c>
      <c r="B1005" t="s">
        <v>1380</v>
      </c>
      <c r="C1005" t="s">
        <v>1381</v>
      </c>
      <c r="D1005">
        <v>1900</v>
      </c>
      <c r="E1005" s="957">
        <v>1</v>
      </c>
      <c r="F1005" t="s">
        <v>442</v>
      </c>
      <c r="G1005" s="957">
        <v>366</v>
      </c>
      <c r="H1005" t="s">
        <v>382</v>
      </c>
      <c r="I1005" s="962" t="s">
        <v>489</v>
      </c>
      <c r="J1005" s="962" t="s">
        <v>445</v>
      </c>
      <c r="K1005" s="962" t="s">
        <v>6</v>
      </c>
      <c r="L1005" s="953" t="s">
        <v>46</v>
      </c>
      <c r="M1005" s="962" t="s">
        <v>165</v>
      </c>
      <c r="N1005" s="678">
        <f t="shared" ca="1" si="173"/>
        <v>3.5559331121992255</v>
      </c>
      <c r="O1005" s="678">
        <f t="shared" ca="1" si="174"/>
        <v>0</v>
      </c>
      <c r="P1005" s="678">
        <f t="shared" ca="1" si="174"/>
        <v>2.1452569988748786</v>
      </c>
      <c r="Q1005" s="678">
        <f t="shared" ca="1" si="174"/>
        <v>0</v>
      </c>
      <c r="R1005" s="678">
        <f t="shared" ca="1" si="174"/>
        <v>1.4106761133243471</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ASRCMS202202</v>
      </c>
      <c r="AB1005" s="957">
        <f t="shared" si="165"/>
        <v>45230</v>
      </c>
      <c r="AC1005" t="str">
        <f t="shared" si="166"/>
        <v>Unaudited</v>
      </c>
    </row>
    <row r="1006" spans="1:29" x14ac:dyDescent="0.25">
      <c r="A1006" t="s">
        <v>421</v>
      </c>
      <c r="B1006" t="s">
        <v>1380</v>
      </c>
      <c r="C1006" t="s">
        <v>1381</v>
      </c>
      <c r="D1006">
        <v>1900</v>
      </c>
      <c r="E1006" s="957">
        <v>1</v>
      </c>
      <c r="F1006" t="s">
        <v>442</v>
      </c>
      <c r="G1006" s="957">
        <v>366</v>
      </c>
      <c r="H1006" t="s">
        <v>382</v>
      </c>
      <c r="I1006" s="958" t="s">
        <v>489</v>
      </c>
      <c r="J1006" s="958" t="s">
        <v>445</v>
      </c>
      <c r="K1006" s="958" t="s">
        <v>6</v>
      </c>
      <c r="L1006" s="953" t="s">
        <v>166</v>
      </c>
      <c r="M1006" s="958" t="s">
        <v>462</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ASRCMS202202</v>
      </c>
      <c r="AB1006" s="957">
        <f t="shared" si="165"/>
        <v>45230</v>
      </c>
      <c r="AC1006" t="str">
        <f t="shared" si="166"/>
        <v>Unaudited</v>
      </c>
    </row>
    <row r="1007" spans="1:29" x14ac:dyDescent="0.25">
      <c r="A1007" t="s">
        <v>421</v>
      </c>
      <c r="B1007" t="s">
        <v>1380</v>
      </c>
      <c r="C1007" t="s">
        <v>1381</v>
      </c>
      <c r="D1007">
        <v>1900</v>
      </c>
      <c r="E1007" s="957">
        <v>1</v>
      </c>
      <c r="F1007" t="s">
        <v>442</v>
      </c>
      <c r="G1007" s="957">
        <v>366</v>
      </c>
      <c r="H1007" t="s">
        <v>382</v>
      </c>
      <c r="I1007" s="958" t="s">
        <v>489</v>
      </c>
      <c r="J1007" s="958" t="s">
        <v>445</v>
      </c>
      <c r="K1007" s="958" t="s">
        <v>435</v>
      </c>
      <c r="L1007" s="937" t="s">
        <v>121</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ASRCMS202202</v>
      </c>
      <c r="AB1007" s="957">
        <f t="shared" si="165"/>
        <v>45230</v>
      </c>
      <c r="AC1007" t="str">
        <f t="shared" si="166"/>
        <v>Unaudited</v>
      </c>
    </row>
    <row r="1008" spans="1:29" x14ac:dyDescent="0.25">
      <c r="A1008" t="s">
        <v>421</v>
      </c>
      <c r="B1008" t="s">
        <v>1380</v>
      </c>
      <c r="C1008" t="s">
        <v>1381</v>
      </c>
      <c r="D1008">
        <v>1900</v>
      </c>
      <c r="E1008" s="957">
        <v>1</v>
      </c>
      <c r="F1008" t="s">
        <v>442</v>
      </c>
      <c r="G1008" s="957">
        <v>366</v>
      </c>
      <c r="H1008" t="s">
        <v>382</v>
      </c>
      <c r="I1008" s="958" t="s">
        <v>489</v>
      </c>
      <c r="J1008" s="958" t="s">
        <v>445</v>
      </c>
      <c r="K1008" s="958" t="s">
        <v>435</v>
      </c>
      <c r="L1008" s="937" t="s">
        <v>938</v>
      </c>
      <c r="M1008" s="958" t="s">
        <v>930</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ASRCMS202202</v>
      </c>
      <c r="AB1008" s="957">
        <f t="shared" si="165"/>
        <v>45230</v>
      </c>
      <c r="AC1008" t="str">
        <f t="shared" si="166"/>
        <v>Unaudited</v>
      </c>
    </row>
    <row r="1009" spans="1:29" x14ac:dyDescent="0.25">
      <c r="A1009" t="s">
        <v>421</v>
      </c>
      <c r="B1009" t="s">
        <v>1380</v>
      </c>
      <c r="C1009" t="s">
        <v>1381</v>
      </c>
      <c r="D1009">
        <v>1900</v>
      </c>
      <c r="E1009" s="957">
        <v>1</v>
      </c>
      <c r="F1009" t="s">
        <v>442</v>
      </c>
      <c r="G1009" s="957">
        <v>366</v>
      </c>
      <c r="H1009" t="s">
        <v>382</v>
      </c>
      <c r="I1009" s="965" t="s">
        <v>489</v>
      </c>
      <c r="J1009" s="965" t="s">
        <v>445</v>
      </c>
      <c r="K1009" s="965" t="s">
        <v>435</v>
      </c>
      <c r="L1009" s="945" t="s">
        <v>168</v>
      </c>
      <c r="M1009" s="965" t="s">
        <v>40</v>
      </c>
      <c r="N1009" s="678">
        <f t="shared" ca="1" si="173"/>
        <v>-3790.8326548005612</v>
      </c>
      <c r="O1009" s="678">
        <f t="shared" ca="1" si="174"/>
        <v>-1872.9739929396715</v>
      </c>
      <c r="P1009" s="678">
        <f t="shared" ca="1" si="174"/>
        <v>-357.42543498754492</v>
      </c>
      <c r="Q1009" s="678">
        <f t="shared" ca="1" si="174"/>
        <v>-1016.7160795348243</v>
      </c>
      <c r="R1009" s="678">
        <f t="shared" ca="1" si="174"/>
        <v>-179.09724761270968</v>
      </c>
      <c r="S1009" s="678">
        <f t="shared" ca="1" si="174"/>
        <v>-5.8148457017113548</v>
      </c>
      <c r="T1009" s="678">
        <f t="shared" ca="1" si="174"/>
        <v>-298.91214329647215</v>
      </c>
      <c r="U1009" s="678">
        <f t="shared" ca="1" si="174"/>
        <v>0</v>
      </c>
      <c r="V1009" s="678">
        <f t="shared" ca="1" si="174"/>
        <v>-22.677898236674281</v>
      </c>
      <c r="W1009" s="678">
        <f t="shared" ca="1" si="170"/>
        <v>-37.215012490952667</v>
      </c>
      <c r="X1009" s="678">
        <f t="shared" ca="1" si="174"/>
        <v>0</v>
      </c>
      <c r="Y1009" s="678">
        <f t="shared" ca="1" si="174"/>
        <v>0</v>
      </c>
      <c r="Z1009" s="678">
        <f t="shared" ca="1" si="174"/>
        <v>0</v>
      </c>
      <c r="AA1009" t="str">
        <f t="shared" si="164"/>
        <v>ASRCMS202202</v>
      </c>
      <c r="AB1009" s="957">
        <f t="shared" si="165"/>
        <v>45230</v>
      </c>
      <c r="AC1009" t="str">
        <f t="shared" si="166"/>
        <v>Unaudited</v>
      </c>
    </row>
    <row r="1010" spans="1:29" x14ac:dyDescent="0.25">
      <c r="A1010" t="s">
        <v>421</v>
      </c>
      <c r="B1010" t="s">
        <v>1380</v>
      </c>
      <c r="C1010" t="s">
        <v>1381</v>
      </c>
      <c r="D1010">
        <v>1900</v>
      </c>
      <c r="E1010" s="957">
        <v>1</v>
      </c>
      <c r="F1010" t="s">
        <v>442</v>
      </c>
      <c r="G1010" s="957">
        <v>366</v>
      </c>
      <c r="H1010" t="s">
        <v>382</v>
      </c>
      <c r="I1010" s="937" t="s">
        <v>489</v>
      </c>
      <c r="J1010" s="937" t="s">
        <v>445</v>
      </c>
      <c r="K1010" s="937" t="s">
        <v>435</v>
      </c>
      <c r="L1010" s="937" t="s">
        <v>169</v>
      </c>
      <c r="M1010" s="958" t="s">
        <v>330</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ASRCMS202202</v>
      </c>
      <c r="AB1010" s="957">
        <f t="shared" si="165"/>
        <v>45230</v>
      </c>
      <c r="AC1010" t="str">
        <f t="shared" si="166"/>
        <v>Unaudited</v>
      </c>
    </row>
    <row r="1011" spans="1:29" x14ac:dyDescent="0.25">
      <c r="A1011" t="s">
        <v>421</v>
      </c>
      <c r="B1011" t="s">
        <v>1380</v>
      </c>
      <c r="C1011" t="s">
        <v>1381</v>
      </c>
      <c r="D1011">
        <v>1900</v>
      </c>
      <c r="E1011" s="957">
        <v>1</v>
      </c>
      <c r="F1011" t="s">
        <v>442</v>
      </c>
      <c r="G1011" s="957">
        <v>366</v>
      </c>
      <c r="H1011" t="s">
        <v>382</v>
      </c>
      <c r="I1011" s="937" t="s">
        <v>489</v>
      </c>
      <c r="J1011" s="937" t="s">
        <v>451</v>
      </c>
      <c r="K1011" s="937" t="s">
        <v>436</v>
      </c>
      <c r="L1011" s="943" t="s">
        <v>122</v>
      </c>
      <c r="M1011" s="959" t="s">
        <v>27</v>
      </c>
      <c r="N1011" s="678">
        <f t="shared" ca="1" si="173"/>
        <v>759000.53491185722</v>
      </c>
      <c r="O1011" s="678">
        <f t="shared" ca="1" si="174"/>
        <v>-353.10289317761459</v>
      </c>
      <c r="P1011" s="678">
        <f t="shared" ca="1" si="174"/>
        <v>759353.63780503487</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ASRCMS202202</v>
      </c>
      <c r="AB1011" s="957">
        <f t="shared" si="165"/>
        <v>45230</v>
      </c>
      <c r="AC1011" t="str">
        <f t="shared" si="166"/>
        <v>Unaudited</v>
      </c>
    </row>
    <row r="1012" spans="1:29" x14ac:dyDescent="0.25">
      <c r="A1012" t="s">
        <v>421</v>
      </c>
      <c r="B1012" t="s">
        <v>1380</v>
      </c>
      <c r="C1012" t="s">
        <v>1381</v>
      </c>
      <c r="D1012">
        <v>1900</v>
      </c>
      <c r="E1012" s="957">
        <v>1</v>
      </c>
      <c r="F1012" t="s">
        <v>442</v>
      </c>
      <c r="G1012" s="957">
        <v>366</v>
      </c>
      <c r="H1012" t="s">
        <v>382</v>
      </c>
      <c r="I1012" s="958" t="s">
        <v>489</v>
      </c>
      <c r="J1012" s="958" t="s">
        <v>451</v>
      </c>
      <c r="K1012" s="958" t="s">
        <v>436</v>
      </c>
      <c r="L1012" s="937" t="s">
        <v>123</v>
      </c>
      <c r="M1012" s="958" t="s">
        <v>98</v>
      </c>
      <c r="N1012" s="678">
        <f t="shared" ca="1" si="173"/>
        <v>48585.517051185278</v>
      </c>
      <c r="O1012" s="678">
        <f t="shared" ca="1" si="174"/>
        <v>39005.425940745212</v>
      </c>
      <c r="P1012" s="678">
        <f t="shared" ca="1" si="174"/>
        <v>9580.0911104400639</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ASRCMS202202</v>
      </c>
      <c r="AB1012" s="957">
        <f t="shared" si="165"/>
        <v>45230</v>
      </c>
      <c r="AC1012" t="str">
        <f t="shared" si="166"/>
        <v>Unaudited</v>
      </c>
    </row>
    <row r="1013" spans="1:29" x14ac:dyDescent="0.25">
      <c r="A1013" t="s">
        <v>421</v>
      </c>
      <c r="B1013" t="s">
        <v>1380</v>
      </c>
      <c r="C1013" t="s">
        <v>1381</v>
      </c>
      <c r="D1013">
        <v>1900</v>
      </c>
      <c r="E1013" s="957">
        <v>1</v>
      </c>
      <c r="F1013" t="s">
        <v>442</v>
      </c>
      <c r="G1013" s="957">
        <v>366</v>
      </c>
      <c r="H1013" t="s">
        <v>382</v>
      </c>
      <c r="I1013" s="937" t="s">
        <v>489</v>
      </c>
      <c r="J1013" s="937" t="s">
        <v>451</v>
      </c>
      <c r="K1013" s="937" t="s">
        <v>436</v>
      </c>
      <c r="L1013" s="937" t="s">
        <v>124</v>
      </c>
      <c r="M1013" s="958" t="s">
        <v>99</v>
      </c>
      <c r="N1013" s="678">
        <f t="shared" ca="1" si="173"/>
        <v>49683.852826540235</v>
      </c>
      <c r="O1013" s="678">
        <f t="shared" ca="1" si="174"/>
        <v>39558.095167982166</v>
      </c>
      <c r="P1013" s="678">
        <f t="shared" ca="1" si="174"/>
        <v>10125.757658558066</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ASRCMS202202</v>
      </c>
      <c r="AB1013" s="957">
        <f t="shared" si="165"/>
        <v>45230</v>
      </c>
      <c r="AC1013" t="str">
        <f t="shared" si="166"/>
        <v>Unaudited</v>
      </c>
    </row>
    <row r="1014" spans="1:29" x14ac:dyDescent="0.25">
      <c r="A1014" t="s">
        <v>421</v>
      </c>
      <c r="B1014" t="s">
        <v>1380</v>
      </c>
      <c r="C1014" t="s">
        <v>1381</v>
      </c>
      <c r="D1014">
        <v>1900</v>
      </c>
      <c r="E1014" s="957">
        <v>1</v>
      </c>
      <c r="F1014" t="s">
        <v>442</v>
      </c>
      <c r="G1014" s="957">
        <v>366</v>
      </c>
      <c r="H1014" t="s">
        <v>382</v>
      </c>
      <c r="I1014" s="937" t="s">
        <v>489</v>
      </c>
      <c r="J1014" s="937" t="s">
        <v>451</v>
      </c>
      <c r="K1014" s="937" t="s">
        <v>436</v>
      </c>
      <c r="L1014" s="937" t="s">
        <v>125</v>
      </c>
      <c r="M1014" s="958" t="s">
        <v>100</v>
      </c>
      <c r="N1014" s="678">
        <f t="shared" ca="1" si="173"/>
        <v>40729.864537230431</v>
      </c>
      <c r="O1014" s="678">
        <f t="shared" ca="1" si="174"/>
        <v>19114.457033464725</v>
      </c>
      <c r="P1014" s="678">
        <f t="shared" ca="1" si="174"/>
        <v>21615.407503765709</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ASRCMS202202</v>
      </c>
      <c r="AB1014" s="957">
        <f t="shared" si="165"/>
        <v>45230</v>
      </c>
      <c r="AC1014" t="str">
        <f t="shared" si="166"/>
        <v>Unaudited</v>
      </c>
    </row>
    <row r="1015" spans="1:29" x14ac:dyDescent="0.25">
      <c r="A1015" t="s">
        <v>421</v>
      </c>
      <c r="B1015" t="s">
        <v>1380</v>
      </c>
      <c r="C1015" t="s">
        <v>1381</v>
      </c>
      <c r="D1015">
        <v>1900</v>
      </c>
      <c r="E1015" s="957">
        <v>1</v>
      </c>
      <c r="F1015" t="s">
        <v>442</v>
      </c>
      <c r="G1015" s="957">
        <v>366</v>
      </c>
      <c r="H1015" t="s">
        <v>382</v>
      </c>
      <c r="I1015" s="958" t="s">
        <v>489</v>
      </c>
      <c r="J1015" s="958" t="s">
        <v>451</v>
      </c>
      <c r="K1015" s="958" t="s">
        <v>436</v>
      </c>
      <c r="L1015" s="937" t="s">
        <v>126</v>
      </c>
      <c r="M1015" s="958" t="s">
        <v>101</v>
      </c>
      <c r="N1015" s="678">
        <f t="shared" ca="1" si="173"/>
        <v>55985.935529457216</v>
      </c>
      <c r="O1015" s="678">
        <f t="shared" ca="1" si="174"/>
        <v>2872.4313511531464</v>
      </c>
      <c r="P1015" s="678">
        <f t="shared" ca="1" si="174"/>
        <v>53113.504178304072</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ASRCMS202202</v>
      </c>
      <c r="AB1015" s="957">
        <f t="shared" si="165"/>
        <v>45230</v>
      </c>
      <c r="AC1015" t="str">
        <f t="shared" si="166"/>
        <v>Unaudited</v>
      </c>
    </row>
    <row r="1016" spans="1:29" x14ac:dyDescent="0.25">
      <c r="A1016" t="s">
        <v>421</v>
      </c>
      <c r="B1016" t="s">
        <v>1380</v>
      </c>
      <c r="C1016" t="s">
        <v>1381</v>
      </c>
      <c r="D1016">
        <v>1900</v>
      </c>
      <c r="E1016" s="957">
        <v>1</v>
      </c>
      <c r="F1016" t="s">
        <v>442</v>
      </c>
      <c r="G1016" s="957">
        <v>366</v>
      </c>
      <c r="H1016" t="s">
        <v>382</v>
      </c>
      <c r="I1016" s="958" t="s">
        <v>489</v>
      </c>
      <c r="J1016" s="958" t="s">
        <v>451</v>
      </c>
      <c r="K1016" s="958" t="s">
        <v>436</v>
      </c>
      <c r="L1016" s="953" t="s">
        <v>127</v>
      </c>
      <c r="M1016" s="958" t="s">
        <v>28</v>
      </c>
      <c r="N1016" s="678">
        <f t="shared" ca="1" si="173"/>
        <v>22698.26004884921</v>
      </c>
      <c r="O1016" s="678">
        <f t="shared" ca="1" si="174"/>
        <v>22698.26004884921</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ASRCMS202202</v>
      </c>
      <c r="AB1016" s="957">
        <f t="shared" si="165"/>
        <v>45230</v>
      </c>
      <c r="AC1016" t="str">
        <f t="shared" si="166"/>
        <v>Unaudited</v>
      </c>
    </row>
    <row r="1017" spans="1:29" x14ac:dyDescent="0.25">
      <c r="A1017" t="s">
        <v>421</v>
      </c>
      <c r="B1017" t="s">
        <v>1380</v>
      </c>
      <c r="C1017" t="s">
        <v>1381</v>
      </c>
      <c r="D1017">
        <v>1900</v>
      </c>
      <c r="E1017" s="957">
        <v>1</v>
      </c>
      <c r="F1017" t="s">
        <v>442</v>
      </c>
      <c r="G1017" s="957">
        <v>366</v>
      </c>
      <c r="H1017" t="s">
        <v>382</v>
      </c>
      <c r="I1017" s="937" t="s">
        <v>489</v>
      </c>
      <c r="J1017" s="937" t="s">
        <v>437</v>
      </c>
      <c r="K1017" s="937" t="s">
        <v>437</v>
      </c>
      <c r="L1017" s="937" t="s">
        <v>129</v>
      </c>
      <c r="M1017" s="958" t="s">
        <v>327</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ASRCMS202202</v>
      </c>
      <c r="AB1017" s="957">
        <f t="shared" si="165"/>
        <v>45230</v>
      </c>
      <c r="AC1017" t="str">
        <f t="shared" si="166"/>
        <v>Unaudited</v>
      </c>
    </row>
    <row r="1018" spans="1:29" x14ac:dyDescent="0.25">
      <c r="A1018" t="s">
        <v>421</v>
      </c>
      <c r="B1018" t="s">
        <v>1380</v>
      </c>
      <c r="C1018" t="s">
        <v>1381</v>
      </c>
      <c r="D1018">
        <v>1900</v>
      </c>
      <c r="E1018" s="957">
        <v>1</v>
      </c>
      <c r="F1018" t="s">
        <v>442</v>
      </c>
      <c r="G1018" s="957">
        <v>366</v>
      </c>
      <c r="H1018" t="s">
        <v>382</v>
      </c>
      <c r="I1018" s="937" t="s">
        <v>489</v>
      </c>
      <c r="J1018" s="937" t="s">
        <v>437</v>
      </c>
      <c r="K1018" s="937" t="s">
        <v>437</v>
      </c>
      <c r="L1018" s="937" t="s">
        <v>130</v>
      </c>
      <c r="M1018" s="958" t="s">
        <v>326</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ASRCMS202202</v>
      </c>
      <c r="AB1018" s="957">
        <f t="shared" si="165"/>
        <v>45230</v>
      </c>
      <c r="AC1018" t="str">
        <f t="shared" si="166"/>
        <v>Unaudited</v>
      </c>
    </row>
    <row r="1019" spans="1:29" ht="30" x14ac:dyDescent="0.25">
      <c r="A1019" t="s">
        <v>421</v>
      </c>
      <c r="B1019" t="s">
        <v>1380</v>
      </c>
      <c r="C1019" t="s">
        <v>1381</v>
      </c>
      <c r="D1019">
        <v>1900</v>
      </c>
      <c r="E1019" s="957">
        <v>1</v>
      </c>
      <c r="F1019" t="s">
        <v>442</v>
      </c>
      <c r="G1019" s="957">
        <v>366</v>
      </c>
      <c r="H1019" t="s">
        <v>382</v>
      </c>
      <c r="I1019" s="937" t="s">
        <v>489</v>
      </c>
      <c r="J1019" s="937" t="s">
        <v>437</v>
      </c>
      <c r="K1019" s="937" t="s">
        <v>437</v>
      </c>
      <c r="L1019" s="937" t="s">
        <v>131</v>
      </c>
      <c r="M1019" s="958" t="s">
        <v>180</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ASRCMS202202</v>
      </c>
      <c r="AB1019" s="957">
        <f t="shared" si="165"/>
        <v>45230</v>
      </c>
      <c r="AC1019" t="str">
        <f t="shared" si="166"/>
        <v>Unaudited</v>
      </c>
    </row>
    <row r="1020" spans="1:29" x14ac:dyDescent="0.25">
      <c r="A1020" t="s">
        <v>421</v>
      </c>
      <c r="B1020" t="s">
        <v>1380</v>
      </c>
      <c r="C1020" t="s">
        <v>1381</v>
      </c>
      <c r="D1020">
        <v>1900</v>
      </c>
      <c r="E1020" s="957">
        <v>1</v>
      </c>
      <c r="F1020" t="s">
        <v>442</v>
      </c>
      <c r="G1020" s="957">
        <v>366</v>
      </c>
      <c r="H1020" t="s">
        <v>382</v>
      </c>
      <c r="I1020" s="937" t="s">
        <v>489</v>
      </c>
      <c r="J1020" s="937" t="s">
        <v>437</v>
      </c>
      <c r="K1020" s="937" t="s">
        <v>437</v>
      </c>
      <c r="L1020" s="953" t="s">
        <v>132</v>
      </c>
      <c r="M1020" s="958" t="s">
        <v>495</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ASRCMS202202</v>
      </c>
      <c r="AB1020" s="957">
        <f t="shared" si="165"/>
        <v>45230</v>
      </c>
      <c r="AC1020" t="str">
        <f t="shared" si="166"/>
        <v>Unaudited</v>
      </c>
    </row>
    <row r="1021" spans="1:29" x14ac:dyDescent="0.25">
      <c r="A1021" t="s">
        <v>421</v>
      </c>
      <c r="B1021" t="s">
        <v>1380</v>
      </c>
      <c r="C1021" t="s">
        <v>1381</v>
      </c>
      <c r="D1021">
        <v>1900</v>
      </c>
      <c r="E1021" s="957">
        <v>1</v>
      </c>
      <c r="F1021" t="s">
        <v>442</v>
      </c>
      <c r="G1021" s="957">
        <v>366</v>
      </c>
      <c r="H1021" t="s">
        <v>382</v>
      </c>
      <c r="I1021" s="937" t="s">
        <v>489</v>
      </c>
      <c r="J1021" s="937" t="s">
        <v>437</v>
      </c>
      <c r="K1021" s="937" t="s">
        <v>437</v>
      </c>
      <c r="L1021" s="953" t="s">
        <v>133</v>
      </c>
      <c r="M1021" s="958" t="s">
        <v>496</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ASRCMS202202</v>
      </c>
      <c r="AB1021" s="957">
        <f t="shared" si="165"/>
        <v>45230</v>
      </c>
      <c r="AC1021" t="str">
        <f t="shared" si="166"/>
        <v>Unaudited</v>
      </c>
    </row>
    <row r="1022" spans="1:29" x14ac:dyDescent="0.25">
      <c r="A1022" t="s">
        <v>421</v>
      </c>
      <c r="B1022" t="s">
        <v>1380</v>
      </c>
      <c r="C1022" t="s">
        <v>1381</v>
      </c>
      <c r="D1022">
        <v>1900</v>
      </c>
      <c r="E1022" s="957">
        <v>1</v>
      </c>
      <c r="F1022" t="s">
        <v>442</v>
      </c>
      <c r="G1022" s="957">
        <v>366</v>
      </c>
      <c r="H1022" t="s">
        <v>382</v>
      </c>
      <c r="I1022" s="937" t="s">
        <v>489</v>
      </c>
      <c r="J1022" s="937" t="s">
        <v>437</v>
      </c>
      <c r="K1022" s="937" t="s">
        <v>437</v>
      </c>
      <c r="L1022" s="937" t="s">
        <v>134</v>
      </c>
      <c r="M1022" s="958" t="s">
        <v>497</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ASRCMS202202</v>
      </c>
      <c r="AB1022" s="957">
        <f t="shared" si="165"/>
        <v>45230</v>
      </c>
      <c r="AC1022" t="str">
        <f t="shared" si="166"/>
        <v>Unaudited</v>
      </c>
    </row>
    <row r="1023" spans="1:29" ht="30" x14ac:dyDescent="0.25">
      <c r="A1023" t="s">
        <v>421</v>
      </c>
      <c r="B1023" t="s">
        <v>1380</v>
      </c>
      <c r="C1023" t="s">
        <v>1381</v>
      </c>
      <c r="D1023">
        <v>1900</v>
      </c>
      <c r="E1023" s="957">
        <v>1</v>
      </c>
      <c r="F1023" t="s">
        <v>442</v>
      </c>
      <c r="G1023" s="957">
        <v>366</v>
      </c>
      <c r="H1023" t="s">
        <v>382</v>
      </c>
      <c r="I1023" s="958" t="s">
        <v>490</v>
      </c>
      <c r="J1023" s="958" t="s">
        <v>26</v>
      </c>
      <c r="K1023" s="958" t="s">
        <v>26</v>
      </c>
      <c r="L1023" s="937" t="s">
        <v>270</v>
      </c>
      <c r="M1023" s="958" t="s">
        <v>26</v>
      </c>
      <c r="N1023" s="678">
        <f t="shared" ca="1" si="173"/>
        <v>619356.93569105398</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ASRCMS202202</v>
      </c>
      <c r="AB1023" s="957">
        <f t="shared" si="165"/>
        <v>45230</v>
      </c>
      <c r="AC1023" t="str">
        <f t="shared" si="166"/>
        <v>Unaudited</v>
      </c>
    </row>
    <row r="1024" spans="1:29" x14ac:dyDescent="0.25">
      <c r="A1024" t="s">
        <v>421</v>
      </c>
      <c r="B1024" t="s">
        <v>1380</v>
      </c>
      <c r="C1024" t="s">
        <v>1381</v>
      </c>
      <c r="D1024">
        <v>1900</v>
      </c>
      <c r="E1024" s="957">
        <v>1</v>
      </c>
      <c r="F1024" t="s">
        <v>1026</v>
      </c>
      <c r="G1024" s="957" t="s">
        <v>1379</v>
      </c>
      <c r="H1024" t="s">
        <v>382</v>
      </c>
      <c r="I1024" s="937" t="s">
        <v>433</v>
      </c>
      <c r="J1024" s="937" t="s">
        <v>433</v>
      </c>
      <c r="K1024" s="937" t="s">
        <v>433</v>
      </c>
      <c r="L1024" s="937"/>
      <c r="M1024" s="958" t="s">
        <v>433</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ASRCMS202202</v>
      </c>
      <c r="AB1024" s="957">
        <f t="shared" si="165"/>
        <v>45230</v>
      </c>
      <c r="AC1024" t="str">
        <f t="shared" si="166"/>
        <v>Unaudited</v>
      </c>
    </row>
    <row r="1025" spans="1:29" x14ac:dyDescent="0.25">
      <c r="A1025" t="s">
        <v>421</v>
      </c>
      <c r="B1025" t="s">
        <v>1380</v>
      </c>
      <c r="C1025" t="s">
        <v>1381</v>
      </c>
      <c r="D1025">
        <v>1900</v>
      </c>
      <c r="E1025" s="957">
        <v>1</v>
      </c>
      <c r="F1025" t="s">
        <v>1026</v>
      </c>
      <c r="G1025" s="957" t="s">
        <v>1379</v>
      </c>
      <c r="H1025" t="s">
        <v>382</v>
      </c>
      <c r="I1025" s="937" t="s">
        <v>488</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568146.42313090723</v>
      </c>
      <c r="AA1025" t="str">
        <f t="shared" si="164"/>
        <v>ASRCMS202202</v>
      </c>
      <c r="AB1025" s="957">
        <f t="shared" si="165"/>
        <v>45230</v>
      </c>
      <c r="AC1025" t="str">
        <f t="shared" si="166"/>
        <v>Unaudited</v>
      </c>
    </row>
    <row r="1026" spans="1:29" x14ac:dyDescent="0.25">
      <c r="A1026" t="s">
        <v>421</v>
      </c>
      <c r="B1026" t="s">
        <v>1380</v>
      </c>
      <c r="C1026" t="s">
        <v>1381</v>
      </c>
      <c r="D1026">
        <v>1900</v>
      </c>
      <c r="E1026" s="957">
        <v>1</v>
      </c>
      <c r="F1026" t="s">
        <v>1026</v>
      </c>
      <c r="G1026" s="957" t="s">
        <v>1379</v>
      </c>
      <c r="H1026" t="s">
        <v>382</v>
      </c>
      <c r="I1026" s="937" t="s">
        <v>488</v>
      </c>
      <c r="J1026" s="937" t="s">
        <v>12</v>
      </c>
      <c r="K1026" s="937" t="s">
        <v>1323</v>
      </c>
      <c r="L1026" s="937" t="s">
        <v>1314</v>
      </c>
      <c r="M1026" s="958" t="s">
        <v>1323</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ASRCMS202202</v>
      </c>
      <c r="AB1026" s="957">
        <f t="shared" ref="AB1026:AB1089" si="176">file_date</f>
        <v>45230</v>
      </c>
      <c r="AC1026" t="str">
        <f t="shared" ref="AC1026:AC1089" si="177">status</f>
        <v>Unaudited</v>
      </c>
    </row>
    <row r="1027" spans="1:29" x14ac:dyDescent="0.25">
      <c r="A1027" t="s">
        <v>421</v>
      </c>
      <c r="B1027" t="s">
        <v>1380</v>
      </c>
      <c r="C1027" t="s">
        <v>1381</v>
      </c>
      <c r="D1027">
        <v>1900</v>
      </c>
      <c r="E1027" s="957">
        <v>1</v>
      </c>
      <c r="F1027" t="s">
        <v>1026</v>
      </c>
      <c r="G1027" s="957" t="s">
        <v>1379</v>
      </c>
      <c r="H1027" t="s">
        <v>382</v>
      </c>
      <c r="I1027" s="958" t="s">
        <v>488</v>
      </c>
      <c r="J1027" s="958" t="s">
        <v>491</v>
      </c>
      <c r="K1027" s="958" t="s">
        <v>492</v>
      </c>
      <c r="L1027" s="937" t="s">
        <v>63</v>
      </c>
      <c r="M1027" s="958" t="s">
        <v>344</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ASRCMS202202</v>
      </c>
      <c r="AB1027" s="957">
        <f t="shared" si="176"/>
        <v>45230</v>
      </c>
      <c r="AC1027" t="str">
        <f t="shared" si="177"/>
        <v>Unaudited</v>
      </c>
    </row>
    <row r="1028" spans="1:29" x14ac:dyDescent="0.25">
      <c r="A1028" t="s">
        <v>421</v>
      </c>
      <c r="B1028" t="s">
        <v>1380</v>
      </c>
      <c r="C1028" t="s">
        <v>1381</v>
      </c>
      <c r="D1028">
        <v>1900</v>
      </c>
      <c r="E1028" s="957">
        <v>1</v>
      </c>
      <c r="F1028" t="s">
        <v>1026</v>
      </c>
      <c r="G1028" s="957" t="s">
        <v>1379</v>
      </c>
      <c r="H1028" t="s">
        <v>382</v>
      </c>
      <c r="I1028" s="958" t="s">
        <v>488</v>
      </c>
      <c r="J1028" s="958" t="s">
        <v>491</v>
      </c>
      <c r="K1028" s="958" t="s">
        <v>1014</v>
      </c>
      <c r="L1028" s="937" t="s">
        <v>910</v>
      </c>
      <c r="M1028" s="958" t="s">
        <v>911</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ASRCMS202202</v>
      </c>
      <c r="AB1028" s="957">
        <f t="shared" si="176"/>
        <v>45230</v>
      </c>
      <c r="AC1028" t="str">
        <f t="shared" si="177"/>
        <v>Unaudited</v>
      </c>
    </row>
    <row r="1029" spans="1:29" x14ac:dyDescent="0.25">
      <c r="A1029" t="s">
        <v>421</v>
      </c>
      <c r="B1029" t="s">
        <v>1380</v>
      </c>
      <c r="C1029" t="s">
        <v>1381</v>
      </c>
      <c r="D1029">
        <v>1900</v>
      </c>
      <c r="E1029" s="957">
        <v>1</v>
      </c>
      <c r="F1029" t="s">
        <v>1026</v>
      </c>
      <c r="G1029" s="957" t="s">
        <v>1379</v>
      </c>
      <c r="H1029" t="s">
        <v>382</v>
      </c>
      <c r="I1029" s="958" t="s">
        <v>488</v>
      </c>
      <c r="J1029" s="958" t="s">
        <v>13</v>
      </c>
      <c r="K1029" s="958" t="s">
        <v>493</v>
      </c>
      <c r="L1029" s="937" t="s">
        <v>95</v>
      </c>
      <c r="M1029" s="958" t="s">
        <v>147</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ASRCMS202202</v>
      </c>
      <c r="AB1029" s="957">
        <f t="shared" si="176"/>
        <v>45230</v>
      </c>
      <c r="AC1029" t="str">
        <f t="shared" si="177"/>
        <v>Unaudited</v>
      </c>
    </row>
    <row r="1030" spans="1:29" x14ac:dyDescent="0.25">
      <c r="A1030" t="s">
        <v>421</v>
      </c>
      <c r="B1030" t="s">
        <v>1380</v>
      </c>
      <c r="C1030" t="s">
        <v>1381</v>
      </c>
      <c r="D1030">
        <v>1900</v>
      </c>
      <c r="E1030" s="957">
        <v>1</v>
      </c>
      <c r="F1030" t="s">
        <v>1026</v>
      </c>
      <c r="G1030" s="957" t="s">
        <v>1379</v>
      </c>
      <c r="H1030" t="s">
        <v>382</v>
      </c>
      <c r="I1030" s="958" t="s">
        <v>488</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ASRCMS202202</v>
      </c>
      <c r="AB1030" s="957">
        <f t="shared" si="176"/>
        <v>45230</v>
      </c>
      <c r="AC1030" t="str">
        <f t="shared" si="177"/>
        <v>Unaudited</v>
      </c>
    </row>
    <row r="1031" spans="1:29" x14ac:dyDescent="0.25">
      <c r="A1031" t="s">
        <v>421</v>
      </c>
      <c r="B1031" t="s">
        <v>1380</v>
      </c>
      <c r="C1031" t="s">
        <v>1381</v>
      </c>
      <c r="D1031">
        <v>1900</v>
      </c>
      <c r="E1031" s="957">
        <v>1</v>
      </c>
      <c r="F1031" t="s">
        <v>1026</v>
      </c>
      <c r="G1031" s="957" t="s">
        <v>1379</v>
      </c>
      <c r="H1031" t="s">
        <v>382</v>
      </c>
      <c r="I1031" s="958" t="s">
        <v>489</v>
      </c>
      <c r="J1031" s="958" t="s">
        <v>445</v>
      </c>
      <c r="K1031" s="958" t="s">
        <v>0</v>
      </c>
      <c r="L1031" s="953">
        <v>2.1</v>
      </c>
      <c r="M1031" s="958" t="s">
        <v>148</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421325.58610550093</v>
      </c>
      <c r="AA1031" t="str">
        <f t="shared" si="175"/>
        <v>ASRCMS202202</v>
      </c>
      <c r="AB1031" s="957">
        <f t="shared" si="176"/>
        <v>45230</v>
      </c>
      <c r="AC1031" t="str">
        <f t="shared" si="177"/>
        <v>Unaudited</v>
      </c>
    </row>
    <row r="1032" spans="1:29" ht="30" x14ac:dyDescent="0.25">
      <c r="A1032" t="s">
        <v>421</v>
      </c>
      <c r="B1032" t="s">
        <v>1380</v>
      </c>
      <c r="C1032" t="s">
        <v>1381</v>
      </c>
      <c r="D1032">
        <v>1900</v>
      </c>
      <c r="E1032" s="957">
        <v>1</v>
      </c>
      <c r="F1032" t="s">
        <v>1026</v>
      </c>
      <c r="G1032" s="957" t="s">
        <v>1379</v>
      </c>
      <c r="H1032" t="s">
        <v>382</v>
      </c>
      <c r="I1032" s="958" t="s">
        <v>489</v>
      </c>
      <c r="J1032" s="958" t="s">
        <v>445</v>
      </c>
      <c r="K1032" s="958" t="s">
        <v>0</v>
      </c>
      <c r="L1032" s="937">
        <v>2.2000000000000002</v>
      </c>
      <c r="M1032" s="958" t="s">
        <v>149</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-318239.28389316582</v>
      </c>
      <c r="AA1032" t="str">
        <f t="shared" si="175"/>
        <v>ASRCMS202202</v>
      </c>
      <c r="AB1032" s="957">
        <f t="shared" si="176"/>
        <v>45230</v>
      </c>
      <c r="AC1032" t="str">
        <f t="shared" si="177"/>
        <v>Unaudited</v>
      </c>
    </row>
    <row r="1033" spans="1:29" x14ac:dyDescent="0.25">
      <c r="A1033" t="s">
        <v>421</v>
      </c>
      <c r="B1033" t="s">
        <v>1380</v>
      </c>
      <c r="C1033" t="s">
        <v>1381</v>
      </c>
      <c r="D1033">
        <v>1900</v>
      </c>
      <c r="E1033" s="957">
        <v>1</v>
      </c>
      <c r="F1033" t="s">
        <v>1026</v>
      </c>
      <c r="G1033" s="957" t="s">
        <v>1379</v>
      </c>
      <c r="H1033" t="s">
        <v>382</v>
      </c>
      <c r="I1033" s="937" t="s">
        <v>489</v>
      </c>
      <c r="J1033" s="937" t="s">
        <v>445</v>
      </c>
      <c r="K1033" s="937" t="s">
        <v>0</v>
      </c>
      <c r="L1033" s="937">
        <v>2.2999999999999998</v>
      </c>
      <c r="M1033" s="958" t="s">
        <v>150</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5132.5236174718766</v>
      </c>
      <c r="AA1033" t="str">
        <f t="shared" si="175"/>
        <v>ASRCMS202202</v>
      </c>
      <c r="AB1033" s="957">
        <f t="shared" si="176"/>
        <v>45230</v>
      </c>
      <c r="AC1033" t="str">
        <f t="shared" si="177"/>
        <v>Unaudited</v>
      </c>
    </row>
    <row r="1034" spans="1:29" x14ac:dyDescent="0.25">
      <c r="A1034" t="s">
        <v>421</v>
      </c>
      <c r="B1034" t="s">
        <v>1380</v>
      </c>
      <c r="C1034" t="s">
        <v>1381</v>
      </c>
      <c r="D1034">
        <v>1900</v>
      </c>
      <c r="E1034" s="957">
        <v>1</v>
      </c>
      <c r="F1034" t="s">
        <v>1026</v>
      </c>
      <c r="G1034" s="957" t="s">
        <v>1379</v>
      </c>
      <c r="H1034" t="s">
        <v>382</v>
      </c>
      <c r="I1034" s="958" t="s">
        <v>489</v>
      </c>
      <c r="J1034" s="958" t="s">
        <v>445</v>
      </c>
      <c r="K1034" s="958" t="s">
        <v>0</v>
      </c>
      <c r="L1034" s="937">
        <v>2.4</v>
      </c>
      <c r="M1034" s="958" t="s">
        <v>151</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150195.3444913865</v>
      </c>
      <c r="AA1034" t="str">
        <f t="shared" si="175"/>
        <v>ASRCMS202202</v>
      </c>
      <c r="AB1034" s="957">
        <f t="shared" si="176"/>
        <v>45230</v>
      </c>
      <c r="AC1034" t="str">
        <f t="shared" si="177"/>
        <v>Unaudited</v>
      </c>
    </row>
    <row r="1035" spans="1:29" x14ac:dyDescent="0.25">
      <c r="A1035" t="s">
        <v>421</v>
      </c>
      <c r="B1035" t="s">
        <v>1380</v>
      </c>
      <c r="C1035" t="s">
        <v>1381</v>
      </c>
      <c r="D1035">
        <v>1900</v>
      </c>
      <c r="E1035" s="957">
        <v>1</v>
      </c>
      <c r="F1035" t="s">
        <v>1026</v>
      </c>
      <c r="G1035" s="957" t="s">
        <v>1379</v>
      </c>
      <c r="H1035" t="s">
        <v>382</v>
      </c>
      <c r="I1035" s="937" t="s">
        <v>489</v>
      </c>
      <c r="J1035" s="937" t="s">
        <v>445</v>
      </c>
      <c r="K1035" s="937" t="s">
        <v>0</v>
      </c>
      <c r="L1035" s="937">
        <v>2.5</v>
      </c>
      <c r="M1035" s="937" t="s">
        <v>152</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-20804.788521154482</v>
      </c>
      <c r="AA1035" t="str">
        <f t="shared" si="175"/>
        <v>ASRCMS202202</v>
      </c>
      <c r="AB1035" s="957">
        <f t="shared" si="176"/>
        <v>45230</v>
      </c>
      <c r="AC1035" t="str">
        <f t="shared" si="177"/>
        <v>Unaudited</v>
      </c>
    </row>
    <row r="1036" spans="1:29" x14ac:dyDescent="0.25">
      <c r="A1036" t="s">
        <v>421</v>
      </c>
      <c r="B1036" t="s">
        <v>1380</v>
      </c>
      <c r="C1036" t="s">
        <v>1381</v>
      </c>
      <c r="D1036">
        <v>1900</v>
      </c>
      <c r="E1036" s="957">
        <v>1</v>
      </c>
      <c r="F1036" t="s">
        <v>1026</v>
      </c>
      <c r="G1036" s="957" t="s">
        <v>1379</v>
      </c>
      <c r="H1036" t="s">
        <v>382</v>
      </c>
      <c r="I1036" s="937" t="s">
        <v>489</v>
      </c>
      <c r="J1036" s="937" t="s">
        <v>445</v>
      </c>
      <c r="K1036" s="937" t="s">
        <v>0</v>
      </c>
      <c r="L1036" s="937" t="s">
        <v>97</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ASRCMS202202</v>
      </c>
      <c r="AB1036" s="957">
        <f t="shared" si="176"/>
        <v>45230</v>
      </c>
      <c r="AC1036" t="str">
        <f t="shared" si="177"/>
        <v>Unaudited</v>
      </c>
    </row>
    <row r="1037" spans="1:29" x14ac:dyDescent="0.25">
      <c r="A1037" t="s">
        <v>421</v>
      </c>
      <c r="B1037" t="s">
        <v>1380</v>
      </c>
      <c r="C1037" t="s">
        <v>1381</v>
      </c>
      <c r="D1037">
        <v>1900</v>
      </c>
      <c r="E1037" s="957">
        <v>1</v>
      </c>
      <c r="F1037" t="s">
        <v>1026</v>
      </c>
      <c r="G1037" s="957" t="s">
        <v>1379</v>
      </c>
      <c r="H1037" t="s">
        <v>382</v>
      </c>
      <c r="I1037" s="937" t="s">
        <v>489</v>
      </c>
      <c r="J1037" s="937" t="s">
        <v>445</v>
      </c>
      <c r="K1037" s="937" t="s">
        <v>0</v>
      </c>
      <c r="L1037" s="937" t="s">
        <v>153</v>
      </c>
      <c r="M1037" s="958" t="s">
        <v>452</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ASRCMS202202</v>
      </c>
      <c r="AB1037" s="957">
        <f t="shared" si="176"/>
        <v>45230</v>
      </c>
      <c r="AC1037" t="str">
        <f t="shared" si="177"/>
        <v>Unaudited</v>
      </c>
    </row>
    <row r="1038" spans="1:29" x14ac:dyDescent="0.25">
      <c r="A1038" t="s">
        <v>421</v>
      </c>
      <c r="B1038" t="s">
        <v>1380</v>
      </c>
      <c r="C1038" t="s">
        <v>1381</v>
      </c>
      <c r="D1038">
        <v>1900</v>
      </c>
      <c r="E1038" s="957">
        <v>1</v>
      </c>
      <c r="F1038" t="s">
        <v>1026</v>
      </c>
      <c r="G1038" s="957" t="s">
        <v>1379</v>
      </c>
      <c r="H1038" t="s">
        <v>382</v>
      </c>
      <c r="I1038" s="937" t="s">
        <v>489</v>
      </c>
      <c r="J1038" s="937" t="s">
        <v>445</v>
      </c>
      <c r="K1038" s="937" t="s">
        <v>0</v>
      </c>
      <c r="L1038" s="937" t="s">
        <v>912</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ASRCMS202202</v>
      </c>
      <c r="AB1038" s="957">
        <f t="shared" si="176"/>
        <v>45230</v>
      </c>
      <c r="AC1038" t="str">
        <f t="shared" si="177"/>
        <v>Unaudited</v>
      </c>
    </row>
    <row r="1039" spans="1:29" x14ac:dyDescent="0.25">
      <c r="A1039" t="s">
        <v>421</v>
      </c>
      <c r="B1039" t="s">
        <v>1380</v>
      </c>
      <c r="C1039" t="s">
        <v>1381</v>
      </c>
      <c r="D1039">
        <v>1900</v>
      </c>
      <c r="E1039" s="957">
        <v>1</v>
      </c>
      <c r="F1039" t="s">
        <v>1026</v>
      </c>
      <c r="G1039" s="957" t="s">
        <v>1379</v>
      </c>
      <c r="H1039" t="s">
        <v>382</v>
      </c>
      <c r="I1039" s="937" t="s">
        <v>489</v>
      </c>
      <c r="J1039" s="937" t="s">
        <v>445</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52680.514718538157</v>
      </c>
      <c r="AA1039" t="str">
        <f t="shared" si="175"/>
        <v>ASRCMS202202</v>
      </c>
      <c r="AB1039" s="957">
        <f t="shared" si="176"/>
        <v>45230</v>
      </c>
      <c r="AC1039" t="str">
        <f t="shared" si="177"/>
        <v>Unaudited</v>
      </c>
    </row>
    <row r="1040" spans="1:29" x14ac:dyDescent="0.25">
      <c r="A1040" t="s">
        <v>421</v>
      </c>
      <c r="B1040" t="s">
        <v>1380</v>
      </c>
      <c r="C1040" t="s">
        <v>1381</v>
      </c>
      <c r="D1040">
        <v>1900</v>
      </c>
      <c r="E1040" s="957">
        <v>1</v>
      </c>
      <c r="F1040" t="s">
        <v>1026</v>
      </c>
      <c r="G1040" s="957" t="s">
        <v>1379</v>
      </c>
      <c r="H1040" t="s">
        <v>382</v>
      </c>
      <c r="I1040" s="937" t="s">
        <v>489</v>
      </c>
      <c r="J1040" s="937" t="s">
        <v>445</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32430.418810111365</v>
      </c>
      <c r="AA1040" t="str">
        <f t="shared" si="175"/>
        <v>ASRCMS202202</v>
      </c>
      <c r="AB1040" s="957">
        <f t="shared" si="176"/>
        <v>45230</v>
      </c>
      <c r="AC1040" t="str">
        <f t="shared" si="177"/>
        <v>Unaudited</v>
      </c>
    </row>
    <row r="1041" spans="1:29" x14ac:dyDescent="0.25">
      <c r="A1041" t="s">
        <v>421</v>
      </c>
      <c r="B1041" t="s">
        <v>1380</v>
      </c>
      <c r="C1041" t="s">
        <v>1381</v>
      </c>
      <c r="D1041">
        <v>1900</v>
      </c>
      <c r="E1041" s="957">
        <v>1</v>
      </c>
      <c r="F1041" t="s">
        <v>1026</v>
      </c>
      <c r="G1041" s="957" t="s">
        <v>1379</v>
      </c>
      <c r="H1041" t="s">
        <v>382</v>
      </c>
      <c r="I1041" s="937" t="s">
        <v>489</v>
      </c>
      <c r="J1041" s="937" t="s">
        <v>445</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ASRCMS202202</v>
      </c>
      <c r="AB1041" s="957">
        <f t="shared" si="176"/>
        <v>45230</v>
      </c>
      <c r="AC1041" t="str">
        <f t="shared" si="177"/>
        <v>Unaudited</v>
      </c>
    </row>
    <row r="1042" spans="1:29" x14ac:dyDescent="0.25">
      <c r="A1042" t="s">
        <v>421</v>
      </c>
      <c r="B1042" t="s">
        <v>1380</v>
      </c>
      <c r="C1042" t="s">
        <v>1381</v>
      </c>
      <c r="D1042">
        <v>1900</v>
      </c>
      <c r="E1042" s="957">
        <v>1</v>
      </c>
      <c r="F1042" t="s">
        <v>1026</v>
      </c>
      <c r="G1042" s="957" t="s">
        <v>1379</v>
      </c>
      <c r="H1042" t="s">
        <v>382</v>
      </c>
      <c r="I1042" s="937" t="s">
        <v>489</v>
      </c>
      <c r="J1042" s="937" t="s">
        <v>445</v>
      </c>
      <c r="K1042" s="937" t="s">
        <v>53</v>
      </c>
      <c r="L1042" s="937" t="s">
        <v>44</v>
      </c>
      <c r="M1042" s="958" t="s">
        <v>154</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ASRCMS202202</v>
      </c>
      <c r="AB1042" s="957">
        <f t="shared" si="176"/>
        <v>45230</v>
      </c>
      <c r="AC1042" t="str">
        <f t="shared" si="177"/>
        <v>Unaudited</v>
      </c>
    </row>
    <row r="1043" spans="1:29" x14ac:dyDescent="0.25">
      <c r="A1043" t="s">
        <v>421</v>
      </c>
      <c r="B1043" t="s">
        <v>1380</v>
      </c>
      <c r="C1043" t="s">
        <v>1381</v>
      </c>
      <c r="D1043">
        <v>1900</v>
      </c>
      <c r="E1043" s="957">
        <v>1</v>
      </c>
      <c r="F1043" t="s">
        <v>1026</v>
      </c>
      <c r="G1043" s="957" t="s">
        <v>1379</v>
      </c>
      <c r="H1043" t="s">
        <v>382</v>
      </c>
      <c r="I1043" s="937" t="s">
        <v>489</v>
      </c>
      <c r="J1043" s="937" t="s">
        <v>445</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ASRCMS202202</v>
      </c>
      <c r="AB1043" s="957">
        <f t="shared" si="176"/>
        <v>45230</v>
      </c>
      <c r="AC1043" t="str">
        <f t="shared" si="177"/>
        <v>Unaudited</v>
      </c>
    </row>
    <row r="1044" spans="1:29" x14ac:dyDescent="0.25">
      <c r="A1044" t="s">
        <v>421</v>
      </c>
      <c r="B1044" t="s">
        <v>1380</v>
      </c>
      <c r="C1044" t="s">
        <v>1381</v>
      </c>
      <c r="D1044">
        <v>1900</v>
      </c>
      <c r="E1044" s="957">
        <v>1</v>
      </c>
      <c r="F1044" t="s">
        <v>1026</v>
      </c>
      <c r="G1044" s="957" t="s">
        <v>1379</v>
      </c>
      <c r="H1044" t="s">
        <v>382</v>
      </c>
      <c r="I1044" s="937" t="s">
        <v>489</v>
      </c>
      <c r="J1044" s="937" t="s">
        <v>445</v>
      </c>
      <c r="K1044" s="937" t="s">
        <v>53</v>
      </c>
      <c r="L1044" s="937" t="s">
        <v>42</v>
      </c>
      <c r="M1044" s="958" t="s">
        <v>155</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323879.49237108859</v>
      </c>
      <c r="AA1044" t="str">
        <f t="shared" si="175"/>
        <v>ASRCMS202202</v>
      </c>
      <c r="AB1044" s="957">
        <f t="shared" si="176"/>
        <v>45230</v>
      </c>
      <c r="AC1044" t="str">
        <f t="shared" si="177"/>
        <v>Unaudited</v>
      </c>
    </row>
    <row r="1045" spans="1:29" x14ac:dyDescent="0.25">
      <c r="A1045" t="s">
        <v>421</v>
      </c>
      <c r="B1045" t="s">
        <v>1380</v>
      </c>
      <c r="C1045" t="s">
        <v>1381</v>
      </c>
      <c r="D1045">
        <v>1900</v>
      </c>
      <c r="E1045" s="957">
        <v>1</v>
      </c>
      <c r="F1045" t="s">
        <v>1026</v>
      </c>
      <c r="G1045" s="957" t="s">
        <v>1379</v>
      </c>
      <c r="H1045" t="s">
        <v>382</v>
      </c>
      <c r="I1045" s="937" t="s">
        <v>489</v>
      </c>
      <c r="J1045" s="937" t="s">
        <v>445</v>
      </c>
      <c r="K1045" s="937" t="s">
        <v>53</v>
      </c>
      <c r="L1045" s="937" t="s">
        <v>43</v>
      </c>
      <c r="M1045" s="958" t="s">
        <v>463</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ASRCMS202202</v>
      </c>
      <c r="AB1045" s="957">
        <f t="shared" si="176"/>
        <v>45230</v>
      </c>
      <c r="AC1045" t="str">
        <f t="shared" si="177"/>
        <v>Unaudited</v>
      </c>
    </row>
    <row r="1046" spans="1:29" x14ac:dyDescent="0.25">
      <c r="A1046" t="s">
        <v>421</v>
      </c>
      <c r="B1046" t="s">
        <v>1380</v>
      </c>
      <c r="C1046" t="s">
        <v>1381</v>
      </c>
      <c r="D1046">
        <v>1900</v>
      </c>
      <c r="E1046" s="957">
        <v>1</v>
      </c>
      <c r="F1046" t="s">
        <v>1026</v>
      </c>
      <c r="G1046" s="957" t="s">
        <v>1379</v>
      </c>
      <c r="H1046" t="s">
        <v>382</v>
      </c>
      <c r="I1046" s="937" t="s">
        <v>489</v>
      </c>
      <c r="J1046" s="937" t="s">
        <v>445</v>
      </c>
      <c r="K1046" s="937" t="s">
        <v>915</v>
      </c>
      <c r="L1046" s="937" t="s">
        <v>916</v>
      </c>
      <c r="M1046" s="958" t="s">
        <v>915</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1941.7607184313133</v>
      </c>
      <c r="AA1046" t="str">
        <f t="shared" si="175"/>
        <v>ASRCMS202202</v>
      </c>
      <c r="AB1046" s="957">
        <f t="shared" si="176"/>
        <v>45230</v>
      </c>
      <c r="AC1046" t="str">
        <f t="shared" si="177"/>
        <v>Unaudited</v>
      </c>
    </row>
    <row r="1047" spans="1:29" x14ac:dyDescent="0.25">
      <c r="A1047" t="s">
        <v>421</v>
      </c>
      <c r="B1047" t="s">
        <v>1380</v>
      </c>
      <c r="C1047" t="s">
        <v>1381</v>
      </c>
      <c r="D1047">
        <v>1900</v>
      </c>
      <c r="E1047" s="957">
        <v>1</v>
      </c>
      <c r="F1047" t="s">
        <v>1026</v>
      </c>
      <c r="G1047" s="957" t="s">
        <v>1379</v>
      </c>
      <c r="H1047" t="s">
        <v>382</v>
      </c>
      <c r="I1047" s="937" t="s">
        <v>489</v>
      </c>
      <c r="J1047" s="937" t="s">
        <v>445</v>
      </c>
      <c r="K1047" s="937" t="s">
        <v>915</v>
      </c>
      <c r="L1047" s="937" t="s">
        <v>917</v>
      </c>
      <c r="M1047" s="958" t="s">
        <v>920</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-217.66760519966718</v>
      </c>
      <c r="AA1047" t="str">
        <f t="shared" si="175"/>
        <v>ASRCMS202202</v>
      </c>
      <c r="AB1047" s="957">
        <f t="shared" si="176"/>
        <v>45230</v>
      </c>
      <c r="AC1047" t="str">
        <f t="shared" si="177"/>
        <v>Unaudited</v>
      </c>
    </row>
    <row r="1048" spans="1:29" x14ac:dyDescent="0.25">
      <c r="A1048" t="s">
        <v>421</v>
      </c>
      <c r="B1048" t="s">
        <v>1380</v>
      </c>
      <c r="C1048" t="s">
        <v>1381</v>
      </c>
      <c r="D1048">
        <v>1900</v>
      </c>
      <c r="E1048" s="957">
        <v>1</v>
      </c>
      <c r="F1048" t="s">
        <v>1026</v>
      </c>
      <c r="G1048" s="957" t="s">
        <v>1379</v>
      </c>
      <c r="H1048" t="s">
        <v>382</v>
      </c>
      <c r="I1048" s="937" t="s">
        <v>489</v>
      </c>
      <c r="J1048" s="937" t="s">
        <v>445</v>
      </c>
      <c r="K1048" s="937" t="s">
        <v>915</v>
      </c>
      <c r="L1048" s="937" t="s">
        <v>918</v>
      </c>
      <c r="M1048" s="958" t="s">
        <v>921</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ASRCMS202202</v>
      </c>
      <c r="AB1048" s="957">
        <f t="shared" si="176"/>
        <v>45230</v>
      </c>
      <c r="AC1048" t="str">
        <f t="shared" si="177"/>
        <v>Unaudited</v>
      </c>
    </row>
    <row r="1049" spans="1:29" x14ac:dyDescent="0.25">
      <c r="A1049" t="s">
        <v>421</v>
      </c>
      <c r="B1049" t="s">
        <v>1380</v>
      </c>
      <c r="C1049" t="s">
        <v>1381</v>
      </c>
      <c r="D1049">
        <v>1900</v>
      </c>
      <c r="E1049" s="957">
        <v>1</v>
      </c>
      <c r="F1049" t="s">
        <v>1026</v>
      </c>
      <c r="G1049" s="957" t="s">
        <v>1379</v>
      </c>
      <c r="H1049" t="s">
        <v>382</v>
      </c>
      <c r="I1049" s="937" t="s">
        <v>489</v>
      </c>
      <c r="J1049" s="937" t="s">
        <v>445</v>
      </c>
      <c r="K1049" s="937" t="s">
        <v>446</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22337.180372269446</v>
      </c>
      <c r="AA1049" t="str">
        <f t="shared" si="175"/>
        <v>ASRCMS202202</v>
      </c>
      <c r="AB1049" s="957">
        <f t="shared" si="176"/>
        <v>45230</v>
      </c>
      <c r="AC1049" t="str">
        <f t="shared" si="177"/>
        <v>Unaudited</v>
      </c>
    </row>
    <row r="1050" spans="1:29" ht="30" x14ac:dyDescent="0.25">
      <c r="A1050" t="s">
        <v>421</v>
      </c>
      <c r="B1050" t="s">
        <v>1380</v>
      </c>
      <c r="C1050" t="s">
        <v>1381</v>
      </c>
      <c r="D1050">
        <v>1900</v>
      </c>
      <c r="E1050" s="957">
        <v>1</v>
      </c>
      <c r="F1050" t="s">
        <v>1026</v>
      </c>
      <c r="G1050" s="957" t="s">
        <v>1379</v>
      </c>
      <c r="H1050" t="s">
        <v>382</v>
      </c>
      <c r="I1050" s="937" t="s">
        <v>489</v>
      </c>
      <c r="J1050" s="937" t="s">
        <v>445</v>
      </c>
      <c r="K1050" s="937" t="s">
        <v>446</v>
      </c>
      <c r="L1050" s="947">
        <v>5.2</v>
      </c>
      <c r="M1050" s="961" t="s">
        <v>304</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ASRCMS202202</v>
      </c>
      <c r="AB1050" s="957">
        <f t="shared" si="176"/>
        <v>45230</v>
      </c>
      <c r="AC1050" t="str">
        <f t="shared" si="177"/>
        <v>Unaudited</v>
      </c>
    </row>
    <row r="1051" spans="1:29" ht="30" x14ac:dyDescent="0.25">
      <c r="A1051" t="s">
        <v>421</v>
      </c>
      <c r="B1051" t="s">
        <v>1380</v>
      </c>
      <c r="C1051" t="s">
        <v>1381</v>
      </c>
      <c r="D1051">
        <v>1900</v>
      </c>
      <c r="E1051" s="957">
        <v>1</v>
      </c>
      <c r="F1051" t="s">
        <v>1026</v>
      </c>
      <c r="G1051" s="957" t="s">
        <v>1379</v>
      </c>
      <c r="H1051" t="s">
        <v>382</v>
      </c>
      <c r="I1051" s="958" t="s">
        <v>489</v>
      </c>
      <c r="J1051" s="958" t="s">
        <v>445</v>
      </c>
      <c r="K1051" s="958" t="s">
        <v>446</v>
      </c>
      <c r="L1051" s="937">
        <v>5.3</v>
      </c>
      <c r="M1051" s="958" t="s">
        <v>305</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-194394.49137730003</v>
      </c>
      <c r="AA1051" t="str">
        <f t="shared" si="175"/>
        <v>ASRCMS202202</v>
      </c>
      <c r="AB1051" s="957">
        <f t="shared" si="176"/>
        <v>45230</v>
      </c>
      <c r="AC1051" t="str">
        <f t="shared" si="177"/>
        <v>Unaudited</v>
      </c>
    </row>
    <row r="1052" spans="1:29" x14ac:dyDescent="0.25">
      <c r="A1052" t="s">
        <v>421</v>
      </c>
      <c r="B1052" t="s">
        <v>1380</v>
      </c>
      <c r="C1052" t="s">
        <v>1381</v>
      </c>
      <c r="D1052">
        <v>1900</v>
      </c>
      <c r="E1052" s="957">
        <v>1</v>
      </c>
      <c r="F1052" t="s">
        <v>1026</v>
      </c>
      <c r="G1052" s="957" t="s">
        <v>1379</v>
      </c>
      <c r="H1052" t="s">
        <v>382</v>
      </c>
      <c r="I1052" s="937" t="s">
        <v>489</v>
      </c>
      <c r="J1052" s="937" t="s">
        <v>445</v>
      </c>
      <c r="K1052" s="937" t="s">
        <v>446</v>
      </c>
      <c r="L1052" s="937" t="s">
        <v>82</v>
      </c>
      <c r="M1052" s="962" t="s">
        <v>454</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ASRCMS202202</v>
      </c>
      <c r="AB1052" s="957">
        <f t="shared" si="176"/>
        <v>45230</v>
      </c>
      <c r="AC1052" t="str">
        <f t="shared" si="177"/>
        <v>Unaudited</v>
      </c>
    </row>
    <row r="1053" spans="1:29" x14ac:dyDescent="0.25">
      <c r="A1053" t="s">
        <v>421</v>
      </c>
      <c r="B1053" t="s">
        <v>1380</v>
      </c>
      <c r="C1053" t="s">
        <v>1381</v>
      </c>
      <c r="D1053">
        <v>1900</v>
      </c>
      <c r="E1053" s="957">
        <v>1</v>
      </c>
      <c r="F1053" t="s">
        <v>1026</v>
      </c>
      <c r="G1053" s="957" t="s">
        <v>1379</v>
      </c>
      <c r="H1053" t="s">
        <v>382</v>
      </c>
      <c r="I1053" s="937" t="s">
        <v>489</v>
      </c>
      <c r="J1053" s="937" t="s">
        <v>445</v>
      </c>
      <c r="K1053" s="937" t="s">
        <v>447</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ASRCMS202202</v>
      </c>
      <c r="AB1053" s="957">
        <f t="shared" si="176"/>
        <v>45230</v>
      </c>
      <c r="AC1053" t="str">
        <f t="shared" si="177"/>
        <v>Unaudited</v>
      </c>
    </row>
    <row r="1054" spans="1:29" x14ac:dyDescent="0.25">
      <c r="A1054" t="s">
        <v>421</v>
      </c>
      <c r="B1054" t="s">
        <v>1380</v>
      </c>
      <c r="C1054" t="s">
        <v>1381</v>
      </c>
      <c r="D1054">
        <v>1900</v>
      </c>
      <c r="E1054" s="957">
        <v>1</v>
      </c>
      <c r="F1054" t="s">
        <v>1026</v>
      </c>
      <c r="G1054" s="957" t="s">
        <v>1379</v>
      </c>
      <c r="H1054" t="s">
        <v>382</v>
      </c>
      <c r="I1054" s="937" t="s">
        <v>489</v>
      </c>
      <c r="J1054" s="937" t="s">
        <v>445</v>
      </c>
      <c r="K1054" s="937" t="s">
        <v>447</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ASRCMS202202</v>
      </c>
      <c r="AB1054" s="957">
        <f t="shared" si="176"/>
        <v>45230</v>
      </c>
      <c r="AC1054" t="str">
        <f t="shared" si="177"/>
        <v>Unaudited</v>
      </c>
    </row>
    <row r="1055" spans="1:29" x14ac:dyDescent="0.25">
      <c r="A1055" t="s">
        <v>421</v>
      </c>
      <c r="B1055" t="s">
        <v>1380</v>
      </c>
      <c r="C1055" t="s">
        <v>1381</v>
      </c>
      <c r="D1055">
        <v>1900</v>
      </c>
      <c r="E1055" s="957">
        <v>1</v>
      </c>
      <c r="F1055" t="s">
        <v>1026</v>
      </c>
      <c r="G1055" s="957" t="s">
        <v>1379</v>
      </c>
      <c r="H1055" t="s">
        <v>382</v>
      </c>
      <c r="I1055" s="937" t="s">
        <v>489</v>
      </c>
      <c r="J1055" s="937" t="s">
        <v>445</v>
      </c>
      <c r="K1055" s="937" t="s">
        <v>447</v>
      </c>
      <c r="L1055" s="937">
        <v>6.3</v>
      </c>
      <c r="M1055" s="962" t="s">
        <v>185</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ASRCMS202202</v>
      </c>
      <c r="AB1055" s="957">
        <f t="shared" si="176"/>
        <v>45230</v>
      </c>
      <c r="AC1055" t="str">
        <f t="shared" si="177"/>
        <v>Unaudited</v>
      </c>
    </row>
    <row r="1056" spans="1:29" x14ac:dyDescent="0.25">
      <c r="A1056" t="s">
        <v>421</v>
      </c>
      <c r="B1056" t="s">
        <v>1380</v>
      </c>
      <c r="C1056" t="s">
        <v>1381</v>
      </c>
      <c r="D1056">
        <v>1900</v>
      </c>
      <c r="E1056" s="957">
        <v>1</v>
      </c>
      <c r="F1056" t="s">
        <v>1026</v>
      </c>
      <c r="G1056" s="957" t="s">
        <v>1379</v>
      </c>
      <c r="H1056" t="s">
        <v>382</v>
      </c>
      <c r="I1056" s="937" t="s">
        <v>489</v>
      </c>
      <c r="J1056" s="937" t="s">
        <v>445</v>
      </c>
      <c r="K1056" s="937" t="s">
        <v>447</v>
      </c>
      <c r="L1056" s="937" t="s">
        <v>87</v>
      </c>
      <c r="M1056" s="962" t="s">
        <v>455</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ASRCMS202202</v>
      </c>
      <c r="AB1056" s="957">
        <f t="shared" si="176"/>
        <v>45230</v>
      </c>
      <c r="AC1056" t="str">
        <f t="shared" si="177"/>
        <v>Unaudited</v>
      </c>
    </row>
    <row r="1057" spans="1:29" x14ac:dyDescent="0.25">
      <c r="A1057" t="s">
        <v>421</v>
      </c>
      <c r="B1057" t="s">
        <v>1380</v>
      </c>
      <c r="C1057" t="s">
        <v>1381</v>
      </c>
      <c r="D1057">
        <v>1900</v>
      </c>
      <c r="E1057" s="957">
        <v>1</v>
      </c>
      <c r="F1057" t="s">
        <v>1026</v>
      </c>
      <c r="G1057" s="957" t="s">
        <v>1379</v>
      </c>
      <c r="H1057" t="s">
        <v>382</v>
      </c>
      <c r="I1057" s="937" t="s">
        <v>489</v>
      </c>
      <c r="J1057" s="937" t="s">
        <v>445</v>
      </c>
      <c r="K1057" s="937" t="s">
        <v>448</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1999.4931501460646</v>
      </c>
      <c r="AA1057" t="str">
        <f t="shared" si="175"/>
        <v>ASRCMS202202</v>
      </c>
      <c r="AB1057" s="957">
        <f t="shared" si="176"/>
        <v>45230</v>
      </c>
      <c r="AC1057" t="str">
        <f t="shared" si="177"/>
        <v>Unaudited</v>
      </c>
    </row>
    <row r="1058" spans="1:29" x14ac:dyDescent="0.25">
      <c r="A1058" t="s">
        <v>421</v>
      </c>
      <c r="B1058" t="s">
        <v>1380</v>
      </c>
      <c r="C1058" t="s">
        <v>1381</v>
      </c>
      <c r="D1058">
        <v>1900</v>
      </c>
      <c r="E1058" s="957">
        <v>1</v>
      </c>
      <c r="F1058" t="s">
        <v>1026</v>
      </c>
      <c r="G1058" s="957" t="s">
        <v>1379</v>
      </c>
      <c r="H1058" t="s">
        <v>382</v>
      </c>
      <c r="I1058" s="937" t="s">
        <v>489</v>
      </c>
      <c r="J1058" s="937" t="s">
        <v>445</v>
      </c>
      <c r="K1058" s="937" t="s">
        <v>448</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ASRCMS202202</v>
      </c>
      <c r="AB1058" s="957">
        <f t="shared" si="176"/>
        <v>45230</v>
      </c>
      <c r="AC1058" t="str">
        <f t="shared" si="177"/>
        <v>Unaudited</v>
      </c>
    </row>
    <row r="1059" spans="1:29" x14ac:dyDescent="0.25">
      <c r="A1059" t="s">
        <v>421</v>
      </c>
      <c r="B1059" t="s">
        <v>1380</v>
      </c>
      <c r="C1059" t="s">
        <v>1381</v>
      </c>
      <c r="D1059">
        <v>1900</v>
      </c>
      <c r="E1059" s="957">
        <v>1</v>
      </c>
      <c r="F1059" t="s">
        <v>1026</v>
      </c>
      <c r="G1059" s="957" t="s">
        <v>1379</v>
      </c>
      <c r="H1059" t="s">
        <v>382</v>
      </c>
      <c r="I1059" s="962" t="s">
        <v>489</v>
      </c>
      <c r="J1059" s="962" t="s">
        <v>445</v>
      </c>
      <c r="K1059" s="962" t="s">
        <v>448</v>
      </c>
      <c r="L1059" s="937">
        <v>7.3</v>
      </c>
      <c r="M1059" s="962" t="s">
        <v>156</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-3920</v>
      </c>
      <c r="AA1059" t="str">
        <f t="shared" si="175"/>
        <v>ASRCMS202202</v>
      </c>
      <c r="AB1059" s="957">
        <f t="shared" si="176"/>
        <v>45230</v>
      </c>
      <c r="AC1059" t="str">
        <f t="shared" si="177"/>
        <v>Unaudited</v>
      </c>
    </row>
    <row r="1060" spans="1:29" x14ac:dyDescent="0.25">
      <c r="A1060" t="s">
        <v>421</v>
      </c>
      <c r="B1060" t="s">
        <v>1380</v>
      </c>
      <c r="C1060" t="s">
        <v>1381</v>
      </c>
      <c r="D1060">
        <v>1900</v>
      </c>
      <c r="E1060" s="957">
        <v>1</v>
      </c>
      <c r="F1060" t="s">
        <v>1026</v>
      </c>
      <c r="G1060" s="957" t="s">
        <v>1379</v>
      </c>
      <c r="H1060" t="s">
        <v>382</v>
      </c>
      <c r="I1060" s="937" t="s">
        <v>489</v>
      </c>
      <c r="J1060" s="937" t="s">
        <v>445</v>
      </c>
      <c r="K1060" s="937" t="s">
        <v>448</v>
      </c>
      <c r="L1060" s="943" t="s">
        <v>91</v>
      </c>
      <c r="M1060" s="963" t="s">
        <v>456</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ASRCMS202202</v>
      </c>
      <c r="AB1060" s="957">
        <f t="shared" si="176"/>
        <v>45230</v>
      </c>
      <c r="AC1060" t="str">
        <f t="shared" si="177"/>
        <v>Unaudited</v>
      </c>
    </row>
    <row r="1061" spans="1:29" x14ac:dyDescent="0.25">
      <c r="A1061" t="s">
        <v>421</v>
      </c>
      <c r="B1061" t="s">
        <v>1380</v>
      </c>
      <c r="C1061" t="s">
        <v>1381</v>
      </c>
      <c r="D1061">
        <v>1900</v>
      </c>
      <c r="E1061" s="957">
        <v>1</v>
      </c>
      <c r="F1061" t="s">
        <v>1026</v>
      </c>
      <c r="G1061" s="957" t="s">
        <v>1379</v>
      </c>
      <c r="H1061" t="s">
        <v>382</v>
      </c>
      <c r="I1061" s="937" t="s">
        <v>489</v>
      </c>
      <c r="J1061" s="937" t="s">
        <v>445</v>
      </c>
      <c r="K1061" s="937" t="s">
        <v>449</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20552.953344900412</v>
      </c>
      <c r="AA1061" t="str">
        <f t="shared" si="175"/>
        <v>ASRCMS202202</v>
      </c>
      <c r="AB1061" s="957">
        <f t="shared" si="176"/>
        <v>45230</v>
      </c>
      <c r="AC1061" t="str">
        <f t="shared" si="177"/>
        <v>Unaudited</v>
      </c>
    </row>
    <row r="1062" spans="1:29" x14ac:dyDescent="0.25">
      <c r="A1062" t="s">
        <v>421</v>
      </c>
      <c r="B1062" t="s">
        <v>1380</v>
      </c>
      <c r="C1062" t="s">
        <v>1381</v>
      </c>
      <c r="D1062">
        <v>1900</v>
      </c>
      <c r="E1062" s="957">
        <v>1</v>
      </c>
      <c r="F1062" t="s">
        <v>1026</v>
      </c>
      <c r="G1062" s="957" t="s">
        <v>1379</v>
      </c>
      <c r="H1062" t="s">
        <v>382</v>
      </c>
      <c r="I1062" s="937" t="s">
        <v>489</v>
      </c>
      <c r="J1062" s="937" t="s">
        <v>445</v>
      </c>
      <c r="K1062" s="937" t="s">
        <v>449</v>
      </c>
      <c r="L1062" s="947" t="s">
        <v>113</v>
      </c>
      <c r="M1062" s="964" t="s">
        <v>444</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ASRCMS202202</v>
      </c>
      <c r="AB1062" s="957">
        <f t="shared" si="176"/>
        <v>45230</v>
      </c>
      <c r="AC1062" t="str">
        <f t="shared" si="177"/>
        <v>Unaudited</v>
      </c>
    </row>
    <row r="1063" spans="1:29" x14ac:dyDescent="0.25">
      <c r="A1063" t="s">
        <v>421</v>
      </c>
      <c r="B1063" t="s">
        <v>1380</v>
      </c>
      <c r="C1063" t="s">
        <v>1381</v>
      </c>
      <c r="D1063">
        <v>1900</v>
      </c>
      <c r="E1063" s="957">
        <v>1</v>
      </c>
      <c r="F1063" t="s">
        <v>1026</v>
      </c>
      <c r="G1063" s="957" t="s">
        <v>1379</v>
      </c>
      <c r="H1063" t="s">
        <v>382</v>
      </c>
      <c r="I1063" s="963" t="s">
        <v>489</v>
      </c>
      <c r="J1063" s="963" t="s">
        <v>445</v>
      </c>
      <c r="K1063" s="963" t="s">
        <v>449</v>
      </c>
      <c r="L1063" s="943" t="s">
        <v>115</v>
      </c>
      <c r="M1063" s="963" t="s">
        <v>158</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ASRCMS202202</v>
      </c>
      <c r="AB1063" s="957">
        <f t="shared" si="176"/>
        <v>45230</v>
      </c>
      <c r="AC1063" t="str">
        <f t="shared" si="177"/>
        <v>Unaudited</v>
      </c>
    </row>
    <row r="1064" spans="1:29" x14ac:dyDescent="0.25">
      <c r="A1064" t="s">
        <v>421</v>
      </c>
      <c r="B1064" t="s">
        <v>1380</v>
      </c>
      <c r="C1064" t="s">
        <v>1381</v>
      </c>
      <c r="D1064">
        <v>1900</v>
      </c>
      <c r="E1064" s="957">
        <v>1</v>
      </c>
      <c r="F1064" t="s">
        <v>1026</v>
      </c>
      <c r="G1064" s="957" t="s">
        <v>1379</v>
      </c>
      <c r="H1064" t="s">
        <v>382</v>
      </c>
      <c r="I1064" s="937" t="s">
        <v>489</v>
      </c>
      <c r="J1064" s="937" t="s">
        <v>445</v>
      </c>
      <c r="K1064" s="937" t="s">
        <v>449</v>
      </c>
      <c r="L1064" s="937" t="s">
        <v>116</v>
      </c>
      <c r="M1064" s="962" t="s">
        <v>114</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ASRCMS202202</v>
      </c>
      <c r="AB1064" s="957">
        <f t="shared" si="176"/>
        <v>45230</v>
      </c>
      <c r="AC1064" t="str">
        <f t="shared" si="177"/>
        <v>Unaudited</v>
      </c>
    </row>
    <row r="1065" spans="1:29" x14ac:dyDescent="0.25">
      <c r="A1065" t="s">
        <v>421</v>
      </c>
      <c r="B1065" t="s">
        <v>1380</v>
      </c>
      <c r="C1065" t="s">
        <v>1381</v>
      </c>
      <c r="D1065">
        <v>1900</v>
      </c>
      <c r="E1065" s="957">
        <v>1</v>
      </c>
      <c r="F1065" t="s">
        <v>1026</v>
      </c>
      <c r="G1065" s="957" t="s">
        <v>1379</v>
      </c>
      <c r="H1065" t="s">
        <v>382</v>
      </c>
      <c r="I1065" s="937" t="s">
        <v>489</v>
      </c>
      <c r="J1065" s="937" t="s">
        <v>445</v>
      </c>
      <c r="K1065" s="937" t="s">
        <v>449</v>
      </c>
      <c r="L1065" s="937" t="s">
        <v>117</v>
      </c>
      <c r="M1065" s="962" t="s">
        <v>159</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ASRCMS202202</v>
      </c>
      <c r="AB1065" s="957">
        <f t="shared" si="176"/>
        <v>45230</v>
      </c>
      <c r="AC1065" t="str">
        <f t="shared" si="177"/>
        <v>Unaudited</v>
      </c>
    </row>
    <row r="1066" spans="1:29" x14ac:dyDescent="0.25">
      <c r="A1066" t="s">
        <v>421</v>
      </c>
      <c r="B1066" t="s">
        <v>1380</v>
      </c>
      <c r="C1066" t="s">
        <v>1381</v>
      </c>
      <c r="D1066">
        <v>1900</v>
      </c>
      <c r="E1066" s="957">
        <v>1</v>
      </c>
      <c r="F1066" t="s">
        <v>1026</v>
      </c>
      <c r="G1066" s="957" t="s">
        <v>1379</v>
      </c>
      <c r="H1066" t="s">
        <v>382</v>
      </c>
      <c r="I1066" s="937" t="s">
        <v>489</v>
      </c>
      <c r="J1066" s="937" t="s">
        <v>445</v>
      </c>
      <c r="K1066" s="937" t="s">
        <v>449</v>
      </c>
      <c r="L1066" s="937" t="s">
        <v>160</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ASRCMS202202</v>
      </c>
      <c r="AB1066" s="957">
        <f t="shared" si="176"/>
        <v>45230</v>
      </c>
      <c r="AC1066" t="str">
        <f t="shared" si="177"/>
        <v>Unaudited</v>
      </c>
    </row>
    <row r="1067" spans="1:29" x14ac:dyDescent="0.25">
      <c r="A1067" t="s">
        <v>421</v>
      </c>
      <c r="B1067" t="s">
        <v>1380</v>
      </c>
      <c r="C1067" t="s">
        <v>1381</v>
      </c>
      <c r="D1067">
        <v>1900</v>
      </c>
      <c r="E1067" s="957">
        <v>1</v>
      </c>
      <c r="F1067" t="s">
        <v>1026</v>
      </c>
      <c r="G1067" s="957" t="s">
        <v>1379</v>
      </c>
      <c r="H1067" t="s">
        <v>382</v>
      </c>
      <c r="I1067" s="937" t="s">
        <v>489</v>
      </c>
      <c r="J1067" s="937" t="s">
        <v>445</v>
      </c>
      <c r="K1067" s="937" t="s">
        <v>449</v>
      </c>
      <c r="L1067" s="945" t="s">
        <v>443</v>
      </c>
      <c r="M1067" s="960" t="s">
        <v>457</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ASRCMS202202</v>
      </c>
      <c r="AB1067" s="957">
        <f t="shared" si="176"/>
        <v>45230</v>
      </c>
      <c r="AC1067" t="str">
        <f t="shared" si="177"/>
        <v>Unaudited</v>
      </c>
    </row>
    <row r="1068" spans="1:29" ht="30" x14ac:dyDescent="0.25">
      <c r="A1068" t="s">
        <v>421</v>
      </c>
      <c r="B1068" t="s">
        <v>1380</v>
      </c>
      <c r="C1068" t="s">
        <v>1381</v>
      </c>
      <c r="D1068">
        <v>1900</v>
      </c>
      <c r="E1068" s="957">
        <v>1</v>
      </c>
      <c r="F1068" t="s">
        <v>1026</v>
      </c>
      <c r="G1068" s="957" t="s">
        <v>1379</v>
      </c>
      <c r="H1068" t="s">
        <v>382</v>
      </c>
      <c r="I1068" s="962" t="s">
        <v>489</v>
      </c>
      <c r="J1068" s="962" t="s">
        <v>445</v>
      </c>
      <c r="K1068" s="962" t="s">
        <v>450</v>
      </c>
      <c r="L1068" s="937">
        <v>9.1</v>
      </c>
      <c r="M1068" s="962" t="s">
        <v>186</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121608.67052093025</v>
      </c>
      <c r="AA1068" t="str">
        <f t="shared" si="175"/>
        <v>ASRCMS202202</v>
      </c>
      <c r="AB1068" s="957">
        <f t="shared" si="176"/>
        <v>45230</v>
      </c>
      <c r="AC1068" t="str">
        <f t="shared" si="177"/>
        <v>Unaudited</v>
      </c>
    </row>
    <row r="1069" spans="1:29" x14ac:dyDescent="0.25">
      <c r="A1069" t="s">
        <v>421</v>
      </c>
      <c r="B1069" t="s">
        <v>1380</v>
      </c>
      <c r="C1069" t="s">
        <v>1381</v>
      </c>
      <c r="D1069">
        <v>1900</v>
      </c>
      <c r="E1069" s="957">
        <v>1</v>
      </c>
      <c r="F1069" t="s">
        <v>1026</v>
      </c>
      <c r="G1069" s="957" t="s">
        <v>1379</v>
      </c>
      <c r="H1069" t="s">
        <v>382</v>
      </c>
      <c r="I1069" s="937" t="s">
        <v>489</v>
      </c>
      <c r="J1069" s="937" t="s">
        <v>445</v>
      </c>
      <c r="K1069" s="937" t="s">
        <v>450</v>
      </c>
      <c r="L1069" s="937" t="s">
        <v>107</v>
      </c>
      <c r="M1069" s="962" t="s">
        <v>187</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ASRCMS202202</v>
      </c>
      <c r="AB1069" s="957">
        <f t="shared" si="176"/>
        <v>45230</v>
      </c>
      <c r="AC1069" t="str">
        <f t="shared" si="177"/>
        <v>Unaudited</v>
      </c>
    </row>
    <row r="1070" spans="1:29" x14ac:dyDescent="0.25">
      <c r="A1070" t="s">
        <v>421</v>
      </c>
      <c r="B1070" t="s">
        <v>1380</v>
      </c>
      <c r="C1070" t="s">
        <v>1381</v>
      </c>
      <c r="D1070">
        <v>1900</v>
      </c>
      <c r="E1070" s="957">
        <v>1</v>
      </c>
      <c r="F1070" t="s">
        <v>1026</v>
      </c>
      <c r="G1070" s="957" t="s">
        <v>1379</v>
      </c>
      <c r="H1070" t="s">
        <v>382</v>
      </c>
      <c r="I1070" s="937" t="s">
        <v>489</v>
      </c>
      <c r="J1070" s="937" t="s">
        <v>445</v>
      </c>
      <c r="K1070" s="937" t="s">
        <v>450</v>
      </c>
      <c r="L1070" s="937" t="s">
        <v>1316</v>
      </c>
      <c r="M1070" s="962" t="s">
        <v>1317</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375950.88</v>
      </c>
      <c r="AA1070" t="str">
        <f t="shared" si="175"/>
        <v>ASRCMS202202</v>
      </c>
      <c r="AB1070" s="957">
        <f t="shared" si="176"/>
        <v>45230</v>
      </c>
      <c r="AC1070" t="str">
        <f t="shared" si="177"/>
        <v>Unaudited</v>
      </c>
    </row>
    <row r="1071" spans="1:29" x14ac:dyDescent="0.25">
      <c r="A1071" t="s">
        <v>421</v>
      </c>
      <c r="B1071" t="s">
        <v>1380</v>
      </c>
      <c r="C1071" t="s">
        <v>1381</v>
      </c>
      <c r="D1071">
        <v>1900</v>
      </c>
      <c r="E1071" s="957">
        <v>1</v>
      </c>
      <c r="F1071" t="s">
        <v>1026</v>
      </c>
      <c r="G1071" s="957" t="s">
        <v>1379</v>
      </c>
      <c r="H1071" t="s">
        <v>382</v>
      </c>
      <c r="I1071" s="937" t="s">
        <v>489</v>
      </c>
      <c r="J1071" s="937" t="s">
        <v>445</v>
      </c>
      <c r="K1071" s="937" t="s">
        <v>450</v>
      </c>
      <c r="L1071" s="937" t="s">
        <v>108</v>
      </c>
      <c r="M1071" s="962" t="s">
        <v>188</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102269.72442798401</v>
      </c>
      <c r="AA1071" t="str">
        <f t="shared" si="175"/>
        <v>ASRCMS202202</v>
      </c>
      <c r="AB1071" s="957">
        <f t="shared" si="176"/>
        <v>45230</v>
      </c>
      <c r="AC1071" t="str">
        <f t="shared" si="177"/>
        <v>Unaudited</v>
      </c>
    </row>
    <row r="1072" spans="1:29" x14ac:dyDescent="0.25">
      <c r="A1072" t="s">
        <v>421</v>
      </c>
      <c r="B1072" t="s">
        <v>1380</v>
      </c>
      <c r="C1072" t="s">
        <v>1381</v>
      </c>
      <c r="D1072">
        <v>1900</v>
      </c>
      <c r="E1072" s="957">
        <v>1</v>
      </c>
      <c r="F1072" t="s">
        <v>1026</v>
      </c>
      <c r="G1072" s="957" t="s">
        <v>1379</v>
      </c>
      <c r="H1072" t="s">
        <v>382</v>
      </c>
      <c r="I1072" s="937" t="s">
        <v>489</v>
      </c>
      <c r="J1072" s="937" t="s">
        <v>445</v>
      </c>
      <c r="K1072" s="937" t="s">
        <v>450</v>
      </c>
      <c r="L1072" s="945" t="s">
        <v>109</v>
      </c>
      <c r="M1072" s="960" t="s">
        <v>161</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97926.524997776971</v>
      </c>
      <c r="AA1072" t="str">
        <f t="shared" si="175"/>
        <v>ASRCMS202202</v>
      </c>
      <c r="AB1072" s="957">
        <f t="shared" si="176"/>
        <v>45230</v>
      </c>
      <c r="AC1072" t="str">
        <f t="shared" si="177"/>
        <v>Unaudited</v>
      </c>
    </row>
    <row r="1073" spans="1:29" x14ac:dyDescent="0.25">
      <c r="A1073" t="s">
        <v>421</v>
      </c>
      <c r="B1073" t="s">
        <v>1380</v>
      </c>
      <c r="C1073" t="s">
        <v>1381</v>
      </c>
      <c r="D1073">
        <v>1900</v>
      </c>
      <c r="E1073" s="957">
        <v>1</v>
      </c>
      <c r="F1073" t="s">
        <v>1026</v>
      </c>
      <c r="G1073" s="957" t="s">
        <v>1379</v>
      </c>
      <c r="H1073" t="s">
        <v>382</v>
      </c>
      <c r="I1073" s="962" t="s">
        <v>489</v>
      </c>
      <c r="J1073" s="962" t="s">
        <v>445</v>
      </c>
      <c r="K1073" s="962" t="s">
        <v>450</v>
      </c>
      <c r="L1073" s="937" t="s">
        <v>110</v>
      </c>
      <c r="M1073" s="962" t="s">
        <v>135</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ASRCMS202202</v>
      </c>
      <c r="AB1073" s="957">
        <f t="shared" si="176"/>
        <v>45230</v>
      </c>
      <c r="AC1073" t="str">
        <f t="shared" si="177"/>
        <v>Unaudited</v>
      </c>
    </row>
    <row r="1074" spans="1:29" x14ac:dyDescent="0.25">
      <c r="A1074" t="s">
        <v>421</v>
      </c>
      <c r="B1074" t="s">
        <v>1380</v>
      </c>
      <c r="C1074" t="s">
        <v>1381</v>
      </c>
      <c r="D1074">
        <v>1900</v>
      </c>
      <c r="E1074" s="957">
        <v>1</v>
      </c>
      <c r="F1074" t="s">
        <v>1026</v>
      </c>
      <c r="G1074" s="957" t="s">
        <v>1379</v>
      </c>
      <c r="H1074" t="s">
        <v>382</v>
      </c>
      <c r="I1074" s="937" t="s">
        <v>489</v>
      </c>
      <c r="J1074" s="937" t="s">
        <v>445</v>
      </c>
      <c r="K1074" s="937" t="s">
        <v>450</v>
      </c>
      <c r="L1074" s="937" t="s">
        <v>111</v>
      </c>
      <c r="M1074" s="962" t="s">
        <v>163</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-431383.28487915581</v>
      </c>
      <c r="AA1074" t="str">
        <f t="shared" si="175"/>
        <v>ASRCMS202202</v>
      </c>
      <c r="AB1074" s="957">
        <f t="shared" si="176"/>
        <v>45230</v>
      </c>
      <c r="AC1074" t="str">
        <f t="shared" si="177"/>
        <v>Unaudited</v>
      </c>
    </row>
    <row r="1075" spans="1:29" x14ac:dyDescent="0.25">
      <c r="A1075" t="s">
        <v>421</v>
      </c>
      <c r="B1075" t="s">
        <v>1380</v>
      </c>
      <c r="C1075" t="s">
        <v>1381</v>
      </c>
      <c r="D1075">
        <v>1900</v>
      </c>
      <c r="E1075" s="957">
        <v>1</v>
      </c>
      <c r="F1075" t="s">
        <v>1026</v>
      </c>
      <c r="G1075" s="957" t="s">
        <v>1379</v>
      </c>
      <c r="H1075" t="s">
        <v>382</v>
      </c>
      <c r="I1075" s="937" t="s">
        <v>489</v>
      </c>
      <c r="J1075" s="937" t="s">
        <v>445</v>
      </c>
      <c r="K1075" s="937" t="s">
        <v>450</v>
      </c>
      <c r="L1075" s="937" t="s">
        <v>112</v>
      </c>
      <c r="M1075" s="962" t="s">
        <v>464</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ASRCMS202202</v>
      </c>
      <c r="AB1075" s="957">
        <f t="shared" si="176"/>
        <v>45230</v>
      </c>
      <c r="AC1075" t="str">
        <f t="shared" si="177"/>
        <v>Unaudited</v>
      </c>
    </row>
    <row r="1076" spans="1:29" x14ac:dyDescent="0.25">
      <c r="A1076" t="s">
        <v>421</v>
      </c>
      <c r="B1076" t="s">
        <v>1380</v>
      </c>
      <c r="C1076" t="s">
        <v>1381</v>
      </c>
      <c r="D1076">
        <v>1900</v>
      </c>
      <c r="E1076" s="957">
        <v>1</v>
      </c>
      <c r="F1076" t="s">
        <v>1026</v>
      </c>
      <c r="G1076" s="957" t="s">
        <v>1379</v>
      </c>
      <c r="H1076" t="s">
        <v>382</v>
      </c>
      <c r="I1076" s="937" t="s">
        <v>489</v>
      </c>
      <c r="J1076" s="937" t="s">
        <v>445</v>
      </c>
      <c r="K1076" s="937" t="s">
        <v>6</v>
      </c>
      <c r="L1076" s="937" t="s">
        <v>118</v>
      </c>
      <c r="M1076" s="962" t="s">
        <v>189</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-17.25</v>
      </c>
      <c r="AA1076" t="str">
        <f t="shared" si="175"/>
        <v>ASRCMS202202</v>
      </c>
      <c r="AB1076" s="957">
        <f t="shared" si="176"/>
        <v>45230</v>
      </c>
      <c r="AC1076" t="str">
        <f t="shared" si="177"/>
        <v>Unaudited</v>
      </c>
    </row>
    <row r="1077" spans="1:29" x14ac:dyDescent="0.25">
      <c r="A1077" t="s">
        <v>421</v>
      </c>
      <c r="B1077" t="s">
        <v>1380</v>
      </c>
      <c r="C1077" t="s">
        <v>1381</v>
      </c>
      <c r="D1077">
        <v>1900</v>
      </c>
      <c r="E1077" s="957">
        <v>1</v>
      </c>
      <c r="F1077" t="s">
        <v>1026</v>
      </c>
      <c r="G1077" s="957" t="s">
        <v>1379</v>
      </c>
      <c r="H1077" t="s">
        <v>382</v>
      </c>
      <c r="I1077" s="937" t="s">
        <v>489</v>
      </c>
      <c r="J1077" s="937" t="s">
        <v>445</v>
      </c>
      <c r="K1077" s="937" t="s">
        <v>6</v>
      </c>
      <c r="L1077" s="945" t="s">
        <v>45</v>
      </c>
      <c r="M1077" s="960" t="s">
        <v>164</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ASRCMS202202</v>
      </c>
      <c r="AB1077" s="957">
        <f t="shared" si="176"/>
        <v>45230</v>
      </c>
      <c r="AC1077" t="str">
        <f t="shared" si="177"/>
        <v>Unaudited</v>
      </c>
    </row>
    <row r="1078" spans="1:29" x14ac:dyDescent="0.25">
      <c r="A1078" t="s">
        <v>421</v>
      </c>
      <c r="B1078" t="s">
        <v>1380</v>
      </c>
      <c r="C1078" t="s">
        <v>1381</v>
      </c>
      <c r="D1078">
        <v>1900</v>
      </c>
      <c r="E1078" s="957">
        <v>1</v>
      </c>
      <c r="F1078" t="s">
        <v>1026</v>
      </c>
      <c r="G1078" s="957" t="s">
        <v>1379</v>
      </c>
      <c r="H1078" t="s">
        <v>382</v>
      </c>
      <c r="I1078" s="962" t="s">
        <v>489</v>
      </c>
      <c r="J1078" s="962" t="s">
        <v>445</v>
      </c>
      <c r="K1078" s="962" t="s">
        <v>6</v>
      </c>
      <c r="L1078" s="937" t="s">
        <v>46</v>
      </c>
      <c r="M1078" s="962" t="s">
        <v>165</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-1127.5504450622416</v>
      </c>
      <c r="AA1078" t="str">
        <f t="shared" si="175"/>
        <v>ASRCMS202202</v>
      </c>
      <c r="AB1078" s="957">
        <f t="shared" si="176"/>
        <v>45230</v>
      </c>
      <c r="AC1078" t="str">
        <f t="shared" si="177"/>
        <v>Unaudited</v>
      </c>
    </row>
    <row r="1079" spans="1:29" x14ac:dyDescent="0.25">
      <c r="A1079" t="s">
        <v>421</v>
      </c>
      <c r="B1079" t="s">
        <v>1380</v>
      </c>
      <c r="C1079" t="s">
        <v>1381</v>
      </c>
      <c r="D1079">
        <v>1900</v>
      </c>
      <c r="E1079" s="957">
        <v>1</v>
      </c>
      <c r="F1079" t="s">
        <v>1026</v>
      </c>
      <c r="G1079" s="957" t="s">
        <v>1379</v>
      </c>
      <c r="H1079" t="s">
        <v>382</v>
      </c>
      <c r="I1079" s="937" t="s">
        <v>489</v>
      </c>
      <c r="J1079" s="937" t="s">
        <v>445</v>
      </c>
      <c r="K1079" s="937" t="s">
        <v>6</v>
      </c>
      <c r="L1079" s="937" t="s">
        <v>166</v>
      </c>
      <c r="M1079" s="962" t="s">
        <v>462</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ASRCMS202202</v>
      </c>
      <c r="AB1079" s="957">
        <f t="shared" si="176"/>
        <v>45230</v>
      </c>
      <c r="AC1079" t="str">
        <f t="shared" si="177"/>
        <v>Unaudited</v>
      </c>
    </row>
    <row r="1080" spans="1:29" x14ac:dyDescent="0.25">
      <c r="A1080" t="s">
        <v>421</v>
      </c>
      <c r="B1080" t="s">
        <v>1380</v>
      </c>
      <c r="C1080" t="s">
        <v>1381</v>
      </c>
      <c r="D1080">
        <v>1900</v>
      </c>
      <c r="E1080" s="957">
        <v>1</v>
      </c>
      <c r="F1080" t="s">
        <v>1026</v>
      </c>
      <c r="G1080" s="957" t="s">
        <v>1379</v>
      </c>
      <c r="H1080" t="s">
        <v>382</v>
      </c>
      <c r="I1080" s="937" t="s">
        <v>489</v>
      </c>
      <c r="J1080" s="937" t="s">
        <v>445</v>
      </c>
      <c r="K1080" s="937" t="s">
        <v>435</v>
      </c>
      <c r="L1080" s="937" t="s">
        <v>121</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ASRCMS202202</v>
      </c>
      <c r="AB1080" s="957">
        <f t="shared" si="176"/>
        <v>45230</v>
      </c>
      <c r="AC1080" t="str">
        <f t="shared" si="177"/>
        <v>Unaudited</v>
      </c>
    </row>
    <row r="1081" spans="1:29" x14ac:dyDescent="0.25">
      <c r="A1081" t="s">
        <v>421</v>
      </c>
      <c r="B1081" t="s">
        <v>1380</v>
      </c>
      <c r="C1081" t="s">
        <v>1381</v>
      </c>
      <c r="D1081">
        <v>1900</v>
      </c>
      <c r="E1081" s="957">
        <v>1</v>
      </c>
      <c r="F1081" t="s">
        <v>1026</v>
      </c>
      <c r="G1081" s="957" t="s">
        <v>1379</v>
      </c>
      <c r="H1081" t="s">
        <v>382</v>
      </c>
      <c r="I1081" s="937" t="s">
        <v>489</v>
      </c>
      <c r="J1081" s="937" t="s">
        <v>445</v>
      </c>
      <c r="K1081" s="937" t="s">
        <v>435</v>
      </c>
      <c r="L1081" s="937" t="s">
        <v>938</v>
      </c>
      <c r="M1081" s="962" t="s">
        <v>930</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ASRCMS202202</v>
      </c>
      <c r="AB1081" s="957">
        <f t="shared" si="176"/>
        <v>45230</v>
      </c>
      <c r="AC1081" t="str">
        <f t="shared" si="177"/>
        <v>Unaudited</v>
      </c>
    </row>
    <row r="1082" spans="1:29" x14ac:dyDescent="0.25">
      <c r="A1082" t="s">
        <v>421</v>
      </c>
      <c r="B1082" t="s">
        <v>1380</v>
      </c>
      <c r="C1082" t="s">
        <v>1381</v>
      </c>
      <c r="D1082">
        <v>1900</v>
      </c>
      <c r="E1082" s="957">
        <v>1</v>
      </c>
      <c r="F1082" t="s">
        <v>1026</v>
      </c>
      <c r="G1082" s="957" t="s">
        <v>1379</v>
      </c>
      <c r="H1082" t="s">
        <v>382</v>
      </c>
      <c r="I1082" s="937" t="s">
        <v>489</v>
      </c>
      <c r="J1082" s="937" t="s">
        <v>445</v>
      </c>
      <c r="K1082" s="937" t="s">
        <v>435</v>
      </c>
      <c r="L1082" s="937" t="s">
        <v>168</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ASRCMS202202</v>
      </c>
      <c r="AB1082" s="957">
        <f t="shared" si="176"/>
        <v>45230</v>
      </c>
      <c r="AC1082" t="str">
        <f t="shared" si="177"/>
        <v>Unaudited</v>
      </c>
    </row>
    <row r="1083" spans="1:29" x14ac:dyDescent="0.25">
      <c r="A1083" t="s">
        <v>421</v>
      </c>
      <c r="B1083" t="s">
        <v>1380</v>
      </c>
      <c r="C1083" t="s">
        <v>1381</v>
      </c>
      <c r="D1083">
        <v>1900</v>
      </c>
      <c r="E1083" s="957">
        <v>1</v>
      </c>
      <c r="F1083" t="s">
        <v>1026</v>
      </c>
      <c r="G1083" s="957" t="s">
        <v>1379</v>
      </c>
      <c r="H1083" t="s">
        <v>382</v>
      </c>
      <c r="I1083" s="937" t="s">
        <v>489</v>
      </c>
      <c r="J1083" s="937" t="s">
        <v>445</v>
      </c>
      <c r="K1083" s="937" t="s">
        <v>435</v>
      </c>
      <c r="L1083" s="937" t="s">
        <v>169</v>
      </c>
      <c r="M1083" s="962" t="s">
        <v>330</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ASRCMS202202</v>
      </c>
      <c r="AB1083" s="957">
        <f t="shared" si="176"/>
        <v>45230</v>
      </c>
      <c r="AC1083" t="str">
        <f t="shared" si="177"/>
        <v>Unaudited</v>
      </c>
    </row>
    <row r="1084" spans="1:29" x14ac:dyDescent="0.25">
      <c r="A1084" t="s">
        <v>421</v>
      </c>
      <c r="B1084" t="s">
        <v>1380</v>
      </c>
      <c r="C1084" t="s">
        <v>1381</v>
      </c>
      <c r="D1084">
        <v>1900</v>
      </c>
      <c r="E1084" s="957">
        <v>1</v>
      </c>
      <c r="F1084" t="s">
        <v>1026</v>
      </c>
      <c r="G1084" s="957" t="s">
        <v>1379</v>
      </c>
      <c r="H1084" t="s">
        <v>382</v>
      </c>
      <c r="I1084" s="937" t="s">
        <v>489</v>
      </c>
      <c r="J1084" s="937" t="s">
        <v>451</v>
      </c>
      <c r="K1084" s="937" t="s">
        <v>436</v>
      </c>
      <c r="L1084" s="937" t="s">
        <v>122</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ASRCMS202202</v>
      </c>
      <c r="AB1084" s="957">
        <f t="shared" si="176"/>
        <v>45230</v>
      </c>
      <c r="AC1084" t="str">
        <f t="shared" si="177"/>
        <v>Unaudited</v>
      </c>
    </row>
    <row r="1085" spans="1:29" x14ac:dyDescent="0.25">
      <c r="A1085" t="s">
        <v>421</v>
      </c>
      <c r="B1085" t="s">
        <v>1380</v>
      </c>
      <c r="C1085" t="s">
        <v>1381</v>
      </c>
      <c r="D1085">
        <v>1900</v>
      </c>
      <c r="E1085" s="957">
        <v>1</v>
      </c>
      <c r="F1085" t="s">
        <v>1026</v>
      </c>
      <c r="G1085" s="957" t="s">
        <v>1379</v>
      </c>
      <c r="H1085" t="s">
        <v>382</v>
      </c>
      <c r="I1085" s="937" t="s">
        <v>489</v>
      </c>
      <c r="J1085" s="937" t="s">
        <v>451</v>
      </c>
      <c r="K1085" s="937" t="s">
        <v>436</v>
      </c>
      <c r="L1085" s="945" t="s">
        <v>123</v>
      </c>
      <c r="M1085" s="960" t="s">
        <v>98</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ASRCMS202202</v>
      </c>
      <c r="AB1085" s="957">
        <f t="shared" si="176"/>
        <v>45230</v>
      </c>
      <c r="AC1085" t="str">
        <f t="shared" si="177"/>
        <v>Unaudited</v>
      </c>
    </row>
    <row r="1086" spans="1:29" x14ac:dyDescent="0.25">
      <c r="A1086" t="s">
        <v>421</v>
      </c>
      <c r="B1086" t="s">
        <v>1380</v>
      </c>
      <c r="C1086" t="s">
        <v>1381</v>
      </c>
      <c r="D1086">
        <v>1900</v>
      </c>
      <c r="E1086" s="957">
        <v>1</v>
      </c>
      <c r="F1086" t="s">
        <v>1026</v>
      </c>
      <c r="G1086" s="957" t="s">
        <v>1379</v>
      </c>
      <c r="H1086" t="s">
        <v>382</v>
      </c>
      <c r="I1086" s="962" t="s">
        <v>489</v>
      </c>
      <c r="J1086" s="962" t="s">
        <v>451</v>
      </c>
      <c r="K1086" s="962" t="s">
        <v>436</v>
      </c>
      <c r="L1086" s="937" t="s">
        <v>124</v>
      </c>
      <c r="M1086" s="962" t="s">
        <v>99</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ASRCMS202202</v>
      </c>
      <c r="AB1086" s="957">
        <f t="shared" si="176"/>
        <v>45230</v>
      </c>
      <c r="AC1086" t="str">
        <f t="shared" si="177"/>
        <v>Unaudited</v>
      </c>
    </row>
    <row r="1087" spans="1:29" x14ac:dyDescent="0.25">
      <c r="A1087" t="s">
        <v>421</v>
      </c>
      <c r="B1087" t="s">
        <v>1380</v>
      </c>
      <c r="C1087" t="s">
        <v>1381</v>
      </c>
      <c r="D1087">
        <v>1900</v>
      </c>
      <c r="E1087" s="957">
        <v>1</v>
      </c>
      <c r="F1087" t="s">
        <v>1026</v>
      </c>
      <c r="G1087" s="957" t="s">
        <v>1379</v>
      </c>
      <c r="H1087" t="s">
        <v>382</v>
      </c>
      <c r="I1087" s="937" t="s">
        <v>489</v>
      </c>
      <c r="J1087" s="937" t="s">
        <v>451</v>
      </c>
      <c r="K1087" s="937" t="s">
        <v>436</v>
      </c>
      <c r="L1087" s="937" t="s">
        <v>125</v>
      </c>
      <c r="M1087" s="962" t="s">
        <v>100</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ASRCMS202202</v>
      </c>
      <c r="AB1087" s="957">
        <f t="shared" si="176"/>
        <v>45230</v>
      </c>
      <c r="AC1087" t="str">
        <f t="shared" si="177"/>
        <v>Unaudited</v>
      </c>
    </row>
    <row r="1088" spans="1:29" x14ac:dyDescent="0.25">
      <c r="A1088" t="s">
        <v>421</v>
      </c>
      <c r="B1088" t="s">
        <v>1380</v>
      </c>
      <c r="C1088" t="s">
        <v>1381</v>
      </c>
      <c r="D1088">
        <v>1900</v>
      </c>
      <c r="E1088" s="957">
        <v>1</v>
      </c>
      <c r="F1088" t="s">
        <v>1026</v>
      </c>
      <c r="G1088" s="957" t="s">
        <v>1379</v>
      </c>
      <c r="H1088" t="s">
        <v>382</v>
      </c>
      <c r="I1088" s="937" t="s">
        <v>489</v>
      </c>
      <c r="J1088" s="937" t="s">
        <v>451</v>
      </c>
      <c r="K1088" s="937" t="s">
        <v>436</v>
      </c>
      <c r="L1088" s="937" t="s">
        <v>126</v>
      </c>
      <c r="M1088" s="962" t="s">
        <v>101</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ASRCMS202202</v>
      </c>
      <c r="AB1088" s="957">
        <f t="shared" si="176"/>
        <v>45230</v>
      </c>
      <c r="AC1088" t="str">
        <f t="shared" si="177"/>
        <v>Unaudited</v>
      </c>
    </row>
    <row r="1089" spans="1:29" x14ac:dyDescent="0.25">
      <c r="A1089" t="s">
        <v>421</v>
      </c>
      <c r="B1089" t="s">
        <v>1380</v>
      </c>
      <c r="C1089" t="s">
        <v>1381</v>
      </c>
      <c r="D1089">
        <v>1900</v>
      </c>
      <c r="E1089" s="957">
        <v>1</v>
      </c>
      <c r="F1089" t="s">
        <v>1026</v>
      </c>
      <c r="G1089" s="957" t="s">
        <v>1379</v>
      </c>
      <c r="H1089" t="s">
        <v>382</v>
      </c>
      <c r="I1089" s="937" t="s">
        <v>489</v>
      </c>
      <c r="J1089" s="937" t="s">
        <v>451</v>
      </c>
      <c r="K1089" s="937" t="s">
        <v>436</v>
      </c>
      <c r="L1089" s="937" t="s">
        <v>127</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ASRCMS202202</v>
      </c>
      <c r="AB1089" s="957">
        <f t="shared" si="176"/>
        <v>45230</v>
      </c>
      <c r="AC1089" t="str">
        <f t="shared" si="177"/>
        <v>Unaudited</v>
      </c>
    </row>
    <row r="1090" spans="1:29" x14ac:dyDescent="0.25">
      <c r="A1090" t="s">
        <v>421</v>
      </c>
      <c r="B1090" t="s">
        <v>1380</v>
      </c>
      <c r="C1090" t="s">
        <v>1381</v>
      </c>
      <c r="D1090">
        <v>1900</v>
      </c>
      <c r="E1090" s="957">
        <v>1</v>
      </c>
      <c r="F1090" t="s">
        <v>1026</v>
      </c>
      <c r="G1090" s="957" t="s">
        <v>1379</v>
      </c>
      <c r="H1090" t="s">
        <v>382</v>
      </c>
      <c r="I1090" s="937" t="s">
        <v>489</v>
      </c>
      <c r="J1090" s="937" t="s">
        <v>437</v>
      </c>
      <c r="K1090" s="937" t="s">
        <v>437</v>
      </c>
      <c r="L1090" s="937" t="s">
        <v>129</v>
      </c>
      <c r="M1090" s="962" t="s">
        <v>327</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ASRCMS202202</v>
      </c>
      <c r="AB1090" s="957">
        <f t="shared" ref="AB1090:AB1153" si="192">file_date</f>
        <v>45230</v>
      </c>
      <c r="AC1090" t="str">
        <f t="shared" ref="AC1090:AC1153" si="193">status</f>
        <v>Unaudited</v>
      </c>
    </row>
    <row r="1091" spans="1:29" x14ac:dyDescent="0.25">
      <c r="A1091" t="s">
        <v>421</v>
      </c>
      <c r="B1091" t="s">
        <v>1380</v>
      </c>
      <c r="C1091" t="s">
        <v>1381</v>
      </c>
      <c r="D1091">
        <v>1900</v>
      </c>
      <c r="E1091" s="957">
        <v>1</v>
      </c>
      <c r="F1091" t="s">
        <v>1026</v>
      </c>
      <c r="G1091" s="957" t="s">
        <v>1379</v>
      </c>
      <c r="H1091" t="s">
        <v>382</v>
      </c>
      <c r="I1091" s="937" t="s">
        <v>489</v>
      </c>
      <c r="J1091" s="937" t="s">
        <v>437</v>
      </c>
      <c r="K1091" s="937" t="s">
        <v>437</v>
      </c>
      <c r="L1091" s="937" t="s">
        <v>130</v>
      </c>
      <c r="M1091" s="962" t="s">
        <v>326</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ASRCMS202202</v>
      </c>
      <c r="AB1091" s="957">
        <f t="shared" si="192"/>
        <v>45230</v>
      </c>
      <c r="AC1091" t="str">
        <f t="shared" si="193"/>
        <v>Unaudited</v>
      </c>
    </row>
    <row r="1092" spans="1:29" ht="30" x14ac:dyDescent="0.25">
      <c r="A1092" t="s">
        <v>421</v>
      </c>
      <c r="B1092" t="s">
        <v>1380</v>
      </c>
      <c r="C1092" t="s">
        <v>1381</v>
      </c>
      <c r="D1092">
        <v>1900</v>
      </c>
      <c r="E1092" s="957">
        <v>1</v>
      </c>
      <c r="F1092" t="s">
        <v>1026</v>
      </c>
      <c r="G1092" s="957" t="s">
        <v>1379</v>
      </c>
      <c r="H1092" t="s">
        <v>382</v>
      </c>
      <c r="I1092" s="937" t="s">
        <v>489</v>
      </c>
      <c r="J1092" s="937" t="s">
        <v>437</v>
      </c>
      <c r="K1092" s="937" t="s">
        <v>437</v>
      </c>
      <c r="L1092" s="937" t="s">
        <v>131</v>
      </c>
      <c r="M1092" s="962" t="s">
        <v>180</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ASRCMS202202</v>
      </c>
      <c r="AB1092" s="957">
        <f t="shared" si="192"/>
        <v>45230</v>
      </c>
      <c r="AC1092" t="str">
        <f t="shared" si="193"/>
        <v>Unaudited</v>
      </c>
    </row>
    <row r="1093" spans="1:29" x14ac:dyDescent="0.25">
      <c r="A1093" t="s">
        <v>421</v>
      </c>
      <c r="B1093" t="s">
        <v>1380</v>
      </c>
      <c r="C1093" t="s">
        <v>1381</v>
      </c>
      <c r="D1093">
        <v>1900</v>
      </c>
      <c r="E1093" s="957">
        <v>1</v>
      </c>
      <c r="F1093" t="s">
        <v>1026</v>
      </c>
      <c r="G1093" s="957" t="s">
        <v>1379</v>
      </c>
      <c r="H1093" t="s">
        <v>382</v>
      </c>
      <c r="I1093" s="937" t="s">
        <v>489</v>
      </c>
      <c r="J1093" s="937" t="s">
        <v>437</v>
      </c>
      <c r="K1093" s="937" t="s">
        <v>437</v>
      </c>
      <c r="L1093" s="945" t="s">
        <v>132</v>
      </c>
      <c r="M1093" s="960" t="s">
        <v>495</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ASRCMS202202</v>
      </c>
      <c r="AB1093" s="957">
        <f t="shared" si="192"/>
        <v>45230</v>
      </c>
      <c r="AC1093" t="str">
        <f t="shared" si="193"/>
        <v>Unaudited</v>
      </c>
    </row>
    <row r="1094" spans="1:29" x14ac:dyDescent="0.25">
      <c r="A1094" t="s">
        <v>421</v>
      </c>
      <c r="B1094" t="s">
        <v>1380</v>
      </c>
      <c r="C1094" t="s">
        <v>1381</v>
      </c>
      <c r="D1094">
        <v>1900</v>
      </c>
      <c r="E1094" s="957">
        <v>1</v>
      </c>
      <c r="F1094" t="s">
        <v>1026</v>
      </c>
      <c r="G1094" s="957" t="s">
        <v>1379</v>
      </c>
      <c r="H1094" t="s">
        <v>382</v>
      </c>
      <c r="I1094" s="937" t="s">
        <v>489</v>
      </c>
      <c r="J1094" s="937" t="s">
        <v>437</v>
      </c>
      <c r="K1094" s="937" t="s">
        <v>437</v>
      </c>
      <c r="L1094" s="937" t="s">
        <v>133</v>
      </c>
      <c r="M1094" s="962" t="s">
        <v>496</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ASRCMS202202</v>
      </c>
      <c r="AB1094" s="957">
        <f t="shared" si="192"/>
        <v>45230</v>
      </c>
      <c r="AC1094" t="str">
        <f t="shared" si="193"/>
        <v>Unaudited</v>
      </c>
    </row>
    <row r="1095" spans="1:29" x14ac:dyDescent="0.25">
      <c r="A1095" t="s">
        <v>421</v>
      </c>
      <c r="B1095" t="s">
        <v>1380</v>
      </c>
      <c r="C1095" t="s">
        <v>1381</v>
      </c>
      <c r="D1095">
        <v>1900</v>
      </c>
      <c r="E1095" s="957">
        <v>1</v>
      </c>
      <c r="F1095" t="s">
        <v>1026</v>
      </c>
      <c r="G1095" s="957" t="s">
        <v>1379</v>
      </c>
      <c r="H1095" t="s">
        <v>382</v>
      </c>
      <c r="I1095" s="937" t="s">
        <v>489</v>
      </c>
      <c r="J1095" s="937" t="s">
        <v>437</v>
      </c>
      <c r="K1095" s="937" t="s">
        <v>437</v>
      </c>
      <c r="L1095" s="937" t="s">
        <v>134</v>
      </c>
      <c r="M1095" s="962" t="s">
        <v>497</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ASRCMS202202</v>
      </c>
      <c r="AB1095" s="957">
        <f t="shared" si="192"/>
        <v>45230</v>
      </c>
      <c r="AC1095" t="str">
        <f t="shared" si="193"/>
        <v>Unaudited</v>
      </c>
    </row>
    <row r="1096" spans="1:29" x14ac:dyDescent="0.25">
      <c r="A1096" t="s">
        <v>421</v>
      </c>
      <c r="B1096" t="s">
        <v>1380</v>
      </c>
      <c r="C1096" t="s">
        <v>1381</v>
      </c>
      <c r="D1096">
        <v>1900</v>
      </c>
      <c r="E1096" s="957">
        <v>1</v>
      </c>
      <c r="F1096" t="s">
        <v>1026</v>
      </c>
      <c r="G1096" s="957" t="s">
        <v>1379</v>
      </c>
      <c r="H1096" t="s">
        <v>382</v>
      </c>
      <c r="I1096" s="937" t="s">
        <v>490</v>
      </c>
      <c r="J1096" s="937" t="s">
        <v>26</v>
      </c>
      <c r="K1096" s="937" t="s">
        <v>26</v>
      </c>
      <c r="L1096" s="937" t="s">
        <v>270</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-52775.392110732922</v>
      </c>
      <c r="AA1096" t="str">
        <f t="shared" si="191"/>
        <v>ASRCMS202202</v>
      </c>
      <c r="AB1096" s="957">
        <f t="shared" si="192"/>
        <v>45230</v>
      </c>
      <c r="AC1096" t="str">
        <f t="shared" si="193"/>
        <v>Unaudited</v>
      </c>
    </row>
    <row r="1097" spans="1:29" x14ac:dyDescent="0.25">
      <c r="A1097" t="s">
        <v>421</v>
      </c>
      <c r="B1097" t="s">
        <v>1380</v>
      </c>
      <c r="C1097" t="s">
        <v>1381</v>
      </c>
      <c r="D1097">
        <v>1900</v>
      </c>
      <c r="E1097" s="957">
        <v>1</v>
      </c>
      <c r="F1097" t="s">
        <v>439</v>
      </c>
      <c r="G1097" s="957">
        <v>91</v>
      </c>
      <c r="H1097" t="s">
        <v>383</v>
      </c>
      <c r="I1097" s="937" t="s">
        <v>433</v>
      </c>
      <c r="J1097" s="937" t="s">
        <v>433</v>
      </c>
      <c r="K1097" s="937" t="s">
        <v>433</v>
      </c>
      <c r="L1097" s="937"/>
      <c r="M1097" s="962" t="s">
        <v>433</v>
      </c>
      <c r="N1097" s="678">
        <f t="shared" ca="1" si="190"/>
        <v>21994.032258071999</v>
      </c>
      <c r="O1097" s="678">
        <f t="shared" ca="1" si="189"/>
        <v>10222.767281111999</v>
      </c>
      <c r="P1097" s="678">
        <f t="shared" ca="1" si="189"/>
        <v>2059.6405529970002</v>
      </c>
      <c r="Q1097" s="678">
        <f t="shared" ca="1" si="189"/>
        <v>6820.6244239629996</v>
      </c>
      <c r="R1097" s="678">
        <f t="shared" ca="1" si="189"/>
        <v>1329</v>
      </c>
      <c r="S1097" s="678">
        <f t="shared" ca="1" si="189"/>
        <v>51</v>
      </c>
      <c r="T1097" s="678">
        <f t="shared" ca="1" si="189"/>
        <v>1202</v>
      </c>
      <c r="U1097" s="678">
        <f t="shared" ca="1" si="189"/>
        <v>0</v>
      </c>
      <c r="V1097" s="678">
        <f t="shared" ca="1" si="189"/>
        <v>81</v>
      </c>
      <c r="W1097" s="678">
        <f t="shared" ca="1" si="182"/>
        <v>228</v>
      </c>
      <c r="X1097" s="678">
        <f t="shared" ca="1" si="189"/>
        <v>0</v>
      </c>
      <c r="Y1097" s="678">
        <f t="shared" ca="1" si="189"/>
        <v>0</v>
      </c>
      <c r="Z1097" s="678">
        <f t="shared" ca="1" si="189"/>
        <v>0</v>
      </c>
      <c r="AA1097" t="str">
        <f t="shared" si="191"/>
        <v>ASRCMS202202</v>
      </c>
      <c r="AB1097" s="957">
        <f t="shared" si="192"/>
        <v>45230</v>
      </c>
      <c r="AC1097" t="str">
        <f t="shared" si="193"/>
        <v>Unaudited</v>
      </c>
    </row>
    <row r="1098" spans="1:29" x14ac:dyDescent="0.25">
      <c r="A1098" t="s">
        <v>421</v>
      </c>
      <c r="B1098" t="s">
        <v>1380</v>
      </c>
      <c r="C1098" t="s">
        <v>1381</v>
      </c>
      <c r="D1098">
        <v>1900</v>
      </c>
      <c r="E1098" s="957">
        <v>1</v>
      </c>
      <c r="F1098" t="s">
        <v>439</v>
      </c>
      <c r="G1098" s="957">
        <v>91</v>
      </c>
      <c r="H1098" t="s">
        <v>383</v>
      </c>
      <c r="I1098" s="937" t="s">
        <v>488</v>
      </c>
      <c r="J1098" s="937" t="s">
        <v>12</v>
      </c>
      <c r="K1098" s="937" t="s">
        <v>12</v>
      </c>
      <c r="L1098" s="945">
        <v>1.1000000000000001</v>
      </c>
      <c r="M1098" s="960" t="s">
        <v>12</v>
      </c>
      <c r="N1098" s="678">
        <f t="shared" ca="1" si="190"/>
        <v>37246737.210000001</v>
      </c>
      <c r="O1098" s="678">
        <f t="shared" ca="1" si="189"/>
        <v>14764640.560000001</v>
      </c>
      <c r="P1098" s="678">
        <f t="shared" ca="1" si="189"/>
        <v>2974718.25</v>
      </c>
      <c r="Q1098" s="678">
        <f t="shared" ca="1" si="189"/>
        <v>9850959.6500000004</v>
      </c>
      <c r="R1098" s="678">
        <f t="shared" ca="1" si="189"/>
        <v>1919461.41</v>
      </c>
      <c r="S1098" s="678">
        <f t="shared" ca="1" si="189"/>
        <v>73658.790000000008</v>
      </c>
      <c r="T1098" s="678">
        <f t="shared" ca="1" si="189"/>
        <v>1736036.58</v>
      </c>
      <c r="U1098" s="678">
        <f t="shared" ca="1" si="189"/>
        <v>0</v>
      </c>
      <c r="V1098" s="678">
        <f t="shared" ca="1" si="189"/>
        <v>116987.49</v>
      </c>
      <c r="W1098" s="678">
        <f t="shared" ca="1" si="182"/>
        <v>5810274.4800000004</v>
      </c>
      <c r="X1098" s="678">
        <f t="shared" ca="1" si="189"/>
        <v>0</v>
      </c>
      <c r="Y1098" s="678">
        <f t="shared" ca="1" si="189"/>
        <v>0</v>
      </c>
      <c r="Z1098" s="678">
        <f t="shared" ca="1" si="189"/>
        <v>0</v>
      </c>
      <c r="AA1098" t="str">
        <f t="shared" si="191"/>
        <v>ASRCMS202202</v>
      </c>
      <c r="AB1098" s="957">
        <f t="shared" si="192"/>
        <v>45230</v>
      </c>
      <c r="AC1098" t="str">
        <f t="shared" si="193"/>
        <v>Unaudited</v>
      </c>
    </row>
    <row r="1099" spans="1:29" x14ac:dyDescent="0.25">
      <c r="A1099" t="s">
        <v>421</v>
      </c>
      <c r="B1099" t="s">
        <v>1380</v>
      </c>
      <c r="C1099" t="s">
        <v>1381</v>
      </c>
      <c r="D1099">
        <v>1900</v>
      </c>
      <c r="E1099" s="957">
        <v>1</v>
      </c>
      <c r="F1099" t="s">
        <v>439</v>
      </c>
      <c r="G1099" s="957">
        <v>91</v>
      </c>
      <c r="H1099" t="s">
        <v>383</v>
      </c>
      <c r="I1099" s="962" t="s">
        <v>488</v>
      </c>
      <c r="J1099" s="962" t="s">
        <v>12</v>
      </c>
      <c r="K1099" s="962" t="s">
        <v>1323</v>
      </c>
      <c r="L1099" s="953" t="s">
        <v>1314</v>
      </c>
      <c r="M1099" s="962" t="s">
        <v>1323</v>
      </c>
      <c r="N1099" s="678">
        <f t="shared" ca="1" si="190"/>
        <v>568973.87047016411</v>
      </c>
      <c r="O1099" s="678">
        <f t="shared" ca="1" si="189"/>
        <v>225718.50270282367</v>
      </c>
      <c r="P1099" s="678">
        <f t="shared" ca="1" si="189"/>
        <v>44972.399720219182</v>
      </c>
      <c r="Q1099" s="678">
        <f t="shared" ca="1" si="189"/>
        <v>145930.77086563312</v>
      </c>
      <c r="R1099" s="678">
        <f t="shared" ca="1" si="189"/>
        <v>28361.940135785786</v>
      </c>
      <c r="S1099" s="678">
        <f t="shared" ca="1" si="189"/>
        <v>932.76786751770658</v>
      </c>
      <c r="T1099" s="678">
        <f t="shared" ca="1" si="189"/>
        <v>25686.138136515721</v>
      </c>
      <c r="U1099" s="678">
        <f t="shared" ca="1" si="189"/>
        <v>0</v>
      </c>
      <c r="V1099" s="678">
        <f t="shared" ca="1" si="189"/>
        <v>1606.5580445947908</v>
      </c>
      <c r="W1099" s="678">
        <f t="shared" ca="1" si="182"/>
        <v>95764.792997074168</v>
      </c>
      <c r="X1099" s="678">
        <f t="shared" ca="1" si="189"/>
        <v>0</v>
      </c>
      <c r="Y1099" s="678">
        <f t="shared" ca="1" si="189"/>
        <v>0</v>
      </c>
      <c r="Z1099" s="678">
        <f t="shared" ca="1" si="189"/>
        <v>0</v>
      </c>
      <c r="AA1099" t="str">
        <f t="shared" si="191"/>
        <v>ASRCMS202202</v>
      </c>
      <c r="AB1099" s="957">
        <f t="shared" si="192"/>
        <v>45230</v>
      </c>
      <c r="AC1099" t="str">
        <f t="shared" si="193"/>
        <v>Unaudited</v>
      </c>
    </row>
    <row r="1100" spans="1:29" x14ac:dyDescent="0.25">
      <c r="A1100" t="s">
        <v>421</v>
      </c>
      <c r="B1100" t="s">
        <v>1380</v>
      </c>
      <c r="C1100" t="s">
        <v>1381</v>
      </c>
      <c r="D1100">
        <v>1900</v>
      </c>
      <c r="E1100" s="957">
        <v>1</v>
      </c>
      <c r="F1100" t="s">
        <v>439</v>
      </c>
      <c r="G1100" s="957">
        <v>91</v>
      </c>
      <c r="H1100" t="s">
        <v>383</v>
      </c>
      <c r="I1100" s="958" t="s">
        <v>488</v>
      </c>
      <c r="J1100" s="958" t="s">
        <v>491</v>
      </c>
      <c r="K1100" s="958" t="s">
        <v>492</v>
      </c>
      <c r="L1100" s="953" t="s">
        <v>63</v>
      </c>
      <c r="M1100" s="958" t="s">
        <v>344</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ASRCMS202202</v>
      </c>
      <c r="AB1100" s="957">
        <f t="shared" si="192"/>
        <v>45230</v>
      </c>
      <c r="AC1100" t="str">
        <f t="shared" si="193"/>
        <v>Unaudited</v>
      </c>
    </row>
    <row r="1101" spans="1:29" x14ac:dyDescent="0.25">
      <c r="A1101" t="s">
        <v>421</v>
      </c>
      <c r="B1101" t="s">
        <v>1380</v>
      </c>
      <c r="C1101" t="s">
        <v>1381</v>
      </c>
      <c r="D1101">
        <v>1900</v>
      </c>
      <c r="E1101" s="957">
        <v>1</v>
      </c>
      <c r="F1101" t="s">
        <v>439</v>
      </c>
      <c r="G1101" s="957">
        <v>91</v>
      </c>
      <c r="H1101" t="s">
        <v>383</v>
      </c>
      <c r="I1101" s="958" t="s">
        <v>488</v>
      </c>
      <c r="J1101" s="958" t="s">
        <v>491</v>
      </c>
      <c r="K1101" s="958" t="s">
        <v>1014</v>
      </c>
      <c r="L1101" s="937" t="s">
        <v>910</v>
      </c>
      <c r="M1101" s="958" t="s">
        <v>911</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ASRCMS202202</v>
      </c>
      <c r="AB1101" s="957">
        <f t="shared" si="192"/>
        <v>45230</v>
      </c>
      <c r="AC1101" t="str">
        <f t="shared" si="193"/>
        <v>Unaudited</v>
      </c>
    </row>
    <row r="1102" spans="1:29" x14ac:dyDescent="0.25">
      <c r="A1102" t="s">
        <v>421</v>
      </c>
      <c r="B1102" t="s">
        <v>1380</v>
      </c>
      <c r="C1102" t="s">
        <v>1381</v>
      </c>
      <c r="D1102">
        <v>1900</v>
      </c>
      <c r="E1102" s="957">
        <v>1</v>
      </c>
      <c r="F1102" t="s">
        <v>439</v>
      </c>
      <c r="G1102" s="957">
        <v>91</v>
      </c>
      <c r="H1102" t="s">
        <v>383</v>
      </c>
      <c r="I1102" s="958" t="s">
        <v>488</v>
      </c>
      <c r="J1102" s="958" t="s">
        <v>13</v>
      </c>
      <c r="K1102" s="958" t="s">
        <v>493</v>
      </c>
      <c r="L1102" s="937" t="s">
        <v>95</v>
      </c>
      <c r="M1102" s="958" t="s">
        <v>147</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ASRCMS202202</v>
      </c>
      <c r="AB1102" s="957">
        <f t="shared" si="192"/>
        <v>45230</v>
      </c>
      <c r="AC1102" t="str">
        <f t="shared" si="193"/>
        <v>Unaudited</v>
      </c>
    </row>
    <row r="1103" spans="1:29" x14ac:dyDescent="0.25">
      <c r="A1103" t="s">
        <v>421</v>
      </c>
      <c r="B1103" t="s">
        <v>1380</v>
      </c>
      <c r="C1103" t="s">
        <v>1381</v>
      </c>
      <c r="D1103">
        <v>1900</v>
      </c>
      <c r="E1103" s="957">
        <v>1</v>
      </c>
      <c r="F1103" t="s">
        <v>439</v>
      </c>
      <c r="G1103" s="957">
        <v>91</v>
      </c>
      <c r="H1103" t="s">
        <v>383</v>
      </c>
      <c r="I1103" s="965" t="s">
        <v>488</v>
      </c>
      <c r="J1103" s="965" t="s">
        <v>13</v>
      </c>
      <c r="K1103" s="965" t="s">
        <v>13</v>
      </c>
      <c r="L1103" s="945" t="s">
        <v>35</v>
      </c>
      <c r="M1103" s="965" t="s">
        <v>13</v>
      </c>
      <c r="N1103" s="678">
        <f t="shared" ca="1" si="190"/>
        <v>13732.240895580944</v>
      </c>
      <c r="O1103" s="678">
        <f t="shared" ca="1" si="189"/>
        <v>5447.7384895437845</v>
      </c>
      <c r="P1103" s="678">
        <f t="shared" ca="1" si="189"/>
        <v>1085.4133355897072</v>
      </c>
      <c r="Q1103" s="678">
        <f t="shared" ca="1" si="189"/>
        <v>3522.0536541489259</v>
      </c>
      <c r="R1103" s="678">
        <f t="shared" ca="1" si="189"/>
        <v>684.51824314677265</v>
      </c>
      <c r="S1103" s="678">
        <f t="shared" ca="1" si="189"/>
        <v>22.51244515996127</v>
      </c>
      <c r="T1103" s="678">
        <f t="shared" ca="1" si="189"/>
        <v>619.93749603357026</v>
      </c>
      <c r="U1103" s="678">
        <f t="shared" ca="1" si="189"/>
        <v>0</v>
      </c>
      <c r="V1103" s="678">
        <f t="shared" ca="1" si="189"/>
        <v>38.774438029779454</v>
      </c>
      <c r="W1103" s="678">
        <f t="shared" ca="1" si="182"/>
        <v>2311.2927939284427</v>
      </c>
      <c r="X1103" s="678">
        <f t="shared" ca="1" si="189"/>
        <v>0</v>
      </c>
      <c r="Y1103" s="678">
        <f t="shared" ca="1" si="189"/>
        <v>0</v>
      </c>
      <c r="Z1103" s="678">
        <f t="shared" ca="1" si="189"/>
        <v>0</v>
      </c>
      <c r="AA1103" t="str">
        <f t="shared" si="191"/>
        <v>ASRCMS202202</v>
      </c>
      <c r="AB1103" s="957">
        <f t="shared" si="192"/>
        <v>45230</v>
      </c>
      <c r="AC1103" t="str">
        <f t="shared" si="193"/>
        <v>Unaudited</v>
      </c>
    </row>
    <row r="1104" spans="1:29" x14ac:dyDescent="0.25">
      <c r="A1104" t="s">
        <v>421</v>
      </c>
      <c r="B1104" t="s">
        <v>1380</v>
      </c>
      <c r="C1104" t="s">
        <v>1381</v>
      </c>
      <c r="D1104">
        <v>1900</v>
      </c>
      <c r="E1104" s="957">
        <v>1</v>
      </c>
      <c r="F1104" t="s">
        <v>439</v>
      </c>
      <c r="G1104" s="957">
        <v>91</v>
      </c>
      <c r="H1104" t="s">
        <v>383</v>
      </c>
      <c r="I1104" s="937" t="s">
        <v>489</v>
      </c>
      <c r="J1104" s="937" t="s">
        <v>445</v>
      </c>
      <c r="K1104" s="937" t="s">
        <v>0</v>
      </c>
      <c r="L1104" s="937">
        <v>2.1</v>
      </c>
      <c r="M1104" s="958" t="s">
        <v>148</v>
      </c>
      <c r="N1104" s="678">
        <f t="shared" ca="1" si="190"/>
        <v>2253612.17</v>
      </c>
      <c r="O1104" s="678">
        <f t="shared" ca="1" si="190"/>
        <v>633646.54</v>
      </c>
      <c r="P1104" s="678">
        <f t="shared" ca="1" si="190"/>
        <v>41569.17</v>
      </c>
      <c r="Q1104" s="678">
        <f t="shared" ca="1" si="190"/>
        <v>1086043.5699999998</v>
      </c>
      <c r="R1104" s="678">
        <f t="shared" ca="1" si="190"/>
        <v>95825.88</v>
      </c>
      <c r="S1104" s="678">
        <f t="shared" ca="1" si="190"/>
        <v>4503.3599999999997</v>
      </c>
      <c r="T1104" s="678">
        <f t="shared" ca="1" si="190"/>
        <v>276487.96999999997</v>
      </c>
      <c r="U1104" s="678">
        <f t="shared" ca="1" si="190"/>
        <v>0</v>
      </c>
      <c r="V1104" s="678">
        <f t="shared" ca="1" si="190"/>
        <v>23807.5</v>
      </c>
      <c r="W1104" s="678">
        <f t="shared" ca="1" si="182"/>
        <v>91728.18</v>
      </c>
      <c r="X1104" s="678">
        <f t="shared" ca="1" si="190"/>
        <v>0</v>
      </c>
      <c r="Y1104" s="678">
        <f t="shared" ca="1" si="190"/>
        <v>0</v>
      </c>
      <c r="Z1104" s="678">
        <f t="shared" ca="1" si="190"/>
        <v>0</v>
      </c>
      <c r="AA1104" t="str">
        <f t="shared" si="191"/>
        <v>ASRCMS202202</v>
      </c>
      <c r="AB1104" s="957">
        <f t="shared" si="192"/>
        <v>45230</v>
      </c>
      <c r="AC1104" t="str">
        <f t="shared" si="193"/>
        <v>Unaudited</v>
      </c>
    </row>
    <row r="1105" spans="1:29" ht="30" x14ac:dyDescent="0.25">
      <c r="A1105" t="s">
        <v>421</v>
      </c>
      <c r="B1105" t="s">
        <v>1380</v>
      </c>
      <c r="C1105" t="s">
        <v>1381</v>
      </c>
      <c r="D1105">
        <v>1900</v>
      </c>
      <c r="E1105" s="957">
        <v>1</v>
      </c>
      <c r="F1105" t="s">
        <v>439</v>
      </c>
      <c r="G1105" s="957">
        <v>91</v>
      </c>
      <c r="H1105" t="s">
        <v>383</v>
      </c>
      <c r="I1105" s="937" t="s">
        <v>489</v>
      </c>
      <c r="J1105" s="937" t="s">
        <v>445</v>
      </c>
      <c r="K1105" s="937" t="s">
        <v>0</v>
      </c>
      <c r="L1105" s="943">
        <v>2.2000000000000002</v>
      </c>
      <c r="M1105" s="959" t="s">
        <v>149</v>
      </c>
      <c r="N1105" s="678">
        <f t="shared" ca="1" si="190"/>
        <v>3889.1217914659101</v>
      </c>
      <c r="O1105" s="678">
        <f t="shared" ca="1" si="190"/>
        <v>1125.754359157324</v>
      </c>
      <c r="P1105" s="678">
        <f t="shared" ca="1" si="190"/>
        <v>205.45705056979781</v>
      </c>
      <c r="Q1105" s="678">
        <f t="shared" ca="1" si="190"/>
        <v>1649.8710957429573</v>
      </c>
      <c r="R1105" s="678">
        <f t="shared" ca="1" si="190"/>
        <v>196.02785644609222</v>
      </c>
      <c r="S1105" s="678">
        <f t="shared" ca="1" si="190"/>
        <v>2.1656457729820868</v>
      </c>
      <c r="T1105" s="678">
        <f t="shared" ca="1" si="190"/>
        <v>394.6805438320261</v>
      </c>
      <c r="U1105" s="678">
        <f t="shared" ca="1" si="190"/>
        <v>0</v>
      </c>
      <c r="V1105" s="678">
        <f t="shared" ca="1" si="190"/>
        <v>64.594796623063189</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250.57044332166728</v>
      </c>
      <c r="X1105" s="678">
        <f t="shared" ca="1" si="190"/>
        <v>0</v>
      </c>
      <c r="Y1105" s="678">
        <f t="shared" ca="1" si="190"/>
        <v>0</v>
      </c>
      <c r="Z1105" s="678">
        <f t="shared" ca="1" si="190"/>
        <v>0</v>
      </c>
      <c r="AA1105" t="str">
        <f t="shared" si="191"/>
        <v>ASRCMS202202</v>
      </c>
      <c r="AB1105" s="957">
        <f t="shared" si="192"/>
        <v>45230</v>
      </c>
      <c r="AC1105" t="str">
        <f t="shared" si="193"/>
        <v>Unaudited</v>
      </c>
    </row>
    <row r="1106" spans="1:29" x14ac:dyDescent="0.25">
      <c r="A1106" t="s">
        <v>421</v>
      </c>
      <c r="B1106" t="s">
        <v>1380</v>
      </c>
      <c r="C1106" t="s">
        <v>1381</v>
      </c>
      <c r="D1106">
        <v>1900</v>
      </c>
      <c r="E1106" s="957">
        <v>1</v>
      </c>
      <c r="F1106" t="s">
        <v>439</v>
      </c>
      <c r="G1106" s="957">
        <v>91</v>
      </c>
      <c r="H1106" t="s">
        <v>383</v>
      </c>
      <c r="I1106" s="958" t="s">
        <v>489</v>
      </c>
      <c r="J1106" s="958" t="s">
        <v>445</v>
      </c>
      <c r="K1106" s="958" t="s">
        <v>0</v>
      </c>
      <c r="L1106" s="937">
        <v>2.2999999999999998</v>
      </c>
      <c r="M1106" s="958" t="s">
        <v>150</v>
      </c>
      <c r="N1106" s="678">
        <f t="shared" ca="1" si="190"/>
        <v>293294.23</v>
      </c>
      <c r="O1106" s="678">
        <f t="shared" ca="1" si="190"/>
        <v>112636.32999999999</v>
      </c>
      <c r="P1106" s="678">
        <f t="shared" ca="1" si="190"/>
        <v>33497.97</v>
      </c>
      <c r="Q1106" s="678">
        <f t="shared" ca="1" si="190"/>
        <v>97072.389999999985</v>
      </c>
      <c r="R1106" s="678">
        <f t="shared" ca="1" si="190"/>
        <v>25208</v>
      </c>
      <c r="S1106" s="678">
        <f t="shared" ca="1" si="190"/>
        <v>515.96</v>
      </c>
      <c r="T1106" s="678">
        <f t="shared" ca="1" si="190"/>
        <v>13428.42</v>
      </c>
      <c r="U1106" s="678">
        <f t="shared" ca="1" si="190"/>
        <v>0</v>
      </c>
      <c r="V1106" s="678">
        <f t="shared" ca="1" si="190"/>
        <v>824.32999999999993</v>
      </c>
      <c r="W1106" s="678">
        <f t="shared" ca="1" si="194"/>
        <v>10110.83</v>
      </c>
      <c r="X1106" s="678">
        <f t="shared" ca="1" si="190"/>
        <v>0</v>
      </c>
      <c r="Y1106" s="678">
        <f t="shared" ca="1" si="190"/>
        <v>0</v>
      </c>
      <c r="Z1106" s="678">
        <f t="shared" ca="1" si="190"/>
        <v>0</v>
      </c>
      <c r="AA1106" t="str">
        <f t="shared" si="191"/>
        <v>ASRCMS202202</v>
      </c>
      <c r="AB1106" s="957">
        <f t="shared" si="192"/>
        <v>45230</v>
      </c>
      <c r="AC1106" t="str">
        <f t="shared" si="193"/>
        <v>Unaudited</v>
      </c>
    </row>
    <row r="1107" spans="1:29" x14ac:dyDescent="0.25">
      <c r="A1107" t="s">
        <v>421</v>
      </c>
      <c r="B1107" t="s">
        <v>1380</v>
      </c>
      <c r="C1107" t="s">
        <v>1381</v>
      </c>
      <c r="D1107">
        <v>1900</v>
      </c>
      <c r="E1107" s="957">
        <v>1</v>
      </c>
      <c r="F1107" t="s">
        <v>439</v>
      </c>
      <c r="G1107" s="957">
        <v>91</v>
      </c>
      <c r="H1107" t="s">
        <v>383</v>
      </c>
      <c r="I1107" s="937" t="s">
        <v>489</v>
      </c>
      <c r="J1107" s="937" t="s">
        <v>445</v>
      </c>
      <c r="K1107" s="937" t="s">
        <v>0</v>
      </c>
      <c r="L1107" s="937">
        <v>2.4</v>
      </c>
      <c r="M1107" s="958" t="s">
        <v>151</v>
      </c>
      <c r="N1107" s="678">
        <f t="shared" ca="1" si="190"/>
        <v>1418318.6700000006</v>
      </c>
      <c r="O1107" s="678">
        <f t="shared" ca="1" si="190"/>
        <v>408620.02000000008</v>
      </c>
      <c r="P1107" s="678">
        <f t="shared" ca="1" si="190"/>
        <v>37330.670000000006</v>
      </c>
      <c r="Q1107" s="678">
        <f t="shared" ca="1" si="190"/>
        <v>751664.8</v>
      </c>
      <c r="R1107" s="678">
        <f t="shared" ca="1" si="190"/>
        <v>74504.829999999987</v>
      </c>
      <c r="S1107" s="678">
        <f t="shared" ca="1" si="190"/>
        <v>1359.81</v>
      </c>
      <c r="T1107" s="678">
        <f t="shared" ca="1" si="190"/>
        <v>70930.36</v>
      </c>
      <c r="U1107" s="678">
        <f t="shared" ca="1" si="190"/>
        <v>0</v>
      </c>
      <c r="V1107" s="678">
        <f t="shared" ca="1" si="190"/>
        <v>17486.61</v>
      </c>
      <c r="W1107" s="678">
        <f t="shared" ca="1" si="194"/>
        <v>56421.569999999992</v>
      </c>
      <c r="X1107" s="678">
        <f t="shared" ca="1" si="190"/>
        <v>0</v>
      </c>
      <c r="Y1107" s="678">
        <f t="shared" ca="1" si="190"/>
        <v>0</v>
      </c>
      <c r="Z1107" s="678">
        <f t="shared" ca="1" si="190"/>
        <v>0</v>
      </c>
      <c r="AA1107" t="str">
        <f t="shared" si="191"/>
        <v>ASRCMS202202</v>
      </c>
      <c r="AB1107" s="957">
        <f t="shared" si="192"/>
        <v>45230</v>
      </c>
      <c r="AC1107" t="str">
        <f t="shared" si="193"/>
        <v>Unaudited</v>
      </c>
    </row>
    <row r="1108" spans="1:29" ht="30" x14ac:dyDescent="0.25">
      <c r="A1108" t="s">
        <v>421</v>
      </c>
      <c r="B1108" t="s">
        <v>1380</v>
      </c>
      <c r="C1108" t="s">
        <v>1381</v>
      </c>
      <c r="D1108">
        <v>1900</v>
      </c>
      <c r="E1108" s="957">
        <v>1</v>
      </c>
      <c r="F1108" t="s">
        <v>439</v>
      </c>
      <c r="G1108" s="957">
        <v>91</v>
      </c>
      <c r="H1108" t="s">
        <v>383</v>
      </c>
      <c r="I1108" s="937" t="s">
        <v>489</v>
      </c>
      <c r="J1108" s="937" t="s">
        <v>445</v>
      </c>
      <c r="K1108" s="937" t="s">
        <v>0</v>
      </c>
      <c r="L1108" s="937">
        <v>2.5</v>
      </c>
      <c r="M1108" s="958" t="s">
        <v>152</v>
      </c>
      <c r="N1108" s="678">
        <f t="shared" ca="1" si="190"/>
        <v>23607.787110834503</v>
      </c>
      <c r="O1108" s="678">
        <f t="shared" ca="1" si="190"/>
        <v>7551.709029811238</v>
      </c>
      <c r="P1108" s="678">
        <f t="shared" ca="1" si="190"/>
        <v>1032.1311866515816</v>
      </c>
      <c r="Q1108" s="678">
        <f t="shared" ca="1" si="190"/>
        <v>12244.415301275028</v>
      </c>
      <c r="R1108" s="678">
        <f t="shared" ca="1" si="190"/>
        <v>1447.1309008146291</v>
      </c>
      <c r="S1108" s="678">
        <f t="shared" ca="1" si="190"/>
        <v>0.89443922961577904</v>
      </c>
      <c r="T1108" s="678">
        <f t="shared" ca="1" si="190"/>
        <v>94.752946802389559</v>
      </c>
      <c r="U1108" s="678">
        <f t="shared" ca="1" si="190"/>
        <v>0</v>
      </c>
      <c r="V1108" s="678">
        <f t="shared" ca="1" si="190"/>
        <v>264.20863280275398</v>
      </c>
      <c r="W1108" s="678">
        <f t="shared" ca="1" si="194"/>
        <v>972.54467344726493</v>
      </c>
      <c r="X1108" s="678">
        <f t="shared" ca="1" si="190"/>
        <v>0</v>
      </c>
      <c r="Y1108" s="678">
        <f t="shared" ca="1" si="190"/>
        <v>0</v>
      </c>
      <c r="Z1108" s="678">
        <f t="shared" ca="1" si="190"/>
        <v>0</v>
      </c>
      <c r="AA1108" t="str">
        <f t="shared" si="191"/>
        <v>ASRCMS202202</v>
      </c>
      <c r="AB1108" s="957">
        <f t="shared" si="192"/>
        <v>45230</v>
      </c>
      <c r="AC1108" t="str">
        <f t="shared" si="193"/>
        <v>Unaudited</v>
      </c>
    </row>
    <row r="1109" spans="1:29" x14ac:dyDescent="0.25">
      <c r="A1109" t="s">
        <v>421</v>
      </c>
      <c r="B1109" t="s">
        <v>1380</v>
      </c>
      <c r="C1109" t="s">
        <v>1381</v>
      </c>
      <c r="D1109">
        <v>1900</v>
      </c>
      <c r="E1109" s="957">
        <v>1</v>
      </c>
      <c r="F1109" t="s">
        <v>439</v>
      </c>
      <c r="G1109" s="957">
        <v>91</v>
      </c>
      <c r="H1109" t="s">
        <v>383</v>
      </c>
      <c r="I1109" s="958" t="s">
        <v>489</v>
      </c>
      <c r="J1109" s="958" t="s">
        <v>445</v>
      </c>
      <c r="K1109" s="958" t="s">
        <v>0</v>
      </c>
      <c r="L1109" s="937" t="s">
        <v>97</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ASRCMS202202</v>
      </c>
      <c r="AB1109" s="957">
        <f t="shared" si="192"/>
        <v>45230</v>
      </c>
      <c r="AC1109" t="str">
        <f t="shared" si="193"/>
        <v>Unaudited</v>
      </c>
    </row>
    <row r="1110" spans="1:29" x14ac:dyDescent="0.25">
      <c r="A1110" t="s">
        <v>421</v>
      </c>
      <c r="B1110" t="s">
        <v>1380</v>
      </c>
      <c r="C1110" t="s">
        <v>1381</v>
      </c>
      <c r="D1110">
        <v>1900</v>
      </c>
      <c r="E1110" s="957">
        <v>1</v>
      </c>
      <c r="F1110" t="s">
        <v>439</v>
      </c>
      <c r="G1110" s="957">
        <v>91</v>
      </c>
      <c r="H1110" t="s">
        <v>383</v>
      </c>
      <c r="I1110" s="958" t="s">
        <v>489</v>
      </c>
      <c r="J1110" s="958" t="s">
        <v>445</v>
      </c>
      <c r="K1110" s="958" t="s">
        <v>0</v>
      </c>
      <c r="L1110" s="953" t="s">
        <v>153</v>
      </c>
      <c r="M1110" s="958" t="s">
        <v>452</v>
      </c>
      <c r="N1110" s="678">
        <f t="shared" ca="1" si="190"/>
        <v>16546.968717783311</v>
      </c>
      <c r="O1110" s="678">
        <f t="shared" ca="1" si="190"/>
        <v>3592.3087065818518</v>
      </c>
      <c r="P1110" s="678">
        <f t="shared" ca="1" si="190"/>
        <v>652.30989065206279</v>
      </c>
      <c r="Q1110" s="678">
        <f t="shared" ca="1" si="190"/>
        <v>6079.4856407279758</v>
      </c>
      <c r="R1110" s="678">
        <f t="shared" ca="1" si="190"/>
        <v>915.7727819260042</v>
      </c>
      <c r="S1110" s="678">
        <f t="shared" ca="1" si="190"/>
        <v>14.036817570194779</v>
      </c>
      <c r="T1110" s="678">
        <f t="shared" ca="1" si="190"/>
        <v>1389.3365367998992</v>
      </c>
      <c r="U1110" s="678">
        <f t="shared" ca="1" si="190"/>
        <v>0</v>
      </c>
      <c r="V1110" s="678">
        <f t="shared" ca="1" si="190"/>
        <v>128.33667567971497</v>
      </c>
      <c r="W1110" s="678">
        <f t="shared" ca="1" si="194"/>
        <v>3775.3816678456074</v>
      </c>
      <c r="X1110" s="678">
        <f t="shared" ca="1" si="190"/>
        <v>0</v>
      </c>
      <c r="Y1110" s="678">
        <f t="shared" ca="1" si="190"/>
        <v>0</v>
      </c>
      <c r="Z1110" s="678">
        <f t="shared" ca="1" si="190"/>
        <v>0</v>
      </c>
      <c r="AA1110" t="str">
        <f t="shared" si="191"/>
        <v>ASRCMS202202</v>
      </c>
      <c r="AB1110" s="957">
        <f t="shared" si="192"/>
        <v>45230</v>
      </c>
      <c r="AC1110" t="str">
        <f t="shared" si="193"/>
        <v>Unaudited</v>
      </c>
    </row>
    <row r="1111" spans="1:29" x14ac:dyDescent="0.25">
      <c r="A1111" t="s">
        <v>421</v>
      </c>
      <c r="B1111" t="s">
        <v>1380</v>
      </c>
      <c r="C1111" t="s">
        <v>1381</v>
      </c>
      <c r="D1111">
        <v>1900</v>
      </c>
      <c r="E1111" s="957">
        <v>1</v>
      </c>
      <c r="F1111" t="s">
        <v>439</v>
      </c>
      <c r="G1111" s="957">
        <v>91</v>
      </c>
      <c r="H1111" t="s">
        <v>383</v>
      </c>
      <c r="I1111" s="937" t="s">
        <v>489</v>
      </c>
      <c r="J1111" s="937" t="s">
        <v>445</v>
      </c>
      <c r="K1111" s="937" t="s">
        <v>0</v>
      </c>
      <c r="L1111" s="937" t="s">
        <v>912</v>
      </c>
      <c r="M1111" s="958" t="s">
        <v>24</v>
      </c>
      <c r="N1111" s="678">
        <f t="shared" ca="1" si="190"/>
        <v>92791.19</v>
      </c>
      <c r="O1111" s="678">
        <f t="shared" ca="1" si="190"/>
        <v>0</v>
      </c>
      <c r="P1111" s="678">
        <f t="shared" ca="1" si="190"/>
        <v>0</v>
      </c>
      <c r="Q1111" s="678">
        <f t="shared" ca="1" si="190"/>
        <v>92791.19</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ASRCMS202202</v>
      </c>
      <c r="AB1111" s="957">
        <f t="shared" si="192"/>
        <v>45230</v>
      </c>
      <c r="AC1111" t="str">
        <f t="shared" si="193"/>
        <v>Unaudited</v>
      </c>
    </row>
    <row r="1112" spans="1:29" x14ac:dyDescent="0.25">
      <c r="A1112" t="s">
        <v>421</v>
      </c>
      <c r="B1112" t="s">
        <v>1380</v>
      </c>
      <c r="C1112" t="s">
        <v>1381</v>
      </c>
      <c r="D1112">
        <v>1900</v>
      </c>
      <c r="E1112" s="957">
        <v>1</v>
      </c>
      <c r="F1112" t="s">
        <v>439</v>
      </c>
      <c r="G1112" s="957">
        <v>91</v>
      </c>
      <c r="H1112" t="s">
        <v>383</v>
      </c>
      <c r="I1112" s="937" t="s">
        <v>489</v>
      </c>
      <c r="J1112" s="937" t="s">
        <v>445</v>
      </c>
      <c r="K1112" s="937" t="s">
        <v>53</v>
      </c>
      <c r="L1112" s="937">
        <v>3.1</v>
      </c>
      <c r="M1112" s="958" t="s">
        <v>33</v>
      </c>
      <c r="N1112" s="678">
        <f t="shared" ca="1" si="190"/>
        <v>639778</v>
      </c>
      <c r="O1112" s="678">
        <f t="shared" ca="1" si="190"/>
        <v>263753.76</v>
      </c>
      <c r="P1112" s="678">
        <f t="shared" ca="1" si="190"/>
        <v>52703.710000000021</v>
      </c>
      <c r="Q1112" s="678">
        <f t="shared" ca="1" si="190"/>
        <v>213875.43999999997</v>
      </c>
      <c r="R1112" s="678">
        <f t="shared" ca="1" si="190"/>
        <v>50418.649999999994</v>
      </c>
      <c r="S1112" s="678">
        <f t="shared" ca="1" si="190"/>
        <v>383.68</v>
      </c>
      <c r="T1112" s="678">
        <f t="shared" ca="1" si="190"/>
        <v>42149.869999999995</v>
      </c>
      <c r="U1112" s="678">
        <f t="shared" ca="1" si="190"/>
        <v>0</v>
      </c>
      <c r="V1112" s="678">
        <f t="shared" ca="1" si="190"/>
        <v>956.68999999999994</v>
      </c>
      <c r="W1112" s="678">
        <f t="shared" ca="1" si="194"/>
        <v>15536.2</v>
      </c>
      <c r="X1112" s="678">
        <f t="shared" ca="1" si="190"/>
        <v>0</v>
      </c>
      <c r="Y1112" s="678">
        <f t="shared" ca="1" si="190"/>
        <v>0</v>
      </c>
      <c r="Z1112" s="678">
        <f t="shared" ca="1" si="190"/>
        <v>0</v>
      </c>
      <c r="AA1112" t="str">
        <f t="shared" si="191"/>
        <v>ASRCMS202202</v>
      </c>
      <c r="AB1112" s="957">
        <f t="shared" si="192"/>
        <v>45230</v>
      </c>
      <c r="AC1112" t="str">
        <f t="shared" si="193"/>
        <v>Unaudited</v>
      </c>
    </row>
    <row r="1113" spans="1:29" x14ac:dyDescent="0.25">
      <c r="A1113" t="s">
        <v>421</v>
      </c>
      <c r="B1113" t="s">
        <v>1380</v>
      </c>
      <c r="C1113" t="s">
        <v>1381</v>
      </c>
      <c r="D1113">
        <v>1900</v>
      </c>
      <c r="E1113" s="957">
        <v>1</v>
      </c>
      <c r="F1113" t="s">
        <v>439</v>
      </c>
      <c r="G1113" s="957">
        <v>91</v>
      </c>
      <c r="H1113" t="s">
        <v>383</v>
      </c>
      <c r="I1113" s="937" t="s">
        <v>489</v>
      </c>
      <c r="J1113" s="937" t="s">
        <v>445</v>
      </c>
      <c r="K1113" s="937" t="s">
        <v>53</v>
      </c>
      <c r="L1113" s="937">
        <v>3.2</v>
      </c>
      <c r="M1113" s="958" t="s">
        <v>34</v>
      </c>
      <c r="N1113" s="678">
        <f t="shared" ca="1" si="190"/>
        <v>1746574.87</v>
      </c>
      <c r="O1113" s="678">
        <f t="shared" ca="1" si="190"/>
        <v>362521.6999999999</v>
      </c>
      <c r="P1113" s="678">
        <f t="shared" ca="1" si="190"/>
        <v>61793.049999999988</v>
      </c>
      <c r="Q1113" s="678">
        <f t="shared" ca="1" si="190"/>
        <v>802678.50000000023</v>
      </c>
      <c r="R1113" s="678">
        <f t="shared" ca="1" si="190"/>
        <v>70738.100000000006</v>
      </c>
      <c r="S1113" s="678">
        <f t="shared" ca="1" si="190"/>
        <v>1071</v>
      </c>
      <c r="T1113" s="678">
        <f t="shared" ca="1" si="190"/>
        <v>363911.63999999996</v>
      </c>
      <c r="U1113" s="678">
        <f t="shared" ca="1" si="190"/>
        <v>0</v>
      </c>
      <c r="V1113" s="678">
        <f t="shared" ca="1" si="190"/>
        <v>18416.760000000002</v>
      </c>
      <c r="W1113" s="678">
        <f t="shared" ca="1" si="194"/>
        <v>65444.12000000001</v>
      </c>
      <c r="X1113" s="678">
        <f t="shared" ca="1" si="190"/>
        <v>0</v>
      </c>
      <c r="Y1113" s="678">
        <f t="shared" ca="1" si="190"/>
        <v>0</v>
      </c>
      <c r="Z1113" s="678">
        <f t="shared" ca="1" si="190"/>
        <v>0</v>
      </c>
      <c r="AA1113" t="str">
        <f t="shared" si="191"/>
        <v>ASRCMS202202</v>
      </c>
      <c r="AB1113" s="957">
        <f t="shared" si="192"/>
        <v>45230</v>
      </c>
      <c r="AC1113" t="str">
        <f t="shared" si="193"/>
        <v>Unaudited</v>
      </c>
    </row>
    <row r="1114" spans="1:29" x14ac:dyDescent="0.25">
      <c r="A1114" t="s">
        <v>421</v>
      </c>
      <c r="B1114" t="s">
        <v>1380</v>
      </c>
      <c r="C1114" t="s">
        <v>1381</v>
      </c>
      <c r="D1114">
        <v>1900</v>
      </c>
      <c r="E1114" s="957">
        <v>1</v>
      </c>
      <c r="F1114" t="s">
        <v>439</v>
      </c>
      <c r="G1114" s="957">
        <v>91</v>
      </c>
      <c r="H1114" t="s">
        <v>383</v>
      </c>
      <c r="I1114" s="937" t="s">
        <v>489</v>
      </c>
      <c r="J1114" s="937" t="s">
        <v>445</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ASRCMS202202</v>
      </c>
      <c r="AB1114" s="957">
        <f t="shared" si="192"/>
        <v>45230</v>
      </c>
      <c r="AC1114" t="str">
        <f t="shared" si="193"/>
        <v>Unaudited</v>
      </c>
    </row>
    <row r="1115" spans="1:29" x14ac:dyDescent="0.25">
      <c r="A1115" t="s">
        <v>421</v>
      </c>
      <c r="B1115" t="s">
        <v>1380</v>
      </c>
      <c r="C1115" t="s">
        <v>1381</v>
      </c>
      <c r="D1115">
        <v>1900</v>
      </c>
      <c r="E1115" s="957">
        <v>1</v>
      </c>
      <c r="F1115" t="s">
        <v>439</v>
      </c>
      <c r="G1115" s="957">
        <v>91</v>
      </c>
      <c r="H1115" t="s">
        <v>383</v>
      </c>
      <c r="I1115" s="937" t="s">
        <v>489</v>
      </c>
      <c r="J1115" s="937" t="s">
        <v>445</v>
      </c>
      <c r="K1115" s="937" t="s">
        <v>53</v>
      </c>
      <c r="L1115" s="953" t="s">
        <v>44</v>
      </c>
      <c r="M1115" s="958" t="s">
        <v>154</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ASRCMS202202</v>
      </c>
      <c r="AB1115" s="957">
        <f t="shared" si="192"/>
        <v>45230</v>
      </c>
      <c r="AC1115" t="str">
        <f t="shared" si="193"/>
        <v>Unaudited</v>
      </c>
    </row>
    <row r="1116" spans="1:29" x14ac:dyDescent="0.25">
      <c r="A1116" t="s">
        <v>421</v>
      </c>
      <c r="B1116" t="s">
        <v>1380</v>
      </c>
      <c r="C1116" t="s">
        <v>1381</v>
      </c>
      <c r="D1116">
        <v>1900</v>
      </c>
      <c r="E1116" s="957">
        <v>1</v>
      </c>
      <c r="F1116" t="s">
        <v>439</v>
      </c>
      <c r="G1116" s="957">
        <v>91</v>
      </c>
      <c r="H1116" t="s">
        <v>383</v>
      </c>
      <c r="I1116" s="937" t="s">
        <v>489</v>
      </c>
      <c r="J1116" s="937" t="s">
        <v>445</v>
      </c>
      <c r="K1116" s="937" t="s">
        <v>53</v>
      </c>
      <c r="L1116" s="937" t="s">
        <v>41</v>
      </c>
      <c r="M1116" s="958"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ASRCMS202202</v>
      </c>
      <c r="AB1116" s="957">
        <f t="shared" si="192"/>
        <v>45230</v>
      </c>
      <c r="AC1116" t="str">
        <f t="shared" si="193"/>
        <v>Unaudited</v>
      </c>
    </row>
    <row r="1117" spans="1:29" x14ac:dyDescent="0.25">
      <c r="A1117" t="s">
        <v>421</v>
      </c>
      <c r="B1117" t="s">
        <v>1380</v>
      </c>
      <c r="C1117" t="s">
        <v>1381</v>
      </c>
      <c r="D1117">
        <v>1900</v>
      </c>
      <c r="E1117" s="957">
        <v>1</v>
      </c>
      <c r="F1117" t="s">
        <v>439</v>
      </c>
      <c r="G1117" s="957">
        <v>91</v>
      </c>
      <c r="H1117" t="s">
        <v>383</v>
      </c>
      <c r="I1117" s="958" t="s">
        <v>489</v>
      </c>
      <c r="J1117" s="958" t="s">
        <v>445</v>
      </c>
      <c r="K1117" s="958" t="s">
        <v>53</v>
      </c>
      <c r="L1117" s="937" t="s">
        <v>42</v>
      </c>
      <c r="M1117" s="958" t="s">
        <v>155</v>
      </c>
      <c r="N1117" s="678">
        <f t="shared" ca="1" si="190"/>
        <v>30908.820796568296</v>
      </c>
      <c r="O1117" s="678">
        <f t="shared" ca="1" si="190"/>
        <v>9634.9695442605134</v>
      </c>
      <c r="P1117" s="678">
        <f t="shared" ca="1" si="190"/>
        <v>1757.7655596696573</v>
      </c>
      <c r="Q1117" s="678">
        <f t="shared" ca="1" si="190"/>
        <v>15408.239056041024</v>
      </c>
      <c r="R1117" s="678">
        <f t="shared" ca="1" si="190"/>
        <v>1997.6731133070998</v>
      </c>
      <c r="S1117" s="678">
        <f t="shared" ca="1" si="190"/>
        <v>2.281751247551818</v>
      </c>
      <c r="T1117" s="678">
        <f t="shared" ca="1" si="190"/>
        <v>547.66555672274706</v>
      </c>
      <c r="U1117" s="678">
        <f t="shared" ca="1" si="190"/>
        <v>0</v>
      </c>
      <c r="V1117" s="678">
        <f t="shared" ca="1" si="190"/>
        <v>294.1317449071168</v>
      </c>
      <c r="W1117" s="678">
        <f t="shared" ca="1" si="194"/>
        <v>1266.0944704125864</v>
      </c>
      <c r="X1117" s="678">
        <f t="shared" ca="1" si="190"/>
        <v>0</v>
      </c>
      <c r="Y1117" s="678">
        <f t="shared" ca="1" si="190"/>
        <v>0</v>
      </c>
      <c r="Z1117" s="678">
        <f t="shared" ca="1" si="190"/>
        <v>0</v>
      </c>
      <c r="AA1117" t="str">
        <f t="shared" si="191"/>
        <v>ASRCMS202202</v>
      </c>
      <c r="AB1117" s="957">
        <f t="shared" si="192"/>
        <v>45230</v>
      </c>
      <c r="AC1117" t="str">
        <f t="shared" si="193"/>
        <v>Unaudited</v>
      </c>
    </row>
    <row r="1118" spans="1:29" x14ac:dyDescent="0.25">
      <c r="A1118" t="s">
        <v>421</v>
      </c>
      <c r="B1118" t="s">
        <v>1380</v>
      </c>
      <c r="C1118" t="s">
        <v>1381</v>
      </c>
      <c r="D1118">
        <v>1900</v>
      </c>
      <c r="E1118" s="957">
        <v>1</v>
      </c>
      <c r="F1118" t="s">
        <v>439</v>
      </c>
      <c r="G1118" s="957">
        <v>91</v>
      </c>
      <c r="H1118" t="s">
        <v>383</v>
      </c>
      <c r="I1118" s="937" t="s">
        <v>489</v>
      </c>
      <c r="J1118" s="937" t="s">
        <v>445</v>
      </c>
      <c r="K1118" s="937" t="s">
        <v>53</v>
      </c>
      <c r="L1118" s="937" t="s">
        <v>43</v>
      </c>
      <c r="M1118" s="958" t="s">
        <v>463</v>
      </c>
      <c r="N1118" s="678">
        <f t="shared" ca="1" si="190"/>
        <v>51450.68119140224</v>
      </c>
      <c r="O1118" s="678">
        <f t="shared" ca="1" si="190"/>
        <v>11169.824102272274</v>
      </c>
      <c r="P1118" s="678">
        <f t="shared" ca="1" si="190"/>
        <v>2028.2741083488181</v>
      </c>
      <c r="Q1118" s="678">
        <f t="shared" ca="1" si="190"/>
        <v>18903.382416662098</v>
      </c>
      <c r="R1118" s="678">
        <f t="shared" ca="1" si="190"/>
        <v>2847.4782451241822</v>
      </c>
      <c r="S1118" s="678">
        <f t="shared" ca="1" si="190"/>
        <v>43.645687501046645</v>
      </c>
      <c r="T1118" s="678">
        <f t="shared" ca="1" si="190"/>
        <v>4319.9641240413557</v>
      </c>
      <c r="U1118" s="678">
        <f t="shared" ca="1" si="190"/>
        <v>0</v>
      </c>
      <c r="V1118" s="678">
        <f t="shared" ca="1" si="190"/>
        <v>399.04646574118624</v>
      </c>
      <c r="W1118" s="678">
        <f t="shared" ca="1" si="194"/>
        <v>11739.066041711272</v>
      </c>
      <c r="X1118" s="678">
        <f t="shared" ca="1" si="190"/>
        <v>0</v>
      </c>
      <c r="Y1118" s="678">
        <f t="shared" ca="1" si="190"/>
        <v>0</v>
      </c>
      <c r="Z1118" s="678">
        <f t="shared" ca="1" si="190"/>
        <v>0</v>
      </c>
      <c r="AA1118" t="str">
        <f t="shared" si="191"/>
        <v>ASRCMS202202</v>
      </c>
      <c r="AB1118" s="957">
        <f t="shared" si="192"/>
        <v>45230</v>
      </c>
      <c r="AC1118" t="str">
        <f t="shared" si="193"/>
        <v>Unaudited</v>
      </c>
    </row>
    <row r="1119" spans="1:29" x14ac:dyDescent="0.25">
      <c r="A1119" t="s">
        <v>421</v>
      </c>
      <c r="B1119" t="s">
        <v>1380</v>
      </c>
      <c r="C1119" t="s">
        <v>1381</v>
      </c>
      <c r="D1119">
        <v>1900</v>
      </c>
      <c r="E1119" s="957">
        <v>1</v>
      </c>
      <c r="F1119" t="s">
        <v>439</v>
      </c>
      <c r="G1119" s="957">
        <v>91</v>
      </c>
      <c r="H1119" t="s">
        <v>383</v>
      </c>
      <c r="I1119" s="937" t="s">
        <v>489</v>
      </c>
      <c r="J1119" s="937" t="s">
        <v>445</v>
      </c>
      <c r="K1119" s="937" t="s">
        <v>915</v>
      </c>
      <c r="L1119" s="937" t="s">
        <v>916</v>
      </c>
      <c r="M1119" s="958" t="s">
        <v>915</v>
      </c>
      <c r="N1119" s="678">
        <f t="shared" ca="1" si="190"/>
        <v>51754.029999999984</v>
      </c>
      <c r="O1119" s="678">
        <f t="shared" ca="1" si="190"/>
        <v>19149.519999999997</v>
      </c>
      <c r="P1119" s="678">
        <f t="shared" ca="1" si="190"/>
        <v>17040.279999999995</v>
      </c>
      <c r="Q1119" s="678">
        <f t="shared" ca="1" si="190"/>
        <v>4536.93</v>
      </c>
      <c r="R1119" s="678">
        <f t="shared" ca="1" si="190"/>
        <v>6748.17</v>
      </c>
      <c r="S1119" s="678">
        <f t="shared" ca="1" si="190"/>
        <v>0</v>
      </c>
      <c r="T1119" s="678">
        <f t="shared" ca="1" si="190"/>
        <v>0</v>
      </c>
      <c r="U1119" s="678">
        <f t="shared" ca="1" si="190"/>
        <v>0</v>
      </c>
      <c r="V1119" s="678">
        <f t="shared" ca="1" si="190"/>
        <v>4279.13</v>
      </c>
      <c r="W1119" s="678">
        <f t="shared" ca="1" si="194"/>
        <v>0</v>
      </c>
      <c r="X1119" s="678">
        <f t="shared" ca="1" si="190"/>
        <v>0</v>
      </c>
      <c r="Y1119" s="678">
        <f t="shared" ca="1" si="190"/>
        <v>0</v>
      </c>
      <c r="Z1119" s="678">
        <f t="shared" ca="1" si="190"/>
        <v>0</v>
      </c>
      <c r="AA1119" t="str">
        <f t="shared" si="191"/>
        <v>ASRCMS202202</v>
      </c>
      <c r="AB1119" s="957">
        <f t="shared" si="192"/>
        <v>45230</v>
      </c>
      <c r="AC1119" t="str">
        <f t="shared" si="193"/>
        <v>Unaudited</v>
      </c>
    </row>
    <row r="1120" spans="1:29" x14ac:dyDescent="0.25">
      <c r="A1120" t="s">
        <v>421</v>
      </c>
      <c r="B1120" t="s">
        <v>1380</v>
      </c>
      <c r="C1120" t="s">
        <v>1381</v>
      </c>
      <c r="D1120">
        <v>1900</v>
      </c>
      <c r="E1120" s="957">
        <v>1</v>
      </c>
      <c r="F1120" t="s">
        <v>439</v>
      </c>
      <c r="G1120" s="957">
        <v>91</v>
      </c>
      <c r="H1120" t="s">
        <v>383</v>
      </c>
      <c r="I1120" s="937" t="s">
        <v>489</v>
      </c>
      <c r="J1120" s="937" t="s">
        <v>445</v>
      </c>
      <c r="K1120" s="937" t="s">
        <v>915</v>
      </c>
      <c r="L1120" s="937" t="s">
        <v>917</v>
      </c>
      <c r="M1120" s="958" t="s">
        <v>920</v>
      </c>
      <c r="N1120" s="678">
        <f t="shared" ca="1" si="190"/>
        <v>686.31561025868996</v>
      </c>
      <c r="O1120" s="678">
        <f t="shared" ca="1" si="190"/>
        <v>198.66253396893953</v>
      </c>
      <c r="P1120" s="678">
        <f t="shared" ca="1" si="190"/>
        <v>36.257126571140788</v>
      </c>
      <c r="Q1120" s="678">
        <f t="shared" ca="1" si="190"/>
        <v>291.15372277816891</v>
      </c>
      <c r="R1120" s="678">
        <f t="shared" ca="1" si="190"/>
        <v>34.593151137545682</v>
      </c>
      <c r="S1120" s="678">
        <f t="shared" ca="1" si="190"/>
        <v>0.38217278346742706</v>
      </c>
      <c r="T1120" s="678">
        <f t="shared" ca="1" si="190"/>
        <v>69.649507735063423</v>
      </c>
      <c r="U1120" s="678">
        <f t="shared" ca="1" si="190"/>
        <v>0</v>
      </c>
      <c r="V1120" s="678">
        <f t="shared" ca="1" si="190"/>
        <v>11.39908175701115</v>
      </c>
      <c r="W1120" s="678">
        <f t="shared" ca="1" si="194"/>
        <v>44.218313527353047</v>
      </c>
      <c r="X1120" s="678">
        <f t="shared" ca="1" si="190"/>
        <v>0</v>
      </c>
      <c r="Y1120" s="678">
        <f t="shared" ca="1" si="190"/>
        <v>0</v>
      </c>
      <c r="Z1120" s="678">
        <f t="shared" ca="1" si="190"/>
        <v>0</v>
      </c>
      <c r="AA1120" t="str">
        <f t="shared" si="191"/>
        <v>ASRCMS202202</v>
      </c>
      <c r="AB1120" s="957">
        <f t="shared" si="192"/>
        <v>45230</v>
      </c>
      <c r="AC1120" t="str">
        <f t="shared" si="193"/>
        <v>Unaudited</v>
      </c>
    </row>
    <row r="1121" spans="1:29" x14ac:dyDescent="0.25">
      <c r="A1121" t="s">
        <v>421</v>
      </c>
      <c r="B1121" t="s">
        <v>1380</v>
      </c>
      <c r="C1121" t="s">
        <v>1381</v>
      </c>
      <c r="D1121">
        <v>1900</v>
      </c>
      <c r="E1121" s="957">
        <v>1</v>
      </c>
      <c r="F1121" t="s">
        <v>439</v>
      </c>
      <c r="G1121" s="957">
        <v>91</v>
      </c>
      <c r="H1121" t="s">
        <v>383</v>
      </c>
      <c r="I1121" s="958" t="s">
        <v>489</v>
      </c>
      <c r="J1121" s="958" t="s">
        <v>445</v>
      </c>
      <c r="K1121" s="958" t="s">
        <v>915</v>
      </c>
      <c r="L1121" s="937" t="s">
        <v>918</v>
      </c>
      <c r="M1121" s="958" t="s">
        <v>921</v>
      </c>
      <c r="N1121" s="678">
        <f t="shared" ca="1" si="190"/>
        <v>41.658118514906732</v>
      </c>
      <c r="O1121" s="678">
        <f t="shared" ca="1" si="190"/>
        <v>9.0438813533313791</v>
      </c>
      <c r="P1121" s="678">
        <f t="shared" ca="1" si="190"/>
        <v>1.642234489996051</v>
      </c>
      <c r="Q1121" s="678">
        <f t="shared" ca="1" si="190"/>
        <v>15.305518349045826</v>
      </c>
      <c r="R1121" s="678">
        <f t="shared" ca="1" si="190"/>
        <v>2.3055202274722104</v>
      </c>
      <c r="S1121" s="678">
        <f t="shared" ca="1" si="190"/>
        <v>3.5338642375195968E-2</v>
      </c>
      <c r="T1121" s="678">
        <f t="shared" ca="1" si="190"/>
        <v>3.4977491705111361</v>
      </c>
      <c r="U1121" s="678">
        <f t="shared" ca="1" si="190"/>
        <v>0</v>
      </c>
      <c r="V1121" s="678">
        <f t="shared" ca="1" si="190"/>
        <v>0.32309630461372624</v>
      </c>
      <c r="W1121" s="678">
        <f t="shared" ca="1" si="194"/>
        <v>9.5047799775612152</v>
      </c>
      <c r="X1121" s="678">
        <f t="shared" ca="1" si="190"/>
        <v>0</v>
      </c>
      <c r="Y1121" s="678">
        <f t="shared" ca="1" si="190"/>
        <v>0</v>
      </c>
      <c r="Z1121" s="678">
        <f t="shared" ca="1" si="190"/>
        <v>0</v>
      </c>
      <c r="AA1121" t="str">
        <f t="shared" si="191"/>
        <v>ASRCMS202202</v>
      </c>
      <c r="AB1121" s="957">
        <f t="shared" si="192"/>
        <v>45230</v>
      </c>
      <c r="AC1121" t="str">
        <f t="shared" si="193"/>
        <v>Unaudited</v>
      </c>
    </row>
    <row r="1122" spans="1:29" x14ac:dyDescent="0.25">
      <c r="A1122" t="s">
        <v>421</v>
      </c>
      <c r="B1122" t="s">
        <v>1380</v>
      </c>
      <c r="C1122" t="s">
        <v>1381</v>
      </c>
      <c r="D1122">
        <v>1900</v>
      </c>
      <c r="E1122" s="957">
        <v>1</v>
      </c>
      <c r="F1122" t="s">
        <v>439</v>
      </c>
      <c r="G1122" s="957">
        <v>91</v>
      </c>
      <c r="H1122" t="s">
        <v>383</v>
      </c>
      <c r="I1122" s="958" t="s">
        <v>489</v>
      </c>
      <c r="J1122" s="958" t="s">
        <v>445</v>
      </c>
      <c r="K1122" s="958" t="s">
        <v>446</v>
      </c>
      <c r="L1122" s="937">
        <v>5.0999999999999996</v>
      </c>
      <c r="M1122" s="958" t="s">
        <v>37</v>
      </c>
      <c r="N1122" s="678">
        <f t="shared" ca="1" si="190"/>
        <v>706501.40000000014</v>
      </c>
      <c r="O1122" s="678">
        <f t="shared" ca="1" si="190"/>
        <v>211549.16000000006</v>
      </c>
      <c r="P1122" s="678">
        <f t="shared" ca="1" si="190"/>
        <v>155428.74000000002</v>
      </c>
      <c r="Q1122" s="678">
        <f t="shared" ca="1" si="190"/>
        <v>131482.76000000004</v>
      </c>
      <c r="R1122" s="678">
        <f t="shared" ca="1" si="190"/>
        <v>121095.97000000003</v>
      </c>
      <c r="S1122" s="678">
        <f t="shared" ca="1" si="190"/>
        <v>227.49</v>
      </c>
      <c r="T1122" s="678">
        <f t="shared" ca="1" si="190"/>
        <v>83118.400000000009</v>
      </c>
      <c r="U1122" s="678">
        <f t="shared" ca="1" si="190"/>
        <v>0</v>
      </c>
      <c r="V1122" s="678">
        <f t="shared" ca="1" si="190"/>
        <v>51.42</v>
      </c>
      <c r="W1122" s="678">
        <f t="shared" ca="1" si="194"/>
        <v>3547.4599999999996</v>
      </c>
      <c r="X1122" s="678">
        <f t="shared" ca="1" si="190"/>
        <v>0</v>
      </c>
      <c r="Y1122" s="678">
        <f t="shared" ca="1" si="190"/>
        <v>0</v>
      </c>
      <c r="Z1122" s="678">
        <f t="shared" ca="1" si="190"/>
        <v>0</v>
      </c>
      <c r="AA1122" t="str">
        <f t="shared" si="191"/>
        <v>ASRCMS202202</v>
      </c>
      <c r="AB1122" s="957">
        <f t="shared" si="192"/>
        <v>45230</v>
      </c>
      <c r="AC1122" t="str">
        <f t="shared" si="193"/>
        <v>Unaudited</v>
      </c>
    </row>
    <row r="1123" spans="1:29" ht="30" x14ac:dyDescent="0.25">
      <c r="A1123" t="s">
        <v>421</v>
      </c>
      <c r="B1123" t="s">
        <v>1380</v>
      </c>
      <c r="C1123" t="s">
        <v>1381</v>
      </c>
      <c r="D1123">
        <v>1900</v>
      </c>
      <c r="E1123" s="957">
        <v>1</v>
      </c>
      <c r="F1123" t="s">
        <v>439</v>
      </c>
      <c r="G1123" s="957">
        <v>91</v>
      </c>
      <c r="H1123" t="s">
        <v>383</v>
      </c>
      <c r="I1123" s="958" t="s">
        <v>489</v>
      </c>
      <c r="J1123" s="958" t="s">
        <v>445</v>
      </c>
      <c r="K1123" s="958" t="s">
        <v>446</v>
      </c>
      <c r="L1123" s="937">
        <v>5.2</v>
      </c>
      <c r="M1123" s="958" t="s">
        <v>304</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ASRCMS202202</v>
      </c>
      <c r="AB1123" s="957">
        <f t="shared" si="192"/>
        <v>45230</v>
      </c>
      <c r="AC1123" t="str">
        <f t="shared" si="193"/>
        <v>Unaudited</v>
      </c>
    </row>
    <row r="1124" spans="1:29" ht="30" x14ac:dyDescent="0.25">
      <c r="A1124" t="s">
        <v>421</v>
      </c>
      <c r="B1124" t="s">
        <v>1380</v>
      </c>
      <c r="C1124" t="s">
        <v>1381</v>
      </c>
      <c r="D1124">
        <v>1900</v>
      </c>
      <c r="E1124" s="957">
        <v>1</v>
      </c>
      <c r="F1124" t="s">
        <v>439</v>
      </c>
      <c r="G1124" s="957">
        <v>91</v>
      </c>
      <c r="H1124" t="s">
        <v>383</v>
      </c>
      <c r="I1124" s="958" t="s">
        <v>489</v>
      </c>
      <c r="J1124" s="958" t="s">
        <v>445</v>
      </c>
      <c r="K1124" s="958" t="s">
        <v>446</v>
      </c>
      <c r="L1124" s="937">
        <v>5.3</v>
      </c>
      <c r="M1124" s="958" t="s">
        <v>305</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8960.0256471306457</v>
      </c>
      <c r="O1124" s="678">
        <f t="shared" ca="1" si="195"/>
        <v>3027.9866392241552</v>
      </c>
      <c r="P1124" s="678">
        <f t="shared" ca="1" si="195"/>
        <v>2230.069835203667</v>
      </c>
      <c r="Q1124" s="678">
        <f t="shared" ca="1" si="195"/>
        <v>1872.8479506445638</v>
      </c>
      <c r="R1124" s="678">
        <f t="shared" ca="1" si="195"/>
        <v>1719.1686402311207</v>
      </c>
      <c r="S1124" s="678">
        <f t="shared" ca="1" si="195"/>
        <v>9.9532837863483978E-2</v>
      </c>
      <c r="T1124" s="678">
        <f t="shared" ca="1" si="195"/>
        <v>54.643246200642423</v>
      </c>
      <c r="U1124" s="678">
        <f t="shared" ca="1" si="195"/>
        <v>0</v>
      </c>
      <c r="V1124" s="678">
        <f t="shared" ca="1" si="195"/>
        <v>5.0560485710827425</v>
      </c>
      <c r="W1124" s="678">
        <f t="shared" ca="1" si="194"/>
        <v>50.153754217550478</v>
      </c>
      <c r="X1124" s="678">
        <f t="shared" ca="1" si="195"/>
        <v>0</v>
      </c>
      <c r="Y1124" s="678">
        <f t="shared" ca="1" si="195"/>
        <v>0</v>
      </c>
      <c r="Z1124" s="678">
        <f t="shared" ca="1" si="195"/>
        <v>0</v>
      </c>
      <c r="AA1124" t="str">
        <f t="shared" si="191"/>
        <v>ASRCMS202202</v>
      </c>
      <c r="AB1124" s="957">
        <f t="shared" si="192"/>
        <v>45230</v>
      </c>
      <c r="AC1124" t="str">
        <f t="shared" si="193"/>
        <v>Unaudited</v>
      </c>
    </row>
    <row r="1125" spans="1:29" x14ac:dyDescent="0.25">
      <c r="A1125" t="s">
        <v>421</v>
      </c>
      <c r="B1125" t="s">
        <v>1380</v>
      </c>
      <c r="C1125" t="s">
        <v>1381</v>
      </c>
      <c r="D1125">
        <v>1900</v>
      </c>
      <c r="E1125" s="957">
        <v>1</v>
      </c>
      <c r="F1125" t="s">
        <v>439</v>
      </c>
      <c r="G1125" s="957">
        <v>91</v>
      </c>
      <c r="H1125" t="s">
        <v>383</v>
      </c>
      <c r="I1125" s="958" t="s">
        <v>489</v>
      </c>
      <c r="J1125" s="958" t="s">
        <v>445</v>
      </c>
      <c r="K1125" s="958" t="s">
        <v>446</v>
      </c>
      <c r="L1125" s="953" t="s">
        <v>82</v>
      </c>
      <c r="M1125" s="958" t="s">
        <v>454</v>
      </c>
      <c r="N1125" s="678">
        <f t="shared" ca="1" si="195"/>
        <v>2982.3356899475166</v>
      </c>
      <c r="O1125" s="678">
        <f t="shared" ca="1" si="195"/>
        <v>647.4581929579831</v>
      </c>
      <c r="P1125" s="678">
        <f t="shared" ca="1" si="195"/>
        <v>117.56878863901194</v>
      </c>
      <c r="Q1125" s="678">
        <f t="shared" ca="1" si="195"/>
        <v>1095.733442910345</v>
      </c>
      <c r="R1125" s="678">
        <f t="shared" ca="1" si="195"/>
        <v>165.05390793935817</v>
      </c>
      <c r="S1125" s="678">
        <f t="shared" ca="1" si="195"/>
        <v>2.5299196926554841</v>
      </c>
      <c r="T1125" s="678">
        <f t="shared" ca="1" si="195"/>
        <v>250.40646475588997</v>
      </c>
      <c r="U1125" s="678">
        <f t="shared" ca="1" si="195"/>
        <v>0</v>
      </c>
      <c r="V1125" s="678">
        <f t="shared" ca="1" si="195"/>
        <v>23.130704767544092</v>
      </c>
      <c r="W1125" s="678">
        <f t="shared" ca="1" si="194"/>
        <v>680.45426828472841</v>
      </c>
      <c r="X1125" s="678">
        <f t="shared" ca="1" si="195"/>
        <v>0</v>
      </c>
      <c r="Y1125" s="678">
        <f t="shared" ca="1" si="195"/>
        <v>0</v>
      </c>
      <c r="Z1125" s="678">
        <f t="shared" ca="1" si="195"/>
        <v>0</v>
      </c>
      <c r="AA1125" t="str">
        <f t="shared" si="191"/>
        <v>ASRCMS202202</v>
      </c>
      <c r="AB1125" s="957">
        <f t="shared" si="192"/>
        <v>45230</v>
      </c>
      <c r="AC1125" t="str">
        <f t="shared" si="193"/>
        <v>Unaudited</v>
      </c>
    </row>
    <row r="1126" spans="1:29" x14ac:dyDescent="0.25">
      <c r="A1126" t="s">
        <v>421</v>
      </c>
      <c r="B1126" t="s">
        <v>1380</v>
      </c>
      <c r="C1126" t="s">
        <v>1381</v>
      </c>
      <c r="D1126">
        <v>1900</v>
      </c>
      <c r="E1126" s="957">
        <v>1</v>
      </c>
      <c r="F1126" t="s">
        <v>439</v>
      </c>
      <c r="G1126" s="957">
        <v>91</v>
      </c>
      <c r="H1126" t="s">
        <v>383</v>
      </c>
      <c r="I1126" s="958" t="s">
        <v>489</v>
      </c>
      <c r="J1126" s="958" t="s">
        <v>445</v>
      </c>
      <c r="K1126" s="958" t="s">
        <v>447</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ASRCMS202202</v>
      </c>
      <c r="AB1126" s="957">
        <f t="shared" si="192"/>
        <v>45230</v>
      </c>
      <c r="AC1126" t="str">
        <f t="shared" si="193"/>
        <v>Unaudited</v>
      </c>
    </row>
    <row r="1127" spans="1:29" x14ac:dyDescent="0.25">
      <c r="A1127" t="s">
        <v>421</v>
      </c>
      <c r="B1127" t="s">
        <v>1380</v>
      </c>
      <c r="C1127" t="s">
        <v>1381</v>
      </c>
      <c r="D1127">
        <v>1900</v>
      </c>
      <c r="E1127" s="957">
        <v>1</v>
      </c>
      <c r="F1127" t="s">
        <v>439</v>
      </c>
      <c r="G1127" s="957">
        <v>91</v>
      </c>
      <c r="H1127" t="s">
        <v>383</v>
      </c>
      <c r="I1127" s="937" t="s">
        <v>489</v>
      </c>
      <c r="J1127" s="937" t="s">
        <v>445</v>
      </c>
      <c r="K1127" s="937" t="s">
        <v>447</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ASRCMS202202</v>
      </c>
      <c r="AB1127" s="957">
        <f t="shared" si="192"/>
        <v>45230</v>
      </c>
      <c r="AC1127" t="str">
        <f t="shared" si="193"/>
        <v>Unaudited</v>
      </c>
    </row>
    <row r="1128" spans="1:29" x14ac:dyDescent="0.25">
      <c r="A1128" t="s">
        <v>421</v>
      </c>
      <c r="B1128" t="s">
        <v>1380</v>
      </c>
      <c r="C1128" t="s">
        <v>1381</v>
      </c>
      <c r="D1128">
        <v>1900</v>
      </c>
      <c r="E1128" s="957">
        <v>1</v>
      </c>
      <c r="F1128" t="s">
        <v>439</v>
      </c>
      <c r="G1128" s="957">
        <v>91</v>
      </c>
      <c r="H1128" t="s">
        <v>383</v>
      </c>
      <c r="I1128" s="958" t="s">
        <v>489</v>
      </c>
      <c r="J1128" s="958" t="s">
        <v>445</v>
      </c>
      <c r="K1128" s="958" t="s">
        <v>447</v>
      </c>
      <c r="L1128" s="937">
        <v>6.3</v>
      </c>
      <c r="M1128" s="958" t="s">
        <v>185</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ASRCMS202202</v>
      </c>
      <c r="AB1128" s="957">
        <f t="shared" si="192"/>
        <v>45230</v>
      </c>
      <c r="AC1128" t="str">
        <f t="shared" si="193"/>
        <v>Unaudited</v>
      </c>
    </row>
    <row r="1129" spans="1:29" x14ac:dyDescent="0.25">
      <c r="A1129" t="s">
        <v>421</v>
      </c>
      <c r="B1129" t="s">
        <v>1380</v>
      </c>
      <c r="C1129" t="s">
        <v>1381</v>
      </c>
      <c r="D1129">
        <v>1900</v>
      </c>
      <c r="E1129" s="957">
        <v>1</v>
      </c>
      <c r="F1129" t="s">
        <v>439</v>
      </c>
      <c r="G1129" s="957">
        <v>91</v>
      </c>
      <c r="H1129" t="s">
        <v>383</v>
      </c>
      <c r="I1129" s="937" t="s">
        <v>489</v>
      </c>
      <c r="J1129" s="937" t="s">
        <v>445</v>
      </c>
      <c r="K1129" s="937" t="s">
        <v>447</v>
      </c>
      <c r="L1129" s="937" t="s">
        <v>87</v>
      </c>
      <c r="M1129" s="937" t="s">
        <v>455</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ASRCMS202202</v>
      </c>
      <c r="AB1129" s="957">
        <f t="shared" si="192"/>
        <v>45230</v>
      </c>
      <c r="AC1129" t="str">
        <f t="shared" si="193"/>
        <v>Unaudited</v>
      </c>
    </row>
    <row r="1130" spans="1:29" x14ac:dyDescent="0.25">
      <c r="A1130" t="s">
        <v>421</v>
      </c>
      <c r="B1130" t="s">
        <v>1380</v>
      </c>
      <c r="C1130" t="s">
        <v>1381</v>
      </c>
      <c r="D1130">
        <v>1900</v>
      </c>
      <c r="E1130" s="957">
        <v>1</v>
      </c>
      <c r="F1130" t="s">
        <v>439</v>
      </c>
      <c r="G1130" s="957">
        <v>91</v>
      </c>
      <c r="H1130" t="s">
        <v>383</v>
      </c>
      <c r="I1130" s="937" t="s">
        <v>489</v>
      </c>
      <c r="J1130" s="937" t="s">
        <v>445</v>
      </c>
      <c r="K1130" s="937" t="s">
        <v>448</v>
      </c>
      <c r="L1130" s="937">
        <v>7.1</v>
      </c>
      <c r="M1130" s="958" t="s">
        <v>20</v>
      </c>
      <c r="N1130" s="678">
        <f t="shared" ca="1" si="195"/>
        <v>387085.23000000004</v>
      </c>
      <c r="O1130" s="678">
        <f t="shared" ca="1" si="195"/>
        <v>81400.540423452563</v>
      </c>
      <c r="P1130" s="678">
        <f t="shared" ca="1" si="195"/>
        <v>6203.1880439835186</v>
      </c>
      <c r="Q1130" s="678">
        <f t="shared" ca="1" si="195"/>
        <v>195646.40606425412</v>
      </c>
      <c r="R1130" s="678">
        <f t="shared" ca="1" si="195"/>
        <v>12630.902133617374</v>
      </c>
      <c r="S1130" s="678">
        <f t="shared" ca="1" si="195"/>
        <v>1240.5541886158826</v>
      </c>
      <c r="T1130" s="678">
        <f t="shared" ca="1" si="195"/>
        <v>26838.621703512301</v>
      </c>
      <c r="U1130" s="678">
        <f t="shared" ca="1" si="195"/>
        <v>0</v>
      </c>
      <c r="V1130" s="678">
        <f t="shared" ca="1" si="195"/>
        <v>1260.9964023655089</v>
      </c>
      <c r="W1130" s="678">
        <f t="shared" ca="1" si="194"/>
        <v>61864.021040198728</v>
      </c>
      <c r="X1130" s="678">
        <f t="shared" ca="1" si="195"/>
        <v>0</v>
      </c>
      <c r="Y1130" s="678">
        <f t="shared" ca="1" si="195"/>
        <v>0</v>
      </c>
      <c r="Z1130" s="678">
        <f t="shared" ca="1" si="195"/>
        <v>0</v>
      </c>
      <c r="AA1130" t="str">
        <f t="shared" si="191"/>
        <v>ASRCMS202202</v>
      </c>
      <c r="AB1130" s="957">
        <f t="shared" si="192"/>
        <v>45230</v>
      </c>
      <c r="AC1130" t="str">
        <f t="shared" si="193"/>
        <v>Unaudited</v>
      </c>
    </row>
    <row r="1131" spans="1:29" x14ac:dyDescent="0.25">
      <c r="A1131" t="s">
        <v>421</v>
      </c>
      <c r="B1131" t="s">
        <v>1380</v>
      </c>
      <c r="C1131" t="s">
        <v>1381</v>
      </c>
      <c r="D1131">
        <v>1900</v>
      </c>
      <c r="E1131" s="957">
        <v>1</v>
      </c>
      <c r="F1131" t="s">
        <v>439</v>
      </c>
      <c r="G1131" s="957">
        <v>91</v>
      </c>
      <c r="H1131" t="s">
        <v>383</v>
      </c>
      <c r="I1131" s="937" t="s">
        <v>489</v>
      </c>
      <c r="J1131" s="937" t="s">
        <v>445</v>
      </c>
      <c r="K1131" s="937" t="s">
        <v>448</v>
      </c>
      <c r="L1131" s="937">
        <v>7.2</v>
      </c>
      <c r="M1131" s="958"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ASRCMS202202</v>
      </c>
      <c r="AB1131" s="957">
        <f t="shared" si="192"/>
        <v>45230</v>
      </c>
      <c r="AC1131" t="str">
        <f t="shared" si="193"/>
        <v>Unaudited</v>
      </c>
    </row>
    <row r="1132" spans="1:29" x14ac:dyDescent="0.25">
      <c r="A1132" t="s">
        <v>421</v>
      </c>
      <c r="B1132" t="s">
        <v>1380</v>
      </c>
      <c r="C1132" t="s">
        <v>1381</v>
      </c>
      <c r="D1132">
        <v>1900</v>
      </c>
      <c r="E1132" s="957">
        <v>1</v>
      </c>
      <c r="F1132" t="s">
        <v>439</v>
      </c>
      <c r="G1132" s="957">
        <v>91</v>
      </c>
      <c r="H1132" t="s">
        <v>383</v>
      </c>
      <c r="I1132" s="937" t="s">
        <v>489</v>
      </c>
      <c r="J1132" s="937" t="s">
        <v>445</v>
      </c>
      <c r="K1132" s="937" t="s">
        <v>448</v>
      </c>
      <c r="L1132" s="937">
        <v>7.3</v>
      </c>
      <c r="M1132" s="958" t="s">
        <v>156</v>
      </c>
      <c r="N1132" s="678">
        <f t="shared" ca="1" si="195"/>
        <v>65195.758564529067</v>
      </c>
      <c r="O1132" s="678">
        <f t="shared" ca="1" si="195"/>
        <v>14153.848666666287</v>
      </c>
      <c r="P1132" s="678">
        <f t="shared" ca="1" si="195"/>
        <v>2570.1286359779506</v>
      </c>
      <c r="Q1132" s="678">
        <f t="shared" ca="1" si="195"/>
        <v>23953.431277322175</v>
      </c>
      <c r="R1132" s="678">
        <f t="shared" ca="1" si="195"/>
        <v>3608.1836020061751</v>
      </c>
      <c r="S1132" s="678">
        <f t="shared" ca="1" si="195"/>
        <v>55.305656578491053</v>
      </c>
      <c r="T1132" s="678">
        <f t="shared" ca="1" si="195"/>
        <v>5474.0448817515762</v>
      </c>
      <c r="U1132" s="678">
        <f t="shared" ca="1" si="195"/>
        <v>0</v>
      </c>
      <c r="V1132" s="678">
        <f t="shared" ca="1" si="195"/>
        <v>505.65194539811989</v>
      </c>
      <c r="W1132" s="678">
        <f t="shared" ca="1" si="194"/>
        <v>14875.163898828285</v>
      </c>
      <c r="X1132" s="678">
        <f t="shared" ca="1" si="195"/>
        <v>0</v>
      </c>
      <c r="Y1132" s="678">
        <f t="shared" ca="1" si="195"/>
        <v>0</v>
      </c>
      <c r="Z1132" s="678">
        <f t="shared" ca="1" si="195"/>
        <v>0</v>
      </c>
      <c r="AA1132" t="str">
        <f t="shared" si="191"/>
        <v>ASRCMS202202</v>
      </c>
      <c r="AB1132" s="957">
        <f t="shared" si="192"/>
        <v>45230</v>
      </c>
      <c r="AC1132" t="str">
        <f t="shared" si="193"/>
        <v>Unaudited</v>
      </c>
    </row>
    <row r="1133" spans="1:29" x14ac:dyDescent="0.25">
      <c r="A1133" t="s">
        <v>421</v>
      </c>
      <c r="B1133" t="s">
        <v>1380</v>
      </c>
      <c r="C1133" t="s">
        <v>1381</v>
      </c>
      <c r="D1133">
        <v>1900</v>
      </c>
      <c r="E1133" s="957">
        <v>1</v>
      </c>
      <c r="F1133" t="s">
        <v>439</v>
      </c>
      <c r="G1133" s="957">
        <v>91</v>
      </c>
      <c r="H1133" t="s">
        <v>383</v>
      </c>
      <c r="I1133" s="937" t="s">
        <v>489</v>
      </c>
      <c r="J1133" s="937" t="s">
        <v>445</v>
      </c>
      <c r="K1133" s="937" t="s">
        <v>448</v>
      </c>
      <c r="L1133" s="943" t="s">
        <v>91</v>
      </c>
      <c r="M1133" s="959" t="s">
        <v>456</v>
      </c>
      <c r="N1133" s="678">
        <f t="shared" ca="1" si="195"/>
        <v>99.557438821109827</v>
      </c>
      <c r="O1133" s="678">
        <f t="shared" ca="1" si="195"/>
        <v>21.613690119429549</v>
      </c>
      <c r="P1133" s="678">
        <f t="shared" ca="1" si="195"/>
        <v>3.9247250139055976</v>
      </c>
      <c r="Q1133" s="678">
        <f t="shared" ca="1" si="195"/>
        <v>36.578181180104004</v>
      </c>
      <c r="R1133" s="678">
        <f t="shared" ca="1" si="195"/>
        <v>5.5098909211480906</v>
      </c>
      <c r="S1133" s="678">
        <f t="shared" ca="1" si="195"/>
        <v>8.4454719793230881E-2</v>
      </c>
      <c r="T1133" s="678">
        <f t="shared" ca="1" si="195"/>
        <v>8.3591617065024746</v>
      </c>
      <c r="U1133" s="678">
        <f t="shared" ca="1" si="195"/>
        <v>0</v>
      </c>
      <c r="V1133" s="678">
        <f t="shared" ca="1" si="195"/>
        <v>0.7721577864443725</v>
      </c>
      <c r="W1133" s="678">
        <f t="shared" ca="1" si="194"/>
        <v>22.715177373782524</v>
      </c>
      <c r="X1133" s="678">
        <f t="shared" ca="1" si="195"/>
        <v>0</v>
      </c>
      <c r="Y1133" s="678">
        <f t="shared" ca="1" si="195"/>
        <v>0</v>
      </c>
      <c r="Z1133" s="678">
        <f t="shared" ca="1" si="195"/>
        <v>0</v>
      </c>
      <c r="AA1133" t="str">
        <f t="shared" si="191"/>
        <v>ASRCMS202202</v>
      </c>
      <c r="AB1133" s="957">
        <f t="shared" si="192"/>
        <v>45230</v>
      </c>
      <c r="AC1133" t="str">
        <f t="shared" si="193"/>
        <v>Unaudited</v>
      </c>
    </row>
    <row r="1134" spans="1:29" x14ac:dyDescent="0.25">
      <c r="A1134" t="s">
        <v>421</v>
      </c>
      <c r="B1134" t="s">
        <v>1380</v>
      </c>
      <c r="C1134" t="s">
        <v>1381</v>
      </c>
      <c r="D1134">
        <v>1900</v>
      </c>
      <c r="E1134" s="957">
        <v>1</v>
      </c>
      <c r="F1134" t="s">
        <v>439</v>
      </c>
      <c r="G1134" s="957">
        <v>91</v>
      </c>
      <c r="H1134" t="s">
        <v>383</v>
      </c>
      <c r="I1134" s="937" t="s">
        <v>489</v>
      </c>
      <c r="J1134" s="937" t="s">
        <v>445</v>
      </c>
      <c r="K1134" s="937" t="s">
        <v>449</v>
      </c>
      <c r="L1134" s="937">
        <v>8.1</v>
      </c>
      <c r="M1134" s="958" t="s">
        <v>22</v>
      </c>
      <c r="N1134" s="678">
        <f t="shared" ca="1" si="195"/>
        <v>8466813.2593015525</v>
      </c>
      <c r="O1134" s="678">
        <f t="shared" ca="1" si="195"/>
        <v>2531969.4730192875</v>
      </c>
      <c r="P1134" s="678">
        <f t="shared" ca="1" si="195"/>
        <v>460666.10218373843</v>
      </c>
      <c r="Q1134" s="678">
        <f t="shared" ca="1" si="195"/>
        <v>3531414.4371096357</v>
      </c>
      <c r="R1134" s="678">
        <f t="shared" ca="1" si="195"/>
        <v>1070616.4194616494</v>
      </c>
      <c r="S1134" s="678">
        <f t="shared" ca="1" si="195"/>
        <v>571.1838332048145</v>
      </c>
      <c r="T1134" s="678">
        <f t="shared" ca="1" si="195"/>
        <v>530772.35930973501</v>
      </c>
      <c r="U1134" s="678">
        <f t="shared" ca="1" si="195"/>
        <v>0</v>
      </c>
      <c r="V1134" s="678">
        <f t="shared" ca="1" si="195"/>
        <v>149995.26474974758</v>
      </c>
      <c r="W1134" s="678">
        <f t="shared" ca="1" si="194"/>
        <v>190808.01963455463</v>
      </c>
      <c r="X1134" s="678">
        <f t="shared" ca="1" si="195"/>
        <v>0</v>
      </c>
      <c r="Y1134" s="678">
        <f t="shared" ca="1" si="195"/>
        <v>0</v>
      </c>
      <c r="Z1134" s="678">
        <f t="shared" ca="1" si="195"/>
        <v>0</v>
      </c>
      <c r="AA1134" t="str">
        <f t="shared" si="191"/>
        <v>ASRCMS202202</v>
      </c>
      <c r="AB1134" s="957">
        <f t="shared" si="192"/>
        <v>45230</v>
      </c>
      <c r="AC1134" t="str">
        <f t="shared" si="193"/>
        <v>Unaudited</v>
      </c>
    </row>
    <row r="1135" spans="1:29" x14ac:dyDescent="0.25">
      <c r="A1135" t="s">
        <v>421</v>
      </c>
      <c r="B1135" t="s">
        <v>1380</v>
      </c>
      <c r="C1135" t="s">
        <v>1381</v>
      </c>
      <c r="D1135">
        <v>1900</v>
      </c>
      <c r="E1135" s="957">
        <v>1</v>
      </c>
      <c r="F1135" t="s">
        <v>439</v>
      </c>
      <c r="G1135" s="957">
        <v>91</v>
      </c>
      <c r="H1135" t="s">
        <v>383</v>
      </c>
      <c r="I1135" s="937" t="s">
        <v>489</v>
      </c>
      <c r="J1135" s="937" t="s">
        <v>445</v>
      </c>
      <c r="K1135" s="937" t="s">
        <v>449</v>
      </c>
      <c r="L1135" s="937" t="s">
        <v>113</v>
      </c>
      <c r="M1135" s="958" t="s">
        <v>444</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ASRCMS202202</v>
      </c>
      <c r="AB1135" s="957">
        <f t="shared" si="192"/>
        <v>45230</v>
      </c>
      <c r="AC1135" t="str">
        <f t="shared" si="193"/>
        <v>Unaudited</v>
      </c>
    </row>
    <row r="1136" spans="1:29" x14ac:dyDescent="0.25">
      <c r="A1136" t="s">
        <v>421</v>
      </c>
      <c r="B1136" t="s">
        <v>1380</v>
      </c>
      <c r="C1136" t="s">
        <v>1381</v>
      </c>
      <c r="D1136">
        <v>1900</v>
      </c>
      <c r="E1136" s="957">
        <v>1</v>
      </c>
      <c r="F1136" t="s">
        <v>439</v>
      </c>
      <c r="G1136" s="957">
        <v>91</v>
      </c>
      <c r="H1136" t="s">
        <v>383</v>
      </c>
      <c r="I1136" s="937" t="s">
        <v>489</v>
      </c>
      <c r="J1136" s="937" t="s">
        <v>445</v>
      </c>
      <c r="K1136" s="937" t="s">
        <v>449</v>
      </c>
      <c r="L1136" s="937" t="s">
        <v>115</v>
      </c>
      <c r="M1136" s="958" t="s">
        <v>158</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ASRCMS202202</v>
      </c>
      <c r="AB1136" s="957">
        <f t="shared" si="192"/>
        <v>45230</v>
      </c>
      <c r="AC1136" t="str">
        <f t="shared" si="193"/>
        <v>Unaudited</v>
      </c>
    </row>
    <row r="1137" spans="1:29" x14ac:dyDescent="0.25">
      <c r="A1137" t="s">
        <v>421</v>
      </c>
      <c r="B1137" t="s">
        <v>1380</v>
      </c>
      <c r="C1137" t="s">
        <v>1381</v>
      </c>
      <c r="D1137">
        <v>1900</v>
      </c>
      <c r="E1137" s="957">
        <v>1</v>
      </c>
      <c r="F1137" t="s">
        <v>439</v>
      </c>
      <c r="G1137" s="957">
        <v>91</v>
      </c>
      <c r="H1137" t="s">
        <v>383</v>
      </c>
      <c r="I1137" s="937" t="s">
        <v>489</v>
      </c>
      <c r="J1137" s="937" t="s">
        <v>445</v>
      </c>
      <c r="K1137" s="937" t="s">
        <v>449</v>
      </c>
      <c r="L1137" s="937" t="s">
        <v>116</v>
      </c>
      <c r="M1137" s="958" t="s">
        <v>114</v>
      </c>
      <c r="N1137" s="678">
        <f t="shared" ca="1" si="195"/>
        <v>-56049.215624931123</v>
      </c>
      <c r="O1137" s="678">
        <f t="shared" ca="1" si="195"/>
        <v>-16761.312503626443</v>
      </c>
      <c r="P1137" s="678">
        <f t="shared" ca="1" si="195"/>
        <v>-3049.5503918227264</v>
      </c>
      <c r="Q1137" s="678">
        <f t="shared" ca="1" si="195"/>
        <v>-23377.509717614896</v>
      </c>
      <c r="R1137" s="678">
        <f t="shared" ca="1" si="195"/>
        <v>-7087.3431016178829</v>
      </c>
      <c r="S1137" s="678">
        <f t="shared" ca="1" si="195"/>
        <v>-3.7811635674851627</v>
      </c>
      <c r="T1137" s="678">
        <f t="shared" ca="1" si="195"/>
        <v>-3513.6448039671127</v>
      </c>
      <c r="U1137" s="678">
        <f t="shared" ca="1" si="195"/>
        <v>0</v>
      </c>
      <c r="V1137" s="678">
        <f t="shared" ca="1" si="195"/>
        <v>-992.9493753085037</v>
      </c>
      <c r="W1137" s="678">
        <f t="shared" ca="1" si="194"/>
        <v>-1263.1245674060692</v>
      </c>
      <c r="X1137" s="678">
        <f t="shared" ca="1" si="195"/>
        <v>0</v>
      </c>
      <c r="Y1137" s="678">
        <f t="shared" ca="1" si="195"/>
        <v>0</v>
      </c>
      <c r="Z1137" s="678">
        <f t="shared" ca="1" si="195"/>
        <v>0</v>
      </c>
      <c r="AA1137" t="str">
        <f t="shared" si="191"/>
        <v>ASRCMS202202</v>
      </c>
      <c r="AB1137" s="957">
        <f t="shared" si="192"/>
        <v>45230</v>
      </c>
      <c r="AC1137" t="str">
        <f t="shared" si="193"/>
        <v>Unaudited</v>
      </c>
    </row>
    <row r="1138" spans="1:29" x14ac:dyDescent="0.25">
      <c r="A1138" t="s">
        <v>421</v>
      </c>
      <c r="B1138" t="s">
        <v>1380</v>
      </c>
      <c r="C1138" t="s">
        <v>1381</v>
      </c>
      <c r="D1138">
        <v>1900</v>
      </c>
      <c r="E1138" s="957">
        <v>1</v>
      </c>
      <c r="F1138" t="s">
        <v>439</v>
      </c>
      <c r="G1138" s="957">
        <v>91</v>
      </c>
      <c r="H1138" t="s">
        <v>383</v>
      </c>
      <c r="I1138" s="937" t="s">
        <v>489</v>
      </c>
      <c r="J1138" s="937" t="s">
        <v>445</v>
      </c>
      <c r="K1138" s="937" t="s">
        <v>449</v>
      </c>
      <c r="L1138" s="937" t="s">
        <v>117</v>
      </c>
      <c r="M1138" s="958" t="s">
        <v>159</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ASRCMS202202</v>
      </c>
      <c r="AB1138" s="957">
        <f t="shared" si="192"/>
        <v>45230</v>
      </c>
      <c r="AC1138" t="str">
        <f t="shared" si="193"/>
        <v>Unaudited</v>
      </c>
    </row>
    <row r="1139" spans="1:29" x14ac:dyDescent="0.25">
      <c r="A1139" t="s">
        <v>421</v>
      </c>
      <c r="B1139" t="s">
        <v>1380</v>
      </c>
      <c r="C1139" t="s">
        <v>1381</v>
      </c>
      <c r="D1139">
        <v>1900</v>
      </c>
      <c r="E1139" s="957">
        <v>1</v>
      </c>
      <c r="F1139" t="s">
        <v>439</v>
      </c>
      <c r="G1139" s="957">
        <v>91</v>
      </c>
      <c r="H1139" t="s">
        <v>383</v>
      </c>
      <c r="I1139" s="937" t="s">
        <v>489</v>
      </c>
      <c r="J1139" s="937" t="s">
        <v>445</v>
      </c>
      <c r="K1139" s="937" t="s">
        <v>449</v>
      </c>
      <c r="L1139" s="937" t="s">
        <v>160</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ASRCMS202202</v>
      </c>
      <c r="AB1139" s="957">
        <f t="shared" si="192"/>
        <v>45230</v>
      </c>
      <c r="AC1139" t="str">
        <f t="shared" si="193"/>
        <v>Unaudited</v>
      </c>
    </row>
    <row r="1140" spans="1:29" x14ac:dyDescent="0.25">
      <c r="A1140" t="s">
        <v>421</v>
      </c>
      <c r="B1140" t="s">
        <v>1380</v>
      </c>
      <c r="C1140" t="s">
        <v>1381</v>
      </c>
      <c r="D1140">
        <v>1900</v>
      </c>
      <c r="E1140" s="957">
        <v>1</v>
      </c>
      <c r="F1140" t="s">
        <v>439</v>
      </c>
      <c r="G1140" s="957">
        <v>91</v>
      </c>
      <c r="H1140" t="s">
        <v>383</v>
      </c>
      <c r="I1140" s="937" t="s">
        <v>489</v>
      </c>
      <c r="J1140" s="937" t="s">
        <v>445</v>
      </c>
      <c r="K1140" s="937" t="s">
        <v>449</v>
      </c>
      <c r="L1140" s="937" t="s">
        <v>443</v>
      </c>
      <c r="M1140" s="958" t="s">
        <v>457</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ASRCMS202202</v>
      </c>
      <c r="AB1140" s="957">
        <f t="shared" si="192"/>
        <v>45230</v>
      </c>
      <c r="AC1140" t="str">
        <f t="shared" si="193"/>
        <v>Unaudited</v>
      </c>
    </row>
    <row r="1141" spans="1:29" ht="30" x14ac:dyDescent="0.25">
      <c r="A1141" t="s">
        <v>421</v>
      </c>
      <c r="B1141" t="s">
        <v>1380</v>
      </c>
      <c r="C1141" t="s">
        <v>1381</v>
      </c>
      <c r="D1141">
        <v>1900</v>
      </c>
      <c r="E1141" s="957">
        <v>1</v>
      </c>
      <c r="F1141" t="s">
        <v>439</v>
      </c>
      <c r="G1141" s="957">
        <v>91</v>
      </c>
      <c r="H1141" t="s">
        <v>383</v>
      </c>
      <c r="I1141" s="937" t="s">
        <v>489</v>
      </c>
      <c r="J1141" s="937" t="s">
        <v>445</v>
      </c>
      <c r="K1141" s="937" t="s">
        <v>450</v>
      </c>
      <c r="L1141" s="937">
        <v>9.1</v>
      </c>
      <c r="M1141" s="958" t="s">
        <v>186</v>
      </c>
      <c r="N1141" s="678">
        <f t="shared" ca="1" si="195"/>
        <v>5965734.4699999988</v>
      </c>
      <c r="O1141" s="678">
        <f t="shared" ca="1" si="195"/>
        <v>444735.3</v>
      </c>
      <c r="P1141" s="678">
        <f t="shared" ca="1" si="195"/>
        <v>94644.209999999992</v>
      </c>
      <c r="Q1141" s="678">
        <f t="shared" ca="1" si="195"/>
        <v>1649544.6899999997</v>
      </c>
      <c r="R1141" s="678">
        <f t="shared" ca="1" si="195"/>
        <v>337107.18</v>
      </c>
      <c r="S1141" s="678">
        <f t="shared" ca="1" si="195"/>
        <v>34243.32</v>
      </c>
      <c r="T1141" s="678">
        <f t="shared" ca="1" si="195"/>
        <v>176785.73</v>
      </c>
      <c r="U1141" s="678">
        <f t="shared" ca="1" si="195"/>
        <v>0</v>
      </c>
      <c r="V1141" s="678">
        <f t="shared" ca="1" si="195"/>
        <v>31200.36</v>
      </c>
      <c r="W1141" s="678">
        <f t="shared" ca="1" si="194"/>
        <v>3197473.6799999997</v>
      </c>
      <c r="X1141" s="678">
        <f t="shared" ca="1" si="195"/>
        <v>0</v>
      </c>
      <c r="Y1141" s="678">
        <f t="shared" ca="1" si="195"/>
        <v>0</v>
      </c>
      <c r="Z1141" s="678">
        <f t="shared" ca="1" si="195"/>
        <v>0</v>
      </c>
      <c r="AA1141" t="str">
        <f t="shared" si="191"/>
        <v>ASRCMS202202</v>
      </c>
      <c r="AB1141" s="957">
        <f t="shared" si="192"/>
        <v>45230</v>
      </c>
      <c r="AC1141" t="str">
        <f t="shared" si="193"/>
        <v>Unaudited</v>
      </c>
    </row>
    <row r="1142" spans="1:29" x14ac:dyDescent="0.25">
      <c r="A1142" t="s">
        <v>421</v>
      </c>
      <c r="B1142" t="s">
        <v>1380</v>
      </c>
      <c r="C1142" t="s">
        <v>1381</v>
      </c>
      <c r="D1142">
        <v>1900</v>
      </c>
      <c r="E1142" s="957">
        <v>1</v>
      </c>
      <c r="F1142" t="s">
        <v>439</v>
      </c>
      <c r="G1142" s="957">
        <v>91</v>
      </c>
      <c r="H1142" t="s">
        <v>383</v>
      </c>
      <c r="I1142" s="937" t="s">
        <v>489</v>
      </c>
      <c r="J1142" s="937" t="s">
        <v>445</v>
      </c>
      <c r="K1142" s="937" t="s">
        <v>450</v>
      </c>
      <c r="L1142" s="937" t="s">
        <v>107</v>
      </c>
      <c r="M1142" s="958" t="s">
        <v>187</v>
      </c>
      <c r="N1142" s="678">
        <f t="shared" ca="1" si="195"/>
        <v>36835.61</v>
      </c>
      <c r="O1142" s="678">
        <f t="shared" ca="1" si="195"/>
        <v>0</v>
      </c>
      <c r="P1142" s="678">
        <f t="shared" ca="1" si="195"/>
        <v>0</v>
      </c>
      <c r="Q1142" s="678">
        <f t="shared" ca="1" si="195"/>
        <v>23303.21</v>
      </c>
      <c r="R1142" s="678">
        <f t="shared" ca="1" si="195"/>
        <v>0</v>
      </c>
      <c r="S1142" s="678">
        <f t="shared" ca="1" si="195"/>
        <v>0</v>
      </c>
      <c r="T1142" s="678">
        <f t="shared" ca="1" si="195"/>
        <v>0</v>
      </c>
      <c r="U1142" s="678">
        <f t="shared" ca="1" si="195"/>
        <v>0</v>
      </c>
      <c r="V1142" s="678">
        <f t="shared" ca="1" si="195"/>
        <v>0</v>
      </c>
      <c r="W1142" s="678">
        <f t="shared" ca="1" si="194"/>
        <v>13532.4</v>
      </c>
      <c r="X1142" s="678">
        <f t="shared" ca="1" si="195"/>
        <v>0</v>
      </c>
      <c r="Y1142" s="678">
        <f t="shared" ca="1" si="195"/>
        <v>0</v>
      </c>
      <c r="Z1142" s="678">
        <f t="shared" ca="1" si="195"/>
        <v>0</v>
      </c>
      <c r="AA1142" t="str">
        <f t="shared" si="191"/>
        <v>ASRCMS202202</v>
      </c>
      <c r="AB1142" s="957">
        <f t="shared" si="192"/>
        <v>45230</v>
      </c>
      <c r="AC1142" t="str">
        <f t="shared" si="193"/>
        <v>Unaudited</v>
      </c>
    </row>
    <row r="1143" spans="1:29" x14ac:dyDescent="0.25">
      <c r="A1143" t="s">
        <v>421</v>
      </c>
      <c r="B1143" t="s">
        <v>1380</v>
      </c>
      <c r="C1143" t="s">
        <v>1381</v>
      </c>
      <c r="D1143">
        <v>1900</v>
      </c>
      <c r="E1143" s="957">
        <v>1</v>
      </c>
      <c r="F1143" t="s">
        <v>439</v>
      </c>
      <c r="G1143" s="957">
        <v>91</v>
      </c>
      <c r="H1143" t="s">
        <v>383</v>
      </c>
      <c r="I1143" s="937" t="s">
        <v>489</v>
      </c>
      <c r="J1143" s="937" t="s">
        <v>445</v>
      </c>
      <c r="K1143" s="937" t="s">
        <v>450</v>
      </c>
      <c r="L1143" s="945" t="s">
        <v>1316</v>
      </c>
      <c r="M1143" s="960" t="s">
        <v>1317</v>
      </c>
      <c r="N1143" s="678">
        <f t="shared" ca="1" si="195"/>
        <v>63972.509999999995</v>
      </c>
      <c r="O1143" s="678">
        <f t="shared" ca="1" si="195"/>
        <v>0</v>
      </c>
      <c r="P1143" s="678">
        <f t="shared" ca="1" si="195"/>
        <v>0</v>
      </c>
      <c r="Q1143" s="678">
        <f t="shared" ca="1" si="195"/>
        <v>63972.509999999995</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ASRCMS202202</v>
      </c>
      <c r="AB1143" s="957">
        <f t="shared" si="192"/>
        <v>45230</v>
      </c>
      <c r="AC1143" t="str">
        <f t="shared" si="193"/>
        <v>Unaudited</v>
      </c>
    </row>
    <row r="1144" spans="1:29" x14ac:dyDescent="0.25">
      <c r="A1144" t="s">
        <v>421</v>
      </c>
      <c r="B1144" t="s">
        <v>1380</v>
      </c>
      <c r="C1144" t="s">
        <v>1381</v>
      </c>
      <c r="D1144">
        <v>1900</v>
      </c>
      <c r="E1144" s="957">
        <v>1</v>
      </c>
      <c r="F1144" t="s">
        <v>439</v>
      </c>
      <c r="G1144" s="957">
        <v>91</v>
      </c>
      <c r="H1144" t="s">
        <v>383</v>
      </c>
      <c r="I1144" s="937" t="s">
        <v>489</v>
      </c>
      <c r="J1144" s="937" t="s">
        <v>445</v>
      </c>
      <c r="K1144" s="937" t="s">
        <v>450</v>
      </c>
      <c r="L1144" s="947" t="s">
        <v>108</v>
      </c>
      <c r="M1144" s="961" t="s">
        <v>188</v>
      </c>
      <c r="N1144" s="678">
        <f t="shared" ca="1" si="195"/>
        <v>1978148.8000000005</v>
      </c>
      <c r="O1144" s="678">
        <f t="shared" ca="1" si="195"/>
        <v>400986.0400000001</v>
      </c>
      <c r="P1144" s="678">
        <f t="shared" ca="1" si="195"/>
        <v>37589.920000000006</v>
      </c>
      <c r="Q1144" s="678">
        <f t="shared" ca="1" si="195"/>
        <v>915155.96000000008</v>
      </c>
      <c r="R1144" s="678">
        <f t="shared" ca="1" si="195"/>
        <v>73270.61</v>
      </c>
      <c r="S1144" s="678">
        <f t="shared" ca="1" si="195"/>
        <v>1881.7199999999998</v>
      </c>
      <c r="T1144" s="678">
        <f t="shared" ca="1" si="195"/>
        <v>231613.41000000006</v>
      </c>
      <c r="U1144" s="678">
        <f t="shared" ca="1" si="195"/>
        <v>0</v>
      </c>
      <c r="V1144" s="678">
        <f t="shared" ca="1" si="195"/>
        <v>9650.8300000000017</v>
      </c>
      <c r="W1144" s="678">
        <f t="shared" ca="1" si="194"/>
        <v>308000.31</v>
      </c>
      <c r="X1144" s="678">
        <f t="shared" ca="1" si="195"/>
        <v>0</v>
      </c>
      <c r="Y1144" s="678">
        <f t="shared" ca="1" si="195"/>
        <v>0</v>
      </c>
      <c r="Z1144" s="678">
        <f t="shared" ca="1" si="195"/>
        <v>0</v>
      </c>
      <c r="AA1144" t="str">
        <f t="shared" si="191"/>
        <v>ASRCMS202202</v>
      </c>
      <c r="AB1144" s="957">
        <f t="shared" si="192"/>
        <v>45230</v>
      </c>
      <c r="AC1144" t="str">
        <f t="shared" si="193"/>
        <v>Unaudited</v>
      </c>
    </row>
    <row r="1145" spans="1:29" x14ac:dyDescent="0.25">
      <c r="A1145" t="s">
        <v>421</v>
      </c>
      <c r="B1145" t="s">
        <v>1380</v>
      </c>
      <c r="C1145" t="s">
        <v>1381</v>
      </c>
      <c r="D1145">
        <v>1900</v>
      </c>
      <c r="E1145" s="957">
        <v>1</v>
      </c>
      <c r="F1145" t="s">
        <v>439</v>
      </c>
      <c r="G1145" s="957">
        <v>91</v>
      </c>
      <c r="H1145" t="s">
        <v>383</v>
      </c>
      <c r="I1145" s="958" t="s">
        <v>489</v>
      </c>
      <c r="J1145" s="958" t="s">
        <v>445</v>
      </c>
      <c r="K1145" s="958" t="s">
        <v>450</v>
      </c>
      <c r="L1145" s="937" t="s">
        <v>109</v>
      </c>
      <c r="M1145" s="958" t="s">
        <v>161</v>
      </c>
      <c r="N1145" s="678">
        <f t="shared" ca="1" si="195"/>
        <v>2271376.5840664944</v>
      </c>
      <c r="O1145" s="678">
        <f t="shared" ca="1" si="195"/>
        <v>972369.25792927574</v>
      </c>
      <c r="P1145" s="678">
        <f t="shared" ca="1" si="195"/>
        <v>57495.597771574539</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954298.72505312145</v>
      </c>
      <c r="R1145" s="678">
        <f t="shared" ca="1" si="196"/>
        <v>80777.43296844518</v>
      </c>
      <c r="S1145" s="678">
        <f t="shared" ca="1" si="196"/>
        <v>260.6817196846311</v>
      </c>
      <c r="T1145" s="678">
        <f t="shared" ca="1" si="196"/>
        <v>156246.05694260338</v>
      </c>
      <c r="U1145" s="678">
        <f t="shared" ca="1" si="196"/>
        <v>0</v>
      </c>
      <c r="V1145" s="678">
        <f t="shared" ca="1" si="196"/>
        <v>6885.7707538044615</v>
      </c>
      <c r="W1145" s="678">
        <f t="shared" ca="1" si="194"/>
        <v>43043.060927984734</v>
      </c>
      <c r="X1145" s="678">
        <f t="shared" ca="1" si="196"/>
        <v>0</v>
      </c>
      <c r="Y1145" s="678">
        <f t="shared" ca="1" si="196"/>
        <v>0</v>
      </c>
      <c r="Z1145" s="678">
        <f t="shared" ca="1" si="196"/>
        <v>0</v>
      </c>
      <c r="AA1145" t="str">
        <f t="shared" si="191"/>
        <v>ASRCMS202202</v>
      </c>
      <c r="AB1145" s="957">
        <f t="shared" si="192"/>
        <v>45230</v>
      </c>
      <c r="AC1145" t="str">
        <f t="shared" si="193"/>
        <v>Unaudited</v>
      </c>
    </row>
    <row r="1146" spans="1:29" x14ac:dyDescent="0.25">
      <c r="A1146" t="s">
        <v>421</v>
      </c>
      <c r="B1146" t="s">
        <v>1380</v>
      </c>
      <c r="C1146" t="s">
        <v>1381</v>
      </c>
      <c r="D1146">
        <v>1900</v>
      </c>
      <c r="E1146" s="957">
        <v>1</v>
      </c>
      <c r="F1146" t="s">
        <v>439</v>
      </c>
      <c r="G1146" s="957">
        <v>91</v>
      </c>
      <c r="H1146" t="s">
        <v>383</v>
      </c>
      <c r="I1146" s="937" t="s">
        <v>489</v>
      </c>
      <c r="J1146" s="937" t="s">
        <v>445</v>
      </c>
      <c r="K1146" s="937" t="s">
        <v>450</v>
      </c>
      <c r="L1146" s="937" t="s">
        <v>110</v>
      </c>
      <c r="M1146" s="962" t="s">
        <v>135</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47395.720533149331</v>
      </c>
      <c r="O1146" s="678">
        <f t="shared" ca="1" si="196"/>
        <v>23917.198665907687</v>
      </c>
      <c r="P1146" s="678">
        <f t="shared" ca="1" si="196"/>
        <v>4818.7375229998188</v>
      </c>
      <c r="Q1146" s="678">
        <f t="shared" ca="1" si="196"/>
        <v>12543.921834746852</v>
      </c>
      <c r="R1146" s="678">
        <f t="shared" ca="1" si="196"/>
        <v>2444.1856173473716</v>
      </c>
      <c r="S1146" s="678">
        <f t="shared" ca="1" si="196"/>
        <v>93.794933397077472</v>
      </c>
      <c r="T1146" s="678">
        <f t="shared" ca="1" si="196"/>
        <v>3009.5950093447073</v>
      </c>
      <c r="U1146" s="678">
        <f t="shared" ca="1" si="196"/>
        <v>0</v>
      </c>
      <c r="V1146" s="678">
        <f t="shared" ca="1" si="196"/>
        <v>148.96842363065247</v>
      </c>
      <c r="W1146" s="678">
        <f t="shared" ca="1" si="194"/>
        <v>419.31852577516986</v>
      </c>
      <c r="X1146" s="678">
        <f t="shared" ca="1" si="196"/>
        <v>0</v>
      </c>
      <c r="Y1146" s="678">
        <f t="shared" ca="1" si="196"/>
        <v>0</v>
      </c>
      <c r="Z1146" s="678">
        <f t="shared" ca="1" si="196"/>
        <v>0</v>
      </c>
      <c r="AA1146" t="str">
        <f t="shared" si="191"/>
        <v>ASRCMS202202</v>
      </c>
      <c r="AB1146" s="957">
        <f t="shared" si="192"/>
        <v>45230</v>
      </c>
      <c r="AC1146" t="str">
        <f t="shared" si="193"/>
        <v>Unaudited</v>
      </c>
    </row>
    <row r="1147" spans="1:29" x14ac:dyDescent="0.25">
      <c r="A1147" t="s">
        <v>421</v>
      </c>
      <c r="B1147" t="s">
        <v>1380</v>
      </c>
      <c r="C1147" t="s">
        <v>1381</v>
      </c>
      <c r="D1147">
        <v>1900</v>
      </c>
      <c r="E1147" s="957">
        <v>1</v>
      </c>
      <c r="F1147" t="s">
        <v>439</v>
      </c>
      <c r="G1147" s="957">
        <v>91</v>
      </c>
      <c r="H1147" t="s">
        <v>383</v>
      </c>
      <c r="I1147" s="937" t="s">
        <v>489</v>
      </c>
      <c r="J1147" s="937" t="s">
        <v>445</v>
      </c>
      <c r="K1147" s="937" t="s">
        <v>450</v>
      </c>
      <c r="L1147" s="937" t="s">
        <v>111</v>
      </c>
      <c r="M1147" s="962" t="s">
        <v>163</v>
      </c>
      <c r="N1147" s="678">
        <f t="shared" ca="1" si="197"/>
        <v>136614.25517997786</v>
      </c>
      <c r="O1147" s="678">
        <f t="shared" ca="1" si="196"/>
        <v>25471.633593335948</v>
      </c>
      <c r="P1147" s="678">
        <f t="shared" ca="1" si="196"/>
        <v>2670.0817718714825</v>
      </c>
      <c r="Q1147" s="678">
        <f t="shared" ca="1" si="196"/>
        <v>50596.547036577438</v>
      </c>
      <c r="R1147" s="678">
        <f t="shared" ca="1" si="196"/>
        <v>6868.8792982944997</v>
      </c>
      <c r="S1147" s="678">
        <f t="shared" ca="1" si="196"/>
        <v>4.4774074299766307</v>
      </c>
      <c r="T1147" s="678">
        <f t="shared" ca="1" si="196"/>
        <v>288.64261790949911</v>
      </c>
      <c r="U1147" s="678">
        <f t="shared" ca="1" si="196"/>
        <v>0</v>
      </c>
      <c r="V1147" s="678">
        <f t="shared" ca="1" si="196"/>
        <v>671.75409436505856</v>
      </c>
      <c r="W1147" s="678">
        <f t="shared" ca="1" si="194"/>
        <v>50042.239360193955</v>
      </c>
      <c r="X1147" s="678">
        <f t="shared" ca="1" si="196"/>
        <v>0</v>
      </c>
      <c r="Y1147" s="678">
        <f t="shared" ca="1" si="196"/>
        <v>0</v>
      </c>
      <c r="Z1147" s="678">
        <f t="shared" ca="1" si="196"/>
        <v>0</v>
      </c>
      <c r="AA1147" t="str">
        <f t="shared" si="191"/>
        <v>ASRCMS202202</v>
      </c>
      <c r="AB1147" s="957">
        <f t="shared" si="192"/>
        <v>45230</v>
      </c>
      <c r="AC1147" t="str">
        <f t="shared" si="193"/>
        <v>Unaudited</v>
      </c>
    </row>
    <row r="1148" spans="1:29" x14ac:dyDescent="0.25">
      <c r="A1148" t="s">
        <v>421</v>
      </c>
      <c r="B1148" t="s">
        <v>1380</v>
      </c>
      <c r="C1148" t="s">
        <v>1381</v>
      </c>
      <c r="D1148">
        <v>1900</v>
      </c>
      <c r="E1148" s="957">
        <v>1</v>
      </c>
      <c r="F1148" t="s">
        <v>439</v>
      </c>
      <c r="G1148" s="957">
        <v>91</v>
      </c>
      <c r="H1148" t="s">
        <v>383</v>
      </c>
      <c r="I1148" s="937" t="s">
        <v>489</v>
      </c>
      <c r="J1148" s="937" t="s">
        <v>445</v>
      </c>
      <c r="K1148" s="937" t="s">
        <v>450</v>
      </c>
      <c r="L1148" s="937" t="s">
        <v>112</v>
      </c>
      <c r="M1148" s="962" t="s">
        <v>464</v>
      </c>
      <c r="N1148" s="678">
        <f t="shared" ca="1" si="197"/>
        <v>508338.29257676797</v>
      </c>
      <c r="O1148" s="678">
        <f t="shared" ca="1" si="196"/>
        <v>110359.0697158886</v>
      </c>
      <c r="P1148" s="678">
        <f t="shared" ca="1" si="196"/>
        <v>20039.567470061022</v>
      </c>
      <c r="Q1148" s="678">
        <f t="shared" ca="1" si="196"/>
        <v>186767.46194795749</v>
      </c>
      <c r="R1148" s="678">
        <f t="shared" ca="1" si="196"/>
        <v>28133.392906716319</v>
      </c>
      <c r="S1148" s="678">
        <f t="shared" ca="1" si="196"/>
        <v>431.22411110717809</v>
      </c>
      <c r="T1148" s="678">
        <f t="shared" ca="1" si="196"/>
        <v>42681.712582943277</v>
      </c>
      <c r="U1148" s="678">
        <f t="shared" ca="1" si="196"/>
        <v>0</v>
      </c>
      <c r="V1148" s="678">
        <f t="shared" ca="1" si="196"/>
        <v>3942.6222229991799</v>
      </c>
      <c r="W1148" s="678">
        <f t="shared" ca="1" si="194"/>
        <v>115983.24161909489</v>
      </c>
      <c r="X1148" s="678">
        <f t="shared" ca="1" si="196"/>
        <v>0</v>
      </c>
      <c r="Y1148" s="678">
        <f t="shared" ca="1" si="196"/>
        <v>0</v>
      </c>
      <c r="Z1148" s="678">
        <f t="shared" ca="1" si="196"/>
        <v>0</v>
      </c>
      <c r="AA1148" t="str">
        <f t="shared" si="191"/>
        <v>ASRCMS202202</v>
      </c>
      <c r="AB1148" s="957">
        <f t="shared" si="192"/>
        <v>45230</v>
      </c>
      <c r="AC1148" t="str">
        <f t="shared" si="193"/>
        <v>Unaudited</v>
      </c>
    </row>
    <row r="1149" spans="1:29" x14ac:dyDescent="0.25">
      <c r="A1149" t="s">
        <v>421</v>
      </c>
      <c r="B1149" t="s">
        <v>1380</v>
      </c>
      <c r="C1149" t="s">
        <v>1381</v>
      </c>
      <c r="D1149">
        <v>1900</v>
      </c>
      <c r="E1149" s="957">
        <v>1</v>
      </c>
      <c r="F1149" t="s">
        <v>439</v>
      </c>
      <c r="G1149" s="957">
        <v>91</v>
      </c>
      <c r="H1149" t="s">
        <v>383</v>
      </c>
      <c r="I1149" s="937" t="s">
        <v>489</v>
      </c>
      <c r="J1149" s="937" t="s">
        <v>445</v>
      </c>
      <c r="K1149" s="937" t="s">
        <v>6</v>
      </c>
      <c r="L1149" s="937" t="s">
        <v>118</v>
      </c>
      <c r="M1149" s="962" t="s">
        <v>189</v>
      </c>
      <c r="N1149" s="678">
        <f t="shared" ca="1" si="197"/>
        <v>59420.107687883938</v>
      </c>
      <c r="O1149" s="678">
        <f t="shared" ca="1" si="196"/>
        <v>17769.365420213813</v>
      </c>
      <c r="P1149" s="678">
        <f t="shared" ca="1" si="196"/>
        <v>3232.9553707640803</v>
      </c>
      <c r="Q1149" s="678">
        <f t="shared" ca="1" si="196"/>
        <v>24783.471622345965</v>
      </c>
      <c r="R1149" s="678">
        <f t="shared" ca="1" si="196"/>
        <v>7513.5875787670057</v>
      </c>
      <c r="S1149" s="678">
        <f t="shared" ca="1" si="196"/>
        <v>4.0085689667623763</v>
      </c>
      <c r="T1149" s="678">
        <f t="shared" ca="1" si="196"/>
        <v>3724.9611845742274</v>
      </c>
      <c r="U1149" s="678">
        <f t="shared" ca="1" si="196"/>
        <v>0</v>
      </c>
      <c r="V1149" s="678">
        <f t="shared" ca="1" si="196"/>
        <v>1052.6669847490998</v>
      </c>
      <c r="W1149" s="678">
        <f t="shared" ca="1" si="194"/>
        <v>1339.090957502988</v>
      </c>
      <c r="X1149" s="678">
        <f t="shared" ca="1" si="196"/>
        <v>0</v>
      </c>
      <c r="Y1149" s="678">
        <f t="shared" ca="1" si="196"/>
        <v>0</v>
      </c>
      <c r="Z1149" s="678">
        <f t="shared" ca="1" si="196"/>
        <v>0</v>
      </c>
      <c r="AA1149" t="str">
        <f t="shared" si="191"/>
        <v>ASRCMS202202</v>
      </c>
      <c r="AB1149" s="957">
        <f t="shared" si="192"/>
        <v>45230</v>
      </c>
      <c r="AC1149" t="str">
        <f t="shared" si="193"/>
        <v>Unaudited</v>
      </c>
    </row>
    <row r="1150" spans="1:29" x14ac:dyDescent="0.25">
      <c r="A1150" t="s">
        <v>421</v>
      </c>
      <c r="B1150" t="s">
        <v>1380</v>
      </c>
      <c r="C1150" t="s">
        <v>1381</v>
      </c>
      <c r="D1150">
        <v>1900</v>
      </c>
      <c r="E1150" s="957">
        <v>1</v>
      </c>
      <c r="F1150" t="s">
        <v>439</v>
      </c>
      <c r="G1150" s="957">
        <v>91</v>
      </c>
      <c r="H1150" t="s">
        <v>383</v>
      </c>
      <c r="I1150" s="937" t="s">
        <v>489</v>
      </c>
      <c r="J1150" s="937" t="s">
        <v>445</v>
      </c>
      <c r="K1150" s="937" t="s">
        <v>6</v>
      </c>
      <c r="L1150" s="937" t="s">
        <v>45</v>
      </c>
      <c r="M1150" s="962" t="s">
        <v>164</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ASRCMS202202</v>
      </c>
      <c r="AB1150" s="957">
        <f t="shared" si="192"/>
        <v>45230</v>
      </c>
      <c r="AC1150" t="str">
        <f t="shared" si="193"/>
        <v>Unaudited</v>
      </c>
    </row>
    <row r="1151" spans="1:29" x14ac:dyDescent="0.25">
      <c r="A1151" t="s">
        <v>421</v>
      </c>
      <c r="B1151" t="s">
        <v>1380</v>
      </c>
      <c r="C1151" t="s">
        <v>1381</v>
      </c>
      <c r="D1151">
        <v>1900</v>
      </c>
      <c r="E1151" s="957">
        <v>1</v>
      </c>
      <c r="F1151" t="s">
        <v>439</v>
      </c>
      <c r="G1151" s="957">
        <v>91</v>
      </c>
      <c r="H1151" t="s">
        <v>383</v>
      </c>
      <c r="I1151" s="937" t="s">
        <v>489</v>
      </c>
      <c r="J1151" s="937" t="s">
        <v>445</v>
      </c>
      <c r="K1151" s="937" t="s">
        <v>6</v>
      </c>
      <c r="L1151" s="937" t="s">
        <v>46</v>
      </c>
      <c r="M1151" s="962" t="s">
        <v>165</v>
      </c>
      <c r="N1151" s="678">
        <f t="shared" ca="1" si="197"/>
        <v>0.20398497227535953</v>
      </c>
      <c r="O1151" s="678">
        <f t="shared" ca="1" si="196"/>
        <v>4.9359856521128558E-2</v>
      </c>
      <c r="P1151" s="678">
        <f t="shared" ca="1" si="196"/>
        <v>0</v>
      </c>
      <c r="Q1151" s="678">
        <f t="shared" ca="1" si="196"/>
        <v>0.12243390497958191</v>
      </c>
      <c r="R1151" s="678">
        <f t="shared" ca="1" si="196"/>
        <v>3.2191210774649058E-2</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ASRCMS202202</v>
      </c>
      <c r="AB1151" s="957">
        <f t="shared" si="192"/>
        <v>45230</v>
      </c>
      <c r="AC1151" t="str">
        <f t="shared" si="193"/>
        <v>Unaudited</v>
      </c>
    </row>
    <row r="1152" spans="1:29" x14ac:dyDescent="0.25">
      <c r="A1152" t="s">
        <v>421</v>
      </c>
      <c r="B1152" t="s">
        <v>1380</v>
      </c>
      <c r="C1152" t="s">
        <v>1381</v>
      </c>
      <c r="D1152">
        <v>1900</v>
      </c>
      <c r="E1152" s="957">
        <v>1</v>
      </c>
      <c r="F1152" t="s">
        <v>439</v>
      </c>
      <c r="G1152" s="957">
        <v>91</v>
      </c>
      <c r="H1152" t="s">
        <v>383</v>
      </c>
      <c r="I1152" s="937" t="s">
        <v>489</v>
      </c>
      <c r="J1152" s="937" t="s">
        <v>445</v>
      </c>
      <c r="K1152" s="937" t="s">
        <v>6</v>
      </c>
      <c r="L1152" s="945" t="s">
        <v>166</v>
      </c>
      <c r="M1152" s="960" t="s">
        <v>462</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ASRCMS202202</v>
      </c>
      <c r="AB1152" s="957">
        <f t="shared" si="192"/>
        <v>45230</v>
      </c>
      <c r="AC1152" t="str">
        <f t="shared" si="193"/>
        <v>Unaudited</v>
      </c>
    </row>
    <row r="1153" spans="1:29" x14ac:dyDescent="0.25">
      <c r="A1153" t="s">
        <v>421</v>
      </c>
      <c r="B1153" t="s">
        <v>1380</v>
      </c>
      <c r="C1153" t="s">
        <v>1381</v>
      </c>
      <c r="D1153">
        <v>1900</v>
      </c>
      <c r="E1153" s="957">
        <v>1</v>
      </c>
      <c r="F1153" t="s">
        <v>439</v>
      </c>
      <c r="G1153" s="957">
        <v>91</v>
      </c>
      <c r="H1153" t="s">
        <v>383</v>
      </c>
      <c r="I1153" s="962" t="s">
        <v>489</v>
      </c>
      <c r="J1153" s="962" t="s">
        <v>445</v>
      </c>
      <c r="K1153" s="962" t="s">
        <v>435</v>
      </c>
      <c r="L1153" s="937" t="s">
        <v>121</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ASRCMS202202</v>
      </c>
      <c r="AB1153" s="957">
        <f t="shared" si="192"/>
        <v>45230</v>
      </c>
      <c r="AC1153" t="str">
        <f t="shared" si="193"/>
        <v>Unaudited</v>
      </c>
    </row>
    <row r="1154" spans="1:29" x14ac:dyDescent="0.25">
      <c r="A1154" t="s">
        <v>421</v>
      </c>
      <c r="B1154" t="s">
        <v>1380</v>
      </c>
      <c r="C1154" t="s">
        <v>1381</v>
      </c>
      <c r="D1154">
        <v>1900</v>
      </c>
      <c r="E1154" s="957">
        <v>1</v>
      </c>
      <c r="F1154" t="s">
        <v>439</v>
      </c>
      <c r="G1154" s="957">
        <v>91</v>
      </c>
      <c r="H1154" t="s">
        <v>383</v>
      </c>
      <c r="I1154" s="937" t="s">
        <v>489</v>
      </c>
      <c r="J1154" s="937" t="s">
        <v>445</v>
      </c>
      <c r="K1154" s="937" t="s">
        <v>435</v>
      </c>
      <c r="L1154" s="943" t="s">
        <v>938</v>
      </c>
      <c r="M1154" s="963" t="s">
        <v>930</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ASRCMS202202</v>
      </c>
      <c r="AB1154" s="957">
        <f t="shared" ref="AB1154:AB1217" si="199">file_date</f>
        <v>45230</v>
      </c>
      <c r="AC1154" t="str">
        <f t="shared" ref="AC1154:AC1217" si="200">status</f>
        <v>Unaudited</v>
      </c>
    </row>
    <row r="1155" spans="1:29" x14ac:dyDescent="0.25">
      <c r="A1155" t="s">
        <v>421</v>
      </c>
      <c r="B1155" t="s">
        <v>1380</v>
      </c>
      <c r="C1155" t="s">
        <v>1381</v>
      </c>
      <c r="D1155">
        <v>1900</v>
      </c>
      <c r="E1155" s="957">
        <v>1</v>
      </c>
      <c r="F1155" t="s">
        <v>439</v>
      </c>
      <c r="G1155" s="957">
        <v>91</v>
      </c>
      <c r="H1155" t="s">
        <v>383</v>
      </c>
      <c r="I1155" s="937" t="s">
        <v>489</v>
      </c>
      <c r="J1155" s="937" t="s">
        <v>445</v>
      </c>
      <c r="K1155" s="937" t="s">
        <v>435</v>
      </c>
      <c r="L1155" s="943" t="s">
        <v>168</v>
      </c>
      <c r="M1155" s="963" t="s">
        <v>40</v>
      </c>
      <c r="N1155" s="678">
        <f t="shared" ca="1" si="197"/>
        <v>984.6441826873488</v>
      </c>
      <c r="O1155" s="678">
        <f t="shared" ca="1" si="196"/>
        <v>457.65997867986511</v>
      </c>
      <c r="P1155" s="678">
        <f t="shared" ca="1" si="196"/>
        <v>92.207425411552364</v>
      </c>
      <c r="Q1155" s="678">
        <f t="shared" ca="1" si="196"/>
        <v>305.35047337150417</v>
      </c>
      <c r="R1155" s="678">
        <f t="shared" ca="1" si="196"/>
        <v>59.497599323162859</v>
      </c>
      <c r="S1155" s="678">
        <f t="shared" ca="1" si="196"/>
        <v>2.2832035857647144</v>
      </c>
      <c r="T1155" s="678">
        <f t="shared" ca="1" si="196"/>
        <v>53.811974707631123</v>
      </c>
      <c r="U1155" s="678">
        <f t="shared" ca="1" si="196"/>
        <v>0</v>
      </c>
      <c r="V1155" s="678">
        <f t="shared" ca="1" si="196"/>
        <v>3.626264518567488</v>
      </c>
      <c r="W1155" s="678">
        <f t="shared" ca="1" si="194"/>
        <v>10.207263089301078</v>
      </c>
      <c r="X1155" s="678">
        <f t="shared" ca="1" si="196"/>
        <v>0</v>
      </c>
      <c r="Y1155" s="678">
        <f t="shared" ca="1" si="196"/>
        <v>0</v>
      </c>
      <c r="Z1155" s="678">
        <f t="shared" ca="1" si="196"/>
        <v>0</v>
      </c>
      <c r="AA1155" t="str">
        <f t="shared" si="198"/>
        <v>ASRCMS202202</v>
      </c>
      <c r="AB1155" s="957">
        <f t="shared" si="199"/>
        <v>45230</v>
      </c>
      <c r="AC1155" t="str">
        <f t="shared" si="200"/>
        <v>Unaudited</v>
      </c>
    </row>
    <row r="1156" spans="1:29" x14ac:dyDescent="0.25">
      <c r="A1156" t="s">
        <v>421</v>
      </c>
      <c r="B1156" t="s">
        <v>1380</v>
      </c>
      <c r="C1156" t="s">
        <v>1381</v>
      </c>
      <c r="D1156">
        <v>1900</v>
      </c>
      <c r="E1156" s="957">
        <v>1</v>
      </c>
      <c r="F1156" t="s">
        <v>439</v>
      </c>
      <c r="G1156" s="957">
        <v>91</v>
      </c>
      <c r="H1156" t="s">
        <v>383</v>
      </c>
      <c r="I1156" s="937" t="s">
        <v>489</v>
      </c>
      <c r="J1156" s="937" t="s">
        <v>445</v>
      </c>
      <c r="K1156" s="937" t="s">
        <v>435</v>
      </c>
      <c r="L1156" s="947" t="s">
        <v>169</v>
      </c>
      <c r="M1156" s="964" t="s">
        <v>330</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ASRCMS202202</v>
      </c>
      <c r="AB1156" s="957">
        <f t="shared" si="199"/>
        <v>45230</v>
      </c>
      <c r="AC1156" t="str">
        <f t="shared" si="200"/>
        <v>Unaudited</v>
      </c>
    </row>
    <row r="1157" spans="1:29" x14ac:dyDescent="0.25">
      <c r="A1157" t="s">
        <v>421</v>
      </c>
      <c r="B1157" t="s">
        <v>1380</v>
      </c>
      <c r="C1157" t="s">
        <v>1381</v>
      </c>
      <c r="D1157">
        <v>1900</v>
      </c>
      <c r="E1157" s="957">
        <v>1</v>
      </c>
      <c r="F1157" t="s">
        <v>439</v>
      </c>
      <c r="G1157" s="957">
        <v>91</v>
      </c>
      <c r="H1157" t="s">
        <v>383</v>
      </c>
      <c r="I1157" s="963" t="s">
        <v>489</v>
      </c>
      <c r="J1157" s="963" t="s">
        <v>451</v>
      </c>
      <c r="K1157" s="963" t="s">
        <v>436</v>
      </c>
      <c r="L1157" s="943" t="s">
        <v>122</v>
      </c>
      <c r="M1157" s="963" t="s">
        <v>27</v>
      </c>
      <c r="N1157" s="678">
        <f t="shared" ca="1" si="197"/>
        <v>2000892.536109508</v>
      </c>
      <c r="O1157" s="678">
        <f t="shared" ca="1" si="196"/>
        <v>-930.85697695827082</v>
      </c>
      <c r="P1157" s="678">
        <f t="shared" ca="1" si="196"/>
        <v>2001823.3930864662</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ASRCMS202202</v>
      </c>
      <c r="AB1157" s="957">
        <f t="shared" si="199"/>
        <v>45230</v>
      </c>
      <c r="AC1157" t="str">
        <f t="shared" si="200"/>
        <v>Unaudited</v>
      </c>
    </row>
    <row r="1158" spans="1:29" x14ac:dyDescent="0.25">
      <c r="A1158" t="s">
        <v>421</v>
      </c>
      <c r="B1158" t="s">
        <v>1380</v>
      </c>
      <c r="C1158" t="s">
        <v>1381</v>
      </c>
      <c r="D1158">
        <v>1900</v>
      </c>
      <c r="E1158" s="957">
        <v>1</v>
      </c>
      <c r="F1158" t="s">
        <v>439</v>
      </c>
      <c r="G1158" s="957">
        <v>91</v>
      </c>
      <c r="H1158" t="s">
        <v>383</v>
      </c>
      <c r="I1158" s="937" t="s">
        <v>489</v>
      </c>
      <c r="J1158" s="937" t="s">
        <v>451</v>
      </c>
      <c r="K1158" s="937" t="s">
        <v>436</v>
      </c>
      <c r="L1158" s="937" t="s">
        <v>123</v>
      </c>
      <c r="M1158" s="962" t="s">
        <v>98</v>
      </c>
      <c r="N1158" s="678">
        <f t="shared" ca="1" si="197"/>
        <v>128082.12110420629</v>
      </c>
      <c r="O1158" s="678">
        <f t="shared" ca="1" si="196"/>
        <v>102826.89147468483</v>
      </c>
      <c r="P1158" s="678">
        <f t="shared" ca="1" si="196"/>
        <v>25255.229629521462</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ASRCMS202202</v>
      </c>
      <c r="AB1158" s="957">
        <f t="shared" si="199"/>
        <v>45230</v>
      </c>
      <c r="AC1158" t="str">
        <f t="shared" si="200"/>
        <v>Unaudited</v>
      </c>
    </row>
    <row r="1159" spans="1:29" x14ac:dyDescent="0.25">
      <c r="A1159" t="s">
        <v>421</v>
      </c>
      <c r="B1159" t="s">
        <v>1380</v>
      </c>
      <c r="C1159" t="s">
        <v>1381</v>
      </c>
      <c r="D1159">
        <v>1900</v>
      </c>
      <c r="E1159" s="957">
        <v>1</v>
      </c>
      <c r="F1159" t="s">
        <v>439</v>
      </c>
      <c r="G1159" s="957">
        <v>91</v>
      </c>
      <c r="H1159" t="s">
        <v>383</v>
      </c>
      <c r="I1159" s="937" t="s">
        <v>489</v>
      </c>
      <c r="J1159" s="937" t="s">
        <v>451</v>
      </c>
      <c r="K1159" s="937" t="s">
        <v>436</v>
      </c>
      <c r="L1159" s="937" t="s">
        <v>124</v>
      </c>
      <c r="M1159" s="962" t="s">
        <v>99</v>
      </c>
      <c r="N1159" s="678">
        <f t="shared" ca="1" si="197"/>
        <v>130977.57605313462</v>
      </c>
      <c r="O1159" s="678">
        <f t="shared" ca="1" si="196"/>
        <v>104283.84925119583</v>
      </c>
      <c r="P1159" s="678">
        <f t="shared" ca="1" si="196"/>
        <v>26693.726801938788</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ASRCMS202202</v>
      </c>
      <c r="AB1159" s="957">
        <f t="shared" si="199"/>
        <v>45230</v>
      </c>
      <c r="AC1159" t="str">
        <f t="shared" si="200"/>
        <v>Unaudited</v>
      </c>
    </row>
    <row r="1160" spans="1:29" x14ac:dyDescent="0.25">
      <c r="A1160" t="s">
        <v>421</v>
      </c>
      <c r="B1160" t="s">
        <v>1380</v>
      </c>
      <c r="C1160" t="s">
        <v>1381</v>
      </c>
      <c r="D1160">
        <v>1900</v>
      </c>
      <c r="E1160" s="957">
        <v>1</v>
      </c>
      <c r="F1160" t="s">
        <v>439</v>
      </c>
      <c r="G1160" s="957">
        <v>91</v>
      </c>
      <c r="H1160" t="s">
        <v>383</v>
      </c>
      <c r="I1160" s="937" t="s">
        <v>489</v>
      </c>
      <c r="J1160" s="937" t="s">
        <v>451</v>
      </c>
      <c r="K1160" s="937" t="s">
        <v>436</v>
      </c>
      <c r="L1160" s="937" t="s">
        <v>125</v>
      </c>
      <c r="M1160" s="962" t="s">
        <v>100</v>
      </c>
      <c r="N1160" s="678">
        <f t="shared" ca="1" si="197"/>
        <v>107372.89132313966</v>
      </c>
      <c r="O1160" s="678">
        <f t="shared" ca="1" si="196"/>
        <v>50389.917596681225</v>
      </c>
      <c r="P1160" s="678">
        <f t="shared" ca="1" si="196"/>
        <v>56982.973726458433</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ASRCMS202202</v>
      </c>
      <c r="AB1160" s="957">
        <f t="shared" si="199"/>
        <v>45230</v>
      </c>
      <c r="AC1160" t="str">
        <f t="shared" si="200"/>
        <v>Unaudited</v>
      </c>
    </row>
    <row r="1161" spans="1:29" x14ac:dyDescent="0.25">
      <c r="A1161" t="s">
        <v>421</v>
      </c>
      <c r="B1161" t="s">
        <v>1380</v>
      </c>
      <c r="C1161" t="s">
        <v>1381</v>
      </c>
      <c r="D1161">
        <v>1900</v>
      </c>
      <c r="E1161" s="957">
        <v>1</v>
      </c>
      <c r="F1161" t="s">
        <v>439</v>
      </c>
      <c r="G1161" s="957">
        <v>91</v>
      </c>
      <c r="H1161" t="s">
        <v>383</v>
      </c>
      <c r="I1161" s="937" t="s">
        <v>489</v>
      </c>
      <c r="J1161" s="937" t="s">
        <v>451</v>
      </c>
      <c r="K1161" s="937" t="s">
        <v>436</v>
      </c>
      <c r="L1161" s="945" t="s">
        <v>126</v>
      </c>
      <c r="M1161" s="960" t="s">
        <v>101</v>
      </c>
      <c r="N1161" s="678">
        <f t="shared" ca="1" si="197"/>
        <v>147591.25372817845</v>
      </c>
      <c r="O1161" s="678">
        <f t="shared" ca="1" si="196"/>
        <v>7572.3615289371692</v>
      </c>
      <c r="P1161" s="678">
        <f t="shared" ca="1" si="196"/>
        <v>140018.89219924127</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ASRCMS202202</v>
      </c>
      <c r="AB1161" s="957">
        <f t="shared" si="199"/>
        <v>45230</v>
      </c>
      <c r="AC1161" t="str">
        <f t="shared" si="200"/>
        <v>Unaudited</v>
      </c>
    </row>
    <row r="1162" spans="1:29" x14ac:dyDescent="0.25">
      <c r="A1162" t="s">
        <v>421</v>
      </c>
      <c r="B1162" t="s">
        <v>1380</v>
      </c>
      <c r="C1162" t="s">
        <v>1381</v>
      </c>
      <c r="D1162">
        <v>1900</v>
      </c>
      <c r="E1162" s="957">
        <v>1</v>
      </c>
      <c r="F1162" t="s">
        <v>439</v>
      </c>
      <c r="G1162" s="957">
        <v>91</v>
      </c>
      <c r="H1162" t="s">
        <v>383</v>
      </c>
      <c r="I1162" s="962" t="s">
        <v>489</v>
      </c>
      <c r="J1162" s="962" t="s">
        <v>451</v>
      </c>
      <c r="K1162" s="962" t="s">
        <v>436</v>
      </c>
      <c r="L1162" s="937" t="s">
        <v>127</v>
      </c>
      <c r="M1162" s="962" t="s">
        <v>28</v>
      </c>
      <c r="N1162" s="678">
        <f t="shared" ca="1" si="197"/>
        <v>59837.611471102944</v>
      </c>
      <c r="O1162" s="678">
        <f t="shared" ca="1" si="196"/>
        <v>59837.611471102944</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ASRCMS202202</v>
      </c>
      <c r="AB1162" s="957">
        <f t="shared" si="199"/>
        <v>45230</v>
      </c>
      <c r="AC1162" t="str">
        <f t="shared" si="200"/>
        <v>Unaudited</v>
      </c>
    </row>
    <row r="1163" spans="1:29" x14ac:dyDescent="0.25">
      <c r="A1163" t="s">
        <v>421</v>
      </c>
      <c r="B1163" t="s">
        <v>1380</v>
      </c>
      <c r="C1163" t="s">
        <v>1381</v>
      </c>
      <c r="D1163">
        <v>1900</v>
      </c>
      <c r="E1163" s="957">
        <v>1</v>
      </c>
      <c r="F1163" t="s">
        <v>439</v>
      </c>
      <c r="G1163" s="957">
        <v>91</v>
      </c>
      <c r="H1163" t="s">
        <v>383</v>
      </c>
      <c r="I1163" s="937" t="s">
        <v>489</v>
      </c>
      <c r="J1163" s="937" t="s">
        <v>437</v>
      </c>
      <c r="K1163" s="937" t="s">
        <v>437</v>
      </c>
      <c r="L1163" s="937" t="s">
        <v>129</v>
      </c>
      <c r="M1163" s="962" t="s">
        <v>327</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ASRCMS202202</v>
      </c>
      <c r="AB1163" s="957">
        <f t="shared" si="199"/>
        <v>45230</v>
      </c>
      <c r="AC1163" t="str">
        <f t="shared" si="200"/>
        <v>Unaudited</v>
      </c>
    </row>
    <row r="1164" spans="1:29" x14ac:dyDescent="0.25">
      <c r="A1164" t="s">
        <v>421</v>
      </c>
      <c r="B1164" t="s">
        <v>1380</v>
      </c>
      <c r="C1164" t="s">
        <v>1381</v>
      </c>
      <c r="D1164">
        <v>1900</v>
      </c>
      <c r="E1164" s="957">
        <v>1</v>
      </c>
      <c r="F1164" t="s">
        <v>439</v>
      </c>
      <c r="G1164" s="957">
        <v>91</v>
      </c>
      <c r="H1164" t="s">
        <v>383</v>
      </c>
      <c r="I1164" s="937" t="s">
        <v>489</v>
      </c>
      <c r="J1164" s="937" t="s">
        <v>437</v>
      </c>
      <c r="K1164" s="937" t="s">
        <v>437</v>
      </c>
      <c r="L1164" s="937" t="s">
        <v>130</v>
      </c>
      <c r="M1164" s="962" t="s">
        <v>326</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ASRCMS202202</v>
      </c>
      <c r="AB1164" s="957">
        <f t="shared" si="199"/>
        <v>45230</v>
      </c>
      <c r="AC1164" t="str">
        <f t="shared" si="200"/>
        <v>Unaudited</v>
      </c>
    </row>
    <row r="1165" spans="1:29" ht="30" x14ac:dyDescent="0.25">
      <c r="A1165" t="s">
        <v>421</v>
      </c>
      <c r="B1165" t="s">
        <v>1380</v>
      </c>
      <c r="C1165" t="s">
        <v>1381</v>
      </c>
      <c r="D1165">
        <v>1900</v>
      </c>
      <c r="E1165" s="957">
        <v>1</v>
      </c>
      <c r="F1165" t="s">
        <v>439</v>
      </c>
      <c r="G1165" s="957">
        <v>91</v>
      </c>
      <c r="H1165" t="s">
        <v>383</v>
      </c>
      <c r="I1165" s="937" t="s">
        <v>489</v>
      </c>
      <c r="J1165" s="937" t="s">
        <v>437</v>
      </c>
      <c r="K1165" s="937" t="s">
        <v>437</v>
      </c>
      <c r="L1165" s="937" t="s">
        <v>131</v>
      </c>
      <c r="M1165" s="962" t="s">
        <v>180</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ASRCMS202202</v>
      </c>
      <c r="AB1165" s="957">
        <f t="shared" si="199"/>
        <v>45230</v>
      </c>
      <c r="AC1165" t="str">
        <f t="shared" si="200"/>
        <v>Unaudited</v>
      </c>
    </row>
    <row r="1166" spans="1:29" x14ac:dyDescent="0.25">
      <c r="A1166" t="s">
        <v>421</v>
      </c>
      <c r="B1166" t="s">
        <v>1380</v>
      </c>
      <c r="C1166" t="s">
        <v>1381</v>
      </c>
      <c r="D1166">
        <v>1900</v>
      </c>
      <c r="E1166" s="957">
        <v>1</v>
      </c>
      <c r="F1166" t="s">
        <v>439</v>
      </c>
      <c r="G1166" s="957">
        <v>91</v>
      </c>
      <c r="H1166" t="s">
        <v>383</v>
      </c>
      <c r="I1166" s="937" t="s">
        <v>489</v>
      </c>
      <c r="J1166" s="937" t="s">
        <v>437</v>
      </c>
      <c r="K1166" s="937" t="s">
        <v>437</v>
      </c>
      <c r="L1166" s="945" t="s">
        <v>132</v>
      </c>
      <c r="M1166" s="960" t="s">
        <v>495</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ASRCMS202202</v>
      </c>
      <c r="AB1166" s="957">
        <f t="shared" si="199"/>
        <v>45230</v>
      </c>
      <c r="AC1166" t="str">
        <f t="shared" si="200"/>
        <v>Unaudited</v>
      </c>
    </row>
    <row r="1167" spans="1:29" x14ac:dyDescent="0.25">
      <c r="A1167" t="s">
        <v>421</v>
      </c>
      <c r="B1167" t="s">
        <v>1380</v>
      </c>
      <c r="C1167" t="s">
        <v>1381</v>
      </c>
      <c r="D1167">
        <v>1900</v>
      </c>
      <c r="E1167" s="957">
        <v>1</v>
      </c>
      <c r="F1167" t="s">
        <v>439</v>
      </c>
      <c r="G1167" s="957">
        <v>91</v>
      </c>
      <c r="H1167" t="s">
        <v>383</v>
      </c>
      <c r="I1167" s="962" t="s">
        <v>489</v>
      </c>
      <c r="J1167" s="962" t="s">
        <v>437</v>
      </c>
      <c r="K1167" s="962" t="s">
        <v>437</v>
      </c>
      <c r="L1167" s="937" t="s">
        <v>133</v>
      </c>
      <c r="M1167" s="962" t="s">
        <v>496</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ASRCMS202202</v>
      </c>
      <c r="AB1167" s="957">
        <f t="shared" si="199"/>
        <v>45230</v>
      </c>
      <c r="AC1167" t="str">
        <f t="shared" si="200"/>
        <v>Unaudited</v>
      </c>
    </row>
    <row r="1168" spans="1:29" x14ac:dyDescent="0.25">
      <c r="A1168" t="s">
        <v>421</v>
      </c>
      <c r="B1168" t="s">
        <v>1380</v>
      </c>
      <c r="C1168" t="s">
        <v>1381</v>
      </c>
      <c r="D1168">
        <v>1900</v>
      </c>
      <c r="E1168" s="957">
        <v>1</v>
      </c>
      <c r="F1168" t="s">
        <v>439</v>
      </c>
      <c r="G1168" s="957">
        <v>91</v>
      </c>
      <c r="H1168" t="s">
        <v>383</v>
      </c>
      <c r="I1168" s="937" t="s">
        <v>489</v>
      </c>
      <c r="J1168" s="937" t="s">
        <v>437</v>
      </c>
      <c r="K1168" s="937" t="s">
        <v>437</v>
      </c>
      <c r="L1168" s="937" t="s">
        <v>134</v>
      </c>
      <c r="M1168" s="962" t="s">
        <v>497</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ASRCMS202202</v>
      </c>
      <c r="AB1168" s="957">
        <f t="shared" si="199"/>
        <v>45230</v>
      </c>
      <c r="AC1168" t="str">
        <f t="shared" si="200"/>
        <v>Unaudited</v>
      </c>
    </row>
    <row r="1169" spans="1:29" x14ac:dyDescent="0.25">
      <c r="A1169" t="s">
        <v>421</v>
      </c>
      <c r="B1169" t="s">
        <v>1380</v>
      </c>
      <c r="C1169" t="s">
        <v>1381</v>
      </c>
      <c r="D1169">
        <v>1900</v>
      </c>
      <c r="E1169" s="957">
        <v>1</v>
      </c>
      <c r="F1169" t="s">
        <v>439</v>
      </c>
      <c r="G1169" s="957">
        <v>91</v>
      </c>
      <c r="H1169" t="s">
        <v>383</v>
      </c>
      <c r="I1169" s="937" t="s">
        <v>490</v>
      </c>
      <c r="J1169" s="937" t="s">
        <v>26</v>
      </c>
      <c r="K1169" s="937" t="s">
        <v>26</v>
      </c>
      <c r="L1169" s="937" t="s">
        <v>270</v>
      </c>
      <c r="M1169" s="962" t="s">
        <v>26</v>
      </c>
      <c r="N1169" s="678">
        <f t="shared" ca="1" si="197"/>
        <v>2193983.846451032</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ASRCMS202202</v>
      </c>
      <c r="AB1169" s="957">
        <f t="shared" si="199"/>
        <v>45230</v>
      </c>
      <c r="AC1169" t="str">
        <f t="shared" si="200"/>
        <v>Unaudited</v>
      </c>
    </row>
    <row r="1170" spans="1:29" x14ac:dyDescent="0.25">
      <c r="A1170" t="s">
        <v>421</v>
      </c>
      <c r="B1170" t="s">
        <v>1380</v>
      </c>
      <c r="C1170" t="s">
        <v>1381</v>
      </c>
      <c r="D1170">
        <v>1900</v>
      </c>
      <c r="E1170" s="957">
        <v>1</v>
      </c>
      <c r="F1170" t="s">
        <v>440</v>
      </c>
      <c r="G1170" s="957">
        <v>182</v>
      </c>
      <c r="H1170" t="s">
        <v>383</v>
      </c>
      <c r="I1170" s="937" t="s">
        <v>433</v>
      </c>
      <c r="J1170" s="937" t="s">
        <v>433</v>
      </c>
      <c r="K1170" s="937" t="s">
        <v>433</v>
      </c>
      <c r="L1170" s="937"/>
      <c r="M1170" s="962" t="s">
        <v>433</v>
      </c>
      <c r="N1170" s="678">
        <f t="shared" ca="1" si="197"/>
        <v>22684.797849460003</v>
      </c>
      <c r="O1170" s="678">
        <f t="shared" ca="1" si="201"/>
        <v>10671.169892472</v>
      </c>
      <c r="P1170" s="678">
        <f t="shared" ca="1" si="201"/>
        <v>2105.5752688170001</v>
      </c>
      <c r="Q1170" s="678">
        <f t="shared" ca="1" si="201"/>
        <v>6968.1677419340003</v>
      </c>
      <c r="R1170" s="678">
        <f t="shared" ca="1" si="201"/>
        <v>1349.5666666669999</v>
      </c>
      <c r="S1170" s="678">
        <f t="shared" ca="1" si="201"/>
        <v>46</v>
      </c>
      <c r="T1170" s="678">
        <f t="shared" ca="1" si="201"/>
        <v>1239.31827957</v>
      </c>
      <c r="U1170" s="678">
        <f t="shared" ca="1" si="201"/>
        <v>0</v>
      </c>
      <c r="V1170" s="678">
        <f t="shared" ca="1" si="201"/>
        <v>78</v>
      </c>
      <c r="W1170" s="678">
        <f t="shared" ca="1" si="202"/>
        <v>227</v>
      </c>
      <c r="X1170" s="678">
        <f t="shared" ca="1" si="201"/>
        <v>0</v>
      </c>
      <c r="Y1170" s="678">
        <f t="shared" ca="1" si="201"/>
        <v>0</v>
      </c>
      <c r="Z1170" s="678">
        <f t="shared" ca="1" si="201"/>
        <v>0</v>
      </c>
      <c r="AA1170" t="str">
        <f t="shared" si="198"/>
        <v>ASRCMS202202</v>
      </c>
      <c r="AB1170" s="957">
        <f t="shared" si="199"/>
        <v>45230</v>
      </c>
      <c r="AC1170" t="str">
        <f t="shared" si="200"/>
        <v>Unaudited</v>
      </c>
    </row>
    <row r="1171" spans="1:29" x14ac:dyDescent="0.25">
      <c r="A1171" t="s">
        <v>421</v>
      </c>
      <c r="B1171" t="s">
        <v>1380</v>
      </c>
      <c r="C1171" t="s">
        <v>1381</v>
      </c>
      <c r="D1171">
        <v>1900</v>
      </c>
      <c r="E1171" s="957">
        <v>1</v>
      </c>
      <c r="F1171" t="s">
        <v>440</v>
      </c>
      <c r="G1171" s="957">
        <v>182</v>
      </c>
      <c r="H1171" t="s">
        <v>383</v>
      </c>
      <c r="I1171" s="937" t="s">
        <v>488</v>
      </c>
      <c r="J1171" s="937" t="s">
        <v>12</v>
      </c>
      <c r="K1171" s="937" t="s">
        <v>12</v>
      </c>
      <c r="L1171" s="945">
        <v>1.1000000000000001</v>
      </c>
      <c r="M1171" s="960" t="s">
        <v>12</v>
      </c>
      <c r="N1171" s="678">
        <f t="shared" ca="1" si="197"/>
        <v>38219948.25</v>
      </c>
      <c r="O1171" s="678">
        <f t="shared" ca="1" si="201"/>
        <v>15412263.949999999</v>
      </c>
      <c r="P1171" s="678">
        <f t="shared" ca="1" si="201"/>
        <v>3041061.31</v>
      </c>
      <c r="Q1171" s="678">
        <f t="shared" ca="1" si="201"/>
        <v>10064054.98</v>
      </c>
      <c r="R1171" s="678">
        <f t="shared" ca="1" si="201"/>
        <v>1949165.6400000001</v>
      </c>
      <c r="S1171" s="678">
        <f t="shared" ca="1" si="201"/>
        <v>66437.34</v>
      </c>
      <c r="T1171" s="678">
        <f t="shared" ca="1" si="201"/>
        <v>1789935</v>
      </c>
      <c r="U1171" s="678">
        <f t="shared" ca="1" si="201"/>
        <v>0</v>
      </c>
      <c r="V1171" s="678">
        <f t="shared" ca="1" si="201"/>
        <v>112654.62</v>
      </c>
      <c r="W1171" s="678">
        <f t="shared" ca="1" si="202"/>
        <v>5784375.4100000001</v>
      </c>
      <c r="X1171" s="678">
        <f t="shared" ca="1" si="201"/>
        <v>0</v>
      </c>
      <c r="Y1171" s="678">
        <f t="shared" ca="1" si="201"/>
        <v>0</v>
      </c>
      <c r="Z1171" s="678">
        <f t="shared" ca="1" si="201"/>
        <v>0</v>
      </c>
      <c r="AA1171" t="str">
        <f t="shared" si="198"/>
        <v>ASRCMS202202</v>
      </c>
      <c r="AB1171" s="957">
        <f t="shared" si="199"/>
        <v>45230</v>
      </c>
      <c r="AC1171" t="str">
        <f t="shared" si="200"/>
        <v>Unaudited</v>
      </c>
    </row>
    <row r="1172" spans="1:29" x14ac:dyDescent="0.25">
      <c r="A1172" t="s">
        <v>421</v>
      </c>
      <c r="B1172" t="s">
        <v>1380</v>
      </c>
      <c r="C1172" t="s">
        <v>1381</v>
      </c>
      <c r="D1172">
        <v>1900</v>
      </c>
      <c r="E1172" s="957">
        <v>1</v>
      </c>
      <c r="F1172" t="s">
        <v>440</v>
      </c>
      <c r="G1172" s="957">
        <v>182</v>
      </c>
      <c r="H1172" t="s">
        <v>383</v>
      </c>
      <c r="I1172" s="962" t="s">
        <v>488</v>
      </c>
      <c r="J1172" s="962" t="s">
        <v>12</v>
      </c>
      <c r="K1172" s="962" t="s">
        <v>1323</v>
      </c>
      <c r="L1172" s="937" t="s">
        <v>1314</v>
      </c>
      <c r="M1172" s="962" t="s">
        <v>1323</v>
      </c>
      <c r="N1172" s="678">
        <f t="shared" ca="1" si="197"/>
        <v>585796.10393819818</v>
      </c>
      <c r="O1172" s="678">
        <f t="shared" ca="1" si="201"/>
        <v>232392.07691702136</v>
      </c>
      <c r="P1172" s="678">
        <f t="shared" ca="1" si="201"/>
        <v>46302.049897451609</v>
      </c>
      <c r="Q1172" s="678">
        <f t="shared" ca="1" si="201"/>
        <v>150245.34772949383</v>
      </c>
      <c r="R1172" s="678">
        <f t="shared" ca="1" si="201"/>
        <v>29200.486865842715</v>
      </c>
      <c r="S1172" s="678">
        <f t="shared" ca="1" si="201"/>
        <v>960.34600362068215</v>
      </c>
      <c r="T1172" s="678">
        <f t="shared" ca="1" si="201"/>
        <v>26445.572330334813</v>
      </c>
      <c r="U1172" s="678">
        <f t="shared" ca="1" si="201"/>
        <v>0</v>
      </c>
      <c r="V1172" s="678">
        <f t="shared" ca="1" si="201"/>
        <v>1654.0574042469118</v>
      </c>
      <c r="W1172" s="678">
        <f t="shared" ca="1" si="202"/>
        <v>98596.166790186166</v>
      </c>
      <c r="X1172" s="678">
        <f t="shared" ca="1" si="201"/>
        <v>0</v>
      </c>
      <c r="Y1172" s="678">
        <f t="shared" ca="1" si="201"/>
        <v>0</v>
      </c>
      <c r="Z1172" s="678">
        <f t="shared" ca="1" si="201"/>
        <v>0</v>
      </c>
      <c r="AA1172" t="str">
        <f t="shared" si="198"/>
        <v>ASRCMS202202</v>
      </c>
      <c r="AB1172" s="957">
        <f t="shared" si="199"/>
        <v>45230</v>
      </c>
      <c r="AC1172" t="str">
        <f t="shared" si="200"/>
        <v>Unaudited</v>
      </c>
    </row>
    <row r="1173" spans="1:29" x14ac:dyDescent="0.25">
      <c r="A1173" t="s">
        <v>421</v>
      </c>
      <c r="B1173" t="s">
        <v>1380</v>
      </c>
      <c r="C1173" t="s">
        <v>1381</v>
      </c>
      <c r="D1173">
        <v>1900</v>
      </c>
      <c r="E1173" s="957">
        <v>1</v>
      </c>
      <c r="F1173" t="s">
        <v>440</v>
      </c>
      <c r="G1173" s="957">
        <v>182</v>
      </c>
      <c r="H1173" t="s">
        <v>383</v>
      </c>
      <c r="I1173" s="937" t="s">
        <v>488</v>
      </c>
      <c r="J1173" s="937" t="s">
        <v>491</v>
      </c>
      <c r="K1173" s="937" t="s">
        <v>492</v>
      </c>
      <c r="L1173" s="937" t="s">
        <v>63</v>
      </c>
      <c r="M1173" s="962" t="s">
        <v>344</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ASRCMS202202</v>
      </c>
      <c r="AB1173" s="957">
        <f t="shared" si="199"/>
        <v>45230</v>
      </c>
      <c r="AC1173" t="str">
        <f t="shared" si="200"/>
        <v>Unaudited</v>
      </c>
    </row>
    <row r="1174" spans="1:29" x14ac:dyDescent="0.25">
      <c r="A1174" t="s">
        <v>421</v>
      </c>
      <c r="B1174" t="s">
        <v>1380</v>
      </c>
      <c r="C1174" t="s">
        <v>1381</v>
      </c>
      <c r="D1174">
        <v>1900</v>
      </c>
      <c r="E1174" s="957">
        <v>1</v>
      </c>
      <c r="F1174" t="s">
        <v>440</v>
      </c>
      <c r="G1174" s="957">
        <v>182</v>
      </c>
      <c r="H1174" t="s">
        <v>383</v>
      </c>
      <c r="I1174" s="937" t="s">
        <v>488</v>
      </c>
      <c r="J1174" s="937" t="s">
        <v>491</v>
      </c>
      <c r="K1174" s="937" t="s">
        <v>1014</v>
      </c>
      <c r="L1174" s="937" t="s">
        <v>910</v>
      </c>
      <c r="M1174" s="962" t="s">
        <v>911</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ASRCMS202202</v>
      </c>
      <c r="AB1174" s="957">
        <f t="shared" si="199"/>
        <v>45230</v>
      </c>
      <c r="AC1174" t="str">
        <f t="shared" si="200"/>
        <v>Unaudited</v>
      </c>
    </row>
    <row r="1175" spans="1:29" x14ac:dyDescent="0.25">
      <c r="A1175" t="s">
        <v>421</v>
      </c>
      <c r="B1175" t="s">
        <v>1380</v>
      </c>
      <c r="C1175" t="s">
        <v>1381</v>
      </c>
      <c r="D1175">
        <v>1900</v>
      </c>
      <c r="E1175" s="957">
        <v>1</v>
      </c>
      <c r="F1175" t="s">
        <v>440</v>
      </c>
      <c r="G1175" s="957">
        <v>182</v>
      </c>
      <c r="H1175" t="s">
        <v>383</v>
      </c>
      <c r="I1175" s="937" t="s">
        <v>488</v>
      </c>
      <c r="J1175" s="937" t="s">
        <v>13</v>
      </c>
      <c r="K1175" s="937" t="s">
        <v>493</v>
      </c>
      <c r="L1175" s="937" t="s">
        <v>95</v>
      </c>
      <c r="M1175" s="962" t="s">
        <v>147</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ASRCMS202202</v>
      </c>
      <c r="AB1175" s="957">
        <f t="shared" si="199"/>
        <v>45230</v>
      </c>
      <c r="AC1175" t="str">
        <f t="shared" si="200"/>
        <v>Unaudited</v>
      </c>
    </row>
    <row r="1176" spans="1:29" x14ac:dyDescent="0.25">
      <c r="A1176" t="s">
        <v>421</v>
      </c>
      <c r="B1176" t="s">
        <v>1380</v>
      </c>
      <c r="C1176" t="s">
        <v>1381</v>
      </c>
      <c r="D1176">
        <v>1900</v>
      </c>
      <c r="E1176" s="957">
        <v>1</v>
      </c>
      <c r="F1176" t="s">
        <v>440</v>
      </c>
      <c r="G1176" s="957">
        <v>182</v>
      </c>
      <c r="H1176" t="s">
        <v>383</v>
      </c>
      <c r="I1176" s="937" t="s">
        <v>488</v>
      </c>
      <c r="J1176" s="937" t="s">
        <v>13</v>
      </c>
      <c r="K1176" s="937" t="s">
        <v>13</v>
      </c>
      <c r="L1176" s="937" t="s">
        <v>35</v>
      </c>
      <c r="M1176" s="962" t="s">
        <v>13</v>
      </c>
      <c r="N1176" s="678">
        <f t="shared" ca="1" si="197"/>
        <v>89966.23490418907</v>
      </c>
      <c r="O1176" s="678">
        <f t="shared" ca="1" si="201"/>
        <v>36254.747576932008</v>
      </c>
      <c r="P1176" s="678">
        <f t="shared" ca="1" si="201"/>
        <v>7156.4230471480023</v>
      </c>
      <c r="Q1176" s="678">
        <f t="shared" ca="1" si="201"/>
        <v>23664.447476996393</v>
      </c>
      <c r="R1176" s="678">
        <f t="shared" ca="1" si="201"/>
        <v>4583.8791462845575</v>
      </c>
      <c r="S1176" s="678">
        <f t="shared" ca="1" si="201"/>
        <v>156.0198892020957</v>
      </c>
      <c r="T1176" s="678">
        <f t="shared" ca="1" si="201"/>
        <v>4207.0707798338462</v>
      </c>
      <c r="U1176" s="678">
        <f t="shared" ca="1" si="201"/>
        <v>0</v>
      </c>
      <c r="V1176" s="678">
        <f t="shared" ca="1" si="201"/>
        <v>264.71812297375027</v>
      </c>
      <c r="W1176" s="678">
        <f t="shared" ca="1" si="202"/>
        <v>13678.92886481843</v>
      </c>
      <c r="X1176" s="678">
        <f t="shared" ca="1" si="201"/>
        <v>0</v>
      </c>
      <c r="Y1176" s="678">
        <f t="shared" ca="1" si="201"/>
        <v>0</v>
      </c>
      <c r="Z1176" s="678">
        <f t="shared" ca="1" si="201"/>
        <v>0</v>
      </c>
      <c r="AA1176" t="str">
        <f t="shared" si="198"/>
        <v>ASRCMS202202</v>
      </c>
      <c r="AB1176" s="957">
        <f t="shared" si="199"/>
        <v>45230</v>
      </c>
      <c r="AC1176" t="str">
        <f t="shared" si="200"/>
        <v>Unaudited</v>
      </c>
    </row>
    <row r="1177" spans="1:29" x14ac:dyDescent="0.25">
      <c r="A1177" t="s">
        <v>421</v>
      </c>
      <c r="B1177" t="s">
        <v>1380</v>
      </c>
      <c r="C1177" t="s">
        <v>1381</v>
      </c>
      <c r="D1177">
        <v>1900</v>
      </c>
      <c r="E1177" s="957">
        <v>1</v>
      </c>
      <c r="F1177" t="s">
        <v>440</v>
      </c>
      <c r="G1177" s="957">
        <v>182</v>
      </c>
      <c r="H1177" t="s">
        <v>383</v>
      </c>
      <c r="I1177" s="937" t="s">
        <v>489</v>
      </c>
      <c r="J1177" s="937" t="s">
        <v>445</v>
      </c>
      <c r="K1177" s="937" t="s">
        <v>0</v>
      </c>
      <c r="L1177" s="937">
        <v>2.1</v>
      </c>
      <c r="M1177" s="962" t="s">
        <v>148</v>
      </c>
      <c r="N1177" s="678">
        <f t="shared" ca="1" si="197"/>
        <v>2322820.75</v>
      </c>
      <c r="O1177" s="678">
        <f t="shared" ca="1" si="201"/>
        <v>586325.87</v>
      </c>
      <c r="P1177" s="678">
        <f t="shared" ca="1" si="201"/>
        <v>147250.12</v>
      </c>
      <c r="Q1177" s="678">
        <f t="shared" ca="1" si="201"/>
        <v>1028777.52</v>
      </c>
      <c r="R1177" s="678">
        <f t="shared" ca="1" si="201"/>
        <v>85375.360000000001</v>
      </c>
      <c r="S1177" s="678">
        <f t="shared" ca="1" si="201"/>
        <v>0</v>
      </c>
      <c r="T1177" s="678">
        <f t="shared" ca="1" si="201"/>
        <v>176980.33000000002</v>
      </c>
      <c r="U1177" s="678">
        <f t="shared" ca="1" si="201"/>
        <v>0</v>
      </c>
      <c r="V1177" s="678">
        <f t="shared" ca="1" si="201"/>
        <v>66008.59</v>
      </c>
      <c r="W1177" s="678">
        <f t="shared" ca="1" si="202"/>
        <v>232102.95999999996</v>
      </c>
      <c r="X1177" s="678">
        <f t="shared" ca="1" si="201"/>
        <v>0</v>
      </c>
      <c r="Y1177" s="678">
        <f t="shared" ca="1" si="201"/>
        <v>0</v>
      </c>
      <c r="Z1177" s="678">
        <f t="shared" ca="1" si="201"/>
        <v>0</v>
      </c>
      <c r="AA1177" t="str">
        <f t="shared" si="198"/>
        <v>ASRCMS202202</v>
      </c>
      <c r="AB1177" s="957">
        <f t="shared" si="199"/>
        <v>45230</v>
      </c>
      <c r="AC1177" t="str">
        <f t="shared" si="200"/>
        <v>Unaudited</v>
      </c>
    </row>
    <row r="1178" spans="1:29" ht="30" x14ac:dyDescent="0.25">
      <c r="A1178" t="s">
        <v>421</v>
      </c>
      <c r="B1178" t="s">
        <v>1380</v>
      </c>
      <c r="C1178" t="s">
        <v>1381</v>
      </c>
      <c r="D1178">
        <v>1900</v>
      </c>
      <c r="E1178" s="957">
        <v>1</v>
      </c>
      <c r="F1178" t="s">
        <v>440</v>
      </c>
      <c r="G1178" s="957">
        <v>182</v>
      </c>
      <c r="H1178" t="s">
        <v>383</v>
      </c>
      <c r="I1178" s="937" t="s">
        <v>489</v>
      </c>
      <c r="J1178" s="937" t="s">
        <v>445</v>
      </c>
      <c r="K1178" s="937" t="s">
        <v>0</v>
      </c>
      <c r="L1178" s="937">
        <v>2.2000000000000002</v>
      </c>
      <c r="M1178" s="962" t="s">
        <v>149</v>
      </c>
      <c r="N1178" s="678">
        <f t="shared" ca="1" si="197"/>
        <v>23348.92760882829</v>
      </c>
      <c r="O1178" s="678">
        <f t="shared" ca="1" si="201"/>
        <v>6758.6356115064445</v>
      </c>
      <c r="P1178" s="678">
        <f t="shared" ca="1" si="201"/>
        <v>1233.4923043562987</v>
      </c>
      <c r="Q1178" s="678">
        <f t="shared" ca="1" si="201"/>
        <v>9905.2492680822706</v>
      </c>
      <c r="R1178" s="678">
        <f t="shared" ca="1" si="201"/>
        <v>1176.8827192599661</v>
      </c>
      <c r="S1178" s="678">
        <f t="shared" ca="1" si="201"/>
        <v>13.001780116704518</v>
      </c>
      <c r="T1178" s="678">
        <f t="shared" ca="1" si="201"/>
        <v>2369.5240058484897</v>
      </c>
      <c r="U1178" s="678">
        <f t="shared" ca="1" si="201"/>
        <v>0</v>
      </c>
      <c r="V1178" s="678">
        <f t="shared" ca="1" si="201"/>
        <v>387.80457674749283</v>
      </c>
      <c r="W1178" s="678">
        <f t="shared" ca="1" si="202"/>
        <v>1504.3373429106209</v>
      </c>
      <c r="X1178" s="678">
        <f t="shared" ca="1" si="201"/>
        <v>0</v>
      </c>
      <c r="Y1178" s="678">
        <f t="shared" ca="1" si="201"/>
        <v>0</v>
      </c>
      <c r="Z1178" s="678">
        <f t="shared" ca="1" si="201"/>
        <v>0</v>
      </c>
      <c r="AA1178" t="str">
        <f t="shared" si="198"/>
        <v>ASRCMS202202</v>
      </c>
      <c r="AB1178" s="957">
        <f t="shared" si="199"/>
        <v>45230</v>
      </c>
      <c r="AC1178" t="str">
        <f t="shared" si="200"/>
        <v>Unaudited</v>
      </c>
    </row>
    <row r="1179" spans="1:29" x14ac:dyDescent="0.25">
      <c r="A1179" t="s">
        <v>421</v>
      </c>
      <c r="B1179" t="s">
        <v>1380</v>
      </c>
      <c r="C1179" t="s">
        <v>1381</v>
      </c>
      <c r="D1179">
        <v>1900</v>
      </c>
      <c r="E1179" s="957">
        <v>1</v>
      </c>
      <c r="F1179" t="s">
        <v>440</v>
      </c>
      <c r="G1179" s="957">
        <v>182</v>
      </c>
      <c r="H1179" t="s">
        <v>383</v>
      </c>
      <c r="I1179" s="937" t="s">
        <v>489</v>
      </c>
      <c r="J1179" s="937" t="s">
        <v>445</v>
      </c>
      <c r="K1179" s="937" t="s">
        <v>0</v>
      </c>
      <c r="L1179" s="945">
        <v>2.2999999999999998</v>
      </c>
      <c r="M1179" s="960" t="s">
        <v>150</v>
      </c>
      <c r="N1179" s="678">
        <f t="shared" ca="1" si="197"/>
        <v>304168.27</v>
      </c>
      <c r="O1179" s="678">
        <f t="shared" ca="1" si="201"/>
        <v>114223.21</v>
      </c>
      <c r="P1179" s="678">
        <f t="shared" ca="1" si="201"/>
        <v>33042.080000000002</v>
      </c>
      <c r="Q1179" s="678">
        <f t="shared" ca="1" si="201"/>
        <v>107813.36000000003</v>
      </c>
      <c r="R1179" s="678">
        <f t="shared" ca="1" si="201"/>
        <v>24472.640000000003</v>
      </c>
      <c r="S1179" s="678">
        <f t="shared" ca="1" si="201"/>
        <v>98.92</v>
      </c>
      <c r="T1179" s="678">
        <f t="shared" ca="1" si="201"/>
        <v>12933.339999999998</v>
      </c>
      <c r="U1179" s="678">
        <f t="shared" ca="1" si="201"/>
        <v>0</v>
      </c>
      <c r="V1179" s="678">
        <f t="shared" ca="1" si="201"/>
        <v>1074.68</v>
      </c>
      <c r="W1179" s="678">
        <f t="shared" ca="1" si="202"/>
        <v>10510.04</v>
      </c>
      <c r="X1179" s="678">
        <f t="shared" ca="1" si="201"/>
        <v>0</v>
      </c>
      <c r="Y1179" s="678">
        <f t="shared" ca="1" si="201"/>
        <v>0</v>
      </c>
      <c r="Z1179" s="678">
        <f t="shared" ca="1" si="201"/>
        <v>0</v>
      </c>
      <c r="AA1179" t="str">
        <f t="shared" si="198"/>
        <v>ASRCMS202202</v>
      </c>
      <c r="AB1179" s="957">
        <f t="shared" si="199"/>
        <v>45230</v>
      </c>
      <c r="AC1179" t="str">
        <f t="shared" si="200"/>
        <v>Unaudited</v>
      </c>
    </row>
    <row r="1180" spans="1:29" x14ac:dyDescent="0.25">
      <c r="A1180" t="s">
        <v>421</v>
      </c>
      <c r="B1180" t="s">
        <v>1380</v>
      </c>
      <c r="C1180" t="s">
        <v>1381</v>
      </c>
      <c r="D1180">
        <v>1900</v>
      </c>
      <c r="E1180" s="957">
        <v>1</v>
      </c>
      <c r="F1180" t="s">
        <v>440</v>
      </c>
      <c r="G1180" s="957">
        <v>182</v>
      </c>
      <c r="H1180" t="s">
        <v>383</v>
      </c>
      <c r="I1180" s="962" t="s">
        <v>489</v>
      </c>
      <c r="J1180" s="962" t="s">
        <v>445</v>
      </c>
      <c r="K1180" s="962" t="s">
        <v>0</v>
      </c>
      <c r="L1180" s="937">
        <v>2.4</v>
      </c>
      <c r="M1180" s="962" t="s">
        <v>151</v>
      </c>
      <c r="N1180" s="678">
        <f t="shared" ca="1" si="197"/>
        <v>1332546.8000000003</v>
      </c>
      <c r="O1180" s="678">
        <f t="shared" ca="1" si="201"/>
        <v>340928.02000000008</v>
      </c>
      <c r="P1180" s="678">
        <f t="shared" ca="1" si="201"/>
        <v>27428.829999999998</v>
      </c>
      <c r="Q1180" s="678">
        <f t="shared" ca="1" si="201"/>
        <v>656737.9800000001</v>
      </c>
      <c r="R1180" s="678">
        <f t="shared" ca="1" si="201"/>
        <v>95923.540000000023</v>
      </c>
      <c r="S1180" s="678">
        <f t="shared" ca="1" si="201"/>
        <v>0</v>
      </c>
      <c r="T1180" s="678">
        <f t="shared" ca="1" si="201"/>
        <v>126972.76999999999</v>
      </c>
      <c r="U1180" s="678">
        <f t="shared" ca="1" si="201"/>
        <v>0</v>
      </c>
      <c r="V1180" s="678">
        <f t="shared" ca="1" si="201"/>
        <v>16087.33</v>
      </c>
      <c r="W1180" s="678">
        <f t="shared" ca="1" si="202"/>
        <v>68468.33</v>
      </c>
      <c r="X1180" s="678">
        <f t="shared" ca="1" si="201"/>
        <v>0</v>
      </c>
      <c r="Y1180" s="678">
        <f t="shared" ca="1" si="201"/>
        <v>0</v>
      </c>
      <c r="Z1180" s="678">
        <f t="shared" ca="1" si="201"/>
        <v>0</v>
      </c>
      <c r="AA1180" t="str">
        <f t="shared" si="198"/>
        <v>ASRCMS202202</v>
      </c>
      <c r="AB1180" s="957">
        <f t="shared" si="199"/>
        <v>45230</v>
      </c>
      <c r="AC1180" t="str">
        <f t="shared" si="200"/>
        <v>Unaudited</v>
      </c>
    </row>
    <row r="1181" spans="1:29" ht="30" x14ac:dyDescent="0.25">
      <c r="A1181" t="s">
        <v>421</v>
      </c>
      <c r="B1181" t="s">
        <v>1380</v>
      </c>
      <c r="C1181" t="s">
        <v>1381</v>
      </c>
      <c r="D1181">
        <v>1900</v>
      </c>
      <c r="E1181" s="957">
        <v>1</v>
      </c>
      <c r="F1181" t="s">
        <v>440</v>
      </c>
      <c r="G1181" s="957">
        <v>182</v>
      </c>
      <c r="H1181" t="s">
        <v>383</v>
      </c>
      <c r="I1181" s="937" t="s">
        <v>489</v>
      </c>
      <c r="J1181" s="937" t="s">
        <v>445</v>
      </c>
      <c r="K1181" s="937" t="s">
        <v>0</v>
      </c>
      <c r="L1181" s="937">
        <v>2.5</v>
      </c>
      <c r="M1181" s="962" t="s">
        <v>152</v>
      </c>
      <c r="N1181" s="678">
        <f t="shared" ca="1" si="197"/>
        <v>28358.947561421621</v>
      </c>
      <c r="O1181" s="678">
        <f t="shared" ca="1" si="201"/>
        <v>8654.7702102054991</v>
      </c>
      <c r="P1181" s="678">
        <f t="shared" ca="1" si="201"/>
        <v>1195.2577994424457</v>
      </c>
      <c r="Q1181" s="678">
        <f t="shared" ca="1" si="201"/>
        <v>14076.395820573625</v>
      </c>
      <c r="R1181" s="678">
        <f t="shared" ca="1" si="201"/>
        <v>2101.9584393813557</v>
      </c>
      <c r="S1181" s="678">
        <f t="shared" ca="1" si="201"/>
        <v>5.5177110681355375</v>
      </c>
      <c r="T1181" s="678">
        <f t="shared" ca="1" si="201"/>
        <v>584.52197309658277</v>
      </c>
      <c r="U1181" s="678">
        <f t="shared" ca="1" si="201"/>
        <v>0</v>
      </c>
      <c r="V1181" s="678">
        <f t="shared" ca="1" si="201"/>
        <v>312.58083847497585</v>
      </c>
      <c r="W1181" s="678">
        <f t="shared" ca="1" si="202"/>
        <v>1427.9447691789969</v>
      </c>
      <c r="X1181" s="678">
        <f t="shared" ca="1" si="201"/>
        <v>0</v>
      </c>
      <c r="Y1181" s="678">
        <f t="shared" ca="1" si="201"/>
        <v>0</v>
      </c>
      <c r="Z1181" s="678">
        <f t="shared" ca="1" si="201"/>
        <v>0</v>
      </c>
      <c r="AA1181" t="str">
        <f t="shared" si="198"/>
        <v>ASRCMS202202</v>
      </c>
      <c r="AB1181" s="957">
        <f t="shared" si="199"/>
        <v>45230</v>
      </c>
      <c r="AC1181" t="str">
        <f t="shared" si="200"/>
        <v>Unaudited</v>
      </c>
    </row>
    <row r="1182" spans="1:29" x14ac:dyDescent="0.25">
      <c r="A1182" t="s">
        <v>421</v>
      </c>
      <c r="B1182" t="s">
        <v>1380</v>
      </c>
      <c r="C1182" t="s">
        <v>1381</v>
      </c>
      <c r="D1182">
        <v>1900</v>
      </c>
      <c r="E1182" s="957">
        <v>1</v>
      </c>
      <c r="F1182" t="s">
        <v>440</v>
      </c>
      <c r="G1182" s="957">
        <v>182</v>
      </c>
      <c r="H1182" t="s">
        <v>383</v>
      </c>
      <c r="I1182" s="937" t="s">
        <v>489</v>
      </c>
      <c r="J1182" s="937" t="s">
        <v>445</v>
      </c>
      <c r="K1182" s="937" t="s">
        <v>0</v>
      </c>
      <c r="L1182" s="937" t="s">
        <v>97</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ASRCMS202202</v>
      </c>
      <c r="AB1182" s="957">
        <f t="shared" si="199"/>
        <v>45230</v>
      </c>
      <c r="AC1182" t="str">
        <f t="shared" si="200"/>
        <v>Unaudited</v>
      </c>
    </row>
    <row r="1183" spans="1:29" x14ac:dyDescent="0.25">
      <c r="A1183" t="s">
        <v>421</v>
      </c>
      <c r="B1183" t="s">
        <v>1380</v>
      </c>
      <c r="C1183" t="s">
        <v>1381</v>
      </c>
      <c r="D1183">
        <v>1900</v>
      </c>
      <c r="E1183" s="957">
        <v>1</v>
      </c>
      <c r="F1183" t="s">
        <v>440</v>
      </c>
      <c r="G1183" s="957">
        <v>182</v>
      </c>
      <c r="H1183" t="s">
        <v>383</v>
      </c>
      <c r="I1183" s="937" t="s">
        <v>489</v>
      </c>
      <c r="J1183" s="937" t="s">
        <v>445</v>
      </c>
      <c r="K1183" s="937" t="s">
        <v>0</v>
      </c>
      <c r="L1183" s="937" t="s">
        <v>153</v>
      </c>
      <c r="M1183" s="962" t="s">
        <v>452</v>
      </c>
      <c r="N1183" s="678">
        <f t="shared" ca="1" si="197"/>
        <v>17581.37409768947</v>
      </c>
      <c r="O1183" s="678">
        <f t="shared" ca="1" si="201"/>
        <v>3816.8757264238884</v>
      </c>
      <c r="P1183" s="678">
        <f t="shared" ca="1" si="201"/>
        <v>693.0879250923723</v>
      </c>
      <c r="Q1183" s="678">
        <f t="shared" ca="1" si="201"/>
        <v>6459.5342623871638</v>
      </c>
      <c r="R1183" s="678">
        <f t="shared" ca="1" si="201"/>
        <v>973.02074731182313</v>
      </c>
      <c r="S1183" s="678">
        <f t="shared" ca="1" si="201"/>
        <v>14.914305154719317</v>
      </c>
      <c r="T1183" s="678">
        <f t="shared" ca="1" si="201"/>
        <v>1476.1885284049531</v>
      </c>
      <c r="U1183" s="678">
        <f t="shared" ca="1" si="201"/>
        <v>0</v>
      </c>
      <c r="V1183" s="678">
        <f t="shared" ca="1" si="201"/>
        <v>136.35942292886506</v>
      </c>
      <c r="W1183" s="678">
        <f t="shared" ca="1" si="202"/>
        <v>4011.3931799856837</v>
      </c>
      <c r="X1183" s="678">
        <f t="shared" ca="1" si="201"/>
        <v>0</v>
      </c>
      <c r="Y1183" s="678">
        <f t="shared" ca="1" si="201"/>
        <v>0</v>
      </c>
      <c r="Z1183" s="678">
        <f t="shared" ca="1" si="201"/>
        <v>0</v>
      </c>
      <c r="AA1183" t="str">
        <f t="shared" si="198"/>
        <v>ASRCMS202202</v>
      </c>
      <c r="AB1183" s="957">
        <f t="shared" si="199"/>
        <v>45230</v>
      </c>
      <c r="AC1183" t="str">
        <f t="shared" si="200"/>
        <v>Unaudited</v>
      </c>
    </row>
    <row r="1184" spans="1:29" x14ac:dyDescent="0.25">
      <c r="A1184" t="s">
        <v>421</v>
      </c>
      <c r="B1184" t="s">
        <v>1380</v>
      </c>
      <c r="C1184" t="s">
        <v>1381</v>
      </c>
      <c r="D1184">
        <v>1900</v>
      </c>
      <c r="E1184" s="957">
        <v>1</v>
      </c>
      <c r="F1184" t="s">
        <v>440</v>
      </c>
      <c r="G1184" s="957">
        <v>182</v>
      </c>
      <c r="H1184" t="s">
        <v>383</v>
      </c>
      <c r="I1184" s="937" t="s">
        <v>489</v>
      </c>
      <c r="J1184" s="937" t="s">
        <v>445</v>
      </c>
      <c r="K1184" s="937" t="s">
        <v>0</v>
      </c>
      <c r="L1184" s="937" t="s">
        <v>912</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ASRCMS202202</v>
      </c>
      <c r="AB1184" s="957">
        <f t="shared" si="199"/>
        <v>45230</v>
      </c>
      <c r="AC1184" t="str">
        <f t="shared" si="200"/>
        <v>Unaudited</v>
      </c>
    </row>
    <row r="1185" spans="1:29" x14ac:dyDescent="0.25">
      <c r="A1185" t="s">
        <v>421</v>
      </c>
      <c r="B1185" t="s">
        <v>1380</v>
      </c>
      <c r="C1185" t="s">
        <v>1381</v>
      </c>
      <c r="D1185">
        <v>1900</v>
      </c>
      <c r="E1185" s="957">
        <v>1</v>
      </c>
      <c r="F1185" t="s">
        <v>440</v>
      </c>
      <c r="G1185" s="957">
        <v>182</v>
      </c>
      <c r="H1185" t="s">
        <v>383</v>
      </c>
      <c r="I1185" s="937" t="s">
        <v>489</v>
      </c>
      <c r="J1185" s="937" t="s">
        <v>445</v>
      </c>
      <c r="K1185" s="937" t="s">
        <v>53</v>
      </c>
      <c r="L1185" s="937">
        <v>3.1</v>
      </c>
      <c r="M1185" s="962" t="s">
        <v>33</v>
      </c>
      <c r="N1185" s="678">
        <f t="shared" ca="1" si="197"/>
        <v>619230.57000000007</v>
      </c>
      <c r="O1185" s="678">
        <f t="shared" ca="1" si="201"/>
        <v>251374.91999999998</v>
      </c>
      <c r="P1185" s="678">
        <f t="shared" ca="1" si="201"/>
        <v>56568.15</v>
      </c>
      <c r="Q1185" s="678">
        <f t="shared" ca="1" si="201"/>
        <v>210872.3</v>
      </c>
      <c r="R1185" s="678">
        <f t="shared" ca="1" si="201"/>
        <v>41032.720000000001</v>
      </c>
      <c r="S1185" s="678">
        <f t="shared" ca="1" si="201"/>
        <v>899.99</v>
      </c>
      <c r="T1185" s="678">
        <f t="shared" ca="1" si="201"/>
        <v>45719.67</v>
      </c>
      <c r="U1185" s="678">
        <f t="shared" ca="1" si="201"/>
        <v>0</v>
      </c>
      <c r="V1185" s="678">
        <f t="shared" ca="1" si="201"/>
        <v>842.56000000000006</v>
      </c>
      <c r="W1185" s="678">
        <f t="shared" ca="1" si="202"/>
        <v>11920.260000000004</v>
      </c>
      <c r="X1185" s="678">
        <f t="shared" ca="1" si="201"/>
        <v>0</v>
      </c>
      <c r="Y1185" s="678">
        <f t="shared" ca="1" si="201"/>
        <v>0</v>
      </c>
      <c r="Z1185" s="678">
        <f t="shared" ca="1" si="201"/>
        <v>0</v>
      </c>
      <c r="AA1185" t="str">
        <f t="shared" si="198"/>
        <v>ASRCMS202202</v>
      </c>
      <c r="AB1185" s="957">
        <f t="shared" si="199"/>
        <v>45230</v>
      </c>
      <c r="AC1185" t="str">
        <f t="shared" si="200"/>
        <v>Unaudited</v>
      </c>
    </row>
    <row r="1186" spans="1:29" x14ac:dyDescent="0.25">
      <c r="A1186" t="s">
        <v>421</v>
      </c>
      <c r="B1186" t="s">
        <v>1380</v>
      </c>
      <c r="C1186" t="s">
        <v>1381</v>
      </c>
      <c r="D1186">
        <v>1900</v>
      </c>
      <c r="E1186" s="957">
        <v>1</v>
      </c>
      <c r="F1186" t="s">
        <v>440</v>
      </c>
      <c r="G1186" s="957">
        <v>182</v>
      </c>
      <c r="H1186" t="s">
        <v>383</v>
      </c>
      <c r="I1186" s="937" t="s">
        <v>489</v>
      </c>
      <c r="J1186" s="937" t="s">
        <v>445</v>
      </c>
      <c r="K1186" s="937" t="s">
        <v>53</v>
      </c>
      <c r="L1186" s="937">
        <v>3.2</v>
      </c>
      <c r="M1186" s="962" t="s">
        <v>34</v>
      </c>
      <c r="N1186" s="678">
        <f t="shared" ca="1" si="197"/>
        <v>1852130.7199999997</v>
      </c>
      <c r="O1186" s="678">
        <f t="shared" ca="1" si="201"/>
        <v>379456.42999999993</v>
      </c>
      <c r="P1186" s="678">
        <f t="shared" ca="1" si="201"/>
        <v>67324.17</v>
      </c>
      <c r="Q1186" s="678">
        <f t="shared" ca="1" si="201"/>
        <v>777359.33000000007</v>
      </c>
      <c r="R1186" s="678">
        <f t="shared" ca="1" si="201"/>
        <v>60811.489999999983</v>
      </c>
      <c r="S1186" s="678">
        <f t="shared" ca="1" si="201"/>
        <v>819.38000000000011</v>
      </c>
      <c r="T1186" s="678">
        <f t="shared" ca="1" si="201"/>
        <v>452015.79000000004</v>
      </c>
      <c r="U1186" s="678">
        <f t="shared" ca="1" si="201"/>
        <v>0</v>
      </c>
      <c r="V1186" s="678">
        <f t="shared" ca="1" si="201"/>
        <v>19116.239999999998</v>
      </c>
      <c r="W1186" s="678">
        <f t="shared" ca="1" si="202"/>
        <v>95227.889999999985</v>
      </c>
      <c r="X1186" s="678">
        <f t="shared" ca="1" si="201"/>
        <v>0</v>
      </c>
      <c r="Y1186" s="678">
        <f t="shared" ca="1" si="201"/>
        <v>0</v>
      </c>
      <c r="Z1186" s="678">
        <f t="shared" ca="1" si="201"/>
        <v>0</v>
      </c>
      <c r="AA1186" t="str">
        <f t="shared" si="198"/>
        <v>ASRCMS202202</v>
      </c>
      <c r="AB1186" s="957">
        <f t="shared" si="199"/>
        <v>45230</v>
      </c>
      <c r="AC1186" t="str">
        <f t="shared" si="200"/>
        <v>Unaudited</v>
      </c>
    </row>
    <row r="1187" spans="1:29" x14ac:dyDescent="0.25">
      <c r="A1187" t="s">
        <v>421</v>
      </c>
      <c r="B1187" t="s">
        <v>1380</v>
      </c>
      <c r="C1187" t="s">
        <v>1381</v>
      </c>
      <c r="D1187">
        <v>1900</v>
      </c>
      <c r="E1187" s="957">
        <v>1</v>
      </c>
      <c r="F1187" t="s">
        <v>440</v>
      </c>
      <c r="G1187" s="957">
        <v>182</v>
      </c>
      <c r="H1187" t="s">
        <v>383</v>
      </c>
      <c r="I1187" s="937" t="s">
        <v>489</v>
      </c>
      <c r="J1187" s="937" t="s">
        <v>445</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ASRCMS202202</v>
      </c>
      <c r="AB1187" s="957">
        <f t="shared" si="199"/>
        <v>45230</v>
      </c>
      <c r="AC1187" t="str">
        <f t="shared" si="200"/>
        <v>Unaudited</v>
      </c>
    </row>
    <row r="1188" spans="1:29" x14ac:dyDescent="0.25">
      <c r="A1188" t="s">
        <v>421</v>
      </c>
      <c r="B1188" t="s">
        <v>1380</v>
      </c>
      <c r="C1188" t="s">
        <v>1381</v>
      </c>
      <c r="D1188">
        <v>1900</v>
      </c>
      <c r="E1188" s="957">
        <v>1</v>
      </c>
      <c r="F1188" t="s">
        <v>440</v>
      </c>
      <c r="G1188" s="957">
        <v>182</v>
      </c>
      <c r="H1188" t="s">
        <v>383</v>
      </c>
      <c r="I1188" s="937" t="s">
        <v>489</v>
      </c>
      <c r="J1188" s="937" t="s">
        <v>445</v>
      </c>
      <c r="K1188" s="937" t="s">
        <v>53</v>
      </c>
      <c r="L1188" s="937" t="s">
        <v>44</v>
      </c>
      <c r="M1188" s="962" t="s">
        <v>154</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ASRCMS202202</v>
      </c>
      <c r="AB1188" s="957">
        <f t="shared" si="199"/>
        <v>45230</v>
      </c>
      <c r="AC1188" t="str">
        <f t="shared" si="200"/>
        <v>Unaudited</v>
      </c>
    </row>
    <row r="1189" spans="1:29" x14ac:dyDescent="0.25">
      <c r="A1189" t="s">
        <v>421</v>
      </c>
      <c r="B1189" t="s">
        <v>1380</v>
      </c>
      <c r="C1189" t="s">
        <v>1381</v>
      </c>
      <c r="D1189">
        <v>1900</v>
      </c>
      <c r="E1189" s="957">
        <v>1</v>
      </c>
      <c r="F1189" t="s">
        <v>440</v>
      </c>
      <c r="G1189" s="957">
        <v>182</v>
      </c>
      <c r="H1189" t="s">
        <v>383</v>
      </c>
      <c r="I1189" s="937" t="s">
        <v>489</v>
      </c>
      <c r="J1189" s="937" t="s">
        <v>445</v>
      </c>
      <c r="K1189" s="937" t="s">
        <v>53</v>
      </c>
      <c r="L1189" s="937" t="s">
        <v>41</v>
      </c>
      <c r="M1189" s="962" t="s">
        <v>52</v>
      </c>
      <c r="N1189" s="678">
        <f t="shared" ca="1" si="197"/>
        <v>48649.62764512204</v>
      </c>
      <c r="O1189" s="678">
        <f t="shared" ca="1" si="201"/>
        <v>21994.97566005183</v>
      </c>
      <c r="P1189" s="678">
        <f t="shared" ca="1" si="201"/>
        <v>2476.4713335762062</v>
      </c>
      <c r="Q1189" s="678">
        <f t="shared" ca="1" si="201"/>
        <v>18410.609256191532</v>
      </c>
      <c r="R1189" s="678">
        <f t="shared" ca="1" si="201"/>
        <v>2900.0782722142412</v>
      </c>
      <c r="S1189" s="678">
        <f t="shared" ca="1" si="201"/>
        <v>0</v>
      </c>
      <c r="T1189" s="678">
        <f t="shared" ca="1" si="201"/>
        <v>2541.6416318282113</v>
      </c>
      <c r="U1189" s="678">
        <f t="shared" ca="1" si="201"/>
        <v>0</v>
      </c>
      <c r="V1189" s="678">
        <f t="shared" ca="1" si="201"/>
        <v>130.34059650401085</v>
      </c>
      <c r="W1189" s="678">
        <f t="shared" ca="1" si="202"/>
        <v>195.51089475601628</v>
      </c>
      <c r="X1189" s="678">
        <f t="shared" ca="1" si="201"/>
        <v>0</v>
      </c>
      <c r="Y1189" s="678">
        <f t="shared" ca="1" si="201"/>
        <v>0</v>
      </c>
      <c r="Z1189" s="678">
        <f t="shared" ca="1" si="201"/>
        <v>0</v>
      </c>
      <c r="AA1189" t="str">
        <f t="shared" si="198"/>
        <v>ASRCMS202202</v>
      </c>
      <c r="AB1189" s="957">
        <f t="shared" si="199"/>
        <v>45230</v>
      </c>
      <c r="AC1189" t="str">
        <f t="shared" si="200"/>
        <v>Unaudited</v>
      </c>
    </row>
    <row r="1190" spans="1:29" x14ac:dyDescent="0.25">
      <c r="A1190" t="s">
        <v>421</v>
      </c>
      <c r="B1190" t="s">
        <v>1380</v>
      </c>
      <c r="C1190" t="s">
        <v>1381</v>
      </c>
      <c r="D1190">
        <v>1900</v>
      </c>
      <c r="E1190" s="957">
        <v>1</v>
      </c>
      <c r="F1190" t="s">
        <v>440</v>
      </c>
      <c r="G1190" s="957">
        <v>182</v>
      </c>
      <c r="H1190" t="s">
        <v>383</v>
      </c>
      <c r="I1190" s="937" t="s">
        <v>489</v>
      </c>
      <c r="J1190" s="937" t="s">
        <v>445</v>
      </c>
      <c r="K1190" s="937" t="s">
        <v>53</v>
      </c>
      <c r="L1190" s="937" t="s">
        <v>42</v>
      </c>
      <c r="M1190" s="962" t="s">
        <v>155</v>
      </c>
      <c r="N1190" s="678">
        <f t="shared" ca="1" si="197"/>
        <v>39871.276288925765</v>
      </c>
      <c r="O1190" s="678">
        <f t="shared" ca="1" si="201"/>
        <v>12169.075101852352</v>
      </c>
      <c r="P1190" s="678">
        <f t="shared" ca="1" si="201"/>
        <v>2321.8738392888226</v>
      </c>
      <c r="Q1190" s="678">
        <f t="shared" ca="1" si="201"/>
        <v>18448.840161784698</v>
      </c>
      <c r="R1190" s="678">
        <f t="shared" ca="1" si="201"/>
        <v>2580.7671757315829</v>
      </c>
      <c r="S1190" s="678">
        <f t="shared" ca="1" si="201"/>
        <v>8.3186014005703353</v>
      </c>
      <c r="T1190" s="678">
        <f t="shared" ca="1" si="201"/>
        <v>1996.6293311271716</v>
      </c>
      <c r="U1190" s="678">
        <f t="shared" ca="1" si="201"/>
        <v>0</v>
      </c>
      <c r="V1190" s="678">
        <f t="shared" ca="1" si="201"/>
        <v>367.89409111722489</v>
      </c>
      <c r="W1190" s="678">
        <f t="shared" ca="1" si="202"/>
        <v>1977.8779866233392</v>
      </c>
      <c r="X1190" s="678">
        <f t="shared" ca="1" si="201"/>
        <v>0</v>
      </c>
      <c r="Y1190" s="678">
        <f t="shared" ca="1" si="201"/>
        <v>0</v>
      </c>
      <c r="Z1190" s="678">
        <f t="shared" ca="1" si="201"/>
        <v>0</v>
      </c>
      <c r="AA1190" t="str">
        <f t="shared" si="198"/>
        <v>ASRCMS202202</v>
      </c>
      <c r="AB1190" s="957">
        <f t="shared" si="199"/>
        <v>45230</v>
      </c>
      <c r="AC1190" t="str">
        <f t="shared" si="200"/>
        <v>Unaudited</v>
      </c>
    </row>
    <row r="1191" spans="1:29" x14ac:dyDescent="0.25">
      <c r="A1191" t="s">
        <v>421</v>
      </c>
      <c r="B1191" t="s">
        <v>1380</v>
      </c>
      <c r="C1191" t="s">
        <v>1381</v>
      </c>
      <c r="D1191">
        <v>1900</v>
      </c>
      <c r="E1191" s="957">
        <v>1</v>
      </c>
      <c r="F1191" t="s">
        <v>440</v>
      </c>
      <c r="G1191" s="957">
        <v>182</v>
      </c>
      <c r="H1191" t="s">
        <v>383</v>
      </c>
      <c r="I1191" s="937" t="s">
        <v>489</v>
      </c>
      <c r="J1191" s="937" t="s">
        <v>445</v>
      </c>
      <c r="K1191" s="937" t="s">
        <v>53</v>
      </c>
      <c r="L1191" s="937" t="s">
        <v>43</v>
      </c>
      <c r="M1191" s="962" t="s">
        <v>463</v>
      </c>
      <c r="N1191" s="678">
        <f t="shared" ca="1" si="197"/>
        <v>48169.84096933603</v>
      </c>
      <c r="O1191" s="678">
        <f t="shared" ca="1" si="201"/>
        <v>10457.56126454986</v>
      </c>
      <c r="P1191" s="678">
        <f t="shared" ca="1" si="201"/>
        <v>1898.9377590147637</v>
      </c>
      <c r="Q1191" s="678">
        <f t="shared" ca="1" si="201"/>
        <v>17697.976075491093</v>
      </c>
      <c r="R1191" s="678">
        <f t="shared" ca="1" si="201"/>
        <v>2665.9039502512305</v>
      </c>
      <c r="S1191" s="678">
        <f t="shared" ca="1" si="201"/>
        <v>40.862545980714458</v>
      </c>
      <c r="T1191" s="678">
        <f t="shared" ca="1" si="201"/>
        <v>4044.4942618773866</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373.60058893332342</v>
      </c>
      <c r="W1191" s="678">
        <f t="shared" ca="1" si="202"/>
        <v>10990.50452323766</v>
      </c>
      <c r="X1191" s="678">
        <f t="shared" ca="1" si="203"/>
        <v>0</v>
      </c>
      <c r="Y1191" s="678">
        <f t="shared" ca="1" si="203"/>
        <v>0</v>
      </c>
      <c r="Z1191" s="678">
        <f t="shared" ca="1" si="203"/>
        <v>0</v>
      </c>
      <c r="AA1191" t="str">
        <f t="shared" si="198"/>
        <v>ASRCMS202202</v>
      </c>
      <c r="AB1191" s="957">
        <f t="shared" si="199"/>
        <v>45230</v>
      </c>
      <c r="AC1191" t="str">
        <f t="shared" si="200"/>
        <v>Unaudited</v>
      </c>
    </row>
    <row r="1192" spans="1:29" x14ac:dyDescent="0.25">
      <c r="A1192" t="s">
        <v>421</v>
      </c>
      <c r="B1192" t="s">
        <v>1380</v>
      </c>
      <c r="C1192" t="s">
        <v>1381</v>
      </c>
      <c r="D1192">
        <v>1900</v>
      </c>
      <c r="E1192" s="957">
        <v>1</v>
      </c>
      <c r="F1192" t="s">
        <v>440</v>
      </c>
      <c r="G1192" s="957">
        <v>182</v>
      </c>
      <c r="H1192" t="s">
        <v>383</v>
      </c>
      <c r="I1192" s="937" t="s">
        <v>489</v>
      </c>
      <c r="J1192" s="937" t="s">
        <v>445</v>
      </c>
      <c r="K1192" s="937" t="s">
        <v>915</v>
      </c>
      <c r="L1192" s="945" t="s">
        <v>916</v>
      </c>
      <c r="M1192" s="960" t="s">
        <v>915</v>
      </c>
      <c r="N1192" s="678">
        <f t="shared" ca="1" si="197"/>
        <v>13806.620000000003</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6431.6900000000005</v>
      </c>
      <c r="P1192" s="678">
        <f t="shared" ca="1" si="204"/>
        <v>3851.0700000000006</v>
      </c>
      <c r="Q1192" s="678">
        <f t="shared" ca="1" si="204"/>
        <v>0</v>
      </c>
      <c r="R1192" s="678">
        <f t="shared" ca="1" si="204"/>
        <v>3523.86</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ASRCMS202202</v>
      </c>
      <c r="AB1192" s="957">
        <f t="shared" si="199"/>
        <v>45230</v>
      </c>
      <c r="AC1192" t="str">
        <f t="shared" si="200"/>
        <v>Unaudited</v>
      </c>
    </row>
    <row r="1193" spans="1:29" x14ac:dyDescent="0.25">
      <c r="A1193" t="s">
        <v>421</v>
      </c>
      <c r="B1193" t="s">
        <v>1380</v>
      </c>
      <c r="C1193" t="s">
        <v>1381</v>
      </c>
      <c r="D1193">
        <v>1900</v>
      </c>
      <c r="E1193" s="957">
        <v>1</v>
      </c>
      <c r="F1193" t="s">
        <v>440</v>
      </c>
      <c r="G1193" s="957">
        <v>182</v>
      </c>
      <c r="H1193" t="s">
        <v>383</v>
      </c>
      <c r="I1193" s="962" t="s">
        <v>489</v>
      </c>
      <c r="J1193" s="962" t="s">
        <v>445</v>
      </c>
      <c r="K1193" s="962" t="s">
        <v>915</v>
      </c>
      <c r="L1193" s="953" t="s">
        <v>917</v>
      </c>
      <c r="M1193" s="962" t="s">
        <v>920</v>
      </c>
      <c r="N1193" s="678">
        <f t="shared" ca="1" si="197"/>
        <v>4120.398989793227</v>
      </c>
      <c r="O1193" s="678">
        <f t="shared" ca="1" si="204"/>
        <v>1192.700402030549</v>
      </c>
      <c r="P1193" s="678">
        <f t="shared" ca="1" si="204"/>
        <v>217.6751125334645</v>
      </c>
      <c r="Q1193" s="678">
        <f t="shared" ca="1" si="204"/>
        <v>1747.9851649556949</v>
      </c>
      <c r="R1193" s="678">
        <f t="shared" ca="1" si="204"/>
        <v>207.68518575175872</v>
      </c>
      <c r="S1193" s="678">
        <f t="shared" ca="1" si="204"/>
        <v>2.2944317853007976</v>
      </c>
      <c r="T1193" s="678">
        <f t="shared" ca="1" si="204"/>
        <v>418.15129514973347</v>
      </c>
      <c r="U1193" s="678">
        <f t="shared" ca="1" si="204"/>
        <v>0</v>
      </c>
      <c r="V1193" s="678">
        <f t="shared" ca="1" si="204"/>
        <v>68.436101778969316</v>
      </c>
      <c r="W1193" s="678">
        <f t="shared" ca="1" si="202"/>
        <v>265.47129580775663</v>
      </c>
      <c r="X1193" s="678">
        <f t="shared" ca="1" si="205"/>
        <v>0</v>
      </c>
      <c r="Y1193" s="678">
        <f t="shared" ca="1" si="205"/>
        <v>0</v>
      </c>
      <c r="Z1193" s="678">
        <f t="shared" ca="1" si="205"/>
        <v>0</v>
      </c>
      <c r="AA1193" t="str">
        <f t="shared" si="198"/>
        <v>ASRCMS202202</v>
      </c>
      <c r="AB1193" s="957">
        <f t="shared" si="199"/>
        <v>45230</v>
      </c>
      <c r="AC1193" t="str">
        <f t="shared" si="200"/>
        <v>Unaudited</v>
      </c>
    </row>
    <row r="1194" spans="1:29" x14ac:dyDescent="0.25">
      <c r="A1194" t="s">
        <v>421</v>
      </c>
      <c r="B1194" t="s">
        <v>1380</v>
      </c>
      <c r="C1194" t="s">
        <v>1381</v>
      </c>
      <c r="D1194">
        <v>1900</v>
      </c>
      <c r="E1194" s="957">
        <v>1</v>
      </c>
      <c r="F1194" t="s">
        <v>440</v>
      </c>
      <c r="G1194" s="957">
        <v>182</v>
      </c>
      <c r="H1194" t="s">
        <v>383</v>
      </c>
      <c r="I1194" s="958" t="s">
        <v>489</v>
      </c>
      <c r="J1194" s="958" t="s">
        <v>445</v>
      </c>
      <c r="K1194" s="958" t="s">
        <v>915</v>
      </c>
      <c r="L1194" s="953" t="s">
        <v>918</v>
      </c>
      <c r="M1194" s="958" t="s">
        <v>921</v>
      </c>
      <c r="N1194" s="678">
        <f t="shared" ca="1" si="197"/>
        <v>44.262304371756557</v>
      </c>
      <c r="O1194" s="678">
        <f t="shared" ca="1" si="204"/>
        <v>9.6092440905597947</v>
      </c>
      <c r="P1194" s="678">
        <f t="shared" ca="1" si="204"/>
        <v>1.7448959635560812</v>
      </c>
      <c r="Q1194" s="678">
        <f t="shared" ca="1" si="204"/>
        <v>16.262316587595123</v>
      </c>
      <c r="R1194" s="678">
        <f t="shared" ca="1" si="204"/>
        <v>2.4496458717188623</v>
      </c>
      <c r="S1194" s="678">
        <f t="shared" ca="1" si="204"/>
        <v>3.754777701580217E-2</v>
      </c>
      <c r="T1194" s="678">
        <f t="shared" ca="1" si="204"/>
        <v>3.7164049630763683</v>
      </c>
      <c r="U1194" s="678">
        <f t="shared" ca="1" si="204"/>
        <v>0</v>
      </c>
      <c r="V1194" s="678">
        <f t="shared" ca="1" si="204"/>
        <v>0.34329411615373673</v>
      </c>
      <c r="W1194" s="678">
        <f t="shared" ca="1" si="202"/>
        <v>10.098955002080796</v>
      </c>
      <c r="X1194" s="678">
        <f t="shared" ca="1" si="205"/>
        <v>0</v>
      </c>
      <c r="Y1194" s="678">
        <f t="shared" ca="1" si="205"/>
        <v>0</v>
      </c>
      <c r="Z1194" s="678">
        <f t="shared" ca="1" si="205"/>
        <v>0</v>
      </c>
      <c r="AA1194" t="str">
        <f t="shared" si="198"/>
        <v>ASRCMS202202</v>
      </c>
      <c r="AB1194" s="957">
        <f t="shared" si="199"/>
        <v>45230</v>
      </c>
      <c r="AC1194" t="str">
        <f t="shared" si="200"/>
        <v>Unaudited</v>
      </c>
    </row>
    <row r="1195" spans="1:29" x14ac:dyDescent="0.25">
      <c r="A1195" t="s">
        <v>421</v>
      </c>
      <c r="B1195" t="s">
        <v>1380</v>
      </c>
      <c r="C1195" t="s">
        <v>1381</v>
      </c>
      <c r="D1195">
        <v>1900</v>
      </c>
      <c r="E1195" s="957">
        <v>1</v>
      </c>
      <c r="F1195" t="s">
        <v>440</v>
      </c>
      <c r="G1195" s="957">
        <v>182</v>
      </c>
      <c r="H1195" t="s">
        <v>383</v>
      </c>
      <c r="I1195" s="958" t="s">
        <v>489</v>
      </c>
      <c r="J1195" s="958" t="s">
        <v>445</v>
      </c>
      <c r="K1195" s="958" t="s">
        <v>446</v>
      </c>
      <c r="L1195" s="937">
        <v>5.0999999999999996</v>
      </c>
      <c r="M1195" s="958" t="s">
        <v>37</v>
      </c>
      <c r="N1195" s="678">
        <f t="shared" ca="1" si="197"/>
        <v>748782.67999999993</v>
      </c>
      <c r="O1195" s="678">
        <f t="shared" ca="1" si="204"/>
        <v>253340.06999999998</v>
      </c>
      <c r="P1195" s="678">
        <f t="shared" ca="1" si="204"/>
        <v>189633.90000000008</v>
      </c>
      <c r="Q1195" s="678">
        <f t="shared" ca="1" si="204"/>
        <v>125202.83000000002</v>
      </c>
      <c r="R1195" s="678">
        <f t="shared" ca="1" si="204"/>
        <v>89380.21</v>
      </c>
      <c r="S1195" s="678">
        <f t="shared" ca="1" si="204"/>
        <v>242.32</v>
      </c>
      <c r="T1195" s="678">
        <f t="shared" ca="1" si="204"/>
        <v>88404.78</v>
      </c>
      <c r="U1195" s="678">
        <f t="shared" ca="1" si="204"/>
        <v>0</v>
      </c>
      <c r="V1195" s="678">
        <f t="shared" ca="1" si="204"/>
        <v>334.46</v>
      </c>
      <c r="W1195" s="678">
        <f t="shared" ca="1" si="202"/>
        <v>2244.11</v>
      </c>
      <c r="X1195" s="678">
        <f t="shared" ca="1" si="205"/>
        <v>0</v>
      </c>
      <c r="Y1195" s="678">
        <f t="shared" ca="1" si="205"/>
        <v>0</v>
      </c>
      <c r="Z1195" s="678">
        <f t="shared" ca="1" si="205"/>
        <v>0</v>
      </c>
      <c r="AA1195" t="str">
        <f t="shared" si="198"/>
        <v>ASRCMS202202</v>
      </c>
      <c r="AB1195" s="957">
        <f t="shared" si="199"/>
        <v>45230</v>
      </c>
      <c r="AC1195" t="str">
        <f t="shared" si="200"/>
        <v>Unaudited</v>
      </c>
    </row>
    <row r="1196" spans="1:29" ht="30" x14ac:dyDescent="0.25">
      <c r="A1196" t="s">
        <v>421</v>
      </c>
      <c r="B1196" t="s">
        <v>1380</v>
      </c>
      <c r="C1196" t="s">
        <v>1381</v>
      </c>
      <c r="D1196">
        <v>1900</v>
      </c>
      <c r="E1196" s="957">
        <v>1</v>
      </c>
      <c r="F1196" t="s">
        <v>440</v>
      </c>
      <c r="G1196" s="957">
        <v>182</v>
      </c>
      <c r="H1196" t="s">
        <v>383</v>
      </c>
      <c r="I1196" s="958" t="s">
        <v>489</v>
      </c>
      <c r="J1196" s="958" t="s">
        <v>445</v>
      </c>
      <c r="K1196" s="958" t="s">
        <v>446</v>
      </c>
      <c r="L1196" s="937">
        <v>5.2</v>
      </c>
      <c r="M1196" s="958" t="s">
        <v>304</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ASRCMS202202</v>
      </c>
      <c r="AB1196" s="957">
        <f t="shared" si="199"/>
        <v>45230</v>
      </c>
      <c r="AC1196" t="str">
        <f t="shared" si="200"/>
        <v>Unaudited</v>
      </c>
    </row>
    <row r="1197" spans="1:29" ht="30" x14ac:dyDescent="0.25">
      <c r="A1197" t="s">
        <v>421</v>
      </c>
      <c r="B1197" t="s">
        <v>1380</v>
      </c>
      <c r="C1197" t="s">
        <v>1381</v>
      </c>
      <c r="D1197">
        <v>1900</v>
      </c>
      <c r="E1197" s="957">
        <v>1</v>
      </c>
      <c r="F1197" t="s">
        <v>440</v>
      </c>
      <c r="G1197" s="957">
        <v>182</v>
      </c>
      <c r="H1197" t="s">
        <v>383</v>
      </c>
      <c r="I1197" s="965" t="s">
        <v>489</v>
      </c>
      <c r="J1197" s="965" t="s">
        <v>445</v>
      </c>
      <c r="K1197" s="965" t="s">
        <v>446</v>
      </c>
      <c r="L1197" s="945">
        <v>5.3</v>
      </c>
      <c r="M1197" s="965" t="s">
        <v>305</v>
      </c>
      <c r="N1197" s="678">
        <f t="shared" ca="1" si="197"/>
        <v>10660.486374394441</v>
      </c>
      <c r="O1197" s="678">
        <f t="shared" ca="1" si="204"/>
        <v>3934.3781838550367</v>
      </c>
      <c r="P1197" s="678">
        <f t="shared" ca="1" si="204"/>
        <v>2960.1956148243821</v>
      </c>
      <c r="Q1197" s="678">
        <f t="shared" ca="1" si="204"/>
        <v>1987.1446608631027</v>
      </c>
      <c r="R1197" s="678">
        <f t="shared" ca="1" si="204"/>
        <v>1469.0668901986701</v>
      </c>
      <c r="S1197" s="678">
        <f t="shared" ca="1" si="204"/>
        <v>0.45157603665880586</v>
      </c>
      <c r="T1197" s="678">
        <f t="shared" ca="1" si="204"/>
        <v>247.91396567333572</v>
      </c>
      <c r="U1197" s="678">
        <f t="shared" ca="1" si="204"/>
        <v>0</v>
      </c>
      <c r="V1197" s="678">
        <f t="shared" ca="1" si="204"/>
        <v>24.082514044632223</v>
      </c>
      <c r="W1197" s="678">
        <f t="shared" ca="1" si="202"/>
        <v>37.25296889862144</v>
      </c>
      <c r="X1197" s="678">
        <f t="shared" ca="1" si="205"/>
        <v>0</v>
      </c>
      <c r="Y1197" s="678">
        <f t="shared" ca="1" si="205"/>
        <v>0</v>
      </c>
      <c r="Z1197" s="678">
        <f t="shared" ca="1" si="205"/>
        <v>0</v>
      </c>
      <c r="AA1197" t="str">
        <f t="shared" si="198"/>
        <v>ASRCMS202202</v>
      </c>
      <c r="AB1197" s="957">
        <f t="shared" si="199"/>
        <v>45230</v>
      </c>
      <c r="AC1197" t="str">
        <f t="shared" si="200"/>
        <v>Unaudited</v>
      </c>
    </row>
    <row r="1198" spans="1:29" x14ac:dyDescent="0.25">
      <c r="A1198" t="s">
        <v>421</v>
      </c>
      <c r="B1198" t="s">
        <v>1380</v>
      </c>
      <c r="C1198" t="s">
        <v>1381</v>
      </c>
      <c r="D1198">
        <v>1900</v>
      </c>
      <c r="E1198" s="957">
        <v>1</v>
      </c>
      <c r="F1198" t="s">
        <v>440</v>
      </c>
      <c r="G1198" s="957">
        <v>182</v>
      </c>
      <c r="H1198" t="s">
        <v>383</v>
      </c>
      <c r="I1198" s="937" t="s">
        <v>489</v>
      </c>
      <c r="J1198" s="937" t="s">
        <v>445</v>
      </c>
      <c r="K1198" s="937" t="s">
        <v>446</v>
      </c>
      <c r="L1198" s="937" t="s">
        <v>82</v>
      </c>
      <c r="M1198" s="958" t="s">
        <v>454</v>
      </c>
      <c r="N1198" s="678">
        <f t="shared" ca="1" si="197"/>
        <v>3168.7712924426369</v>
      </c>
      <c r="O1198" s="678">
        <f t="shared" ca="1" si="204"/>
        <v>687.93293183509718</v>
      </c>
      <c r="P1198" s="678">
        <f t="shared" ca="1" si="204"/>
        <v>124.91839989116492</v>
      </c>
      <c r="Q1198" s="678">
        <f t="shared" ca="1" si="204"/>
        <v>1164.2313404782201</v>
      </c>
      <c r="R1198" s="678">
        <f t="shared" ca="1" si="204"/>
        <v>175.37197001217262</v>
      </c>
      <c r="S1198" s="678">
        <f t="shared" ca="1" si="204"/>
        <v>2.6880732847391426</v>
      </c>
      <c r="T1198" s="678">
        <f t="shared" ca="1" si="204"/>
        <v>266.06019558263637</v>
      </c>
      <c r="U1198" s="678">
        <f t="shared" ca="1" si="204"/>
        <v>0</v>
      </c>
      <c r="V1198" s="678">
        <f t="shared" ca="1" si="204"/>
        <v>24.576681118901682</v>
      </c>
      <c r="W1198" s="678">
        <f t="shared" ca="1" si="202"/>
        <v>722.99170023970476</v>
      </c>
      <c r="X1198" s="678">
        <f t="shared" ca="1" si="205"/>
        <v>0</v>
      </c>
      <c r="Y1198" s="678">
        <f t="shared" ca="1" si="205"/>
        <v>0</v>
      </c>
      <c r="Z1198" s="678">
        <f t="shared" ca="1" si="205"/>
        <v>0</v>
      </c>
      <c r="AA1198" t="str">
        <f t="shared" si="198"/>
        <v>ASRCMS202202</v>
      </c>
      <c r="AB1198" s="957">
        <f t="shared" si="199"/>
        <v>45230</v>
      </c>
      <c r="AC1198" t="str">
        <f t="shared" si="200"/>
        <v>Unaudited</v>
      </c>
    </row>
    <row r="1199" spans="1:29" x14ac:dyDescent="0.25">
      <c r="A1199" t="s">
        <v>421</v>
      </c>
      <c r="B1199" t="s">
        <v>1380</v>
      </c>
      <c r="C1199" t="s">
        <v>1381</v>
      </c>
      <c r="D1199">
        <v>1900</v>
      </c>
      <c r="E1199" s="957">
        <v>1</v>
      </c>
      <c r="F1199" t="s">
        <v>440</v>
      </c>
      <c r="G1199" s="957">
        <v>182</v>
      </c>
      <c r="H1199" t="s">
        <v>383</v>
      </c>
      <c r="I1199" s="937" t="s">
        <v>489</v>
      </c>
      <c r="J1199" s="937" t="s">
        <v>445</v>
      </c>
      <c r="K1199" s="937" t="s">
        <v>447</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ASRCMS202202</v>
      </c>
      <c r="AB1199" s="957">
        <f t="shared" si="199"/>
        <v>45230</v>
      </c>
      <c r="AC1199" t="str">
        <f t="shared" si="200"/>
        <v>Unaudited</v>
      </c>
    </row>
    <row r="1200" spans="1:29" x14ac:dyDescent="0.25">
      <c r="A1200" t="s">
        <v>421</v>
      </c>
      <c r="B1200" t="s">
        <v>1380</v>
      </c>
      <c r="C1200" t="s">
        <v>1381</v>
      </c>
      <c r="D1200">
        <v>1900</v>
      </c>
      <c r="E1200" s="957">
        <v>1</v>
      </c>
      <c r="F1200" t="s">
        <v>440</v>
      </c>
      <c r="G1200" s="957">
        <v>182</v>
      </c>
      <c r="H1200" t="s">
        <v>383</v>
      </c>
      <c r="I1200" s="958" t="s">
        <v>489</v>
      </c>
      <c r="J1200" s="958" t="s">
        <v>445</v>
      </c>
      <c r="K1200" s="958" t="s">
        <v>447</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ASRCMS202202</v>
      </c>
      <c r="AB1200" s="957">
        <f t="shared" si="199"/>
        <v>45230</v>
      </c>
      <c r="AC1200" t="str">
        <f t="shared" si="200"/>
        <v>Unaudited</v>
      </c>
    </row>
    <row r="1201" spans="1:29" x14ac:dyDescent="0.25">
      <c r="A1201" t="s">
        <v>421</v>
      </c>
      <c r="B1201" t="s">
        <v>1380</v>
      </c>
      <c r="C1201" t="s">
        <v>1381</v>
      </c>
      <c r="D1201">
        <v>1900</v>
      </c>
      <c r="E1201" s="957">
        <v>1</v>
      </c>
      <c r="F1201" t="s">
        <v>440</v>
      </c>
      <c r="G1201" s="957">
        <v>182</v>
      </c>
      <c r="H1201" t="s">
        <v>383</v>
      </c>
      <c r="I1201" s="937" t="s">
        <v>489</v>
      </c>
      <c r="J1201" s="937" t="s">
        <v>445</v>
      </c>
      <c r="K1201" s="937" t="s">
        <v>447</v>
      </c>
      <c r="L1201" s="937">
        <v>6.3</v>
      </c>
      <c r="M1201" s="958" t="s">
        <v>185</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ASRCMS202202</v>
      </c>
      <c r="AB1201" s="957">
        <f t="shared" si="199"/>
        <v>45230</v>
      </c>
      <c r="AC1201" t="str">
        <f t="shared" si="200"/>
        <v>Unaudited</v>
      </c>
    </row>
    <row r="1202" spans="1:29" x14ac:dyDescent="0.25">
      <c r="A1202" t="s">
        <v>421</v>
      </c>
      <c r="B1202" t="s">
        <v>1380</v>
      </c>
      <c r="C1202" t="s">
        <v>1381</v>
      </c>
      <c r="D1202">
        <v>1900</v>
      </c>
      <c r="E1202" s="957">
        <v>1</v>
      </c>
      <c r="F1202" t="s">
        <v>440</v>
      </c>
      <c r="G1202" s="957">
        <v>182</v>
      </c>
      <c r="H1202" t="s">
        <v>383</v>
      </c>
      <c r="I1202" s="937" t="s">
        <v>489</v>
      </c>
      <c r="J1202" s="937" t="s">
        <v>445</v>
      </c>
      <c r="K1202" s="937" t="s">
        <v>447</v>
      </c>
      <c r="L1202" s="937" t="s">
        <v>87</v>
      </c>
      <c r="M1202" s="958" t="s">
        <v>455</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ASRCMS202202</v>
      </c>
      <c r="AB1202" s="957">
        <f t="shared" si="199"/>
        <v>45230</v>
      </c>
      <c r="AC1202" t="str">
        <f t="shared" si="200"/>
        <v>Unaudited</v>
      </c>
    </row>
    <row r="1203" spans="1:29" x14ac:dyDescent="0.25">
      <c r="A1203" t="s">
        <v>421</v>
      </c>
      <c r="B1203" t="s">
        <v>1380</v>
      </c>
      <c r="C1203" t="s">
        <v>1381</v>
      </c>
      <c r="D1203">
        <v>1900</v>
      </c>
      <c r="E1203" s="957">
        <v>1</v>
      </c>
      <c r="F1203" t="s">
        <v>440</v>
      </c>
      <c r="G1203" s="957">
        <v>182</v>
      </c>
      <c r="H1203" t="s">
        <v>383</v>
      </c>
      <c r="I1203" s="958" t="s">
        <v>489</v>
      </c>
      <c r="J1203" s="958" t="s">
        <v>445</v>
      </c>
      <c r="K1203" s="958" t="s">
        <v>448</v>
      </c>
      <c r="L1203" s="937">
        <v>7.1</v>
      </c>
      <c r="M1203" s="958" t="s">
        <v>20</v>
      </c>
      <c r="N1203" s="678">
        <f t="shared" ca="1" si="197"/>
        <v>427393.11</v>
      </c>
      <c r="O1203" s="678">
        <f t="shared" ca="1" si="206"/>
        <v>89262.282815581653</v>
      </c>
      <c r="P1203" s="678">
        <f t="shared" ca="1" si="206"/>
        <v>7679.9922283606211</v>
      </c>
      <c r="Q1203" s="678">
        <f t="shared" ca="1" si="206"/>
        <v>217034.32389148627</v>
      </c>
      <c r="R1203" s="678">
        <f t="shared" ca="1" si="206"/>
        <v>15065.221810368121</v>
      </c>
      <c r="S1203" s="678">
        <f t="shared" ca="1" si="206"/>
        <v>1159.7760932998272</v>
      </c>
      <c r="T1203" s="678">
        <f t="shared" ca="1" si="206"/>
        <v>28779.111411678135</v>
      </c>
      <c r="U1203" s="678">
        <f t="shared" ca="1" si="206"/>
        <v>0</v>
      </c>
      <c r="V1203" s="678">
        <f t="shared" ca="1" si="206"/>
        <v>2972.0971398223946</v>
      </c>
      <c r="W1203" s="678">
        <f t="shared" ca="1" si="202"/>
        <v>65440.304609402963</v>
      </c>
      <c r="X1203" s="678">
        <f t="shared" ca="1" si="205"/>
        <v>0</v>
      </c>
      <c r="Y1203" s="678">
        <f t="shared" ca="1" si="205"/>
        <v>0</v>
      </c>
      <c r="Z1203" s="678">
        <f t="shared" ca="1" si="205"/>
        <v>0</v>
      </c>
      <c r="AA1203" t="str">
        <f t="shared" si="198"/>
        <v>ASRCMS202202</v>
      </c>
      <c r="AB1203" s="957">
        <f t="shared" si="199"/>
        <v>45230</v>
      </c>
      <c r="AC1203" t="str">
        <f t="shared" si="200"/>
        <v>Unaudited</v>
      </c>
    </row>
    <row r="1204" spans="1:29" x14ac:dyDescent="0.25">
      <c r="A1204" t="s">
        <v>421</v>
      </c>
      <c r="B1204" t="s">
        <v>1380</v>
      </c>
      <c r="C1204" t="s">
        <v>1381</v>
      </c>
      <c r="D1204">
        <v>1900</v>
      </c>
      <c r="E1204" s="957">
        <v>1</v>
      </c>
      <c r="F1204" t="s">
        <v>440</v>
      </c>
      <c r="G1204" s="957">
        <v>182</v>
      </c>
      <c r="H1204" t="s">
        <v>383</v>
      </c>
      <c r="I1204" s="958" t="s">
        <v>489</v>
      </c>
      <c r="J1204" s="958" t="s">
        <v>445</v>
      </c>
      <c r="K1204" s="958" t="s">
        <v>448</v>
      </c>
      <c r="L1204" s="953">
        <v>7.2</v>
      </c>
      <c r="M1204" s="958"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ASRCMS202202</v>
      </c>
      <c r="AB1204" s="957">
        <f t="shared" si="199"/>
        <v>45230</v>
      </c>
      <c r="AC1204" t="str">
        <f t="shared" si="200"/>
        <v>Unaudited</v>
      </c>
    </row>
    <row r="1205" spans="1:29" x14ac:dyDescent="0.25">
      <c r="A1205" t="s">
        <v>421</v>
      </c>
      <c r="B1205" t="s">
        <v>1380</v>
      </c>
      <c r="C1205" t="s">
        <v>1381</v>
      </c>
      <c r="D1205">
        <v>1900</v>
      </c>
      <c r="E1205" s="957">
        <v>1</v>
      </c>
      <c r="F1205" t="s">
        <v>440</v>
      </c>
      <c r="G1205" s="957">
        <v>182</v>
      </c>
      <c r="H1205" t="s">
        <v>383</v>
      </c>
      <c r="I1205" s="937" t="s">
        <v>489</v>
      </c>
      <c r="J1205" s="937" t="s">
        <v>445</v>
      </c>
      <c r="K1205" s="937" t="s">
        <v>448</v>
      </c>
      <c r="L1205" s="937">
        <v>7.3</v>
      </c>
      <c r="M1205" s="958" t="s">
        <v>156</v>
      </c>
      <c r="N1205" s="678">
        <f t="shared" ca="1" si="197"/>
        <v>31732.997556673545</v>
      </c>
      <c r="O1205" s="678">
        <f t="shared" ca="1" si="206"/>
        <v>6889.1605074630315</v>
      </c>
      <c r="P1205" s="678">
        <f t="shared" ca="1" si="206"/>
        <v>1250.9691967937015</v>
      </c>
      <c r="Q1205" s="678">
        <f t="shared" ca="1" si="206"/>
        <v>11658.951332621906</v>
      </c>
      <c r="R1205" s="678">
        <f t="shared" ca="1" si="206"/>
        <v>1756.2259255433601</v>
      </c>
      <c r="S1205" s="678">
        <f t="shared" ca="1" si="206"/>
        <v>26.919147866627171</v>
      </c>
      <c r="T1205" s="678">
        <f t="shared" ca="1" si="206"/>
        <v>2664.4041987150522</v>
      </c>
      <c r="U1205" s="678">
        <f t="shared" ca="1" si="206"/>
        <v>0</v>
      </c>
      <c r="V1205" s="678">
        <f t="shared" ca="1" si="206"/>
        <v>246.11803438047269</v>
      </c>
      <c r="W1205" s="678">
        <f t="shared" ca="1" si="202"/>
        <v>7240.2492132893876</v>
      </c>
      <c r="X1205" s="678">
        <f t="shared" ca="1" si="205"/>
        <v>0</v>
      </c>
      <c r="Y1205" s="678">
        <f t="shared" ca="1" si="205"/>
        <v>0</v>
      </c>
      <c r="Z1205" s="678">
        <f t="shared" ca="1" si="205"/>
        <v>0</v>
      </c>
      <c r="AA1205" t="str">
        <f t="shared" si="198"/>
        <v>ASRCMS202202</v>
      </c>
      <c r="AB1205" s="957">
        <f t="shared" si="199"/>
        <v>45230</v>
      </c>
      <c r="AC1205" t="str">
        <f t="shared" si="200"/>
        <v>Unaudited</v>
      </c>
    </row>
    <row r="1206" spans="1:29" x14ac:dyDescent="0.25">
      <c r="A1206" t="s">
        <v>421</v>
      </c>
      <c r="B1206" t="s">
        <v>1380</v>
      </c>
      <c r="C1206" t="s">
        <v>1381</v>
      </c>
      <c r="D1206">
        <v>1900</v>
      </c>
      <c r="E1206" s="957">
        <v>1</v>
      </c>
      <c r="F1206" t="s">
        <v>440</v>
      </c>
      <c r="G1206" s="957">
        <v>182</v>
      </c>
      <c r="H1206" t="s">
        <v>383</v>
      </c>
      <c r="I1206" s="937" t="s">
        <v>489</v>
      </c>
      <c r="J1206" s="937" t="s">
        <v>445</v>
      </c>
      <c r="K1206" s="937" t="s">
        <v>448</v>
      </c>
      <c r="L1206" s="937" t="s">
        <v>91</v>
      </c>
      <c r="M1206" s="958" t="s">
        <v>456</v>
      </c>
      <c r="N1206" s="678">
        <f t="shared" ca="1" si="197"/>
        <v>105.78110141953832</v>
      </c>
      <c r="O1206" s="678">
        <f t="shared" ca="1" si="206"/>
        <v>22.964832900955123</v>
      </c>
      <c r="P1206" s="678">
        <f t="shared" ca="1" si="206"/>
        <v>4.1700724692780806</v>
      </c>
      <c r="Q1206" s="678">
        <f t="shared" ca="1" si="206"/>
        <v>38.864803463931615</v>
      </c>
      <c r="R1206" s="678">
        <f t="shared" ca="1" si="206"/>
        <v>5.8543323054728438</v>
      </c>
      <c r="S1206" s="678">
        <f t="shared" ca="1" si="206"/>
        <v>8.9734261804976956E-2</v>
      </c>
      <c r="T1206" s="678">
        <f t="shared" ca="1" si="206"/>
        <v>8.8817203689491411</v>
      </c>
      <c r="U1206" s="678">
        <f t="shared" ca="1" si="206"/>
        <v>0</v>
      </c>
      <c r="V1206" s="678">
        <f t="shared" ca="1" si="206"/>
        <v>0.82042790661303422</v>
      </c>
      <c r="W1206" s="678">
        <f t="shared" ca="1" si="202"/>
        <v>24.135177742533504</v>
      </c>
      <c r="X1206" s="678">
        <f t="shared" ca="1" si="205"/>
        <v>0</v>
      </c>
      <c r="Y1206" s="678">
        <f t="shared" ca="1" si="205"/>
        <v>0</v>
      </c>
      <c r="Z1206" s="678">
        <f t="shared" ca="1" si="205"/>
        <v>0</v>
      </c>
      <c r="AA1206" t="str">
        <f t="shared" si="198"/>
        <v>ASRCMS202202</v>
      </c>
      <c r="AB1206" s="957">
        <f t="shared" si="199"/>
        <v>45230</v>
      </c>
      <c r="AC1206" t="str">
        <f t="shared" si="200"/>
        <v>Unaudited</v>
      </c>
    </row>
    <row r="1207" spans="1:29" x14ac:dyDescent="0.25">
      <c r="A1207" t="s">
        <v>421</v>
      </c>
      <c r="B1207" t="s">
        <v>1380</v>
      </c>
      <c r="C1207" t="s">
        <v>1381</v>
      </c>
      <c r="D1207">
        <v>1900</v>
      </c>
      <c r="E1207" s="957">
        <v>1</v>
      </c>
      <c r="F1207" t="s">
        <v>440</v>
      </c>
      <c r="G1207" s="957">
        <v>182</v>
      </c>
      <c r="H1207" t="s">
        <v>383</v>
      </c>
      <c r="I1207" s="937" t="s">
        <v>489</v>
      </c>
      <c r="J1207" s="937" t="s">
        <v>445</v>
      </c>
      <c r="K1207" s="937" t="s">
        <v>449</v>
      </c>
      <c r="L1207" s="937">
        <v>8.1</v>
      </c>
      <c r="M1207" s="958" t="s">
        <v>22</v>
      </c>
      <c r="N1207" s="678">
        <f t="shared" ca="1" si="197"/>
        <v>9138715.9622289035</v>
      </c>
      <c r="O1207" s="678">
        <f t="shared" ca="1" si="206"/>
        <v>2831118.6047136313</v>
      </c>
      <c r="P1207" s="678">
        <f t="shared" ca="1" si="206"/>
        <v>594973.17823287833</v>
      </c>
      <c r="Q1207" s="678">
        <f t="shared" ca="1" si="206"/>
        <v>3656232.3603262845</v>
      </c>
      <c r="R1207" s="678">
        <f t="shared" ca="1" si="206"/>
        <v>1047799.3845192608</v>
      </c>
      <c r="S1207" s="678">
        <f t="shared" ca="1" si="206"/>
        <v>280.00632218216748</v>
      </c>
      <c r="T1207" s="678">
        <f t="shared" ca="1" si="206"/>
        <v>509021.2090011409</v>
      </c>
      <c r="U1207" s="678">
        <f t="shared" ca="1" si="206"/>
        <v>0</v>
      </c>
      <c r="V1207" s="678">
        <f t="shared" ca="1" si="206"/>
        <v>152138.09394607143</v>
      </c>
      <c r="W1207" s="678">
        <f t="shared" ca="1" si="202"/>
        <v>347153.12516745407</v>
      </c>
      <c r="X1207" s="678">
        <f t="shared" ca="1" si="205"/>
        <v>0</v>
      </c>
      <c r="Y1207" s="678">
        <f t="shared" ca="1" si="205"/>
        <v>0</v>
      </c>
      <c r="Z1207" s="678">
        <f t="shared" ca="1" si="205"/>
        <v>0</v>
      </c>
      <c r="AA1207" t="str">
        <f t="shared" si="198"/>
        <v>ASRCMS202202</v>
      </c>
      <c r="AB1207" s="957">
        <f t="shared" si="199"/>
        <v>45230</v>
      </c>
      <c r="AC1207" t="str">
        <f t="shared" si="200"/>
        <v>Unaudited</v>
      </c>
    </row>
    <row r="1208" spans="1:29" x14ac:dyDescent="0.25">
      <c r="A1208" t="s">
        <v>421</v>
      </c>
      <c r="B1208" t="s">
        <v>1380</v>
      </c>
      <c r="C1208" t="s">
        <v>1381</v>
      </c>
      <c r="D1208">
        <v>1900</v>
      </c>
      <c r="E1208" s="957">
        <v>1</v>
      </c>
      <c r="F1208" t="s">
        <v>440</v>
      </c>
      <c r="G1208" s="957">
        <v>182</v>
      </c>
      <c r="H1208" t="s">
        <v>383</v>
      </c>
      <c r="I1208" s="937" t="s">
        <v>489</v>
      </c>
      <c r="J1208" s="937" t="s">
        <v>445</v>
      </c>
      <c r="K1208" s="937" t="s">
        <v>449</v>
      </c>
      <c r="L1208" s="953" t="s">
        <v>113</v>
      </c>
      <c r="M1208" s="958" t="s">
        <v>444</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ASRCMS202202</v>
      </c>
      <c r="AB1208" s="957">
        <f t="shared" si="199"/>
        <v>45230</v>
      </c>
      <c r="AC1208" t="str">
        <f t="shared" si="200"/>
        <v>Unaudited</v>
      </c>
    </row>
    <row r="1209" spans="1:29" x14ac:dyDescent="0.25">
      <c r="A1209" t="s">
        <v>421</v>
      </c>
      <c r="B1209" t="s">
        <v>1380</v>
      </c>
      <c r="C1209" t="s">
        <v>1381</v>
      </c>
      <c r="D1209">
        <v>1900</v>
      </c>
      <c r="E1209" s="957">
        <v>1</v>
      </c>
      <c r="F1209" t="s">
        <v>440</v>
      </c>
      <c r="G1209" s="957">
        <v>182</v>
      </c>
      <c r="H1209" t="s">
        <v>383</v>
      </c>
      <c r="I1209" s="937" t="s">
        <v>489</v>
      </c>
      <c r="J1209" s="937" t="s">
        <v>445</v>
      </c>
      <c r="K1209" s="937" t="s">
        <v>449</v>
      </c>
      <c r="L1209" s="953" t="s">
        <v>115</v>
      </c>
      <c r="M1209" s="958" t="s">
        <v>158</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ASRCMS202202</v>
      </c>
      <c r="AB1209" s="957">
        <f t="shared" si="199"/>
        <v>45230</v>
      </c>
      <c r="AC1209" t="str">
        <f t="shared" si="200"/>
        <v>Unaudited</v>
      </c>
    </row>
    <row r="1210" spans="1:29" x14ac:dyDescent="0.25">
      <c r="A1210" t="s">
        <v>421</v>
      </c>
      <c r="B1210" t="s">
        <v>1380</v>
      </c>
      <c r="C1210" t="s">
        <v>1381</v>
      </c>
      <c r="D1210">
        <v>1900</v>
      </c>
      <c r="E1210" s="957">
        <v>1</v>
      </c>
      <c r="F1210" t="s">
        <v>440</v>
      </c>
      <c r="G1210" s="957">
        <v>182</v>
      </c>
      <c r="H1210" t="s">
        <v>383</v>
      </c>
      <c r="I1210" s="937" t="s">
        <v>489</v>
      </c>
      <c r="J1210" s="937" t="s">
        <v>445</v>
      </c>
      <c r="K1210" s="937" t="s">
        <v>449</v>
      </c>
      <c r="L1210" s="937" t="s">
        <v>116</v>
      </c>
      <c r="M1210" s="958" t="s">
        <v>114</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-20626.464215883163</v>
      </c>
      <c r="O1210" s="678">
        <f t="shared" ca="1" si="207"/>
        <v>-6389.9531216860578</v>
      </c>
      <c r="P1210" s="678">
        <f t="shared" ca="1" si="207"/>
        <v>-1342.879352083243</v>
      </c>
      <c r="Q1210" s="678">
        <f t="shared" ca="1" si="207"/>
        <v>-8252.2693841149467</v>
      </c>
      <c r="R1210" s="678">
        <f t="shared" ca="1" si="207"/>
        <v>-2364.9270422165241</v>
      </c>
      <c r="S1210" s="678">
        <f t="shared" ca="1" si="207"/>
        <v>-0.6319859823395686</v>
      </c>
      <c r="T1210" s="678">
        <f t="shared" ca="1" si="207"/>
        <v>-1148.8821619997993</v>
      </c>
      <c r="U1210" s="678">
        <f t="shared" ca="1" si="207"/>
        <v>0</v>
      </c>
      <c r="V1210" s="678">
        <f t="shared" ca="1" si="207"/>
        <v>-343.38204224983355</v>
      </c>
      <c r="W1210" s="678">
        <f t="shared" ca="1" si="202"/>
        <v>-783.53912555042007</v>
      </c>
      <c r="X1210" s="678">
        <f t="shared" ca="1" si="207"/>
        <v>0</v>
      </c>
      <c r="Y1210" s="678">
        <f t="shared" ca="1" si="207"/>
        <v>0</v>
      </c>
      <c r="Z1210" s="678">
        <f t="shared" ca="1" si="207"/>
        <v>0</v>
      </c>
      <c r="AA1210" t="str">
        <f t="shared" si="198"/>
        <v>ASRCMS202202</v>
      </c>
      <c r="AB1210" s="957">
        <f t="shared" si="199"/>
        <v>45230</v>
      </c>
      <c r="AC1210" t="str">
        <f t="shared" si="200"/>
        <v>Unaudited</v>
      </c>
    </row>
    <row r="1211" spans="1:29" x14ac:dyDescent="0.25">
      <c r="A1211" t="s">
        <v>421</v>
      </c>
      <c r="B1211" t="s">
        <v>1380</v>
      </c>
      <c r="C1211" t="s">
        <v>1381</v>
      </c>
      <c r="D1211">
        <v>1900</v>
      </c>
      <c r="E1211" s="957">
        <v>1</v>
      </c>
      <c r="F1211" t="s">
        <v>440</v>
      </c>
      <c r="G1211" s="957">
        <v>182</v>
      </c>
      <c r="H1211" t="s">
        <v>383</v>
      </c>
      <c r="I1211" s="958" t="s">
        <v>489</v>
      </c>
      <c r="J1211" s="958" t="s">
        <v>445</v>
      </c>
      <c r="K1211" s="958" t="s">
        <v>449</v>
      </c>
      <c r="L1211" s="937" t="s">
        <v>117</v>
      </c>
      <c r="M1211" s="958" t="s">
        <v>159</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ASRCMS202202</v>
      </c>
      <c r="AB1211" s="957">
        <f t="shared" si="199"/>
        <v>45230</v>
      </c>
      <c r="AC1211" t="str">
        <f t="shared" si="200"/>
        <v>Unaudited</v>
      </c>
    </row>
    <row r="1212" spans="1:29" x14ac:dyDescent="0.25">
      <c r="A1212" t="s">
        <v>421</v>
      </c>
      <c r="B1212" t="s">
        <v>1380</v>
      </c>
      <c r="C1212" t="s">
        <v>1381</v>
      </c>
      <c r="D1212">
        <v>1900</v>
      </c>
      <c r="E1212" s="957">
        <v>1</v>
      </c>
      <c r="F1212" t="s">
        <v>440</v>
      </c>
      <c r="G1212" s="957">
        <v>182</v>
      </c>
      <c r="H1212" t="s">
        <v>383</v>
      </c>
      <c r="I1212" s="937" t="s">
        <v>489</v>
      </c>
      <c r="J1212" s="937" t="s">
        <v>445</v>
      </c>
      <c r="K1212" s="937" t="s">
        <v>449</v>
      </c>
      <c r="L1212" s="937" t="s">
        <v>160</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ASRCMS202202</v>
      </c>
      <c r="AB1212" s="957">
        <f t="shared" si="199"/>
        <v>45230</v>
      </c>
      <c r="AC1212" t="str">
        <f t="shared" si="200"/>
        <v>Unaudited</v>
      </c>
    </row>
    <row r="1213" spans="1:29" x14ac:dyDescent="0.25">
      <c r="A1213" t="s">
        <v>421</v>
      </c>
      <c r="B1213" t="s">
        <v>1380</v>
      </c>
      <c r="C1213" t="s">
        <v>1381</v>
      </c>
      <c r="D1213">
        <v>1900</v>
      </c>
      <c r="E1213" s="957">
        <v>1</v>
      </c>
      <c r="F1213" t="s">
        <v>440</v>
      </c>
      <c r="G1213" s="957">
        <v>182</v>
      </c>
      <c r="H1213" t="s">
        <v>383</v>
      </c>
      <c r="I1213" s="937" t="s">
        <v>489</v>
      </c>
      <c r="J1213" s="937" t="s">
        <v>445</v>
      </c>
      <c r="K1213" s="937" t="s">
        <v>449</v>
      </c>
      <c r="L1213" s="937" t="s">
        <v>443</v>
      </c>
      <c r="M1213" s="958" t="s">
        <v>457</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ASRCMS202202</v>
      </c>
      <c r="AB1213" s="957">
        <f t="shared" si="199"/>
        <v>45230</v>
      </c>
      <c r="AC1213" t="str">
        <f t="shared" si="200"/>
        <v>Unaudited</v>
      </c>
    </row>
    <row r="1214" spans="1:29" ht="30" x14ac:dyDescent="0.25">
      <c r="A1214" t="s">
        <v>421</v>
      </c>
      <c r="B1214" t="s">
        <v>1380</v>
      </c>
      <c r="C1214" t="s">
        <v>1381</v>
      </c>
      <c r="D1214">
        <v>1900</v>
      </c>
      <c r="E1214" s="957">
        <v>1</v>
      </c>
      <c r="F1214" t="s">
        <v>440</v>
      </c>
      <c r="G1214" s="957">
        <v>182</v>
      </c>
      <c r="H1214" t="s">
        <v>383</v>
      </c>
      <c r="I1214" s="937" t="s">
        <v>489</v>
      </c>
      <c r="J1214" s="937" t="s">
        <v>445</v>
      </c>
      <c r="K1214" s="937" t="s">
        <v>450</v>
      </c>
      <c r="L1214" s="937">
        <v>9.1</v>
      </c>
      <c r="M1214" s="958" t="s">
        <v>186</v>
      </c>
      <c r="N1214" s="678">
        <f t="shared" ca="1" si="208"/>
        <v>6428520.6499999985</v>
      </c>
      <c r="O1214" s="678">
        <f t="shared" ca="1" si="207"/>
        <v>431549.95999999996</v>
      </c>
      <c r="P1214" s="678">
        <f t="shared" ca="1" si="207"/>
        <v>140331.12</v>
      </c>
      <c r="Q1214" s="678">
        <f t="shared" ca="1" si="207"/>
        <v>1797020.5199999998</v>
      </c>
      <c r="R1214" s="678">
        <f t="shared" ca="1" si="207"/>
        <v>383559.12</v>
      </c>
      <c r="S1214" s="678">
        <f t="shared" ca="1" si="207"/>
        <v>6053.4</v>
      </c>
      <c r="T1214" s="678">
        <f t="shared" ca="1" si="207"/>
        <v>380616.43000000005</v>
      </c>
      <c r="U1214" s="678">
        <f t="shared" ca="1" si="207"/>
        <v>0</v>
      </c>
      <c r="V1214" s="678">
        <f t="shared" ca="1" si="207"/>
        <v>29355</v>
      </c>
      <c r="W1214" s="678">
        <f t="shared" ca="1" si="202"/>
        <v>3260035.0999999992</v>
      </c>
      <c r="X1214" s="678">
        <f t="shared" ca="1" si="207"/>
        <v>0</v>
      </c>
      <c r="Y1214" s="678">
        <f t="shared" ca="1" si="207"/>
        <v>0</v>
      </c>
      <c r="Z1214" s="678">
        <f t="shared" ca="1" si="207"/>
        <v>0</v>
      </c>
      <c r="AA1214" t="str">
        <f t="shared" si="198"/>
        <v>ASRCMS202202</v>
      </c>
      <c r="AB1214" s="957">
        <f t="shared" si="199"/>
        <v>45230</v>
      </c>
      <c r="AC1214" t="str">
        <f t="shared" si="200"/>
        <v>Unaudited</v>
      </c>
    </row>
    <row r="1215" spans="1:29" x14ac:dyDescent="0.25">
      <c r="A1215" t="s">
        <v>421</v>
      </c>
      <c r="B1215" t="s">
        <v>1380</v>
      </c>
      <c r="C1215" t="s">
        <v>1381</v>
      </c>
      <c r="D1215">
        <v>1900</v>
      </c>
      <c r="E1215" s="957">
        <v>1</v>
      </c>
      <c r="F1215" t="s">
        <v>440</v>
      </c>
      <c r="G1215" s="957">
        <v>182</v>
      </c>
      <c r="H1215" t="s">
        <v>383</v>
      </c>
      <c r="I1215" s="958" t="s">
        <v>489</v>
      </c>
      <c r="J1215" s="958" t="s">
        <v>445</v>
      </c>
      <c r="K1215" s="958" t="s">
        <v>450</v>
      </c>
      <c r="L1215" s="937" t="s">
        <v>107</v>
      </c>
      <c r="M1215" s="958" t="s">
        <v>187</v>
      </c>
      <c r="N1215" s="678">
        <f t="shared" ca="1" si="208"/>
        <v>25841.93</v>
      </c>
      <c r="O1215" s="678">
        <f t="shared" ca="1" si="207"/>
        <v>0</v>
      </c>
      <c r="P1215" s="678">
        <f t="shared" ca="1" si="207"/>
        <v>0</v>
      </c>
      <c r="Q1215" s="678">
        <f t="shared" ca="1" si="207"/>
        <v>10458.59</v>
      </c>
      <c r="R1215" s="678">
        <f t="shared" ca="1" si="207"/>
        <v>0</v>
      </c>
      <c r="S1215" s="678">
        <f t="shared" ca="1" si="207"/>
        <v>0</v>
      </c>
      <c r="T1215" s="678">
        <f t="shared" ca="1" si="207"/>
        <v>0</v>
      </c>
      <c r="U1215" s="678">
        <f t="shared" ca="1" si="207"/>
        <v>0</v>
      </c>
      <c r="V1215" s="678">
        <f t="shared" ca="1" si="207"/>
        <v>0</v>
      </c>
      <c r="W1215" s="678">
        <f t="shared" ca="1" si="202"/>
        <v>15383.34</v>
      </c>
      <c r="X1215" s="678">
        <f t="shared" ca="1" si="207"/>
        <v>0</v>
      </c>
      <c r="Y1215" s="678">
        <f t="shared" ca="1" si="207"/>
        <v>0</v>
      </c>
      <c r="Z1215" s="678">
        <f t="shared" ca="1" si="207"/>
        <v>0</v>
      </c>
      <c r="AA1215" t="str">
        <f t="shared" si="198"/>
        <v>ASRCMS202202</v>
      </c>
      <c r="AB1215" s="957">
        <f t="shared" si="199"/>
        <v>45230</v>
      </c>
      <c r="AC1215" t="str">
        <f t="shared" si="200"/>
        <v>Unaudited</v>
      </c>
    </row>
    <row r="1216" spans="1:29" x14ac:dyDescent="0.25">
      <c r="A1216" t="s">
        <v>421</v>
      </c>
      <c r="B1216" t="s">
        <v>1380</v>
      </c>
      <c r="C1216" t="s">
        <v>1381</v>
      </c>
      <c r="D1216">
        <v>1900</v>
      </c>
      <c r="E1216" s="957">
        <v>1</v>
      </c>
      <c r="F1216" t="s">
        <v>440</v>
      </c>
      <c r="G1216" s="957">
        <v>182</v>
      </c>
      <c r="H1216" t="s">
        <v>383</v>
      </c>
      <c r="I1216" s="958" t="s">
        <v>489</v>
      </c>
      <c r="J1216" s="958" t="s">
        <v>445</v>
      </c>
      <c r="K1216" s="958" t="s">
        <v>450</v>
      </c>
      <c r="L1216" s="937" t="s">
        <v>1316</v>
      </c>
      <c r="M1216" s="958" t="s">
        <v>1317</v>
      </c>
      <c r="N1216" s="678">
        <f t="shared" ca="1" si="208"/>
        <v>90832.639999999999</v>
      </c>
      <c r="O1216" s="678">
        <f t="shared" ca="1" si="207"/>
        <v>0</v>
      </c>
      <c r="P1216" s="678">
        <f t="shared" ca="1" si="207"/>
        <v>0</v>
      </c>
      <c r="Q1216" s="678">
        <f t="shared" ca="1" si="207"/>
        <v>64576.33</v>
      </c>
      <c r="R1216" s="678">
        <f t="shared" ca="1" si="207"/>
        <v>0</v>
      </c>
      <c r="S1216" s="678">
        <f t="shared" ca="1" si="207"/>
        <v>0</v>
      </c>
      <c r="T1216" s="678">
        <f t="shared" ca="1" si="207"/>
        <v>0</v>
      </c>
      <c r="U1216" s="678">
        <f t="shared" ca="1" si="207"/>
        <v>0</v>
      </c>
      <c r="V1216" s="678">
        <f t="shared" ca="1" si="207"/>
        <v>0</v>
      </c>
      <c r="W1216" s="678">
        <f t="shared" ca="1" si="202"/>
        <v>26256.31</v>
      </c>
      <c r="X1216" s="678">
        <f t="shared" ca="1" si="207"/>
        <v>0</v>
      </c>
      <c r="Y1216" s="678">
        <f t="shared" ca="1" si="207"/>
        <v>0</v>
      </c>
      <c r="Z1216" s="678">
        <f t="shared" ca="1" si="207"/>
        <v>0</v>
      </c>
      <c r="AA1216" t="str">
        <f t="shared" si="198"/>
        <v>ASRCMS202202</v>
      </c>
      <c r="AB1216" s="957">
        <f t="shared" si="199"/>
        <v>45230</v>
      </c>
      <c r="AC1216" t="str">
        <f t="shared" si="200"/>
        <v>Unaudited</v>
      </c>
    </row>
    <row r="1217" spans="1:29" x14ac:dyDescent="0.25">
      <c r="A1217" t="s">
        <v>421</v>
      </c>
      <c r="B1217" t="s">
        <v>1380</v>
      </c>
      <c r="C1217" t="s">
        <v>1381</v>
      </c>
      <c r="D1217">
        <v>1900</v>
      </c>
      <c r="E1217" s="957">
        <v>1</v>
      </c>
      <c r="F1217" t="s">
        <v>440</v>
      </c>
      <c r="G1217" s="957">
        <v>182</v>
      </c>
      <c r="H1217" t="s">
        <v>383</v>
      </c>
      <c r="I1217" s="958" t="s">
        <v>489</v>
      </c>
      <c r="J1217" s="958" t="s">
        <v>445</v>
      </c>
      <c r="K1217" s="958" t="s">
        <v>450</v>
      </c>
      <c r="L1217" s="937" t="s">
        <v>108</v>
      </c>
      <c r="M1217" s="958" t="s">
        <v>188</v>
      </c>
      <c r="N1217" s="678">
        <f t="shared" ca="1" si="208"/>
        <v>1953332.8399999996</v>
      </c>
      <c r="O1217" s="678">
        <f t="shared" ca="1" si="207"/>
        <v>337611.29999999993</v>
      </c>
      <c r="P1217" s="678">
        <f t="shared" ca="1" si="207"/>
        <v>42254.77</v>
      </c>
      <c r="Q1217" s="678">
        <f t="shared" ca="1" si="207"/>
        <v>847648.87999999989</v>
      </c>
      <c r="R1217" s="678">
        <f t="shared" ca="1" si="207"/>
        <v>102199.29</v>
      </c>
      <c r="S1217" s="678">
        <f t="shared" ca="1" si="207"/>
        <v>188.74</v>
      </c>
      <c r="T1217" s="678">
        <f t="shared" ca="1" si="207"/>
        <v>278052.75</v>
      </c>
      <c r="U1217" s="678">
        <f t="shared" ca="1" si="207"/>
        <v>0</v>
      </c>
      <c r="V1217" s="678">
        <f t="shared" ca="1" si="207"/>
        <v>35685.17</v>
      </c>
      <c r="W1217" s="678">
        <f t="shared" ca="1" si="202"/>
        <v>309691.93999999989</v>
      </c>
      <c r="X1217" s="678">
        <f t="shared" ca="1" si="207"/>
        <v>0</v>
      </c>
      <c r="Y1217" s="678">
        <f t="shared" ca="1" si="207"/>
        <v>0</v>
      </c>
      <c r="Z1217" s="678">
        <f t="shared" ca="1" si="207"/>
        <v>0</v>
      </c>
      <c r="AA1217" t="str">
        <f t="shared" si="198"/>
        <v>ASRCMS202202</v>
      </c>
      <c r="AB1217" s="957">
        <f t="shared" si="199"/>
        <v>45230</v>
      </c>
      <c r="AC1217" t="str">
        <f t="shared" si="200"/>
        <v>Unaudited</v>
      </c>
    </row>
    <row r="1218" spans="1:29" x14ac:dyDescent="0.25">
      <c r="A1218" t="s">
        <v>421</v>
      </c>
      <c r="B1218" t="s">
        <v>1380</v>
      </c>
      <c r="C1218" t="s">
        <v>1381</v>
      </c>
      <c r="D1218">
        <v>1900</v>
      </c>
      <c r="E1218" s="957">
        <v>1</v>
      </c>
      <c r="F1218" t="s">
        <v>440</v>
      </c>
      <c r="G1218" s="957">
        <v>182</v>
      </c>
      <c r="H1218" t="s">
        <v>383</v>
      </c>
      <c r="I1218" s="958" t="s">
        <v>489</v>
      </c>
      <c r="J1218" s="958" t="s">
        <v>445</v>
      </c>
      <c r="K1218" s="958" t="s">
        <v>450</v>
      </c>
      <c r="L1218" s="937" t="s">
        <v>109</v>
      </c>
      <c r="M1218" s="958" t="s">
        <v>161</v>
      </c>
      <c r="N1218" s="678">
        <f t="shared" ca="1" si="208"/>
        <v>2405559.6808553413</v>
      </c>
      <c r="O1218" s="678">
        <f t="shared" ca="1" si="207"/>
        <v>975405.6568889505</v>
      </c>
      <c r="P1218" s="678">
        <f t="shared" ca="1" si="207"/>
        <v>58834.939836510719</v>
      </c>
      <c r="Q1218" s="678">
        <f t="shared" ca="1" si="207"/>
        <v>1052422.7444817296</v>
      </c>
      <c r="R1218" s="678">
        <f t="shared" ca="1" si="207"/>
        <v>76707.236467079681</v>
      </c>
      <c r="S1218" s="678">
        <f t="shared" ca="1" si="207"/>
        <v>106.8179417113322</v>
      </c>
      <c r="T1218" s="678">
        <f t="shared" ca="1" si="207"/>
        <v>145200.86504519911</v>
      </c>
      <c r="U1218" s="678">
        <f t="shared" ca="1" si="207"/>
        <v>0</v>
      </c>
      <c r="V1218" s="678">
        <f t="shared" ca="1" si="207"/>
        <v>5438.5740786620972</v>
      </c>
      <c r="W1218" s="678">
        <f t="shared" ca="1" si="202"/>
        <v>91442.846115497712</v>
      </c>
      <c r="X1218" s="678">
        <f t="shared" ca="1" si="207"/>
        <v>0</v>
      </c>
      <c r="Y1218" s="678">
        <f t="shared" ca="1" si="207"/>
        <v>0</v>
      </c>
      <c r="Z1218" s="678">
        <f t="shared" ca="1" si="207"/>
        <v>0</v>
      </c>
      <c r="AA1218" t="str">
        <f t="shared" ref="AA1218:AA1281" si="209">file_name</f>
        <v>ASRCMS202202</v>
      </c>
      <c r="AB1218" s="957">
        <f t="shared" ref="AB1218:AB1281" si="210">file_date</f>
        <v>45230</v>
      </c>
      <c r="AC1218" t="str">
        <f t="shared" ref="AC1218:AC1281" si="211">status</f>
        <v>Unaudited</v>
      </c>
    </row>
    <row r="1219" spans="1:29" x14ac:dyDescent="0.25">
      <c r="A1219" t="s">
        <v>421</v>
      </c>
      <c r="B1219" t="s">
        <v>1380</v>
      </c>
      <c r="C1219" t="s">
        <v>1381</v>
      </c>
      <c r="D1219">
        <v>1900</v>
      </c>
      <c r="E1219" s="957">
        <v>1</v>
      </c>
      <c r="F1219" t="s">
        <v>440</v>
      </c>
      <c r="G1219" s="957">
        <v>182</v>
      </c>
      <c r="H1219" t="s">
        <v>383</v>
      </c>
      <c r="I1219" s="958" t="s">
        <v>489</v>
      </c>
      <c r="J1219" s="958" t="s">
        <v>445</v>
      </c>
      <c r="K1219" s="958" t="s">
        <v>450</v>
      </c>
      <c r="L1219" s="953" t="s">
        <v>110</v>
      </c>
      <c r="M1219" s="958" t="s">
        <v>135</v>
      </c>
      <c r="N1219" s="678">
        <f t="shared" ca="1" si="208"/>
        <v>48938.332872441439</v>
      </c>
      <c r="O1219" s="678">
        <f t="shared" ca="1" si="207"/>
        <v>24966.2819564981</v>
      </c>
      <c r="P1219" s="678">
        <f t="shared" ca="1" si="207"/>
        <v>4926.2064395581392</v>
      </c>
      <c r="Q1219" s="678">
        <f t="shared" ca="1" si="207"/>
        <v>12815.271161850262</v>
      </c>
      <c r="R1219" s="678">
        <f t="shared" ca="1" si="207"/>
        <v>2482.0101100970023</v>
      </c>
      <c r="S1219" s="678">
        <f t="shared" ca="1" si="207"/>
        <v>84.599351691481644</v>
      </c>
      <c r="T1219" s="678">
        <f t="shared" ca="1" si="207"/>
        <v>3103.0333687051088</v>
      </c>
      <c r="U1219" s="678">
        <f t="shared" ca="1" si="207"/>
        <v>0</v>
      </c>
      <c r="V1219" s="678">
        <f t="shared" ca="1" si="207"/>
        <v>143.45107460729497</v>
      </c>
      <c r="W1219" s="678">
        <f t="shared" ca="1" si="202"/>
        <v>417.47940943405069</v>
      </c>
      <c r="X1219" s="678">
        <f t="shared" ca="1" si="207"/>
        <v>0</v>
      </c>
      <c r="Y1219" s="678">
        <f t="shared" ca="1" si="207"/>
        <v>0</v>
      </c>
      <c r="Z1219" s="678">
        <f t="shared" ca="1" si="207"/>
        <v>0</v>
      </c>
      <c r="AA1219" t="str">
        <f t="shared" si="209"/>
        <v>ASRCMS202202</v>
      </c>
      <c r="AB1219" s="957">
        <f t="shared" si="210"/>
        <v>45230</v>
      </c>
      <c r="AC1219" t="str">
        <f t="shared" si="211"/>
        <v>Unaudited</v>
      </c>
    </row>
    <row r="1220" spans="1:29" x14ac:dyDescent="0.25">
      <c r="A1220" t="s">
        <v>421</v>
      </c>
      <c r="B1220" t="s">
        <v>1380</v>
      </c>
      <c r="C1220" t="s">
        <v>1381</v>
      </c>
      <c r="D1220">
        <v>1900</v>
      </c>
      <c r="E1220" s="957">
        <v>1</v>
      </c>
      <c r="F1220" t="s">
        <v>440</v>
      </c>
      <c r="G1220" s="957">
        <v>182</v>
      </c>
      <c r="H1220" t="s">
        <v>383</v>
      </c>
      <c r="I1220" s="958" t="s">
        <v>489</v>
      </c>
      <c r="J1220" s="958" t="s">
        <v>445</v>
      </c>
      <c r="K1220" s="958" t="s">
        <v>450</v>
      </c>
      <c r="L1220" s="937" t="s">
        <v>111</v>
      </c>
      <c r="M1220" s="958" t="s">
        <v>163</v>
      </c>
      <c r="N1220" s="678">
        <f t="shared" ca="1" si="208"/>
        <v>145682.37277096984</v>
      </c>
      <c r="O1220" s="678">
        <f t="shared" ca="1" si="207"/>
        <v>25057.285441537391</v>
      </c>
      <c r="P1220" s="678">
        <f t="shared" ca="1" si="207"/>
        <v>3424.9249647378142</v>
      </c>
      <c r="Q1220" s="678">
        <f t="shared" ca="1" si="207"/>
        <v>53989.692458505859</v>
      </c>
      <c r="R1220" s="678">
        <f t="shared" ca="1" si="207"/>
        <v>7903.3746857404549</v>
      </c>
      <c r="S1220" s="678">
        <f t="shared" ca="1" si="207"/>
        <v>16.076567291404682</v>
      </c>
      <c r="T1220" s="678">
        <f t="shared" ca="1" si="207"/>
        <v>1036.3994214423083</v>
      </c>
      <c r="U1220" s="678">
        <f t="shared" ca="1" si="207"/>
        <v>0</v>
      </c>
      <c r="V1220" s="678">
        <f t="shared" ca="1" si="207"/>
        <v>987.35563223698682</v>
      </c>
      <c r="W1220" s="678">
        <f t="shared" ca="1" si="202"/>
        <v>53267.263599477636</v>
      </c>
      <c r="X1220" s="678">
        <f t="shared" ca="1" si="207"/>
        <v>0</v>
      </c>
      <c r="Y1220" s="678">
        <f t="shared" ca="1" si="207"/>
        <v>0</v>
      </c>
      <c r="Z1220" s="678">
        <f t="shared" ca="1" si="207"/>
        <v>0</v>
      </c>
      <c r="AA1220" t="str">
        <f t="shared" si="209"/>
        <v>ASRCMS202202</v>
      </c>
      <c r="AB1220" s="957">
        <f t="shared" si="210"/>
        <v>45230</v>
      </c>
      <c r="AC1220" t="str">
        <f t="shared" si="211"/>
        <v>Unaudited</v>
      </c>
    </row>
    <row r="1221" spans="1:29" x14ac:dyDescent="0.25">
      <c r="A1221" t="s">
        <v>421</v>
      </c>
      <c r="B1221" t="s">
        <v>1380</v>
      </c>
      <c r="C1221" t="s">
        <v>1381</v>
      </c>
      <c r="D1221">
        <v>1900</v>
      </c>
      <c r="E1221" s="957">
        <v>1</v>
      </c>
      <c r="F1221" t="s">
        <v>440</v>
      </c>
      <c r="G1221" s="957">
        <v>182</v>
      </c>
      <c r="H1221" t="s">
        <v>383</v>
      </c>
      <c r="I1221" s="937" t="s">
        <v>489</v>
      </c>
      <c r="J1221" s="937" t="s">
        <v>445</v>
      </c>
      <c r="K1221" s="937" t="s">
        <v>450</v>
      </c>
      <c r="L1221" s="937" t="s">
        <v>112</v>
      </c>
      <c r="M1221" s="958" t="s">
        <v>464</v>
      </c>
      <c r="N1221" s="678">
        <f t="shared" ca="1" si="208"/>
        <v>-355489.14662537386</v>
      </c>
      <c r="O1221" s="678">
        <f t="shared" ca="1" si="207"/>
        <v>-77175.873013239019</v>
      </c>
      <c r="P1221" s="678">
        <f t="shared" ca="1" si="207"/>
        <v>-14013.991947297125</v>
      </c>
      <c r="Q1221" s="678">
        <f t="shared" ca="1" si="207"/>
        <v>-130609.49103148624</v>
      </c>
      <c r="R1221" s="678">
        <f t="shared" ca="1" si="207"/>
        <v>-19674.134296256245</v>
      </c>
      <c r="S1221" s="678">
        <f t="shared" ca="1" si="207"/>
        <v>-301.56195883792458</v>
      </c>
      <c r="T1221" s="678">
        <f t="shared" ca="1" si="207"/>
        <v>-29848.008312945691</v>
      </c>
      <c r="U1221" s="678">
        <f t="shared" ca="1" si="207"/>
        <v>0</v>
      </c>
      <c r="V1221" s="678">
        <f t="shared" ca="1" si="207"/>
        <v>-2757.1391531723989</v>
      </c>
      <c r="W1221" s="678">
        <f t="shared" ca="1" si="202"/>
        <v>-81108.946912139276</v>
      </c>
      <c r="X1221" s="678">
        <f t="shared" ca="1" si="207"/>
        <v>0</v>
      </c>
      <c r="Y1221" s="678">
        <f t="shared" ca="1" si="207"/>
        <v>0</v>
      </c>
      <c r="Z1221" s="678">
        <f t="shared" ca="1" si="207"/>
        <v>0</v>
      </c>
      <c r="AA1221" t="str">
        <f t="shared" si="209"/>
        <v>ASRCMS202202</v>
      </c>
      <c r="AB1221" s="957">
        <f t="shared" si="210"/>
        <v>45230</v>
      </c>
      <c r="AC1221" t="str">
        <f t="shared" si="211"/>
        <v>Unaudited</v>
      </c>
    </row>
    <row r="1222" spans="1:29" x14ac:dyDescent="0.25">
      <c r="A1222" t="s">
        <v>421</v>
      </c>
      <c r="B1222" t="s">
        <v>1380</v>
      </c>
      <c r="C1222" t="s">
        <v>1381</v>
      </c>
      <c r="D1222">
        <v>1900</v>
      </c>
      <c r="E1222" s="957">
        <v>1</v>
      </c>
      <c r="F1222" t="s">
        <v>440</v>
      </c>
      <c r="G1222" s="957">
        <v>182</v>
      </c>
      <c r="H1222" t="s">
        <v>383</v>
      </c>
      <c r="I1222" s="958" t="s">
        <v>489</v>
      </c>
      <c r="J1222" s="958" t="s">
        <v>445</v>
      </c>
      <c r="K1222" s="958" t="s">
        <v>6</v>
      </c>
      <c r="L1222" s="937" t="s">
        <v>118</v>
      </c>
      <c r="M1222" s="958" t="s">
        <v>189</v>
      </c>
      <c r="N1222" s="678">
        <f t="shared" ca="1" si="208"/>
        <v>66429.206935944472</v>
      </c>
      <c r="O1222" s="678">
        <f t="shared" ca="1" si="207"/>
        <v>20579.364150284273</v>
      </c>
      <c r="P1222" s="678">
        <f t="shared" ca="1" si="207"/>
        <v>4324.8522594993492</v>
      </c>
      <c r="Q1222" s="678">
        <f t="shared" ca="1" si="207"/>
        <v>26577.105260066932</v>
      </c>
      <c r="R1222" s="678">
        <f t="shared" ca="1" si="207"/>
        <v>7616.4400370102876</v>
      </c>
      <c r="S1222" s="678">
        <f t="shared" ca="1" si="207"/>
        <v>2.0353622977768215</v>
      </c>
      <c r="T1222" s="678">
        <f t="shared" ca="1" si="207"/>
        <v>3700.0685180803375</v>
      </c>
      <c r="U1222" s="678">
        <f t="shared" ca="1" si="207"/>
        <v>0</v>
      </c>
      <c r="V1222" s="678">
        <f t="shared" ca="1" si="207"/>
        <v>1105.8898172734998</v>
      </c>
      <c r="W1222" s="678">
        <f t="shared" ca="1" si="202"/>
        <v>2523.4515314320051</v>
      </c>
      <c r="X1222" s="678">
        <f t="shared" ca="1" si="207"/>
        <v>0</v>
      </c>
      <c r="Y1222" s="678">
        <f t="shared" ca="1" si="207"/>
        <v>0</v>
      </c>
      <c r="Z1222" s="678">
        <f t="shared" ca="1" si="207"/>
        <v>0</v>
      </c>
      <c r="AA1222" t="str">
        <f t="shared" si="209"/>
        <v>ASRCMS202202</v>
      </c>
      <c r="AB1222" s="957">
        <f t="shared" si="210"/>
        <v>45230</v>
      </c>
      <c r="AC1222" t="str">
        <f t="shared" si="211"/>
        <v>Unaudited</v>
      </c>
    </row>
    <row r="1223" spans="1:29" x14ac:dyDescent="0.25">
      <c r="A1223" t="s">
        <v>421</v>
      </c>
      <c r="B1223" t="s">
        <v>1380</v>
      </c>
      <c r="C1223" t="s">
        <v>1381</v>
      </c>
      <c r="D1223">
        <v>1900</v>
      </c>
      <c r="E1223" s="957">
        <v>1</v>
      </c>
      <c r="F1223" t="s">
        <v>440</v>
      </c>
      <c r="G1223" s="957">
        <v>182</v>
      </c>
      <c r="H1223" t="s">
        <v>383</v>
      </c>
      <c r="I1223" s="937" t="s">
        <v>489</v>
      </c>
      <c r="J1223" s="937" t="s">
        <v>445</v>
      </c>
      <c r="K1223" s="937" t="s">
        <v>6</v>
      </c>
      <c r="L1223" s="937" t="s">
        <v>45</v>
      </c>
      <c r="M1223" s="937" t="s">
        <v>164</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ASRCMS202202</v>
      </c>
      <c r="AB1223" s="957">
        <f t="shared" si="210"/>
        <v>45230</v>
      </c>
      <c r="AC1223" t="str">
        <f t="shared" si="211"/>
        <v>Unaudited</v>
      </c>
    </row>
    <row r="1224" spans="1:29" x14ac:dyDescent="0.25">
      <c r="A1224" t="s">
        <v>421</v>
      </c>
      <c r="B1224" t="s">
        <v>1380</v>
      </c>
      <c r="C1224" t="s">
        <v>1381</v>
      </c>
      <c r="D1224">
        <v>1900</v>
      </c>
      <c r="E1224" s="957">
        <v>1</v>
      </c>
      <c r="F1224" t="s">
        <v>440</v>
      </c>
      <c r="G1224" s="957">
        <v>182</v>
      </c>
      <c r="H1224" t="s">
        <v>383</v>
      </c>
      <c r="I1224" s="937" t="s">
        <v>489</v>
      </c>
      <c r="J1224" s="937" t="s">
        <v>445</v>
      </c>
      <c r="K1224" s="937" t="s">
        <v>6</v>
      </c>
      <c r="L1224" s="937" t="s">
        <v>46</v>
      </c>
      <c r="M1224" s="958" t="s">
        <v>165</v>
      </c>
      <c r="N1224" s="678">
        <f t="shared" ca="1" si="208"/>
        <v>1.2583640139985384</v>
      </c>
      <c r="O1224" s="678">
        <f t="shared" ca="1" si="207"/>
        <v>0.30449628955251323</v>
      </c>
      <c r="P1224" s="678">
        <f t="shared" ca="1" si="207"/>
        <v>0</v>
      </c>
      <c r="Q1224" s="678">
        <f t="shared" ca="1" si="207"/>
        <v>0.75528318778134262</v>
      </c>
      <c r="R1224" s="678">
        <f t="shared" ca="1" si="207"/>
        <v>0.19858453666468256</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ASRCMS202202</v>
      </c>
      <c r="AB1224" s="957">
        <f t="shared" si="210"/>
        <v>45230</v>
      </c>
      <c r="AC1224" t="str">
        <f t="shared" si="211"/>
        <v>Unaudited</v>
      </c>
    </row>
    <row r="1225" spans="1:29" x14ac:dyDescent="0.25">
      <c r="A1225" t="s">
        <v>421</v>
      </c>
      <c r="B1225" t="s">
        <v>1380</v>
      </c>
      <c r="C1225" t="s">
        <v>1381</v>
      </c>
      <c r="D1225">
        <v>1900</v>
      </c>
      <c r="E1225" s="957">
        <v>1</v>
      </c>
      <c r="F1225" t="s">
        <v>440</v>
      </c>
      <c r="G1225" s="957">
        <v>182</v>
      </c>
      <c r="H1225" t="s">
        <v>383</v>
      </c>
      <c r="I1225" s="937" t="s">
        <v>489</v>
      </c>
      <c r="J1225" s="937" t="s">
        <v>445</v>
      </c>
      <c r="K1225" s="937" t="s">
        <v>6</v>
      </c>
      <c r="L1225" s="937" t="s">
        <v>166</v>
      </c>
      <c r="M1225" s="958" t="s">
        <v>462</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ASRCMS202202</v>
      </c>
      <c r="AB1225" s="957">
        <f t="shared" si="210"/>
        <v>45230</v>
      </c>
      <c r="AC1225" t="str">
        <f t="shared" si="211"/>
        <v>Unaudited</v>
      </c>
    </row>
    <row r="1226" spans="1:29" x14ac:dyDescent="0.25">
      <c r="A1226" t="s">
        <v>421</v>
      </c>
      <c r="B1226" t="s">
        <v>1380</v>
      </c>
      <c r="C1226" t="s">
        <v>1381</v>
      </c>
      <c r="D1226">
        <v>1900</v>
      </c>
      <c r="E1226" s="957">
        <v>1</v>
      </c>
      <c r="F1226" t="s">
        <v>440</v>
      </c>
      <c r="G1226" s="957">
        <v>182</v>
      </c>
      <c r="H1226" t="s">
        <v>383</v>
      </c>
      <c r="I1226" s="937" t="s">
        <v>489</v>
      </c>
      <c r="J1226" s="937" t="s">
        <v>445</v>
      </c>
      <c r="K1226" s="937" t="s">
        <v>435</v>
      </c>
      <c r="L1226" s="937" t="s">
        <v>121</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ASRCMS202202</v>
      </c>
      <c r="AB1226" s="957">
        <f t="shared" si="210"/>
        <v>45230</v>
      </c>
      <c r="AC1226" t="str">
        <f t="shared" si="211"/>
        <v>Unaudited</v>
      </c>
    </row>
    <row r="1227" spans="1:29" x14ac:dyDescent="0.25">
      <c r="A1227" t="s">
        <v>421</v>
      </c>
      <c r="B1227" t="s">
        <v>1380</v>
      </c>
      <c r="C1227" t="s">
        <v>1381</v>
      </c>
      <c r="D1227">
        <v>1900</v>
      </c>
      <c r="E1227" s="957">
        <v>1</v>
      </c>
      <c r="F1227" t="s">
        <v>440</v>
      </c>
      <c r="G1227" s="957">
        <v>182</v>
      </c>
      <c r="H1227" t="s">
        <v>383</v>
      </c>
      <c r="I1227" s="937" t="s">
        <v>489</v>
      </c>
      <c r="J1227" s="937" t="s">
        <v>445</v>
      </c>
      <c r="K1227" s="937" t="s">
        <v>435</v>
      </c>
      <c r="L1227" s="943" t="s">
        <v>938</v>
      </c>
      <c r="M1227" s="959" t="s">
        <v>930</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ASRCMS202202</v>
      </c>
      <c r="AB1227" s="957">
        <f t="shared" si="210"/>
        <v>45230</v>
      </c>
      <c r="AC1227" t="str">
        <f t="shared" si="211"/>
        <v>Unaudited</v>
      </c>
    </row>
    <row r="1228" spans="1:29" x14ac:dyDescent="0.25">
      <c r="A1228" t="s">
        <v>421</v>
      </c>
      <c r="B1228" t="s">
        <v>1380</v>
      </c>
      <c r="C1228" t="s">
        <v>1381</v>
      </c>
      <c r="D1228">
        <v>1900</v>
      </c>
      <c r="E1228" s="957">
        <v>1</v>
      </c>
      <c r="F1228" t="s">
        <v>440</v>
      </c>
      <c r="G1228" s="957">
        <v>182</v>
      </c>
      <c r="H1228" t="s">
        <v>383</v>
      </c>
      <c r="I1228" s="937" t="s">
        <v>489</v>
      </c>
      <c r="J1228" s="937" t="s">
        <v>445</v>
      </c>
      <c r="K1228" s="937" t="s">
        <v>435</v>
      </c>
      <c r="L1228" s="937" t="s">
        <v>168</v>
      </c>
      <c r="M1228" s="958" t="s">
        <v>40</v>
      </c>
      <c r="N1228" s="678">
        <f t="shared" ca="1" si="208"/>
        <v>648.8320272182757</v>
      </c>
      <c r="O1228" s="678">
        <f t="shared" ca="1" si="207"/>
        <v>305.21747824559316</v>
      </c>
      <c r="P1228" s="678">
        <f t="shared" ca="1" si="207"/>
        <v>60.223797416811479</v>
      </c>
      <c r="Q1228" s="678">
        <f t="shared" ca="1" si="207"/>
        <v>199.30397581672324</v>
      </c>
      <c r="R1228" s="678">
        <f t="shared" ca="1" si="207"/>
        <v>38.60039141678331</v>
      </c>
      <c r="S1228" s="678">
        <f t="shared" ca="1" si="207"/>
        <v>1.3156949182490139</v>
      </c>
      <c r="T1228" s="678">
        <f t="shared" ca="1" si="207"/>
        <v>35.44706005485564</v>
      </c>
      <c r="U1228" s="678">
        <f t="shared" ca="1" si="207"/>
        <v>0</v>
      </c>
      <c r="V1228" s="678">
        <f t="shared" ca="1" si="207"/>
        <v>2.2309609483352841</v>
      </c>
      <c r="W1228" s="678">
        <f t="shared" ca="1" si="202"/>
        <v>6.4926684009244804</v>
      </c>
      <c r="X1228" s="678">
        <f t="shared" ca="1" si="207"/>
        <v>0</v>
      </c>
      <c r="Y1228" s="678">
        <f t="shared" ca="1" si="207"/>
        <v>0</v>
      </c>
      <c r="Z1228" s="678">
        <f t="shared" ca="1" si="207"/>
        <v>0</v>
      </c>
      <c r="AA1228" t="str">
        <f t="shared" si="209"/>
        <v>ASRCMS202202</v>
      </c>
      <c r="AB1228" s="957">
        <f t="shared" si="210"/>
        <v>45230</v>
      </c>
      <c r="AC1228" t="str">
        <f t="shared" si="211"/>
        <v>Unaudited</v>
      </c>
    </row>
    <row r="1229" spans="1:29" x14ac:dyDescent="0.25">
      <c r="A1229" t="s">
        <v>421</v>
      </c>
      <c r="B1229" t="s">
        <v>1380</v>
      </c>
      <c r="C1229" t="s">
        <v>1381</v>
      </c>
      <c r="D1229">
        <v>1900</v>
      </c>
      <c r="E1229" s="957">
        <v>1</v>
      </c>
      <c r="F1229" t="s">
        <v>440</v>
      </c>
      <c r="G1229" s="957">
        <v>182</v>
      </c>
      <c r="H1229" t="s">
        <v>383</v>
      </c>
      <c r="I1229" s="937" t="s">
        <v>489</v>
      </c>
      <c r="J1229" s="937" t="s">
        <v>445</v>
      </c>
      <c r="K1229" s="937" t="s">
        <v>435</v>
      </c>
      <c r="L1229" s="937" t="s">
        <v>169</v>
      </c>
      <c r="M1229" s="958" t="s">
        <v>330</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ASRCMS202202</v>
      </c>
      <c r="AB1229" s="957">
        <f t="shared" si="210"/>
        <v>45230</v>
      </c>
      <c r="AC1229" t="str">
        <f t="shared" si="211"/>
        <v>Unaudited</v>
      </c>
    </row>
    <row r="1230" spans="1:29" x14ac:dyDescent="0.25">
      <c r="A1230" t="s">
        <v>421</v>
      </c>
      <c r="B1230" t="s">
        <v>1380</v>
      </c>
      <c r="C1230" t="s">
        <v>1381</v>
      </c>
      <c r="D1230">
        <v>1900</v>
      </c>
      <c r="E1230" s="957">
        <v>1</v>
      </c>
      <c r="F1230" t="s">
        <v>440</v>
      </c>
      <c r="G1230" s="957">
        <v>182</v>
      </c>
      <c r="H1230" t="s">
        <v>383</v>
      </c>
      <c r="I1230" s="937" t="s">
        <v>489</v>
      </c>
      <c r="J1230" s="937" t="s">
        <v>451</v>
      </c>
      <c r="K1230" s="937" t="s">
        <v>436</v>
      </c>
      <c r="L1230" s="937" t="s">
        <v>122</v>
      </c>
      <c r="M1230" s="958" t="s">
        <v>27</v>
      </c>
      <c r="N1230" s="678">
        <f t="shared" ca="1" si="208"/>
        <v>2045146.8910702344</v>
      </c>
      <c r="O1230" s="678">
        <f t="shared" ca="1" si="207"/>
        <v>-951.44502670734812</v>
      </c>
      <c r="P1230" s="678">
        <f t="shared" ca="1" si="207"/>
        <v>2046098.3360969417</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ASRCMS202202</v>
      </c>
      <c r="AB1230" s="957">
        <f t="shared" si="210"/>
        <v>45230</v>
      </c>
      <c r="AC1230" t="str">
        <f t="shared" si="211"/>
        <v>Unaudited</v>
      </c>
    </row>
    <row r="1231" spans="1:29" x14ac:dyDescent="0.25">
      <c r="A1231" t="s">
        <v>421</v>
      </c>
      <c r="B1231" t="s">
        <v>1380</v>
      </c>
      <c r="C1231" t="s">
        <v>1381</v>
      </c>
      <c r="D1231">
        <v>1900</v>
      </c>
      <c r="E1231" s="957">
        <v>1</v>
      </c>
      <c r="F1231" t="s">
        <v>440</v>
      </c>
      <c r="G1231" s="957">
        <v>182</v>
      </c>
      <c r="H1231" t="s">
        <v>383</v>
      </c>
      <c r="I1231" s="937" t="s">
        <v>489</v>
      </c>
      <c r="J1231" s="937" t="s">
        <v>451</v>
      </c>
      <c r="K1231" s="937" t="s">
        <v>436</v>
      </c>
      <c r="L1231" s="937" t="s">
        <v>123</v>
      </c>
      <c r="M1231" s="958" t="s">
        <v>98</v>
      </c>
      <c r="N1231" s="678">
        <f t="shared" ca="1" si="208"/>
        <v>130914.95272768239</v>
      </c>
      <c r="O1231" s="678">
        <f t="shared" ca="1" si="207"/>
        <v>105101.14542521272</v>
      </c>
      <c r="P1231" s="678">
        <f t="shared" ca="1" si="207"/>
        <v>25813.807302469671</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ASRCMS202202</v>
      </c>
      <c r="AB1231" s="957">
        <f t="shared" si="210"/>
        <v>45230</v>
      </c>
      <c r="AC1231" t="str">
        <f t="shared" si="211"/>
        <v>Unaudited</v>
      </c>
    </row>
    <row r="1232" spans="1:29" x14ac:dyDescent="0.25">
      <c r="A1232" t="s">
        <v>421</v>
      </c>
      <c r="B1232" t="s">
        <v>1380</v>
      </c>
      <c r="C1232" t="s">
        <v>1381</v>
      </c>
      <c r="D1232">
        <v>1900</v>
      </c>
      <c r="E1232" s="957">
        <v>1</v>
      </c>
      <c r="F1232" t="s">
        <v>440</v>
      </c>
      <c r="G1232" s="957">
        <v>182</v>
      </c>
      <c r="H1232" t="s">
        <v>383</v>
      </c>
      <c r="I1232" s="937" t="s">
        <v>489</v>
      </c>
      <c r="J1232" s="937" t="s">
        <v>451</v>
      </c>
      <c r="K1232" s="937" t="s">
        <v>436</v>
      </c>
      <c r="L1232" s="937" t="s">
        <v>124</v>
      </c>
      <c r="M1232" s="958" t="s">
        <v>99</v>
      </c>
      <c r="N1232" s="678">
        <f t="shared" ca="1" si="208"/>
        <v>133874.44734329457</v>
      </c>
      <c r="O1232" s="678">
        <f t="shared" ca="1" si="207"/>
        <v>106590.32718449185</v>
      </c>
      <c r="P1232" s="678">
        <f t="shared" ca="1" si="207"/>
        <v>27284.120158802711</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ASRCMS202202</v>
      </c>
      <c r="AB1232" s="957">
        <f t="shared" si="210"/>
        <v>45230</v>
      </c>
      <c r="AC1232" t="str">
        <f t="shared" si="211"/>
        <v>Unaudited</v>
      </c>
    </row>
    <row r="1233" spans="1:29" x14ac:dyDescent="0.25">
      <c r="A1233" t="s">
        <v>421</v>
      </c>
      <c r="B1233" t="s">
        <v>1380</v>
      </c>
      <c r="C1233" t="s">
        <v>1381</v>
      </c>
      <c r="D1233">
        <v>1900</v>
      </c>
      <c r="E1233" s="957">
        <v>1</v>
      </c>
      <c r="F1233" t="s">
        <v>440</v>
      </c>
      <c r="G1233" s="957">
        <v>182</v>
      </c>
      <c r="H1233" t="s">
        <v>383</v>
      </c>
      <c r="I1233" s="937" t="s">
        <v>489</v>
      </c>
      <c r="J1233" s="937" t="s">
        <v>451</v>
      </c>
      <c r="K1233" s="937" t="s">
        <v>436</v>
      </c>
      <c r="L1233" s="937" t="s">
        <v>125</v>
      </c>
      <c r="M1233" s="958" t="s">
        <v>100</v>
      </c>
      <c r="N1233" s="678">
        <f t="shared" ca="1" si="208"/>
        <v>109747.69054899557</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51504.406885596858</v>
      </c>
      <c r="P1233" s="678">
        <f t="shared" ca="1" si="213"/>
        <v>58243.283663398703</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ASRCMS202202</v>
      </c>
      <c r="AB1233" s="957">
        <f t="shared" si="210"/>
        <v>45230</v>
      </c>
      <c r="AC1233" t="str">
        <f t="shared" si="211"/>
        <v>Unaudited</v>
      </c>
    </row>
    <row r="1234" spans="1:29" x14ac:dyDescent="0.25">
      <c r="A1234" t="s">
        <v>421</v>
      </c>
      <c r="B1234" t="s">
        <v>1380</v>
      </c>
      <c r="C1234" t="s">
        <v>1381</v>
      </c>
      <c r="D1234">
        <v>1900</v>
      </c>
      <c r="E1234" s="957">
        <v>1</v>
      </c>
      <c r="F1234" t="s">
        <v>440</v>
      </c>
      <c r="G1234" s="957">
        <v>182</v>
      </c>
      <c r="H1234" t="s">
        <v>383</v>
      </c>
      <c r="I1234" s="937" t="s">
        <v>489</v>
      </c>
      <c r="J1234" s="937" t="s">
        <v>451</v>
      </c>
      <c r="K1234" s="937" t="s">
        <v>436</v>
      </c>
      <c r="L1234" s="937" t="s">
        <v>126</v>
      </c>
      <c r="M1234" s="958" t="s">
        <v>101</v>
      </c>
      <c r="N1234" s="678">
        <f t="shared" ca="1" si="208"/>
        <v>150855.57483174215</v>
      </c>
      <c r="O1234" s="678">
        <f t="shared" ca="1" si="213"/>
        <v>7739.8417753496597</v>
      </c>
      <c r="P1234" s="678">
        <f t="shared" ca="1" si="213"/>
        <v>143115.73305639249</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ASRCMS202202</v>
      </c>
      <c r="AB1234" s="957">
        <f t="shared" si="210"/>
        <v>45230</v>
      </c>
      <c r="AC1234" t="str">
        <f t="shared" si="211"/>
        <v>Unaudited</v>
      </c>
    </row>
    <row r="1235" spans="1:29" x14ac:dyDescent="0.25">
      <c r="A1235" t="s">
        <v>421</v>
      </c>
      <c r="B1235" t="s">
        <v>1380</v>
      </c>
      <c r="C1235" t="s">
        <v>1381</v>
      </c>
      <c r="D1235">
        <v>1900</v>
      </c>
      <c r="E1235" s="957">
        <v>1</v>
      </c>
      <c r="F1235" t="s">
        <v>440</v>
      </c>
      <c r="G1235" s="957">
        <v>182</v>
      </c>
      <c r="H1235" t="s">
        <v>383</v>
      </c>
      <c r="I1235" s="937" t="s">
        <v>489</v>
      </c>
      <c r="J1235" s="937" t="s">
        <v>451</v>
      </c>
      <c r="K1235" s="937" t="s">
        <v>436</v>
      </c>
      <c r="L1235" s="937" t="s">
        <v>127</v>
      </c>
      <c r="M1235" s="958" t="s">
        <v>28</v>
      </c>
      <c r="N1235" s="678">
        <f t="shared" ca="1" si="208"/>
        <v>61161.058308079548</v>
      </c>
      <c r="O1235" s="678">
        <f t="shared" ca="1" si="213"/>
        <v>61161.058308079548</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ASRCMS202202</v>
      </c>
      <c r="AB1235" s="957">
        <f t="shared" si="210"/>
        <v>45230</v>
      </c>
      <c r="AC1235" t="str">
        <f t="shared" si="211"/>
        <v>Unaudited</v>
      </c>
    </row>
    <row r="1236" spans="1:29" x14ac:dyDescent="0.25">
      <c r="A1236" t="s">
        <v>421</v>
      </c>
      <c r="B1236" t="s">
        <v>1380</v>
      </c>
      <c r="C1236" t="s">
        <v>1381</v>
      </c>
      <c r="D1236">
        <v>1900</v>
      </c>
      <c r="E1236" s="957">
        <v>1</v>
      </c>
      <c r="F1236" t="s">
        <v>440</v>
      </c>
      <c r="G1236" s="957">
        <v>182</v>
      </c>
      <c r="H1236" t="s">
        <v>383</v>
      </c>
      <c r="I1236" s="937" t="s">
        <v>489</v>
      </c>
      <c r="J1236" s="937" t="s">
        <v>437</v>
      </c>
      <c r="K1236" s="937" t="s">
        <v>437</v>
      </c>
      <c r="L1236" s="937" t="s">
        <v>129</v>
      </c>
      <c r="M1236" s="958" t="s">
        <v>327</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ASRCMS202202</v>
      </c>
      <c r="AB1236" s="957">
        <f t="shared" si="210"/>
        <v>45230</v>
      </c>
      <c r="AC1236" t="str">
        <f t="shared" si="211"/>
        <v>Unaudited</v>
      </c>
    </row>
    <row r="1237" spans="1:29" x14ac:dyDescent="0.25">
      <c r="A1237" t="s">
        <v>421</v>
      </c>
      <c r="B1237" t="s">
        <v>1380</v>
      </c>
      <c r="C1237" t="s">
        <v>1381</v>
      </c>
      <c r="D1237">
        <v>1900</v>
      </c>
      <c r="E1237" s="957">
        <v>1</v>
      </c>
      <c r="F1237" t="s">
        <v>440</v>
      </c>
      <c r="G1237" s="957">
        <v>182</v>
      </c>
      <c r="H1237" t="s">
        <v>383</v>
      </c>
      <c r="I1237" s="937" t="s">
        <v>489</v>
      </c>
      <c r="J1237" s="937" t="s">
        <v>437</v>
      </c>
      <c r="K1237" s="937" t="s">
        <v>437</v>
      </c>
      <c r="L1237" s="945" t="s">
        <v>130</v>
      </c>
      <c r="M1237" s="960" t="s">
        <v>326</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ASRCMS202202</v>
      </c>
      <c r="AB1237" s="957">
        <f t="shared" si="210"/>
        <v>45230</v>
      </c>
      <c r="AC1237" t="str">
        <f t="shared" si="211"/>
        <v>Unaudited</v>
      </c>
    </row>
    <row r="1238" spans="1:29" ht="30" x14ac:dyDescent="0.25">
      <c r="A1238" t="s">
        <v>421</v>
      </c>
      <c r="B1238" t="s">
        <v>1380</v>
      </c>
      <c r="C1238" t="s">
        <v>1381</v>
      </c>
      <c r="D1238">
        <v>1900</v>
      </c>
      <c r="E1238" s="957">
        <v>1</v>
      </c>
      <c r="F1238" t="s">
        <v>440</v>
      </c>
      <c r="G1238" s="957">
        <v>182</v>
      </c>
      <c r="H1238" t="s">
        <v>383</v>
      </c>
      <c r="I1238" s="937" t="s">
        <v>489</v>
      </c>
      <c r="J1238" s="937" t="s">
        <v>437</v>
      </c>
      <c r="K1238" s="937" t="s">
        <v>437</v>
      </c>
      <c r="L1238" s="947" t="s">
        <v>131</v>
      </c>
      <c r="M1238" s="961" t="s">
        <v>180</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ASRCMS202202</v>
      </c>
      <c r="AB1238" s="957">
        <f t="shared" si="210"/>
        <v>45230</v>
      </c>
      <c r="AC1238" t="str">
        <f t="shared" si="211"/>
        <v>Unaudited</v>
      </c>
    </row>
    <row r="1239" spans="1:29" x14ac:dyDescent="0.25">
      <c r="A1239" t="s">
        <v>421</v>
      </c>
      <c r="B1239" t="s">
        <v>1380</v>
      </c>
      <c r="C1239" t="s">
        <v>1381</v>
      </c>
      <c r="D1239">
        <v>1900</v>
      </c>
      <c r="E1239" s="957">
        <v>1</v>
      </c>
      <c r="F1239" t="s">
        <v>440</v>
      </c>
      <c r="G1239" s="957">
        <v>182</v>
      </c>
      <c r="H1239" t="s">
        <v>383</v>
      </c>
      <c r="I1239" s="958" t="s">
        <v>489</v>
      </c>
      <c r="J1239" s="958" t="s">
        <v>437</v>
      </c>
      <c r="K1239" s="958" t="s">
        <v>437</v>
      </c>
      <c r="L1239" s="937" t="s">
        <v>132</v>
      </c>
      <c r="M1239" s="958" t="s">
        <v>495</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ASRCMS202202</v>
      </c>
      <c r="AB1239" s="957">
        <f t="shared" si="210"/>
        <v>45230</v>
      </c>
      <c r="AC1239" t="str">
        <f t="shared" si="211"/>
        <v>Unaudited</v>
      </c>
    </row>
    <row r="1240" spans="1:29" x14ac:dyDescent="0.25">
      <c r="A1240" t="s">
        <v>421</v>
      </c>
      <c r="B1240" t="s">
        <v>1380</v>
      </c>
      <c r="C1240" t="s">
        <v>1381</v>
      </c>
      <c r="D1240">
        <v>1900</v>
      </c>
      <c r="E1240" s="957">
        <v>1</v>
      </c>
      <c r="F1240" t="s">
        <v>440</v>
      </c>
      <c r="G1240" s="957">
        <v>182</v>
      </c>
      <c r="H1240" t="s">
        <v>383</v>
      </c>
      <c r="I1240" s="937" t="s">
        <v>489</v>
      </c>
      <c r="J1240" s="937" t="s">
        <v>437</v>
      </c>
      <c r="K1240" s="937" t="s">
        <v>437</v>
      </c>
      <c r="L1240" s="937" t="s">
        <v>133</v>
      </c>
      <c r="M1240" s="962" t="s">
        <v>496</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ASRCMS202202</v>
      </c>
      <c r="AB1240" s="957">
        <f t="shared" si="210"/>
        <v>45230</v>
      </c>
      <c r="AC1240" t="str">
        <f t="shared" si="211"/>
        <v>Unaudited</v>
      </c>
    </row>
    <row r="1241" spans="1:29" x14ac:dyDescent="0.25">
      <c r="A1241" t="s">
        <v>421</v>
      </c>
      <c r="B1241" t="s">
        <v>1380</v>
      </c>
      <c r="C1241" t="s">
        <v>1381</v>
      </c>
      <c r="D1241">
        <v>1900</v>
      </c>
      <c r="E1241" s="957">
        <v>1</v>
      </c>
      <c r="F1241" t="s">
        <v>440</v>
      </c>
      <c r="G1241" s="957">
        <v>182</v>
      </c>
      <c r="H1241" t="s">
        <v>383</v>
      </c>
      <c r="I1241" s="937" t="s">
        <v>489</v>
      </c>
      <c r="J1241" s="937" t="s">
        <v>437</v>
      </c>
      <c r="K1241" s="937" t="s">
        <v>437</v>
      </c>
      <c r="L1241" s="937" t="s">
        <v>134</v>
      </c>
      <c r="M1241" s="962" t="s">
        <v>497</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ASRCMS202202</v>
      </c>
      <c r="AB1241" s="957">
        <f t="shared" si="210"/>
        <v>45230</v>
      </c>
      <c r="AC1241" t="str">
        <f t="shared" si="211"/>
        <v>Unaudited</v>
      </c>
    </row>
    <row r="1242" spans="1:29" x14ac:dyDescent="0.25">
      <c r="A1242" t="s">
        <v>421</v>
      </c>
      <c r="B1242" t="s">
        <v>1380</v>
      </c>
      <c r="C1242" t="s">
        <v>1381</v>
      </c>
      <c r="D1242">
        <v>1900</v>
      </c>
      <c r="E1242" s="957">
        <v>1</v>
      </c>
      <c r="F1242" t="s">
        <v>440</v>
      </c>
      <c r="G1242" s="957">
        <v>182</v>
      </c>
      <c r="H1242" t="s">
        <v>383</v>
      </c>
      <c r="I1242" s="937" t="s">
        <v>490</v>
      </c>
      <c r="J1242" s="937" t="s">
        <v>26</v>
      </c>
      <c r="K1242" s="937" t="s">
        <v>26</v>
      </c>
      <c r="L1242" s="937" t="s">
        <v>270</v>
      </c>
      <c r="M1242" s="962" t="s">
        <v>26</v>
      </c>
      <c r="N1242" s="678">
        <f t="shared" ca="1" si="208"/>
        <v>2325359.7654606006</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ASRCMS202202</v>
      </c>
      <c r="AB1242" s="957">
        <f t="shared" si="210"/>
        <v>45230</v>
      </c>
      <c r="AC1242" t="str">
        <f t="shared" si="211"/>
        <v>Unaudited</v>
      </c>
    </row>
    <row r="1243" spans="1:29" x14ac:dyDescent="0.25">
      <c r="A1243" t="s">
        <v>421</v>
      </c>
      <c r="B1243" t="s">
        <v>1380</v>
      </c>
      <c r="C1243" t="s">
        <v>1381</v>
      </c>
      <c r="D1243">
        <v>1900</v>
      </c>
      <c r="E1243" s="957">
        <v>1</v>
      </c>
      <c r="F1243" t="s">
        <v>441</v>
      </c>
      <c r="G1243" s="957">
        <v>274</v>
      </c>
      <c r="H1243" t="s">
        <v>383</v>
      </c>
      <c r="I1243" s="937" t="s">
        <v>433</v>
      </c>
      <c r="J1243" s="937" t="s">
        <v>433</v>
      </c>
      <c r="K1243" s="937" t="s">
        <v>433</v>
      </c>
      <c r="L1243" s="937"/>
      <c r="M1243" s="962" t="s">
        <v>433</v>
      </c>
      <c r="N1243" s="678">
        <f t="shared" ca="1" si="208"/>
        <v>23348.981720429001</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11103.501075267999</v>
      </c>
      <c r="P1243" s="678">
        <f t="shared" ca="1" si="216"/>
        <v>2203.8258064510001</v>
      </c>
      <c r="Q1243" s="678">
        <f t="shared" ca="1" si="216"/>
        <v>7074.9881720430003</v>
      </c>
      <c r="R1243" s="678">
        <f t="shared" ca="1" si="216"/>
        <v>1365.5</v>
      </c>
      <c r="S1243" s="678">
        <f t="shared" ca="1" si="216"/>
        <v>38</v>
      </c>
      <c r="T1243" s="678">
        <f t="shared" ca="1" si="216"/>
        <v>1241.1666666670001</v>
      </c>
      <c r="U1243" s="678">
        <f t="shared" ca="1" si="216"/>
        <v>0</v>
      </c>
      <c r="V1243" s="678">
        <f t="shared" ca="1" si="216"/>
        <v>76</v>
      </c>
      <c r="W1243" s="678">
        <f t="shared" ca="1" si="214"/>
        <v>246</v>
      </c>
      <c r="X1243" s="678">
        <f t="shared" ca="1" si="215"/>
        <v>0</v>
      </c>
      <c r="Y1243" s="678">
        <f t="shared" ca="1" si="215"/>
        <v>0</v>
      </c>
      <c r="Z1243" s="678">
        <f t="shared" ca="1" si="215"/>
        <v>0</v>
      </c>
      <c r="AA1243" t="str">
        <f t="shared" si="209"/>
        <v>ASRCMS202202</v>
      </c>
      <c r="AB1243" s="957">
        <f t="shared" si="210"/>
        <v>45230</v>
      </c>
      <c r="AC1243" t="str">
        <f t="shared" si="211"/>
        <v>Unaudited</v>
      </c>
    </row>
    <row r="1244" spans="1:29" x14ac:dyDescent="0.25">
      <c r="A1244" t="s">
        <v>421</v>
      </c>
      <c r="B1244" t="s">
        <v>1380</v>
      </c>
      <c r="C1244" t="s">
        <v>1381</v>
      </c>
      <c r="D1244">
        <v>1900</v>
      </c>
      <c r="E1244" s="957">
        <v>1</v>
      </c>
      <c r="F1244" t="s">
        <v>441</v>
      </c>
      <c r="G1244" s="957">
        <v>274</v>
      </c>
      <c r="H1244" t="s">
        <v>383</v>
      </c>
      <c r="I1244" s="937" t="s">
        <v>488</v>
      </c>
      <c r="J1244" s="937" t="s">
        <v>12</v>
      </c>
      <c r="K1244" s="937" t="s">
        <v>12</v>
      </c>
      <c r="L1244" s="937">
        <v>1.1000000000000001</v>
      </c>
      <c r="M1244" s="962" t="s">
        <v>12</v>
      </c>
      <c r="N1244" s="678">
        <f t="shared" ca="1" si="208"/>
        <v>39635935.659999996</v>
      </c>
      <c r="O1244" s="678">
        <f t="shared" ca="1" si="216"/>
        <v>16036675.57</v>
      </c>
      <c r="P1244" s="678">
        <f t="shared" ca="1" si="216"/>
        <v>3182963.5700000003</v>
      </c>
      <c r="Q1244" s="678">
        <f t="shared" ca="1" si="216"/>
        <v>10218334.67</v>
      </c>
      <c r="R1244" s="678">
        <f t="shared" ca="1" si="216"/>
        <v>1972178</v>
      </c>
      <c r="S1244" s="678">
        <f t="shared" ca="1" si="216"/>
        <v>54883.020000000004</v>
      </c>
      <c r="T1244" s="678">
        <f t="shared" ca="1" si="216"/>
        <v>1792604.6099999999</v>
      </c>
      <c r="U1244" s="678">
        <f t="shared" ca="1" si="216"/>
        <v>0</v>
      </c>
      <c r="V1244" s="678">
        <f t="shared" ca="1" si="216"/>
        <v>109766.04000000001</v>
      </c>
      <c r="W1244" s="678">
        <f t="shared" ca="1" si="214"/>
        <v>6268530.1799999997</v>
      </c>
      <c r="X1244" s="678">
        <f t="shared" ca="1" si="215"/>
        <v>0</v>
      </c>
      <c r="Y1244" s="678">
        <f t="shared" ca="1" si="215"/>
        <v>0</v>
      </c>
      <c r="Z1244" s="678">
        <f t="shared" ca="1" si="215"/>
        <v>0</v>
      </c>
      <c r="AA1244" t="str">
        <f t="shared" si="209"/>
        <v>ASRCMS202202</v>
      </c>
      <c r="AB1244" s="957">
        <f t="shared" si="210"/>
        <v>45230</v>
      </c>
      <c r="AC1244" t="str">
        <f t="shared" si="211"/>
        <v>Unaudited</v>
      </c>
    </row>
    <row r="1245" spans="1:29" x14ac:dyDescent="0.25">
      <c r="A1245" t="s">
        <v>421</v>
      </c>
      <c r="B1245" t="s">
        <v>1380</v>
      </c>
      <c r="C1245" t="s">
        <v>1381</v>
      </c>
      <c r="D1245">
        <v>1900</v>
      </c>
      <c r="E1245" s="957">
        <v>1</v>
      </c>
      <c r="F1245" t="s">
        <v>441</v>
      </c>
      <c r="G1245" s="957">
        <v>274</v>
      </c>
      <c r="H1245" t="s">
        <v>383</v>
      </c>
      <c r="I1245" s="937" t="s">
        <v>488</v>
      </c>
      <c r="J1245" s="937" t="s">
        <v>12</v>
      </c>
      <c r="K1245" s="937" t="s">
        <v>1323</v>
      </c>
      <c r="L1245" s="937" t="s">
        <v>1314</v>
      </c>
      <c r="M1245" s="962" t="s">
        <v>1323</v>
      </c>
      <c r="N1245" s="678">
        <f t="shared" ca="1" si="208"/>
        <v>603533.89496352826</v>
      </c>
      <c r="O1245" s="678">
        <f t="shared" ca="1" si="216"/>
        <v>239428.86338348014</v>
      </c>
      <c r="P1245" s="678">
        <f t="shared" ca="1" si="216"/>
        <v>47704.066878452315</v>
      </c>
      <c r="Q1245" s="678">
        <f t="shared" ca="1" si="216"/>
        <v>154794.7473629796</v>
      </c>
      <c r="R1245" s="678">
        <f t="shared" ca="1" si="216"/>
        <v>30084.671875579246</v>
      </c>
      <c r="S1245" s="678">
        <f t="shared" ca="1" si="216"/>
        <v>989.42509207776732</v>
      </c>
      <c r="T1245" s="678">
        <f t="shared" ca="1" si="216"/>
        <v>27246.339068773592</v>
      </c>
      <c r="U1245" s="678">
        <f t="shared" ca="1" si="216"/>
        <v>0</v>
      </c>
      <c r="V1245" s="678">
        <f t="shared" ca="1" si="216"/>
        <v>1704.1419377273994</v>
      </c>
      <c r="W1245" s="678">
        <f t="shared" ca="1" si="214"/>
        <v>101581.63936445826</v>
      </c>
      <c r="X1245" s="678">
        <f t="shared" ca="1" si="215"/>
        <v>0</v>
      </c>
      <c r="Y1245" s="678">
        <f t="shared" ca="1" si="215"/>
        <v>0</v>
      </c>
      <c r="Z1245" s="678">
        <f t="shared" ca="1" si="215"/>
        <v>0</v>
      </c>
      <c r="AA1245" t="str">
        <f t="shared" si="209"/>
        <v>ASRCMS202202</v>
      </c>
      <c r="AB1245" s="957">
        <f t="shared" si="210"/>
        <v>45230</v>
      </c>
      <c r="AC1245" t="str">
        <f t="shared" si="211"/>
        <v>Unaudited</v>
      </c>
    </row>
    <row r="1246" spans="1:29" x14ac:dyDescent="0.25">
      <c r="A1246" t="s">
        <v>421</v>
      </c>
      <c r="B1246" t="s">
        <v>1380</v>
      </c>
      <c r="C1246" t="s">
        <v>1381</v>
      </c>
      <c r="D1246">
        <v>1900</v>
      </c>
      <c r="E1246" s="957">
        <v>1</v>
      </c>
      <c r="F1246" t="s">
        <v>441</v>
      </c>
      <c r="G1246" s="957">
        <v>274</v>
      </c>
      <c r="H1246" t="s">
        <v>383</v>
      </c>
      <c r="I1246" s="937" t="s">
        <v>488</v>
      </c>
      <c r="J1246" s="937" t="s">
        <v>491</v>
      </c>
      <c r="K1246" s="937" t="s">
        <v>492</v>
      </c>
      <c r="L1246" s="945" t="s">
        <v>63</v>
      </c>
      <c r="M1246" s="960" t="s">
        <v>344</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ASRCMS202202</v>
      </c>
      <c r="AB1246" s="957">
        <f t="shared" si="210"/>
        <v>45230</v>
      </c>
      <c r="AC1246" t="str">
        <f t="shared" si="211"/>
        <v>Unaudited</v>
      </c>
    </row>
    <row r="1247" spans="1:29" x14ac:dyDescent="0.25">
      <c r="A1247" t="s">
        <v>421</v>
      </c>
      <c r="B1247" t="s">
        <v>1380</v>
      </c>
      <c r="C1247" t="s">
        <v>1381</v>
      </c>
      <c r="D1247">
        <v>1900</v>
      </c>
      <c r="E1247" s="957">
        <v>1</v>
      </c>
      <c r="F1247" t="s">
        <v>441</v>
      </c>
      <c r="G1247" s="957">
        <v>274</v>
      </c>
      <c r="H1247" t="s">
        <v>383</v>
      </c>
      <c r="I1247" s="962" t="s">
        <v>488</v>
      </c>
      <c r="J1247" s="962" t="s">
        <v>491</v>
      </c>
      <c r="K1247" s="962" t="s">
        <v>1014</v>
      </c>
      <c r="L1247" s="937" t="s">
        <v>910</v>
      </c>
      <c r="M1247" s="962" t="s">
        <v>911</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ASRCMS202202</v>
      </c>
      <c r="AB1247" s="957">
        <f t="shared" si="210"/>
        <v>45230</v>
      </c>
      <c r="AC1247" t="str">
        <f t="shared" si="211"/>
        <v>Unaudited</v>
      </c>
    </row>
    <row r="1248" spans="1:29" x14ac:dyDescent="0.25">
      <c r="A1248" t="s">
        <v>421</v>
      </c>
      <c r="B1248" t="s">
        <v>1380</v>
      </c>
      <c r="C1248" t="s">
        <v>1381</v>
      </c>
      <c r="D1248">
        <v>1900</v>
      </c>
      <c r="E1248" s="957">
        <v>1</v>
      </c>
      <c r="F1248" t="s">
        <v>441</v>
      </c>
      <c r="G1248" s="957">
        <v>274</v>
      </c>
      <c r="H1248" t="s">
        <v>383</v>
      </c>
      <c r="I1248" s="937" t="s">
        <v>488</v>
      </c>
      <c r="J1248" s="937" t="s">
        <v>13</v>
      </c>
      <c r="K1248" s="937" t="s">
        <v>493</v>
      </c>
      <c r="L1248" s="943" t="s">
        <v>95</v>
      </c>
      <c r="M1248" s="963" t="s">
        <v>147</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ASRCMS202202</v>
      </c>
      <c r="AB1248" s="957">
        <f t="shared" si="210"/>
        <v>45230</v>
      </c>
      <c r="AC1248" t="str">
        <f t="shared" si="211"/>
        <v>Unaudited</v>
      </c>
    </row>
    <row r="1249" spans="1:29" x14ac:dyDescent="0.25">
      <c r="A1249" t="s">
        <v>421</v>
      </c>
      <c r="B1249" t="s">
        <v>1380</v>
      </c>
      <c r="C1249" t="s">
        <v>1381</v>
      </c>
      <c r="D1249">
        <v>1900</v>
      </c>
      <c r="E1249" s="957">
        <v>1</v>
      </c>
      <c r="F1249" t="s">
        <v>441</v>
      </c>
      <c r="G1249" s="957">
        <v>274</v>
      </c>
      <c r="H1249" t="s">
        <v>383</v>
      </c>
      <c r="I1249" s="937" t="s">
        <v>488</v>
      </c>
      <c r="J1249" s="937" t="s">
        <v>13</v>
      </c>
      <c r="K1249" s="937" t="s">
        <v>13</v>
      </c>
      <c r="L1249" s="943" t="s">
        <v>35</v>
      </c>
      <c r="M1249" s="963" t="s">
        <v>13</v>
      </c>
      <c r="N1249" s="678">
        <f t="shared" ca="1" si="208"/>
        <v>2216.6433649953287</v>
      </c>
      <c r="O1249" s="678">
        <f t="shared" ca="1" si="216"/>
        <v>879.36801203093387</v>
      </c>
      <c r="P1249" s="678">
        <f t="shared" ca="1" si="216"/>
        <v>175.20623814476042</v>
      </c>
      <c r="Q1249" s="678">
        <f t="shared" ca="1" si="216"/>
        <v>568.52606380791929</v>
      </c>
      <c r="R1249" s="678">
        <f t="shared" ca="1" si="216"/>
        <v>110.49418907134326</v>
      </c>
      <c r="S1249" s="678">
        <f t="shared" ca="1" si="216"/>
        <v>3.633934371899048</v>
      </c>
      <c r="T1249" s="678">
        <f t="shared" ca="1" si="216"/>
        <v>100.0696352287881</v>
      </c>
      <c r="U1249" s="678">
        <f t="shared" ca="1" si="216"/>
        <v>0</v>
      </c>
      <c r="V1249" s="678">
        <f t="shared" ca="1" si="216"/>
        <v>6.258927544578083</v>
      </c>
      <c r="W1249" s="678">
        <f t="shared" ca="1" si="214"/>
        <v>373.08636479510699</v>
      </c>
      <c r="X1249" s="678">
        <f t="shared" ca="1" si="215"/>
        <v>0</v>
      </c>
      <c r="Y1249" s="678">
        <f t="shared" ca="1" si="215"/>
        <v>0</v>
      </c>
      <c r="Z1249" s="678">
        <f t="shared" ca="1" si="215"/>
        <v>0</v>
      </c>
      <c r="AA1249" t="str">
        <f t="shared" si="209"/>
        <v>ASRCMS202202</v>
      </c>
      <c r="AB1249" s="957">
        <f t="shared" si="210"/>
        <v>45230</v>
      </c>
      <c r="AC1249" t="str">
        <f t="shared" si="211"/>
        <v>Unaudited</v>
      </c>
    </row>
    <row r="1250" spans="1:29" x14ac:dyDescent="0.25">
      <c r="A1250" t="s">
        <v>421</v>
      </c>
      <c r="B1250" t="s">
        <v>1380</v>
      </c>
      <c r="C1250" t="s">
        <v>1381</v>
      </c>
      <c r="D1250">
        <v>1900</v>
      </c>
      <c r="E1250" s="957">
        <v>1</v>
      </c>
      <c r="F1250" t="s">
        <v>441</v>
      </c>
      <c r="G1250" s="957">
        <v>274</v>
      </c>
      <c r="H1250" t="s">
        <v>383</v>
      </c>
      <c r="I1250" s="937" t="s">
        <v>489</v>
      </c>
      <c r="J1250" s="937" t="s">
        <v>445</v>
      </c>
      <c r="K1250" s="937" t="s">
        <v>0</v>
      </c>
      <c r="L1250" s="947">
        <v>2.1</v>
      </c>
      <c r="M1250" s="964" t="s">
        <v>148</v>
      </c>
      <c r="N1250" s="678">
        <f t="shared" ca="1" si="208"/>
        <v>3138442.67</v>
      </c>
      <c r="O1250" s="678">
        <f t="shared" ca="1" si="216"/>
        <v>902110.95</v>
      </c>
      <c r="P1250" s="678">
        <f t="shared" ca="1" si="216"/>
        <v>149303.43</v>
      </c>
      <c r="Q1250" s="678">
        <f t="shared" ca="1" si="216"/>
        <v>1371258.23</v>
      </c>
      <c r="R1250" s="678">
        <f t="shared" ca="1" si="216"/>
        <v>126282.63999999998</v>
      </c>
      <c r="S1250" s="678">
        <f t="shared" ca="1" si="216"/>
        <v>1571.35</v>
      </c>
      <c r="T1250" s="678">
        <f t="shared" ca="1" si="216"/>
        <v>339982.58999999997</v>
      </c>
      <c r="U1250" s="678">
        <f t="shared" ca="1" si="216"/>
        <v>0</v>
      </c>
      <c r="V1250" s="678">
        <f t="shared" ca="1" si="216"/>
        <v>8397.77</v>
      </c>
      <c r="W1250" s="678">
        <f t="shared" ca="1" si="214"/>
        <v>239535.71</v>
      </c>
      <c r="X1250" s="678">
        <f t="shared" ca="1" si="215"/>
        <v>0</v>
      </c>
      <c r="Y1250" s="678">
        <f t="shared" ca="1" si="215"/>
        <v>0</v>
      </c>
      <c r="Z1250" s="678">
        <f t="shared" ca="1" si="215"/>
        <v>0</v>
      </c>
      <c r="AA1250" t="str">
        <f t="shared" si="209"/>
        <v>ASRCMS202202</v>
      </c>
      <c r="AB1250" s="957">
        <f t="shared" si="210"/>
        <v>45230</v>
      </c>
      <c r="AC1250" t="str">
        <f t="shared" si="211"/>
        <v>Unaudited</v>
      </c>
    </row>
    <row r="1251" spans="1:29" ht="30" x14ac:dyDescent="0.25">
      <c r="A1251" t="s">
        <v>421</v>
      </c>
      <c r="B1251" t="s">
        <v>1380</v>
      </c>
      <c r="C1251" t="s">
        <v>1381</v>
      </c>
      <c r="D1251">
        <v>1900</v>
      </c>
      <c r="E1251" s="957">
        <v>1</v>
      </c>
      <c r="F1251" t="s">
        <v>441</v>
      </c>
      <c r="G1251" s="957">
        <v>274</v>
      </c>
      <c r="H1251" t="s">
        <v>383</v>
      </c>
      <c r="I1251" s="963" t="s">
        <v>489</v>
      </c>
      <c r="J1251" s="963" t="s">
        <v>445</v>
      </c>
      <c r="K1251" s="963" t="s">
        <v>0</v>
      </c>
      <c r="L1251" s="943">
        <v>2.2000000000000002</v>
      </c>
      <c r="M1251" s="963" t="s">
        <v>149</v>
      </c>
      <c r="N1251" s="678">
        <f t="shared" ca="1" si="208"/>
        <v>62028.116288526202</v>
      </c>
      <c r="O1251" s="678">
        <f t="shared" ca="1" si="216"/>
        <v>17954.804721043631</v>
      </c>
      <c r="P1251" s="678">
        <f t="shared" ca="1" si="216"/>
        <v>3276.8615919938688</v>
      </c>
      <c r="Q1251" s="678">
        <f t="shared" ca="1" si="216"/>
        <v>26314.011665149817</v>
      </c>
      <c r="R1251" s="678">
        <f t="shared" ca="1" si="216"/>
        <v>3126.4741315405295</v>
      </c>
      <c r="S1251" s="678">
        <f t="shared" ca="1" si="216"/>
        <v>34.540170004718554</v>
      </c>
      <c r="T1251" s="678">
        <f t="shared" ca="1" si="216"/>
        <v>6294.8120378621652</v>
      </c>
      <c r="U1251" s="678">
        <f t="shared" ca="1" si="216"/>
        <v>0</v>
      </c>
      <c r="V1251" s="678">
        <f t="shared" ca="1" si="216"/>
        <v>1030.2309290907644</v>
      </c>
      <c r="W1251" s="678">
        <f t="shared" ca="1" si="214"/>
        <v>3996.3810418407102</v>
      </c>
      <c r="X1251" s="678">
        <f t="shared" ca="1" si="215"/>
        <v>0</v>
      </c>
      <c r="Y1251" s="678">
        <f t="shared" ca="1" si="215"/>
        <v>0</v>
      </c>
      <c r="Z1251" s="678">
        <f t="shared" ca="1" si="215"/>
        <v>0</v>
      </c>
      <c r="AA1251" t="str">
        <f t="shared" si="209"/>
        <v>ASRCMS202202</v>
      </c>
      <c r="AB1251" s="957">
        <f t="shared" si="210"/>
        <v>45230</v>
      </c>
      <c r="AC1251" t="str">
        <f t="shared" si="211"/>
        <v>Unaudited</v>
      </c>
    </row>
    <row r="1252" spans="1:29" x14ac:dyDescent="0.25">
      <c r="A1252" t="s">
        <v>421</v>
      </c>
      <c r="B1252" t="s">
        <v>1380</v>
      </c>
      <c r="C1252" t="s">
        <v>1381</v>
      </c>
      <c r="D1252">
        <v>1900</v>
      </c>
      <c r="E1252" s="957">
        <v>1</v>
      </c>
      <c r="F1252" t="s">
        <v>441</v>
      </c>
      <c r="G1252" s="957">
        <v>274</v>
      </c>
      <c r="H1252" t="s">
        <v>383</v>
      </c>
      <c r="I1252" s="937" t="s">
        <v>489</v>
      </c>
      <c r="J1252" s="937" t="s">
        <v>445</v>
      </c>
      <c r="K1252" s="937" t="s">
        <v>0</v>
      </c>
      <c r="L1252" s="937">
        <v>2.2999999999999998</v>
      </c>
      <c r="M1252" s="962" t="s">
        <v>150</v>
      </c>
      <c r="N1252" s="678">
        <f t="shared" ca="1" si="208"/>
        <v>358523.87</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133828.93</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42887.99000000002</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108086.09</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28508.55</v>
      </c>
      <c r="S1252" s="678">
        <f t="shared" ca="1" si="217"/>
        <v>0</v>
      </c>
      <c r="T1252" s="678">
        <f t="shared" ca="1" si="217"/>
        <v>27599.420000000006</v>
      </c>
      <c r="U1252" s="678">
        <f t="shared" ca="1" si="217"/>
        <v>0</v>
      </c>
      <c r="V1252" s="678">
        <f t="shared" ca="1" si="217"/>
        <v>5679.4400000000005</v>
      </c>
      <c r="W1252" s="678">
        <f t="shared" ca="1" si="214"/>
        <v>11933.45</v>
      </c>
      <c r="X1252" s="678">
        <f t="shared" ca="1" si="217"/>
        <v>0</v>
      </c>
      <c r="Y1252" s="678">
        <f t="shared" ca="1" si="217"/>
        <v>0</v>
      </c>
      <c r="Z1252" s="678">
        <f t="shared" ca="1" si="217"/>
        <v>0</v>
      </c>
      <c r="AA1252" t="str">
        <f t="shared" si="209"/>
        <v>ASRCMS202202</v>
      </c>
      <c r="AB1252" s="957">
        <f t="shared" si="210"/>
        <v>45230</v>
      </c>
      <c r="AC1252" t="str">
        <f t="shared" si="211"/>
        <v>Unaudited</v>
      </c>
    </row>
    <row r="1253" spans="1:29" x14ac:dyDescent="0.25">
      <c r="A1253" t="s">
        <v>421</v>
      </c>
      <c r="B1253" t="s">
        <v>1380</v>
      </c>
      <c r="C1253" t="s">
        <v>1381</v>
      </c>
      <c r="D1253">
        <v>1900</v>
      </c>
      <c r="E1253" s="957">
        <v>1</v>
      </c>
      <c r="F1253" t="s">
        <v>441</v>
      </c>
      <c r="G1253" s="957">
        <v>274</v>
      </c>
      <c r="H1253" t="s">
        <v>383</v>
      </c>
      <c r="I1253" s="937" t="s">
        <v>489</v>
      </c>
      <c r="J1253" s="937" t="s">
        <v>445</v>
      </c>
      <c r="K1253" s="937" t="s">
        <v>0</v>
      </c>
      <c r="L1253" s="937">
        <v>2.4</v>
      </c>
      <c r="M1253" s="962" t="s">
        <v>151</v>
      </c>
      <c r="N1253" s="678">
        <f t="shared" ca="1" si="208"/>
        <v>1235080.2700000003</v>
      </c>
      <c r="O1253" s="678">
        <f t="shared" ca="1" si="217"/>
        <v>361148.92000000004</v>
      </c>
      <c r="P1253" s="678">
        <f t="shared" ca="1" si="217"/>
        <v>44911.8</v>
      </c>
      <c r="Q1253" s="678">
        <f t="shared" ca="1" si="217"/>
        <v>612843.68000000005</v>
      </c>
      <c r="R1253" s="678">
        <f t="shared" ca="1" si="217"/>
        <v>62557.96</v>
      </c>
      <c r="S1253" s="678">
        <f t="shared" ca="1" si="217"/>
        <v>2149.7600000000002</v>
      </c>
      <c r="T1253" s="678">
        <f t="shared" ca="1" si="217"/>
        <v>84389.959999999992</v>
      </c>
      <c r="U1253" s="678">
        <f t="shared" ca="1" si="217"/>
        <v>0</v>
      </c>
      <c r="V1253" s="678">
        <f t="shared" ca="1" si="217"/>
        <v>6952.8200000000006</v>
      </c>
      <c r="W1253" s="678">
        <f t="shared" ca="1" si="214"/>
        <v>60125.37</v>
      </c>
      <c r="X1253" s="678">
        <f t="shared" ca="1" si="217"/>
        <v>0</v>
      </c>
      <c r="Y1253" s="678">
        <f t="shared" ca="1" si="217"/>
        <v>0</v>
      </c>
      <c r="Z1253" s="678">
        <f t="shared" ca="1" si="217"/>
        <v>0</v>
      </c>
      <c r="AA1253" t="str">
        <f t="shared" si="209"/>
        <v>ASRCMS202202</v>
      </c>
      <c r="AB1253" s="957">
        <f t="shared" si="210"/>
        <v>45230</v>
      </c>
      <c r="AC1253" t="str">
        <f t="shared" si="211"/>
        <v>Unaudited</v>
      </c>
    </row>
    <row r="1254" spans="1:29" ht="30" x14ac:dyDescent="0.25">
      <c r="A1254" t="s">
        <v>421</v>
      </c>
      <c r="B1254" t="s">
        <v>1380</v>
      </c>
      <c r="C1254" t="s">
        <v>1381</v>
      </c>
      <c r="D1254">
        <v>1900</v>
      </c>
      <c r="E1254" s="957">
        <v>1</v>
      </c>
      <c r="F1254" t="s">
        <v>441</v>
      </c>
      <c r="G1254" s="957">
        <v>274</v>
      </c>
      <c r="H1254" t="s">
        <v>383</v>
      </c>
      <c r="I1254" s="937" t="s">
        <v>489</v>
      </c>
      <c r="J1254" s="937" t="s">
        <v>445</v>
      </c>
      <c r="K1254" s="937" t="s">
        <v>0</v>
      </c>
      <c r="L1254" s="937">
        <v>2.5</v>
      </c>
      <c r="M1254" s="962" t="s">
        <v>152</v>
      </c>
      <c r="N1254" s="678">
        <f t="shared" ca="1" si="208"/>
        <v>50227.744688665232</v>
      </c>
      <c r="O1254" s="678">
        <f t="shared" ca="1" si="217"/>
        <v>15951.557455108999</v>
      </c>
      <c r="P1254" s="678">
        <f t="shared" ca="1" si="217"/>
        <v>2556.5408269123773</v>
      </c>
      <c r="Q1254" s="678">
        <f t="shared" ca="1" si="217"/>
        <v>23784.039827886972</v>
      </c>
      <c r="R1254" s="678">
        <f t="shared" ca="1" si="217"/>
        <v>3060.4641612431069</v>
      </c>
      <c r="S1254" s="678">
        <f t="shared" ca="1" si="217"/>
        <v>19.292339087665965</v>
      </c>
      <c r="T1254" s="678">
        <f t="shared" ca="1" si="217"/>
        <v>2043.7453085018683</v>
      </c>
      <c r="U1254" s="678">
        <f t="shared" ca="1" si="217"/>
        <v>0</v>
      </c>
      <c r="V1254" s="678">
        <f t="shared" ca="1" si="217"/>
        <v>477.14324371099906</v>
      </c>
      <c r="W1254" s="678">
        <f t="shared" ca="1" si="214"/>
        <v>2334.9615262132365</v>
      </c>
      <c r="X1254" s="678">
        <f t="shared" ca="1" si="217"/>
        <v>0</v>
      </c>
      <c r="Y1254" s="678">
        <f t="shared" ca="1" si="217"/>
        <v>0</v>
      </c>
      <c r="Z1254" s="678">
        <f t="shared" ca="1" si="217"/>
        <v>0</v>
      </c>
      <c r="AA1254" t="str">
        <f t="shared" si="209"/>
        <v>ASRCMS202202</v>
      </c>
      <c r="AB1254" s="957">
        <f t="shared" si="210"/>
        <v>45230</v>
      </c>
      <c r="AC1254" t="str">
        <f t="shared" si="211"/>
        <v>Unaudited</v>
      </c>
    </row>
    <row r="1255" spans="1:29" x14ac:dyDescent="0.25">
      <c r="A1255" t="s">
        <v>421</v>
      </c>
      <c r="B1255" t="s">
        <v>1380</v>
      </c>
      <c r="C1255" t="s">
        <v>1381</v>
      </c>
      <c r="D1255">
        <v>1900</v>
      </c>
      <c r="E1255" s="957">
        <v>1</v>
      </c>
      <c r="F1255" t="s">
        <v>441</v>
      </c>
      <c r="G1255" s="957">
        <v>274</v>
      </c>
      <c r="H1255" t="s">
        <v>383</v>
      </c>
      <c r="I1255" s="937" t="s">
        <v>489</v>
      </c>
      <c r="J1255" s="937" t="s">
        <v>445</v>
      </c>
      <c r="K1255" s="937" t="s">
        <v>0</v>
      </c>
      <c r="L1255" s="945" t="s">
        <v>97</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ASRCMS202202</v>
      </c>
      <c r="AB1255" s="957">
        <f t="shared" si="210"/>
        <v>45230</v>
      </c>
      <c r="AC1255" t="str">
        <f t="shared" si="211"/>
        <v>Unaudited</v>
      </c>
    </row>
    <row r="1256" spans="1:29" x14ac:dyDescent="0.25">
      <c r="A1256" t="s">
        <v>421</v>
      </c>
      <c r="B1256" t="s">
        <v>1380</v>
      </c>
      <c r="C1256" t="s">
        <v>1381</v>
      </c>
      <c r="D1256">
        <v>1900</v>
      </c>
      <c r="E1256" s="957">
        <v>1</v>
      </c>
      <c r="F1256" t="s">
        <v>441</v>
      </c>
      <c r="G1256" s="957">
        <v>274</v>
      </c>
      <c r="H1256" t="s">
        <v>383</v>
      </c>
      <c r="I1256" s="962" t="s">
        <v>489</v>
      </c>
      <c r="J1256" s="962" t="s">
        <v>445</v>
      </c>
      <c r="K1256" s="962" t="s">
        <v>0</v>
      </c>
      <c r="L1256" s="937" t="s">
        <v>153</v>
      </c>
      <c r="M1256" s="962" t="s">
        <v>452</v>
      </c>
      <c r="N1256" s="678">
        <f t="shared" ca="1" si="208"/>
        <v>17754.823939846705</v>
      </c>
      <c r="O1256" s="678">
        <f t="shared" ca="1" si="217"/>
        <v>3854.5312867119214</v>
      </c>
      <c r="P1256" s="678">
        <f t="shared" ca="1" si="217"/>
        <v>699.92561539691769</v>
      </c>
      <c r="Q1256" s="678">
        <f t="shared" ca="1" si="217"/>
        <v>6523.2610901080734</v>
      </c>
      <c r="R1256" s="678">
        <f t="shared" ca="1" si="217"/>
        <v>982.62012754792943</v>
      </c>
      <c r="S1256" s="678">
        <f t="shared" ca="1" si="217"/>
        <v>15.061442907468169</v>
      </c>
      <c r="T1256" s="678">
        <f t="shared" ca="1" si="217"/>
        <v>1490.7519331663484</v>
      </c>
      <c r="U1256" s="678">
        <f t="shared" ca="1" si="217"/>
        <v>0</v>
      </c>
      <c r="V1256" s="678">
        <f t="shared" ca="1" si="217"/>
        <v>137.70468298944087</v>
      </c>
      <c r="W1256" s="678">
        <f t="shared" ca="1" si="214"/>
        <v>4050.9677610186059</v>
      </c>
      <c r="X1256" s="678">
        <f t="shared" ca="1" si="217"/>
        <v>0</v>
      </c>
      <c r="Y1256" s="678">
        <f t="shared" ca="1" si="217"/>
        <v>0</v>
      </c>
      <c r="Z1256" s="678">
        <f t="shared" ca="1" si="217"/>
        <v>0</v>
      </c>
      <c r="AA1256" t="str">
        <f t="shared" si="209"/>
        <v>ASRCMS202202</v>
      </c>
      <c r="AB1256" s="957">
        <f t="shared" si="210"/>
        <v>45230</v>
      </c>
      <c r="AC1256" t="str">
        <f t="shared" si="211"/>
        <v>Unaudited</v>
      </c>
    </row>
    <row r="1257" spans="1:29" x14ac:dyDescent="0.25">
      <c r="A1257" t="s">
        <v>421</v>
      </c>
      <c r="B1257" t="s">
        <v>1380</v>
      </c>
      <c r="C1257" t="s">
        <v>1381</v>
      </c>
      <c r="D1257">
        <v>1900</v>
      </c>
      <c r="E1257" s="957">
        <v>1</v>
      </c>
      <c r="F1257" t="s">
        <v>441</v>
      </c>
      <c r="G1257" s="957">
        <v>274</v>
      </c>
      <c r="H1257" t="s">
        <v>383</v>
      </c>
      <c r="I1257" s="937" t="s">
        <v>489</v>
      </c>
      <c r="J1257" s="937" t="s">
        <v>445</v>
      </c>
      <c r="K1257" s="937" t="s">
        <v>0</v>
      </c>
      <c r="L1257" s="937" t="s">
        <v>912</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ASRCMS202202</v>
      </c>
      <c r="AB1257" s="957">
        <f t="shared" si="210"/>
        <v>45230</v>
      </c>
      <c r="AC1257" t="str">
        <f t="shared" si="211"/>
        <v>Unaudited</v>
      </c>
    </row>
    <row r="1258" spans="1:29" x14ac:dyDescent="0.25">
      <c r="A1258" t="s">
        <v>421</v>
      </c>
      <c r="B1258" t="s">
        <v>1380</v>
      </c>
      <c r="C1258" t="s">
        <v>1381</v>
      </c>
      <c r="D1258">
        <v>1900</v>
      </c>
      <c r="E1258" s="957">
        <v>1</v>
      </c>
      <c r="F1258" t="s">
        <v>441</v>
      </c>
      <c r="G1258" s="957">
        <v>274</v>
      </c>
      <c r="H1258" t="s">
        <v>383</v>
      </c>
      <c r="I1258" s="937" t="s">
        <v>489</v>
      </c>
      <c r="J1258" s="937" t="s">
        <v>445</v>
      </c>
      <c r="K1258" s="937" t="s">
        <v>53</v>
      </c>
      <c r="L1258" s="937">
        <v>3.1</v>
      </c>
      <c r="M1258" s="962" t="s">
        <v>33</v>
      </c>
      <c r="N1258" s="678">
        <f t="shared" ca="1" si="208"/>
        <v>686739.97000000009</v>
      </c>
      <c r="O1258" s="678">
        <f t="shared" ca="1" si="217"/>
        <v>281335.02999999997</v>
      </c>
      <c r="P1258" s="678">
        <f t="shared" ca="1" si="217"/>
        <v>58114.25999999998</v>
      </c>
      <c r="Q1258" s="678">
        <f t="shared" ca="1" si="217"/>
        <v>231958.24000000005</v>
      </c>
      <c r="R1258" s="678">
        <f t="shared" ca="1" si="217"/>
        <v>45247.93</v>
      </c>
      <c r="S1258" s="678">
        <f t="shared" ca="1" si="217"/>
        <v>82.59</v>
      </c>
      <c r="T1258" s="678">
        <f t="shared" ca="1" si="217"/>
        <v>50102.14</v>
      </c>
      <c r="U1258" s="678">
        <f t="shared" ca="1" si="217"/>
        <v>0</v>
      </c>
      <c r="V1258" s="678">
        <f t="shared" ca="1" si="217"/>
        <v>4224.2700000000004</v>
      </c>
      <c r="W1258" s="678">
        <f t="shared" ca="1" si="214"/>
        <v>15675.51</v>
      </c>
      <c r="X1258" s="678">
        <f t="shared" ca="1" si="217"/>
        <v>0</v>
      </c>
      <c r="Y1258" s="678">
        <f t="shared" ca="1" si="217"/>
        <v>0</v>
      </c>
      <c r="Z1258" s="678">
        <f t="shared" ca="1" si="217"/>
        <v>0</v>
      </c>
      <c r="AA1258" t="str">
        <f t="shared" si="209"/>
        <v>ASRCMS202202</v>
      </c>
      <c r="AB1258" s="957">
        <f t="shared" si="210"/>
        <v>45230</v>
      </c>
      <c r="AC1258" t="str">
        <f t="shared" si="211"/>
        <v>Unaudited</v>
      </c>
    </row>
    <row r="1259" spans="1:29" x14ac:dyDescent="0.25">
      <c r="A1259" t="s">
        <v>421</v>
      </c>
      <c r="B1259" t="s">
        <v>1380</v>
      </c>
      <c r="C1259" t="s">
        <v>1381</v>
      </c>
      <c r="D1259">
        <v>1900</v>
      </c>
      <c r="E1259" s="957">
        <v>1</v>
      </c>
      <c r="F1259" t="s">
        <v>441</v>
      </c>
      <c r="G1259" s="957">
        <v>274</v>
      </c>
      <c r="H1259" t="s">
        <v>383</v>
      </c>
      <c r="I1259" s="937" t="s">
        <v>489</v>
      </c>
      <c r="J1259" s="937" t="s">
        <v>445</v>
      </c>
      <c r="K1259" s="937" t="s">
        <v>53</v>
      </c>
      <c r="L1259" s="937">
        <v>3.2</v>
      </c>
      <c r="M1259" s="962" t="s">
        <v>34</v>
      </c>
      <c r="N1259" s="678">
        <f t="shared" ca="1" si="208"/>
        <v>1907558.25</v>
      </c>
      <c r="O1259" s="678">
        <f t="shared" ca="1" si="217"/>
        <v>482872.85000000003</v>
      </c>
      <c r="P1259" s="678">
        <f t="shared" ca="1" si="217"/>
        <v>79694.38</v>
      </c>
      <c r="Q1259" s="678">
        <f t="shared" ca="1" si="217"/>
        <v>726054.33000000019</v>
      </c>
      <c r="R1259" s="678">
        <f t="shared" ca="1" si="217"/>
        <v>272913.78999999992</v>
      </c>
      <c r="S1259" s="678">
        <f t="shared" ca="1" si="217"/>
        <v>1545.71</v>
      </c>
      <c r="T1259" s="678">
        <f t="shared" ca="1" si="217"/>
        <v>235809.91999999998</v>
      </c>
      <c r="U1259" s="678">
        <f t="shared" ca="1" si="217"/>
        <v>0</v>
      </c>
      <c r="V1259" s="678">
        <f t="shared" ca="1" si="217"/>
        <v>13061.55</v>
      </c>
      <c r="W1259" s="678">
        <f t="shared" ca="1" si="214"/>
        <v>95605.719999999987</v>
      </c>
      <c r="X1259" s="678">
        <f t="shared" ca="1" si="217"/>
        <v>0</v>
      </c>
      <c r="Y1259" s="678">
        <f t="shared" ca="1" si="217"/>
        <v>0</v>
      </c>
      <c r="Z1259" s="678">
        <f t="shared" ca="1" si="217"/>
        <v>0</v>
      </c>
      <c r="AA1259" t="str">
        <f t="shared" si="209"/>
        <v>ASRCMS202202</v>
      </c>
      <c r="AB1259" s="957">
        <f t="shared" si="210"/>
        <v>45230</v>
      </c>
      <c r="AC1259" t="str">
        <f t="shared" si="211"/>
        <v>Unaudited</v>
      </c>
    </row>
    <row r="1260" spans="1:29" x14ac:dyDescent="0.25">
      <c r="A1260" t="s">
        <v>421</v>
      </c>
      <c r="B1260" t="s">
        <v>1380</v>
      </c>
      <c r="C1260" t="s">
        <v>1381</v>
      </c>
      <c r="D1260">
        <v>1900</v>
      </c>
      <c r="E1260" s="957">
        <v>1</v>
      </c>
      <c r="F1260" t="s">
        <v>441</v>
      </c>
      <c r="G1260" s="957">
        <v>274</v>
      </c>
      <c r="H1260" t="s">
        <v>383</v>
      </c>
      <c r="I1260" s="937" t="s">
        <v>489</v>
      </c>
      <c r="J1260" s="937" t="s">
        <v>445</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ASRCMS202202</v>
      </c>
      <c r="AB1260" s="957">
        <f t="shared" si="210"/>
        <v>45230</v>
      </c>
      <c r="AC1260" t="str">
        <f t="shared" si="211"/>
        <v>Unaudited</v>
      </c>
    </row>
    <row r="1261" spans="1:29" x14ac:dyDescent="0.25">
      <c r="A1261" t="s">
        <v>421</v>
      </c>
      <c r="B1261" t="s">
        <v>1380</v>
      </c>
      <c r="C1261" t="s">
        <v>1381</v>
      </c>
      <c r="D1261">
        <v>1900</v>
      </c>
      <c r="E1261" s="957">
        <v>1</v>
      </c>
      <c r="F1261" t="s">
        <v>441</v>
      </c>
      <c r="G1261" s="957">
        <v>274</v>
      </c>
      <c r="H1261" t="s">
        <v>383</v>
      </c>
      <c r="I1261" s="962" t="s">
        <v>489</v>
      </c>
      <c r="J1261" s="962" t="s">
        <v>445</v>
      </c>
      <c r="K1261" s="962" t="s">
        <v>53</v>
      </c>
      <c r="L1261" s="937" t="s">
        <v>44</v>
      </c>
      <c r="M1261" s="962" t="s">
        <v>154</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ASRCMS202202</v>
      </c>
      <c r="AB1261" s="957">
        <f t="shared" si="210"/>
        <v>45230</v>
      </c>
      <c r="AC1261" t="str">
        <f t="shared" si="211"/>
        <v>Unaudited</v>
      </c>
    </row>
    <row r="1262" spans="1:29" x14ac:dyDescent="0.25">
      <c r="A1262" t="s">
        <v>421</v>
      </c>
      <c r="B1262" t="s">
        <v>1380</v>
      </c>
      <c r="C1262" t="s">
        <v>1381</v>
      </c>
      <c r="D1262">
        <v>1900</v>
      </c>
      <c r="E1262" s="957">
        <v>1</v>
      </c>
      <c r="F1262" t="s">
        <v>441</v>
      </c>
      <c r="G1262" s="957">
        <v>274</v>
      </c>
      <c r="H1262" t="s">
        <v>383</v>
      </c>
      <c r="I1262" s="937" t="s">
        <v>489</v>
      </c>
      <c r="J1262" s="937" t="s">
        <v>445</v>
      </c>
      <c r="K1262" s="937" t="s">
        <v>53</v>
      </c>
      <c r="L1262" s="937" t="s">
        <v>41</v>
      </c>
      <c r="M1262" s="962" t="s">
        <v>52</v>
      </c>
      <c r="N1262" s="678">
        <f t="shared" ca="1" si="208"/>
        <v>63174.131445438019</v>
      </c>
      <c r="O1262" s="678">
        <f t="shared" ca="1" si="217"/>
        <v>28269.027617680407</v>
      </c>
      <c r="P1262" s="678">
        <f t="shared" ca="1" si="217"/>
        <v>3022.3713432034833</v>
      </c>
      <c r="Q1262" s="678">
        <f t="shared" ca="1" si="217"/>
        <v>24507.489369889114</v>
      </c>
      <c r="R1262" s="678">
        <f t="shared" ca="1" si="217"/>
        <v>3958.6494223480404</v>
      </c>
      <c r="S1262" s="678">
        <f t="shared" ca="1" si="217"/>
        <v>0</v>
      </c>
      <c r="T1262" s="678">
        <f t="shared" ca="1" si="217"/>
        <v>2956.6676183512336</v>
      </c>
      <c r="U1262" s="678">
        <f t="shared" ca="1" si="217"/>
        <v>0</v>
      </c>
      <c r="V1262" s="678">
        <f t="shared" ca="1" si="217"/>
        <v>262.81489940899854</v>
      </c>
      <c r="W1262" s="678">
        <f t="shared" ca="1" si="214"/>
        <v>197.11117455674889</v>
      </c>
      <c r="X1262" s="678">
        <f t="shared" ca="1" si="217"/>
        <v>0</v>
      </c>
      <c r="Y1262" s="678">
        <f t="shared" ca="1" si="217"/>
        <v>0</v>
      </c>
      <c r="Z1262" s="678">
        <f t="shared" ca="1" si="217"/>
        <v>0</v>
      </c>
      <c r="AA1262" t="str">
        <f t="shared" si="209"/>
        <v>ASRCMS202202</v>
      </c>
      <c r="AB1262" s="957">
        <f t="shared" si="210"/>
        <v>45230</v>
      </c>
      <c r="AC1262" t="str">
        <f t="shared" si="211"/>
        <v>Unaudited</v>
      </c>
    </row>
    <row r="1263" spans="1:29" x14ac:dyDescent="0.25">
      <c r="A1263" t="s">
        <v>421</v>
      </c>
      <c r="B1263" t="s">
        <v>1380</v>
      </c>
      <c r="C1263" t="s">
        <v>1381</v>
      </c>
      <c r="D1263">
        <v>1900</v>
      </c>
      <c r="E1263" s="957">
        <v>1</v>
      </c>
      <c r="F1263" t="s">
        <v>441</v>
      </c>
      <c r="G1263" s="957">
        <v>274</v>
      </c>
      <c r="H1263" t="s">
        <v>383</v>
      </c>
      <c r="I1263" s="937" t="s">
        <v>489</v>
      </c>
      <c r="J1263" s="937" t="s">
        <v>445</v>
      </c>
      <c r="K1263" s="937" t="s">
        <v>53</v>
      </c>
      <c r="L1263" s="937" t="s">
        <v>42</v>
      </c>
      <c r="M1263" s="962" t="s">
        <v>155</v>
      </c>
      <c r="N1263" s="678">
        <f t="shared" ca="1" si="208"/>
        <v>78628.143382513997</v>
      </c>
      <c r="O1263" s="678">
        <f t="shared" ca="1" si="217"/>
        <v>23470.435364025834</v>
      </c>
      <c r="P1263" s="678">
        <f t="shared" ca="1" si="217"/>
        <v>4220.2449801240755</v>
      </c>
      <c r="Q1263" s="678">
        <f t="shared" ca="1" si="217"/>
        <v>31631.700239611597</v>
      </c>
      <c r="R1263" s="678">
        <f t="shared" ca="1" si="217"/>
        <v>8369.3690146449826</v>
      </c>
      <c r="S1263" s="678">
        <f t="shared" ca="1" si="217"/>
        <v>28.601825804764449</v>
      </c>
      <c r="T1263" s="678">
        <f t="shared" ca="1" si="217"/>
        <v>6865.0054949943105</v>
      </c>
      <c r="U1263" s="678">
        <f t="shared" ca="1" si="217"/>
        <v>0</v>
      </c>
      <c r="V1263" s="678">
        <f t="shared" ca="1" si="217"/>
        <v>596.59469658608123</v>
      </c>
      <c r="W1263" s="678">
        <f t="shared" ca="1" si="214"/>
        <v>3446.1917667223497</v>
      </c>
      <c r="X1263" s="678">
        <f t="shared" ca="1" si="217"/>
        <v>0</v>
      </c>
      <c r="Y1263" s="678">
        <f t="shared" ca="1" si="217"/>
        <v>0</v>
      </c>
      <c r="Z1263" s="678">
        <f t="shared" ca="1" si="217"/>
        <v>0</v>
      </c>
      <c r="AA1263" t="str">
        <f t="shared" si="209"/>
        <v>ASRCMS202202</v>
      </c>
      <c r="AB1263" s="957">
        <f t="shared" si="210"/>
        <v>45230</v>
      </c>
      <c r="AC1263" t="str">
        <f t="shared" si="211"/>
        <v>Unaudited</v>
      </c>
    </row>
    <row r="1264" spans="1:29" x14ac:dyDescent="0.25">
      <c r="A1264" t="s">
        <v>421</v>
      </c>
      <c r="B1264" t="s">
        <v>1380</v>
      </c>
      <c r="C1264" t="s">
        <v>1381</v>
      </c>
      <c r="D1264">
        <v>1900</v>
      </c>
      <c r="E1264" s="957">
        <v>1</v>
      </c>
      <c r="F1264" t="s">
        <v>441</v>
      </c>
      <c r="G1264" s="957">
        <v>274</v>
      </c>
      <c r="H1264" t="s">
        <v>383</v>
      </c>
      <c r="I1264" s="937" t="s">
        <v>489</v>
      </c>
      <c r="J1264" s="937" t="s">
        <v>445</v>
      </c>
      <c r="K1264" s="937" t="s">
        <v>53</v>
      </c>
      <c r="L1264" s="937" t="s">
        <v>43</v>
      </c>
      <c r="M1264" s="962" t="s">
        <v>463</v>
      </c>
      <c r="N1264" s="678">
        <f t="shared" ca="1" si="208"/>
        <v>95603.485996444913</v>
      </c>
      <c r="O1264" s="678">
        <f t="shared" ca="1" si="217"/>
        <v>20755.296089700543</v>
      </c>
      <c r="P1264" s="678">
        <f t="shared" ca="1" si="217"/>
        <v>3768.853411155259</v>
      </c>
      <c r="Q1264" s="678">
        <f t="shared" ca="1" si="217"/>
        <v>35125.468007580013</v>
      </c>
      <c r="R1264" s="678">
        <f t="shared" ca="1" si="217"/>
        <v>5291.0639903909105</v>
      </c>
      <c r="S1264" s="678">
        <f t="shared" ca="1" si="217"/>
        <v>81.100575875539775</v>
      </c>
      <c r="T1264" s="678">
        <f t="shared" ca="1" si="217"/>
        <v>8027.1751524826832</v>
      </c>
      <c r="U1264" s="678">
        <f t="shared" ca="1" si="217"/>
        <v>0</v>
      </c>
      <c r="V1264" s="678">
        <f t="shared" ca="1" si="217"/>
        <v>741.4913139341196</v>
      </c>
      <c r="W1264" s="678">
        <f t="shared" ca="1" si="214"/>
        <v>21813.037455325837</v>
      </c>
      <c r="X1264" s="678">
        <f t="shared" ca="1" si="217"/>
        <v>0</v>
      </c>
      <c r="Y1264" s="678">
        <f t="shared" ca="1" si="217"/>
        <v>0</v>
      </c>
      <c r="Z1264" s="678">
        <f t="shared" ca="1" si="217"/>
        <v>0</v>
      </c>
      <c r="AA1264" t="str">
        <f t="shared" si="209"/>
        <v>ASRCMS202202</v>
      </c>
      <c r="AB1264" s="957">
        <f t="shared" si="210"/>
        <v>45230</v>
      </c>
      <c r="AC1264" t="str">
        <f t="shared" si="211"/>
        <v>Unaudited</v>
      </c>
    </row>
    <row r="1265" spans="1:29" x14ac:dyDescent="0.25">
      <c r="A1265" t="s">
        <v>421</v>
      </c>
      <c r="B1265" t="s">
        <v>1380</v>
      </c>
      <c r="C1265" t="s">
        <v>1381</v>
      </c>
      <c r="D1265">
        <v>1900</v>
      </c>
      <c r="E1265" s="957">
        <v>1</v>
      </c>
      <c r="F1265" t="s">
        <v>441</v>
      </c>
      <c r="G1265" s="957">
        <v>274</v>
      </c>
      <c r="H1265" t="s">
        <v>383</v>
      </c>
      <c r="I1265" s="937" t="s">
        <v>489</v>
      </c>
      <c r="J1265" s="937" t="s">
        <v>445</v>
      </c>
      <c r="K1265" s="937" t="s">
        <v>915</v>
      </c>
      <c r="L1265" s="945" t="s">
        <v>916</v>
      </c>
      <c r="M1265" s="960" t="s">
        <v>915</v>
      </c>
      <c r="N1265" s="678">
        <f t="shared" ca="1" si="208"/>
        <v>14476</v>
      </c>
      <c r="O1265" s="678">
        <f t="shared" ca="1" si="217"/>
        <v>3203.7</v>
      </c>
      <c r="P1265" s="678">
        <f t="shared" ca="1" si="217"/>
        <v>7426.98</v>
      </c>
      <c r="Q1265" s="678">
        <f t="shared" ca="1" si="217"/>
        <v>0</v>
      </c>
      <c r="R1265" s="678">
        <f t="shared" ca="1" si="217"/>
        <v>3845.3200000000006</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ASRCMS202202</v>
      </c>
      <c r="AB1265" s="957">
        <f t="shared" si="210"/>
        <v>45230</v>
      </c>
      <c r="AC1265" t="str">
        <f t="shared" si="211"/>
        <v>Unaudited</v>
      </c>
    </row>
    <row r="1266" spans="1:29" x14ac:dyDescent="0.25">
      <c r="A1266" t="s">
        <v>421</v>
      </c>
      <c r="B1266" t="s">
        <v>1380</v>
      </c>
      <c r="C1266" t="s">
        <v>1381</v>
      </c>
      <c r="D1266">
        <v>1900</v>
      </c>
      <c r="E1266" s="957">
        <v>1</v>
      </c>
      <c r="F1266" t="s">
        <v>441</v>
      </c>
      <c r="G1266" s="957">
        <v>274</v>
      </c>
      <c r="H1266" t="s">
        <v>383</v>
      </c>
      <c r="I1266" s="962" t="s">
        <v>489</v>
      </c>
      <c r="J1266" s="962" t="s">
        <v>445</v>
      </c>
      <c r="K1266" s="962" t="s">
        <v>915</v>
      </c>
      <c r="L1266" s="937" t="s">
        <v>917</v>
      </c>
      <c r="M1266" s="962" t="s">
        <v>920</v>
      </c>
      <c r="N1266" s="678">
        <f t="shared" ca="1" si="208"/>
        <v>10946.138168563448</v>
      </c>
      <c r="O1266" s="678">
        <f t="shared" ca="1" si="217"/>
        <v>3168.4949507724059</v>
      </c>
      <c r="P1266" s="678">
        <f t="shared" ca="1" si="217"/>
        <v>578.26969270480038</v>
      </c>
      <c r="Q1266" s="678">
        <f t="shared" ca="1" si="217"/>
        <v>4643.6491173793793</v>
      </c>
      <c r="R1266" s="678">
        <f t="shared" ca="1" si="217"/>
        <v>551.73072909538757</v>
      </c>
      <c r="S1266" s="678">
        <f t="shared" ca="1" si="217"/>
        <v>6.0953241184797449</v>
      </c>
      <c r="T1266" s="678">
        <f t="shared" ca="1" si="217"/>
        <v>1110.8491831521469</v>
      </c>
      <c r="U1266" s="678">
        <f t="shared" ca="1" si="217"/>
        <v>0</v>
      </c>
      <c r="V1266" s="678">
        <f t="shared" ca="1" si="217"/>
        <v>181.8054580748408</v>
      </c>
      <c r="W1266" s="678">
        <f t="shared" ca="1" si="214"/>
        <v>705.24371326600772</v>
      </c>
      <c r="X1266" s="678">
        <f t="shared" ca="1" si="217"/>
        <v>0</v>
      </c>
      <c r="Y1266" s="678">
        <f t="shared" ca="1" si="217"/>
        <v>0</v>
      </c>
      <c r="Z1266" s="678">
        <f t="shared" ca="1" si="217"/>
        <v>0</v>
      </c>
      <c r="AA1266" t="str">
        <f t="shared" si="209"/>
        <v>ASRCMS202202</v>
      </c>
      <c r="AB1266" s="957">
        <f t="shared" si="210"/>
        <v>45230</v>
      </c>
      <c r="AC1266" t="str">
        <f t="shared" si="211"/>
        <v>Unaudited</v>
      </c>
    </row>
    <row r="1267" spans="1:29" x14ac:dyDescent="0.25">
      <c r="A1267" t="s">
        <v>421</v>
      </c>
      <c r="B1267" t="s">
        <v>1380</v>
      </c>
      <c r="C1267" t="s">
        <v>1381</v>
      </c>
      <c r="D1267">
        <v>1900</v>
      </c>
      <c r="E1267" s="957">
        <v>1</v>
      </c>
      <c r="F1267" t="s">
        <v>441</v>
      </c>
      <c r="G1267" s="957">
        <v>274</v>
      </c>
      <c r="H1267" t="s">
        <v>383</v>
      </c>
      <c r="I1267" s="937" t="s">
        <v>489</v>
      </c>
      <c r="J1267" s="937" t="s">
        <v>445</v>
      </c>
      <c r="K1267" s="937" t="s">
        <v>915</v>
      </c>
      <c r="L1267" s="937" t="s">
        <v>918</v>
      </c>
      <c r="M1267" s="962" t="s">
        <v>921</v>
      </c>
      <c r="N1267" s="678">
        <f t="shared" ca="1" si="208"/>
        <v>44.698976139511387</v>
      </c>
      <c r="O1267" s="678">
        <f t="shared" ca="1" si="217"/>
        <v>9.7040445231936143</v>
      </c>
      <c r="P1267" s="678">
        <f t="shared" ca="1" si="217"/>
        <v>1.7621103136846858</v>
      </c>
      <c r="Q1267" s="678">
        <f t="shared" ca="1" si="217"/>
        <v>16.422753208166213</v>
      </c>
      <c r="R1267" s="678">
        <f t="shared" ca="1" si="217"/>
        <v>2.4738129639739896</v>
      </c>
      <c r="S1267" s="678">
        <f t="shared" ca="1" si="217"/>
        <v>3.7918206309926684E-2</v>
      </c>
      <c r="T1267" s="678">
        <f t="shared" ca="1" si="217"/>
        <v>3.7530693244997844</v>
      </c>
      <c r="U1267" s="678">
        <f t="shared" ca="1" si="217"/>
        <v>0</v>
      </c>
      <c r="V1267" s="678">
        <f t="shared" ca="1" si="217"/>
        <v>0.34668089979928807</v>
      </c>
      <c r="W1267" s="678">
        <f t="shared" ca="1" si="214"/>
        <v>10.198586699883879</v>
      </c>
      <c r="X1267" s="678">
        <f t="shared" ca="1" si="217"/>
        <v>0</v>
      </c>
      <c r="Y1267" s="678">
        <f t="shared" ca="1" si="217"/>
        <v>0</v>
      </c>
      <c r="Z1267" s="678">
        <f t="shared" ca="1" si="217"/>
        <v>0</v>
      </c>
      <c r="AA1267" t="str">
        <f t="shared" si="209"/>
        <v>ASRCMS202202</v>
      </c>
      <c r="AB1267" s="957">
        <f t="shared" si="210"/>
        <v>45230</v>
      </c>
      <c r="AC1267" t="str">
        <f t="shared" si="211"/>
        <v>Unaudited</v>
      </c>
    </row>
    <row r="1268" spans="1:29" x14ac:dyDescent="0.25">
      <c r="A1268" t="s">
        <v>421</v>
      </c>
      <c r="B1268" t="s">
        <v>1380</v>
      </c>
      <c r="C1268" t="s">
        <v>1381</v>
      </c>
      <c r="D1268">
        <v>1900</v>
      </c>
      <c r="E1268" s="957">
        <v>1</v>
      </c>
      <c r="F1268" t="s">
        <v>441</v>
      </c>
      <c r="G1268" s="957">
        <v>274</v>
      </c>
      <c r="H1268" t="s">
        <v>383</v>
      </c>
      <c r="I1268" s="937" t="s">
        <v>489</v>
      </c>
      <c r="J1268" s="937" t="s">
        <v>445</v>
      </c>
      <c r="K1268" s="937" t="s">
        <v>446</v>
      </c>
      <c r="L1268" s="937">
        <v>5.0999999999999996</v>
      </c>
      <c r="M1268" s="962" t="s">
        <v>37</v>
      </c>
      <c r="N1268" s="678">
        <f t="shared" ca="1" si="208"/>
        <v>650051.91000000015</v>
      </c>
      <c r="O1268" s="678">
        <f t="shared" ca="1" si="217"/>
        <v>185418.71999999997</v>
      </c>
      <c r="P1268" s="678">
        <f t="shared" ca="1" si="217"/>
        <v>163587.05000000002</v>
      </c>
      <c r="Q1268" s="678">
        <f t="shared" ca="1" si="217"/>
        <v>105570.58999999998</v>
      </c>
      <c r="R1268" s="678">
        <f t="shared" ca="1" si="217"/>
        <v>98397.18</v>
      </c>
      <c r="S1268" s="678">
        <f t="shared" ca="1" si="217"/>
        <v>0</v>
      </c>
      <c r="T1268" s="678">
        <f t="shared" ca="1" si="217"/>
        <v>72299.92</v>
      </c>
      <c r="U1268" s="678">
        <f t="shared" ca="1" si="217"/>
        <v>0</v>
      </c>
      <c r="V1268" s="678">
        <f t="shared" ca="1" si="217"/>
        <v>22250.560000000005</v>
      </c>
      <c r="W1268" s="678">
        <f t="shared" ca="1" si="214"/>
        <v>2527.8900000000003</v>
      </c>
      <c r="X1268" s="678">
        <f t="shared" ca="1" si="217"/>
        <v>0</v>
      </c>
      <c r="Y1268" s="678">
        <f t="shared" ca="1" si="217"/>
        <v>0</v>
      </c>
      <c r="Z1268" s="678">
        <f t="shared" ca="1" si="217"/>
        <v>0</v>
      </c>
      <c r="AA1268" t="str">
        <f t="shared" si="209"/>
        <v>ASRCMS202202</v>
      </c>
      <c r="AB1268" s="957">
        <f t="shared" si="210"/>
        <v>45230</v>
      </c>
      <c r="AC1268" t="str">
        <f t="shared" si="211"/>
        <v>Unaudited</v>
      </c>
    </row>
    <row r="1269" spans="1:29" ht="30" x14ac:dyDescent="0.25">
      <c r="A1269" t="s">
        <v>421</v>
      </c>
      <c r="B1269" t="s">
        <v>1380</v>
      </c>
      <c r="C1269" t="s">
        <v>1381</v>
      </c>
      <c r="D1269">
        <v>1900</v>
      </c>
      <c r="E1269" s="957">
        <v>1</v>
      </c>
      <c r="F1269" t="s">
        <v>441</v>
      </c>
      <c r="G1269" s="957">
        <v>274</v>
      </c>
      <c r="H1269" t="s">
        <v>383</v>
      </c>
      <c r="I1269" s="937" t="s">
        <v>489</v>
      </c>
      <c r="J1269" s="937" t="s">
        <v>445</v>
      </c>
      <c r="K1269" s="937" t="s">
        <v>446</v>
      </c>
      <c r="L1269" s="937">
        <v>5.2</v>
      </c>
      <c r="M1269" s="962" t="s">
        <v>304</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ASRCMS202202</v>
      </c>
      <c r="AB1269" s="957">
        <f t="shared" si="210"/>
        <v>45230</v>
      </c>
      <c r="AC1269" t="str">
        <f t="shared" si="211"/>
        <v>Unaudited</v>
      </c>
    </row>
    <row r="1270" spans="1:29" ht="30" x14ac:dyDescent="0.25">
      <c r="A1270" t="s">
        <v>421</v>
      </c>
      <c r="B1270" t="s">
        <v>1380</v>
      </c>
      <c r="C1270" t="s">
        <v>1381</v>
      </c>
      <c r="D1270">
        <v>1900</v>
      </c>
      <c r="E1270" s="957">
        <v>1</v>
      </c>
      <c r="F1270" t="s">
        <v>441</v>
      </c>
      <c r="G1270" s="957">
        <v>274</v>
      </c>
      <c r="H1270" t="s">
        <v>383</v>
      </c>
      <c r="I1270" s="937" t="s">
        <v>489</v>
      </c>
      <c r="J1270" s="937" t="s">
        <v>445</v>
      </c>
      <c r="K1270" s="937" t="s">
        <v>446</v>
      </c>
      <c r="L1270" s="937">
        <v>5.3</v>
      </c>
      <c r="M1270" s="962" t="s">
        <v>305</v>
      </c>
      <c r="N1270" s="678">
        <f t="shared" ca="1" si="208"/>
        <v>14535.915364439743</v>
      </c>
      <c r="O1270" s="678">
        <f t="shared" ca="1" si="217"/>
        <v>4587.063827612963</v>
      </c>
      <c r="P1270" s="678">
        <f t="shared" ca="1" si="217"/>
        <v>3798.4833487518345</v>
      </c>
      <c r="Q1270" s="678">
        <f t="shared" ca="1" si="217"/>
        <v>2588.2513028532085</v>
      </c>
      <c r="R1270" s="678">
        <f t="shared" ca="1" si="217"/>
        <v>2310.2407339111896</v>
      </c>
      <c r="S1270" s="678">
        <f t="shared" ca="1" si="217"/>
        <v>1.5337738703880865</v>
      </c>
      <c r="T1270" s="678">
        <f t="shared" ca="1" si="217"/>
        <v>842.03751259137255</v>
      </c>
      <c r="U1270" s="678">
        <f t="shared" ca="1" si="217"/>
        <v>0</v>
      </c>
      <c r="V1270" s="678">
        <f t="shared" ca="1" si="217"/>
        <v>348.32394749430966</v>
      </c>
      <c r="W1270" s="678">
        <f t="shared" ca="1" si="214"/>
        <v>59.980917354477526</v>
      </c>
      <c r="X1270" s="678">
        <f t="shared" ca="1" si="217"/>
        <v>0</v>
      </c>
      <c r="Y1270" s="678">
        <f t="shared" ca="1" si="217"/>
        <v>0</v>
      </c>
      <c r="Z1270" s="678">
        <f t="shared" ca="1" si="217"/>
        <v>0</v>
      </c>
      <c r="AA1270" t="str">
        <f t="shared" si="209"/>
        <v>ASRCMS202202</v>
      </c>
      <c r="AB1270" s="957">
        <f t="shared" si="210"/>
        <v>45230</v>
      </c>
      <c r="AC1270" t="str">
        <f t="shared" si="211"/>
        <v>Unaudited</v>
      </c>
    </row>
    <row r="1271" spans="1:29" x14ac:dyDescent="0.25">
      <c r="A1271" t="s">
        <v>421</v>
      </c>
      <c r="B1271" t="s">
        <v>1380</v>
      </c>
      <c r="C1271" t="s">
        <v>1381</v>
      </c>
      <c r="D1271">
        <v>1900</v>
      </c>
      <c r="E1271" s="957">
        <v>1</v>
      </c>
      <c r="F1271" t="s">
        <v>441</v>
      </c>
      <c r="G1271" s="957">
        <v>274</v>
      </c>
      <c r="H1271" t="s">
        <v>383</v>
      </c>
      <c r="I1271" s="937" t="s">
        <v>489</v>
      </c>
      <c r="J1271" s="937" t="s">
        <v>445</v>
      </c>
      <c r="K1271" s="937" t="s">
        <v>446</v>
      </c>
      <c r="L1271" s="937" t="s">
        <v>82</v>
      </c>
      <c r="M1271" s="962" t="s">
        <v>454</v>
      </c>
      <c r="N1271" s="678">
        <f t="shared" ca="1" si="208"/>
        <v>3200.0329490943091</v>
      </c>
      <c r="O1271" s="678">
        <f t="shared" ca="1" si="217"/>
        <v>694.71976532027088</v>
      </c>
      <c r="P1271" s="678">
        <f t="shared" ca="1" si="217"/>
        <v>126.15078802097014</v>
      </c>
      <c r="Q1271" s="678">
        <f t="shared" ca="1" si="217"/>
        <v>1175.7171174782668</v>
      </c>
      <c r="R1271" s="678">
        <f t="shared" ca="1" si="217"/>
        <v>177.10211012229138</v>
      </c>
      <c r="S1271" s="678">
        <f t="shared" ca="1" si="217"/>
        <v>2.7145925934322195</v>
      </c>
      <c r="T1271" s="678">
        <f t="shared" ca="1" si="217"/>
        <v>268.68502448802877</v>
      </c>
      <c r="U1271" s="678">
        <f t="shared" ca="1" si="217"/>
        <v>0</v>
      </c>
      <c r="V1271" s="678">
        <f t="shared" ca="1" si="217"/>
        <v>24.819143479189126</v>
      </c>
      <c r="W1271" s="678">
        <f t="shared" ca="1" si="214"/>
        <v>730.12440759185938</v>
      </c>
      <c r="X1271" s="678">
        <f t="shared" ca="1" si="217"/>
        <v>0</v>
      </c>
      <c r="Y1271" s="678">
        <f t="shared" ca="1" si="217"/>
        <v>0</v>
      </c>
      <c r="Z1271" s="678">
        <f t="shared" ca="1" si="217"/>
        <v>0</v>
      </c>
      <c r="AA1271" t="str">
        <f t="shared" si="209"/>
        <v>ASRCMS202202</v>
      </c>
      <c r="AB1271" s="957">
        <f t="shared" si="210"/>
        <v>45230</v>
      </c>
      <c r="AC1271" t="str">
        <f t="shared" si="211"/>
        <v>Unaudited</v>
      </c>
    </row>
    <row r="1272" spans="1:29" x14ac:dyDescent="0.25">
      <c r="A1272" t="s">
        <v>421</v>
      </c>
      <c r="B1272" t="s">
        <v>1380</v>
      </c>
      <c r="C1272" t="s">
        <v>1381</v>
      </c>
      <c r="D1272">
        <v>1900</v>
      </c>
      <c r="E1272" s="957">
        <v>1</v>
      </c>
      <c r="F1272" t="s">
        <v>441</v>
      </c>
      <c r="G1272" s="957">
        <v>274</v>
      </c>
      <c r="H1272" t="s">
        <v>383</v>
      </c>
      <c r="I1272" s="937" t="s">
        <v>489</v>
      </c>
      <c r="J1272" s="937" t="s">
        <v>445</v>
      </c>
      <c r="K1272" s="937" t="s">
        <v>447</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ASRCMS202202</v>
      </c>
      <c r="AB1272" s="957">
        <f t="shared" si="210"/>
        <v>45230</v>
      </c>
      <c r="AC1272" t="str">
        <f t="shared" si="211"/>
        <v>Unaudited</v>
      </c>
    </row>
    <row r="1273" spans="1:29" x14ac:dyDescent="0.25">
      <c r="A1273" t="s">
        <v>421</v>
      </c>
      <c r="B1273" t="s">
        <v>1380</v>
      </c>
      <c r="C1273" t="s">
        <v>1381</v>
      </c>
      <c r="D1273">
        <v>1900</v>
      </c>
      <c r="E1273" s="957">
        <v>1</v>
      </c>
      <c r="F1273" t="s">
        <v>441</v>
      </c>
      <c r="G1273" s="957">
        <v>274</v>
      </c>
      <c r="H1273" t="s">
        <v>383</v>
      </c>
      <c r="I1273" s="937" t="s">
        <v>489</v>
      </c>
      <c r="J1273" s="937" t="s">
        <v>445</v>
      </c>
      <c r="K1273" s="937" t="s">
        <v>447</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ASRCMS202202</v>
      </c>
      <c r="AB1273" s="957">
        <f t="shared" si="210"/>
        <v>45230</v>
      </c>
      <c r="AC1273" t="str">
        <f t="shared" si="211"/>
        <v>Unaudited</v>
      </c>
    </row>
    <row r="1274" spans="1:29" x14ac:dyDescent="0.25">
      <c r="A1274" t="s">
        <v>421</v>
      </c>
      <c r="B1274" t="s">
        <v>1380</v>
      </c>
      <c r="C1274" t="s">
        <v>1381</v>
      </c>
      <c r="D1274">
        <v>1900</v>
      </c>
      <c r="E1274" s="957">
        <v>1</v>
      </c>
      <c r="F1274" t="s">
        <v>441</v>
      </c>
      <c r="G1274" s="957">
        <v>274</v>
      </c>
      <c r="H1274" t="s">
        <v>383</v>
      </c>
      <c r="I1274" s="962" t="s">
        <v>489</v>
      </c>
      <c r="J1274" s="962" t="s">
        <v>445</v>
      </c>
      <c r="K1274" s="962" t="s">
        <v>447</v>
      </c>
      <c r="L1274" s="937">
        <v>6.3</v>
      </c>
      <c r="M1274" s="962" t="s">
        <v>185</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ASRCMS202202</v>
      </c>
      <c r="AB1274" s="957">
        <f t="shared" si="210"/>
        <v>45230</v>
      </c>
      <c r="AC1274" t="str">
        <f t="shared" si="211"/>
        <v>Unaudited</v>
      </c>
    </row>
    <row r="1275" spans="1:29" x14ac:dyDescent="0.25">
      <c r="A1275" t="s">
        <v>421</v>
      </c>
      <c r="B1275" t="s">
        <v>1380</v>
      </c>
      <c r="C1275" t="s">
        <v>1381</v>
      </c>
      <c r="D1275">
        <v>1900</v>
      </c>
      <c r="E1275" s="957">
        <v>1</v>
      </c>
      <c r="F1275" t="s">
        <v>441</v>
      </c>
      <c r="G1275" s="957">
        <v>274</v>
      </c>
      <c r="H1275" t="s">
        <v>383</v>
      </c>
      <c r="I1275" s="937" t="s">
        <v>489</v>
      </c>
      <c r="J1275" s="937" t="s">
        <v>445</v>
      </c>
      <c r="K1275" s="937" t="s">
        <v>447</v>
      </c>
      <c r="L1275" s="937" t="s">
        <v>87</v>
      </c>
      <c r="M1275" s="962" t="s">
        <v>455</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ASRCMS202202</v>
      </c>
      <c r="AB1275" s="957">
        <f t="shared" si="210"/>
        <v>45230</v>
      </c>
      <c r="AC1275" t="str">
        <f t="shared" si="211"/>
        <v>Unaudited</v>
      </c>
    </row>
    <row r="1276" spans="1:29" x14ac:dyDescent="0.25">
      <c r="A1276" t="s">
        <v>421</v>
      </c>
      <c r="B1276" t="s">
        <v>1380</v>
      </c>
      <c r="C1276" t="s">
        <v>1381</v>
      </c>
      <c r="D1276">
        <v>1900</v>
      </c>
      <c r="E1276" s="957">
        <v>1</v>
      </c>
      <c r="F1276" t="s">
        <v>441</v>
      </c>
      <c r="G1276" s="957">
        <v>274</v>
      </c>
      <c r="H1276" t="s">
        <v>383</v>
      </c>
      <c r="I1276" s="937" t="s">
        <v>489</v>
      </c>
      <c r="J1276" s="937" t="s">
        <v>445</v>
      </c>
      <c r="K1276" s="937" t="s">
        <v>448</v>
      </c>
      <c r="L1276" s="937">
        <v>7.1</v>
      </c>
      <c r="M1276" s="962" t="s">
        <v>20</v>
      </c>
      <c r="N1276" s="678">
        <f t="shared" ca="1" si="218"/>
        <v>371408.87</v>
      </c>
      <c r="O1276" s="678">
        <f t="shared" ca="1" si="219"/>
        <v>73925.860933173884</v>
      </c>
      <c r="P1276" s="678">
        <f t="shared" ca="1" si="219"/>
        <v>6121.5318738028309</v>
      </c>
      <c r="Q1276" s="678">
        <f t="shared" ca="1" si="219"/>
        <v>164077.38747476379</v>
      </c>
      <c r="R1276" s="678">
        <f t="shared" ca="1" si="219"/>
        <v>46905.745127378672</v>
      </c>
      <c r="S1276" s="678">
        <f t="shared" ca="1" si="219"/>
        <v>1076.2708119587921</v>
      </c>
      <c r="T1276" s="678">
        <f t="shared" ca="1" si="219"/>
        <v>24463.919722989569</v>
      </c>
      <c r="U1276" s="678">
        <f t="shared" ca="1" si="219"/>
        <v>0</v>
      </c>
      <c r="V1276" s="678">
        <f t="shared" ca="1" si="219"/>
        <v>3127.857669392316</v>
      </c>
      <c r="W1276" s="678">
        <f t="shared" ca="1" si="214"/>
        <v>51710.296386540082</v>
      </c>
      <c r="X1276" s="678">
        <f t="shared" ca="1" si="219"/>
        <v>0</v>
      </c>
      <c r="Y1276" s="678">
        <f t="shared" ca="1" si="219"/>
        <v>0</v>
      </c>
      <c r="Z1276" s="678">
        <f t="shared" ca="1" si="219"/>
        <v>0</v>
      </c>
      <c r="AA1276" t="str">
        <f t="shared" si="209"/>
        <v>ASRCMS202202</v>
      </c>
      <c r="AB1276" s="957">
        <f t="shared" si="210"/>
        <v>45230</v>
      </c>
      <c r="AC1276" t="str">
        <f t="shared" si="211"/>
        <v>Unaudited</v>
      </c>
    </row>
    <row r="1277" spans="1:29" x14ac:dyDescent="0.25">
      <c r="A1277" t="s">
        <v>421</v>
      </c>
      <c r="B1277" t="s">
        <v>1380</v>
      </c>
      <c r="C1277" t="s">
        <v>1381</v>
      </c>
      <c r="D1277">
        <v>1900</v>
      </c>
      <c r="E1277" s="957">
        <v>1</v>
      </c>
      <c r="F1277" t="s">
        <v>441</v>
      </c>
      <c r="G1277" s="957">
        <v>274</v>
      </c>
      <c r="H1277" t="s">
        <v>383</v>
      </c>
      <c r="I1277" s="937" t="s">
        <v>489</v>
      </c>
      <c r="J1277" s="937" t="s">
        <v>445</v>
      </c>
      <c r="K1277" s="937" t="s">
        <v>448</v>
      </c>
      <c r="L1277" s="937">
        <v>7.2</v>
      </c>
      <c r="M1277" s="962"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ASRCMS202202</v>
      </c>
      <c r="AB1277" s="957">
        <f t="shared" si="210"/>
        <v>45230</v>
      </c>
      <c r="AC1277" t="str">
        <f t="shared" si="211"/>
        <v>Unaudited</v>
      </c>
    </row>
    <row r="1278" spans="1:29" x14ac:dyDescent="0.25">
      <c r="A1278" t="s">
        <v>421</v>
      </c>
      <c r="B1278" t="s">
        <v>1380</v>
      </c>
      <c r="C1278" t="s">
        <v>1381</v>
      </c>
      <c r="D1278">
        <v>1900</v>
      </c>
      <c r="E1278" s="957">
        <v>1</v>
      </c>
      <c r="F1278" t="s">
        <v>441</v>
      </c>
      <c r="G1278" s="957">
        <v>274</v>
      </c>
      <c r="H1278" t="s">
        <v>383</v>
      </c>
      <c r="I1278" s="937" t="s">
        <v>489</v>
      </c>
      <c r="J1278" s="937" t="s">
        <v>445</v>
      </c>
      <c r="K1278" s="937" t="s">
        <v>448</v>
      </c>
      <c r="L1278" s="937">
        <v>7.3</v>
      </c>
      <c r="M1278" s="962" t="s">
        <v>156</v>
      </c>
      <c r="N1278" s="678">
        <f t="shared" ca="1" si="218"/>
        <v>43675.06709211343</v>
      </c>
      <c r="O1278" s="678">
        <f t="shared" ca="1" si="219"/>
        <v>9481.7562329061857</v>
      </c>
      <c r="P1278" s="678">
        <f t="shared" ca="1" si="219"/>
        <v>1721.7460626767047</v>
      </c>
      <c r="Q1278" s="678">
        <f t="shared" ca="1" si="219"/>
        <v>16046.561021111593</v>
      </c>
      <c r="R1278" s="678">
        <f t="shared" ca="1" si="219"/>
        <v>2417.1459059304761</v>
      </c>
      <c r="S1278" s="678">
        <f t="shared" ca="1" si="219"/>
        <v>37.049622779497291</v>
      </c>
      <c r="T1278" s="678">
        <f t="shared" ca="1" si="219"/>
        <v>3667.0986386193481</v>
      </c>
      <c r="U1278" s="678">
        <f t="shared" ca="1" si="219"/>
        <v>0</v>
      </c>
      <c r="V1278" s="678">
        <f t="shared" ca="1" si="219"/>
        <v>338.73956108144699</v>
      </c>
      <c r="W1278" s="678">
        <f t="shared" ca="1" si="214"/>
        <v>9964.9700470081771</v>
      </c>
      <c r="X1278" s="678">
        <f t="shared" ca="1" si="219"/>
        <v>0</v>
      </c>
      <c r="Y1278" s="678">
        <f t="shared" ca="1" si="219"/>
        <v>0</v>
      </c>
      <c r="Z1278" s="678">
        <f t="shared" ca="1" si="219"/>
        <v>0</v>
      </c>
      <c r="AA1278" t="str">
        <f t="shared" si="209"/>
        <v>ASRCMS202202</v>
      </c>
      <c r="AB1278" s="957">
        <f t="shared" si="210"/>
        <v>45230</v>
      </c>
      <c r="AC1278" t="str">
        <f t="shared" si="211"/>
        <v>Unaudited</v>
      </c>
    </row>
    <row r="1279" spans="1:29" x14ac:dyDescent="0.25">
      <c r="A1279" t="s">
        <v>421</v>
      </c>
      <c r="B1279" t="s">
        <v>1380</v>
      </c>
      <c r="C1279" t="s">
        <v>1381</v>
      </c>
      <c r="D1279">
        <v>1900</v>
      </c>
      <c r="E1279" s="957">
        <v>1</v>
      </c>
      <c r="F1279" t="s">
        <v>441</v>
      </c>
      <c r="G1279" s="957">
        <v>274</v>
      </c>
      <c r="H1279" t="s">
        <v>383</v>
      </c>
      <c r="I1279" s="937" t="s">
        <v>489</v>
      </c>
      <c r="J1279" s="937" t="s">
        <v>445</v>
      </c>
      <c r="K1279" s="937" t="s">
        <v>448</v>
      </c>
      <c r="L1279" s="937" t="s">
        <v>91</v>
      </c>
      <c r="M1279" s="962" t="s">
        <v>456</v>
      </c>
      <c r="N1279" s="678">
        <f t="shared" ca="1" si="218"/>
        <v>106.82468966483076</v>
      </c>
      <c r="O1279" s="678">
        <f t="shared" ca="1" si="219"/>
        <v>23.191393499672007</v>
      </c>
      <c r="P1279" s="678">
        <f t="shared" ca="1" si="219"/>
        <v>4.2112125080237197</v>
      </c>
      <c r="Q1279" s="678">
        <f t="shared" ca="1" si="219"/>
        <v>39.248225942108505</v>
      </c>
      <c r="R1279" s="678">
        <f t="shared" ca="1" si="219"/>
        <v>5.9120884858873053</v>
      </c>
      <c r="S1279" s="678">
        <f t="shared" ca="1" si="219"/>
        <v>9.0619539227531479E-2</v>
      </c>
      <c r="T1279" s="678">
        <f t="shared" ca="1" si="219"/>
        <v>8.9693433833687823</v>
      </c>
      <c r="U1279" s="678">
        <f t="shared" ca="1" si="219"/>
        <v>0</v>
      </c>
      <c r="V1279" s="678">
        <f t="shared" ca="1" si="219"/>
        <v>0.82852187527058785</v>
      </c>
      <c r="W1279" s="678">
        <f t="shared" ca="1" si="214"/>
        <v>24.373284431272324</v>
      </c>
      <c r="X1279" s="678">
        <f t="shared" ca="1" si="219"/>
        <v>0</v>
      </c>
      <c r="Y1279" s="678">
        <f t="shared" ca="1" si="219"/>
        <v>0</v>
      </c>
      <c r="Z1279" s="678">
        <f t="shared" ca="1" si="219"/>
        <v>0</v>
      </c>
      <c r="AA1279" t="str">
        <f t="shared" si="209"/>
        <v>ASRCMS202202</v>
      </c>
      <c r="AB1279" s="957">
        <f t="shared" si="210"/>
        <v>45230</v>
      </c>
      <c r="AC1279" t="str">
        <f t="shared" si="211"/>
        <v>Unaudited</v>
      </c>
    </row>
    <row r="1280" spans="1:29" x14ac:dyDescent="0.25">
      <c r="A1280" t="s">
        <v>421</v>
      </c>
      <c r="B1280" t="s">
        <v>1380</v>
      </c>
      <c r="C1280" t="s">
        <v>1381</v>
      </c>
      <c r="D1280">
        <v>1900</v>
      </c>
      <c r="E1280" s="957">
        <v>1</v>
      </c>
      <c r="F1280" t="s">
        <v>441</v>
      </c>
      <c r="G1280" s="957">
        <v>274</v>
      </c>
      <c r="H1280" t="s">
        <v>383</v>
      </c>
      <c r="I1280" s="937" t="s">
        <v>489</v>
      </c>
      <c r="J1280" s="937" t="s">
        <v>445</v>
      </c>
      <c r="K1280" s="937" t="s">
        <v>449</v>
      </c>
      <c r="L1280" s="937">
        <v>8.1</v>
      </c>
      <c r="M1280" s="962" t="s">
        <v>22</v>
      </c>
      <c r="N1280" s="678">
        <f t="shared" ca="1" si="218"/>
        <v>10018411.944543261</v>
      </c>
      <c r="O1280" s="678">
        <f t="shared" ca="1" si="219"/>
        <v>3140705.0917165997</v>
      </c>
      <c r="P1280" s="678">
        <f t="shared" ca="1" si="219"/>
        <v>640464.57531556382</v>
      </c>
      <c r="Q1280" s="678">
        <f t="shared" ca="1" si="219"/>
        <v>3943539.3010387388</v>
      </c>
      <c r="R1280" s="678">
        <f t="shared" ca="1" si="219"/>
        <v>1126409.9983217639</v>
      </c>
      <c r="S1280" s="678">
        <f t="shared" ca="1" si="219"/>
        <v>1050.8019776418903</v>
      </c>
      <c r="T1280" s="678">
        <f t="shared" ca="1" si="219"/>
        <v>526856.86072202527</v>
      </c>
      <c r="U1280" s="678">
        <f t="shared" ca="1" si="219"/>
        <v>0</v>
      </c>
      <c r="V1280" s="678">
        <f t="shared" ca="1" si="219"/>
        <v>195187.14729649472</v>
      </c>
      <c r="W1280" s="678">
        <f t="shared" ca="1" si="214"/>
        <v>444198.16815443372</v>
      </c>
      <c r="X1280" s="678">
        <f t="shared" ca="1" si="219"/>
        <v>0</v>
      </c>
      <c r="Y1280" s="678">
        <f t="shared" ca="1" si="219"/>
        <v>0</v>
      </c>
      <c r="Z1280" s="678">
        <f t="shared" ca="1" si="219"/>
        <v>0</v>
      </c>
      <c r="AA1280" t="str">
        <f t="shared" si="209"/>
        <v>ASRCMS202202</v>
      </c>
      <c r="AB1280" s="957">
        <f t="shared" si="210"/>
        <v>45230</v>
      </c>
      <c r="AC1280" t="str">
        <f t="shared" si="211"/>
        <v>Unaudited</v>
      </c>
    </row>
    <row r="1281" spans="1:29" x14ac:dyDescent="0.25">
      <c r="A1281" t="s">
        <v>421</v>
      </c>
      <c r="B1281" t="s">
        <v>1380</v>
      </c>
      <c r="C1281" t="s">
        <v>1381</v>
      </c>
      <c r="D1281">
        <v>1900</v>
      </c>
      <c r="E1281" s="957">
        <v>1</v>
      </c>
      <c r="F1281" t="s">
        <v>441</v>
      </c>
      <c r="G1281" s="957">
        <v>274</v>
      </c>
      <c r="H1281" t="s">
        <v>383</v>
      </c>
      <c r="I1281" s="937" t="s">
        <v>489</v>
      </c>
      <c r="J1281" s="937" t="s">
        <v>445</v>
      </c>
      <c r="K1281" s="937" t="s">
        <v>449</v>
      </c>
      <c r="L1281" s="945" t="s">
        <v>113</v>
      </c>
      <c r="M1281" s="960" t="s">
        <v>444</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ASRCMS202202</v>
      </c>
      <c r="AB1281" s="957">
        <f t="shared" si="210"/>
        <v>45230</v>
      </c>
      <c r="AC1281" t="str">
        <f t="shared" si="211"/>
        <v>Unaudited</v>
      </c>
    </row>
    <row r="1282" spans="1:29" x14ac:dyDescent="0.25">
      <c r="A1282" t="s">
        <v>421</v>
      </c>
      <c r="B1282" t="s">
        <v>1380</v>
      </c>
      <c r="C1282" t="s">
        <v>1381</v>
      </c>
      <c r="D1282">
        <v>1900</v>
      </c>
      <c r="E1282" s="957">
        <v>1</v>
      </c>
      <c r="F1282" t="s">
        <v>441</v>
      </c>
      <c r="G1282" s="957">
        <v>274</v>
      </c>
      <c r="H1282" t="s">
        <v>383</v>
      </c>
      <c r="I1282" s="937" t="s">
        <v>489</v>
      </c>
      <c r="J1282" s="937" t="s">
        <v>445</v>
      </c>
      <c r="K1282" s="937" t="s">
        <v>449</v>
      </c>
      <c r="L1282" s="937" t="s">
        <v>115</v>
      </c>
      <c r="M1282" s="962" t="s">
        <v>158</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ASRCMS202202</v>
      </c>
      <c r="AB1282" s="957">
        <f t="shared" ref="AB1282:AB1345" si="221">file_date</f>
        <v>45230</v>
      </c>
      <c r="AC1282" t="str">
        <f t="shared" ref="AC1282:AC1345" si="222">status</f>
        <v>Unaudited</v>
      </c>
    </row>
    <row r="1283" spans="1:29" x14ac:dyDescent="0.25">
      <c r="A1283" t="s">
        <v>421</v>
      </c>
      <c r="B1283" t="s">
        <v>1380</v>
      </c>
      <c r="C1283" t="s">
        <v>1381</v>
      </c>
      <c r="D1283">
        <v>1900</v>
      </c>
      <c r="E1283" s="957">
        <v>1</v>
      </c>
      <c r="F1283" t="s">
        <v>441</v>
      </c>
      <c r="G1283" s="957">
        <v>274</v>
      </c>
      <c r="H1283" t="s">
        <v>383</v>
      </c>
      <c r="I1283" s="937" t="s">
        <v>489</v>
      </c>
      <c r="J1283" s="937" t="s">
        <v>445</v>
      </c>
      <c r="K1283" s="937" t="s">
        <v>449</v>
      </c>
      <c r="L1283" s="937" t="s">
        <v>116</v>
      </c>
      <c r="M1283" s="962" t="s">
        <v>114</v>
      </c>
      <c r="N1283" s="678">
        <f t="shared" ca="1" si="218"/>
        <v>-25246.891593668373</v>
      </c>
      <c r="O1283" s="678">
        <f t="shared" ca="1" si="219"/>
        <v>-7914.7315380098626</v>
      </c>
      <c r="P1283" s="678">
        <f t="shared" ca="1" si="219"/>
        <v>-1614.0022782137723</v>
      </c>
      <c r="Q1283" s="678">
        <f t="shared" ca="1" si="219"/>
        <v>-9937.9132920287211</v>
      </c>
      <c r="R1283" s="678">
        <f t="shared" ca="1" si="219"/>
        <v>-2838.6086812035405</v>
      </c>
      <c r="S1283" s="678">
        <f t="shared" ca="1" si="219"/>
        <v>-2.6480727447414441</v>
      </c>
      <c r="T1283" s="678">
        <f t="shared" ca="1" si="219"/>
        <v>-1327.7052412757243</v>
      </c>
      <c r="U1283" s="678">
        <f t="shared" ca="1" si="219"/>
        <v>0</v>
      </c>
      <c r="V1283" s="678">
        <f t="shared" ca="1" si="219"/>
        <v>-491.8812258419909</v>
      </c>
      <c r="W1283" s="678">
        <f t="shared" ca="1" si="214"/>
        <v>-1119.4012643500193</v>
      </c>
      <c r="X1283" s="678">
        <f t="shared" ca="1" si="219"/>
        <v>0</v>
      </c>
      <c r="Y1283" s="678">
        <f t="shared" ca="1" si="219"/>
        <v>0</v>
      </c>
      <c r="Z1283" s="678">
        <f t="shared" ca="1" si="219"/>
        <v>0</v>
      </c>
      <c r="AA1283" t="str">
        <f t="shared" si="220"/>
        <v>ASRCMS202202</v>
      </c>
      <c r="AB1283" s="957">
        <f t="shared" si="221"/>
        <v>45230</v>
      </c>
      <c r="AC1283" t="str">
        <f t="shared" si="222"/>
        <v>Unaudited</v>
      </c>
    </row>
    <row r="1284" spans="1:29" x14ac:dyDescent="0.25">
      <c r="A1284" t="s">
        <v>421</v>
      </c>
      <c r="B1284" t="s">
        <v>1380</v>
      </c>
      <c r="C1284" t="s">
        <v>1381</v>
      </c>
      <c r="D1284">
        <v>1900</v>
      </c>
      <c r="E1284" s="957">
        <v>1</v>
      </c>
      <c r="F1284" t="s">
        <v>441</v>
      </c>
      <c r="G1284" s="957">
        <v>274</v>
      </c>
      <c r="H1284" t="s">
        <v>383</v>
      </c>
      <c r="I1284" s="937" t="s">
        <v>489</v>
      </c>
      <c r="J1284" s="937" t="s">
        <v>445</v>
      </c>
      <c r="K1284" s="937" t="s">
        <v>449</v>
      </c>
      <c r="L1284" s="937" t="s">
        <v>117</v>
      </c>
      <c r="M1284" s="962" t="s">
        <v>159</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ASRCMS202202</v>
      </c>
      <c r="AB1284" s="957">
        <f t="shared" si="221"/>
        <v>45230</v>
      </c>
      <c r="AC1284" t="str">
        <f t="shared" si="222"/>
        <v>Unaudited</v>
      </c>
    </row>
    <row r="1285" spans="1:29" x14ac:dyDescent="0.25">
      <c r="A1285" t="s">
        <v>421</v>
      </c>
      <c r="B1285" t="s">
        <v>1380</v>
      </c>
      <c r="C1285" t="s">
        <v>1381</v>
      </c>
      <c r="D1285">
        <v>1900</v>
      </c>
      <c r="E1285" s="957">
        <v>1</v>
      </c>
      <c r="F1285" t="s">
        <v>441</v>
      </c>
      <c r="G1285" s="957">
        <v>274</v>
      </c>
      <c r="H1285" t="s">
        <v>383</v>
      </c>
      <c r="I1285" s="937" t="s">
        <v>489</v>
      </c>
      <c r="J1285" s="937" t="s">
        <v>445</v>
      </c>
      <c r="K1285" s="937" t="s">
        <v>449</v>
      </c>
      <c r="L1285" s="937" t="s">
        <v>160</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ASRCMS202202</v>
      </c>
      <c r="AB1285" s="957">
        <f t="shared" si="221"/>
        <v>45230</v>
      </c>
      <c r="AC1285" t="str">
        <f t="shared" si="222"/>
        <v>Unaudited</v>
      </c>
    </row>
    <row r="1286" spans="1:29" x14ac:dyDescent="0.25">
      <c r="A1286" t="s">
        <v>421</v>
      </c>
      <c r="B1286" t="s">
        <v>1380</v>
      </c>
      <c r="C1286" t="s">
        <v>1381</v>
      </c>
      <c r="D1286">
        <v>1900</v>
      </c>
      <c r="E1286" s="957">
        <v>1</v>
      </c>
      <c r="F1286" t="s">
        <v>441</v>
      </c>
      <c r="G1286" s="957">
        <v>274</v>
      </c>
      <c r="H1286" t="s">
        <v>383</v>
      </c>
      <c r="I1286" s="937" t="s">
        <v>489</v>
      </c>
      <c r="J1286" s="937" t="s">
        <v>445</v>
      </c>
      <c r="K1286" s="937" t="s">
        <v>449</v>
      </c>
      <c r="L1286" s="945" t="s">
        <v>443</v>
      </c>
      <c r="M1286" s="960" t="s">
        <v>457</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ASRCMS202202</v>
      </c>
      <c r="AB1286" s="957">
        <f t="shared" si="221"/>
        <v>45230</v>
      </c>
      <c r="AC1286" t="str">
        <f t="shared" si="222"/>
        <v>Unaudited</v>
      </c>
    </row>
    <row r="1287" spans="1:29" ht="30" x14ac:dyDescent="0.25">
      <c r="A1287" t="s">
        <v>421</v>
      </c>
      <c r="B1287" t="s">
        <v>1380</v>
      </c>
      <c r="C1287" t="s">
        <v>1381</v>
      </c>
      <c r="D1287">
        <v>1900</v>
      </c>
      <c r="E1287" s="957">
        <v>1</v>
      </c>
      <c r="F1287" t="s">
        <v>441</v>
      </c>
      <c r="G1287" s="957">
        <v>274</v>
      </c>
      <c r="H1287" t="s">
        <v>383</v>
      </c>
      <c r="I1287" s="962" t="s">
        <v>489</v>
      </c>
      <c r="J1287" s="962" t="s">
        <v>445</v>
      </c>
      <c r="K1287" s="962" t="s">
        <v>450</v>
      </c>
      <c r="L1287" s="953">
        <v>9.1</v>
      </c>
      <c r="M1287" s="962" t="s">
        <v>186</v>
      </c>
      <c r="N1287" s="678">
        <f t="shared" ca="1" si="218"/>
        <v>6324802.5499999989</v>
      </c>
      <c r="O1287" s="678">
        <f t="shared" ca="1" si="219"/>
        <v>367679.09</v>
      </c>
      <c r="P1287" s="678">
        <f t="shared" ca="1" si="219"/>
        <v>103841.16999999998</v>
      </c>
      <c r="Q1287" s="678">
        <f t="shared" ca="1" si="219"/>
        <v>1795499.8399999999</v>
      </c>
      <c r="R1287" s="678">
        <f t="shared" ca="1" si="219"/>
        <v>217056.71999999997</v>
      </c>
      <c r="S1287" s="678">
        <f t="shared" ca="1" si="219"/>
        <v>0</v>
      </c>
      <c r="T1287" s="678">
        <f t="shared" ca="1" si="219"/>
        <v>302364.82999999996</v>
      </c>
      <c r="U1287" s="678">
        <f t="shared" ca="1" si="219"/>
        <v>0</v>
      </c>
      <c r="V1287" s="678">
        <f t="shared" ca="1" si="219"/>
        <v>33054</v>
      </c>
      <c r="W1287" s="678">
        <f t="shared" ca="1" si="214"/>
        <v>3505306.8999999994</v>
      </c>
      <c r="X1287" s="678">
        <f t="shared" ca="1" si="219"/>
        <v>0</v>
      </c>
      <c r="Y1287" s="678">
        <f t="shared" ca="1" si="219"/>
        <v>0</v>
      </c>
      <c r="Z1287" s="678">
        <f t="shared" ca="1" si="219"/>
        <v>0</v>
      </c>
      <c r="AA1287" t="str">
        <f t="shared" si="220"/>
        <v>ASRCMS202202</v>
      </c>
      <c r="AB1287" s="957">
        <f t="shared" si="221"/>
        <v>45230</v>
      </c>
      <c r="AC1287" t="str">
        <f t="shared" si="222"/>
        <v>Unaudited</v>
      </c>
    </row>
    <row r="1288" spans="1:29" x14ac:dyDescent="0.25">
      <c r="A1288" t="s">
        <v>421</v>
      </c>
      <c r="B1288" t="s">
        <v>1380</v>
      </c>
      <c r="C1288" t="s">
        <v>1381</v>
      </c>
      <c r="D1288">
        <v>1900</v>
      </c>
      <c r="E1288" s="957">
        <v>1</v>
      </c>
      <c r="F1288" t="s">
        <v>441</v>
      </c>
      <c r="G1288" s="957">
        <v>274</v>
      </c>
      <c r="H1288" t="s">
        <v>383</v>
      </c>
      <c r="I1288" s="958" t="s">
        <v>489</v>
      </c>
      <c r="J1288" s="958" t="s">
        <v>445</v>
      </c>
      <c r="K1288" s="958" t="s">
        <v>450</v>
      </c>
      <c r="L1288" s="953" t="s">
        <v>107</v>
      </c>
      <c r="M1288" s="958" t="s">
        <v>187</v>
      </c>
      <c r="N1288" s="678">
        <f t="shared" ca="1" si="218"/>
        <v>8435.19</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8435.19</v>
      </c>
      <c r="X1288" s="678">
        <f t="shared" ca="1" si="219"/>
        <v>0</v>
      </c>
      <c r="Y1288" s="678">
        <f t="shared" ca="1" si="219"/>
        <v>0</v>
      </c>
      <c r="Z1288" s="678">
        <f t="shared" ca="1" si="219"/>
        <v>0</v>
      </c>
      <c r="AA1288" t="str">
        <f t="shared" si="220"/>
        <v>ASRCMS202202</v>
      </c>
      <c r="AB1288" s="957">
        <f t="shared" si="221"/>
        <v>45230</v>
      </c>
      <c r="AC1288" t="str">
        <f t="shared" si="222"/>
        <v>Unaudited</v>
      </c>
    </row>
    <row r="1289" spans="1:29" x14ac:dyDescent="0.25">
      <c r="A1289" t="s">
        <v>421</v>
      </c>
      <c r="B1289" t="s">
        <v>1380</v>
      </c>
      <c r="C1289" t="s">
        <v>1381</v>
      </c>
      <c r="D1289">
        <v>1900</v>
      </c>
      <c r="E1289" s="957">
        <v>1</v>
      </c>
      <c r="F1289" t="s">
        <v>441</v>
      </c>
      <c r="G1289" s="957">
        <v>274</v>
      </c>
      <c r="H1289" t="s">
        <v>383</v>
      </c>
      <c r="I1289" s="958" t="s">
        <v>489</v>
      </c>
      <c r="J1289" s="958" t="s">
        <v>445</v>
      </c>
      <c r="K1289" s="958" t="s">
        <v>450</v>
      </c>
      <c r="L1289" s="937" t="s">
        <v>1316</v>
      </c>
      <c r="M1289" s="958" t="s">
        <v>1317</v>
      </c>
      <c r="N1289" s="678">
        <f t="shared" ca="1" si="218"/>
        <v>130571.92</v>
      </c>
      <c r="O1289" s="678">
        <f t="shared" ca="1" si="219"/>
        <v>0</v>
      </c>
      <c r="P1289" s="678">
        <f t="shared" ca="1" si="219"/>
        <v>0</v>
      </c>
      <c r="Q1289" s="678">
        <f t="shared" ca="1" si="219"/>
        <v>65285.96</v>
      </c>
      <c r="R1289" s="678">
        <f t="shared" ca="1" si="219"/>
        <v>0</v>
      </c>
      <c r="S1289" s="678">
        <f t="shared" ca="1" si="219"/>
        <v>0</v>
      </c>
      <c r="T1289" s="678">
        <f t="shared" ca="1" si="219"/>
        <v>0</v>
      </c>
      <c r="U1289" s="678">
        <f t="shared" ca="1" si="219"/>
        <v>0</v>
      </c>
      <c r="V1289" s="678">
        <f t="shared" ca="1" si="219"/>
        <v>0</v>
      </c>
      <c r="W1289" s="678">
        <f t="shared" ca="1" si="214"/>
        <v>65285.96</v>
      </c>
      <c r="X1289" s="678">
        <f t="shared" ca="1" si="219"/>
        <v>0</v>
      </c>
      <c r="Y1289" s="678">
        <f t="shared" ca="1" si="219"/>
        <v>0</v>
      </c>
      <c r="Z1289" s="678">
        <f t="shared" ca="1" si="219"/>
        <v>0</v>
      </c>
      <c r="AA1289" t="str">
        <f t="shared" si="220"/>
        <v>ASRCMS202202</v>
      </c>
      <c r="AB1289" s="957">
        <f t="shared" si="221"/>
        <v>45230</v>
      </c>
      <c r="AC1289" t="str">
        <f t="shared" si="222"/>
        <v>Unaudited</v>
      </c>
    </row>
    <row r="1290" spans="1:29" x14ac:dyDescent="0.25">
      <c r="A1290" t="s">
        <v>421</v>
      </c>
      <c r="B1290" t="s">
        <v>1380</v>
      </c>
      <c r="C1290" t="s">
        <v>1381</v>
      </c>
      <c r="D1290">
        <v>1900</v>
      </c>
      <c r="E1290" s="957">
        <v>1</v>
      </c>
      <c r="F1290" t="s">
        <v>441</v>
      </c>
      <c r="G1290" s="957">
        <v>274</v>
      </c>
      <c r="H1290" t="s">
        <v>383</v>
      </c>
      <c r="I1290" s="958" t="s">
        <v>489</v>
      </c>
      <c r="J1290" s="958" t="s">
        <v>445</v>
      </c>
      <c r="K1290" s="958" t="s">
        <v>450</v>
      </c>
      <c r="L1290" s="937" t="s">
        <v>108</v>
      </c>
      <c r="M1290" s="958" t="s">
        <v>188</v>
      </c>
      <c r="N1290" s="678">
        <f t="shared" ca="1" si="218"/>
        <v>2061084.3099999998</v>
      </c>
      <c r="O1290" s="678">
        <f t="shared" ca="1" si="219"/>
        <v>426134.65</v>
      </c>
      <c r="P1290" s="678">
        <f t="shared" ca="1" si="219"/>
        <v>38362.050000000003</v>
      </c>
      <c r="Q1290" s="678">
        <f t="shared" ca="1" si="219"/>
        <v>927034.99999999977</v>
      </c>
      <c r="R1290" s="678">
        <f t="shared" ca="1" si="219"/>
        <v>55338.420000000006</v>
      </c>
      <c r="S1290" s="678">
        <f t="shared" ca="1" si="219"/>
        <v>339.19</v>
      </c>
      <c r="T1290" s="678">
        <f t="shared" ca="1" si="219"/>
        <v>266443.09999999998</v>
      </c>
      <c r="U1290" s="678">
        <f t="shared" ca="1" si="219"/>
        <v>0</v>
      </c>
      <c r="V1290" s="678">
        <f t="shared" ca="1" si="219"/>
        <v>9213.57</v>
      </c>
      <c r="W1290" s="678">
        <f t="shared" ca="1" si="214"/>
        <v>338218.33</v>
      </c>
      <c r="X1290" s="678">
        <f t="shared" ca="1" si="219"/>
        <v>0</v>
      </c>
      <c r="Y1290" s="678">
        <f t="shared" ca="1" si="219"/>
        <v>0</v>
      </c>
      <c r="Z1290" s="678">
        <f t="shared" ca="1" si="219"/>
        <v>0</v>
      </c>
      <c r="AA1290" t="str">
        <f t="shared" si="220"/>
        <v>ASRCMS202202</v>
      </c>
      <c r="AB1290" s="957">
        <f t="shared" si="221"/>
        <v>45230</v>
      </c>
      <c r="AC1290" t="str">
        <f t="shared" si="222"/>
        <v>Unaudited</v>
      </c>
    </row>
    <row r="1291" spans="1:29" x14ac:dyDescent="0.25">
      <c r="A1291" t="s">
        <v>421</v>
      </c>
      <c r="B1291" t="s">
        <v>1380</v>
      </c>
      <c r="C1291" t="s">
        <v>1381</v>
      </c>
      <c r="D1291">
        <v>1900</v>
      </c>
      <c r="E1291" s="957">
        <v>1</v>
      </c>
      <c r="F1291" t="s">
        <v>441</v>
      </c>
      <c r="G1291" s="957">
        <v>274</v>
      </c>
      <c r="H1291" t="s">
        <v>383</v>
      </c>
      <c r="I1291" s="965" t="s">
        <v>489</v>
      </c>
      <c r="J1291" s="965" t="s">
        <v>445</v>
      </c>
      <c r="K1291" s="965" t="s">
        <v>450</v>
      </c>
      <c r="L1291" s="945" t="s">
        <v>109</v>
      </c>
      <c r="M1291" s="965" t="s">
        <v>161</v>
      </c>
      <c r="N1291" s="678">
        <f t="shared" ca="1" si="218"/>
        <v>2187426.8070237082</v>
      </c>
      <c r="O1291" s="678">
        <f t="shared" ca="1" si="219"/>
        <v>955626.55593566305</v>
      </c>
      <c r="P1291" s="678">
        <f t="shared" ca="1" si="219"/>
        <v>53558.251744638103</v>
      </c>
      <c r="Q1291" s="678">
        <f t="shared" ca="1" si="219"/>
        <v>891816.12591346749</v>
      </c>
      <c r="R1291" s="678">
        <f t="shared" ca="1" si="219"/>
        <v>76778.473556893368</v>
      </c>
      <c r="S1291" s="678">
        <f t="shared" ca="1" si="219"/>
        <v>367.21832054446139</v>
      </c>
      <c r="T1291" s="678">
        <f t="shared" ca="1" si="219"/>
        <v>148591.90344378146</v>
      </c>
      <c r="U1291" s="678">
        <f t="shared" ca="1" si="219"/>
        <v>0</v>
      </c>
      <c r="V1291" s="678">
        <f t="shared" ca="1" si="219"/>
        <v>5955.432492024057</v>
      </c>
      <c r="W1291" s="678">
        <f t="shared" ca="1" si="214"/>
        <v>54732.845616695726</v>
      </c>
      <c r="X1291" s="678">
        <f t="shared" ca="1" si="219"/>
        <v>0</v>
      </c>
      <c r="Y1291" s="678">
        <f t="shared" ca="1" si="219"/>
        <v>0</v>
      </c>
      <c r="Z1291" s="678">
        <f t="shared" ca="1" si="219"/>
        <v>0</v>
      </c>
      <c r="AA1291" t="str">
        <f t="shared" si="220"/>
        <v>ASRCMS202202</v>
      </c>
      <c r="AB1291" s="957">
        <f t="shared" si="221"/>
        <v>45230</v>
      </c>
      <c r="AC1291" t="str">
        <f t="shared" si="222"/>
        <v>Unaudited</v>
      </c>
    </row>
    <row r="1292" spans="1:29" x14ac:dyDescent="0.25">
      <c r="A1292" t="s">
        <v>421</v>
      </c>
      <c r="B1292" t="s">
        <v>1380</v>
      </c>
      <c r="C1292" t="s">
        <v>1381</v>
      </c>
      <c r="D1292">
        <v>1900</v>
      </c>
      <c r="E1292" s="957">
        <v>1</v>
      </c>
      <c r="F1292" t="s">
        <v>441</v>
      </c>
      <c r="G1292" s="957">
        <v>274</v>
      </c>
      <c r="H1292" t="s">
        <v>383</v>
      </c>
      <c r="I1292" s="937" t="s">
        <v>489</v>
      </c>
      <c r="J1292" s="937" t="s">
        <v>445</v>
      </c>
      <c r="K1292" s="937" t="s">
        <v>450</v>
      </c>
      <c r="L1292" s="937" t="s">
        <v>110</v>
      </c>
      <c r="M1292" s="958" t="s">
        <v>135</v>
      </c>
      <c r="N1292" s="678">
        <f t="shared" ca="1" si="218"/>
        <v>50426.621038883743</v>
      </c>
      <c r="O1292" s="678">
        <f t="shared" ca="1" si="219"/>
        <v>25977.764513428025</v>
      </c>
      <c r="P1292" s="678">
        <f t="shared" ca="1" si="219"/>
        <v>5156.0735159579272</v>
      </c>
      <c r="Q1292" s="678">
        <f t="shared" ca="1" si="219"/>
        <v>13011.7263604291</v>
      </c>
      <c r="R1292" s="678">
        <f t="shared" ca="1" si="219"/>
        <v>2511.3133637982214</v>
      </c>
      <c r="S1292" s="678">
        <f t="shared" ca="1" si="219"/>
        <v>69.886420962528319</v>
      </c>
      <c r="T1292" s="678">
        <f t="shared" ca="1" si="219"/>
        <v>3107.6614024675623</v>
      </c>
      <c r="U1292" s="678">
        <f t="shared" ca="1" si="219"/>
        <v>0</v>
      </c>
      <c r="V1292" s="678">
        <f t="shared" ca="1" si="219"/>
        <v>139.77284192505664</v>
      </c>
      <c r="W1292" s="678">
        <f t="shared" ca="1" si="214"/>
        <v>452.4226199153149</v>
      </c>
      <c r="X1292" s="678">
        <f t="shared" ca="1" si="219"/>
        <v>0</v>
      </c>
      <c r="Y1292" s="678">
        <f t="shared" ca="1" si="219"/>
        <v>0</v>
      </c>
      <c r="Z1292" s="678">
        <f t="shared" ca="1" si="219"/>
        <v>0</v>
      </c>
      <c r="AA1292" t="str">
        <f t="shared" si="220"/>
        <v>ASRCMS202202</v>
      </c>
      <c r="AB1292" s="957">
        <f t="shared" si="221"/>
        <v>45230</v>
      </c>
      <c r="AC1292" t="str">
        <f t="shared" si="222"/>
        <v>Unaudited</v>
      </c>
    </row>
    <row r="1293" spans="1:29" x14ac:dyDescent="0.25">
      <c r="A1293" t="s">
        <v>421</v>
      </c>
      <c r="B1293" t="s">
        <v>1380</v>
      </c>
      <c r="C1293" t="s">
        <v>1381</v>
      </c>
      <c r="D1293">
        <v>1900</v>
      </c>
      <c r="E1293" s="957">
        <v>1</v>
      </c>
      <c r="F1293" t="s">
        <v>441</v>
      </c>
      <c r="G1293" s="957">
        <v>274</v>
      </c>
      <c r="H1293" t="s">
        <v>383</v>
      </c>
      <c r="I1293" s="937" t="s">
        <v>489</v>
      </c>
      <c r="J1293" s="937" t="s">
        <v>445</v>
      </c>
      <c r="K1293" s="937" t="s">
        <v>450</v>
      </c>
      <c r="L1293" s="943" t="s">
        <v>111</v>
      </c>
      <c r="M1293" s="959" t="s">
        <v>163</v>
      </c>
      <c r="N1293" s="678">
        <f t="shared" ca="1" si="218"/>
        <v>190696.33882555465</v>
      </c>
      <c r="O1293" s="678">
        <f t="shared" ca="1" si="219"/>
        <v>32724.425143480428</v>
      </c>
      <c r="P1293" s="678">
        <f t="shared" ca="1" si="219"/>
        <v>3762.9939034662875</v>
      </c>
      <c r="Q1293" s="678">
        <f t="shared" ca="1" si="219"/>
        <v>68654.653922193829</v>
      </c>
      <c r="R1293" s="678">
        <f t="shared" ca="1" si="219"/>
        <v>7094.6032781831109</v>
      </c>
      <c r="S1293" s="678">
        <f t="shared" ca="1" si="219"/>
        <v>67.90175027551301</v>
      </c>
      <c r="T1293" s="678">
        <f t="shared" ca="1" si="219"/>
        <v>4377.3856336910185</v>
      </c>
      <c r="U1293" s="678">
        <f t="shared" ca="1" si="219"/>
        <v>0</v>
      </c>
      <c r="V1293" s="678">
        <f t="shared" ca="1" si="219"/>
        <v>932.96232943628149</v>
      </c>
      <c r="W1293" s="678">
        <f t="shared" ca="1" si="214"/>
        <v>73081.412864828148</v>
      </c>
      <c r="X1293" s="678">
        <f t="shared" ca="1" si="219"/>
        <v>0</v>
      </c>
      <c r="Y1293" s="678">
        <f t="shared" ca="1" si="219"/>
        <v>0</v>
      </c>
      <c r="Z1293" s="678">
        <f t="shared" ca="1" si="219"/>
        <v>0</v>
      </c>
      <c r="AA1293" t="str">
        <f t="shared" si="220"/>
        <v>ASRCMS202202</v>
      </c>
      <c r="AB1293" s="957">
        <f t="shared" si="221"/>
        <v>45230</v>
      </c>
      <c r="AC1293" t="str">
        <f t="shared" si="222"/>
        <v>Unaudited</v>
      </c>
    </row>
    <row r="1294" spans="1:29" x14ac:dyDescent="0.25">
      <c r="A1294" t="s">
        <v>421</v>
      </c>
      <c r="B1294" t="s">
        <v>1380</v>
      </c>
      <c r="C1294" t="s">
        <v>1381</v>
      </c>
      <c r="D1294">
        <v>1900</v>
      </c>
      <c r="E1294" s="957">
        <v>1</v>
      </c>
      <c r="F1294" t="s">
        <v>441</v>
      </c>
      <c r="G1294" s="957">
        <v>274</v>
      </c>
      <c r="H1294" t="s">
        <v>383</v>
      </c>
      <c r="I1294" s="958" t="s">
        <v>489</v>
      </c>
      <c r="J1294" s="958" t="s">
        <v>445</v>
      </c>
      <c r="K1294" s="958" t="s">
        <v>450</v>
      </c>
      <c r="L1294" s="937" t="s">
        <v>112</v>
      </c>
      <c r="M1294" s="958" t="s">
        <v>464</v>
      </c>
      <c r="N1294" s="678">
        <f t="shared" ca="1" si="218"/>
        <v>280705.37082662055</v>
      </c>
      <c r="O1294" s="678">
        <f t="shared" ca="1" si="219"/>
        <v>60940.487940914078</v>
      </c>
      <c r="P1294" s="678">
        <f t="shared" ca="1" si="219"/>
        <v>11065.887225167196</v>
      </c>
      <c r="Q1294" s="678">
        <f t="shared" ca="1" si="219"/>
        <v>103133.34728079886</v>
      </c>
      <c r="R1294" s="678">
        <f t="shared" ca="1" si="219"/>
        <v>15535.313006737941</v>
      </c>
      <c r="S1294" s="678">
        <f t="shared" ca="1" si="219"/>
        <v>238.12277332902289</v>
      </c>
      <c r="T1294" s="678">
        <f t="shared" ca="1" si="219"/>
        <v>23568.92276869146</v>
      </c>
      <c r="U1294" s="678">
        <f t="shared" ca="1" si="219"/>
        <v>0</v>
      </c>
      <c r="V1294" s="678">
        <f t="shared" ca="1" si="219"/>
        <v>2177.1234811493696</v>
      </c>
      <c r="W1294" s="678">
        <f t="shared" ca="1" si="214"/>
        <v>64046.166349832609</v>
      </c>
      <c r="X1294" s="678">
        <f t="shared" ca="1" si="219"/>
        <v>0</v>
      </c>
      <c r="Y1294" s="678">
        <f t="shared" ca="1" si="219"/>
        <v>0</v>
      </c>
      <c r="Z1294" s="678">
        <f t="shared" ca="1" si="219"/>
        <v>0</v>
      </c>
      <c r="AA1294" t="str">
        <f t="shared" si="220"/>
        <v>ASRCMS202202</v>
      </c>
      <c r="AB1294" s="957">
        <f t="shared" si="221"/>
        <v>45230</v>
      </c>
      <c r="AC1294" t="str">
        <f t="shared" si="222"/>
        <v>Unaudited</v>
      </c>
    </row>
    <row r="1295" spans="1:29" x14ac:dyDescent="0.25">
      <c r="A1295" t="s">
        <v>421</v>
      </c>
      <c r="B1295" t="s">
        <v>1380</v>
      </c>
      <c r="C1295" t="s">
        <v>1381</v>
      </c>
      <c r="D1295">
        <v>1900</v>
      </c>
      <c r="E1295" s="957">
        <v>1</v>
      </c>
      <c r="F1295" t="s">
        <v>441</v>
      </c>
      <c r="G1295" s="957">
        <v>274</v>
      </c>
      <c r="H1295" t="s">
        <v>383</v>
      </c>
      <c r="I1295" s="937" t="s">
        <v>489</v>
      </c>
      <c r="J1295" s="937" t="s">
        <v>445</v>
      </c>
      <c r="K1295" s="937" t="s">
        <v>6</v>
      </c>
      <c r="L1295" s="937" t="s">
        <v>118</v>
      </c>
      <c r="M1295" s="958" t="s">
        <v>189</v>
      </c>
      <c r="N1295" s="678">
        <f t="shared" ca="1" si="218"/>
        <v>69410.29196759178</v>
      </c>
      <c r="O1295" s="678">
        <f t="shared" ca="1" si="219"/>
        <v>21712.637975010995</v>
      </c>
      <c r="P1295" s="678">
        <f t="shared" ca="1" si="219"/>
        <v>4427.7240471646364</v>
      </c>
      <c r="Q1295" s="678">
        <f t="shared" ca="1" si="219"/>
        <v>27312.872088662934</v>
      </c>
      <c r="R1295" s="678">
        <f t="shared" ca="1" si="219"/>
        <v>7887.2107666198235</v>
      </c>
      <c r="S1295" s="678">
        <f t="shared" ca="1" si="219"/>
        <v>7.2645098019991785</v>
      </c>
      <c r="T1295" s="678">
        <f t="shared" ca="1" si="219"/>
        <v>3642.3197808921695</v>
      </c>
      <c r="U1295" s="678">
        <f t="shared" ca="1" si="219"/>
        <v>0</v>
      </c>
      <c r="V1295" s="678">
        <f t="shared" ca="1" si="219"/>
        <v>1349.3873964166366</v>
      </c>
      <c r="W1295" s="678">
        <f t="shared" ca="1" si="214"/>
        <v>3070.8754030225787</v>
      </c>
      <c r="X1295" s="678">
        <f t="shared" ca="1" si="219"/>
        <v>0</v>
      </c>
      <c r="Y1295" s="678">
        <f t="shared" ca="1" si="219"/>
        <v>0</v>
      </c>
      <c r="Z1295" s="678">
        <f t="shared" ca="1" si="219"/>
        <v>0</v>
      </c>
      <c r="AA1295" t="str">
        <f t="shared" si="220"/>
        <v>ASRCMS202202</v>
      </c>
      <c r="AB1295" s="957">
        <f t="shared" si="221"/>
        <v>45230</v>
      </c>
      <c r="AC1295" t="str">
        <f t="shared" si="222"/>
        <v>Unaudited</v>
      </c>
    </row>
    <row r="1296" spans="1:29" x14ac:dyDescent="0.25">
      <c r="A1296" t="s">
        <v>421</v>
      </c>
      <c r="B1296" t="s">
        <v>1380</v>
      </c>
      <c r="C1296" t="s">
        <v>1381</v>
      </c>
      <c r="D1296">
        <v>1900</v>
      </c>
      <c r="E1296" s="957">
        <v>1</v>
      </c>
      <c r="F1296" t="s">
        <v>441</v>
      </c>
      <c r="G1296" s="957">
        <v>274</v>
      </c>
      <c r="H1296" t="s">
        <v>383</v>
      </c>
      <c r="I1296" s="937" t="s">
        <v>489</v>
      </c>
      <c r="J1296" s="937" t="s">
        <v>445</v>
      </c>
      <c r="K1296" s="937" t="s">
        <v>6</v>
      </c>
      <c r="L1296" s="937" t="s">
        <v>45</v>
      </c>
      <c r="M1296" s="958" t="s">
        <v>164</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ASRCMS202202</v>
      </c>
      <c r="AB1296" s="957">
        <f t="shared" si="221"/>
        <v>45230</v>
      </c>
      <c r="AC1296" t="str">
        <f t="shared" si="222"/>
        <v>Unaudited</v>
      </c>
    </row>
    <row r="1297" spans="1:29" x14ac:dyDescent="0.25">
      <c r="A1297" t="s">
        <v>421</v>
      </c>
      <c r="B1297" t="s">
        <v>1380</v>
      </c>
      <c r="C1297" t="s">
        <v>1381</v>
      </c>
      <c r="D1297">
        <v>1900</v>
      </c>
      <c r="E1297" s="957">
        <v>1</v>
      </c>
      <c r="F1297" t="s">
        <v>441</v>
      </c>
      <c r="G1297" s="957">
        <v>274</v>
      </c>
      <c r="H1297" t="s">
        <v>383</v>
      </c>
      <c r="I1297" s="958" t="s">
        <v>489</v>
      </c>
      <c r="J1297" s="958" t="s">
        <v>445</v>
      </c>
      <c r="K1297" s="958" t="s">
        <v>6</v>
      </c>
      <c r="L1297" s="937" t="s">
        <v>46</v>
      </c>
      <c r="M1297" s="958" t="s">
        <v>165</v>
      </c>
      <c r="N1297" s="678">
        <f t="shared" ca="1" si="218"/>
        <v>6.2955275349434707</v>
      </c>
      <c r="O1297" s="678">
        <f t="shared" ca="1" si="219"/>
        <v>1.0646526424530975</v>
      </c>
      <c r="P1297" s="678">
        <f t="shared" ca="1" si="219"/>
        <v>0</v>
      </c>
      <c r="Q1297" s="678">
        <f t="shared" ca="1" si="219"/>
        <v>3.2727130347011673</v>
      </c>
      <c r="R1297" s="678">
        <f t="shared" ca="1" si="219"/>
        <v>1.9581618577892059</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ASRCMS202202</v>
      </c>
      <c r="AB1297" s="957">
        <f t="shared" si="221"/>
        <v>45230</v>
      </c>
      <c r="AC1297" t="str">
        <f t="shared" si="222"/>
        <v>Unaudited</v>
      </c>
    </row>
    <row r="1298" spans="1:29" x14ac:dyDescent="0.25">
      <c r="A1298" t="s">
        <v>421</v>
      </c>
      <c r="B1298" t="s">
        <v>1380</v>
      </c>
      <c r="C1298" t="s">
        <v>1381</v>
      </c>
      <c r="D1298">
        <v>1900</v>
      </c>
      <c r="E1298" s="957">
        <v>1</v>
      </c>
      <c r="F1298" t="s">
        <v>441</v>
      </c>
      <c r="G1298" s="957">
        <v>274</v>
      </c>
      <c r="H1298" t="s">
        <v>383</v>
      </c>
      <c r="I1298" s="958" t="s">
        <v>489</v>
      </c>
      <c r="J1298" s="958" t="s">
        <v>445</v>
      </c>
      <c r="K1298" s="958" t="s">
        <v>6</v>
      </c>
      <c r="L1298" s="953" t="s">
        <v>166</v>
      </c>
      <c r="M1298" s="958" t="s">
        <v>462</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ASRCMS202202</v>
      </c>
      <c r="AB1298" s="957">
        <f t="shared" si="221"/>
        <v>45230</v>
      </c>
      <c r="AC1298" t="str">
        <f t="shared" si="222"/>
        <v>Unaudited</v>
      </c>
    </row>
    <row r="1299" spans="1:29" x14ac:dyDescent="0.25">
      <c r="A1299" t="s">
        <v>421</v>
      </c>
      <c r="B1299" t="s">
        <v>1380</v>
      </c>
      <c r="C1299" t="s">
        <v>1381</v>
      </c>
      <c r="D1299">
        <v>1900</v>
      </c>
      <c r="E1299" s="957">
        <v>1</v>
      </c>
      <c r="F1299" t="s">
        <v>441</v>
      </c>
      <c r="G1299" s="957">
        <v>274</v>
      </c>
      <c r="H1299" t="s">
        <v>383</v>
      </c>
      <c r="I1299" s="937" t="s">
        <v>489</v>
      </c>
      <c r="J1299" s="937" t="s">
        <v>445</v>
      </c>
      <c r="K1299" s="937" t="s">
        <v>435</v>
      </c>
      <c r="L1299" s="937" t="s">
        <v>121</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ASRCMS202202</v>
      </c>
      <c r="AB1299" s="957">
        <f t="shared" si="221"/>
        <v>45230</v>
      </c>
      <c r="AC1299" t="str">
        <f t="shared" si="222"/>
        <v>Unaudited</v>
      </c>
    </row>
    <row r="1300" spans="1:29" x14ac:dyDescent="0.25">
      <c r="A1300" t="s">
        <v>421</v>
      </c>
      <c r="B1300" t="s">
        <v>1380</v>
      </c>
      <c r="C1300" t="s">
        <v>1381</v>
      </c>
      <c r="D1300">
        <v>1900</v>
      </c>
      <c r="E1300" s="957">
        <v>1</v>
      </c>
      <c r="F1300" t="s">
        <v>441</v>
      </c>
      <c r="G1300" s="957">
        <v>274</v>
      </c>
      <c r="H1300" t="s">
        <v>383</v>
      </c>
      <c r="I1300" s="937" t="s">
        <v>489</v>
      </c>
      <c r="J1300" s="937" t="s">
        <v>445</v>
      </c>
      <c r="K1300" s="937" t="s">
        <v>435</v>
      </c>
      <c r="L1300" s="937" t="s">
        <v>938</v>
      </c>
      <c r="M1300" s="958" t="s">
        <v>930</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ASRCMS202202</v>
      </c>
      <c r="AB1300" s="957">
        <f t="shared" si="221"/>
        <v>45230</v>
      </c>
      <c r="AC1300" t="str">
        <f t="shared" si="222"/>
        <v>Unaudited</v>
      </c>
    </row>
    <row r="1301" spans="1:29" x14ac:dyDescent="0.25">
      <c r="A1301" t="s">
        <v>421</v>
      </c>
      <c r="B1301" t="s">
        <v>1380</v>
      </c>
      <c r="C1301" t="s">
        <v>1381</v>
      </c>
      <c r="D1301">
        <v>1900</v>
      </c>
      <c r="E1301" s="957">
        <v>1</v>
      </c>
      <c r="F1301" t="s">
        <v>441</v>
      </c>
      <c r="G1301" s="957">
        <v>274</v>
      </c>
      <c r="H1301" t="s">
        <v>383</v>
      </c>
      <c r="I1301" s="937" t="s">
        <v>489</v>
      </c>
      <c r="J1301" s="937" t="s">
        <v>445</v>
      </c>
      <c r="K1301" s="937" t="s">
        <v>435</v>
      </c>
      <c r="L1301" s="937" t="s">
        <v>168</v>
      </c>
      <c r="M1301" s="958" t="s">
        <v>40</v>
      </c>
      <c r="N1301" s="678">
        <f t="shared" ca="1" si="218"/>
        <v>2457.6576372480563</v>
      </c>
      <c r="O1301" s="678">
        <f t="shared" ca="1" si="226"/>
        <v>1168.7278076862967</v>
      </c>
      <c r="P1301" s="678">
        <f t="shared" ca="1" si="226"/>
        <v>231.96940188829535</v>
      </c>
      <c r="Q1301" s="678">
        <f t="shared" ca="1" si="226"/>
        <v>744.69623226642659</v>
      </c>
      <c r="R1301" s="678">
        <f t="shared" ca="1" si="226"/>
        <v>143.72924454885222</v>
      </c>
      <c r="S1301" s="678">
        <f t="shared" ca="1" si="226"/>
        <v>3.9997885703818272</v>
      </c>
      <c r="T1301" s="678">
        <f t="shared" ca="1" si="226"/>
        <v>130.64221703351521</v>
      </c>
      <c r="U1301" s="678">
        <f t="shared" ca="1" si="226"/>
        <v>0</v>
      </c>
      <c r="V1301" s="678">
        <f t="shared" ca="1" si="224"/>
        <v>7.9995771407636544</v>
      </c>
      <c r="W1301" s="678">
        <f t="shared" ca="1" si="223"/>
        <v>25.893368113524463</v>
      </c>
      <c r="X1301" s="678">
        <f t="shared" ca="1" si="225"/>
        <v>0</v>
      </c>
      <c r="Y1301" s="678">
        <f t="shared" ca="1" si="225"/>
        <v>0</v>
      </c>
      <c r="Z1301" s="678">
        <f t="shared" ca="1" si="225"/>
        <v>0</v>
      </c>
      <c r="AA1301" t="str">
        <f t="shared" si="220"/>
        <v>ASRCMS202202</v>
      </c>
      <c r="AB1301" s="957">
        <f t="shared" si="221"/>
        <v>45230</v>
      </c>
      <c r="AC1301" t="str">
        <f t="shared" si="222"/>
        <v>Unaudited</v>
      </c>
    </row>
    <row r="1302" spans="1:29" x14ac:dyDescent="0.25">
      <c r="A1302" t="s">
        <v>421</v>
      </c>
      <c r="B1302" t="s">
        <v>1380</v>
      </c>
      <c r="C1302" t="s">
        <v>1381</v>
      </c>
      <c r="D1302">
        <v>1900</v>
      </c>
      <c r="E1302" s="957">
        <v>1</v>
      </c>
      <c r="F1302" t="s">
        <v>441</v>
      </c>
      <c r="G1302" s="957">
        <v>274</v>
      </c>
      <c r="H1302" t="s">
        <v>383</v>
      </c>
      <c r="I1302" s="937" t="s">
        <v>489</v>
      </c>
      <c r="J1302" s="937" t="s">
        <v>445</v>
      </c>
      <c r="K1302" s="937" t="s">
        <v>435</v>
      </c>
      <c r="L1302" s="953" t="s">
        <v>169</v>
      </c>
      <c r="M1302" s="958" t="s">
        <v>330</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ASRCMS202202</v>
      </c>
      <c r="AB1302" s="957">
        <f t="shared" si="221"/>
        <v>45230</v>
      </c>
      <c r="AC1302" t="str">
        <f t="shared" si="222"/>
        <v>Unaudited</v>
      </c>
    </row>
    <row r="1303" spans="1:29" x14ac:dyDescent="0.25">
      <c r="A1303" t="s">
        <v>421</v>
      </c>
      <c r="B1303" t="s">
        <v>1380</v>
      </c>
      <c r="C1303" t="s">
        <v>1381</v>
      </c>
      <c r="D1303">
        <v>1900</v>
      </c>
      <c r="E1303" s="957">
        <v>1</v>
      </c>
      <c r="F1303" t="s">
        <v>441</v>
      </c>
      <c r="G1303" s="957">
        <v>274</v>
      </c>
      <c r="H1303" t="s">
        <v>383</v>
      </c>
      <c r="I1303" s="937" t="s">
        <v>489</v>
      </c>
      <c r="J1303" s="937" t="s">
        <v>451</v>
      </c>
      <c r="K1303" s="937" t="s">
        <v>436</v>
      </c>
      <c r="L1303" s="953" t="s">
        <v>122</v>
      </c>
      <c r="M1303" s="958" t="s">
        <v>27</v>
      </c>
      <c r="N1303" s="678">
        <f t="shared" ca="1" si="218"/>
        <v>2117930.4175255955</v>
      </c>
      <c r="O1303" s="678">
        <f t="shared" ca="1" si="226"/>
        <v>-985.30544258971906</v>
      </c>
      <c r="P1303" s="678">
        <f t="shared" ca="1" si="226"/>
        <v>2118915.7229681853</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ASRCMS202202</v>
      </c>
      <c r="AB1303" s="957">
        <f t="shared" si="221"/>
        <v>45230</v>
      </c>
      <c r="AC1303" t="str">
        <f t="shared" si="222"/>
        <v>Unaudited</v>
      </c>
    </row>
    <row r="1304" spans="1:29" x14ac:dyDescent="0.25">
      <c r="A1304" t="s">
        <v>421</v>
      </c>
      <c r="B1304" t="s">
        <v>1380</v>
      </c>
      <c r="C1304" t="s">
        <v>1381</v>
      </c>
      <c r="D1304">
        <v>1900</v>
      </c>
      <c r="E1304" s="957">
        <v>1</v>
      </c>
      <c r="F1304" t="s">
        <v>441</v>
      </c>
      <c r="G1304" s="957">
        <v>274</v>
      </c>
      <c r="H1304" t="s">
        <v>383</v>
      </c>
      <c r="I1304" s="937" t="s">
        <v>489</v>
      </c>
      <c r="J1304" s="937" t="s">
        <v>451</v>
      </c>
      <c r="K1304" s="937" t="s">
        <v>436</v>
      </c>
      <c r="L1304" s="937" t="s">
        <v>123</v>
      </c>
      <c r="M1304" s="958" t="s">
        <v>98</v>
      </c>
      <c r="N1304" s="678">
        <f t="shared" ca="1" si="218"/>
        <v>135574.0077651772</v>
      </c>
      <c r="O1304" s="678">
        <f t="shared" ca="1" si="226"/>
        <v>108841.52809989758</v>
      </c>
      <c r="P1304" s="678">
        <f t="shared" ca="1" si="226"/>
        <v>26732.47966527961</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ASRCMS202202</v>
      </c>
      <c r="AB1304" s="957">
        <f t="shared" si="221"/>
        <v>45230</v>
      </c>
      <c r="AC1304" t="str">
        <f t="shared" si="222"/>
        <v>Unaudited</v>
      </c>
    </row>
    <row r="1305" spans="1:29" x14ac:dyDescent="0.25">
      <c r="A1305" t="s">
        <v>421</v>
      </c>
      <c r="B1305" t="s">
        <v>1380</v>
      </c>
      <c r="C1305" t="s">
        <v>1381</v>
      </c>
      <c r="D1305">
        <v>1900</v>
      </c>
      <c r="E1305" s="957">
        <v>1</v>
      </c>
      <c r="F1305" t="s">
        <v>441</v>
      </c>
      <c r="G1305" s="957">
        <v>274</v>
      </c>
      <c r="H1305" t="s">
        <v>383</v>
      </c>
      <c r="I1305" s="958" t="s">
        <v>489</v>
      </c>
      <c r="J1305" s="958" t="s">
        <v>451</v>
      </c>
      <c r="K1305" s="958" t="s">
        <v>436</v>
      </c>
      <c r="L1305" s="937" t="s">
        <v>124</v>
      </c>
      <c r="M1305" s="958" t="s">
        <v>99</v>
      </c>
      <c r="N1305" s="678">
        <f t="shared" ca="1" si="218"/>
        <v>138638.82608912073</v>
      </c>
      <c r="O1305" s="678">
        <f t="shared" ca="1" si="226"/>
        <v>110383.70747047133</v>
      </c>
      <c r="P1305" s="678">
        <f t="shared" ca="1" si="226"/>
        <v>28255.118618649409</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ASRCMS202202</v>
      </c>
      <c r="AB1305" s="957">
        <f t="shared" si="221"/>
        <v>45230</v>
      </c>
      <c r="AC1305" t="str">
        <f t="shared" si="222"/>
        <v>Unaudited</v>
      </c>
    </row>
    <row r="1306" spans="1:29" x14ac:dyDescent="0.25">
      <c r="A1306" t="s">
        <v>421</v>
      </c>
      <c r="B1306" t="s">
        <v>1380</v>
      </c>
      <c r="C1306" t="s">
        <v>1381</v>
      </c>
      <c r="D1306">
        <v>1900</v>
      </c>
      <c r="E1306" s="957">
        <v>1</v>
      </c>
      <c r="F1306" t="s">
        <v>441</v>
      </c>
      <c r="G1306" s="957">
        <v>274</v>
      </c>
      <c r="H1306" t="s">
        <v>383</v>
      </c>
      <c r="I1306" s="937" t="s">
        <v>489</v>
      </c>
      <c r="J1306" s="937" t="s">
        <v>451</v>
      </c>
      <c r="K1306" s="937" t="s">
        <v>436</v>
      </c>
      <c r="L1306" s="937" t="s">
        <v>125</v>
      </c>
      <c r="M1306" s="958" t="s">
        <v>100</v>
      </c>
      <c r="N1306" s="678">
        <f t="shared" ca="1" si="218"/>
        <v>113653.43637750548</v>
      </c>
      <c r="O1306" s="678">
        <f t="shared" ca="1" si="226"/>
        <v>53337.366844362368</v>
      </c>
      <c r="P1306" s="678">
        <f t="shared" ca="1" si="226"/>
        <v>60316.069533143105</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ASRCMS202202</v>
      </c>
      <c r="AB1306" s="957">
        <f t="shared" si="221"/>
        <v>45230</v>
      </c>
      <c r="AC1306" t="str">
        <f t="shared" si="222"/>
        <v>Unaudited</v>
      </c>
    </row>
    <row r="1307" spans="1:29" x14ac:dyDescent="0.25">
      <c r="A1307" t="s">
        <v>421</v>
      </c>
      <c r="B1307" t="s">
        <v>1380</v>
      </c>
      <c r="C1307" t="s">
        <v>1381</v>
      </c>
      <c r="D1307">
        <v>1900</v>
      </c>
      <c r="E1307" s="957">
        <v>1</v>
      </c>
      <c r="F1307" t="s">
        <v>441</v>
      </c>
      <c r="G1307" s="957">
        <v>274</v>
      </c>
      <c r="H1307" t="s">
        <v>383</v>
      </c>
      <c r="I1307" s="937" t="s">
        <v>489</v>
      </c>
      <c r="J1307" s="937" t="s">
        <v>451</v>
      </c>
      <c r="K1307" s="937" t="s">
        <v>436</v>
      </c>
      <c r="L1307" s="937" t="s">
        <v>126</v>
      </c>
      <c r="M1307" s="958" t="s">
        <v>101</v>
      </c>
      <c r="N1307" s="678">
        <f t="shared" ca="1" si="218"/>
        <v>156224.28490809226</v>
      </c>
      <c r="O1307" s="678">
        <f t="shared" ca="1" si="226"/>
        <v>8015.2904392457167</v>
      </c>
      <c r="P1307" s="678">
        <f t="shared" ca="1" si="226"/>
        <v>148208.99446884653</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ASRCMS202202</v>
      </c>
      <c r="AB1307" s="957">
        <f t="shared" si="221"/>
        <v>45230</v>
      </c>
      <c r="AC1307" t="str">
        <f t="shared" si="222"/>
        <v>Unaudited</v>
      </c>
    </row>
    <row r="1308" spans="1:29" x14ac:dyDescent="0.25">
      <c r="A1308" t="s">
        <v>421</v>
      </c>
      <c r="B1308" t="s">
        <v>1380</v>
      </c>
      <c r="C1308" t="s">
        <v>1381</v>
      </c>
      <c r="D1308">
        <v>1900</v>
      </c>
      <c r="E1308" s="957">
        <v>1</v>
      </c>
      <c r="F1308" t="s">
        <v>441</v>
      </c>
      <c r="G1308" s="957">
        <v>274</v>
      </c>
      <c r="H1308" t="s">
        <v>383</v>
      </c>
      <c r="I1308" s="937" t="s">
        <v>489</v>
      </c>
      <c r="J1308" s="937" t="s">
        <v>451</v>
      </c>
      <c r="K1308" s="937" t="s">
        <v>436</v>
      </c>
      <c r="L1308" s="937" t="s">
        <v>127</v>
      </c>
      <c r="M1308" s="958" t="s">
        <v>28</v>
      </c>
      <c r="N1308" s="678">
        <f t="shared" ca="1" si="218"/>
        <v>63337.683138716769</v>
      </c>
      <c r="O1308" s="678">
        <f t="shared" ca="1" si="226"/>
        <v>63337.683138716769</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ASRCMS202202</v>
      </c>
      <c r="AB1308" s="957">
        <f t="shared" si="221"/>
        <v>45230</v>
      </c>
      <c r="AC1308" t="str">
        <f t="shared" si="222"/>
        <v>Unaudited</v>
      </c>
    </row>
    <row r="1309" spans="1:29" x14ac:dyDescent="0.25">
      <c r="A1309" t="s">
        <v>421</v>
      </c>
      <c r="B1309" t="s">
        <v>1380</v>
      </c>
      <c r="C1309" t="s">
        <v>1381</v>
      </c>
      <c r="D1309">
        <v>1900</v>
      </c>
      <c r="E1309" s="957">
        <v>1</v>
      </c>
      <c r="F1309" t="s">
        <v>441</v>
      </c>
      <c r="G1309" s="957">
        <v>274</v>
      </c>
      <c r="H1309" t="s">
        <v>383</v>
      </c>
      <c r="I1309" s="958" t="s">
        <v>489</v>
      </c>
      <c r="J1309" s="958" t="s">
        <v>437</v>
      </c>
      <c r="K1309" s="958" t="s">
        <v>437</v>
      </c>
      <c r="L1309" s="937" t="s">
        <v>129</v>
      </c>
      <c r="M1309" s="958" t="s">
        <v>327</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ASRCMS202202</v>
      </c>
      <c r="AB1309" s="957">
        <f t="shared" si="221"/>
        <v>45230</v>
      </c>
      <c r="AC1309" t="str">
        <f t="shared" si="222"/>
        <v>Unaudited</v>
      </c>
    </row>
    <row r="1310" spans="1:29" x14ac:dyDescent="0.25">
      <c r="A1310" t="s">
        <v>421</v>
      </c>
      <c r="B1310" t="s">
        <v>1380</v>
      </c>
      <c r="C1310" t="s">
        <v>1381</v>
      </c>
      <c r="D1310">
        <v>1900</v>
      </c>
      <c r="E1310" s="957">
        <v>1</v>
      </c>
      <c r="F1310" t="s">
        <v>441</v>
      </c>
      <c r="G1310" s="957">
        <v>274</v>
      </c>
      <c r="H1310" t="s">
        <v>383</v>
      </c>
      <c r="I1310" s="958" t="s">
        <v>489</v>
      </c>
      <c r="J1310" s="958" t="s">
        <v>437</v>
      </c>
      <c r="K1310" s="958" t="s">
        <v>437</v>
      </c>
      <c r="L1310" s="937" t="s">
        <v>130</v>
      </c>
      <c r="M1310" s="958" t="s">
        <v>326</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ASRCMS202202</v>
      </c>
      <c r="AB1310" s="957">
        <f t="shared" si="221"/>
        <v>45230</v>
      </c>
      <c r="AC1310" t="str">
        <f t="shared" si="222"/>
        <v>Unaudited</v>
      </c>
    </row>
    <row r="1311" spans="1:29" ht="30" x14ac:dyDescent="0.25">
      <c r="A1311" t="s">
        <v>421</v>
      </c>
      <c r="B1311" t="s">
        <v>1380</v>
      </c>
      <c r="C1311" t="s">
        <v>1381</v>
      </c>
      <c r="D1311">
        <v>1900</v>
      </c>
      <c r="E1311" s="957">
        <v>1</v>
      </c>
      <c r="F1311" t="s">
        <v>441</v>
      </c>
      <c r="G1311" s="957">
        <v>274</v>
      </c>
      <c r="H1311" t="s">
        <v>383</v>
      </c>
      <c r="I1311" s="958" t="s">
        <v>489</v>
      </c>
      <c r="J1311" s="958" t="s">
        <v>437</v>
      </c>
      <c r="K1311" s="958" t="s">
        <v>437</v>
      </c>
      <c r="L1311" s="937" t="s">
        <v>131</v>
      </c>
      <c r="M1311" s="958" t="s">
        <v>180</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ASRCMS202202</v>
      </c>
      <c r="AB1311" s="957">
        <f t="shared" si="221"/>
        <v>45230</v>
      </c>
      <c r="AC1311" t="str">
        <f t="shared" si="222"/>
        <v>Unaudited</v>
      </c>
    </row>
    <row r="1312" spans="1:29" x14ac:dyDescent="0.25">
      <c r="A1312" t="s">
        <v>421</v>
      </c>
      <c r="B1312" t="s">
        <v>1380</v>
      </c>
      <c r="C1312" t="s">
        <v>1381</v>
      </c>
      <c r="D1312">
        <v>1900</v>
      </c>
      <c r="E1312" s="957">
        <v>1</v>
      </c>
      <c r="F1312" t="s">
        <v>441</v>
      </c>
      <c r="G1312" s="957">
        <v>274</v>
      </c>
      <c r="H1312" t="s">
        <v>383</v>
      </c>
      <c r="I1312" s="958" t="s">
        <v>489</v>
      </c>
      <c r="J1312" s="958" t="s">
        <v>437</v>
      </c>
      <c r="K1312" s="958" t="s">
        <v>437</v>
      </c>
      <c r="L1312" s="937" t="s">
        <v>132</v>
      </c>
      <c r="M1312" s="958" t="s">
        <v>495</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ASRCMS202202</v>
      </c>
      <c r="AB1312" s="957">
        <f t="shared" si="221"/>
        <v>45230</v>
      </c>
      <c r="AC1312" t="str">
        <f t="shared" si="222"/>
        <v>Unaudited</v>
      </c>
    </row>
    <row r="1313" spans="1:29" x14ac:dyDescent="0.25">
      <c r="A1313" t="s">
        <v>421</v>
      </c>
      <c r="B1313" t="s">
        <v>1380</v>
      </c>
      <c r="C1313" t="s">
        <v>1381</v>
      </c>
      <c r="D1313">
        <v>1900</v>
      </c>
      <c r="E1313" s="957">
        <v>1</v>
      </c>
      <c r="F1313" t="s">
        <v>441</v>
      </c>
      <c r="G1313" s="957">
        <v>274</v>
      </c>
      <c r="H1313" t="s">
        <v>383</v>
      </c>
      <c r="I1313" s="958" t="s">
        <v>489</v>
      </c>
      <c r="J1313" s="958" t="s">
        <v>437</v>
      </c>
      <c r="K1313" s="958" t="s">
        <v>437</v>
      </c>
      <c r="L1313" s="953" t="s">
        <v>133</v>
      </c>
      <c r="M1313" s="958" t="s">
        <v>496</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ASRCMS202202</v>
      </c>
      <c r="AB1313" s="957">
        <f t="shared" si="221"/>
        <v>45230</v>
      </c>
      <c r="AC1313" t="str">
        <f t="shared" si="222"/>
        <v>Unaudited</v>
      </c>
    </row>
    <row r="1314" spans="1:29" x14ac:dyDescent="0.25">
      <c r="A1314" t="s">
        <v>421</v>
      </c>
      <c r="B1314" t="s">
        <v>1380</v>
      </c>
      <c r="C1314" t="s">
        <v>1381</v>
      </c>
      <c r="D1314">
        <v>1900</v>
      </c>
      <c r="E1314" s="957">
        <v>1</v>
      </c>
      <c r="F1314" t="s">
        <v>441</v>
      </c>
      <c r="G1314" s="957">
        <v>274</v>
      </c>
      <c r="H1314" t="s">
        <v>383</v>
      </c>
      <c r="I1314" s="958" t="s">
        <v>489</v>
      </c>
      <c r="J1314" s="958" t="s">
        <v>437</v>
      </c>
      <c r="K1314" s="958" t="s">
        <v>437</v>
      </c>
      <c r="L1314" s="937" t="s">
        <v>134</v>
      </c>
      <c r="M1314" s="958" t="s">
        <v>497</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ASRCMS202202</v>
      </c>
      <c r="AB1314" s="957">
        <f t="shared" si="221"/>
        <v>45230</v>
      </c>
      <c r="AC1314" t="str">
        <f t="shared" si="222"/>
        <v>Unaudited</v>
      </c>
    </row>
    <row r="1315" spans="1:29" x14ac:dyDescent="0.25">
      <c r="A1315" t="s">
        <v>421</v>
      </c>
      <c r="B1315" t="s">
        <v>1380</v>
      </c>
      <c r="C1315" t="s">
        <v>1381</v>
      </c>
      <c r="D1315">
        <v>1900</v>
      </c>
      <c r="E1315" s="957">
        <v>1</v>
      </c>
      <c r="F1315" t="s">
        <v>441</v>
      </c>
      <c r="G1315" s="957">
        <v>274</v>
      </c>
      <c r="H1315" t="s">
        <v>383</v>
      </c>
      <c r="I1315" s="937" t="s">
        <v>490</v>
      </c>
      <c r="J1315" s="937" t="s">
        <v>26</v>
      </c>
      <c r="K1315" s="937" t="s">
        <v>26</v>
      </c>
      <c r="L1315" s="937" t="s">
        <v>270</v>
      </c>
      <c r="M1315" s="958" t="s">
        <v>26</v>
      </c>
      <c r="N1315" s="678">
        <f t="shared" ca="1" si="218"/>
        <v>2038364.8628098075</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ASRCMS202202</v>
      </c>
      <c r="AB1315" s="957">
        <f t="shared" si="221"/>
        <v>45230</v>
      </c>
      <c r="AC1315" t="str">
        <f t="shared" si="222"/>
        <v>Unaudited</v>
      </c>
    </row>
    <row r="1316" spans="1:29" x14ac:dyDescent="0.25">
      <c r="A1316" t="s">
        <v>421</v>
      </c>
      <c r="B1316" t="s">
        <v>1380</v>
      </c>
      <c r="C1316" t="s">
        <v>1381</v>
      </c>
      <c r="D1316">
        <v>1900</v>
      </c>
      <c r="E1316" s="957">
        <v>1</v>
      </c>
      <c r="F1316" t="s">
        <v>442</v>
      </c>
      <c r="G1316" s="957">
        <v>366</v>
      </c>
      <c r="H1316" t="s">
        <v>383</v>
      </c>
      <c r="I1316" s="958" t="s">
        <v>433</v>
      </c>
      <c r="J1316" s="958" t="s">
        <v>433</v>
      </c>
      <c r="K1316" s="958" t="s">
        <v>433</v>
      </c>
      <c r="L1316" s="937"/>
      <c r="M1316" s="958" t="s">
        <v>433</v>
      </c>
      <c r="N1316" s="678">
        <f t="shared" ca="1" si="218"/>
        <v>23892.058064512999</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11399.935483868001</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2278.247311828</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7171.8430107519998</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1406.032258065</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44</v>
      </c>
      <c r="T1316" s="678">
        <f t="shared" ca="1" si="228"/>
        <v>1251</v>
      </c>
      <c r="U1316" s="678">
        <f t="shared" ca="1" si="228"/>
        <v>0</v>
      </c>
      <c r="V1316" s="678">
        <f t="shared" ca="1" si="228"/>
        <v>73</v>
      </c>
      <c r="W1316" s="678">
        <f t="shared" ca="1" si="223"/>
        <v>268</v>
      </c>
      <c r="X1316" s="678">
        <f t="shared" ca="1" si="228"/>
        <v>0</v>
      </c>
      <c r="Y1316" s="678">
        <f t="shared" ca="1" si="228"/>
        <v>0</v>
      </c>
      <c r="Z1316" s="678">
        <f t="shared" ca="1" si="228"/>
        <v>0</v>
      </c>
      <c r="AA1316" t="str">
        <f t="shared" si="220"/>
        <v>ASRCMS202202</v>
      </c>
      <c r="AB1316" s="957">
        <f t="shared" si="221"/>
        <v>45230</v>
      </c>
      <c r="AC1316" t="str">
        <f t="shared" si="222"/>
        <v>Unaudited</v>
      </c>
    </row>
    <row r="1317" spans="1:29" x14ac:dyDescent="0.25">
      <c r="A1317" t="s">
        <v>421</v>
      </c>
      <c r="B1317" t="s">
        <v>1380</v>
      </c>
      <c r="C1317" t="s">
        <v>1381</v>
      </c>
      <c r="D1317">
        <v>1900</v>
      </c>
      <c r="E1317" s="957">
        <v>1</v>
      </c>
      <c r="F1317" t="s">
        <v>442</v>
      </c>
      <c r="G1317" s="957">
        <v>366</v>
      </c>
      <c r="H1317" t="s">
        <v>383</v>
      </c>
      <c r="I1317" s="937" t="s">
        <v>488</v>
      </c>
      <c r="J1317" s="937" t="s">
        <v>12</v>
      </c>
      <c r="K1317" s="937" t="s">
        <v>12</v>
      </c>
      <c r="L1317" s="937">
        <v>1.1000000000000001</v>
      </c>
      <c r="M1317" s="937" t="s">
        <v>12</v>
      </c>
      <c r="N1317" s="678">
        <f t="shared" ca="1" si="218"/>
        <v>38394487.640000001</v>
      </c>
      <c r="O1317" s="678">
        <f t="shared" ca="1" si="228"/>
        <v>14680494.950000001</v>
      </c>
      <c r="P1317" s="678">
        <f t="shared" ca="1" si="228"/>
        <v>2933858.54</v>
      </c>
      <c r="Q1317" s="678">
        <f t="shared" ca="1" si="228"/>
        <v>9235684.2699999996</v>
      </c>
      <c r="R1317" s="678">
        <f t="shared" ca="1" si="228"/>
        <v>1810646.16</v>
      </c>
      <c r="S1317" s="678">
        <f t="shared" ca="1" si="228"/>
        <v>56661.88</v>
      </c>
      <c r="T1317" s="678">
        <f t="shared" ca="1" si="228"/>
        <v>1611000.27</v>
      </c>
      <c r="U1317" s="678">
        <f t="shared" ca="1" si="228"/>
        <v>0</v>
      </c>
      <c r="V1317" s="678">
        <f t="shared" ca="1" si="228"/>
        <v>94007.209999999992</v>
      </c>
      <c r="W1317" s="678">
        <f t="shared" ca="1" si="223"/>
        <v>7972134.3599999994</v>
      </c>
      <c r="X1317" s="678">
        <f t="shared" ca="1" si="228"/>
        <v>0</v>
      </c>
      <c r="Y1317" s="678">
        <f t="shared" ca="1" si="228"/>
        <v>0</v>
      </c>
      <c r="Z1317" s="678">
        <f t="shared" ca="1" si="228"/>
        <v>0</v>
      </c>
      <c r="AA1317" t="str">
        <f t="shared" si="220"/>
        <v>ASRCMS202202</v>
      </c>
      <c r="AB1317" s="957">
        <f t="shared" si="221"/>
        <v>45230</v>
      </c>
      <c r="AC1317" t="str">
        <f t="shared" si="222"/>
        <v>Unaudited</v>
      </c>
    </row>
    <row r="1318" spans="1:29" x14ac:dyDescent="0.25">
      <c r="A1318" t="s">
        <v>421</v>
      </c>
      <c r="B1318" t="s">
        <v>1380</v>
      </c>
      <c r="C1318" t="s">
        <v>1381</v>
      </c>
      <c r="D1318">
        <v>1900</v>
      </c>
      <c r="E1318" s="957">
        <v>1</v>
      </c>
      <c r="F1318" t="s">
        <v>442</v>
      </c>
      <c r="G1318" s="957">
        <v>366</v>
      </c>
      <c r="H1318" t="s">
        <v>383</v>
      </c>
      <c r="I1318" s="937" t="s">
        <v>488</v>
      </c>
      <c r="J1318" s="937" t="s">
        <v>12</v>
      </c>
      <c r="K1318" s="937" t="s">
        <v>1323</v>
      </c>
      <c r="L1318" s="937" t="s">
        <v>1314</v>
      </c>
      <c r="M1318" s="958" t="s">
        <v>1323</v>
      </c>
      <c r="N1318" s="678">
        <f t="shared" ca="1" si="218"/>
        <v>526984.70074641565</v>
      </c>
      <c r="O1318" s="678">
        <f t="shared" ca="1" si="228"/>
        <v>209060.91434652981</v>
      </c>
      <c r="P1318" s="678">
        <f t="shared" ca="1" si="228"/>
        <v>41653.523717748052</v>
      </c>
      <c r="Q1318" s="678">
        <f t="shared" ca="1" si="228"/>
        <v>135161.36259609144</v>
      </c>
      <c r="R1318" s="678">
        <f t="shared" ca="1" si="228"/>
        <v>26268.883881599239</v>
      </c>
      <c r="S1318" s="678">
        <f t="shared" ca="1" si="228"/>
        <v>863.93140536225553</v>
      </c>
      <c r="T1318" s="678">
        <f t="shared" ca="1" si="228"/>
        <v>23790.550887718917</v>
      </c>
      <c r="U1318" s="678">
        <f t="shared" ca="1" si="228"/>
        <v>0</v>
      </c>
      <c r="V1318" s="678">
        <f t="shared" ca="1" si="228"/>
        <v>1487.9971722830251</v>
      </c>
      <c r="W1318" s="678">
        <f t="shared" ca="1" si="223"/>
        <v>88697.536739082891</v>
      </c>
      <c r="X1318" s="678">
        <f t="shared" ca="1" si="228"/>
        <v>0</v>
      </c>
      <c r="Y1318" s="678">
        <f t="shared" ca="1" si="228"/>
        <v>0</v>
      </c>
      <c r="Z1318" s="678">
        <f t="shared" ca="1" si="228"/>
        <v>0</v>
      </c>
      <c r="AA1318" t="str">
        <f t="shared" si="220"/>
        <v>ASRCMS202202</v>
      </c>
      <c r="AB1318" s="957">
        <f t="shared" si="221"/>
        <v>45230</v>
      </c>
      <c r="AC1318" t="str">
        <f t="shared" si="222"/>
        <v>Unaudited</v>
      </c>
    </row>
    <row r="1319" spans="1:29" x14ac:dyDescent="0.25">
      <c r="A1319" t="s">
        <v>421</v>
      </c>
      <c r="B1319" t="s">
        <v>1380</v>
      </c>
      <c r="C1319" t="s">
        <v>1381</v>
      </c>
      <c r="D1319">
        <v>1900</v>
      </c>
      <c r="E1319" s="957">
        <v>1</v>
      </c>
      <c r="F1319" t="s">
        <v>442</v>
      </c>
      <c r="G1319" s="957">
        <v>366</v>
      </c>
      <c r="H1319" t="s">
        <v>383</v>
      </c>
      <c r="I1319" s="937" t="s">
        <v>488</v>
      </c>
      <c r="J1319" s="937" t="s">
        <v>491</v>
      </c>
      <c r="K1319" s="937" t="s">
        <v>492</v>
      </c>
      <c r="L1319" s="937" t="s">
        <v>63</v>
      </c>
      <c r="M1319" s="958" t="s">
        <v>344</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ASRCMS202202</v>
      </c>
      <c r="AB1319" s="957">
        <f t="shared" si="221"/>
        <v>45230</v>
      </c>
      <c r="AC1319" t="str">
        <f t="shared" si="222"/>
        <v>Unaudited</v>
      </c>
    </row>
    <row r="1320" spans="1:29" x14ac:dyDescent="0.25">
      <c r="A1320" t="s">
        <v>421</v>
      </c>
      <c r="B1320" t="s">
        <v>1380</v>
      </c>
      <c r="C1320" t="s">
        <v>1381</v>
      </c>
      <c r="D1320">
        <v>1900</v>
      </c>
      <c r="E1320" s="957">
        <v>1</v>
      </c>
      <c r="F1320" t="s">
        <v>442</v>
      </c>
      <c r="G1320" s="957">
        <v>366</v>
      </c>
      <c r="H1320" t="s">
        <v>383</v>
      </c>
      <c r="I1320" s="937" t="s">
        <v>488</v>
      </c>
      <c r="J1320" s="937" t="s">
        <v>491</v>
      </c>
      <c r="K1320" s="937" t="s">
        <v>1014</v>
      </c>
      <c r="L1320" s="937" t="s">
        <v>910</v>
      </c>
      <c r="M1320" s="958" t="s">
        <v>911</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ASRCMS202202</v>
      </c>
      <c r="AB1320" s="957">
        <f t="shared" si="221"/>
        <v>45230</v>
      </c>
      <c r="AC1320" t="str">
        <f t="shared" si="222"/>
        <v>Unaudited</v>
      </c>
    </row>
    <row r="1321" spans="1:29" x14ac:dyDescent="0.25">
      <c r="A1321" t="s">
        <v>421</v>
      </c>
      <c r="B1321" t="s">
        <v>1380</v>
      </c>
      <c r="C1321" t="s">
        <v>1381</v>
      </c>
      <c r="D1321">
        <v>1900</v>
      </c>
      <c r="E1321" s="957">
        <v>1</v>
      </c>
      <c r="F1321" t="s">
        <v>442</v>
      </c>
      <c r="G1321" s="957">
        <v>366</v>
      </c>
      <c r="H1321" t="s">
        <v>383</v>
      </c>
      <c r="I1321" s="937" t="s">
        <v>488</v>
      </c>
      <c r="J1321" s="937" t="s">
        <v>13</v>
      </c>
      <c r="K1321" s="937" t="s">
        <v>493</v>
      </c>
      <c r="L1321" s="943" t="s">
        <v>95</v>
      </c>
      <c r="M1321" s="959" t="s">
        <v>147</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ASRCMS202202</v>
      </c>
      <c r="AB1321" s="957">
        <f t="shared" si="221"/>
        <v>45230</v>
      </c>
      <c r="AC1321" t="str">
        <f t="shared" si="222"/>
        <v>Unaudited</v>
      </c>
    </row>
    <row r="1322" spans="1:29" x14ac:dyDescent="0.25">
      <c r="A1322" t="s">
        <v>421</v>
      </c>
      <c r="B1322" t="s">
        <v>1380</v>
      </c>
      <c r="C1322" t="s">
        <v>1381</v>
      </c>
      <c r="D1322">
        <v>1900</v>
      </c>
      <c r="E1322" s="957">
        <v>1</v>
      </c>
      <c r="F1322" t="s">
        <v>442</v>
      </c>
      <c r="G1322" s="957">
        <v>366</v>
      </c>
      <c r="H1322" t="s">
        <v>383</v>
      </c>
      <c r="I1322" s="937" t="s">
        <v>488</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ASRCMS202202</v>
      </c>
      <c r="AB1322" s="957">
        <f t="shared" si="221"/>
        <v>45230</v>
      </c>
      <c r="AC1322" t="str">
        <f t="shared" si="222"/>
        <v>Unaudited</v>
      </c>
    </row>
    <row r="1323" spans="1:29" x14ac:dyDescent="0.25">
      <c r="A1323" t="s">
        <v>421</v>
      </c>
      <c r="B1323" t="s">
        <v>1380</v>
      </c>
      <c r="C1323" t="s">
        <v>1381</v>
      </c>
      <c r="D1323">
        <v>1900</v>
      </c>
      <c r="E1323" s="957">
        <v>1</v>
      </c>
      <c r="F1323" t="s">
        <v>442</v>
      </c>
      <c r="G1323" s="957">
        <v>366</v>
      </c>
      <c r="H1323" t="s">
        <v>383</v>
      </c>
      <c r="I1323" s="937" t="s">
        <v>489</v>
      </c>
      <c r="J1323" s="937" t="s">
        <v>445</v>
      </c>
      <c r="K1323" s="937" t="s">
        <v>0</v>
      </c>
      <c r="L1323" s="937">
        <v>2.1</v>
      </c>
      <c r="M1323" s="958" t="s">
        <v>148</v>
      </c>
      <c r="N1323" s="678">
        <f t="shared" ca="1" si="218"/>
        <v>3108285.7199999997</v>
      </c>
      <c r="O1323" s="678">
        <f t="shared" ca="1" si="228"/>
        <v>1000990.1199999999</v>
      </c>
      <c r="P1323" s="678">
        <f t="shared" ca="1" si="228"/>
        <v>209872.96</v>
      </c>
      <c r="Q1323" s="678">
        <f t="shared" ca="1" si="228"/>
        <v>1137328.25</v>
      </c>
      <c r="R1323" s="678">
        <f t="shared" ca="1" si="228"/>
        <v>228263.57000000004</v>
      </c>
      <c r="S1323" s="678">
        <f t="shared" ca="1" si="228"/>
        <v>0</v>
      </c>
      <c r="T1323" s="678">
        <f t="shared" ca="1" si="228"/>
        <v>313641.44999999995</v>
      </c>
      <c r="U1323" s="678">
        <f t="shared" ca="1" si="228"/>
        <v>0</v>
      </c>
      <c r="V1323" s="678">
        <f t="shared" ca="1" si="228"/>
        <v>78697.609999999986</v>
      </c>
      <c r="W1323" s="678">
        <f t="shared" ca="1" si="223"/>
        <v>139491.76</v>
      </c>
      <c r="X1323" s="678">
        <f t="shared" ca="1" si="228"/>
        <v>0</v>
      </c>
      <c r="Y1323" s="678">
        <f t="shared" ca="1" si="228"/>
        <v>0</v>
      </c>
      <c r="Z1323" s="678">
        <f t="shared" ca="1" si="228"/>
        <v>0</v>
      </c>
      <c r="AA1323" t="str">
        <f t="shared" si="220"/>
        <v>ASRCMS202202</v>
      </c>
      <c r="AB1323" s="957">
        <f t="shared" si="221"/>
        <v>45230</v>
      </c>
      <c r="AC1323" t="str">
        <f t="shared" si="222"/>
        <v>Unaudited</v>
      </c>
    </row>
    <row r="1324" spans="1:29" ht="30" x14ac:dyDescent="0.25">
      <c r="A1324" t="s">
        <v>421</v>
      </c>
      <c r="B1324" t="s">
        <v>1380</v>
      </c>
      <c r="C1324" t="s">
        <v>1381</v>
      </c>
      <c r="D1324">
        <v>1900</v>
      </c>
      <c r="E1324" s="957">
        <v>1</v>
      </c>
      <c r="F1324" t="s">
        <v>442</v>
      </c>
      <c r="G1324" s="957">
        <v>366</v>
      </c>
      <c r="H1324" t="s">
        <v>383</v>
      </c>
      <c r="I1324" s="937" t="s">
        <v>489</v>
      </c>
      <c r="J1324" s="937" t="s">
        <v>445</v>
      </c>
      <c r="K1324" s="937" t="s">
        <v>0</v>
      </c>
      <c r="L1324" s="937">
        <v>2.2000000000000002</v>
      </c>
      <c r="M1324" s="958" t="s">
        <v>149</v>
      </c>
      <c r="N1324" s="678">
        <f t="shared" ca="1" si="218"/>
        <v>330207.73642945249</v>
      </c>
      <c r="O1324" s="678">
        <f t="shared" ca="1" si="228"/>
        <v>95582.709579484057</v>
      </c>
      <c r="P1324" s="678">
        <f t="shared" ca="1" si="228"/>
        <v>17444.428649932437</v>
      </c>
      <c r="Q1324" s="678">
        <f t="shared" ca="1" si="228"/>
        <v>140083.09051188474</v>
      </c>
      <c r="R1324" s="678">
        <f t="shared" ca="1" si="228"/>
        <v>16643.83843576763</v>
      </c>
      <c r="S1324" s="678">
        <f t="shared" ca="1" si="228"/>
        <v>183.87518492571618</v>
      </c>
      <c r="T1324" s="678">
        <f t="shared" ca="1" si="228"/>
        <v>33510.53939156665</v>
      </c>
      <c r="U1324" s="678">
        <f t="shared" ca="1" si="228"/>
        <v>0</v>
      </c>
      <c r="V1324" s="678">
        <f t="shared" ca="1" si="228"/>
        <v>5484.451946150758</v>
      </c>
      <c r="W1324" s="678">
        <f t="shared" ca="1" si="223"/>
        <v>21274.802729740491</v>
      </c>
      <c r="X1324" s="678">
        <f t="shared" ca="1" si="228"/>
        <v>0</v>
      </c>
      <c r="Y1324" s="678">
        <f t="shared" ca="1" si="228"/>
        <v>0</v>
      </c>
      <c r="Z1324" s="678">
        <f t="shared" ca="1" si="228"/>
        <v>0</v>
      </c>
      <c r="AA1324" t="str">
        <f t="shared" si="220"/>
        <v>ASRCMS202202</v>
      </c>
      <c r="AB1324" s="957">
        <f t="shared" si="221"/>
        <v>45230</v>
      </c>
      <c r="AC1324" t="str">
        <f t="shared" si="222"/>
        <v>Unaudited</v>
      </c>
    </row>
    <row r="1325" spans="1:29" x14ac:dyDescent="0.25">
      <c r="A1325" t="s">
        <v>421</v>
      </c>
      <c r="B1325" t="s">
        <v>1380</v>
      </c>
      <c r="C1325" t="s">
        <v>1381</v>
      </c>
      <c r="D1325">
        <v>1900</v>
      </c>
      <c r="E1325" s="957">
        <v>1</v>
      </c>
      <c r="F1325" t="s">
        <v>442</v>
      </c>
      <c r="G1325" s="957">
        <v>366</v>
      </c>
      <c r="H1325" t="s">
        <v>383</v>
      </c>
      <c r="I1325" s="937" t="s">
        <v>489</v>
      </c>
      <c r="J1325" s="937" t="s">
        <v>445</v>
      </c>
      <c r="K1325" s="937" t="s">
        <v>0</v>
      </c>
      <c r="L1325" s="937">
        <v>2.2999999999999998</v>
      </c>
      <c r="M1325" s="958" t="s">
        <v>150</v>
      </c>
      <c r="N1325" s="678">
        <f t="shared" ca="1" si="218"/>
        <v>389220.53</v>
      </c>
      <c r="O1325" s="678">
        <f t="shared" ca="1" si="228"/>
        <v>152848.76</v>
      </c>
      <c r="P1325" s="678">
        <f t="shared" ca="1" si="228"/>
        <v>42867.51</v>
      </c>
      <c r="Q1325" s="678">
        <f t="shared" ca="1" si="228"/>
        <v>121171.42999999998</v>
      </c>
      <c r="R1325" s="678">
        <f t="shared" ca="1" si="228"/>
        <v>37603.06</v>
      </c>
      <c r="S1325" s="678">
        <f t="shared" ca="1" si="228"/>
        <v>43.33</v>
      </c>
      <c r="T1325" s="678">
        <f t="shared" ca="1" si="228"/>
        <v>19973.36</v>
      </c>
      <c r="U1325" s="678">
        <f t="shared" ca="1" si="228"/>
        <v>0</v>
      </c>
      <c r="V1325" s="678">
        <f t="shared" ca="1" si="228"/>
        <v>2816.46</v>
      </c>
      <c r="W1325" s="678">
        <f t="shared" ca="1" si="223"/>
        <v>11896.619999999999</v>
      </c>
      <c r="X1325" s="678">
        <f t="shared" ca="1" si="228"/>
        <v>0</v>
      </c>
      <c r="Y1325" s="678">
        <f t="shared" ca="1" si="228"/>
        <v>0</v>
      </c>
      <c r="Z1325" s="678">
        <f t="shared" ca="1" si="228"/>
        <v>0</v>
      </c>
      <c r="AA1325" t="str">
        <f t="shared" si="220"/>
        <v>ASRCMS202202</v>
      </c>
      <c r="AB1325" s="957">
        <f t="shared" si="221"/>
        <v>45230</v>
      </c>
      <c r="AC1325" t="str">
        <f t="shared" si="222"/>
        <v>Unaudited</v>
      </c>
    </row>
    <row r="1326" spans="1:29" x14ac:dyDescent="0.25">
      <c r="A1326" t="s">
        <v>421</v>
      </c>
      <c r="B1326" t="s">
        <v>1380</v>
      </c>
      <c r="C1326" t="s">
        <v>1381</v>
      </c>
      <c r="D1326">
        <v>1900</v>
      </c>
      <c r="E1326" s="957">
        <v>1</v>
      </c>
      <c r="F1326" t="s">
        <v>442</v>
      </c>
      <c r="G1326" s="957">
        <v>366</v>
      </c>
      <c r="H1326" t="s">
        <v>383</v>
      </c>
      <c r="I1326" s="937" t="s">
        <v>489</v>
      </c>
      <c r="J1326" s="937" t="s">
        <v>445</v>
      </c>
      <c r="K1326" s="937" t="s">
        <v>0</v>
      </c>
      <c r="L1326" s="937">
        <v>2.4</v>
      </c>
      <c r="M1326" s="958" t="s">
        <v>151</v>
      </c>
      <c r="N1326" s="678">
        <f t="shared" ca="1" si="218"/>
        <v>1480348.1500000001</v>
      </c>
      <c r="O1326" s="678">
        <f t="shared" ca="1" si="228"/>
        <v>470401.96</v>
      </c>
      <c r="P1326" s="678">
        <f t="shared" ca="1" si="228"/>
        <v>50612.610000000008</v>
      </c>
      <c r="Q1326" s="678">
        <f t="shared" ca="1" si="228"/>
        <v>714409.69</v>
      </c>
      <c r="R1326" s="678">
        <f t="shared" ca="1" si="228"/>
        <v>63745.86</v>
      </c>
      <c r="S1326" s="678">
        <f t="shared" ca="1" si="228"/>
        <v>0</v>
      </c>
      <c r="T1326" s="678">
        <f t="shared" ca="1" si="228"/>
        <v>85288.6</v>
      </c>
      <c r="U1326" s="678">
        <f t="shared" ca="1" si="228"/>
        <v>0</v>
      </c>
      <c r="V1326" s="678">
        <f t="shared" ca="1" si="228"/>
        <v>17667.439999999999</v>
      </c>
      <c r="W1326" s="678">
        <f t="shared" ca="1" si="223"/>
        <v>78221.990000000005</v>
      </c>
      <c r="X1326" s="678">
        <f t="shared" ca="1" si="228"/>
        <v>0</v>
      </c>
      <c r="Y1326" s="678">
        <f t="shared" ca="1" si="228"/>
        <v>0</v>
      </c>
      <c r="Z1326" s="678">
        <f t="shared" ca="1" si="228"/>
        <v>0</v>
      </c>
      <c r="AA1326" t="str">
        <f t="shared" si="220"/>
        <v>ASRCMS202202</v>
      </c>
      <c r="AB1326" s="957">
        <f t="shared" si="221"/>
        <v>45230</v>
      </c>
      <c r="AC1326" t="str">
        <f t="shared" si="222"/>
        <v>Unaudited</v>
      </c>
    </row>
    <row r="1327" spans="1:29" ht="30" x14ac:dyDescent="0.25">
      <c r="A1327" t="s">
        <v>421</v>
      </c>
      <c r="B1327" t="s">
        <v>1380</v>
      </c>
      <c r="C1327" t="s">
        <v>1381</v>
      </c>
      <c r="D1327">
        <v>1900</v>
      </c>
      <c r="E1327" s="957">
        <v>1</v>
      </c>
      <c r="F1327" t="s">
        <v>442</v>
      </c>
      <c r="G1327" s="957">
        <v>366</v>
      </c>
      <c r="H1327" t="s">
        <v>383</v>
      </c>
      <c r="I1327" s="937" t="s">
        <v>489</v>
      </c>
      <c r="J1327" s="937" t="s">
        <v>445</v>
      </c>
      <c r="K1327" s="937" t="s">
        <v>0</v>
      </c>
      <c r="L1327" s="937">
        <v>2.5</v>
      </c>
      <c r="M1327" s="958" t="s">
        <v>152</v>
      </c>
      <c r="N1327" s="678">
        <f t="shared" ca="1" si="218"/>
        <v>126643.41886532436</v>
      </c>
      <c r="O1327" s="678">
        <f t="shared" ca="1" si="228"/>
        <v>39902.597790770757</v>
      </c>
      <c r="P1327" s="678">
        <f t="shared" ca="1" si="228"/>
        <v>5960.2231840703444</v>
      </c>
      <c r="Q1327" s="678">
        <f t="shared" ca="1" si="228"/>
        <v>59107.608553472361</v>
      </c>
      <c r="R1327" s="678">
        <f t="shared" ca="1" si="228"/>
        <v>7604.6232528762375</v>
      </c>
      <c r="S1327" s="678">
        <f t="shared" ca="1" si="228"/>
        <v>64.678479741135163</v>
      </c>
      <c r="T1327" s="678">
        <f t="shared" ca="1" si="228"/>
        <v>6851.7528606206115</v>
      </c>
      <c r="U1327" s="678">
        <f t="shared" ca="1" si="228"/>
        <v>0</v>
      </c>
      <c r="V1327" s="678">
        <f t="shared" ca="1" si="228"/>
        <v>1307.5111038604393</v>
      </c>
      <c r="W1327" s="678">
        <f t="shared" ca="1" si="223"/>
        <v>5844.4236399124811</v>
      </c>
      <c r="X1327" s="678">
        <f t="shared" ca="1" si="228"/>
        <v>0</v>
      </c>
      <c r="Y1327" s="678">
        <f t="shared" ca="1" si="228"/>
        <v>0</v>
      </c>
      <c r="Z1327" s="678">
        <f t="shared" ca="1" si="228"/>
        <v>0</v>
      </c>
      <c r="AA1327" t="str">
        <f t="shared" si="220"/>
        <v>ASRCMS202202</v>
      </c>
      <c r="AB1327" s="957">
        <f t="shared" si="221"/>
        <v>45230</v>
      </c>
      <c r="AC1327" t="str">
        <f t="shared" si="222"/>
        <v>Unaudited</v>
      </c>
    </row>
    <row r="1328" spans="1:29" x14ac:dyDescent="0.25">
      <c r="A1328" t="s">
        <v>421</v>
      </c>
      <c r="B1328" t="s">
        <v>1380</v>
      </c>
      <c r="C1328" t="s">
        <v>1381</v>
      </c>
      <c r="D1328">
        <v>1900</v>
      </c>
      <c r="E1328" s="957">
        <v>1</v>
      </c>
      <c r="F1328" t="s">
        <v>442</v>
      </c>
      <c r="G1328" s="957">
        <v>366</v>
      </c>
      <c r="H1328" t="s">
        <v>383</v>
      </c>
      <c r="I1328" s="937" t="s">
        <v>489</v>
      </c>
      <c r="J1328" s="937" t="s">
        <v>445</v>
      </c>
      <c r="K1328" s="937" t="s">
        <v>0</v>
      </c>
      <c r="L1328" s="937" t="s">
        <v>97</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ASRCMS202202</v>
      </c>
      <c r="AB1328" s="957">
        <f t="shared" si="221"/>
        <v>45230</v>
      </c>
      <c r="AC1328" t="str">
        <f t="shared" si="222"/>
        <v>Unaudited</v>
      </c>
    </row>
    <row r="1329" spans="1:29" x14ac:dyDescent="0.25">
      <c r="A1329" t="s">
        <v>421</v>
      </c>
      <c r="B1329" t="s">
        <v>1380</v>
      </c>
      <c r="C1329" t="s">
        <v>1381</v>
      </c>
      <c r="D1329">
        <v>1900</v>
      </c>
      <c r="E1329" s="957">
        <v>1</v>
      </c>
      <c r="F1329" t="s">
        <v>442</v>
      </c>
      <c r="G1329" s="957">
        <v>366</v>
      </c>
      <c r="H1329" t="s">
        <v>383</v>
      </c>
      <c r="I1329" s="937" t="s">
        <v>489</v>
      </c>
      <c r="J1329" s="937" t="s">
        <v>445</v>
      </c>
      <c r="K1329" s="937" t="s">
        <v>0</v>
      </c>
      <c r="L1329" s="937" t="s">
        <v>153</v>
      </c>
      <c r="M1329" s="958" t="s">
        <v>452</v>
      </c>
      <c r="N1329" s="678">
        <f t="shared" ca="1" si="218"/>
        <v>18868.90127733627</v>
      </c>
      <c r="O1329" s="678">
        <f t="shared" ca="1" si="228"/>
        <v>4096.3949046063672</v>
      </c>
      <c r="P1329" s="678">
        <f t="shared" ca="1" si="228"/>
        <v>743.84445507023725</v>
      </c>
      <c r="Q1329" s="678">
        <f t="shared" ca="1" si="228"/>
        <v>6932.5818117124591</v>
      </c>
      <c r="R1329" s="678">
        <f t="shared" ca="1" si="228"/>
        <v>1044.2774449716981</v>
      </c>
      <c r="S1329" s="678">
        <f t="shared" ca="1" si="228"/>
        <v>16.006516329201471</v>
      </c>
      <c r="T1329" s="678">
        <f t="shared" ca="1" si="228"/>
        <v>1584.2934377279378</v>
      </c>
      <c r="U1329" s="678">
        <f t="shared" ca="1" si="228"/>
        <v>0</v>
      </c>
      <c r="V1329" s="678">
        <f t="shared" ca="1" si="228"/>
        <v>146.34535817182993</v>
      </c>
      <c r="W1329" s="678">
        <f t="shared" ca="1" si="223"/>
        <v>4305.1573487465384</v>
      </c>
      <c r="X1329" s="678">
        <f t="shared" ca="1" si="228"/>
        <v>0</v>
      </c>
      <c r="Y1329" s="678">
        <f t="shared" ca="1" si="228"/>
        <v>0</v>
      </c>
      <c r="Z1329" s="678">
        <f t="shared" ca="1" si="228"/>
        <v>0</v>
      </c>
      <c r="AA1329" t="str">
        <f t="shared" si="220"/>
        <v>ASRCMS202202</v>
      </c>
      <c r="AB1329" s="957">
        <f t="shared" si="221"/>
        <v>45230</v>
      </c>
      <c r="AC1329" t="str">
        <f t="shared" si="222"/>
        <v>Unaudited</v>
      </c>
    </row>
    <row r="1330" spans="1:29" x14ac:dyDescent="0.25">
      <c r="A1330" t="s">
        <v>421</v>
      </c>
      <c r="B1330" t="s">
        <v>1380</v>
      </c>
      <c r="C1330" t="s">
        <v>1381</v>
      </c>
      <c r="D1330">
        <v>1900</v>
      </c>
      <c r="E1330" s="957">
        <v>1</v>
      </c>
      <c r="F1330" t="s">
        <v>442</v>
      </c>
      <c r="G1330" s="957">
        <v>366</v>
      </c>
      <c r="H1330" t="s">
        <v>383</v>
      </c>
      <c r="I1330" s="937" t="s">
        <v>489</v>
      </c>
      <c r="J1330" s="937" t="s">
        <v>445</v>
      </c>
      <c r="K1330" s="937" t="s">
        <v>0</v>
      </c>
      <c r="L1330" s="937" t="s">
        <v>912</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ASRCMS202202</v>
      </c>
      <c r="AB1330" s="957">
        <f t="shared" si="221"/>
        <v>45230</v>
      </c>
      <c r="AC1330" t="str">
        <f t="shared" si="222"/>
        <v>Unaudited</v>
      </c>
    </row>
    <row r="1331" spans="1:29" x14ac:dyDescent="0.25">
      <c r="A1331" t="s">
        <v>421</v>
      </c>
      <c r="B1331" t="s">
        <v>1380</v>
      </c>
      <c r="C1331" t="s">
        <v>1381</v>
      </c>
      <c r="D1331">
        <v>1900</v>
      </c>
      <c r="E1331" s="957">
        <v>1</v>
      </c>
      <c r="F1331" t="s">
        <v>442</v>
      </c>
      <c r="G1331" s="957">
        <v>366</v>
      </c>
      <c r="H1331" t="s">
        <v>383</v>
      </c>
      <c r="I1331" s="937" t="s">
        <v>489</v>
      </c>
      <c r="J1331" s="937" t="s">
        <v>445</v>
      </c>
      <c r="K1331" s="937" t="s">
        <v>53</v>
      </c>
      <c r="L1331" s="945">
        <v>3.1</v>
      </c>
      <c r="M1331" s="960" t="s">
        <v>33</v>
      </c>
      <c r="N1331" s="678">
        <f t="shared" ca="1" si="218"/>
        <v>725497.47000000009</v>
      </c>
      <c r="O1331" s="678">
        <f t="shared" ca="1" si="228"/>
        <v>298588.66000000003</v>
      </c>
      <c r="P1331" s="678">
        <f t="shared" ca="1" si="228"/>
        <v>55788.869999999995</v>
      </c>
      <c r="Q1331" s="678">
        <f t="shared" ca="1" si="228"/>
        <v>236704.47000000003</v>
      </c>
      <c r="R1331" s="678">
        <f t="shared" ca="1" si="228"/>
        <v>55345.639999999985</v>
      </c>
      <c r="S1331" s="678">
        <f t="shared" ca="1" si="228"/>
        <v>965.43000000000006</v>
      </c>
      <c r="T1331" s="678">
        <f t="shared" ca="1" si="228"/>
        <v>56011.6</v>
      </c>
      <c r="U1331" s="678">
        <f t="shared" ca="1" si="228"/>
        <v>0</v>
      </c>
      <c r="V1331" s="678">
        <f t="shared" ca="1" si="228"/>
        <v>1908.27</v>
      </c>
      <c r="W1331" s="678">
        <f t="shared" ca="1" si="223"/>
        <v>20184.529999999995</v>
      </c>
      <c r="X1331" s="678">
        <f t="shared" ca="1" si="228"/>
        <v>0</v>
      </c>
      <c r="Y1331" s="678">
        <f t="shared" ca="1" si="228"/>
        <v>0</v>
      </c>
      <c r="Z1331" s="678">
        <f t="shared" ca="1" si="228"/>
        <v>0</v>
      </c>
      <c r="AA1331" t="str">
        <f t="shared" si="220"/>
        <v>ASRCMS202202</v>
      </c>
      <c r="AB1331" s="957">
        <f t="shared" si="221"/>
        <v>45230</v>
      </c>
      <c r="AC1331" t="str">
        <f t="shared" si="222"/>
        <v>Unaudited</v>
      </c>
    </row>
    <row r="1332" spans="1:29" x14ac:dyDescent="0.25">
      <c r="A1332" t="s">
        <v>421</v>
      </c>
      <c r="B1332" t="s">
        <v>1380</v>
      </c>
      <c r="C1332" t="s">
        <v>1381</v>
      </c>
      <c r="D1332">
        <v>1900</v>
      </c>
      <c r="E1332" s="957">
        <v>1</v>
      </c>
      <c r="F1332" t="s">
        <v>442</v>
      </c>
      <c r="G1332" s="957">
        <v>366</v>
      </c>
      <c r="H1332" t="s">
        <v>383</v>
      </c>
      <c r="I1332" s="937" t="s">
        <v>489</v>
      </c>
      <c r="J1332" s="937" t="s">
        <v>445</v>
      </c>
      <c r="K1332" s="937" t="s">
        <v>53</v>
      </c>
      <c r="L1332" s="947">
        <v>3.2</v>
      </c>
      <c r="M1332" s="961" t="s">
        <v>34</v>
      </c>
      <c r="N1332" s="678">
        <f t="shared" ca="1" si="218"/>
        <v>1856083.49</v>
      </c>
      <c r="O1332" s="678">
        <f t="shared" ca="1" si="228"/>
        <v>481239.45999999996</v>
      </c>
      <c r="P1332" s="678">
        <f t="shared" ca="1" si="228"/>
        <v>70676.12000000001</v>
      </c>
      <c r="Q1332" s="678">
        <f t="shared" ca="1" si="228"/>
        <v>760028.75</v>
      </c>
      <c r="R1332" s="678">
        <f t="shared" ca="1" si="228"/>
        <v>285349.68</v>
      </c>
      <c r="S1332" s="678">
        <f t="shared" ca="1" si="228"/>
        <v>32.729999999999997</v>
      </c>
      <c r="T1332" s="678">
        <f t="shared" ca="1" si="228"/>
        <v>146516.82</v>
      </c>
      <c r="U1332" s="678">
        <f t="shared" ca="1" si="228"/>
        <v>0</v>
      </c>
      <c r="V1332" s="678">
        <f t="shared" ca="1" si="228"/>
        <v>18159.719999999998</v>
      </c>
      <c r="W1332" s="678">
        <f t="shared" ca="1" si="223"/>
        <v>94080.209999999963</v>
      </c>
      <c r="X1332" s="678">
        <f t="shared" ca="1" si="228"/>
        <v>0</v>
      </c>
      <c r="Y1332" s="678">
        <f t="shared" ca="1" si="228"/>
        <v>0</v>
      </c>
      <c r="Z1332" s="678">
        <f t="shared" ca="1" si="228"/>
        <v>0</v>
      </c>
      <c r="AA1332" t="str">
        <f t="shared" si="220"/>
        <v>ASRCMS202202</v>
      </c>
      <c r="AB1332" s="957">
        <f t="shared" si="221"/>
        <v>45230</v>
      </c>
      <c r="AC1332" t="str">
        <f t="shared" si="222"/>
        <v>Unaudited</v>
      </c>
    </row>
    <row r="1333" spans="1:29" x14ac:dyDescent="0.25">
      <c r="A1333" t="s">
        <v>421</v>
      </c>
      <c r="B1333" t="s">
        <v>1380</v>
      </c>
      <c r="C1333" t="s">
        <v>1381</v>
      </c>
      <c r="D1333">
        <v>1900</v>
      </c>
      <c r="E1333" s="957">
        <v>1</v>
      </c>
      <c r="F1333" t="s">
        <v>442</v>
      </c>
      <c r="G1333" s="957">
        <v>366</v>
      </c>
      <c r="H1333" t="s">
        <v>383</v>
      </c>
      <c r="I1333" s="958" t="s">
        <v>489</v>
      </c>
      <c r="J1333" s="958" t="s">
        <v>445</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ASRCMS202202</v>
      </c>
      <c r="AB1333" s="957">
        <f t="shared" si="221"/>
        <v>45230</v>
      </c>
      <c r="AC1333" t="str">
        <f t="shared" si="222"/>
        <v>Unaudited</v>
      </c>
    </row>
    <row r="1334" spans="1:29" x14ac:dyDescent="0.25">
      <c r="A1334" t="s">
        <v>421</v>
      </c>
      <c r="B1334" t="s">
        <v>1380</v>
      </c>
      <c r="C1334" t="s">
        <v>1381</v>
      </c>
      <c r="D1334">
        <v>1900</v>
      </c>
      <c r="E1334" s="957">
        <v>1</v>
      </c>
      <c r="F1334" t="s">
        <v>442</v>
      </c>
      <c r="G1334" s="957">
        <v>366</v>
      </c>
      <c r="H1334" t="s">
        <v>383</v>
      </c>
      <c r="I1334" s="937" t="s">
        <v>489</v>
      </c>
      <c r="J1334" s="937" t="s">
        <v>445</v>
      </c>
      <c r="K1334" s="937" t="s">
        <v>53</v>
      </c>
      <c r="L1334" s="937" t="s">
        <v>44</v>
      </c>
      <c r="M1334" s="962" t="s">
        <v>154</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ASRCMS202202</v>
      </c>
      <c r="AB1334" s="957">
        <f t="shared" si="221"/>
        <v>45230</v>
      </c>
      <c r="AC1334" t="str">
        <f t="shared" si="222"/>
        <v>Unaudited</v>
      </c>
    </row>
    <row r="1335" spans="1:29" x14ac:dyDescent="0.25">
      <c r="A1335" t="s">
        <v>421</v>
      </c>
      <c r="B1335" t="s">
        <v>1380</v>
      </c>
      <c r="C1335" t="s">
        <v>1381</v>
      </c>
      <c r="D1335">
        <v>1900</v>
      </c>
      <c r="E1335" s="957">
        <v>1</v>
      </c>
      <c r="F1335" t="s">
        <v>442</v>
      </c>
      <c r="G1335" s="957">
        <v>366</v>
      </c>
      <c r="H1335" t="s">
        <v>383</v>
      </c>
      <c r="I1335" s="937" t="s">
        <v>489</v>
      </c>
      <c r="J1335" s="937" t="s">
        <v>445</v>
      </c>
      <c r="K1335" s="937" t="s">
        <v>53</v>
      </c>
      <c r="L1335" s="937" t="s">
        <v>41</v>
      </c>
      <c r="M1335" s="962" t="s">
        <v>52</v>
      </c>
      <c r="N1335" s="678">
        <f t="shared" ca="1" si="218"/>
        <v>36026.623334923337</v>
      </c>
      <c r="O1335" s="678">
        <f t="shared" ca="1" si="228"/>
        <v>16021.800118568994</v>
      </c>
      <c r="P1335" s="678">
        <f t="shared" ca="1" si="228"/>
        <v>1722.3883666098807</v>
      </c>
      <c r="Q1335" s="678">
        <f t="shared" ca="1" si="228"/>
        <v>14254.557888245314</v>
      </c>
      <c r="R1335" s="678">
        <f t="shared" ca="1" si="228"/>
        <v>2233.7224129471888</v>
      </c>
      <c r="S1335" s="678">
        <f t="shared" ca="1" si="228"/>
        <v>0</v>
      </c>
      <c r="T1335" s="678">
        <f t="shared" ca="1" si="228"/>
        <v>1399.440547870528</v>
      </c>
      <c r="U1335" s="678">
        <f t="shared" ca="1" si="228"/>
        <v>0</v>
      </c>
      <c r="V1335" s="678">
        <f t="shared" ca="1" si="228"/>
        <v>215.29854582623508</v>
      </c>
      <c r="W1335" s="678">
        <f t="shared" ca="1" si="223"/>
        <v>179.41545485519589</v>
      </c>
      <c r="X1335" s="678">
        <f t="shared" ca="1" si="228"/>
        <v>0</v>
      </c>
      <c r="Y1335" s="678">
        <f t="shared" ca="1" si="228"/>
        <v>0</v>
      </c>
      <c r="Z1335" s="678">
        <f t="shared" ca="1" si="228"/>
        <v>0</v>
      </c>
      <c r="AA1335" t="str">
        <f t="shared" si="220"/>
        <v>ASRCMS202202</v>
      </c>
      <c r="AB1335" s="957">
        <f t="shared" si="221"/>
        <v>45230</v>
      </c>
      <c r="AC1335" t="str">
        <f t="shared" si="222"/>
        <v>Unaudited</v>
      </c>
    </row>
    <row r="1336" spans="1:29" x14ac:dyDescent="0.25">
      <c r="A1336" t="s">
        <v>421</v>
      </c>
      <c r="B1336" t="s">
        <v>1380</v>
      </c>
      <c r="C1336" t="s">
        <v>1381</v>
      </c>
      <c r="D1336">
        <v>1900</v>
      </c>
      <c r="E1336" s="957">
        <v>1</v>
      </c>
      <c r="F1336" t="s">
        <v>442</v>
      </c>
      <c r="G1336" s="957">
        <v>366</v>
      </c>
      <c r="H1336" t="s">
        <v>383</v>
      </c>
      <c r="I1336" s="937" t="s">
        <v>489</v>
      </c>
      <c r="J1336" s="937" t="s">
        <v>445</v>
      </c>
      <c r="K1336" s="937" t="s">
        <v>53</v>
      </c>
      <c r="L1336" s="937" t="s">
        <v>42</v>
      </c>
      <c r="M1336" s="962" t="s">
        <v>155</v>
      </c>
      <c r="N1336" s="678">
        <f t="shared" ca="1" si="218"/>
        <v>210401.18610203304</v>
      </c>
      <c r="O1336" s="678">
        <f t="shared" ca="1" si="228"/>
        <v>60114.898975348173</v>
      </c>
      <c r="P1336" s="678">
        <f t="shared" ca="1" si="228"/>
        <v>10627.655562544289</v>
      </c>
      <c r="Q1336" s="678">
        <f t="shared" ca="1" si="228"/>
        <v>83721.828069284136</v>
      </c>
      <c r="R1336" s="678">
        <f t="shared" ca="1" si="228"/>
        <v>20055.103160687802</v>
      </c>
      <c r="S1336" s="678">
        <f t="shared" ca="1" si="228"/>
        <v>105.31930873263693</v>
      </c>
      <c r="T1336" s="678">
        <f t="shared" ca="1" si="228"/>
        <v>25278.723047747382</v>
      </c>
      <c r="U1336" s="678">
        <f t="shared" ca="1" si="228"/>
        <v>0</v>
      </c>
      <c r="V1336" s="678">
        <f t="shared" ca="1" si="228"/>
        <v>1630.5436494017363</v>
      </c>
      <c r="W1336" s="678">
        <f t="shared" ca="1" si="223"/>
        <v>8867.1143282868507</v>
      </c>
      <c r="X1336" s="678">
        <f t="shared" ca="1" si="228"/>
        <v>0</v>
      </c>
      <c r="Y1336" s="678">
        <f t="shared" ca="1" si="228"/>
        <v>0</v>
      </c>
      <c r="Z1336" s="678">
        <f t="shared" ca="1" si="228"/>
        <v>0</v>
      </c>
      <c r="AA1336" t="str">
        <f t="shared" si="220"/>
        <v>ASRCMS202202</v>
      </c>
      <c r="AB1336" s="957">
        <f t="shared" si="221"/>
        <v>45230</v>
      </c>
      <c r="AC1336" t="str">
        <f t="shared" si="222"/>
        <v>Unaudited</v>
      </c>
    </row>
    <row r="1337" spans="1:29" x14ac:dyDescent="0.25">
      <c r="A1337" t="s">
        <v>421</v>
      </c>
      <c r="B1337" t="s">
        <v>1380</v>
      </c>
      <c r="C1337" t="s">
        <v>1381</v>
      </c>
      <c r="D1337">
        <v>1900</v>
      </c>
      <c r="E1337" s="957">
        <v>1</v>
      </c>
      <c r="F1337" t="s">
        <v>442</v>
      </c>
      <c r="G1337" s="957">
        <v>366</v>
      </c>
      <c r="H1337" t="s">
        <v>383</v>
      </c>
      <c r="I1337" s="937" t="s">
        <v>489</v>
      </c>
      <c r="J1337" s="937" t="s">
        <v>445</v>
      </c>
      <c r="K1337" s="937" t="s">
        <v>53</v>
      </c>
      <c r="L1337" s="937" t="s">
        <v>43</v>
      </c>
      <c r="M1337" s="962" t="s">
        <v>463</v>
      </c>
      <c r="N1337" s="678">
        <f t="shared" ca="1" si="218"/>
        <v>30544.0129213168</v>
      </c>
      <c r="O1337" s="678">
        <f t="shared" ca="1" si="228"/>
        <v>6631.034688140383</v>
      </c>
      <c r="P1337" s="678">
        <f t="shared" ca="1" si="228"/>
        <v>1204.0973829464315</v>
      </c>
      <c r="Q1337" s="678">
        <f t="shared" ca="1" si="228"/>
        <v>11222.109084293426</v>
      </c>
      <c r="R1337" s="678">
        <f t="shared" ca="1" si="228"/>
        <v>1690.4229506445363</v>
      </c>
      <c r="S1337" s="678">
        <f t="shared" ca="1" si="228"/>
        <v>25.91053047543512</v>
      </c>
      <c r="T1337" s="678">
        <f t="shared" ca="1" si="228"/>
        <v>2564.5732373003798</v>
      </c>
      <c r="U1337" s="678">
        <f t="shared" ca="1" si="228"/>
        <v>0</v>
      </c>
      <c r="V1337" s="678">
        <f t="shared" ca="1" si="228"/>
        <v>236.89638550094406</v>
      </c>
      <c r="W1337" s="678">
        <f t="shared" ca="1" si="223"/>
        <v>6968.9686620152652</v>
      </c>
      <c r="X1337" s="678">
        <f t="shared" ca="1" si="228"/>
        <v>0</v>
      </c>
      <c r="Y1337" s="678">
        <f t="shared" ca="1" si="228"/>
        <v>0</v>
      </c>
      <c r="Z1337" s="678">
        <f t="shared" ca="1" si="228"/>
        <v>0</v>
      </c>
      <c r="AA1337" t="str">
        <f t="shared" si="220"/>
        <v>ASRCMS202202</v>
      </c>
      <c r="AB1337" s="957">
        <f t="shared" si="221"/>
        <v>45230</v>
      </c>
      <c r="AC1337" t="str">
        <f t="shared" si="222"/>
        <v>Unaudited</v>
      </c>
    </row>
    <row r="1338" spans="1:29" x14ac:dyDescent="0.25">
      <c r="A1338" t="s">
        <v>421</v>
      </c>
      <c r="B1338" t="s">
        <v>1380</v>
      </c>
      <c r="C1338" t="s">
        <v>1381</v>
      </c>
      <c r="D1338">
        <v>1900</v>
      </c>
      <c r="E1338" s="957">
        <v>1</v>
      </c>
      <c r="F1338" t="s">
        <v>442</v>
      </c>
      <c r="G1338" s="957">
        <v>366</v>
      </c>
      <c r="H1338" t="s">
        <v>383</v>
      </c>
      <c r="I1338" s="937" t="s">
        <v>489</v>
      </c>
      <c r="J1338" s="937" t="s">
        <v>445</v>
      </c>
      <c r="K1338" s="937" t="s">
        <v>915</v>
      </c>
      <c r="L1338" s="937" t="s">
        <v>916</v>
      </c>
      <c r="M1338" s="962" t="s">
        <v>915</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5920.8499999999995</v>
      </c>
      <c r="O1338" s="678">
        <f t="shared" ca="1" si="228"/>
        <v>5920.8499999999995</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ASRCMS202202</v>
      </c>
      <c r="AB1338" s="957">
        <f t="shared" si="221"/>
        <v>45230</v>
      </c>
      <c r="AC1338" t="str">
        <f t="shared" si="222"/>
        <v>Unaudited</v>
      </c>
    </row>
    <row r="1339" spans="1:29" x14ac:dyDescent="0.25">
      <c r="A1339" t="s">
        <v>421</v>
      </c>
      <c r="B1339" t="s">
        <v>1380</v>
      </c>
      <c r="C1339" t="s">
        <v>1381</v>
      </c>
      <c r="D1339">
        <v>1900</v>
      </c>
      <c r="E1339" s="957">
        <v>1</v>
      </c>
      <c r="F1339" t="s">
        <v>442</v>
      </c>
      <c r="G1339" s="957">
        <v>366</v>
      </c>
      <c r="H1339" t="s">
        <v>383</v>
      </c>
      <c r="I1339" s="937" t="s">
        <v>489</v>
      </c>
      <c r="J1339" s="937" t="s">
        <v>445</v>
      </c>
      <c r="K1339" s="937" t="s">
        <v>915</v>
      </c>
      <c r="L1339" s="937" t="s">
        <v>917</v>
      </c>
      <c r="M1339" s="962" t="s">
        <v>920</v>
      </c>
      <c r="N1339" s="678">
        <f t="shared" ca="1" si="229"/>
        <v>58271.95348755044</v>
      </c>
      <c r="O1339" s="678">
        <f t="shared" ca="1" si="228"/>
        <v>16867.536984614831</v>
      </c>
      <c r="P1339" s="678">
        <f t="shared" ca="1" si="228"/>
        <v>3078.4285852821949</v>
      </c>
      <c r="Q1339" s="678">
        <f t="shared" ca="1" si="228"/>
        <v>24720.545384450248</v>
      </c>
      <c r="R1339" s="678">
        <f t="shared" ca="1" si="228"/>
        <v>2937.1479592531109</v>
      </c>
      <c r="S1339" s="678">
        <f t="shared" ca="1" si="228"/>
        <v>32.448562045714617</v>
      </c>
      <c r="T1339" s="678">
        <f t="shared" ca="1" si="228"/>
        <v>5913.6245985117621</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967.84446108542795</v>
      </c>
      <c r="W1339" s="678">
        <f t="shared" ca="1" si="223"/>
        <v>3754.3769523071455</v>
      </c>
      <c r="X1339" s="678">
        <f t="shared" ca="1" si="230"/>
        <v>0</v>
      </c>
      <c r="Y1339" s="678">
        <f t="shared" ca="1" si="230"/>
        <v>0</v>
      </c>
      <c r="Z1339" s="678">
        <f t="shared" ca="1" si="230"/>
        <v>0</v>
      </c>
      <c r="AA1339" t="str">
        <f t="shared" si="220"/>
        <v>ASRCMS202202</v>
      </c>
      <c r="AB1339" s="957">
        <f t="shared" si="221"/>
        <v>45230</v>
      </c>
      <c r="AC1339" t="str">
        <f t="shared" si="222"/>
        <v>Unaudited</v>
      </c>
    </row>
    <row r="1340" spans="1:29" x14ac:dyDescent="0.25">
      <c r="A1340" t="s">
        <v>421</v>
      </c>
      <c r="B1340" t="s">
        <v>1380</v>
      </c>
      <c r="C1340" t="s">
        <v>1381</v>
      </c>
      <c r="D1340">
        <v>1900</v>
      </c>
      <c r="E1340" s="957">
        <v>1</v>
      </c>
      <c r="F1340" t="s">
        <v>442</v>
      </c>
      <c r="G1340" s="957">
        <v>366</v>
      </c>
      <c r="H1340" t="s">
        <v>383</v>
      </c>
      <c r="I1340" s="937" t="s">
        <v>489</v>
      </c>
      <c r="J1340" s="937" t="s">
        <v>445</v>
      </c>
      <c r="K1340" s="937" t="s">
        <v>915</v>
      </c>
      <c r="L1340" s="945" t="s">
        <v>918</v>
      </c>
      <c r="M1340" s="960" t="s">
        <v>921</v>
      </c>
      <c r="N1340" s="678">
        <f t="shared" ca="1" si="229"/>
        <v>47.503741565219485</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10.312952621742356</v>
      </c>
      <c r="P1340" s="678">
        <f t="shared" ca="1" si="231"/>
        <v>1.872678977912718</v>
      </c>
      <c r="Q1340" s="678">
        <f t="shared" ca="1" si="231"/>
        <v>17.453245948076763</v>
      </c>
      <c r="R1340" s="678">
        <f t="shared" ca="1" si="231"/>
        <v>2.6290394516986049</v>
      </c>
      <c r="S1340" s="678">
        <f t="shared" ca="1" si="231"/>
        <v>4.0297492889802951E-2</v>
      </c>
      <c r="T1340" s="678">
        <f t="shared" ca="1" si="231"/>
        <v>3.9885664206477611</v>
      </c>
      <c r="U1340" s="678">
        <f t="shared" ca="1" si="231"/>
        <v>0</v>
      </c>
      <c r="V1340" s="678">
        <f t="shared" ca="1" si="231"/>
        <v>0.36843438691441921</v>
      </c>
      <c r="W1340" s="678">
        <f t="shared" ca="1" si="223"/>
        <v>10.838526265337055</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ASRCMS202202</v>
      </c>
      <c r="AB1340" s="957">
        <f t="shared" si="221"/>
        <v>45230</v>
      </c>
      <c r="AC1340" t="str">
        <f t="shared" si="222"/>
        <v>Unaudited</v>
      </c>
    </row>
    <row r="1341" spans="1:29" x14ac:dyDescent="0.25">
      <c r="A1341" t="s">
        <v>421</v>
      </c>
      <c r="B1341" t="s">
        <v>1380</v>
      </c>
      <c r="C1341" t="s">
        <v>1381</v>
      </c>
      <c r="D1341">
        <v>1900</v>
      </c>
      <c r="E1341" s="957">
        <v>1</v>
      </c>
      <c r="F1341" t="s">
        <v>442</v>
      </c>
      <c r="G1341" s="957">
        <v>366</v>
      </c>
      <c r="H1341" t="s">
        <v>383</v>
      </c>
      <c r="I1341" s="962" t="s">
        <v>489</v>
      </c>
      <c r="J1341" s="962" t="s">
        <v>445</v>
      </c>
      <c r="K1341" s="962" t="s">
        <v>446</v>
      </c>
      <c r="L1341" s="937">
        <v>5.0999999999999996</v>
      </c>
      <c r="M1341" s="962" t="s">
        <v>37</v>
      </c>
      <c r="N1341" s="678">
        <f t="shared" ca="1" si="229"/>
        <v>610229.18000000005</v>
      </c>
      <c r="O1341" s="678">
        <f t="shared" ca="1" si="231"/>
        <v>191934.68000000002</v>
      </c>
      <c r="P1341" s="678">
        <f t="shared" ca="1" si="231"/>
        <v>141147.43000000005</v>
      </c>
      <c r="Q1341" s="678">
        <f t="shared" ca="1" si="231"/>
        <v>108481.59999999999</v>
      </c>
      <c r="R1341" s="678">
        <f t="shared" ca="1" si="231"/>
        <v>91536.23000000001</v>
      </c>
      <c r="S1341" s="678">
        <f t="shared" ca="1" si="231"/>
        <v>105.94</v>
      </c>
      <c r="T1341" s="678">
        <f t="shared" ca="1" si="231"/>
        <v>72262.01999999999</v>
      </c>
      <c r="U1341" s="678">
        <f t="shared" ca="1" si="231"/>
        <v>0</v>
      </c>
      <c r="V1341" s="678">
        <f t="shared" ca="1" si="231"/>
        <v>2557.73</v>
      </c>
      <c r="W1341" s="678">
        <f t="shared" ca="1" si="223"/>
        <v>2203.5500000000002</v>
      </c>
      <c r="X1341" s="678">
        <f t="shared" ca="1" si="232"/>
        <v>0</v>
      </c>
      <c r="Y1341" s="678">
        <f t="shared" ca="1" si="232"/>
        <v>0</v>
      </c>
      <c r="Z1341" s="678">
        <f t="shared" ca="1" si="232"/>
        <v>0</v>
      </c>
      <c r="AA1341" t="str">
        <f t="shared" si="220"/>
        <v>ASRCMS202202</v>
      </c>
      <c r="AB1341" s="957">
        <f t="shared" si="221"/>
        <v>45230</v>
      </c>
      <c r="AC1341" t="str">
        <f t="shared" si="222"/>
        <v>Unaudited</v>
      </c>
    </row>
    <row r="1342" spans="1:29" ht="30" x14ac:dyDescent="0.25">
      <c r="A1342" t="s">
        <v>421</v>
      </c>
      <c r="B1342" t="s">
        <v>1380</v>
      </c>
      <c r="C1342" t="s">
        <v>1381</v>
      </c>
      <c r="D1342">
        <v>1900</v>
      </c>
      <c r="E1342" s="957">
        <v>1</v>
      </c>
      <c r="F1342" t="s">
        <v>442</v>
      </c>
      <c r="G1342" s="957">
        <v>366</v>
      </c>
      <c r="H1342" t="s">
        <v>383</v>
      </c>
      <c r="I1342" s="937" t="s">
        <v>489</v>
      </c>
      <c r="J1342" s="937" t="s">
        <v>445</v>
      </c>
      <c r="K1342" s="937" t="s">
        <v>446</v>
      </c>
      <c r="L1342" s="943">
        <v>5.2</v>
      </c>
      <c r="M1342" s="963" t="s">
        <v>304</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ASRCMS202202</v>
      </c>
      <c r="AB1342" s="957">
        <f t="shared" si="221"/>
        <v>45230</v>
      </c>
      <c r="AC1342" t="str">
        <f t="shared" si="222"/>
        <v>Unaudited</v>
      </c>
    </row>
    <row r="1343" spans="1:29" ht="30" x14ac:dyDescent="0.25">
      <c r="A1343" t="s">
        <v>421</v>
      </c>
      <c r="B1343" t="s">
        <v>1380</v>
      </c>
      <c r="C1343" t="s">
        <v>1381</v>
      </c>
      <c r="D1343">
        <v>1900</v>
      </c>
      <c r="E1343" s="957">
        <v>1</v>
      </c>
      <c r="F1343" t="s">
        <v>442</v>
      </c>
      <c r="G1343" s="957">
        <v>366</v>
      </c>
      <c r="H1343" t="s">
        <v>383</v>
      </c>
      <c r="I1343" s="937" t="s">
        <v>489</v>
      </c>
      <c r="J1343" s="937" t="s">
        <v>445</v>
      </c>
      <c r="K1343" s="937" t="s">
        <v>446</v>
      </c>
      <c r="L1343" s="943">
        <v>5.3</v>
      </c>
      <c r="M1343" s="963" t="s">
        <v>305</v>
      </c>
      <c r="N1343" s="678">
        <f t="shared" ca="1" si="229"/>
        <v>40971.775661042324</v>
      </c>
      <c r="O1343" s="678">
        <f t="shared" ca="1" si="231"/>
        <v>13005.60764018448</v>
      </c>
      <c r="P1343" s="678">
        <f t="shared" ca="1" si="231"/>
        <v>9951.6688939927426</v>
      </c>
      <c r="Q1343" s="678">
        <f t="shared" ca="1" si="231"/>
        <v>7283.2925450600796</v>
      </c>
      <c r="R1343" s="678">
        <f t="shared" ca="1" si="231"/>
        <v>6186.408068542627</v>
      </c>
      <c r="S1343" s="678">
        <f t="shared" ca="1" si="231"/>
        <v>7.3334152425323227</v>
      </c>
      <c r="T1343" s="678">
        <f t="shared" ca="1" si="231"/>
        <v>4026.0242065925454</v>
      </c>
      <c r="U1343" s="678">
        <f t="shared" ca="1" si="231"/>
        <v>0</v>
      </c>
      <c r="V1343" s="678">
        <f t="shared" ca="1" si="231"/>
        <v>351.25650503829252</v>
      </c>
      <c r="W1343" s="678">
        <f t="shared" ca="1" si="223"/>
        <v>160.18438638901355</v>
      </c>
      <c r="X1343" s="678">
        <f t="shared" ca="1" si="232"/>
        <v>0</v>
      </c>
      <c r="Y1343" s="678">
        <f t="shared" ca="1" si="232"/>
        <v>0</v>
      </c>
      <c r="Z1343" s="678">
        <f t="shared" ca="1" si="232"/>
        <v>0</v>
      </c>
      <c r="AA1343" t="str">
        <f t="shared" si="220"/>
        <v>ASRCMS202202</v>
      </c>
      <c r="AB1343" s="957">
        <f t="shared" si="221"/>
        <v>45230</v>
      </c>
      <c r="AC1343" t="str">
        <f t="shared" si="222"/>
        <v>Unaudited</v>
      </c>
    </row>
    <row r="1344" spans="1:29" x14ac:dyDescent="0.25">
      <c r="A1344" t="s">
        <v>421</v>
      </c>
      <c r="B1344" t="s">
        <v>1380</v>
      </c>
      <c r="C1344" t="s">
        <v>1381</v>
      </c>
      <c r="D1344">
        <v>1900</v>
      </c>
      <c r="E1344" s="957">
        <v>1</v>
      </c>
      <c r="F1344" t="s">
        <v>442</v>
      </c>
      <c r="G1344" s="957">
        <v>366</v>
      </c>
      <c r="H1344" t="s">
        <v>383</v>
      </c>
      <c r="I1344" s="937" t="s">
        <v>489</v>
      </c>
      <c r="J1344" s="937" t="s">
        <v>445</v>
      </c>
      <c r="K1344" s="937" t="s">
        <v>446</v>
      </c>
      <c r="L1344" s="947" t="s">
        <v>82</v>
      </c>
      <c r="M1344" s="964" t="s">
        <v>454</v>
      </c>
      <c r="N1344" s="678">
        <f t="shared" ca="1" si="229"/>
        <v>3400.8281921158314</v>
      </c>
      <c r="O1344" s="678">
        <f t="shared" ca="1" si="231"/>
        <v>738.31194900351079</v>
      </c>
      <c r="P1344" s="678">
        <f t="shared" ca="1" si="231"/>
        <v>134.06648093444358</v>
      </c>
      <c r="Q1344" s="678">
        <f t="shared" ca="1" si="231"/>
        <v>1249.4908592128415</v>
      </c>
      <c r="R1344" s="678">
        <f t="shared" ca="1" si="231"/>
        <v>188.21488983654237</v>
      </c>
      <c r="S1344" s="678">
        <f t="shared" ca="1" si="231"/>
        <v>2.8849274894078749</v>
      </c>
      <c r="T1344" s="678">
        <f t="shared" ca="1" si="231"/>
        <v>285.54443676488893</v>
      </c>
      <c r="U1344" s="678">
        <f t="shared" ca="1" si="231"/>
        <v>0</v>
      </c>
      <c r="V1344" s="678">
        <f t="shared" ca="1" si="231"/>
        <v>26.376491802086957</v>
      </c>
      <c r="W1344" s="678">
        <f t="shared" ca="1" si="223"/>
        <v>775.93815707210956</v>
      </c>
      <c r="X1344" s="678">
        <f t="shared" ca="1" si="232"/>
        <v>0</v>
      </c>
      <c r="Y1344" s="678">
        <f t="shared" ca="1" si="232"/>
        <v>0</v>
      </c>
      <c r="Z1344" s="678">
        <f t="shared" ca="1" si="232"/>
        <v>0</v>
      </c>
      <c r="AA1344" t="str">
        <f t="shared" si="220"/>
        <v>ASRCMS202202</v>
      </c>
      <c r="AB1344" s="957">
        <f t="shared" si="221"/>
        <v>45230</v>
      </c>
      <c r="AC1344" t="str">
        <f t="shared" si="222"/>
        <v>Unaudited</v>
      </c>
    </row>
    <row r="1345" spans="1:29" x14ac:dyDescent="0.25">
      <c r="A1345" t="s">
        <v>421</v>
      </c>
      <c r="B1345" t="s">
        <v>1380</v>
      </c>
      <c r="C1345" t="s">
        <v>1381</v>
      </c>
      <c r="D1345">
        <v>1900</v>
      </c>
      <c r="E1345" s="957">
        <v>1</v>
      </c>
      <c r="F1345" t="s">
        <v>442</v>
      </c>
      <c r="G1345" s="957">
        <v>366</v>
      </c>
      <c r="H1345" t="s">
        <v>383</v>
      </c>
      <c r="I1345" s="963" t="s">
        <v>489</v>
      </c>
      <c r="J1345" s="963" t="s">
        <v>445</v>
      </c>
      <c r="K1345" s="963" t="s">
        <v>447</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ASRCMS202202</v>
      </c>
      <c r="AB1345" s="957">
        <f t="shared" si="221"/>
        <v>45230</v>
      </c>
      <c r="AC1345" t="str">
        <f t="shared" si="222"/>
        <v>Unaudited</v>
      </c>
    </row>
    <row r="1346" spans="1:29" x14ac:dyDescent="0.25">
      <c r="A1346" t="s">
        <v>421</v>
      </c>
      <c r="B1346" t="s">
        <v>1380</v>
      </c>
      <c r="C1346" t="s">
        <v>1381</v>
      </c>
      <c r="D1346">
        <v>1900</v>
      </c>
      <c r="E1346" s="957">
        <v>1</v>
      </c>
      <c r="F1346" t="s">
        <v>442</v>
      </c>
      <c r="G1346" s="957">
        <v>366</v>
      </c>
      <c r="H1346" t="s">
        <v>383</v>
      </c>
      <c r="I1346" s="937" t="s">
        <v>489</v>
      </c>
      <c r="J1346" s="937" t="s">
        <v>445</v>
      </c>
      <c r="K1346" s="937" t="s">
        <v>447</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ASRCMS202202</v>
      </c>
      <c r="AB1346" s="957">
        <f t="shared" ref="AB1346:AB1409" si="234">file_date</f>
        <v>45230</v>
      </c>
      <c r="AC1346" t="str">
        <f t="shared" ref="AC1346:AC1409" si="235">status</f>
        <v>Unaudited</v>
      </c>
    </row>
    <row r="1347" spans="1:29" x14ac:dyDescent="0.25">
      <c r="A1347" t="s">
        <v>421</v>
      </c>
      <c r="B1347" t="s">
        <v>1380</v>
      </c>
      <c r="C1347" t="s">
        <v>1381</v>
      </c>
      <c r="D1347">
        <v>1900</v>
      </c>
      <c r="E1347" s="957">
        <v>1</v>
      </c>
      <c r="F1347" t="s">
        <v>442</v>
      </c>
      <c r="G1347" s="957">
        <v>366</v>
      </c>
      <c r="H1347" t="s">
        <v>383</v>
      </c>
      <c r="I1347" s="937" t="s">
        <v>489</v>
      </c>
      <c r="J1347" s="937" t="s">
        <v>445</v>
      </c>
      <c r="K1347" s="937" t="s">
        <v>447</v>
      </c>
      <c r="L1347" s="937">
        <v>6.3</v>
      </c>
      <c r="M1347" s="962" t="s">
        <v>185</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ASRCMS202202</v>
      </c>
      <c r="AB1347" s="957">
        <f t="shared" si="234"/>
        <v>45230</v>
      </c>
      <c r="AC1347" t="str">
        <f t="shared" si="235"/>
        <v>Unaudited</v>
      </c>
    </row>
    <row r="1348" spans="1:29" x14ac:dyDescent="0.25">
      <c r="A1348" t="s">
        <v>421</v>
      </c>
      <c r="B1348" t="s">
        <v>1380</v>
      </c>
      <c r="C1348" t="s">
        <v>1381</v>
      </c>
      <c r="D1348">
        <v>1900</v>
      </c>
      <c r="E1348" s="957">
        <v>1</v>
      </c>
      <c r="F1348" t="s">
        <v>442</v>
      </c>
      <c r="G1348" s="957">
        <v>366</v>
      </c>
      <c r="H1348" t="s">
        <v>383</v>
      </c>
      <c r="I1348" s="937" t="s">
        <v>489</v>
      </c>
      <c r="J1348" s="937" t="s">
        <v>445</v>
      </c>
      <c r="K1348" s="937" t="s">
        <v>447</v>
      </c>
      <c r="L1348" s="937" t="s">
        <v>87</v>
      </c>
      <c r="M1348" s="962" t="s">
        <v>455</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ASRCMS202202</v>
      </c>
      <c r="AB1348" s="957">
        <f t="shared" si="234"/>
        <v>45230</v>
      </c>
      <c r="AC1348" t="str">
        <f t="shared" si="235"/>
        <v>Unaudited</v>
      </c>
    </row>
    <row r="1349" spans="1:29" x14ac:dyDescent="0.25">
      <c r="A1349" t="s">
        <v>421</v>
      </c>
      <c r="B1349" t="s">
        <v>1380</v>
      </c>
      <c r="C1349" t="s">
        <v>1381</v>
      </c>
      <c r="D1349">
        <v>1900</v>
      </c>
      <c r="E1349" s="957">
        <v>1</v>
      </c>
      <c r="F1349" t="s">
        <v>442</v>
      </c>
      <c r="G1349" s="957">
        <v>366</v>
      </c>
      <c r="H1349" t="s">
        <v>383</v>
      </c>
      <c r="I1349" s="937" t="s">
        <v>489</v>
      </c>
      <c r="J1349" s="937" t="s">
        <v>445</v>
      </c>
      <c r="K1349" s="937" t="s">
        <v>448</v>
      </c>
      <c r="L1349" s="945">
        <v>7.1</v>
      </c>
      <c r="M1349" s="960" t="s">
        <v>20</v>
      </c>
      <c r="N1349" s="678">
        <f t="shared" ca="1" si="229"/>
        <v>397538.04000000004</v>
      </c>
      <c r="O1349" s="678">
        <f t="shared" ca="1" si="231"/>
        <v>84596.979241895649</v>
      </c>
      <c r="P1349" s="678">
        <f t="shared" ca="1" si="231"/>
        <v>7336.5255158023056</v>
      </c>
      <c r="Q1349" s="678">
        <f t="shared" ca="1" si="231"/>
        <v>198126.50628019049</v>
      </c>
      <c r="R1349" s="678">
        <f t="shared" ca="1" si="231"/>
        <v>13375.999405881612</v>
      </c>
      <c r="S1349" s="678">
        <f t="shared" ca="1" si="231"/>
        <v>1041.7350898584559</v>
      </c>
      <c r="T1349" s="678">
        <f t="shared" ca="1" si="231"/>
        <v>28432.372544041365</v>
      </c>
      <c r="U1349" s="678">
        <f t="shared" ca="1" si="231"/>
        <v>0</v>
      </c>
      <c r="V1349" s="678">
        <f t="shared" ca="1" si="231"/>
        <v>2547.090702050637</v>
      </c>
      <c r="W1349" s="678">
        <f t="shared" ca="1" si="223"/>
        <v>62080.831220279448</v>
      </c>
      <c r="X1349" s="678">
        <f t="shared" ca="1" si="232"/>
        <v>0</v>
      </c>
      <c r="Y1349" s="678">
        <f t="shared" ca="1" si="232"/>
        <v>0</v>
      </c>
      <c r="Z1349" s="678">
        <f t="shared" ca="1" si="232"/>
        <v>0</v>
      </c>
      <c r="AA1349" t="str">
        <f t="shared" si="233"/>
        <v>ASRCMS202202</v>
      </c>
      <c r="AB1349" s="957">
        <f t="shared" si="234"/>
        <v>45230</v>
      </c>
      <c r="AC1349" t="str">
        <f t="shared" si="235"/>
        <v>Unaudited</v>
      </c>
    </row>
    <row r="1350" spans="1:29" x14ac:dyDescent="0.25">
      <c r="A1350" t="s">
        <v>421</v>
      </c>
      <c r="B1350" t="s">
        <v>1380</v>
      </c>
      <c r="C1350" t="s">
        <v>1381</v>
      </c>
      <c r="D1350">
        <v>1900</v>
      </c>
      <c r="E1350" s="957">
        <v>1</v>
      </c>
      <c r="F1350" t="s">
        <v>442</v>
      </c>
      <c r="G1350" s="957">
        <v>366</v>
      </c>
      <c r="H1350" t="s">
        <v>383</v>
      </c>
      <c r="I1350" s="962" t="s">
        <v>489</v>
      </c>
      <c r="J1350" s="962" t="s">
        <v>445</v>
      </c>
      <c r="K1350" s="962" t="s">
        <v>448</v>
      </c>
      <c r="L1350" s="937">
        <v>7.2</v>
      </c>
      <c r="M1350" s="962"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ASRCMS202202</v>
      </c>
      <c r="AB1350" s="957">
        <f t="shared" si="234"/>
        <v>45230</v>
      </c>
      <c r="AC1350" t="str">
        <f t="shared" si="235"/>
        <v>Unaudited</v>
      </c>
    </row>
    <row r="1351" spans="1:29" x14ac:dyDescent="0.25">
      <c r="A1351" t="s">
        <v>421</v>
      </c>
      <c r="B1351" t="s">
        <v>1380</v>
      </c>
      <c r="C1351" t="s">
        <v>1381</v>
      </c>
      <c r="D1351">
        <v>1900</v>
      </c>
      <c r="E1351" s="957">
        <v>1</v>
      </c>
      <c r="F1351" t="s">
        <v>442</v>
      </c>
      <c r="G1351" s="957">
        <v>366</v>
      </c>
      <c r="H1351" t="s">
        <v>383</v>
      </c>
      <c r="I1351" s="937" t="s">
        <v>489</v>
      </c>
      <c r="J1351" s="937" t="s">
        <v>445</v>
      </c>
      <c r="K1351" s="937" t="s">
        <v>448</v>
      </c>
      <c r="L1351" s="937">
        <v>7.3</v>
      </c>
      <c r="M1351" s="962" t="s">
        <v>156</v>
      </c>
      <c r="N1351" s="678">
        <f t="shared" ca="1" si="229"/>
        <v>50635.557305852657</v>
      </c>
      <c r="O1351" s="678">
        <f t="shared" ca="1" si="236"/>
        <v>10992.862588599042</v>
      </c>
      <c r="P1351" s="678">
        <f t="shared" ca="1" si="236"/>
        <v>1996.1405265599506</v>
      </c>
      <c r="Q1351" s="678">
        <f t="shared" ca="1" si="236"/>
        <v>18603.899529969549</v>
      </c>
      <c r="R1351" s="678">
        <f t="shared" ca="1" si="236"/>
        <v>2802.3661595805729</v>
      </c>
      <c r="S1351" s="678">
        <f t="shared" ca="1" si="236"/>
        <v>42.954216726325775</v>
      </c>
      <c r="T1351" s="678">
        <f t="shared" ca="1" si="236"/>
        <v>4251.5237096351075</v>
      </c>
      <c r="U1351" s="678">
        <f t="shared" ca="1" si="236"/>
        <v>0</v>
      </c>
      <c r="V1351" s="678">
        <f t="shared" ca="1" si="236"/>
        <v>392.72444437747038</v>
      </c>
      <c r="W1351" s="678">
        <f t="shared" ca="1" si="223"/>
        <v>11553.086130404641</v>
      </c>
      <c r="X1351" s="678">
        <f t="shared" ca="1" si="232"/>
        <v>0</v>
      </c>
      <c r="Y1351" s="678">
        <f t="shared" ca="1" si="232"/>
        <v>0</v>
      </c>
      <c r="Z1351" s="678">
        <f t="shared" ca="1" si="232"/>
        <v>0</v>
      </c>
      <c r="AA1351" t="str">
        <f t="shared" si="233"/>
        <v>ASRCMS202202</v>
      </c>
      <c r="AB1351" s="957">
        <f t="shared" si="234"/>
        <v>45230</v>
      </c>
      <c r="AC1351" t="str">
        <f t="shared" si="235"/>
        <v>Unaudited</v>
      </c>
    </row>
    <row r="1352" spans="1:29" x14ac:dyDescent="0.25">
      <c r="A1352" t="s">
        <v>421</v>
      </c>
      <c r="B1352" t="s">
        <v>1380</v>
      </c>
      <c r="C1352" t="s">
        <v>1381</v>
      </c>
      <c r="D1352">
        <v>1900</v>
      </c>
      <c r="E1352" s="957">
        <v>1</v>
      </c>
      <c r="F1352" t="s">
        <v>442</v>
      </c>
      <c r="G1352" s="957">
        <v>366</v>
      </c>
      <c r="H1352" t="s">
        <v>383</v>
      </c>
      <c r="I1352" s="937" t="s">
        <v>489</v>
      </c>
      <c r="J1352" s="937" t="s">
        <v>445</v>
      </c>
      <c r="K1352" s="937" t="s">
        <v>448</v>
      </c>
      <c r="L1352" s="937" t="s">
        <v>91</v>
      </c>
      <c r="M1352" s="962" t="s">
        <v>456</v>
      </c>
      <c r="N1352" s="678">
        <f t="shared" ca="1" si="229"/>
        <v>113.52771112216271</v>
      </c>
      <c r="O1352" s="678">
        <f t="shared" ca="1" si="236"/>
        <v>24.646603982767928</v>
      </c>
      <c r="P1352" s="678">
        <f t="shared" ca="1" si="236"/>
        <v>4.4754571118810711</v>
      </c>
      <c r="Q1352" s="678">
        <f t="shared" ca="1" si="236"/>
        <v>41.710968417444512</v>
      </c>
      <c r="R1352" s="678">
        <f t="shared" ca="1" si="236"/>
        <v>6.2830594299910123</v>
      </c>
      <c r="S1352" s="678">
        <f t="shared" ca="1" si="236"/>
        <v>9.6305722054755349E-2</v>
      </c>
      <c r="T1352" s="678">
        <f t="shared" ca="1" si="236"/>
        <v>9.532150552250199</v>
      </c>
      <c r="U1352" s="678">
        <f t="shared" ca="1" si="236"/>
        <v>0</v>
      </c>
      <c r="V1352" s="678">
        <f t="shared" ca="1" si="236"/>
        <v>0.88050985600081455</v>
      </c>
      <c r="W1352" s="678">
        <f t="shared" ca="1" si="223"/>
        <v>25.902656049772428</v>
      </c>
      <c r="X1352" s="678">
        <f t="shared" ca="1" si="232"/>
        <v>0</v>
      </c>
      <c r="Y1352" s="678">
        <f t="shared" ca="1" si="232"/>
        <v>0</v>
      </c>
      <c r="Z1352" s="678">
        <f t="shared" ca="1" si="232"/>
        <v>0</v>
      </c>
      <c r="AA1352" t="str">
        <f t="shared" si="233"/>
        <v>ASRCMS202202</v>
      </c>
      <c r="AB1352" s="957">
        <f t="shared" si="234"/>
        <v>45230</v>
      </c>
      <c r="AC1352" t="str">
        <f t="shared" si="235"/>
        <v>Unaudited</v>
      </c>
    </row>
    <row r="1353" spans="1:29" x14ac:dyDescent="0.25">
      <c r="A1353" t="s">
        <v>421</v>
      </c>
      <c r="B1353" t="s">
        <v>1380</v>
      </c>
      <c r="C1353" t="s">
        <v>1381</v>
      </c>
      <c r="D1353">
        <v>1900</v>
      </c>
      <c r="E1353" s="957">
        <v>1</v>
      </c>
      <c r="F1353" t="s">
        <v>442</v>
      </c>
      <c r="G1353" s="957">
        <v>366</v>
      </c>
      <c r="H1353" t="s">
        <v>383</v>
      </c>
      <c r="I1353" s="937" t="s">
        <v>489</v>
      </c>
      <c r="J1353" s="937" t="s">
        <v>445</v>
      </c>
      <c r="K1353" s="937" t="s">
        <v>449</v>
      </c>
      <c r="L1353" s="937">
        <v>8.1</v>
      </c>
      <c r="M1353" s="962" t="s">
        <v>22</v>
      </c>
      <c r="N1353" s="678">
        <f t="shared" ca="1" si="229"/>
        <v>10744922.051026335</v>
      </c>
      <c r="O1353" s="678">
        <f t="shared" ca="1" si="236"/>
        <v>3413918.481043865</v>
      </c>
      <c r="P1353" s="678">
        <f t="shared" ca="1" si="236"/>
        <v>560229.7634124537</v>
      </c>
      <c r="Q1353" s="678">
        <f t="shared" ca="1" si="236"/>
        <v>4278094.462610201</v>
      </c>
      <c r="R1353" s="678">
        <f t="shared" ca="1" si="236"/>
        <v>1248155.1974627613</v>
      </c>
      <c r="S1353" s="678">
        <f t="shared" ca="1" si="236"/>
        <v>165.78665576562702</v>
      </c>
      <c r="T1353" s="678">
        <f t="shared" ca="1" si="236"/>
        <v>629902.21089091315</v>
      </c>
      <c r="U1353" s="678">
        <f t="shared" ca="1" si="236"/>
        <v>0</v>
      </c>
      <c r="V1353" s="678">
        <f t="shared" ca="1" si="236"/>
        <v>207827.32184727755</v>
      </c>
      <c r="W1353" s="678">
        <f t="shared" ca="1" si="223"/>
        <v>406628.82710309856</v>
      </c>
      <c r="X1353" s="678">
        <f t="shared" ca="1" si="232"/>
        <v>0</v>
      </c>
      <c r="Y1353" s="678">
        <f t="shared" ca="1" si="232"/>
        <v>0</v>
      </c>
      <c r="Z1353" s="678">
        <f t="shared" ca="1" si="232"/>
        <v>0</v>
      </c>
      <c r="AA1353" t="str">
        <f t="shared" si="233"/>
        <v>ASRCMS202202</v>
      </c>
      <c r="AB1353" s="957">
        <f t="shared" si="234"/>
        <v>45230</v>
      </c>
      <c r="AC1353" t="str">
        <f t="shared" si="235"/>
        <v>Unaudited</v>
      </c>
    </row>
    <row r="1354" spans="1:29" x14ac:dyDescent="0.25">
      <c r="A1354" t="s">
        <v>421</v>
      </c>
      <c r="B1354" t="s">
        <v>1380</v>
      </c>
      <c r="C1354" t="s">
        <v>1381</v>
      </c>
      <c r="D1354">
        <v>1900</v>
      </c>
      <c r="E1354" s="957">
        <v>1</v>
      </c>
      <c r="F1354" t="s">
        <v>442</v>
      </c>
      <c r="G1354" s="957">
        <v>366</v>
      </c>
      <c r="H1354" t="s">
        <v>383</v>
      </c>
      <c r="I1354" s="937" t="s">
        <v>489</v>
      </c>
      <c r="J1354" s="937" t="s">
        <v>445</v>
      </c>
      <c r="K1354" s="937" t="s">
        <v>449</v>
      </c>
      <c r="L1354" s="945" t="s">
        <v>113</v>
      </c>
      <c r="M1354" s="960" t="s">
        <v>444</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ASRCMS202202</v>
      </c>
      <c r="AB1354" s="957">
        <f t="shared" si="234"/>
        <v>45230</v>
      </c>
      <c r="AC1354" t="str">
        <f t="shared" si="235"/>
        <v>Unaudited</v>
      </c>
    </row>
    <row r="1355" spans="1:29" x14ac:dyDescent="0.25">
      <c r="A1355" t="s">
        <v>421</v>
      </c>
      <c r="B1355" t="s">
        <v>1380</v>
      </c>
      <c r="C1355" t="s">
        <v>1381</v>
      </c>
      <c r="D1355">
        <v>1900</v>
      </c>
      <c r="E1355" s="957">
        <v>1</v>
      </c>
      <c r="F1355" t="s">
        <v>442</v>
      </c>
      <c r="G1355" s="957">
        <v>366</v>
      </c>
      <c r="H1355" t="s">
        <v>383</v>
      </c>
      <c r="I1355" s="962" t="s">
        <v>489</v>
      </c>
      <c r="J1355" s="962" t="s">
        <v>445</v>
      </c>
      <c r="K1355" s="962" t="s">
        <v>449</v>
      </c>
      <c r="L1355" s="937" t="s">
        <v>115</v>
      </c>
      <c r="M1355" s="962" t="s">
        <v>158</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ASRCMS202202</v>
      </c>
      <c r="AB1355" s="957">
        <f t="shared" si="234"/>
        <v>45230</v>
      </c>
      <c r="AC1355" t="str">
        <f t="shared" si="235"/>
        <v>Unaudited</v>
      </c>
    </row>
    <row r="1356" spans="1:29" x14ac:dyDescent="0.25">
      <c r="A1356" t="s">
        <v>421</v>
      </c>
      <c r="B1356" t="s">
        <v>1380</v>
      </c>
      <c r="C1356" t="s">
        <v>1381</v>
      </c>
      <c r="D1356">
        <v>1900</v>
      </c>
      <c r="E1356" s="957">
        <v>1</v>
      </c>
      <c r="F1356" t="s">
        <v>442</v>
      </c>
      <c r="G1356" s="957">
        <v>366</v>
      </c>
      <c r="H1356" t="s">
        <v>383</v>
      </c>
      <c r="I1356" s="937" t="s">
        <v>489</v>
      </c>
      <c r="J1356" s="937" t="s">
        <v>445</v>
      </c>
      <c r="K1356" s="937" t="s">
        <v>449</v>
      </c>
      <c r="L1356" s="937" t="s">
        <v>116</v>
      </c>
      <c r="M1356" s="962" t="s">
        <v>114</v>
      </c>
      <c r="N1356" s="678">
        <f t="shared" ca="1" si="229"/>
        <v>-30840.115134135463</v>
      </c>
      <c r="O1356" s="678">
        <f t="shared" ca="1" si="236"/>
        <v>-9798.6414898085695</v>
      </c>
      <c r="P1356" s="678">
        <f t="shared" ca="1" si="236"/>
        <v>-1607.9735453789749</v>
      </c>
      <c r="Q1356" s="678">
        <f t="shared" ca="1" si="236"/>
        <v>-12279.002598162504</v>
      </c>
      <c r="R1356" s="678">
        <f t="shared" ca="1" si="236"/>
        <v>-3582.4596783691268</v>
      </c>
      <c r="S1356" s="678">
        <f t="shared" ca="1" si="236"/>
        <v>-0.47584147444111485</v>
      </c>
      <c r="T1356" s="678">
        <f t="shared" ca="1" si="236"/>
        <v>-1807.9476626139576</v>
      </c>
      <c r="U1356" s="678">
        <f t="shared" ca="1" si="236"/>
        <v>0</v>
      </c>
      <c r="V1356" s="678">
        <f t="shared" ca="1" si="236"/>
        <v>-596.50675019804805</v>
      </c>
      <c r="W1356" s="678">
        <f t="shared" ca="1" si="223"/>
        <v>-1167.1075681298385</v>
      </c>
      <c r="X1356" s="678">
        <f t="shared" ca="1" si="232"/>
        <v>0</v>
      </c>
      <c r="Y1356" s="678">
        <f t="shared" ca="1" si="232"/>
        <v>0</v>
      </c>
      <c r="Z1356" s="678">
        <f t="shared" ca="1" si="232"/>
        <v>0</v>
      </c>
      <c r="AA1356" t="str">
        <f t="shared" si="233"/>
        <v>ASRCMS202202</v>
      </c>
      <c r="AB1356" s="957">
        <f t="shared" si="234"/>
        <v>45230</v>
      </c>
      <c r="AC1356" t="str">
        <f t="shared" si="235"/>
        <v>Unaudited</v>
      </c>
    </row>
    <row r="1357" spans="1:29" x14ac:dyDescent="0.25">
      <c r="A1357" t="s">
        <v>421</v>
      </c>
      <c r="B1357" t="s">
        <v>1380</v>
      </c>
      <c r="C1357" t="s">
        <v>1381</v>
      </c>
      <c r="D1357">
        <v>1900</v>
      </c>
      <c r="E1357" s="957">
        <v>1</v>
      </c>
      <c r="F1357" t="s">
        <v>442</v>
      </c>
      <c r="G1357" s="957">
        <v>366</v>
      </c>
      <c r="H1357" t="s">
        <v>383</v>
      </c>
      <c r="I1357" s="937" t="s">
        <v>489</v>
      </c>
      <c r="J1357" s="937" t="s">
        <v>445</v>
      </c>
      <c r="K1357" s="937" t="s">
        <v>449</v>
      </c>
      <c r="L1357" s="937" t="s">
        <v>117</v>
      </c>
      <c r="M1357" s="962" t="s">
        <v>159</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ASRCMS202202</v>
      </c>
      <c r="AB1357" s="957">
        <f t="shared" si="234"/>
        <v>45230</v>
      </c>
      <c r="AC1357" t="str">
        <f t="shared" si="235"/>
        <v>Unaudited</v>
      </c>
    </row>
    <row r="1358" spans="1:29" x14ac:dyDescent="0.25">
      <c r="A1358" t="s">
        <v>421</v>
      </c>
      <c r="B1358" t="s">
        <v>1380</v>
      </c>
      <c r="C1358" t="s">
        <v>1381</v>
      </c>
      <c r="D1358">
        <v>1900</v>
      </c>
      <c r="E1358" s="957">
        <v>1</v>
      </c>
      <c r="F1358" t="s">
        <v>442</v>
      </c>
      <c r="G1358" s="957">
        <v>366</v>
      </c>
      <c r="H1358" t="s">
        <v>383</v>
      </c>
      <c r="I1358" s="937" t="s">
        <v>489</v>
      </c>
      <c r="J1358" s="937" t="s">
        <v>445</v>
      </c>
      <c r="K1358" s="937" t="s">
        <v>449</v>
      </c>
      <c r="L1358" s="937" t="s">
        <v>160</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ASRCMS202202</v>
      </c>
      <c r="AB1358" s="957">
        <f t="shared" si="234"/>
        <v>45230</v>
      </c>
      <c r="AC1358" t="str">
        <f t="shared" si="235"/>
        <v>Unaudited</v>
      </c>
    </row>
    <row r="1359" spans="1:29" x14ac:dyDescent="0.25">
      <c r="A1359" t="s">
        <v>421</v>
      </c>
      <c r="B1359" t="s">
        <v>1380</v>
      </c>
      <c r="C1359" t="s">
        <v>1381</v>
      </c>
      <c r="D1359">
        <v>1900</v>
      </c>
      <c r="E1359" s="957">
        <v>1</v>
      </c>
      <c r="F1359" t="s">
        <v>442</v>
      </c>
      <c r="G1359" s="957">
        <v>366</v>
      </c>
      <c r="H1359" t="s">
        <v>383</v>
      </c>
      <c r="I1359" s="937" t="s">
        <v>489</v>
      </c>
      <c r="J1359" s="937" t="s">
        <v>445</v>
      </c>
      <c r="K1359" s="937" t="s">
        <v>449</v>
      </c>
      <c r="L1359" s="945" t="s">
        <v>443</v>
      </c>
      <c r="M1359" s="960" t="s">
        <v>457</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ASRCMS202202</v>
      </c>
      <c r="AB1359" s="957">
        <f t="shared" si="234"/>
        <v>45230</v>
      </c>
      <c r="AC1359" t="str">
        <f t="shared" si="235"/>
        <v>Unaudited</v>
      </c>
    </row>
    <row r="1360" spans="1:29" ht="30" x14ac:dyDescent="0.25">
      <c r="A1360" t="s">
        <v>421</v>
      </c>
      <c r="B1360" t="s">
        <v>1380</v>
      </c>
      <c r="C1360" t="s">
        <v>1381</v>
      </c>
      <c r="D1360">
        <v>1900</v>
      </c>
      <c r="E1360" s="957">
        <v>1</v>
      </c>
      <c r="F1360" t="s">
        <v>442</v>
      </c>
      <c r="G1360" s="957">
        <v>366</v>
      </c>
      <c r="H1360" t="s">
        <v>383</v>
      </c>
      <c r="I1360" s="962" t="s">
        <v>489</v>
      </c>
      <c r="J1360" s="962" t="s">
        <v>445</v>
      </c>
      <c r="K1360" s="962" t="s">
        <v>450</v>
      </c>
      <c r="L1360" s="937">
        <v>9.1</v>
      </c>
      <c r="M1360" s="962" t="s">
        <v>186</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7130248.9800000004</v>
      </c>
      <c r="O1360" s="678">
        <f t="shared" ca="1" si="237"/>
        <v>483077.90000000008</v>
      </c>
      <c r="P1360" s="678">
        <f t="shared" ca="1" si="237"/>
        <v>131867.45000000001</v>
      </c>
      <c r="Q1360" s="678">
        <f t="shared" ca="1" si="237"/>
        <v>2008945.3399999999</v>
      </c>
      <c r="R1360" s="678">
        <f t="shared" ca="1" si="237"/>
        <v>254994.39</v>
      </c>
      <c r="S1360" s="678">
        <f t="shared" ca="1" si="237"/>
        <v>0</v>
      </c>
      <c r="T1360" s="678">
        <f t="shared" ca="1" si="237"/>
        <v>419083.21</v>
      </c>
      <c r="U1360" s="678">
        <f t="shared" ca="1" si="237"/>
        <v>0</v>
      </c>
      <c r="V1360" s="678">
        <f t="shared" ca="1" si="237"/>
        <v>36379</v>
      </c>
      <c r="W1360" s="678">
        <f t="shared" ca="1" si="223"/>
        <v>3795901.6900000004</v>
      </c>
      <c r="X1360" s="678">
        <f t="shared" ca="1" si="237"/>
        <v>0</v>
      </c>
      <c r="Y1360" s="678">
        <f t="shared" ca="1" si="237"/>
        <v>0</v>
      </c>
      <c r="Z1360" s="678">
        <f t="shared" ca="1" si="237"/>
        <v>0</v>
      </c>
      <c r="AA1360" t="str">
        <f t="shared" si="233"/>
        <v>ASRCMS202202</v>
      </c>
      <c r="AB1360" s="957">
        <f t="shared" si="234"/>
        <v>45230</v>
      </c>
      <c r="AC1360" t="str">
        <f t="shared" si="235"/>
        <v>Unaudited</v>
      </c>
    </row>
    <row r="1361" spans="1:29" x14ac:dyDescent="0.25">
      <c r="A1361" t="s">
        <v>421</v>
      </c>
      <c r="B1361" t="s">
        <v>1380</v>
      </c>
      <c r="C1361" t="s">
        <v>1381</v>
      </c>
      <c r="D1361">
        <v>1900</v>
      </c>
      <c r="E1361" s="957">
        <v>1</v>
      </c>
      <c r="F1361" t="s">
        <v>442</v>
      </c>
      <c r="G1361" s="957">
        <v>366</v>
      </c>
      <c r="H1361" t="s">
        <v>383</v>
      </c>
      <c r="I1361" s="937" t="s">
        <v>489</v>
      </c>
      <c r="J1361" s="937" t="s">
        <v>445</v>
      </c>
      <c r="K1361" s="937" t="s">
        <v>450</v>
      </c>
      <c r="L1361" s="937" t="s">
        <v>107</v>
      </c>
      <c r="M1361" s="962" t="s">
        <v>187</v>
      </c>
      <c r="N1361" s="678">
        <f t="shared" ca="1" si="238"/>
        <v>13811.52</v>
      </c>
      <c r="O1361" s="678">
        <f t="shared" ca="1" si="237"/>
        <v>0</v>
      </c>
      <c r="P1361" s="678">
        <f t="shared" ca="1" si="237"/>
        <v>0</v>
      </c>
      <c r="Q1361" s="678">
        <f t="shared" ca="1" si="237"/>
        <v>13811.52</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ASRCMS202202</v>
      </c>
      <c r="AB1361" s="957">
        <f t="shared" si="234"/>
        <v>45230</v>
      </c>
      <c r="AC1361" t="str">
        <f t="shared" si="235"/>
        <v>Unaudited</v>
      </c>
    </row>
    <row r="1362" spans="1:29" x14ac:dyDescent="0.25">
      <c r="A1362" t="s">
        <v>421</v>
      </c>
      <c r="B1362" t="s">
        <v>1380</v>
      </c>
      <c r="C1362" t="s">
        <v>1381</v>
      </c>
      <c r="D1362">
        <v>1900</v>
      </c>
      <c r="E1362" s="957">
        <v>1</v>
      </c>
      <c r="F1362" t="s">
        <v>442</v>
      </c>
      <c r="G1362" s="957">
        <v>366</v>
      </c>
      <c r="H1362" t="s">
        <v>383</v>
      </c>
      <c r="I1362" s="937" t="s">
        <v>489</v>
      </c>
      <c r="J1362" s="937" t="s">
        <v>445</v>
      </c>
      <c r="K1362" s="937" t="s">
        <v>450</v>
      </c>
      <c r="L1362" s="937" t="s">
        <v>1316</v>
      </c>
      <c r="M1362" s="962" t="s">
        <v>1317</v>
      </c>
      <c r="N1362" s="678">
        <f t="shared" ca="1" si="238"/>
        <v>140318.40999999997</v>
      </c>
      <c r="O1362" s="678">
        <f t="shared" ca="1" si="237"/>
        <v>8216.01</v>
      </c>
      <c r="P1362" s="678">
        <f t="shared" ca="1" si="237"/>
        <v>0</v>
      </c>
      <c r="Q1362" s="678">
        <f t="shared" ca="1" si="237"/>
        <v>90376.109999999986</v>
      </c>
      <c r="R1362" s="678">
        <f t="shared" ca="1" si="237"/>
        <v>0</v>
      </c>
      <c r="S1362" s="678">
        <f t="shared" ca="1" si="237"/>
        <v>0</v>
      </c>
      <c r="T1362" s="678">
        <f t="shared" ca="1" si="237"/>
        <v>0</v>
      </c>
      <c r="U1362" s="678">
        <f t="shared" ca="1" si="237"/>
        <v>0</v>
      </c>
      <c r="V1362" s="678">
        <f t="shared" ca="1" si="237"/>
        <v>0</v>
      </c>
      <c r="W1362" s="678">
        <f t="shared" ca="1" si="237"/>
        <v>41726.289999999994</v>
      </c>
      <c r="X1362" s="678">
        <f t="shared" ca="1" si="237"/>
        <v>0</v>
      </c>
      <c r="Y1362" s="678">
        <f t="shared" ca="1" si="237"/>
        <v>0</v>
      </c>
      <c r="Z1362" s="678">
        <f t="shared" ca="1" si="237"/>
        <v>0</v>
      </c>
      <c r="AA1362" t="str">
        <f t="shared" si="233"/>
        <v>ASRCMS202202</v>
      </c>
      <c r="AB1362" s="957">
        <f t="shared" si="234"/>
        <v>45230</v>
      </c>
      <c r="AC1362" t="str">
        <f t="shared" si="235"/>
        <v>Unaudited</v>
      </c>
    </row>
    <row r="1363" spans="1:29" x14ac:dyDescent="0.25">
      <c r="A1363" t="s">
        <v>421</v>
      </c>
      <c r="B1363" t="s">
        <v>1380</v>
      </c>
      <c r="C1363" t="s">
        <v>1381</v>
      </c>
      <c r="D1363">
        <v>1900</v>
      </c>
      <c r="E1363" s="957">
        <v>1</v>
      </c>
      <c r="F1363" t="s">
        <v>442</v>
      </c>
      <c r="G1363" s="957">
        <v>366</v>
      </c>
      <c r="H1363" t="s">
        <v>383</v>
      </c>
      <c r="I1363" s="937" t="s">
        <v>489</v>
      </c>
      <c r="J1363" s="937" t="s">
        <v>445</v>
      </c>
      <c r="K1363" s="937" t="s">
        <v>450</v>
      </c>
      <c r="L1363" s="937" t="s">
        <v>108</v>
      </c>
      <c r="M1363" s="962" t="s">
        <v>188</v>
      </c>
      <c r="N1363" s="678">
        <f t="shared" ca="1" si="238"/>
        <v>2123369.1</v>
      </c>
      <c r="O1363" s="678">
        <f t="shared" ca="1" si="237"/>
        <v>411085.23</v>
      </c>
      <c r="P1363" s="678">
        <f t="shared" ca="1" si="237"/>
        <v>49465.420000000006</v>
      </c>
      <c r="Q1363" s="678">
        <f t="shared" ca="1" si="237"/>
        <v>928174.55</v>
      </c>
      <c r="R1363" s="678">
        <f t="shared" ca="1" si="237"/>
        <v>74542.47</v>
      </c>
      <c r="S1363" s="678">
        <f t="shared" ca="1" si="237"/>
        <v>610.97</v>
      </c>
      <c r="T1363" s="678">
        <f t="shared" ca="1" si="237"/>
        <v>304294.44000000006</v>
      </c>
      <c r="U1363" s="678">
        <f t="shared" ca="1" si="237"/>
        <v>0</v>
      </c>
      <c r="V1363" s="678">
        <f t="shared" ca="1" si="237"/>
        <v>10969.07</v>
      </c>
      <c r="W1363" s="678">
        <f t="shared" ca="1" si="237"/>
        <v>344226.95</v>
      </c>
      <c r="X1363" s="678">
        <f t="shared" ca="1" si="237"/>
        <v>0</v>
      </c>
      <c r="Y1363" s="678">
        <f t="shared" ca="1" si="237"/>
        <v>0</v>
      </c>
      <c r="Z1363" s="678">
        <f t="shared" ca="1" si="237"/>
        <v>0</v>
      </c>
      <c r="AA1363" t="str">
        <f t="shared" si="233"/>
        <v>ASRCMS202202</v>
      </c>
      <c r="AB1363" s="957">
        <f t="shared" si="234"/>
        <v>45230</v>
      </c>
      <c r="AC1363" t="str">
        <f t="shared" si="235"/>
        <v>Unaudited</v>
      </c>
    </row>
    <row r="1364" spans="1:29" x14ac:dyDescent="0.25">
      <c r="A1364" t="s">
        <v>421</v>
      </c>
      <c r="B1364" t="s">
        <v>1380</v>
      </c>
      <c r="C1364" t="s">
        <v>1381</v>
      </c>
      <c r="D1364">
        <v>1900</v>
      </c>
      <c r="E1364" s="957">
        <v>1</v>
      </c>
      <c r="F1364" t="s">
        <v>442</v>
      </c>
      <c r="G1364" s="957">
        <v>366</v>
      </c>
      <c r="H1364" t="s">
        <v>383</v>
      </c>
      <c r="I1364" s="937" t="s">
        <v>489</v>
      </c>
      <c r="J1364" s="937" t="s">
        <v>445</v>
      </c>
      <c r="K1364" s="937" t="s">
        <v>450</v>
      </c>
      <c r="L1364" s="937" t="s">
        <v>109</v>
      </c>
      <c r="M1364" s="962" t="s">
        <v>161</v>
      </c>
      <c r="N1364" s="678">
        <f t="shared" ca="1" si="238"/>
        <v>2224886.0782589894</v>
      </c>
      <c r="O1364" s="678">
        <f t="shared" ca="1" si="237"/>
        <v>967484.12292368757</v>
      </c>
      <c r="P1364" s="678">
        <f t="shared" ca="1" si="237"/>
        <v>63850.483221433875</v>
      </c>
      <c r="Q1364" s="678">
        <f t="shared" ca="1" si="237"/>
        <v>887980.92741951032</v>
      </c>
      <c r="R1364" s="678">
        <f t="shared" ca="1" si="237"/>
        <v>82116.185468055191</v>
      </c>
      <c r="S1364" s="678">
        <f t="shared" ca="1" si="237"/>
        <v>1891.0806905561169</v>
      </c>
      <c r="T1364" s="678">
        <f t="shared" ca="1" si="237"/>
        <v>152498.89813700615</v>
      </c>
      <c r="U1364" s="678">
        <f t="shared" ca="1" si="237"/>
        <v>0</v>
      </c>
      <c r="V1364" s="678">
        <f t="shared" ca="1" si="237"/>
        <v>5103.1887258428114</v>
      </c>
      <c r="W1364" s="678">
        <f t="shared" ca="1" si="237"/>
        <v>63961.191672897403</v>
      </c>
      <c r="X1364" s="678">
        <f t="shared" ca="1" si="237"/>
        <v>0</v>
      </c>
      <c r="Y1364" s="678">
        <f t="shared" ca="1" si="237"/>
        <v>0</v>
      </c>
      <c r="Z1364" s="678">
        <f t="shared" ca="1" si="237"/>
        <v>0</v>
      </c>
      <c r="AA1364" t="str">
        <f t="shared" si="233"/>
        <v>ASRCMS202202</v>
      </c>
      <c r="AB1364" s="957">
        <f t="shared" si="234"/>
        <v>45230</v>
      </c>
      <c r="AC1364" t="str">
        <f t="shared" si="235"/>
        <v>Unaudited</v>
      </c>
    </row>
    <row r="1365" spans="1:29" x14ac:dyDescent="0.25">
      <c r="A1365" t="s">
        <v>421</v>
      </c>
      <c r="B1365" t="s">
        <v>1380</v>
      </c>
      <c r="C1365" t="s">
        <v>1381</v>
      </c>
      <c r="D1365">
        <v>1900</v>
      </c>
      <c r="E1365" s="957">
        <v>1</v>
      </c>
      <c r="F1365" t="s">
        <v>442</v>
      </c>
      <c r="G1365" s="957">
        <v>366</v>
      </c>
      <c r="H1365" t="s">
        <v>383</v>
      </c>
      <c r="I1365" s="937" t="s">
        <v>489</v>
      </c>
      <c r="J1365" s="937" t="s">
        <v>445</v>
      </c>
      <c r="K1365" s="937" t="s">
        <v>450</v>
      </c>
      <c r="L1365" s="937" t="s">
        <v>110</v>
      </c>
      <c r="M1365" s="962" t="s">
        <v>135</v>
      </c>
      <c r="N1365" s="678">
        <f t="shared" ca="1" si="238"/>
        <v>51617.545670201071</v>
      </c>
      <c r="O1365" s="678">
        <f t="shared" ca="1" si="237"/>
        <v>26671.302813472928</v>
      </c>
      <c r="P1365" s="678">
        <f t="shared" ca="1" si="237"/>
        <v>5330.1901597365968</v>
      </c>
      <c r="Q1365" s="678">
        <f t="shared" ca="1" si="237"/>
        <v>13189.853677015282</v>
      </c>
      <c r="R1365" s="678">
        <f t="shared" ca="1" si="237"/>
        <v>2585.8569019480219</v>
      </c>
      <c r="S1365" s="678">
        <f t="shared" ca="1" si="237"/>
        <v>80.921119009243313</v>
      </c>
      <c r="T1365" s="678">
        <f t="shared" ca="1" si="237"/>
        <v>3132.2823266973624</v>
      </c>
      <c r="U1365" s="678">
        <f t="shared" ca="1" si="237"/>
        <v>0</v>
      </c>
      <c r="V1365" s="678">
        <f t="shared" ca="1" si="237"/>
        <v>134.25549290169914</v>
      </c>
      <c r="W1365" s="678">
        <f t="shared" ca="1" si="237"/>
        <v>492.8831794199366</v>
      </c>
      <c r="X1365" s="678">
        <f t="shared" ca="1" si="237"/>
        <v>0</v>
      </c>
      <c r="Y1365" s="678">
        <f t="shared" ca="1" si="237"/>
        <v>0</v>
      </c>
      <c r="Z1365" s="678">
        <f t="shared" ca="1" si="237"/>
        <v>0</v>
      </c>
      <c r="AA1365" t="str">
        <f t="shared" si="233"/>
        <v>ASRCMS202202</v>
      </c>
      <c r="AB1365" s="957">
        <f t="shared" si="234"/>
        <v>45230</v>
      </c>
      <c r="AC1365" t="str">
        <f t="shared" si="235"/>
        <v>Unaudited</v>
      </c>
    </row>
    <row r="1366" spans="1:29" x14ac:dyDescent="0.25">
      <c r="A1366" t="s">
        <v>421</v>
      </c>
      <c r="B1366" t="s">
        <v>1380</v>
      </c>
      <c r="C1366" t="s">
        <v>1381</v>
      </c>
      <c r="D1366">
        <v>1900</v>
      </c>
      <c r="E1366" s="957">
        <v>1</v>
      </c>
      <c r="F1366" t="s">
        <v>442</v>
      </c>
      <c r="G1366" s="957">
        <v>366</v>
      </c>
      <c r="H1366" t="s">
        <v>383</v>
      </c>
      <c r="I1366" s="937" t="s">
        <v>489</v>
      </c>
      <c r="J1366" s="937" t="s">
        <v>445</v>
      </c>
      <c r="K1366" s="937" t="s">
        <v>450</v>
      </c>
      <c r="L1366" s="937" t="s">
        <v>111</v>
      </c>
      <c r="M1366" s="962" t="s">
        <v>163</v>
      </c>
      <c r="N1366" s="678">
        <f t="shared" ca="1" si="238"/>
        <v>474079.03337903169</v>
      </c>
      <c r="O1366" s="678">
        <f t="shared" ca="1" si="237"/>
        <v>79305.398142020815</v>
      </c>
      <c r="P1366" s="678">
        <f t="shared" ca="1" si="237"/>
        <v>9845.0871495225019</v>
      </c>
      <c r="Q1366" s="678">
        <f t="shared" ca="1" si="237"/>
        <v>165818.08261938251</v>
      </c>
      <c r="R1366" s="678">
        <f t="shared" ca="1" si="237"/>
        <v>19314.733785835972</v>
      </c>
      <c r="S1366" s="678">
        <f t="shared" ca="1" si="237"/>
        <v>365.36126774498058</v>
      </c>
      <c r="T1366" s="678">
        <f t="shared" ca="1" si="237"/>
        <v>23553.548443813401</v>
      </c>
      <c r="U1366" s="678">
        <f t="shared" ca="1" si="237"/>
        <v>0</v>
      </c>
      <c r="V1366" s="678">
        <f t="shared" ca="1" si="237"/>
        <v>2363.1942075337333</v>
      </c>
      <c r="W1366" s="678">
        <f t="shared" ca="1" si="237"/>
        <v>173513.62776317782</v>
      </c>
      <c r="X1366" s="678">
        <f t="shared" ca="1" si="237"/>
        <v>0</v>
      </c>
      <c r="Y1366" s="678">
        <f t="shared" ca="1" si="237"/>
        <v>0</v>
      </c>
      <c r="Z1366" s="678">
        <f t="shared" ca="1" si="237"/>
        <v>0</v>
      </c>
      <c r="AA1366" t="str">
        <f t="shared" si="233"/>
        <v>ASRCMS202202</v>
      </c>
      <c r="AB1366" s="957">
        <f t="shared" si="234"/>
        <v>45230</v>
      </c>
      <c r="AC1366" t="str">
        <f t="shared" si="235"/>
        <v>Unaudited</v>
      </c>
    </row>
    <row r="1367" spans="1:29" x14ac:dyDescent="0.25">
      <c r="A1367" t="s">
        <v>421</v>
      </c>
      <c r="B1367" t="s">
        <v>1380</v>
      </c>
      <c r="C1367" t="s">
        <v>1381</v>
      </c>
      <c r="D1367">
        <v>1900</v>
      </c>
      <c r="E1367" s="957">
        <v>1</v>
      </c>
      <c r="F1367" t="s">
        <v>442</v>
      </c>
      <c r="G1367" s="957">
        <v>366</v>
      </c>
      <c r="H1367" t="s">
        <v>383</v>
      </c>
      <c r="I1367" s="937" t="s">
        <v>489</v>
      </c>
      <c r="J1367" s="937" t="s">
        <v>445</v>
      </c>
      <c r="K1367" s="937" t="s">
        <v>450</v>
      </c>
      <c r="L1367" s="945" t="s">
        <v>112</v>
      </c>
      <c r="M1367" s="960" t="s">
        <v>464</v>
      </c>
      <c r="N1367" s="678">
        <f t="shared" ca="1" si="238"/>
        <v>90792.07783740852</v>
      </c>
      <c r="O1367" s="678">
        <f t="shared" ca="1" si="237"/>
        <v>19710.750486489855</v>
      </c>
      <c r="P1367" s="678">
        <f t="shared" ca="1" si="237"/>
        <v>3579.1794482903601</v>
      </c>
      <c r="Q1367" s="678">
        <f t="shared" ca="1" si="237"/>
        <v>33357.719043196783</v>
      </c>
      <c r="R1367" s="678">
        <f t="shared" ca="1" si="237"/>
        <v>5024.7821891781696</v>
      </c>
      <c r="S1367" s="678">
        <f t="shared" ca="1" si="237"/>
        <v>77.019051353676289</v>
      </c>
      <c r="T1367" s="678">
        <f t="shared" ca="1" si="237"/>
        <v>7623.1938999151189</v>
      </c>
      <c r="U1367" s="678">
        <f t="shared" ca="1" si="237"/>
        <v>0</v>
      </c>
      <c r="V1367" s="678">
        <f t="shared" ca="1" si="237"/>
        <v>704.1745014713407</v>
      </c>
      <c r="W1367" s="678">
        <f t="shared" ca="1" si="237"/>
        <v>20715.259217513216</v>
      </c>
      <c r="X1367" s="678">
        <f t="shared" ca="1" si="237"/>
        <v>0</v>
      </c>
      <c r="Y1367" s="678">
        <f t="shared" ca="1" si="237"/>
        <v>0</v>
      </c>
      <c r="Z1367" s="678">
        <f t="shared" ca="1" si="237"/>
        <v>0</v>
      </c>
      <c r="AA1367" t="str">
        <f t="shared" si="233"/>
        <v>ASRCMS202202</v>
      </c>
      <c r="AB1367" s="957">
        <f t="shared" si="234"/>
        <v>45230</v>
      </c>
      <c r="AC1367" t="str">
        <f t="shared" si="235"/>
        <v>Unaudited</v>
      </c>
    </row>
    <row r="1368" spans="1:29" x14ac:dyDescent="0.25">
      <c r="A1368" t="s">
        <v>421</v>
      </c>
      <c r="B1368" t="s">
        <v>1380</v>
      </c>
      <c r="C1368" t="s">
        <v>1381</v>
      </c>
      <c r="D1368">
        <v>1900</v>
      </c>
      <c r="E1368" s="957">
        <v>1</v>
      </c>
      <c r="F1368" t="s">
        <v>442</v>
      </c>
      <c r="G1368" s="957">
        <v>366</v>
      </c>
      <c r="H1368" t="s">
        <v>383</v>
      </c>
      <c r="I1368" s="962" t="s">
        <v>489</v>
      </c>
      <c r="J1368" s="962" t="s">
        <v>445</v>
      </c>
      <c r="K1368" s="962" t="s">
        <v>6</v>
      </c>
      <c r="L1368" s="937" t="s">
        <v>118</v>
      </c>
      <c r="M1368" s="962" t="s">
        <v>189</v>
      </c>
      <c r="N1368" s="678">
        <f t="shared" ca="1" si="238"/>
        <v>78264.041707291413</v>
      </c>
      <c r="O1368" s="678">
        <f t="shared" ca="1" si="237"/>
        <v>24842.018159440646</v>
      </c>
      <c r="P1368" s="678">
        <f t="shared" ca="1" si="237"/>
        <v>4038.8735662927752</v>
      </c>
      <c r="Q1368" s="678">
        <f t="shared" ca="1" si="237"/>
        <v>31362.636151232793</v>
      </c>
      <c r="R1368" s="678">
        <f t="shared" ca="1" si="237"/>
        <v>9048.3456126230212</v>
      </c>
      <c r="S1368" s="678">
        <f t="shared" ca="1" si="237"/>
        <v>1.1952084400822927</v>
      </c>
      <c r="T1368" s="678">
        <f t="shared" ca="1" si="237"/>
        <v>4541.1642777066554</v>
      </c>
      <c r="U1368" s="678">
        <f t="shared" ca="1" si="237"/>
        <v>0</v>
      </c>
      <c r="V1368" s="678">
        <f t="shared" ca="1" si="237"/>
        <v>1498.2928994160093</v>
      </c>
      <c r="W1368" s="678">
        <f t="shared" ca="1" si="237"/>
        <v>2931.5158321394383</v>
      </c>
      <c r="X1368" s="678">
        <f t="shared" ca="1" si="237"/>
        <v>0</v>
      </c>
      <c r="Y1368" s="678">
        <f t="shared" ca="1" si="237"/>
        <v>0</v>
      </c>
      <c r="Z1368" s="678">
        <f t="shared" ca="1" si="237"/>
        <v>0</v>
      </c>
      <c r="AA1368" t="str">
        <f t="shared" si="233"/>
        <v>ASRCMS202202</v>
      </c>
      <c r="AB1368" s="957">
        <f t="shared" si="234"/>
        <v>45230</v>
      </c>
      <c r="AC1368" t="str">
        <f t="shared" si="235"/>
        <v>Unaudited</v>
      </c>
    </row>
    <row r="1369" spans="1:29" x14ac:dyDescent="0.25">
      <c r="A1369" t="s">
        <v>421</v>
      </c>
      <c r="B1369" t="s">
        <v>1380</v>
      </c>
      <c r="C1369" t="s">
        <v>1381</v>
      </c>
      <c r="D1369">
        <v>1900</v>
      </c>
      <c r="E1369" s="957">
        <v>1</v>
      </c>
      <c r="F1369" t="s">
        <v>442</v>
      </c>
      <c r="G1369" s="957">
        <v>366</v>
      </c>
      <c r="H1369" t="s">
        <v>383</v>
      </c>
      <c r="I1369" s="937" t="s">
        <v>489</v>
      </c>
      <c r="J1369" s="937" t="s">
        <v>445</v>
      </c>
      <c r="K1369" s="937" t="s">
        <v>6</v>
      </c>
      <c r="L1369" s="937" t="s">
        <v>45</v>
      </c>
      <c r="M1369" s="962" t="s">
        <v>164</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ASRCMS202202</v>
      </c>
      <c r="AB1369" s="957">
        <f t="shared" si="234"/>
        <v>45230</v>
      </c>
      <c r="AC1369" t="str">
        <f t="shared" si="235"/>
        <v>Unaudited</v>
      </c>
    </row>
    <row r="1370" spans="1:29" x14ac:dyDescent="0.25">
      <c r="A1370" t="s">
        <v>421</v>
      </c>
      <c r="B1370" t="s">
        <v>1380</v>
      </c>
      <c r="C1370" t="s">
        <v>1381</v>
      </c>
      <c r="D1370">
        <v>1900</v>
      </c>
      <c r="E1370" s="957">
        <v>1</v>
      </c>
      <c r="F1370" t="s">
        <v>442</v>
      </c>
      <c r="G1370" s="957">
        <v>366</v>
      </c>
      <c r="H1370" t="s">
        <v>383</v>
      </c>
      <c r="I1370" s="937" t="s">
        <v>489</v>
      </c>
      <c r="J1370" s="937" t="s">
        <v>445</v>
      </c>
      <c r="K1370" s="937" t="s">
        <v>6</v>
      </c>
      <c r="L1370" s="937" t="s">
        <v>46</v>
      </c>
      <c r="M1370" s="962" t="s">
        <v>165</v>
      </c>
      <c r="N1370" s="678">
        <f t="shared" ca="1" si="238"/>
        <v>24.250657653923952</v>
      </c>
      <c r="O1370" s="678">
        <f t="shared" ca="1" si="237"/>
        <v>6.29888382963696</v>
      </c>
      <c r="P1370" s="678">
        <f t="shared" ca="1" si="237"/>
        <v>0</v>
      </c>
      <c r="Q1370" s="678">
        <f t="shared" ca="1" si="237"/>
        <v>15.030582398197444</v>
      </c>
      <c r="R1370" s="678">
        <f t="shared" ca="1" si="237"/>
        <v>2.9211914260895488</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ASRCMS202202</v>
      </c>
      <c r="AB1370" s="957">
        <f t="shared" si="234"/>
        <v>45230</v>
      </c>
      <c r="AC1370" t="str">
        <f t="shared" si="235"/>
        <v>Unaudited</v>
      </c>
    </row>
    <row r="1371" spans="1:29" x14ac:dyDescent="0.25">
      <c r="A1371" t="s">
        <v>421</v>
      </c>
      <c r="B1371" t="s">
        <v>1380</v>
      </c>
      <c r="C1371" t="s">
        <v>1381</v>
      </c>
      <c r="D1371">
        <v>1900</v>
      </c>
      <c r="E1371" s="957">
        <v>1</v>
      </c>
      <c r="F1371" t="s">
        <v>442</v>
      </c>
      <c r="G1371" s="957">
        <v>366</v>
      </c>
      <c r="H1371" t="s">
        <v>383</v>
      </c>
      <c r="I1371" s="937" t="s">
        <v>489</v>
      </c>
      <c r="J1371" s="937" t="s">
        <v>445</v>
      </c>
      <c r="K1371" s="937" t="s">
        <v>6</v>
      </c>
      <c r="L1371" s="937" t="s">
        <v>166</v>
      </c>
      <c r="M1371" s="962" t="s">
        <v>462</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ASRCMS202202</v>
      </c>
      <c r="AB1371" s="957">
        <f t="shared" si="234"/>
        <v>45230</v>
      </c>
      <c r="AC1371" t="str">
        <f t="shared" si="235"/>
        <v>Unaudited</v>
      </c>
    </row>
    <row r="1372" spans="1:29" x14ac:dyDescent="0.25">
      <c r="A1372" t="s">
        <v>421</v>
      </c>
      <c r="B1372" t="s">
        <v>1380</v>
      </c>
      <c r="C1372" t="s">
        <v>1381</v>
      </c>
      <c r="D1372">
        <v>1900</v>
      </c>
      <c r="E1372" s="957">
        <v>1</v>
      </c>
      <c r="F1372" t="s">
        <v>442</v>
      </c>
      <c r="G1372" s="957">
        <v>366</v>
      </c>
      <c r="H1372" t="s">
        <v>383</v>
      </c>
      <c r="I1372" s="937" t="s">
        <v>489</v>
      </c>
      <c r="J1372" s="937" t="s">
        <v>445</v>
      </c>
      <c r="K1372" s="937" t="s">
        <v>435</v>
      </c>
      <c r="L1372" s="937" t="s">
        <v>121</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ASRCMS202202</v>
      </c>
      <c r="AB1372" s="957">
        <f t="shared" si="234"/>
        <v>45230</v>
      </c>
      <c r="AC1372" t="str">
        <f t="shared" si="235"/>
        <v>Unaudited</v>
      </c>
    </row>
    <row r="1373" spans="1:29" x14ac:dyDescent="0.25">
      <c r="A1373" t="s">
        <v>421</v>
      </c>
      <c r="B1373" t="s">
        <v>1380</v>
      </c>
      <c r="C1373" t="s">
        <v>1381</v>
      </c>
      <c r="D1373">
        <v>1900</v>
      </c>
      <c r="E1373" s="957">
        <v>1</v>
      </c>
      <c r="F1373" t="s">
        <v>442</v>
      </c>
      <c r="G1373" s="957">
        <v>366</v>
      </c>
      <c r="H1373" t="s">
        <v>383</v>
      </c>
      <c r="I1373" s="937" t="s">
        <v>489</v>
      </c>
      <c r="J1373" s="937" t="s">
        <v>445</v>
      </c>
      <c r="K1373" s="937" t="s">
        <v>435</v>
      </c>
      <c r="L1373" s="937" t="s">
        <v>938</v>
      </c>
      <c r="M1373" s="962" t="s">
        <v>930</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ASRCMS202202</v>
      </c>
      <c r="AB1373" s="957">
        <f t="shared" si="234"/>
        <v>45230</v>
      </c>
      <c r="AC1373" t="str">
        <f t="shared" si="235"/>
        <v>Unaudited</v>
      </c>
    </row>
    <row r="1374" spans="1:29" x14ac:dyDescent="0.25">
      <c r="A1374" t="s">
        <v>421</v>
      </c>
      <c r="B1374" t="s">
        <v>1380</v>
      </c>
      <c r="C1374" t="s">
        <v>1381</v>
      </c>
      <c r="D1374">
        <v>1900</v>
      </c>
      <c r="E1374" s="957">
        <v>1</v>
      </c>
      <c r="F1374" t="s">
        <v>442</v>
      </c>
      <c r="G1374" s="957">
        <v>366</v>
      </c>
      <c r="H1374" t="s">
        <v>383</v>
      </c>
      <c r="I1374" s="937" t="s">
        <v>489</v>
      </c>
      <c r="J1374" s="937" t="s">
        <v>445</v>
      </c>
      <c r="K1374" s="937" t="s">
        <v>435</v>
      </c>
      <c r="L1374" s="937" t="s">
        <v>168</v>
      </c>
      <c r="M1374" s="962" t="s">
        <v>40</v>
      </c>
      <c r="N1374" s="678">
        <f t="shared" ca="1" si="238"/>
        <v>-6946.4315570735771</v>
      </c>
      <c r="O1374" s="678">
        <f t="shared" ca="1" si="237"/>
        <v>-3314.4432924078301</v>
      </c>
      <c r="P1374" s="678">
        <f t="shared" ca="1" si="237"/>
        <v>-662.38282943092463</v>
      </c>
      <c r="Q1374" s="678">
        <f t="shared" ca="1" si="237"/>
        <v>-2085.1580252209942</v>
      </c>
      <c r="R1374" s="678">
        <f t="shared" ca="1" si="237"/>
        <v>-408.79303161383871</v>
      </c>
      <c r="S1374" s="678">
        <f t="shared" ca="1" si="237"/>
        <v>-12.792660543764979</v>
      </c>
      <c r="T1374" s="678">
        <f t="shared" ca="1" si="237"/>
        <v>-363.71859864204521</v>
      </c>
      <c r="U1374" s="678">
        <f t="shared" ca="1" si="237"/>
        <v>0</v>
      </c>
      <c r="V1374" s="678">
        <f t="shared" ca="1" si="237"/>
        <v>-21.22418681124644</v>
      </c>
      <c r="W1374" s="678">
        <f t="shared" ca="1" si="237"/>
        <v>-77.918932402932143</v>
      </c>
      <c r="X1374" s="678">
        <f t="shared" ca="1" si="237"/>
        <v>0</v>
      </c>
      <c r="Y1374" s="678">
        <f t="shared" ca="1" si="237"/>
        <v>0</v>
      </c>
      <c r="Z1374" s="678">
        <f t="shared" ca="1" si="237"/>
        <v>0</v>
      </c>
      <c r="AA1374" t="str">
        <f t="shared" si="233"/>
        <v>ASRCMS202202</v>
      </c>
      <c r="AB1374" s="957">
        <f t="shared" si="234"/>
        <v>45230</v>
      </c>
      <c r="AC1374" t="str">
        <f t="shared" si="235"/>
        <v>Unaudited</v>
      </c>
    </row>
    <row r="1375" spans="1:29" x14ac:dyDescent="0.25">
      <c r="A1375" t="s">
        <v>421</v>
      </c>
      <c r="B1375" t="s">
        <v>1380</v>
      </c>
      <c r="C1375" t="s">
        <v>1381</v>
      </c>
      <c r="D1375">
        <v>1900</v>
      </c>
      <c r="E1375" s="957">
        <v>1</v>
      </c>
      <c r="F1375" t="s">
        <v>442</v>
      </c>
      <c r="G1375" s="957">
        <v>366</v>
      </c>
      <c r="H1375" t="s">
        <v>383</v>
      </c>
      <c r="I1375" s="937" t="s">
        <v>489</v>
      </c>
      <c r="J1375" s="937" t="s">
        <v>445</v>
      </c>
      <c r="K1375" s="937" t="s">
        <v>435</v>
      </c>
      <c r="L1375" s="945" t="s">
        <v>169</v>
      </c>
      <c r="M1375" s="960" t="s">
        <v>330</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ASRCMS202202</v>
      </c>
      <c r="AB1375" s="957">
        <f t="shared" si="234"/>
        <v>45230</v>
      </c>
      <c r="AC1375" t="str">
        <f t="shared" si="235"/>
        <v>Unaudited</v>
      </c>
    </row>
    <row r="1376" spans="1:29" x14ac:dyDescent="0.25">
      <c r="A1376" t="s">
        <v>421</v>
      </c>
      <c r="B1376" t="s">
        <v>1380</v>
      </c>
      <c r="C1376" t="s">
        <v>1381</v>
      </c>
      <c r="D1376">
        <v>1900</v>
      </c>
      <c r="E1376" s="957">
        <v>1</v>
      </c>
      <c r="F1376" t="s">
        <v>442</v>
      </c>
      <c r="G1376" s="957">
        <v>366</v>
      </c>
      <c r="H1376" t="s">
        <v>383</v>
      </c>
      <c r="I1376" s="937" t="s">
        <v>489</v>
      </c>
      <c r="J1376" s="937" t="s">
        <v>451</v>
      </c>
      <c r="K1376" s="937" t="s">
        <v>436</v>
      </c>
      <c r="L1376" s="937" t="s">
        <v>122</v>
      </c>
      <c r="M1376" s="962" t="s">
        <v>27</v>
      </c>
      <c r="N1376" s="678">
        <f t="shared" ca="1" si="238"/>
        <v>2119333.6308690179</v>
      </c>
      <c r="O1376" s="678">
        <f t="shared" ca="1" si="238"/>
        <v>-985.95824672952824</v>
      </c>
      <c r="P1376" s="678">
        <f t="shared" ca="1" si="238"/>
        <v>2120319.5891157473</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ASRCMS202202</v>
      </c>
      <c r="AB1376" s="957">
        <f t="shared" si="234"/>
        <v>45230</v>
      </c>
      <c r="AC1376" t="str">
        <f t="shared" si="235"/>
        <v>Unaudited</v>
      </c>
    </row>
    <row r="1377" spans="1:29" x14ac:dyDescent="0.25">
      <c r="A1377" t="s">
        <v>421</v>
      </c>
      <c r="B1377" t="s">
        <v>1380</v>
      </c>
      <c r="C1377" t="s">
        <v>1381</v>
      </c>
      <c r="D1377">
        <v>1900</v>
      </c>
      <c r="E1377" s="957">
        <v>1</v>
      </c>
      <c r="F1377" t="s">
        <v>442</v>
      </c>
      <c r="G1377" s="957">
        <v>366</v>
      </c>
      <c r="H1377" t="s">
        <v>383</v>
      </c>
      <c r="I1377" s="937" t="s">
        <v>489</v>
      </c>
      <c r="J1377" s="937" t="s">
        <v>451</v>
      </c>
      <c r="K1377" s="937" t="s">
        <v>436</v>
      </c>
      <c r="L1377" s="937" t="s">
        <v>123</v>
      </c>
      <c r="M1377" s="962" t="s">
        <v>98</v>
      </c>
      <c r="N1377" s="678">
        <f t="shared" ca="1" si="238"/>
        <v>135663.83095065257</v>
      </c>
      <c r="O1377" s="678">
        <f t="shared" ca="1" si="238"/>
        <v>108913.63995177168</v>
      </c>
      <c r="P1377" s="678">
        <f t="shared" ca="1" si="238"/>
        <v>26750.190998880887</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ASRCMS202202</v>
      </c>
      <c r="AB1377" s="957">
        <f t="shared" si="234"/>
        <v>45230</v>
      </c>
      <c r="AC1377" t="str">
        <f t="shared" si="235"/>
        <v>Unaudited</v>
      </c>
    </row>
    <row r="1378" spans="1:29" x14ac:dyDescent="0.25">
      <c r="A1378" t="s">
        <v>421</v>
      </c>
      <c r="B1378" t="s">
        <v>1380</v>
      </c>
      <c r="C1378" t="s">
        <v>1381</v>
      </c>
      <c r="D1378">
        <v>1900</v>
      </c>
      <c r="E1378" s="957">
        <v>1</v>
      </c>
      <c r="F1378" t="s">
        <v>442</v>
      </c>
      <c r="G1378" s="957">
        <v>366</v>
      </c>
      <c r="H1378" t="s">
        <v>383</v>
      </c>
      <c r="I1378" s="937" t="s">
        <v>489</v>
      </c>
      <c r="J1378" s="937" t="s">
        <v>451</v>
      </c>
      <c r="K1378" s="937" t="s">
        <v>436</v>
      </c>
      <c r="L1378" s="937" t="s">
        <v>124</v>
      </c>
      <c r="M1378" s="962" t="s">
        <v>99</v>
      </c>
      <c r="N1378" s="678">
        <f t="shared" ca="1" si="238"/>
        <v>138730.67983892994</v>
      </c>
      <c r="O1378" s="678">
        <f t="shared" ca="1" si="238"/>
        <v>110456.84107766507</v>
      </c>
      <c r="P1378" s="678">
        <f t="shared" ca="1" si="238"/>
        <v>28273.838761264855</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ASRCMS202202</v>
      </c>
      <c r="AB1378" s="957">
        <f t="shared" si="234"/>
        <v>45230</v>
      </c>
      <c r="AC1378" t="str">
        <f t="shared" si="235"/>
        <v>Unaudited</v>
      </c>
    </row>
    <row r="1379" spans="1:29" x14ac:dyDescent="0.25">
      <c r="A1379" t="s">
        <v>421</v>
      </c>
      <c r="B1379" t="s">
        <v>1380</v>
      </c>
      <c r="C1379" t="s">
        <v>1381</v>
      </c>
      <c r="D1379">
        <v>1900</v>
      </c>
      <c r="E1379" s="957">
        <v>1</v>
      </c>
      <c r="F1379" t="s">
        <v>442</v>
      </c>
      <c r="G1379" s="957">
        <v>366</v>
      </c>
      <c r="H1379" t="s">
        <v>383</v>
      </c>
      <c r="I1379" s="937" t="s">
        <v>489</v>
      </c>
      <c r="J1379" s="937" t="s">
        <v>451</v>
      </c>
      <c r="K1379" s="937" t="s">
        <v>436</v>
      </c>
      <c r="L1379" s="937" t="s">
        <v>125</v>
      </c>
      <c r="M1379" s="962" t="s">
        <v>100</v>
      </c>
      <c r="N1379" s="678">
        <f t="shared" ca="1" si="238"/>
        <v>113728.7363104641</v>
      </c>
      <c r="O1379" s="678">
        <f t="shared" ca="1" si="238"/>
        <v>53372.704976455709</v>
      </c>
      <c r="P1379" s="678">
        <f t="shared" ca="1" si="238"/>
        <v>60356.031334008396</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ASRCMS202202</v>
      </c>
      <c r="AB1379" s="957">
        <f t="shared" si="234"/>
        <v>45230</v>
      </c>
      <c r="AC1379" t="str">
        <f t="shared" si="235"/>
        <v>Unaudited</v>
      </c>
    </row>
    <row r="1380" spans="1:29" x14ac:dyDescent="0.25">
      <c r="A1380" t="s">
        <v>421</v>
      </c>
      <c r="B1380" t="s">
        <v>1380</v>
      </c>
      <c r="C1380" t="s">
        <v>1381</v>
      </c>
      <c r="D1380">
        <v>1900</v>
      </c>
      <c r="E1380" s="957">
        <v>1</v>
      </c>
      <c r="F1380" t="s">
        <v>442</v>
      </c>
      <c r="G1380" s="957">
        <v>366</v>
      </c>
      <c r="H1380" t="s">
        <v>383</v>
      </c>
      <c r="I1380" s="937" t="s">
        <v>489</v>
      </c>
      <c r="J1380" s="937" t="s">
        <v>451</v>
      </c>
      <c r="K1380" s="937" t="s">
        <v>436</v>
      </c>
      <c r="L1380" s="945" t="s">
        <v>126</v>
      </c>
      <c r="M1380" s="960" t="s">
        <v>101</v>
      </c>
      <c r="N1380" s="678">
        <f t="shared" ca="1" si="238"/>
        <v>156327.78972550062</v>
      </c>
      <c r="O1380" s="678">
        <f t="shared" ca="1" si="238"/>
        <v>8020.6008887310654</v>
      </c>
      <c r="P1380" s="678">
        <f t="shared" ca="1" si="238"/>
        <v>148307.18883676955</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ASRCMS202202</v>
      </c>
      <c r="AB1380" s="957">
        <f t="shared" si="234"/>
        <v>45230</v>
      </c>
      <c r="AC1380" t="str">
        <f t="shared" si="235"/>
        <v>Unaudited</v>
      </c>
    </row>
    <row r="1381" spans="1:29" x14ac:dyDescent="0.25">
      <c r="A1381" t="s">
        <v>421</v>
      </c>
      <c r="B1381" t="s">
        <v>1380</v>
      </c>
      <c r="C1381" t="s">
        <v>1381</v>
      </c>
      <c r="D1381">
        <v>1900</v>
      </c>
      <c r="E1381" s="957">
        <v>1</v>
      </c>
      <c r="F1381" t="s">
        <v>442</v>
      </c>
      <c r="G1381" s="957">
        <v>366</v>
      </c>
      <c r="H1381" t="s">
        <v>383</v>
      </c>
      <c r="I1381" s="962" t="s">
        <v>489</v>
      </c>
      <c r="J1381" s="962" t="s">
        <v>451</v>
      </c>
      <c r="K1381" s="962" t="s">
        <v>436</v>
      </c>
      <c r="L1381" s="953" t="s">
        <v>127</v>
      </c>
      <c r="M1381" s="962" t="s">
        <v>28</v>
      </c>
      <c r="N1381" s="678">
        <f t="shared" ca="1" si="238"/>
        <v>63379.646879067375</v>
      </c>
      <c r="O1381" s="678">
        <f t="shared" ca="1" si="238"/>
        <v>63379.646879067375</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ASRCMS202202</v>
      </c>
      <c r="AB1381" s="957">
        <f t="shared" si="234"/>
        <v>45230</v>
      </c>
      <c r="AC1381" t="str">
        <f t="shared" si="235"/>
        <v>Unaudited</v>
      </c>
    </row>
    <row r="1382" spans="1:29" x14ac:dyDescent="0.25">
      <c r="A1382" t="s">
        <v>421</v>
      </c>
      <c r="B1382" t="s">
        <v>1380</v>
      </c>
      <c r="C1382" t="s">
        <v>1381</v>
      </c>
      <c r="D1382">
        <v>1900</v>
      </c>
      <c r="E1382" s="957">
        <v>1</v>
      </c>
      <c r="F1382" t="s">
        <v>442</v>
      </c>
      <c r="G1382" s="957">
        <v>366</v>
      </c>
      <c r="H1382" t="s">
        <v>383</v>
      </c>
      <c r="I1382" s="958" t="s">
        <v>489</v>
      </c>
      <c r="J1382" s="958" t="s">
        <v>437</v>
      </c>
      <c r="K1382" s="958" t="s">
        <v>437</v>
      </c>
      <c r="L1382" s="953" t="s">
        <v>129</v>
      </c>
      <c r="M1382" s="958" t="s">
        <v>327</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ASRCMS202202</v>
      </c>
      <c r="AB1382" s="957">
        <f t="shared" si="234"/>
        <v>45230</v>
      </c>
      <c r="AC1382" t="str">
        <f t="shared" si="235"/>
        <v>Unaudited</v>
      </c>
    </row>
    <row r="1383" spans="1:29" x14ac:dyDescent="0.25">
      <c r="A1383" t="s">
        <v>421</v>
      </c>
      <c r="B1383" t="s">
        <v>1380</v>
      </c>
      <c r="C1383" t="s">
        <v>1381</v>
      </c>
      <c r="D1383">
        <v>1900</v>
      </c>
      <c r="E1383" s="957">
        <v>1</v>
      </c>
      <c r="F1383" t="s">
        <v>442</v>
      </c>
      <c r="G1383" s="957">
        <v>366</v>
      </c>
      <c r="H1383" t="s">
        <v>383</v>
      </c>
      <c r="I1383" s="958" t="s">
        <v>489</v>
      </c>
      <c r="J1383" s="958" t="s">
        <v>437</v>
      </c>
      <c r="K1383" s="958" t="s">
        <v>437</v>
      </c>
      <c r="L1383" s="937" t="s">
        <v>130</v>
      </c>
      <c r="M1383" s="958" t="s">
        <v>326</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ASRCMS202202</v>
      </c>
      <c r="AB1383" s="957">
        <f t="shared" si="234"/>
        <v>45230</v>
      </c>
      <c r="AC1383" t="str">
        <f t="shared" si="235"/>
        <v>Unaudited</v>
      </c>
    </row>
    <row r="1384" spans="1:29" ht="30" x14ac:dyDescent="0.25">
      <c r="A1384" t="s">
        <v>421</v>
      </c>
      <c r="B1384" t="s">
        <v>1380</v>
      </c>
      <c r="C1384" t="s">
        <v>1381</v>
      </c>
      <c r="D1384">
        <v>1900</v>
      </c>
      <c r="E1384" s="957">
        <v>1</v>
      </c>
      <c r="F1384" t="s">
        <v>442</v>
      </c>
      <c r="G1384" s="957">
        <v>366</v>
      </c>
      <c r="H1384" t="s">
        <v>383</v>
      </c>
      <c r="I1384" s="958" t="s">
        <v>489</v>
      </c>
      <c r="J1384" s="958" t="s">
        <v>437</v>
      </c>
      <c r="K1384" s="958" t="s">
        <v>437</v>
      </c>
      <c r="L1384" s="937" t="s">
        <v>131</v>
      </c>
      <c r="M1384" s="958" t="s">
        <v>180</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ASRCMS202202</v>
      </c>
      <c r="AB1384" s="957">
        <f t="shared" si="234"/>
        <v>45230</v>
      </c>
      <c r="AC1384" t="str">
        <f t="shared" si="235"/>
        <v>Unaudited</v>
      </c>
    </row>
    <row r="1385" spans="1:29" x14ac:dyDescent="0.25">
      <c r="A1385" t="s">
        <v>421</v>
      </c>
      <c r="B1385" t="s">
        <v>1380</v>
      </c>
      <c r="C1385" t="s">
        <v>1381</v>
      </c>
      <c r="D1385">
        <v>1900</v>
      </c>
      <c r="E1385" s="957">
        <v>1</v>
      </c>
      <c r="F1385" t="s">
        <v>442</v>
      </c>
      <c r="G1385" s="957">
        <v>366</v>
      </c>
      <c r="H1385" t="s">
        <v>383</v>
      </c>
      <c r="I1385" s="965" t="s">
        <v>489</v>
      </c>
      <c r="J1385" s="965" t="s">
        <v>437</v>
      </c>
      <c r="K1385" s="965" t="s">
        <v>437</v>
      </c>
      <c r="L1385" s="945" t="s">
        <v>132</v>
      </c>
      <c r="M1385" s="965" t="s">
        <v>495</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ASRCMS202202</v>
      </c>
      <c r="AB1385" s="957">
        <f t="shared" si="234"/>
        <v>45230</v>
      </c>
      <c r="AC1385" t="str">
        <f t="shared" si="235"/>
        <v>Unaudited</v>
      </c>
    </row>
    <row r="1386" spans="1:29" x14ac:dyDescent="0.25">
      <c r="A1386" t="s">
        <v>421</v>
      </c>
      <c r="B1386" t="s">
        <v>1380</v>
      </c>
      <c r="C1386" t="s">
        <v>1381</v>
      </c>
      <c r="D1386">
        <v>1900</v>
      </c>
      <c r="E1386" s="957">
        <v>1</v>
      </c>
      <c r="F1386" t="s">
        <v>442</v>
      </c>
      <c r="G1386" s="957">
        <v>366</v>
      </c>
      <c r="H1386" t="s">
        <v>383</v>
      </c>
      <c r="I1386" s="937" t="s">
        <v>489</v>
      </c>
      <c r="J1386" s="937" t="s">
        <v>437</v>
      </c>
      <c r="K1386" s="937" t="s">
        <v>437</v>
      </c>
      <c r="L1386" s="937" t="s">
        <v>133</v>
      </c>
      <c r="M1386" s="958" t="s">
        <v>496</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ASRCMS202202</v>
      </c>
      <c r="AB1386" s="957">
        <f t="shared" si="234"/>
        <v>45230</v>
      </c>
      <c r="AC1386" t="str">
        <f t="shared" si="235"/>
        <v>Unaudited</v>
      </c>
    </row>
    <row r="1387" spans="1:29" x14ac:dyDescent="0.25">
      <c r="A1387" t="s">
        <v>421</v>
      </c>
      <c r="B1387" t="s">
        <v>1380</v>
      </c>
      <c r="C1387" t="s">
        <v>1381</v>
      </c>
      <c r="D1387">
        <v>1900</v>
      </c>
      <c r="E1387" s="957">
        <v>1</v>
      </c>
      <c r="F1387" t="s">
        <v>442</v>
      </c>
      <c r="G1387" s="957">
        <v>366</v>
      </c>
      <c r="H1387" t="s">
        <v>383</v>
      </c>
      <c r="I1387" s="937" t="s">
        <v>489</v>
      </c>
      <c r="J1387" s="937" t="s">
        <v>437</v>
      </c>
      <c r="K1387" s="937" t="s">
        <v>437</v>
      </c>
      <c r="L1387" s="943" t="s">
        <v>134</v>
      </c>
      <c r="M1387" s="959" t="s">
        <v>497</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ASRCMS202202</v>
      </c>
      <c r="AB1387" s="957">
        <f t="shared" si="234"/>
        <v>45230</v>
      </c>
      <c r="AC1387" t="str">
        <f t="shared" si="235"/>
        <v>Unaudited</v>
      </c>
    </row>
    <row r="1388" spans="1:29" ht="30" x14ac:dyDescent="0.25">
      <c r="A1388" t="s">
        <v>421</v>
      </c>
      <c r="B1388" t="s">
        <v>1380</v>
      </c>
      <c r="C1388" t="s">
        <v>1381</v>
      </c>
      <c r="D1388">
        <v>1900</v>
      </c>
      <c r="E1388" s="957">
        <v>1</v>
      </c>
      <c r="F1388" t="s">
        <v>442</v>
      </c>
      <c r="G1388" s="957">
        <v>366</v>
      </c>
      <c r="H1388" t="s">
        <v>383</v>
      </c>
      <c r="I1388" s="958" t="s">
        <v>490</v>
      </c>
      <c r="J1388" s="958" t="s">
        <v>26</v>
      </c>
      <c r="K1388" s="958" t="s">
        <v>26</v>
      </c>
      <c r="L1388" s="937" t="s">
        <v>270</v>
      </c>
      <c r="M1388" s="958" t="s">
        <v>26</v>
      </c>
      <c r="N1388" s="678">
        <f t="shared" ca="1" si="238"/>
        <v>1011770.8325538685</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ASRCMS202202</v>
      </c>
      <c r="AB1388" s="957">
        <f t="shared" si="234"/>
        <v>45230</v>
      </c>
      <c r="AC1388" t="str">
        <f t="shared" si="235"/>
        <v>Unaudited</v>
      </c>
    </row>
    <row r="1389" spans="1:29" x14ac:dyDescent="0.25">
      <c r="A1389" t="s">
        <v>421</v>
      </c>
      <c r="B1389" t="s">
        <v>1380</v>
      </c>
      <c r="C1389" t="s">
        <v>1381</v>
      </c>
      <c r="D1389">
        <v>1900</v>
      </c>
      <c r="E1389" s="957">
        <v>1</v>
      </c>
      <c r="F1389" t="s">
        <v>1026</v>
      </c>
      <c r="G1389" s="957" t="s">
        <v>1379</v>
      </c>
      <c r="H1389" t="s">
        <v>383</v>
      </c>
      <c r="I1389" s="937" t="s">
        <v>433</v>
      </c>
      <c r="J1389" s="937" t="s">
        <v>433</v>
      </c>
      <c r="K1389" s="937" t="s">
        <v>433</v>
      </c>
      <c r="L1389" s="937"/>
      <c r="M1389" s="958" t="s">
        <v>433</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ASRCMS202202</v>
      </c>
      <c r="AB1389" s="957">
        <f t="shared" si="234"/>
        <v>45230</v>
      </c>
      <c r="AC1389" t="str">
        <f t="shared" si="235"/>
        <v>Unaudited</v>
      </c>
    </row>
    <row r="1390" spans="1:29" x14ac:dyDescent="0.25">
      <c r="A1390" t="s">
        <v>421</v>
      </c>
      <c r="B1390" t="s">
        <v>1380</v>
      </c>
      <c r="C1390" t="s">
        <v>1381</v>
      </c>
      <c r="D1390">
        <v>1900</v>
      </c>
      <c r="E1390" s="957">
        <v>1</v>
      </c>
      <c r="F1390" t="s">
        <v>1026</v>
      </c>
      <c r="G1390" s="957" t="s">
        <v>1379</v>
      </c>
      <c r="H1390" t="s">
        <v>383</v>
      </c>
      <c r="I1390" s="937" t="s">
        <v>488</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1854755.8841970346</v>
      </c>
      <c r="AA1390" t="str">
        <f t="shared" si="233"/>
        <v>ASRCMS202202</v>
      </c>
      <c r="AB1390" s="957">
        <f t="shared" si="234"/>
        <v>45230</v>
      </c>
      <c r="AC1390" t="str">
        <f t="shared" si="235"/>
        <v>Unaudited</v>
      </c>
    </row>
    <row r="1391" spans="1:29" x14ac:dyDescent="0.25">
      <c r="A1391" t="s">
        <v>421</v>
      </c>
      <c r="B1391" t="s">
        <v>1380</v>
      </c>
      <c r="C1391" t="s">
        <v>1381</v>
      </c>
      <c r="D1391">
        <v>1900</v>
      </c>
      <c r="E1391" s="957">
        <v>1</v>
      </c>
      <c r="F1391" t="s">
        <v>1026</v>
      </c>
      <c r="G1391" s="957" t="s">
        <v>1379</v>
      </c>
      <c r="H1391" t="s">
        <v>383</v>
      </c>
      <c r="I1391" s="958" t="s">
        <v>488</v>
      </c>
      <c r="J1391" s="958" t="s">
        <v>12</v>
      </c>
      <c r="K1391" s="958" t="s">
        <v>1323</v>
      </c>
      <c r="L1391" s="937" t="s">
        <v>1314</v>
      </c>
      <c r="M1391" s="958" t="s">
        <v>1323</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ASRCMS202202</v>
      </c>
      <c r="AB1391" s="957">
        <f t="shared" si="234"/>
        <v>45230</v>
      </c>
      <c r="AC1391" t="str">
        <f t="shared" si="235"/>
        <v>Unaudited</v>
      </c>
    </row>
    <row r="1392" spans="1:29" x14ac:dyDescent="0.25">
      <c r="A1392" t="s">
        <v>421</v>
      </c>
      <c r="B1392" t="s">
        <v>1380</v>
      </c>
      <c r="C1392" t="s">
        <v>1381</v>
      </c>
      <c r="D1392">
        <v>1900</v>
      </c>
      <c r="E1392" s="957">
        <v>1</v>
      </c>
      <c r="F1392" t="s">
        <v>1026</v>
      </c>
      <c r="G1392" s="957" t="s">
        <v>1379</v>
      </c>
      <c r="H1392" t="s">
        <v>383</v>
      </c>
      <c r="I1392" s="958" t="s">
        <v>488</v>
      </c>
      <c r="J1392" s="958" t="s">
        <v>491</v>
      </c>
      <c r="K1392" s="958" t="s">
        <v>492</v>
      </c>
      <c r="L1392" s="953" t="s">
        <v>63</v>
      </c>
      <c r="M1392" s="958" t="s">
        <v>344</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ASRCMS202202</v>
      </c>
      <c r="AB1392" s="957">
        <f t="shared" si="234"/>
        <v>45230</v>
      </c>
      <c r="AC1392" t="str">
        <f t="shared" si="235"/>
        <v>Unaudited</v>
      </c>
    </row>
    <row r="1393" spans="1:29" x14ac:dyDescent="0.25">
      <c r="A1393" t="s">
        <v>421</v>
      </c>
      <c r="B1393" t="s">
        <v>1380</v>
      </c>
      <c r="C1393" t="s">
        <v>1381</v>
      </c>
      <c r="D1393">
        <v>1900</v>
      </c>
      <c r="E1393" s="957">
        <v>1</v>
      </c>
      <c r="F1393" t="s">
        <v>1026</v>
      </c>
      <c r="G1393" s="957" t="s">
        <v>1379</v>
      </c>
      <c r="H1393" t="s">
        <v>383</v>
      </c>
      <c r="I1393" s="937" t="s">
        <v>488</v>
      </c>
      <c r="J1393" s="937" t="s">
        <v>491</v>
      </c>
      <c r="K1393" s="937" t="s">
        <v>1014</v>
      </c>
      <c r="L1393" s="937" t="s">
        <v>910</v>
      </c>
      <c r="M1393" s="958" t="s">
        <v>911</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ASRCMS202202</v>
      </c>
      <c r="AB1393" s="957">
        <f t="shared" si="234"/>
        <v>45230</v>
      </c>
      <c r="AC1393" t="str">
        <f t="shared" si="235"/>
        <v>Unaudited</v>
      </c>
    </row>
    <row r="1394" spans="1:29" x14ac:dyDescent="0.25">
      <c r="A1394" t="s">
        <v>421</v>
      </c>
      <c r="B1394" t="s">
        <v>1380</v>
      </c>
      <c r="C1394" t="s">
        <v>1381</v>
      </c>
      <c r="D1394">
        <v>1900</v>
      </c>
      <c r="E1394" s="957">
        <v>1</v>
      </c>
      <c r="F1394" t="s">
        <v>1026</v>
      </c>
      <c r="G1394" s="957" t="s">
        <v>1379</v>
      </c>
      <c r="H1394" t="s">
        <v>383</v>
      </c>
      <c r="I1394" s="937" t="s">
        <v>488</v>
      </c>
      <c r="J1394" s="937" t="s">
        <v>13</v>
      </c>
      <c r="K1394" s="937" t="s">
        <v>493</v>
      </c>
      <c r="L1394" s="937" t="s">
        <v>95</v>
      </c>
      <c r="M1394" s="958" t="s">
        <v>147</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ASRCMS202202</v>
      </c>
      <c r="AB1394" s="957">
        <f t="shared" si="234"/>
        <v>45230</v>
      </c>
      <c r="AC1394" t="str">
        <f t="shared" si="235"/>
        <v>Unaudited</v>
      </c>
    </row>
    <row r="1395" spans="1:29" x14ac:dyDescent="0.25">
      <c r="A1395" t="s">
        <v>421</v>
      </c>
      <c r="B1395" t="s">
        <v>1380</v>
      </c>
      <c r="C1395" t="s">
        <v>1381</v>
      </c>
      <c r="D1395">
        <v>1900</v>
      </c>
      <c r="E1395" s="957">
        <v>1</v>
      </c>
      <c r="F1395" t="s">
        <v>1026</v>
      </c>
      <c r="G1395" s="957" t="s">
        <v>1379</v>
      </c>
      <c r="H1395" t="s">
        <v>383</v>
      </c>
      <c r="I1395" s="937" t="s">
        <v>488</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ASRCMS202202</v>
      </c>
      <c r="AB1395" s="957">
        <f t="shared" si="234"/>
        <v>45230</v>
      </c>
      <c r="AC1395" t="str">
        <f t="shared" si="235"/>
        <v>Unaudited</v>
      </c>
    </row>
    <row r="1396" spans="1:29" x14ac:dyDescent="0.25">
      <c r="A1396" t="s">
        <v>421</v>
      </c>
      <c r="B1396" t="s">
        <v>1380</v>
      </c>
      <c r="C1396" t="s">
        <v>1381</v>
      </c>
      <c r="D1396">
        <v>1900</v>
      </c>
      <c r="E1396" s="957">
        <v>1</v>
      </c>
      <c r="F1396" t="s">
        <v>1026</v>
      </c>
      <c r="G1396" s="957" t="s">
        <v>1379</v>
      </c>
      <c r="H1396" t="s">
        <v>383</v>
      </c>
      <c r="I1396" s="937" t="s">
        <v>489</v>
      </c>
      <c r="J1396" s="937" t="s">
        <v>445</v>
      </c>
      <c r="K1396" s="937" t="s">
        <v>0</v>
      </c>
      <c r="L1396" s="953">
        <v>2.1</v>
      </c>
      <c r="M1396" s="958" t="s">
        <v>148</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631076.71519748587</v>
      </c>
      <c r="AA1396" t="str">
        <f t="shared" si="233"/>
        <v>ASRCMS202202</v>
      </c>
      <c r="AB1396" s="957">
        <f t="shared" si="234"/>
        <v>45230</v>
      </c>
      <c r="AC1396" t="str">
        <f t="shared" si="235"/>
        <v>Unaudited</v>
      </c>
    </row>
    <row r="1397" spans="1:29" ht="30" x14ac:dyDescent="0.25">
      <c r="A1397" t="s">
        <v>421</v>
      </c>
      <c r="B1397" t="s">
        <v>1380</v>
      </c>
      <c r="C1397" t="s">
        <v>1381</v>
      </c>
      <c r="D1397">
        <v>1900</v>
      </c>
      <c r="E1397" s="957">
        <v>1</v>
      </c>
      <c r="F1397" t="s">
        <v>1026</v>
      </c>
      <c r="G1397" s="957" t="s">
        <v>1379</v>
      </c>
      <c r="H1397" t="s">
        <v>383</v>
      </c>
      <c r="I1397" s="937" t="s">
        <v>489</v>
      </c>
      <c r="J1397" s="937" t="s">
        <v>445</v>
      </c>
      <c r="K1397" s="937" t="s">
        <v>0</v>
      </c>
      <c r="L1397" s="953">
        <v>2.2000000000000002</v>
      </c>
      <c r="M1397" s="958" t="s">
        <v>149</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-1880010.6359577253</v>
      </c>
      <c r="AA1397" t="str">
        <f t="shared" si="233"/>
        <v>ASRCMS202202</v>
      </c>
      <c r="AB1397" s="957">
        <f t="shared" si="234"/>
        <v>45230</v>
      </c>
      <c r="AC1397" t="str">
        <f t="shared" si="235"/>
        <v>Unaudited</v>
      </c>
    </row>
    <row r="1398" spans="1:29" x14ac:dyDescent="0.25">
      <c r="A1398" t="s">
        <v>421</v>
      </c>
      <c r="B1398" t="s">
        <v>1380</v>
      </c>
      <c r="C1398" t="s">
        <v>1381</v>
      </c>
      <c r="D1398">
        <v>1900</v>
      </c>
      <c r="E1398" s="957">
        <v>1</v>
      </c>
      <c r="F1398" t="s">
        <v>1026</v>
      </c>
      <c r="G1398" s="957" t="s">
        <v>1379</v>
      </c>
      <c r="H1398" t="s">
        <v>383</v>
      </c>
      <c r="I1398" s="937" t="s">
        <v>489</v>
      </c>
      <c r="J1398" s="937" t="s">
        <v>445</v>
      </c>
      <c r="K1398" s="937" t="s">
        <v>0</v>
      </c>
      <c r="L1398" s="937">
        <v>2.2999999999999998</v>
      </c>
      <c r="M1398" s="958" t="s">
        <v>150</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7176.2107840997041</v>
      </c>
      <c r="AA1398" t="str">
        <f t="shared" si="233"/>
        <v>ASRCMS202202</v>
      </c>
      <c r="AB1398" s="957">
        <f t="shared" si="234"/>
        <v>45230</v>
      </c>
      <c r="AC1398" t="str">
        <f t="shared" si="235"/>
        <v>Unaudited</v>
      </c>
    </row>
    <row r="1399" spans="1:29" x14ac:dyDescent="0.25">
      <c r="A1399" t="s">
        <v>421</v>
      </c>
      <c r="B1399" t="s">
        <v>1380</v>
      </c>
      <c r="C1399" t="s">
        <v>1381</v>
      </c>
      <c r="D1399">
        <v>1900</v>
      </c>
      <c r="E1399" s="957">
        <v>1</v>
      </c>
      <c r="F1399" t="s">
        <v>1026</v>
      </c>
      <c r="G1399" s="957" t="s">
        <v>1379</v>
      </c>
      <c r="H1399" t="s">
        <v>383</v>
      </c>
      <c r="I1399" s="958" t="s">
        <v>489</v>
      </c>
      <c r="J1399" s="958" t="s">
        <v>445</v>
      </c>
      <c r="K1399" s="958" t="s">
        <v>0</v>
      </c>
      <c r="L1399" s="937">
        <v>2.4</v>
      </c>
      <c r="M1399" s="958" t="s">
        <v>151</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240912.32832532283</v>
      </c>
      <c r="AA1399" t="str">
        <f t="shared" si="233"/>
        <v>ASRCMS202202</v>
      </c>
      <c r="AB1399" s="957">
        <f t="shared" si="234"/>
        <v>45230</v>
      </c>
      <c r="AC1399" t="str">
        <f t="shared" si="235"/>
        <v>Unaudited</v>
      </c>
    </row>
    <row r="1400" spans="1:29" ht="30" x14ac:dyDescent="0.25">
      <c r="A1400" t="s">
        <v>421</v>
      </c>
      <c r="B1400" t="s">
        <v>1380</v>
      </c>
      <c r="C1400" t="s">
        <v>1381</v>
      </c>
      <c r="D1400">
        <v>1900</v>
      </c>
      <c r="E1400" s="957">
        <v>1</v>
      </c>
      <c r="F1400" t="s">
        <v>1026</v>
      </c>
      <c r="G1400" s="957" t="s">
        <v>1379</v>
      </c>
      <c r="H1400" t="s">
        <v>383</v>
      </c>
      <c r="I1400" s="937" t="s">
        <v>489</v>
      </c>
      <c r="J1400" s="937" t="s">
        <v>445</v>
      </c>
      <c r="K1400" s="937" t="s">
        <v>0</v>
      </c>
      <c r="L1400" s="937">
        <v>2.5</v>
      </c>
      <c r="M1400" s="958" t="s">
        <v>152</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18542.714412917096</v>
      </c>
      <c r="AA1400" t="str">
        <f t="shared" si="233"/>
        <v>ASRCMS202202</v>
      </c>
      <c r="AB1400" s="957">
        <f t="shared" si="234"/>
        <v>45230</v>
      </c>
      <c r="AC1400" t="str">
        <f t="shared" si="235"/>
        <v>Unaudited</v>
      </c>
    </row>
    <row r="1401" spans="1:29" x14ac:dyDescent="0.25">
      <c r="A1401" t="s">
        <v>421</v>
      </c>
      <c r="B1401" t="s">
        <v>1380</v>
      </c>
      <c r="C1401" t="s">
        <v>1381</v>
      </c>
      <c r="D1401">
        <v>1900</v>
      </c>
      <c r="E1401" s="957">
        <v>1</v>
      </c>
      <c r="F1401" t="s">
        <v>1026</v>
      </c>
      <c r="G1401" s="957" t="s">
        <v>1379</v>
      </c>
      <c r="H1401" t="s">
        <v>383</v>
      </c>
      <c r="I1401" s="937" t="s">
        <v>489</v>
      </c>
      <c r="J1401" s="937" t="s">
        <v>445</v>
      </c>
      <c r="K1401" s="937" t="s">
        <v>0</v>
      </c>
      <c r="L1401" s="937" t="s">
        <v>97</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ASRCMS202202</v>
      </c>
      <c r="AB1401" s="957">
        <f t="shared" si="234"/>
        <v>45230</v>
      </c>
      <c r="AC1401" t="str">
        <f t="shared" si="235"/>
        <v>Unaudited</v>
      </c>
    </row>
    <row r="1402" spans="1:29" x14ac:dyDescent="0.25">
      <c r="A1402" t="s">
        <v>421</v>
      </c>
      <c r="B1402" t="s">
        <v>1380</v>
      </c>
      <c r="C1402" t="s">
        <v>1381</v>
      </c>
      <c r="D1402">
        <v>1900</v>
      </c>
      <c r="E1402" s="957">
        <v>1</v>
      </c>
      <c r="F1402" t="s">
        <v>1026</v>
      </c>
      <c r="G1402" s="957" t="s">
        <v>1379</v>
      </c>
      <c r="H1402" t="s">
        <v>383</v>
      </c>
      <c r="I1402" s="937" t="s">
        <v>489</v>
      </c>
      <c r="J1402" s="937" t="s">
        <v>445</v>
      </c>
      <c r="K1402" s="937" t="s">
        <v>0</v>
      </c>
      <c r="L1402" s="937" t="s">
        <v>153</v>
      </c>
      <c r="M1402" s="958" t="s">
        <v>452</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ASRCMS202202</v>
      </c>
      <c r="AB1402" s="957">
        <f t="shared" si="234"/>
        <v>45230</v>
      </c>
      <c r="AC1402" t="str">
        <f t="shared" si="235"/>
        <v>Unaudited</v>
      </c>
    </row>
    <row r="1403" spans="1:29" x14ac:dyDescent="0.25">
      <c r="A1403" t="s">
        <v>421</v>
      </c>
      <c r="B1403" t="s">
        <v>1380</v>
      </c>
      <c r="C1403" t="s">
        <v>1381</v>
      </c>
      <c r="D1403">
        <v>1900</v>
      </c>
      <c r="E1403" s="957">
        <v>1</v>
      </c>
      <c r="F1403" t="s">
        <v>1026</v>
      </c>
      <c r="G1403" s="957" t="s">
        <v>1379</v>
      </c>
      <c r="H1403" t="s">
        <v>383</v>
      </c>
      <c r="I1403" s="958" t="s">
        <v>489</v>
      </c>
      <c r="J1403" s="958" t="s">
        <v>445</v>
      </c>
      <c r="K1403" s="958" t="s">
        <v>0</v>
      </c>
      <c r="L1403" s="937" t="s">
        <v>912</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ASRCMS202202</v>
      </c>
      <c r="AB1403" s="957">
        <f t="shared" si="234"/>
        <v>45230</v>
      </c>
      <c r="AC1403" t="str">
        <f t="shared" si="235"/>
        <v>Unaudited</v>
      </c>
    </row>
    <row r="1404" spans="1:29" x14ac:dyDescent="0.25">
      <c r="A1404" t="s">
        <v>421</v>
      </c>
      <c r="B1404" t="s">
        <v>1380</v>
      </c>
      <c r="C1404" t="s">
        <v>1381</v>
      </c>
      <c r="D1404">
        <v>1900</v>
      </c>
      <c r="E1404" s="957">
        <v>1</v>
      </c>
      <c r="F1404" t="s">
        <v>1026</v>
      </c>
      <c r="G1404" s="957" t="s">
        <v>1379</v>
      </c>
      <c r="H1404" t="s">
        <v>383</v>
      </c>
      <c r="I1404" s="958" t="s">
        <v>489</v>
      </c>
      <c r="J1404" s="958" t="s">
        <v>445</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37557.811165373234</v>
      </c>
      <c r="AA1404" t="str">
        <f t="shared" si="233"/>
        <v>ASRCMS202202</v>
      </c>
      <c r="AB1404" s="957">
        <f t="shared" si="234"/>
        <v>45230</v>
      </c>
      <c r="AC1404" t="str">
        <f t="shared" si="235"/>
        <v>Unaudited</v>
      </c>
    </row>
    <row r="1405" spans="1:29" x14ac:dyDescent="0.25">
      <c r="A1405" t="s">
        <v>421</v>
      </c>
      <c r="B1405" t="s">
        <v>1380</v>
      </c>
      <c r="C1405" t="s">
        <v>1381</v>
      </c>
      <c r="D1405">
        <v>1900</v>
      </c>
      <c r="E1405" s="957">
        <v>1</v>
      </c>
      <c r="F1405" t="s">
        <v>1026</v>
      </c>
      <c r="G1405" s="957" t="s">
        <v>1379</v>
      </c>
      <c r="H1405" t="s">
        <v>383</v>
      </c>
      <c r="I1405" s="958" t="s">
        <v>489</v>
      </c>
      <c r="J1405" s="958" t="s">
        <v>445</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42003.744955773887</v>
      </c>
      <c r="AA1405" t="str">
        <f t="shared" si="233"/>
        <v>ASRCMS202202</v>
      </c>
      <c r="AB1405" s="957">
        <f t="shared" si="234"/>
        <v>45230</v>
      </c>
      <c r="AC1405" t="str">
        <f t="shared" si="235"/>
        <v>Unaudited</v>
      </c>
    </row>
    <row r="1406" spans="1:29" x14ac:dyDescent="0.25">
      <c r="A1406" t="s">
        <v>421</v>
      </c>
      <c r="B1406" t="s">
        <v>1380</v>
      </c>
      <c r="C1406" t="s">
        <v>1381</v>
      </c>
      <c r="D1406">
        <v>1900</v>
      </c>
      <c r="E1406" s="957">
        <v>1</v>
      </c>
      <c r="F1406" t="s">
        <v>1026</v>
      </c>
      <c r="G1406" s="957" t="s">
        <v>1379</v>
      </c>
      <c r="H1406" t="s">
        <v>383</v>
      </c>
      <c r="I1406" s="958" t="s">
        <v>489</v>
      </c>
      <c r="J1406" s="958" t="s">
        <v>445</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ASRCMS202202</v>
      </c>
      <c r="AB1406" s="957">
        <f t="shared" si="234"/>
        <v>45230</v>
      </c>
      <c r="AC1406" t="str">
        <f t="shared" si="235"/>
        <v>Unaudited</v>
      </c>
    </row>
    <row r="1407" spans="1:29" x14ac:dyDescent="0.25">
      <c r="A1407" t="s">
        <v>421</v>
      </c>
      <c r="B1407" t="s">
        <v>1380</v>
      </c>
      <c r="C1407" t="s">
        <v>1381</v>
      </c>
      <c r="D1407">
        <v>1900</v>
      </c>
      <c r="E1407" s="957">
        <v>1</v>
      </c>
      <c r="F1407" t="s">
        <v>1026</v>
      </c>
      <c r="G1407" s="957" t="s">
        <v>1379</v>
      </c>
      <c r="H1407" t="s">
        <v>383</v>
      </c>
      <c r="I1407" s="958" t="s">
        <v>489</v>
      </c>
      <c r="J1407" s="958" t="s">
        <v>445</v>
      </c>
      <c r="K1407" s="958" t="s">
        <v>53</v>
      </c>
      <c r="L1407" s="953" t="s">
        <v>44</v>
      </c>
      <c r="M1407" s="958" t="s">
        <v>154</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ASRCMS202202</v>
      </c>
      <c r="AB1407" s="957">
        <f t="shared" si="234"/>
        <v>45230</v>
      </c>
      <c r="AC1407" t="str">
        <f t="shared" si="235"/>
        <v>Unaudited</v>
      </c>
    </row>
    <row r="1408" spans="1:29" x14ac:dyDescent="0.25">
      <c r="A1408" t="s">
        <v>421</v>
      </c>
      <c r="B1408" t="s">
        <v>1380</v>
      </c>
      <c r="C1408" t="s">
        <v>1381</v>
      </c>
      <c r="D1408">
        <v>1900</v>
      </c>
      <c r="E1408" s="957">
        <v>1</v>
      </c>
      <c r="F1408" t="s">
        <v>1026</v>
      </c>
      <c r="G1408" s="957" t="s">
        <v>1379</v>
      </c>
      <c r="H1408" t="s">
        <v>383</v>
      </c>
      <c r="I1408" s="958" t="s">
        <v>489</v>
      </c>
      <c r="J1408" s="958" t="s">
        <v>445</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ASRCMS202202</v>
      </c>
      <c r="AB1408" s="957">
        <f t="shared" si="234"/>
        <v>45230</v>
      </c>
      <c r="AC1408" t="str">
        <f t="shared" si="235"/>
        <v>Unaudited</v>
      </c>
    </row>
    <row r="1409" spans="1:29" x14ac:dyDescent="0.25">
      <c r="A1409" t="s">
        <v>421</v>
      </c>
      <c r="B1409" t="s">
        <v>1380</v>
      </c>
      <c r="C1409" t="s">
        <v>1381</v>
      </c>
      <c r="D1409">
        <v>1900</v>
      </c>
      <c r="E1409" s="957">
        <v>1</v>
      </c>
      <c r="F1409" t="s">
        <v>1026</v>
      </c>
      <c r="G1409" s="957" t="s">
        <v>1379</v>
      </c>
      <c r="H1409" t="s">
        <v>383</v>
      </c>
      <c r="I1409" s="937" t="s">
        <v>489</v>
      </c>
      <c r="J1409" s="937" t="s">
        <v>445</v>
      </c>
      <c r="K1409" s="937" t="s">
        <v>53</v>
      </c>
      <c r="L1409" s="937" t="s">
        <v>42</v>
      </c>
      <c r="M1409" s="958" t="s">
        <v>155</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691435.37121489574</v>
      </c>
      <c r="AA1409" t="str">
        <f t="shared" si="233"/>
        <v>ASRCMS202202</v>
      </c>
      <c r="AB1409" s="957">
        <f t="shared" si="234"/>
        <v>45230</v>
      </c>
      <c r="AC1409" t="str">
        <f t="shared" si="235"/>
        <v>Unaudited</v>
      </c>
    </row>
    <row r="1410" spans="1:29" x14ac:dyDescent="0.25">
      <c r="A1410" t="s">
        <v>421</v>
      </c>
      <c r="B1410" t="s">
        <v>1380</v>
      </c>
      <c r="C1410" t="s">
        <v>1381</v>
      </c>
      <c r="D1410">
        <v>1900</v>
      </c>
      <c r="E1410" s="957">
        <v>1</v>
      </c>
      <c r="F1410" t="s">
        <v>1026</v>
      </c>
      <c r="G1410" s="957" t="s">
        <v>1379</v>
      </c>
      <c r="H1410" t="s">
        <v>383</v>
      </c>
      <c r="I1410" s="958" t="s">
        <v>489</v>
      </c>
      <c r="J1410" s="958" t="s">
        <v>445</v>
      </c>
      <c r="K1410" s="958" t="s">
        <v>53</v>
      </c>
      <c r="L1410" s="937" t="s">
        <v>43</v>
      </c>
      <c r="M1410" s="958" t="s">
        <v>463</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ASRCMS202202</v>
      </c>
      <c r="AB1410" s="957">
        <f t="shared" ref="AB1410:AB1473" si="242">file_date</f>
        <v>45230</v>
      </c>
      <c r="AC1410" t="str">
        <f t="shared" ref="AC1410:AC1473" si="243">status</f>
        <v>Unaudited</v>
      </c>
    </row>
    <row r="1411" spans="1:29" x14ac:dyDescent="0.25">
      <c r="A1411" t="s">
        <v>421</v>
      </c>
      <c r="B1411" t="s">
        <v>1380</v>
      </c>
      <c r="C1411" t="s">
        <v>1381</v>
      </c>
      <c r="D1411">
        <v>1900</v>
      </c>
      <c r="E1411" s="957">
        <v>1</v>
      </c>
      <c r="F1411" t="s">
        <v>1026</v>
      </c>
      <c r="G1411" s="957" t="s">
        <v>1379</v>
      </c>
      <c r="H1411" t="s">
        <v>383</v>
      </c>
      <c r="I1411" s="937" t="s">
        <v>489</v>
      </c>
      <c r="J1411" s="937" t="s">
        <v>445</v>
      </c>
      <c r="K1411" s="937" t="s">
        <v>915</v>
      </c>
      <c r="L1411" s="937" t="s">
        <v>916</v>
      </c>
      <c r="M1411" s="937" t="s">
        <v>915</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584.03906490017459</v>
      </c>
      <c r="AA1411" t="str">
        <f t="shared" si="241"/>
        <v>ASRCMS202202</v>
      </c>
      <c r="AB1411" s="957">
        <f t="shared" si="242"/>
        <v>45230</v>
      </c>
      <c r="AC1411" t="str">
        <f t="shared" si="243"/>
        <v>Unaudited</v>
      </c>
    </row>
    <row r="1412" spans="1:29" x14ac:dyDescent="0.25">
      <c r="A1412" t="s">
        <v>421</v>
      </c>
      <c r="B1412" t="s">
        <v>1380</v>
      </c>
      <c r="C1412" t="s">
        <v>1381</v>
      </c>
      <c r="D1412">
        <v>1900</v>
      </c>
      <c r="E1412" s="957">
        <v>1</v>
      </c>
      <c r="F1412" t="s">
        <v>1026</v>
      </c>
      <c r="G1412" s="957" t="s">
        <v>1379</v>
      </c>
      <c r="H1412" t="s">
        <v>383</v>
      </c>
      <c r="I1412" s="937" t="s">
        <v>489</v>
      </c>
      <c r="J1412" s="937" t="s">
        <v>445</v>
      </c>
      <c r="K1412" s="937" t="s">
        <v>915</v>
      </c>
      <c r="L1412" s="937" t="s">
        <v>917</v>
      </c>
      <c r="M1412" s="958" t="s">
        <v>920</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-2517.0490386269771</v>
      </c>
      <c r="AA1412" t="str">
        <f t="shared" si="241"/>
        <v>ASRCMS202202</v>
      </c>
      <c r="AB1412" s="957">
        <f t="shared" si="242"/>
        <v>45230</v>
      </c>
      <c r="AC1412" t="str">
        <f t="shared" si="243"/>
        <v>Unaudited</v>
      </c>
    </row>
    <row r="1413" spans="1:29" x14ac:dyDescent="0.25">
      <c r="A1413" t="s">
        <v>421</v>
      </c>
      <c r="B1413" t="s">
        <v>1380</v>
      </c>
      <c r="C1413" t="s">
        <v>1381</v>
      </c>
      <c r="D1413">
        <v>1900</v>
      </c>
      <c r="E1413" s="957">
        <v>1</v>
      </c>
      <c r="F1413" t="s">
        <v>1026</v>
      </c>
      <c r="G1413" s="957" t="s">
        <v>1379</v>
      </c>
      <c r="H1413" t="s">
        <v>383</v>
      </c>
      <c r="I1413" s="937" t="s">
        <v>489</v>
      </c>
      <c r="J1413" s="937" t="s">
        <v>445</v>
      </c>
      <c r="K1413" s="937" t="s">
        <v>915</v>
      </c>
      <c r="L1413" s="937" t="s">
        <v>918</v>
      </c>
      <c r="M1413" s="958" t="s">
        <v>921</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ASRCMS202202</v>
      </c>
      <c r="AB1413" s="957">
        <f t="shared" si="242"/>
        <v>45230</v>
      </c>
      <c r="AC1413" t="str">
        <f t="shared" si="243"/>
        <v>Unaudited</v>
      </c>
    </row>
    <row r="1414" spans="1:29" x14ac:dyDescent="0.25">
      <c r="A1414" t="s">
        <v>421</v>
      </c>
      <c r="B1414" t="s">
        <v>1380</v>
      </c>
      <c r="C1414" t="s">
        <v>1381</v>
      </c>
      <c r="D1414">
        <v>1900</v>
      </c>
      <c r="E1414" s="957">
        <v>1</v>
      </c>
      <c r="F1414" t="s">
        <v>1026</v>
      </c>
      <c r="G1414" s="957" t="s">
        <v>1379</v>
      </c>
      <c r="H1414" t="s">
        <v>383</v>
      </c>
      <c r="I1414" s="937" t="s">
        <v>489</v>
      </c>
      <c r="J1414" s="937" t="s">
        <v>445</v>
      </c>
      <c r="K1414" s="937" t="s">
        <v>446</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62944.448537577089</v>
      </c>
      <c r="AA1414" t="str">
        <f t="shared" si="241"/>
        <v>ASRCMS202202</v>
      </c>
      <c r="AB1414" s="957">
        <f t="shared" si="242"/>
        <v>45230</v>
      </c>
      <c r="AC1414" t="str">
        <f t="shared" si="243"/>
        <v>Unaudited</v>
      </c>
    </row>
    <row r="1415" spans="1:29" ht="30" x14ac:dyDescent="0.25">
      <c r="A1415" t="s">
        <v>421</v>
      </c>
      <c r="B1415" t="s">
        <v>1380</v>
      </c>
      <c r="C1415" t="s">
        <v>1381</v>
      </c>
      <c r="D1415">
        <v>1900</v>
      </c>
      <c r="E1415" s="957">
        <v>1</v>
      </c>
      <c r="F1415" t="s">
        <v>1026</v>
      </c>
      <c r="G1415" s="957" t="s">
        <v>1379</v>
      </c>
      <c r="H1415" t="s">
        <v>383</v>
      </c>
      <c r="I1415" s="937" t="s">
        <v>489</v>
      </c>
      <c r="J1415" s="937" t="s">
        <v>445</v>
      </c>
      <c r="K1415" s="937" t="s">
        <v>446</v>
      </c>
      <c r="L1415" s="943">
        <v>5.2</v>
      </c>
      <c r="M1415" s="959" t="s">
        <v>304</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ASRCMS202202</v>
      </c>
      <c r="AB1415" s="957">
        <f t="shared" si="242"/>
        <v>45230</v>
      </c>
      <c r="AC1415" t="str">
        <f t="shared" si="243"/>
        <v>Unaudited</v>
      </c>
    </row>
    <row r="1416" spans="1:29" ht="30" x14ac:dyDescent="0.25">
      <c r="A1416" t="s">
        <v>421</v>
      </c>
      <c r="B1416" t="s">
        <v>1380</v>
      </c>
      <c r="C1416" t="s">
        <v>1381</v>
      </c>
      <c r="D1416">
        <v>1900</v>
      </c>
      <c r="E1416" s="957">
        <v>1</v>
      </c>
      <c r="F1416" t="s">
        <v>1026</v>
      </c>
      <c r="G1416" s="957" t="s">
        <v>1379</v>
      </c>
      <c r="H1416" t="s">
        <v>383</v>
      </c>
      <c r="I1416" s="937" t="s">
        <v>489</v>
      </c>
      <c r="J1416" s="937" t="s">
        <v>445</v>
      </c>
      <c r="K1416" s="937" t="s">
        <v>446</v>
      </c>
      <c r="L1416" s="937">
        <v>5.3</v>
      </c>
      <c r="M1416" s="958" t="s">
        <v>305</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-190743.24392222016</v>
      </c>
      <c r="AA1416" t="str">
        <f t="shared" si="241"/>
        <v>ASRCMS202202</v>
      </c>
      <c r="AB1416" s="957">
        <f t="shared" si="242"/>
        <v>45230</v>
      </c>
      <c r="AC1416" t="str">
        <f t="shared" si="243"/>
        <v>Unaudited</v>
      </c>
    </row>
    <row r="1417" spans="1:29" x14ac:dyDescent="0.25">
      <c r="A1417" t="s">
        <v>421</v>
      </c>
      <c r="B1417" t="s">
        <v>1380</v>
      </c>
      <c r="C1417" t="s">
        <v>1381</v>
      </c>
      <c r="D1417">
        <v>1900</v>
      </c>
      <c r="E1417" s="957">
        <v>1</v>
      </c>
      <c r="F1417" t="s">
        <v>1026</v>
      </c>
      <c r="G1417" s="957" t="s">
        <v>1379</v>
      </c>
      <c r="H1417" t="s">
        <v>383</v>
      </c>
      <c r="I1417" s="937" t="s">
        <v>489</v>
      </c>
      <c r="J1417" s="937" t="s">
        <v>445</v>
      </c>
      <c r="K1417" s="937" t="s">
        <v>446</v>
      </c>
      <c r="L1417" s="937" t="s">
        <v>82</v>
      </c>
      <c r="M1417" s="958" t="s">
        <v>454</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ASRCMS202202</v>
      </c>
      <c r="AB1417" s="957">
        <f t="shared" si="242"/>
        <v>45230</v>
      </c>
      <c r="AC1417" t="str">
        <f t="shared" si="243"/>
        <v>Unaudited</v>
      </c>
    </row>
    <row r="1418" spans="1:29" x14ac:dyDescent="0.25">
      <c r="A1418" t="s">
        <v>421</v>
      </c>
      <c r="B1418" t="s">
        <v>1380</v>
      </c>
      <c r="C1418" t="s">
        <v>1381</v>
      </c>
      <c r="D1418">
        <v>1900</v>
      </c>
      <c r="E1418" s="957">
        <v>1</v>
      </c>
      <c r="F1418" t="s">
        <v>1026</v>
      </c>
      <c r="G1418" s="957" t="s">
        <v>1379</v>
      </c>
      <c r="H1418" t="s">
        <v>383</v>
      </c>
      <c r="I1418" s="937" t="s">
        <v>489</v>
      </c>
      <c r="J1418" s="937" t="s">
        <v>445</v>
      </c>
      <c r="K1418" s="937" t="s">
        <v>447</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ASRCMS202202</v>
      </c>
      <c r="AB1418" s="957">
        <f t="shared" si="242"/>
        <v>45230</v>
      </c>
      <c r="AC1418" t="str">
        <f t="shared" si="243"/>
        <v>Unaudited</v>
      </c>
    </row>
    <row r="1419" spans="1:29" x14ac:dyDescent="0.25">
      <c r="A1419" t="s">
        <v>421</v>
      </c>
      <c r="B1419" t="s">
        <v>1380</v>
      </c>
      <c r="C1419" t="s">
        <v>1381</v>
      </c>
      <c r="D1419">
        <v>1900</v>
      </c>
      <c r="E1419" s="957">
        <v>1</v>
      </c>
      <c r="F1419" t="s">
        <v>1026</v>
      </c>
      <c r="G1419" s="957" t="s">
        <v>1379</v>
      </c>
      <c r="H1419" t="s">
        <v>383</v>
      </c>
      <c r="I1419" s="937" t="s">
        <v>489</v>
      </c>
      <c r="J1419" s="937" t="s">
        <v>445</v>
      </c>
      <c r="K1419" s="937" t="s">
        <v>447</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ASRCMS202202</v>
      </c>
      <c r="AB1419" s="957">
        <f t="shared" si="242"/>
        <v>45230</v>
      </c>
      <c r="AC1419" t="str">
        <f t="shared" si="243"/>
        <v>Unaudited</v>
      </c>
    </row>
    <row r="1420" spans="1:29" x14ac:dyDescent="0.25">
      <c r="A1420" t="s">
        <v>421</v>
      </c>
      <c r="B1420" t="s">
        <v>1380</v>
      </c>
      <c r="C1420" t="s">
        <v>1381</v>
      </c>
      <c r="D1420">
        <v>1900</v>
      </c>
      <c r="E1420" s="957">
        <v>1</v>
      </c>
      <c r="F1420" t="s">
        <v>1026</v>
      </c>
      <c r="G1420" s="957" t="s">
        <v>1379</v>
      </c>
      <c r="H1420" t="s">
        <v>383</v>
      </c>
      <c r="I1420" s="937" t="s">
        <v>489</v>
      </c>
      <c r="J1420" s="937" t="s">
        <v>445</v>
      </c>
      <c r="K1420" s="937" t="s">
        <v>447</v>
      </c>
      <c r="L1420" s="937">
        <v>6.3</v>
      </c>
      <c r="M1420" s="958" t="s">
        <v>185</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ASRCMS202202</v>
      </c>
      <c r="AB1420" s="957">
        <f t="shared" si="242"/>
        <v>45230</v>
      </c>
      <c r="AC1420" t="str">
        <f t="shared" si="243"/>
        <v>Unaudited</v>
      </c>
    </row>
    <row r="1421" spans="1:29" x14ac:dyDescent="0.25">
      <c r="A1421" t="s">
        <v>421</v>
      </c>
      <c r="B1421" t="s">
        <v>1380</v>
      </c>
      <c r="C1421" t="s">
        <v>1381</v>
      </c>
      <c r="D1421">
        <v>1900</v>
      </c>
      <c r="E1421" s="957">
        <v>1</v>
      </c>
      <c r="F1421" t="s">
        <v>1026</v>
      </c>
      <c r="G1421" s="957" t="s">
        <v>1379</v>
      </c>
      <c r="H1421" t="s">
        <v>383</v>
      </c>
      <c r="I1421" s="937" t="s">
        <v>489</v>
      </c>
      <c r="J1421" s="937" t="s">
        <v>445</v>
      </c>
      <c r="K1421" s="937" t="s">
        <v>447</v>
      </c>
      <c r="L1421" s="937" t="s">
        <v>87</v>
      </c>
      <c r="M1421" s="958" t="s">
        <v>455</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ASRCMS202202</v>
      </c>
      <c r="AB1421" s="957">
        <f t="shared" si="242"/>
        <v>45230</v>
      </c>
      <c r="AC1421" t="str">
        <f t="shared" si="243"/>
        <v>Unaudited</v>
      </c>
    </row>
    <row r="1422" spans="1:29" x14ac:dyDescent="0.25">
      <c r="A1422" t="s">
        <v>421</v>
      </c>
      <c r="B1422" t="s">
        <v>1380</v>
      </c>
      <c r="C1422" t="s">
        <v>1381</v>
      </c>
      <c r="D1422">
        <v>1900</v>
      </c>
      <c r="E1422" s="957">
        <v>1</v>
      </c>
      <c r="F1422" t="s">
        <v>1026</v>
      </c>
      <c r="G1422" s="957" t="s">
        <v>1379</v>
      </c>
      <c r="H1422" t="s">
        <v>383</v>
      </c>
      <c r="I1422" s="937" t="s">
        <v>489</v>
      </c>
      <c r="J1422" s="937" t="s">
        <v>445</v>
      </c>
      <c r="K1422" s="937" t="s">
        <v>448</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19837.292253695447</v>
      </c>
      <c r="AA1422" t="str">
        <f t="shared" si="241"/>
        <v>ASRCMS202202</v>
      </c>
      <c r="AB1422" s="957">
        <f t="shared" si="242"/>
        <v>45230</v>
      </c>
      <c r="AC1422" t="str">
        <f t="shared" si="243"/>
        <v>Unaudited</v>
      </c>
    </row>
    <row r="1423" spans="1:29" x14ac:dyDescent="0.25">
      <c r="A1423" t="s">
        <v>421</v>
      </c>
      <c r="B1423" t="s">
        <v>1380</v>
      </c>
      <c r="C1423" t="s">
        <v>1381</v>
      </c>
      <c r="D1423">
        <v>1900</v>
      </c>
      <c r="E1423" s="957">
        <v>1</v>
      </c>
      <c r="F1423" t="s">
        <v>1026</v>
      </c>
      <c r="G1423" s="957" t="s">
        <v>1379</v>
      </c>
      <c r="H1423" t="s">
        <v>383</v>
      </c>
      <c r="I1423" s="937" t="s">
        <v>489</v>
      </c>
      <c r="J1423" s="937" t="s">
        <v>445</v>
      </c>
      <c r="K1423" s="937" t="s">
        <v>448</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ASRCMS202202</v>
      </c>
      <c r="AB1423" s="957">
        <f t="shared" si="242"/>
        <v>45230</v>
      </c>
      <c r="AC1423" t="str">
        <f t="shared" si="243"/>
        <v>Unaudited</v>
      </c>
    </row>
    <row r="1424" spans="1:29" x14ac:dyDescent="0.25">
      <c r="A1424" t="s">
        <v>421</v>
      </c>
      <c r="B1424" t="s">
        <v>1380</v>
      </c>
      <c r="C1424" t="s">
        <v>1381</v>
      </c>
      <c r="D1424">
        <v>1900</v>
      </c>
      <c r="E1424" s="957">
        <v>1</v>
      </c>
      <c r="F1424" t="s">
        <v>1026</v>
      </c>
      <c r="G1424" s="957" t="s">
        <v>1379</v>
      </c>
      <c r="H1424" t="s">
        <v>383</v>
      </c>
      <c r="I1424" s="937" t="s">
        <v>489</v>
      </c>
      <c r="J1424" s="937" t="s">
        <v>445</v>
      </c>
      <c r="K1424" s="937" t="s">
        <v>448</v>
      </c>
      <c r="L1424" s="937">
        <v>7.3</v>
      </c>
      <c r="M1424" s="958" t="s">
        <v>156</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-4403</v>
      </c>
      <c r="AA1424" t="str">
        <f t="shared" si="241"/>
        <v>ASRCMS202202</v>
      </c>
      <c r="AB1424" s="957">
        <f t="shared" si="242"/>
        <v>45230</v>
      </c>
      <c r="AC1424" t="str">
        <f t="shared" si="243"/>
        <v>Unaudited</v>
      </c>
    </row>
    <row r="1425" spans="1:29" x14ac:dyDescent="0.25">
      <c r="A1425" t="s">
        <v>421</v>
      </c>
      <c r="B1425" t="s">
        <v>1380</v>
      </c>
      <c r="C1425" t="s">
        <v>1381</v>
      </c>
      <c r="D1425">
        <v>1900</v>
      </c>
      <c r="E1425" s="957">
        <v>1</v>
      </c>
      <c r="F1425" t="s">
        <v>1026</v>
      </c>
      <c r="G1425" s="957" t="s">
        <v>1379</v>
      </c>
      <c r="H1425" t="s">
        <v>383</v>
      </c>
      <c r="I1425" s="937" t="s">
        <v>489</v>
      </c>
      <c r="J1425" s="937" t="s">
        <v>445</v>
      </c>
      <c r="K1425" s="937" t="s">
        <v>448</v>
      </c>
      <c r="L1425" s="945" t="s">
        <v>91</v>
      </c>
      <c r="M1425" s="960" t="s">
        <v>456</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ASRCMS202202</v>
      </c>
      <c r="AB1425" s="957">
        <f t="shared" si="242"/>
        <v>45230</v>
      </c>
      <c r="AC1425" t="str">
        <f t="shared" si="243"/>
        <v>Unaudited</v>
      </c>
    </row>
    <row r="1426" spans="1:29" x14ac:dyDescent="0.25">
      <c r="A1426" t="s">
        <v>421</v>
      </c>
      <c r="B1426" t="s">
        <v>1380</v>
      </c>
      <c r="C1426" t="s">
        <v>1381</v>
      </c>
      <c r="D1426">
        <v>1900</v>
      </c>
      <c r="E1426" s="957">
        <v>1</v>
      </c>
      <c r="F1426" t="s">
        <v>1026</v>
      </c>
      <c r="G1426" s="957" t="s">
        <v>1379</v>
      </c>
      <c r="H1426" t="s">
        <v>383</v>
      </c>
      <c r="I1426" s="937" t="s">
        <v>489</v>
      </c>
      <c r="J1426" s="937" t="s">
        <v>445</v>
      </c>
      <c r="K1426" s="937" t="s">
        <v>449</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63534.72828978359</v>
      </c>
      <c r="AA1426" t="str">
        <f t="shared" si="241"/>
        <v>ASRCMS202202</v>
      </c>
      <c r="AB1426" s="957">
        <f t="shared" si="242"/>
        <v>45230</v>
      </c>
      <c r="AC1426" t="str">
        <f t="shared" si="243"/>
        <v>Unaudited</v>
      </c>
    </row>
    <row r="1427" spans="1:29" x14ac:dyDescent="0.25">
      <c r="A1427" t="s">
        <v>421</v>
      </c>
      <c r="B1427" t="s">
        <v>1380</v>
      </c>
      <c r="C1427" t="s">
        <v>1381</v>
      </c>
      <c r="D1427">
        <v>1900</v>
      </c>
      <c r="E1427" s="957">
        <v>1</v>
      </c>
      <c r="F1427" t="s">
        <v>1026</v>
      </c>
      <c r="G1427" s="957" t="s">
        <v>1379</v>
      </c>
      <c r="H1427" t="s">
        <v>383</v>
      </c>
      <c r="I1427" s="958" t="s">
        <v>489</v>
      </c>
      <c r="J1427" s="958" t="s">
        <v>445</v>
      </c>
      <c r="K1427" s="958" t="s">
        <v>449</v>
      </c>
      <c r="L1427" s="937" t="s">
        <v>113</v>
      </c>
      <c r="M1427" s="958" t="s">
        <v>444</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ASRCMS202202</v>
      </c>
      <c r="AB1427" s="957">
        <f t="shared" si="242"/>
        <v>45230</v>
      </c>
      <c r="AC1427" t="str">
        <f t="shared" si="243"/>
        <v>Unaudited</v>
      </c>
    </row>
    <row r="1428" spans="1:29" x14ac:dyDescent="0.25">
      <c r="A1428" t="s">
        <v>421</v>
      </c>
      <c r="B1428" t="s">
        <v>1380</v>
      </c>
      <c r="C1428" t="s">
        <v>1381</v>
      </c>
      <c r="D1428">
        <v>1900</v>
      </c>
      <c r="E1428" s="957">
        <v>1</v>
      </c>
      <c r="F1428" t="s">
        <v>1026</v>
      </c>
      <c r="G1428" s="957" t="s">
        <v>1379</v>
      </c>
      <c r="H1428" t="s">
        <v>383</v>
      </c>
      <c r="I1428" s="937" t="s">
        <v>489</v>
      </c>
      <c r="J1428" s="937" t="s">
        <v>445</v>
      </c>
      <c r="K1428" s="937" t="s">
        <v>449</v>
      </c>
      <c r="L1428" s="937" t="s">
        <v>115</v>
      </c>
      <c r="M1428" s="962" t="s">
        <v>158</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ASRCMS202202</v>
      </c>
      <c r="AB1428" s="957">
        <f t="shared" si="242"/>
        <v>45230</v>
      </c>
      <c r="AC1428" t="str">
        <f t="shared" si="243"/>
        <v>Unaudited</v>
      </c>
    </row>
    <row r="1429" spans="1:29" x14ac:dyDescent="0.25">
      <c r="A1429" t="s">
        <v>421</v>
      </c>
      <c r="B1429" t="s">
        <v>1380</v>
      </c>
      <c r="C1429" t="s">
        <v>1381</v>
      </c>
      <c r="D1429">
        <v>1900</v>
      </c>
      <c r="E1429" s="957">
        <v>1</v>
      </c>
      <c r="F1429" t="s">
        <v>1026</v>
      </c>
      <c r="G1429" s="957" t="s">
        <v>1379</v>
      </c>
      <c r="H1429" t="s">
        <v>383</v>
      </c>
      <c r="I1429" s="937" t="s">
        <v>489</v>
      </c>
      <c r="J1429" s="937" t="s">
        <v>445</v>
      </c>
      <c r="K1429" s="937" t="s">
        <v>449</v>
      </c>
      <c r="L1429" s="937" t="s">
        <v>116</v>
      </c>
      <c r="M1429" s="962" t="s">
        <v>114</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ASRCMS202202</v>
      </c>
      <c r="AB1429" s="957">
        <f t="shared" si="242"/>
        <v>45230</v>
      </c>
      <c r="AC1429" t="str">
        <f t="shared" si="243"/>
        <v>Unaudited</v>
      </c>
    </row>
    <row r="1430" spans="1:29" x14ac:dyDescent="0.25">
      <c r="A1430" t="s">
        <v>421</v>
      </c>
      <c r="B1430" t="s">
        <v>1380</v>
      </c>
      <c r="C1430" t="s">
        <v>1381</v>
      </c>
      <c r="D1430">
        <v>1900</v>
      </c>
      <c r="E1430" s="957">
        <v>1</v>
      </c>
      <c r="F1430" t="s">
        <v>1026</v>
      </c>
      <c r="G1430" s="957" t="s">
        <v>1379</v>
      </c>
      <c r="H1430" t="s">
        <v>383</v>
      </c>
      <c r="I1430" s="937" t="s">
        <v>489</v>
      </c>
      <c r="J1430" s="937" t="s">
        <v>445</v>
      </c>
      <c r="K1430" s="937" t="s">
        <v>449</v>
      </c>
      <c r="L1430" s="937" t="s">
        <v>117</v>
      </c>
      <c r="M1430" s="962" t="s">
        <v>159</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ASRCMS202202</v>
      </c>
      <c r="AB1430" s="957">
        <f t="shared" si="242"/>
        <v>45230</v>
      </c>
      <c r="AC1430" t="str">
        <f t="shared" si="243"/>
        <v>Unaudited</v>
      </c>
    </row>
    <row r="1431" spans="1:29" x14ac:dyDescent="0.25">
      <c r="A1431" t="s">
        <v>421</v>
      </c>
      <c r="B1431" t="s">
        <v>1380</v>
      </c>
      <c r="C1431" t="s">
        <v>1381</v>
      </c>
      <c r="D1431">
        <v>1900</v>
      </c>
      <c r="E1431" s="957">
        <v>1</v>
      </c>
      <c r="F1431" t="s">
        <v>1026</v>
      </c>
      <c r="G1431" s="957" t="s">
        <v>1379</v>
      </c>
      <c r="H1431" t="s">
        <v>383</v>
      </c>
      <c r="I1431" s="937" t="s">
        <v>489</v>
      </c>
      <c r="J1431" s="937" t="s">
        <v>445</v>
      </c>
      <c r="K1431" s="937" t="s">
        <v>449</v>
      </c>
      <c r="L1431" s="937" t="s">
        <v>160</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ASRCMS202202</v>
      </c>
      <c r="AB1431" s="957">
        <f t="shared" si="242"/>
        <v>45230</v>
      </c>
      <c r="AC1431" t="str">
        <f t="shared" si="243"/>
        <v>Unaudited</v>
      </c>
    </row>
    <row r="1432" spans="1:29" x14ac:dyDescent="0.25">
      <c r="A1432" t="s">
        <v>421</v>
      </c>
      <c r="B1432" t="s">
        <v>1380</v>
      </c>
      <c r="C1432" t="s">
        <v>1381</v>
      </c>
      <c r="D1432">
        <v>1900</v>
      </c>
      <c r="E1432" s="957">
        <v>1</v>
      </c>
      <c r="F1432" t="s">
        <v>1026</v>
      </c>
      <c r="G1432" s="957" t="s">
        <v>1379</v>
      </c>
      <c r="H1432" t="s">
        <v>383</v>
      </c>
      <c r="I1432" s="937" t="s">
        <v>489</v>
      </c>
      <c r="J1432" s="937" t="s">
        <v>445</v>
      </c>
      <c r="K1432" s="937" t="s">
        <v>449</v>
      </c>
      <c r="L1432" s="937" t="s">
        <v>443</v>
      </c>
      <c r="M1432" s="962" t="s">
        <v>457</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ASRCMS202202</v>
      </c>
      <c r="AB1432" s="957">
        <f t="shared" si="242"/>
        <v>45230</v>
      </c>
      <c r="AC1432" t="str">
        <f t="shared" si="243"/>
        <v>Unaudited</v>
      </c>
    </row>
    <row r="1433" spans="1:29" ht="30" x14ac:dyDescent="0.25">
      <c r="A1433" t="s">
        <v>421</v>
      </c>
      <c r="B1433" t="s">
        <v>1380</v>
      </c>
      <c r="C1433" t="s">
        <v>1381</v>
      </c>
      <c r="D1433">
        <v>1900</v>
      </c>
      <c r="E1433" s="957">
        <v>1</v>
      </c>
      <c r="F1433" t="s">
        <v>1026</v>
      </c>
      <c r="G1433" s="957" t="s">
        <v>1379</v>
      </c>
      <c r="H1433" t="s">
        <v>383</v>
      </c>
      <c r="I1433" s="937" t="s">
        <v>489</v>
      </c>
      <c r="J1433" s="937" t="s">
        <v>445</v>
      </c>
      <c r="K1433" s="937" t="s">
        <v>450</v>
      </c>
      <c r="L1433" s="937">
        <v>9.1</v>
      </c>
      <c r="M1433" s="962" t="s">
        <v>186</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260865.17632579096</v>
      </c>
      <c r="AA1433" t="str">
        <f t="shared" si="241"/>
        <v>ASRCMS202202</v>
      </c>
      <c r="AB1433" s="957">
        <f t="shared" si="242"/>
        <v>45230</v>
      </c>
      <c r="AC1433" t="str">
        <f t="shared" si="243"/>
        <v>Unaudited</v>
      </c>
    </row>
    <row r="1434" spans="1:29" x14ac:dyDescent="0.25">
      <c r="A1434" t="s">
        <v>421</v>
      </c>
      <c r="B1434" t="s">
        <v>1380</v>
      </c>
      <c r="C1434" t="s">
        <v>1381</v>
      </c>
      <c r="D1434">
        <v>1900</v>
      </c>
      <c r="E1434" s="957">
        <v>1</v>
      </c>
      <c r="F1434" t="s">
        <v>1026</v>
      </c>
      <c r="G1434" s="957" t="s">
        <v>1379</v>
      </c>
      <c r="H1434" t="s">
        <v>383</v>
      </c>
      <c r="I1434" s="937" t="s">
        <v>489</v>
      </c>
      <c r="J1434" s="937" t="s">
        <v>445</v>
      </c>
      <c r="K1434" s="937" t="s">
        <v>450</v>
      </c>
      <c r="L1434" s="945" t="s">
        <v>107</v>
      </c>
      <c r="M1434" s="960" t="s">
        <v>187</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4702.2258653126137</v>
      </c>
      <c r="AA1434" t="str">
        <f t="shared" si="241"/>
        <v>ASRCMS202202</v>
      </c>
      <c r="AB1434" s="957">
        <f t="shared" si="242"/>
        <v>45230</v>
      </c>
      <c r="AC1434" t="str">
        <f t="shared" si="243"/>
        <v>Unaudited</v>
      </c>
    </row>
    <row r="1435" spans="1:29" x14ac:dyDescent="0.25">
      <c r="A1435" t="s">
        <v>421</v>
      </c>
      <c r="B1435" t="s">
        <v>1380</v>
      </c>
      <c r="C1435" t="s">
        <v>1381</v>
      </c>
      <c r="D1435">
        <v>1900</v>
      </c>
      <c r="E1435" s="957">
        <v>1</v>
      </c>
      <c r="F1435" t="s">
        <v>1026</v>
      </c>
      <c r="G1435" s="957" t="s">
        <v>1379</v>
      </c>
      <c r="H1435" t="s">
        <v>383</v>
      </c>
      <c r="I1435" s="962" t="s">
        <v>489</v>
      </c>
      <c r="J1435" s="962" t="s">
        <v>445</v>
      </c>
      <c r="K1435" s="962" t="s">
        <v>450</v>
      </c>
      <c r="L1435" s="937" t="s">
        <v>1316</v>
      </c>
      <c r="M1435" s="962" t="s">
        <v>1317</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31424.154085685277</v>
      </c>
      <c r="AA1435" t="str">
        <f t="shared" si="241"/>
        <v>ASRCMS202202</v>
      </c>
      <c r="AB1435" s="957">
        <f t="shared" si="242"/>
        <v>45230</v>
      </c>
      <c r="AC1435" t="str">
        <f t="shared" si="243"/>
        <v>Unaudited</v>
      </c>
    </row>
    <row r="1436" spans="1:29" x14ac:dyDescent="0.25">
      <c r="A1436" t="s">
        <v>421</v>
      </c>
      <c r="B1436" t="s">
        <v>1380</v>
      </c>
      <c r="C1436" t="s">
        <v>1381</v>
      </c>
      <c r="D1436">
        <v>1900</v>
      </c>
      <c r="E1436" s="957">
        <v>1</v>
      </c>
      <c r="F1436" t="s">
        <v>1026</v>
      </c>
      <c r="G1436" s="957" t="s">
        <v>1379</v>
      </c>
      <c r="H1436" t="s">
        <v>383</v>
      </c>
      <c r="I1436" s="937" t="s">
        <v>489</v>
      </c>
      <c r="J1436" s="937" t="s">
        <v>445</v>
      </c>
      <c r="K1436" s="937" t="s">
        <v>450</v>
      </c>
      <c r="L1436" s="943" t="s">
        <v>108</v>
      </c>
      <c r="M1436" s="963" t="s">
        <v>188</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206131.83939693461</v>
      </c>
      <c r="AA1436" t="str">
        <f t="shared" si="241"/>
        <v>ASRCMS202202</v>
      </c>
      <c r="AB1436" s="957">
        <f t="shared" si="242"/>
        <v>45230</v>
      </c>
      <c r="AC1436" t="str">
        <f t="shared" si="243"/>
        <v>Unaudited</v>
      </c>
    </row>
    <row r="1437" spans="1:29" x14ac:dyDescent="0.25">
      <c r="A1437" t="s">
        <v>421</v>
      </c>
      <c r="B1437" t="s">
        <v>1380</v>
      </c>
      <c r="C1437" t="s">
        <v>1381</v>
      </c>
      <c r="D1437">
        <v>1900</v>
      </c>
      <c r="E1437" s="957">
        <v>1</v>
      </c>
      <c r="F1437" t="s">
        <v>1026</v>
      </c>
      <c r="G1437" s="957" t="s">
        <v>1379</v>
      </c>
      <c r="H1437" t="s">
        <v>383</v>
      </c>
      <c r="I1437" s="937" t="s">
        <v>489</v>
      </c>
      <c r="J1437" s="937" t="s">
        <v>445</v>
      </c>
      <c r="K1437" s="937" t="s">
        <v>450</v>
      </c>
      <c r="L1437" s="943" t="s">
        <v>109</v>
      </c>
      <c r="M1437" s="963" t="s">
        <v>161</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199840.03259483937</v>
      </c>
      <c r="AA1437" t="str">
        <f t="shared" si="241"/>
        <v>ASRCMS202202</v>
      </c>
      <c r="AB1437" s="957">
        <f t="shared" si="242"/>
        <v>45230</v>
      </c>
      <c r="AC1437" t="str">
        <f t="shared" si="243"/>
        <v>Unaudited</v>
      </c>
    </row>
    <row r="1438" spans="1:29" x14ac:dyDescent="0.25">
      <c r="A1438" t="s">
        <v>421</v>
      </c>
      <c r="B1438" t="s">
        <v>1380</v>
      </c>
      <c r="C1438" t="s">
        <v>1381</v>
      </c>
      <c r="D1438">
        <v>1900</v>
      </c>
      <c r="E1438" s="957">
        <v>1</v>
      </c>
      <c r="F1438" t="s">
        <v>1026</v>
      </c>
      <c r="G1438" s="957" t="s">
        <v>1379</v>
      </c>
      <c r="H1438" t="s">
        <v>383</v>
      </c>
      <c r="I1438" s="937" t="s">
        <v>489</v>
      </c>
      <c r="J1438" s="937" t="s">
        <v>445</v>
      </c>
      <c r="K1438" s="937" t="s">
        <v>450</v>
      </c>
      <c r="L1438" s="947" t="s">
        <v>110</v>
      </c>
      <c r="M1438" s="964" t="s">
        <v>135</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ASRCMS202202</v>
      </c>
      <c r="AB1438" s="957">
        <f t="shared" si="242"/>
        <v>45230</v>
      </c>
      <c r="AC1438" t="str">
        <f t="shared" si="243"/>
        <v>Unaudited</v>
      </c>
    </row>
    <row r="1439" spans="1:29" x14ac:dyDescent="0.25">
      <c r="A1439" t="s">
        <v>421</v>
      </c>
      <c r="B1439" t="s">
        <v>1380</v>
      </c>
      <c r="C1439" t="s">
        <v>1381</v>
      </c>
      <c r="D1439">
        <v>1900</v>
      </c>
      <c r="E1439" s="957">
        <v>1</v>
      </c>
      <c r="F1439" t="s">
        <v>1026</v>
      </c>
      <c r="G1439" s="957" t="s">
        <v>1379</v>
      </c>
      <c r="H1439" t="s">
        <v>383</v>
      </c>
      <c r="I1439" s="963" t="s">
        <v>489</v>
      </c>
      <c r="J1439" s="963" t="s">
        <v>445</v>
      </c>
      <c r="K1439" s="963" t="s">
        <v>450</v>
      </c>
      <c r="L1439" s="943" t="s">
        <v>111</v>
      </c>
      <c r="M1439" s="963" t="s">
        <v>163</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-1400037.2701585016</v>
      </c>
      <c r="AA1439" t="str">
        <f t="shared" si="241"/>
        <v>ASRCMS202202</v>
      </c>
      <c r="AB1439" s="957">
        <f t="shared" si="242"/>
        <v>45230</v>
      </c>
      <c r="AC1439" t="str">
        <f t="shared" si="243"/>
        <v>Unaudited</v>
      </c>
    </row>
    <row r="1440" spans="1:29" x14ac:dyDescent="0.25">
      <c r="A1440" t="s">
        <v>421</v>
      </c>
      <c r="B1440" t="s">
        <v>1380</v>
      </c>
      <c r="C1440" t="s">
        <v>1381</v>
      </c>
      <c r="D1440">
        <v>1900</v>
      </c>
      <c r="E1440" s="957">
        <v>1</v>
      </c>
      <c r="F1440" t="s">
        <v>1026</v>
      </c>
      <c r="G1440" s="957" t="s">
        <v>1379</v>
      </c>
      <c r="H1440" t="s">
        <v>383</v>
      </c>
      <c r="I1440" s="937" t="s">
        <v>489</v>
      </c>
      <c r="J1440" s="937" t="s">
        <v>445</v>
      </c>
      <c r="K1440" s="937" t="s">
        <v>450</v>
      </c>
      <c r="L1440" s="937" t="s">
        <v>112</v>
      </c>
      <c r="M1440" s="962" t="s">
        <v>464</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ASRCMS202202</v>
      </c>
      <c r="AB1440" s="957">
        <f t="shared" si="242"/>
        <v>45230</v>
      </c>
      <c r="AC1440" t="str">
        <f t="shared" si="243"/>
        <v>Unaudited</v>
      </c>
    </row>
    <row r="1441" spans="1:29" x14ac:dyDescent="0.25">
      <c r="A1441" t="s">
        <v>421</v>
      </c>
      <c r="B1441" t="s">
        <v>1380</v>
      </c>
      <c r="C1441" t="s">
        <v>1381</v>
      </c>
      <c r="D1441">
        <v>1900</v>
      </c>
      <c r="E1441" s="957">
        <v>1</v>
      </c>
      <c r="F1441" t="s">
        <v>1026</v>
      </c>
      <c r="G1441" s="957" t="s">
        <v>1379</v>
      </c>
      <c r="H1441" t="s">
        <v>383</v>
      </c>
      <c r="I1441" s="937" t="s">
        <v>489</v>
      </c>
      <c r="J1441" s="937" t="s">
        <v>445</v>
      </c>
      <c r="K1441" s="937" t="s">
        <v>6</v>
      </c>
      <c r="L1441" s="937" t="s">
        <v>118</v>
      </c>
      <c r="M1441" s="962" t="s">
        <v>189</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ASRCMS202202</v>
      </c>
      <c r="AB1441" s="957">
        <f t="shared" si="242"/>
        <v>45230</v>
      </c>
      <c r="AC1441" t="str">
        <f t="shared" si="243"/>
        <v>Unaudited</v>
      </c>
    </row>
    <row r="1442" spans="1:29" x14ac:dyDescent="0.25">
      <c r="A1442" t="s">
        <v>421</v>
      </c>
      <c r="B1442" t="s">
        <v>1380</v>
      </c>
      <c r="C1442" t="s">
        <v>1381</v>
      </c>
      <c r="D1442">
        <v>1900</v>
      </c>
      <c r="E1442" s="957">
        <v>1</v>
      </c>
      <c r="F1442" t="s">
        <v>1026</v>
      </c>
      <c r="G1442" s="957" t="s">
        <v>1379</v>
      </c>
      <c r="H1442" t="s">
        <v>383</v>
      </c>
      <c r="I1442" s="937" t="s">
        <v>489</v>
      </c>
      <c r="J1442" s="937" t="s">
        <v>445</v>
      </c>
      <c r="K1442" s="937" t="s">
        <v>6</v>
      </c>
      <c r="L1442" s="937" t="s">
        <v>45</v>
      </c>
      <c r="M1442" s="962" t="s">
        <v>164</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ASRCMS202202</v>
      </c>
      <c r="AB1442" s="957">
        <f t="shared" si="242"/>
        <v>45230</v>
      </c>
      <c r="AC1442" t="str">
        <f t="shared" si="243"/>
        <v>Unaudited</v>
      </c>
    </row>
    <row r="1443" spans="1:29" x14ac:dyDescent="0.25">
      <c r="A1443" t="s">
        <v>421</v>
      </c>
      <c r="B1443" t="s">
        <v>1380</v>
      </c>
      <c r="C1443" t="s">
        <v>1381</v>
      </c>
      <c r="D1443">
        <v>1900</v>
      </c>
      <c r="E1443" s="957">
        <v>1</v>
      </c>
      <c r="F1443" t="s">
        <v>1026</v>
      </c>
      <c r="G1443" s="957" t="s">
        <v>1379</v>
      </c>
      <c r="H1443" t="s">
        <v>383</v>
      </c>
      <c r="I1443" s="937" t="s">
        <v>489</v>
      </c>
      <c r="J1443" s="937" t="s">
        <v>445</v>
      </c>
      <c r="K1443" s="937" t="s">
        <v>6</v>
      </c>
      <c r="L1443" s="945" t="s">
        <v>46</v>
      </c>
      <c r="M1443" s="960" t="s">
        <v>165</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-4387.8546424394535</v>
      </c>
      <c r="AA1443" t="str">
        <f t="shared" si="241"/>
        <v>ASRCMS202202</v>
      </c>
      <c r="AB1443" s="957">
        <f t="shared" si="242"/>
        <v>45230</v>
      </c>
      <c r="AC1443" t="str">
        <f t="shared" si="243"/>
        <v>Unaudited</v>
      </c>
    </row>
    <row r="1444" spans="1:29" x14ac:dyDescent="0.25">
      <c r="A1444" t="s">
        <v>421</v>
      </c>
      <c r="B1444" t="s">
        <v>1380</v>
      </c>
      <c r="C1444" t="s">
        <v>1381</v>
      </c>
      <c r="D1444">
        <v>1900</v>
      </c>
      <c r="E1444" s="957">
        <v>1</v>
      </c>
      <c r="F1444" t="s">
        <v>1026</v>
      </c>
      <c r="G1444" s="957" t="s">
        <v>1379</v>
      </c>
      <c r="H1444" t="s">
        <v>383</v>
      </c>
      <c r="I1444" s="962" t="s">
        <v>489</v>
      </c>
      <c r="J1444" s="962" t="s">
        <v>445</v>
      </c>
      <c r="K1444" s="962" t="s">
        <v>6</v>
      </c>
      <c r="L1444" s="937" t="s">
        <v>166</v>
      </c>
      <c r="M1444" s="962" t="s">
        <v>462</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ASRCMS202202</v>
      </c>
      <c r="AB1444" s="957">
        <f t="shared" si="242"/>
        <v>45230</v>
      </c>
      <c r="AC1444" t="str">
        <f t="shared" si="243"/>
        <v>Unaudited</v>
      </c>
    </row>
    <row r="1445" spans="1:29" x14ac:dyDescent="0.25">
      <c r="A1445" t="s">
        <v>421</v>
      </c>
      <c r="B1445" t="s">
        <v>1380</v>
      </c>
      <c r="C1445" t="s">
        <v>1381</v>
      </c>
      <c r="D1445">
        <v>1900</v>
      </c>
      <c r="E1445" s="957">
        <v>1</v>
      </c>
      <c r="F1445" t="s">
        <v>1026</v>
      </c>
      <c r="G1445" s="957" t="s">
        <v>1379</v>
      </c>
      <c r="H1445" t="s">
        <v>383</v>
      </c>
      <c r="I1445" s="937" t="s">
        <v>489</v>
      </c>
      <c r="J1445" s="937" t="s">
        <v>445</v>
      </c>
      <c r="K1445" s="937" t="s">
        <v>435</v>
      </c>
      <c r="L1445" s="937" t="s">
        <v>121</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ASRCMS202202</v>
      </c>
      <c r="AB1445" s="957">
        <f t="shared" si="242"/>
        <v>45230</v>
      </c>
      <c r="AC1445" t="str">
        <f t="shared" si="243"/>
        <v>Unaudited</v>
      </c>
    </row>
    <row r="1446" spans="1:29" x14ac:dyDescent="0.25">
      <c r="A1446" t="s">
        <v>421</v>
      </c>
      <c r="B1446" t="s">
        <v>1380</v>
      </c>
      <c r="C1446" t="s">
        <v>1381</v>
      </c>
      <c r="D1446">
        <v>1900</v>
      </c>
      <c r="E1446" s="957">
        <v>1</v>
      </c>
      <c r="F1446" t="s">
        <v>1026</v>
      </c>
      <c r="G1446" s="957" t="s">
        <v>1379</v>
      </c>
      <c r="H1446" t="s">
        <v>383</v>
      </c>
      <c r="I1446" s="937" t="s">
        <v>489</v>
      </c>
      <c r="J1446" s="937" t="s">
        <v>445</v>
      </c>
      <c r="K1446" s="937" t="s">
        <v>435</v>
      </c>
      <c r="L1446" s="937" t="s">
        <v>938</v>
      </c>
      <c r="M1446" s="962" t="s">
        <v>930</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ASRCMS202202</v>
      </c>
      <c r="AB1446" s="957">
        <f t="shared" si="242"/>
        <v>45230</v>
      </c>
      <c r="AC1446" t="str">
        <f t="shared" si="243"/>
        <v>Unaudited</v>
      </c>
    </row>
    <row r="1447" spans="1:29" x14ac:dyDescent="0.25">
      <c r="A1447" t="s">
        <v>421</v>
      </c>
      <c r="B1447" t="s">
        <v>1380</v>
      </c>
      <c r="C1447" t="s">
        <v>1381</v>
      </c>
      <c r="D1447">
        <v>1900</v>
      </c>
      <c r="E1447" s="957">
        <v>1</v>
      </c>
      <c r="F1447" t="s">
        <v>1026</v>
      </c>
      <c r="G1447" s="957" t="s">
        <v>1379</v>
      </c>
      <c r="H1447" t="s">
        <v>383</v>
      </c>
      <c r="I1447" s="937" t="s">
        <v>489</v>
      </c>
      <c r="J1447" s="937" t="s">
        <v>445</v>
      </c>
      <c r="K1447" s="937" t="s">
        <v>435</v>
      </c>
      <c r="L1447" s="937" t="s">
        <v>168</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ASRCMS202202</v>
      </c>
      <c r="AB1447" s="957">
        <f t="shared" si="242"/>
        <v>45230</v>
      </c>
      <c r="AC1447" t="str">
        <f t="shared" si="243"/>
        <v>Unaudited</v>
      </c>
    </row>
    <row r="1448" spans="1:29" x14ac:dyDescent="0.25">
      <c r="A1448" t="s">
        <v>421</v>
      </c>
      <c r="B1448" t="s">
        <v>1380</v>
      </c>
      <c r="C1448" t="s">
        <v>1381</v>
      </c>
      <c r="D1448">
        <v>1900</v>
      </c>
      <c r="E1448" s="957">
        <v>1</v>
      </c>
      <c r="F1448" t="s">
        <v>1026</v>
      </c>
      <c r="G1448" s="957" t="s">
        <v>1379</v>
      </c>
      <c r="H1448" t="s">
        <v>383</v>
      </c>
      <c r="I1448" s="937" t="s">
        <v>489</v>
      </c>
      <c r="J1448" s="937" t="s">
        <v>445</v>
      </c>
      <c r="K1448" s="937" t="s">
        <v>435</v>
      </c>
      <c r="L1448" s="945" t="s">
        <v>169</v>
      </c>
      <c r="M1448" s="960" t="s">
        <v>330</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ASRCMS202202</v>
      </c>
      <c r="AB1448" s="957">
        <f t="shared" si="242"/>
        <v>45230</v>
      </c>
      <c r="AC1448" t="str">
        <f t="shared" si="243"/>
        <v>Unaudited</v>
      </c>
    </row>
    <row r="1449" spans="1:29" x14ac:dyDescent="0.25">
      <c r="A1449" t="s">
        <v>421</v>
      </c>
      <c r="B1449" t="s">
        <v>1380</v>
      </c>
      <c r="C1449" t="s">
        <v>1381</v>
      </c>
      <c r="D1449">
        <v>1900</v>
      </c>
      <c r="E1449" s="957">
        <v>1</v>
      </c>
      <c r="F1449" t="s">
        <v>1026</v>
      </c>
      <c r="G1449" s="957" t="s">
        <v>1379</v>
      </c>
      <c r="H1449" t="s">
        <v>383</v>
      </c>
      <c r="I1449" s="962" t="s">
        <v>489</v>
      </c>
      <c r="J1449" s="962" t="s">
        <v>451</v>
      </c>
      <c r="K1449" s="962" t="s">
        <v>436</v>
      </c>
      <c r="L1449" s="937" t="s">
        <v>122</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ASRCMS202202</v>
      </c>
      <c r="AB1449" s="957">
        <f t="shared" si="242"/>
        <v>45230</v>
      </c>
      <c r="AC1449" t="str">
        <f t="shared" si="243"/>
        <v>Unaudited</v>
      </c>
    </row>
    <row r="1450" spans="1:29" x14ac:dyDescent="0.25">
      <c r="A1450" t="s">
        <v>421</v>
      </c>
      <c r="B1450" t="s">
        <v>1380</v>
      </c>
      <c r="C1450" t="s">
        <v>1381</v>
      </c>
      <c r="D1450">
        <v>1900</v>
      </c>
      <c r="E1450" s="957">
        <v>1</v>
      </c>
      <c r="F1450" t="s">
        <v>1026</v>
      </c>
      <c r="G1450" s="957" t="s">
        <v>1379</v>
      </c>
      <c r="H1450" t="s">
        <v>383</v>
      </c>
      <c r="I1450" s="937" t="s">
        <v>489</v>
      </c>
      <c r="J1450" s="937" t="s">
        <v>451</v>
      </c>
      <c r="K1450" s="937" t="s">
        <v>436</v>
      </c>
      <c r="L1450" s="937" t="s">
        <v>123</v>
      </c>
      <c r="M1450" s="962" t="s">
        <v>98</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ASRCMS202202</v>
      </c>
      <c r="AB1450" s="957">
        <f t="shared" si="242"/>
        <v>45230</v>
      </c>
      <c r="AC1450" t="str">
        <f t="shared" si="243"/>
        <v>Unaudited</v>
      </c>
    </row>
    <row r="1451" spans="1:29" x14ac:dyDescent="0.25">
      <c r="A1451" t="s">
        <v>421</v>
      </c>
      <c r="B1451" t="s">
        <v>1380</v>
      </c>
      <c r="C1451" t="s">
        <v>1381</v>
      </c>
      <c r="D1451">
        <v>1900</v>
      </c>
      <c r="E1451" s="957">
        <v>1</v>
      </c>
      <c r="F1451" t="s">
        <v>1026</v>
      </c>
      <c r="G1451" s="957" t="s">
        <v>1379</v>
      </c>
      <c r="H1451" t="s">
        <v>383</v>
      </c>
      <c r="I1451" s="937" t="s">
        <v>489</v>
      </c>
      <c r="J1451" s="937" t="s">
        <v>451</v>
      </c>
      <c r="K1451" s="937" t="s">
        <v>436</v>
      </c>
      <c r="L1451" s="937" t="s">
        <v>124</v>
      </c>
      <c r="M1451" s="962" t="s">
        <v>99</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ASRCMS202202</v>
      </c>
      <c r="AB1451" s="957">
        <f t="shared" si="242"/>
        <v>45230</v>
      </c>
      <c r="AC1451" t="str">
        <f t="shared" si="243"/>
        <v>Unaudited</v>
      </c>
    </row>
    <row r="1452" spans="1:29" x14ac:dyDescent="0.25">
      <c r="A1452" t="s">
        <v>421</v>
      </c>
      <c r="B1452" t="s">
        <v>1380</v>
      </c>
      <c r="C1452" t="s">
        <v>1381</v>
      </c>
      <c r="D1452">
        <v>1900</v>
      </c>
      <c r="E1452" s="957">
        <v>1</v>
      </c>
      <c r="F1452" t="s">
        <v>1026</v>
      </c>
      <c r="G1452" s="957" t="s">
        <v>1379</v>
      </c>
      <c r="H1452" t="s">
        <v>383</v>
      </c>
      <c r="I1452" s="937" t="s">
        <v>489</v>
      </c>
      <c r="J1452" s="937" t="s">
        <v>451</v>
      </c>
      <c r="K1452" s="937" t="s">
        <v>436</v>
      </c>
      <c r="L1452" s="937" t="s">
        <v>125</v>
      </c>
      <c r="M1452" s="962" t="s">
        <v>100</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ASRCMS202202</v>
      </c>
      <c r="AB1452" s="957">
        <f t="shared" si="242"/>
        <v>45230</v>
      </c>
      <c r="AC1452" t="str">
        <f t="shared" si="243"/>
        <v>Unaudited</v>
      </c>
    </row>
    <row r="1453" spans="1:29" x14ac:dyDescent="0.25">
      <c r="A1453" t="s">
        <v>421</v>
      </c>
      <c r="B1453" t="s">
        <v>1380</v>
      </c>
      <c r="C1453" t="s">
        <v>1381</v>
      </c>
      <c r="D1453">
        <v>1900</v>
      </c>
      <c r="E1453" s="957">
        <v>1</v>
      </c>
      <c r="F1453" t="s">
        <v>1026</v>
      </c>
      <c r="G1453" s="957" t="s">
        <v>1379</v>
      </c>
      <c r="H1453" t="s">
        <v>383</v>
      </c>
      <c r="I1453" s="937" t="s">
        <v>489</v>
      </c>
      <c r="J1453" s="937" t="s">
        <v>451</v>
      </c>
      <c r="K1453" s="937" t="s">
        <v>436</v>
      </c>
      <c r="L1453" s="945" t="s">
        <v>126</v>
      </c>
      <c r="M1453" s="960" t="s">
        <v>101</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ASRCMS202202</v>
      </c>
      <c r="AB1453" s="957">
        <f t="shared" si="242"/>
        <v>45230</v>
      </c>
      <c r="AC1453" t="str">
        <f t="shared" si="243"/>
        <v>Unaudited</v>
      </c>
    </row>
    <row r="1454" spans="1:29" x14ac:dyDescent="0.25">
      <c r="A1454" t="s">
        <v>421</v>
      </c>
      <c r="B1454" t="s">
        <v>1380</v>
      </c>
      <c r="C1454" t="s">
        <v>1381</v>
      </c>
      <c r="D1454">
        <v>1900</v>
      </c>
      <c r="E1454" s="957">
        <v>1</v>
      </c>
      <c r="F1454" t="s">
        <v>1026</v>
      </c>
      <c r="G1454" s="957" t="s">
        <v>1379</v>
      </c>
      <c r="H1454" t="s">
        <v>383</v>
      </c>
      <c r="I1454" s="962" t="s">
        <v>489</v>
      </c>
      <c r="J1454" s="962" t="s">
        <v>451</v>
      </c>
      <c r="K1454" s="962" t="s">
        <v>436</v>
      </c>
      <c r="L1454" s="937" t="s">
        <v>127</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ASRCMS202202</v>
      </c>
      <c r="AB1454" s="957">
        <f t="shared" si="242"/>
        <v>45230</v>
      </c>
      <c r="AC1454" t="str">
        <f t="shared" si="243"/>
        <v>Unaudited</v>
      </c>
    </row>
    <row r="1455" spans="1:29" x14ac:dyDescent="0.25">
      <c r="A1455" t="s">
        <v>421</v>
      </c>
      <c r="B1455" t="s">
        <v>1380</v>
      </c>
      <c r="C1455" t="s">
        <v>1381</v>
      </c>
      <c r="D1455">
        <v>1900</v>
      </c>
      <c r="E1455" s="957">
        <v>1</v>
      </c>
      <c r="F1455" t="s">
        <v>1026</v>
      </c>
      <c r="G1455" s="957" t="s">
        <v>1379</v>
      </c>
      <c r="H1455" t="s">
        <v>383</v>
      </c>
      <c r="I1455" s="937" t="s">
        <v>489</v>
      </c>
      <c r="J1455" s="937" t="s">
        <v>437</v>
      </c>
      <c r="K1455" s="937" t="s">
        <v>437</v>
      </c>
      <c r="L1455" s="937" t="s">
        <v>129</v>
      </c>
      <c r="M1455" s="962" t="s">
        <v>327</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ASRCMS202202</v>
      </c>
      <c r="AB1455" s="957">
        <f t="shared" si="242"/>
        <v>45230</v>
      </c>
      <c r="AC1455" t="str">
        <f t="shared" si="243"/>
        <v>Unaudited</v>
      </c>
    </row>
    <row r="1456" spans="1:29" x14ac:dyDescent="0.25">
      <c r="A1456" t="s">
        <v>421</v>
      </c>
      <c r="B1456" t="s">
        <v>1380</v>
      </c>
      <c r="C1456" t="s">
        <v>1381</v>
      </c>
      <c r="D1456">
        <v>1900</v>
      </c>
      <c r="E1456" s="957">
        <v>1</v>
      </c>
      <c r="F1456" t="s">
        <v>1026</v>
      </c>
      <c r="G1456" s="957" t="s">
        <v>1379</v>
      </c>
      <c r="H1456" t="s">
        <v>383</v>
      </c>
      <c r="I1456" s="937" t="s">
        <v>489</v>
      </c>
      <c r="J1456" s="937" t="s">
        <v>437</v>
      </c>
      <c r="K1456" s="937" t="s">
        <v>437</v>
      </c>
      <c r="L1456" s="937" t="s">
        <v>130</v>
      </c>
      <c r="M1456" s="962" t="s">
        <v>326</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ASRCMS202202</v>
      </c>
      <c r="AB1456" s="957">
        <f t="shared" si="242"/>
        <v>45230</v>
      </c>
      <c r="AC1456" t="str">
        <f t="shared" si="243"/>
        <v>Unaudited</v>
      </c>
    </row>
    <row r="1457" spans="1:29" ht="30" x14ac:dyDescent="0.25">
      <c r="A1457" t="s">
        <v>421</v>
      </c>
      <c r="B1457" t="s">
        <v>1380</v>
      </c>
      <c r="C1457" t="s">
        <v>1381</v>
      </c>
      <c r="D1457">
        <v>1900</v>
      </c>
      <c r="E1457" s="957">
        <v>1</v>
      </c>
      <c r="F1457" t="s">
        <v>1026</v>
      </c>
      <c r="G1457" s="957" t="s">
        <v>1379</v>
      </c>
      <c r="H1457" t="s">
        <v>383</v>
      </c>
      <c r="I1457" s="937" t="s">
        <v>489</v>
      </c>
      <c r="J1457" s="937" t="s">
        <v>437</v>
      </c>
      <c r="K1457" s="937" t="s">
        <v>437</v>
      </c>
      <c r="L1457" s="937" t="s">
        <v>131</v>
      </c>
      <c r="M1457" s="962" t="s">
        <v>180</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ASRCMS202202</v>
      </c>
      <c r="AB1457" s="957">
        <f t="shared" si="242"/>
        <v>45230</v>
      </c>
      <c r="AC1457" t="str">
        <f t="shared" si="243"/>
        <v>Unaudited</v>
      </c>
    </row>
    <row r="1458" spans="1:29" x14ac:dyDescent="0.25">
      <c r="A1458" t="s">
        <v>421</v>
      </c>
      <c r="B1458" t="s">
        <v>1380</v>
      </c>
      <c r="C1458" t="s">
        <v>1381</v>
      </c>
      <c r="D1458">
        <v>1900</v>
      </c>
      <c r="E1458" s="957">
        <v>1</v>
      </c>
      <c r="F1458" t="s">
        <v>1026</v>
      </c>
      <c r="G1458" s="957" t="s">
        <v>1379</v>
      </c>
      <c r="H1458" t="s">
        <v>383</v>
      </c>
      <c r="I1458" s="937" t="s">
        <v>489</v>
      </c>
      <c r="J1458" s="937" t="s">
        <v>437</v>
      </c>
      <c r="K1458" s="937" t="s">
        <v>437</v>
      </c>
      <c r="L1458" s="937" t="s">
        <v>132</v>
      </c>
      <c r="M1458" s="962" t="s">
        <v>495</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ASRCMS202202</v>
      </c>
      <c r="AB1458" s="957">
        <f t="shared" si="242"/>
        <v>45230</v>
      </c>
      <c r="AC1458" t="str">
        <f t="shared" si="243"/>
        <v>Unaudited</v>
      </c>
    </row>
    <row r="1459" spans="1:29" x14ac:dyDescent="0.25">
      <c r="A1459" t="s">
        <v>421</v>
      </c>
      <c r="B1459" t="s">
        <v>1380</v>
      </c>
      <c r="C1459" t="s">
        <v>1381</v>
      </c>
      <c r="D1459">
        <v>1900</v>
      </c>
      <c r="E1459" s="957">
        <v>1</v>
      </c>
      <c r="F1459" t="s">
        <v>1026</v>
      </c>
      <c r="G1459" s="957" t="s">
        <v>1379</v>
      </c>
      <c r="H1459" t="s">
        <v>383</v>
      </c>
      <c r="I1459" s="937" t="s">
        <v>489</v>
      </c>
      <c r="J1459" s="937" t="s">
        <v>437</v>
      </c>
      <c r="K1459" s="937" t="s">
        <v>437</v>
      </c>
      <c r="L1459" s="937" t="s">
        <v>133</v>
      </c>
      <c r="M1459" s="962" t="s">
        <v>496</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ASRCMS202202</v>
      </c>
      <c r="AB1459" s="957">
        <f t="shared" si="242"/>
        <v>45230</v>
      </c>
      <c r="AC1459" t="str">
        <f t="shared" si="243"/>
        <v>Unaudited</v>
      </c>
    </row>
    <row r="1460" spans="1:29" x14ac:dyDescent="0.25">
      <c r="A1460" t="s">
        <v>421</v>
      </c>
      <c r="B1460" t="s">
        <v>1380</v>
      </c>
      <c r="C1460" t="s">
        <v>1381</v>
      </c>
      <c r="D1460">
        <v>1900</v>
      </c>
      <c r="E1460" s="957">
        <v>1</v>
      </c>
      <c r="F1460" t="s">
        <v>1026</v>
      </c>
      <c r="G1460" s="957" t="s">
        <v>1379</v>
      </c>
      <c r="H1460" t="s">
        <v>383</v>
      </c>
      <c r="I1460" s="937" t="s">
        <v>489</v>
      </c>
      <c r="J1460" s="937" t="s">
        <v>437</v>
      </c>
      <c r="K1460" s="937" t="s">
        <v>437</v>
      </c>
      <c r="L1460" s="937" t="s">
        <v>134</v>
      </c>
      <c r="M1460" s="962" t="s">
        <v>497</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ASRCMS202202</v>
      </c>
      <c r="AB1460" s="957">
        <f t="shared" si="242"/>
        <v>45230</v>
      </c>
      <c r="AC1460" t="str">
        <f t="shared" si="243"/>
        <v>Unaudited</v>
      </c>
    </row>
    <row r="1461" spans="1:29" x14ac:dyDescent="0.25">
      <c r="A1461" t="s">
        <v>421</v>
      </c>
      <c r="B1461" t="s">
        <v>1380</v>
      </c>
      <c r="C1461" t="s">
        <v>1381</v>
      </c>
      <c r="D1461">
        <v>1900</v>
      </c>
      <c r="E1461" s="957">
        <v>1</v>
      </c>
      <c r="F1461" t="s">
        <v>1026</v>
      </c>
      <c r="G1461" s="957" t="s">
        <v>1379</v>
      </c>
      <c r="H1461" t="s">
        <v>383</v>
      </c>
      <c r="I1461" s="937" t="s">
        <v>490</v>
      </c>
      <c r="J1461" s="937" t="s">
        <v>26</v>
      </c>
      <c r="K1461" s="937" t="s">
        <v>26</v>
      </c>
      <c r="L1461" s="945" t="s">
        <v>270</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774746.85038714949</v>
      </c>
      <c r="AA1461" t="str">
        <f t="shared" si="241"/>
        <v>ASRCMS202202</v>
      </c>
      <c r="AB1461" s="957">
        <f t="shared" si="242"/>
        <v>45230</v>
      </c>
      <c r="AC1461" t="str">
        <f t="shared" si="243"/>
        <v>Unaudited</v>
      </c>
    </row>
    <row r="1462" spans="1:29" x14ac:dyDescent="0.25">
      <c r="A1462" t="s">
        <v>421</v>
      </c>
      <c r="B1462" t="s">
        <v>1380</v>
      </c>
      <c r="C1462" t="s">
        <v>1381</v>
      </c>
      <c r="D1462">
        <v>1900</v>
      </c>
      <c r="E1462" s="957">
        <v>1</v>
      </c>
      <c r="F1462" t="s">
        <v>439</v>
      </c>
      <c r="G1462" s="957">
        <v>91</v>
      </c>
      <c r="H1462" t="s">
        <v>384</v>
      </c>
      <c r="I1462" s="962" t="s">
        <v>433</v>
      </c>
      <c r="J1462" s="962" t="s">
        <v>433</v>
      </c>
      <c r="K1462" s="962" t="s">
        <v>433</v>
      </c>
      <c r="L1462" s="937"/>
      <c r="M1462" s="962" t="s">
        <v>433</v>
      </c>
      <c r="N1462" s="678">
        <f t="shared" ca="1" si="245"/>
        <v>19054.238479257998</v>
      </c>
      <c r="O1462" s="678">
        <f t="shared" ca="1" si="246"/>
        <v>8965.2281105959992</v>
      </c>
      <c r="P1462" s="678">
        <f t="shared" ca="1" si="246"/>
        <v>1673.5760368660001</v>
      </c>
      <c r="Q1462" s="678">
        <f t="shared" ca="1" si="246"/>
        <v>5939.4343317960002</v>
      </c>
      <c r="R1462" s="678">
        <f t="shared" ca="1" si="246"/>
        <v>1005</v>
      </c>
      <c r="S1462" s="678">
        <f t="shared" ca="1" si="246"/>
        <v>51</v>
      </c>
      <c r="T1462" s="678">
        <f t="shared" ca="1" si="246"/>
        <v>962</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108</v>
      </c>
      <c r="W1462" s="678">
        <f t="shared" ca="1" si="247"/>
        <v>350</v>
      </c>
      <c r="X1462" s="678">
        <f t="shared" ca="1" si="248"/>
        <v>0</v>
      </c>
      <c r="Y1462" s="678">
        <f t="shared" ca="1" si="248"/>
        <v>0</v>
      </c>
      <c r="Z1462" s="678">
        <f t="shared" ca="1" si="248"/>
        <v>0</v>
      </c>
      <c r="AA1462" t="str">
        <f t="shared" si="241"/>
        <v>ASRCMS202202</v>
      </c>
      <c r="AB1462" s="957">
        <f t="shared" si="242"/>
        <v>45230</v>
      </c>
      <c r="AC1462" t="str">
        <f t="shared" si="243"/>
        <v>Unaudited</v>
      </c>
    </row>
    <row r="1463" spans="1:29" x14ac:dyDescent="0.25">
      <c r="A1463" t="s">
        <v>421</v>
      </c>
      <c r="B1463" t="s">
        <v>1380</v>
      </c>
      <c r="C1463" t="s">
        <v>1381</v>
      </c>
      <c r="D1463">
        <v>1900</v>
      </c>
      <c r="E1463" s="957">
        <v>1</v>
      </c>
      <c r="F1463" t="s">
        <v>439</v>
      </c>
      <c r="G1463" s="957">
        <v>91</v>
      </c>
      <c r="H1463" t="s">
        <v>384</v>
      </c>
      <c r="I1463" s="937" t="s">
        <v>488</v>
      </c>
      <c r="J1463" s="937" t="s">
        <v>12</v>
      </c>
      <c r="K1463" s="937" t="s">
        <v>12</v>
      </c>
      <c r="L1463" s="937">
        <v>1.1000000000000001</v>
      </c>
      <c r="M1463" s="962" t="s">
        <v>12</v>
      </c>
      <c r="N1463" s="678">
        <f t="shared" ca="1" si="245"/>
        <v>34908936.219999999</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12244618.91</v>
      </c>
      <c r="P1463" s="678">
        <f t="shared" ca="1" si="249"/>
        <v>2285753.42</v>
      </c>
      <c r="Q1463" s="678">
        <f t="shared" ca="1" si="249"/>
        <v>8112020.0099999998</v>
      </c>
      <c r="R1463" s="678">
        <f t="shared" ca="1" si="249"/>
        <v>1372618.9500000002</v>
      </c>
      <c r="S1463" s="678">
        <f t="shared" ca="1" si="249"/>
        <v>69655.290000000008</v>
      </c>
      <c r="T1463" s="678">
        <f t="shared" ca="1" si="249"/>
        <v>1313889.98</v>
      </c>
      <c r="U1463" s="678">
        <f t="shared" ca="1" si="249"/>
        <v>0</v>
      </c>
      <c r="V1463" s="678">
        <f t="shared" ca="1" si="249"/>
        <v>147505.32</v>
      </c>
      <c r="W1463" s="678">
        <f t="shared" ca="1" si="247"/>
        <v>9362874.3399999999</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ASRCMS202202</v>
      </c>
      <c r="AB1463" s="957">
        <f t="shared" si="242"/>
        <v>45230</v>
      </c>
      <c r="AC1463" t="str">
        <f t="shared" si="243"/>
        <v>Unaudited</v>
      </c>
    </row>
    <row r="1464" spans="1:29" x14ac:dyDescent="0.25">
      <c r="A1464" t="s">
        <v>421</v>
      </c>
      <c r="B1464" t="s">
        <v>1380</v>
      </c>
      <c r="C1464" t="s">
        <v>1381</v>
      </c>
      <c r="D1464">
        <v>1900</v>
      </c>
      <c r="E1464" s="957">
        <v>1</v>
      </c>
      <c r="F1464" t="s">
        <v>439</v>
      </c>
      <c r="G1464" s="957">
        <v>91</v>
      </c>
      <c r="H1464" t="s">
        <v>384</v>
      </c>
      <c r="I1464" s="937" t="s">
        <v>488</v>
      </c>
      <c r="J1464" s="937" t="s">
        <v>12</v>
      </c>
      <c r="K1464" s="937" t="s">
        <v>1323</v>
      </c>
      <c r="L1464" s="937" t="s">
        <v>1314</v>
      </c>
      <c r="M1464" s="962" t="s">
        <v>1323</v>
      </c>
      <c r="N1464" s="678">
        <f t="shared" ca="1" si="245"/>
        <v>540199.82128441427</v>
      </c>
      <c r="O1464" s="678">
        <f t="shared" ca="1" si="249"/>
        <v>185764.26918752279</v>
      </c>
      <c r="P1464" s="678">
        <f t="shared" ca="1" si="249"/>
        <v>34763.267840234403</v>
      </c>
      <c r="Q1464" s="678">
        <f t="shared" ca="1" si="249"/>
        <v>120452.33982998638</v>
      </c>
      <c r="R1464" s="678">
        <f t="shared" ca="1" si="249"/>
        <v>20474.879060856674</v>
      </c>
      <c r="S1464" s="678">
        <f t="shared" ca="1" si="249"/>
        <v>831.79400924196568</v>
      </c>
      <c r="T1464" s="678">
        <f t="shared" ca="1" si="249"/>
        <v>19494.777272832594</v>
      </c>
      <c r="U1464" s="678">
        <f t="shared" ca="1" si="249"/>
        <v>0</v>
      </c>
      <c r="V1464" s="678">
        <f t="shared" ca="1" si="249"/>
        <v>2089.2367517222388</v>
      </c>
      <c r="W1464" s="678">
        <f t="shared" ca="1" si="247"/>
        <v>156329.25733201727</v>
      </c>
      <c r="X1464" s="678">
        <f t="shared" ca="1" si="250"/>
        <v>0</v>
      </c>
      <c r="Y1464" s="678">
        <f t="shared" ca="1" si="250"/>
        <v>0</v>
      </c>
      <c r="Z1464" s="678">
        <f t="shared" ca="1" si="250"/>
        <v>0</v>
      </c>
      <c r="AA1464" t="str">
        <f t="shared" si="241"/>
        <v>ASRCMS202202</v>
      </c>
      <c r="AB1464" s="957">
        <f t="shared" si="242"/>
        <v>45230</v>
      </c>
      <c r="AC1464" t="str">
        <f t="shared" si="243"/>
        <v>Unaudited</v>
      </c>
    </row>
    <row r="1465" spans="1:29" x14ac:dyDescent="0.25">
      <c r="A1465" t="s">
        <v>421</v>
      </c>
      <c r="B1465" t="s">
        <v>1380</v>
      </c>
      <c r="C1465" t="s">
        <v>1381</v>
      </c>
      <c r="D1465">
        <v>1900</v>
      </c>
      <c r="E1465" s="957">
        <v>1</v>
      </c>
      <c r="F1465" t="s">
        <v>439</v>
      </c>
      <c r="G1465" s="957">
        <v>91</v>
      </c>
      <c r="H1465" t="s">
        <v>384</v>
      </c>
      <c r="I1465" s="937" t="s">
        <v>488</v>
      </c>
      <c r="J1465" s="937" t="s">
        <v>491</v>
      </c>
      <c r="K1465" s="937" t="s">
        <v>492</v>
      </c>
      <c r="L1465" s="937" t="s">
        <v>63</v>
      </c>
      <c r="M1465" s="962" t="s">
        <v>344</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ASRCMS202202</v>
      </c>
      <c r="AB1465" s="957">
        <f t="shared" si="242"/>
        <v>45230</v>
      </c>
      <c r="AC1465" t="str">
        <f t="shared" si="243"/>
        <v>Unaudited</v>
      </c>
    </row>
    <row r="1466" spans="1:29" x14ac:dyDescent="0.25">
      <c r="A1466" t="s">
        <v>421</v>
      </c>
      <c r="B1466" t="s">
        <v>1380</v>
      </c>
      <c r="C1466" t="s">
        <v>1381</v>
      </c>
      <c r="D1466">
        <v>1900</v>
      </c>
      <c r="E1466" s="957">
        <v>1</v>
      </c>
      <c r="F1466" t="s">
        <v>439</v>
      </c>
      <c r="G1466" s="957">
        <v>91</v>
      </c>
      <c r="H1466" t="s">
        <v>384</v>
      </c>
      <c r="I1466" s="937" t="s">
        <v>488</v>
      </c>
      <c r="J1466" s="937" t="s">
        <v>491</v>
      </c>
      <c r="K1466" s="937" t="s">
        <v>1014</v>
      </c>
      <c r="L1466" s="937" t="s">
        <v>910</v>
      </c>
      <c r="M1466" s="962" t="s">
        <v>911</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ASRCMS202202</v>
      </c>
      <c r="AB1466" s="957">
        <f t="shared" si="242"/>
        <v>45230</v>
      </c>
      <c r="AC1466" t="str">
        <f t="shared" si="243"/>
        <v>Unaudited</v>
      </c>
    </row>
    <row r="1467" spans="1:29" x14ac:dyDescent="0.25">
      <c r="A1467" t="s">
        <v>421</v>
      </c>
      <c r="B1467" t="s">
        <v>1380</v>
      </c>
      <c r="C1467" t="s">
        <v>1381</v>
      </c>
      <c r="D1467">
        <v>1900</v>
      </c>
      <c r="E1467" s="957">
        <v>1</v>
      </c>
      <c r="F1467" t="s">
        <v>439</v>
      </c>
      <c r="G1467" s="957">
        <v>91</v>
      </c>
      <c r="H1467" t="s">
        <v>384</v>
      </c>
      <c r="I1467" s="937" t="s">
        <v>488</v>
      </c>
      <c r="J1467" s="937" t="s">
        <v>13</v>
      </c>
      <c r="K1467" s="937" t="s">
        <v>493</v>
      </c>
      <c r="L1467" s="937" t="s">
        <v>95</v>
      </c>
      <c r="M1467" s="962" t="s">
        <v>147</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ASRCMS202202</v>
      </c>
      <c r="AB1467" s="957">
        <f t="shared" si="242"/>
        <v>45230</v>
      </c>
      <c r="AC1467" t="str">
        <f t="shared" si="243"/>
        <v>Unaudited</v>
      </c>
    </row>
    <row r="1468" spans="1:29" x14ac:dyDescent="0.25">
      <c r="A1468" t="s">
        <v>421</v>
      </c>
      <c r="B1468" t="s">
        <v>1380</v>
      </c>
      <c r="C1468" t="s">
        <v>1381</v>
      </c>
      <c r="D1468">
        <v>1900</v>
      </c>
      <c r="E1468" s="957">
        <v>1</v>
      </c>
      <c r="F1468" t="s">
        <v>439</v>
      </c>
      <c r="G1468" s="957">
        <v>91</v>
      </c>
      <c r="H1468" t="s">
        <v>384</v>
      </c>
      <c r="I1468" s="937" t="s">
        <v>488</v>
      </c>
      <c r="J1468" s="937" t="s">
        <v>13</v>
      </c>
      <c r="K1468" s="937" t="s">
        <v>13</v>
      </c>
      <c r="L1468" s="937" t="s">
        <v>35</v>
      </c>
      <c r="M1468" s="962" t="s">
        <v>13</v>
      </c>
      <c r="N1468" s="678">
        <f t="shared" ca="1" si="245"/>
        <v>13037.776359567193</v>
      </c>
      <c r="O1468" s="678">
        <f t="shared" ca="1" si="249"/>
        <v>4483.4390939018967</v>
      </c>
      <c r="P1468" s="678">
        <f t="shared" ca="1" si="249"/>
        <v>839.01492331313204</v>
      </c>
      <c r="Q1468" s="678">
        <f t="shared" ca="1" si="249"/>
        <v>2907.1291896320731</v>
      </c>
      <c r="R1468" s="678">
        <f t="shared" ca="1" si="249"/>
        <v>494.1632404652118</v>
      </c>
      <c r="S1468" s="678">
        <f t="shared" ca="1" si="249"/>
        <v>20.07543105797285</v>
      </c>
      <c r="T1468" s="678">
        <f t="shared" ca="1" si="249"/>
        <v>470.50838643085234</v>
      </c>
      <c r="U1468" s="678">
        <f t="shared" ca="1" si="249"/>
        <v>0</v>
      </c>
      <c r="V1468" s="678">
        <f t="shared" ca="1" si="249"/>
        <v>50.423936584017987</v>
      </c>
      <c r="W1468" s="678">
        <f t="shared" ca="1" si="247"/>
        <v>3773.0221581820356</v>
      </c>
      <c r="X1468" s="678">
        <f t="shared" ca="1" si="250"/>
        <v>0</v>
      </c>
      <c r="Y1468" s="678">
        <f t="shared" ca="1" si="250"/>
        <v>0</v>
      </c>
      <c r="Z1468" s="678">
        <f t="shared" ca="1" si="250"/>
        <v>0</v>
      </c>
      <c r="AA1468" t="str">
        <f t="shared" si="241"/>
        <v>ASRCMS202202</v>
      </c>
      <c r="AB1468" s="957">
        <f t="shared" si="242"/>
        <v>45230</v>
      </c>
      <c r="AC1468" t="str">
        <f t="shared" si="243"/>
        <v>Unaudited</v>
      </c>
    </row>
    <row r="1469" spans="1:29" x14ac:dyDescent="0.25">
      <c r="A1469" t="s">
        <v>421</v>
      </c>
      <c r="B1469" t="s">
        <v>1380</v>
      </c>
      <c r="C1469" t="s">
        <v>1381</v>
      </c>
      <c r="D1469">
        <v>1900</v>
      </c>
      <c r="E1469" s="957">
        <v>1</v>
      </c>
      <c r="F1469" t="s">
        <v>439</v>
      </c>
      <c r="G1469" s="957">
        <v>91</v>
      </c>
      <c r="H1469" t="s">
        <v>384</v>
      </c>
      <c r="I1469" s="937" t="s">
        <v>489</v>
      </c>
      <c r="J1469" s="937" t="s">
        <v>445</v>
      </c>
      <c r="K1469" s="937" t="s">
        <v>0</v>
      </c>
      <c r="L1469" s="945">
        <v>2.1</v>
      </c>
      <c r="M1469" s="960" t="s">
        <v>148</v>
      </c>
      <c r="N1469" s="678">
        <f t="shared" ca="1" si="245"/>
        <v>2586943.0099999998</v>
      </c>
      <c r="O1469" s="678">
        <f t="shared" ca="1" si="249"/>
        <v>508940.75000000006</v>
      </c>
      <c r="P1469" s="678">
        <f t="shared" ca="1" si="249"/>
        <v>572245.22</v>
      </c>
      <c r="Q1469" s="678">
        <f t="shared" ca="1" si="249"/>
        <v>566490.55000000005</v>
      </c>
      <c r="R1469" s="678">
        <f t="shared" ca="1" si="249"/>
        <v>602171.35000000009</v>
      </c>
      <c r="S1469" s="678">
        <f t="shared" ca="1" si="249"/>
        <v>4682.32</v>
      </c>
      <c r="T1469" s="678">
        <f t="shared" ca="1" si="249"/>
        <v>183368.22999999998</v>
      </c>
      <c r="U1469" s="678">
        <f t="shared" ca="1" si="249"/>
        <v>0</v>
      </c>
      <c r="V1469" s="678">
        <f t="shared" ca="1" si="249"/>
        <v>0</v>
      </c>
      <c r="W1469" s="678">
        <f t="shared" ca="1" si="247"/>
        <v>149044.59000000003</v>
      </c>
      <c r="X1469" s="678">
        <f t="shared" ca="1" si="250"/>
        <v>0</v>
      </c>
      <c r="Y1469" s="678">
        <f t="shared" ca="1" si="250"/>
        <v>0</v>
      </c>
      <c r="Z1469" s="678">
        <f t="shared" ca="1" si="250"/>
        <v>0</v>
      </c>
      <c r="AA1469" t="str">
        <f t="shared" si="241"/>
        <v>ASRCMS202202</v>
      </c>
      <c r="AB1469" s="957">
        <f t="shared" si="242"/>
        <v>45230</v>
      </c>
      <c r="AC1469" t="str">
        <f t="shared" si="243"/>
        <v>Unaudited</v>
      </c>
    </row>
    <row r="1470" spans="1:29" ht="30" x14ac:dyDescent="0.25">
      <c r="A1470" t="s">
        <v>421</v>
      </c>
      <c r="B1470" t="s">
        <v>1380</v>
      </c>
      <c r="C1470" t="s">
        <v>1381</v>
      </c>
      <c r="D1470">
        <v>1900</v>
      </c>
      <c r="E1470" s="957">
        <v>1</v>
      </c>
      <c r="F1470" t="s">
        <v>439</v>
      </c>
      <c r="G1470" s="957">
        <v>91</v>
      </c>
      <c r="H1470" t="s">
        <v>384</v>
      </c>
      <c r="I1470" s="937" t="s">
        <v>489</v>
      </c>
      <c r="J1470" s="937" t="s">
        <v>445</v>
      </c>
      <c r="K1470" s="937" t="s">
        <v>0</v>
      </c>
      <c r="L1470" s="937">
        <v>2.2000000000000002</v>
      </c>
      <c r="M1470" s="962" t="s">
        <v>149</v>
      </c>
      <c r="N1470" s="678">
        <f t="shared" ca="1" si="245"/>
        <v>4386.4872300954657</v>
      </c>
      <c r="O1470" s="678">
        <f t="shared" ca="1" si="249"/>
        <v>762.93397472810943</v>
      </c>
      <c r="P1470" s="678">
        <f t="shared" ca="1" si="249"/>
        <v>433.94734789086942</v>
      </c>
      <c r="Q1470" s="678">
        <f t="shared" ca="1" si="249"/>
        <v>1611.9395125817996</v>
      </c>
      <c r="R1470" s="678">
        <f t="shared" ca="1" si="249"/>
        <v>464.57172904130954</v>
      </c>
      <c r="S1470" s="678">
        <f t="shared" ca="1" si="249"/>
        <v>1.6692560658450339</v>
      </c>
      <c r="T1470" s="678">
        <f t="shared" ca="1" si="249"/>
        <v>355.58491060462012</v>
      </c>
      <c r="U1470" s="678">
        <f t="shared" ca="1" si="249"/>
        <v>0</v>
      </c>
      <c r="V1470" s="678">
        <f t="shared" ca="1" si="249"/>
        <v>7.7841873183977999</v>
      </c>
      <c r="W1470" s="678">
        <f t="shared" ca="1" si="247"/>
        <v>748.05631186451456</v>
      </c>
      <c r="X1470" s="678">
        <f t="shared" ca="1" si="250"/>
        <v>0</v>
      </c>
      <c r="Y1470" s="678">
        <f t="shared" ca="1" si="250"/>
        <v>0</v>
      </c>
      <c r="Z1470" s="678">
        <f t="shared" ca="1" si="250"/>
        <v>0</v>
      </c>
      <c r="AA1470" t="str">
        <f t="shared" si="241"/>
        <v>ASRCMS202202</v>
      </c>
      <c r="AB1470" s="957">
        <f t="shared" si="242"/>
        <v>45230</v>
      </c>
      <c r="AC1470" t="str">
        <f t="shared" si="243"/>
        <v>Unaudited</v>
      </c>
    </row>
    <row r="1471" spans="1:29" x14ac:dyDescent="0.25">
      <c r="A1471" t="s">
        <v>421</v>
      </c>
      <c r="B1471" t="s">
        <v>1380</v>
      </c>
      <c r="C1471" t="s">
        <v>1381</v>
      </c>
      <c r="D1471">
        <v>1900</v>
      </c>
      <c r="E1471" s="957">
        <v>1</v>
      </c>
      <c r="F1471" t="s">
        <v>439</v>
      </c>
      <c r="G1471" s="957">
        <v>91</v>
      </c>
      <c r="H1471" t="s">
        <v>384</v>
      </c>
      <c r="I1471" s="937" t="s">
        <v>489</v>
      </c>
      <c r="J1471" s="937" t="s">
        <v>445</v>
      </c>
      <c r="K1471" s="937" t="s">
        <v>0</v>
      </c>
      <c r="L1471" s="937">
        <v>2.2999999999999998</v>
      </c>
      <c r="M1471" s="962" t="s">
        <v>150</v>
      </c>
      <c r="N1471" s="678">
        <f t="shared" ca="1" si="245"/>
        <v>304503.5</v>
      </c>
      <c r="O1471" s="678">
        <f t="shared" ca="1" si="249"/>
        <v>102961.10000000002</v>
      </c>
      <c r="P1471" s="678">
        <f t="shared" ca="1" si="249"/>
        <v>37337.759999999995</v>
      </c>
      <c r="Q1471" s="678">
        <f t="shared" ca="1" si="249"/>
        <v>106803.45999999996</v>
      </c>
      <c r="R1471" s="678">
        <f t="shared" ca="1" si="249"/>
        <v>25643.450000000004</v>
      </c>
      <c r="S1471" s="678">
        <f t="shared" ca="1" si="249"/>
        <v>0</v>
      </c>
      <c r="T1471" s="678">
        <f t="shared" ca="1" si="249"/>
        <v>14763.079999999998</v>
      </c>
      <c r="U1471" s="678">
        <f t="shared" ca="1" si="249"/>
        <v>0</v>
      </c>
      <c r="V1471" s="678">
        <f t="shared" ca="1" si="249"/>
        <v>1491.51</v>
      </c>
      <c r="W1471" s="678">
        <f t="shared" ca="1" si="247"/>
        <v>15503.14</v>
      </c>
      <c r="X1471" s="678">
        <f t="shared" ca="1" si="250"/>
        <v>0</v>
      </c>
      <c r="Y1471" s="678">
        <f t="shared" ca="1" si="250"/>
        <v>0</v>
      </c>
      <c r="Z1471" s="678">
        <f t="shared" ca="1" si="250"/>
        <v>0</v>
      </c>
      <c r="AA1471" t="str">
        <f t="shared" si="241"/>
        <v>ASRCMS202202</v>
      </c>
      <c r="AB1471" s="957">
        <f t="shared" si="242"/>
        <v>45230</v>
      </c>
      <c r="AC1471" t="str">
        <f t="shared" si="243"/>
        <v>Unaudited</v>
      </c>
    </row>
    <row r="1472" spans="1:29" x14ac:dyDescent="0.25">
      <c r="A1472" t="s">
        <v>421</v>
      </c>
      <c r="B1472" t="s">
        <v>1380</v>
      </c>
      <c r="C1472" t="s">
        <v>1381</v>
      </c>
      <c r="D1472">
        <v>1900</v>
      </c>
      <c r="E1472" s="957">
        <v>1</v>
      </c>
      <c r="F1472" t="s">
        <v>439</v>
      </c>
      <c r="G1472" s="957">
        <v>91</v>
      </c>
      <c r="H1472" t="s">
        <v>384</v>
      </c>
      <c r="I1472" s="937" t="s">
        <v>489</v>
      </c>
      <c r="J1472" s="937" t="s">
        <v>445</v>
      </c>
      <c r="K1472" s="937" t="s">
        <v>0</v>
      </c>
      <c r="L1472" s="937">
        <v>2.4</v>
      </c>
      <c r="M1472" s="962" t="s">
        <v>151</v>
      </c>
      <c r="N1472" s="678">
        <f t="shared" ca="1" si="245"/>
        <v>1641061.9200000002</v>
      </c>
      <c r="O1472" s="678">
        <f t="shared" ca="1" si="249"/>
        <v>583808.85</v>
      </c>
      <c r="P1472" s="678">
        <f t="shared" ca="1" si="249"/>
        <v>37568.83</v>
      </c>
      <c r="Q1472" s="678">
        <f t="shared" ca="1" si="249"/>
        <v>754403.54999999993</v>
      </c>
      <c r="R1472" s="678">
        <f t="shared" ca="1" si="249"/>
        <v>65020.620000000017</v>
      </c>
      <c r="S1472" s="678">
        <f t="shared" ca="1" si="249"/>
        <v>0</v>
      </c>
      <c r="T1472" s="678">
        <f t="shared" ca="1" si="249"/>
        <v>112188.32</v>
      </c>
      <c r="U1472" s="678">
        <f t="shared" ca="1" si="249"/>
        <v>0</v>
      </c>
      <c r="V1472" s="678">
        <f t="shared" ca="1" si="249"/>
        <v>16620.620000000003</v>
      </c>
      <c r="W1472" s="678">
        <f t="shared" ca="1" si="247"/>
        <v>71451.12999999999</v>
      </c>
      <c r="X1472" s="678">
        <f t="shared" ca="1" si="250"/>
        <v>0</v>
      </c>
      <c r="Y1472" s="678">
        <f t="shared" ca="1" si="250"/>
        <v>0</v>
      </c>
      <c r="Z1472" s="678">
        <f t="shared" ca="1" si="250"/>
        <v>0</v>
      </c>
      <c r="AA1472" t="str">
        <f t="shared" si="241"/>
        <v>ASRCMS202202</v>
      </c>
      <c r="AB1472" s="957">
        <f t="shared" si="242"/>
        <v>45230</v>
      </c>
      <c r="AC1472" t="str">
        <f t="shared" si="243"/>
        <v>Unaudited</v>
      </c>
    </row>
    <row r="1473" spans="1:29" ht="30" x14ac:dyDescent="0.25">
      <c r="A1473" t="s">
        <v>421</v>
      </c>
      <c r="B1473" t="s">
        <v>1380</v>
      </c>
      <c r="C1473" t="s">
        <v>1381</v>
      </c>
      <c r="D1473">
        <v>1900</v>
      </c>
      <c r="E1473" s="957">
        <v>1</v>
      </c>
      <c r="F1473" t="s">
        <v>439</v>
      </c>
      <c r="G1473" s="957">
        <v>91</v>
      </c>
      <c r="H1473" t="s">
        <v>384</v>
      </c>
      <c r="I1473" s="937" t="s">
        <v>489</v>
      </c>
      <c r="J1473" s="937" t="s">
        <v>445</v>
      </c>
      <c r="K1473" s="937" t="s">
        <v>0</v>
      </c>
      <c r="L1473" s="937">
        <v>2.5</v>
      </c>
      <c r="M1473" s="962" t="s">
        <v>152</v>
      </c>
      <c r="N1473" s="678">
        <f t="shared" ca="1" si="245"/>
        <v>26549.520825053612</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10026.500466614811</v>
      </c>
      <c r="P1473" s="678">
        <f t="shared" ca="1" si="251"/>
        <v>1094.7128097434877</v>
      </c>
      <c r="Q1473" s="678">
        <f t="shared" ca="1" si="251"/>
        <v>12483.622669059765</v>
      </c>
      <c r="R1473" s="678">
        <f t="shared" ca="1" si="251"/>
        <v>1313.2710417492149</v>
      </c>
      <c r="S1473" s="678">
        <f t="shared" ca="1" si="251"/>
        <v>0.18839798801827445</v>
      </c>
      <c r="T1473" s="678">
        <f t="shared" ca="1" si="251"/>
        <v>103.73976711434833</v>
      </c>
      <c r="U1473" s="678">
        <f t="shared" ca="1" si="251"/>
        <v>0</v>
      </c>
      <c r="V1473" s="678">
        <f t="shared" ca="1" si="251"/>
        <v>260.48736080257595</v>
      </c>
      <c r="W1473" s="678">
        <f t="shared" ca="1" si="247"/>
        <v>1266.998311981391</v>
      </c>
      <c r="X1473" s="678">
        <f t="shared" ca="1" si="250"/>
        <v>0</v>
      </c>
      <c r="Y1473" s="678">
        <f t="shared" ca="1" si="250"/>
        <v>0</v>
      </c>
      <c r="Z1473" s="678">
        <f t="shared" ca="1" si="250"/>
        <v>0</v>
      </c>
      <c r="AA1473" t="str">
        <f t="shared" si="241"/>
        <v>ASRCMS202202</v>
      </c>
      <c r="AB1473" s="957">
        <f t="shared" si="242"/>
        <v>45230</v>
      </c>
      <c r="AC1473" t="str">
        <f t="shared" si="243"/>
        <v>Unaudited</v>
      </c>
    </row>
    <row r="1474" spans="1:29" x14ac:dyDescent="0.25">
      <c r="A1474" t="s">
        <v>421</v>
      </c>
      <c r="B1474" t="s">
        <v>1380</v>
      </c>
      <c r="C1474" t="s">
        <v>1381</v>
      </c>
      <c r="D1474">
        <v>1900</v>
      </c>
      <c r="E1474" s="957">
        <v>1</v>
      </c>
      <c r="F1474" t="s">
        <v>439</v>
      </c>
      <c r="G1474" s="957">
        <v>91</v>
      </c>
      <c r="H1474" t="s">
        <v>384</v>
      </c>
      <c r="I1474" s="937" t="s">
        <v>489</v>
      </c>
      <c r="J1474" s="937" t="s">
        <v>445</v>
      </c>
      <c r="K1474" s="937" t="s">
        <v>0</v>
      </c>
      <c r="L1474" s="945" t="s">
        <v>97</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ASRCMS202202</v>
      </c>
      <c r="AB1474" s="957">
        <f t="shared" ref="AB1474:AB1537" si="253">file_date</f>
        <v>45230</v>
      </c>
      <c r="AC1474" t="str">
        <f t="shared" ref="AC1474:AC1537" si="254">status</f>
        <v>Unaudited</v>
      </c>
    </row>
    <row r="1475" spans="1:29" x14ac:dyDescent="0.25">
      <c r="A1475" t="s">
        <v>421</v>
      </c>
      <c r="B1475" t="s">
        <v>1380</v>
      </c>
      <c r="C1475" t="s">
        <v>1381</v>
      </c>
      <c r="D1475">
        <v>1900</v>
      </c>
      <c r="E1475" s="957">
        <v>1</v>
      </c>
      <c r="F1475" t="s">
        <v>439</v>
      </c>
      <c r="G1475" s="957">
        <v>91</v>
      </c>
      <c r="H1475" t="s">
        <v>384</v>
      </c>
      <c r="I1475" s="962" t="s">
        <v>489</v>
      </c>
      <c r="J1475" s="962" t="s">
        <v>445</v>
      </c>
      <c r="K1475" s="962" t="s">
        <v>0</v>
      </c>
      <c r="L1475" s="953" t="s">
        <v>153</v>
      </c>
      <c r="M1475" s="962" t="s">
        <v>452</v>
      </c>
      <c r="N1475" s="678">
        <f t="shared" ca="1" si="245"/>
        <v>17081.145570635617</v>
      </c>
      <c r="O1475" s="678">
        <f t="shared" ca="1" si="251"/>
        <v>2821.2772602785913</v>
      </c>
      <c r="P1475" s="678">
        <f t="shared" ca="1" si="251"/>
        <v>763.77808513832747</v>
      </c>
      <c r="Q1475" s="678">
        <f t="shared" ca="1" si="251"/>
        <v>4911.2848082096552</v>
      </c>
      <c r="R1475" s="678">
        <f t="shared" ca="1" si="251"/>
        <v>846.00948687613845</v>
      </c>
      <c r="S1475" s="678">
        <f t="shared" ca="1" si="251"/>
        <v>13.183385769398848</v>
      </c>
      <c r="T1475" s="678">
        <f t="shared" ca="1" si="251"/>
        <v>1038.7528098259002</v>
      </c>
      <c r="U1475" s="678">
        <f t="shared" ca="1" si="251"/>
        <v>0</v>
      </c>
      <c r="V1475" s="678">
        <f t="shared" ca="1" si="251"/>
        <v>34.026205406771538</v>
      </c>
      <c r="W1475" s="678">
        <f t="shared" ca="1" si="247"/>
        <v>6652.833529130834</v>
      </c>
      <c r="X1475" s="678">
        <f t="shared" ca="1" si="250"/>
        <v>0</v>
      </c>
      <c r="Y1475" s="678">
        <f t="shared" ca="1" si="250"/>
        <v>0</v>
      </c>
      <c r="Z1475" s="678">
        <f t="shared" ca="1" si="250"/>
        <v>0</v>
      </c>
      <c r="AA1475" t="str">
        <f t="shared" si="252"/>
        <v>ASRCMS202202</v>
      </c>
      <c r="AB1475" s="957">
        <f t="shared" si="253"/>
        <v>45230</v>
      </c>
      <c r="AC1475" t="str">
        <f t="shared" si="254"/>
        <v>Unaudited</v>
      </c>
    </row>
    <row r="1476" spans="1:29" x14ac:dyDescent="0.25">
      <c r="A1476" t="s">
        <v>421</v>
      </c>
      <c r="B1476" t="s">
        <v>1380</v>
      </c>
      <c r="C1476" t="s">
        <v>1381</v>
      </c>
      <c r="D1476">
        <v>1900</v>
      </c>
      <c r="E1476" s="957">
        <v>1</v>
      </c>
      <c r="F1476" t="s">
        <v>439</v>
      </c>
      <c r="G1476" s="957">
        <v>91</v>
      </c>
      <c r="H1476" t="s">
        <v>384</v>
      </c>
      <c r="I1476" s="958" t="s">
        <v>489</v>
      </c>
      <c r="J1476" s="958" t="s">
        <v>445</v>
      </c>
      <c r="K1476" s="958" t="s">
        <v>0</v>
      </c>
      <c r="L1476" s="953" t="s">
        <v>912</v>
      </c>
      <c r="M1476" s="958" t="s">
        <v>24</v>
      </c>
      <c r="N1476" s="678">
        <f t="shared" ca="1" si="245"/>
        <v>49140.74</v>
      </c>
      <c r="O1476" s="678">
        <f t="shared" ca="1" si="251"/>
        <v>0</v>
      </c>
      <c r="P1476" s="678">
        <f t="shared" ca="1" si="251"/>
        <v>0</v>
      </c>
      <c r="Q1476" s="678">
        <f t="shared" ca="1" si="251"/>
        <v>49140.74</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ASRCMS202202</v>
      </c>
      <c r="AB1476" s="957">
        <f t="shared" si="253"/>
        <v>45230</v>
      </c>
      <c r="AC1476" t="str">
        <f t="shared" si="254"/>
        <v>Unaudited</v>
      </c>
    </row>
    <row r="1477" spans="1:29" x14ac:dyDescent="0.25">
      <c r="A1477" t="s">
        <v>421</v>
      </c>
      <c r="B1477" t="s">
        <v>1380</v>
      </c>
      <c r="C1477" t="s">
        <v>1381</v>
      </c>
      <c r="D1477">
        <v>1900</v>
      </c>
      <c r="E1477" s="957">
        <v>1</v>
      </c>
      <c r="F1477" t="s">
        <v>439</v>
      </c>
      <c r="G1477" s="957">
        <v>91</v>
      </c>
      <c r="H1477" t="s">
        <v>384</v>
      </c>
      <c r="I1477" s="958" t="s">
        <v>489</v>
      </c>
      <c r="J1477" s="958" t="s">
        <v>445</v>
      </c>
      <c r="K1477" s="958" t="s">
        <v>53</v>
      </c>
      <c r="L1477" s="937">
        <v>3.1</v>
      </c>
      <c r="M1477" s="958" t="s">
        <v>33</v>
      </c>
      <c r="N1477" s="678">
        <f t="shared" ca="1" si="245"/>
        <v>484447.33999999991</v>
      </c>
      <c r="O1477" s="678">
        <f t="shared" ca="1" si="251"/>
        <v>198091.94</v>
      </c>
      <c r="P1477" s="678">
        <f t="shared" ca="1" si="251"/>
        <v>41478.189999999995</v>
      </c>
      <c r="Q1477" s="678">
        <f t="shared" ca="1" si="251"/>
        <v>168691.53999999995</v>
      </c>
      <c r="R1477" s="678">
        <f t="shared" ca="1" si="251"/>
        <v>27656.300000000007</v>
      </c>
      <c r="S1477" s="678">
        <f t="shared" ca="1" si="251"/>
        <v>770.94</v>
      </c>
      <c r="T1477" s="678">
        <f t="shared" ca="1" si="251"/>
        <v>28179.370000000006</v>
      </c>
      <c r="U1477" s="678">
        <f t="shared" ca="1" si="251"/>
        <v>0</v>
      </c>
      <c r="V1477" s="678">
        <f t="shared" ca="1" si="251"/>
        <v>1116.05</v>
      </c>
      <c r="W1477" s="678">
        <f t="shared" ca="1" si="247"/>
        <v>18463.009999999998</v>
      </c>
      <c r="X1477" s="678">
        <f t="shared" ca="1" si="250"/>
        <v>0</v>
      </c>
      <c r="Y1477" s="678">
        <f t="shared" ca="1" si="250"/>
        <v>0</v>
      </c>
      <c r="Z1477" s="678">
        <f t="shared" ca="1" si="250"/>
        <v>0</v>
      </c>
      <c r="AA1477" t="str">
        <f t="shared" si="252"/>
        <v>ASRCMS202202</v>
      </c>
      <c r="AB1477" s="957">
        <f t="shared" si="253"/>
        <v>45230</v>
      </c>
      <c r="AC1477" t="str">
        <f t="shared" si="254"/>
        <v>Unaudited</v>
      </c>
    </row>
    <row r="1478" spans="1:29" x14ac:dyDescent="0.25">
      <c r="A1478" t="s">
        <v>421</v>
      </c>
      <c r="B1478" t="s">
        <v>1380</v>
      </c>
      <c r="C1478" t="s">
        <v>1381</v>
      </c>
      <c r="D1478">
        <v>1900</v>
      </c>
      <c r="E1478" s="957">
        <v>1</v>
      </c>
      <c r="F1478" t="s">
        <v>439</v>
      </c>
      <c r="G1478" s="957">
        <v>91</v>
      </c>
      <c r="H1478" t="s">
        <v>384</v>
      </c>
      <c r="I1478" s="958" t="s">
        <v>489</v>
      </c>
      <c r="J1478" s="958" t="s">
        <v>445</v>
      </c>
      <c r="K1478" s="958" t="s">
        <v>53</v>
      </c>
      <c r="L1478" s="937">
        <v>3.2</v>
      </c>
      <c r="M1478" s="958" t="s">
        <v>34</v>
      </c>
      <c r="N1478" s="678">
        <f t="shared" ca="1" si="245"/>
        <v>1526616.6899999997</v>
      </c>
      <c r="O1478" s="678">
        <f t="shared" ca="1" si="251"/>
        <v>370986.47999999992</v>
      </c>
      <c r="P1478" s="678">
        <f t="shared" ca="1" si="251"/>
        <v>91285.489999999976</v>
      </c>
      <c r="Q1478" s="678">
        <f t="shared" ca="1" si="251"/>
        <v>817612.48</v>
      </c>
      <c r="R1478" s="678">
        <f t="shared" ca="1" si="251"/>
        <v>75036.430000000008</v>
      </c>
      <c r="S1478" s="678">
        <f t="shared" ca="1" si="251"/>
        <v>1470.4299999999998</v>
      </c>
      <c r="T1478" s="678">
        <f t="shared" ca="1" si="251"/>
        <v>91249.21</v>
      </c>
      <c r="U1478" s="678">
        <f t="shared" ca="1" si="251"/>
        <v>0</v>
      </c>
      <c r="V1478" s="678">
        <f t="shared" ca="1" si="251"/>
        <v>1610.7099999999998</v>
      </c>
      <c r="W1478" s="678">
        <f t="shared" ca="1" si="247"/>
        <v>77365.460000000006</v>
      </c>
      <c r="X1478" s="678">
        <f t="shared" ca="1" si="250"/>
        <v>0</v>
      </c>
      <c r="Y1478" s="678">
        <f t="shared" ca="1" si="250"/>
        <v>0</v>
      </c>
      <c r="Z1478" s="678">
        <f t="shared" ca="1" si="250"/>
        <v>0</v>
      </c>
      <c r="AA1478" t="str">
        <f t="shared" si="252"/>
        <v>ASRCMS202202</v>
      </c>
      <c r="AB1478" s="957">
        <f t="shared" si="253"/>
        <v>45230</v>
      </c>
      <c r="AC1478" t="str">
        <f t="shared" si="254"/>
        <v>Unaudited</v>
      </c>
    </row>
    <row r="1479" spans="1:29" x14ac:dyDescent="0.25">
      <c r="A1479" t="s">
        <v>421</v>
      </c>
      <c r="B1479" t="s">
        <v>1380</v>
      </c>
      <c r="C1479" t="s">
        <v>1381</v>
      </c>
      <c r="D1479">
        <v>1900</v>
      </c>
      <c r="E1479" s="957">
        <v>1</v>
      </c>
      <c r="F1479" t="s">
        <v>439</v>
      </c>
      <c r="G1479" s="957">
        <v>91</v>
      </c>
      <c r="H1479" t="s">
        <v>384</v>
      </c>
      <c r="I1479" s="965" t="s">
        <v>489</v>
      </c>
      <c r="J1479" s="965" t="s">
        <v>445</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ASRCMS202202</v>
      </c>
      <c r="AB1479" s="957">
        <f t="shared" si="253"/>
        <v>45230</v>
      </c>
      <c r="AC1479" t="str">
        <f t="shared" si="254"/>
        <v>Unaudited</v>
      </c>
    </row>
    <row r="1480" spans="1:29" x14ac:dyDescent="0.25">
      <c r="A1480" t="s">
        <v>421</v>
      </c>
      <c r="B1480" t="s">
        <v>1380</v>
      </c>
      <c r="C1480" t="s">
        <v>1381</v>
      </c>
      <c r="D1480">
        <v>1900</v>
      </c>
      <c r="E1480" s="957">
        <v>1</v>
      </c>
      <c r="F1480" t="s">
        <v>439</v>
      </c>
      <c r="G1480" s="957">
        <v>91</v>
      </c>
      <c r="H1480" t="s">
        <v>384</v>
      </c>
      <c r="I1480" s="937" t="s">
        <v>489</v>
      </c>
      <c r="J1480" s="937" t="s">
        <v>445</v>
      </c>
      <c r="K1480" s="937" t="s">
        <v>53</v>
      </c>
      <c r="L1480" s="937" t="s">
        <v>44</v>
      </c>
      <c r="M1480" s="958" t="s">
        <v>154</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ASRCMS202202</v>
      </c>
      <c r="AB1480" s="957">
        <f t="shared" si="253"/>
        <v>45230</v>
      </c>
      <c r="AC1480" t="str">
        <f t="shared" si="254"/>
        <v>Unaudited</v>
      </c>
    </row>
    <row r="1481" spans="1:29" x14ac:dyDescent="0.25">
      <c r="A1481" t="s">
        <v>421</v>
      </c>
      <c r="B1481" t="s">
        <v>1380</v>
      </c>
      <c r="C1481" t="s">
        <v>1381</v>
      </c>
      <c r="D1481">
        <v>1900</v>
      </c>
      <c r="E1481" s="957">
        <v>1</v>
      </c>
      <c r="F1481" t="s">
        <v>439</v>
      </c>
      <c r="G1481" s="957">
        <v>91</v>
      </c>
      <c r="H1481" t="s">
        <v>384</v>
      </c>
      <c r="I1481" s="937" t="s">
        <v>489</v>
      </c>
      <c r="J1481" s="937" t="s">
        <v>445</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2132.5065881203832</v>
      </c>
      <c r="O1481" s="678">
        <f t="shared" ca="1" si="255"/>
        <v>184.54383935657162</v>
      </c>
      <c r="P1481" s="678">
        <f t="shared" ca="1" si="255"/>
        <v>1947.9627487638115</v>
      </c>
      <c r="Q1481" s="678">
        <f t="shared" ca="1" si="255"/>
        <v>0</v>
      </c>
      <c r="R1481" s="678">
        <f t="shared" ca="1" si="255"/>
        <v>0</v>
      </c>
      <c r="S1481" s="678">
        <f t="shared" ca="1" si="255"/>
        <v>0</v>
      </c>
      <c r="T1481" s="678">
        <f t="shared" ca="1" si="255"/>
        <v>0</v>
      </c>
      <c r="U1481" s="678">
        <f t="shared" ca="1" si="255"/>
        <v>0</v>
      </c>
      <c r="V1481" s="678">
        <f t="shared" ca="1" si="255"/>
        <v>0</v>
      </c>
      <c r="W1481" s="678">
        <f t="shared" ca="1" si="247"/>
        <v>0</v>
      </c>
      <c r="X1481" s="678">
        <f t="shared" ca="1" si="255"/>
        <v>0</v>
      </c>
      <c r="Y1481" s="678">
        <f t="shared" ca="1" si="255"/>
        <v>0</v>
      </c>
      <c r="Z1481" s="678">
        <f t="shared" ca="1" si="255"/>
        <v>0</v>
      </c>
      <c r="AA1481" t="str">
        <f t="shared" si="252"/>
        <v>ASRCMS202202</v>
      </c>
      <c r="AB1481" s="957">
        <f t="shared" si="253"/>
        <v>45230</v>
      </c>
      <c r="AC1481" t="str">
        <f t="shared" si="254"/>
        <v>Unaudited</v>
      </c>
    </row>
    <row r="1482" spans="1:29" x14ac:dyDescent="0.25">
      <c r="A1482" t="s">
        <v>421</v>
      </c>
      <c r="B1482" t="s">
        <v>1380</v>
      </c>
      <c r="C1482" t="s">
        <v>1381</v>
      </c>
      <c r="D1482">
        <v>1900</v>
      </c>
      <c r="E1482" s="957">
        <v>1</v>
      </c>
      <c r="F1482" t="s">
        <v>439</v>
      </c>
      <c r="G1482" s="957">
        <v>91</v>
      </c>
      <c r="H1482" t="s">
        <v>384</v>
      </c>
      <c r="I1482" s="958" t="s">
        <v>489</v>
      </c>
      <c r="J1482" s="958" t="s">
        <v>445</v>
      </c>
      <c r="K1482" s="958" t="s">
        <v>53</v>
      </c>
      <c r="L1482" s="937" t="s">
        <v>42</v>
      </c>
      <c r="M1482" s="958" t="s">
        <v>155</v>
      </c>
      <c r="N1482" s="678">
        <f t="shared" ca="1" si="256"/>
        <v>29324.119398105409</v>
      </c>
      <c r="O1482" s="678">
        <f t="shared" ca="1" si="255"/>
        <v>8763.7110067824615</v>
      </c>
      <c r="P1482" s="678">
        <f t="shared" ca="1" si="255"/>
        <v>2038.5584217202641</v>
      </c>
      <c r="Q1482" s="678">
        <f t="shared" ca="1" si="255"/>
        <v>15025.119627822902</v>
      </c>
      <c r="R1482" s="678">
        <f t="shared" ca="1" si="255"/>
        <v>1575.1585306578056</v>
      </c>
      <c r="S1482" s="678">
        <f t="shared" ca="1" si="255"/>
        <v>2.3741343794639334</v>
      </c>
      <c r="T1482" s="678">
        <f t="shared" ca="1" si="255"/>
        <v>243.01645031118832</v>
      </c>
      <c r="U1482" s="678">
        <f t="shared" ca="1" si="255"/>
        <v>0</v>
      </c>
      <c r="V1482" s="678">
        <f t="shared" ca="1" si="255"/>
        <v>45.301508886915727</v>
      </c>
      <c r="W1482" s="678">
        <f t="shared" ca="1" si="247"/>
        <v>1630.8797175444079</v>
      </c>
      <c r="X1482" s="678">
        <f t="shared" ca="1" si="255"/>
        <v>0</v>
      </c>
      <c r="Y1482" s="678">
        <f t="shared" ca="1" si="255"/>
        <v>0</v>
      </c>
      <c r="Z1482" s="678">
        <f t="shared" ca="1" si="255"/>
        <v>0</v>
      </c>
      <c r="AA1482" t="str">
        <f t="shared" si="252"/>
        <v>ASRCMS202202</v>
      </c>
      <c r="AB1482" s="957">
        <f t="shared" si="253"/>
        <v>45230</v>
      </c>
      <c r="AC1482" t="str">
        <f t="shared" si="254"/>
        <v>Unaudited</v>
      </c>
    </row>
    <row r="1483" spans="1:29" x14ac:dyDescent="0.25">
      <c r="A1483" t="s">
        <v>421</v>
      </c>
      <c r="B1483" t="s">
        <v>1380</v>
      </c>
      <c r="C1483" t="s">
        <v>1381</v>
      </c>
      <c r="D1483">
        <v>1900</v>
      </c>
      <c r="E1483" s="957">
        <v>1</v>
      </c>
      <c r="F1483" t="s">
        <v>439</v>
      </c>
      <c r="G1483" s="957">
        <v>91</v>
      </c>
      <c r="H1483" t="s">
        <v>384</v>
      </c>
      <c r="I1483" s="937" t="s">
        <v>489</v>
      </c>
      <c r="J1483" s="937" t="s">
        <v>445</v>
      </c>
      <c r="K1483" s="937" t="s">
        <v>53</v>
      </c>
      <c r="L1483" s="937" t="s">
        <v>43</v>
      </c>
      <c r="M1483" s="958" t="s">
        <v>463</v>
      </c>
      <c r="N1483" s="678">
        <f t="shared" ca="1" si="256"/>
        <v>53111.635739916812</v>
      </c>
      <c r="O1483" s="678">
        <f t="shared" ca="1" si="255"/>
        <v>8772.4005131613158</v>
      </c>
      <c r="P1483" s="678">
        <f t="shared" ca="1" si="255"/>
        <v>2374.8701910095897</v>
      </c>
      <c r="Q1483" s="678">
        <f t="shared" ca="1" si="255"/>
        <v>15271.011459386085</v>
      </c>
      <c r="R1483" s="678">
        <f t="shared" ca="1" si="255"/>
        <v>2630.5582089718919</v>
      </c>
      <c r="S1483" s="678">
        <f t="shared" ca="1" si="255"/>
        <v>40.992050557008355</v>
      </c>
      <c r="T1483" s="678">
        <f t="shared" ca="1" si="255"/>
        <v>3229.8689002528845</v>
      </c>
      <c r="U1483" s="678">
        <f t="shared" ca="1" si="255"/>
        <v>0</v>
      </c>
      <c r="V1483" s="678">
        <f t="shared" ca="1" si="255"/>
        <v>105.80013030758272</v>
      </c>
      <c r="W1483" s="678">
        <f t="shared" ca="1" si="247"/>
        <v>20686.134286270451</v>
      </c>
      <c r="X1483" s="678">
        <f t="shared" ca="1" si="255"/>
        <v>0</v>
      </c>
      <c r="Y1483" s="678">
        <f t="shared" ca="1" si="255"/>
        <v>0</v>
      </c>
      <c r="Z1483" s="678">
        <f t="shared" ca="1" si="255"/>
        <v>0</v>
      </c>
      <c r="AA1483" t="str">
        <f t="shared" si="252"/>
        <v>ASRCMS202202</v>
      </c>
      <c r="AB1483" s="957">
        <f t="shared" si="253"/>
        <v>45230</v>
      </c>
      <c r="AC1483" t="str">
        <f t="shared" si="254"/>
        <v>Unaudited</v>
      </c>
    </row>
    <row r="1484" spans="1:29" x14ac:dyDescent="0.25">
      <c r="A1484" t="s">
        <v>421</v>
      </c>
      <c r="B1484" t="s">
        <v>1380</v>
      </c>
      <c r="C1484" t="s">
        <v>1381</v>
      </c>
      <c r="D1484">
        <v>1900</v>
      </c>
      <c r="E1484" s="957">
        <v>1</v>
      </c>
      <c r="F1484" t="s">
        <v>439</v>
      </c>
      <c r="G1484" s="957">
        <v>91</v>
      </c>
      <c r="H1484" t="s">
        <v>384</v>
      </c>
      <c r="I1484" s="937" t="s">
        <v>489</v>
      </c>
      <c r="J1484" s="937" t="s">
        <v>445</v>
      </c>
      <c r="K1484" s="937" t="s">
        <v>915</v>
      </c>
      <c r="L1484" s="937" t="s">
        <v>916</v>
      </c>
      <c r="M1484" s="958" t="s">
        <v>915</v>
      </c>
      <c r="N1484" s="678">
        <f t="shared" ca="1" si="256"/>
        <v>9547.15</v>
      </c>
      <c r="O1484" s="678">
        <f t="shared" ca="1" si="255"/>
        <v>5196.16</v>
      </c>
      <c r="P1484" s="678">
        <f t="shared" ca="1" si="255"/>
        <v>2978</v>
      </c>
      <c r="Q1484" s="678">
        <f t="shared" ca="1" si="255"/>
        <v>1372.99</v>
      </c>
      <c r="R1484" s="678">
        <f t="shared" ca="1" si="255"/>
        <v>0</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ASRCMS202202</v>
      </c>
      <c r="AB1484" s="957">
        <f t="shared" si="253"/>
        <v>45230</v>
      </c>
      <c r="AC1484" t="str">
        <f t="shared" si="254"/>
        <v>Unaudited</v>
      </c>
    </row>
    <row r="1485" spans="1:29" x14ac:dyDescent="0.25">
      <c r="A1485" t="s">
        <v>421</v>
      </c>
      <c r="B1485" t="s">
        <v>1380</v>
      </c>
      <c r="C1485" t="s">
        <v>1381</v>
      </c>
      <c r="D1485">
        <v>1900</v>
      </c>
      <c r="E1485" s="957">
        <v>1</v>
      </c>
      <c r="F1485" t="s">
        <v>439</v>
      </c>
      <c r="G1485" s="957">
        <v>91</v>
      </c>
      <c r="H1485" t="s">
        <v>384</v>
      </c>
      <c r="I1485" s="958" t="s">
        <v>489</v>
      </c>
      <c r="J1485" s="958" t="s">
        <v>445</v>
      </c>
      <c r="K1485" s="958" t="s">
        <v>915</v>
      </c>
      <c r="L1485" s="937" t="s">
        <v>917</v>
      </c>
      <c r="M1485" s="958" t="s">
        <v>920</v>
      </c>
      <c r="N1485" s="678">
        <f t="shared" ca="1" si="256"/>
        <v>774.08598178155262</v>
      </c>
      <c r="O1485" s="678">
        <f t="shared" ca="1" si="255"/>
        <v>134.63540730496047</v>
      </c>
      <c r="P1485" s="678">
        <f t="shared" ca="1" si="255"/>
        <v>76.578943745447532</v>
      </c>
      <c r="Q1485" s="678">
        <f t="shared" ca="1" si="255"/>
        <v>284.45991398502343</v>
      </c>
      <c r="R1485" s="678">
        <f t="shared" ca="1" si="255"/>
        <v>81.983246301407561</v>
      </c>
      <c r="S1485" s="678">
        <f t="shared" ca="1" si="255"/>
        <v>0.29457459985500595</v>
      </c>
      <c r="T1485" s="678">
        <f t="shared" ca="1" si="255"/>
        <v>62.75027834199178</v>
      </c>
      <c r="U1485" s="678">
        <f t="shared" ca="1" si="255"/>
        <v>0</v>
      </c>
      <c r="V1485" s="678">
        <f t="shared" ca="1" si="255"/>
        <v>1.3736801150113764</v>
      </c>
      <c r="W1485" s="678">
        <f t="shared" ca="1" si="247"/>
        <v>132.0099373878555</v>
      </c>
      <c r="X1485" s="678">
        <f t="shared" ca="1" si="255"/>
        <v>0</v>
      </c>
      <c r="Y1485" s="678">
        <f t="shared" ca="1" si="255"/>
        <v>0</v>
      </c>
      <c r="Z1485" s="678">
        <f t="shared" ca="1" si="255"/>
        <v>0</v>
      </c>
      <c r="AA1485" t="str">
        <f t="shared" si="252"/>
        <v>ASRCMS202202</v>
      </c>
      <c r="AB1485" s="957">
        <f t="shared" si="253"/>
        <v>45230</v>
      </c>
      <c r="AC1485" t="str">
        <f t="shared" si="254"/>
        <v>Unaudited</v>
      </c>
    </row>
    <row r="1486" spans="1:29" x14ac:dyDescent="0.25">
      <c r="A1486" t="s">
        <v>421</v>
      </c>
      <c r="B1486" t="s">
        <v>1380</v>
      </c>
      <c r="C1486" t="s">
        <v>1381</v>
      </c>
      <c r="D1486">
        <v>1900</v>
      </c>
      <c r="E1486" s="957">
        <v>1</v>
      </c>
      <c r="F1486" t="s">
        <v>439</v>
      </c>
      <c r="G1486" s="957">
        <v>91</v>
      </c>
      <c r="H1486" t="s">
        <v>384</v>
      </c>
      <c r="I1486" s="958" t="s">
        <v>489</v>
      </c>
      <c r="J1486" s="958" t="s">
        <v>445</v>
      </c>
      <c r="K1486" s="958" t="s">
        <v>915</v>
      </c>
      <c r="L1486" s="953" t="s">
        <v>918</v>
      </c>
      <c r="M1486" s="958" t="s">
        <v>921</v>
      </c>
      <c r="N1486" s="678">
        <f t="shared" ca="1" si="256"/>
        <v>43.002945052236555</v>
      </c>
      <c r="O1486" s="678">
        <f t="shared" ca="1" si="255"/>
        <v>7.1027572769740246</v>
      </c>
      <c r="P1486" s="678">
        <f t="shared" ca="1" si="255"/>
        <v>1.9228632465828077</v>
      </c>
      <c r="Q1486" s="678">
        <f t="shared" ca="1" si="255"/>
        <v>12.364493345598532</v>
      </c>
      <c r="R1486" s="678">
        <f t="shared" ca="1" si="255"/>
        <v>2.129886390076098</v>
      </c>
      <c r="S1486" s="678">
        <f t="shared" ca="1" si="255"/>
        <v>3.3190069805300523E-2</v>
      </c>
      <c r="T1486" s="678">
        <f t="shared" ca="1" si="255"/>
        <v>2.615130807186095</v>
      </c>
      <c r="U1486" s="678">
        <f t="shared" ca="1" si="255"/>
        <v>0</v>
      </c>
      <c r="V1486" s="678">
        <f t="shared" ca="1" si="255"/>
        <v>8.5663285017543569E-2</v>
      </c>
      <c r="W1486" s="678">
        <f t="shared" ca="1" si="247"/>
        <v>16.748960630996152</v>
      </c>
      <c r="X1486" s="678">
        <f t="shared" ca="1" si="255"/>
        <v>0</v>
      </c>
      <c r="Y1486" s="678">
        <f t="shared" ca="1" si="255"/>
        <v>0</v>
      </c>
      <c r="Z1486" s="678">
        <f t="shared" ca="1" si="255"/>
        <v>0</v>
      </c>
      <c r="AA1486" t="str">
        <f t="shared" si="252"/>
        <v>ASRCMS202202</v>
      </c>
      <c r="AB1486" s="957">
        <f t="shared" si="253"/>
        <v>45230</v>
      </c>
      <c r="AC1486" t="str">
        <f t="shared" si="254"/>
        <v>Unaudited</v>
      </c>
    </row>
    <row r="1487" spans="1:29" x14ac:dyDescent="0.25">
      <c r="A1487" t="s">
        <v>421</v>
      </c>
      <c r="B1487" t="s">
        <v>1380</v>
      </c>
      <c r="C1487" t="s">
        <v>1381</v>
      </c>
      <c r="D1487">
        <v>1900</v>
      </c>
      <c r="E1487" s="957">
        <v>1</v>
      </c>
      <c r="F1487" t="s">
        <v>439</v>
      </c>
      <c r="G1487" s="957">
        <v>91</v>
      </c>
      <c r="H1487" t="s">
        <v>384</v>
      </c>
      <c r="I1487" s="937" t="s">
        <v>489</v>
      </c>
      <c r="J1487" s="937" t="s">
        <v>445</v>
      </c>
      <c r="K1487" s="937" t="s">
        <v>446</v>
      </c>
      <c r="L1487" s="937">
        <v>5.0999999999999996</v>
      </c>
      <c r="M1487" s="958" t="s">
        <v>37</v>
      </c>
      <c r="N1487" s="678">
        <f t="shared" ca="1" si="256"/>
        <v>823843.08</v>
      </c>
      <c r="O1487" s="678">
        <f t="shared" ca="1" si="255"/>
        <v>212290.29999999996</v>
      </c>
      <c r="P1487" s="678">
        <f t="shared" ca="1" si="255"/>
        <v>209599.56999999995</v>
      </c>
      <c r="Q1487" s="678">
        <f t="shared" ca="1" si="255"/>
        <v>132982.99000000002</v>
      </c>
      <c r="R1487" s="678">
        <f t="shared" ca="1" si="255"/>
        <v>159394.53000000006</v>
      </c>
      <c r="S1487" s="678">
        <f t="shared" ca="1" si="255"/>
        <v>1221.25</v>
      </c>
      <c r="T1487" s="678">
        <f t="shared" ca="1" si="255"/>
        <v>98313.940000000017</v>
      </c>
      <c r="U1487" s="678">
        <f t="shared" ca="1" si="255"/>
        <v>0</v>
      </c>
      <c r="V1487" s="678">
        <f t="shared" ca="1" si="255"/>
        <v>2314.56</v>
      </c>
      <c r="W1487" s="678">
        <f t="shared" ca="1" si="247"/>
        <v>7725.94</v>
      </c>
      <c r="X1487" s="678">
        <f t="shared" ca="1" si="255"/>
        <v>0</v>
      </c>
      <c r="Y1487" s="678">
        <f t="shared" ca="1" si="255"/>
        <v>0</v>
      </c>
      <c r="Z1487" s="678">
        <f t="shared" ca="1" si="255"/>
        <v>0</v>
      </c>
      <c r="AA1487" t="str">
        <f t="shared" si="252"/>
        <v>ASRCMS202202</v>
      </c>
      <c r="AB1487" s="957">
        <f t="shared" si="253"/>
        <v>45230</v>
      </c>
      <c r="AC1487" t="str">
        <f t="shared" si="254"/>
        <v>Unaudited</v>
      </c>
    </row>
    <row r="1488" spans="1:29" ht="30" x14ac:dyDescent="0.25">
      <c r="A1488" t="s">
        <v>421</v>
      </c>
      <c r="B1488" t="s">
        <v>1380</v>
      </c>
      <c r="C1488" t="s">
        <v>1381</v>
      </c>
      <c r="D1488">
        <v>1900</v>
      </c>
      <c r="E1488" s="957">
        <v>1</v>
      </c>
      <c r="F1488" t="s">
        <v>439</v>
      </c>
      <c r="G1488" s="957">
        <v>91</v>
      </c>
      <c r="H1488" t="s">
        <v>384</v>
      </c>
      <c r="I1488" s="937" t="s">
        <v>489</v>
      </c>
      <c r="J1488" s="937" t="s">
        <v>445</v>
      </c>
      <c r="K1488" s="937" t="s">
        <v>446</v>
      </c>
      <c r="L1488" s="937">
        <v>5.2</v>
      </c>
      <c r="M1488" s="958" t="s">
        <v>304</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ASRCMS202202</v>
      </c>
      <c r="AB1488" s="957">
        <f t="shared" si="253"/>
        <v>45230</v>
      </c>
      <c r="AC1488" t="str">
        <f t="shared" si="254"/>
        <v>Unaudited</v>
      </c>
    </row>
    <row r="1489" spans="1:29" ht="30" x14ac:dyDescent="0.25">
      <c r="A1489" t="s">
        <v>421</v>
      </c>
      <c r="B1489" t="s">
        <v>1380</v>
      </c>
      <c r="C1489" t="s">
        <v>1381</v>
      </c>
      <c r="D1489">
        <v>1900</v>
      </c>
      <c r="E1489" s="957">
        <v>1</v>
      </c>
      <c r="F1489" t="s">
        <v>439</v>
      </c>
      <c r="G1489" s="957">
        <v>91</v>
      </c>
      <c r="H1489" t="s">
        <v>384</v>
      </c>
      <c r="I1489" s="937" t="s">
        <v>489</v>
      </c>
      <c r="J1489" s="937" t="s">
        <v>445</v>
      </c>
      <c r="K1489" s="937" t="s">
        <v>446</v>
      </c>
      <c r="L1489" s="937">
        <v>5.3</v>
      </c>
      <c r="M1489" s="958" t="s">
        <v>305</v>
      </c>
      <c r="N1489" s="678">
        <f t="shared" ca="1" si="256"/>
        <v>10435.800839407937</v>
      </c>
      <c r="O1489" s="678">
        <f t="shared" ca="1" si="255"/>
        <v>3039.5322652487148</v>
      </c>
      <c r="P1489" s="678">
        <f t="shared" ca="1" si="255"/>
        <v>2997.6893135855248</v>
      </c>
      <c r="Q1489" s="678">
        <f t="shared" ca="1" si="255"/>
        <v>1896.6147201996514</v>
      </c>
      <c r="R1489" s="678">
        <f t="shared" ca="1" si="255"/>
        <v>2296.2357957867343</v>
      </c>
      <c r="S1489" s="678">
        <f t="shared" ca="1" si="255"/>
        <v>1.1295710787410163</v>
      </c>
      <c r="T1489" s="678">
        <f t="shared" ca="1" si="255"/>
        <v>59.163497834225495</v>
      </c>
      <c r="U1489" s="678">
        <f t="shared" ca="1" si="255"/>
        <v>0</v>
      </c>
      <c r="V1489" s="678">
        <f t="shared" ca="1" si="255"/>
        <v>34.661180118660198</v>
      </c>
      <c r="W1489" s="678">
        <f t="shared" ca="1" si="247"/>
        <v>110.77449555568262</v>
      </c>
      <c r="X1489" s="678">
        <f t="shared" ca="1" si="255"/>
        <v>0</v>
      </c>
      <c r="Y1489" s="678">
        <f t="shared" ca="1" si="255"/>
        <v>0</v>
      </c>
      <c r="Z1489" s="678">
        <f t="shared" ca="1" si="255"/>
        <v>0</v>
      </c>
      <c r="AA1489" t="str">
        <f t="shared" si="252"/>
        <v>ASRCMS202202</v>
      </c>
      <c r="AB1489" s="957">
        <f t="shared" si="253"/>
        <v>45230</v>
      </c>
      <c r="AC1489" t="str">
        <f t="shared" si="254"/>
        <v>Unaudited</v>
      </c>
    </row>
    <row r="1490" spans="1:29" x14ac:dyDescent="0.25">
      <c r="A1490" t="s">
        <v>421</v>
      </c>
      <c r="B1490" t="s">
        <v>1380</v>
      </c>
      <c r="C1490" t="s">
        <v>1381</v>
      </c>
      <c r="D1490">
        <v>1900</v>
      </c>
      <c r="E1490" s="957">
        <v>1</v>
      </c>
      <c r="F1490" t="s">
        <v>439</v>
      </c>
      <c r="G1490" s="957">
        <v>91</v>
      </c>
      <c r="H1490" t="s">
        <v>384</v>
      </c>
      <c r="I1490" s="937" t="s">
        <v>489</v>
      </c>
      <c r="J1490" s="937" t="s">
        <v>445</v>
      </c>
      <c r="K1490" s="937" t="s">
        <v>446</v>
      </c>
      <c r="L1490" s="953" t="s">
        <v>82</v>
      </c>
      <c r="M1490" s="958" t="s">
        <v>454</v>
      </c>
      <c r="N1490" s="678">
        <f t="shared" ca="1" si="256"/>
        <v>3078.6128220419978</v>
      </c>
      <c r="O1490" s="678">
        <f t="shared" ca="1" si="255"/>
        <v>508.49167651616614</v>
      </c>
      <c r="P1490" s="678">
        <f t="shared" ca="1" si="255"/>
        <v>137.65921005578321</v>
      </c>
      <c r="Q1490" s="678">
        <f t="shared" ca="1" si="255"/>
        <v>885.18327536808636</v>
      </c>
      <c r="R1490" s="678">
        <f t="shared" ca="1" si="255"/>
        <v>152.48015088306119</v>
      </c>
      <c r="S1490" s="678">
        <f t="shared" ca="1" si="255"/>
        <v>2.3761017842603054</v>
      </c>
      <c r="T1490" s="678">
        <f t="shared" ca="1" si="255"/>
        <v>187.21915963058967</v>
      </c>
      <c r="U1490" s="678">
        <f t="shared" ca="1" si="255"/>
        <v>0</v>
      </c>
      <c r="V1490" s="678">
        <f t="shared" ca="1" si="255"/>
        <v>6.1326982910797572</v>
      </c>
      <c r="W1490" s="678">
        <f t="shared" ca="1" si="247"/>
        <v>1199.070549512971</v>
      </c>
      <c r="X1490" s="678">
        <f t="shared" ca="1" si="255"/>
        <v>0</v>
      </c>
      <c r="Y1490" s="678">
        <f t="shared" ca="1" si="255"/>
        <v>0</v>
      </c>
      <c r="Z1490" s="678">
        <f t="shared" ca="1" si="255"/>
        <v>0</v>
      </c>
      <c r="AA1490" t="str">
        <f t="shared" si="252"/>
        <v>ASRCMS202202</v>
      </c>
      <c r="AB1490" s="957">
        <f t="shared" si="253"/>
        <v>45230</v>
      </c>
      <c r="AC1490" t="str">
        <f t="shared" si="254"/>
        <v>Unaudited</v>
      </c>
    </row>
    <row r="1491" spans="1:29" x14ac:dyDescent="0.25">
      <c r="A1491" t="s">
        <v>421</v>
      </c>
      <c r="B1491" t="s">
        <v>1380</v>
      </c>
      <c r="C1491" t="s">
        <v>1381</v>
      </c>
      <c r="D1491">
        <v>1900</v>
      </c>
      <c r="E1491" s="957">
        <v>1</v>
      </c>
      <c r="F1491" t="s">
        <v>439</v>
      </c>
      <c r="G1491" s="957">
        <v>91</v>
      </c>
      <c r="H1491" t="s">
        <v>384</v>
      </c>
      <c r="I1491" s="937" t="s">
        <v>489</v>
      </c>
      <c r="J1491" s="937" t="s">
        <v>445</v>
      </c>
      <c r="K1491" s="937" t="s">
        <v>447</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ASRCMS202202</v>
      </c>
      <c r="AB1491" s="957">
        <f t="shared" si="253"/>
        <v>45230</v>
      </c>
      <c r="AC1491" t="str">
        <f t="shared" si="254"/>
        <v>Unaudited</v>
      </c>
    </row>
    <row r="1492" spans="1:29" x14ac:dyDescent="0.25">
      <c r="A1492" t="s">
        <v>421</v>
      </c>
      <c r="B1492" t="s">
        <v>1380</v>
      </c>
      <c r="C1492" t="s">
        <v>1381</v>
      </c>
      <c r="D1492">
        <v>1900</v>
      </c>
      <c r="E1492" s="957">
        <v>1</v>
      </c>
      <c r="F1492" t="s">
        <v>439</v>
      </c>
      <c r="G1492" s="957">
        <v>91</v>
      </c>
      <c r="H1492" t="s">
        <v>384</v>
      </c>
      <c r="I1492" s="937" t="s">
        <v>489</v>
      </c>
      <c r="J1492" s="937" t="s">
        <v>445</v>
      </c>
      <c r="K1492" s="937" t="s">
        <v>447</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ASRCMS202202</v>
      </c>
      <c r="AB1492" s="957">
        <f t="shared" si="253"/>
        <v>45230</v>
      </c>
      <c r="AC1492" t="str">
        <f t="shared" si="254"/>
        <v>Unaudited</v>
      </c>
    </row>
    <row r="1493" spans="1:29" x14ac:dyDescent="0.25">
      <c r="A1493" t="s">
        <v>421</v>
      </c>
      <c r="B1493" t="s">
        <v>1380</v>
      </c>
      <c r="C1493" t="s">
        <v>1381</v>
      </c>
      <c r="D1493">
        <v>1900</v>
      </c>
      <c r="E1493" s="957">
        <v>1</v>
      </c>
      <c r="F1493" t="s">
        <v>439</v>
      </c>
      <c r="G1493" s="957">
        <v>91</v>
      </c>
      <c r="H1493" t="s">
        <v>384</v>
      </c>
      <c r="I1493" s="958" t="s">
        <v>489</v>
      </c>
      <c r="J1493" s="958" t="s">
        <v>445</v>
      </c>
      <c r="K1493" s="958" t="s">
        <v>447</v>
      </c>
      <c r="L1493" s="937">
        <v>6.3</v>
      </c>
      <c r="M1493" s="958" t="s">
        <v>185</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ASRCMS202202</v>
      </c>
      <c r="AB1493" s="957">
        <f t="shared" si="253"/>
        <v>45230</v>
      </c>
      <c r="AC1493" t="str">
        <f t="shared" si="254"/>
        <v>Unaudited</v>
      </c>
    </row>
    <row r="1494" spans="1:29" x14ac:dyDescent="0.25">
      <c r="A1494" t="s">
        <v>421</v>
      </c>
      <c r="B1494" t="s">
        <v>1380</v>
      </c>
      <c r="C1494" t="s">
        <v>1381</v>
      </c>
      <c r="D1494">
        <v>1900</v>
      </c>
      <c r="E1494" s="957">
        <v>1</v>
      </c>
      <c r="F1494" t="s">
        <v>439</v>
      </c>
      <c r="G1494" s="957">
        <v>91</v>
      </c>
      <c r="H1494" t="s">
        <v>384</v>
      </c>
      <c r="I1494" s="937" t="s">
        <v>489</v>
      </c>
      <c r="J1494" s="937" t="s">
        <v>445</v>
      </c>
      <c r="K1494" s="937" t="s">
        <v>447</v>
      </c>
      <c r="L1494" s="937" t="s">
        <v>87</v>
      </c>
      <c r="M1494" s="958" t="s">
        <v>455</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ASRCMS202202</v>
      </c>
      <c r="AB1494" s="957">
        <f t="shared" si="253"/>
        <v>45230</v>
      </c>
      <c r="AC1494" t="str">
        <f t="shared" si="254"/>
        <v>Unaudited</v>
      </c>
    </row>
    <row r="1495" spans="1:29" x14ac:dyDescent="0.25">
      <c r="A1495" t="s">
        <v>421</v>
      </c>
      <c r="B1495" t="s">
        <v>1380</v>
      </c>
      <c r="C1495" t="s">
        <v>1381</v>
      </c>
      <c r="D1495">
        <v>1900</v>
      </c>
      <c r="E1495" s="957">
        <v>1</v>
      </c>
      <c r="F1495" t="s">
        <v>439</v>
      </c>
      <c r="G1495" s="957">
        <v>91</v>
      </c>
      <c r="H1495" t="s">
        <v>384</v>
      </c>
      <c r="I1495" s="937" t="s">
        <v>489</v>
      </c>
      <c r="J1495" s="937" t="s">
        <v>445</v>
      </c>
      <c r="K1495" s="937" t="s">
        <v>448</v>
      </c>
      <c r="L1495" s="937">
        <v>7.1</v>
      </c>
      <c r="M1495" s="958" t="s">
        <v>20</v>
      </c>
      <c r="N1495" s="678">
        <f t="shared" ca="1" si="256"/>
        <v>565998.42999999993</v>
      </c>
      <c r="O1495" s="678">
        <f t="shared" ca="1" si="255"/>
        <v>119367.84848846435</v>
      </c>
      <c r="P1495" s="678">
        <f t="shared" ca="1" si="255"/>
        <v>9703.602854311157</v>
      </c>
      <c r="Q1495" s="678">
        <f t="shared" ca="1" si="255"/>
        <v>287159.6339980656</v>
      </c>
      <c r="R1495" s="678">
        <f t="shared" ca="1" si="255"/>
        <v>16494.24049466358</v>
      </c>
      <c r="S1495" s="678">
        <f t="shared" ca="1" si="255"/>
        <v>1594.3921644491829</v>
      </c>
      <c r="T1495" s="678">
        <f t="shared" ca="1" si="255"/>
        <v>39877.735151679917</v>
      </c>
      <c r="U1495" s="678">
        <f t="shared" ca="1" si="255"/>
        <v>0</v>
      </c>
      <c r="V1495" s="678">
        <f t="shared" ca="1" si="255"/>
        <v>1913.7735160325842</v>
      </c>
      <c r="W1495" s="678">
        <f t="shared" ca="1" si="247"/>
        <v>89887.203332333578</v>
      </c>
      <c r="X1495" s="678">
        <f t="shared" ca="1" si="255"/>
        <v>0</v>
      </c>
      <c r="Y1495" s="678">
        <f t="shared" ca="1" si="255"/>
        <v>0</v>
      </c>
      <c r="Z1495" s="678">
        <f t="shared" ca="1" si="255"/>
        <v>0</v>
      </c>
      <c r="AA1495" t="str">
        <f t="shared" si="252"/>
        <v>ASRCMS202202</v>
      </c>
      <c r="AB1495" s="957">
        <f t="shared" si="253"/>
        <v>45230</v>
      </c>
      <c r="AC1495" t="str">
        <f t="shared" si="254"/>
        <v>Unaudited</v>
      </c>
    </row>
    <row r="1496" spans="1:29" x14ac:dyDescent="0.25">
      <c r="A1496" t="s">
        <v>421</v>
      </c>
      <c r="B1496" t="s">
        <v>1380</v>
      </c>
      <c r="C1496" t="s">
        <v>1381</v>
      </c>
      <c r="D1496">
        <v>1900</v>
      </c>
      <c r="E1496" s="957">
        <v>1</v>
      </c>
      <c r="F1496" t="s">
        <v>439</v>
      </c>
      <c r="G1496" s="957">
        <v>91</v>
      </c>
      <c r="H1496" t="s">
        <v>384</v>
      </c>
      <c r="I1496" s="937" t="s">
        <v>489</v>
      </c>
      <c r="J1496" s="937" t="s">
        <v>445</v>
      </c>
      <c r="K1496" s="937" t="s">
        <v>448</v>
      </c>
      <c r="L1496" s="937">
        <v>7.2</v>
      </c>
      <c r="M1496" s="958"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ASRCMS202202</v>
      </c>
      <c r="AB1496" s="957">
        <f t="shared" si="253"/>
        <v>45230</v>
      </c>
      <c r="AC1496" t="str">
        <f t="shared" si="254"/>
        <v>Unaudited</v>
      </c>
    </row>
    <row r="1497" spans="1:29" x14ac:dyDescent="0.25">
      <c r="A1497" t="s">
        <v>421</v>
      </c>
      <c r="B1497" t="s">
        <v>1380</v>
      </c>
      <c r="C1497" t="s">
        <v>1381</v>
      </c>
      <c r="D1497">
        <v>1900</v>
      </c>
      <c r="E1497" s="957">
        <v>1</v>
      </c>
      <c r="F1497" t="s">
        <v>439</v>
      </c>
      <c r="G1497" s="957">
        <v>91</v>
      </c>
      <c r="H1497" t="s">
        <v>384</v>
      </c>
      <c r="I1497" s="958" t="s">
        <v>489</v>
      </c>
      <c r="J1497" s="958" t="s">
        <v>445</v>
      </c>
      <c r="K1497" s="958" t="s">
        <v>448</v>
      </c>
      <c r="L1497" s="937">
        <v>7.3</v>
      </c>
      <c r="M1497" s="958" t="s">
        <v>156</v>
      </c>
      <c r="N1497" s="678">
        <f t="shared" ca="1" si="256"/>
        <v>67300.43802112891</v>
      </c>
      <c r="O1497" s="678">
        <f t="shared" ca="1" si="255"/>
        <v>11115.952066014401</v>
      </c>
      <c r="P1497" s="678">
        <f t="shared" ca="1" si="255"/>
        <v>3009.3180500209128</v>
      </c>
      <c r="Q1497" s="678">
        <f t="shared" ca="1" si="255"/>
        <v>19350.670449600661</v>
      </c>
      <c r="R1497" s="678">
        <f t="shared" ca="1" si="255"/>
        <v>3333.3132605974224</v>
      </c>
      <c r="S1497" s="678">
        <f t="shared" ca="1" si="255"/>
        <v>51.943099086242619</v>
      </c>
      <c r="T1497" s="678">
        <f t="shared" ca="1" si="255"/>
        <v>4092.7301279571084</v>
      </c>
      <c r="U1497" s="678">
        <f t="shared" ca="1" si="255"/>
        <v>0</v>
      </c>
      <c r="V1497" s="678">
        <f t="shared" ca="1" si="255"/>
        <v>134.06469247644353</v>
      </c>
      <c r="W1497" s="678">
        <f t="shared" ca="1" si="247"/>
        <v>26212.446275375718</v>
      </c>
      <c r="X1497" s="678">
        <f t="shared" ca="1" si="255"/>
        <v>0</v>
      </c>
      <c r="Y1497" s="678">
        <f t="shared" ca="1" si="255"/>
        <v>0</v>
      </c>
      <c r="Z1497" s="678">
        <f t="shared" ca="1" si="255"/>
        <v>0</v>
      </c>
      <c r="AA1497" t="str">
        <f t="shared" si="252"/>
        <v>ASRCMS202202</v>
      </c>
      <c r="AB1497" s="957">
        <f t="shared" si="253"/>
        <v>45230</v>
      </c>
      <c r="AC1497" t="str">
        <f t="shared" si="254"/>
        <v>Unaudited</v>
      </c>
    </row>
    <row r="1498" spans="1:29" x14ac:dyDescent="0.25">
      <c r="A1498" t="s">
        <v>421</v>
      </c>
      <c r="B1498" t="s">
        <v>1380</v>
      </c>
      <c r="C1498" t="s">
        <v>1381</v>
      </c>
      <c r="D1498">
        <v>1900</v>
      </c>
      <c r="E1498" s="957">
        <v>1</v>
      </c>
      <c r="F1498" t="s">
        <v>439</v>
      </c>
      <c r="G1498" s="957">
        <v>91</v>
      </c>
      <c r="H1498" t="s">
        <v>384</v>
      </c>
      <c r="I1498" s="958" t="s">
        <v>489</v>
      </c>
      <c r="J1498" s="958" t="s">
        <v>445</v>
      </c>
      <c r="K1498" s="958" t="s">
        <v>448</v>
      </c>
      <c r="L1498" s="937" t="s">
        <v>91</v>
      </c>
      <c r="M1498" s="958" t="s">
        <v>456</v>
      </c>
      <c r="N1498" s="678">
        <f t="shared" ca="1" si="256"/>
        <v>102.77139784010174</v>
      </c>
      <c r="O1498" s="678">
        <f t="shared" ca="1" si="255"/>
        <v>16.974658200429705</v>
      </c>
      <c r="P1498" s="678">
        <f t="shared" ca="1" si="255"/>
        <v>4.5953909311705043</v>
      </c>
      <c r="Q1498" s="678">
        <f t="shared" ca="1" si="255"/>
        <v>29.549517205582838</v>
      </c>
      <c r="R1498" s="678">
        <f t="shared" ca="1" si="255"/>
        <v>5.0901490882272578</v>
      </c>
      <c r="S1498" s="678">
        <f t="shared" ca="1" si="255"/>
        <v>7.9319913186361751E-2</v>
      </c>
      <c r="T1498" s="678">
        <f t="shared" ca="1" si="255"/>
        <v>6.2498195940477919</v>
      </c>
      <c r="U1498" s="678">
        <f t="shared" ca="1" si="255"/>
        <v>0</v>
      </c>
      <c r="V1498" s="678">
        <f t="shared" ca="1" si="255"/>
        <v>0.2047240144630541</v>
      </c>
      <c r="W1498" s="678">
        <f t="shared" ca="1" si="247"/>
        <v>40.027818892994226</v>
      </c>
      <c r="X1498" s="678">
        <f t="shared" ca="1" si="255"/>
        <v>0</v>
      </c>
      <c r="Y1498" s="678">
        <f t="shared" ca="1" si="255"/>
        <v>0</v>
      </c>
      <c r="Z1498" s="678">
        <f t="shared" ca="1" si="255"/>
        <v>0</v>
      </c>
      <c r="AA1498" t="str">
        <f t="shared" si="252"/>
        <v>ASRCMS202202</v>
      </c>
      <c r="AB1498" s="957">
        <f t="shared" si="253"/>
        <v>45230</v>
      </c>
      <c r="AC1498" t="str">
        <f t="shared" si="254"/>
        <v>Unaudited</v>
      </c>
    </row>
    <row r="1499" spans="1:29" x14ac:dyDescent="0.25">
      <c r="A1499" t="s">
        <v>421</v>
      </c>
      <c r="B1499" t="s">
        <v>1380</v>
      </c>
      <c r="C1499" t="s">
        <v>1381</v>
      </c>
      <c r="D1499">
        <v>1900</v>
      </c>
      <c r="E1499" s="957">
        <v>1</v>
      </c>
      <c r="F1499" t="s">
        <v>439</v>
      </c>
      <c r="G1499" s="957">
        <v>91</v>
      </c>
      <c r="H1499" t="s">
        <v>384</v>
      </c>
      <c r="I1499" s="958" t="s">
        <v>489</v>
      </c>
      <c r="J1499" s="958" t="s">
        <v>445</v>
      </c>
      <c r="K1499" s="958" t="s">
        <v>449</v>
      </c>
      <c r="L1499" s="937">
        <v>8.1</v>
      </c>
      <c r="M1499" s="958" t="s">
        <v>22</v>
      </c>
      <c r="N1499" s="678">
        <f t="shared" ca="1" si="256"/>
        <v>7174497.3104071133</v>
      </c>
      <c r="O1499" s="678">
        <f t="shared" ca="1" si="255"/>
        <v>2223297.1033937442</v>
      </c>
      <c r="P1499" s="678">
        <f t="shared" ca="1" si="255"/>
        <v>421010.20800318208</v>
      </c>
      <c r="Q1499" s="678">
        <f t="shared" ca="1" si="255"/>
        <v>2550084.9095463729</v>
      </c>
      <c r="R1499" s="678">
        <f t="shared" ca="1" si="255"/>
        <v>580439.10918997799</v>
      </c>
      <c r="S1499" s="678">
        <f t="shared" ca="1" si="255"/>
        <v>1.3812425566836244</v>
      </c>
      <c r="T1499" s="678">
        <f t="shared" ca="1" si="255"/>
        <v>881438.83655721112</v>
      </c>
      <c r="U1499" s="678">
        <f t="shared" ca="1" si="255"/>
        <v>0</v>
      </c>
      <c r="V1499" s="678">
        <f t="shared" ca="1" si="255"/>
        <v>157262.3621826134</v>
      </c>
      <c r="W1499" s="678">
        <f t="shared" ca="1" si="247"/>
        <v>360963.40029145469</v>
      </c>
      <c r="X1499" s="678">
        <f t="shared" ca="1" si="255"/>
        <v>0</v>
      </c>
      <c r="Y1499" s="678">
        <f t="shared" ca="1" si="255"/>
        <v>0</v>
      </c>
      <c r="Z1499" s="678">
        <f t="shared" ca="1" si="255"/>
        <v>0</v>
      </c>
      <c r="AA1499" t="str">
        <f t="shared" si="252"/>
        <v>ASRCMS202202</v>
      </c>
      <c r="AB1499" s="957">
        <f t="shared" si="253"/>
        <v>45230</v>
      </c>
      <c r="AC1499" t="str">
        <f t="shared" si="254"/>
        <v>Unaudited</v>
      </c>
    </row>
    <row r="1500" spans="1:29" x14ac:dyDescent="0.25">
      <c r="A1500" t="s">
        <v>421</v>
      </c>
      <c r="B1500" t="s">
        <v>1380</v>
      </c>
      <c r="C1500" t="s">
        <v>1381</v>
      </c>
      <c r="D1500">
        <v>1900</v>
      </c>
      <c r="E1500" s="957">
        <v>1</v>
      </c>
      <c r="F1500" t="s">
        <v>439</v>
      </c>
      <c r="G1500" s="957">
        <v>91</v>
      </c>
      <c r="H1500" t="s">
        <v>384</v>
      </c>
      <c r="I1500" s="958" t="s">
        <v>489</v>
      </c>
      <c r="J1500" s="958" t="s">
        <v>445</v>
      </c>
      <c r="K1500" s="958" t="s">
        <v>449</v>
      </c>
      <c r="L1500" s="937" t="s">
        <v>113</v>
      </c>
      <c r="M1500" s="958" t="s">
        <v>444</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ASRCMS202202</v>
      </c>
      <c r="AB1500" s="957">
        <f t="shared" si="253"/>
        <v>45230</v>
      </c>
      <c r="AC1500" t="str">
        <f t="shared" si="254"/>
        <v>Unaudited</v>
      </c>
    </row>
    <row r="1501" spans="1:29" x14ac:dyDescent="0.25">
      <c r="A1501" t="s">
        <v>421</v>
      </c>
      <c r="B1501" t="s">
        <v>1380</v>
      </c>
      <c r="C1501" t="s">
        <v>1381</v>
      </c>
      <c r="D1501">
        <v>1900</v>
      </c>
      <c r="E1501" s="957">
        <v>1</v>
      </c>
      <c r="F1501" t="s">
        <v>439</v>
      </c>
      <c r="G1501" s="957">
        <v>91</v>
      </c>
      <c r="H1501" t="s">
        <v>384</v>
      </c>
      <c r="I1501" s="958" t="s">
        <v>489</v>
      </c>
      <c r="J1501" s="958" t="s">
        <v>445</v>
      </c>
      <c r="K1501" s="958" t="s">
        <v>449</v>
      </c>
      <c r="L1501" s="953" t="s">
        <v>115</v>
      </c>
      <c r="M1501" s="958" t="s">
        <v>158</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ASRCMS202202</v>
      </c>
      <c r="AB1501" s="957">
        <f t="shared" si="253"/>
        <v>45230</v>
      </c>
      <c r="AC1501" t="str">
        <f t="shared" si="254"/>
        <v>Unaudited</v>
      </c>
    </row>
    <row r="1502" spans="1:29" x14ac:dyDescent="0.25">
      <c r="A1502" t="s">
        <v>421</v>
      </c>
      <c r="B1502" t="s">
        <v>1380</v>
      </c>
      <c r="C1502" t="s">
        <v>1381</v>
      </c>
      <c r="D1502">
        <v>1900</v>
      </c>
      <c r="E1502" s="957">
        <v>1</v>
      </c>
      <c r="F1502" t="s">
        <v>439</v>
      </c>
      <c r="G1502" s="957">
        <v>91</v>
      </c>
      <c r="H1502" t="s">
        <v>384</v>
      </c>
      <c r="I1502" s="958" t="s">
        <v>489</v>
      </c>
      <c r="J1502" s="958" t="s">
        <v>445</v>
      </c>
      <c r="K1502" s="958" t="s">
        <v>449</v>
      </c>
      <c r="L1502" s="937" t="s">
        <v>116</v>
      </c>
      <c r="M1502" s="958" t="s">
        <v>114</v>
      </c>
      <c r="N1502" s="678">
        <f t="shared" ca="1" si="256"/>
        <v>-47494.250131208035</v>
      </c>
      <c r="O1502" s="678">
        <f t="shared" ca="1" si="255"/>
        <v>-14717.941087161813</v>
      </c>
      <c r="P1502" s="678">
        <f t="shared" ca="1" si="255"/>
        <v>-2787.0334689079996</v>
      </c>
      <c r="Q1502" s="678">
        <f t="shared" ca="1" si="255"/>
        <v>-16881.234365246681</v>
      </c>
      <c r="R1502" s="678">
        <f t="shared" ca="1" si="255"/>
        <v>-3842.4323050223679</v>
      </c>
      <c r="S1502" s="678">
        <f t="shared" ca="1" si="255"/>
        <v>-9.1436482084734164E-3</v>
      </c>
      <c r="T1502" s="678">
        <f t="shared" ca="1" si="255"/>
        <v>-5835.0118158220721</v>
      </c>
      <c r="U1502" s="678">
        <f t="shared" ca="1" si="255"/>
        <v>0</v>
      </c>
      <c r="V1502" s="678">
        <f t="shared" ca="1" si="255"/>
        <v>-1041.0566263494557</v>
      </c>
      <c r="W1502" s="678">
        <f t="shared" ca="1" si="247"/>
        <v>-2389.531319049433</v>
      </c>
      <c r="X1502" s="678">
        <f t="shared" ca="1" si="255"/>
        <v>0</v>
      </c>
      <c r="Y1502" s="678">
        <f t="shared" ca="1" si="255"/>
        <v>0</v>
      </c>
      <c r="Z1502" s="678">
        <f t="shared" ca="1" si="255"/>
        <v>0</v>
      </c>
      <c r="AA1502" t="str">
        <f t="shared" si="252"/>
        <v>ASRCMS202202</v>
      </c>
      <c r="AB1502" s="957">
        <f t="shared" si="253"/>
        <v>45230</v>
      </c>
      <c r="AC1502" t="str">
        <f t="shared" si="254"/>
        <v>Unaudited</v>
      </c>
    </row>
    <row r="1503" spans="1:29" x14ac:dyDescent="0.25">
      <c r="A1503" t="s">
        <v>421</v>
      </c>
      <c r="B1503" t="s">
        <v>1380</v>
      </c>
      <c r="C1503" t="s">
        <v>1381</v>
      </c>
      <c r="D1503">
        <v>1900</v>
      </c>
      <c r="E1503" s="957">
        <v>1</v>
      </c>
      <c r="F1503" t="s">
        <v>439</v>
      </c>
      <c r="G1503" s="957">
        <v>91</v>
      </c>
      <c r="H1503" t="s">
        <v>384</v>
      </c>
      <c r="I1503" s="937" t="s">
        <v>489</v>
      </c>
      <c r="J1503" s="937" t="s">
        <v>445</v>
      </c>
      <c r="K1503" s="937" t="s">
        <v>449</v>
      </c>
      <c r="L1503" s="937" t="s">
        <v>117</v>
      </c>
      <c r="M1503" s="958" t="s">
        <v>159</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ASRCMS202202</v>
      </c>
      <c r="AB1503" s="957">
        <f t="shared" si="253"/>
        <v>45230</v>
      </c>
      <c r="AC1503" t="str">
        <f t="shared" si="254"/>
        <v>Unaudited</v>
      </c>
    </row>
    <row r="1504" spans="1:29" x14ac:dyDescent="0.25">
      <c r="A1504" t="s">
        <v>421</v>
      </c>
      <c r="B1504" t="s">
        <v>1380</v>
      </c>
      <c r="C1504" t="s">
        <v>1381</v>
      </c>
      <c r="D1504">
        <v>1900</v>
      </c>
      <c r="E1504" s="957">
        <v>1</v>
      </c>
      <c r="F1504" t="s">
        <v>439</v>
      </c>
      <c r="G1504" s="957">
        <v>91</v>
      </c>
      <c r="H1504" t="s">
        <v>384</v>
      </c>
      <c r="I1504" s="958" t="s">
        <v>489</v>
      </c>
      <c r="J1504" s="958" t="s">
        <v>445</v>
      </c>
      <c r="K1504" s="958" t="s">
        <v>449</v>
      </c>
      <c r="L1504" s="937" t="s">
        <v>160</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ASRCMS202202</v>
      </c>
      <c r="AB1504" s="957">
        <f t="shared" si="253"/>
        <v>45230</v>
      </c>
      <c r="AC1504" t="str">
        <f t="shared" si="254"/>
        <v>Unaudited</v>
      </c>
    </row>
    <row r="1505" spans="1:29" x14ac:dyDescent="0.25">
      <c r="A1505" t="s">
        <v>421</v>
      </c>
      <c r="B1505" t="s">
        <v>1380</v>
      </c>
      <c r="C1505" t="s">
        <v>1381</v>
      </c>
      <c r="D1505">
        <v>1900</v>
      </c>
      <c r="E1505" s="957">
        <v>1</v>
      </c>
      <c r="F1505" t="s">
        <v>439</v>
      </c>
      <c r="G1505" s="957">
        <v>91</v>
      </c>
      <c r="H1505" t="s">
        <v>384</v>
      </c>
      <c r="I1505" s="937" t="s">
        <v>489</v>
      </c>
      <c r="J1505" s="937" t="s">
        <v>445</v>
      </c>
      <c r="K1505" s="937" t="s">
        <v>449</v>
      </c>
      <c r="L1505" s="937" t="s">
        <v>443</v>
      </c>
      <c r="M1505" s="937" t="s">
        <v>457</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ASRCMS202202</v>
      </c>
      <c r="AB1505" s="957">
        <f t="shared" si="253"/>
        <v>45230</v>
      </c>
      <c r="AC1505" t="str">
        <f t="shared" si="254"/>
        <v>Unaudited</v>
      </c>
    </row>
    <row r="1506" spans="1:29" ht="30" x14ac:dyDescent="0.25">
      <c r="A1506" t="s">
        <v>421</v>
      </c>
      <c r="B1506" t="s">
        <v>1380</v>
      </c>
      <c r="C1506" t="s">
        <v>1381</v>
      </c>
      <c r="D1506">
        <v>1900</v>
      </c>
      <c r="E1506" s="957">
        <v>1</v>
      </c>
      <c r="F1506" t="s">
        <v>439</v>
      </c>
      <c r="G1506" s="957">
        <v>91</v>
      </c>
      <c r="H1506" t="s">
        <v>384</v>
      </c>
      <c r="I1506" s="937" t="s">
        <v>489</v>
      </c>
      <c r="J1506" s="937" t="s">
        <v>445</v>
      </c>
      <c r="K1506" s="937" t="s">
        <v>450</v>
      </c>
      <c r="L1506" s="937">
        <v>9.1</v>
      </c>
      <c r="M1506" s="958" t="s">
        <v>186</v>
      </c>
      <c r="N1506" s="678">
        <f t="shared" ca="1" si="256"/>
        <v>6485192.25</v>
      </c>
      <c r="O1506" s="678">
        <f t="shared" ca="1" si="258"/>
        <v>144422.91999999998</v>
      </c>
      <c r="P1506" s="678">
        <f t="shared" ca="1" si="258"/>
        <v>24072</v>
      </c>
      <c r="Q1506" s="678">
        <f t="shared" ca="1" si="258"/>
        <v>790187.92</v>
      </c>
      <c r="R1506" s="678">
        <f t="shared" ca="1" si="258"/>
        <v>169549.67</v>
      </c>
      <c r="S1506" s="678">
        <f t="shared" ca="1" si="258"/>
        <v>8938.9399999999987</v>
      </c>
      <c r="T1506" s="678">
        <f t="shared" ca="1" si="258"/>
        <v>208928.59999999998</v>
      </c>
      <c r="U1506" s="678">
        <f t="shared" ca="1" si="257"/>
        <v>0</v>
      </c>
      <c r="V1506" s="678">
        <f t="shared" ca="1" si="257"/>
        <v>0</v>
      </c>
      <c r="W1506" s="678">
        <f t="shared" ca="1" si="257"/>
        <v>5139092.2</v>
      </c>
      <c r="X1506" s="678">
        <f t="shared" ca="1" si="257"/>
        <v>0</v>
      </c>
      <c r="Y1506" s="678">
        <f t="shared" ca="1" si="257"/>
        <v>0</v>
      </c>
      <c r="Z1506" s="678">
        <f t="shared" ca="1" si="257"/>
        <v>0</v>
      </c>
      <c r="AA1506" t="str">
        <f t="shared" si="252"/>
        <v>ASRCMS202202</v>
      </c>
      <c r="AB1506" s="957">
        <f t="shared" si="253"/>
        <v>45230</v>
      </c>
      <c r="AC1506" t="str">
        <f t="shared" si="254"/>
        <v>Unaudited</v>
      </c>
    </row>
    <row r="1507" spans="1:29" x14ac:dyDescent="0.25">
      <c r="A1507" t="s">
        <v>421</v>
      </c>
      <c r="B1507" t="s">
        <v>1380</v>
      </c>
      <c r="C1507" t="s">
        <v>1381</v>
      </c>
      <c r="D1507">
        <v>1900</v>
      </c>
      <c r="E1507" s="957">
        <v>1</v>
      </c>
      <c r="F1507" t="s">
        <v>439</v>
      </c>
      <c r="G1507" s="957">
        <v>91</v>
      </c>
      <c r="H1507" t="s">
        <v>384</v>
      </c>
      <c r="I1507" s="937" t="s">
        <v>489</v>
      </c>
      <c r="J1507" s="937" t="s">
        <v>445</v>
      </c>
      <c r="K1507" s="937" t="s">
        <v>450</v>
      </c>
      <c r="L1507" s="937" t="s">
        <v>107</v>
      </c>
      <c r="M1507" s="958" t="s">
        <v>187</v>
      </c>
      <c r="N1507" s="678">
        <f t="shared" ca="1" si="256"/>
        <v>63328.640000000007</v>
      </c>
      <c r="O1507" s="678">
        <f t="shared" ca="1" si="258"/>
        <v>13879.090000000004</v>
      </c>
      <c r="P1507" s="678">
        <f t="shared" ca="1" si="258"/>
        <v>0</v>
      </c>
      <c r="Q1507" s="678">
        <f t="shared" ca="1" si="258"/>
        <v>49449.55</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ASRCMS202202</v>
      </c>
      <c r="AB1507" s="957">
        <f t="shared" si="253"/>
        <v>45230</v>
      </c>
      <c r="AC1507" t="str">
        <f t="shared" si="254"/>
        <v>Unaudited</v>
      </c>
    </row>
    <row r="1508" spans="1:29" x14ac:dyDescent="0.25">
      <c r="A1508" t="s">
        <v>421</v>
      </c>
      <c r="B1508" t="s">
        <v>1380</v>
      </c>
      <c r="C1508" t="s">
        <v>1381</v>
      </c>
      <c r="D1508">
        <v>1900</v>
      </c>
      <c r="E1508" s="957">
        <v>1</v>
      </c>
      <c r="F1508" t="s">
        <v>439</v>
      </c>
      <c r="G1508" s="957">
        <v>91</v>
      </c>
      <c r="H1508" t="s">
        <v>384</v>
      </c>
      <c r="I1508" s="937" t="s">
        <v>489</v>
      </c>
      <c r="J1508" s="937" t="s">
        <v>445</v>
      </c>
      <c r="K1508" s="937" t="s">
        <v>450</v>
      </c>
      <c r="L1508" s="937" t="s">
        <v>1316</v>
      </c>
      <c r="M1508" s="958" t="s">
        <v>1317</v>
      </c>
      <c r="N1508" s="678">
        <f t="shared" ca="1" si="256"/>
        <v>709.63</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709.63</v>
      </c>
      <c r="X1508" s="678">
        <f t="shared" ca="1" si="257"/>
        <v>0</v>
      </c>
      <c r="Y1508" s="678">
        <f t="shared" ca="1" si="257"/>
        <v>0</v>
      </c>
      <c r="Z1508" s="678">
        <f t="shared" ca="1" si="257"/>
        <v>0</v>
      </c>
      <c r="AA1508" t="str">
        <f t="shared" si="252"/>
        <v>ASRCMS202202</v>
      </c>
      <c r="AB1508" s="957">
        <f t="shared" si="253"/>
        <v>45230</v>
      </c>
      <c r="AC1508" t="str">
        <f t="shared" si="254"/>
        <v>Unaudited</v>
      </c>
    </row>
    <row r="1509" spans="1:29" x14ac:dyDescent="0.25">
      <c r="A1509" t="s">
        <v>421</v>
      </c>
      <c r="B1509" t="s">
        <v>1380</v>
      </c>
      <c r="C1509" t="s">
        <v>1381</v>
      </c>
      <c r="D1509">
        <v>1900</v>
      </c>
      <c r="E1509" s="957">
        <v>1</v>
      </c>
      <c r="F1509" t="s">
        <v>439</v>
      </c>
      <c r="G1509" s="957">
        <v>91</v>
      </c>
      <c r="H1509" t="s">
        <v>384</v>
      </c>
      <c r="I1509" s="937" t="s">
        <v>489</v>
      </c>
      <c r="J1509" s="937" t="s">
        <v>445</v>
      </c>
      <c r="K1509" s="937" t="s">
        <v>450</v>
      </c>
      <c r="L1509" s="943" t="s">
        <v>108</v>
      </c>
      <c r="M1509" s="959" t="s">
        <v>188</v>
      </c>
      <c r="N1509" s="678">
        <f t="shared" ca="1" si="256"/>
        <v>2028609.34</v>
      </c>
      <c r="O1509" s="678">
        <f t="shared" ca="1" si="258"/>
        <v>444050.44000000006</v>
      </c>
      <c r="P1509" s="678">
        <f t="shared" ca="1" si="258"/>
        <v>35228.920000000006</v>
      </c>
      <c r="Q1509" s="678">
        <f t="shared" ca="1" si="258"/>
        <v>808707.89</v>
      </c>
      <c r="R1509" s="678">
        <f t="shared" ca="1" si="258"/>
        <v>72123.98</v>
      </c>
      <c r="S1509" s="678">
        <f t="shared" ca="1" si="258"/>
        <v>4887.95</v>
      </c>
      <c r="T1509" s="678">
        <f t="shared" ca="1" si="258"/>
        <v>181541.1</v>
      </c>
      <c r="U1509" s="678">
        <f t="shared" ca="1" si="257"/>
        <v>0</v>
      </c>
      <c r="V1509" s="678">
        <f t="shared" ca="1" si="257"/>
        <v>2728.7599999999998</v>
      </c>
      <c r="W1509" s="678">
        <f t="shared" ca="1" si="257"/>
        <v>479340.3</v>
      </c>
      <c r="X1509" s="678">
        <f t="shared" ca="1" si="257"/>
        <v>0</v>
      </c>
      <c r="Y1509" s="678">
        <f t="shared" ca="1" si="257"/>
        <v>0</v>
      </c>
      <c r="Z1509" s="678">
        <f t="shared" ca="1" si="257"/>
        <v>0</v>
      </c>
      <c r="AA1509" t="str">
        <f t="shared" si="252"/>
        <v>ASRCMS202202</v>
      </c>
      <c r="AB1509" s="957">
        <f t="shared" si="253"/>
        <v>45230</v>
      </c>
      <c r="AC1509" t="str">
        <f t="shared" si="254"/>
        <v>Unaudited</v>
      </c>
    </row>
    <row r="1510" spans="1:29" x14ac:dyDescent="0.25">
      <c r="A1510" t="s">
        <v>421</v>
      </c>
      <c r="B1510" t="s">
        <v>1380</v>
      </c>
      <c r="C1510" t="s">
        <v>1381</v>
      </c>
      <c r="D1510">
        <v>1900</v>
      </c>
      <c r="E1510" s="957">
        <v>1</v>
      </c>
      <c r="F1510" t="s">
        <v>439</v>
      </c>
      <c r="G1510" s="957">
        <v>91</v>
      </c>
      <c r="H1510" t="s">
        <v>384</v>
      </c>
      <c r="I1510" s="937" t="s">
        <v>489</v>
      </c>
      <c r="J1510" s="937" t="s">
        <v>445</v>
      </c>
      <c r="K1510" s="937" t="s">
        <v>450</v>
      </c>
      <c r="L1510" s="937" t="s">
        <v>109</v>
      </c>
      <c r="M1510" s="958" t="s">
        <v>161</v>
      </c>
      <c r="N1510" s="678">
        <f t="shared" ca="1" si="256"/>
        <v>1169333.799486619</v>
      </c>
      <c r="O1510" s="678">
        <f t="shared" ca="1" si="258"/>
        <v>390166.84886893642</v>
      </c>
      <c r="P1510" s="678">
        <f t="shared" ca="1" si="258"/>
        <v>40784.263085147039</v>
      </c>
      <c r="Q1510" s="678">
        <f t="shared" ca="1" si="258"/>
        <v>513735.47888384806</v>
      </c>
      <c r="R1510" s="678">
        <f t="shared" ca="1" si="258"/>
        <v>45771.095875151652</v>
      </c>
      <c r="S1510" s="678">
        <f t="shared" ca="1" si="258"/>
        <v>758.64435810850387</v>
      </c>
      <c r="T1510" s="678">
        <f t="shared" ca="1" si="258"/>
        <v>99511.055264032271</v>
      </c>
      <c r="U1510" s="678">
        <f t="shared" ca="1" si="257"/>
        <v>0</v>
      </c>
      <c r="V1510" s="678">
        <f t="shared" ca="1" si="257"/>
        <v>3985.7529312548836</v>
      </c>
      <c r="W1510" s="678">
        <f t="shared" ca="1" si="257"/>
        <v>74620.660220140082</v>
      </c>
      <c r="X1510" s="678">
        <f t="shared" ca="1" si="257"/>
        <v>0</v>
      </c>
      <c r="Y1510" s="678">
        <f t="shared" ca="1" si="257"/>
        <v>0</v>
      </c>
      <c r="Z1510" s="678">
        <f t="shared" ca="1" si="257"/>
        <v>0</v>
      </c>
      <c r="AA1510" t="str">
        <f t="shared" si="252"/>
        <v>ASRCMS202202</v>
      </c>
      <c r="AB1510" s="957">
        <f t="shared" si="253"/>
        <v>45230</v>
      </c>
      <c r="AC1510" t="str">
        <f t="shared" si="254"/>
        <v>Unaudited</v>
      </c>
    </row>
    <row r="1511" spans="1:29" x14ac:dyDescent="0.25">
      <c r="A1511" t="s">
        <v>421</v>
      </c>
      <c r="B1511" t="s">
        <v>1380</v>
      </c>
      <c r="C1511" t="s">
        <v>1381</v>
      </c>
      <c r="D1511">
        <v>1900</v>
      </c>
      <c r="E1511" s="957">
        <v>1</v>
      </c>
      <c r="F1511" t="s">
        <v>439</v>
      </c>
      <c r="G1511" s="957">
        <v>91</v>
      </c>
      <c r="H1511" t="s">
        <v>384</v>
      </c>
      <c r="I1511" s="937" t="s">
        <v>489</v>
      </c>
      <c r="J1511" s="937" t="s">
        <v>445</v>
      </c>
      <c r="K1511" s="937" t="s">
        <v>450</v>
      </c>
      <c r="L1511" s="937" t="s">
        <v>110</v>
      </c>
      <c r="M1511" s="958" t="s">
        <v>135</v>
      </c>
      <c r="N1511" s="678">
        <f t="shared" ca="1" si="256"/>
        <v>41006.969434081118</v>
      </c>
      <c r="O1511" s="678">
        <f t="shared" ca="1" si="258"/>
        <v>20975.058505193763</v>
      </c>
      <c r="P1511" s="678">
        <f t="shared" ca="1" si="258"/>
        <v>3915.5005152257113</v>
      </c>
      <c r="Q1511" s="678">
        <f t="shared" ca="1" si="258"/>
        <v>10923.310736610219</v>
      </c>
      <c r="R1511" s="678">
        <f t="shared" ca="1" si="258"/>
        <v>1848.311922824762</v>
      </c>
      <c r="S1511" s="678">
        <f t="shared" ca="1" si="258"/>
        <v>93.794933397077472</v>
      </c>
      <c r="T1511" s="678">
        <f t="shared" ca="1" si="258"/>
        <v>2408.6775365970125</v>
      </c>
      <c r="U1511" s="678">
        <f t="shared" ca="1" si="257"/>
        <v>0</v>
      </c>
      <c r="V1511" s="678">
        <f t="shared" ca="1" si="257"/>
        <v>198.62456484086994</v>
      </c>
      <c r="W1511" s="678">
        <f t="shared" ca="1" si="257"/>
        <v>643.69071939170817</v>
      </c>
      <c r="X1511" s="678">
        <f t="shared" ca="1" si="257"/>
        <v>0</v>
      </c>
      <c r="Y1511" s="678">
        <f t="shared" ca="1" si="257"/>
        <v>0</v>
      </c>
      <c r="Z1511" s="678">
        <f t="shared" ca="1" si="257"/>
        <v>0</v>
      </c>
      <c r="AA1511" t="str">
        <f t="shared" si="252"/>
        <v>ASRCMS202202</v>
      </c>
      <c r="AB1511" s="957">
        <f t="shared" si="253"/>
        <v>45230</v>
      </c>
      <c r="AC1511" t="str">
        <f t="shared" si="254"/>
        <v>Unaudited</v>
      </c>
    </row>
    <row r="1512" spans="1:29" x14ac:dyDescent="0.25">
      <c r="A1512" t="s">
        <v>421</v>
      </c>
      <c r="B1512" t="s">
        <v>1380</v>
      </c>
      <c r="C1512" t="s">
        <v>1381</v>
      </c>
      <c r="D1512">
        <v>1900</v>
      </c>
      <c r="E1512" s="957">
        <v>1</v>
      </c>
      <c r="F1512" t="s">
        <v>439</v>
      </c>
      <c r="G1512" s="957">
        <v>91</v>
      </c>
      <c r="H1512" t="s">
        <v>384</v>
      </c>
      <c r="I1512" s="937" t="s">
        <v>489</v>
      </c>
      <c r="J1512" s="937" t="s">
        <v>445</v>
      </c>
      <c r="K1512" s="937" t="s">
        <v>450</v>
      </c>
      <c r="L1512" s="937" t="s">
        <v>111</v>
      </c>
      <c r="M1512" s="958" t="s">
        <v>163</v>
      </c>
      <c r="N1512" s="678">
        <f t="shared" ca="1" si="256"/>
        <v>130175.69863879621</v>
      </c>
      <c r="O1512" s="678">
        <f t="shared" ca="1" si="258"/>
        <v>13908.507706181901</v>
      </c>
      <c r="P1512" s="678">
        <f t="shared" ca="1" si="258"/>
        <v>1406.9081487595511</v>
      </c>
      <c r="Q1512" s="678">
        <f t="shared" ca="1" si="258"/>
        <v>30379.230709975353</v>
      </c>
      <c r="R1512" s="678">
        <f t="shared" ca="1" si="258"/>
        <v>4008.8940563474412</v>
      </c>
      <c r="S1512" s="678">
        <f t="shared" ca="1" si="258"/>
        <v>3.994505859615372</v>
      </c>
      <c r="T1512" s="678">
        <f t="shared" ca="1" si="258"/>
        <v>215.22301218228077</v>
      </c>
      <c r="U1512" s="678">
        <f t="shared" ca="1" si="257"/>
        <v>0</v>
      </c>
      <c r="V1512" s="678">
        <f t="shared" ca="1" si="257"/>
        <v>94.209485587800174</v>
      </c>
      <c r="W1512" s="678">
        <f t="shared" ca="1" si="257"/>
        <v>80158.731013902274</v>
      </c>
      <c r="X1512" s="678">
        <f t="shared" ca="1" si="257"/>
        <v>0</v>
      </c>
      <c r="Y1512" s="678">
        <f t="shared" ca="1" si="257"/>
        <v>0</v>
      </c>
      <c r="Z1512" s="678">
        <f t="shared" ca="1" si="257"/>
        <v>0</v>
      </c>
      <c r="AA1512" t="str">
        <f t="shared" si="252"/>
        <v>ASRCMS202202</v>
      </c>
      <c r="AB1512" s="957">
        <f t="shared" si="253"/>
        <v>45230</v>
      </c>
      <c r="AC1512" t="str">
        <f t="shared" si="254"/>
        <v>Unaudited</v>
      </c>
    </row>
    <row r="1513" spans="1:29" x14ac:dyDescent="0.25">
      <c r="A1513" t="s">
        <v>421</v>
      </c>
      <c r="B1513" t="s">
        <v>1380</v>
      </c>
      <c r="C1513" t="s">
        <v>1381</v>
      </c>
      <c r="D1513">
        <v>1900</v>
      </c>
      <c r="E1513" s="957">
        <v>1</v>
      </c>
      <c r="F1513" t="s">
        <v>439</v>
      </c>
      <c r="G1513" s="957">
        <v>91</v>
      </c>
      <c r="H1513" t="s">
        <v>384</v>
      </c>
      <c r="I1513" s="937" t="s">
        <v>489</v>
      </c>
      <c r="J1513" s="937" t="s">
        <v>445</v>
      </c>
      <c r="K1513" s="937" t="s">
        <v>450</v>
      </c>
      <c r="L1513" s="937" t="s">
        <v>112</v>
      </c>
      <c r="M1513" s="958" t="s">
        <v>464</v>
      </c>
      <c r="N1513" s="678">
        <f t="shared" ca="1" si="256"/>
        <v>524748.70308423089</v>
      </c>
      <c r="O1513" s="678">
        <f t="shared" ca="1" si="258"/>
        <v>86672.265466626588</v>
      </c>
      <c r="P1513" s="678">
        <f t="shared" ca="1" si="258"/>
        <v>23463.974237740811</v>
      </c>
      <c r="Q1513" s="678">
        <f t="shared" ca="1" si="258"/>
        <v>150879.2441893229</v>
      </c>
      <c r="R1513" s="678">
        <f t="shared" ca="1" si="258"/>
        <v>25990.19949800062</v>
      </c>
      <c r="S1513" s="678">
        <f t="shared" ca="1" si="258"/>
        <v>405.00589121164683</v>
      </c>
      <c r="T1513" s="678">
        <f t="shared" ca="1" si="258"/>
        <v>31911.453920180978</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1045.3167256402342</v>
      </c>
      <c r="W1513" s="678">
        <f t="shared" ca="1" si="259"/>
        <v>204381.24315550717</v>
      </c>
      <c r="X1513" s="678">
        <f t="shared" ca="1" si="259"/>
        <v>0</v>
      </c>
      <c r="Y1513" s="678">
        <f t="shared" ca="1" si="259"/>
        <v>0</v>
      </c>
      <c r="Z1513" s="678">
        <f t="shared" ca="1" si="259"/>
        <v>0</v>
      </c>
      <c r="AA1513" t="str">
        <f t="shared" si="252"/>
        <v>ASRCMS202202</v>
      </c>
      <c r="AB1513" s="957">
        <f t="shared" si="253"/>
        <v>45230</v>
      </c>
      <c r="AC1513" t="str">
        <f t="shared" si="254"/>
        <v>Unaudited</v>
      </c>
    </row>
    <row r="1514" spans="1:29" x14ac:dyDescent="0.25">
      <c r="A1514" t="s">
        <v>421</v>
      </c>
      <c r="B1514" t="s">
        <v>1380</v>
      </c>
      <c r="C1514" t="s">
        <v>1381</v>
      </c>
      <c r="D1514">
        <v>1900</v>
      </c>
      <c r="E1514" s="957">
        <v>1</v>
      </c>
      <c r="F1514" t="s">
        <v>439</v>
      </c>
      <c r="G1514" s="957">
        <v>91</v>
      </c>
      <c r="H1514" t="s">
        <v>384</v>
      </c>
      <c r="I1514" s="937" t="s">
        <v>489</v>
      </c>
      <c r="J1514" s="937" t="s">
        <v>445</v>
      </c>
      <c r="K1514" s="937" t="s">
        <v>6</v>
      </c>
      <c r="L1514" s="937" t="s">
        <v>118</v>
      </c>
      <c r="M1514" s="958" t="s">
        <v>189</v>
      </c>
      <c r="N1514" s="678">
        <f t="shared" ca="1" si="256"/>
        <v>50350.632491213306</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15603.1022841662</v>
      </c>
      <c r="P1514" s="678">
        <f t="shared" ca="1" si="260"/>
        <v>2954.6502481042276</v>
      </c>
      <c r="Q1514" s="678">
        <f t="shared" ca="1" si="260"/>
        <v>17896.499579936764</v>
      </c>
      <c r="R1514" s="678">
        <f t="shared" ca="1" si="260"/>
        <v>4073.5225069996472</v>
      </c>
      <c r="S1514" s="678">
        <f t="shared" ca="1" si="260"/>
        <v>9.6935622586294696E-3</v>
      </c>
      <c r="T1514" s="678">
        <f t="shared" ca="1" si="260"/>
        <v>6185.9390285918716</v>
      </c>
      <c r="U1514" s="678">
        <f t="shared" ca="1" si="259"/>
        <v>0</v>
      </c>
      <c r="V1514" s="678">
        <f t="shared" ca="1" si="259"/>
        <v>1103.6674850335307</v>
      </c>
      <c r="W1514" s="678">
        <f t="shared" ca="1" si="259"/>
        <v>2533.241664818805</v>
      </c>
      <c r="X1514" s="678">
        <f t="shared" ca="1" si="259"/>
        <v>0</v>
      </c>
      <c r="Y1514" s="678">
        <f t="shared" ca="1" si="259"/>
        <v>0</v>
      </c>
      <c r="Z1514" s="678">
        <f t="shared" ca="1" si="259"/>
        <v>0</v>
      </c>
      <c r="AA1514" t="str">
        <f t="shared" si="252"/>
        <v>ASRCMS202202</v>
      </c>
      <c r="AB1514" s="957">
        <f t="shared" si="253"/>
        <v>45230</v>
      </c>
      <c r="AC1514" t="str">
        <f t="shared" si="254"/>
        <v>Unaudited</v>
      </c>
    </row>
    <row r="1515" spans="1:29" x14ac:dyDescent="0.25">
      <c r="A1515" t="s">
        <v>421</v>
      </c>
      <c r="B1515" t="s">
        <v>1380</v>
      </c>
      <c r="C1515" t="s">
        <v>1381</v>
      </c>
      <c r="D1515">
        <v>1900</v>
      </c>
      <c r="E1515" s="957">
        <v>1</v>
      </c>
      <c r="F1515" t="s">
        <v>439</v>
      </c>
      <c r="G1515" s="957">
        <v>91</v>
      </c>
      <c r="H1515" t="s">
        <v>384</v>
      </c>
      <c r="I1515" s="937" t="s">
        <v>489</v>
      </c>
      <c r="J1515" s="937" t="s">
        <v>445</v>
      </c>
      <c r="K1515" s="937" t="s">
        <v>6</v>
      </c>
      <c r="L1515" s="937" t="s">
        <v>45</v>
      </c>
      <c r="M1515" s="958" t="s">
        <v>164</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ASRCMS202202</v>
      </c>
      <c r="AB1515" s="957">
        <f t="shared" si="253"/>
        <v>45230</v>
      </c>
      <c r="AC1515" t="str">
        <f t="shared" si="254"/>
        <v>Unaudited</v>
      </c>
    </row>
    <row r="1516" spans="1:29" x14ac:dyDescent="0.25">
      <c r="A1516" t="s">
        <v>421</v>
      </c>
      <c r="B1516" t="s">
        <v>1380</v>
      </c>
      <c r="C1516" t="s">
        <v>1381</v>
      </c>
      <c r="D1516">
        <v>1900</v>
      </c>
      <c r="E1516" s="957">
        <v>1</v>
      </c>
      <c r="F1516" t="s">
        <v>439</v>
      </c>
      <c r="G1516" s="957">
        <v>91</v>
      </c>
      <c r="H1516" t="s">
        <v>384</v>
      </c>
      <c r="I1516" s="937" t="s">
        <v>489</v>
      </c>
      <c r="J1516" s="937" t="s">
        <v>445</v>
      </c>
      <c r="K1516" s="937" t="s">
        <v>6</v>
      </c>
      <c r="L1516" s="937" t="s">
        <v>46</v>
      </c>
      <c r="M1516" s="958" t="s">
        <v>165</v>
      </c>
      <c r="N1516" s="678">
        <f t="shared" ca="1" si="256"/>
        <v>0.10499485306259536</v>
      </c>
      <c r="O1516" s="678">
        <f t="shared" ca="1" si="260"/>
        <v>1.0730403591549685E-2</v>
      </c>
      <c r="P1516" s="678">
        <f t="shared" ca="1" si="260"/>
        <v>8.1387965161186057E-2</v>
      </c>
      <c r="Q1516" s="678">
        <f t="shared" ca="1" si="260"/>
        <v>0</v>
      </c>
      <c r="R1516" s="678">
        <f t="shared" ca="1" si="260"/>
        <v>1.0730403591549685E-2</v>
      </c>
      <c r="S1516" s="678">
        <f t="shared" ca="1" si="260"/>
        <v>0</v>
      </c>
      <c r="T1516" s="678">
        <f t="shared" ca="1" si="260"/>
        <v>2.146080718309937E-3</v>
      </c>
      <c r="U1516" s="678">
        <f t="shared" ca="1" si="259"/>
        <v>0</v>
      </c>
      <c r="V1516" s="678">
        <f t="shared" ca="1" si="259"/>
        <v>0</v>
      </c>
      <c r="W1516" s="678">
        <f t="shared" ca="1" si="259"/>
        <v>0</v>
      </c>
      <c r="X1516" s="678">
        <f t="shared" ca="1" si="259"/>
        <v>0</v>
      </c>
      <c r="Y1516" s="678">
        <f t="shared" ca="1" si="259"/>
        <v>0</v>
      </c>
      <c r="Z1516" s="678">
        <f t="shared" ca="1" si="259"/>
        <v>0</v>
      </c>
      <c r="AA1516" t="str">
        <f t="shared" si="252"/>
        <v>ASRCMS202202</v>
      </c>
      <c r="AB1516" s="957">
        <f t="shared" si="253"/>
        <v>45230</v>
      </c>
      <c r="AC1516" t="str">
        <f t="shared" si="254"/>
        <v>Unaudited</v>
      </c>
    </row>
    <row r="1517" spans="1:29" x14ac:dyDescent="0.25">
      <c r="A1517" t="s">
        <v>421</v>
      </c>
      <c r="B1517" t="s">
        <v>1380</v>
      </c>
      <c r="C1517" t="s">
        <v>1381</v>
      </c>
      <c r="D1517">
        <v>1900</v>
      </c>
      <c r="E1517" s="957">
        <v>1</v>
      </c>
      <c r="F1517" t="s">
        <v>439</v>
      </c>
      <c r="G1517" s="957">
        <v>91</v>
      </c>
      <c r="H1517" t="s">
        <v>384</v>
      </c>
      <c r="I1517" s="937" t="s">
        <v>489</v>
      </c>
      <c r="J1517" s="937" t="s">
        <v>445</v>
      </c>
      <c r="K1517" s="937" t="s">
        <v>6</v>
      </c>
      <c r="L1517" s="937" t="s">
        <v>166</v>
      </c>
      <c r="M1517" s="958" t="s">
        <v>462</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ASRCMS202202</v>
      </c>
      <c r="AB1517" s="957">
        <f t="shared" si="253"/>
        <v>45230</v>
      </c>
      <c r="AC1517" t="str">
        <f t="shared" si="254"/>
        <v>Unaudited</v>
      </c>
    </row>
    <row r="1518" spans="1:29" x14ac:dyDescent="0.25">
      <c r="A1518" t="s">
        <v>421</v>
      </c>
      <c r="B1518" t="s">
        <v>1380</v>
      </c>
      <c r="C1518" t="s">
        <v>1381</v>
      </c>
      <c r="D1518">
        <v>1900</v>
      </c>
      <c r="E1518" s="957">
        <v>1</v>
      </c>
      <c r="F1518" t="s">
        <v>439</v>
      </c>
      <c r="G1518" s="957">
        <v>91</v>
      </c>
      <c r="H1518" t="s">
        <v>384</v>
      </c>
      <c r="I1518" s="937" t="s">
        <v>489</v>
      </c>
      <c r="J1518" s="937" t="s">
        <v>445</v>
      </c>
      <c r="K1518" s="937" t="s">
        <v>435</v>
      </c>
      <c r="L1518" s="937" t="s">
        <v>121</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ASRCMS202202</v>
      </c>
      <c r="AB1518" s="957">
        <f t="shared" si="253"/>
        <v>45230</v>
      </c>
      <c r="AC1518" t="str">
        <f t="shared" si="254"/>
        <v>Unaudited</v>
      </c>
    </row>
    <row r="1519" spans="1:29" x14ac:dyDescent="0.25">
      <c r="A1519" t="s">
        <v>421</v>
      </c>
      <c r="B1519" t="s">
        <v>1380</v>
      </c>
      <c r="C1519" t="s">
        <v>1381</v>
      </c>
      <c r="D1519">
        <v>1900</v>
      </c>
      <c r="E1519" s="957">
        <v>1</v>
      </c>
      <c r="F1519" t="s">
        <v>439</v>
      </c>
      <c r="G1519" s="957">
        <v>91</v>
      </c>
      <c r="H1519" t="s">
        <v>384</v>
      </c>
      <c r="I1519" s="937" t="s">
        <v>489</v>
      </c>
      <c r="J1519" s="937" t="s">
        <v>445</v>
      </c>
      <c r="K1519" s="937" t="s">
        <v>435</v>
      </c>
      <c r="L1519" s="945" t="s">
        <v>938</v>
      </c>
      <c r="M1519" s="960" t="s">
        <v>930</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ASRCMS202202</v>
      </c>
      <c r="AB1519" s="957">
        <f t="shared" si="253"/>
        <v>45230</v>
      </c>
      <c r="AC1519" t="str">
        <f t="shared" si="254"/>
        <v>Unaudited</v>
      </c>
    </row>
    <row r="1520" spans="1:29" x14ac:dyDescent="0.25">
      <c r="A1520" t="s">
        <v>421</v>
      </c>
      <c r="B1520" t="s">
        <v>1380</v>
      </c>
      <c r="C1520" t="s">
        <v>1381</v>
      </c>
      <c r="D1520">
        <v>1900</v>
      </c>
      <c r="E1520" s="957">
        <v>1</v>
      </c>
      <c r="F1520" t="s">
        <v>439</v>
      </c>
      <c r="G1520" s="957">
        <v>91</v>
      </c>
      <c r="H1520" t="s">
        <v>384</v>
      </c>
      <c r="I1520" s="937" t="s">
        <v>489</v>
      </c>
      <c r="J1520" s="937" t="s">
        <v>445</v>
      </c>
      <c r="K1520" s="937" t="s">
        <v>435</v>
      </c>
      <c r="L1520" s="947" t="s">
        <v>168</v>
      </c>
      <c r="M1520" s="961" t="s">
        <v>40</v>
      </c>
      <c r="N1520" s="678">
        <f t="shared" ca="1" si="256"/>
        <v>853.03344352662486</v>
      </c>
      <c r="O1520" s="678">
        <f t="shared" ca="1" si="260"/>
        <v>401.36158763355695</v>
      </c>
      <c r="P1520" s="678">
        <f t="shared" ca="1" si="260"/>
        <v>74.923819772987287</v>
      </c>
      <c r="Q1520" s="678">
        <f t="shared" ca="1" si="260"/>
        <v>265.90074046609175</v>
      </c>
      <c r="R1520" s="678">
        <f t="shared" ca="1" si="260"/>
        <v>44.992541248892913</v>
      </c>
      <c r="S1520" s="678">
        <f t="shared" ca="1" si="260"/>
        <v>2.2832035857647144</v>
      </c>
      <c r="T1520" s="678">
        <f t="shared" ca="1" si="260"/>
        <v>43.067487245208937</v>
      </c>
      <c r="U1520" s="678">
        <f t="shared" ca="1" si="261"/>
        <v>0</v>
      </c>
      <c r="V1520" s="678">
        <f t="shared" ca="1" si="261"/>
        <v>4.8350193580899843</v>
      </c>
      <c r="W1520" s="678">
        <f t="shared" ca="1" si="262"/>
        <v>15.669044216032356</v>
      </c>
      <c r="X1520" s="678">
        <f t="shared" ca="1" si="263"/>
        <v>0</v>
      </c>
      <c r="Y1520" s="678">
        <f t="shared" ca="1" si="263"/>
        <v>0</v>
      </c>
      <c r="Z1520" s="678">
        <f t="shared" ca="1" si="263"/>
        <v>0</v>
      </c>
      <c r="AA1520" t="str">
        <f t="shared" si="252"/>
        <v>ASRCMS202202</v>
      </c>
      <c r="AB1520" s="957">
        <f t="shared" si="253"/>
        <v>45230</v>
      </c>
      <c r="AC1520" t="str">
        <f t="shared" si="254"/>
        <v>Unaudited</v>
      </c>
    </row>
    <row r="1521" spans="1:29" x14ac:dyDescent="0.25">
      <c r="A1521" t="s">
        <v>421</v>
      </c>
      <c r="B1521" t="s">
        <v>1380</v>
      </c>
      <c r="C1521" t="s">
        <v>1381</v>
      </c>
      <c r="D1521">
        <v>1900</v>
      </c>
      <c r="E1521" s="957">
        <v>1</v>
      </c>
      <c r="F1521" t="s">
        <v>439</v>
      </c>
      <c r="G1521" s="957">
        <v>91</v>
      </c>
      <c r="H1521" t="s">
        <v>384</v>
      </c>
      <c r="I1521" s="958" t="s">
        <v>489</v>
      </c>
      <c r="J1521" s="958" t="s">
        <v>445</v>
      </c>
      <c r="K1521" s="958" t="s">
        <v>435</v>
      </c>
      <c r="L1521" s="937" t="s">
        <v>169</v>
      </c>
      <c r="M1521" s="958" t="s">
        <v>330</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ASRCMS202202</v>
      </c>
      <c r="AB1521" s="957">
        <f t="shared" si="253"/>
        <v>45230</v>
      </c>
      <c r="AC1521" t="str">
        <f t="shared" si="254"/>
        <v>Unaudited</v>
      </c>
    </row>
    <row r="1522" spans="1:29" x14ac:dyDescent="0.25">
      <c r="A1522" t="s">
        <v>421</v>
      </c>
      <c r="B1522" t="s">
        <v>1380</v>
      </c>
      <c r="C1522" t="s">
        <v>1381</v>
      </c>
      <c r="D1522">
        <v>1900</v>
      </c>
      <c r="E1522" s="957">
        <v>1</v>
      </c>
      <c r="F1522" t="s">
        <v>439</v>
      </c>
      <c r="G1522" s="957">
        <v>91</v>
      </c>
      <c r="H1522" t="s">
        <v>384</v>
      </c>
      <c r="I1522" s="937" t="s">
        <v>489</v>
      </c>
      <c r="J1522" s="937" t="s">
        <v>451</v>
      </c>
      <c r="K1522" s="937" t="s">
        <v>436</v>
      </c>
      <c r="L1522" s="937" t="s">
        <v>122</v>
      </c>
      <c r="M1522" s="962" t="s">
        <v>27</v>
      </c>
      <c r="N1522" s="678">
        <f t="shared" ca="1" si="256"/>
        <v>1899683.8861605187</v>
      </c>
      <c r="O1522" s="678">
        <f t="shared" ca="1" si="260"/>
        <v>-883.77260024470422</v>
      </c>
      <c r="P1522" s="678">
        <f t="shared" ca="1" si="260"/>
        <v>1900567.6587607635</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ASRCMS202202</v>
      </c>
      <c r="AB1522" s="957">
        <f t="shared" si="253"/>
        <v>45230</v>
      </c>
      <c r="AC1522" t="str">
        <f t="shared" si="254"/>
        <v>Unaudited</v>
      </c>
    </row>
    <row r="1523" spans="1:29" x14ac:dyDescent="0.25">
      <c r="A1523" t="s">
        <v>421</v>
      </c>
      <c r="B1523" t="s">
        <v>1380</v>
      </c>
      <c r="C1523" t="s">
        <v>1381</v>
      </c>
      <c r="D1523">
        <v>1900</v>
      </c>
      <c r="E1523" s="957">
        <v>1</v>
      </c>
      <c r="F1523" t="s">
        <v>439</v>
      </c>
      <c r="G1523" s="957">
        <v>91</v>
      </c>
      <c r="H1523" t="s">
        <v>384</v>
      </c>
      <c r="I1523" s="937" t="s">
        <v>489</v>
      </c>
      <c r="J1523" s="937" t="s">
        <v>451</v>
      </c>
      <c r="K1523" s="937" t="s">
        <v>436</v>
      </c>
      <c r="L1523" s="937" t="s">
        <v>123</v>
      </c>
      <c r="M1523" s="962" t="s">
        <v>98</v>
      </c>
      <c r="N1523" s="678">
        <f t="shared" ca="1" si="256"/>
        <v>121603.5030247143</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97625.72715586581</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23977.775868848483</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ASRCMS202202</v>
      </c>
      <c r="AB1523" s="957">
        <f t="shared" si="253"/>
        <v>45230</v>
      </c>
      <c r="AC1523" t="str">
        <f t="shared" si="254"/>
        <v>Unaudited</v>
      </c>
    </row>
    <row r="1524" spans="1:29" x14ac:dyDescent="0.25">
      <c r="A1524" t="s">
        <v>421</v>
      </c>
      <c r="B1524" t="s">
        <v>1380</v>
      </c>
      <c r="C1524" t="s">
        <v>1381</v>
      </c>
      <c r="D1524">
        <v>1900</v>
      </c>
      <c r="E1524" s="957">
        <v>1</v>
      </c>
      <c r="F1524" t="s">
        <v>439</v>
      </c>
      <c r="G1524" s="957">
        <v>91</v>
      </c>
      <c r="H1524" t="s">
        <v>384</v>
      </c>
      <c r="I1524" s="937" t="s">
        <v>489</v>
      </c>
      <c r="J1524" s="937" t="s">
        <v>451</v>
      </c>
      <c r="K1524" s="937" t="s">
        <v>436</v>
      </c>
      <c r="L1524" s="937" t="s">
        <v>124</v>
      </c>
      <c r="M1524" s="962" t="s">
        <v>99</v>
      </c>
      <c r="N1524" s="678">
        <f t="shared" ca="1" si="256"/>
        <v>124352.50078962065</v>
      </c>
      <c r="O1524" s="678">
        <f t="shared" ca="1" si="264"/>
        <v>99008.989455517221</v>
      </c>
      <c r="P1524" s="678">
        <f t="shared" ca="1" si="264"/>
        <v>25343.51133410343</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ASRCMS202202</v>
      </c>
      <c r="AB1524" s="957">
        <f t="shared" si="253"/>
        <v>45230</v>
      </c>
      <c r="AC1524" t="str">
        <f t="shared" si="254"/>
        <v>Unaudited</v>
      </c>
    </row>
    <row r="1525" spans="1:29" x14ac:dyDescent="0.25">
      <c r="A1525" t="s">
        <v>421</v>
      </c>
      <c r="B1525" t="s">
        <v>1380</v>
      </c>
      <c r="C1525" t="s">
        <v>1381</v>
      </c>
      <c r="D1525">
        <v>1900</v>
      </c>
      <c r="E1525" s="957">
        <v>1</v>
      </c>
      <c r="F1525" t="s">
        <v>439</v>
      </c>
      <c r="G1525" s="957">
        <v>91</v>
      </c>
      <c r="H1525" t="s">
        <v>384</v>
      </c>
      <c r="I1525" s="937" t="s">
        <v>489</v>
      </c>
      <c r="J1525" s="937" t="s">
        <v>451</v>
      </c>
      <c r="K1525" s="937" t="s">
        <v>436</v>
      </c>
      <c r="L1525" s="937" t="s">
        <v>125</v>
      </c>
      <c r="M1525" s="962" t="s">
        <v>100</v>
      </c>
      <c r="N1525" s="678">
        <f t="shared" ca="1" si="256"/>
        <v>101941.78236760115</v>
      </c>
      <c r="O1525" s="678">
        <f t="shared" ca="1" si="264"/>
        <v>47841.10728380103</v>
      </c>
      <c r="P1525" s="678">
        <f t="shared" ca="1" si="264"/>
        <v>54100.675083800117</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ASRCMS202202</v>
      </c>
      <c r="AB1525" s="957">
        <f t="shared" si="253"/>
        <v>45230</v>
      </c>
      <c r="AC1525" t="str">
        <f t="shared" si="254"/>
        <v>Unaudited</v>
      </c>
    </row>
    <row r="1526" spans="1:29" x14ac:dyDescent="0.25">
      <c r="A1526" t="s">
        <v>421</v>
      </c>
      <c r="B1526" t="s">
        <v>1380</v>
      </c>
      <c r="C1526" t="s">
        <v>1381</v>
      </c>
      <c r="D1526">
        <v>1900</v>
      </c>
      <c r="E1526" s="957">
        <v>1</v>
      </c>
      <c r="F1526" t="s">
        <v>439</v>
      </c>
      <c r="G1526" s="957">
        <v>91</v>
      </c>
      <c r="H1526" t="s">
        <v>384</v>
      </c>
      <c r="I1526" s="937" t="s">
        <v>489</v>
      </c>
      <c r="J1526" s="937" t="s">
        <v>451</v>
      </c>
      <c r="K1526" s="937" t="s">
        <v>436</v>
      </c>
      <c r="L1526" s="937" t="s">
        <v>126</v>
      </c>
      <c r="M1526" s="962" t="s">
        <v>101</v>
      </c>
      <c r="N1526" s="678">
        <f t="shared" ca="1" si="256"/>
        <v>140125.82954145432</v>
      </c>
      <c r="O1526" s="678">
        <f t="shared" ca="1" si="264"/>
        <v>7189.3382163710958</v>
      </c>
      <c r="P1526" s="678">
        <f t="shared" ca="1" si="264"/>
        <v>132936.49132508322</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ASRCMS202202</v>
      </c>
      <c r="AB1526" s="957">
        <f t="shared" si="253"/>
        <v>45230</v>
      </c>
      <c r="AC1526" t="str">
        <f t="shared" si="254"/>
        <v>Unaudited</v>
      </c>
    </row>
    <row r="1527" spans="1:29" x14ac:dyDescent="0.25">
      <c r="A1527" t="s">
        <v>421</v>
      </c>
      <c r="B1527" t="s">
        <v>1380</v>
      </c>
      <c r="C1527" t="s">
        <v>1381</v>
      </c>
      <c r="D1527">
        <v>1900</v>
      </c>
      <c r="E1527" s="957">
        <v>1</v>
      </c>
      <c r="F1527" t="s">
        <v>439</v>
      </c>
      <c r="G1527" s="957">
        <v>91</v>
      </c>
      <c r="H1527" t="s">
        <v>384</v>
      </c>
      <c r="I1527" s="937" t="s">
        <v>489</v>
      </c>
      <c r="J1527" s="937" t="s">
        <v>451</v>
      </c>
      <c r="K1527" s="937" t="s">
        <v>436</v>
      </c>
      <c r="L1527" s="937" t="s">
        <v>127</v>
      </c>
      <c r="M1527" s="962" t="s">
        <v>28</v>
      </c>
      <c r="N1527" s="678">
        <f t="shared" ca="1" si="256"/>
        <v>56810.920250125229</v>
      </c>
      <c r="O1527" s="678">
        <f t="shared" ca="1" si="264"/>
        <v>56810.920250125229</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ASRCMS202202</v>
      </c>
      <c r="AB1527" s="957">
        <f t="shared" si="253"/>
        <v>45230</v>
      </c>
      <c r="AC1527" t="str">
        <f t="shared" si="254"/>
        <v>Unaudited</v>
      </c>
    </row>
    <row r="1528" spans="1:29" x14ac:dyDescent="0.25">
      <c r="A1528" t="s">
        <v>421</v>
      </c>
      <c r="B1528" t="s">
        <v>1380</v>
      </c>
      <c r="C1528" t="s">
        <v>1381</v>
      </c>
      <c r="D1528">
        <v>1900</v>
      </c>
      <c r="E1528" s="957">
        <v>1</v>
      </c>
      <c r="F1528" t="s">
        <v>439</v>
      </c>
      <c r="G1528" s="957">
        <v>91</v>
      </c>
      <c r="H1528" t="s">
        <v>384</v>
      </c>
      <c r="I1528" s="937" t="s">
        <v>489</v>
      </c>
      <c r="J1528" s="937" t="s">
        <v>437</v>
      </c>
      <c r="K1528" s="937" t="s">
        <v>437</v>
      </c>
      <c r="L1528" s="945" t="s">
        <v>129</v>
      </c>
      <c r="M1528" s="960" t="s">
        <v>327</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ASRCMS202202</v>
      </c>
      <c r="AB1528" s="957">
        <f t="shared" si="253"/>
        <v>45230</v>
      </c>
      <c r="AC1528" t="str">
        <f t="shared" si="254"/>
        <v>Unaudited</v>
      </c>
    </row>
    <row r="1529" spans="1:29" x14ac:dyDescent="0.25">
      <c r="A1529" t="s">
        <v>421</v>
      </c>
      <c r="B1529" t="s">
        <v>1380</v>
      </c>
      <c r="C1529" t="s">
        <v>1381</v>
      </c>
      <c r="D1529">
        <v>1900</v>
      </c>
      <c r="E1529" s="957">
        <v>1</v>
      </c>
      <c r="F1529" t="s">
        <v>439</v>
      </c>
      <c r="G1529" s="957">
        <v>91</v>
      </c>
      <c r="H1529" t="s">
        <v>384</v>
      </c>
      <c r="I1529" s="962" t="s">
        <v>489</v>
      </c>
      <c r="J1529" s="962" t="s">
        <v>437</v>
      </c>
      <c r="K1529" s="962" t="s">
        <v>437</v>
      </c>
      <c r="L1529" s="937" t="s">
        <v>130</v>
      </c>
      <c r="M1529" s="962" t="s">
        <v>326</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ASRCMS202202</v>
      </c>
      <c r="AB1529" s="957">
        <f t="shared" si="253"/>
        <v>45230</v>
      </c>
      <c r="AC1529" t="str">
        <f t="shared" si="254"/>
        <v>Unaudited</v>
      </c>
    </row>
    <row r="1530" spans="1:29" ht="30" x14ac:dyDescent="0.25">
      <c r="A1530" t="s">
        <v>421</v>
      </c>
      <c r="B1530" t="s">
        <v>1380</v>
      </c>
      <c r="C1530" t="s">
        <v>1381</v>
      </c>
      <c r="D1530">
        <v>1900</v>
      </c>
      <c r="E1530" s="957">
        <v>1</v>
      </c>
      <c r="F1530" t="s">
        <v>439</v>
      </c>
      <c r="G1530" s="957">
        <v>91</v>
      </c>
      <c r="H1530" t="s">
        <v>384</v>
      </c>
      <c r="I1530" s="937" t="s">
        <v>489</v>
      </c>
      <c r="J1530" s="937" t="s">
        <v>437</v>
      </c>
      <c r="K1530" s="937" t="s">
        <v>437</v>
      </c>
      <c r="L1530" s="943" t="s">
        <v>131</v>
      </c>
      <c r="M1530" s="963" t="s">
        <v>180</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ASRCMS202202</v>
      </c>
      <c r="AB1530" s="957">
        <f t="shared" si="253"/>
        <v>45230</v>
      </c>
      <c r="AC1530" t="str">
        <f t="shared" si="254"/>
        <v>Unaudited</v>
      </c>
    </row>
    <row r="1531" spans="1:29" x14ac:dyDescent="0.25">
      <c r="A1531" t="s">
        <v>421</v>
      </c>
      <c r="B1531" t="s">
        <v>1380</v>
      </c>
      <c r="C1531" t="s">
        <v>1381</v>
      </c>
      <c r="D1531">
        <v>1900</v>
      </c>
      <c r="E1531" s="957">
        <v>1</v>
      </c>
      <c r="F1531" t="s">
        <v>439</v>
      </c>
      <c r="G1531" s="957">
        <v>91</v>
      </c>
      <c r="H1531" t="s">
        <v>384</v>
      </c>
      <c r="I1531" s="937" t="s">
        <v>489</v>
      </c>
      <c r="J1531" s="937" t="s">
        <v>437</v>
      </c>
      <c r="K1531" s="937" t="s">
        <v>437</v>
      </c>
      <c r="L1531" s="943" t="s">
        <v>132</v>
      </c>
      <c r="M1531" s="963" t="s">
        <v>495</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ASRCMS202202</v>
      </c>
      <c r="AB1531" s="957">
        <f t="shared" si="253"/>
        <v>45230</v>
      </c>
      <c r="AC1531" t="str">
        <f t="shared" si="254"/>
        <v>Unaudited</v>
      </c>
    </row>
    <row r="1532" spans="1:29" x14ac:dyDescent="0.25">
      <c r="A1532" t="s">
        <v>421</v>
      </c>
      <c r="B1532" t="s">
        <v>1380</v>
      </c>
      <c r="C1532" t="s">
        <v>1381</v>
      </c>
      <c r="D1532">
        <v>1900</v>
      </c>
      <c r="E1532" s="957">
        <v>1</v>
      </c>
      <c r="F1532" t="s">
        <v>439</v>
      </c>
      <c r="G1532" s="957">
        <v>91</v>
      </c>
      <c r="H1532" t="s">
        <v>384</v>
      </c>
      <c r="I1532" s="937" t="s">
        <v>489</v>
      </c>
      <c r="J1532" s="937" t="s">
        <v>437</v>
      </c>
      <c r="K1532" s="937" t="s">
        <v>437</v>
      </c>
      <c r="L1532" s="947" t="s">
        <v>133</v>
      </c>
      <c r="M1532" s="964" t="s">
        <v>496</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ASRCMS202202</v>
      </c>
      <c r="AB1532" s="957">
        <f t="shared" si="253"/>
        <v>45230</v>
      </c>
      <c r="AC1532" t="str">
        <f t="shared" si="254"/>
        <v>Unaudited</v>
      </c>
    </row>
    <row r="1533" spans="1:29" x14ac:dyDescent="0.25">
      <c r="A1533" t="s">
        <v>421</v>
      </c>
      <c r="B1533" t="s">
        <v>1380</v>
      </c>
      <c r="C1533" t="s">
        <v>1381</v>
      </c>
      <c r="D1533">
        <v>1900</v>
      </c>
      <c r="E1533" s="957">
        <v>1</v>
      </c>
      <c r="F1533" t="s">
        <v>439</v>
      </c>
      <c r="G1533" s="957">
        <v>91</v>
      </c>
      <c r="H1533" t="s">
        <v>384</v>
      </c>
      <c r="I1533" s="963" t="s">
        <v>489</v>
      </c>
      <c r="J1533" s="963" t="s">
        <v>437</v>
      </c>
      <c r="K1533" s="963" t="s">
        <v>437</v>
      </c>
      <c r="L1533" s="943" t="s">
        <v>134</v>
      </c>
      <c r="M1533" s="963" t="s">
        <v>497</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ASRCMS202202</v>
      </c>
      <c r="AB1533" s="957">
        <f t="shared" si="253"/>
        <v>45230</v>
      </c>
      <c r="AC1533" t="str">
        <f t="shared" si="254"/>
        <v>Unaudited</v>
      </c>
    </row>
    <row r="1534" spans="1:29" x14ac:dyDescent="0.25">
      <c r="A1534" t="s">
        <v>421</v>
      </c>
      <c r="B1534" t="s">
        <v>1380</v>
      </c>
      <c r="C1534" t="s">
        <v>1381</v>
      </c>
      <c r="D1534">
        <v>1900</v>
      </c>
      <c r="E1534" s="957">
        <v>1</v>
      </c>
      <c r="F1534" t="s">
        <v>439</v>
      </c>
      <c r="G1534" s="957">
        <v>91</v>
      </c>
      <c r="H1534" t="s">
        <v>384</v>
      </c>
      <c r="I1534" s="937" t="s">
        <v>490</v>
      </c>
      <c r="J1534" s="937" t="s">
        <v>26</v>
      </c>
      <c r="K1534" s="937" t="s">
        <v>26</v>
      </c>
      <c r="L1534" s="937" t="s">
        <v>270</v>
      </c>
      <c r="M1534" s="962" t="s">
        <v>26</v>
      </c>
      <c r="N1534" s="678">
        <f t="shared" ca="1" si="256"/>
        <v>1976509.4330782942</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ASRCMS202202</v>
      </c>
      <c r="AB1534" s="957">
        <f t="shared" si="253"/>
        <v>45230</v>
      </c>
      <c r="AC1534" t="str">
        <f t="shared" si="254"/>
        <v>Unaudited</v>
      </c>
    </row>
    <row r="1535" spans="1:29" x14ac:dyDescent="0.25">
      <c r="A1535" t="s">
        <v>421</v>
      </c>
      <c r="B1535" t="s">
        <v>1380</v>
      </c>
      <c r="C1535" t="s">
        <v>1381</v>
      </c>
      <c r="D1535">
        <v>1900</v>
      </c>
      <c r="E1535" s="957">
        <v>1</v>
      </c>
      <c r="F1535" t="s">
        <v>440</v>
      </c>
      <c r="G1535" s="957">
        <v>182</v>
      </c>
      <c r="H1535" t="s">
        <v>384</v>
      </c>
      <c r="I1535" s="937" t="s">
        <v>433</v>
      </c>
      <c r="J1535" s="937" t="s">
        <v>433</v>
      </c>
      <c r="K1535" s="937" t="s">
        <v>433</v>
      </c>
      <c r="L1535" s="937"/>
      <c r="M1535" s="962" t="s">
        <v>433</v>
      </c>
      <c r="N1535" s="678">
        <f t="shared" ca="1" si="256"/>
        <v>19710.555913982</v>
      </c>
      <c r="O1535" s="678">
        <f t="shared" ca="1" si="264"/>
        <v>9373.5795698959992</v>
      </c>
      <c r="P1535" s="678">
        <f t="shared" ca="1" si="264"/>
        <v>1740.7612903230001</v>
      </c>
      <c r="Q1535" s="678">
        <f t="shared" ca="1" si="264"/>
        <v>6092.4817204299998</v>
      </c>
      <c r="R1535" s="678">
        <f t="shared" ca="1" si="264"/>
        <v>1026</v>
      </c>
      <c r="S1535" s="678">
        <f t="shared" ca="1" si="264"/>
        <v>46</v>
      </c>
      <c r="T1535" s="678">
        <f t="shared" ca="1" si="264"/>
        <v>980.73333333300002</v>
      </c>
      <c r="U1535" s="678">
        <f t="shared" ca="1" si="264"/>
        <v>0</v>
      </c>
      <c r="V1535" s="678">
        <f t="shared" ca="1" si="264"/>
        <v>109</v>
      </c>
      <c r="W1535" s="678">
        <f t="shared" ca="1" si="262"/>
        <v>342</v>
      </c>
      <c r="X1535" s="678">
        <f t="shared" ca="1" si="264"/>
        <v>0</v>
      </c>
      <c r="Y1535" s="678">
        <f t="shared" ca="1" si="264"/>
        <v>0</v>
      </c>
      <c r="Z1535" s="678">
        <f t="shared" ca="1" si="264"/>
        <v>0</v>
      </c>
      <c r="AA1535" t="str">
        <f t="shared" si="252"/>
        <v>ASRCMS202202</v>
      </c>
      <c r="AB1535" s="957">
        <f t="shared" si="253"/>
        <v>45230</v>
      </c>
      <c r="AC1535" t="str">
        <f t="shared" si="254"/>
        <v>Unaudited</v>
      </c>
    </row>
    <row r="1536" spans="1:29" x14ac:dyDescent="0.25">
      <c r="A1536" t="s">
        <v>421</v>
      </c>
      <c r="B1536" t="s">
        <v>1380</v>
      </c>
      <c r="C1536" t="s">
        <v>1381</v>
      </c>
      <c r="D1536">
        <v>1900</v>
      </c>
      <c r="E1536" s="957">
        <v>1</v>
      </c>
      <c r="F1536" t="s">
        <v>440</v>
      </c>
      <c r="G1536" s="957">
        <v>182</v>
      </c>
      <c r="H1536" t="s">
        <v>384</v>
      </c>
      <c r="I1536" s="937" t="s">
        <v>488</v>
      </c>
      <c r="J1536" s="937" t="s">
        <v>12</v>
      </c>
      <c r="K1536" s="937" t="s">
        <v>12</v>
      </c>
      <c r="L1536" s="937">
        <v>1.1000000000000001</v>
      </c>
      <c r="M1536" s="962" t="s">
        <v>12</v>
      </c>
      <c r="N1536" s="678">
        <f t="shared" ca="1" si="256"/>
        <v>35601623.510000005</v>
      </c>
      <c r="O1536" s="678">
        <f t="shared" ca="1" si="264"/>
        <v>12802341.260000002</v>
      </c>
      <c r="P1536" s="678">
        <f t="shared" ca="1" si="264"/>
        <v>2377514.36</v>
      </c>
      <c r="Q1536" s="678">
        <f t="shared" ca="1" si="264"/>
        <v>8321050.6200000001</v>
      </c>
      <c r="R1536" s="678">
        <f t="shared" ca="1" si="264"/>
        <v>1401300.54</v>
      </c>
      <c r="S1536" s="678">
        <f t="shared" ca="1" si="264"/>
        <v>62826.34</v>
      </c>
      <c r="T1536" s="678">
        <f t="shared" ca="1" si="264"/>
        <v>1339475.7799999998</v>
      </c>
      <c r="U1536" s="678">
        <f t="shared" ca="1" si="264"/>
        <v>0</v>
      </c>
      <c r="V1536" s="678">
        <f t="shared" ca="1" si="264"/>
        <v>148871.10999999999</v>
      </c>
      <c r="W1536" s="678">
        <f t="shared" ca="1" si="262"/>
        <v>9148243.5</v>
      </c>
      <c r="X1536" s="678">
        <f t="shared" ca="1" si="264"/>
        <v>0</v>
      </c>
      <c r="Y1536" s="678">
        <f t="shared" ca="1" si="264"/>
        <v>0</v>
      </c>
      <c r="Z1536" s="678">
        <f t="shared" ca="1" si="264"/>
        <v>0</v>
      </c>
      <c r="AA1536" t="str">
        <f t="shared" si="252"/>
        <v>ASRCMS202202</v>
      </c>
      <c r="AB1536" s="957">
        <f t="shared" si="253"/>
        <v>45230</v>
      </c>
      <c r="AC1536" t="str">
        <f t="shared" si="254"/>
        <v>Unaudited</v>
      </c>
    </row>
    <row r="1537" spans="1:29" x14ac:dyDescent="0.25">
      <c r="A1537" t="s">
        <v>421</v>
      </c>
      <c r="B1537" t="s">
        <v>1380</v>
      </c>
      <c r="C1537" t="s">
        <v>1381</v>
      </c>
      <c r="D1537">
        <v>1900</v>
      </c>
      <c r="E1537" s="957">
        <v>1</v>
      </c>
      <c r="F1537" t="s">
        <v>440</v>
      </c>
      <c r="G1537" s="957">
        <v>182</v>
      </c>
      <c r="H1537" t="s">
        <v>384</v>
      </c>
      <c r="I1537" s="937" t="s">
        <v>488</v>
      </c>
      <c r="J1537" s="937" t="s">
        <v>12</v>
      </c>
      <c r="K1537" s="937" t="s">
        <v>1323</v>
      </c>
      <c r="L1537" s="945" t="s">
        <v>1314</v>
      </c>
      <c r="M1537" s="960" t="s">
        <v>1323</v>
      </c>
      <c r="N1537" s="678">
        <f t="shared" ca="1" si="256"/>
        <v>556171.32364097668</v>
      </c>
      <c r="O1537" s="678">
        <f t="shared" ca="1" si="264"/>
        <v>191256.55990327909</v>
      </c>
      <c r="P1537" s="678">
        <f t="shared" ca="1" si="264"/>
        <v>35791.075685323987</v>
      </c>
      <c r="Q1537" s="678">
        <f t="shared" ca="1" si="264"/>
        <v>124013.62355065462</v>
      </c>
      <c r="R1537" s="678">
        <f t="shared" ca="1" si="264"/>
        <v>21080.237608353546</v>
      </c>
      <c r="S1537" s="678">
        <f t="shared" ca="1" si="264"/>
        <v>856.38676076712386</v>
      </c>
      <c r="T1537" s="678">
        <f t="shared" ca="1" si="264"/>
        <v>20071.158213524857</v>
      </c>
      <c r="U1537" s="678">
        <f t="shared" ca="1" si="264"/>
        <v>0</v>
      </c>
      <c r="V1537" s="678">
        <f t="shared" ca="1" si="264"/>
        <v>2151.0069493209903</v>
      </c>
      <c r="W1537" s="678">
        <f t="shared" ca="1" si="262"/>
        <v>160951.27496975244</v>
      </c>
      <c r="X1537" s="678">
        <f t="shared" ca="1" si="264"/>
        <v>0</v>
      </c>
      <c r="Y1537" s="678">
        <f t="shared" ca="1" si="264"/>
        <v>0</v>
      </c>
      <c r="Z1537" s="678">
        <f t="shared" ca="1" si="264"/>
        <v>0</v>
      </c>
      <c r="AA1537" t="str">
        <f t="shared" si="252"/>
        <v>ASRCMS202202</v>
      </c>
      <c r="AB1537" s="957">
        <f t="shared" si="253"/>
        <v>45230</v>
      </c>
      <c r="AC1537" t="str">
        <f t="shared" si="254"/>
        <v>Unaudited</v>
      </c>
    </row>
    <row r="1538" spans="1:29" x14ac:dyDescent="0.25">
      <c r="A1538" t="s">
        <v>421</v>
      </c>
      <c r="B1538" t="s">
        <v>1380</v>
      </c>
      <c r="C1538" t="s">
        <v>1381</v>
      </c>
      <c r="D1538">
        <v>1900</v>
      </c>
      <c r="E1538" s="957">
        <v>1</v>
      </c>
      <c r="F1538" t="s">
        <v>440</v>
      </c>
      <c r="G1538" s="957">
        <v>182</v>
      </c>
      <c r="H1538" t="s">
        <v>384</v>
      </c>
      <c r="I1538" s="962" t="s">
        <v>488</v>
      </c>
      <c r="J1538" s="962" t="s">
        <v>491</v>
      </c>
      <c r="K1538" s="962" t="s">
        <v>492</v>
      </c>
      <c r="L1538" s="937" t="s">
        <v>63</v>
      </c>
      <c r="M1538" s="962" t="s">
        <v>344</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ASRCMS202202</v>
      </c>
      <c r="AB1538" s="957">
        <f t="shared" ref="AB1538:AB1601" si="266">file_date</f>
        <v>45230</v>
      </c>
      <c r="AC1538" t="str">
        <f t="shared" ref="AC1538:AC1601" si="267">status</f>
        <v>Unaudited</v>
      </c>
    </row>
    <row r="1539" spans="1:29" x14ac:dyDescent="0.25">
      <c r="A1539" t="s">
        <v>421</v>
      </c>
      <c r="B1539" t="s">
        <v>1380</v>
      </c>
      <c r="C1539" t="s">
        <v>1381</v>
      </c>
      <c r="D1539">
        <v>1900</v>
      </c>
      <c r="E1539" s="957">
        <v>1</v>
      </c>
      <c r="F1539" t="s">
        <v>440</v>
      </c>
      <c r="G1539" s="957">
        <v>182</v>
      </c>
      <c r="H1539" t="s">
        <v>384</v>
      </c>
      <c r="I1539" s="937" t="s">
        <v>488</v>
      </c>
      <c r="J1539" s="937" t="s">
        <v>491</v>
      </c>
      <c r="K1539" s="937" t="s">
        <v>1014</v>
      </c>
      <c r="L1539" s="937" t="s">
        <v>910</v>
      </c>
      <c r="M1539" s="962" t="s">
        <v>911</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ASRCMS202202</v>
      </c>
      <c r="AB1539" s="957">
        <f t="shared" si="266"/>
        <v>45230</v>
      </c>
      <c r="AC1539" t="str">
        <f t="shared" si="267"/>
        <v>Unaudited</v>
      </c>
    </row>
    <row r="1540" spans="1:29" x14ac:dyDescent="0.25">
      <c r="A1540" t="s">
        <v>421</v>
      </c>
      <c r="B1540" t="s">
        <v>1380</v>
      </c>
      <c r="C1540" t="s">
        <v>1381</v>
      </c>
      <c r="D1540">
        <v>1900</v>
      </c>
      <c r="E1540" s="957">
        <v>1</v>
      </c>
      <c r="F1540" t="s">
        <v>440</v>
      </c>
      <c r="G1540" s="957">
        <v>182</v>
      </c>
      <c r="H1540" t="s">
        <v>384</v>
      </c>
      <c r="I1540" s="937" t="s">
        <v>488</v>
      </c>
      <c r="J1540" s="937" t="s">
        <v>13</v>
      </c>
      <c r="K1540" s="937" t="s">
        <v>493</v>
      </c>
      <c r="L1540" s="937" t="s">
        <v>95</v>
      </c>
      <c r="M1540" s="962" t="s">
        <v>147</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ASRCMS202202</v>
      </c>
      <c r="AB1540" s="957">
        <f t="shared" si="266"/>
        <v>45230</v>
      </c>
      <c r="AC1540" t="str">
        <f t="shared" si="267"/>
        <v>Unaudited</v>
      </c>
    </row>
    <row r="1541" spans="1:29" x14ac:dyDescent="0.25">
      <c r="A1541" t="s">
        <v>421</v>
      </c>
      <c r="B1541" t="s">
        <v>1380</v>
      </c>
      <c r="C1541" t="s">
        <v>1381</v>
      </c>
      <c r="D1541">
        <v>1900</v>
      </c>
      <c r="E1541" s="957">
        <v>1</v>
      </c>
      <c r="F1541" t="s">
        <v>440</v>
      </c>
      <c r="G1541" s="957">
        <v>182</v>
      </c>
      <c r="H1541" t="s">
        <v>384</v>
      </c>
      <c r="I1541" s="937" t="s">
        <v>488</v>
      </c>
      <c r="J1541" s="937" t="s">
        <v>13</v>
      </c>
      <c r="K1541" s="937" t="s">
        <v>13</v>
      </c>
      <c r="L1541" s="937" t="s">
        <v>35</v>
      </c>
      <c r="M1541" s="962" t="s">
        <v>13</v>
      </c>
      <c r="N1541" s="678">
        <f t="shared" ca="1" si="256"/>
        <v>83869.578636086168</v>
      </c>
      <c r="O1541" s="678">
        <f t="shared" ca="1" si="264"/>
        <v>30104.041842765255</v>
      </c>
      <c r="P1541" s="678">
        <f t="shared" ca="1" si="264"/>
        <v>5592.3330169631436</v>
      </c>
      <c r="Q1541" s="678">
        <f t="shared" ca="1" si="264"/>
        <v>19564.641087905748</v>
      </c>
      <c r="R1541" s="678">
        <f t="shared" ca="1" si="264"/>
        <v>3296.011299610142</v>
      </c>
      <c r="S1541" s="678">
        <f t="shared" ca="1" si="264"/>
        <v>147.21158207605632</v>
      </c>
      <c r="T1541" s="678">
        <f t="shared" ca="1" si="264"/>
        <v>3150.0914761129789</v>
      </c>
      <c r="U1541" s="678">
        <f t="shared" ca="1" si="264"/>
        <v>0</v>
      </c>
      <c r="V1541" s="678">
        <f t="shared" ca="1" si="264"/>
        <v>349.59963391645721</v>
      </c>
      <c r="W1541" s="678">
        <f t="shared" ca="1" si="262"/>
        <v>21665.648696736382</v>
      </c>
      <c r="X1541" s="678">
        <f t="shared" ca="1" si="264"/>
        <v>0</v>
      </c>
      <c r="Y1541" s="678">
        <f t="shared" ca="1" si="264"/>
        <v>0</v>
      </c>
      <c r="Z1541" s="678">
        <f t="shared" ca="1" si="264"/>
        <v>0</v>
      </c>
      <c r="AA1541" t="str">
        <f t="shared" si="265"/>
        <v>ASRCMS202202</v>
      </c>
      <c r="AB1541" s="957">
        <f t="shared" si="266"/>
        <v>45230</v>
      </c>
      <c r="AC1541" t="str">
        <f t="shared" si="267"/>
        <v>Unaudited</v>
      </c>
    </row>
    <row r="1542" spans="1:29" x14ac:dyDescent="0.25">
      <c r="A1542" t="s">
        <v>421</v>
      </c>
      <c r="B1542" t="s">
        <v>1380</v>
      </c>
      <c r="C1542" t="s">
        <v>1381</v>
      </c>
      <c r="D1542">
        <v>1900</v>
      </c>
      <c r="E1542" s="957">
        <v>1</v>
      </c>
      <c r="F1542" t="s">
        <v>440</v>
      </c>
      <c r="G1542" s="957">
        <v>182</v>
      </c>
      <c r="H1542" t="s">
        <v>384</v>
      </c>
      <c r="I1542" s="937" t="s">
        <v>489</v>
      </c>
      <c r="J1542" s="937" t="s">
        <v>445</v>
      </c>
      <c r="K1542" s="937" t="s">
        <v>0</v>
      </c>
      <c r="L1542" s="945">
        <v>2.1</v>
      </c>
      <c r="M1542" s="960" t="s">
        <v>148</v>
      </c>
      <c r="N1542" s="678">
        <f t="shared" ca="1" si="256"/>
        <v>3774790.7900000005</v>
      </c>
      <c r="O1542" s="678">
        <f t="shared" ca="1" si="264"/>
        <v>520033.1999999999</v>
      </c>
      <c r="P1542" s="678">
        <f t="shared" ca="1" si="264"/>
        <v>354138.41</v>
      </c>
      <c r="Q1542" s="678">
        <f t="shared" ca="1" si="264"/>
        <v>1462479.5999999999</v>
      </c>
      <c r="R1542" s="678">
        <f t="shared" ca="1" si="264"/>
        <v>306549.07000000007</v>
      </c>
      <c r="S1542" s="678">
        <f t="shared" ca="1" si="264"/>
        <v>0</v>
      </c>
      <c r="T1542" s="678">
        <f t="shared" ca="1" si="264"/>
        <v>174171.53000000003</v>
      </c>
      <c r="U1542" s="678">
        <f t="shared" ca="1" si="264"/>
        <v>0</v>
      </c>
      <c r="V1542" s="678">
        <f t="shared" ca="1" si="264"/>
        <v>17638.899999999998</v>
      </c>
      <c r="W1542" s="678">
        <f t="shared" ca="1" si="262"/>
        <v>939780.08</v>
      </c>
      <c r="X1542" s="678">
        <f t="shared" ca="1" si="264"/>
        <v>0</v>
      </c>
      <c r="Y1542" s="678">
        <f t="shared" ca="1" si="264"/>
        <v>0</v>
      </c>
      <c r="Z1542" s="678">
        <f t="shared" ca="1" si="264"/>
        <v>0</v>
      </c>
      <c r="AA1542" t="str">
        <f t="shared" si="265"/>
        <v>ASRCMS202202</v>
      </c>
      <c r="AB1542" s="957">
        <f t="shared" si="266"/>
        <v>45230</v>
      </c>
      <c r="AC1542" t="str">
        <f t="shared" si="267"/>
        <v>Unaudited</v>
      </c>
    </row>
    <row r="1543" spans="1:29" ht="30" x14ac:dyDescent="0.25">
      <c r="A1543" t="s">
        <v>421</v>
      </c>
      <c r="B1543" t="s">
        <v>1380</v>
      </c>
      <c r="C1543" t="s">
        <v>1381</v>
      </c>
      <c r="D1543">
        <v>1900</v>
      </c>
      <c r="E1543" s="957">
        <v>1</v>
      </c>
      <c r="F1543" t="s">
        <v>440</v>
      </c>
      <c r="G1543" s="957">
        <v>182</v>
      </c>
      <c r="H1543" t="s">
        <v>384</v>
      </c>
      <c r="I1543" s="962" t="s">
        <v>489</v>
      </c>
      <c r="J1543" s="962" t="s">
        <v>445</v>
      </c>
      <c r="K1543" s="962" t="s">
        <v>0</v>
      </c>
      <c r="L1543" s="937">
        <v>2.2000000000000002</v>
      </c>
      <c r="M1543" s="962" t="s">
        <v>149</v>
      </c>
      <c r="N1543" s="678">
        <f t="shared" ca="1" si="256"/>
        <v>26334.935824661869</v>
      </c>
      <c r="O1543" s="678">
        <f t="shared" ca="1" si="264"/>
        <v>4580.3888644813615</v>
      </c>
      <c r="P1543" s="678">
        <f t="shared" ca="1" si="264"/>
        <v>2605.2681698424894</v>
      </c>
      <c r="Q1543" s="678">
        <f t="shared" ca="1" si="264"/>
        <v>9677.52130356813</v>
      </c>
      <c r="R1543" s="678">
        <f t="shared" ca="1" si="264"/>
        <v>2789.1262480636069</v>
      </c>
      <c r="S1543" s="678">
        <f t="shared" ca="1" si="264"/>
        <v>10.021629851638664</v>
      </c>
      <c r="T1543" s="678">
        <f t="shared" ca="1" si="264"/>
        <v>2134.8074916855503</v>
      </c>
      <c r="U1543" s="678">
        <f t="shared" ca="1" si="264"/>
        <v>0</v>
      </c>
      <c r="V1543" s="678">
        <f t="shared" ca="1" si="264"/>
        <v>46.733539327479448</v>
      </c>
      <c r="W1543" s="678">
        <f t="shared" ca="1" si="262"/>
        <v>4491.0685778416128</v>
      </c>
      <c r="X1543" s="678">
        <f t="shared" ca="1" si="264"/>
        <v>0</v>
      </c>
      <c r="Y1543" s="678">
        <f t="shared" ca="1" si="264"/>
        <v>0</v>
      </c>
      <c r="Z1543" s="678">
        <f t="shared" ca="1" si="264"/>
        <v>0</v>
      </c>
      <c r="AA1543" t="str">
        <f t="shared" si="265"/>
        <v>ASRCMS202202</v>
      </c>
      <c r="AB1543" s="957">
        <f t="shared" si="266"/>
        <v>45230</v>
      </c>
      <c r="AC1543" t="str">
        <f t="shared" si="267"/>
        <v>Unaudited</v>
      </c>
    </row>
    <row r="1544" spans="1:29" x14ac:dyDescent="0.25">
      <c r="A1544" t="s">
        <v>421</v>
      </c>
      <c r="B1544" t="s">
        <v>1380</v>
      </c>
      <c r="C1544" t="s">
        <v>1381</v>
      </c>
      <c r="D1544">
        <v>1900</v>
      </c>
      <c r="E1544" s="957">
        <v>1</v>
      </c>
      <c r="F1544" t="s">
        <v>440</v>
      </c>
      <c r="G1544" s="957">
        <v>182</v>
      </c>
      <c r="H1544" t="s">
        <v>384</v>
      </c>
      <c r="I1544" s="937" t="s">
        <v>489</v>
      </c>
      <c r="J1544" s="937" t="s">
        <v>445</v>
      </c>
      <c r="K1544" s="937" t="s">
        <v>0</v>
      </c>
      <c r="L1544" s="937">
        <v>2.2999999999999998</v>
      </c>
      <c r="M1544" s="962" t="s">
        <v>150</v>
      </c>
      <c r="N1544" s="678">
        <f t="shared" ca="1" si="256"/>
        <v>379174.52999999997</v>
      </c>
      <c r="O1544" s="678">
        <f t="shared" ca="1" si="264"/>
        <v>129587.81999999996</v>
      </c>
      <c r="P1544" s="678">
        <f t="shared" ca="1" si="264"/>
        <v>39905.290000000008</v>
      </c>
      <c r="Q1544" s="678">
        <f t="shared" ca="1" si="264"/>
        <v>127713.73000000001</v>
      </c>
      <c r="R1544" s="678">
        <f t="shared" ca="1" si="264"/>
        <v>32667.670000000002</v>
      </c>
      <c r="S1544" s="678">
        <f t="shared" ca="1" si="264"/>
        <v>522.16</v>
      </c>
      <c r="T1544" s="678">
        <f t="shared" ca="1" si="264"/>
        <v>23683.410000000003</v>
      </c>
      <c r="U1544" s="678">
        <f t="shared" ca="1" si="264"/>
        <v>0</v>
      </c>
      <c r="V1544" s="678">
        <f t="shared" ca="1" si="264"/>
        <v>1665.15</v>
      </c>
      <c r="W1544" s="678">
        <f t="shared" ca="1" si="262"/>
        <v>23429.300000000003</v>
      </c>
      <c r="X1544" s="678">
        <f t="shared" ca="1" si="264"/>
        <v>0</v>
      </c>
      <c r="Y1544" s="678">
        <f t="shared" ca="1" si="264"/>
        <v>0</v>
      </c>
      <c r="Z1544" s="678">
        <f t="shared" ca="1" si="264"/>
        <v>0</v>
      </c>
      <c r="AA1544" t="str">
        <f t="shared" si="265"/>
        <v>ASRCMS202202</v>
      </c>
      <c r="AB1544" s="957">
        <f t="shared" si="266"/>
        <v>45230</v>
      </c>
      <c r="AC1544" t="str">
        <f t="shared" si="267"/>
        <v>Unaudited</v>
      </c>
    </row>
    <row r="1545" spans="1:29" x14ac:dyDescent="0.25">
      <c r="A1545" t="s">
        <v>421</v>
      </c>
      <c r="B1545" t="s">
        <v>1380</v>
      </c>
      <c r="C1545" t="s">
        <v>1381</v>
      </c>
      <c r="D1545">
        <v>1900</v>
      </c>
      <c r="E1545" s="957">
        <v>1</v>
      </c>
      <c r="F1545" t="s">
        <v>440</v>
      </c>
      <c r="G1545" s="957">
        <v>182</v>
      </c>
      <c r="H1545" t="s">
        <v>384</v>
      </c>
      <c r="I1545" s="937" t="s">
        <v>489</v>
      </c>
      <c r="J1545" s="937" t="s">
        <v>445</v>
      </c>
      <c r="K1545" s="937" t="s">
        <v>0</v>
      </c>
      <c r="L1545" s="937">
        <v>2.4</v>
      </c>
      <c r="M1545" s="962" t="s">
        <v>151</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1480702.3800000001</v>
      </c>
      <c r="O1545" s="678">
        <f t="shared" ca="1" si="264"/>
        <v>584562.59000000008</v>
      </c>
      <c r="P1545" s="678">
        <f t="shared" ca="1" si="264"/>
        <v>63898.579999999994</v>
      </c>
      <c r="Q1545" s="678">
        <f t="shared" ca="1" si="264"/>
        <v>587594.88</v>
      </c>
      <c r="R1545" s="678">
        <f t="shared" ca="1" si="264"/>
        <v>54198.30999999999</v>
      </c>
      <c r="S1545" s="678">
        <f t="shared" ca="1" si="264"/>
        <v>0</v>
      </c>
      <c r="T1545" s="678">
        <f t="shared" ca="1" si="264"/>
        <v>82990.779999999984</v>
      </c>
      <c r="U1545" s="678">
        <f t="shared" ca="1" si="264"/>
        <v>0</v>
      </c>
      <c r="V1545" s="678">
        <f t="shared" ca="1" si="264"/>
        <v>18562.11</v>
      </c>
      <c r="W1545" s="678">
        <f t="shared" ca="1" si="262"/>
        <v>88895.129999999961</v>
      </c>
      <c r="X1545" s="678">
        <f t="shared" ca="1" si="264"/>
        <v>0</v>
      </c>
      <c r="Y1545" s="678">
        <f t="shared" ca="1" si="264"/>
        <v>0</v>
      </c>
      <c r="Z1545" s="678">
        <f t="shared" ca="1" si="264"/>
        <v>0</v>
      </c>
      <c r="AA1545" t="str">
        <f t="shared" si="265"/>
        <v>ASRCMS202202</v>
      </c>
      <c r="AB1545" s="957">
        <f t="shared" si="266"/>
        <v>45230</v>
      </c>
      <c r="AC1545" t="str">
        <f t="shared" si="267"/>
        <v>Unaudited</v>
      </c>
    </row>
    <row r="1546" spans="1:29" ht="30" x14ac:dyDescent="0.25">
      <c r="A1546" t="s">
        <v>421</v>
      </c>
      <c r="B1546" t="s">
        <v>1380</v>
      </c>
      <c r="C1546" t="s">
        <v>1381</v>
      </c>
      <c r="D1546">
        <v>1900</v>
      </c>
      <c r="E1546" s="957">
        <v>1</v>
      </c>
      <c r="F1546" t="s">
        <v>440</v>
      </c>
      <c r="G1546" s="957">
        <v>182</v>
      </c>
      <c r="H1546" t="s">
        <v>384</v>
      </c>
      <c r="I1546" s="937" t="s">
        <v>489</v>
      </c>
      <c r="J1546" s="937" t="s">
        <v>445</v>
      </c>
      <c r="K1546" s="937" t="s">
        <v>0</v>
      </c>
      <c r="L1546" s="937">
        <v>2.5</v>
      </c>
      <c r="M1546" s="962" t="s">
        <v>152</v>
      </c>
      <c r="N1546" s="678">
        <f t="shared" ca="1" si="268"/>
        <v>33572.135555422603</v>
      </c>
      <c r="O1546" s="678">
        <f t="shared" ca="1" si="264"/>
        <v>13356.671783652811</v>
      </c>
      <c r="P1546" s="678">
        <f t="shared" ca="1" si="264"/>
        <v>1798.5274141120292</v>
      </c>
      <c r="Q1546" s="678">
        <f t="shared" ca="1" si="264"/>
        <v>13867.590003068901</v>
      </c>
      <c r="R1546" s="678">
        <f t="shared" ca="1" si="264"/>
        <v>1603.4632832980415</v>
      </c>
      <c r="S1546" s="678">
        <f t="shared" ca="1" si="264"/>
        <v>1.162209381345499</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639.96081819726214</v>
      </c>
      <c r="U1546" s="678">
        <f t="shared" ca="1" si="269"/>
        <v>0</v>
      </c>
      <c r="V1546" s="678">
        <f t="shared" ca="1" si="269"/>
        <v>345.94573047831238</v>
      </c>
      <c r="W1546" s="678">
        <f t="shared" ca="1" si="262"/>
        <v>1958.8143132338962</v>
      </c>
      <c r="X1546" s="678">
        <f t="shared" ca="1" si="269"/>
        <v>0</v>
      </c>
      <c r="Y1546" s="678">
        <f t="shared" ca="1" si="269"/>
        <v>0</v>
      </c>
      <c r="Z1546" s="678">
        <f t="shared" ca="1" si="269"/>
        <v>0</v>
      </c>
      <c r="AA1546" t="str">
        <f t="shared" si="265"/>
        <v>ASRCMS202202</v>
      </c>
      <c r="AB1546" s="957">
        <f t="shared" si="266"/>
        <v>45230</v>
      </c>
      <c r="AC1546" t="str">
        <f t="shared" si="267"/>
        <v>Unaudited</v>
      </c>
    </row>
    <row r="1547" spans="1:29" x14ac:dyDescent="0.25">
      <c r="A1547" t="s">
        <v>421</v>
      </c>
      <c r="B1547" t="s">
        <v>1380</v>
      </c>
      <c r="C1547" t="s">
        <v>1381</v>
      </c>
      <c r="D1547">
        <v>1900</v>
      </c>
      <c r="E1547" s="957">
        <v>1</v>
      </c>
      <c r="F1547" t="s">
        <v>440</v>
      </c>
      <c r="G1547" s="957">
        <v>182</v>
      </c>
      <c r="H1547" t="s">
        <v>384</v>
      </c>
      <c r="I1547" s="937" t="s">
        <v>489</v>
      </c>
      <c r="J1547" s="937" t="s">
        <v>445</v>
      </c>
      <c r="K1547" s="937" t="s">
        <v>0</v>
      </c>
      <c r="L1547" s="945" t="s">
        <v>97</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ASRCMS202202</v>
      </c>
      <c r="AB1547" s="957">
        <f t="shared" si="266"/>
        <v>45230</v>
      </c>
      <c r="AC1547" t="str">
        <f t="shared" si="267"/>
        <v>Unaudited</v>
      </c>
    </row>
    <row r="1548" spans="1:29" x14ac:dyDescent="0.25">
      <c r="A1548" t="s">
        <v>421</v>
      </c>
      <c r="B1548" t="s">
        <v>1380</v>
      </c>
      <c r="C1548" t="s">
        <v>1381</v>
      </c>
      <c r="D1548">
        <v>1900</v>
      </c>
      <c r="E1548" s="957">
        <v>1</v>
      </c>
      <c r="F1548" t="s">
        <v>440</v>
      </c>
      <c r="G1548" s="957">
        <v>182</v>
      </c>
      <c r="H1548" t="s">
        <v>384</v>
      </c>
      <c r="I1548" s="962" t="s">
        <v>489</v>
      </c>
      <c r="J1548" s="962" t="s">
        <v>445</v>
      </c>
      <c r="K1548" s="962" t="s">
        <v>0</v>
      </c>
      <c r="L1548" s="937" t="s">
        <v>153</v>
      </c>
      <c r="M1548" s="962" t="s">
        <v>452</v>
      </c>
      <c r="N1548" s="678">
        <f t="shared" ca="1" si="268"/>
        <v>18148.944100661043</v>
      </c>
      <c r="O1548" s="678">
        <f t="shared" ca="1" si="269"/>
        <v>2997.6445711747974</v>
      </c>
      <c r="P1548" s="678">
        <f t="shared" ca="1" si="269"/>
        <v>811.524362646692</v>
      </c>
      <c r="Q1548" s="678">
        <f t="shared" ca="1" si="269"/>
        <v>5218.3053576836865</v>
      </c>
      <c r="R1548" s="678">
        <f t="shared" ca="1" si="269"/>
        <v>898.89631947985413</v>
      </c>
      <c r="S1548" s="678">
        <f t="shared" ca="1" si="269"/>
        <v>14.007522528090401</v>
      </c>
      <c r="T1548" s="678">
        <f t="shared" ca="1" si="269"/>
        <v>1103.6886608087921</v>
      </c>
      <c r="U1548" s="678">
        <f t="shared" ca="1" si="269"/>
        <v>0</v>
      </c>
      <c r="V1548" s="678">
        <f t="shared" ca="1" si="269"/>
        <v>36.153295300446736</v>
      </c>
      <c r="W1548" s="678">
        <f t="shared" ca="1" si="262"/>
        <v>7068.7240110386829</v>
      </c>
      <c r="X1548" s="678">
        <f t="shared" ca="1" si="269"/>
        <v>0</v>
      </c>
      <c r="Y1548" s="678">
        <f t="shared" ca="1" si="269"/>
        <v>0</v>
      </c>
      <c r="Z1548" s="678">
        <f t="shared" ca="1" si="269"/>
        <v>0</v>
      </c>
      <c r="AA1548" t="str">
        <f t="shared" si="265"/>
        <v>ASRCMS202202</v>
      </c>
      <c r="AB1548" s="957">
        <f t="shared" si="266"/>
        <v>45230</v>
      </c>
      <c r="AC1548" t="str">
        <f t="shared" si="267"/>
        <v>Unaudited</v>
      </c>
    </row>
    <row r="1549" spans="1:29" x14ac:dyDescent="0.25">
      <c r="A1549" t="s">
        <v>421</v>
      </c>
      <c r="B1549" t="s">
        <v>1380</v>
      </c>
      <c r="C1549" t="s">
        <v>1381</v>
      </c>
      <c r="D1549">
        <v>1900</v>
      </c>
      <c r="E1549" s="957">
        <v>1</v>
      </c>
      <c r="F1549" t="s">
        <v>440</v>
      </c>
      <c r="G1549" s="957">
        <v>182</v>
      </c>
      <c r="H1549" t="s">
        <v>384</v>
      </c>
      <c r="I1549" s="937" t="s">
        <v>489</v>
      </c>
      <c r="J1549" s="937" t="s">
        <v>445</v>
      </c>
      <c r="K1549" s="937" t="s">
        <v>0</v>
      </c>
      <c r="L1549" s="937" t="s">
        <v>912</v>
      </c>
      <c r="M1549" s="962" t="s">
        <v>24</v>
      </c>
      <c r="N1549" s="678">
        <f t="shared" ca="1" si="268"/>
        <v>330840.11000000004</v>
      </c>
      <c r="O1549" s="678">
        <f t="shared" ca="1" si="269"/>
        <v>86650.27</v>
      </c>
      <c r="P1549" s="678">
        <f t="shared" ca="1" si="269"/>
        <v>0</v>
      </c>
      <c r="Q1549" s="678">
        <f t="shared" ca="1" si="269"/>
        <v>244189.84000000003</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ASRCMS202202</v>
      </c>
      <c r="AB1549" s="957">
        <f t="shared" si="266"/>
        <v>45230</v>
      </c>
      <c r="AC1549" t="str">
        <f t="shared" si="267"/>
        <v>Unaudited</v>
      </c>
    </row>
    <row r="1550" spans="1:29" x14ac:dyDescent="0.25">
      <c r="A1550" t="s">
        <v>421</v>
      </c>
      <c r="B1550" t="s">
        <v>1380</v>
      </c>
      <c r="C1550" t="s">
        <v>1381</v>
      </c>
      <c r="D1550">
        <v>1900</v>
      </c>
      <c r="E1550" s="957">
        <v>1</v>
      </c>
      <c r="F1550" t="s">
        <v>440</v>
      </c>
      <c r="G1550" s="957">
        <v>182</v>
      </c>
      <c r="H1550" t="s">
        <v>384</v>
      </c>
      <c r="I1550" s="937" t="s">
        <v>489</v>
      </c>
      <c r="J1550" s="937" t="s">
        <v>445</v>
      </c>
      <c r="K1550" s="937" t="s">
        <v>53</v>
      </c>
      <c r="L1550" s="937">
        <v>3.1</v>
      </c>
      <c r="M1550" s="962" t="s">
        <v>33</v>
      </c>
      <c r="N1550" s="678">
        <f t="shared" ca="1" si="268"/>
        <v>482316.26</v>
      </c>
      <c r="O1550" s="678">
        <f t="shared" ca="1" si="269"/>
        <v>190913.36</v>
      </c>
      <c r="P1550" s="678">
        <f t="shared" ca="1" si="269"/>
        <v>46054.33</v>
      </c>
      <c r="Q1550" s="678">
        <f t="shared" ca="1" si="269"/>
        <v>160230.84000000005</v>
      </c>
      <c r="R1550" s="678">
        <f t="shared" ca="1" si="269"/>
        <v>28829.180000000004</v>
      </c>
      <c r="S1550" s="678">
        <f t="shared" ca="1" si="269"/>
        <v>1511.24</v>
      </c>
      <c r="T1550" s="678">
        <f t="shared" ca="1" si="269"/>
        <v>33379.770000000004</v>
      </c>
      <c r="U1550" s="678">
        <f t="shared" ca="1" si="269"/>
        <v>0</v>
      </c>
      <c r="V1550" s="678">
        <f t="shared" ca="1" si="269"/>
        <v>2639.25</v>
      </c>
      <c r="W1550" s="678">
        <f t="shared" ca="1" si="262"/>
        <v>18758.289999999997</v>
      </c>
      <c r="X1550" s="678">
        <f t="shared" ca="1" si="269"/>
        <v>0</v>
      </c>
      <c r="Y1550" s="678">
        <f t="shared" ca="1" si="269"/>
        <v>0</v>
      </c>
      <c r="Z1550" s="678">
        <f t="shared" ca="1" si="269"/>
        <v>0</v>
      </c>
      <c r="AA1550" t="str">
        <f t="shared" si="265"/>
        <v>ASRCMS202202</v>
      </c>
      <c r="AB1550" s="957">
        <f t="shared" si="266"/>
        <v>45230</v>
      </c>
      <c r="AC1550" t="str">
        <f t="shared" si="267"/>
        <v>Unaudited</v>
      </c>
    </row>
    <row r="1551" spans="1:29" x14ac:dyDescent="0.25">
      <c r="A1551" t="s">
        <v>421</v>
      </c>
      <c r="B1551" t="s">
        <v>1380</v>
      </c>
      <c r="C1551" t="s">
        <v>1381</v>
      </c>
      <c r="D1551">
        <v>1900</v>
      </c>
      <c r="E1551" s="957">
        <v>1</v>
      </c>
      <c r="F1551" t="s">
        <v>440</v>
      </c>
      <c r="G1551" s="957">
        <v>182</v>
      </c>
      <c r="H1551" t="s">
        <v>384</v>
      </c>
      <c r="I1551" s="937" t="s">
        <v>489</v>
      </c>
      <c r="J1551" s="937" t="s">
        <v>445</v>
      </c>
      <c r="K1551" s="937" t="s">
        <v>53</v>
      </c>
      <c r="L1551" s="937">
        <v>3.2</v>
      </c>
      <c r="M1551" s="962" t="s">
        <v>34</v>
      </c>
      <c r="N1551" s="678">
        <f t="shared" ca="1" si="268"/>
        <v>2019815.8100000003</v>
      </c>
      <c r="O1551" s="678">
        <f t="shared" ca="1" si="269"/>
        <v>454518.99999999994</v>
      </c>
      <c r="P1551" s="678">
        <f t="shared" ca="1" si="269"/>
        <v>138345.71999999997</v>
      </c>
      <c r="Q1551" s="678">
        <f t="shared" ca="1" si="269"/>
        <v>1037479.3300000001</v>
      </c>
      <c r="R1551" s="678">
        <f t="shared" ca="1" si="269"/>
        <v>67703.839999999997</v>
      </c>
      <c r="S1551" s="678">
        <f t="shared" ca="1" si="269"/>
        <v>1609.3899999999999</v>
      </c>
      <c r="T1551" s="678">
        <f t="shared" ca="1" si="269"/>
        <v>143831.88</v>
      </c>
      <c r="U1551" s="678">
        <f t="shared" ca="1" si="269"/>
        <v>0</v>
      </c>
      <c r="V1551" s="678">
        <f t="shared" ca="1" si="269"/>
        <v>6445.09</v>
      </c>
      <c r="W1551" s="678">
        <f t="shared" ca="1" si="262"/>
        <v>169881.56000000003</v>
      </c>
      <c r="X1551" s="678">
        <f t="shared" ca="1" si="269"/>
        <v>0</v>
      </c>
      <c r="Y1551" s="678">
        <f t="shared" ca="1" si="269"/>
        <v>0</v>
      </c>
      <c r="Z1551" s="678">
        <f t="shared" ca="1" si="269"/>
        <v>0</v>
      </c>
      <c r="AA1551" t="str">
        <f t="shared" si="265"/>
        <v>ASRCMS202202</v>
      </c>
      <c r="AB1551" s="957">
        <f t="shared" si="266"/>
        <v>45230</v>
      </c>
      <c r="AC1551" t="str">
        <f t="shared" si="267"/>
        <v>Unaudited</v>
      </c>
    </row>
    <row r="1552" spans="1:29" x14ac:dyDescent="0.25">
      <c r="A1552" t="s">
        <v>421</v>
      </c>
      <c r="B1552" t="s">
        <v>1380</v>
      </c>
      <c r="C1552" t="s">
        <v>1381</v>
      </c>
      <c r="D1552">
        <v>1900</v>
      </c>
      <c r="E1552" s="957">
        <v>1</v>
      </c>
      <c r="F1552" t="s">
        <v>440</v>
      </c>
      <c r="G1552" s="957">
        <v>182</v>
      </c>
      <c r="H1552" t="s">
        <v>384</v>
      </c>
      <c r="I1552" s="937" t="s">
        <v>489</v>
      </c>
      <c r="J1552" s="937" t="s">
        <v>445</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ASRCMS202202</v>
      </c>
      <c r="AB1552" s="957">
        <f t="shared" si="266"/>
        <v>45230</v>
      </c>
      <c r="AC1552" t="str">
        <f t="shared" si="267"/>
        <v>Unaudited</v>
      </c>
    </row>
    <row r="1553" spans="1:29" x14ac:dyDescent="0.25">
      <c r="A1553" t="s">
        <v>421</v>
      </c>
      <c r="B1553" t="s">
        <v>1380</v>
      </c>
      <c r="C1553" t="s">
        <v>1381</v>
      </c>
      <c r="D1553">
        <v>1900</v>
      </c>
      <c r="E1553" s="957">
        <v>1</v>
      </c>
      <c r="F1553" t="s">
        <v>440</v>
      </c>
      <c r="G1553" s="957">
        <v>182</v>
      </c>
      <c r="H1553" t="s">
        <v>384</v>
      </c>
      <c r="I1553" s="937" t="s">
        <v>489</v>
      </c>
      <c r="J1553" s="937" t="s">
        <v>445</v>
      </c>
      <c r="K1553" s="937" t="s">
        <v>53</v>
      </c>
      <c r="L1553" s="937" t="s">
        <v>44</v>
      </c>
      <c r="M1553" s="962" t="s">
        <v>154</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ASRCMS202202</v>
      </c>
      <c r="AB1553" s="957">
        <f t="shared" si="266"/>
        <v>45230</v>
      </c>
      <c r="AC1553" t="str">
        <f t="shared" si="267"/>
        <v>Unaudited</v>
      </c>
    </row>
    <row r="1554" spans="1:29" x14ac:dyDescent="0.25">
      <c r="A1554" t="s">
        <v>421</v>
      </c>
      <c r="B1554" t="s">
        <v>1380</v>
      </c>
      <c r="C1554" t="s">
        <v>1381</v>
      </c>
      <c r="D1554">
        <v>1900</v>
      </c>
      <c r="E1554" s="957">
        <v>1</v>
      </c>
      <c r="F1554" t="s">
        <v>440</v>
      </c>
      <c r="G1554" s="957">
        <v>182</v>
      </c>
      <c r="H1554" t="s">
        <v>384</v>
      </c>
      <c r="I1554" s="937" t="s">
        <v>489</v>
      </c>
      <c r="J1554" s="937" t="s">
        <v>445</v>
      </c>
      <c r="K1554" s="937" t="s">
        <v>53</v>
      </c>
      <c r="L1554" s="937" t="s">
        <v>41</v>
      </c>
      <c r="M1554" s="962" t="s">
        <v>52</v>
      </c>
      <c r="N1554" s="678">
        <f t="shared" ca="1" si="268"/>
        <v>537.65496057904477</v>
      </c>
      <c r="O1554" s="678">
        <f t="shared" ca="1" si="269"/>
        <v>48.877723689004071</v>
      </c>
      <c r="P1554" s="678">
        <f t="shared" ca="1" si="269"/>
        <v>488.77723689004068</v>
      </c>
      <c r="Q1554" s="678">
        <f t="shared" ca="1" si="269"/>
        <v>0</v>
      </c>
      <c r="R1554" s="678">
        <f t="shared" ca="1" si="269"/>
        <v>0</v>
      </c>
      <c r="S1554" s="678">
        <f t="shared" ca="1" si="269"/>
        <v>0</v>
      </c>
      <c r="T1554" s="678">
        <f t="shared" ca="1" si="269"/>
        <v>0</v>
      </c>
      <c r="U1554" s="678">
        <f t="shared" ca="1" si="269"/>
        <v>0</v>
      </c>
      <c r="V1554" s="678">
        <f t="shared" ca="1" si="269"/>
        <v>0</v>
      </c>
      <c r="W1554" s="678">
        <f t="shared" ca="1" si="262"/>
        <v>0</v>
      </c>
      <c r="X1554" s="678">
        <f t="shared" ca="1" si="269"/>
        <v>0</v>
      </c>
      <c r="Y1554" s="678">
        <f t="shared" ca="1" si="269"/>
        <v>0</v>
      </c>
      <c r="Z1554" s="678">
        <f t="shared" ca="1" si="269"/>
        <v>0</v>
      </c>
      <c r="AA1554" t="str">
        <f t="shared" si="265"/>
        <v>ASRCMS202202</v>
      </c>
      <c r="AB1554" s="957">
        <f t="shared" si="266"/>
        <v>45230</v>
      </c>
      <c r="AC1554" t="str">
        <f t="shared" si="267"/>
        <v>Unaudited</v>
      </c>
    </row>
    <row r="1555" spans="1:29" x14ac:dyDescent="0.25">
      <c r="A1555" t="s">
        <v>421</v>
      </c>
      <c r="B1555" t="s">
        <v>1380</v>
      </c>
      <c r="C1555" t="s">
        <v>1381</v>
      </c>
      <c r="D1555">
        <v>1900</v>
      </c>
      <c r="E1555" s="957">
        <v>1</v>
      </c>
      <c r="F1555" t="s">
        <v>440</v>
      </c>
      <c r="G1555" s="957">
        <v>182</v>
      </c>
      <c r="H1555" t="s">
        <v>384</v>
      </c>
      <c r="I1555" s="937" t="s">
        <v>489</v>
      </c>
      <c r="J1555" s="937" t="s">
        <v>445</v>
      </c>
      <c r="K1555" s="937" t="s">
        <v>53</v>
      </c>
      <c r="L1555" s="945" t="s">
        <v>42</v>
      </c>
      <c r="M1555" s="960" t="s">
        <v>155</v>
      </c>
      <c r="N1555" s="678">
        <f t="shared" ca="1" si="268"/>
        <v>43058.313636610168</v>
      </c>
      <c r="O1555" s="678">
        <f t="shared" ca="1" si="269"/>
        <v>12022.563878325553</v>
      </c>
      <c r="P1555" s="678">
        <f t="shared" ca="1" si="269"/>
        <v>3220.0963802462179</v>
      </c>
      <c r="Q1555" s="678">
        <f t="shared" ca="1" si="269"/>
        <v>21261.694482659863</v>
      </c>
      <c r="R1555" s="678">
        <f t="shared" ca="1" si="269"/>
        <v>1888.935874439318</v>
      </c>
      <c r="S1555" s="678">
        <f t="shared" ca="1" si="269"/>
        <v>8.6554034298615417</v>
      </c>
      <c r="T1555" s="678">
        <f t="shared" ca="1" si="269"/>
        <v>885.96729643044625</v>
      </c>
      <c r="U1555" s="678">
        <f t="shared" ca="1" si="269"/>
        <v>0</v>
      </c>
      <c r="V1555" s="678">
        <f t="shared" ca="1" si="269"/>
        <v>147.1014144218303</v>
      </c>
      <c r="W1555" s="678">
        <f t="shared" ca="1" si="262"/>
        <v>3623.2989066570817</v>
      </c>
      <c r="X1555" s="678">
        <f t="shared" ca="1" si="269"/>
        <v>0</v>
      </c>
      <c r="Y1555" s="678">
        <f t="shared" ca="1" si="269"/>
        <v>0</v>
      </c>
      <c r="Z1555" s="678">
        <f t="shared" ca="1" si="269"/>
        <v>0</v>
      </c>
      <c r="AA1555" t="str">
        <f t="shared" si="265"/>
        <v>ASRCMS202202</v>
      </c>
      <c r="AB1555" s="957">
        <f t="shared" si="266"/>
        <v>45230</v>
      </c>
      <c r="AC1555" t="str">
        <f t="shared" si="267"/>
        <v>Unaudited</v>
      </c>
    </row>
    <row r="1556" spans="1:29" x14ac:dyDescent="0.25">
      <c r="A1556" t="s">
        <v>421</v>
      </c>
      <c r="B1556" t="s">
        <v>1380</v>
      </c>
      <c r="C1556" t="s">
        <v>1381</v>
      </c>
      <c r="D1556">
        <v>1900</v>
      </c>
      <c r="E1556" s="957">
        <v>1</v>
      </c>
      <c r="F1556" t="s">
        <v>440</v>
      </c>
      <c r="G1556" s="957">
        <v>182</v>
      </c>
      <c r="H1556" t="s">
        <v>384</v>
      </c>
      <c r="I1556" s="962" t="s">
        <v>489</v>
      </c>
      <c r="J1556" s="962" t="s">
        <v>445</v>
      </c>
      <c r="K1556" s="962" t="s">
        <v>53</v>
      </c>
      <c r="L1556" s="937" t="s">
        <v>43</v>
      </c>
      <c r="M1556" s="962" t="s">
        <v>463</v>
      </c>
      <c r="N1556" s="678">
        <f t="shared" ca="1" si="268"/>
        <v>49724.881925190508</v>
      </c>
      <c r="O1556" s="678">
        <f t="shared" ca="1" si="269"/>
        <v>8213.0134694682311</v>
      </c>
      <c r="P1556" s="678">
        <f t="shared" ca="1" si="269"/>
        <v>2223.4325527815399</v>
      </c>
      <c r="Q1556" s="678">
        <f t="shared" ca="1" si="269"/>
        <v>14297.229432259879</v>
      </c>
      <c r="R1556" s="678">
        <f t="shared" ca="1" si="269"/>
        <v>2462.8161892622747</v>
      </c>
      <c r="S1556" s="678">
        <f t="shared" ca="1" si="269"/>
        <v>38.378122711192418</v>
      </c>
      <c r="T1556" s="678">
        <f t="shared" ca="1" si="269"/>
        <v>3023.9108146732287</v>
      </c>
      <c r="U1556" s="678">
        <f t="shared" ca="1" si="269"/>
        <v>0</v>
      </c>
      <c r="V1556" s="678">
        <f t="shared" ca="1" si="269"/>
        <v>99.053604994892254</v>
      </c>
      <c r="W1556" s="678">
        <f t="shared" ca="1" si="262"/>
        <v>19367.047739039273</v>
      </c>
      <c r="X1556" s="678">
        <f t="shared" ca="1" si="269"/>
        <v>0</v>
      </c>
      <c r="Y1556" s="678">
        <f t="shared" ca="1" si="269"/>
        <v>0</v>
      </c>
      <c r="Z1556" s="678">
        <f t="shared" ca="1" si="269"/>
        <v>0</v>
      </c>
      <c r="AA1556" t="str">
        <f t="shared" si="265"/>
        <v>ASRCMS202202</v>
      </c>
      <c r="AB1556" s="957">
        <f t="shared" si="266"/>
        <v>45230</v>
      </c>
      <c r="AC1556" t="str">
        <f t="shared" si="267"/>
        <v>Unaudited</v>
      </c>
    </row>
    <row r="1557" spans="1:29" x14ac:dyDescent="0.25">
      <c r="A1557" t="s">
        <v>421</v>
      </c>
      <c r="B1557" t="s">
        <v>1380</v>
      </c>
      <c r="C1557" t="s">
        <v>1381</v>
      </c>
      <c r="D1557">
        <v>1900</v>
      </c>
      <c r="E1557" s="957">
        <v>1</v>
      </c>
      <c r="F1557" t="s">
        <v>440</v>
      </c>
      <c r="G1557" s="957">
        <v>182</v>
      </c>
      <c r="H1557" t="s">
        <v>384</v>
      </c>
      <c r="I1557" s="937" t="s">
        <v>489</v>
      </c>
      <c r="J1557" s="937" t="s">
        <v>445</v>
      </c>
      <c r="K1557" s="937" t="s">
        <v>915</v>
      </c>
      <c r="L1557" s="937" t="s">
        <v>916</v>
      </c>
      <c r="M1557" s="962" t="s">
        <v>915</v>
      </c>
      <c r="N1557" s="678">
        <f t="shared" ca="1" si="268"/>
        <v>18361.87</v>
      </c>
      <c r="O1557" s="678">
        <f t="shared" ca="1" si="269"/>
        <v>0</v>
      </c>
      <c r="P1557" s="678">
        <f t="shared" ca="1" si="269"/>
        <v>9464.8499999999985</v>
      </c>
      <c r="Q1557" s="678">
        <f t="shared" ca="1" si="269"/>
        <v>4881.07</v>
      </c>
      <c r="R1557" s="678">
        <f t="shared" ca="1" si="269"/>
        <v>4015.95</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ASRCMS202202</v>
      </c>
      <c r="AB1557" s="957">
        <f t="shared" si="266"/>
        <v>45230</v>
      </c>
      <c r="AC1557" t="str">
        <f t="shared" si="267"/>
        <v>Unaudited</v>
      </c>
    </row>
    <row r="1558" spans="1:29" x14ac:dyDescent="0.25">
      <c r="A1558" t="s">
        <v>421</v>
      </c>
      <c r="B1558" t="s">
        <v>1380</v>
      </c>
      <c r="C1558" t="s">
        <v>1381</v>
      </c>
      <c r="D1558">
        <v>1900</v>
      </c>
      <c r="E1558" s="957">
        <v>1</v>
      </c>
      <c r="F1558" t="s">
        <v>440</v>
      </c>
      <c r="G1558" s="957">
        <v>182</v>
      </c>
      <c r="H1558" t="s">
        <v>384</v>
      </c>
      <c r="I1558" s="937" t="s">
        <v>489</v>
      </c>
      <c r="J1558" s="937" t="s">
        <v>445</v>
      </c>
      <c r="K1558" s="937" t="s">
        <v>915</v>
      </c>
      <c r="L1558" s="937" t="s">
        <v>917</v>
      </c>
      <c r="M1558" s="962" t="s">
        <v>920</v>
      </c>
      <c r="N1558" s="678">
        <f t="shared" ca="1" si="268"/>
        <v>4647.3416161168016</v>
      </c>
      <c r="O1558" s="678">
        <f t="shared" ca="1" si="269"/>
        <v>808.3039172614167</v>
      </c>
      <c r="P1558" s="678">
        <f t="shared" ca="1" si="269"/>
        <v>459.75320644279225</v>
      </c>
      <c r="Q1558" s="678">
        <f t="shared" ca="1" si="269"/>
        <v>1707.7978771002583</v>
      </c>
      <c r="R1558" s="678">
        <f t="shared" ca="1" si="269"/>
        <v>492.19874965828359</v>
      </c>
      <c r="S1558" s="678">
        <f t="shared" ca="1" si="269"/>
        <v>1.7685229149950585</v>
      </c>
      <c r="T1558" s="678">
        <f t="shared" ca="1" si="269"/>
        <v>376.73073382686181</v>
      </c>
      <c r="U1558" s="678">
        <f t="shared" ca="1" si="269"/>
        <v>0</v>
      </c>
      <c r="V1558" s="678">
        <f t="shared" ca="1" si="269"/>
        <v>8.2470951754375506</v>
      </c>
      <c r="W1558" s="678">
        <f t="shared" ca="1" si="262"/>
        <v>792.54151373675518</v>
      </c>
      <c r="X1558" s="678">
        <f t="shared" ca="1" si="269"/>
        <v>0</v>
      </c>
      <c r="Y1558" s="678">
        <f t="shared" ca="1" si="269"/>
        <v>0</v>
      </c>
      <c r="Z1558" s="678">
        <f t="shared" ca="1" si="269"/>
        <v>0</v>
      </c>
      <c r="AA1558" t="str">
        <f t="shared" si="265"/>
        <v>ASRCMS202202</v>
      </c>
      <c r="AB1558" s="957">
        <f t="shared" si="266"/>
        <v>45230</v>
      </c>
      <c r="AC1558" t="str">
        <f t="shared" si="267"/>
        <v>Unaudited</v>
      </c>
    </row>
    <row r="1559" spans="1:29" x14ac:dyDescent="0.25">
      <c r="A1559" t="s">
        <v>421</v>
      </c>
      <c r="B1559" t="s">
        <v>1380</v>
      </c>
      <c r="C1559" t="s">
        <v>1381</v>
      </c>
      <c r="D1559">
        <v>1900</v>
      </c>
      <c r="E1559" s="957">
        <v>1</v>
      </c>
      <c r="F1559" t="s">
        <v>440</v>
      </c>
      <c r="G1559" s="957">
        <v>182</v>
      </c>
      <c r="H1559" t="s">
        <v>384</v>
      </c>
      <c r="I1559" s="937" t="s">
        <v>489</v>
      </c>
      <c r="J1559" s="937" t="s">
        <v>445</v>
      </c>
      <c r="K1559" s="937" t="s">
        <v>915</v>
      </c>
      <c r="L1559" s="937" t="s">
        <v>918</v>
      </c>
      <c r="M1559" s="962" t="s">
        <v>921</v>
      </c>
      <c r="N1559" s="678">
        <f t="shared" ca="1" si="268"/>
        <v>45.691200434386161</v>
      </c>
      <c r="O1559" s="678">
        <f t="shared" ca="1" si="269"/>
        <v>7.5467739705919579</v>
      </c>
      <c r="P1559" s="678">
        <f t="shared" ca="1" si="269"/>
        <v>2.0430677457278046</v>
      </c>
      <c r="Q1559" s="678">
        <f t="shared" ca="1" si="269"/>
        <v>13.137438448392826</v>
      </c>
      <c r="R1559" s="678">
        <f t="shared" ca="1" si="269"/>
        <v>2.2630325860990488</v>
      </c>
      <c r="S1559" s="678">
        <f t="shared" ca="1" si="269"/>
        <v>3.5264890115389497E-2</v>
      </c>
      <c r="T1559" s="678">
        <f t="shared" ca="1" si="269"/>
        <v>2.7786112260016815</v>
      </c>
      <c r="U1559" s="678">
        <f t="shared" ca="1" si="269"/>
        <v>0</v>
      </c>
      <c r="V1559" s="678">
        <f t="shared" ca="1" si="269"/>
        <v>9.101837841222378E-2</v>
      </c>
      <c r="W1559" s="678">
        <f t="shared" ca="1" si="262"/>
        <v>17.795993189045234</v>
      </c>
      <c r="X1559" s="678">
        <f t="shared" ca="1" si="269"/>
        <v>0</v>
      </c>
      <c r="Y1559" s="678">
        <f t="shared" ca="1" si="269"/>
        <v>0</v>
      </c>
      <c r="Z1559" s="678">
        <f t="shared" ca="1" si="269"/>
        <v>0</v>
      </c>
      <c r="AA1559" t="str">
        <f t="shared" si="265"/>
        <v>ASRCMS202202</v>
      </c>
      <c r="AB1559" s="957">
        <f t="shared" si="266"/>
        <v>45230</v>
      </c>
      <c r="AC1559" t="str">
        <f t="shared" si="267"/>
        <v>Unaudited</v>
      </c>
    </row>
    <row r="1560" spans="1:29" x14ac:dyDescent="0.25">
      <c r="A1560" t="s">
        <v>421</v>
      </c>
      <c r="B1560" t="s">
        <v>1380</v>
      </c>
      <c r="C1560" t="s">
        <v>1381</v>
      </c>
      <c r="D1560">
        <v>1900</v>
      </c>
      <c r="E1560" s="957">
        <v>1</v>
      </c>
      <c r="F1560" t="s">
        <v>440</v>
      </c>
      <c r="G1560" s="957">
        <v>182</v>
      </c>
      <c r="H1560" t="s">
        <v>384</v>
      </c>
      <c r="I1560" s="937" t="s">
        <v>489</v>
      </c>
      <c r="J1560" s="937" t="s">
        <v>445</v>
      </c>
      <c r="K1560" s="937" t="s">
        <v>446</v>
      </c>
      <c r="L1560" s="937">
        <v>5.0999999999999996</v>
      </c>
      <c r="M1560" s="962" t="s">
        <v>37</v>
      </c>
      <c r="N1560" s="678">
        <f t="shared" ca="1" si="268"/>
        <v>772495.40000000026</v>
      </c>
      <c r="O1560" s="678">
        <f t="shared" ca="1" si="269"/>
        <v>214366.12000000002</v>
      </c>
      <c r="P1560" s="678">
        <f t="shared" ca="1" si="269"/>
        <v>180960.39000000004</v>
      </c>
      <c r="Q1560" s="678">
        <f t="shared" ca="1" si="269"/>
        <v>128059.21000000002</v>
      </c>
      <c r="R1560" s="678">
        <f t="shared" ca="1" si="269"/>
        <v>151983.30000000005</v>
      </c>
      <c r="S1560" s="678">
        <f t="shared" ca="1" si="269"/>
        <v>1984.5</v>
      </c>
      <c r="T1560" s="678">
        <f t="shared" ca="1" si="269"/>
        <v>84315.65</v>
      </c>
      <c r="U1560" s="678">
        <f t="shared" ca="1" si="269"/>
        <v>0</v>
      </c>
      <c r="V1560" s="678">
        <f t="shared" ca="1" si="269"/>
        <v>4590.93</v>
      </c>
      <c r="W1560" s="678">
        <f t="shared" ca="1" si="262"/>
        <v>6235.3</v>
      </c>
      <c r="X1560" s="678">
        <f t="shared" ca="1" si="269"/>
        <v>0</v>
      </c>
      <c r="Y1560" s="678">
        <f t="shared" ca="1" si="269"/>
        <v>0</v>
      </c>
      <c r="Z1560" s="678">
        <f t="shared" ca="1" si="269"/>
        <v>0</v>
      </c>
      <c r="AA1560" t="str">
        <f t="shared" si="265"/>
        <v>ASRCMS202202</v>
      </c>
      <c r="AB1560" s="957">
        <f t="shared" si="266"/>
        <v>45230</v>
      </c>
      <c r="AC1560" t="str">
        <f t="shared" si="267"/>
        <v>Unaudited</v>
      </c>
    </row>
    <row r="1561" spans="1:29" ht="30" x14ac:dyDescent="0.25">
      <c r="A1561" t="s">
        <v>421</v>
      </c>
      <c r="B1561" t="s">
        <v>1380</v>
      </c>
      <c r="C1561" t="s">
        <v>1381</v>
      </c>
      <c r="D1561">
        <v>1900</v>
      </c>
      <c r="E1561" s="957">
        <v>1</v>
      </c>
      <c r="F1561" t="s">
        <v>440</v>
      </c>
      <c r="G1561" s="957">
        <v>182</v>
      </c>
      <c r="H1561" t="s">
        <v>384</v>
      </c>
      <c r="I1561" s="937" t="s">
        <v>489</v>
      </c>
      <c r="J1561" s="937" t="s">
        <v>445</v>
      </c>
      <c r="K1561" s="937" t="s">
        <v>446</v>
      </c>
      <c r="L1561" s="937">
        <v>5.2</v>
      </c>
      <c r="M1561" s="962" t="s">
        <v>304</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ASRCMS202202</v>
      </c>
      <c r="AB1561" s="957">
        <f t="shared" si="266"/>
        <v>45230</v>
      </c>
      <c r="AC1561" t="str">
        <f t="shared" si="267"/>
        <v>Unaudited</v>
      </c>
    </row>
    <row r="1562" spans="1:29" ht="30" x14ac:dyDescent="0.25">
      <c r="A1562" t="s">
        <v>421</v>
      </c>
      <c r="B1562" t="s">
        <v>1380</v>
      </c>
      <c r="C1562" t="s">
        <v>1381</v>
      </c>
      <c r="D1562">
        <v>1900</v>
      </c>
      <c r="E1562" s="957">
        <v>1</v>
      </c>
      <c r="F1562" t="s">
        <v>440</v>
      </c>
      <c r="G1562" s="957">
        <v>182</v>
      </c>
      <c r="H1562" t="s">
        <v>384</v>
      </c>
      <c r="I1562" s="937" t="s">
        <v>489</v>
      </c>
      <c r="J1562" s="937" t="s">
        <v>445</v>
      </c>
      <c r="K1562" s="937" t="s">
        <v>446</v>
      </c>
      <c r="L1562" s="937">
        <v>5.3</v>
      </c>
      <c r="M1562" s="962" t="s">
        <v>305</v>
      </c>
      <c r="N1562" s="678">
        <f t="shared" ca="1" si="268"/>
        <v>11439.873570379663</v>
      </c>
      <c r="O1562" s="678">
        <f t="shared" ca="1" si="269"/>
        <v>3437.3048929386487</v>
      </c>
      <c r="P1562" s="678">
        <f t="shared" ca="1" si="269"/>
        <v>2982.1117721830424</v>
      </c>
      <c r="Q1562" s="678">
        <f t="shared" ca="1" si="269"/>
        <v>2039.1458820451821</v>
      </c>
      <c r="R1562" s="678">
        <f t="shared" ca="1" si="269"/>
        <v>2528.6964669257954</v>
      </c>
      <c r="S1562" s="678">
        <f t="shared" ca="1" si="269"/>
        <v>5.1248134968471337</v>
      </c>
      <c r="T1562" s="678">
        <f t="shared" ca="1" si="269"/>
        <v>268.42214529736725</v>
      </c>
      <c r="U1562" s="678">
        <f t="shared" ca="1" si="269"/>
        <v>0</v>
      </c>
      <c r="V1562" s="678">
        <f t="shared" ca="1" si="269"/>
        <v>73.504282408593539</v>
      </c>
      <c r="W1562" s="678">
        <f t="shared" ca="1" si="262"/>
        <v>105.56331508418607</v>
      </c>
      <c r="X1562" s="678">
        <f t="shared" ca="1" si="269"/>
        <v>0</v>
      </c>
      <c r="Y1562" s="678">
        <f t="shared" ca="1" si="269"/>
        <v>0</v>
      </c>
      <c r="Z1562" s="678">
        <f t="shared" ca="1" si="269"/>
        <v>0</v>
      </c>
      <c r="AA1562" t="str">
        <f t="shared" si="265"/>
        <v>ASRCMS202202</v>
      </c>
      <c r="AB1562" s="957">
        <f t="shared" si="266"/>
        <v>45230</v>
      </c>
      <c r="AC1562" t="str">
        <f t="shared" si="267"/>
        <v>Unaudited</v>
      </c>
    </row>
    <row r="1563" spans="1:29" x14ac:dyDescent="0.25">
      <c r="A1563" t="s">
        <v>421</v>
      </c>
      <c r="B1563" t="s">
        <v>1380</v>
      </c>
      <c r="C1563" t="s">
        <v>1381</v>
      </c>
      <c r="D1563">
        <v>1900</v>
      </c>
      <c r="E1563" s="957">
        <v>1</v>
      </c>
      <c r="F1563" t="s">
        <v>440</v>
      </c>
      <c r="G1563" s="957">
        <v>182</v>
      </c>
      <c r="H1563" t="s">
        <v>384</v>
      </c>
      <c r="I1563" s="937" t="s">
        <v>489</v>
      </c>
      <c r="J1563" s="937" t="s">
        <v>445</v>
      </c>
      <c r="K1563" s="937" t="s">
        <v>446</v>
      </c>
      <c r="L1563" s="945" t="s">
        <v>82</v>
      </c>
      <c r="M1563" s="960" t="s">
        <v>454</v>
      </c>
      <c r="N1563" s="678">
        <f t="shared" ca="1" si="268"/>
        <v>3271.0670243845598</v>
      </c>
      <c r="O1563" s="678">
        <f t="shared" ca="1" si="269"/>
        <v>540.27916187356186</v>
      </c>
      <c r="P1563" s="678">
        <f t="shared" ca="1" si="269"/>
        <v>146.26473955813242</v>
      </c>
      <c r="Q1563" s="678">
        <f t="shared" ca="1" si="269"/>
        <v>940.51899019660652</v>
      </c>
      <c r="R1563" s="678">
        <f t="shared" ca="1" si="269"/>
        <v>162.01218609098598</v>
      </c>
      <c r="S1563" s="678">
        <f t="shared" ca="1" si="269"/>
        <v>2.5246397135187304</v>
      </c>
      <c r="T1563" s="678">
        <f t="shared" ca="1" si="269"/>
        <v>198.9228444109483</v>
      </c>
      <c r="U1563" s="678">
        <f t="shared" ca="1" si="269"/>
        <v>0</v>
      </c>
      <c r="V1563" s="678">
        <f t="shared" ca="1" si="269"/>
        <v>6.5160734103435347</v>
      </c>
      <c r="W1563" s="678">
        <f t="shared" ca="1" si="262"/>
        <v>1274.0283891304623</v>
      </c>
      <c r="X1563" s="678">
        <f t="shared" ca="1" si="269"/>
        <v>0</v>
      </c>
      <c r="Y1563" s="678">
        <f t="shared" ca="1" si="269"/>
        <v>0</v>
      </c>
      <c r="Z1563" s="678">
        <f t="shared" ca="1" si="269"/>
        <v>0</v>
      </c>
      <c r="AA1563" t="str">
        <f t="shared" si="265"/>
        <v>ASRCMS202202</v>
      </c>
      <c r="AB1563" s="957">
        <f t="shared" si="266"/>
        <v>45230</v>
      </c>
      <c r="AC1563" t="str">
        <f t="shared" si="267"/>
        <v>Unaudited</v>
      </c>
    </row>
    <row r="1564" spans="1:29" x14ac:dyDescent="0.25">
      <c r="A1564" t="s">
        <v>421</v>
      </c>
      <c r="B1564" t="s">
        <v>1380</v>
      </c>
      <c r="C1564" t="s">
        <v>1381</v>
      </c>
      <c r="D1564">
        <v>1900</v>
      </c>
      <c r="E1564" s="957">
        <v>1</v>
      </c>
      <c r="F1564" t="s">
        <v>440</v>
      </c>
      <c r="G1564" s="957">
        <v>182</v>
      </c>
      <c r="H1564" t="s">
        <v>384</v>
      </c>
      <c r="I1564" s="937" t="s">
        <v>489</v>
      </c>
      <c r="J1564" s="937" t="s">
        <v>445</v>
      </c>
      <c r="K1564" s="937" t="s">
        <v>447</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ASRCMS202202</v>
      </c>
      <c r="AB1564" s="957">
        <f t="shared" si="266"/>
        <v>45230</v>
      </c>
      <c r="AC1564" t="str">
        <f t="shared" si="267"/>
        <v>Unaudited</v>
      </c>
    </row>
    <row r="1565" spans="1:29" x14ac:dyDescent="0.25">
      <c r="A1565" t="s">
        <v>421</v>
      </c>
      <c r="B1565" t="s">
        <v>1380</v>
      </c>
      <c r="C1565" t="s">
        <v>1381</v>
      </c>
      <c r="D1565">
        <v>1900</v>
      </c>
      <c r="E1565" s="957">
        <v>1</v>
      </c>
      <c r="F1565" t="s">
        <v>440</v>
      </c>
      <c r="G1565" s="957">
        <v>182</v>
      </c>
      <c r="H1565" t="s">
        <v>384</v>
      </c>
      <c r="I1565" s="937" t="s">
        <v>489</v>
      </c>
      <c r="J1565" s="937" t="s">
        <v>445</v>
      </c>
      <c r="K1565" s="937" t="s">
        <v>447</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ASRCMS202202</v>
      </c>
      <c r="AB1565" s="957">
        <f t="shared" si="266"/>
        <v>45230</v>
      </c>
      <c r="AC1565" t="str">
        <f t="shared" si="267"/>
        <v>Unaudited</v>
      </c>
    </row>
    <row r="1566" spans="1:29" x14ac:dyDescent="0.25">
      <c r="A1566" t="s">
        <v>421</v>
      </c>
      <c r="B1566" t="s">
        <v>1380</v>
      </c>
      <c r="C1566" t="s">
        <v>1381</v>
      </c>
      <c r="D1566">
        <v>1900</v>
      </c>
      <c r="E1566" s="957">
        <v>1</v>
      </c>
      <c r="F1566" t="s">
        <v>440</v>
      </c>
      <c r="G1566" s="957">
        <v>182</v>
      </c>
      <c r="H1566" t="s">
        <v>384</v>
      </c>
      <c r="I1566" s="937" t="s">
        <v>489</v>
      </c>
      <c r="J1566" s="937" t="s">
        <v>445</v>
      </c>
      <c r="K1566" s="937" t="s">
        <v>447</v>
      </c>
      <c r="L1566" s="937">
        <v>6.3</v>
      </c>
      <c r="M1566" s="962" t="s">
        <v>185</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ASRCMS202202</v>
      </c>
      <c r="AB1566" s="957">
        <f t="shared" si="266"/>
        <v>45230</v>
      </c>
      <c r="AC1566" t="str">
        <f t="shared" si="267"/>
        <v>Unaudited</v>
      </c>
    </row>
    <row r="1567" spans="1:29" x14ac:dyDescent="0.25">
      <c r="A1567" t="s">
        <v>421</v>
      </c>
      <c r="B1567" t="s">
        <v>1380</v>
      </c>
      <c r="C1567" t="s">
        <v>1381</v>
      </c>
      <c r="D1567">
        <v>1900</v>
      </c>
      <c r="E1567" s="957">
        <v>1</v>
      </c>
      <c r="F1567" t="s">
        <v>440</v>
      </c>
      <c r="G1567" s="957">
        <v>182</v>
      </c>
      <c r="H1567" t="s">
        <v>384</v>
      </c>
      <c r="I1567" s="937" t="s">
        <v>489</v>
      </c>
      <c r="J1567" s="937" t="s">
        <v>445</v>
      </c>
      <c r="K1567" s="937" t="s">
        <v>447</v>
      </c>
      <c r="L1567" s="937" t="s">
        <v>87</v>
      </c>
      <c r="M1567" s="962" t="s">
        <v>455</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ASRCMS202202</v>
      </c>
      <c r="AB1567" s="957">
        <f t="shared" si="266"/>
        <v>45230</v>
      </c>
      <c r="AC1567" t="str">
        <f t="shared" si="267"/>
        <v>Unaudited</v>
      </c>
    </row>
    <row r="1568" spans="1:29" x14ac:dyDescent="0.25">
      <c r="A1568" t="s">
        <v>421</v>
      </c>
      <c r="B1568" t="s">
        <v>1380</v>
      </c>
      <c r="C1568" t="s">
        <v>1381</v>
      </c>
      <c r="D1568">
        <v>1900</v>
      </c>
      <c r="E1568" s="957">
        <v>1</v>
      </c>
      <c r="F1568" t="s">
        <v>440</v>
      </c>
      <c r="G1568" s="957">
        <v>182</v>
      </c>
      <c r="H1568" t="s">
        <v>384</v>
      </c>
      <c r="I1568" s="937" t="s">
        <v>489</v>
      </c>
      <c r="J1568" s="937" t="s">
        <v>445</v>
      </c>
      <c r="K1568" s="937" t="s">
        <v>448</v>
      </c>
      <c r="L1568" s="945">
        <v>7.1</v>
      </c>
      <c r="M1568" s="960" t="s">
        <v>20</v>
      </c>
      <c r="N1568" s="678">
        <f t="shared" ca="1" si="268"/>
        <v>632762.7899999998</v>
      </c>
      <c r="O1568" s="678">
        <f t="shared" ca="1" si="269"/>
        <v>132791.41420698591</v>
      </c>
      <c r="P1568" s="678">
        <f t="shared" ca="1" si="269"/>
        <v>10578.564918638282</v>
      </c>
      <c r="Q1568" s="678">
        <f t="shared" ca="1" si="269"/>
        <v>322309.9926661491</v>
      </c>
      <c r="R1568" s="678">
        <f t="shared" ca="1" si="269"/>
        <v>19642.987274831834</v>
      </c>
      <c r="S1568" s="678">
        <f t="shared" ca="1" si="269"/>
        <v>1773.8653418179154</v>
      </c>
      <c r="T1568" s="678">
        <f t="shared" ca="1" si="269"/>
        <v>43556.198619775278</v>
      </c>
      <c r="U1568" s="678">
        <f t="shared" ca="1" si="269"/>
        <v>0</v>
      </c>
      <c r="V1568" s="678">
        <f t="shared" ca="1" si="269"/>
        <v>2129.1979400513501</v>
      </c>
      <c r="W1568" s="678">
        <f t="shared" ca="1" si="262"/>
        <v>99980.569031750143</v>
      </c>
      <c r="X1568" s="678">
        <f t="shared" ca="1" si="269"/>
        <v>0</v>
      </c>
      <c r="Y1568" s="678">
        <f t="shared" ca="1" si="269"/>
        <v>0</v>
      </c>
      <c r="Z1568" s="678">
        <f t="shared" ca="1" si="269"/>
        <v>0</v>
      </c>
      <c r="AA1568" t="str">
        <f t="shared" si="265"/>
        <v>ASRCMS202202</v>
      </c>
      <c r="AB1568" s="957">
        <f t="shared" si="266"/>
        <v>45230</v>
      </c>
      <c r="AC1568" t="str">
        <f t="shared" si="267"/>
        <v>Unaudited</v>
      </c>
    </row>
    <row r="1569" spans="1:29" x14ac:dyDescent="0.25">
      <c r="A1569" t="s">
        <v>421</v>
      </c>
      <c r="B1569" t="s">
        <v>1380</v>
      </c>
      <c r="C1569" t="s">
        <v>1381</v>
      </c>
      <c r="D1569">
        <v>1900</v>
      </c>
      <c r="E1569" s="957">
        <v>1</v>
      </c>
      <c r="F1569" t="s">
        <v>440</v>
      </c>
      <c r="G1569" s="957">
        <v>182</v>
      </c>
      <c r="H1569" t="s">
        <v>384</v>
      </c>
      <c r="I1569" s="962" t="s">
        <v>489</v>
      </c>
      <c r="J1569" s="962" t="s">
        <v>445</v>
      </c>
      <c r="K1569" s="962" t="s">
        <v>448</v>
      </c>
      <c r="L1569" s="953">
        <v>7.2</v>
      </c>
      <c r="M1569" s="962"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ASRCMS202202</v>
      </c>
      <c r="AB1569" s="957">
        <f t="shared" si="266"/>
        <v>45230</v>
      </c>
      <c r="AC1569" t="str">
        <f t="shared" si="267"/>
        <v>Unaudited</v>
      </c>
    </row>
    <row r="1570" spans="1:29" x14ac:dyDescent="0.25">
      <c r="A1570" t="s">
        <v>421</v>
      </c>
      <c r="B1570" t="s">
        <v>1380</v>
      </c>
      <c r="C1570" t="s">
        <v>1381</v>
      </c>
      <c r="D1570">
        <v>1900</v>
      </c>
      <c r="E1570" s="957">
        <v>1</v>
      </c>
      <c r="F1570" t="s">
        <v>440</v>
      </c>
      <c r="G1570" s="957">
        <v>182</v>
      </c>
      <c r="H1570" t="s">
        <v>384</v>
      </c>
      <c r="I1570" s="958" t="s">
        <v>489</v>
      </c>
      <c r="J1570" s="958" t="s">
        <v>445</v>
      </c>
      <c r="K1570" s="958" t="s">
        <v>448</v>
      </c>
      <c r="L1570" s="953">
        <v>7.3</v>
      </c>
      <c r="M1570" s="958" t="s">
        <v>156</v>
      </c>
      <c r="N1570" s="678">
        <f t="shared" ca="1" si="268"/>
        <v>32757.416775413963</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5410.512700788654</v>
      </c>
      <c r="P1570" s="678">
        <f t="shared" ca="1" si="272"/>
        <v>1464.7376521288431</v>
      </c>
      <c r="Q1570" s="678">
        <f t="shared" ca="1" si="272"/>
        <v>9418.6307762551351</v>
      </c>
      <c r="R1570" s="678">
        <f t="shared" ca="1" si="272"/>
        <v>1622.437162832781</v>
      </c>
      <c r="S1570" s="678">
        <f t="shared" ca="1" si="272"/>
        <v>25.282476539610073</v>
      </c>
      <c r="T1570" s="678">
        <f t="shared" ca="1" si="272"/>
        <v>1992.0712330088256</v>
      </c>
      <c r="U1570" s="678">
        <f t="shared" ca="1" si="272"/>
        <v>0</v>
      </c>
      <c r="V1570" s="678">
        <f t="shared" ca="1" si="270"/>
        <v>65.253854736277077</v>
      </c>
      <c r="W1570" s="678">
        <f t="shared" ca="1" si="262"/>
        <v>12758.490919123837</v>
      </c>
      <c r="X1570" s="678">
        <f t="shared" ca="1" si="271"/>
        <v>0</v>
      </c>
      <c r="Y1570" s="678">
        <f t="shared" ca="1" si="271"/>
        <v>0</v>
      </c>
      <c r="Z1570" s="678">
        <f t="shared" ca="1" si="271"/>
        <v>0</v>
      </c>
      <c r="AA1570" t="str">
        <f t="shared" si="265"/>
        <v>ASRCMS202202</v>
      </c>
      <c r="AB1570" s="957">
        <f t="shared" si="266"/>
        <v>45230</v>
      </c>
      <c r="AC1570" t="str">
        <f t="shared" si="267"/>
        <v>Unaudited</v>
      </c>
    </row>
    <row r="1571" spans="1:29" x14ac:dyDescent="0.25">
      <c r="A1571" t="s">
        <v>421</v>
      </c>
      <c r="B1571" t="s">
        <v>1380</v>
      </c>
      <c r="C1571" t="s">
        <v>1381</v>
      </c>
      <c r="D1571">
        <v>1900</v>
      </c>
      <c r="E1571" s="957">
        <v>1</v>
      </c>
      <c r="F1571" t="s">
        <v>440</v>
      </c>
      <c r="G1571" s="957">
        <v>182</v>
      </c>
      <c r="H1571" t="s">
        <v>384</v>
      </c>
      <c r="I1571" s="958" t="s">
        <v>489</v>
      </c>
      <c r="J1571" s="958" t="s">
        <v>445</v>
      </c>
      <c r="K1571" s="958" t="s">
        <v>448</v>
      </c>
      <c r="L1571" s="937" t="s">
        <v>91</v>
      </c>
      <c r="M1571" s="958" t="s">
        <v>456</v>
      </c>
      <c r="N1571" s="678">
        <f t="shared" ca="1" si="268"/>
        <v>109.19597557632642</v>
      </c>
      <c r="O1571" s="678">
        <f t="shared" ca="1" si="272"/>
        <v>18.035799855077421</v>
      </c>
      <c r="P1571" s="678">
        <f t="shared" ca="1" si="272"/>
        <v>4.8826639165159147</v>
      </c>
      <c r="Q1571" s="678">
        <f t="shared" ca="1" si="272"/>
        <v>31.39675461156369</v>
      </c>
      <c r="R1571" s="678">
        <f t="shared" ca="1" si="272"/>
        <v>5.4083510315069363</v>
      </c>
      <c r="S1571" s="678">
        <f t="shared" ca="1" si="272"/>
        <v>8.4278461566614768E-2</v>
      </c>
      <c r="T1571" s="678">
        <f t="shared" ca="1" si="272"/>
        <v>6.6405163507642087</v>
      </c>
      <c r="U1571" s="678">
        <f t="shared" ca="1" si="272"/>
        <v>0</v>
      </c>
      <c r="V1571" s="678">
        <f t="shared" ca="1" si="270"/>
        <v>0.21752198523149935</v>
      </c>
      <c r="W1571" s="678">
        <f t="shared" ca="1" si="262"/>
        <v>42.530089364100142</v>
      </c>
      <c r="X1571" s="678">
        <f t="shared" ca="1" si="271"/>
        <v>0</v>
      </c>
      <c r="Y1571" s="678">
        <f t="shared" ca="1" si="271"/>
        <v>0</v>
      </c>
      <c r="Z1571" s="678">
        <f t="shared" ca="1" si="271"/>
        <v>0</v>
      </c>
      <c r="AA1571" t="str">
        <f t="shared" si="265"/>
        <v>ASRCMS202202</v>
      </c>
      <c r="AB1571" s="957">
        <f t="shared" si="266"/>
        <v>45230</v>
      </c>
      <c r="AC1571" t="str">
        <f t="shared" si="267"/>
        <v>Unaudited</v>
      </c>
    </row>
    <row r="1572" spans="1:29" x14ac:dyDescent="0.25">
      <c r="A1572" t="s">
        <v>421</v>
      </c>
      <c r="B1572" t="s">
        <v>1380</v>
      </c>
      <c r="C1572" t="s">
        <v>1381</v>
      </c>
      <c r="D1572">
        <v>1900</v>
      </c>
      <c r="E1572" s="957">
        <v>1</v>
      </c>
      <c r="F1572" t="s">
        <v>440</v>
      </c>
      <c r="G1572" s="957">
        <v>182</v>
      </c>
      <c r="H1572" t="s">
        <v>384</v>
      </c>
      <c r="I1572" s="958" t="s">
        <v>489</v>
      </c>
      <c r="J1572" s="958" t="s">
        <v>445</v>
      </c>
      <c r="K1572" s="958" t="s">
        <v>449</v>
      </c>
      <c r="L1572" s="937">
        <v>8.1</v>
      </c>
      <c r="M1572" s="958" t="s">
        <v>22</v>
      </c>
      <c r="N1572" s="678">
        <f t="shared" ca="1" si="268"/>
        <v>8038749.3620686019</v>
      </c>
      <c r="O1572" s="678">
        <f t="shared" ca="1" si="272"/>
        <v>2628623.815685166</v>
      </c>
      <c r="P1572" s="678">
        <f t="shared" ca="1" si="272"/>
        <v>474548.66788079095</v>
      </c>
      <c r="Q1572" s="678">
        <f t="shared" ca="1" si="272"/>
        <v>2921341.5496248547</v>
      </c>
      <c r="R1572" s="678">
        <f t="shared" ca="1" si="272"/>
        <v>611601.84934286331</v>
      </c>
      <c r="S1572" s="678">
        <f t="shared" ca="1" si="272"/>
        <v>100.46615649235278</v>
      </c>
      <c r="T1572" s="678">
        <f t="shared" ca="1" si="272"/>
        <v>837034.93685294152</v>
      </c>
      <c r="U1572" s="678">
        <f t="shared" ca="1" si="272"/>
        <v>0</v>
      </c>
      <c r="V1572" s="678">
        <f t="shared" ca="1" si="270"/>
        <v>154430.22106332376</v>
      </c>
      <c r="W1572" s="678">
        <f t="shared" ca="1" si="262"/>
        <v>411067.85546217073</v>
      </c>
      <c r="X1572" s="678">
        <f t="shared" ca="1" si="271"/>
        <v>0</v>
      </c>
      <c r="Y1572" s="678">
        <f t="shared" ca="1" si="271"/>
        <v>0</v>
      </c>
      <c r="Z1572" s="678">
        <f t="shared" ca="1" si="271"/>
        <v>0</v>
      </c>
      <c r="AA1572" t="str">
        <f t="shared" si="265"/>
        <v>ASRCMS202202</v>
      </c>
      <c r="AB1572" s="957">
        <f t="shared" si="266"/>
        <v>45230</v>
      </c>
      <c r="AC1572" t="str">
        <f t="shared" si="267"/>
        <v>Unaudited</v>
      </c>
    </row>
    <row r="1573" spans="1:29" x14ac:dyDescent="0.25">
      <c r="A1573" t="s">
        <v>421</v>
      </c>
      <c r="B1573" t="s">
        <v>1380</v>
      </c>
      <c r="C1573" t="s">
        <v>1381</v>
      </c>
      <c r="D1573">
        <v>1900</v>
      </c>
      <c r="E1573" s="957">
        <v>1</v>
      </c>
      <c r="F1573" t="s">
        <v>440</v>
      </c>
      <c r="G1573" s="957">
        <v>182</v>
      </c>
      <c r="H1573" t="s">
        <v>384</v>
      </c>
      <c r="I1573" s="965" t="s">
        <v>489</v>
      </c>
      <c r="J1573" s="965" t="s">
        <v>445</v>
      </c>
      <c r="K1573" s="965" t="s">
        <v>449</v>
      </c>
      <c r="L1573" s="945" t="s">
        <v>113</v>
      </c>
      <c r="M1573" s="965" t="s">
        <v>444</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ASRCMS202202</v>
      </c>
      <c r="AB1573" s="957">
        <f t="shared" si="266"/>
        <v>45230</v>
      </c>
      <c r="AC1573" t="str">
        <f t="shared" si="267"/>
        <v>Unaudited</v>
      </c>
    </row>
    <row r="1574" spans="1:29" x14ac:dyDescent="0.25">
      <c r="A1574" t="s">
        <v>421</v>
      </c>
      <c r="B1574" t="s">
        <v>1380</v>
      </c>
      <c r="C1574" t="s">
        <v>1381</v>
      </c>
      <c r="D1574">
        <v>1900</v>
      </c>
      <c r="E1574" s="957">
        <v>1</v>
      </c>
      <c r="F1574" t="s">
        <v>440</v>
      </c>
      <c r="G1574" s="957">
        <v>182</v>
      </c>
      <c r="H1574" t="s">
        <v>384</v>
      </c>
      <c r="I1574" s="937" t="s">
        <v>489</v>
      </c>
      <c r="J1574" s="937" t="s">
        <v>445</v>
      </c>
      <c r="K1574" s="937" t="s">
        <v>449</v>
      </c>
      <c r="L1574" s="937" t="s">
        <v>115</v>
      </c>
      <c r="M1574" s="958" t="s">
        <v>158</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ASRCMS202202</v>
      </c>
      <c r="AB1574" s="957">
        <f t="shared" si="266"/>
        <v>45230</v>
      </c>
      <c r="AC1574" t="str">
        <f t="shared" si="267"/>
        <v>Unaudited</v>
      </c>
    </row>
    <row r="1575" spans="1:29" x14ac:dyDescent="0.25">
      <c r="A1575" t="s">
        <v>421</v>
      </c>
      <c r="B1575" t="s">
        <v>1380</v>
      </c>
      <c r="C1575" t="s">
        <v>1381</v>
      </c>
      <c r="D1575">
        <v>1900</v>
      </c>
      <c r="E1575" s="957">
        <v>1</v>
      </c>
      <c r="F1575" t="s">
        <v>440</v>
      </c>
      <c r="G1575" s="957">
        <v>182</v>
      </c>
      <c r="H1575" t="s">
        <v>384</v>
      </c>
      <c r="I1575" s="937" t="s">
        <v>489</v>
      </c>
      <c r="J1575" s="937" t="s">
        <v>445</v>
      </c>
      <c r="K1575" s="937" t="s">
        <v>449</v>
      </c>
      <c r="L1575" s="943" t="s">
        <v>116</v>
      </c>
      <c r="M1575" s="959" t="s">
        <v>114</v>
      </c>
      <c r="N1575" s="678">
        <f t="shared" ca="1" si="268"/>
        <v>-18143.793585715175</v>
      </c>
      <c r="O1575" s="678">
        <f t="shared" ca="1" si="272"/>
        <v>-5932.9139121229946</v>
      </c>
      <c r="P1575" s="678">
        <f t="shared" ca="1" si="272"/>
        <v>-1071.0761946419914</v>
      </c>
      <c r="Q1575" s="678">
        <f t="shared" ca="1" si="272"/>
        <v>-6593.5900825407934</v>
      </c>
      <c r="R1575" s="678">
        <f t="shared" ca="1" si="272"/>
        <v>-1380.4109583860763</v>
      </c>
      <c r="S1575" s="678">
        <f t="shared" ca="1" si="272"/>
        <v>-0.22675631788553963</v>
      </c>
      <c r="T1575" s="678">
        <f t="shared" ca="1" si="272"/>
        <v>-1889.222867172942</v>
      </c>
      <c r="U1575" s="678">
        <f t="shared" ca="1" si="272"/>
        <v>0</v>
      </c>
      <c r="V1575" s="678">
        <f t="shared" ca="1" si="270"/>
        <v>-348.55546903732386</v>
      </c>
      <c r="W1575" s="678">
        <f t="shared" ca="1" si="262"/>
        <v>-927.79734549516809</v>
      </c>
      <c r="X1575" s="678">
        <f t="shared" ca="1" si="271"/>
        <v>0</v>
      </c>
      <c r="Y1575" s="678">
        <f t="shared" ca="1" si="271"/>
        <v>0</v>
      </c>
      <c r="Z1575" s="678">
        <f t="shared" ca="1" si="271"/>
        <v>0</v>
      </c>
      <c r="AA1575" t="str">
        <f t="shared" si="265"/>
        <v>ASRCMS202202</v>
      </c>
      <c r="AB1575" s="957">
        <f t="shared" si="266"/>
        <v>45230</v>
      </c>
      <c r="AC1575" t="str">
        <f t="shared" si="267"/>
        <v>Unaudited</v>
      </c>
    </row>
    <row r="1576" spans="1:29" x14ac:dyDescent="0.25">
      <c r="A1576" t="s">
        <v>421</v>
      </c>
      <c r="B1576" t="s">
        <v>1380</v>
      </c>
      <c r="C1576" t="s">
        <v>1381</v>
      </c>
      <c r="D1576">
        <v>1900</v>
      </c>
      <c r="E1576" s="957">
        <v>1</v>
      </c>
      <c r="F1576" t="s">
        <v>440</v>
      </c>
      <c r="G1576" s="957">
        <v>182</v>
      </c>
      <c r="H1576" t="s">
        <v>384</v>
      </c>
      <c r="I1576" s="958" t="s">
        <v>489</v>
      </c>
      <c r="J1576" s="958" t="s">
        <v>445</v>
      </c>
      <c r="K1576" s="958" t="s">
        <v>449</v>
      </c>
      <c r="L1576" s="937" t="s">
        <v>117</v>
      </c>
      <c r="M1576" s="958" t="s">
        <v>159</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ASRCMS202202</v>
      </c>
      <c r="AB1576" s="957">
        <f t="shared" si="266"/>
        <v>45230</v>
      </c>
      <c r="AC1576" t="str">
        <f t="shared" si="267"/>
        <v>Unaudited</v>
      </c>
    </row>
    <row r="1577" spans="1:29" x14ac:dyDescent="0.25">
      <c r="A1577" t="s">
        <v>421</v>
      </c>
      <c r="B1577" t="s">
        <v>1380</v>
      </c>
      <c r="C1577" t="s">
        <v>1381</v>
      </c>
      <c r="D1577">
        <v>1900</v>
      </c>
      <c r="E1577" s="957">
        <v>1</v>
      </c>
      <c r="F1577" t="s">
        <v>440</v>
      </c>
      <c r="G1577" s="957">
        <v>182</v>
      </c>
      <c r="H1577" t="s">
        <v>384</v>
      </c>
      <c r="I1577" s="937" t="s">
        <v>489</v>
      </c>
      <c r="J1577" s="937" t="s">
        <v>445</v>
      </c>
      <c r="K1577" s="937" t="s">
        <v>449</v>
      </c>
      <c r="L1577" s="937" t="s">
        <v>160</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ASRCMS202202</v>
      </c>
      <c r="AB1577" s="957">
        <f t="shared" si="266"/>
        <v>45230</v>
      </c>
      <c r="AC1577" t="str">
        <f t="shared" si="267"/>
        <v>Unaudited</v>
      </c>
    </row>
    <row r="1578" spans="1:29" x14ac:dyDescent="0.25">
      <c r="A1578" t="s">
        <v>421</v>
      </c>
      <c r="B1578" t="s">
        <v>1380</v>
      </c>
      <c r="C1578" t="s">
        <v>1381</v>
      </c>
      <c r="D1578">
        <v>1900</v>
      </c>
      <c r="E1578" s="957">
        <v>1</v>
      </c>
      <c r="F1578" t="s">
        <v>440</v>
      </c>
      <c r="G1578" s="957">
        <v>182</v>
      </c>
      <c r="H1578" t="s">
        <v>384</v>
      </c>
      <c r="I1578" s="937" t="s">
        <v>489</v>
      </c>
      <c r="J1578" s="937" t="s">
        <v>445</v>
      </c>
      <c r="K1578" s="937" t="s">
        <v>449</v>
      </c>
      <c r="L1578" s="937" t="s">
        <v>443</v>
      </c>
      <c r="M1578" s="958" t="s">
        <v>457</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ASRCMS202202</v>
      </c>
      <c r="AB1578" s="957">
        <f t="shared" si="266"/>
        <v>45230</v>
      </c>
      <c r="AC1578" t="str">
        <f t="shared" si="267"/>
        <v>Unaudited</v>
      </c>
    </row>
    <row r="1579" spans="1:29" ht="30" x14ac:dyDescent="0.25">
      <c r="A1579" t="s">
        <v>421</v>
      </c>
      <c r="B1579" t="s">
        <v>1380</v>
      </c>
      <c r="C1579" t="s">
        <v>1381</v>
      </c>
      <c r="D1579">
        <v>1900</v>
      </c>
      <c r="E1579" s="957">
        <v>1</v>
      </c>
      <c r="F1579" t="s">
        <v>440</v>
      </c>
      <c r="G1579" s="957">
        <v>182</v>
      </c>
      <c r="H1579" t="s">
        <v>384</v>
      </c>
      <c r="I1579" s="958" t="s">
        <v>489</v>
      </c>
      <c r="J1579" s="958" t="s">
        <v>445</v>
      </c>
      <c r="K1579" s="958" t="s">
        <v>450</v>
      </c>
      <c r="L1579" s="937">
        <v>9.1</v>
      </c>
      <c r="M1579" s="958" t="s">
        <v>186</v>
      </c>
      <c r="N1579" s="678">
        <f t="shared" ca="1" si="268"/>
        <v>7098714.7699999977</v>
      </c>
      <c r="O1579" s="678">
        <f t="shared" ca="1" si="272"/>
        <v>230174.05000000005</v>
      </c>
      <c r="P1579" s="678">
        <f t="shared" ca="1" si="272"/>
        <v>31712.989999999998</v>
      </c>
      <c r="Q1579" s="678">
        <f t="shared" ca="1" si="272"/>
        <v>1103832.2999999998</v>
      </c>
      <c r="R1579" s="678">
        <f t="shared" ca="1" si="272"/>
        <v>162149.71000000002</v>
      </c>
      <c r="S1579" s="678">
        <f t="shared" ca="1" si="272"/>
        <v>5629.98</v>
      </c>
      <c r="T1579" s="678">
        <f t="shared" ca="1" si="272"/>
        <v>346041.36</v>
      </c>
      <c r="U1579" s="678">
        <f t="shared" ca="1" si="272"/>
        <v>0</v>
      </c>
      <c r="V1579" s="678">
        <f t="shared" ca="1" si="270"/>
        <v>60.06</v>
      </c>
      <c r="W1579" s="678">
        <f t="shared" ca="1" si="262"/>
        <v>5219114.3199999984</v>
      </c>
      <c r="X1579" s="678">
        <f t="shared" ca="1" si="271"/>
        <v>0</v>
      </c>
      <c r="Y1579" s="678">
        <f t="shared" ca="1" si="271"/>
        <v>0</v>
      </c>
      <c r="Z1579" s="678">
        <f t="shared" ca="1" si="271"/>
        <v>0</v>
      </c>
      <c r="AA1579" t="str">
        <f t="shared" si="265"/>
        <v>ASRCMS202202</v>
      </c>
      <c r="AB1579" s="957">
        <f t="shared" si="266"/>
        <v>45230</v>
      </c>
      <c r="AC1579" t="str">
        <f t="shared" si="267"/>
        <v>Unaudited</v>
      </c>
    </row>
    <row r="1580" spans="1:29" x14ac:dyDescent="0.25">
      <c r="A1580" t="s">
        <v>421</v>
      </c>
      <c r="B1580" t="s">
        <v>1380</v>
      </c>
      <c r="C1580" t="s">
        <v>1381</v>
      </c>
      <c r="D1580">
        <v>1900</v>
      </c>
      <c r="E1580" s="957">
        <v>1</v>
      </c>
      <c r="F1580" t="s">
        <v>440</v>
      </c>
      <c r="G1580" s="957">
        <v>182</v>
      </c>
      <c r="H1580" t="s">
        <v>384</v>
      </c>
      <c r="I1580" s="958" t="s">
        <v>489</v>
      </c>
      <c r="J1580" s="958" t="s">
        <v>445</v>
      </c>
      <c r="K1580" s="958" t="s">
        <v>450</v>
      </c>
      <c r="L1580" s="953" t="s">
        <v>107</v>
      </c>
      <c r="M1580" s="958" t="s">
        <v>187</v>
      </c>
      <c r="N1580" s="678">
        <f t="shared" ca="1" si="268"/>
        <v>99904.04</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2551.6999999999998</v>
      </c>
      <c r="P1580" s="678">
        <f t="shared" ca="1" si="273"/>
        <v>0</v>
      </c>
      <c r="Q1580" s="678">
        <f t="shared" ca="1" si="273"/>
        <v>77838.81</v>
      </c>
      <c r="R1580" s="678">
        <f t="shared" ca="1" si="273"/>
        <v>0</v>
      </c>
      <c r="S1580" s="678">
        <f t="shared" ca="1" si="273"/>
        <v>0</v>
      </c>
      <c r="T1580" s="678">
        <f t="shared" ca="1" si="273"/>
        <v>0</v>
      </c>
      <c r="U1580" s="678">
        <f t="shared" ca="1" si="273"/>
        <v>0</v>
      </c>
      <c r="V1580" s="678">
        <f t="shared" ca="1" si="270"/>
        <v>0</v>
      </c>
      <c r="W1580" s="678">
        <f t="shared" ca="1" si="262"/>
        <v>19513.53</v>
      </c>
      <c r="X1580" s="678">
        <f t="shared" ca="1" si="271"/>
        <v>0</v>
      </c>
      <c r="Y1580" s="678">
        <f t="shared" ca="1" si="271"/>
        <v>0</v>
      </c>
      <c r="Z1580" s="678">
        <f t="shared" ca="1" si="271"/>
        <v>0</v>
      </c>
      <c r="AA1580" t="str">
        <f t="shared" si="265"/>
        <v>ASRCMS202202</v>
      </c>
      <c r="AB1580" s="957">
        <f t="shared" si="266"/>
        <v>45230</v>
      </c>
      <c r="AC1580" t="str">
        <f t="shared" si="267"/>
        <v>Unaudited</v>
      </c>
    </row>
    <row r="1581" spans="1:29" x14ac:dyDescent="0.25">
      <c r="A1581" t="s">
        <v>421</v>
      </c>
      <c r="B1581" t="s">
        <v>1380</v>
      </c>
      <c r="C1581" t="s">
        <v>1381</v>
      </c>
      <c r="D1581">
        <v>1900</v>
      </c>
      <c r="E1581" s="957">
        <v>1</v>
      </c>
      <c r="F1581" t="s">
        <v>440</v>
      </c>
      <c r="G1581" s="957">
        <v>182</v>
      </c>
      <c r="H1581" t="s">
        <v>384</v>
      </c>
      <c r="I1581" s="937" t="s">
        <v>489</v>
      </c>
      <c r="J1581" s="937" t="s">
        <v>445</v>
      </c>
      <c r="K1581" s="937" t="s">
        <v>450</v>
      </c>
      <c r="L1581" s="937" t="s">
        <v>1316</v>
      </c>
      <c r="M1581" s="958" t="s">
        <v>1317</v>
      </c>
      <c r="N1581" s="678">
        <f t="shared" ca="1" si="268"/>
        <v>68579.25</v>
      </c>
      <c r="O1581" s="678">
        <f t="shared" ca="1" si="273"/>
        <v>0</v>
      </c>
      <c r="P1581" s="678">
        <f t="shared" ca="1" si="273"/>
        <v>0</v>
      </c>
      <c r="Q1581" s="678">
        <f t="shared" ca="1" si="273"/>
        <v>26711.079999999998</v>
      </c>
      <c r="R1581" s="678">
        <f t="shared" ca="1" si="273"/>
        <v>0</v>
      </c>
      <c r="S1581" s="678">
        <f t="shared" ca="1" si="273"/>
        <v>0</v>
      </c>
      <c r="T1581" s="678">
        <f t="shared" ca="1" si="273"/>
        <v>0</v>
      </c>
      <c r="U1581" s="678">
        <f t="shared" ca="1" si="273"/>
        <v>0</v>
      </c>
      <c r="V1581" s="678">
        <f t="shared" ca="1" si="270"/>
        <v>0</v>
      </c>
      <c r="W1581" s="678">
        <f t="shared" ca="1" si="262"/>
        <v>41868.17</v>
      </c>
      <c r="X1581" s="678">
        <f t="shared" ca="1" si="271"/>
        <v>0</v>
      </c>
      <c r="Y1581" s="678">
        <f t="shared" ca="1" si="271"/>
        <v>0</v>
      </c>
      <c r="Z1581" s="678">
        <f t="shared" ca="1" si="271"/>
        <v>0</v>
      </c>
      <c r="AA1581" t="str">
        <f t="shared" si="265"/>
        <v>ASRCMS202202</v>
      </c>
      <c r="AB1581" s="957">
        <f t="shared" si="266"/>
        <v>45230</v>
      </c>
      <c r="AC1581" t="str">
        <f t="shared" si="267"/>
        <v>Unaudited</v>
      </c>
    </row>
    <row r="1582" spans="1:29" x14ac:dyDescent="0.25">
      <c r="A1582" t="s">
        <v>421</v>
      </c>
      <c r="B1582" t="s">
        <v>1380</v>
      </c>
      <c r="C1582" t="s">
        <v>1381</v>
      </c>
      <c r="D1582">
        <v>1900</v>
      </c>
      <c r="E1582" s="957">
        <v>1</v>
      </c>
      <c r="F1582" t="s">
        <v>440</v>
      </c>
      <c r="G1582" s="957">
        <v>182</v>
      </c>
      <c r="H1582" t="s">
        <v>384</v>
      </c>
      <c r="I1582" s="937" t="s">
        <v>489</v>
      </c>
      <c r="J1582" s="937" t="s">
        <v>445</v>
      </c>
      <c r="K1582" s="937" t="s">
        <v>450</v>
      </c>
      <c r="L1582" s="937" t="s">
        <v>108</v>
      </c>
      <c r="M1582" s="958" t="s">
        <v>188</v>
      </c>
      <c r="N1582" s="678">
        <f t="shared" ca="1" si="268"/>
        <v>1869111.8199999998</v>
      </c>
      <c r="O1582" s="678">
        <f t="shared" ca="1" si="273"/>
        <v>346038.98</v>
      </c>
      <c r="P1582" s="678">
        <f t="shared" ca="1" si="273"/>
        <v>34658.44</v>
      </c>
      <c r="Q1582" s="678">
        <f t="shared" ca="1" si="273"/>
        <v>825787.17999999993</v>
      </c>
      <c r="R1582" s="678">
        <f t="shared" ca="1" si="273"/>
        <v>44995.75</v>
      </c>
      <c r="S1582" s="678">
        <f t="shared" ca="1" si="273"/>
        <v>1574.5300000000002</v>
      </c>
      <c r="T1582" s="678">
        <f t="shared" ca="1" si="273"/>
        <v>171677.46999999997</v>
      </c>
      <c r="U1582" s="678">
        <f t="shared" ca="1" si="273"/>
        <v>0</v>
      </c>
      <c r="V1582" s="678">
        <f t="shared" ca="1" si="270"/>
        <v>5316.75</v>
      </c>
      <c r="W1582" s="678">
        <f t="shared" ca="1" si="262"/>
        <v>439062.72</v>
      </c>
      <c r="X1582" s="678">
        <f t="shared" ca="1" si="271"/>
        <v>0</v>
      </c>
      <c r="Y1582" s="678">
        <f t="shared" ca="1" si="271"/>
        <v>0</v>
      </c>
      <c r="Z1582" s="678">
        <f t="shared" ca="1" si="271"/>
        <v>0</v>
      </c>
      <c r="AA1582" t="str">
        <f t="shared" si="265"/>
        <v>ASRCMS202202</v>
      </c>
      <c r="AB1582" s="957">
        <f t="shared" si="266"/>
        <v>45230</v>
      </c>
      <c r="AC1582" t="str">
        <f t="shared" si="267"/>
        <v>Unaudited</v>
      </c>
    </row>
    <row r="1583" spans="1:29" x14ac:dyDescent="0.25">
      <c r="A1583" t="s">
        <v>421</v>
      </c>
      <c r="B1583" t="s">
        <v>1380</v>
      </c>
      <c r="C1583" t="s">
        <v>1381</v>
      </c>
      <c r="D1583">
        <v>1900</v>
      </c>
      <c r="E1583" s="957">
        <v>1</v>
      </c>
      <c r="F1583" t="s">
        <v>440</v>
      </c>
      <c r="G1583" s="957">
        <v>182</v>
      </c>
      <c r="H1583" t="s">
        <v>384</v>
      </c>
      <c r="I1583" s="937" t="s">
        <v>489</v>
      </c>
      <c r="J1583" s="937" t="s">
        <v>445</v>
      </c>
      <c r="K1583" s="937" t="s">
        <v>450</v>
      </c>
      <c r="L1583" s="937" t="s">
        <v>109</v>
      </c>
      <c r="M1583" s="958" t="s">
        <v>161</v>
      </c>
      <c r="N1583" s="678">
        <f t="shared" ca="1" si="268"/>
        <v>1283985.740190682</v>
      </c>
      <c r="O1583" s="678">
        <f t="shared" ca="1" si="273"/>
        <v>458872.11631823092</v>
      </c>
      <c r="P1583" s="678">
        <f t="shared" ca="1" si="273"/>
        <v>40663.07439593663</v>
      </c>
      <c r="Q1583" s="678">
        <f t="shared" ca="1" si="273"/>
        <v>561080.97748082737</v>
      </c>
      <c r="R1583" s="678">
        <f t="shared" ca="1" si="273"/>
        <v>44717.550664687646</v>
      </c>
      <c r="S1583" s="678">
        <f t="shared" ca="1" si="273"/>
        <v>1549.696156138986</v>
      </c>
      <c r="T1583" s="678">
        <f t="shared" ca="1" si="273"/>
        <v>98487.373732853506</v>
      </c>
      <c r="U1583" s="678">
        <f t="shared" ca="1" si="273"/>
        <v>0</v>
      </c>
      <c r="V1583" s="678">
        <f t="shared" ca="1" si="270"/>
        <v>4433.7305223853955</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74181.22091962189</v>
      </c>
      <c r="X1583" s="678">
        <f t="shared" ca="1" si="271"/>
        <v>0</v>
      </c>
      <c r="Y1583" s="678">
        <f t="shared" ca="1" si="271"/>
        <v>0</v>
      </c>
      <c r="Z1583" s="678">
        <f t="shared" ca="1" si="271"/>
        <v>0</v>
      </c>
      <c r="AA1583" t="str">
        <f t="shared" si="265"/>
        <v>ASRCMS202202</v>
      </c>
      <c r="AB1583" s="957">
        <f t="shared" si="266"/>
        <v>45230</v>
      </c>
      <c r="AC1583" t="str">
        <f t="shared" si="267"/>
        <v>Unaudited</v>
      </c>
    </row>
    <row r="1584" spans="1:29" x14ac:dyDescent="0.25">
      <c r="A1584" t="s">
        <v>421</v>
      </c>
      <c r="B1584" t="s">
        <v>1380</v>
      </c>
      <c r="C1584" t="s">
        <v>1381</v>
      </c>
      <c r="D1584">
        <v>1900</v>
      </c>
      <c r="E1584" s="957">
        <v>1</v>
      </c>
      <c r="F1584" t="s">
        <v>440</v>
      </c>
      <c r="G1584" s="957">
        <v>182</v>
      </c>
      <c r="H1584" t="s">
        <v>384</v>
      </c>
      <c r="I1584" s="937" t="s">
        <v>489</v>
      </c>
      <c r="J1584" s="937" t="s">
        <v>445</v>
      </c>
      <c r="K1584" s="937" t="s">
        <v>450</v>
      </c>
      <c r="L1584" s="953" t="s">
        <v>110</v>
      </c>
      <c r="M1584" s="958" t="s">
        <v>135</v>
      </c>
      <c r="N1584" s="678">
        <f t="shared" ca="1" si="268"/>
        <v>42464.464648690562</v>
      </c>
      <c r="O1584" s="678">
        <f t="shared" ca="1" si="273"/>
        <v>21930.438072097986</v>
      </c>
      <c r="P1584" s="678">
        <f t="shared" ca="1" si="273"/>
        <v>4072.6872152809278</v>
      </c>
      <c r="Q1584" s="678">
        <f t="shared" ca="1" si="273"/>
        <v>11204.782690012624</v>
      </c>
      <c r="R1584" s="678">
        <f t="shared" ca="1" si="273"/>
        <v>1886.9333659882645</v>
      </c>
      <c r="S1584" s="678">
        <f t="shared" ca="1" si="273"/>
        <v>84.599351691481644</v>
      </c>
      <c r="T1584" s="678">
        <f t="shared" ca="1" si="273"/>
        <v>2455.5824837745395</v>
      </c>
      <c r="U1584" s="678">
        <f t="shared" ca="1" si="273"/>
        <v>0</v>
      </c>
      <c r="V1584" s="678">
        <f t="shared" ca="1" si="270"/>
        <v>200.4636811819891</v>
      </c>
      <c r="W1584" s="678">
        <f t="shared" ca="1" si="274"/>
        <v>628.97778866275485</v>
      </c>
      <c r="X1584" s="678">
        <f t="shared" ca="1" si="271"/>
        <v>0</v>
      </c>
      <c r="Y1584" s="678">
        <f t="shared" ca="1" si="271"/>
        <v>0</v>
      </c>
      <c r="Z1584" s="678">
        <f t="shared" ca="1" si="271"/>
        <v>0</v>
      </c>
      <c r="AA1584" t="str">
        <f t="shared" si="265"/>
        <v>ASRCMS202202</v>
      </c>
      <c r="AB1584" s="957">
        <f t="shared" si="266"/>
        <v>45230</v>
      </c>
      <c r="AC1584" t="str">
        <f t="shared" si="267"/>
        <v>Unaudited</v>
      </c>
    </row>
    <row r="1585" spans="1:29" x14ac:dyDescent="0.25">
      <c r="A1585" t="s">
        <v>421</v>
      </c>
      <c r="B1585" t="s">
        <v>1380</v>
      </c>
      <c r="C1585" t="s">
        <v>1381</v>
      </c>
      <c r="D1585">
        <v>1900</v>
      </c>
      <c r="E1585" s="957">
        <v>1</v>
      </c>
      <c r="F1585" t="s">
        <v>440</v>
      </c>
      <c r="G1585" s="957">
        <v>182</v>
      </c>
      <c r="H1585" t="s">
        <v>384</v>
      </c>
      <c r="I1585" s="937" t="s">
        <v>489</v>
      </c>
      <c r="J1585" s="937" t="s">
        <v>445</v>
      </c>
      <c r="K1585" s="937" t="s">
        <v>450</v>
      </c>
      <c r="L1585" s="953" t="s">
        <v>111</v>
      </c>
      <c r="M1585" s="958" t="s">
        <v>163</v>
      </c>
      <c r="N1585" s="678">
        <f t="shared" ca="1" si="268"/>
        <v>141818.67728780955</v>
      </c>
      <c r="O1585" s="678">
        <f t="shared" ca="1" si="273"/>
        <v>14792.337961072079</v>
      </c>
      <c r="P1585" s="678">
        <f t="shared" ca="1" si="273"/>
        <v>1538.3918200398348</v>
      </c>
      <c r="Q1585" s="678">
        <f t="shared" ca="1" si="273"/>
        <v>36842.632609638655</v>
      </c>
      <c r="R1585" s="678">
        <f t="shared" ca="1" si="273"/>
        <v>3586.5524947318759</v>
      </c>
      <c r="S1585" s="678">
        <f t="shared" ca="1" si="273"/>
        <v>14.342662188406653</v>
      </c>
      <c r="T1585" s="678">
        <f t="shared" ca="1" si="273"/>
        <v>772.77917904944945</v>
      </c>
      <c r="U1585" s="678">
        <f t="shared" ca="1" si="273"/>
        <v>0</v>
      </c>
      <c r="V1585" s="678">
        <f t="shared" ca="1" si="270"/>
        <v>136.55527328254456</v>
      </c>
      <c r="W1585" s="678">
        <f t="shared" ca="1" si="274"/>
        <v>84135.085287806694</v>
      </c>
      <c r="X1585" s="678">
        <f t="shared" ca="1" si="271"/>
        <v>0</v>
      </c>
      <c r="Y1585" s="678">
        <f t="shared" ca="1" si="271"/>
        <v>0</v>
      </c>
      <c r="Z1585" s="678">
        <f t="shared" ca="1" si="271"/>
        <v>0</v>
      </c>
      <c r="AA1585" t="str">
        <f t="shared" si="265"/>
        <v>ASRCMS202202</v>
      </c>
      <c r="AB1585" s="957">
        <f t="shared" si="266"/>
        <v>45230</v>
      </c>
      <c r="AC1585" t="str">
        <f t="shared" si="267"/>
        <v>Unaudited</v>
      </c>
    </row>
    <row r="1586" spans="1:29" x14ac:dyDescent="0.25">
      <c r="A1586" t="s">
        <v>421</v>
      </c>
      <c r="B1586" t="s">
        <v>1380</v>
      </c>
      <c r="C1586" t="s">
        <v>1381</v>
      </c>
      <c r="D1586">
        <v>1900</v>
      </c>
      <c r="E1586" s="957">
        <v>1</v>
      </c>
      <c r="F1586" t="s">
        <v>440</v>
      </c>
      <c r="G1586" s="957">
        <v>182</v>
      </c>
      <c r="H1586" t="s">
        <v>384</v>
      </c>
      <c r="I1586" s="937" t="s">
        <v>489</v>
      </c>
      <c r="J1586" s="937" t="s">
        <v>445</v>
      </c>
      <c r="K1586" s="937" t="s">
        <v>450</v>
      </c>
      <c r="L1586" s="937" t="s">
        <v>112</v>
      </c>
      <c r="M1586" s="958" t="s">
        <v>464</v>
      </c>
      <c r="N1586" s="678">
        <f t="shared" ca="1" si="268"/>
        <v>-366965.21071942226</v>
      </c>
      <c r="O1586" s="678">
        <f t="shared" ca="1" si="273"/>
        <v>-60611.309706057495</v>
      </c>
      <c r="P1586" s="678">
        <f t="shared" ca="1" si="273"/>
        <v>-16408.734695025112</v>
      </c>
      <c r="Q1586" s="678">
        <f t="shared" ca="1" si="273"/>
        <v>-105512.28294933897</v>
      </c>
      <c r="R1586" s="678">
        <f t="shared" ca="1" si="273"/>
        <v>-18175.364663822129</v>
      </c>
      <c r="S1586" s="678">
        <f t="shared" ca="1" si="273"/>
        <v>-283.22713584150182</v>
      </c>
      <c r="T1586" s="678">
        <f t="shared" ca="1" si="273"/>
        <v>-22316.193147985032</v>
      </c>
      <c r="U1586" s="678">
        <f t="shared" ca="1" si="273"/>
        <v>0</v>
      </c>
      <c r="V1586" s="678">
        <f t="shared" ca="1" si="270"/>
        <v>-731.00680428271903</v>
      </c>
      <c r="W1586" s="678">
        <f t="shared" ca="1" si="274"/>
        <v>-142927.09161706929</v>
      </c>
      <c r="X1586" s="678">
        <f t="shared" ca="1" si="271"/>
        <v>0</v>
      </c>
      <c r="Y1586" s="678">
        <f t="shared" ca="1" si="271"/>
        <v>0</v>
      </c>
      <c r="Z1586" s="678">
        <f t="shared" ca="1" si="271"/>
        <v>0</v>
      </c>
      <c r="AA1586" t="str">
        <f t="shared" si="265"/>
        <v>ASRCMS202202</v>
      </c>
      <c r="AB1586" s="957">
        <f t="shared" si="266"/>
        <v>45230</v>
      </c>
      <c r="AC1586" t="str">
        <f t="shared" si="267"/>
        <v>Unaudited</v>
      </c>
    </row>
    <row r="1587" spans="1:29" x14ac:dyDescent="0.25">
      <c r="A1587" t="s">
        <v>421</v>
      </c>
      <c r="B1587" t="s">
        <v>1380</v>
      </c>
      <c r="C1587" t="s">
        <v>1381</v>
      </c>
      <c r="D1587">
        <v>1900</v>
      </c>
      <c r="E1587" s="957">
        <v>1</v>
      </c>
      <c r="F1587" t="s">
        <v>440</v>
      </c>
      <c r="G1587" s="957">
        <v>182</v>
      </c>
      <c r="H1587" t="s">
        <v>384</v>
      </c>
      <c r="I1587" s="958" t="s">
        <v>489</v>
      </c>
      <c r="J1587" s="958" t="s">
        <v>445</v>
      </c>
      <c r="K1587" s="958" t="s">
        <v>6</v>
      </c>
      <c r="L1587" s="937" t="s">
        <v>118</v>
      </c>
      <c r="M1587" s="958" t="s">
        <v>189</v>
      </c>
      <c r="N1587" s="678">
        <f t="shared" ca="1" si="268"/>
        <v>58433.56408998229</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19107.432174345991</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3449.4880670458288</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21235.193558118965</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4445.7258525512043</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0.73028717899464546</v>
      </c>
      <c r="T1587" s="678">
        <f t="shared" ca="1" si="275"/>
        <v>6084.3960204730693</v>
      </c>
      <c r="U1587" s="678">
        <f t="shared" ca="1" si="275"/>
        <v>0</v>
      </c>
      <c r="V1587" s="678">
        <f t="shared" ca="1" si="275"/>
        <v>1122.551259343126</v>
      </c>
      <c r="W1587" s="678">
        <f t="shared" ca="1" si="274"/>
        <v>2988.0468709251122</v>
      </c>
      <c r="X1587" s="678">
        <f t="shared" ca="1" si="275"/>
        <v>0</v>
      </c>
      <c r="Y1587" s="678">
        <f t="shared" ca="1" si="275"/>
        <v>0</v>
      </c>
      <c r="Z1587" s="678">
        <f t="shared" ca="1" si="275"/>
        <v>0</v>
      </c>
      <c r="AA1587" t="str">
        <f t="shared" si="265"/>
        <v>ASRCMS202202</v>
      </c>
      <c r="AB1587" s="957">
        <f t="shared" si="266"/>
        <v>45230</v>
      </c>
      <c r="AC1587" t="str">
        <f t="shared" si="267"/>
        <v>Unaudited</v>
      </c>
    </row>
    <row r="1588" spans="1:29" x14ac:dyDescent="0.25">
      <c r="A1588" t="s">
        <v>421</v>
      </c>
      <c r="B1588" t="s">
        <v>1380</v>
      </c>
      <c r="C1588" t="s">
        <v>1381</v>
      </c>
      <c r="D1588">
        <v>1900</v>
      </c>
      <c r="E1588" s="957">
        <v>1</v>
      </c>
      <c r="F1588" t="s">
        <v>440</v>
      </c>
      <c r="G1588" s="957">
        <v>182</v>
      </c>
      <c r="H1588" t="s">
        <v>384</v>
      </c>
      <c r="I1588" s="937" t="s">
        <v>489</v>
      </c>
      <c r="J1588" s="937" t="s">
        <v>445</v>
      </c>
      <c r="K1588" s="937" t="s">
        <v>6</v>
      </c>
      <c r="L1588" s="937" t="s">
        <v>45</v>
      </c>
      <c r="M1588" s="958" t="s">
        <v>164</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ASRCMS202202</v>
      </c>
      <c r="AB1588" s="957">
        <f t="shared" si="266"/>
        <v>45230</v>
      </c>
      <c r="AC1588" t="str">
        <f t="shared" si="267"/>
        <v>Unaudited</v>
      </c>
    </row>
    <row r="1589" spans="1:29" x14ac:dyDescent="0.25">
      <c r="A1589" t="s">
        <v>421</v>
      </c>
      <c r="B1589" t="s">
        <v>1380</v>
      </c>
      <c r="C1589" t="s">
        <v>1381</v>
      </c>
      <c r="D1589">
        <v>1900</v>
      </c>
      <c r="E1589" s="957">
        <v>1</v>
      </c>
      <c r="F1589" t="s">
        <v>440</v>
      </c>
      <c r="G1589" s="957">
        <v>182</v>
      </c>
      <c r="H1589" t="s">
        <v>384</v>
      </c>
      <c r="I1589" s="937" t="s">
        <v>489</v>
      </c>
      <c r="J1589" s="937" t="s">
        <v>445</v>
      </c>
      <c r="K1589" s="937" t="s">
        <v>6</v>
      </c>
      <c r="L1589" s="937" t="s">
        <v>46</v>
      </c>
      <c r="M1589" s="958" t="s">
        <v>165</v>
      </c>
      <c r="N1589" s="678">
        <f t="shared" ca="1" si="268"/>
        <v>0.64770332478552872</v>
      </c>
      <c r="O1589" s="678">
        <f t="shared" ca="1" si="275"/>
        <v>6.6194845554894174E-2</v>
      </c>
      <c r="P1589" s="678">
        <f t="shared" ca="1" si="275"/>
        <v>0.50207466456476146</v>
      </c>
      <c r="Q1589" s="678">
        <f t="shared" ca="1" si="275"/>
        <v>0</v>
      </c>
      <c r="R1589" s="678">
        <f t="shared" ca="1" si="275"/>
        <v>6.6194845554894174E-2</v>
      </c>
      <c r="S1589" s="678">
        <f t="shared" ca="1" si="275"/>
        <v>0</v>
      </c>
      <c r="T1589" s="678">
        <f t="shared" ca="1" si="275"/>
        <v>1.3238969110978835E-2</v>
      </c>
      <c r="U1589" s="678">
        <f t="shared" ca="1" si="275"/>
        <v>0</v>
      </c>
      <c r="V1589" s="678">
        <f t="shared" ca="1" si="275"/>
        <v>0</v>
      </c>
      <c r="W1589" s="678">
        <f t="shared" ca="1" si="274"/>
        <v>0</v>
      </c>
      <c r="X1589" s="678">
        <f t="shared" ca="1" si="275"/>
        <v>0</v>
      </c>
      <c r="Y1589" s="678">
        <f t="shared" ca="1" si="275"/>
        <v>0</v>
      </c>
      <c r="Z1589" s="678">
        <f t="shared" ca="1" si="275"/>
        <v>0</v>
      </c>
      <c r="AA1589" t="str">
        <f t="shared" si="265"/>
        <v>ASRCMS202202</v>
      </c>
      <c r="AB1589" s="957">
        <f t="shared" si="266"/>
        <v>45230</v>
      </c>
      <c r="AC1589" t="str">
        <f t="shared" si="267"/>
        <v>Unaudited</v>
      </c>
    </row>
    <row r="1590" spans="1:29" x14ac:dyDescent="0.25">
      <c r="A1590" t="s">
        <v>421</v>
      </c>
      <c r="B1590" t="s">
        <v>1380</v>
      </c>
      <c r="C1590" t="s">
        <v>1381</v>
      </c>
      <c r="D1590">
        <v>1900</v>
      </c>
      <c r="E1590" s="957">
        <v>1</v>
      </c>
      <c r="F1590" t="s">
        <v>440</v>
      </c>
      <c r="G1590" s="957">
        <v>182</v>
      </c>
      <c r="H1590" t="s">
        <v>384</v>
      </c>
      <c r="I1590" s="937" t="s">
        <v>489</v>
      </c>
      <c r="J1590" s="937" t="s">
        <v>445</v>
      </c>
      <c r="K1590" s="937" t="s">
        <v>6</v>
      </c>
      <c r="L1590" s="937" t="s">
        <v>166</v>
      </c>
      <c r="M1590" s="958" t="s">
        <v>462</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ASRCMS202202</v>
      </c>
      <c r="AB1590" s="957">
        <f t="shared" si="266"/>
        <v>45230</v>
      </c>
      <c r="AC1590" t="str">
        <f t="shared" si="267"/>
        <v>Unaudited</v>
      </c>
    </row>
    <row r="1591" spans="1:29" x14ac:dyDescent="0.25">
      <c r="A1591" t="s">
        <v>421</v>
      </c>
      <c r="B1591" t="s">
        <v>1380</v>
      </c>
      <c r="C1591" t="s">
        <v>1381</v>
      </c>
      <c r="D1591">
        <v>1900</v>
      </c>
      <c r="E1591" s="957">
        <v>1</v>
      </c>
      <c r="F1591" t="s">
        <v>440</v>
      </c>
      <c r="G1591" s="957">
        <v>182</v>
      </c>
      <c r="H1591" t="s">
        <v>384</v>
      </c>
      <c r="I1591" s="958" t="s">
        <v>489</v>
      </c>
      <c r="J1591" s="958" t="s">
        <v>445</v>
      </c>
      <c r="K1591" s="958" t="s">
        <v>435</v>
      </c>
      <c r="L1591" s="937" t="s">
        <v>121</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ASRCMS202202</v>
      </c>
      <c r="AB1591" s="957">
        <f t="shared" si="266"/>
        <v>45230</v>
      </c>
      <c r="AC1591" t="str">
        <f t="shared" si="267"/>
        <v>Unaudited</v>
      </c>
    </row>
    <row r="1592" spans="1:29" x14ac:dyDescent="0.25">
      <c r="A1592" t="s">
        <v>421</v>
      </c>
      <c r="B1592" t="s">
        <v>1380</v>
      </c>
      <c r="C1592" t="s">
        <v>1381</v>
      </c>
      <c r="D1592">
        <v>1900</v>
      </c>
      <c r="E1592" s="957">
        <v>1</v>
      </c>
      <c r="F1592" t="s">
        <v>440</v>
      </c>
      <c r="G1592" s="957">
        <v>182</v>
      </c>
      <c r="H1592" t="s">
        <v>384</v>
      </c>
      <c r="I1592" s="958" t="s">
        <v>489</v>
      </c>
      <c r="J1592" s="958" t="s">
        <v>445</v>
      </c>
      <c r="K1592" s="958" t="s">
        <v>435</v>
      </c>
      <c r="L1592" s="937" t="s">
        <v>938</v>
      </c>
      <c r="M1592" s="958" t="s">
        <v>930</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ASRCMS202202</v>
      </c>
      <c r="AB1592" s="957">
        <f t="shared" si="266"/>
        <v>45230</v>
      </c>
      <c r="AC1592" t="str">
        <f t="shared" si="267"/>
        <v>Unaudited</v>
      </c>
    </row>
    <row r="1593" spans="1:29" x14ac:dyDescent="0.25">
      <c r="A1593" t="s">
        <v>421</v>
      </c>
      <c r="B1593" t="s">
        <v>1380</v>
      </c>
      <c r="C1593" t="s">
        <v>1381</v>
      </c>
      <c r="D1593">
        <v>1900</v>
      </c>
      <c r="E1593" s="957">
        <v>1</v>
      </c>
      <c r="F1593" t="s">
        <v>440</v>
      </c>
      <c r="G1593" s="957">
        <v>182</v>
      </c>
      <c r="H1593" t="s">
        <v>384</v>
      </c>
      <c r="I1593" s="958" t="s">
        <v>489</v>
      </c>
      <c r="J1593" s="958" t="s">
        <v>445</v>
      </c>
      <c r="K1593" s="958" t="s">
        <v>435</v>
      </c>
      <c r="L1593" s="937" t="s">
        <v>168</v>
      </c>
      <c r="M1593" s="958" t="s">
        <v>40</v>
      </c>
      <c r="N1593" s="678">
        <f t="shared" ca="1" si="268"/>
        <v>563.76257069324265</v>
      </c>
      <c r="O1593" s="678">
        <f t="shared" ca="1" si="275"/>
        <v>268.10371751989004</v>
      </c>
      <c r="P1593" s="678">
        <f t="shared" ca="1" si="275"/>
        <v>49.789364860055805</v>
      </c>
      <c r="Q1593" s="678">
        <f t="shared" ca="1" si="275"/>
        <v>174.25754867597303</v>
      </c>
      <c r="R1593" s="678">
        <f t="shared" ca="1" si="275"/>
        <v>29.345717089641045</v>
      </c>
      <c r="S1593" s="678">
        <f t="shared" ca="1" si="275"/>
        <v>1.3156949182490139</v>
      </c>
      <c r="T1593" s="678">
        <f t="shared" ca="1" si="275"/>
        <v>28.050997017905306</v>
      </c>
      <c r="U1593" s="678">
        <f t="shared" ca="1" si="275"/>
        <v>0</v>
      </c>
      <c r="V1593" s="678">
        <f t="shared" ca="1" si="275"/>
        <v>3.1176249149813584</v>
      </c>
      <c r="W1593" s="678">
        <f t="shared" ca="1" si="274"/>
        <v>9.7819056965470157</v>
      </c>
      <c r="X1593" s="678">
        <f t="shared" ca="1" si="275"/>
        <v>0</v>
      </c>
      <c r="Y1593" s="678">
        <f t="shared" ca="1" si="275"/>
        <v>0</v>
      </c>
      <c r="Z1593" s="678">
        <f t="shared" ca="1" si="275"/>
        <v>0</v>
      </c>
      <c r="AA1593" t="str">
        <f t="shared" si="265"/>
        <v>ASRCMS202202</v>
      </c>
      <c r="AB1593" s="957">
        <f t="shared" si="266"/>
        <v>45230</v>
      </c>
      <c r="AC1593" t="str">
        <f t="shared" si="267"/>
        <v>Unaudited</v>
      </c>
    </row>
    <row r="1594" spans="1:29" x14ac:dyDescent="0.25">
      <c r="A1594" t="s">
        <v>421</v>
      </c>
      <c r="B1594" t="s">
        <v>1380</v>
      </c>
      <c r="C1594" t="s">
        <v>1381</v>
      </c>
      <c r="D1594">
        <v>1900</v>
      </c>
      <c r="E1594" s="957">
        <v>1</v>
      </c>
      <c r="F1594" t="s">
        <v>440</v>
      </c>
      <c r="G1594" s="957">
        <v>182</v>
      </c>
      <c r="H1594" t="s">
        <v>384</v>
      </c>
      <c r="I1594" s="958" t="s">
        <v>489</v>
      </c>
      <c r="J1594" s="958" t="s">
        <v>445</v>
      </c>
      <c r="K1594" s="958" t="s">
        <v>435</v>
      </c>
      <c r="L1594" s="937" t="s">
        <v>169</v>
      </c>
      <c r="M1594" s="958" t="s">
        <v>330</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ASRCMS202202</v>
      </c>
      <c r="AB1594" s="957">
        <f t="shared" si="266"/>
        <v>45230</v>
      </c>
      <c r="AC1594" t="str">
        <f t="shared" si="267"/>
        <v>Unaudited</v>
      </c>
    </row>
    <row r="1595" spans="1:29" x14ac:dyDescent="0.25">
      <c r="A1595" t="s">
        <v>421</v>
      </c>
      <c r="B1595" t="s">
        <v>1380</v>
      </c>
      <c r="C1595" t="s">
        <v>1381</v>
      </c>
      <c r="D1595">
        <v>1900</v>
      </c>
      <c r="E1595" s="957">
        <v>1</v>
      </c>
      <c r="F1595" t="s">
        <v>440</v>
      </c>
      <c r="G1595" s="957">
        <v>182</v>
      </c>
      <c r="H1595" t="s">
        <v>384</v>
      </c>
      <c r="I1595" s="958" t="s">
        <v>489</v>
      </c>
      <c r="J1595" s="958" t="s">
        <v>451</v>
      </c>
      <c r="K1595" s="958" t="s">
        <v>436</v>
      </c>
      <c r="L1595" s="953" t="s">
        <v>122</v>
      </c>
      <c r="M1595" s="958" t="s">
        <v>27</v>
      </c>
      <c r="N1595" s="678">
        <f t="shared" ca="1" si="268"/>
        <v>1941699.7783157176</v>
      </c>
      <c r="O1595" s="678">
        <f t="shared" ca="1" si="275"/>
        <v>-903.31927036814795</v>
      </c>
      <c r="P1595" s="678">
        <f t="shared" ca="1" si="275"/>
        <v>1942603.0975860858</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ASRCMS202202</v>
      </c>
      <c r="AB1595" s="957">
        <f t="shared" si="266"/>
        <v>45230</v>
      </c>
      <c r="AC1595" t="str">
        <f t="shared" si="267"/>
        <v>Unaudited</v>
      </c>
    </row>
    <row r="1596" spans="1:29" x14ac:dyDescent="0.25">
      <c r="A1596" t="s">
        <v>421</v>
      </c>
      <c r="B1596" t="s">
        <v>1380</v>
      </c>
      <c r="C1596" t="s">
        <v>1381</v>
      </c>
      <c r="D1596">
        <v>1900</v>
      </c>
      <c r="E1596" s="957">
        <v>1</v>
      </c>
      <c r="F1596" t="s">
        <v>440</v>
      </c>
      <c r="G1596" s="957">
        <v>182</v>
      </c>
      <c r="H1596" t="s">
        <v>384</v>
      </c>
      <c r="I1596" s="958" t="s">
        <v>489</v>
      </c>
      <c r="J1596" s="958" t="s">
        <v>451</v>
      </c>
      <c r="K1596" s="958" t="s">
        <v>436</v>
      </c>
      <c r="L1596" s="937" t="s">
        <v>123</v>
      </c>
      <c r="M1596" s="958" t="s">
        <v>98</v>
      </c>
      <c r="N1596" s="678">
        <f t="shared" ca="1" si="268"/>
        <v>124293.04506168301</v>
      </c>
      <c r="O1596" s="678">
        <f t="shared" ca="1" si="275"/>
        <v>99784.945357186662</v>
      </c>
      <c r="P1596" s="678">
        <f t="shared" ca="1" si="275"/>
        <v>24508.099704496341</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ASRCMS202202</v>
      </c>
      <c r="AB1596" s="957">
        <f t="shared" si="266"/>
        <v>45230</v>
      </c>
      <c r="AC1596" t="str">
        <f t="shared" si="267"/>
        <v>Unaudited</v>
      </c>
    </row>
    <row r="1597" spans="1:29" x14ac:dyDescent="0.25">
      <c r="A1597" t="s">
        <v>421</v>
      </c>
      <c r="B1597" t="s">
        <v>1380</v>
      </c>
      <c r="C1597" t="s">
        <v>1381</v>
      </c>
      <c r="D1597">
        <v>1900</v>
      </c>
      <c r="E1597" s="957">
        <v>1</v>
      </c>
      <c r="F1597" t="s">
        <v>440</v>
      </c>
      <c r="G1597" s="957">
        <v>182</v>
      </c>
      <c r="H1597" t="s">
        <v>384</v>
      </c>
      <c r="I1597" s="937" t="s">
        <v>489</v>
      </c>
      <c r="J1597" s="937" t="s">
        <v>451</v>
      </c>
      <c r="K1597" s="937" t="s">
        <v>436</v>
      </c>
      <c r="L1597" s="937" t="s">
        <v>124</v>
      </c>
      <c r="M1597" s="958" t="s">
        <v>99</v>
      </c>
      <c r="N1597" s="678">
        <f t="shared" ca="1" si="268"/>
        <v>127102.84325473776</v>
      </c>
      <c r="O1597" s="678">
        <f t="shared" ca="1" si="275"/>
        <v>101198.80169410286</v>
      </c>
      <c r="P1597" s="678">
        <f t="shared" ca="1" si="275"/>
        <v>25904.041560634905</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ASRCMS202202</v>
      </c>
      <c r="AB1597" s="957">
        <f t="shared" si="266"/>
        <v>45230</v>
      </c>
      <c r="AC1597" t="str">
        <f t="shared" si="267"/>
        <v>Unaudited</v>
      </c>
    </row>
    <row r="1598" spans="1:29" x14ac:dyDescent="0.25">
      <c r="A1598" t="s">
        <v>421</v>
      </c>
      <c r="B1598" t="s">
        <v>1380</v>
      </c>
      <c r="C1598" t="s">
        <v>1381</v>
      </c>
      <c r="D1598">
        <v>1900</v>
      </c>
      <c r="E1598" s="957">
        <v>1</v>
      </c>
      <c r="F1598" t="s">
        <v>440</v>
      </c>
      <c r="G1598" s="957">
        <v>182</v>
      </c>
      <c r="H1598" t="s">
        <v>384</v>
      </c>
      <c r="I1598" s="958" t="s">
        <v>489</v>
      </c>
      <c r="J1598" s="958" t="s">
        <v>451</v>
      </c>
      <c r="K1598" s="958" t="s">
        <v>436</v>
      </c>
      <c r="L1598" s="937" t="s">
        <v>125</v>
      </c>
      <c r="M1598" s="958" t="s">
        <v>100</v>
      </c>
      <c r="N1598" s="678">
        <f t="shared" ca="1" si="268"/>
        <v>104196.4600880732</v>
      </c>
      <c r="O1598" s="678">
        <f t="shared" ca="1" si="275"/>
        <v>48899.223751948848</v>
      </c>
      <c r="P1598" s="678">
        <f t="shared" ca="1" si="275"/>
        <v>55297.236336124355</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ASRCMS202202</v>
      </c>
      <c r="AB1598" s="957">
        <f t="shared" si="266"/>
        <v>45230</v>
      </c>
      <c r="AC1598" t="str">
        <f t="shared" si="267"/>
        <v>Unaudited</v>
      </c>
    </row>
    <row r="1599" spans="1:29" x14ac:dyDescent="0.25">
      <c r="A1599" t="s">
        <v>421</v>
      </c>
      <c r="B1599" t="s">
        <v>1380</v>
      </c>
      <c r="C1599" t="s">
        <v>1381</v>
      </c>
      <c r="D1599">
        <v>1900</v>
      </c>
      <c r="E1599" s="957">
        <v>1</v>
      </c>
      <c r="F1599" t="s">
        <v>440</v>
      </c>
      <c r="G1599" s="957">
        <v>182</v>
      </c>
      <c r="H1599" t="s">
        <v>384</v>
      </c>
      <c r="I1599" s="937" t="s">
        <v>489</v>
      </c>
      <c r="J1599" s="937" t="s">
        <v>451</v>
      </c>
      <c r="K1599" s="937" t="s">
        <v>436</v>
      </c>
      <c r="L1599" s="937" t="s">
        <v>126</v>
      </c>
      <c r="M1599" s="937" t="s">
        <v>101</v>
      </c>
      <c r="N1599" s="678">
        <f t="shared" ca="1" si="268"/>
        <v>143225.03556465791</v>
      </c>
      <c r="O1599" s="678">
        <f t="shared" ca="1" si="275"/>
        <v>7348.3470185022807</v>
      </c>
      <c r="P1599" s="678">
        <f t="shared" ca="1" si="275"/>
        <v>135876.68854615564</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ASRCMS202202</v>
      </c>
      <c r="AB1599" s="957">
        <f t="shared" si="266"/>
        <v>45230</v>
      </c>
      <c r="AC1599" t="str">
        <f t="shared" si="267"/>
        <v>Unaudited</v>
      </c>
    </row>
    <row r="1600" spans="1:29" x14ac:dyDescent="0.25">
      <c r="A1600" t="s">
        <v>421</v>
      </c>
      <c r="B1600" t="s">
        <v>1380</v>
      </c>
      <c r="C1600" t="s">
        <v>1381</v>
      </c>
      <c r="D1600">
        <v>1900</v>
      </c>
      <c r="E1600" s="957">
        <v>1</v>
      </c>
      <c r="F1600" t="s">
        <v>440</v>
      </c>
      <c r="G1600" s="957">
        <v>182</v>
      </c>
      <c r="H1600" t="s">
        <v>384</v>
      </c>
      <c r="I1600" s="937" t="s">
        <v>489</v>
      </c>
      <c r="J1600" s="937" t="s">
        <v>451</v>
      </c>
      <c r="K1600" s="937" t="s">
        <v>436</v>
      </c>
      <c r="L1600" s="937" t="s">
        <v>127</v>
      </c>
      <c r="M1600" s="958" t="s">
        <v>28</v>
      </c>
      <c r="N1600" s="678">
        <f t="shared" ca="1" si="268"/>
        <v>58067.424827468989</v>
      </c>
      <c r="O1600" s="678">
        <f t="shared" ca="1" si="275"/>
        <v>58067.424827468989</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ASRCMS202202</v>
      </c>
      <c r="AB1600" s="957">
        <f t="shared" si="266"/>
        <v>45230</v>
      </c>
      <c r="AC1600" t="str">
        <f t="shared" si="267"/>
        <v>Unaudited</v>
      </c>
    </row>
    <row r="1601" spans="1:29" x14ac:dyDescent="0.25">
      <c r="A1601" t="s">
        <v>421</v>
      </c>
      <c r="B1601" t="s">
        <v>1380</v>
      </c>
      <c r="C1601" t="s">
        <v>1381</v>
      </c>
      <c r="D1601">
        <v>1900</v>
      </c>
      <c r="E1601" s="957">
        <v>1</v>
      </c>
      <c r="F1601" t="s">
        <v>440</v>
      </c>
      <c r="G1601" s="957">
        <v>182</v>
      </c>
      <c r="H1601" t="s">
        <v>384</v>
      </c>
      <c r="I1601" s="937" t="s">
        <v>489</v>
      </c>
      <c r="J1601" s="937" t="s">
        <v>437</v>
      </c>
      <c r="K1601" s="937" t="s">
        <v>437</v>
      </c>
      <c r="L1601" s="937" t="s">
        <v>129</v>
      </c>
      <c r="M1601" s="958" t="s">
        <v>327</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ASRCMS202202</v>
      </c>
      <c r="AB1601" s="957">
        <f t="shared" si="266"/>
        <v>45230</v>
      </c>
      <c r="AC1601" t="str">
        <f t="shared" si="267"/>
        <v>Unaudited</v>
      </c>
    </row>
    <row r="1602" spans="1:29" x14ac:dyDescent="0.25">
      <c r="A1602" t="s">
        <v>421</v>
      </c>
      <c r="B1602" t="s">
        <v>1380</v>
      </c>
      <c r="C1602" t="s">
        <v>1381</v>
      </c>
      <c r="D1602">
        <v>1900</v>
      </c>
      <c r="E1602" s="957">
        <v>1</v>
      </c>
      <c r="F1602" t="s">
        <v>440</v>
      </c>
      <c r="G1602" s="957">
        <v>182</v>
      </c>
      <c r="H1602" t="s">
        <v>384</v>
      </c>
      <c r="I1602" s="937" t="s">
        <v>489</v>
      </c>
      <c r="J1602" s="937" t="s">
        <v>437</v>
      </c>
      <c r="K1602" s="937" t="s">
        <v>437</v>
      </c>
      <c r="L1602" s="937" t="s">
        <v>130</v>
      </c>
      <c r="M1602" s="958" t="s">
        <v>326</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ASRCMS202202</v>
      </c>
      <c r="AB1602" s="957">
        <f t="shared" ref="AB1602:AB1665" si="277">file_date</f>
        <v>45230</v>
      </c>
      <c r="AC1602" t="str">
        <f t="shared" ref="AC1602:AC1665" si="278">status</f>
        <v>Unaudited</v>
      </c>
    </row>
    <row r="1603" spans="1:29" ht="30" x14ac:dyDescent="0.25">
      <c r="A1603" t="s">
        <v>421</v>
      </c>
      <c r="B1603" t="s">
        <v>1380</v>
      </c>
      <c r="C1603" t="s">
        <v>1381</v>
      </c>
      <c r="D1603">
        <v>1900</v>
      </c>
      <c r="E1603" s="957">
        <v>1</v>
      </c>
      <c r="F1603" t="s">
        <v>440</v>
      </c>
      <c r="G1603" s="957">
        <v>182</v>
      </c>
      <c r="H1603" t="s">
        <v>384</v>
      </c>
      <c r="I1603" s="937" t="s">
        <v>489</v>
      </c>
      <c r="J1603" s="937" t="s">
        <v>437</v>
      </c>
      <c r="K1603" s="937" t="s">
        <v>437</v>
      </c>
      <c r="L1603" s="943" t="s">
        <v>131</v>
      </c>
      <c r="M1603" s="959" t="s">
        <v>180</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ASRCMS202202</v>
      </c>
      <c r="AB1603" s="957">
        <f t="shared" si="277"/>
        <v>45230</v>
      </c>
      <c r="AC1603" t="str">
        <f t="shared" si="278"/>
        <v>Unaudited</v>
      </c>
    </row>
    <row r="1604" spans="1:29" x14ac:dyDescent="0.25">
      <c r="A1604" t="s">
        <v>421</v>
      </c>
      <c r="B1604" t="s">
        <v>1380</v>
      </c>
      <c r="C1604" t="s">
        <v>1381</v>
      </c>
      <c r="D1604">
        <v>1900</v>
      </c>
      <c r="E1604" s="957">
        <v>1</v>
      </c>
      <c r="F1604" t="s">
        <v>440</v>
      </c>
      <c r="G1604" s="957">
        <v>182</v>
      </c>
      <c r="H1604" t="s">
        <v>384</v>
      </c>
      <c r="I1604" s="937" t="s">
        <v>489</v>
      </c>
      <c r="J1604" s="937" t="s">
        <v>437</v>
      </c>
      <c r="K1604" s="937" t="s">
        <v>437</v>
      </c>
      <c r="L1604" s="937" t="s">
        <v>132</v>
      </c>
      <c r="M1604" s="958" t="s">
        <v>495</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ASRCMS202202</v>
      </c>
      <c r="AB1604" s="957">
        <f t="shared" si="277"/>
        <v>45230</v>
      </c>
      <c r="AC1604" t="str">
        <f t="shared" si="278"/>
        <v>Unaudited</v>
      </c>
    </row>
    <row r="1605" spans="1:29" x14ac:dyDescent="0.25">
      <c r="A1605" t="s">
        <v>421</v>
      </c>
      <c r="B1605" t="s">
        <v>1380</v>
      </c>
      <c r="C1605" t="s">
        <v>1381</v>
      </c>
      <c r="D1605">
        <v>1900</v>
      </c>
      <c r="E1605" s="957">
        <v>1</v>
      </c>
      <c r="F1605" t="s">
        <v>440</v>
      </c>
      <c r="G1605" s="957">
        <v>182</v>
      </c>
      <c r="H1605" t="s">
        <v>384</v>
      </c>
      <c r="I1605" s="937" t="s">
        <v>489</v>
      </c>
      <c r="J1605" s="937" t="s">
        <v>437</v>
      </c>
      <c r="K1605" s="937" t="s">
        <v>437</v>
      </c>
      <c r="L1605" s="937" t="s">
        <v>133</v>
      </c>
      <c r="M1605" s="958" t="s">
        <v>496</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ASRCMS202202</v>
      </c>
      <c r="AB1605" s="957">
        <f t="shared" si="277"/>
        <v>45230</v>
      </c>
      <c r="AC1605" t="str">
        <f t="shared" si="278"/>
        <v>Unaudited</v>
      </c>
    </row>
    <row r="1606" spans="1:29" x14ac:dyDescent="0.25">
      <c r="A1606" t="s">
        <v>421</v>
      </c>
      <c r="B1606" t="s">
        <v>1380</v>
      </c>
      <c r="C1606" t="s">
        <v>1381</v>
      </c>
      <c r="D1606">
        <v>1900</v>
      </c>
      <c r="E1606" s="957">
        <v>1</v>
      </c>
      <c r="F1606" t="s">
        <v>440</v>
      </c>
      <c r="G1606" s="957">
        <v>182</v>
      </c>
      <c r="H1606" t="s">
        <v>384</v>
      </c>
      <c r="I1606" s="937" t="s">
        <v>489</v>
      </c>
      <c r="J1606" s="937" t="s">
        <v>437</v>
      </c>
      <c r="K1606" s="937" t="s">
        <v>437</v>
      </c>
      <c r="L1606" s="937" t="s">
        <v>134</v>
      </c>
      <c r="M1606" s="958" t="s">
        <v>497</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ASRCMS202202</v>
      </c>
      <c r="AB1606" s="957">
        <f t="shared" si="277"/>
        <v>45230</v>
      </c>
      <c r="AC1606" t="str">
        <f t="shared" si="278"/>
        <v>Unaudited</v>
      </c>
    </row>
    <row r="1607" spans="1:29" x14ac:dyDescent="0.25">
      <c r="A1607" t="s">
        <v>421</v>
      </c>
      <c r="B1607" t="s">
        <v>1380</v>
      </c>
      <c r="C1607" t="s">
        <v>1381</v>
      </c>
      <c r="D1607">
        <v>1900</v>
      </c>
      <c r="E1607" s="957">
        <v>1</v>
      </c>
      <c r="F1607" t="s">
        <v>440</v>
      </c>
      <c r="G1607" s="957">
        <v>182</v>
      </c>
      <c r="H1607" t="s">
        <v>384</v>
      </c>
      <c r="I1607" s="937" t="s">
        <v>490</v>
      </c>
      <c r="J1607" s="937" t="s">
        <v>26</v>
      </c>
      <c r="K1607" s="937" t="s">
        <v>26</v>
      </c>
      <c r="L1607" s="937" t="s">
        <v>270</v>
      </c>
      <c r="M1607" s="958" t="s">
        <v>26</v>
      </c>
      <c r="N1607" s="678">
        <f t="shared" ca="1" si="268"/>
        <v>1459981.6226209055</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ASRCMS202202</v>
      </c>
      <c r="AB1607" s="957">
        <f t="shared" si="277"/>
        <v>45230</v>
      </c>
      <c r="AC1607" t="str">
        <f t="shared" si="278"/>
        <v>Unaudited</v>
      </c>
    </row>
    <row r="1608" spans="1:29" x14ac:dyDescent="0.25">
      <c r="A1608" t="s">
        <v>421</v>
      </c>
      <c r="B1608" t="s">
        <v>1380</v>
      </c>
      <c r="C1608" t="s">
        <v>1381</v>
      </c>
      <c r="D1608">
        <v>1900</v>
      </c>
      <c r="E1608" s="957">
        <v>1</v>
      </c>
      <c r="F1608" t="s">
        <v>441</v>
      </c>
      <c r="G1608" s="957">
        <v>274</v>
      </c>
      <c r="H1608" t="s">
        <v>384</v>
      </c>
      <c r="I1608" s="937" t="s">
        <v>433</v>
      </c>
      <c r="J1608" s="937" t="s">
        <v>433</v>
      </c>
      <c r="K1608" s="937" t="s">
        <v>433</v>
      </c>
      <c r="L1608" s="937"/>
      <c r="M1608" s="958" t="s">
        <v>433</v>
      </c>
      <c r="N1608" s="678">
        <f t="shared" ca="1" si="268"/>
        <v>20221.712903223</v>
      </c>
      <c r="O1608" s="678">
        <f t="shared" ca="1" si="275"/>
        <v>9649.4150537620008</v>
      </c>
      <c r="P1608" s="678">
        <f t="shared" ca="1" si="275"/>
        <v>1791.109677418</v>
      </c>
      <c r="Q1608" s="678">
        <f t="shared" ca="1" si="275"/>
        <v>6184.5</v>
      </c>
      <c r="R1608" s="678">
        <f t="shared" ca="1" si="275"/>
        <v>1062.6881720429999</v>
      </c>
      <c r="S1608" s="678">
        <f t="shared" ca="1" si="275"/>
        <v>38</v>
      </c>
      <c r="T1608" s="678">
        <f t="shared" ca="1" si="275"/>
        <v>997</v>
      </c>
      <c r="U1608" s="678">
        <f t="shared" ca="1" si="275"/>
        <v>0</v>
      </c>
      <c r="V1608" s="678">
        <f t="shared" ca="1" si="275"/>
        <v>106</v>
      </c>
      <c r="W1608" s="678">
        <f t="shared" ca="1" si="274"/>
        <v>393</v>
      </c>
      <c r="X1608" s="678">
        <f t="shared" ca="1" si="275"/>
        <v>0</v>
      </c>
      <c r="Y1608" s="678">
        <f t="shared" ca="1" si="275"/>
        <v>0</v>
      </c>
      <c r="Z1608" s="678">
        <f t="shared" ca="1" si="275"/>
        <v>0</v>
      </c>
      <c r="AA1608" t="str">
        <f t="shared" si="276"/>
        <v>ASRCMS202202</v>
      </c>
      <c r="AB1608" s="957">
        <f t="shared" si="277"/>
        <v>45230</v>
      </c>
      <c r="AC1608" t="str">
        <f t="shared" si="278"/>
        <v>Unaudited</v>
      </c>
    </row>
    <row r="1609" spans="1:29" x14ac:dyDescent="0.25">
      <c r="A1609" t="s">
        <v>421</v>
      </c>
      <c r="B1609" t="s">
        <v>1380</v>
      </c>
      <c r="C1609" t="s">
        <v>1381</v>
      </c>
      <c r="D1609">
        <v>1900</v>
      </c>
      <c r="E1609" s="957">
        <v>1</v>
      </c>
      <c r="F1609" t="s">
        <v>441</v>
      </c>
      <c r="G1609" s="957">
        <v>274</v>
      </c>
      <c r="H1609" t="s">
        <v>384</v>
      </c>
      <c r="I1609" s="937" t="s">
        <v>488</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37594313.039999992</v>
      </c>
      <c r="O1609" s="678">
        <f t="shared" ca="1" si="275"/>
        <v>13179074.58</v>
      </c>
      <c r="P1609" s="678">
        <f t="shared" ca="1" si="275"/>
        <v>2446279.6800000002</v>
      </c>
      <c r="Q1609" s="678">
        <f t="shared" ca="1" si="275"/>
        <v>8446728.2599999998</v>
      </c>
      <c r="R1609" s="678">
        <f t="shared" ca="1" si="275"/>
        <v>1451408.88</v>
      </c>
      <c r="S1609" s="678">
        <f t="shared" ca="1" si="275"/>
        <v>51900.020000000004</v>
      </c>
      <c r="T1609" s="678">
        <f t="shared" ca="1" si="275"/>
        <v>1361692.63</v>
      </c>
      <c r="U1609" s="678">
        <f t="shared" ca="1" si="275"/>
        <v>0</v>
      </c>
      <c r="V1609" s="678">
        <f t="shared" ca="1" si="275"/>
        <v>144773.74</v>
      </c>
      <c r="W1609" s="678">
        <f t="shared" ca="1" si="274"/>
        <v>10512455.25</v>
      </c>
      <c r="X1609" s="678">
        <f t="shared" ca="1" si="275"/>
        <v>0</v>
      </c>
      <c r="Y1609" s="678">
        <f t="shared" ca="1" si="275"/>
        <v>0</v>
      </c>
      <c r="Z1609" s="678">
        <f t="shared" ca="1" si="275"/>
        <v>0</v>
      </c>
      <c r="AA1609" t="str">
        <f t="shared" si="276"/>
        <v>ASRCMS202202</v>
      </c>
      <c r="AB1609" s="957">
        <f t="shared" si="277"/>
        <v>45230</v>
      </c>
      <c r="AC1609" t="str">
        <f t="shared" si="278"/>
        <v>Unaudited</v>
      </c>
    </row>
    <row r="1610" spans="1:29" x14ac:dyDescent="0.25">
      <c r="A1610" t="s">
        <v>421</v>
      </c>
      <c r="B1610" t="s">
        <v>1380</v>
      </c>
      <c r="C1610" t="s">
        <v>1381</v>
      </c>
      <c r="D1610">
        <v>1900</v>
      </c>
      <c r="E1610" s="957">
        <v>1</v>
      </c>
      <c r="F1610" t="s">
        <v>441</v>
      </c>
      <c r="G1610" s="957">
        <v>274</v>
      </c>
      <c r="H1610" t="s">
        <v>384</v>
      </c>
      <c r="I1610" s="937" t="s">
        <v>488</v>
      </c>
      <c r="J1610" s="937" t="s">
        <v>12</v>
      </c>
      <c r="K1610" s="937" t="s">
        <v>1323</v>
      </c>
      <c r="L1610" s="937" t="s">
        <v>1314</v>
      </c>
      <c r="M1610" s="958" t="s">
        <v>1323</v>
      </c>
      <c r="N1610" s="678">
        <f t="shared" ca="1" si="279"/>
        <v>573012.08213476441</v>
      </c>
      <c r="O1610" s="678">
        <f t="shared" ca="1" si="275"/>
        <v>197047.77099017604</v>
      </c>
      <c r="P1610" s="678">
        <f t="shared" ca="1" si="275"/>
        <v>36874.822430667708</v>
      </c>
      <c r="Q1610" s="678">
        <f t="shared" ca="1" si="275"/>
        <v>127768.73172574681</v>
      </c>
      <c r="R1610" s="678">
        <f t="shared" ca="1" si="275"/>
        <v>21718.543064718837</v>
      </c>
      <c r="S1610" s="678">
        <f t="shared" ca="1" si="275"/>
        <v>882.31798375960273</v>
      </c>
      <c r="T1610" s="678">
        <f t="shared" ca="1" si="275"/>
        <v>20678.908943914499</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2216.1390174665203</v>
      </c>
      <c r="W1610" s="678">
        <f t="shared" ca="1" si="274"/>
        <v>165824.84797831438</v>
      </c>
      <c r="X1610" s="678">
        <f t="shared" ca="1" si="280"/>
        <v>0</v>
      </c>
      <c r="Y1610" s="678">
        <f t="shared" ca="1" si="280"/>
        <v>0</v>
      </c>
      <c r="Z1610" s="678">
        <f t="shared" ca="1" si="280"/>
        <v>0</v>
      </c>
      <c r="AA1610" t="str">
        <f t="shared" si="276"/>
        <v>ASRCMS202202</v>
      </c>
      <c r="AB1610" s="957">
        <f t="shared" si="277"/>
        <v>45230</v>
      </c>
      <c r="AC1610" t="str">
        <f t="shared" si="278"/>
        <v>Unaudited</v>
      </c>
    </row>
    <row r="1611" spans="1:29" x14ac:dyDescent="0.25">
      <c r="A1611" t="s">
        <v>421</v>
      </c>
      <c r="B1611" t="s">
        <v>1380</v>
      </c>
      <c r="C1611" t="s">
        <v>1381</v>
      </c>
      <c r="D1611">
        <v>1900</v>
      </c>
      <c r="E1611" s="957">
        <v>1</v>
      </c>
      <c r="F1611" t="s">
        <v>441</v>
      </c>
      <c r="G1611" s="957">
        <v>274</v>
      </c>
      <c r="H1611" t="s">
        <v>384</v>
      </c>
      <c r="I1611" s="937" t="s">
        <v>488</v>
      </c>
      <c r="J1611" s="937" t="s">
        <v>491</v>
      </c>
      <c r="K1611" s="937" t="s">
        <v>492</v>
      </c>
      <c r="L1611" s="937" t="s">
        <v>63</v>
      </c>
      <c r="M1611" s="958" t="s">
        <v>344</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ASRCMS202202</v>
      </c>
      <c r="AB1611" s="957">
        <f t="shared" si="277"/>
        <v>45230</v>
      </c>
      <c r="AC1611" t="str">
        <f t="shared" si="278"/>
        <v>Unaudited</v>
      </c>
    </row>
    <row r="1612" spans="1:29" x14ac:dyDescent="0.25">
      <c r="A1612" t="s">
        <v>421</v>
      </c>
      <c r="B1612" t="s">
        <v>1380</v>
      </c>
      <c r="C1612" t="s">
        <v>1381</v>
      </c>
      <c r="D1612">
        <v>1900</v>
      </c>
      <c r="E1612" s="957">
        <v>1</v>
      </c>
      <c r="F1612" t="s">
        <v>441</v>
      </c>
      <c r="G1612" s="957">
        <v>274</v>
      </c>
      <c r="H1612" t="s">
        <v>384</v>
      </c>
      <c r="I1612" s="937" t="s">
        <v>488</v>
      </c>
      <c r="J1612" s="937" t="s">
        <v>491</v>
      </c>
      <c r="K1612" s="937" t="s">
        <v>1014</v>
      </c>
      <c r="L1612" s="937" t="s">
        <v>910</v>
      </c>
      <c r="M1612" s="958" t="s">
        <v>911</v>
      </c>
      <c r="N1612" s="678">
        <f t="shared" ca="1" si="279"/>
        <v>0</v>
      </c>
      <c r="O1612" s="678">
        <f t="shared" ca="1" si="281"/>
        <v>0</v>
      </c>
      <c r="P1612" s="678">
        <f t="shared" ca="1" si="281"/>
        <v>0</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ASRCMS202202</v>
      </c>
      <c r="AB1612" s="957">
        <f t="shared" si="277"/>
        <v>45230</v>
      </c>
      <c r="AC1612" t="str">
        <f t="shared" si="278"/>
        <v>Unaudited</v>
      </c>
    </row>
    <row r="1613" spans="1:29" x14ac:dyDescent="0.25">
      <c r="A1613" t="s">
        <v>421</v>
      </c>
      <c r="B1613" t="s">
        <v>1380</v>
      </c>
      <c r="C1613" t="s">
        <v>1381</v>
      </c>
      <c r="D1613">
        <v>1900</v>
      </c>
      <c r="E1613" s="957">
        <v>1</v>
      </c>
      <c r="F1613" t="s">
        <v>441</v>
      </c>
      <c r="G1613" s="957">
        <v>274</v>
      </c>
      <c r="H1613" t="s">
        <v>384</v>
      </c>
      <c r="I1613" s="937" t="s">
        <v>488</v>
      </c>
      <c r="J1613" s="937" t="s">
        <v>13</v>
      </c>
      <c r="K1613" s="937" t="s">
        <v>493</v>
      </c>
      <c r="L1613" s="945" t="s">
        <v>95</v>
      </c>
      <c r="M1613" s="960" t="s">
        <v>147</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ASRCMS202202</v>
      </c>
      <c r="AB1613" s="957">
        <f t="shared" si="277"/>
        <v>45230</v>
      </c>
      <c r="AC1613" t="str">
        <f t="shared" si="278"/>
        <v>Unaudited</v>
      </c>
    </row>
    <row r="1614" spans="1:29" x14ac:dyDescent="0.25">
      <c r="A1614" t="s">
        <v>421</v>
      </c>
      <c r="B1614" t="s">
        <v>1380</v>
      </c>
      <c r="C1614" t="s">
        <v>1381</v>
      </c>
      <c r="D1614">
        <v>1900</v>
      </c>
      <c r="E1614" s="957">
        <v>1</v>
      </c>
      <c r="F1614" t="s">
        <v>441</v>
      </c>
      <c r="G1614" s="957">
        <v>274</v>
      </c>
      <c r="H1614" t="s">
        <v>384</v>
      </c>
      <c r="I1614" s="937" t="s">
        <v>488</v>
      </c>
      <c r="J1614" s="937" t="s">
        <v>13</v>
      </c>
      <c r="K1614" s="937" t="s">
        <v>13</v>
      </c>
      <c r="L1614" s="947" t="s">
        <v>35</v>
      </c>
      <c r="M1614" s="961" t="s">
        <v>13</v>
      </c>
      <c r="N1614" s="678">
        <f t="shared" ca="1" si="279"/>
        <v>2104.5436561652268</v>
      </c>
      <c r="O1614" s="678">
        <f t="shared" ca="1" si="281"/>
        <v>723.71185412691318</v>
      </c>
      <c r="P1614" s="678">
        <f t="shared" ca="1" si="281"/>
        <v>135.43287486986952</v>
      </c>
      <c r="Q1614" s="678">
        <f t="shared" ca="1" si="281"/>
        <v>469.26562666519294</v>
      </c>
      <c r="R1614" s="678">
        <f t="shared" ca="1" si="281"/>
        <v>79.767291917686876</v>
      </c>
      <c r="S1614" s="678">
        <f t="shared" ca="1" si="281"/>
        <v>3.2405542105219598</v>
      </c>
      <c r="T1614" s="678">
        <f t="shared" ca="1" si="281"/>
        <v>75.948951149861472</v>
      </c>
      <c r="U1614" s="678">
        <f t="shared" ca="1" si="281"/>
        <v>0</v>
      </c>
      <c r="V1614" s="678">
        <f t="shared" ca="1" si="281"/>
        <v>8.1393769098441222</v>
      </c>
      <c r="W1614" s="678">
        <f t="shared" ca="1" si="274"/>
        <v>609.03712631533688</v>
      </c>
      <c r="X1614" s="678">
        <f t="shared" ca="1" si="282"/>
        <v>0</v>
      </c>
      <c r="Y1614" s="678">
        <f t="shared" ca="1" si="282"/>
        <v>0</v>
      </c>
      <c r="Z1614" s="678">
        <f t="shared" ca="1" si="282"/>
        <v>0</v>
      </c>
      <c r="AA1614" t="str">
        <f t="shared" si="276"/>
        <v>ASRCMS202202</v>
      </c>
      <c r="AB1614" s="957">
        <f t="shared" si="277"/>
        <v>45230</v>
      </c>
      <c r="AC1614" t="str">
        <f t="shared" si="278"/>
        <v>Unaudited</v>
      </c>
    </row>
    <row r="1615" spans="1:29" x14ac:dyDescent="0.25">
      <c r="A1615" t="s">
        <v>421</v>
      </c>
      <c r="B1615" t="s">
        <v>1380</v>
      </c>
      <c r="C1615" t="s">
        <v>1381</v>
      </c>
      <c r="D1615">
        <v>1900</v>
      </c>
      <c r="E1615" s="957">
        <v>1</v>
      </c>
      <c r="F1615" t="s">
        <v>441</v>
      </c>
      <c r="G1615" s="957">
        <v>274</v>
      </c>
      <c r="H1615" t="s">
        <v>384</v>
      </c>
      <c r="I1615" s="958" t="s">
        <v>489</v>
      </c>
      <c r="J1615" s="958" t="s">
        <v>445</v>
      </c>
      <c r="K1615" s="958" t="s">
        <v>0</v>
      </c>
      <c r="L1615" s="937">
        <v>2.1</v>
      </c>
      <c r="M1615" s="958" t="s">
        <v>148</v>
      </c>
      <c r="N1615" s="678">
        <f t="shared" ca="1" si="279"/>
        <v>2316950.5999999996</v>
      </c>
      <c r="O1615" s="678">
        <f t="shared" ca="1" si="281"/>
        <v>565270.09000000008</v>
      </c>
      <c r="P1615" s="678">
        <f t="shared" ca="1" si="281"/>
        <v>92823.489999999991</v>
      </c>
      <c r="Q1615" s="678">
        <f t="shared" ca="1" si="281"/>
        <v>828855.75999999989</v>
      </c>
      <c r="R1615" s="678">
        <f t="shared" ca="1" si="281"/>
        <v>124032.33000000002</v>
      </c>
      <c r="S1615" s="678">
        <f t="shared" ca="1" si="281"/>
        <v>0</v>
      </c>
      <c r="T1615" s="678">
        <f t="shared" ca="1" si="281"/>
        <v>299705.92000000004</v>
      </c>
      <c r="U1615" s="678">
        <f t="shared" ca="1" si="281"/>
        <v>0</v>
      </c>
      <c r="V1615" s="678">
        <f t="shared" ca="1" si="281"/>
        <v>4196.01</v>
      </c>
      <c r="W1615" s="678">
        <f t="shared" ca="1" si="274"/>
        <v>402066.99999999994</v>
      </c>
      <c r="X1615" s="678">
        <f t="shared" ca="1" si="282"/>
        <v>0</v>
      </c>
      <c r="Y1615" s="678">
        <f t="shared" ca="1" si="282"/>
        <v>0</v>
      </c>
      <c r="Z1615" s="678">
        <f t="shared" ca="1" si="282"/>
        <v>0</v>
      </c>
      <c r="AA1615" t="str">
        <f t="shared" si="276"/>
        <v>ASRCMS202202</v>
      </c>
      <c r="AB1615" s="957">
        <f t="shared" si="277"/>
        <v>45230</v>
      </c>
      <c r="AC1615" t="str">
        <f t="shared" si="278"/>
        <v>Unaudited</v>
      </c>
    </row>
    <row r="1616" spans="1:29" ht="30" x14ac:dyDescent="0.25">
      <c r="A1616" t="s">
        <v>421</v>
      </c>
      <c r="B1616" t="s">
        <v>1380</v>
      </c>
      <c r="C1616" t="s">
        <v>1381</v>
      </c>
      <c r="D1616">
        <v>1900</v>
      </c>
      <c r="E1616" s="957">
        <v>1</v>
      </c>
      <c r="F1616" t="s">
        <v>441</v>
      </c>
      <c r="G1616" s="957">
        <v>274</v>
      </c>
      <c r="H1616" t="s">
        <v>384</v>
      </c>
      <c r="I1616" s="937" t="s">
        <v>489</v>
      </c>
      <c r="J1616" s="937" t="s">
        <v>445</v>
      </c>
      <c r="K1616" s="937" t="s">
        <v>0</v>
      </c>
      <c r="L1616" s="937">
        <v>2.2000000000000002</v>
      </c>
      <c r="M1616" s="962" t="s">
        <v>149</v>
      </c>
      <c r="N1616" s="678">
        <f t="shared" ca="1" si="279"/>
        <v>69960.663253988954</v>
      </c>
      <c r="O1616" s="678">
        <f t="shared" ca="1" si="281"/>
        <v>12168.134566715458</v>
      </c>
      <c r="P1616" s="678">
        <f t="shared" ca="1" si="281"/>
        <v>6921.0834736874358</v>
      </c>
      <c r="Q1616" s="678">
        <f t="shared" ca="1" si="281"/>
        <v>25709.035843489743</v>
      </c>
      <c r="R1616" s="678">
        <f t="shared" ca="1" si="281"/>
        <v>7409.5157669192849</v>
      </c>
      <c r="S1616" s="678">
        <f t="shared" ca="1" si="281"/>
        <v>26.623185109493917</v>
      </c>
      <c r="T1616" s="678">
        <f t="shared" ca="1" si="281"/>
        <v>5671.2706281988148</v>
      </c>
      <c r="U1616" s="678">
        <f t="shared" ca="1" si="281"/>
        <v>0</v>
      </c>
      <c r="V1616" s="678">
        <f t="shared" ca="1" si="281"/>
        <v>124.15102999776602</v>
      </c>
      <c r="W1616" s="678">
        <f t="shared" ca="1" si="274"/>
        <v>11930.848759870949</v>
      </c>
      <c r="X1616" s="678">
        <f t="shared" ca="1" si="282"/>
        <v>0</v>
      </c>
      <c r="Y1616" s="678">
        <f t="shared" ca="1" si="282"/>
        <v>0</v>
      </c>
      <c r="Z1616" s="678">
        <f t="shared" ca="1" si="282"/>
        <v>0</v>
      </c>
      <c r="AA1616" t="str">
        <f t="shared" si="276"/>
        <v>ASRCMS202202</v>
      </c>
      <c r="AB1616" s="957">
        <f t="shared" si="277"/>
        <v>45230</v>
      </c>
      <c r="AC1616" t="str">
        <f t="shared" si="278"/>
        <v>Unaudited</v>
      </c>
    </row>
    <row r="1617" spans="1:29" x14ac:dyDescent="0.25">
      <c r="A1617" t="s">
        <v>421</v>
      </c>
      <c r="B1617" t="s">
        <v>1380</v>
      </c>
      <c r="C1617" t="s">
        <v>1381</v>
      </c>
      <c r="D1617">
        <v>1900</v>
      </c>
      <c r="E1617" s="957">
        <v>1</v>
      </c>
      <c r="F1617" t="s">
        <v>441</v>
      </c>
      <c r="G1617" s="957">
        <v>274</v>
      </c>
      <c r="H1617" t="s">
        <v>384</v>
      </c>
      <c r="I1617" s="937" t="s">
        <v>489</v>
      </c>
      <c r="J1617" s="937" t="s">
        <v>445</v>
      </c>
      <c r="K1617" s="937" t="s">
        <v>0</v>
      </c>
      <c r="L1617" s="937">
        <v>2.2999999999999998</v>
      </c>
      <c r="M1617" s="962" t="s">
        <v>150</v>
      </c>
      <c r="N1617" s="678">
        <f t="shared" ca="1" si="279"/>
        <v>404563.86</v>
      </c>
      <c r="O1617" s="678">
        <f t="shared" ca="1" si="281"/>
        <v>142233.79</v>
      </c>
      <c r="P1617" s="678">
        <f t="shared" ca="1" si="281"/>
        <v>35633.270000000011</v>
      </c>
      <c r="Q1617" s="678">
        <f t="shared" ca="1" si="281"/>
        <v>149980.63</v>
      </c>
      <c r="R1617" s="678">
        <f t="shared" ca="1" si="281"/>
        <v>35355.240000000005</v>
      </c>
      <c r="S1617" s="678">
        <f t="shared" ca="1" si="281"/>
        <v>170.74</v>
      </c>
      <c r="T1617" s="678">
        <f t="shared" ca="1" si="281"/>
        <v>21885.529999999995</v>
      </c>
      <c r="U1617" s="678">
        <f t="shared" ca="1" si="281"/>
        <v>0</v>
      </c>
      <c r="V1617" s="678">
        <f t="shared" ca="1" si="281"/>
        <v>1272.54</v>
      </c>
      <c r="W1617" s="678">
        <f t="shared" ca="1" si="274"/>
        <v>18032.119999999995</v>
      </c>
      <c r="X1617" s="678">
        <f t="shared" ca="1" si="282"/>
        <v>0</v>
      </c>
      <c r="Y1617" s="678">
        <f t="shared" ca="1" si="282"/>
        <v>0</v>
      </c>
      <c r="Z1617" s="678">
        <f t="shared" ca="1" si="282"/>
        <v>0</v>
      </c>
      <c r="AA1617" t="str">
        <f t="shared" si="276"/>
        <v>ASRCMS202202</v>
      </c>
      <c r="AB1617" s="957">
        <f t="shared" si="277"/>
        <v>45230</v>
      </c>
      <c r="AC1617" t="str">
        <f t="shared" si="278"/>
        <v>Unaudited</v>
      </c>
    </row>
    <row r="1618" spans="1:29" x14ac:dyDescent="0.25">
      <c r="A1618" t="s">
        <v>421</v>
      </c>
      <c r="B1618" t="s">
        <v>1380</v>
      </c>
      <c r="C1618" t="s">
        <v>1381</v>
      </c>
      <c r="D1618">
        <v>1900</v>
      </c>
      <c r="E1618" s="957">
        <v>1</v>
      </c>
      <c r="F1618" t="s">
        <v>441</v>
      </c>
      <c r="G1618" s="957">
        <v>274</v>
      </c>
      <c r="H1618" t="s">
        <v>384</v>
      </c>
      <c r="I1618" s="937" t="s">
        <v>489</v>
      </c>
      <c r="J1618" s="937" t="s">
        <v>445</v>
      </c>
      <c r="K1618" s="937" t="s">
        <v>0</v>
      </c>
      <c r="L1618" s="937">
        <v>2.4</v>
      </c>
      <c r="M1618" s="962" t="s">
        <v>151</v>
      </c>
      <c r="N1618" s="678">
        <f t="shared" ca="1" si="279"/>
        <v>1761217.3199999994</v>
      </c>
      <c r="O1618" s="678">
        <f t="shared" ca="1" si="281"/>
        <v>700541.96</v>
      </c>
      <c r="P1618" s="678">
        <f t="shared" ca="1" si="281"/>
        <v>39506.01</v>
      </c>
      <c r="Q1618" s="678">
        <f t="shared" ca="1" si="281"/>
        <v>811332.91999999981</v>
      </c>
      <c r="R1618" s="678">
        <f t="shared" ca="1" si="281"/>
        <v>35814.9</v>
      </c>
      <c r="S1618" s="678">
        <f t="shared" ca="1" si="281"/>
        <v>184.97</v>
      </c>
      <c r="T1618" s="678">
        <f t="shared" ca="1" si="281"/>
        <v>87734.52</v>
      </c>
      <c r="U1618" s="678">
        <f t="shared" ca="1" si="281"/>
        <v>0</v>
      </c>
      <c r="V1618" s="678">
        <f t="shared" ca="1" si="281"/>
        <v>10533.65</v>
      </c>
      <c r="W1618" s="678">
        <f t="shared" ca="1" si="274"/>
        <v>75568.39</v>
      </c>
      <c r="X1618" s="678">
        <f t="shared" ca="1" si="282"/>
        <v>0</v>
      </c>
      <c r="Y1618" s="678">
        <f t="shared" ca="1" si="282"/>
        <v>0</v>
      </c>
      <c r="Z1618" s="678">
        <f t="shared" ca="1" si="282"/>
        <v>0</v>
      </c>
      <c r="AA1618" t="str">
        <f t="shared" si="276"/>
        <v>ASRCMS202202</v>
      </c>
      <c r="AB1618" s="957">
        <f t="shared" si="277"/>
        <v>45230</v>
      </c>
      <c r="AC1618" t="str">
        <f t="shared" si="278"/>
        <v>Unaudited</v>
      </c>
    </row>
    <row r="1619" spans="1:29" ht="30" x14ac:dyDescent="0.25">
      <c r="A1619" t="s">
        <v>421</v>
      </c>
      <c r="B1619" t="s">
        <v>1380</v>
      </c>
      <c r="C1619" t="s">
        <v>1381</v>
      </c>
      <c r="D1619">
        <v>1900</v>
      </c>
      <c r="E1619" s="957">
        <v>1</v>
      </c>
      <c r="F1619" t="s">
        <v>441</v>
      </c>
      <c r="G1619" s="957">
        <v>274</v>
      </c>
      <c r="H1619" t="s">
        <v>384</v>
      </c>
      <c r="I1619" s="937" t="s">
        <v>489</v>
      </c>
      <c r="J1619" s="937" t="s">
        <v>445</v>
      </c>
      <c r="K1619" s="937" t="s">
        <v>0</v>
      </c>
      <c r="L1619" s="937">
        <v>2.5</v>
      </c>
      <c r="M1619" s="962" t="s">
        <v>152</v>
      </c>
      <c r="N1619" s="678">
        <f t="shared" ca="1" si="279"/>
        <v>64173.821933946354</v>
      </c>
      <c r="O1619" s="678">
        <f t="shared" ca="1" si="281"/>
        <v>25084.736642525466</v>
      </c>
      <c r="P1619" s="678">
        <f t="shared" ca="1" si="281"/>
        <v>2547.9295003903489</v>
      </c>
      <c r="Q1619" s="678">
        <f t="shared" ca="1" si="281"/>
        <v>28316.908517743133</v>
      </c>
      <c r="R1619" s="678">
        <f t="shared" ca="1" si="281"/>
        <v>2581.0364050978387</v>
      </c>
      <c r="S1619" s="678">
        <f t="shared" ca="1" si="281"/>
        <v>4.0635939792621771</v>
      </c>
      <c r="T1619" s="678">
        <f t="shared" ca="1" si="281"/>
        <v>2237.5838377585842</v>
      </c>
      <c r="U1619" s="678">
        <f t="shared" ca="1" si="281"/>
        <v>0</v>
      </c>
      <c r="V1619" s="678">
        <f t="shared" ca="1" si="281"/>
        <v>444.86520974006851</v>
      </c>
      <c r="W1619" s="678">
        <f t="shared" ca="1" si="274"/>
        <v>2956.6982267116437</v>
      </c>
      <c r="X1619" s="678">
        <f t="shared" ca="1" si="282"/>
        <v>0</v>
      </c>
      <c r="Y1619" s="678">
        <f t="shared" ca="1" si="282"/>
        <v>0</v>
      </c>
      <c r="Z1619" s="678">
        <f t="shared" ca="1" si="282"/>
        <v>0</v>
      </c>
      <c r="AA1619" t="str">
        <f t="shared" si="276"/>
        <v>ASRCMS202202</v>
      </c>
      <c r="AB1619" s="957">
        <f t="shared" si="277"/>
        <v>45230</v>
      </c>
      <c r="AC1619" t="str">
        <f t="shared" si="278"/>
        <v>Unaudited</v>
      </c>
    </row>
    <row r="1620" spans="1:29" x14ac:dyDescent="0.25">
      <c r="A1620" t="s">
        <v>421</v>
      </c>
      <c r="B1620" t="s">
        <v>1380</v>
      </c>
      <c r="C1620" t="s">
        <v>1381</v>
      </c>
      <c r="D1620">
        <v>1900</v>
      </c>
      <c r="E1620" s="957">
        <v>1</v>
      </c>
      <c r="F1620" t="s">
        <v>441</v>
      </c>
      <c r="G1620" s="957">
        <v>274</v>
      </c>
      <c r="H1620" t="s">
        <v>384</v>
      </c>
      <c r="I1620" s="937" t="s">
        <v>489</v>
      </c>
      <c r="J1620" s="937" t="s">
        <v>445</v>
      </c>
      <c r="K1620" s="937" t="s">
        <v>0</v>
      </c>
      <c r="L1620" s="937" t="s">
        <v>97</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ASRCMS202202</v>
      </c>
      <c r="AB1620" s="957">
        <f t="shared" si="277"/>
        <v>45230</v>
      </c>
      <c r="AC1620" t="str">
        <f t="shared" si="278"/>
        <v>Unaudited</v>
      </c>
    </row>
    <row r="1621" spans="1:29" x14ac:dyDescent="0.25">
      <c r="A1621" t="s">
        <v>421</v>
      </c>
      <c r="B1621" t="s">
        <v>1380</v>
      </c>
      <c r="C1621" t="s">
        <v>1381</v>
      </c>
      <c r="D1621">
        <v>1900</v>
      </c>
      <c r="E1621" s="957">
        <v>1</v>
      </c>
      <c r="F1621" t="s">
        <v>441</v>
      </c>
      <c r="G1621" s="957">
        <v>274</v>
      </c>
      <c r="H1621" t="s">
        <v>384</v>
      </c>
      <c r="I1621" s="937" t="s">
        <v>489</v>
      </c>
      <c r="J1621" s="937" t="s">
        <v>445</v>
      </c>
      <c r="K1621" s="937" t="s">
        <v>0</v>
      </c>
      <c r="L1621" s="937" t="s">
        <v>153</v>
      </c>
      <c r="M1621" s="962" t="s">
        <v>452</v>
      </c>
      <c r="N1621" s="678">
        <f t="shared" ca="1" si="279"/>
        <v>18327.993330379315</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3027.2179694100405</v>
      </c>
      <c r="P1621" s="678">
        <f t="shared" ca="1" si="283"/>
        <v>819.53049298813778</v>
      </c>
      <c r="Q1621" s="678">
        <f t="shared" ca="1" si="283"/>
        <v>5269.7867854486212</v>
      </c>
      <c r="R1621" s="678">
        <f t="shared" ca="1" si="283"/>
        <v>907.76442181720165</v>
      </c>
      <c r="S1621" s="678">
        <f t="shared" ca="1" si="283"/>
        <v>14.145714375781674</v>
      </c>
      <c r="T1621" s="678">
        <f t="shared" ca="1" si="283"/>
        <v>1114.5771512614908</v>
      </c>
      <c r="U1621" s="678">
        <f t="shared" ca="1" si="283"/>
        <v>0</v>
      </c>
      <c r="V1621" s="678">
        <f t="shared" ca="1" si="283"/>
        <v>36.509967272073261</v>
      </c>
      <c r="W1621" s="678">
        <f t="shared" ca="1" si="274"/>
        <v>7138.4608278059713</v>
      </c>
      <c r="X1621" s="678">
        <f t="shared" ca="1" si="282"/>
        <v>0</v>
      </c>
      <c r="Y1621" s="678">
        <f t="shared" ca="1" si="282"/>
        <v>0</v>
      </c>
      <c r="Z1621" s="678">
        <f t="shared" ca="1" si="282"/>
        <v>0</v>
      </c>
      <c r="AA1621" t="str">
        <f t="shared" si="276"/>
        <v>ASRCMS202202</v>
      </c>
      <c r="AB1621" s="957">
        <f t="shared" si="277"/>
        <v>45230</v>
      </c>
      <c r="AC1621" t="str">
        <f t="shared" si="278"/>
        <v>Unaudited</v>
      </c>
    </row>
    <row r="1622" spans="1:29" x14ac:dyDescent="0.25">
      <c r="A1622" t="s">
        <v>421</v>
      </c>
      <c r="B1622" t="s">
        <v>1380</v>
      </c>
      <c r="C1622" t="s">
        <v>1381</v>
      </c>
      <c r="D1622">
        <v>1900</v>
      </c>
      <c r="E1622" s="957">
        <v>1</v>
      </c>
      <c r="F1622" t="s">
        <v>441</v>
      </c>
      <c r="G1622" s="957">
        <v>274</v>
      </c>
      <c r="H1622" t="s">
        <v>384</v>
      </c>
      <c r="I1622" s="937" t="s">
        <v>489</v>
      </c>
      <c r="J1622" s="937" t="s">
        <v>445</v>
      </c>
      <c r="K1622" s="937" t="s">
        <v>0</v>
      </c>
      <c r="L1622" s="945" t="s">
        <v>912</v>
      </c>
      <c r="M1622" s="960" t="s">
        <v>24</v>
      </c>
      <c r="N1622" s="678">
        <f t="shared" ca="1" si="279"/>
        <v>492756</v>
      </c>
      <c r="O1622" s="678">
        <f t="shared" ca="1" si="283"/>
        <v>39100.660000000003</v>
      </c>
      <c r="P1622" s="678">
        <f t="shared" ca="1" si="283"/>
        <v>0</v>
      </c>
      <c r="Q1622" s="678">
        <f t="shared" ca="1" si="283"/>
        <v>453655.33999999997</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ASRCMS202202</v>
      </c>
      <c r="AB1622" s="957">
        <f t="shared" si="277"/>
        <v>45230</v>
      </c>
      <c r="AC1622" t="str">
        <f t="shared" si="278"/>
        <v>Unaudited</v>
      </c>
    </row>
    <row r="1623" spans="1:29" x14ac:dyDescent="0.25">
      <c r="A1623" t="s">
        <v>421</v>
      </c>
      <c r="B1623" t="s">
        <v>1380</v>
      </c>
      <c r="C1623" t="s">
        <v>1381</v>
      </c>
      <c r="D1623">
        <v>1900</v>
      </c>
      <c r="E1623" s="957">
        <v>1</v>
      </c>
      <c r="F1623" t="s">
        <v>441</v>
      </c>
      <c r="G1623" s="957">
        <v>274</v>
      </c>
      <c r="H1623" t="s">
        <v>384</v>
      </c>
      <c r="I1623" s="962" t="s">
        <v>489</v>
      </c>
      <c r="J1623" s="962" t="s">
        <v>445</v>
      </c>
      <c r="K1623" s="962" t="s">
        <v>53</v>
      </c>
      <c r="L1623" s="937">
        <v>3.1</v>
      </c>
      <c r="M1623" s="962" t="s">
        <v>33</v>
      </c>
      <c r="N1623" s="678">
        <f t="shared" ca="1" si="279"/>
        <v>526471.75</v>
      </c>
      <c r="O1623" s="678">
        <f t="shared" ca="1" si="283"/>
        <v>211892.90000000002</v>
      </c>
      <c r="P1623" s="678">
        <f t="shared" ca="1" si="283"/>
        <v>46201.540000000008</v>
      </c>
      <c r="Q1623" s="678">
        <f t="shared" ca="1" si="283"/>
        <v>173226.31999999998</v>
      </c>
      <c r="R1623" s="678">
        <f t="shared" ca="1" si="283"/>
        <v>34082.57</v>
      </c>
      <c r="S1623" s="678">
        <f t="shared" ca="1" si="283"/>
        <v>279.98999999999995</v>
      </c>
      <c r="T1623" s="678">
        <f t="shared" ca="1" si="283"/>
        <v>34624.57</v>
      </c>
      <c r="U1623" s="678">
        <f t="shared" ca="1" si="283"/>
        <v>0</v>
      </c>
      <c r="V1623" s="678">
        <f t="shared" ca="1" si="283"/>
        <v>1462.13</v>
      </c>
      <c r="W1623" s="678">
        <f t="shared" ca="1" si="274"/>
        <v>24701.729999999996</v>
      </c>
      <c r="X1623" s="678">
        <f t="shared" ca="1" si="282"/>
        <v>0</v>
      </c>
      <c r="Y1623" s="678">
        <f t="shared" ca="1" si="282"/>
        <v>0</v>
      </c>
      <c r="Z1623" s="678">
        <f t="shared" ca="1" si="282"/>
        <v>0</v>
      </c>
      <c r="AA1623" t="str">
        <f t="shared" si="276"/>
        <v>ASRCMS202202</v>
      </c>
      <c r="AB1623" s="957">
        <f t="shared" si="277"/>
        <v>45230</v>
      </c>
      <c r="AC1623" t="str">
        <f t="shared" si="278"/>
        <v>Unaudited</v>
      </c>
    </row>
    <row r="1624" spans="1:29" x14ac:dyDescent="0.25">
      <c r="A1624" t="s">
        <v>421</v>
      </c>
      <c r="B1624" t="s">
        <v>1380</v>
      </c>
      <c r="C1624" t="s">
        <v>1381</v>
      </c>
      <c r="D1624">
        <v>1900</v>
      </c>
      <c r="E1624" s="957">
        <v>1</v>
      </c>
      <c r="F1624" t="s">
        <v>441</v>
      </c>
      <c r="G1624" s="957">
        <v>274</v>
      </c>
      <c r="H1624" t="s">
        <v>384</v>
      </c>
      <c r="I1624" s="937" t="s">
        <v>489</v>
      </c>
      <c r="J1624" s="937" t="s">
        <v>445</v>
      </c>
      <c r="K1624" s="937" t="s">
        <v>53</v>
      </c>
      <c r="L1624" s="943">
        <v>3.2</v>
      </c>
      <c r="M1624" s="963" t="s">
        <v>34</v>
      </c>
      <c r="N1624" s="678">
        <f t="shared" ca="1" si="279"/>
        <v>1755946.5100000002</v>
      </c>
      <c r="O1624" s="678">
        <f t="shared" ca="1" si="283"/>
        <v>451783.97000000009</v>
      </c>
      <c r="P1624" s="678">
        <f t="shared" ca="1" si="283"/>
        <v>88200.480000000025</v>
      </c>
      <c r="Q1624" s="678">
        <f t="shared" ca="1" si="283"/>
        <v>848248.38000000012</v>
      </c>
      <c r="R1624" s="678">
        <f t="shared" ca="1" si="283"/>
        <v>77557.540000000008</v>
      </c>
      <c r="S1624" s="678">
        <f t="shared" ca="1" si="283"/>
        <v>104.74</v>
      </c>
      <c r="T1624" s="678">
        <f t="shared" ca="1" si="283"/>
        <v>115633.29999999999</v>
      </c>
      <c r="U1624" s="678">
        <f t="shared" ca="1" si="283"/>
        <v>0</v>
      </c>
      <c r="V1624" s="678">
        <f t="shared" ca="1" si="283"/>
        <v>2846.9500000000003</v>
      </c>
      <c r="W1624" s="678">
        <f t="shared" ca="1" si="274"/>
        <v>171571.15000000002</v>
      </c>
      <c r="X1624" s="678">
        <f t="shared" ca="1" si="282"/>
        <v>0</v>
      </c>
      <c r="Y1624" s="678">
        <f t="shared" ca="1" si="282"/>
        <v>0</v>
      </c>
      <c r="Z1624" s="678">
        <f t="shared" ca="1" si="282"/>
        <v>0</v>
      </c>
      <c r="AA1624" t="str">
        <f t="shared" si="276"/>
        <v>ASRCMS202202</v>
      </c>
      <c r="AB1624" s="957">
        <f t="shared" si="277"/>
        <v>45230</v>
      </c>
      <c r="AC1624" t="str">
        <f t="shared" si="278"/>
        <v>Unaudited</v>
      </c>
    </row>
    <row r="1625" spans="1:29" x14ac:dyDescent="0.25">
      <c r="A1625" t="s">
        <v>421</v>
      </c>
      <c r="B1625" t="s">
        <v>1380</v>
      </c>
      <c r="C1625" t="s">
        <v>1381</v>
      </c>
      <c r="D1625">
        <v>1900</v>
      </c>
      <c r="E1625" s="957">
        <v>1</v>
      </c>
      <c r="F1625" t="s">
        <v>441</v>
      </c>
      <c r="G1625" s="957">
        <v>274</v>
      </c>
      <c r="H1625" t="s">
        <v>384</v>
      </c>
      <c r="I1625" s="937" t="s">
        <v>489</v>
      </c>
      <c r="J1625" s="937" t="s">
        <v>445</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ASRCMS202202</v>
      </c>
      <c r="AB1625" s="957">
        <f t="shared" si="277"/>
        <v>45230</v>
      </c>
      <c r="AC1625" t="str">
        <f t="shared" si="278"/>
        <v>Unaudited</v>
      </c>
    </row>
    <row r="1626" spans="1:29" x14ac:dyDescent="0.25">
      <c r="A1626" t="s">
        <v>421</v>
      </c>
      <c r="B1626" t="s">
        <v>1380</v>
      </c>
      <c r="C1626" t="s">
        <v>1381</v>
      </c>
      <c r="D1626">
        <v>1900</v>
      </c>
      <c r="E1626" s="957">
        <v>1</v>
      </c>
      <c r="F1626" t="s">
        <v>441</v>
      </c>
      <c r="G1626" s="957">
        <v>274</v>
      </c>
      <c r="H1626" t="s">
        <v>384</v>
      </c>
      <c r="I1626" s="937" t="s">
        <v>489</v>
      </c>
      <c r="J1626" s="937" t="s">
        <v>445</v>
      </c>
      <c r="K1626" s="937" t="s">
        <v>53</v>
      </c>
      <c r="L1626" s="947" t="s">
        <v>44</v>
      </c>
      <c r="M1626" s="964" t="s">
        <v>154</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ASRCMS202202</v>
      </c>
      <c r="AB1626" s="957">
        <f t="shared" si="277"/>
        <v>45230</v>
      </c>
      <c r="AC1626" t="str">
        <f t="shared" si="278"/>
        <v>Unaudited</v>
      </c>
    </row>
    <row r="1627" spans="1:29" x14ac:dyDescent="0.25">
      <c r="A1627" t="s">
        <v>421</v>
      </c>
      <c r="B1627" t="s">
        <v>1380</v>
      </c>
      <c r="C1627" t="s">
        <v>1381</v>
      </c>
      <c r="D1627">
        <v>1900</v>
      </c>
      <c r="E1627" s="957">
        <v>1</v>
      </c>
      <c r="F1627" t="s">
        <v>441</v>
      </c>
      <c r="G1627" s="957">
        <v>274</v>
      </c>
      <c r="H1627" t="s">
        <v>384</v>
      </c>
      <c r="I1627" s="963" t="s">
        <v>489</v>
      </c>
      <c r="J1627" s="963" t="s">
        <v>445</v>
      </c>
      <c r="K1627" s="963" t="s">
        <v>53</v>
      </c>
      <c r="L1627" s="943" t="s">
        <v>41</v>
      </c>
      <c r="M1627" s="963" t="s">
        <v>52</v>
      </c>
      <c r="N1627" s="678">
        <f t="shared" ca="1" si="279"/>
        <v>41.064828032656024</v>
      </c>
      <c r="O1627" s="678">
        <f t="shared" ca="1" si="283"/>
        <v>41.064828032656024</v>
      </c>
      <c r="P1627" s="678">
        <f t="shared" ca="1" si="283"/>
        <v>0</v>
      </c>
      <c r="Q1627" s="678">
        <f t="shared" ca="1" si="283"/>
        <v>0</v>
      </c>
      <c r="R1627" s="678">
        <f t="shared" ca="1" si="283"/>
        <v>0</v>
      </c>
      <c r="S1627" s="678">
        <f t="shared" ca="1" si="283"/>
        <v>0</v>
      </c>
      <c r="T1627" s="678">
        <f t="shared" ca="1" si="283"/>
        <v>0</v>
      </c>
      <c r="U1627" s="678">
        <f t="shared" ca="1" si="283"/>
        <v>0</v>
      </c>
      <c r="V1627" s="678">
        <f t="shared" ca="1" si="283"/>
        <v>0</v>
      </c>
      <c r="W1627" s="678">
        <f t="shared" ca="1" si="274"/>
        <v>0</v>
      </c>
      <c r="X1627" s="678">
        <f t="shared" ca="1" si="282"/>
        <v>0</v>
      </c>
      <c r="Y1627" s="678">
        <f t="shared" ca="1" si="282"/>
        <v>0</v>
      </c>
      <c r="Z1627" s="678">
        <f t="shared" ca="1" si="282"/>
        <v>0</v>
      </c>
      <c r="AA1627" t="str">
        <f t="shared" si="276"/>
        <v>ASRCMS202202</v>
      </c>
      <c r="AB1627" s="957">
        <f t="shared" si="277"/>
        <v>45230</v>
      </c>
      <c r="AC1627" t="str">
        <f t="shared" si="278"/>
        <v>Unaudited</v>
      </c>
    </row>
    <row r="1628" spans="1:29" x14ac:dyDescent="0.25">
      <c r="A1628" t="s">
        <v>421</v>
      </c>
      <c r="B1628" t="s">
        <v>1380</v>
      </c>
      <c r="C1628" t="s">
        <v>1381</v>
      </c>
      <c r="D1628">
        <v>1900</v>
      </c>
      <c r="E1628" s="957">
        <v>1</v>
      </c>
      <c r="F1628" t="s">
        <v>441</v>
      </c>
      <c r="G1628" s="957">
        <v>274</v>
      </c>
      <c r="H1628" t="s">
        <v>384</v>
      </c>
      <c r="I1628" s="937" t="s">
        <v>489</v>
      </c>
      <c r="J1628" s="937" t="s">
        <v>445</v>
      </c>
      <c r="K1628" s="937" t="s">
        <v>53</v>
      </c>
      <c r="L1628" s="937" t="s">
        <v>42</v>
      </c>
      <c r="M1628" s="962" t="s">
        <v>155</v>
      </c>
      <c r="N1628" s="678">
        <f t="shared" ca="1" si="279"/>
        <v>71828.420391492502</v>
      </c>
      <c r="O1628" s="678">
        <f t="shared" ca="1" si="283"/>
        <v>21047.40913029918</v>
      </c>
      <c r="P1628" s="678">
        <f t="shared" ca="1" si="283"/>
        <v>4577.1062919264932</v>
      </c>
      <c r="Q1628" s="678">
        <f t="shared" ca="1" si="283"/>
        <v>32797.760786937419</v>
      </c>
      <c r="R1628" s="678">
        <f t="shared" ca="1" si="283"/>
        <v>3616.5626993078113</v>
      </c>
      <c r="S1628" s="678">
        <f t="shared" ca="1" si="283"/>
        <v>29.759851356008891</v>
      </c>
      <c r="T1628" s="678">
        <f t="shared" ca="1" si="283"/>
        <v>3046.2190771016349</v>
      </c>
      <c r="U1628" s="678">
        <f t="shared" ca="1" si="283"/>
        <v>0</v>
      </c>
      <c r="V1628" s="678">
        <f t="shared" ca="1" si="283"/>
        <v>156.60790273892979</v>
      </c>
      <c r="W1628" s="678">
        <f t="shared" ca="1" si="274"/>
        <v>6556.9946518250263</v>
      </c>
      <c r="X1628" s="678">
        <f t="shared" ca="1" si="282"/>
        <v>0</v>
      </c>
      <c r="Y1628" s="678">
        <f t="shared" ca="1" si="282"/>
        <v>0</v>
      </c>
      <c r="Z1628" s="678">
        <f t="shared" ca="1" si="282"/>
        <v>0</v>
      </c>
      <c r="AA1628" t="str">
        <f t="shared" si="276"/>
        <v>ASRCMS202202</v>
      </c>
      <c r="AB1628" s="957">
        <f t="shared" si="277"/>
        <v>45230</v>
      </c>
      <c r="AC1628" t="str">
        <f t="shared" si="278"/>
        <v>Unaudited</v>
      </c>
    </row>
    <row r="1629" spans="1:29" x14ac:dyDescent="0.25">
      <c r="A1629" t="s">
        <v>421</v>
      </c>
      <c r="B1629" t="s">
        <v>1380</v>
      </c>
      <c r="C1629" t="s">
        <v>1381</v>
      </c>
      <c r="D1629">
        <v>1900</v>
      </c>
      <c r="E1629" s="957">
        <v>1</v>
      </c>
      <c r="F1629" t="s">
        <v>441</v>
      </c>
      <c r="G1629" s="957">
        <v>274</v>
      </c>
      <c r="H1629" t="s">
        <v>384</v>
      </c>
      <c r="I1629" s="937" t="s">
        <v>489</v>
      </c>
      <c r="J1629" s="937" t="s">
        <v>445</v>
      </c>
      <c r="K1629" s="937" t="s">
        <v>53</v>
      </c>
      <c r="L1629" s="937" t="s">
        <v>43</v>
      </c>
      <c r="M1629" s="962" t="s">
        <v>463</v>
      </c>
      <c r="N1629" s="678">
        <f t="shared" ca="1" si="279"/>
        <v>98689.801692225825</v>
      </c>
      <c r="O1629" s="678">
        <f t="shared" ca="1" si="283"/>
        <v>16300.504681274693</v>
      </c>
      <c r="P1629" s="678">
        <f t="shared" ca="1" si="283"/>
        <v>4412.8836352024955</v>
      </c>
      <c r="Q1629" s="678">
        <f t="shared" ca="1" si="283"/>
        <v>28375.949480197301</v>
      </c>
      <c r="R1629" s="678">
        <f t="shared" ca="1" si="283"/>
        <v>4887.9923272289598</v>
      </c>
      <c r="S1629" s="678">
        <f t="shared" ca="1" si="283"/>
        <v>76.169699616093695</v>
      </c>
      <c r="T1629" s="678">
        <f t="shared" ca="1" si="283"/>
        <v>6001.6061794587076</v>
      </c>
      <c r="U1629" s="678">
        <f t="shared" ca="1" si="283"/>
        <v>0</v>
      </c>
      <c r="V1629" s="678">
        <f t="shared" ca="1" si="283"/>
        <v>196.59334030301031</v>
      </c>
      <c r="W1629" s="678">
        <f t="shared" ca="1" si="274"/>
        <v>38438.102348944558</v>
      </c>
      <c r="X1629" s="678">
        <f t="shared" ca="1" si="282"/>
        <v>0</v>
      </c>
      <c r="Y1629" s="678">
        <f t="shared" ca="1" si="282"/>
        <v>0</v>
      </c>
      <c r="Z1629" s="678">
        <f t="shared" ca="1" si="282"/>
        <v>0</v>
      </c>
      <c r="AA1629" t="str">
        <f t="shared" si="276"/>
        <v>ASRCMS202202</v>
      </c>
      <c r="AB1629" s="957">
        <f t="shared" si="277"/>
        <v>45230</v>
      </c>
      <c r="AC1629" t="str">
        <f t="shared" si="278"/>
        <v>Unaudited</v>
      </c>
    </row>
    <row r="1630" spans="1:29" x14ac:dyDescent="0.25">
      <c r="A1630" t="s">
        <v>421</v>
      </c>
      <c r="B1630" t="s">
        <v>1380</v>
      </c>
      <c r="C1630" t="s">
        <v>1381</v>
      </c>
      <c r="D1630">
        <v>1900</v>
      </c>
      <c r="E1630" s="957">
        <v>1</v>
      </c>
      <c r="F1630" t="s">
        <v>441</v>
      </c>
      <c r="G1630" s="957">
        <v>274</v>
      </c>
      <c r="H1630" t="s">
        <v>384</v>
      </c>
      <c r="I1630" s="937" t="s">
        <v>489</v>
      </c>
      <c r="J1630" s="937" t="s">
        <v>445</v>
      </c>
      <c r="K1630" s="937" t="s">
        <v>915</v>
      </c>
      <c r="L1630" s="937" t="s">
        <v>916</v>
      </c>
      <c r="M1630" s="962" t="s">
        <v>915</v>
      </c>
      <c r="N1630" s="678">
        <f t="shared" ca="1" si="279"/>
        <v>22616.629999999997</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4892.12</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17724.509999999998</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ASRCMS202202</v>
      </c>
      <c r="AB1630" s="957">
        <f t="shared" si="277"/>
        <v>45230</v>
      </c>
      <c r="AC1630" t="str">
        <f t="shared" si="278"/>
        <v>Unaudited</v>
      </c>
    </row>
    <row r="1631" spans="1:29" x14ac:dyDescent="0.25">
      <c r="A1631" t="s">
        <v>421</v>
      </c>
      <c r="B1631" t="s">
        <v>1380</v>
      </c>
      <c r="C1631" t="s">
        <v>1381</v>
      </c>
      <c r="D1631">
        <v>1900</v>
      </c>
      <c r="E1631" s="957">
        <v>1</v>
      </c>
      <c r="F1631" t="s">
        <v>441</v>
      </c>
      <c r="G1631" s="957">
        <v>274</v>
      </c>
      <c r="H1631" t="s">
        <v>384</v>
      </c>
      <c r="I1631" s="937" t="s">
        <v>489</v>
      </c>
      <c r="J1631" s="937" t="s">
        <v>445</v>
      </c>
      <c r="K1631" s="937" t="s">
        <v>915</v>
      </c>
      <c r="L1631" s="945" t="s">
        <v>917</v>
      </c>
      <c r="M1631" s="960" t="s">
        <v>920</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12345.999397762756</v>
      </c>
      <c r="O1631" s="678">
        <f t="shared" ca="1" si="284"/>
        <v>2147.3178647144928</v>
      </c>
      <c r="P1631" s="678">
        <f t="shared" ca="1" si="284"/>
        <v>1221.3676718271947</v>
      </c>
      <c r="Q1631" s="678">
        <f t="shared" ca="1" si="284"/>
        <v>4536.8886782628961</v>
      </c>
      <c r="R1631" s="678">
        <f t="shared" ca="1" si="284"/>
        <v>1307.5616059269328</v>
      </c>
      <c r="S1631" s="678">
        <f t="shared" ca="1" si="284"/>
        <v>4.6982091369695151</v>
      </c>
      <c r="T1631" s="678">
        <f t="shared" ca="1" si="284"/>
        <v>1000.8124637997909</v>
      </c>
      <c r="U1631" s="678">
        <f t="shared" ca="1" si="284"/>
        <v>0</v>
      </c>
      <c r="V1631" s="678">
        <f t="shared" ca="1" si="284"/>
        <v>21.909005293723414</v>
      </c>
      <c r="W1631" s="678">
        <f t="shared" ca="1" si="274"/>
        <v>2105.443898800756</v>
      </c>
      <c r="X1631" s="678">
        <f t="shared" ca="1" si="284"/>
        <v>0</v>
      </c>
      <c r="Y1631" s="678">
        <f t="shared" ca="1" si="284"/>
        <v>0</v>
      </c>
      <c r="Z1631" s="678">
        <f t="shared" ca="1" si="284"/>
        <v>0</v>
      </c>
      <c r="AA1631" t="str">
        <f t="shared" si="276"/>
        <v>ASRCMS202202</v>
      </c>
      <c r="AB1631" s="957">
        <f t="shared" si="277"/>
        <v>45230</v>
      </c>
      <c r="AC1631" t="str">
        <f t="shared" si="278"/>
        <v>Unaudited</v>
      </c>
    </row>
    <row r="1632" spans="1:29" x14ac:dyDescent="0.25">
      <c r="A1632" t="s">
        <v>421</v>
      </c>
      <c r="B1632" t="s">
        <v>1380</v>
      </c>
      <c r="C1632" t="s">
        <v>1381</v>
      </c>
      <c r="D1632">
        <v>1900</v>
      </c>
      <c r="E1632" s="957">
        <v>1</v>
      </c>
      <c r="F1632" t="s">
        <v>441</v>
      </c>
      <c r="G1632" s="957">
        <v>274</v>
      </c>
      <c r="H1632" t="s">
        <v>384</v>
      </c>
      <c r="I1632" s="962" t="s">
        <v>489</v>
      </c>
      <c r="J1632" s="962" t="s">
        <v>445</v>
      </c>
      <c r="K1632" s="962" t="s">
        <v>915</v>
      </c>
      <c r="L1632" s="937" t="s">
        <v>918</v>
      </c>
      <c r="M1632" s="962" t="s">
        <v>921</v>
      </c>
      <c r="N1632" s="678">
        <f t="shared" ca="1" si="285"/>
        <v>46.141969040940111</v>
      </c>
      <c r="O1632" s="678">
        <f t="shared" ca="1" si="284"/>
        <v>7.6212270108789264</v>
      </c>
      <c r="P1632" s="678">
        <f t="shared" ca="1" si="284"/>
        <v>2.0632237230731478</v>
      </c>
      <c r="Q1632" s="678">
        <f t="shared" ca="1" si="284"/>
        <v>13.267046442202799</v>
      </c>
      <c r="R1632" s="678">
        <f t="shared" ca="1" si="284"/>
        <v>2.2853586365359799</v>
      </c>
      <c r="S1632" s="678">
        <f t="shared" ca="1" si="284"/>
        <v>3.5612797485440315E-2</v>
      </c>
      <c r="T1632" s="678">
        <f t="shared" ca="1" si="284"/>
        <v>2.8060237408533881</v>
      </c>
      <c r="U1632" s="678">
        <f t="shared" ca="1" si="284"/>
        <v>0</v>
      </c>
      <c r="V1632" s="678">
        <f t="shared" ca="1" si="284"/>
        <v>9.1916324345305472E-2</v>
      </c>
      <c r="W1632" s="678">
        <f t="shared" ca="1" si="274"/>
        <v>17.971560365565121</v>
      </c>
      <c r="X1632" s="678">
        <f t="shared" ca="1" si="284"/>
        <v>0</v>
      </c>
      <c r="Y1632" s="678">
        <f t="shared" ca="1" si="284"/>
        <v>0</v>
      </c>
      <c r="Z1632" s="678">
        <f t="shared" ca="1" si="284"/>
        <v>0</v>
      </c>
      <c r="AA1632" t="str">
        <f t="shared" si="276"/>
        <v>ASRCMS202202</v>
      </c>
      <c r="AB1632" s="957">
        <f t="shared" si="277"/>
        <v>45230</v>
      </c>
      <c r="AC1632" t="str">
        <f t="shared" si="278"/>
        <v>Unaudited</v>
      </c>
    </row>
    <row r="1633" spans="1:29" x14ac:dyDescent="0.25">
      <c r="A1633" t="s">
        <v>421</v>
      </c>
      <c r="B1633" t="s">
        <v>1380</v>
      </c>
      <c r="C1633" t="s">
        <v>1381</v>
      </c>
      <c r="D1633">
        <v>1900</v>
      </c>
      <c r="E1633" s="957">
        <v>1</v>
      </c>
      <c r="F1633" t="s">
        <v>441</v>
      </c>
      <c r="G1633" s="957">
        <v>274</v>
      </c>
      <c r="H1633" t="s">
        <v>384</v>
      </c>
      <c r="I1633" s="937" t="s">
        <v>489</v>
      </c>
      <c r="J1633" s="937" t="s">
        <v>445</v>
      </c>
      <c r="K1633" s="937" t="s">
        <v>446</v>
      </c>
      <c r="L1633" s="937">
        <v>5.0999999999999996</v>
      </c>
      <c r="M1633" s="962" t="s">
        <v>37</v>
      </c>
      <c r="N1633" s="678">
        <f t="shared" ca="1" si="285"/>
        <v>844499.54000000015</v>
      </c>
      <c r="O1633" s="678">
        <f t="shared" ca="1" si="284"/>
        <v>222402.33999999997</v>
      </c>
      <c r="P1633" s="678">
        <f t="shared" ca="1" si="284"/>
        <v>209822.58000000005</v>
      </c>
      <c r="Q1633" s="678">
        <f t="shared" ca="1" si="284"/>
        <v>131721.39999999997</v>
      </c>
      <c r="R1633" s="678">
        <f t="shared" ca="1" si="284"/>
        <v>186173.01999999996</v>
      </c>
      <c r="S1633" s="678">
        <f t="shared" ca="1" si="284"/>
        <v>2539.2799999999997</v>
      </c>
      <c r="T1633" s="678">
        <f t="shared" ca="1" si="284"/>
        <v>79463.510000000009</v>
      </c>
      <c r="U1633" s="678">
        <f t="shared" ca="1" si="284"/>
        <v>0</v>
      </c>
      <c r="V1633" s="678">
        <f t="shared" ca="1" si="284"/>
        <v>4962.7800000000007</v>
      </c>
      <c r="W1633" s="678">
        <f t="shared" ca="1" si="274"/>
        <v>7414.63</v>
      </c>
      <c r="X1633" s="678">
        <f t="shared" ca="1" si="284"/>
        <v>0</v>
      </c>
      <c r="Y1633" s="678">
        <f t="shared" ca="1" si="284"/>
        <v>0</v>
      </c>
      <c r="Z1633" s="678">
        <f t="shared" ca="1" si="284"/>
        <v>0</v>
      </c>
      <c r="AA1633" t="str">
        <f t="shared" si="276"/>
        <v>ASRCMS202202</v>
      </c>
      <c r="AB1633" s="957">
        <f t="shared" si="277"/>
        <v>45230</v>
      </c>
      <c r="AC1633" t="str">
        <f t="shared" si="278"/>
        <v>Unaudited</v>
      </c>
    </row>
    <row r="1634" spans="1:29" ht="30" x14ac:dyDescent="0.25">
      <c r="A1634" t="s">
        <v>421</v>
      </c>
      <c r="B1634" t="s">
        <v>1380</v>
      </c>
      <c r="C1634" t="s">
        <v>1381</v>
      </c>
      <c r="D1634">
        <v>1900</v>
      </c>
      <c r="E1634" s="957">
        <v>1</v>
      </c>
      <c r="F1634" t="s">
        <v>441</v>
      </c>
      <c r="G1634" s="957">
        <v>274</v>
      </c>
      <c r="H1634" t="s">
        <v>384</v>
      </c>
      <c r="I1634" s="937" t="s">
        <v>489</v>
      </c>
      <c r="J1634" s="937" t="s">
        <v>445</v>
      </c>
      <c r="K1634" s="937" t="s">
        <v>446</v>
      </c>
      <c r="L1634" s="937">
        <v>5.2</v>
      </c>
      <c r="M1634" s="962" t="s">
        <v>304</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ASRCMS202202</v>
      </c>
      <c r="AB1634" s="957">
        <f t="shared" si="277"/>
        <v>45230</v>
      </c>
      <c r="AC1634" t="str">
        <f t="shared" si="278"/>
        <v>Unaudited</v>
      </c>
    </row>
    <row r="1635" spans="1:29" ht="30" x14ac:dyDescent="0.25">
      <c r="A1635" t="s">
        <v>421</v>
      </c>
      <c r="B1635" t="s">
        <v>1380</v>
      </c>
      <c r="C1635" t="s">
        <v>1381</v>
      </c>
      <c r="D1635">
        <v>1900</v>
      </c>
      <c r="E1635" s="957">
        <v>1</v>
      </c>
      <c r="F1635" t="s">
        <v>441</v>
      </c>
      <c r="G1635" s="957">
        <v>274</v>
      </c>
      <c r="H1635" t="s">
        <v>384</v>
      </c>
      <c r="I1635" s="937" t="s">
        <v>489</v>
      </c>
      <c r="J1635" s="937" t="s">
        <v>445</v>
      </c>
      <c r="K1635" s="937" t="s">
        <v>446</v>
      </c>
      <c r="L1635" s="937">
        <v>5.3</v>
      </c>
      <c r="M1635" s="962" t="s">
        <v>305</v>
      </c>
      <c r="N1635" s="678">
        <f t="shared" ca="1" si="285"/>
        <v>18374.155727829428</v>
      </c>
      <c r="O1635" s="678">
        <f t="shared" ca="1" si="284"/>
        <v>5076.7769766943657</v>
      </c>
      <c r="P1635" s="678">
        <f t="shared" ca="1" si="284"/>
        <v>4837.9468222906926</v>
      </c>
      <c r="Q1635" s="678">
        <f t="shared" ca="1" si="284"/>
        <v>2970.0032438242806</v>
      </c>
      <c r="R1635" s="678">
        <f t="shared" ca="1" si="284"/>
        <v>4270.8743172106551</v>
      </c>
      <c r="S1635" s="678">
        <f t="shared" ca="1" si="284"/>
        <v>17.406382079603766</v>
      </c>
      <c r="T1635" s="678">
        <f t="shared" ca="1" si="284"/>
        <v>911.69335675285333</v>
      </c>
      <c r="U1635" s="678">
        <f t="shared" ca="1" si="284"/>
        <v>0</v>
      </c>
      <c r="V1635" s="678">
        <f t="shared" ca="1" si="284"/>
        <v>110.87630847773781</v>
      </c>
      <c r="W1635" s="678">
        <f t="shared" ca="1" si="274"/>
        <v>178.57832049923707</v>
      </c>
      <c r="X1635" s="678">
        <f t="shared" ca="1" si="284"/>
        <v>0</v>
      </c>
      <c r="Y1635" s="678">
        <f t="shared" ca="1" si="284"/>
        <v>0</v>
      </c>
      <c r="Z1635" s="678">
        <f t="shared" ca="1" si="284"/>
        <v>0</v>
      </c>
      <c r="AA1635" t="str">
        <f t="shared" si="276"/>
        <v>ASRCMS202202</v>
      </c>
      <c r="AB1635" s="957">
        <f t="shared" si="277"/>
        <v>45230</v>
      </c>
      <c r="AC1635" t="str">
        <f t="shared" si="278"/>
        <v>Unaudited</v>
      </c>
    </row>
    <row r="1636" spans="1:29" x14ac:dyDescent="0.25">
      <c r="A1636" t="s">
        <v>421</v>
      </c>
      <c r="B1636" t="s">
        <v>1380</v>
      </c>
      <c r="C1636" t="s">
        <v>1381</v>
      </c>
      <c r="D1636">
        <v>1900</v>
      </c>
      <c r="E1636" s="957">
        <v>1</v>
      </c>
      <c r="F1636" t="s">
        <v>441</v>
      </c>
      <c r="G1636" s="957">
        <v>274</v>
      </c>
      <c r="H1636" t="s">
        <v>384</v>
      </c>
      <c r="I1636" s="937" t="s">
        <v>489</v>
      </c>
      <c r="J1636" s="937" t="s">
        <v>445</v>
      </c>
      <c r="K1636" s="937" t="s">
        <v>446</v>
      </c>
      <c r="L1636" s="945" t="s">
        <v>82</v>
      </c>
      <c r="M1636" s="960" t="s">
        <v>454</v>
      </c>
      <c r="N1636" s="678">
        <f t="shared" ca="1" si="285"/>
        <v>3303.3378842111424</v>
      </c>
      <c r="O1636" s="678">
        <f t="shared" ca="1" si="284"/>
        <v>545.60931040615753</v>
      </c>
      <c r="P1636" s="678">
        <f t="shared" ca="1" si="284"/>
        <v>147.70772096837734</v>
      </c>
      <c r="Q1636" s="678">
        <f t="shared" ca="1" si="284"/>
        <v>949.79772287637616</v>
      </c>
      <c r="R1636" s="678">
        <f t="shared" ca="1" si="284"/>
        <v>163.6105246479662</v>
      </c>
      <c r="S1636" s="678">
        <f t="shared" ca="1" si="284"/>
        <v>2.5495466609154795</v>
      </c>
      <c r="T1636" s="678">
        <f t="shared" ca="1" si="284"/>
        <v>200.8853267387137</v>
      </c>
      <c r="U1636" s="678">
        <f t="shared" ca="1" si="284"/>
        <v>0</v>
      </c>
      <c r="V1636" s="678">
        <f t="shared" ca="1" si="284"/>
        <v>6.5803580275884181</v>
      </c>
      <c r="W1636" s="678">
        <f t="shared" ca="1" si="274"/>
        <v>1286.5973738850475</v>
      </c>
      <c r="X1636" s="678">
        <f t="shared" ca="1" si="284"/>
        <v>0</v>
      </c>
      <c r="Y1636" s="678">
        <f t="shared" ca="1" si="284"/>
        <v>0</v>
      </c>
      <c r="Z1636" s="678">
        <f t="shared" ca="1" si="284"/>
        <v>0</v>
      </c>
      <c r="AA1636" t="str">
        <f t="shared" si="276"/>
        <v>ASRCMS202202</v>
      </c>
      <c r="AB1636" s="957">
        <f t="shared" si="277"/>
        <v>45230</v>
      </c>
      <c r="AC1636" t="str">
        <f t="shared" si="278"/>
        <v>Unaudited</v>
      </c>
    </row>
    <row r="1637" spans="1:29" x14ac:dyDescent="0.25">
      <c r="A1637" t="s">
        <v>421</v>
      </c>
      <c r="B1637" t="s">
        <v>1380</v>
      </c>
      <c r="C1637" t="s">
        <v>1381</v>
      </c>
      <c r="D1637">
        <v>1900</v>
      </c>
      <c r="E1637" s="957">
        <v>1</v>
      </c>
      <c r="F1637" t="s">
        <v>441</v>
      </c>
      <c r="G1637" s="957">
        <v>274</v>
      </c>
      <c r="H1637" t="s">
        <v>384</v>
      </c>
      <c r="I1637" s="962" t="s">
        <v>489</v>
      </c>
      <c r="J1637" s="962" t="s">
        <v>445</v>
      </c>
      <c r="K1637" s="962" t="s">
        <v>447</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ASRCMS202202</v>
      </c>
      <c r="AB1637" s="957">
        <f t="shared" si="277"/>
        <v>45230</v>
      </c>
      <c r="AC1637" t="str">
        <f t="shared" si="278"/>
        <v>Unaudited</v>
      </c>
    </row>
    <row r="1638" spans="1:29" x14ac:dyDescent="0.25">
      <c r="A1638" t="s">
        <v>421</v>
      </c>
      <c r="B1638" t="s">
        <v>1380</v>
      </c>
      <c r="C1638" t="s">
        <v>1381</v>
      </c>
      <c r="D1638">
        <v>1900</v>
      </c>
      <c r="E1638" s="957">
        <v>1</v>
      </c>
      <c r="F1638" t="s">
        <v>441</v>
      </c>
      <c r="G1638" s="957">
        <v>274</v>
      </c>
      <c r="H1638" t="s">
        <v>384</v>
      </c>
      <c r="I1638" s="937" t="s">
        <v>489</v>
      </c>
      <c r="J1638" s="937" t="s">
        <v>445</v>
      </c>
      <c r="K1638" s="937" t="s">
        <v>447</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ASRCMS202202</v>
      </c>
      <c r="AB1638" s="957">
        <f t="shared" si="277"/>
        <v>45230</v>
      </c>
      <c r="AC1638" t="str">
        <f t="shared" si="278"/>
        <v>Unaudited</v>
      </c>
    </row>
    <row r="1639" spans="1:29" x14ac:dyDescent="0.25">
      <c r="A1639" t="s">
        <v>421</v>
      </c>
      <c r="B1639" t="s">
        <v>1380</v>
      </c>
      <c r="C1639" t="s">
        <v>1381</v>
      </c>
      <c r="D1639">
        <v>1900</v>
      </c>
      <c r="E1639" s="957">
        <v>1</v>
      </c>
      <c r="F1639" t="s">
        <v>441</v>
      </c>
      <c r="G1639" s="957">
        <v>274</v>
      </c>
      <c r="H1639" t="s">
        <v>384</v>
      </c>
      <c r="I1639" s="937" t="s">
        <v>489</v>
      </c>
      <c r="J1639" s="937" t="s">
        <v>445</v>
      </c>
      <c r="K1639" s="937" t="s">
        <v>447</v>
      </c>
      <c r="L1639" s="937">
        <v>6.3</v>
      </c>
      <c r="M1639" s="962" t="s">
        <v>185</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ASRCMS202202</v>
      </c>
      <c r="AB1639" s="957">
        <f t="shared" si="277"/>
        <v>45230</v>
      </c>
      <c r="AC1639" t="str">
        <f t="shared" si="278"/>
        <v>Unaudited</v>
      </c>
    </row>
    <row r="1640" spans="1:29" x14ac:dyDescent="0.25">
      <c r="A1640" t="s">
        <v>421</v>
      </c>
      <c r="B1640" t="s">
        <v>1380</v>
      </c>
      <c r="C1640" t="s">
        <v>1381</v>
      </c>
      <c r="D1640">
        <v>1900</v>
      </c>
      <c r="E1640" s="957">
        <v>1</v>
      </c>
      <c r="F1640" t="s">
        <v>441</v>
      </c>
      <c r="G1640" s="957">
        <v>274</v>
      </c>
      <c r="H1640" t="s">
        <v>384</v>
      </c>
      <c r="I1640" s="937" t="s">
        <v>489</v>
      </c>
      <c r="J1640" s="937" t="s">
        <v>445</v>
      </c>
      <c r="K1640" s="937" t="s">
        <v>447</v>
      </c>
      <c r="L1640" s="937" t="s">
        <v>87</v>
      </c>
      <c r="M1640" s="962" t="s">
        <v>455</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ASRCMS202202</v>
      </c>
      <c r="AB1640" s="957">
        <f t="shared" si="277"/>
        <v>45230</v>
      </c>
      <c r="AC1640" t="str">
        <f t="shared" si="278"/>
        <v>Unaudited</v>
      </c>
    </row>
    <row r="1641" spans="1:29" x14ac:dyDescent="0.25">
      <c r="A1641" t="s">
        <v>421</v>
      </c>
      <c r="B1641" t="s">
        <v>1380</v>
      </c>
      <c r="C1641" t="s">
        <v>1381</v>
      </c>
      <c r="D1641">
        <v>1900</v>
      </c>
      <c r="E1641" s="957">
        <v>1</v>
      </c>
      <c r="F1641" t="s">
        <v>441</v>
      </c>
      <c r="G1641" s="957">
        <v>274</v>
      </c>
      <c r="H1641" t="s">
        <v>384</v>
      </c>
      <c r="I1641" s="937" t="s">
        <v>489</v>
      </c>
      <c r="J1641" s="937" t="s">
        <v>445</v>
      </c>
      <c r="K1641" s="937" t="s">
        <v>448</v>
      </c>
      <c r="L1641" s="945">
        <v>7.1</v>
      </c>
      <c r="M1641" s="960" t="s">
        <v>20</v>
      </c>
      <c r="N1641" s="678">
        <f t="shared" ca="1" si="285"/>
        <v>595982.19999999995</v>
      </c>
      <c r="O1641" s="678">
        <f t="shared" ca="1" si="284"/>
        <v>126904.94252197591</v>
      </c>
      <c r="P1641" s="678">
        <f t="shared" ca="1" si="284"/>
        <v>9741.6867226238337</v>
      </c>
      <c r="Q1641" s="678">
        <f t="shared" ca="1" si="284"/>
        <v>301139.92045949417</v>
      </c>
      <c r="R1641" s="678">
        <f t="shared" ca="1" si="284"/>
        <v>18046.170358248433</v>
      </c>
      <c r="S1641" s="678">
        <f t="shared" ca="1" si="284"/>
        <v>1656.1116478206961</v>
      </c>
      <c r="T1641" s="678">
        <f t="shared" ca="1" si="284"/>
        <v>41019.445671052104</v>
      </c>
      <c r="U1641" s="678">
        <f t="shared" ca="1" si="284"/>
        <v>0</v>
      </c>
      <c r="V1641" s="678">
        <f t="shared" ca="1" si="284"/>
        <v>2125.8163642385157</v>
      </c>
      <c r="W1641" s="678">
        <f t="shared" ca="1" si="274"/>
        <v>95348.106254546263</v>
      </c>
      <c r="X1641" s="678">
        <f t="shared" ca="1" si="284"/>
        <v>0</v>
      </c>
      <c r="Y1641" s="678">
        <f t="shared" ca="1" si="284"/>
        <v>0</v>
      </c>
      <c r="Z1641" s="678">
        <f t="shared" ca="1" si="284"/>
        <v>0</v>
      </c>
      <c r="AA1641" t="str">
        <f t="shared" si="276"/>
        <v>ASRCMS202202</v>
      </c>
      <c r="AB1641" s="957">
        <f t="shared" si="277"/>
        <v>45230</v>
      </c>
      <c r="AC1641" t="str">
        <f t="shared" si="278"/>
        <v>Unaudited</v>
      </c>
    </row>
    <row r="1642" spans="1:29" x14ac:dyDescent="0.25">
      <c r="A1642" t="s">
        <v>421</v>
      </c>
      <c r="B1642" t="s">
        <v>1380</v>
      </c>
      <c r="C1642" t="s">
        <v>1381</v>
      </c>
      <c r="D1642">
        <v>1900</v>
      </c>
      <c r="E1642" s="957">
        <v>1</v>
      </c>
      <c r="F1642" t="s">
        <v>441</v>
      </c>
      <c r="G1642" s="957">
        <v>274</v>
      </c>
      <c r="H1642" t="s">
        <v>384</v>
      </c>
      <c r="I1642" s="962" t="s">
        <v>489</v>
      </c>
      <c r="J1642" s="962" t="s">
        <v>445</v>
      </c>
      <c r="K1642" s="962" t="s">
        <v>448</v>
      </c>
      <c r="L1642" s="937">
        <v>7.2</v>
      </c>
      <c r="M1642" s="962"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ASRCMS202202</v>
      </c>
      <c r="AB1642" s="957">
        <f t="shared" si="277"/>
        <v>45230</v>
      </c>
      <c r="AC1642" t="str">
        <f t="shared" si="278"/>
        <v>Unaudited</v>
      </c>
    </row>
    <row r="1643" spans="1:29" x14ac:dyDescent="0.25">
      <c r="A1643" t="s">
        <v>421</v>
      </c>
      <c r="B1643" t="s">
        <v>1380</v>
      </c>
      <c r="C1643" t="s">
        <v>1381</v>
      </c>
      <c r="D1643">
        <v>1900</v>
      </c>
      <c r="E1643" s="957">
        <v>1</v>
      </c>
      <c r="F1643" t="s">
        <v>441</v>
      </c>
      <c r="G1643" s="957">
        <v>274</v>
      </c>
      <c r="H1643" t="s">
        <v>384</v>
      </c>
      <c r="I1643" s="937" t="s">
        <v>489</v>
      </c>
      <c r="J1643" s="937" t="s">
        <v>445</v>
      </c>
      <c r="K1643" s="937" t="s">
        <v>448</v>
      </c>
      <c r="L1643" s="937">
        <v>7.3</v>
      </c>
      <c r="M1643" s="962" t="s">
        <v>156</v>
      </c>
      <c r="N1643" s="678">
        <f t="shared" ca="1" si="285"/>
        <v>45085.005690855396</v>
      </c>
      <c r="O1643" s="678">
        <f t="shared" ca="1" si="284"/>
        <v>7446.649336787309</v>
      </c>
      <c r="P1643" s="678">
        <f t="shared" ca="1" si="284"/>
        <v>2015.9619372490804</v>
      </c>
      <c r="Q1643" s="678">
        <f t="shared" ca="1" si="284"/>
        <v>12963.141295874122</v>
      </c>
      <c r="R1643" s="678">
        <f t="shared" ca="1" si="284"/>
        <v>2233.0084579279778</v>
      </c>
      <c r="S1643" s="678">
        <f t="shared" ca="1" si="284"/>
        <v>34.797023418609704</v>
      </c>
      <c r="T1643" s="678">
        <f t="shared" ca="1" si="284"/>
        <v>2741.7468078313459</v>
      </c>
      <c r="U1643" s="678">
        <f t="shared" ca="1" si="284"/>
        <v>0</v>
      </c>
      <c r="V1643" s="678">
        <f t="shared" ca="1" si="284"/>
        <v>89.810818487475956</v>
      </c>
      <c r="W1643" s="678">
        <f t="shared" ca="1" si="274"/>
        <v>17559.89001327947</v>
      </c>
      <c r="X1643" s="678">
        <f t="shared" ca="1" si="284"/>
        <v>0</v>
      </c>
      <c r="Y1643" s="678">
        <f t="shared" ca="1" si="284"/>
        <v>0</v>
      </c>
      <c r="Z1643" s="678">
        <f t="shared" ca="1" si="284"/>
        <v>0</v>
      </c>
      <c r="AA1643" t="str">
        <f t="shared" si="276"/>
        <v>ASRCMS202202</v>
      </c>
      <c r="AB1643" s="957">
        <f t="shared" si="277"/>
        <v>45230</v>
      </c>
      <c r="AC1643" t="str">
        <f t="shared" si="278"/>
        <v>Unaudited</v>
      </c>
    </row>
    <row r="1644" spans="1:29" x14ac:dyDescent="0.25">
      <c r="A1644" t="s">
        <v>421</v>
      </c>
      <c r="B1644" t="s">
        <v>1380</v>
      </c>
      <c r="C1644" t="s">
        <v>1381</v>
      </c>
      <c r="D1644">
        <v>1900</v>
      </c>
      <c r="E1644" s="957">
        <v>1</v>
      </c>
      <c r="F1644" t="s">
        <v>441</v>
      </c>
      <c r="G1644" s="957">
        <v>274</v>
      </c>
      <c r="H1644" t="s">
        <v>384</v>
      </c>
      <c r="I1644" s="937" t="s">
        <v>489</v>
      </c>
      <c r="J1644" s="937" t="s">
        <v>445</v>
      </c>
      <c r="K1644" s="937" t="s">
        <v>448</v>
      </c>
      <c r="L1644" s="937" t="s">
        <v>91</v>
      </c>
      <c r="M1644" s="962" t="s">
        <v>456</v>
      </c>
      <c r="N1644" s="678">
        <f t="shared" ca="1" si="285"/>
        <v>110.27325341722104</v>
      </c>
      <c r="O1644" s="678">
        <f t="shared" ca="1" si="284"/>
        <v>18.213732855118291</v>
      </c>
      <c r="P1644" s="678">
        <f t="shared" ca="1" si="284"/>
        <v>4.9308340584468482</v>
      </c>
      <c r="Q1644" s="678">
        <f t="shared" ca="1" si="284"/>
        <v>31.706500715671726</v>
      </c>
      <c r="R1644" s="678">
        <f t="shared" ca="1" si="284"/>
        <v>5.46170736347129</v>
      </c>
      <c r="S1644" s="678">
        <f t="shared" ca="1" si="284"/>
        <v>8.5109914544906462E-2</v>
      </c>
      <c r="T1644" s="678">
        <f t="shared" ca="1" si="284"/>
        <v>6.7060286654719645</v>
      </c>
      <c r="U1644" s="678">
        <f t="shared" ca="1" si="284"/>
        <v>0</v>
      </c>
      <c r="V1644" s="678">
        <f t="shared" ca="1" si="284"/>
        <v>0.21966795822510576</v>
      </c>
      <c r="W1644" s="678">
        <f t="shared" ca="1" si="274"/>
        <v>42.949671886270913</v>
      </c>
      <c r="X1644" s="678">
        <f t="shared" ca="1" si="284"/>
        <v>0</v>
      </c>
      <c r="Y1644" s="678">
        <f t="shared" ca="1" si="284"/>
        <v>0</v>
      </c>
      <c r="Z1644" s="678">
        <f t="shared" ca="1" si="284"/>
        <v>0</v>
      </c>
      <c r="AA1644" t="str">
        <f t="shared" si="276"/>
        <v>ASRCMS202202</v>
      </c>
      <c r="AB1644" s="957">
        <f t="shared" si="277"/>
        <v>45230</v>
      </c>
      <c r="AC1644" t="str">
        <f t="shared" si="278"/>
        <v>Unaudited</v>
      </c>
    </row>
    <row r="1645" spans="1:29" x14ac:dyDescent="0.25">
      <c r="A1645" t="s">
        <v>421</v>
      </c>
      <c r="B1645" t="s">
        <v>1380</v>
      </c>
      <c r="C1645" t="s">
        <v>1381</v>
      </c>
      <c r="D1645">
        <v>1900</v>
      </c>
      <c r="E1645" s="957">
        <v>1</v>
      </c>
      <c r="F1645" t="s">
        <v>441</v>
      </c>
      <c r="G1645" s="957">
        <v>274</v>
      </c>
      <c r="H1645" t="s">
        <v>384</v>
      </c>
      <c r="I1645" s="937" t="s">
        <v>489</v>
      </c>
      <c r="J1645" s="937" t="s">
        <v>445</v>
      </c>
      <c r="K1645" s="937" t="s">
        <v>449</v>
      </c>
      <c r="L1645" s="937">
        <v>8.1</v>
      </c>
      <c r="M1645" s="962" t="s">
        <v>22</v>
      </c>
      <c r="N1645" s="678">
        <f t="shared" ca="1" si="285"/>
        <v>8638385.2733209804</v>
      </c>
      <c r="O1645" s="678">
        <f t="shared" ca="1" si="284"/>
        <v>2903573.2988224621</v>
      </c>
      <c r="P1645" s="678">
        <f t="shared" ca="1" si="284"/>
        <v>564155.45129062713</v>
      </c>
      <c r="Q1645" s="678">
        <f t="shared" ca="1" si="284"/>
        <v>2888473.7599676982</v>
      </c>
      <c r="R1645" s="678">
        <f t="shared" ca="1" si="284"/>
        <v>755481.08129231923</v>
      </c>
      <c r="S1645" s="678">
        <f t="shared" ca="1" si="284"/>
        <v>96.792813104954888</v>
      </c>
      <c r="T1645" s="678">
        <f t="shared" ca="1" si="284"/>
        <v>794666.92574536637</v>
      </c>
      <c r="U1645" s="678">
        <f t="shared" ca="1" si="284"/>
        <v>0</v>
      </c>
      <c r="V1645" s="678">
        <f t="shared" ca="1" si="284"/>
        <v>142185.02271994486</v>
      </c>
      <c r="W1645" s="678">
        <f t="shared" ca="1" si="274"/>
        <v>589752.94066945824</v>
      </c>
      <c r="X1645" s="678">
        <f t="shared" ca="1" si="284"/>
        <v>0</v>
      </c>
      <c r="Y1645" s="678">
        <f t="shared" ca="1" si="284"/>
        <v>0</v>
      </c>
      <c r="Z1645" s="678">
        <f t="shared" ca="1" si="284"/>
        <v>0</v>
      </c>
      <c r="AA1645" t="str">
        <f t="shared" si="276"/>
        <v>ASRCMS202202</v>
      </c>
      <c r="AB1645" s="957">
        <f t="shared" si="277"/>
        <v>45230</v>
      </c>
      <c r="AC1645" t="str">
        <f t="shared" si="278"/>
        <v>Unaudited</v>
      </c>
    </row>
    <row r="1646" spans="1:29" x14ac:dyDescent="0.25">
      <c r="A1646" t="s">
        <v>421</v>
      </c>
      <c r="B1646" t="s">
        <v>1380</v>
      </c>
      <c r="C1646" t="s">
        <v>1381</v>
      </c>
      <c r="D1646">
        <v>1900</v>
      </c>
      <c r="E1646" s="957">
        <v>1</v>
      </c>
      <c r="F1646" t="s">
        <v>441</v>
      </c>
      <c r="G1646" s="957">
        <v>274</v>
      </c>
      <c r="H1646" t="s">
        <v>384</v>
      </c>
      <c r="I1646" s="937" t="s">
        <v>489</v>
      </c>
      <c r="J1646" s="937" t="s">
        <v>445</v>
      </c>
      <c r="K1646" s="937" t="s">
        <v>449</v>
      </c>
      <c r="L1646" s="937" t="s">
        <v>113</v>
      </c>
      <c r="M1646" s="962" t="s">
        <v>444</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ASRCMS202202</v>
      </c>
      <c r="AB1646" s="957">
        <f t="shared" si="277"/>
        <v>45230</v>
      </c>
      <c r="AC1646" t="str">
        <f t="shared" si="278"/>
        <v>Unaudited</v>
      </c>
    </row>
    <row r="1647" spans="1:29" x14ac:dyDescent="0.25">
      <c r="A1647" t="s">
        <v>421</v>
      </c>
      <c r="B1647" t="s">
        <v>1380</v>
      </c>
      <c r="C1647" t="s">
        <v>1381</v>
      </c>
      <c r="D1647">
        <v>1900</v>
      </c>
      <c r="E1647" s="957">
        <v>1</v>
      </c>
      <c r="F1647" t="s">
        <v>441</v>
      </c>
      <c r="G1647" s="957">
        <v>274</v>
      </c>
      <c r="H1647" t="s">
        <v>384</v>
      </c>
      <c r="I1647" s="937" t="s">
        <v>489</v>
      </c>
      <c r="J1647" s="937" t="s">
        <v>445</v>
      </c>
      <c r="K1647" s="937" t="s">
        <v>449</v>
      </c>
      <c r="L1647" s="937" t="s">
        <v>115</v>
      </c>
      <c r="M1647" s="962" t="s">
        <v>158</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ASRCMS202202</v>
      </c>
      <c r="AB1647" s="957">
        <f t="shared" si="277"/>
        <v>45230</v>
      </c>
      <c r="AC1647" t="str">
        <f t="shared" si="278"/>
        <v>Unaudited</v>
      </c>
    </row>
    <row r="1648" spans="1:29" x14ac:dyDescent="0.25">
      <c r="A1648" t="s">
        <v>421</v>
      </c>
      <c r="B1648" t="s">
        <v>1380</v>
      </c>
      <c r="C1648" t="s">
        <v>1381</v>
      </c>
      <c r="D1648">
        <v>1900</v>
      </c>
      <c r="E1648" s="957">
        <v>1</v>
      </c>
      <c r="F1648" t="s">
        <v>441</v>
      </c>
      <c r="G1648" s="957">
        <v>274</v>
      </c>
      <c r="H1648" t="s">
        <v>384</v>
      </c>
      <c r="I1648" s="937" t="s">
        <v>489</v>
      </c>
      <c r="J1648" s="937" t="s">
        <v>445</v>
      </c>
      <c r="K1648" s="937" t="s">
        <v>449</v>
      </c>
      <c r="L1648" s="937" t="s">
        <v>116</v>
      </c>
      <c r="M1648" s="962" t="s">
        <v>114</v>
      </c>
      <c r="N1648" s="678">
        <f t="shared" ca="1" si="285"/>
        <v>-21769.156403941317</v>
      </c>
      <c r="O1648" s="678">
        <f t="shared" ca="1" si="285"/>
        <v>-7317.1477391253138</v>
      </c>
      <c r="P1648" s="678">
        <f t="shared" ca="1" si="285"/>
        <v>-1421.6995267867142</v>
      </c>
      <c r="Q1648" s="678">
        <f t="shared" ca="1" si="285"/>
        <v>-7279.096157428452</v>
      </c>
      <c r="R1648" s="678">
        <f t="shared" ca="1" si="285"/>
        <v>-1903.8495388326846</v>
      </c>
      <c r="S1648" s="678">
        <f t="shared" ca="1" si="285"/>
        <v>-0.24392265690751735</v>
      </c>
      <c r="T1648" s="678">
        <f t="shared" ca="1" si="285"/>
        <v>-2002.59979709605</v>
      </c>
      <c r="U1648" s="678">
        <f t="shared" ca="1" si="285"/>
        <v>0</v>
      </c>
      <c r="V1648" s="678">
        <f t="shared" ca="1" si="285"/>
        <v>-358.31326109613053</v>
      </c>
      <c r="W1648" s="678">
        <f t="shared" ca="1" si="286"/>
        <v>-1486.2064609190672</v>
      </c>
      <c r="X1648" s="678">
        <f t="shared" ca="1" si="285"/>
        <v>0</v>
      </c>
      <c r="Y1648" s="678">
        <f t="shared" ca="1" si="285"/>
        <v>0</v>
      </c>
      <c r="Z1648" s="678">
        <f t="shared" ca="1" si="285"/>
        <v>0</v>
      </c>
      <c r="AA1648" t="str">
        <f t="shared" si="276"/>
        <v>ASRCMS202202</v>
      </c>
      <c r="AB1648" s="957">
        <f t="shared" si="277"/>
        <v>45230</v>
      </c>
      <c r="AC1648" t="str">
        <f t="shared" si="278"/>
        <v>Unaudited</v>
      </c>
    </row>
    <row r="1649" spans="1:29" x14ac:dyDescent="0.25">
      <c r="A1649" t="s">
        <v>421</v>
      </c>
      <c r="B1649" t="s">
        <v>1380</v>
      </c>
      <c r="C1649" t="s">
        <v>1381</v>
      </c>
      <c r="D1649">
        <v>1900</v>
      </c>
      <c r="E1649" s="957">
        <v>1</v>
      </c>
      <c r="F1649" t="s">
        <v>441</v>
      </c>
      <c r="G1649" s="957">
        <v>274</v>
      </c>
      <c r="H1649" t="s">
        <v>384</v>
      </c>
      <c r="I1649" s="937" t="s">
        <v>489</v>
      </c>
      <c r="J1649" s="937" t="s">
        <v>445</v>
      </c>
      <c r="K1649" s="937" t="s">
        <v>449</v>
      </c>
      <c r="L1649" s="945" t="s">
        <v>117</v>
      </c>
      <c r="M1649" s="960" t="s">
        <v>159</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ASRCMS202202</v>
      </c>
      <c r="AB1649" s="957">
        <f t="shared" si="277"/>
        <v>45230</v>
      </c>
      <c r="AC1649" t="str">
        <f t="shared" si="278"/>
        <v>Unaudited</v>
      </c>
    </row>
    <row r="1650" spans="1:29" x14ac:dyDescent="0.25">
      <c r="A1650" t="s">
        <v>421</v>
      </c>
      <c r="B1650" t="s">
        <v>1380</v>
      </c>
      <c r="C1650" t="s">
        <v>1381</v>
      </c>
      <c r="D1650">
        <v>1900</v>
      </c>
      <c r="E1650" s="957">
        <v>1</v>
      </c>
      <c r="F1650" t="s">
        <v>441</v>
      </c>
      <c r="G1650" s="957">
        <v>274</v>
      </c>
      <c r="H1650" t="s">
        <v>384</v>
      </c>
      <c r="I1650" s="962" t="s">
        <v>489</v>
      </c>
      <c r="J1650" s="962" t="s">
        <v>445</v>
      </c>
      <c r="K1650" s="962" t="s">
        <v>449</v>
      </c>
      <c r="L1650" s="937" t="s">
        <v>160</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ASRCMS202202</v>
      </c>
      <c r="AB1650" s="957">
        <f t="shared" si="277"/>
        <v>45230</v>
      </c>
      <c r="AC1650" t="str">
        <f t="shared" si="278"/>
        <v>Unaudited</v>
      </c>
    </row>
    <row r="1651" spans="1:29" x14ac:dyDescent="0.25">
      <c r="A1651" t="s">
        <v>421</v>
      </c>
      <c r="B1651" t="s">
        <v>1380</v>
      </c>
      <c r="C1651" t="s">
        <v>1381</v>
      </c>
      <c r="D1651">
        <v>1900</v>
      </c>
      <c r="E1651" s="957">
        <v>1</v>
      </c>
      <c r="F1651" t="s">
        <v>441</v>
      </c>
      <c r="G1651" s="957">
        <v>274</v>
      </c>
      <c r="H1651" t="s">
        <v>384</v>
      </c>
      <c r="I1651" s="937" t="s">
        <v>489</v>
      </c>
      <c r="J1651" s="937" t="s">
        <v>445</v>
      </c>
      <c r="K1651" s="937" t="s">
        <v>449</v>
      </c>
      <c r="L1651" s="937" t="s">
        <v>443</v>
      </c>
      <c r="M1651" s="962" t="s">
        <v>457</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ASRCMS202202</v>
      </c>
      <c r="AB1651" s="957">
        <f t="shared" si="277"/>
        <v>45230</v>
      </c>
      <c r="AC1651" t="str">
        <f t="shared" si="278"/>
        <v>Unaudited</v>
      </c>
    </row>
    <row r="1652" spans="1:29" ht="30" x14ac:dyDescent="0.25">
      <c r="A1652" t="s">
        <v>421</v>
      </c>
      <c r="B1652" t="s">
        <v>1380</v>
      </c>
      <c r="C1652" t="s">
        <v>1381</v>
      </c>
      <c r="D1652">
        <v>1900</v>
      </c>
      <c r="E1652" s="957">
        <v>1</v>
      </c>
      <c r="F1652" t="s">
        <v>441</v>
      </c>
      <c r="G1652" s="957">
        <v>274</v>
      </c>
      <c r="H1652" t="s">
        <v>384</v>
      </c>
      <c r="I1652" s="937" t="s">
        <v>489</v>
      </c>
      <c r="J1652" s="937" t="s">
        <v>445</v>
      </c>
      <c r="K1652" s="937" t="s">
        <v>450</v>
      </c>
      <c r="L1652" s="937">
        <v>9.1</v>
      </c>
      <c r="M1652" s="962" t="s">
        <v>186</v>
      </c>
      <c r="N1652" s="678">
        <f t="shared" ca="1" si="285"/>
        <v>7748155.71</v>
      </c>
      <c r="O1652" s="678">
        <f t="shared" ca="1" si="285"/>
        <v>175511.29</v>
      </c>
      <c r="P1652" s="678">
        <f t="shared" ca="1" si="285"/>
        <v>35361.479999999996</v>
      </c>
      <c r="Q1652" s="678">
        <f t="shared" ca="1" si="285"/>
        <v>805393.67</v>
      </c>
      <c r="R1652" s="678">
        <f t="shared" ca="1" si="285"/>
        <v>146557.53</v>
      </c>
      <c r="S1652" s="678">
        <f t="shared" ca="1" si="285"/>
        <v>7671</v>
      </c>
      <c r="T1652" s="678">
        <f t="shared" ca="1" si="285"/>
        <v>213838.57</v>
      </c>
      <c r="U1652" s="678">
        <f t="shared" ca="1" si="285"/>
        <v>0</v>
      </c>
      <c r="V1652" s="678">
        <f t="shared" ca="1" si="285"/>
        <v>0</v>
      </c>
      <c r="W1652" s="678">
        <f t="shared" ca="1" si="286"/>
        <v>6363822.1699999999</v>
      </c>
      <c r="X1652" s="678">
        <f t="shared" ca="1" si="285"/>
        <v>0</v>
      </c>
      <c r="Y1652" s="678">
        <f t="shared" ca="1" si="285"/>
        <v>0</v>
      </c>
      <c r="Z1652" s="678">
        <f t="shared" ca="1" si="285"/>
        <v>0</v>
      </c>
      <c r="AA1652" t="str">
        <f t="shared" si="276"/>
        <v>ASRCMS202202</v>
      </c>
      <c r="AB1652" s="957">
        <f t="shared" si="277"/>
        <v>45230</v>
      </c>
      <c r="AC1652" t="str">
        <f t="shared" si="278"/>
        <v>Unaudited</v>
      </c>
    </row>
    <row r="1653" spans="1:29" x14ac:dyDescent="0.25">
      <c r="A1653" t="s">
        <v>421</v>
      </c>
      <c r="B1653" t="s">
        <v>1380</v>
      </c>
      <c r="C1653" t="s">
        <v>1381</v>
      </c>
      <c r="D1653">
        <v>1900</v>
      </c>
      <c r="E1653" s="957">
        <v>1</v>
      </c>
      <c r="F1653" t="s">
        <v>441</v>
      </c>
      <c r="G1653" s="957">
        <v>274</v>
      </c>
      <c r="H1653" t="s">
        <v>384</v>
      </c>
      <c r="I1653" s="937" t="s">
        <v>489</v>
      </c>
      <c r="J1653" s="937" t="s">
        <v>445</v>
      </c>
      <c r="K1653" s="937" t="s">
        <v>450</v>
      </c>
      <c r="L1653" s="937" t="s">
        <v>107</v>
      </c>
      <c r="M1653" s="962" t="s">
        <v>187</v>
      </c>
      <c r="N1653" s="678">
        <f t="shared" ca="1" si="285"/>
        <v>92793.48000000001</v>
      </c>
      <c r="O1653" s="678">
        <f t="shared" ca="1" si="285"/>
        <v>4315.5</v>
      </c>
      <c r="P1653" s="678">
        <f t="shared" ca="1" si="285"/>
        <v>0</v>
      </c>
      <c r="Q1653" s="678">
        <f t="shared" ca="1" si="285"/>
        <v>61627.880000000005</v>
      </c>
      <c r="R1653" s="678">
        <f t="shared" ca="1" si="285"/>
        <v>0</v>
      </c>
      <c r="S1653" s="678">
        <f t="shared" ca="1" si="285"/>
        <v>0</v>
      </c>
      <c r="T1653" s="678">
        <f t="shared" ca="1" si="285"/>
        <v>0</v>
      </c>
      <c r="U1653" s="678">
        <f t="shared" ca="1" si="285"/>
        <v>0</v>
      </c>
      <c r="V1653" s="678">
        <f t="shared" ca="1" si="285"/>
        <v>0</v>
      </c>
      <c r="W1653" s="678">
        <f t="shared" ca="1" si="286"/>
        <v>26850.1</v>
      </c>
      <c r="X1653" s="678">
        <f t="shared" ca="1" si="285"/>
        <v>0</v>
      </c>
      <c r="Y1653" s="678">
        <f t="shared" ca="1" si="285"/>
        <v>0</v>
      </c>
      <c r="Z1653" s="678">
        <f t="shared" ca="1" si="285"/>
        <v>0</v>
      </c>
      <c r="AA1653" t="str">
        <f t="shared" si="276"/>
        <v>ASRCMS202202</v>
      </c>
      <c r="AB1653" s="957">
        <f t="shared" si="277"/>
        <v>45230</v>
      </c>
      <c r="AC1653" t="str">
        <f t="shared" si="278"/>
        <v>Unaudited</v>
      </c>
    </row>
    <row r="1654" spans="1:29" x14ac:dyDescent="0.25">
      <c r="A1654" t="s">
        <v>421</v>
      </c>
      <c r="B1654" t="s">
        <v>1380</v>
      </c>
      <c r="C1654" t="s">
        <v>1381</v>
      </c>
      <c r="D1654">
        <v>1900</v>
      </c>
      <c r="E1654" s="957">
        <v>1</v>
      </c>
      <c r="F1654" t="s">
        <v>441</v>
      </c>
      <c r="G1654" s="957">
        <v>274</v>
      </c>
      <c r="H1654" t="s">
        <v>384</v>
      </c>
      <c r="I1654" s="937" t="s">
        <v>489</v>
      </c>
      <c r="J1654" s="937" t="s">
        <v>445</v>
      </c>
      <c r="K1654" s="937" t="s">
        <v>450</v>
      </c>
      <c r="L1654" s="937" t="s">
        <v>1316</v>
      </c>
      <c r="M1654" s="962" t="s">
        <v>1317</v>
      </c>
      <c r="N1654" s="678">
        <f t="shared" ca="1" si="285"/>
        <v>75720.079999999987</v>
      </c>
      <c r="O1654" s="678">
        <f t="shared" ca="1" si="285"/>
        <v>0</v>
      </c>
      <c r="P1654" s="678">
        <f t="shared" ca="1" si="285"/>
        <v>0</v>
      </c>
      <c r="Q1654" s="678">
        <f t="shared" ca="1" si="285"/>
        <v>55850.439999999995</v>
      </c>
      <c r="R1654" s="678">
        <f t="shared" ca="1" si="285"/>
        <v>0</v>
      </c>
      <c r="S1654" s="678">
        <f t="shared" ca="1" si="285"/>
        <v>0</v>
      </c>
      <c r="T1654" s="678">
        <f t="shared" ca="1" si="285"/>
        <v>0</v>
      </c>
      <c r="U1654" s="678">
        <f t="shared" ca="1" si="285"/>
        <v>0</v>
      </c>
      <c r="V1654" s="678">
        <f t="shared" ca="1" si="285"/>
        <v>0</v>
      </c>
      <c r="W1654" s="678">
        <f t="shared" ca="1" si="286"/>
        <v>19869.64</v>
      </c>
      <c r="X1654" s="678">
        <f t="shared" ca="1" si="285"/>
        <v>0</v>
      </c>
      <c r="Y1654" s="678">
        <f t="shared" ca="1" si="285"/>
        <v>0</v>
      </c>
      <c r="Z1654" s="678">
        <f t="shared" ca="1" si="285"/>
        <v>0</v>
      </c>
      <c r="AA1654" t="str">
        <f t="shared" si="276"/>
        <v>ASRCMS202202</v>
      </c>
      <c r="AB1654" s="957">
        <f t="shared" si="277"/>
        <v>45230</v>
      </c>
      <c r="AC1654" t="str">
        <f t="shared" si="278"/>
        <v>Unaudited</v>
      </c>
    </row>
    <row r="1655" spans="1:29" x14ac:dyDescent="0.25">
      <c r="A1655" t="s">
        <v>421</v>
      </c>
      <c r="B1655" t="s">
        <v>1380</v>
      </c>
      <c r="C1655" t="s">
        <v>1381</v>
      </c>
      <c r="D1655">
        <v>1900</v>
      </c>
      <c r="E1655" s="957">
        <v>1</v>
      </c>
      <c r="F1655" t="s">
        <v>441</v>
      </c>
      <c r="G1655" s="957">
        <v>274</v>
      </c>
      <c r="H1655" t="s">
        <v>384</v>
      </c>
      <c r="I1655" s="937" t="s">
        <v>489</v>
      </c>
      <c r="J1655" s="937" t="s">
        <v>445</v>
      </c>
      <c r="K1655" s="937" t="s">
        <v>450</v>
      </c>
      <c r="L1655" s="937" t="s">
        <v>108</v>
      </c>
      <c r="M1655" s="962" t="s">
        <v>188</v>
      </c>
      <c r="N1655" s="678">
        <f t="shared" ca="1" si="285"/>
        <v>2013777.5</v>
      </c>
      <c r="O1655" s="678">
        <f t="shared" ca="1" si="285"/>
        <v>333397.10000000003</v>
      </c>
      <c r="P1655" s="678">
        <f t="shared" ca="1" si="285"/>
        <v>31288.54</v>
      </c>
      <c r="Q1655" s="678">
        <f t="shared" ca="1" si="285"/>
        <v>814743.9800000001</v>
      </c>
      <c r="R1655" s="678">
        <f t="shared" ca="1" si="285"/>
        <v>38804.69000000001</v>
      </c>
      <c r="S1655" s="678">
        <f t="shared" ca="1" si="285"/>
        <v>1839.94</v>
      </c>
      <c r="T1655" s="678">
        <f t="shared" ca="1" si="285"/>
        <v>233874.69</v>
      </c>
      <c r="U1655" s="678">
        <f t="shared" ca="1" si="285"/>
        <v>0</v>
      </c>
      <c r="V1655" s="678">
        <f t="shared" ca="1" si="285"/>
        <v>3330.63</v>
      </c>
      <c r="W1655" s="678">
        <f t="shared" ca="1" si="286"/>
        <v>556497.93000000005</v>
      </c>
      <c r="X1655" s="678">
        <f t="shared" ca="1" si="285"/>
        <v>0</v>
      </c>
      <c r="Y1655" s="678">
        <f t="shared" ca="1" si="285"/>
        <v>0</v>
      </c>
      <c r="Z1655" s="678">
        <f t="shared" ca="1" si="285"/>
        <v>0</v>
      </c>
      <c r="AA1655" t="str">
        <f t="shared" si="276"/>
        <v>ASRCMS202202</v>
      </c>
      <c r="AB1655" s="957">
        <f t="shared" si="277"/>
        <v>45230</v>
      </c>
      <c r="AC1655" t="str">
        <f t="shared" si="278"/>
        <v>Unaudited</v>
      </c>
    </row>
    <row r="1656" spans="1:29" x14ac:dyDescent="0.25">
      <c r="A1656" t="s">
        <v>421</v>
      </c>
      <c r="B1656" t="s">
        <v>1380</v>
      </c>
      <c r="C1656" t="s">
        <v>1381</v>
      </c>
      <c r="D1656">
        <v>1900</v>
      </c>
      <c r="E1656" s="957">
        <v>1</v>
      </c>
      <c r="F1656" t="s">
        <v>441</v>
      </c>
      <c r="G1656" s="957">
        <v>274</v>
      </c>
      <c r="H1656" t="s">
        <v>384</v>
      </c>
      <c r="I1656" s="937" t="s">
        <v>489</v>
      </c>
      <c r="J1656" s="937" t="s">
        <v>445</v>
      </c>
      <c r="K1656" s="937" t="s">
        <v>450</v>
      </c>
      <c r="L1656" s="937" t="s">
        <v>109</v>
      </c>
      <c r="M1656" s="962" t="s">
        <v>161</v>
      </c>
      <c r="N1656" s="678">
        <f t="shared" ca="1" si="285"/>
        <v>1246973.1668788427</v>
      </c>
      <c r="O1656" s="678">
        <f t="shared" ca="1" si="285"/>
        <v>388889.74974113406</v>
      </c>
      <c r="P1656" s="678">
        <f t="shared" ca="1" si="285"/>
        <v>46014.477583445871</v>
      </c>
      <c r="Q1656" s="678">
        <f t="shared" ca="1" si="285"/>
        <v>557625.57154338516</v>
      </c>
      <c r="R1656" s="678">
        <f t="shared" ca="1" si="285"/>
        <v>36364.88907676797</v>
      </c>
      <c r="S1656" s="678">
        <f t="shared" ca="1" si="285"/>
        <v>2260.1247576532392</v>
      </c>
      <c r="T1656" s="678">
        <f t="shared" ca="1" si="285"/>
        <v>107273.05725115346</v>
      </c>
      <c r="U1656" s="678">
        <f t="shared" ca="1" si="285"/>
        <v>0</v>
      </c>
      <c r="V1656" s="678">
        <f t="shared" ca="1" si="285"/>
        <v>3564.1919558078575</v>
      </c>
      <c r="W1656" s="678">
        <f t="shared" ca="1" si="286"/>
        <v>104981.10496949519</v>
      </c>
      <c r="X1656" s="678">
        <f t="shared" ca="1" si="285"/>
        <v>0</v>
      </c>
      <c r="Y1656" s="678">
        <f t="shared" ca="1" si="285"/>
        <v>0</v>
      </c>
      <c r="Z1656" s="678">
        <f t="shared" ca="1" si="285"/>
        <v>0</v>
      </c>
      <c r="AA1656" t="str">
        <f t="shared" si="276"/>
        <v>ASRCMS202202</v>
      </c>
      <c r="AB1656" s="957">
        <f t="shared" si="277"/>
        <v>45230</v>
      </c>
      <c r="AC1656" t="str">
        <f t="shared" si="278"/>
        <v>Unaudited</v>
      </c>
    </row>
    <row r="1657" spans="1:29" x14ac:dyDescent="0.25">
      <c r="A1657" t="s">
        <v>421</v>
      </c>
      <c r="B1657" t="s">
        <v>1380</v>
      </c>
      <c r="C1657" t="s">
        <v>1381</v>
      </c>
      <c r="D1657">
        <v>1900</v>
      </c>
      <c r="E1657" s="957">
        <v>1</v>
      </c>
      <c r="F1657" t="s">
        <v>441</v>
      </c>
      <c r="G1657" s="957">
        <v>274</v>
      </c>
      <c r="H1657" t="s">
        <v>384</v>
      </c>
      <c r="I1657" s="937" t="s">
        <v>489</v>
      </c>
      <c r="J1657" s="937" t="s">
        <v>445</v>
      </c>
      <c r="K1657" s="937" t="s">
        <v>450</v>
      </c>
      <c r="L1657" s="945" t="s">
        <v>110</v>
      </c>
      <c r="M1657" s="960" t="s">
        <v>135</v>
      </c>
      <c r="N1657" s="678">
        <f t="shared" ca="1" si="285"/>
        <v>43578.60446971684</v>
      </c>
      <c r="O1657" s="678">
        <f t="shared" ca="1" si="285"/>
        <v>22575.783102980102</v>
      </c>
      <c r="P1657" s="678">
        <f t="shared" ca="1" si="285"/>
        <v>4190.4823624798719</v>
      </c>
      <c r="Q1657" s="678">
        <f t="shared" ca="1" si="285"/>
        <v>11374.015011651485</v>
      </c>
      <c r="R1657" s="678">
        <f t="shared" ca="1" si="285"/>
        <v>1954.4071827183368</v>
      </c>
      <c r="S1657" s="678">
        <f t="shared" ca="1" si="285"/>
        <v>69.886420962528319</v>
      </c>
      <c r="T1657" s="678">
        <f t="shared" ca="1" si="285"/>
        <v>2496.3113347060512</v>
      </c>
      <c r="U1657" s="678">
        <f t="shared" ca="1" si="285"/>
        <v>0</v>
      </c>
      <c r="V1657" s="678">
        <f t="shared" ca="1" si="285"/>
        <v>194.94633215863161</v>
      </c>
      <c r="W1657" s="678">
        <f t="shared" ca="1" si="286"/>
        <v>722.7727220598324</v>
      </c>
      <c r="X1657" s="678">
        <f t="shared" ca="1" si="285"/>
        <v>0</v>
      </c>
      <c r="Y1657" s="678">
        <f t="shared" ca="1" si="285"/>
        <v>0</v>
      </c>
      <c r="Z1657" s="678">
        <f t="shared" ca="1" si="285"/>
        <v>0</v>
      </c>
      <c r="AA1657" t="str">
        <f t="shared" si="276"/>
        <v>ASRCMS202202</v>
      </c>
      <c r="AB1657" s="957">
        <f t="shared" si="277"/>
        <v>45230</v>
      </c>
      <c r="AC1657" t="str">
        <f t="shared" si="278"/>
        <v>Unaudited</v>
      </c>
    </row>
    <row r="1658" spans="1:29" x14ac:dyDescent="0.25">
      <c r="A1658" t="s">
        <v>421</v>
      </c>
      <c r="B1658" t="s">
        <v>1380</v>
      </c>
      <c r="C1658" t="s">
        <v>1381</v>
      </c>
      <c r="D1658">
        <v>1900</v>
      </c>
      <c r="E1658" s="957">
        <v>1</v>
      </c>
      <c r="F1658" t="s">
        <v>441</v>
      </c>
      <c r="G1658" s="957">
        <v>274</v>
      </c>
      <c r="H1658" t="s">
        <v>384</v>
      </c>
      <c r="I1658" s="937" t="s">
        <v>489</v>
      </c>
      <c r="J1658" s="937" t="s">
        <v>445</v>
      </c>
      <c r="K1658" s="937" t="s">
        <v>450</v>
      </c>
      <c r="L1658" s="937" t="s">
        <v>111</v>
      </c>
      <c r="M1658" s="962" t="s">
        <v>163</v>
      </c>
      <c r="N1658" s="678">
        <f t="shared" ca="1" si="285"/>
        <v>198462.23849419516</v>
      </c>
      <c r="O1658" s="678">
        <f t="shared" ca="1" si="285"/>
        <v>17244.472620133231</v>
      </c>
      <c r="P1658" s="678">
        <f t="shared" ca="1" si="285"/>
        <v>2079.5563033700018</v>
      </c>
      <c r="Q1658" s="678">
        <f t="shared" ca="1" si="285"/>
        <v>42969.196646572484</v>
      </c>
      <c r="R1658" s="678">
        <f t="shared" ca="1" si="285"/>
        <v>4203.8766159049301</v>
      </c>
      <c r="S1658" s="678">
        <f t="shared" ca="1" si="285"/>
        <v>60.578346642689183</v>
      </c>
      <c r="T1658" s="678">
        <f t="shared" ca="1" si="285"/>
        <v>3263.9467047163944</v>
      </c>
      <c r="U1658" s="678">
        <f t="shared" ca="1" si="285"/>
        <v>0</v>
      </c>
      <c r="V1658" s="678">
        <f t="shared" ca="1" si="285"/>
        <v>128.43991491528641</v>
      </c>
      <c r="W1658" s="678">
        <f t="shared" ca="1" si="286"/>
        <v>128512.17134194015</v>
      </c>
      <c r="X1658" s="678">
        <f t="shared" ca="1" si="285"/>
        <v>0</v>
      </c>
      <c r="Y1658" s="678">
        <f t="shared" ca="1" si="285"/>
        <v>0</v>
      </c>
      <c r="Z1658" s="678">
        <f t="shared" ca="1" si="285"/>
        <v>0</v>
      </c>
      <c r="AA1658" t="str">
        <f t="shared" si="276"/>
        <v>ASRCMS202202</v>
      </c>
      <c r="AB1658" s="957">
        <f t="shared" si="277"/>
        <v>45230</v>
      </c>
      <c r="AC1658" t="str">
        <f t="shared" si="278"/>
        <v>Unaudited</v>
      </c>
    </row>
    <row r="1659" spans="1:29" x14ac:dyDescent="0.25">
      <c r="A1659" t="s">
        <v>421</v>
      </c>
      <c r="B1659" t="s">
        <v>1380</v>
      </c>
      <c r="C1659" t="s">
        <v>1381</v>
      </c>
      <c r="D1659">
        <v>1900</v>
      </c>
      <c r="E1659" s="957">
        <v>1</v>
      </c>
      <c r="F1659" t="s">
        <v>441</v>
      </c>
      <c r="G1659" s="957">
        <v>274</v>
      </c>
      <c r="H1659" t="s">
        <v>384</v>
      </c>
      <c r="I1659" s="937" t="s">
        <v>489</v>
      </c>
      <c r="J1659" s="937" t="s">
        <v>445</v>
      </c>
      <c r="K1659" s="937" t="s">
        <v>450</v>
      </c>
      <c r="L1659" s="937" t="s">
        <v>112</v>
      </c>
      <c r="M1659" s="962" t="s">
        <v>464</v>
      </c>
      <c r="N1659" s="678">
        <f t="shared" ca="1" si="285"/>
        <v>289767.23068290669</v>
      </c>
      <c r="O1659" s="678">
        <f t="shared" ca="1" si="285"/>
        <v>47860.589637792342</v>
      </c>
      <c r="P1659" s="678">
        <f t="shared" ca="1" si="285"/>
        <v>12956.851147460298</v>
      </c>
      <c r="Q1659" s="678">
        <f t="shared" ca="1" si="285"/>
        <v>83315.805259365006</v>
      </c>
      <c r="R1659" s="678">
        <f t="shared" ca="1" si="285"/>
        <v>14351.837535124014</v>
      </c>
      <c r="S1659" s="678">
        <f t="shared" ca="1" si="285"/>
        <v>223.6450224972231</v>
      </c>
      <c r="T1659" s="678">
        <f t="shared" ca="1" si="285"/>
        <v>17621.565475373358</v>
      </c>
      <c r="U1659" s="678">
        <f t="shared" ca="1" si="285"/>
        <v>0</v>
      </c>
      <c r="V1659" s="678">
        <f t="shared" ca="1" si="285"/>
        <v>577.22588163628893</v>
      </c>
      <c r="W1659" s="678">
        <f t="shared" ca="1" si="286"/>
        <v>112859.71072365817</v>
      </c>
      <c r="X1659" s="678">
        <f t="shared" ca="1" si="285"/>
        <v>0</v>
      </c>
      <c r="Y1659" s="678">
        <f t="shared" ca="1" si="285"/>
        <v>0</v>
      </c>
      <c r="Z1659" s="678">
        <f t="shared" ca="1" si="285"/>
        <v>0</v>
      </c>
      <c r="AA1659" t="str">
        <f t="shared" si="276"/>
        <v>ASRCMS202202</v>
      </c>
      <c r="AB1659" s="957">
        <f t="shared" si="277"/>
        <v>45230</v>
      </c>
      <c r="AC1659" t="str">
        <f t="shared" si="278"/>
        <v>Unaudited</v>
      </c>
    </row>
    <row r="1660" spans="1:29" x14ac:dyDescent="0.25">
      <c r="A1660" t="s">
        <v>421</v>
      </c>
      <c r="B1660" t="s">
        <v>1380</v>
      </c>
      <c r="C1660" t="s">
        <v>1381</v>
      </c>
      <c r="D1660">
        <v>1900</v>
      </c>
      <c r="E1660" s="957">
        <v>1</v>
      </c>
      <c r="F1660" t="s">
        <v>441</v>
      </c>
      <c r="G1660" s="957">
        <v>274</v>
      </c>
      <c r="H1660" t="s">
        <v>384</v>
      </c>
      <c r="I1660" s="937" t="s">
        <v>489</v>
      </c>
      <c r="J1660" s="937" t="s">
        <v>445</v>
      </c>
      <c r="K1660" s="937" t="s">
        <v>6</v>
      </c>
      <c r="L1660" s="937" t="s">
        <v>118</v>
      </c>
      <c r="M1660" s="962" t="s">
        <v>189</v>
      </c>
      <c r="N1660" s="678">
        <f t="shared" ca="1" si="285"/>
        <v>60148.992937952542</v>
      </c>
      <c r="O1660" s="678">
        <f t="shared" ca="1" si="285"/>
        <v>20073.274640626245</v>
      </c>
      <c r="P1660" s="678">
        <f t="shared" ca="1" si="285"/>
        <v>4279.4161444616548</v>
      </c>
      <c r="Q1660" s="678">
        <f t="shared" ca="1" si="285"/>
        <v>19968.886991621002</v>
      </c>
      <c r="R1660" s="678">
        <f t="shared" ca="1" si="285"/>
        <v>5272.8677115635865</v>
      </c>
      <c r="S1660" s="678">
        <f t="shared" ca="1" si="285"/>
        <v>0.66915779997099623</v>
      </c>
      <c r="T1660" s="678">
        <f t="shared" ca="1" si="285"/>
        <v>5493.7712282923967</v>
      </c>
      <c r="U1660" s="678">
        <f t="shared" ca="1" si="285"/>
        <v>0</v>
      </c>
      <c r="V1660" s="678">
        <f t="shared" ca="1" si="285"/>
        <v>982.96778386776646</v>
      </c>
      <c r="W1660" s="678">
        <f t="shared" ca="1" si="286"/>
        <v>4077.1392797199155</v>
      </c>
      <c r="X1660" s="678">
        <f t="shared" ca="1" si="285"/>
        <v>0</v>
      </c>
      <c r="Y1660" s="678">
        <f t="shared" ca="1" si="285"/>
        <v>0</v>
      </c>
      <c r="Z1660" s="678">
        <f t="shared" ca="1" si="285"/>
        <v>0</v>
      </c>
      <c r="AA1660" t="str">
        <f t="shared" si="276"/>
        <v>ASRCMS202202</v>
      </c>
      <c r="AB1660" s="957">
        <f t="shared" si="277"/>
        <v>45230</v>
      </c>
      <c r="AC1660" t="str">
        <f t="shared" si="278"/>
        <v>Unaudited</v>
      </c>
    </row>
    <row r="1661" spans="1:29" x14ac:dyDescent="0.25">
      <c r="A1661" t="s">
        <v>421</v>
      </c>
      <c r="B1661" t="s">
        <v>1380</v>
      </c>
      <c r="C1661" t="s">
        <v>1381</v>
      </c>
      <c r="D1661">
        <v>1900</v>
      </c>
      <c r="E1661" s="957">
        <v>1</v>
      </c>
      <c r="F1661" t="s">
        <v>441</v>
      </c>
      <c r="G1661" s="957">
        <v>274</v>
      </c>
      <c r="H1661" t="s">
        <v>384</v>
      </c>
      <c r="I1661" s="937" t="s">
        <v>489</v>
      </c>
      <c r="J1661" s="937" t="s">
        <v>445</v>
      </c>
      <c r="K1661" s="937" t="s">
        <v>6</v>
      </c>
      <c r="L1661" s="937" t="s">
        <v>45</v>
      </c>
      <c r="M1661" s="962" t="s">
        <v>164</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ASRCMS202202</v>
      </c>
      <c r="AB1661" s="957">
        <f t="shared" si="277"/>
        <v>45230</v>
      </c>
      <c r="AC1661" t="str">
        <f t="shared" si="278"/>
        <v>Unaudited</v>
      </c>
    </row>
    <row r="1662" spans="1:29" x14ac:dyDescent="0.25">
      <c r="A1662" t="s">
        <v>421</v>
      </c>
      <c r="B1662" t="s">
        <v>1380</v>
      </c>
      <c r="C1662" t="s">
        <v>1381</v>
      </c>
      <c r="D1662">
        <v>1900</v>
      </c>
      <c r="E1662" s="957">
        <v>1</v>
      </c>
      <c r="F1662" t="s">
        <v>441</v>
      </c>
      <c r="G1662" s="957">
        <v>274</v>
      </c>
      <c r="H1662" t="s">
        <v>384</v>
      </c>
      <c r="I1662" s="937" t="s">
        <v>489</v>
      </c>
      <c r="J1662" s="937" t="s">
        <v>445</v>
      </c>
      <c r="K1662" s="937" t="s">
        <v>6</v>
      </c>
      <c r="L1662" s="945" t="s">
        <v>46</v>
      </c>
      <c r="M1662" s="960" t="s">
        <v>165</v>
      </c>
      <c r="N1662" s="678">
        <f t="shared" ca="1" si="285"/>
        <v>7.6894896471739616</v>
      </c>
      <c r="O1662" s="678">
        <f t="shared" ca="1" si="285"/>
        <v>0.23144622662023859</v>
      </c>
      <c r="P1662" s="678">
        <f t="shared" ca="1" si="285"/>
        <v>6.5483963596451922</v>
      </c>
      <c r="Q1662" s="678">
        <f t="shared" ca="1" si="285"/>
        <v>0</v>
      </c>
      <c r="R1662" s="678">
        <f t="shared" ca="1" si="285"/>
        <v>0.86335781558448366</v>
      </c>
      <c r="S1662" s="678">
        <f t="shared" ca="1" si="285"/>
        <v>0</v>
      </c>
      <c r="T1662" s="678">
        <f t="shared" ca="1" si="285"/>
        <v>4.6289245324047719E-2</v>
      </c>
      <c r="U1662" s="678">
        <f t="shared" ca="1" si="285"/>
        <v>0</v>
      </c>
      <c r="V1662" s="678">
        <f t="shared" ca="1" si="285"/>
        <v>0</v>
      </c>
      <c r="W1662" s="678">
        <f t="shared" ca="1" si="286"/>
        <v>0</v>
      </c>
      <c r="X1662" s="678">
        <f t="shared" ca="1" si="285"/>
        <v>0</v>
      </c>
      <c r="Y1662" s="678">
        <f t="shared" ca="1" si="285"/>
        <v>0</v>
      </c>
      <c r="Z1662" s="678">
        <f t="shared" ca="1" si="285"/>
        <v>0</v>
      </c>
      <c r="AA1662" t="str">
        <f t="shared" si="276"/>
        <v>ASRCMS202202</v>
      </c>
      <c r="AB1662" s="957">
        <f t="shared" si="277"/>
        <v>45230</v>
      </c>
      <c r="AC1662" t="str">
        <f t="shared" si="278"/>
        <v>Unaudited</v>
      </c>
    </row>
    <row r="1663" spans="1:29" x14ac:dyDescent="0.25">
      <c r="A1663" t="s">
        <v>421</v>
      </c>
      <c r="B1663" t="s">
        <v>1380</v>
      </c>
      <c r="C1663" t="s">
        <v>1381</v>
      </c>
      <c r="D1663">
        <v>1900</v>
      </c>
      <c r="E1663" s="957">
        <v>1</v>
      </c>
      <c r="F1663" t="s">
        <v>441</v>
      </c>
      <c r="G1663" s="957">
        <v>274</v>
      </c>
      <c r="H1663" t="s">
        <v>384</v>
      </c>
      <c r="I1663" s="962" t="s">
        <v>489</v>
      </c>
      <c r="J1663" s="962" t="s">
        <v>445</v>
      </c>
      <c r="K1663" s="962" t="s">
        <v>6</v>
      </c>
      <c r="L1663" s="953" t="s">
        <v>166</v>
      </c>
      <c r="M1663" s="962" t="s">
        <v>462</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ASRCMS202202</v>
      </c>
      <c r="AB1663" s="957">
        <f t="shared" si="277"/>
        <v>45230</v>
      </c>
      <c r="AC1663" t="str">
        <f t="shared" si="278"/>
        <v>Unaudited</v>
      </c>
    </row>
    <row r="1664" spans="1:29" x14ac:dyDescent="0.25">
      <c r="A1664" t="s">
        <v>421</v>
      </c>
      <c r="B1664" t="s">
        <v>1380</v>
      </c>
      <c r="C1664" t="s">
        <v>1381</v>
      </c>
      <c r="D1664">
        <v>1900</v>
      </c>
      <c r="E1664" s="957">
        <v>1</v>
      </c>
      <c r="F1664" t="s">
        <v>441</v>
      </c>
      <c r="G1664" s="957">
        <v>274</v>
      </c>
      <c r="H1664" t="s">
        <v>384</v>
      </c>
      <c r="I1664" s="958" t="s">
        <v>489</v>
      </c>
      <c r="J1664" s="958" t="s">
        <v>445</v>
      </c>
      <c r="K1664" s="958" t="s">
        <v>435</v>
      </c>
      <c r="L1664" s="953" t="s">
        <v>121</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ASRCMS202202</v>
      </c>
      <c r="AB1664" s="957">
        <f t="shared" si="277"/>
        <v>45230</v>
      </c>
      <c r="AC1664" t="str">
        <f t="shared" si="278"/>
        <v>Unaudited</v>
      </c>
    </row>
    <row r="1665" spans="1:29" x14ac:dyDescent="0.25">
      <c r="A1665" t="s">
        <v>421</v>
      </c>
      <c r="B1665" t="s">
        <v>1380</v>
      </c>
      <c r="C1665" t="s">
        <v>1381</v>
      </c>
      <c r="D1665">
        <v>1900</v>
      </c>
      <c r="E1665" s="957">
        <v>1</v>
      </c>
      <c r="F1665" t="s">
        <v>441</v>
      </c>
      <c r="G1665" s="957">
        <v>274</v>
      </c>
      <c r="H1665" t="s">
        <v>384</v>
      </c>
      <c r="I1665" s="958" t="s">
        <v>489</v>
      </c>
      <c r="J1665" s="958" t="s">
        <v>445</v>
      </c>
      <c r="K1665" s="958" t="s">
        <v>435</v>
      </c>
      <c r="L1665" s="937" t="s">
        <v>938</v>
      </c>
      <c r="M1665" s="958" t="s">
        <v>930</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ASRCMS202202</v>
      </c>
      <c r="AB1665" s="957">
        <f t="shared" si="277"/>
        <v>45230</v>
      </c>
      <c r="AC1665" t="str">
        <f t="shared" si="278"/>
        <v>Unaudited</v>
      </c>
    </row>
    <row r="1666" spans="1:29" x14ac:dyDescent="0.25">
      <c r="A1666" t="s">
        <v>421</v>
      </c>
      <c r="B1666" t="s">
        <v>1380</v>
      </c>
      <c r="C1666" t="s">
        <v>1381</v>
      </c>
      <c r="D1666">
        <v>1900</v>
      </c>
      <c r="E1666" s="957">
        <v>1</v>
      </c>
      <c r="F1666" t="s">
        <v>441</v>
      </c>
      <c r="G1666" s="957">
        <v>274</v>
      </c>
      <c r="H1666" t="s">
        <v>384</v>
      </c>
      <c r="I1666" s="958" t="s">
        <v>489</v>
      </c>
      <c r="J1666" s="958" t="s">
        <v>445</v>
      </c>
      <c r="K1666" s="958" t="s">
        <v>435</v>
      </c>
      <c r="L1666" s="937" t="s">
        <v>168</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2128.4888458908968</v>
      </c>
      <c r="O1666" s="678">
        <f t="shared" ca="1" si="287"/>
        <v>1015.6742116554632</v>
      </c>
      <c r="P1666" s="678">
        <f t="shared" ca="1" si="287"/>
        <v>188.52789515886312</v>
      </c>
      <c r="Q1666" s="678">
        <f t="shared" ca="1" si="287"/>
        <v>650.96558982964234</v>
      </c>
      <c r="R1666" s="678">
        <f t="shared" ca="1" si="287"/>
        <v>111.85600011625125</v>
      </c>
      <c r="S1666" s="678">
        <f t="shared" ca="1" si="287"/>
        <v>3.9997885703818272</v>
      </c>
      <c r="T1666" s="678">
        <f t="shared" ca="1" si="287"/>
        <v>104.94182117554426</v>
      </c>
      <c r="U1666" s="678">
        <f t="shared" ca="1" si="287"/>
        <v>0</v>
      </c>
      <c r="V1666" s="678">
        <f t="shared" ca="1" si="287"/>
        <v>11.157304959486149</v>
      </c>
      <c r="W1666" s="678">
        <f t="shared" ca="1" si="286"/>
        <v>41.366234425264686</v>
      </c>
      <c r="X1666" s="678">
        <f t="shared" ca="1" si="287"/>
        <v>0</v>
      </c>
      <c r="Y1666" s="678">
        <f t="shared" ca="1" si="287"/>
        <v>0</v>
      </c>
      <c r="Z1666" s="678">
        <f t="shared" ca="1" si="287"/>
        <v>0</v>
      </c>
      <c r="AA1666" t="str">
        <f t="shared" ref="AA1666:AA1729" si="288">file_name</f>
        <v>ASRCMS202202</v>
      </c>
      <c r="AB1666" s="957">
        <f t="shared" ref="AB1666:AB1729" si="289">file_date</f>
        <v>45230</v>
      </c>
      <c r="AC1666" t="str">
        <f t="shared" ref="AC1666:AC1729" si="290">status</f>
        <v>Unaudited</v>
      </c>
    </row>
    <row r="1667" spans="1:29" x14ac:dyDescent="0.25">
      <c r="A1667" t="s">
        <v>421</v>
      </c>
      <c r="B1667" t="s">
        <v>1380</v>
      </c>
      <c r="C1667" t="s">
        <v>1381</v>
      </c>
      <c r="D1667">
        <v>1900</v>
      </c>
      <c r="E1667" s="957">
        <v>1</v>
      </c>
      <c r="F1667" t="s">
        <v>441</v>
      </c>
      <c r="G1667" s="957">
        <v>274</v>
      </c>
      <c r="H1667" t="s">
        <v>384</v>
      </c>
      <c r="I1667" s="965" t="s">
        <v>489</v>
      </c>
      <c r="J1667" s="965" t="s">
        <v>445</v>
      </c>
      <c r="K1667" s="965" t="s">
        <v>435</v>
      </c>
      <c r="L1667" s="945" t="s">
        <v>169</v>
      </c>
      <c r="M1667" s="965" t="s">
        <v>330</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ASRCMS202202</v>
      </c>
      <c r="AB1667" s="957">
        <f t="shared" si="289"/>
        <v>45230</v>
      </c>
      <c r="AC1667" t="str">
        <f t="shared" si="290"/>
        <v>Unaudited</v>
      </c>
    </row>
    <row r="1668" spans="1:29" x14ac:dyDescent="0.25">
      <c r="A1668" t="s">
        <v>421</v>
      </c>
      <c r="B1668" t="s">
        <v>1380</v>
      </c>
      <c r="C1668" t="s">
        <v>1381</v>
      </c>
      <c r="D1668">
        <v>1900</v>
      </c>
      <c r="E1668" s="957">
        <v>1</v>
      </c>
      <c r="F1668" t="s">
        <v>441</v>
      </c>
      <c r="G1668" s="957">
        <v>274</v>
      </c>
      <c r="H1668" t="s">
        <v>384</v>
      </c>
      <c r="I1668" s="937" t="s">
        <v>489</v>
      </c>
      <c r="J1668" s="937" t="s">
        <v>451</v>
      </c>
      <c r="K1668" s="937" t="s">
        <v>436</v>
      </c>
      <c r="L1668" s="937" t="s">
        <v>122</v>
      </c>
      <c r="M1668" s="958" t="s">
        <v>27</v>
      </c>
      <c r="N1668" s="678">
        <f t="shared" ca="1" si="287"/>
        <v>2010801.786489544</v>
      </c>
      <c r="O1668" s="678">
        <f t="shared" ca="1" si="287"/>
        <v>-935.46696709328239</v>
      </c>
      <c r="P1668" s="678">
        <f t="shared" ca="1" si="287"/>
        <v>2011737.2534566373</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ASRCMS202202</v>
      </c>
      <c r="AB1668" s="957">
        <f t="shared" si="289"/>
        <v>45230</v>
      </c>
      <c r="AC1668" t="str">
        <f t="shared" si="290"/>
        <v>Unaudited</v>
      </c>
    </row>
    <row r="1669" spans="1:29" x14ac:dyDescent="0.25">
      <c r="A1669" t="s">
        <v>421</v>
      </c>
      <c r="B1669" t="s">
        <v>1380</v>
      </c>
      <c r="C1669" t="s">
        <v>1381</v>
      </c>
      <c r="D1669">
        <v>1900</v>
      </c>
      <c r="E1669" s="957">
        <v>1</v>
      </c>
      <c r="F1669" t="s">
        <v>441</v>
      </c>
      <c r="G1669" s="957">
        <v>274</v>
      </c>
      <c r="H1669" t="s">
        <v>384</v>
      </c>
      <c r="I1669" s="937" t="s">
        <v>489</v>
      </c>
      <c r="J1669" s="937" t="s">
        <v>451</v>
      </c>
      <c r="K1669" s="937" t="s">
        <v>436</v>
      </c>
      <c r="L1669" s="943" t="s">
        <v>123</v>
      </c>
      <c r="M1669" s="959" t="s">
        <v>98</v>
      </c>
      <c r="N1669" s="678">
        <f t="shared" ca="1" si="287"/>
        <v>128716.43693292915</v>
      </c>
      <c r="O1669" s="678">
        <f t="shared" ca="1" si="287"/>
        <v>103336.13292320592</v>
      </c>
      <c r="P1669" s="678">
        <f t="shared" ca="1" si="287"/>
        <v>25380.304009723222</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ASRCMS202202</v>
      </c>
      <c r="AB1669" s="957">
        <f t="shared" si="289"/>
        <v>45230</v>
      </c>
      <c r="AC1669" t="str">
        <f t="shared" si="290"/>
        <v>Unaudited</v>
      </c>
    </row>
    <row r="1670" spans="1:29" x14ac:dyDescent="0.25">
      <c r="A1670" t="s">
        <v>421</v>
      </c>
      <c r="B1670" t="s">
        <v>1380</v>
      </c>
      <c r="C1670" t="s">
        <v>1381</v>
      </c>
      <c r="D1670">
        <v>1900</v>
      </c>
      <c r="E1670" s="957">
        <v>1</v>
      </c>
      <c r="F1670" t="s">
        <v>441</v>
      </c>
      <c r="G1670" s="957">
        <v>274</v>
      </c>
      <c r="H1670" t="s">
        <v>384</v>
      </c>
      <c r="I1670" s="958" t="s">
        <v>489</v>
      </c>
      <c r="J1670" s="958" t="s">
        <v>451</v>
      </c>
      <c r="K1670" s="958" t="s">
        <v>436</v>
      </c>
      <c r="L1670" s="937" t="s">
        <v>124</v>
      </c>
      <c r="M1670" s="958" t="s">
        <v>99</v>
      </c>
      <c r="N1670" s="678">
        <f t="shared" ca="1" si="287"/>
        <v>131626.23137662554</v>
      </c>
      <c r="O1670" s="678">
        <f t="shared" ca="1" si="287"/>
        <v>104800.30615938806</v>
      </c>
      <c r="P1670" s="678">
        <f t="shared" ca="1" si="287"/>
        <v>26825.925217237495</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ASRCMS202202</v>
      </c>
      <c r="AB1670" s="957">
        <f t="shared" si="289"/>
        <v>45230</v>
      </c>
      <c r="AC1670" t="str">
        <f t="shared" si="290"/>
        <v>Unaudited</v>
      </c>
    </row>
    <row r="1671" spans="1:29" x14ac:dyDescent="0.25">
      <c r="A1671" t="s">
        <v>421</v>
      </c>
      <c r="B1671" t="s">
        <v>1380</v>
      </c>
      <c r="C1671" t="s">
        <v>1381</v>
      </c>
      <c r="D1671">
        <v>1900</v>
      </c>
      <c r="E1671" s="957">
        <v>1</v>
      </c>
      <c r="F1671" t="s">
        <v>441</v>
      </c>
      <c r="G1671" s="957">
        <v>274</v>
      </c>
      <c r="H1671" t="s">
        <v>384</v>
      </c>
      <c r="I1671" s="937" t="s">
        <v>489</v>
      </c>
      <c r="J1671" s="937" t="s">
        <v>451</v>
      </c>
      <c r="K1671" s="937" t="s">
        <v>436</v>
      </c>
      <c r="L1671" s="937" t="s">
        <v>125</v>
      </c>
      <c r="M1671" s="958" t="s">
        <v>100</v>
      </c>
      <c r="N1671" s="678">
        <f t="shared" ca="1" si="287"/>
        <v>107904.64644988833</v>
      </c>
      <c r="O1671" s="678">
        <f t="shared" ca="1" si="287"/>
        <v>50639.469384737655</v>
      </c>
      <c r="P1671" s="678">
        <f t="shared" ca="1" si="287"/>
        <v>57265.177065150674</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ASRCMS202202</v>
      </c>
      <c r="AB1671" s="957">
        <f t="shared" si="289"/>
        <v>45230</v>
      </c>
      <c r="AC1671" t="str">
        <f t="shared" si="290"/>
        <v>Unaudited</v>
      </c>
    </row>
    <row r="1672" spans="1:29" x14ac:dyDescent="0.25">
      <c r="A1672" t="s">
        <v>421</v>
      </c>
      <c r="B1672" t="s">
        <v>1380</v>
      </c>
      <c r="C1672" t="s">
        <v>1381</v>
      </c>
      <c r="D1672">
        <v>1900</v>
      </c>
      <c r="E1672" s="957">
        <v>1</v>
      </c>
      <c r="F1672" t="s">
        <v>441</v>
      </c>
      <c r="G1672" s="957">
        <v>274</v>
      </c>
      <c r="H1672" t="s">
        <v>384</v>
      </c>
      <c r="I1672" s="937" t="s">
        <v>489</v>
      </c>
      <c r="J1672" s="937" t="s">
        <v>451</v>
      </c>
      <c r="K1672" s="937" t="s">
        <v>436</v>
      </c>
      <c r="L1672" s="937" t="s">
        <v>126</v>
      </c>
      <c r="M1672" s="958" t="s">
        <v>101</v>
      </c>
      <c r="N1672" s="678">
        <f t="shared" ca="1" si="287"/>
        <v>148322.18687961073</v>
      </c>
      <c r="O1672" s="678">
        <f t="shared" ca="1" si="287"/>
        <v>7609.8630064049639</v>
      </c>
      <c r="P1672" s="678">
        <f t="shared" ca="1" si="287"/>
        <v>140712.32387320578</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ASRCMS202202</v>
      </c>
      <c r="AB1672" s="957">
        <f t="shared" si="289"/>
        <v>45230</v>
      </c>
      <c r="AC1672" t="str">
        <f t="shared" si="290"/>
        <v>Unaudited</v>
      </c>
    </row>
    <row r="1673" spans="1:29" x14ac:dyDescent="0.25">
      <c r="A1673" t="s">
        <v>421</v>
      </c>
      <c r="B1673" t="s">
        <v>1380</v>
      </c>
      <c r="C1673" t="s">
        <v>1381</v>
      </c>
      <c r="D1673">
        <v>1900</v>
      </c>
      <c r="E1673" s="957">
        <v>1</v>
      </c>
      <c r="F1673" t="s">
        <v>441</v>
      </c>
      <c r="G1673" s="957">
        <v>274</v>
      </c>
      <c r="H1673" t="s">
        <v>384</v>
      </c>
      <c r="I1673" s="958" t="s">
        <v>489</v>
      </c>
      <c r="J1673" s="958" t="s">
        <v>451</v>
      </c>
      <c r="K1673" s="958" t="s">
        <v>436</v>
      </c>
      <c r="L1673" s="937" t="s">
        <v>127</v>
      </c>
      <c r="M1673" s="958" t="s">
        <v>28</v>
      </c>
      <c r="N1673" s="678">
        <f t="shared" ca="1" si="287"/>
        <v>60133.952160825036</v>
      </c>
      <c r="O1673" s="678">
        <f t="shared" ca="1" si="287"/>
        <v>60133.952160825036</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ASRCMS202202</v>
      </c>
      <c r="AB1673" s="957">
        <f t="shared" si="289"/>
        <v>45230</v>
      </c>
      <c r="AC1673" t="str">
        <f t="shared" si="290"/>
        <v>Unaudited</v>
      </c>
    </row>
    <row r="1674" spans="1:29" x14ac:dyDescent="0.25">
      <c r="A1674" t="s">
        <v>421</v>
      </c>
      <c r="B1674" t="s">
        <v>1380</v>
      </c>
      <c r="C1674" t="s">
        <v>1381</v>
      </c>
      <c r="D1674">
        <v>1900</v>
      </c>
      <c r="E1674" s="957">
        <v>1</v>
      </c>
      <c r="F1674" t="s">
        <v>441</v>
      </c>
      <c r="G1674" s="957">
        <v>274</v>
      </c>
      <c r="H1674" t="s">
        <v>384</v>
      </c>
      <c r="I1674" s="958" t="s">
        <v>489</v>
      </c>
      <c r="J1674" s="958" t="s">
        <v>437</v>
      </c>
      <c r="K1674" s="958" t="s">
        <v>437</v>
      </c>
      <c r="L1674" s="953" t="s">
        <v>129</v>
      </c>
      <c r="M1674" s="958" t="s">
        <v>327</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ASRCMS202202</v>
      </c>
      <c r="AB1674" s="957">
        <f t="shared" si="289"/>
        <v>45230</v>
      </c>
      <c r="AC1674" t="str">
        <f t="shared" si="290"/>
        <v>Unaudited</v>
      </c>
    </row>
    <row r="1675" spans="1:29" x14ac:dyDescent="0.25">
      <c r="A1675" t="s">
        <v>421</v>
      </c>
      <c r="B1675" t="s">
        <v>1380</v>
      </c>
      <c r="C1675" t="s">
        <v>1381</v>
      </c>
      <c r="D1675">
        <v>1900</v>
      </c>
      <c r="E1675" s="957">
        <v>1</v>
      </c>
      <c r="F1675" t="s">
        <v>441</v>
      </c>
      <c r="G1675" s="957">
        <v>274</v>
      </c>
      <c r="H1675" t="s">
        <v>384</v>
      </c>
      <c r="I1675" s="937" t="s">
        <v>489</v>
      </c>
      <c r="J1675" s="937" t="s">
        <v>437</v>
      </c>
      <c r="K1675" s="937" t="s">
        <v>437</v>
      </c>
      <c r="L1675" s="937" t="s">
        <v>130</v>
      </c>
      <c r="M1675" s="958" t="s">
        <v>326</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ASRCMS202202</v>
      </c>
      <c r="AB1675" s="957">
        <f t="shared" si="289"/>
        <v>45230</v>
      </c>
      <c r="AC1675" t="str">
        <f t="shared" si="290"/>
        <v>Unaudited</v>
      </c>
    </row>
    <row r="1676" spans="1:29" ht="30" x14ac:dyDescent="0.25">
      <c r="A1676" t="s">
        <v>421</v>
      </c>
      <c r="B1676" t="s">
        <v>1380</v>
      </c>
      <c r="C1676" t="s">
        <v>1381</v>
      </c>
      <c r="D1676">
        <v>1900</v>
      </c>
      <c r="E1676" s="957">
        <v>1</v>
      </c>
      <c r="F1676" t="s">
        <v>441</v>
      </c>
      <c r="G1676" s="957">
        <v>274</v>
      </c>
      <c r="H1676" t="s">
        <v>384</v>
      </c>
      <c r="I1676" s="937" t="s">
        <v>489</v>
      </c>
      <c r="J1676" s="937" t="s">
        <v>437</v>
      </c>
      <c r="K1676" s="937" t="s">
        <v>437</v>
      </c>
      <c r="L1676" s="937" t="s">
        <v>131</v>
      </c>
      <c r="M1676" s="958" t="s">
        <v>180</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ASRCMS202202</v>
      </c>
      <c r="AB1676" s="957">
        <f t="shared" si="289"/>
        <v>45230</v>
      </c>
      <c r="AC1676" t="str">
        <f t="shared" si="290"/>
        <v>Unaudited</v>
      </c>
    </row>
    <row r="1677" spans="1:29" x14ac:dyDescent="0.25">
      <c r="A1677" t="s">
        <v>421</v>
      </c>
      <c r="B1677" t="s">
        <v>1380</v>
      </c>
      <c r="C1677" t="s">
        <v>1381</v>
      </c>
      <c r="D1677">
        <v>1900</v>
      </c>
      <c r="E1677" s="957">
        <v>1</v>
      </c>
      <c r="F1677" t="s">
        <v>441</v>
      </c>
      <c r="G1677" s="957">
        <v>274</v>
      </c>
      <c r="H1677" t="s">
        <v>384</v>
      </c>
      <c r="I1677" s="937" t="s">
        <v>489</v>
      </c>
      <c r="J1677" s="937" t="s">
        <v>437</v>
      </c>
      <c r="K1677" s="937" t="s">
        <v>437</v>
      </c>
      <c r="L1677" s="937" t="s">
        <v>132</v>
      </c>
      <c r="M1677" s="958" t="s">
        <v>495</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ASRCMS202202</v>
      </c>
      <c r="AB1677" s="957">
        <f t="shared" si="289"/>
        <v>45230</v>
      </c>
      <c r="AC1677" t="str">
        <f t="shared" si="290"/>
        <v>Unaudited</v>
      </c>
    </row>
    <row r="1678" spans="1:29" x14ac:dyDescent="0.25">
      <c r="A1678" t="s">
        <v>421</v>
      </c>
      <c r="B1678" t="s">
        <v>1380</v>
      </c>
      <c r="C1678" t="s">
        <v>1381</v>
      </c>
      <c r="D1678">
        <v>1900</v>
      </c>
      <c r="E1678" s="957">
        <v>1</v>
      </c>
      <c r="F1678" t="s">
        <v>441</v>
      </c>
      <c r="G1678" s="957">
        <v>274</v>
      </c>
      <c r="H1678" t="s">
        <v>384</v>
      </c>
      <c r="I1678" s="937" t="s">
        <v>489</v>
      </c>
      <c r="J1678" s="937" t="s">
        <v>437</v>
      </c>
      <c r="K1678" s="937" t="s">
        <v>437</v>
      </c>
      <c r="L1678" s="953" t="s">
        <v>133</v>
      </c>
      <c r="M1678" s="958" t="s">
        <v>496</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ASRCMS202202</v>
      </c>
      <c r="AB1678" s="957">
        <f t="shared" si="289"/>
        <v>45230</v>
      </c>
      <c r="AC1678" t="str">
        <f t="shared" si="290"/>
        <v>Unaudited</v>
      </c>
    </row>
    <row r="1679" spans="1:29" x14ac:dyDescent="0.25">
      <c r="A1679" t="s">
        <v>421</v>
      </c>
      <c r="B1679" t="s">
        <v>1380</v>
      </c>
      <c r="C1679" t="s">
        <v>1381</v>
      </c>
      <c r="D1679">
        <v>1900</v>
      </c>
      <c r="E1679" s="957">
        <v>1</v>
      </c>
      <c r="F1679" t="s">
        <v>441</v>
      </c>
      <c r="G1679" s="957">
        <v>274</v>
      </c>
      <c r="H1679" t="s">
        <v>384</v>
      </c>
      <c r="I1679" s="937" t="s">
        <v>489</v>
      </c>
      <c r="J1679" s="937" t="s">
        <v>437</v>
      </c>
      <c r="K1679" s="937" t="s">
        <v>437</v>
      </c>
      <c r="L1679" s="953" t="s">
        <v>134</v>
      </c>
      <c r="M1679" s="958" t="s">
        <v>497</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ASRCMS202202</v>
      </c>
      <c r="AB1679" s="957">
        <f t="shared" si="289"/>
        <v>45230</v>
      </c>
      <c r="AC1679" t="str">
        <f t="shared" si="290"/>
        <v>Unaudited</v>
      </c>
    </row>
    <row r="1680" spans="1:29" x14ac:dyDescent="0.25">
      <c r="A1680" t="s">
        <v>421</v>
      </c>
      <c r="B1680" t="s">
        <v>1380</v>
      </c>
      <c r="C1680" t="s">
        <v>1381</v>
      </c>
      <c r="D1680">
        <v>1900</v>
      </c>
      <c r="E1680" s="957">
        <v>1</v>
      </c>
      <c r="F1680" t="s">
        <v>441</v>
      </c>
      <c r="G1680" s="957">
        <v>274</v>
      </c>
      <c r="H1680" t="s">
        <v>384</v>
      </c>
      <c r="I1680" s="937" t="s">
        <v>490</v>
      </c>
      <c r="J1680" s="937" t="s">
        <v>26</v>
      </c>
      <c r="K1680" s="937" t="s">
        <v>26</v>
      </c>
      <c r="L1680" s="937" t="s">
        <v>270</v>
      </c>
      <c r="M1680" s="958" t="s">
        <v>26</v>
      </c>
      <c r="N1680" s="678">
        <f t="shared" ca="1" si="287"/>
        <v>1668781.5598900896</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ASRCMS202202</v>
      </c>
      <c r="AB1680" s="957">
        <f t="shared" si="289"/>
        <v>45230</v>
      </c>
      <c r="AC1680" t="str">
        <f t="shared" si="290"/>
        <v>Unaudited</v>
      </c>
    </row>
    <row r="1681" spans="1:29" x14ac:dyDescent="0.25">
      <c r="A1681" t="s">
        <v>421</v>
      </c>
      <c r="B1681" t="s">
        <v>1380</v>
      </c>
      <c r="C1681" t="s">
        <v>1381</v>
      </c>
      <c r="D1681">
        <v>1900</v>
      </c>
      <c r="E1681" s="957">
        <v>1</v>
      </c>
      <c r="F1681" t="s">
        <v>442</v>
      </c>
      <c r="G1681" s="957">
        <v>366</v>
      </c>
      <c r="H1681" t="s">
        <v>384</v>
      </c>
      <c r="I1681" s="958" t="s">
        <v>433</v>
      </c>
      <c r="J1681" s="958" t="s">
        <v>433</v>
      </c>
      <c r="K1681" s="958" t="s">
        <v>433</v>
      </c>
      <c r="L1681" s="937"/>
      <c r="M1681" s="958" t="s">
        <v>433</v>
      </c>
      <c r="N1681" s="678">
        <f t="shared" ca="1" si="287"/>
        <v>20611.582795697999</v>
      </c>
      <c r="O1681" s="678">
        <f t="shared" ca="1" si="287"/>
        <v>9804.0172043019993</v>
      </c>
      <c r="P1681" s="678">
        <f t="shared" ca="1" si="287"/>
        <v>1870.9204301059999</v>
      </c>
      <c r="Q1681" s="678">
        <f t="shared" ca="1" si="287"/>
        <v>6280</v>
      </c>
      <c r="R1681" s="678">
        <f t="shared" ca="1" si="287"/>
        <v>1070.64516129</v>
      </c>
      <c r="S1681" s="678">
        <f t="shared" ca="1" si="287"/>
        <v>33</v>
      </c>
      <c r="T1681" s="678">
        <f t="shared" ca="1" si="287"/>
        <v>1026</v>
      </c>
      <c r="U1681" s="678">
        <f t="shared" ca="1" si="287"/>
        <v>0</v>
      </c>
      <c r="V1681" s="678">
        <f t="shared" ca="1" si="287"/>
        <v>101</v>
      </c>
      <c r="W1681" s="678">
        <f t="shared" ca="1" si="286"/>
        <v>426</v>
      </c>
      <c r="X1681" s="678">
        <f t="shared" ca="1" si="287"/>
        <v>0</v>
      </c>
      <c r="Y1681" s="678">
        <f t="shared" ca="1" si="287"/>
        <v>0</v>
      </c>
      <c r="Z1681" s="678">
        <f t="shared" ca="1" si="287"/>
        <v>0</v>
      </c>
      <c r="AA1681" t="str">
        <f t="shared" si="288"/>
        <v>ASRCMS202202</v>
      </c>
      <c r="AB1681" s="957">
        <f t="shared" si="289"/>
        <v>45230</v>
      </c>
      <c r="AC1681" t="str">
        <f t="shared" si="290"/>
        <v>Unaudited</v>
      </c>
    </row>
    <row r="1682" spans="1:29" x14ac:dyDescent="0.25">
      <c r="A1682" t="s">
        <v>421</v>
      </c>
      <c r="B1682" t="s">
        <v>1380</v>
      </c>
      <c r="C1682" t="s">
        <v>1381</v>
      </c>
      <c r="D1682">
        <v>1900</v>
      </c>
      <c r="E1682" s="957">
        <v>1</v>
      </c>
      <c r="F1682" t="s">
        <v>442</v>
      </c>
      <c r="G1682" s="957">
        <v>366</v>
      </c>
      <c r="H1682" t="s">
        <v>384</v>
      </c>
      <c r="I1682" s="937" t="s">
        <v>488</v>
      </c>
      <c r="J1682" s="937" t="s">
        <v>12</v>
      </c>
      <c r="K1682" s="937" t="s">
        <v>12</v>
      </c>
      <c r="L1682" s="937">
        <v>1.1000000000000001</v>
      </c>
      <c r="M1682" s="958" t="s">
        <v>12</v>
      </c>
      <c r="N1682" s="678">
        <f t="shared" ca="1" si="287"/>
        <v>37629606.480000004</v>
      </c>
      <c r="O1682" s="678">
        <f t="shared" ca="1" si="287"/>
        <v>11889233.65</v>
      </c>
      <c r="P1682" s="678">
        <f t="shared" ca="1" si="287"/>
        <v>2268846.4900000002</v>
      </c>
      <c r="Q1682" s="678">
        <f t="shared" ca="1" si="287"/>
        <v>7615693.2000000002</v>
      </c>
      <c r="R1682" s="678">
        <f t="shared" ca="1" si="287"/>
        <v>1298360.68</v>
      </c>
      <c r="S1682" s="678">
        <f t="shared" ca="1" si="287"/>
        <v>40018.770000000004</v>
      </c>
      <c r="T1682" s="678">
        <f t="shared" ca="1" si="287"/>
        <v>1244219.94</v>
      </c>
      <c r="U1682" s="678">
        <f t="shared" ca="1" si="287"/>
        <v>0</v>
      </c>
      <c r="V1682" s="678">
        <f t="shared" ca="1" si="287"/>
        <v>122481.69</v>
      </c>
      <c r="W1682" s="678">
        <f t="shared" ca="1" si="286"/>
        <v>13150752.060000001</v>
      </c>
      <c r="X1682" s="678">
        <f t="shared" ca="1" si="287"/>
        <v>0</v>
      </c>
      <c r="Y1682" s="678">
        <f t="shared" ca="1" si="287"/>
        <v>0</v>
      </c>
      <c r="Z1682" s="678">
        <f t="shared" ca="1" si="287"/>
        <v>0</v>
      </c>
      <c r="AA1682" t="str">
        <f t="shared" si="288"/>
        <v>ASRCMS202202</v>
      </c>
      <c r="AB1682" s="957">
        <f t="shared" si="289"/>
        <v>45230</v>
      </c>
      <c r="AC1682" t="str">
        <f t="shared" si="290"/>
        <v>Unaudited</v>
      </c>
    </row>
    <row r="1683" spans="1:29" x14ac:dyDescent="0.25">
      <c r="A1683" t="s">
        <v>421</v>
      </c>
      <c r="B1683" t="s">
        <v>1380</v>
      </c>
      <c r="C1683" t="s">
        <v>1381</v>
      </c>
      <c r="D1683">
        <v>1900</v>
      </c>
      <c r="E1683" s="957">
        <v>1</v>
      </c>
      <c r="F1683" t="s">
        <v>442</v>
      </c>
      <c r="G1683" s="957">
        <v>366</v>
      </c>
      <c r="H1683" t="s">
        <v>384</v>
      </c>
      <c r="I1683" s="937" t="s">
        <v>488</v>
      </c>
      <c r="J1683" s="937" t="s">
        <v>12</v>
      </c>
      <c r="K1683" s="937" t="s">
        <v>1323</v>
      </c>
      <c r="L1683" s="937" t="s">
        <v>1314</v>
      </c>
      <c r="M1683" s="958" t="s">
        <v>1323</v>
      </c>
      <c r="N1683" s="678">
        <f t="shared" ca="1" si="287"/>
        <v>500334.12066461879</v>
      </c>
      <c r="O1683" s="678">
        <f t="shared" ca="1" si="287"/>
        <v>172055.22588632954</v>
      </c>
      <c r="P1683" s="678">
        <f t="shared" ca="1" si="287"/>
        <v>32197.805998745014</v>
      </c>
      <c r="Q1683" s="678">
        <f t="shared" ca="1" si="287"/>
        <v>111563.19042745834</v>
      </c>
      <c r="R1683" s="678">
        <f t="shared" ca="1" si="287"/>
        <v>18963.872639333109</v>
      </c>
      <c r="S1683" s="678">
        <f t="shared" ca="1" si="287"/>
        <v>770.40922227380975</v>
      </c>
      <c r="T1683" s="678">
        <f t="shared" ca="1" si="287"/>
        <v>18056.100465127471</v>
      </c>
      <c r="U1683" s="678">
        <f t="shared" ca="1" si="287"/>
        <v>0</v>
      </c>
      <c r="V1683" s="678">
        <f t="shared" ca="1" si="287"/>
        <v>1935.0551256158108</v>
      </c>
      <c r="W1683" s="678">
        <f t="shared" ca="1" si="286"/>
        <v>144792.46089973568</v>
      </c>
      <c r="X1683" s="678">
        <f t="shared" ca="1" si="287"/>
        <v>0</v>
      </c>
      <c r="Y1683" s="678">
        <f t="shared" ca="1" si="287"/>
        <v>0</v>
      </c>
      <c r="Z1683" s="678">
        <f t="shared" ca="1" si="287"/>
        <v>0</v>
      </c>
      <c r="AA1683" t="str">
        <f t="shared" si="288"/>
        <v>ASRCMS202202</v>
      </c>
      <c r="AB1683" s="957">
        <f t="shared" si="289"/>
        <v>45230</v>
      </c>
      <c r="AC1683" t="str">
        <f t="shared" si="290"/>
        <v>Unaudited</v>
      </c>
    </row>
    <row r="1684" spans="1:29" x14ac:dyDescent="0.25">
      <c r="A1684" t="s">
        <v>421</v>
      </c>
      <c r="B1684" t="s">
        <v>1380</v>
      </c>
      <c r="C1684" t="s">
        <v>1381</v>
      </c>
      <c r="D1684">
        <v>1900</v>
      </c>
      <c r="E1684" s="957">
        <v>1</v>
      </c>
      <c r="F1684" t="s">
        <v>442</v>
      </c>
      <c r="G1684" s="957">
        <v>366</v>
      </c>
      <c r="H1684" t="s">
        <v>384</v>
      </c>
      <c r="I1684" s="937" t="s">
        <v>488</v>
      </c>
      <c r="J1684" s="937" t="s">
        <v>491</v>
      </c>
      <c r="K1684" s="937" t="s">
        <v>492</v>
      </c>
      <c r="L1684" s="937" t="s">
        <v>63</v>
      </c>
      <c r="M1684" s="958" t="s">
        <v>344</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ASRCMS202202</v>
      </c>
      <c r="AB1684" s="957">
        <f t="shared" si="289"/>
        <v>45230</v>
      </c>
      <c r="AC1684" t="str">
        <f t="shared" si="290"/>
        <v>Unaudited</v>
      </c>
    </row>
    <row r="1685" spans="1:29" x14ac:dyDescent="0.25">
      <c r="A1685" t="s">
        <v>421</v>
      </c>
      <c r="B1685" t="s">
        <v>1380</v>
      </c>
      <c r="C1685" t="s">
        <v>1381</v>
      </c>
      <c r="D1685">
        <v>1900</v>
      </c>
      <c r="E1685" s="957">
        <v>1</v>
      </c>
      <c r="F1685" t="s">
        <v>442</v>
      </c>
      <c r="G1685" s="957">
        <v>366</v>
      </c>
      <c r="H1685" t="s">
        <v>384</v>
      </c>
      <c r="I1685" s="958" t="s">
        <v>488</v>
      </c>
      <c r="J1685" s="958" t="s">
        <v>491</v>
      </c>
      <c r="K1685" s="958" t="s">
        <v>1014</v>
      </c>
      <c r="L1685" s="937" t="s">
        <v>910</v>
      </c>
      <c r="M1685" s="958" t="s">
        <v>911</v>
      </c>
      <c r="N1685" s="678">
        <f t="shared" ca="1" si="287"/>
        <v>0</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ASRCMS202202</v>
      </c>
      <c r="AB1685" s="957">
        <f t="shared" si="289"/>
        <v>45230</v>
      </c>
      <c r="AC1685" t="str">
        <f t="shared" si="290"/>
        <v>Unaudited</v>
      </c>
    </row>
    <row r="1686" spans="1:29" x14ac:dyDescent="0.25">
      <c r="A1686" t="s">
        <v>421</v>
      </c>
      <c r="B1686" t="s">
        <v>1380</v>
      </c>
      <c r="C1686" t="s">
        <v>1381</v>
      </c>
      <c r="D1686">
        <v>1900</v>
      </c>
      <c r="E1686" s="957">
        <v>1</v>
      </c>
      <c r="F1686" t="s">
        <v>442</v>
      </c>
      <c r="G1686" s="957">
        <v>366</v>
      </c>
      <c r="H1686" t="s">
        <v>384</v>
      </c>
      <c r="I1686" s="958" t="s">
        <v>488</v>
      </c>
      <c r="J1686" s="958" t="s">
        <v>13</v>
      </c>
      <c r="K1686" s="958" t="s">
        <v>493</v>
      </c>
      <c r="L1686" s="937" t="s">
        <v>95</v>
      </c>
      <c r="M1686" s="958" t="s">
        <v>147</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ASRCMS202202</v>
      </c>
      <c r="AB1686" s="957">
        <f t="shared" si="289"/>
        <v>45230</v>
      </c>
      <c r="AC1686" t="str">
        <f t="shared" si="290"/>
        <v>Unaudited</v>
      </c>
    </row>
    <row r="1687" spans="1:29" x14ac:dyDescent="0.25">
      <c r="A1687" t="s">
        <v>421</v>
      </c>
      <c r="B1687" t="s">
        <v>1380</v>
      </c>
      <c r="C1687" t="s">
        <v>1381</v>
      </c>
      <c r="D1687">
        <v>1900</v>
      </c>
      <c r="E1687" s="957">
        <v>1</v>
      </c>
      <c r="F1687" t="s">
        <v>442</v>
      </c>
      <c r="G1687" s="957">
        <v>366</v>
      </c>
      <c r="H1687" t="s">
        <v>384</v>
      </c>
      <c r="I1687" s="958" t="s">
        <v>488</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ASRCMS202202</v>
      </c>
      <c r="AB1687" s="957">
        <f t="shared" si="289"/>
        <v>45230</v>
      </c>
      <c r="AC1687" t="str">
        <f t="shared" si="290"/>
        <v>Unaudited</v>
      </c>
    </row>
    <row r="1688" spans="1:29" x14ac:dyDescent="0.25">
      <c r="A1688" t="s">
        <v>421</v>
      </c>
      <c r="B1688" t="s">
        <v>1380</v>
      </c>
      <c r="C1688" t="s">
        <v>1381</v>
      </c>
      <c r="D1688">
        <v>1900</v>
      </c>
      <c r="E1688" s="957">
        <v>1</v>
      </c>
      <c r="F1688" t="s">
        <v>442</v>
      </c>
      <c r="G1688" s="957">
        <v>366</v>
      </c>
      <c r="H1688" t="s">
        <v>384</v>
      </c>
      <c r="I1688" s="958" t="s">
        <v>489</v>
      </c>
      <c r="J1688" s="958" t="s">
        <v>445</v>
      </c>
      <c r="K1688" s="958" t="s">
        <v>0</v>
      </c>
      <c r="L1688" s="937">
        <v>2.1</v>
      </c>
      <c r="M1688" s="958" t="s">
        <v>148</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3575035.7200000007</v>
      </c>
      <c r="O1688" s="678">
        <f t="shared" ca="1" si="291"/>
        <v>535723.40999999992</v>
      </c>
      <c r="P1688" s="678">
        <f t="shared" ca="1" si="291"/>
        <v>167862.58000000002</v>
      </c>
      <c r="Q1688" s="678">
        <f t="shared" ca="1" si="291"/>
        <v>1657465.1500000004</v>
      </c>
      <c r="R1688" s="678">
        <f t="shared" ca="1" si="291"/>
        <v>266370.79000000004</v>
      </c>
      <c r="S1688" s="678">
        <f t="shared" ca="1" si="291"/>
        <v>0</v>
      </c>
      <c r="T1688" s="678">
        <f t="shared" ca="1" si="291"/>
        <v>340182.08</v>
      </c>
      <c r="U1688" s="678">
        <f t="shared" ca="1" si="291"/>
        <v>0</v>
      </c>
      <c r="V1688" s="678">
        <f t="shared" ca="1" si="291"/>
        <v>0</v>
      </c>
      <c r="W1688" s="678">
        <f t="shared" ca="1" si="286"/>
        <v>607431.71</v>
      </c>
      <c r="X1688" s="678">
        <f t="shared" ca="1" si="291"/>
        <v>0</v>
      </c>
      <c r="Y1688" s="678">
        <f t="shared" ca="1" si="291"/>
        <v>0</v>
      </c>
      <c r="Z1688" s="678">
        <f t="shared" ca="1" si="291"/>
        <v>0</v>
      </c>
      <c r="AA1688" t="str">
        <f t="shared" si="288"/>
        <v>ASRCMS202202</v>
      </c>
      <c r="AB1688" s="957">
        <f t="shared" si="289"/>
        <v>45230</v>
      </c>
      <c r="AC1688" t="str">
        <f t="shared" si="290"/>
        <v>Unaudited</v>
      </c>
    </row>
    <row r="1689" spans="1:29" ht="30" x14ac:dyDescent="0.25">
      <c r="A1689" t="s">
        <v>421</v>
      </c>
      <c r="B1689" t="s">
        <v>1380</v>
      </c>
      <c r="C1689" t="s">
        <v>1381</v>
      </c>
      <c r="D1689">
        <v>1900</v>
      </c>
      <c r="E1689" s="957">
        <v>1</v>
      </c>
      <c r="F1689" t="s">
        <v>442</v>
      </c>
      <c r="G1689" s="957">
        <v>366</v>
      </c>
      <c r="H1689" t="s">
        <v>384</v>
      </c>
      <c r="I1689" s="958" t="s">
        <v>489</v>
      </c>
      <c r="J1689" s="958" t="s">
        <v>445</v>
      </c>
      <c r="K1689" s="958" t="s">
        <v>0</v>
      </c>
      <c r="L1689" s="953">
        <v>2.2000000000000002</v>
      </c>
      <c r="M1689" s="958" t="s">
        <v>149</v>
      </c>
      <c r="N1689" s="678">
        <f t="shared" ca="1" si="292"/>
        <v>372436.78567869269</v>
      </c>
      <c r="O1689" s="678">
        <f t="shared" ca="1" si="291"/>
        <v>64777.272183378052</v>
      </c>
      <c r="P1689" s="678">
        <f t="shared" ca="1" si="291"/>
        <v>36844.506076164151</v>
      </c>
      <c r="Q1689" s="678">
        <f t="shared" ca="1" si="291"/>
        <v>136862.49139299977</v>
      </c>
      <c r="R1689" s="678">
        <f t="shared" ca="1" si="291"/>
        <v>39444.68373103466</v>
      </c>
      <c r="S1689" s="678">
        <f t="shared" ca="1" si="291"/>
        <v>141.7289806231704</v>
      </c>
      <c r="T1689" s="678">
        <f t="shared" ca="1" si="291"/>
        <v>30191.106047867783</v>
      </c>
      <c r="U1689" s="678">
        <f t="shared" ca="1" si="291"/>
        <v>0</v>
      </c>
      <c r="V1689" s="678">
        <f t="shared" ca="1" si="291"/>
        <v>660.92012854710265</v>
      </c>
      <c r="W1689" s="678">
        <f t="shared" ca="1" si="286"/>
        <v>63514.077138078006</v>
      </c>
      <c r="X1689" s="678">
        <f t="shared" ca="1" si="291"/>
        <v>0</v>
      </c>
      <c r="Y1689" s="678">
        <f t="shared" ca="1" si="291"/>
        <v>0</v>
      </c>
      <c r="Z1689" s="678">
        <f t="shared" ca="1" si="291"/>
        <v>0</v>
      </c>
      <c r="AA1689" t="str">
        <f t="shared" si="288"/>
        <v>ASRCMS202202</v>
      </c>
      <c r="AB1689" s="957">
        <f t="shared" si="289"/>
        <v>45230</v>
      </c>
      <c r="AC1689" t="str">
        <f t="shared" si="290"/>
        <v>Unaudited</v>
      </c>
    </row>
    <row r="1690" spans="1:29" x14ac:dyDescent="0.25">
      <c r="A1690" t="s">
        <v>421</v>
      </c>
      <c r="B1690" t="s">
        <v>1380</v>
      </c>
      <c r="C1690" t="s">
        <v>1381</v>
      </c>
      <c r="D1690">
        <v>1900</v>
      </c>
      <c r="E1690" s="957">
        <v>1</v>
      </c>
      <c r="F1690" t="s">
        <v>442</v>
      </c>
      <c r="G1690" s="957">
        <v>366</v>
      </c>
      <c r="H1690" t="s">
        <v>384</v>
      </c>
      <c r="I1690" s="958" t="s">
        <v>489</v>
      </c>
      <c r="J1690" s="958" t="s">
        <v>445</v>
      </c>
      <c r="K1690" s="958" t="s">
        <v>0</v>
      </c>
      <c r="L1690" s="937">
        <v>2.2999999999999998</v>
      </c>
      <c r="M1690" s="958" t="s">
        <v>150</v>
      </c>
      <c r="N1690" s="678">
        <f t="shared" ca="1" si="292"/>
        <v>488982.2</v>
      </c>
      <c r="O1690" s="678">
        <f t="shared" ca="1" si="291"/>
        <v>178591.15000000002</v>
      </c>
      <c r="P1690" s="678">
        <f t="shared" ca="1" si="291"/>
        <v>51322.929999999993</v>
      </c>
      <c r="Q1690" s="678">
        <f t="shared" ca="1" si="291"/>
        <v>186068.28000000003</v>
      </c>
      <c r="R1690" s="678">
        <f t="shared" ca="1" si="291"/>
        <v>31597.170000000002</v>
      </c>
      <c r="S1690" s="678">
        <f t="shared" ca="1" si="291"/>
        <v>0</v>
      </c>
      <c r="T1690" s="678">
        <f t="shared" ca="1" si="291"/>
        <v>22335.070000000003</v>
      </c>
      <c r="U1690" s="678">
        <f t="shared" ca="1" si="291"/>
        <v>0</v>
      </c>
      <c r="V1690" s="678">
        <f t="shared" ca="1" si="291"/>
        <v>675.37</v>
      </c>
      <c r="W1690" s="678">
        <f t="shared" ca="1" si="286"/>
        <v>18392.23</v>
      </c>
      <c r="X1690" s="678">
        <f t="shared" ca="1" si="291"/>
        <v>0</v>
      </c>
      <c r="Y1690" s="678">
        <f t="shared" ca="1" si="291"/>
        <v>0</v>
      </c>
      <c r="Z1690" s="678">
        <f t="shared" ca="1" si="291"/>
        <v>0</v>
      </c>
      <c r="AA1690" t="str">
        <f t="shared" si="288"/>
        <v>ASRCMS202202</v>
      </c>
      <c r="AB1690" s="957">
        <f t="shared" si="289"/>
        <v>45230</v>
      </c>
      <c r="AC1690" t="str">
        <f t="shared" si="290"/>
        <v>Unaudited</v>
      </c>
    </row>
    <row r="1691" spans="1:29" x14ac:dyDescent="0.25">
      <c r="A1691" t="s">
        <v>421</v>
      </c>
      <c r="B1691" t="s">
        <v>1380</v>
      </c>
      <c r="C1691" t="s">
        <v>1381</v>
      </c>
      <c r="D1691">
        <v>1900</v>
      </c>
      <c r="E1691" s="957">
        <v>1</v>
      </c>
      <c r="F1691" t="s">
        <v>442</v>
      </c>
      <c r="G1691" s="957">
        <v>366</v>
      </c>
      <c r="H1691" t="s">
        <v>384</v>
      </c>
      <c r="I1691" s="937" t="s">
        <v>489</v>
      </c>
      <c r="J1691" s="937" t="s">
        <v>445</v>
      </c>
      <c r="K1691" s="937" t="s">
        <v>0</v>
      </c>
      <c r="L1691" s="937">
        <v>2.4</v>
      </c>
      <c r="M1691" s="958" t="s">
        <v>151</v>
      </c>
      <c r="N1691" s="678">
        <f t="shared" ca="1" si="292"/>
        <v>1790539.4199999997</v>
      </c>
      <c r="O1691" s="678">
        <f t="shared" ca="1" si="291"/>
        <v>695832.57</v>
      </c>
      <c r="P1691" s="678">
        <f t="shared" ca="1" si="291"/>
        <v>40113.119999999995</v>
      </c>
      <c r="Q1691" s="678">
        <f t="shared" ca="1" si="291"/>
        <v>768837.19</v>
      </c>
      <c r="R1691" s="678">
        <f t="shared" ca="1" si="291"/>
        <v>82977.45</v>
      </c>
      <c r="S1691" s="678">
        <f t="shared" ca="1" si="291"/>
        <v>0</v>
      </c>
      <c r="T1691" s="678">
        <f t="shared" ca="1" si="291"/>
        <v>117811.01999999999</v>
      </c>
      <c r="U1691" s="678">
        <f t="shared" ca="1" si="291"/>
        <v>0</v>
      </c>
      <c r="V1691" s="678">
        <f t="shared" ca="1" si="291"/>
        <v>13050.439999999999</v>
      </c>
      <c r="W1691" s="678">
        <f t="shared" ca="1" si="286"/>
        <v>71917.62999999999</v>
      </c>
      <c r="X1691" s="678">
        <f t="shared" ca="1" si="291"/>
        <v>0</v>
      </c>
      <c r="Y1691" s="678">
        <f t="shared" ca="1" si="291"/>
        <v>0</v>
      </c>
      <c r="Z1691" s="678">
        <f t="shared" ca="1" si="291"/>
        <v>0</v>
      </c>
      <c r="AA1691" t="str">
        <f t="shared" si="288"/>
        <v>ASRCMS202202</v>
      </c>
      <c r="AB1691" s="957">
        <f t="shared" si="289"/>
        <v>45230</v>
      </c>
      <c r="AC1691" t="str">
        <f t="shared" si="290"/>
        <v>Unaudited</v>
      </c>
    </row>
    <row r="1692" spans="1:29" ht="30" x14ac:dyDescent="0.25">
      <c r="A1692" t="s">
        <v>421</v>
      </c>
      <c r="B1692" t="s">
        <v>1380</v>
      </c>
      <c r="C1692" t="s">
        <v>1381</v>
      </c>
      <c r="D1692">
        <v>1900</v>
      </c>
      <c r="E1692" s="957">
        <v>1</v>
      </c>
      <c r="F1692" t="s">
        <v>442</v>
      </c>
      <c r="G1692" s="957">
        <v>366</v>
      </c>
      <c r="H1692" t="s">
        <v>384</v>
      </c>
      <c r="I1692" s="958" t="s">
        <v>489</v>
      </c>
      <c r="J1692" s="958" t="s">
        <v>445</v>
      </c>
      <c r="K1692" s="958" t="s">
        <v>0</v>
      </c>
      <c r="L1692" s="937">
        <v>2.5</v>
      </c>
      <c r="M1692" s="958" t="s">
        <v>152</v>
      </c>
      <c r="N1692" s="678">
        <f t="shared" ca="1" si="292"/>
        <v>153430.34545119337</v>
      </c>
      <c r="O1692" s="678">
        <f t="shared" ca="1" si="291"/>
        <v>58766.583858954393</v>
      </c>
      <c r="P1692" s="678">
        <f t="shared" ca="1" si="291"/>
        <v>6443.523994678887</v>
      </c>
      <c r="Q1692" s="678">
        <f t="shared" ca="1" si="291"/>
        <v>65535.252745308637</v>
      </c>
      <c r="R1692" s="678">
        <f t="shared" ca="1" si="291"/>
        <v>6997.2930556244173</v>
      </c>
      <c r="S1692" s="678">
        <f t="shared" ca="1" si="291"/>
        <v>13.623391112378847</v>
      </c>
      <c r="T1692" s="678">
        <f t="shared" ca="1" si="291"/>
        <v>7501.6057027571687</v>
      </c>
      <c r="U1692" s="678">
        <f t="shared" ca="1" si="291"/>
        <v>0</v>
      </c>
      <c r="V1692" s="678">
        <f t="shared" ca="1" si="291"/>
        <v>1154.0948668393366</v>
      </c>
      <c r="W1692" s="678">
        <f t="shared" ca="1" si="286"/>
        <v>7018.3678359181686</v>
      </c>
      <c r="X1692" s="678">
        <f t="shared" ca="1" si="291"/>
        <v>0</v>
      </c>
      <c r="Y1692" s="678">
        <f t="shared" ca="1" si="291"/>
        <v>0</v>
      </c>
      <c r="Z1692" s="678">
        <f t="shared" ca="1" si="291"/>
        <v>0</v>
      </c>
      <c r="AA1692" t="str">
        <f t="shared" si="288"/>
        <v>ASRCMS202202</v>
      </c>
      <c r="AB1692" s="957">
        <f t="shared" si="289"/>
        <v>45230</v>
      </c>
      <c r="AC1692" t="str">
        <f t="shared" si="290"/>
        <v>Unaudited</v>
      </c>
    </row>
    <row r="1693" spans="1:29" x14ac:dyDescent="0.25">
      <c r="A1693" t="s">
        <v>421</v>
      </c>
      <c r="B1693" t="s">
        <v>1380</v>
      </c>
      <c r="C1693" t="s">
        <v>1381</v>
      </c>
      <c r="D1693">
        <v>1900</v>
      </c>
      <c r="E1693" s="957">
        <v>1</v>
      </c>
      <c r="F1693" t="s">
        <v>442</v>
      </c>
      <c r="G1693" s="957">
        <v>366</v>
      </c>
      <c r="H1693" t="s">
        <v>384</v>
      </c>
      <c r="I1693" s="937" t="s">
        <v>489</v>
      </c>
      <c r="J1693" s="937" t="s">
        <v>445</v>
      </c>
      <c r="K1693" s="937" t="s">
        <v>0</v>
      </c>
      <c r="L1693" s="937" t="s">
        <v>97</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ASRCMS202202</v>
      </c>
      <c r="AB1693" s="957">
        <f t="shared" si="289"/>
        <v>45230</v>
      </c>
      <c r="AC1693" t="str">
        <f t="shared" si="290"/>
        <v>Unaudited</v>
      </c>
    </row>
    <row r="1694" spans="1:29" x14ac:dyDescent="0.25">
      <c r="A1694" t="s">
        <v>421</v>
      </c>
      <c r="B1694" t="s">
        <v>1380</v>
      </c>
      <c r="C1694" t="s">
        <v>1381</v>
      </c>
      <c r="D1694">
        <v>1900</v>
      </c>
      <c r="E1694" s="957">
        <v>1</v>
      </c>
      <c r="F1694" t="s">
        <v>442</v>
      </c>
      <c r="G1694" s="957">
        <v>366</v>
      </c>
      <c r="H1694" t="s">
        <v>384</v>
      </c>
      <c r="I1694" s="937" t="s">
        <v>489</v>
      </c>
      <c r="J1694" s="937" t="s">
        <v>445</v>
      </c>
      <c r="K1694" s="937" t="s">
        <v>0</v>
      </c>
      <c r="L1694" s="937" t="s">
        <v>153</v>
      </c>
      <c r="M1694" s="958" t="s">
        <v>452</v>
      </c>
      <c r="N1694" s="678">
        <f t="shared" ca="1" si="292"/>
        <v>19478.03582475799</v>
      </c>
      <c r="O1694" s="678">
        <f t="shared" ca="1" si="291"/>
        <v>3217.169441009371</v>
      </c>
      <c r="P1694" s="678">
        <f t="shared" ca="1" si="291"/>
        <v>870.95428365556688</v>
      </c>
      <c r="Q1694" s="678">
        <f t="shared" ca="1" si="291"/>
        <v>5600.4546676512864</v>
      </c>
      <c r="R1694" s="678">
        <f t="shared" ca="1" si="291"/>
        <v>964.72470334701075</v>
      </c>
      <c r="S1694" s="678">
        <f t="shared" ca="1" si="291"/>
        <v>15.033327785075485</v>
      </c>
      <c r="T1694" s="678">
        <f t="shared" ca="1" si="291"/>
        <v>1184.5144905058035</v>
      </c>
      <c r="U1694" s="678">
        <f t="shared" ca="1" si="291"/>
        <v>0</v>
      </c>
      <c r="V1694" s="678">
        <f t="shared" ca="1" si="291"/>
        <v>38.800889855598115</v>
      </c>
      <c r="W1694" s="678">
        <f t="shared" ca="1" si="286"/>
        <v>7586.3840209482796</v>
      </c>
      <c r="X1694" s="678">
        <f t="shared" ca="1" si="291"/>
        <v>0</v>
      </c>
      <c r="Y1694" s="678">
        <f t="shared" ca="1" si="291"/>
        <v>0</v>
      </c>
      <c r="Z1694" s="678">
        <f t="shared" ca="1" si="291"/>
        <v>0</v>
      </c>
      <c r="AA1694" t="str">
        <f t="shared" si="288"/>
        <v>ASRCMS202202</v>
      </c>
      <c r="AB1694" s="957">
        <f t="shared" si="289"/>
        <v>45230</v>
      </c>
      <c r="AC1694" t="str">
        <f t="shared" si="290"/>
        <v>Unaudited</v>
      </c>
    </row>
    <row r="1695" spans="1:29" x14ac:dyDescent="0.25">
      <c r="A1695" t="s">
        <v>421</v>
      </c>
      <c r="B1695" t="s">
        <v>1380</v>
      </c>
      <c r="C1695" t="s">
        <v>1381</v>
      </c>
      <c r="D1695">
        <v>1900</v>
      </c>
      <c r="E1695" s="957">
        <v>1</v>
      </c>
      <c r="F1695" t="s">
        <v>442</v>
      </c>
      <c r="G1695" s="957">
        <v>366</v>
      </c>
      <c r="H1695" t="s">
        <v>384</v>
      </c>
      <c r="I1695" s="937" t="s">
        <v>489</v>
      </c>
      <c r="J1695" s="937" t="s">
        <v>445</v>
      </c>
      <c r="K1695" s="937" t="s">
        <v>0</v>
      </c>
      <c r="L1695" s="937" t="s">
        <v>912</v>
      </c>
      <c r="M1695" s="958" t="s">
        <v>24</v>
      </c>
      <c r="N1695" s="678">
        <f t="shared" ca="1" si="292"/>
        <v>605821.51</v>
      </c>
      <c r="O1695" s="678">
        <f t="shared" ca="1" si="291"/>
        <v>282499.42000000004</v>
      </c>
      <c r="P1695" s="678">
        <f t="shared" ca="1" si="291"/>
        <v>0</v>
      </c>
      <c r="Q1695" s="678">
        <f t="shared" ca="1" si="291"/>
        <v>323322.08999999997</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ASRCMS202202</v>
      </c>
      <c r="AB1695" s="957">
        <f t="shared" si="289"/>
        <v>45230</v>
      </c>
      <c r="AC1695" t="str">
        <f t="shared" si="290"/>
        <v>Unaudited</v>
      </c>
    </row>
    <row r="1696" spans="1:29" x14ac:dyDescent="0.25">
      <c r="A1696" t="s">
        <v>421</v>
      </c>
      <c r="B1696" t="s">
        <v>1380</v>
      </c>
      <c r="C1696" t="s">
        <v>1381</v>
      </c>
      <c r="D1696">
        <v>1900</v>
      </c>
      <c r="E1696" s="957">
        <v>1</v>
      </c>
      <c r="F1696" t="s">
        <v>442</v>
      </c>
      <c r="G1696" s="957">
        <v>366</v>
      </c>
      <c r="H1696" t="s">
        <v>384</v>
      </c>
      <c r="I1696" s="937" t="s">
        <v>489</v>
      </c>
      <c r="J1696" s="937" t="s">
        <v>445</v>
      </c>
      <c r="K1696" s="937" t="s">
        <v>53</v>
      </c>
      <c r="L1696" s="937">
        <v>3.1</v>
      </c>
      <c r="M1696" s="958" t="s">
        <v>33</v>
      </c>
      <c r="N1696" s="678">
        <f t="shared" ca="1" si="292"/>
        <v>549951.13</v>
      </c>
      <c r="O1696" s="678">
        <f t="shared" ca="1" si="291"/>
        <v>210118.83000000002</v>
      </c>
      <c r="P1696" s="678">
        <f t="shared" ca="1" si="291"/>
        <v>42308.31</v>
      </c>
      <c r="Q1696" s="678">
        <f t="shared" ca="1" si="291"/>
        <v>162136.47</v>
      </c>
      <c r="R1696" s="678">
        <f t="shared" ca="1" si="291"/>
        <v>33761.930000000008</v>
      </c>
      <c r="S1696" s="678">
        <f t="shared" ca="1" si="291"/>
        <v>275.96000000000004</v>
      </c>
      <c r="T1696" s="678">
        <f t="shared" ca="1" si="291"/>
        <v>38137.99</v>
      </c>
      <c r="U1696" s="678">
        <f t="shared" ca="1" si="291"/>
        <v>0</v>
      </c>
      <c r="V1696" s="678">
        <f t="shared" ca="1" si="291"/>
        <v>1965.2600000000002</v>
      </c>
      <c r="W1696" s="678">
        <f t="shared" ca="1" si="286"/>
        <v>61246.380000000005</v>
      </c>
      <c r="X1696" s="678">
        <f t="shared" ca="1" si="291"/>
        <v>0</v>
      </c>
      <c r="Y1696" s="678">
        <f t="shared" ca="1" si="291"/>
        <v>0</v>
      </c>
      <c r="Z1696" s="678">
        <f t="shared" ca="1" si="291"/>
        <v>0</v>
      </c>
      <c r="AA1696" t="str">
        <f t="shared" si="288"/>
        <v>ASRCMS202202</v>
      </c>
      <c r="AB1696" s="957">
        <f t="shared" si="289"/>
        <v>45230</v>
      </c>
      <c r="AC1696" t="str">
        <f t="shared" si="290"/>
        <v>Unaudited</v>
      </c>
    </row>
    <row r="1697" spans="1:29" x14ac:dyDescent="0.25">
      <c r="A1697" t="s">
        <v>421</v>
      </c>
      <c r="B1697" t="s">
        <v>1380</v>
      </c>
      <c r="C1697" t="s">
        <v>1381</v>
      </c>
      <c r="D1697">
        <v>1900</v>
      </c>
      <c r="E1697" s="957">
        <v>1</v>
      </c>
      <c r="F1697" t="s">
        <v>442</v>
      </c>
      <c r="G1697" s="957">
        <v>366</v>
      </c>
      <c r="H1697" t="s">
        <v>384</v>
      </c>
      <c r="I1697" s="937" t="s">
        <v>489</v>
      </c>
      <c r="J1697" s="937" t="s">
        <v>445</v>
      </c>
      <c r="K1697" s="937" t="s">
        <v>53</v>
      </c>
      <c r="L1697" s="943">
        <v>3.2</v>
      </c>
      <c r="M1697" s="959" t="s">
        <v>34</v>
      </c>
      <c r="N1697" s="678">
        <f t="shared" ca="1" si="292"/>
        <v>1757519.67</v>
      </c>
      <c r="O1697" s="678">
        <f t="shared" ca="1" si="291"/>
        <v>479108.54000000004</v>
      </c>
      <c r="P1697" s="678">
        <f t="shared" ca="1" si="291"/>
        <v>89892.239999999991</v>
      </c>
      <c r="Q1697" s="678">
        <f t="shared" ca="1" si="291"/>
        <v>665728.28</v>
      </c>
      <c r="R1697" s="678">
        <f t="shared" ca="1" si="291"/>
        <v>102678.39999999998</v>
      </c>
      <c r="S1697" s="678">
        <f t="shared" ca="1" si="291"/>
        <v>12.67</v>
      </c>
      <c r="T1697" s="678">
        <f t="shared" ca="1" si="291"/>
        <v>132743.5</v>
      </c>
      <c r="U1697" s="678">
        <f t="shared" ca="1" si="291"/>
        <v>0</v>
      </c>
      <c r="V1697" s="678">
        <f t="shared" ca="1" si="291"/>
        <v>2630.5400000000004</v>
      </c>
      <c r="W1697" s="678">
        <f t="shared" ca="1" si="286"/>
        <v>284725.5</v>
      </c>
      <c r="X1697" s="678">
        <f t="shared" ca="1" si="291"/>
        <v>0</v>
      </c>
      <c r="Y1697" s="678">
        <f t="shared" ca="1" si="291"/>
        <v>0</v>
      </c>
      <c r="Z1697" s="678">
        <f t="shared" ca="1" si="291"/>
        <v>0</v>
      </c>
      <c r="AA1697" t="str">
        <f t="shared" si="288"/>
        <v>ASRCMS202202</v>
      </c>
      <c r="AB1697" s="957">
        <f t="shared" si="289"/>
        <v>45230</v>
      </c>
      <c r="AC1697" t="str">
        <f t="shared" si="290"/>
        <v>Unaudited</v>
      </c>
    </row>
    <row r="1698" spans="1:29" x14ac:dyDescent="0.25">
      <c r="A1698" t="s">
        <v>421</v>
      </c>
      <c r="B1698" t="s">
        <v>1380</v>
      </c>
      <c r="C1698" t="s">
        <v>1381</v>
      </c>
      <c r="D1698">
        <v>1900</v>
      </c>
      <c r="E1698" s="957">
        <v>1</v>
      </c>
      <c r="F1698" t="s">
        <v>442</v>
      </c>
      <c r="G1698" s="957">
        <v>366</v>
      </c>
      <c r="H1698" t="s">
        <v>384</v>
      </c>
      <c r="I1698" s="937" t="s">
        <v>489</v>
      </c>
      <c r="J1698" s="937" t="s">
        <v>445</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ASRCMS202202</v>
      </c>
      <c r="AB1698" s="957">
        <f t="shared" si="289"/>
        <v>45230</v>
      </c>
      <c r="AC1698" t="str">
        <f t="shared" si="290"/>
        <v>Unaudited</v>
      </c>
    </row>
    <row r="1699" spans="1:29" x14ac:dyDescent="0.25">
      <c r="A1699" t="s">
        <v>421</v>
      </c>
      <c r="B1699" t="s">
        <v>1380</v>
      </c>
      <c r="C1699" t="s">
        <v>1381</v>
      </c>
      <c r="D1699">
        <v>1900</v>
      </c>
      <c r="E1699" s="957">
        <v>1</v>
      </c>
      <c r="F1699" t="s">
        <v>442</v>
      </c>
      <c r="G1699" s="957">
        <v>366</v>
      </c>
      <c r="H1699" t="s">
        <v>384</v>
      </c>
      <c r="I1699" s="937" t="s">
        <v>489</v>
      </c>
      <c r="J1699" s="937" t="s">
        <v>445</v>
      </c>
      <c r="K1699" s="937" t="s">
        <v>53</v>
      </c>
      <c r="L1699" s="937" t="s">
        <v>44</v>
      </c>
      <c r="M1699" s="958" t="s">
        <v>154</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ASRCMS202202</v>
      </c>
      <c r="AB1699" s="957">
        <f t="shared" si="289"/>
        <v>45230</v>
      </c>
      <c r="AC1699" t="str">
        <f t="shared" si="290"/>
        <v>Unaudited</v>
      </c>
    </row>
    <row r="1700" spans="1:29" x14ac:dyDescent="0.25">
      <c r="A1700" t="s">
        <v>421</v>
      </c>
      <c r="B1700" t="s">
        <v>1380</v>
      </c>
      <c r="C1700" t="s">
        <v>1381</v>
      </c>
      <c r="D1700">
        <v>1900</v>
      </c>
      <c r="E1700" s="957">
        <v>1</v>
      </c>
      <c r="F1700" t="s">
        <v>442</v>
      </c>
      <c r="G1700" s="957">
        <v>366</v>
      </c>
      <c r="H1700" t="s">
        <v>384</v>
      </c>
      <c r="I1700" s="937" t="s">
        <v>489</v>
      </c>
      <c r="J1700" s="937" t="s">
        <v>445</v>
      </c>
      <c r="K1700" s="937" t="s">
        <v>53</v>
      </c>
      <c r="L1700" s="937" t="s">
        <v>41</v>
      </c>
      <c r="M1700" s="958" t="s">
        <v>52</v>
      </c>
      <c r="N1700" s="678">
        <f t="shared" ca="1" si="292"/>
        <v>206.32777308347528</v>
      </c>
      <c r="O1700" s="678">
        <f t="shared" ca="1" si="291"/>
        <v>67.280795570698459</v>
      </c>
      <c r="P1700" s="678">
        <f t="shared" ca="1" si="291"/>
        <v>0</v>
      </c>
      <c r="Q1700" s="678">
        <f t="shared" ca="1" si="291"/>
        <v>71.766181942078362</v>
      </c>
      <c r="R1700" s="678">
        <f t="shared" ca="1" si="291"/>
        <v>67.280795570698459</v>
      </c>
      <c r="S1700" s="678">
        <f t="shared" ca="1" si="291"/>
        <v>0</v>
      </c>
      <c r="T1700" s="678">
        <f t="shared" ca="1" si="291"/>
        <v>0</v>
      </c>
      <c r="U1700" s="678">
        <f t="shared" ca="1" si="291"/>
        <v>0</v>
      </c>
      <c r="V1700" s="678">
        <f t="shared" ca="1" si="291"/>
        <v>0</v>
      </c>
      <c r="W1700" s="678">
        <f t="shared" ca="1" si="286"/>
        <v>0</v>
      </c>
      <c r="X1700" s="678">
        <f t="shared" ca="1" si="291"/>
        <v>0</v>
      </c>
      <c r="Y1700" s="678">
        <f t="shared" ca="1" si="291"/>
        <v>0</v>
      </c>
      <c r="Z1700" s="678">
        <f t="shared" ca="1" si="291"/>
        <v>0</v>
      </c>
      <c r="AA1700" t="str">
        <f t="shared" si="288"/>
        <v>ASRCMS202202</v>
      </c>
      <c r="AB1700" s="957">
        <f t="shared" si="289"/>
        <v>45230</v>
      </c>
      <c r="AC1700" t="str">
        <f t="shared" si="290"/>
        <v>Unaudited</v>
      </c>
    </row>
    <row r="1701" spans="1:29" x14ac:dyDescent="0.25">
      <c r="A1701" t="s">
        <v>421</v>
      </c>
      <c r="B1701" t="s">
        <v>1380</v>
      </c>
      <c r="C1701" t="s">
        <v>1381</v>
      </c>
      <c r="D1701">
        <v>1900</v>
      </c>
      <c r="E1701" s="957">
        <v>1</v>
      </c>
      <c r="F1701" t="s">
        <v>442</v>
      </c>
      <c r="G1701" s="957">
        <v>366</v>
      </c>
      <c r="H1701" t="s">
        <v>384</v>
      </c>
      <c r="I1701" s="937" t="s">
        <v>489</v>
      </c>
      <c r="J1701" s="937" t="s">
        <v>445</v>
      </c>
      <c r="K1701" s="937" t="s">
        <v>53</v>
      </c>
      <c r="L1701" s="937" t="s">
        <v>42</v>
      </c>
      <c r="M1701" s="958" t="s">
        <v>155</v>
      </c>
      <c r="N1701" s="678">
        <f t="shared" ca="1" si="292"/>
        <v>190636.9619332802</v>
      </c>
      <c r="O1701" s="678">
        <f t="shared" ca="1" si="291"/>
        <v>54795.897489542316</v>
      </c>
      <c r="P1701" s="678">
        <f t="shared" ca="1" si="291"/>
        <v>12168.314003408734</v>
      </c>
      <c r="Q1701" s="678">
        <f t="shared" ca="1" si="291"/>
        <v>83058.121229077442</v>
      </c>
      <c r="R1701" s="678">
        <f t="shared" ca="1" si="291"/>
        <v>9740.9374603871638</v>
      </c>
      <c r="S1701" s="678">
        <f t="shared" ca="1" si="291"/>
        <v>109.58345786018945</v>
      </c>
      <c r="T1701" s="678">
        <f t="shared" ca="1" si="291"/>
        <v>11216.965295798451</v>
      </c>
      <c r="U1701" s="678">
        <f t="shared" ca="1" si="291"/>
        <v>0</v>
      </c>
      <c r="V1701" s="678">
        <f t="shared" ca="1" si="291"/>
        <v>430.67994449493017</v>
      </c>
      <c r="W1701" s="678">
        <f t="shared" ca="1" si="286"/>
        <v>19116.463052710988</v>
      </c>
      <c r="X1701" s="678">
        <f t="shared" ca="1" si="291"/>
        <v>0</v>
      </c>
      <c r="Y1701" s="678">
        <f t="shared" ca="1" si="291"/>
        <v>0</v>
      </c>
      <c r="Z1701" s="678">
        <f t="shared" ca="1" si="291"/>
        <v>0</v>
      </c>
      <c r="AA1701" t="str">
        <f t="shared" si="288"/>
        <v>ASRCMS202202</v>
      </c>
      <c r="AB1701" s="957">
        <f t="shared" si="289"/>
        <v>45230</v>
      </c>
      <c r="AC1701" t="str">
        <f t="shared" si="290"/>
        <v>Unaudited</v>
      </c>
    </row>
    <row r="1702" spans="1:29" x14ac:dyDescent="0.25">
      <c r="A1702" t="s">
        <v>421</v>
      </c>
      <c r="B1702" t="s">
        <v>1380</v>
      </c>
      <c r="C1702" t="s">
        <v>1381</v>
      </c>
      <c r="D1702">
        <v>1900</v>
      </c>
      <c r="E1702" s="957">
        <v>1</v>
      </c>
      <c r="F1702" t="s">
        <v>442</v>
      </c>
      <c r="G1702" s="957">
        <v>366</v>
      </c>
      <c r="H1702" t="s">
        <v>384</v>
      </c>
      <c r="I1702" s="937" t="s">
        <v>489</v>
      </c>
      <c r="J1702" s="937" t="s">
        <v>445</v>
      </c>
      <c r="K1702" s="937" t="s">
        <v>53</v>
      </c>
      <c r="L1702" s="937" t="s">
        <v>43</v>
      </c>
      <c r="M1702" s="958" t="s">
        <v>463</v>
      </c>
      <c r="N1702" s="678">
        <f t="shared" ca="1" si="292"/>
        <v>31530.048791334142</v>
      </c>
      <c r="O1702" s="678">
        <f t="shared" ca="1" si="291"/>
        <v>5207.7894484658582</v>
      </c>
      <c r="P1702" s="678">
        <f t="shared" ca="1" si="291"/>
        <v>1409.856276359051</v>
      </c>
      <c r="Q1702" s="678">
        <f t="shared" ca="1" si="291"/>
        <v>9065.7297539339579</v>
      </c>
      <c r="R1702" s="678">
        <f t="shared" ca="1" si="291"/>
        <v>1561.6470387672948</v>
      </c>
      <c r="S1702" s="678">
        <f t="shared" ca="1" si="291"/>
        <v>24.335182603836213</v>
      </c>
      <c r="T1702" s="678">
        <f t="shared" ca="1" si="291"/>
        <v>1917.4315118682825</v>
      </c>
      <c r="U1702" s="678">
        <f t="shared" ca="1" si="291"/>
        <v>0</v>
      </c>
      <c r="V1702" s="678">
        <f t="shared" ca="1" si="291"/>
        <v>62.808897226647886</v>
      </c>
      <c r="W1702" s="678">
        <f t="shared" ca="1" si="286"/>
        <v>12280.450682109213</v>
      </c>
      <c r="X1702" s="678">
        <f t="shared" ca="1" si="291"/>
        <v>0</v>
      </c>
      <c r="Y1702" s="678">
        <f t="shared" ca="1" si="291"/>
        <v>0</v>
      </c>
      <c r="Z1702" s="678">
        <f t="shared" ca="1" si="291"/>
        <v>0</v>
      </c>
      <c r="AA1702" t="str">
        <f t="shared" si="288"/>
        <v>ASRCMS202202</v>
      </c>
      <c r="AB1702" s="957">
        <f t="shared" si="289"/>
        <v>45230</v>
      </c>
      <c r="AC1702" t="str">
        <f t="shared" si="290"/>
        <v>Unaudited</v>
      </c>
    </row>
    <row r="1703" spans="1:29" x14ac:dyDescent="0.25">
      <c r="A1703" t="s">
        <v>421</v>
      </c>
      <c r="B1703" t="s">
        <v>1380</v>
      </c>
      <c r="C1703" t="s">
        <v>1381</v>
      </c>
      <c r="D1703">
        <v>1900</v>
      </c>
      <c r="E1703" s="957">
        <v>1</v>
      </c>
      <c r="F1703" t="s">
        <v>442</v>
      </c>
      <c r="G1703" s="957">
        <v>366</v>
      </c>
      <c r="H1703" t="s">
        <v>384</v>
      </c>
      <c r="I1703" s="937" t="s">
        <v>489</v>
      </c>
      <c r="J1703" s="937" t="s">
        <v>445</v>
      </c>
      <c r="K1703" s="937" t="s">
        <v>915</v>
      </c>
      <c r="L1703" s="937" t="s">
        <v>916</v>
      </c>
      <c r="M1703" s="958" t="s">
        <v>915</v>
      </c>
      <c r="N1703" s="678">
        <f t="shared" ca="1" si="292"/>
        <v>0</v>
      </c>
      <c r="O1703" s="678">
        <f t="shared" ca="1" si="291"/>
        <v>0</v>
      </c>
      <c r="P1703" s="678">
        <f t="shared" ca="1" si="291"/>
        <v>0</v>
      </c>
      <c r="Q1703" s="678">
        <f t="shared" ca="1" si="291"/>
        <v>0</v>
      </c>
      <c r="R1703" s="678">
        <f t="shared" ca="1" si="291"/>
        <v>0</v>
      </c>
      <c r="S1703" s="678">
        <f t="shared" ca="1" si="291"/>
        <v>0</v>
      </c>
      <c r="T1703" s="678">
        <f t="shared" ca="1" si="291"/>
        <v>0</v>
      </c>
      <c r="U1703" s="678">
        <f t="shared" ca="1" si="291"/>
        <v>0</v>
      </c>
      <c r="V1703" s="678">
        <f t="shared" ca="1" si="291"/>
        <v>0</v>
      </c>
      <c r="W1703" s="678">
        <f t="shared" ca="1" si="286"/>
        <v>0</v>
      </c>
      <c r="X1703" s="678">
        <f t="shared" ca="1" si="291"/>
        <v>0</v>
      </c>
      <c r="Y1703" s="678">
        <f t="shared" ca="1" si="291"/>
        <v>0</v>
      </c>
      <c r="Z1703" s="678">
        <f t="shared" ca="1" si="291"/>
        <v>0</v>
      </c>
      <c r="AA1703" t="str">
        <f t="shared" si="288"/>
        <v>ASRCMS202202</v>
      </c>
      <c r="AB1703" s="957">
        <f t="shared" si="289"/>
        <v>45230</v>
      </c>
      <c r="AC1703" t="str">
        <f t="shared" si="290"/>
        <v>Unaudited</v>
      </c>
    </row>
    <row r="1704" spans="1:29" x14ac:dyDescent="0.25">
      <c r="A1704" t="s">
        <v>421</v>
      </c>
      <c r="B1704" t="s">
        <v>1380</v>
      </c>
      <c r="C1704" t="s">
        <v>1381</v>
      </c>
      <c r="D1704">
        <v>1900</v>
      </c>
      <c r="E1704" s="957">
        <v>1</v>
      </c>
      <c r="F1704" t="s">
        <v>442</v>
      </c>
      <c r="G1704" s="957">
        <v>366</v>
      </c>
      <c r="H1704" t="s">
        <v>384</v>
      </c>
      <c r="I1704" s="937" t="s">
        <v>489</v>
      </c>
      <c r="J1704" s="937" t="s">
        <v>445</v>
      </c>
      <c r="K1704" s="937" t="s">
        <v>915</v>
      </c>
      <c r="L1704" s="937" t="s">
        <v>917</v>
      </c>
      <c r="M1704" s="958" t="s">
        <v>920</v>
      </c>
      <c r="N1704" s="678">
        <f t="shared" ca="1" si="292"/>
        <v>65724.13864918107</v>
      </c>
      <c r="O1704" s="678">
        <f t="shared" ca="1" si="291"/>
        <v>11431.28332647848</v>
      </c>
      <c r="P1704" s="678">
        <f t="shared" ca="1" si="291"/>
        <v>6501.9716604995556</v>
      </c>
      <c r="Q1704" s="678">
        <f t="shared" ca="1" si="291"/>
        <v>24152.204363470548</v>
      </c>
      <c r="R1704" s="678">
        <f t="shared" ca="1" si="291"/>
        <v>6960.8265407708222</v>
      </c>
      <c r="S1704" s="678">
        <f t="shared" ca="1" si="291"/>
        <v>25.010996580559482</v>
      </c>
      <c r="T1704" s="678">
        <f t="shared" ca="1" si="291"/>
        <v>5327.8422437413728</v>
      </c>
      <c r="U1704" s="678">
        <f t="shared" ca="1" si="291"/>
        <v>0</v>
      </c>
      <c r="V1704" s="678">
        <f t="shared" ca="1" si="291"/>
        <v>116.6329638612534</v>
      </c>
      <c r="W1704" s="678">
        <f t="shared" ca="1" si="286"/>
        <v>11208.366553778471</v>
      </c>
      <c r="X1704" s="678">
        <f t="shared" ca="1" si="291"/>
        <v>0</v>
      </c>
      <c r="Y1704" s="678">
        <f t="shared" ca="1" si="291"/>
        <v>0</v>
      </c>
      <c r="Z1704" s="678">
        <f t="shared" ca="1" si="291"/>
        <v>0</v>
      </c>
      <c r="AA1704" t="str">
        <f t="shared" si="288"/>
        <v>ASRCMS202202</v>
      </c>
      <c r="AB1704" s="957">
        <f t="shared" si="289"/>
        <v>45230</v>
      </c>
      <c r="AC1704" t="str">
        <f t="shared" si="290"/>
        <v>Unaudited</v>
      </c>
    </row>
    <row r="1705" spans="1:29" x14ac:dyDescent="0.25">
      <c r="A1705" t="s">
        <v>421</v>
      </c>
      <c r="B1705" t="s">
        <v>1380</v>
      </c>
      <c r="C1705" t="s">
        <v>1381</v>
      </c>
      <c r="D1705">
        <v>1900</v>
      </c>
      <c r="E1705" s="957">
        <v>1</v>
      </c>
      <c r="F1705" t="s">
        <v>442</v>
      </c>
      <c r="G1705" s="957">
        <v>366</v>
      </c>
      <c r="H1705" t="s">
        <v>384</v>
      </c>
      <c r="I1705" s="937" t="s">
        <v>489</v>
      </c>
      <c r="J1705" s="937" t="s">
        <v>445</v>
      </c>
      <c r="K1705" s="937" t="s">
        <v>915</v>
      </c>
      <c r="L1705" s="937" t="s">
        <v>918</v>
      </c>
      <c r="M1705" s="958" t="s">
        <v>921</v>
      </c>
      <c r="N1705" s="678">
        <f t="shared" ca="1" si="292"/>
        <v>49.03727919382132</v>
      </c>
      <c r="O1705" s="678">
        <f t="shared" ca="1" si="291"/>
        <v>8.0994427524401953</v>
      </c>
      <c r="P1705" s="678">
        <f t="shared" ca="1" si="291"/>
        <v>2.1926866115723107</v>
      </c>
      <c r="Q1705" s="678">
        <f t="shared" ca="1" si="291"/>
        <v>14.099525312551279</v>
      </c>
      <c r="R1705" s="678">
        <f t="shared" ca="1" si="291"/>
        <v>2.4287600171200316</v>
      </c>
      <c r="S1705" s="678">
        <f t="shared" ca="1" si="291"/>
        <v>3.7847424578198577E-2</v>
      </c>
      <c r="T1705" s="678">
        <f t="shared" ca="1" si="291"/>
        <v>2.9820957463395459</v>
      </c>
      <c r="U1705" s="678">
        <f t="shared" ca="1" si="291"/>
        <v>0</v>
      </c>
      <c r="V1705" s="678">
        <f t="shared" ca="1" si="291"/>
        <v>9.7683877673087408E-2</v>
      </c>
      <c r="W1705" s="678">
        <f t="shared" ca="1" si="286"/>
        <v>19.099237451546671</v>
      </c>
      <c r="X1705" s="678">
        <f t="shared" ca="1" si="291"/>
        <v>0</v>
      </c>
      <c r="Y1705" s="678">
        <f t="shared" ca="1" si="291"/>
        <v>0</v>
      </c>
      <c r="Z1705" s="678">
        <f t="shared" ca="1" si="291"/>
        <v>0</v>
      </c>
      <c r="AA1705" t="str">
        <f t="shared" si="288"/>
        <v>ASRCMS202202</v>
      </c>
      <c r="AB1705" s="957">
        <f t="shared" si="289"/>
        <v>45230</v>
      </c>
      <c r="AC1705" t="str">
        <f t="shared" si="290"/>
        <v>Unaudited</v>
      </c>
    </row>
    <row r="1706" spans="1:29" x14ac:dyDescent="0.25">
      <c r="A1706" t="s">
        <v>421</v>
      </c>
      <c r="B1706" t="s">
        <v>1380</v>
      </c>
      <c r="C1706" t="s">
        <v>1381</v>
      </c>
      <c r="D1706">
        <v>1900</v>
      </c>
      <c r="E1706" s="957">
        <v>1</v>
      </c>
      <c r="F1706" t="s">
        <v>442</v>
      </c>
      <c r="G1706" s="957">
        <v>366</v>
      </c>
      <c r="H1706" t="s">
        <v>384</v>
      </c>
      <c r="I1706" s="937" t="s">
        <v>489</v>
      </c>
      <c r="J1706" s="937" t="s">
        <v>445</v>
      </c>
      <c r="K1706" s="937" t="s">
        <v>446</v>
      </c>
      <c r="L1706" s="937">
        <v>5.0999999999999996</v>
      </c>
      <c r="M1706" s="958" t="s">
        <v>37</v>
      </c>
      <c r="N1706" s="678">
        <f t="shared" ca="1" si="292"/>
        <v>839072.84000000008</v>
      </c>
      <c r="O1706" s="678">
        <f t="shared" ca="1" si="291"/>
        <v>201556.97000000003</v>
      </c>
      <c r="P1706" s="678">
        <f t="shared" ca="1" si="291"/>
        <v>220261.16</v>
      </c>
      <c r="Q1706" s="678">
        <f t="shared" ca="1" si="291"/>
        <v>97213.200000000012</v>
      </c>
      <c r="R1706" s="678">
        <f t="shared" ca="1" si="291"/>
        <v>222421.64</v>
      </c>
      <c r="S1706" s="678">
        <f t="shared" ca="1" si="291"/>
        <v>789</v>
      </c>
      <c r="T1706" s="678">
        <f t="shared" ca="1" si="291"/>
        <v>80139.520000000004</v>
      </c>
      <c r="U1706" s="678">
        <f t="shared" ca="1" si="291"/>
        <v>0</v>
      </c>
      <c r="V1706" s="678">
        <f t="shared" ca="1" si="291"/>
        <v>6208.4199999999992</v>
      </c>
      <c r="W1706" s="678">
        <f t="shared" ca="1" si="286"/>
        <v>10482.93</v>
      </c>
      <c r="X1706" s="678">
        <f t="shared" ca="1" si="291"/>
        <v>0</v>
      </c>
      <c r="Y1706" s="678">
        <f t="shared" ca="1" si="291"/>
        <v>0</v>
      </c>
      <c r="Z1706" s="678">
        <f t="shared" ca="1" si="291"/>
        <v>0</v>
      </c>
      <c r="AA1706" t="str">
        <f t="shared" si="288"/>
        <v>ASRCMS202202</v>
      </c>
      <c r="AB1706" s="957">
        <f t="shared" si="289"/>
        <v>45230</v>
      </c>
      <c r="AC1706" t="str">
        <f t="shared" si="290"/>
        <v>Unaudited</v>
      </c>
    </row>
    <row r="1707" spans="1:29" ht="30" x14ac:dyDescent="0.25">
      <c r="A1707" t="s">
        <v>421</v>
      </c>
      <c r="B1707" t="s">
        <v>1380</v>
      </c>
      <c r="C1707" t="s">
        <v>1381</v>
      </c>
      <c r="D1707">
        <v>1900</v>
      </c>
      <c r="E1707" s="957">
        <v>1</v>
      </c>
      <c r="F1707" t="s">
        <v>442</v>
      </c>
      <c r="G1707" s="957">
        <v>366</v>
      </c>
      <c r="H1707" t="s">
        <v>384</v>
      </c>
      <c r="I1707" s="937" t="s">
        <v>489</v>
      </c>
      <c r="J1707" s="937" t="s">
        <v>445</v>
      </c>
      <c r="K1707" s="937" t="s">
        <v>446</v>
      </c>
      <c r="L1707" s="945">
        <v>5.2</v>
      </c>
      <c r="M1707" s="960" t="s">
        <v>304</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ASRCMS202202</v>
      </c>
      <c r="AB1707" s="957">
        <f t="shared" si="289"/>
        <v>45230</v>
      </c>
      <c r="AC1707" t="str">
        <f t="shared" si="290"/>
        <v>Unaudited</v>
      </c>
    </row>
    <row r="1708" spans="1:29" ht="30" x14ac:dyDescent="0.25">
      <c r="A1708" t="s">
        <v>421</v>
      </c>
      <c r="B1708" t="s">
        <v>1380</v>
      </c>
      <c r="C1708" t="s">
        <v>1381</v>
      </c>
      <c r="D1708">
        <v>1900</v>
      </c>
      <c r="E1708" s="957">
        <v>1</v>
      </c>
      <c r="F1708" t="s">
        <v>442</v>
      </c>
      <c r="G1708" s="957">
        <v>366</v>
      </c>
      <c r="H1708" t="s">
        <v>384</v>
      </c>
      <c r="I1708" s="937" t="s">
        <v>489</v>
      </c>
      <c r="J1708" s="937" t="s">
        <v>445</v>
      </c>
      <c r="K1708" s="937" t="s">
        <v>446</v>
      </c>
      <c r="L1708" s="947">
        <v>5.3</v>
      </c>
      <c r="M1708" s="961" t="s">
        <v>305</v>
      </c>
      <c r="N1708" s="678">
        <f t="shared" ca="1" si="292"/>
        <v>50774.200073308966</v>
      </c>
      <c r="O1708" s="678">
        <f t="shared" ca="1" si="291"/>
        <v>13226.452143451816</v>
      </c>
      <c r="P1708" s="678">
        <f t="shared" ca="1" si="291"/>
        <v>13066.670734659943</v>
      </c>
      <c r="Q1708" s="678">
        <f t="shared" ca="1" si="291"/>
        <v>7394.6121670763623</v>
      </c>
      <c r="R1708" s="678">
        <f t="shared" ca="1" si="291"/>
        <v>11810.04629898593</v>
      </c>
      <c r="S1708" s="678">
        <f t="shared" ca="1" si="291"/>
        <v>83.224933038929166</v>
      </c>
      <c r="T1708" s="678">
        <f t="shared" ca="1" si="291"/>
        <v>4359.068887537599</v>
      </c>
      <c r="U1708" s="678">
        <f t="shared" ca="1" si="291"/>
        <v>0</v>
      </c>
      <c r="V1708" s="678">
        <f t="shared" ca="1" si="291"/>
        <v>303.92560398763572</v>
      </c>
      <c r="W1708" s="678">
        <f t="shared" ca="1" si="286"/>
        <v>530.1993045707477</v>
      </c>
      <c r="X1708" s="678">
        <f t="shared" ca="1" si="291"/>
        <v>0</v>
      </c>
      <c r="Y1708" s="678">
        <f t="shared" ca="1" si="291"/>
        <v>0</v>
      </c>
      <c r="Z1708" s="678">
        <f t="shared" ca="1" si="291"/>
        <v>0</v>
      </c>
      <c r="AA1708" t="str">
        <f t="shared" si="288"/>
        <v>ASRCMS202202</v>
      </c>
      <c r="AB1708" s="957">
        <f t="shared" si="289"/>
        <v>45230</v>
      </c>
      <c r="AC1708" t="str">
        <f t="shared" si="290"/>
        <v>Unaudited</v>
      </c>
    </row>
    <row r="1709" spans="1:29" x14ac:dyDescent="0.25">
      <c r="A1709" t="s">
        <v>421</v>
      </c>
      <c r="B1709" t="s">
        <v>1380</v>
      </c>
      <c r="C1709" t="s">
        <v>1381</v>
      </c>
      <c r="D1709">
        <v>1900</v>
      </c>
      <c r="E1709" s="957">
        <v>1</v>
      </c>
      <c r="F1709" t="s">
        <v>442</v>
      </c>
      <c r="G1709" s="957">
        <v>366</v>
      </c>
      <c r="H1709" t="s">
        <v>384</v>
      </c>
      <c r="I1709" s="958" t="s">
        <v>489</v>
      </c>
      <c r="J1709" s="958" t="s">
        <v>445</v>
      </c>
      <c r="K1709" s="958" t="s">
        <v>446</v>
      </c>
      <c r="L1709" s="937" t="s">
        <v>82</v>
      </c>
      <c r="M1709" s="958" t="s">
        <v>454</v>
      </c>
      <c r="N1709" s="678">
        <f t="shared" ca="1" si="292"/>
        <v>3510.6152915984967</v>
      </c>
      <c r="O1709" s="678">
        <f t="shared" ca="1" si="291"/>
        <v>579.84513104319717</v>
      </c>
      <c r="P1709" s="678">
        <f t="shared" ca="1" si="291"/>
        <v>156.97606545101615</v>
      </c>
      <c r="Q1709" s="678">
        <f t="shared" ca="1" si="291"/>
        <v>1009.3955044055407</v>
      </c>
      <c r="R1709" s="678">
        <f t="shared" ca="1" si="291"/>
        <v>173.87673614646508</v>
      </c>
      <c r="S1709" s="678">
        <f t="shared" ca="1" si="291"/>
        <v>2.7095252766100861</v>
      </c>
      <c r="T1709" s="678">
        <f t="shared" ca="1" si="291"/>
        <v>213.4904525744881</v>
      </c>
      <c r="U1709" s="678">
        <f t="shared" ca="1" si="291"/>
        <v>0</v>
      </c>
      <c r="V1709" s="678">
        <f t="shared" ca="1" si="291"/>
        <v>6.9932614602521994</v>
      </c>
      <c r="W1709" s="678">
        <f t="shared" ca="1" si="286"/>
        <v>1367.3286152409275</v>
      </c>
      <c r="X1709" s="678">
        <f t="shared" ca="1" si="291"/>
        <v>0</v>
      </c>
      <c r="Y1709" s="678">
        <f t="shared" ca="1" si="291"/>
        <v>0</v>
      </c>
      <c r="Z1709" s="678">
        <f t="shared" ca="1" si="291"/>
        <v>0</v>
      </c>
      <c r="AA1709" t="str">
        <f t="shared" si="288"/>
        <v>ASRCMS202202</v>
      </c>
      <c r="AB1709" s="957">
        <f t="shared" si="289"/>
        <v>45230</v>
      </c>
      <c r="AC1709" t="str">
        <f t="shared" si="290"/>
        <v>Unaudited</v>
      </c>
    </row>
    <row r="1710" spans="1:29" x14ac:dyDescent="0.25">
      <c r="A1710" t="s">
        <v>421</v>
      </c>
      <c r="B1710" t="s">
        <v>1380</v>
      </c>
      <c r="C1710" t="s">
        <v>1381</v>
      </c>
      <c r="D1710">
        <v>1900</v>
      </c>
      <c r="E1710" s="957">
        <v>1</v>
      </c>
      <c r="F1710" t="s">
        <v>442</v>
      </c>
      <c r="G1710" s="957">
        <v>366</v>
      </c>
      <c r="H1710" t="s">
        <v>384</v>
      </c>
      <c r="I1710" s="937" t="s">
        <v>489</v>
      </c>
      <c r="J1710" s="937" t="s">
        <v>445</v>
      </c>
      <c r="K1710" s="937" t="s">
        <v>447</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ASRCMS202202</v>
      </c>
      <c r="AB1710" s="957">
        <f t="shared" si="289"/>
        <v>45230</v>
      </c>
      <c r="AC1710" t="str">
        <f t="shared" si="290"/>
        <v>Unaudited</v>
      </c>
    </row>
    <row r="1711" spans="1:29" x14ac:dyDescent="0.25">
      <c r="A1711" t="s">
        <v>421</v>
      </c>
      <c r="B1711" t="s">
        <v>1380</v>
      </c>
      <c r="C1711" t="s">
        <v>1381</v>
      </c>
      <c r="D1711">
        <v>1900</v>
      </c>
      <c r="E1711" s="957">
        <v>1</v>
      </c>
      <c r="F1711" t="s">
        <v>442</v>
      </c>
      <c r="G1711" s="957">
        <v>366</v>
      </c>
      <c r="H1711" t="s">
        <v>384</v>
      </c>
      <c r="I1711" s="937" t="s">
        <v>489</v>
      </c>
      <c r="J1711" s="937" t="s">
        <v>445</v>
      </c>
      <c r="K1711" s="937" t="s">
        <v>447</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ASRCMS202202</v>
      </c>
      <c r="AB1711" s="957">
        <f t="shared" si="289"/>
        <v>45230</v>
      </c>
      <c r="AC1711" t="str">
        <f t="shared" si="290"/>
        <v>Unaudited</v>
      </c>
    </row>
    <row r="1712" spans="1:29" x14ac:dyDescent="0.25">
      <c r="A1712" t="s">
        <v>421</v>
      </c>
      <c r="B1712" t="s">
        <v>1380</v>
      </c>
      <c r="C1712" t="s">
        <v>1381</v>
      </c>
      <c r="D1712">
        <v>1900</v>
      </c>
      <c r="E1712" s="957">
        <v>1</v>
      </c>
      <c r="F1712" t="s">
        <v>442</v>
      </c>
      <c r="G1712" s="957">
        <v>366</v>
      </c>
      <c r="H1712" t="s">
        <v>384</v>
      </c>
      <c r="I1712" s="937" t="s">
        <v>489</v>
      </c>
      <c r="J1712" s="937" t="s">
        <v>445</v>
      </c>
      <c r="K1712" s="937" t="s">
        <v>447</v>
      </c>
      <c r="L1712" s="937">
        <v>6.3</v>
      </c>
      <c r="M1712" s="962" t="s">
        <v>185</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ASRCMS202202</v>
      </c>
      <c r="AB1712" s="957">
        <f t="shared" si="289"/>
        <v>45230</v>
      </c>
      <c r="AC1712" t="str">
        <f t="shared" si="290"/>
        <v>Unaudited</v>
      </c>
    </row>
    <row r="1713" spans="1:29" x14ac:dyDescent="0.25">
      <c r="A1713" t="s">
        <v>421</v>
      </c>
      <c r="B1713" t="s">
        <v>1380</v>
      </c>
      <c r="C1713" t="s">
        <v>1381</v>
      </c>
      <c r="D1713">
        <v>1900</v>
      </c>
      <c r="E1713" s="957">
        <v>1</v>
      </c>
      <c r="F1713" t="s">
        <v>442</v>
      </c>
      <c r="G1713" s="957">
        <v>366</v>
      </c>
      <c r="H1713" t="s">
        <v>384</v>
      </c>
      <c r="I1713" s="937" t="s">
        <v>489</v>
      </c>
      <c r="J1713" s="937" t="s">
        <v>445</v>
      </c>
      <c r="K1713" s="937" t="s">
        <v>447</v>
      </c>
      <c r="L1713" s="937" t="s">
        <v>87</v>
      </c>
      <c r="M1713" s="962" t="s">
        <v>455</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ASRCMS202202</v>
      </c>
      <c r="AB1713" s="957">
        <f t="shared" si="289"/>
        <v>45230</v>
      </c>
      <c r="AC1713" t="str">
        <f t="shared" si="290"/>
        <v>Unaudited</v>
      </c>
    </row>
    <row r="1714" spans="1:29" x14ac:dyDescent="0.25">
      <c r="A1714" t="s">
        <v>421</v>
      </c>
      <c r="B1714" t="s">
        <v>1380</v>
      </c>
      <c r="C1714" t="s">
        <v>1381</v>
      </c>
      <c r="D1714">
        <v>1900</v>
      </c>
      <c r="E1714" s="957">
        <v>1</v>
      </c>
      <c r="F1714" t="s">
        <v>442</v>
      </c>
      <c r="G1714" s="957">
        <v>366</v>
      </c>
      <c r="H1714" t="s">
        <v>384</v>
      </c>
      <c r="I1714" s="937" t="s">
        <v>489</v>
      </c>
      <c r="J1714" s="937" t="s">
        <v>445</v>
      </c>
      <c r="K1714" s="937" t="s">
        <v>448</v>
      </c>
      <c r="L1714" s="937">
        <v>7.1</v>
      </c>
      <c r="M1714" s="962" t="s">
        <v>20</v>
      </c>
      <c r="N1714" s="678">
        <f t="shared" ca="1" si="292"/>
        <v>722350.81999999983</v>
      </c>
      <c r="O1714" s="678">
        <f t="shared" ca="1" si="293"/>
        <v>148632.97700344</v>
      </c>
      <c r="P1714" s="678">
        <f t="shared" ca="1" si="293"/>
        <v>10984.832532907991</v>
      </c>
      <c r="Q1714" s="678">
        <f t="shared" ca="1" si="293"/>
        <v>365486.74793598137</v>
      </c>
      <c r="R1714" s="678">
        <f t="shared" ca="1" si="293"/>
        <v>26297.791653266224</v>
      </c>
      <c r="S1714" s="678">
        <f t="shared" ca="1" si="293"/>
        <v>1998.4456934769139</v>
      </c>
      <c r="T1714" s="678">
        <f t="shared" ca="1" si="293"/>
        <v>49211.241767248721</v>
      </c>
      <c r="U1714" s="678">
        <f t="shared" ca="1" si="293"/>
        <v>0</v>
      </c>
      <c r="V1714" s="678">
        <f t="shared" ca="1" si="293"/>
        <v>2398.7652013623451</v>
      </c>
      <c r="W1714" s="678">
        <f t="shared" ca="1" si="294"/>
        <v>117340.01821231635</v>
      </c>
      <c r="X1714" s="678">
        <f t="shared" ca="1" si="293"/>
        <v>0</v>
      </c>
      <c r="Y1714" s="678">
        <f t="shared" ca="1" si="293"/>
        <v>0</v>
      </c>
      <c r="Z1714" s="678">
        <f t="shared" ca="1" si="293"/>
        <v>0</v>
      </c>
      <c r="AA1714" t="str">
        <f t="shared" si="288"/>
        <v>ASRCMS202202</v>
      </c>
      <c r="AB1714" s="957">
        <f t="shared" si="289"/>
        <v>45230</v>
      </c>
      <c r="AC1714" t="str">
        <f t="shared" si="290"/>
        <v>Unaudited</v>
      </c>
    </row>
    <row r="1715" spans="1:29" x14ac:dyDescent="0.25">
      <c r="A1715" t="s">
        <v>421</v>
      </c>
      <c r="B1715" t="s">
        <v>1380</v>
      </c>
      <c r="C1715" t="s">
        <v>1381</v>
      </c>
      <c r="D1715">
        <v>1900</v>
      </c>
      <c r="E1715" s="957">
        <v>1</v>
      </c>
      <c r="F1715" t="s">
        <v>442</v>
      </c>
      <c r="G1715" s="957">
        <v>366</v>
      </c>
      <c r="H1715" t="s">
        <v>384</v>
      </c>
      <c r="I1715" s="937" t="s">
        <v>489</v>
      </c>
      <c r="J1715" s="937" t="s">
        <v>445</v>
      </c>
      <c r="K1715" s="937" t="s">
        <v>448</v>
      </c>
      <c r="L1715" s="937">
        <v>7.2</v>
      </c>
      <c r="M1715" s="962"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ASRCMS202202</v>
      </c>
      <c r="AB1715" s="957">
        <f t="shared" si="289"/>
        <v>45230</v>
      </c>
      <c r="AC1715" t="str">
        <f t="shared" si="290"/>
        <v>Unaudited</v>
      </c>
    </row>
    <row r="1716" spans="1:29" x14ac:dyDescent="0.25">
      <c r="A1716" t="s">
        <v>421</v>
      </c>
      <c r="B1716" t="s">
        <v>1380</v>
      </c>
      <c r="C1716" t="s">
        <v>1381</v>
      </c>
      <c r="D1716">
        <v>1900</v>
      </c>
      <c r="E1716" s="957">
        <v>1</v>
      </c>
      <c r="F1716" t="s">
        <v>442</v>
      </c>
      <c r="G1716" s="957">
        <v>366</v>
      </c>
      <c r="H1716" t="s">
        <v>384</v>
      </c>
      <c r="I1716" s="937" t="s">
        <v>489</v>
      </c>
      <c r="J1716" s="937" t="s">
        <v>445</v>
      </c>
      <c r="K1716" s="937" t="s">
        <v>448</v>
      </c>
      <c r="L1716" s="945">
        <v>7.3</v>
      </c>
      <c r="M1716" s="960" t="s">
        <v>156</v>
      </c>
      <c r="N1716" s="678">
        <f t="shared" ca="1" si="292"/>
        <v>52270.197650279835</v>
      </c>
      <c r="O1716" s="678">
        <f t="shared" ca="1" si="293"/>
        <v>8633.4209500864526</v>
      </c>
      <c r="P1716" s="678">
        <f t="shared" ca="1" si="293"/>
        <v>2337.2455498397258</v>
      </c>
      <c r="Q1716" s="678">
        <f t="shared" ca="1" si="293"/>
        <v>15029.075572264595</v>
      </c>
      <c r="R1716" s="678">
        <f t="shared" ca="1" si="293"/>
        <v>2588.8827485346487</v>
      </c>
      <c r="S1716" s="678">
        <f t="shared" ca="1" si="293"/>
        <v>40.342620874972255</v>
      </c>
      <c r="T1716" s="678">
        <f t="shared" ca="1" si="293"/>
        <v>3178.6986683565224</v>
      </c>
      <c r="U1716" s="678">
        <f t="shared" ca="1" si="293"/>
        <v>0</v>
      </c>
      <c r="V1716" s="678">
        <f t="shared" ca="1" si="293"/>
        <v>104.12395787777281</v>
      </c>
      <c r="W1716" s="678">
        <f t="shared" ca="1" si="294"/>
        <v>20358.407582445143</v>
      </c>
      <c r="X1716" s="678">
        <f t="shared" ca="1" si="293"/>
        <v>0</v>
      </c>
      <c r="Y1716" s="678">
        <f t="shared" ca="1" si="293"/>
        <v>0</v>
      </c>
      <c r="Z1716" s="678">
        <f t="shared" ca="1" si="293"/>
        <v>0</v>
      </c>
      <c r="AA1716" t="str">
        <f t="shared" si="288"/>
        <v>ASRCMS202202</v>
      </c>
      <c r="AB1716" s="957">
        <f t="shared" si="289"/>
        <v>45230</v>
      </c>
      <c r="AC1716" t="str">
        <f t="shared" si="290"/>
        <v>Unaudited</v>
      </c>
    </row>
    <row r="1717" spans="1:29" x14ac:dyDescent="0.25">
      <c r="A1717" t="s">
        <v>421</v>
      </c>
      <c r="B1717" t="s">
        <v>1380</v>
      </c>
      <c r="C1717" t="s">
        <v>1381</v>
      </c>
      <c r="D1717">
        <v>1900</v>
      </c>
      <c r="E1717" s="957">
        <v>1</v>
      </c>
      <c r="F1717" t="s">
        <v>442</v>
      </c>
      <c r="G1717" s="957">
        <v>366</v>
      </c>
      <c r="H1717" t="s">
        <v>384</v>
      </c>
      <c r="I1717" s="962" t="s">
        <v>489</v>
      </c>
      <c r="J1717" s="962" t="s">
        <v>445</v>
      </c>
      <c r="K1717" s="962" t="s">
        <v>448</v>
      </c>
      <c r="L1717" s="937" t="s">
        <v>91</v>
      </c>
      <c r="M1717" s="962" t="s">
        <v>456</v>
      </c>
      <c r="N1717" s="678">
        <f t="shared" ca="1" si="292"/>
        <v>117.19266489545338</v>
      </c>
      <c r="O1717" s="678">
        <f t="shared" ca="1" si="293"/>
        <v>19.356605748351363</v>
      </c>
      <c r="P1717" s="678">
        <f t="shared" ca="1" si="293"/>
        <v>5.2402333798959768</v>
      </c>
      <c r="Q1717" s="678">
        <f t="shared" ca="1" si="293"/>
        <v>33.696016016871134</v>
      </c>
      <c r="R1717" s="678">
        <f t="shared" ca="1" si="293"/>
        <v>5.8044178526464236</v>
      </c>
      <c r="S1717" s="678">
        <f t="shared" ca="1" si="293"/>
        <v>9.0450380173368913E-2</v>
      </c>
      <c r="T1717" s="678">
        <f t="shared" ca="1" si="293"/>
        <v>7.1268176626520852</v>
      </c>
      <c r="U1717" s="678">
        <f t="shared" ca="1" si="293"/>
        <v>0</v>
      </c>
      <c r="V1717" s="678">
        <f t="shared" ca="1" si="293"/>
        <v>0.23345165412996685</v>
      </c>
      <c r="W1717" s="678">
        <f t="shared" ca="1" si="294"/>
        <v>45.644672200733069</v>
      </c>
      <c r="X1717" s="678">
        <f t="shared" ca="1" si="293"/>
        <v>0</v>
      </c>
      <c r="Y1717" s="678">
        <f t="shared" ca="1" si="293"/>
        <v>0</v>
      </c>
      <c r="Z1717" s="678">
        <f t="shared" ca="1" si="293"/>
        <v>0</v>
      </c>
      <c r="AA1717" t="str">
        <f t="shared" si="288"/>
        <v>ASRCMS202202</v>
      </c>
      <c r="AB1717" s="957">
        <f t="shared" si="289"/>
        <v>45230</v>
      </c>
      <c r="AC1717" t="str">
        <f t="shared" si="290"/>
        <v>Unaudited</v>
      </c>
    </row>
    <row r="1718" spans="1:29" x14ac:dyDescent="0.25">
      <c r="A1718" t="s">
        <v>421</v>
      </c>
      <c r="B1718" t="s">
        <v>1380</v>
      </c>
      <c r="C1718" t="s">
        <v>1381</v>
      </c>
      <c r="D1718">
        <v>1900</v>
      </c>
      <c r="E1718" s="957">
        <v>1</v>
      </c>
      <c r="F1718" t="s">
        <v>442</v>
      </c>
      <c r="G1718" s="957">
        <v>366</v>
      </c>
      <c r="H1718" t="s">
        <v>384</v>
      </c>
      <c r="I1718" s="937" t="s">
        <v>489</v>
      </c>
      <c r="J1718" s="937" t="s">
        <v>445</v>
      </c>
      <c r="K1718" s="937" t="s">
        <v>449</v>
      </c>
      <c r="L1718" s="943">
        <v>8.1</v>
      </c>
      <c r="M1718" s="963" t="s">
        <v>22</v>
      </c>
      <c r="N1718" s="678">
        <f t="shared" ca="1" si="292"/>
        <v>8719721.612249054</v>
      </c>
      <c r="O1718" s="678">
        <f t="shared" ca="1" si="293"/>
        <v>2903994.8211286967</v>
      </c>
      <c r="P1718" s="678">
        <f t="shared" ca="1" si="293"/>
        <v>592618.99042004405</v>
      </c>
      <c r="Q1718" s="678">
        <f t="shared" ca="1" si="293"/>
        <v>3226115.7716590692</v>
      </c>
      <c r="R1718" s="678">
        <f t="shared" ca="1" si="293"/>
        <v>584009.37158168154</v>
      </c>
      <c r="S1718" s="678">
        <f t="shared" ca="1" si="293"/>
        <v>0</v>
      </c>
      <c r="T1718" s="678">
        <f t="shared" ca="1" si="293"/>
        <v>607757.19061191124</v>
      </c>
      <c r="U1718" s="678">
        <f t="shared" ca="1" si="293"/>
        <v>0</v>
      </c>
      <c r="V1718" s="678">
        <f t="shared" ca="1" si="293"/>
        <v>113724.91281030361</v>
      </c>
      <c r="W1718" s="678">
        <f t="shared" ca="1" si="294"/>
        <v>691500.55403734848</v>
      </c>
      <c r="X1718" s="678">
        <f t="shared" ca="1" si="293"/>
        <v>0</v>
      </c>
      <c r="Y1718" s="678">
        <f t="shared" ca="1" si="293"/>
        <v>0</v>
      </c>
      <c r="Z1718" s="678">
        <f t="shared" ca="1" si="293"/>
        <v>0</v>
      </c>
      <c r="AA1718" t="str">
        <f t="shared" si="288"/>
        <v>ASRCMS202202</v>
      </c>
      <c r="AB1718" s="957">
        <f t="shared" si="289"/>
        <v>45230</v>
      </c>
      <c r="AC1718" t="str">
        <f t="shared" si="290"/>
        <v>Unaudited</v>
      </c>
    </row>
    <row r="1719" spans="1:29" x14ac:dyDescent="0.25">
      <c r="A1719" t="s">
        <v>421</v>
      </c>
      <c r="B1719" t="s">
        <v>1380</v>
      </c>
      <c r="C1719" t="s">
        <v>1381</v>
      </c>
      <c r="D1719">
        <v>1900</v>
      </c>
      <c r="E1719" s="957">
        <v>1</v>
      </c>
      <c r="F1719" t="s">
        <v>442</v>
      </c>
      <c r="G1719" s="957">
        <v>366</v>
      </c>
      <c r="H1719" t="s">
        <v>384</v>
      </c>
      <c r="I1719" s="937" t="s">
        <v>489</v>
      </c>
      <c r="J1719" s="937" t="s">
        <v>445</v>
      </c>
      <c r="K1719" s="937" t="s">
        <v>449</v>
      </c>
      <c r="L1719" s="943" t="s">
        <v>113</v>
      </c>
      <c r="M1719" s="963" t="s">
        <v>444</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ASRCMS202202</v>
      </c>
      <c r="AB1719" s="957">
        <f t="shared" si="289"/>
        <v>45230</v>
      </c>
      <c r="AC1719" t="str">
        <f t="shared" si="290"/>
        <v>Unaudited</v>
      </c>
    </row>
    <row r="1720" spans="1:29" x14ac:dyDescent="0.25">
      <c r="A1720" t="s">
        <v>421</v>
      </c>
      <c r="B1720" t="s">
        <v>1380</v>
      </c>
      <c r="C1720" t="s">
        <v>1381</v>
      </c>
      <c r="D1720">
        <v>1900</v>
      </c>
      <c r="E1720" s="957">
        <v>1</v>
      </c>
      <c r="F1720" t="s">
        <v>442</v>
      </c>
      <c r="G1720" s="957">
        <v>366</v>
      </c>
      <c r="H1720" t="s">
        <v>384</v>
      </c>
      <c r="I1720" s="937" t="s">
        <v>489</v>
      </c>
      <c r="J1720" s="937" t="s">
        <v>445</v>
      </c>
      <c r="K1720" s="937" t="s">
        <v>449</v>
      </c>
      <c r="L1720" s="947" t="s">
        <v>115</v>
      </c>
      <c r="M1720" s="964" t="s">
        <v>158</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ASRCMS202202</v>
      </c>
      <c r="AB1720" s="957">
        <f t="shared" si="289"/>
        <v>45230</v>
      </c>
      <c r="AC1720" t="str">
        <f t="shared" si="290"/>
        <v>Unaudited</v>
      </c>
    </row>
    <row r="1721" spans="1:29" x14ac:dyDescent="0.25">
      <c r="A1721" t="s">
        <v>421</v>
      </c>
      <c r="B1721" t="s">
        <v>1380</v>
      </c>
      <c r="C1721" t="s">
        <v>1381</v>
      </c>
      <c r="D1721">
        <v>1900</v>
      </c>
      <c r="E1721" s="957">
        <v>1</v>
      </c>
      <c r="F1721" t="s">
        <v>442</v>
      </c>
      <c r="G1721" s="957">
        <v>366</v>
      </c>
      <c r="H1721" t="s">
        <v>384</v>
      </c>
      <c r="I1721" s="963" t="s">
        <v>489</v>
      </c>
      <c r="J1721" s="963" t="s">
        <v>445</v>
      </c>
      <c r="K1721" s="963" t="s">
        <v>449</v>
      </c>
      <c r="L1721" s="943" t="s">
        <v>116</v>
      </c>
      <c r="M1721" s="963" t="s">
        <v>114</v>
      </c>
      <c r="N1721" s="678">
        <f t="shared" ca="1" si="292"/>
        <v>-25027.37732133512</v>
      </c>
      <c r="O1721" s="678">
        <f t="shared" ca="1" si="293"/>
        <v>-8335.0567093213613</v>
      </c>
      <c r="P1721" s="678">
        <f t="shared" ca="1" si="293"/>
        <v>-1700.9372248990439</v>
      </c>
      <c r="Q1721" s="678">
        <f t="shared" ca="1" si="293"/>
        <v>-9259.609456590937</v>
      </c>
      <c r="R1721" s="678">
        <f t="shared" ca="1" si="293"/>
        <v>-1676.2258649677954</v>
      </c>
      <c r="S1721" s="678">
        <f t="shared" ca="1" si="293"/>
        <v>0</v>
      </c>
      <c r="T1721" s="678">
        <f t="shared" ca="1" si="293"/>
        <v>-1744.3869432519271</v>
      </c>
      <c r="U1721" s="678">
        <f t="shared" ca="1" si="293"/>
        <v>0</v>
      </c>
      <c r="V1721" s="678">
        <f t="shared" ca="1" si="293"/>
        <v>-326.41366666352593</v>
      </c>
      <c r="W1721" s="678">
        <f t="shared" ca="1" si="294"/>
        <v>-1984.7474556405243</v>
      </c>
      <c r="X1721" s="678">
        <f t="shared" ca="1" si="293"/>
        <v>0</v>
      </c>
      <c r="Y1721" s="678">
        <f t="shared" ca="1" si="293"/>
        <v>0</v>
      </c>
      <c r="Z1721" s="678">
        <f t="shared" ca="1" si="293"/>
        <v>0</v>
      </c>
      <c r="AA1721" t="str">
        <f t="shared" si="288"/>
        <v>ASRCMS202202</v>
      </c>
      <c r="AB1721" s="957">
        <f t="shared" si="289"/>
        <v>45230</v>
      </c>
      <c r="AC1721" t="str">
        <f t="shared" si="290"/>
        <v>Unaudited</v>
      </c>
    </row>
    <row r="1722" spans="1:29" x14ac:dyDescent="0.25">
      <c r="A1722" t="s">
        <v>421</v>
      </c>
      <c r="B1722" t="s">
        <v>1380</v>
      </c>
      <c r="C1722" t="s">
        <v>1381</v>
      </c>
      <c r="D1722">
        <v>1900</v>
      </c>
      <c r="E1722" s="957">
        <v>1</v>
      </c>
      <c r="F1722" t="s">
        <v>442</v>
      </c>
      <c r="G1722" s="957">
        <v>366</v>
      </c>
      <c r="H1722" t="s">
        <v>384</v>
      </c>
      <c r="I1722" s="937" t="s">
        <v>489</v>
      </c>
      <c r="J1722" s="937" t="s">
        <v>445</v>
      </c>
      <c r="K1722" s="937" t="s">
        <v>449</v>
      </c>
      <c r="L1722" s="937" t="s">
        <v>117</v>
      </c>
      <c r="M1722" s="962" t="s">
        <v>159</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ASRCMS202202</v>
      </c>
      <c r="AB1722" s="957">
        <f t="shared" si="289"/>
        <v>45230</v>
      </c>
      <c r="AC1722" t="str">
        <f t="shared" si="290"/>
        <v>Unaudited</v>
      </c>
    </row>
    <row r="1723" spans="1:29" x14ac:dyDescent="0.25">
      <c r="A1723" t="s">
        <v>421</v>
      </c>
      <c r="B1723" t="s">
        <v>1380</v>
      </c>
      <c r="C1723" t="s">
        <v>1381</v>
      </c>
      <c r="D1723">
        <v>1900</v>
      </c>
      <c r="E1723" s="957">
        <v>1</v>
      </c>
      <c r="F1723" t="s">
        <v>442</v>
      </c>
      <c r="G1723" s="957">
        <v>366</v>
      </c>
      <c r="H1723" t="s">
        <v>384</v>
      </c>
      <c r="I1723" s="937" t="s">
        <v>489</v>
      </c>
      <c r="J1723" s="937" t="s">
        <v>445</v>
      </c>
      <c r="K1723" s="937" t="s">
        <v>449</v>
      </c>
      <c r="L1723" s="937" t="s">
        <v>160</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ASRCMS202202</v>
      </c>
      <c r="AB1723" s="957">
        <f t="shared" si="289"/>
        <v>45230</v>
      </c>
      <c r="AC1723" t="str">
        <f t="shared" si="290"/>
        <v>Unaudited</v>
      </c>
    </row>
    <row r="1724" spans="1:29" x14ac:dyDescent="0.25">
      <c r="A1724" t="s">
        <v>421</v>
      </c>
      <c r="B1724" t="s">
        <v>1380</v>
      </c>
      <c r="C1724" t="s">
        <v>1381</v>
      </c>
      <c r="D1724">
        <v>1900</v>
      </c>
      <c r="E1724" s="957">
        <v>1</v>
      </c>
      <c r="F1724" t="s">
        <v>442</v>
      </c>
      <c r="G1724" s="957">
        <v>366</v>
      </c>
      <c r="H1724" t="s">
        <v>384</v>
      </c>
      <c r="I1724" s="937" t="s">
        <v>489</v>
      </c>
      <c r="J1724" s="937" t="s">
        <v>445</v>
      </c>
      <c r="K1724" s="937" t="s">
        <v>449</v>
      </c>
      <c r="L1724" s="937" t="s">
        <v>443</v>
      </c>
      <c r="M1724" s="962" t="s">
        <v>457</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ASRCMS202202</v>
      </c>
      <c r="AB1724" s="957">
        <f t="shared" si="289"/>
        <v>45230</v>
      </c>
      <c r="AC1724" t="str">
        <f t="shared" si="290"/>
        <v>Unaudited</v>
      </c>
    </row>
    <row r="1725" spans="1:29" ht="30" x14ac:dyDescent="0.25">
      <c r="A1725" t="s">
        <v>421</v>
      </c>
      <c r="B1725" t="s">
        <v>1380</v>
      </c>
      <c r="C1725" t="s">
        <v>1381</v>
      </c>
      <c r="D1725">
        <v>1900</v>
      </c>
      <c r="E1725" s="957">
        <v>1</v>
      </c>
      <c r="F1725" t="s">
        <v>442</v>
      </c>
      <c r="G1725" s="957">
        <v>366</v>
      </c>
      <c r="H1725" t="s">
        <v>384</v>
      </c>
      <c r="I1725" s="937" t="s">
        <v>489</v>
      </c>
      <c r="J1725" s="937" t="s">
        <v>445</v>
      </c>
      <c r="K1725" s="937" t="s">
        <v>450</v>
      </c>
      <c r="L1725" s="945">
        <v>9.1</v>
      </c>
      <c r="M1725" s="960" t="s">
        <v>186</v>
      </c>
      <c r="N1725" s="678">
        <f t="shared" ca="1" si="292"/>
        <v>8453504.9800000004</v>
      </c>
      <c r="O1725" s="678">
        <f t="shared" ca="1" si="293"/>
        <v>194482.94000000003</v>
      </c>
      <c r="P1725" s="678">
        <f t="shared" ca="1" si="293"/>
        <v>56856.39</v>
      </c>
      <c r="Q1725" s="678">
        <f t="shared" ca="1" si="293"/>
        <v>741759.96000000008</v>
      </c>
      <c r="R1725" s="678">
        <f t="shared" ca="1" si="293"/>
        <v>100447.59999999999</v>
      </c>
      <c r="S1725" s="678">
        <f t="shared" ca="1" si="293"/>
        <v>2670</v>
      </c>
      <c r="T1725" s="678">
        <f t="shared" ca="1" si="293"/>
        <v>246598.63</v>
      </c>
      <c r="U1725" s="678">
        <f t="shared" ca="1" si="293"/>
        <v>0</v>
      </c>
      <c r="V1725" s="678">
        <f t="shared" ca="1" si="293"/>
        <v>0</v>
      </c>
      <c r="W1725" s="678">
        <f t="shared" ca="1" si="294"/>
        <v>7110689.46</v>
      </c>
      <c r="X1725" s="678">
        <f t="shared" ca="1" si="293"/>
        <v>0</v>
      </c>
      <c r="Y1725" s="678">
        <f t="shared" ca="1" si="293"/>
        <v>0</v>
      </c>
      <c r="Z1725" s="678">
        <f t="shared" ca="1" si="293"/>
        <v>0</v>
      </c>
      <c r="AA1725" t="str">
        <f t="shared" si="288"/>
        <v>ASRCMS202202</v>
      </c>
      <c r="AB1725" s="957">
        <f t="shared" si="289"/>
        <v>45230</v>
      </c>
      <c r="AC1725" t="str">
        <f t="shared" si="290"/>
        <v>Unaudited</v>
      </c>
    </row>
    <row r="1726" spans="1:29" x14ac:dyDescent="0.25">
      <c r="A1726" t="s">
        <v>421</v>
      </c>
      <c r="B1726" t="s">
        <v>1380</v>
      </c>
      <c r="C1726" t="s">
        <v>1381</v>
      </c>
      <c r="D1726">
        <v>1900</v>
      </c>
      <c r="E1726" s="957">
        <v>1</v>
      </c>
      <c r="F1726" t="s">
        <v>442</v>
      </c>
      <c r="G1726" s="957">
        <v>366</v>
      </c>
      <c r="H1726" t="s">
        <v>384</v>
      </c>
      <c r="I1726" s="962" t="s">
        <v>489</v>
      </c>
      <c r="J1726" s="962" t="s">
        <v>445</v>
      </c>
      <c r="K1726" s="962" t="s">
        <v>450</v>
      </c>
      <c r="L1726" s="937" t="s">
        <v>107</v>
      </c>
      <c r="M1726" s="962" t="s">
        <v>187</v>
      </c>
      <c r="N1726" s="678">
        <f t="shared" ca="1" si="292"/>
        <v>105898.68</v>
      </c>
      <c r="O1726" s="678">
        <f t="shared" ca="1" si="293"/>
        <v>13761.359999999999</v>
      </c>
      <c r="P1726" s="678">
        <f t="shared" ca="1" si="293"/>
        <v>0</v>
      </c>
      <c r="Q1726" s="678">
        <f t="shared" ca="1" si="293"/>
        <v>68093.049999999988</v>
      </c>
      <c r="R1726" s="678">
        <f t="shared" ca="1" si="293"/>
        <v>0</v>
      </c>
      <c r="S1726" s="678">
        <f t="shared" ca="1" si="293"/>
        <v>0</v>
      </c>
      <c r="T1726" s="678">
        <f t="shared" ca="1" si="293"/>
        <v>0</v>
      </c>
      <c r="U1726" s="678">
        <f t="shared" ca="1" si="293"/>
        <v>0</v>
      </c>
      <c r="V1726" s="678">
        <f t="shared" ca="1" si="293"/>
        <v>0</v>
      </c>
      <c r="W1726" s="678">
        <f t="shared" ca="1" si="294"/>
        <v>24044.269999999997</v>
      </c>
      <c r="X1726" s="678">
        <f t="shared" ca="1" si="293"/>
        <v>0</v>
      </c>
      <c r="Y1726" s="678">
        <f t="shared" ca="1" si="293"/>
        <v>0</v>
      </c>
      <c r="Z1726" s="678">
        <f t="shared" ca="1" si="293"/>
        <v>0</v>
      </c>
      <c r="AA1726" t="str">
        <f t="shared" si="288"/>
        <v>ASRCMS202202</v>
      </c>
      <c r="AB1726" s="957">
        <f t="shared" si="289"/>
        <v>45230</v>
      </c>
      <c r="AC1726" t="str">
        <f t="shared" si="290"/>
        <v>Unaudited</v>
      </c>
    </row>
    <row r="1727" spans="1:29" x14ac:dyDescent="0.25">
      <c r="A1727" t="s">
        <v>421</v>
      </c>
      <c r="B1727" t="s">
        <v>1380</v>
      </c>
      <c r="C1727" t="s">
        <v>1381</v>
      </c>
      <c r="D1727">
        <v>1900</v>
      </c>
      <c r="E1727" s="957">
        <v>1</v>
      </c>
      <c r="F1727" t="s">
        <v>442</v>
      </c>
      <c r="G1727" s="957">
        <v>366</v>
      </c>
      <c r="H1727" t="s">
        <v>384</v>
      </c>
      <c r="I1727" s="937" t="s">
        <v>489</v>
      </c>
      <c r="J1727" s="937" t="s">
        <v>445</v>
      </c>
      <c r="K1727" s="937" t="s">
        <v>450</v>
      </c>
      <c r="L1727" s="937" t="s">
        <v>1316</v>
      </c>
      <c r="M1727" s="962" t="s">
        <v>1317</v>
      </c>
      <c r="N1727" s="678">
        <f t="shared" ca="1" si="292"/>
        <v>111250.67</v>
      </c>
      <c r="O1727" s="678">
        <f t="shared" ca="1" si="293"/>
        <v>0</v>
      </c>
      <c r="P1727" s="678">
        <f t="shared" ca="1" si="293"/>
        <v>0</v>
      </c>
      <c r="Q1727" s="678">
        <f t="shared" ca="1" si="293"/>
        <v>65689.16</v>
      </c>
      <c r="R1727" s="678">
        <f t="shared" ca="1" si="293"/>
        <v>0</v>
      </c>
      <c r="S1727" s="678">
        <f t="shared" ca="1" si="293"/>
        <v>0</v>
      </c>
      <c r="T1727" s="678">
        <f t="shared" ca="1" si="293"/>
        <v>0</v>
      </c>
      <c r="U1727" s="678">
        <f t="shared" ca="1" si="293"/>
        <v>0</v>
      </c>
      <c r="V1727" s="678">
        <f t="shared" ca="1" si="293"/>
        <v>0</v>
      </c>
      <c r="W1727" s="678">
        <f t="shared" ca="1" si="294"/>
        <v>45561.509999999995</v>
      </c>
      <c r="X1727" s="678">
        <f t="shared" ca="1" si="293"/>
        <v>0</v>
      </c>
      <c r="Y1727" s="678">
        <f t="shared" ca="1" si="293"/>
        <v>0</v>
      </c>
      <c r="Z1727" s="678">
        <f t="shared" ca="1" si="293"/>
        <v>0</v>
      </c>
      <c r="AA1727" t="str">
        <f t="shared" si="288"/>
        <v>ASRCMS202202</v>
      </c>
      <c r="AB1727" s="957">
        <f t="shared" si="289"/>
        <v>45230</v>
      </c>
      <c r="AC1727" t="str">
        <f t="shared" si="290"/>
        <v>Unaudited</v>
      </c>
    </row>
    <row r="1728" spans="1:29" x14ac:dyDescent="0.25">
      <c r="A1728" t="s">
        <v>421</v>
      </c>
      <c r="B1728" t="s">
        <v>1380</v>
      </c>
      <c r="C1728" t="s">
        <v>1381</v>
      </c>
      <c r="D1728">
        <v>1900</v>
      </c>
      <c r="E1728" s="957">
        <v>1</v>
      </c>
      <c r="F1728" t="s">
        <v>442</v>
      </c>
      <c r="G1728" s="957">
        <v>366</v>
      </c>
      <c r="H1728" t="s">
        <v>384</v>
      </c>
      <c r="I1728" s="937" t="s">
        <v>489</v>
      </c>
      <c r="J1728" s="937" t="s">
        <v>445</v>
      </c>
      <c r="K1728" s="937" t="s">
        <v>450</v>
      </c>
      <c r="L1728" s="937" t="s">
        <v>108</v>
      </c>
      <c r="M1728" s="962" t="s">
        <v>188</v>
      </c>
      <c r="N1728" s="678">
        <f t="shared" ca="1" si="292"/>
        <v>2265620.0499999998</v>
      </c>
      <c r="O1728" s="678">
        <f t="shared" ca="1" si="293"/>
        <v>386521.83999999997</v>
      </c>
      <c r="P1728" s="678">
        <f t="shared" ca="1" si="293"/>
        <v>39315.17</v>
      </c>
      <c r="Q1728" s="678">
        <f t="shared" ca="1" si="293"/>
        <v>934865.92000000016</v>
      </c>
      <c r="R1728" s="678">
        <f t="shared" ca="1" si="293"/>
        <v>40660.950000000004</v>
      </c>
      <c r="S1728" s="678">
        <f t="shared" ca="1" si="293"/>
        <v>811.62</v>
      </c>
      <c r="T1728" s="678">
        <f t="shared" ca="1" si="293"/>
        <v>213211.76999999993</v>
      </c>
      <c r="U1728" s="678">
        <f t="shared" ca="1" si="293"/>
        <v>0</v>
      </c>
      <c r="V1728" s="678">
        <f t="shared" ca="1" si="293"/>
        <v>1586.46</v>
      </c>
      <c r="W1728" s="678">
        <f t="shared" ca="1" si="294"/>
        <v>648646.31999999983</v>
      </c>
      <c r="X1728" s="678">
        <f t="shared" ca="1" si="293"/>
        <v>0</v>
      </c>
      <c r="Y1728" s="678">
        <f t="shared" ca="1" si="293"/>
        <v>0</v>
      </c>
      <c r="Z1728" s="678">
        <f t="shared" ca="1" si="293"/>
        <v>0</v>
      </c>
      <c r="AA1728" t="str">
        <f t="shared" si="288"/>
        <v>ASRCMS202202</v>
      </c>
      <c r="AB1728" s="957">
        <f t="shared" si="289"/>
        <v>45230</v>
      </c>
      <c r="AC1728" t="str">
        <f t="shared" si="290"/>
        <v>Unaudited</v>
      </c>
    </row>
    <row r="1729" spans="1:29" x14ac:dyDescent="0.25">
      <c r="A1729" t="s">
        <v>421</v>
      </c>
      <c r="B1729" t="s">
        <v>1380</v>
      </c>
      <c r="C1729" t="s">
        <v>1381</v>
      </c>
      <c r="D1729">
        <v>1900</v>
      </c>
      <c r="E1729" s="957">
        <v>1</v>
      </c>
      <c r="F1729" t="s">
        <v>442</v>
      </c>
      <c r="G1729" s="957">
        <v>366</v>
      </c>
      <c r="H1729" t="s">
        <v>384</v>
      </c>
      <c r="I1729" s="937" t="s">
        <v>489</v>
      </c>
      <c r="J1729" s="937" t="s">
        <v>445</v>
      </c>
      <c r="K1729" s="937" t="s">
        <v>450</v>
      </c>
      <c r="L1729" s="937" t="s">
        <v>109</v>
      </c>
      <c r="M1729" s="962" t="s">
        <v>161</v>
      </c>
      <c r="N1729" s="678">
        <f t="shared" ca="1" si="292"/>
        <v>1267090.3574982393</v>
      </c>
      <c r="O1729" s="678">
        <f t="shared" ca="1" si="293"/>
        <v>426645.68545861577</v>
      </c>
      <c r="P1729" s="678">
        <f t="shared" ca="1" si="293"/>
        <v>27682.683354482197</v>
      </c>
      <c r="Q1729" s="678">
        <f t="shared" ca="1" si="293"/>
        <v>583471.27025610453</v>
      </c>
      <c r="R1729" s="678">
        <f t="shared" ca="1" si="293"/>
        <v>46221.680183820441</v>
      </c>
      <c r="S1729" s="678">
        <f t="shared" ca="1" si="293"/>
        <v>2395.6106632982601</v>
      </c>
      <c r="T1729" s="678">
        <f t="shared" ca="1" si="293"/>
        <v>87441.813020992398</v>
      </c>
      <c r="U1729" s="678">
        <f t="shared" ca="1" si="293"/>
        <v>0</v>
      </c>
      <c r="V1729" s="678">
        <f t="shared" ca="1" si="293"/>
        <v>2938.7934148409736</v>
      </c>
      <c r="W1729" s="678">
        <f t="shared" ca="1" si="294"/>
        <v>90292.821146084651</v>
      </c>
      <c r="X1729" s="678">
        <f t="shared" ca="1" si="293"/>
        <v>0</v>
      </c>
      <c r="Y1729" s="678">
        <f t="shared" ca="1" si="293"/>
        <v>0</v>
      </c>
      <c r="Z1729" s="678">
        <f t="shared" ca="1" si="293"/>
        <v>0</v>
      </c>
      <c r="AA1729" t="str">
        <f t="shared" si="288"/>
        <v>ASRCMS202202</v>
      </c>
      <c r="AB1729" s="957">
        <f t="shared" si="289"/>
        <v>45230</v>
      </c>
      <c r="AC1729" t="str">
        <f t="shared" si="290"/>
        <v>Unaudited</v>
      </c>
    </row>
    <row r="1730" spans="1:29" x14ac:dyDescent="0.25">
      <c r="A1730" t="s">
        <v>421</v>
      </c>
      <c r="B1730" t="s">
        <v>1380</v>
      </c>
      <c r="C1730" t="s">
        <v>1381</v>
      </c>
      <c r="D1730">
        <v>1900</v>
      </c>
      <c r="E1730" s="957">
        <v>1</v>
      </c>
      <c r="F1730" t="s">
        <v>442</v>
      </c>
      <c r="G1730" s="957">
        <v>366</v>
      </c>
      <c r="H1730" t="s">
        <v>384</v>
      </c>
      <c r="I1730" s="937" t="s">
        <v>489</v>
      </c>
      <c r="J1730" s="937" t="s">
        <v>445</v>
      </c>
      <c r="K1730" s="937" t="s">
        <v>450</v>
      </c>
      <c r="L1730" s="945" t="s">
        <v>110</v>
      </c>
      <c r="M1730" s="960" t="s">
        <v>135</v>
      </c>
      <c r="N1730" s="678">
        <f t="shared" ca="1" si="292"/>
        <v>44432.217157620107</v>
      </c>
      <c r="O1730" s="678">
        <f t="shared" ca="1" si="293"/>
        <v>22937.490480929871</v>
      </c>
      <c r="P1730" s="678">
        <f t="shared" ca="1" si="293"/>
        <v>4377.2076957701429</v>
      </c>
      <c r="Q1730" s="678">
        <f t="shared" ca="1" si="293"/>
        <v>11549.650622228364</v>
      </c>
      <c r="R1730" s="678">
        <f t="shared" ca="1" si="293"/>
        <v>1969.0410116686044</v>
      </c>
      <c r="S1730" s="678">
        <f t="shared" ca="1" si="293"/>
        <v>60.690839256932492</v>
      </c>
      <c r="T1730" s="678">
        <f t="shared" ca="1" si="293"/>
        <v>2568.9221959963975</v>
      </c>
      <c r="U1730" s="678">
        <f t="shared" ca="1" si="293"/>
        <v>0</v>
      </c>
      <c r="V1730" s="678">
        <f t="shared" ca="1" si="293"/>
        <v>185.75075045303578</v>
      </c>
      <c r="W1730" s="678">
        <f t="shared" ca="1" si="294"/>
        <v>783.46356131676475</v>
      </c>
      <c r="X1730" s="678">
        <f t="shared" ca="1" si="293"/>
        <v>0</v>
      </c>
      <c r="Y1730" s="678">
        <f t="shared" ca="1" si="293"/>
        <v>0</v>
      </c>
      <c r="Z1730" s="678">
        <f t="shared" ca="1" si="293"/>
        <v>0</v>
      </c>
      <c r="AA1730" t="str">
        <f t="shared" ref="AA1730:AA1793" si="295">file_name</f>
        <v>ASRCMS202202</v>
      </c>
      <c r="AB1730" s="957">
        <f t="shared" ref="AB1730:AB1793" si="296">file_date</f>
        <v>45230</v>
      </c>
      <c r="AC1730" t="str">
        <f t="shared" ref="AC1730:AC1793" si="297">status</f>
        <v>Unaudited</v>
      </c>
    </row>
    <row r="1731" spans="1:29" x14ac:dyDescent="0.25">
      <c r="A1731" t="s">
        <v>421</v>
      </c>
      <c r="B1731" t="s">
        <v>1380</v>
      </c>
      <c r="C1731" t="s">
        <v>1381</v>
      </c>
      <c r="D1731">
        <v>1900</v>
      </c>
      <c r="E1731" s="957">
        <v>1</v>
      </c>
      <c r="F1731" t="s">
        <v>442</v>
      </c>
      <c r="G1731" s="957">
        <v>366</v>
      </c>
      <c r="H1731" t="s">
        <v>384</v>
      </c>
      <c r="I1731" s="962" t="s">
        <v>489</v>
      </c>
      <c r="J1731" s="962" t="s">
        <v>445</v>
      </c>
      <c r="K1731" s="962" t="s">
        <v>450</v>
      </c>
      <c r="L1731" s="937" t="s">
        <v>111</v>
      </c>
      <c r="M1731" s="962" t="s">
        <v>163</v>
      </c>
      <c r="N1731" s="678">
        <f t="shared" ca="1" si="292"/>
        <v>484578.25749720098</v>
      </c>
      <c r="O1731" s="678">
        <f t="shared" ca="1" si="293"/>
        <v>43563.393617597474</v>
      </c>
      <c r="P1731" s="678">
        <f t="shared" ca="1" si="293"/>
        <v>4997.8924996891947</v>
      </c>
      <c r="Q1731" s="678">
        <f t="shared" ca="1" si="293"/>
        <v>103532.58569719986</v>
      </c>
      <c r="R1731" s="678">
        <f t="shared" ca="1" si="293"/>
        <v>9765.0323365935183</v>
      </c>
      <c r="S1731" s="678">
        <f t="shared" ca="1" si="293"/>
        <v>325.95597959496911</v>
      </c>
      <c r="T1731" s="678">
        <f t="shared" ca="1" si="293"/>
        <v>17562.42955518165</v>
      </c>
      <c r="U1731" s="678">
        <f t="shared" ca="1" si="293"/>
        <v>0</v>
      </c>
      <c r="V1731" s="678">
        <f t="shared" ca="1" si="293"/>
        <v>275.93733325266578</v>
      </c>
      <c r="W1731" s="678">
        <f t="shared" ca="1" si="294"/>
        <v>304555.03047809168</v>
      </c>
      <c r="X1731" s="678">
        <f t="shared" ca="1" si="293"/>
        <v>0</v>
      </c>
      <c r="Y1731" s="678">
        <f t="shared" ca="1" si="293"/>
        <v>0</v>
      </c>
      <c r="Z1731" s="678">
        <f t="shared" ca="1" si="293"/>
        <v>0</v>
      </c>
      <c r="AA1731" t="str">
        <f t="shared" si="295"/>
        <v>ASRCMS202202</v>
      </c>
      <c r="AB1731" s="957">
        <f t="shared" si="296"/>
        <v>45230</v>
      </c>
      <c r="AC1731" t="str">
        <f t="shared" si="297"/>
        <v>Unaudited</v>
      </c>
    </row>
    <row r="1732" spans="1:29" x14ac:dyDescent="0.25">
      <c r="A1732" t="s">
        <v>421</v>
      </c>
      <c r="B1732" t="s">
        <v>1380</v>
      </c>
      <c r="C1732" t="s">
        <v>1381</v>
      </c>
      <c r="D1732">
        <v>1900</v>
      </c>
      <c r="E1732" s="957">
        <v>1</v>
      </c>
      <c r="F1732" t="s">
        <v>442</v>
      </c>
      <c r="G1732" s="957">
        <v>366</v>
      </c>
      <c r="H1732" t="s">
        <v>384</v>
      </c>
      <c r="I1732" s="937" t="s">
        <v>489</v>
      </c>
      <c r="J1732" s="937" t="s">
        <v>445</v>
      </c>
      <c r="K1732" s="937" t="s">
        <v>450</v>
      </c>
      <c r="L1732" s="937" t="s">
        <v>112</v>
      </c>
      <c r="M1732" s="962" t="s">
        <v>464</v>
      </c>
      <c r="N1732" s="678">
        <f t="shared" ca="1" si="292"/>
        <v>93723.069442595137</v>
      </c>
      <c r="O1732" s="678">
        <f t="shared" ca="1" si="293"/>
        <v>15480.154038173538</v>
      </c>
      <c r="P1732" s="678">
        <f t="shared" ca="1" si="293"/>
        <v>4190.79775511146</v>
      </c>
      <c r="Q1732" s="678">
        <f t="shared" ca="1" si="293"/>
        <v>26947.881524029861</v>
      </c>
      <c r="R1732" s="678">
        <f t="shared" ca="1" si="293"/>
        <v>4641.9957935313159</v>
      </c>
      <c r="S1732" s="678">
        <f t="shared" ca="1" si="293"/>
        <v>72.336329834809234</v>
      </c>
      <c r="T1732" s="678">
        <f t="shared" ca="1" si="293"/>
        <v>5699.5651331704521</v>
      </c>
      <c r="U1732" s="678">
        <f t="shared" ca="1" si="293"/>
        <v>0</v>
      </c>
      <c r="V1732" s="678">
        <f t="shared" ca="1" si="293"/>
        <v>186.69944583161734</v>
      </c>
      <c r="W1732" s="678">
        <f t="shared" ca="1" si="294"/>
        <v>36503.639422912085</v>
      </c>
      <c r="X1732" s="678">
        <f t="shared" ca="1" si="293"/>
        <v>0</v>
      </c>
      <c r="Y1732" s="678">
        <f t="shared" ca="1" si="293"/>
        <v>0</v>
      </c>
      <c r="Z1732" s="678">
        <f t="shared" ca="1" si="293"/>
        <v>0</v>
      </c>
      <c r="AA1732" t="str">
        <f t="shared" si="295"/>
        <v>ASRCMS202202</v>
      </c>
      <c r="AB1732" s="957">
        <f t="shared" si="296"/>
        <v>45230</v>
      </c>
      <c r="AC1732" t="str">
        <f t="shared" si="297"/>
        <v>Unaudited</v>
      </c>
    </row>
    <row r="1733" spans="1:29" x14ac:dyDescent="0.25">
      <c r="A1733" t="s">
        <v>421</v>
      </c>
      <c r="B1733" t="s">
        <v>1380</v>
      </c>
      <c r="C1733" t="s">
        <v>1381</v>
      </c>
      <c r="D1733">
        <v>1900</v>
      </c>
      <c r="E1733" s="957">
        <v>1</v>
      </c>
      <c r="F1733" t="s">
        <v>442</v>
      </c>
      <c r="G1733" s="957">
        <v>366</v>
      </c>
      <c r="H1733" t="s">
        <v>384</v>
      </c>
      <c r="I1733" s="937" t="s">
        <v>489</v>
      </c>
      <c r="J1733" s="937" t="s">
        <v>445</v>
      </c>
      <c r="K1733" s="937" t="s">
        <v>6</v>
      </c>
      <c r="L1733" s="937" t="s">
        <v>118</v>
      </c>
      <c r="M1733" s="962" t="s">
        <v>189</v>
      </c>
      <c r="N1733" s="678">
        <f t="shared" ca="1" si="292"/>
        <v>62923.231168987993</v>
      </c>
      <c r="O1733" s="678">
        <f t="shared" ca="1" si="293"/>
        <v>20985.817205186137</v>
      </c>
      <c r="P1733" s="678">
        <f t="shared" ca="1" si="293"/>
        <v>4272.3777485711144</v>
      </c>
      <c r="Q1733" s="678">
        <f t="shared" ca="1" si="293"/>
        <v>23258.089025093705</v>
      </c>
      <c r="R1733" s="678">
        <f t="shared" ca="1" si="293"/>
        <v>4210.3082831248139</v>
      </c>
      <c r="S1733" s="678">
        <f t="shared" ca="1" si="293"/>
        <v>0</v>
      </c>
      <c r="T1733" s="678">
        <f t="shared" ca="1" si="293"/>
        <v>4391.5138219988439</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819.87886787857735</v>
      </c>
      <c r="W1733" s="678">
        <f t="shared" ca="1" si="294"/>
        <v>4985.2462171347934</v>
      </c>
      <c r="X1733" s="678">
        <f t="shared" ca="1" si="298"/>
        <v>0</v>
      </c>
      <c r="Y1733" s="678">
        <f t="shared" ca="1" si="298"/>
        <v>0</v>
      </c>
      <c r="Z1733" s="678">
        <f t="shared" ca="1" si="298"/>
        <v>0</v>
      </c>
      <c r="AA1733" t="str">
        <f t="shared" si="295"/>
        <v>ASRCMS202202</v>
      </c>
      <c r="AB1733" s="957">
        <f t="shared" si="296"/>
        <v>45230</v>
      </c>
      <c r="AC1733" t="str">
        <f t="shared" si="297"/>
        <v>Unaudited</v>
      </c>
    </row>
    <row r="1734" spans="1:29" x14ac:dyDescent="0.25">
      <c r="A1734" t="s">
        <v>421</v>
      </c>
      <c r="B1734" t="s">
        <v>1380</v>
      </c>
      <c r="C1734" t="s">
        <v>1381</v>
      </c>
      <c r="D1734">
        <v>1900</v>
      </c>
      <c r="E1734" s="957">
        <v>1</v>
      </c>
      <c r="F1734" t="s">
        <v>442</v>
      </c>
      <c r="G1734" s="957">
        <v>366</v>
      </c>
      <c r="H1734" t="s">
        <v>384</v>
      </c>
      <c r="I1734" s="937" t="s">
        <v>489</v>
      </c>
      <c r="J1734" s="937" t="s">
        <v>445</v>
      </c>
      <c r="K1734" s="937" t="s">
        <v>6</v>
      </c>
      <c r="L1734" s="937" t="s">
        <v>45</v>
      </c>
      <c r="M1734" s="962" t="s">
        <v>164</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ASRCMS202202</v>
      </c>
      <c r="AB1734" s="957">
        <f t="shared" si="296"/>
        <v>45230</v>
      </c>
      <c r="AC1734" t="str">
        <f t="shared" si="297"/>
        <v>Unaudited</v>
      </c>
    </row>
    <row r="1735" spans="1:29" x14ac:dyDescent="0.25">
      <c r="A1735" t="s">
        <v>421</v>
      </c>
      <c r="B1735" t="s">
        <v>1380</v>
      </c>
      <c r="C1735" t="s">
        <v>1381</v>
      </c>
      <c r="D1735">
        <v>1900</v>
      </c>
      <c r="E1735" s="957">
        <v>1</v>
      </c>
      <c r="F1735" t="s">
        <v>442</v>
      </c>
      <c r="G1735" s="957">
        <v>366</v>
      </c>
      <c r="H1735" t="s">
        <v>384</v>
      </c>
      <c r="I1735" s="937" t="s">
        <v>489</v>
      </c>
      <c r="J1735" s="937" t="s">
        <v>445</v>
      </c>
      <c r="K1735" s="937" t="s">
        <v>6</v>
      </c>
      <c r="L1735" s="945" t="s">
        <v>46</v>
      </c>
      <c r="M1735" s="960" t="s">
        <v>165</v>
      </c>
      <c r="N1735" s="678">
        <f t="shared" ca="1" si="292"/>
        <v>8.1857513278556429</v>
      </c>
      <c r="O1735" s="678">
        <f t="shared" ca="1" si="299"/>
        <v>1.3693225716602089</v>
      </c>
      <c r="P1735" s="678">
        <f t="shared" ca="1" si="299"/>
        <v>5.8853074435378296</v>
      </c>
      <c r="Q1735" s="678">
        <f t="shared" ca="1" si="299"/>
        <v>0</v>
      </c>
      <c r="R1735" s="678">
        <f t="shared" ca="1" si="299"/>
        <v>0.77593442721466999</v>
      </c>
      <c r="S1735" s="678">
        <f t="shared" ca="1" si="299"/>
        <v>0</v>
      </c>
      <c r="T1735" s="678">
        <f t="shared" ca="1" si="299"/>
        <v>0.15518688544293399</v>
      </c>
      <c r="U1735" s="678">
        <f t="shared" ca="1" si="299"/>
        <v>0</v>
      </c>
      <c r="V1735" s="678">
        <f t="shared" ca="1" si="299"/>
        <v>0</v>
      </c>
      <c r="W1735" s="678">
        <f t="shared" ca="1" si="294"/>
        <v>0</v>
      </c>
      <c r="X1735" s="678">
        <f t="shared" ca="1" si="300"/>
        <v>0</v>
      </c>
      <c r="Y1735" s="678">
        <f t="shared" ca="1" si="300"/>
        <v>0</v>
      </c>
      <c r="Z1735" s="678">
        <f t="shared" ca="1" si="300"/>
        <v>0</v>
      </c>
      <c r="AA1735" t="str">
        <f t="shared" si="295"/>
        <v>ASRCMS202202</v>
      </c>
      <c r="AB1735" s="957">
        <f t="shared" si="296"/>
        <v>45230</v>
      </c>
      <c r="AC1735" t="str">
        <f t="shared" si="297"/>
        <v>Unaudited</v>
      </c>
    </row>
    <row r="1736" spans="1:29" x14ac:dyDescent="0.25">
      <c r="A1736" t="s">
        <v>421</v>
      </c>
      <c r="B1736" t="s">
        <v>1380</v>
      </c>
      <c r="C1736" t="s">
        <v>1381</v>
      </c>
      <c r="D1736">
        <v>1900</v>
      </c>
      <c r="E1736" s="957">
        <v>1</v>
      </c>
      <c r="F1736" t="s">
        <v>442</v>
      </c>
      <c r="G1736" s="957">
        <v>366</v>
      </c>
      <c r="H1736" t="s">
        <v>384</v>
      </c>
      <c r="I1736" s="962" t="s">
        <v>489</v>
      </c>
      <c r="J1736" s="962" t="s">
        <v>445</v>
      </c>
      <c r="K1736" s="962" t="s">
        <v>6</v>
      </c>
      <c r="L1736" s="937" t="s">
        <v>166</v>
      </c>
      <c r="M1736" s="962" t="s">
        <v>462</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ASRCMS202202</v>
      </c>
      <c r="AB1736" s="957">
        <f t="shared" si="296"/>
        <v>45230</v>
      </c>
      <c r="AC1736" t="str">
        <f t="shared" si="297"/>
        <v>Unaudited</v>
      </c>
    </row>
    <row r="1737" spans="1:29" x14ac:dyDescent="0.25">
      <c r="A1737" t="s">
        <v>421</v>
      </c>
      <c r="B1737" t="s">
        <v>1380</v>
      </c>
      <c r="C1737" t="s">
        <v>1381</v>
      </c>
      <c r="D1737">
        <v>1900</v>
      </c>
      <c r="E1737" s="957">
        <v>1</v>
      </c>
      <c r="F1737" t="s">
        <v>442</v>
      </c>
      <c r="G1737" s="957">
        <v>366</v>
      </c>
      <c r="H1737" t="s">
        <v>384</v>
      </c>
      <c r="I1737" s="937" t="s">
        <v>489</v>
      </c>
      <c r="J1737" s="937" t="s">
        <v>445</v>
      </c>
      <c r="K1737" s="937" t="s">
        <v>435</v>
      </c>
      <c r="L1737" s="937" t="s">
        <v>121</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ASRCMS202202</v>
      </c>
      <c r="AB1737" s="957">
        <f t="shared" si="296"/>
        <v>45230</v>
      </c>
      <c r="AC1737" t="str">
        <f t="shared" si="297"/>
        <v>Unaudited</v>
      </c>
    </row>
    <row r="1738" spans="1:29" x14ac:dyDescent="0.25">
      <c r="A1738" t="s">
        <v>421</v>
      </c>
      <c r="B1738" t="s">
        <v>1380</v>
      </c>
      <c r="C1738" t="s">
        <v>1381</v>
      </c>
      <c r="D1738">
        <v>1900</v>
      </c>
      <c r="E1738" s="957">
        <v>1</v>
      </c>
      <c r="F1738" t="s">
        <v>442</v>
      </c>
      <c r="G1738" s="957">
        <v>366</v>
      </c>
      <c r="H1738" t="s">
        <v>384</v>
      </c>
      <c r="I1738" s="937" t="s">
        <v>489</v>
      </c>
      <c r="J1738" s="937" t="s">
        <v>445</v>
      </c>
      <c r="K1738" s="937" t="s">
        <v>435</v>
      </c>
      <c r="L1738" s="937" t="s">
        <v>938</v>
      </c>
      <c r="M1738" s="962" t="s">
        <v>930</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ASRCMS202202</v>
      </c>
      <c r="AB1738" s="957">
        <f t="shared" si="296"/>
        <v>45230</v>
      </c>
      <c r="AC1738" t="str">
        <f t="shared" si="297"/>
        <v>Unaudited</v>
      </c>
    </row>
    <row r="1739" spans="1:29" x14ac:dyDescent="0.25">
      <c r="A1739" t="s">
        <v>421</v>
      </c>
      <c r="B1739" t="s">
        <v>1380</v>
      </c>
      <c r="C1739" t="s">
        <v>1381</v>
      </c>
      <c r="D1739">
        <v>1900</v>
      </c>
      <c r="E1739" s="957">
        <v>1</v>
      </c>
      <c r="F1739" t="s">
        <v>442</v>
      </c>
      <c r="G1739" s="957">
        <v>366</v>
      </c>
      <c r="H1739" t="s">
        <v>384</v>
      </c>
      <c r="I1739" s="937" t="s">
        <v>489</v>
      </c>
      <c r="J1739" s="937" t="s">
        <v>445</v>
      </c>
      <c r="K1739" s="937" t="s">
        <v>435</v>
      </c>
      <c r="L1739" s="937" t="s">
        <v>168</v>
      </c>
      <c r="M1739" s="962" t="s">
        <v>40</v>
      </c>
      <c r="N1739" s="678">
        <f t="shared" ca="1" si="292"/>
        <v>-5992.6586812516107</v>
      </c>
      <c r="O1739" s="678">
        <f t="shared" ca="1" si="299"/>
        <v>-2850.4423649969822</v>
      </c>
      <c r="P1739" s="678">
        <f t="shared" ca="1" si="299"/>
        <v>-543.95568106229166</v>
      </c>
      <c r="Q1739" s="678">
        <f t="shared" ca="1" si="299"/>
        <v>-1825.8615503373653</v>
      </c>
      <c r="R1739" s="678">
        <f t="shared" ca="1" si="299"/>
        <v>-311.28182070926084</v>
      </c>
      <c r="S1739" s="678">
        <f t="shared" ca="1" si="299"/>
        <v>-9.5944954078237341</v>
      </c>
      <c r="T1739" s="678">
        <f t="shared" ca="1" si="299"/>
        <v>-298.30158449779248</v>
      </c>
      <c r="U1739" s="678">
        <f t="shared" ca="1" si="299"/>
        <v>0</v>
      </c>
      <c r="V1739" s="678">
        <f t="shared" ca="1" si="299"/>
        <v>-29.364970793642339</v>
      </c>
      <c r="W1739" s="678">
        <f t="shared" ca="1" si="294"/>
        <v>-123.85621344645185</v>
      </c>
      <c r="X1739" s="678">
        <f t="shared" ca="1" si="300"/>
        <v>0</v>
      </c>
      <c r="Y1739" s="678">
        <f t="shared" ca="1" si="300"/>
        <v>0</v>
      </c>
      <c r="Z1739" s="678">
        <f t="shared" ca="1" si="300"/>
        <v>0</v>
      </c>
      <c r="AA1739" t="str">
        <f t="shared" si="295"/>
        <v>ASRCMS202202</v>
      </c>
      <c r="AB1739" s="957">
        <f t="shared" si="296"/>
        <v>45230</v>
      </c>
      <c r="AC1739" t="str">
        <f t="shared" si="297"/>
        <v>Unaudited</v>
      </c>
    </row>
    <row r="1740" spans="1:29" x14ac:dyDescent="0.25">
      <c r="A1740" t="s">
        <v>421</v>
      </c>
      <c r="B1740" t="s">
        <v>1380</v>
      </c>
      <c r="C1740" t="s">
        <v>1381</v>
      </c>
      <c r="D1740">
        <v>1900</v>
      </c>
      <c r="E1740" s="957">
        <v>1</v>
      </c>
      <c r="F1740" t="s">
        <v>442</v>
      </c>
      <c r="G1740" s="957">
        <v>366</v>
      </c>
      <c r="H1740" t="s">
        <v>384</v>
      </c>
      <c r="I1740" s="937" t="s">
        <v>489</v>
      </c>
      <c r="J1740" s="937" t="s">
        <v>445</v>
      </c>
      <c r="K1740" s="937" t="s">
        <v>435</v>
      </c>
      <c r="L1740" s="937" t="s">
        <v>169</v>
      </c>
      <c r="M1740" s="962" t="s">
        <v>330</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ASRCMS202202</v>
      </c>
      <c r="AB1740" s="957">
        <f t="shared" si="296"/>
        <v>45230</v>
      </c>
      <c r="AC1740" t="str">
        <f t="shared" si="297"/>
        <v>Unaudited</v>
      </c>
    </row>
    <row r="1741" spans="1:29" x14ac:dyDescent="0.25">
      <c r="A1741" t="s">
        <v>421</v>
      </c>
      <c r="B1741" t="s">
        <v>1380</v>
      </c>
      <c r="C1741" t="s">
        <v>1381</v>
      </c>
      <c r="D1741">
        <v>1900</v>
      </c>
      <c r="E1741" s="957">
        <v>1</v>
      </c>
      <c r="F1741" t="s">
        <v>442</v>
      </c>
      <c r="G1741" s="957">
        <v>366</v>
      </c>
      <c r="H1741" t="s">
        <v>384</v>
      </c>
      <c r="I1741" s="937" t="s">
        <v>489</v>
      </c>
      <c r="J1741" s="937" t="s">
        <v>451</v>
      </c>
      <c r="K1741" s="937" t="s">
        <v>436</v>
      </c>
      <c r="L1741" s="937" t="s">
        <v>122</v>
      </c>
      <c r="M1741" s="962" t="s">
        <v>27</v>
      </c>
      <c r="N1741" s="678">
        <f t="shared" ca="1" si="292"/>
        <v>2012134.0228436901</v>
      </c>
      <c r="O1741" s="678">
        <f t="shared" ca="1" si="299"/>
        <v>-936.0867512560169</v>
      </c>
      <c r="P1741" s="678">
        <f t="shared" ca="1" si="299"/>
        <v>2013070.109594946</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ASRCMS202202</v>
      </c>
      <c r="AB1741" s="957">
        <f t="shared" si="296"/>
        <v>45230</v>
      </c>
      <c r="AC1741" t="str">
        <f t="shared" si="297"/>
        <v>Unaudited</v>
      </c>
    </row>
    <row r="1742" spans="1:29" x14ac:dyDescent="0.25">
      <c r="A1742" t="s">
        <v>421</v>
      </c>
      <c r="B1742" t="s">
        <v>1380</v>
      </c>
      <c r="C1742" t="s">
        <v>1381</v>
      </c>
      <c r="D1742">
        <v>1900</v>
      </c>
      <c r="E1742" s="957">
        <v>1</v>
      </c>
      <c r="F1742" t="s">
        <v>442</v>
      </c>
      <c r="G1742" s="957">
        <v>366</v>
      </c>
      <c r="H1742" t="s">
        <v>384</v>
      </c>
      <c r="I1742" s="937" t="s">
        <v>489</v>
      </c>
      <c r="J1742" s="937" t="s">
        <v>451</v>
      </c>
      <c r="K1742" s="937" t="s">
        <v>436</v>
      </c>
      <c r="L1742" s="937" t="s">
        <v>123</v>
      </c>
      <c r="M1742" s="962" t="s">
        <v>98</v>
      </c>
      <c r="N1742" s="678">
        <f t="shared" ca="1" si="292"/>
        <v>128801.71670431705</v>
      </c>
      <c r="O1742" s="678">
        <f t="shared" ca="1" si="299"/>
        <v>103404.59723127555</v>
      </c>
      <c r="P1742" s="678">
        <f t="shared" ca="1" si="299"/>
        <v>25397.119473041497</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ASRCMS202202</v>
      </c>
      <c r="AB1742" s="957">
        <f t="shared" si="296"/>
        <v>45230</v>
      </c>
      <c r="AC1742" t="str">
        <f t="shared" si="297"/>
        <v>Unaudited</v>
      </c>
    </row>
    <row r="1743" spans="1:29" x14ac:dyDescent="0.25">
      <c r="A1743" t="s">
        <v>421</v>
      </c>
      <c r="B1743" t="s">
        <v>1380</v>
      </c>
      <c r="C1743" t="s">
        <v>1381</v>
      </c>
      <c r="D1743">
        <v>1900</v>
      </c>
      <c r="E1743" s="957">
        <v>1</v>
      </c>
      <c r="F1743" t="s">
        <v>442</v>
      </c>
      <c r="G1743" s="957">
        <v>366</v>
      </c>
      <c r="H1743" t="s">
        <v>384</v>
      </c>
      <c r="I1743" s="937" t="s">
        <v>489</v>
      </c>
      <c r="J1743" s="937" t="s">
        <v>451</v>
      </c>
      <c r="K1743" s="937" t="s">
        <v>436</v>
      </c>
      <c r="L1743" s="945" t="s">
        <v>124</v>
      </c>
      <c r="M1743" s="960" t="s">
        <v>99</v>
      </c>
      <c r="N1743" s="678">
        <f t="shared" ca="1" si="292"/>
        <v>131713.43900284581</v>
      </c>
      <c r="O1743" s="678">
        <f t="shared" ca="1" si="299"/>
        <v>104869.74054060319</v>
      </c>
      <c r="P1743" s="678">
        <f t="shared" ca="1" si="299"/>
        <v>26843.698462242613</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ASRCMS202202</v>
      </c>
      <c r="AB1743" s="957">
        <f t="shared" si="296"/>
        <v>45230</v>
      </c>
      <c r="AC1743" t="str">
        <f t="shared" si="297"/>
        <v>Unaudited</v>
      </c>
    </row>
    <row r="1744" spans="1:29" x14ac:dyDescent="0.25">
      <c r="A1744" t="s">
        <v>421</v>
      </c>
      <c r="B1744" t="s">
        <v>1380</v>
      </c>
      <c r="C1744" t="s">
        <v>1381</v>
      </c>
      <c r="D1744">
        <v>1900</v>
      </c>
      <c r="E1744" s="957">
        <v>1</v>
      </c>
      <c r="F1744" t="s">
        <v>442</v>
      </c>
      <c r="G1744" s="957">
        <v>366</v>
      </c>
      <c r="H1744" t="s">
        <v>384</v>
      </c>
      <c r="I1744" s="962" t="s">
        <v>489</v>
      </c>
      <c r="J1744" s="962" t="s">
        <v>451</v>
      </c>
      <c r="K1744" s="962" t="s">
        <v>436</v>
      </c>
      <c r="L1744" s="937" t="s">
        <v>125</v>
      </c>
      <c r="M1744" s="962" t="s">
        <v>100</v>
      </c>
      <c r="N1744" s="678">
        <f t="shared" ca="1" si="292"/>
        <v>107976.13758031586</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50673.020052198917</v>
      </c>
      <c r="P1744" s="678">
        <f t="shared" ca="1" si="301"/>
        <v>57303.117528116942</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ASRCMS202202</v>
      </c>
      <c r="AB1744" s="957">
        <f t="shared" si="296"/>
        <v>45230</v>
      </c>
      <c r="AC1744" t="str">
        <f t="shared" si="297"/>
        <v>Unaudited</v>
      </c>
    </row>
    <row r="1745" spans="1:29" x14ac:dyDescent="0.25">
      <c r="A1745" t="s">
        <v>421</v>
      </c>
      <c r="B1745" t="s">
        <v>1380</v>
      </c>
      <c r="C1745" t="s">
        <v>1381</v>
      </c>
      <c r="D1745">
        <v>1900</v>
      </c>
      <c r="E1745" s="957">
        <v>1</v>
      </c>
      <c r="F1745" t="s">
        <v>442</v>
      </c>
      <c r="G1745" s="957">
        <v>366</v>
      </c>
      <c r="H1745" t="s">
        <v>384</v>
      </c>
      <c r="I1745" s="937" t="s">
        <v>489</v>
      </c>
      <c r="J1745" s="937" t="s">
        <v>451</v>
      </c>
      <c r="K1745" s="937" t="s">
        <v>436</v>
      </c>
      <c r="L1745" s="937" t="s">
        <v>126</v>
      </c>
      <c r="M1745" s="962" t="s">
        <v>101</v>
      </c>
      <c r="N1745" s="678">
        <f t="shared" ca="1" si="292"/>
        <v>148420.4562420189</v>
      </c>
      <c r="O1745" s="678">
        <f t="shared" ca="1" si="301"/>
        <v>7614.904844051679</v>
      </c>
      <c r="P1745" s="678">
        <f t="shared" ca="1" si="301"/>
        <v>140805.55139796721</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ASRCMS202202</v>
      </c>
      <c r="AB1745" s="957">
        <f t="shared" si="296"/>
        <v>45230</v>
      </c>
      <c r="AC1745" t="str">
        <f t="shared" si="297"/>
        <v>Unaudited</v>
      </c>
    </row>
    <row r="1746" spans="1:29" x14ac:dyDescent="0.25">
      <c r="A1746" t="s">
        <v>421</v>
      </c>
      <c r="B1746" t="s">
        <v>1380</v>
      </c>
      <c r="C1746" t="s">
        <v>1381</v>
      </c>
      <c r="D1746">
        <v>1900</v>
      </c>
      <c r="E1746" s="957">
        <v>1</v>
      </c>
      <c r="F1746" t="s">
        <v>442</v>
      </c>
      <c r="G1746" s="957">
        <v>366</v>
      </c>
      <c r="H1746" t="s">
        <v>384</v>
      </c>
      <c r="I1746" s="937" t="s">
        <v>489</v>
      </c>
      <c r="J1746" s="937" t="s">
        <v>451</v>
      </c>
      <c r="K1746" s="937" t="s">
        <v>436</v>
      </c>
      <c r="L1746" s="937" t="s">
        <v>127</v>
      </c>
      <c r="M1746" s="962" t="s">
        <v>28</v>
      </c>
      <c r="N1746" s="678">
        <f t="shared" ca="1" si="292"/>
        <v>60173.79330167015</v>
      </c>
      <c r="O1746" s="678">
        <f t="shared" ca="1" si="301"/>
        <v>60173.79330167015</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ASRCMS202202</v>
      </c>
      <c r="AB1746" s="957">
        <f t="shared" si="296"/>
        <v>45230</v>
      </c>
      <c r="AC1746" t="str">
        <f t="shared" si="297"/>
        <v>Unaudited</v>
      </c>
    </row>
    <row r="1747" spans="1:29" x14ac:dyDescent="0.25">
      <c r="A1747" t="s">
        <v>421</v>
      </c>
      <c r="B1747" t="s">
        <v>1380</v>
      </c>
      <c r="C1747" t="s">
        <v>1381</v>
      </c>
      <c r="D1747">
        <v>1900</v>
      </c>
      <c r="E1747" s="957">
        <v>1</v>
      </c>
      <c r="F1747" t="s">
        <v>442</v>
      </c>
      <c r="G1747" s="957">
        <v>366</v>
      </c>
      <c r="H1747" t="s">
        <v>384</v>
      </c>
      <c r="I1747" s="937" t="s">
        <v>489</v>
      </c>
      <c r="J1747" s="937" t="s">
        <v>437</v>
      </c>
      <c r="K1747" s="937" t="s">
        <v>437</v>
      </c>
      <c r="L1747" s="937" t="s">
        <v>129</v>
      </c>
      <c r="M1747" s="962" t="s">
        <v>327</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ASRCMS202202</v>
      </c>
      <c r="AB1747" s="957">
        <f t="shared" si="296"/>
        <v>45230</v>
      </c>
      <c r="AC1747" t="str">
        <f t="shared" si="297"/>
        <v>Unaudited</v>
      </c>
    </row>
    <row r="1748" spans="1:29" x14ac:dyDescent="0.25">
      <c r="A1748" t="s">
        <v>421</v>
      </c>
      <c r="B1748" t="s">
        <v>1380</v>
      </c>
      <c r="C1748" t="s">
        <v>1381</v>
      </c>
      <c r="D1748">
        <v>1900</v>
      </c>
      <c r="E1748" s="957">
        <v>1</v>
      </c>
      <c r="F1748" t="s">
        <v>442</v>
      </c>
      <c r="G1748" s="957">
        <v>366</v>
      </c>
      <c r="H1748" t="s">
        <v>384</v>
      </c>
      <c r="I1748" s="937" t="s">
        <v>489</v>
      </c>
      <c r="J1748" s="937" t="s">
        <v>437</v>
      </c>
      <c r="K1748" s="937" t="s">
        <v>437</v>
      </c>
      <c r="L1748" s="937" t="s">
        <v>130</v>
      </c>
      <c r="M1748" s="962" t="s">
        <v>326</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ASRCMS202202</v>
      </c>
      <c r="AB1748" s="957">
        <f t="shared" si="296"/>
        <v>45230</v>
      </c>
      <c r="AC1748" t="str">
        <f t="shared" si="297"/>
        <v>Unaudited</v>
      </c>
    </row>
    <row r="1749" spans="1:29" ht="30" x14ac:dyDescent="0.25">
      <c r="A1749" t="s">
        <v>421</v>
      </c>
      <c r="B1749" t="s">
        <v>1380</v>
      </c>
      <c r="C1749" t="s">
        <v>1381</v>
      </c>
      <c r="D1749">
        <v>1900</v>
      </c>
      <c r="E1749" s="957">
        <v>1</v>
      </c>
      <c r="F1749" t="s">
        <v>442</v>
      </c>
      <c r="G1749" s="957">
        <v>366</v>
      </c>
      <c r="H1749" t="s">
        <v>384</v>
      </c>
      <c r="I1749" s="937" t="s">
        <v>489</v>
      </c>
      <c r="J1749" s="937" t="s">
        <v>437</v>
      </c>
      <c r="K1749" s="937" t="s">
        <v>437</v>
      </c>
      <c r="L1749" s="937" t="s">
        <v>131</v>
      </c>
      <c r="M1749" s="962" t="s">
        <v>180</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ASRCMS202202</v>
      </c>
      <c r="AB1749" s="957">
        <f t="shared" si="296"/>
        <v>45230</v>
      </c>
      <c r="AC1749" t="str">
        <f t="shared" si="297"/>
        <v>Unaudited</v>
      </c>
    </row>
    <row r="1750" spans="1:29" x14ac:dyDescent="0.25">
      <c r="A1750" t="s">
        <v>421</v>
      </c>
      <c r="B1750" t="s">
        <v>1380</v>
      </c>
      <c r="C1750" t="s">
        <v>1381</v>
      </c>
      <c r="D1750">
        <v>1900</v>
      </c>
      <c r="E1750" s="957">
        <v>1</v>
      </c>
      <c r="F1750" t="s">
        <v>442</v>
      </c>
      <c r="G1750" s="957">
        <v>366</v>
      </c>
      <c r="H1750" t="s">
        <v>384</v>
      </c>
      <c r="I1750" s="937" t="s">
        <v>489</v>
      </c>
      <c r="J1750" s="937" t="s">
        <v>437</v>
      </c>
      <c r="K1750" s="937" t="s">
        <v>437</v>
      </c>
      <c r="L1750" s="937" t="s">
        <v>132</v>
      </c>
      <c r="M1750" s="962" t="s">
        <v>495</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ASRCMS202202</v>
      </c>
      <c r="AB1750" s="957">
        <f t="shared" si="296"/>
        <v>45230</v>
      </c>
      <c r="AC1750" t="str">
        <f t="shared" si="297"/>
        <v>Unaudited</v>
      </c>
    </row>
    <row r="1751" spans="1:29" x14ac:dyDescent="0.25">
      <c r="A1751" t="s">
        <v>421</v>
      </c>
      <c r="B1751" t="s">
        <v>1380</v>
      </c>
      <c r="C1751" t="s">
        <v>1381</v>
      </c>
      <c r="D1751">
        <v>1900</v>
      </c>
      <c r="E1751" s="957">
        <v>1</v>
      </c>
      <c r="F1751" t="s">
        <v>442</v>
      </c>
      <c r="G1751" s="957">
        <v>366</v>
      </c>
      <c r="H1751" t="s">
        <v>384</v>
      </c>
      <c r="I1751" s="937" t="s">
        <v>489</v>
      </c>
      <c r="J1751" s="937" t="s">
        <v>437</v>
      </c>
      <c r="K1751" s="937" t="s">
        <v>437</v>
      </c>
      <c r="L1751" s="945" t="s">
        <v>133</v>
      </c>
      <c r="M1751" s="960" t="s">
        <v>496</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ASRCMS202202</v>
      </c>
      <c r="AB1751" s="957">
        <f t="shared" si="296"/>
        <v>45230</v>
      </c>
      <c r="AC1751" t="str">
        <f t="shared" si="297"/>
        <v>Unaudited</v>
      </c>
    </row>
    <row r="1752" spans="1:29" x14ac:dyDescent="0.25">
      <c r="A1752" t="s">
        <v>421</v>
      </c>
      <c r="B1752" t="s">
        <v>1380</v>
      </c>
      <c r="C1752" t="s">
        <v>1381</v>
      </c>
      <c r="D1752">
        <v>1900</v>
      </c>
      <c r="E1752" s="957">
        <v>1</v>
      </c>
      <c r="F1752" t="s">
        <v>442</v>
      </c>
      <c r="G1752" s="957">
        <v>366</v>
      </c>
      <c r="H1752" t="s">
        <v>384</v>
      </c>
      <c r="I1752" s="937" t="s">
        <v>489</v>
      </c>
      <c r="J1752" s="937" t="s">
        <v>437</v>
      </c>
      <c r="K1752" s="937" t="s">
        <v>437</v>
      </c>
      <c r="L1752" s="937" t="s">
        <v>134</v>
      </c>
      <c r="M1752" s="962" t="s">
        <v>497</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ASRCMS202202</v>
      </c>
      <c r="AB1752" s="957">
        <f t="shared" si="296"/>
        <v>45230</v>
      </c>
      <c r="AC1752" t="str">
        <f t="shared" si="297"/>
        <v>Unaudited</v>
      </c>
    </row>
    <row r="1753" spans="1:29" x14ac:dyDescent="0.25">
      <c r="A1753" t="s">
        <v>421</v>
      </c>
      <c r="B1753" t="s">
        <v>1380</v>
      </c>
      <c r="C1753" t="s">
        <v>1381</v>
      </c>
      <c r="D1753">
        <v>1900</v>
      </c>
      <c r="E1753" s="957">
        <v>1</v>
      </c>
      <c r="F1753" t="s">
        <v>442</v>
      </c>
      <c r="G1753" s="957">
        <v>366</v>
      </c>
      <c r="H1753" t="s">
        <v>384</v>
      </c>
      <c r="I1753" s="937" t="s">
        <v>490</v>
      </c>
      <c r="J1753" s="937" t="s">
        <v>26</v>
      </c>
      <c r="K1753" s="937" t="s">
        <v>26</v>
      </c>
      <c r="L1753" s="937" t="s">
        <v>270</v>
      </c>
      <c r="M1753" s="962" t="s">
        <v>26</v>
      </c>
      <c r="N1753" s="678">
        <f t="shared" ca="1" si="303"/>
        <v>740457.59961447667</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ASRCMS202202</v>
      </c>
      <c r="AB1753" s="957">
        <f t="shared" si="296"/>
        <v>45230</v>
      </c>
      <c r="AC1753" t="str">
        <f t="shared" si="297"/>
        <v>Unaudited</v>
      </c>
    </row>
    <row r="1754" spans="1:29" x14ac:dyDescent="0.25">
      <c r="A1754" t="s">
        <v>421</v>
      </c>
      <c r="B1754" t="s">
        <v>1380</v>
      </c>
      <c r="C1754" t="s">
        <v>1381</v>
      </c>
      <c r="D1754">
        <v>1900</v>
      </c>
      <c r="E1754" s="957">
        <v>1</v>
      </c>
      <c r="F1754" t="s">
        <v>1026</v>
      </c>
      <c r="G1754" s="957" t="s">
        <v>1379</v>
      </c>
      <c r="H1754" t="s">
        <v>384</v>
      </c>
      <c r="I1754" s="937" t="s">
        <v>433</v>
      </c>
      <c r="J1754" s="937" t="s">
        <v>433</v>
      </c>
      <c r="K1754" s="937" t="s">
        <v>433</v>
      </c>
      <c r="L1754" s="937"/>
      <c r="M1754" s="962" t="s">
        <v>433</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ASRCMS202202</v>
      </c>
      <c r="AB1754" s="957">
        <f t="shared" si="296"/>
        <v>45230</v>
      </c>
      <c r="AC1754" t="str">
        <f t="shared" si="297"/>
        <v>Unaudited</v>
      </c>
    </row>
    <row r="1755" spans="1:29" x14ac:dyDescent="0.25">
      <c r="A1755" t="s">
        <v>421</v>
      </c>
      <c r="B1755" t="s">
        <v>1380</v>
      </c>
      <c r="C1755" t="s">
        <v>1381</v>
      </c>
      <c r="D1755">
        <v>1900</v>
      </c>
      <c r="E1755" s="957">
        <v>1</v>
      </c>
      <c r="F1755" t="s">
        <v>1026</v>
      </c>
      <c r="G1755" s="957" t="s">
        <v>1379</v>
      </c>
      <c r="H1755" t="s">
        <v>384</v>
      </c>
      <c r="I1755" s="937" t="s">
        <v>488</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1854027.3129184362</v>
      </c>
      <c r="AA1755" t="str">
        <f t="shared" si="295"/>
        <v>ASRCMS202202</v>
      </c>
      <c r="AB1755" s="957">
        <f t="shared" si="296"/>
        <v>45230</v>
      </c>
      <c r="AC1755" t="str">
        <f t="shared" si="297"/>
        <v>Unaudited</v>
      </c>
    </row>
    <row r="1756" spans="1:29" x14ac:dyDescent="0.25">
      <c r="A1756" t="s">
        <v>421</v>
      </c>
      <c r="B1756" t="s">
        <v>1380</v>
      </c>
      <c r="C1756" t="s">
        <v>1381</v>
      </c>
      <c r="D1756">
        <v>1900</v>
      </c>
      <c r="E1756" s="957">
        <v>1</v>
      </c>
      <c r="F1756" t="s">
        <v>1026</v>
      </c>
      <c r="G1756" s="957" t="s">
        <v>1379</v>
      </c>
      <c r="H1756" t="s">
        <v>384</v>
      </c>
      <c r="I1756" s="937" t="s">
        <v>488</v>
      </c>
      <c r="J1756" s="937" t="s">
        <v>12</v>
      </c>
      <c r="K1756" s="937" t="s">
        <v>1323</v>
      </c>
      <c r="L1756" s="945" t="s">
        <v>1314</v>
      </c>
      <c r="M1756" s="960" t="s">
        <v>1323</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ASRCMS202202</v>
      </c>
      <c r="AB1756" s="957">
        <f t="shared" si="296"/>
        <v>45230</v>
      </c>
      <c r="AC1756" t="str">
        <f t="shared" si="297"/>
        <v>Unaudited</v>
      </c>
    </row>
    <row r="1757" spans="1:29" x14ac:dyDescent="0.25">
      <c r="A1757" t="s">
        <v>421</v>
      </c>
      <c r="B1757" t="s">
        <v>1380</v>
      </c>
      <c r="C1757" t="s">
        <v>1381</v>
      </c>
      <c r="D1757">
        <v>1900</v>
      </c>
      <c r="E1757" s="957">
        <v>1</v>
      </c>
      <c r="F1757" t="s">
        <v>1026</v>
      </c>
      <c r="G1757" s="957" t="s">
        <v>1379</v>
      </c>
      <c r="H1757" t="s">
        <v>384</v>
      </c>
      <c r="I1757" s="962" t="s">
        <v>488</v>
      </c>
      <c r="J1757" s="962" t="s">
        <v>491</v>
      </c>
      <c r="K1757" s="962" t="s">
        <v>492</v>
      </c>
      <c r="L1757" s="953" t="s">
        <v>63</v>
      </c>
      <c r="M1757" s="962" t="s">
        <v>344</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ASRCMS202202</v>
      </c>
      <c r="AB1757" s="957">
        <f t="shared" si="296"/>
        <v>45230</v>
      </c>
      <c r="AC1757" t="str">
        <f t="shared" si="297"/>
        <v>Unaudited</v>
      </c>
    </row>
    <row r="1758" spans="1:29" x14ac:dyDescent="0.25">
      <c r="A1758" t="s">
        <v>421</v>
      </c>
      <c r="B1758" t="s">
        <v>1380</v>
      </c>
      <c r="C1758" t="s">
        <v>1381</v>
      </c>
      <c r="D1758">
        <v>1900</v>
      </c>
      <c r="E1758" s="957">
        <v>1</v>
      </c>
      <c r="F1758" t="s">
        <v>1026</v>
      </c>
      <c r="G1758" s="957" t="s">
        <v>1379</v>
      </c>
      <c r="H1758" t="s">
        <v>384</v>
      </c>
      <c r="I1758" s="958" t="s">
        <v>488</v>
      </c>
      <c r="J1758" s="958" t="s">
        <v>491</v>
      </c>
      <c r="K1758" s="958" t="s">
        <v>1014</v>
      </c>
      <c r="L1758" s="953" t="s">
        <v>910</v>
      </c>
      <c r="M1758" s="958" t="s">
        <v>911</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ASRCMS202202</v>
      </c>
      <c r="AB1758" s="957">
        <f t="shared" si="296"/>
        <v>45230</v>
      </c>
      <c r="AC1758" t="str">
        <f t="shared" si="297"/>
        <v>Unaudited</v>
      </c>
    </row>
    <row r="1759" spans="1:29" x14ac:dyDescent="0.25">
      <c r="A1759" t="s">
        <v>421</v>
      </c>
      <c r="B1759" t="s">
        <v>1380</v>
      </c>
      <c r="C1759" t="s">
        <v>1381</v>
      </c>
      <c r="D1759">
        <v>1900</v>
      </c>
      <c r="E1759" s="957">
        <v>1</v>
      </c>
      <c r="F1759" t="s">
        <v>1026</v>
      </c>
      <c r="G1759" s="957" t="s">
        <v>1379</v>
      </c>
      <c r="H1759" t="s">
        <v>384</v>
      </c>
      <c r="I1759" s="958" t="s">
        <v>488</v>
      </c>
      <c r="J1759" s="958" t="s">
        <v>13</v>
      </c>
      <c r="K1759" s="958" t="s">
        <v>493</v>
      </c>
      <c r="L1759" s="937" t="s">
        <v>95</v>
      </c>
      <c r="M1759" s="958" t="s">
        <v>147</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ASRCMS202202</v>
      </c>
      <c r="AB1759" s="957">
        <f t="shared" si="296"/>
        <v>45230</v>
      </c>
      <c r="AC1759" t="str">
        <f t="shared" si="297"/>
        <v>Unaudited</v>
      </c>
    </row>
    <row r="1760" spans="1:29" x14ac:dyDescent="0.25">
      <c r="A1760" t="s">
        <v>421</v>
      </c>
      <c r="B1760" t="s">
        <v>1380</v>
      </c>
      <c r="C1760" t="s">
        <v>1381</v>
      </c>
      <c r="D1760">
        <v>1900</v>
      </c>
      <c r="E1760" s="957">
        <v>1</v>
      </c>
      <c r="F1760" t="s">
        <v>1026</v>
      </c>
      <c r="G1760" s="957" t="s">
        <v>1379</v>
      </c>
      <c r="H1760" t="s">
        <v>384</v>
      </c>
      <c r="I1760" s="958" t="s">
        <v>488</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ASRCMS202202</v>
      </c>
      <c r="AB1760" s="957">
        <f t="shared" si="296"/>
        <v>45230</v>
      </c>
      <c r="AC1760" t="str">
        <f t="shared" si="297"/>
        <v>Unaudited</v>
      </c>
    </row>
    <row r="1761" spans="1:29" x14ac:dyDescent="0.25">
      <c r="A1761" t="s">
        <v>421</v>
      </c>
      <c r="B1761" t="s">
        <v>1380</v>
      </c>
      <c r="C1761" t="s">
        <v>1381</v>
      </c>
      <c r="D1761">
        <v>1900</v>
      </c>
      <c r="E1761" s="957">
        <v>1</v>
      </c>
      <c r="F1761" t="s">
        <v>1026</v>
      </c>
      <c r="G1761" s="957" t="s">
        <v>1379</v>
      </c>
      <c r="H1761" t="s">
        <v>384</v>
      </c>
      <c r="I1761" s="965" t="s">
        <v>489</v>
      </c>
      <c r="J1761" s="965" t="s">
        <v>445</v>
      </c>
      <c r="K1761" s="965" t="s">
        <v>0</v>
      </c>
      <c r="L1761" s="945">
        <v>2.1</v>
      </c>
      <c r="M1761" s="965" t="s">
        <v>148</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989916.92738080118</v>
      </c>
      <c r="AA1761" t="str">
        <f t="shared" si="295"/>
        <v>ASRCMS202202</v>
      </c>
      <c r="AB1761" s="957">
        <f t="shared" si="296"/>
        <v>45230</v>
      </c>
      <c r="AC1761" t="str">
        <f t="shared" si="297"/>
        <v>Unaudited</v>
      </c>
    </row>
    <row r="1762" spans="1:29" ht="30" x14ac:dyDescent="0.25">
      <c r="A1762" t="s">
        <v>421</v>
      </c>
      <c r="B1762" t="s">
        <v>1380</v>
      </c>
      <c r="C1762" t="s">
        <v>1381</v>
      </c>
      <c r="D1762">
        <v>1900</v>
      </c>
      <c r="E1762" s="957">
        <v>1</v>
      </c>
      <c r="F1762" t="s">
        <v>1026</v>
      </c>
      <c r="G1762" s="957" t="s">
        <v>1379</v>
      </c>
      <c r="H1762" t="s">
        <v>384</v>
      </c>
      <c r="I1762" s="937" t="s">
        <v>489</v>
      </c>
      <c r="J1762" s="937" t="s">
        <v>445</v>
      </c>
      <c r="K1762" s="937" t="s">
        <v>0</v>
      </c>
      <c r="L1762" s="937">
        <v>2.2000000000000002</v>
      </c>
      <c r="M1762" s="958" t="s">
        <v>149</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-1674351.6461476395</v>
      </c>
      <c r="AA1762" t="str">
        <f t="shared" si="295"/>
        <v>ASRCMS202202</v>
      </c>
      <c r="AB1762" s="957">
        <f t="shared" si="296"/>
        <v>45230</v>
      </c>
      <c r="AC1762" t="str">
        <f t="shared" si="297"/>
        <v>Unaudited</v>
      </c>
    </row>
    <row r="1763" spans="1:29" x14ac:dyDescent="0.25">
      <c r="A1763" t="s">
        <v>421</v>
      </c>
      <c r="B1763" t="s">
        <v>1380</v>
      </c>
      <c r="C1763" t="s">
        <v>1381</v>
      </c>
      <c r="D1763">
        <v>1900</v>
      </c>
      <c r="E1763" s="957">
        <v>1</v>
      </c>
      <c r="F1763" t="s">
        <v>1026</v>
      </c>
      <c r="G1763" s="957" t="s">
        <v>1379</v>
      </c>
      <c r="H1763" t="s">
        <v>384</v>
      </c>
      <c r="I1763" s="937" t="s">
        <v>489</v>
      </c>
      <c r="J1763" s="937" t="s">
        <v>445</v>
      </c>
      <c r="K1763" s="937" t="s">
        <v>0</v>
      </c>
      <c r="L1763" s="943">
        <v>2.2999999999999998</v>
      </c>
      <c r="M1763" s="959" t="s">
        <v>150</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14643.676136471533</v>
      </c>
      <c r="AA1763" t="str">
        <f t="shared" si="295"/>
        <v>ASRCMS202202</v>
      </c>
      <c r="AB1763" s="957">
        <f t="shared" si="296"/>
        <v>45230</v>
      </c>
      <c r="AC1763" t="str">
        <f t="shared" si="297"/>
        <v>Unaudited</v>
      </c>
    </row>
    <row r="1764" spans="1:29" x14ac:dyDescent="0.25">
      <c r="A1764" t="s">
        <v>421</v>
      </c>
      <c r="B1764" t="s">
        <v>1380</v>
      </c>
      <c r="C1764" t="s">
        <v>1381</v>
      </c>
      <c r="D1764">
        <v>1900</v>
      </c>
      <c r="E1764" s="957">
        <v>1</v>
      </c>
      <c r="F1764" t="s">
        <v>1026</v>
      </c>
      <c r="G1764" s="957" t="s">
        <v>1379</v>
      </c>
      <c r="H1764" t="s">
        <v>384</v>
      </c>
      <c r="I1764" s="958" t="s">
        <v>489</v>
      </c>
      <c r="J1764" s="958" t="s">
        <v>445</v>
      </c>
      <c r="K1764" s="958" t="s">
        <v>0</v>
      </c>
      <c r="L1764" s="937">
        <v>2.4</v>
      </c>
      <c r="M1764" s="958" t="s">
        <v>151</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53734.278185795527</v>
      </c>
      <c r="AA1764" t="str">
        <f t="shared" si="295"/>
        <v>ASRCMS202202</v>
      </c>
      <c r="AB1764" s="957">
        <f t="shared" si="296"/>
        <v>45230</v>
      </c>
      <c r="AC1764" t="str">
        <f t="shared" si="297"/>
        <v>Unaudited</v>
      </c>
    </row>
    <row r="1765" spans="1:29" ht="30" x14ac:dyDescent="0.25">
      <c r="A1765" t="s">
        <v>421</v>
      </c>
      <c r="B1765" t="s">
        <v>1380</v>
      </c>
      <c r="C1765" t="s">
        <v>1381</v>
      </c>
      <c r="D1765">
        <v>1900</v>
      </c>
      <c r="E1765" s="957">
        <v>1</v>
      </c>
      <c r="F1765" t="s">
        <v>1026</v>
      </c>
      <c r="G1765" s="957" t="s">
        <v>1379</v>
      </c>
      <c r="H1765" t="s">
        <v>384</v>
      </c>
      <c r="I1765" s="937" t="s">
        <v>489</v>
      </c>
      <c r="J1765" s="937" t="s">
        <v>445</v>
      </c>
      <c r="K1765" s="937" t="s">
        <v>0</v>
      </c>
      <c r="L1765" s="937">
        <v>2.5</v>
      </c>
      <c r="M1765" s="958" t="s">
        <v>152</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49055.364608895041</v>
      </c>
      <c r="AA1765" t="str">
        <f t="shared" si="295"/>
        <v>ASRCMS202202</v>
      </c>
      <c r="AB1765" s="957">
        <f t="shared" si="296"/>
        <v>45230</v>
      </c>
      <c r="AC1765" t="str">
        <f t="shared" si="297"/>
        <v>Unaudited</v>
      </c>
    </row>
    <row r="1766" spans="1:29" x14ac:dyDescent="0.25">
      <c r="A1766" t="s">
        <v>421</v>
      </c>
      <c r="B1766" t="s">
        <v>1380</v>
      </c>
      <c r="C1766" t="s">
        <v>1381</v>
      </c>
      <c r="D1766">
        <v>1900</v>
      </c>
      <c r="E1766" s="957">
        <v>1</v>
      </c>
      <c r="F1766" t="s">
        <v>1026</v>
      </c>
      <c r="G1766" s="957" t="s">
        <v>1379</v>
      </c>
      <c r="H1766" t="s">
        <v>384</v>
      </c>
      <c r="I1766" s="937" t="s">
        <v>489</v>
      </c>
      <c r="J1766" s="937" t="s">
        <v>445</v>
      </c>
      <c r="K1766" s="937" t="s">
        <v>0</v>
      </c>
      <c r="L1766" s="937" t="s">
        <v>97</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ASRCMS202202</v>
      </c>
      <c r="AB1766" s="957">
        <f t="shared" si="296"/>
        <v>45230</v>
      </c>
      <c r="AC1766" t="str">
        <f t="shared" si="297"/>
        <v>Unaudited</v>
      </c>
    </row>
    <row r="1767" spans="1:29" x14ac:dyDescent="0.25">
      <c r="A1767" t="s">
        <v>421</v>
      </c>
      <c r="B1767" t="s">
        <v>1380</v>
      </c>
      <c r="C1767" t="s">
        <v>1381</v>
      </c>
      <c r="D1767">
        <v>1900</v>
      </c>
      <c r="E1767" s="957">
        <v>1</v>
      </c>
      <c r="F1767" t="s">
        <v>1026</v>
      </c>
      <c r="G1767" s="957" t="s">
        <v>1379</v>
      </c>
      <c r="H1767" t="s">
        <v>384</v>
      </c>
      <c r="I1767" s="958" t="s">
        <v>489</v>
      </c>
      <c r="J1767" s="958" t="s">
        <v>445</v>
      </c>
      <c r="K1767" s="958" t="s">
        <v>0</v>
      </c>
      <c r="L1767" s="937" t="s">
        <v>153</v>
      </c>
      <c r="M1767" s="958" t="s">
        <v>452</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ASRCMS202202</v>
      </c>
      <c r="AB1767" s="957">
        <f t="shared" si="296"/>
        <v>45230</v>
      </c>
      <c r="AC1767" t="str">
        <f t="shared" si="297"/>
        <v>Unaudited</v>
      </c>
    </row>
    <row r="1768" spans="1:29" x14ac:dyDescent="0.25">
      <c r="A1768" t="s">
        <v>421</v>
      </c>
      <c r="B1768" t="s">
        <v>1380</v>
      </c>
      <c r="C1768" t="s">
        <v>1381</v>
      </c>
      <c r="D1768">
        <v>1900</v>
      </c>
      <c r="E1768" s="957">
        <v>1</v>
      </c>
      <c r="F1768" t="s">
        <v>1026</v>
      </c>
      <c r="G1768" s="957" t="s">
        <v>1379</v>
      </c>
      <c r="H1768" t="s">
        <v>384</v>
      </c>
      <c r="I1768" s="958" t="s">
        <v>489</v>
      </c>
      <c r="J1768" s="958" t="s">
        <v>445</v>
      </c>
      <c r="K1768" s="958" t="s">
        <v>0</v>
      </c>
      <c r="L1768" s="953" t="s">
        <v>912</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220344.51085542972</v>
      </c>
      <c r="AA1768" t="str">
        <f t="shared" si="295"/>
        <v>ASRCMS202202</v>
      </c>
      <c r="AB1768" s="957">
        <f t="shared" si="296"/>
        <v>45230</v>
      </c>
      <c r="AC1768" t="str">
        <f t="shared" si="297"/>
        <v>Unaudited</v>
      </c>
    </row>
    <row r="1769" spans="1:29" x14ac:dyDescent="0.25">
      <c r="A1769" t="s">
        <v>421</v>
      </c>
      <c r="B1769" t="s">
        <v>1380</v>
      </c>
      <c r="C1769" t="s">
        <v>1381</v>
      </c>
      <c r="D1769">
        <v>1900</v>
      </c>
      <c r="E1769" s="957">
        <v>1</v>
      </c>
      <c r="F1769" t="s">
        <v>1026</v>
      </c>
      <c r="G1769" s="957" t="s">
        <v>1379</v>
      </c>
      <c r="H1769" t="s">
        <v>384</v>
      </c>
      <c r="I1769" s="937" t="s">
        <v>489</v>
      </c>
      <c r="J1769" s="937" t="s">
        <v>445</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8266.0044758353833</v>
      </c>
      <c r="AA1769" t="str">
        <f t="shared" si="295"/>
        <v>ASRCMS202202</v>
      </c>
      <c r="AB1769" s="957">
        <f t="shared" si="296"/>
        <v>45230</v>
      </c>
      <c r="AC1769" t="str">
        <f t="shared" si="297"/>
        <v>Unaudited</v>
      </c>
    </row>
    <row r="1770" spans="1:29" x14ac:dyDescent="0.25">
      <c r="A1770" t="s">
        <v>421</v>
      </c>
      <c r="B1770" t="s">
        <v>1380</v>
      </c>
      <c r="C1770" t="s">
        <v>1381</v>
      </c>
      <c r="D1770">
        <v>1900</v>
      </c>
      <c r="E1770" s="957">
        <v>1</v>
      </c>
      <c r="F1770" t="s">
        <v>1026</v>
      </c>
      <c r="G1770" s="957" t="s">
        <v>1379</v>
      </c>
      <c r="H1770" t="s">
        <v>384</v>
      </c>
      <c r="I1770" s="937" t="s">
        <v>489</v>
      </c>
      <c r="J1770" s="937" t="s">
        <v>445</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70795.686046832037</v>
      </c>
      <c r="AA1770" t="str">
        <f t="shared" si="295"/>
        <v>ASRCMS202202</v>
      </c>
      <c r="AB1770" s="957">
        <f t="shared" si="296"/>
        <v>45230</v>
      </c>
      <c r="AC1770" t="str">
        <f t="shared" si="297"/>
        <v>Unaudited</v>
      </c>
    </row>
    <row r="1771" spans="1:29" x14ac:dyDescent="0.25">
      <c r="A1771" t="s">
        <v>421</v>
      </c>
      <c r="B1771" t="s">
        <v>1380</v>
      </c>
      <c r="C1771" t="s">
        <v>1381</v>
      </c>
      <c r="D1771">
        <v>1900</v>
      </c>
      <c r="E1771" s="957">
        <v>1</v>
      </c>
      <c r="F1771" t="s">
        <v>1026</v>
      </c>
      <c r="G1771" s="957" t="s">
        <v>1379</v>
      </c>
      <c r="H1771" t="s">
        <v>384</v>
      </c>
      <c r="I1771" s="937" t="s">
        <v>489</v>
      </c>
      <c r="J1771" s="937" t="s">
        <v>445</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ASRCMS202202</v>
      </c>
      <c r="AB1771" s="957">
        <f t="shared" si="296"/>
        <v>45230</v>
      </c>
      <c r="AC1771" t="str">
        <f t="shared" si="297"/>
        <v>Unaudited</v>
      </c>
    </row>
    <row r="1772" spans="1:29" x14ac:dyDescent="0.25">
      <c r="A1772" t="s">
        <v>421</v>
      </c>
      <c r="B1772" t="s">
        <v>1380</v>
      </c>
      <c r="C1772" t="s">
        <v>1381</v>
      </c>
      <c r="D1772">
        <v>1900</v>
      </c>
      <c r="E1772" s="957">
        <v>1</v>
      </c>
      <c r="F1772" t="s">
        <v>1026</v>
      </c>
      <c r="G1772" s="957" t="s">
        <v>1379</v>
      </c>
      <c r="H1772" t="s">
        <v>384</v>
      </c>
      <c r="I1772" s="937" t="s">
        <v>489</v>
      </c>
      <c r="J1772" s="937" t="s">
        <v>445</v>
      </c>
      <c r="K1772" s="937" t="s">
        <v>53</v>
      </c>
      <c r="L1772" s="953" t="s">
        <v>44</v>
      </c>
      <c r="M1772" s="958" t="s">
        <v>154</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ASRCMS202202</v>
      </c>
      <c r="AB1772" s="957">
        <f t="shared" si="296"/>
        <v>45230</v>
      </c>
      <c r="AC1772" t="str">
        <f t="shared" si="297"/>
        <v>Unaudited</v>
      </c>
    </row>
    <row r="1773" spans="1:29" x14ac:dyDescent="0.25">
      <c r="A1773" t="s">
        <v>421</v>
      </c>
      <c r="B1773" t="s">
        <v>1380</v>
      </c>
      <c r="C1773" t="s">
        <v>1381</v>
      </c>
      <c r="D1773">
        <v>1900</v>
      </c>
      <c r="E1773" s="957">
        <v>1</v>
      </c>
      <c r="F1773" t="s">
        <v>1026</v>
      </c>
      <c r="G1773" s="957" t="s">
        <v>1379</v>
      </c>
      <c r="H1773" t="s">
        <v>384</v>
      </c>
      <c r="I1773" s="937" t="s">
        <v>489</v>
      </c>
      <c r="J1773" s="937" t="s">
        <v>445</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ASRCMS202202</v>
      </c>
      <c r="AB1773" s="957">
        <f t="shared" si="296"/>
        <v>45230</v>
      </c>
      <c r="AC1773" t="str">
        <f t="shared" si="297"/>
        <v>Unaudited</v>
      </c>
    </row>
    <row r="1774" spans="1:29" x14ac:dyDescent="0.25">
      <c r="A1774" t="s">
        <v>421</v>
      </c>
      <c r="B1774" t="s">
        <v>1380</v>
      </c>
      <c r="C1774" t="s">
        <v>1381</v>
      </c>
      <c r="D1774">
        <v>1900</v>
      </c>
      <c r="E1774" s="957">
        <v>1</v>
      </c>
      <c r="F1774" t="s">
        <v>1026</v>
      </c>
      <c r="G1774" s="957" t="s">
        <v>1379</v>
      </c>
      <c r="H1774" t="s">
        <v>384</v>
      </c>
      <c r="I1774" s="937" t="s">
        <v>489</v>
      </c>
      <c r="J1774" s="937" t="s">
        <v>445</v>
      </c>
      <c r="K1774" s="937" t="s">
        <v>53</v>
      </c>
      <c r="L1774" s="937" t="s">
        <v>42</v>
      </c>
      <c r="M1774" s="958" t="s">
        <v>155</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1043649.7151972663</v>
      </c>
      <c r="AA1774" t="str">
        <f t="shared" si="295"/>
        <v>ASRCMS202202</v>
      </c>
      <c r="AB1774" s="957">
        <f t="shared" si="296"/>
        <v>45230</v>
      </c>
      <c r="AC1774" t="str">
        <f t="shared" si="297"/>
        <v>Unaudited</v>
      </c>
    </row>
    <row r="1775" spans="1:29" x14ac:dyDescent="0.25">
      <c r="A1775" t="s">
        <v>421</v>
      </c>
      <c r="B1775" t="s">
        <v>1380</v>
      </c>
      <c r="C1775" t="s">
        <v>1381</v>
      </c>
      <c r="D1775">
        <v>1900</v>
      </c>
      <c r="E1775" s="957">
        <v>1</v>
      </c>
      <c r="F1775" t="s">
        <v>1026</v>
      </c>
      <c r="G1775" s="957" t="s">
        <v>1379</v>
      </c>
      <c r="H1775" t="s">
        <v>384</v>
      </c>
      <c r="I1775" s="958" t="s">
        <v>489</v>
      </c>
      <c r="J1775" s="958" t="s">
        <v>445</v>
      </c>
      <c r="K1775" s="958" t="s">
        <v>53</v>
      </c>
      <c r="L1775" s="937" t="s">
        <v>43</v>
      </c>
      <c r="M1775" s="958" t="s">
        <v>463</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ASRCMS202202</v>
      </c>
      <c r="AB1775" s="957">
        <f t="shared" si="296"/>
        <v>45230</v>
      </c>
      <c r="AC1775" t="str">
        <f t="shared" si="297"/>
        <v>Unaudited</v>
      </c>
    </row>
    <row r="1776" spans="1:29" x14ac:dyDescent="0.25">
      <c r="A1776" t="s">
        <v>421</v>
      </c>
      <c r="B1776" t="s">
        <v>1380</v>
      </c>
      <c r="C1776" t="s">
        <v>1381</v>
      </c>
      <c r="D1776">
        <v>1900</v>
      </c>
      <c r="E1776" s="957">
        <v>1</v>
      </c>
      <c r="F1776" t="s">
        <v>1026</v>
      </c>
      <c r="G1776" s="957" t="s">
        <v>1379</v>
      </c>
      <c r="H1776" t="s">
        <v>384</v>
      </c>
      <c r="I1776" s="937" t="s">
        <v>489</v>
      </c>
      <c r="J1776" s="937" t="s">
        <v>445</v>
      </c>
      <c r="K1776" s="937" t="s">
        <v>915</v>
      </c>
      <c r="L1776" s="937" t="s">
        <v>916</v>
      </c>
      <c r="M1776" s="958" t="s">
        <v>915</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280.37879781692101</v>
      </c>
      <c r="AA1776" t="str">
        <f t="shared" si="295"/>
        <v>ASRCMS202202</v>
      </c>
      <c r="AB1776" s="957">
        <f t="shared" si="296"/>
        <v>45230</v>
      </c>
      <c r="AC1776" t="str">
        <f t="shared" si="297"/>
        <v>Unaudited</v>
      </c>
    </row>
    <row r="1777" spans="1:29" x14ac:dyDescent="0.25">
      <c r="A1777" t="s">
        <v>421</v>
      </c>
      <c r="B1777" t="s">
        <v>1380</v>
      </c>
      <c r="C1777" t="s">
        <v>1381</v>
      </c>
      <c r="D1777">
        <v>1900</v>
      </c>
      <c r="E1777" s="957">
        <v>1</v>
      </c>
      <c r="F1777" t="s">
        <v>1026</v>
      </c>
      <c r="G1777" s="957" t="s">
        <v>1379</v>
      </c>
      <c r="H1777" t="s">
        <v>384</v>
      </c>
      <c r="I1777" s="937" t="s">
        <v>489</v>
      </c>
      <c r="J1777" s="937" t="s">
        <v>445</v>
      </c>
      <c r="K1777" s="937" t="s">
        <v>915</v>
      </c>
      <c r="L1777" s="937" t="s">
        <v>917</v>
      </c>
      <c r="M1777" s="958" t="s">
        <v>920</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-16556.327892300196</v>
      </c>
      <c r="AA1777" t="str">
        <f t="shared" si="295"/>
        <v>ASRCMS202202</v>
      </c>
      <c r="AB1777" s="957">
        <f t="shared" si="296"/>
        <v>45230</v>
      </c>
      <c r="AC1777" t="str">
        <f t="shared" si="297"/>
        <v>Unaudited</v>
      </c>
    </row>
    <row r="1778" spans="1:29" x14ac:dyDescent="0.25">
      <c r="A1778" t="s">
        <v>421</v>
      </c>
      <c r="B1778" t="s">
        <v>1380</v>
      </c>
      <c r="C1778" t="s">
        <v>1381</v>
      </c>
      <c r="D1778">
        <v>1900</v>
      </c>
      <c r="E1778" s="957">
        <v>1</v>
      </c>
      <c r="F1778" t="s">
        <v>1026</v>
      </c>
      <c r="G1778" s="957" t="s">
        <v>1379</v>
      </c>
      <c r="H1778" t="s">
        <v>384</v>
      </c>
      <c r="I1778" s="937" t="s">
        <v>489</v>
      </c>
      <c r="J1778" s="937" t="s">
        <v>445</v>
      </c>
      <c r="K1778" s="937" t="s">
        <v>915</v>
      </c>
      <c r="L1778" s="937" t="s">
        <v>918</v>
      </c>
      <c r="M1778" s="958" t="s">
        <v>921</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ASRCMS202202</v>
      </c>
      <c r="AB1778" s="957">
        <f t="shared" si="296"/>
        <v>45230</v>
      </c>
      <c r="AC1778" t="str">
        <f t="shared" si="297"/>
        <v>Unaudited</v>
      </c>
    </row>
    <row r="1779" spans="1:29" x14ac:dyDescent="0.25">
      <c r="A1779" t="s">
        <v>421</v>
      </c>
      <c r="B1779" t="s">
        <v>1380</v>
      </c>
      <c r="C1779" t="s">
        <v>1381</v>
      </c>
      <c r="D1779">
        <v>1900</v>
      </c>
      <c r="E1779" s="957">
        <v>1</v>
      </c>
      <c r="F1779" t="s">
        <v>1026</v>
      </c>
      <c r="G1779" s="957" t="s">
        <v>1379</v>
      </c>
      <c r="H1779" t="s">
        <v>384</v>
      </c>
      <c r="I1779" s="958" t="s">
        <v>489</v>
      </c>
      <c r="J1779" s="958" t="s">
        <v>445</v>
      </c>
      <c r="K1779" s="958" t="s">
        <v>446</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46535.838945536379</v>
      </c>
      <c r="AA1779" t="str">
        <f t="shared" si="295"/>
        <v>ASRCMS202202</v>
      </c>
      <c r="AB1779" s="957">
        <f t="shared" si="296"/>
        <v>45230</v>
      </c>
      <c r="AC1779" t="str">
        <f t="shared" si="297"/>
        <v>Unaudited</v>
      </c>
    </row>
    <row r="1780" spans="1:29" ht="30" x14ac:dyDescent="0.25">
      <c r="A1780" t="s">
        <v>421</v>
      </c>
      <c r="B1780" t="s">
        <v>1380</v>
      </c>
      <c r="C1780" t="s">
        <v>1381</v>
      </c>
      <c r="D1780">
        <v>1900</v>
      </c>
      <c r="E1780" s="957">
        <v>1</v>
      </c>
      <c r="F1780" t="s">
        <v>1026</v>
      </c>
      <c r="G1780" s="957" t="s">
        <v>1379</v>
      </c>
      <c r="H1780" t="s">
        <v>384</v>
      </c>
      <c r="I1780" s="958" t="s">
        <v>489</v>
      </c>
      <c r="J1780" s="958" t="s">
        <v>445</v>
      </c>
      <c r="K1780" s="958" t="s">
        <v>446</v>
      </c>
      <c r="L1780" s="937">
        <v>5.2</v>
      </c>
      <c r="M1780" s="958" t="s">
        <v>304</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ASRCMS202202</v>
      </c>
      <c r="AB1780" s="957">
        <f t="shared" si="296"/>
        <v>45230</v>
      </c>
      <c r="AC1780" t="str">
        <f t="shared" si="297"/>
        <v>Unaudited</v>
      </c>
    </row>
    <row r="1781" spans="1:29" ht="30" x14ac:dyDescent="0.25">
      <c r="A1781" t="s">
        <v>421</v>
      </c>
      <c r="B1781" t="s">
        <v>1380</v>
      </c>
      <c r="C1781" t="s">
        <v>1381</v>
      </c>
      <c r="D1781">
        <v>1900</v>
      </c>
      <c r="E1781" s="957">
        <v>1</v>
      </c>
      <c r="F1781" t="s">
        <v>1026</v>
      </c>
      <c r="G1781" s="957" t="s">
        <v>1379</v>
      </c>
      <c r="H1781" t="s">
        <v>384</v>
      </c>
      <c r="I1781" s="958" t="s">
        <v>489</v>
      </c>
      <c r="J1781" s="958" t="s">
        <v>445</v>
      </c>
      <c r="K1781" s="958" t="s">
        <v>446</v>
      </c>
      <c r="L1781" s="937">
        <v>5.3</v>
      </c>
      <c r="M1781" s="958" t="s">
        <v>305</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-258755.77533189071</v>
      </c>
      <c r="AA1781" t="str">
        <f t="shared" si="295"/>
        <v>ASRCMS202202</v>
      </c>
      <c r="AB1781" s="957">
        <f t="shared" si="296"/>
        <v>45230</v>
      </c>
      <c r="AC1781" t="str">
        <f t="shared" si="297"/>
        <v>Unaudited</v>
      </c>
    </row>
    <row r="1782" spans="1:29" x14ac:dyDescent="0.25">
      <c r="A1782" t="s">
        <v>421</v>
      </c>
      <c r="B1782" t="s">
        <v>1380</v>
      </c>
      <c r="C1782" t="s">
        <v>1381</v>
      </c>
      <c r="D1782">
        <v>1900</v>
      </c>
      <c r="E1782" s="957">
        <v>1</v>
      </c>
      <c r="F1782" t="s">
        <v>1026</v>
      </c>
      <c r="G1782" s="957" t="s">
        <v>1379</v>
      </c>
      <c r="H1782" t="s">
        <v>384</v>
      </c>
      <c r="I1782" s="958" t="s">
        <v>489</v>
      </c>
      <c r="J1782" s="958" t="s">
        <v>445</v>
      </c>
      <c r="K1782" s="958" t="s">
        <v>446</v>
      </c>
      <c r="L1782" s="937" t="s">
        <v>82</v>
      </c>
      <c r="M1782" s="958" t="s">
        <v>454</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ASRCMS202202</v>
      </c>
      <c r="AB1782" s="957">
        <f t="shared" si="296"/>
        <v>45230</v>
      </c>
      <c r="AC1782" t="str">
        <f t="shared" si="297"/>
        <v>Unaudited</v>
      </c>
    </row>
    <row r="1783" spans="1:29" x14ac:dyDescent="0.25">
      <c r="A1783" t="s">
        <v>421</v>
      </c>
      <c r="B1783" t="s">
        <v>1380</v>
      </c>
      <c r="C1783" t="s">
        <v>1381</v>
      </c>
      <c r="D1783">
        <v>1900</v>
      </c>
      <c r="E1783" s="957">
        <v>1</v>
      </c>
      <c r="F1783" t="s">
        <v>1026</v>
      </c>
      <c r="G1783" s="957" t="s">
        <v>1379</v>
      </c>
      <c r="H1783" t="s">
        <v>384</v>
      </c>
      <c r="I1783" s="958" t="s">
        <v>489</v>
      </c>
      <c r="J1783" s="958" t="s">
        <v>445</v>
      </c>
      <c r="K1783" s="958" t="s">
        <v>447</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ASRCMS202202</v>
      </c>
      <c r="AB1783" s="957">
        <f t="shared" si="296"/>
        <v>45230</v>
      </c>
      <c r="AC1783" t="str">
        <f t="shared" si="297"/>
        <v>Unaudited</v>
      </c>
    </row>
    <row r="1784" spans="1:29" x14ac:dyDescent="0.25">
      <c r="A1784" t="s">
        <v>421</v>
      </c>
      <c r="B1784" t="s">
        <v>1380</v>
      </c>
      <c r="C1784" t="s">
        <v>1381</v>
      </c>
      <c r="D1784">
        <v>1900</v>
      </c>
      <c r="E1784" s="957">
        <v>1</v>
      </c>
      <c r="F1784" t="s">
        <v>1026</v>
      </c>
      <c r="G1784" s="957" t="s">
        <v>1379</v>
      </c>
      <c r="H1784" t="s">
        <v>384</v>
      </c>
      <c r="I1784" s="958" t="s">
        <v>489</v>
      </c>
      <c r="J1784" s="958" t="s">
        <v>445</v>
      </c>
      <c r="K1784" s="958" t="s">
        <v>447</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ASRCMS202202</v>
      </c>
      <c r="AB1784" s="957">
        <f t="shared" si="296"/>
        <v>45230</v>
      </c>
      <c r="AC1784" t="str">
        <f t="shared" si="297"/>
        <v>Unaudited</v>
      </c>
    </row>
    <row r="1785" spans="1:29" x14ac:dyDescent="0.25">
      <c r="A1785" t="s">
        <v>421</v>
      </c>
      <c r="B1785" t="s">
        <v>1380</v>
      </c>
      <c r="C1785" t="s">
        <v>1381</v>
      </c>
      <c r="D1785">
        <v>1900</v>
      </c>
      <c r="E1785" s="957">
        <v>1</v>
      </c>
      <c r="F1785" t="s">
        <v>1026</v>
      </c>
      <c r="G1785" s="957" t="s">
        <v>1379</v>
      </c>
      <c r="H1785" t="s">
        <v>384</v>
      </c>
      <c r="I1785" s="937" t="s">
        <v>489</v>
      </c>
      <c r="J1785" s="937" t="s">
        <v>445</v>
      </c>
      <c r="K1785" s="937" t="s">
        <v>447</v>
      </c>
      <c r="L1785" s="937">
        <v>6.3</v>
      </c>
      <c r="M1785" s="958" t="s">
        <v>185</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ASRCMS202202</v>
      </c>
      <c r="AB1785" s="957">
        <f t="shared" si="296"/>
        <v>45230</v>
      </c>
      <c r="AC1785" t="str">
        <f t="shared" si="297"/>
        <v>Unaudited</v>
      </c>
    </row>
    <row r="1786" spans="1:29" x14ac:dyDescent="0.25">
      <c r="A1786" t="s">
        <v>421</v>
      </c>
      <c r="B1786" t="s">
        <v>1380</v>
      </c>
      <c r="C1786" t="s">
        <v>1381</v>
      </c>
      <c r="D1786">
        <v>1900</v>
      </c>
      <c r="E1786" s="957">
        <v>1</v>
      </c>
      <c r="F1786" t="s">
        <v>1026</v>
      </c>
      <c r="G1786" s="957" t="s">
        <v>1379</v>
      </c>
      <c r="H1786" t="s">
        <v>384</v>
      </c>
      <c r="I1786" s="958" t="s">
        <v>489</v>
      </c>
      <c r="J1786" s="958" t="s">
        <v>445</v>
      </c>
      <c r="K1786" s="958" t="s">
        <v>447</v>
      </c>
      <c r="L1786" s="937" t="s">
        <v>87</v>
      </c>
      <c r="M1786" s="958" t="s">
        <v>455</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ASRCMS202202</v>
      </c>
      <c r="AB1786" s="957">
        <f t="shared" si="296"/>
        <v>45230</v>
      </c>
      <c r="AC1786" t="str">
        <f t="shared" si="297"/>
        <v>Unaudited</v>
      </c>
    </row>
    <row r="1787" spans="1:29" x14ac:dyDescent="0.25">
      <c r="A1787" t="s">
        <v>421</v>
      </c>
      <c r="B1787" t="s">
        <v>1380</v>
      </c>
      <c r="C1787" t="s">
        <v>1381</v>
      </c>
      <c r="D1787">
        <v>1900</v>
      </c>
      <c r="E1787" s="957">
        <v>1</v>
      </c>
      <c r="F1787" t="s">
        <v>1026</v>
      </c>
      <c r="G1787" s="957" t="s">
        <v>1379</v>
      </c>
      <c r="H1787" t="s">
        <v>384</v>
      </c>
      <c r="I1787" s="937" t="s">
        <v>489</v>
      </c>
      <c r="J1787" s="937" t="s">
        <v>445</v>
      </c>
      <c r="K1787" s="937" t="s">
        <v>448</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5659.0273880563964</v>
      </c>
      <c r="AA1787" t="str">
        <f t="shared" si="295"/>
        <v>ASRCMS202202</v>
      </c>
      <c r="AB1787" s="957">
        <f t="shared" si="296"/>
        <v>45230</v>
      </c>
      <c r="AC1787" t="str">
        <f t="shared" si="297"/>
        <v>Unaudited</v>
      </c>
    </row>
    <row r="1788" spans="1:29" x14ac:dyDescent="0.25">
      <c r="A1788" t="s">
        <v>421</v>
      </c>
      <c r="B1788" t="s">
        <v>1380</v>
      </c>
      <c r="C1788" t="s">
        <v>1381</v>
      </c>
      <c r="D1788">
        <v>1900</v>
      </c>
      <c r="E1788" s="957">
        <v>1</v>
      </c>
      <c r="F1788" t="s">
        <v>1026</v>
      </c>
      <c r="G1788" s="957" t="s">
        <v>1379</v>
      </c>
      <c r="H1788" t="s">
        <v>384</v>
      </c>
      <c r="I1788" s="937" t="s">
        <v>489</v>
      </c>
      <c r="J1788" s="937" t="s">
        <v>445</v>
      </c>
      <c r="K1788" s="937" t="s">
        <v>448</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ASRCMS202202</v>
      </c>
      <c r="AB1788" s="957">
        <f t="shared" si="296"/>
        <v>45230</v>
      </c>
      <c r="AC1788" t="str">
        <f t="shared" si="297"/>
        <v>Unaudited</v>
      </c>
    </row>
    <row r="1789" spans="1:29" x14ac:dyDescent="0.25">
      <c r="A1789" t="s">
        <v>421</v>
      </c>
      <c r="B1789" t="s">
        <v>1380</v>
      </c>
      <c r="C1789" t="s">
        <v>1381</v>
      </c>
      <c r="D1789">
        <v>1900</v>
      </c>
      <c r="E1789" s="957">
        <v>1</v>
      </c>
      <c r="F1789" t="s">
        <v>1026</v>
      </c>
      <c r="G1789" s="957" t="s">
        <v>1379</v>
      </c>
      <c r="H1789" t="s">
        <v>384</v>
      </c>
      <c r="I1789" s="937" t="s">
        <v>489</v>
      </c>
      <c r="J1789" s="937" t="s">
        <v>445</v>
      </c>
      <c r="K1789" s="937" t="s">
        <v>448</v>
      </c>
      <c r="L1789" s="937">
        <v>7.3</v>
      </c>
      <c r="M1789" s="958" t="s">
        <v>156</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-9782</v>
      </c>
      <c r="AA1789" t="str">
        <f t="shared" si="295"/>
        <v>ASRCMS202202</v>
      </c>
      <c r="AB1789" s="957">
        <f t="shared" si="296"/>
        <v>45230</v>
      </c>
      <c r="AC1789" t="str">
        <f t="shared" si="297"/>
        <v>Unaudited</v>
      </c>
    </row>
    <row r="1790" spans="1:29" x14ac:dyDescent="0.25">
      <c r="A1790" t="s">
        <v>421</v>
      </c>
      <c r="B1790" t="s">
        <v>1380</v>
      </c>
      <c r="C1790" t="s">
        <v>1381</v>
      </c>
      <c r="D1790">
        <v>1900</v>
      </c>
      <c r="E1790" s="957">
        <v>1</v>
      </c>
      <c r="F1790" t="s">
        <v>1026</v>
      </c>
      <c r="G1790" s="957" t="s">
        <v>1379</v>
      </c>
      <c r="H1790" t="s">
        <v>384</v>
      </c>
      <c r="I1790" s="937" t="s">
        <v>489</v>
      </c>
      <c r="J1790" s="937" t="s">
        <v>445</v>
      </c>
      <c r="K1790" s="937" t="s">
        <v>448</v>
      </c>
      <c r="L1790" s="937" t="s">
        <v>91</v>
      </c>
      <c r="M1790" s="958" t="s">
        <v>456</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ASRCMS202202</v>
      </c>
      <c r="AB1790" s="957">
        <f t="shared" si="296"/>
        <v>45230</v>
      </c>
      <c r="AC1790" t="str">
        <f t="shared" si="297"/>
        <v>Unaudited</v>
      </c>
    </row>
    <row r="1791" spans="1:29" x14ac:dyDescent="0.25">
      <c r="A1791" t="s">
        <v>421</v>
      </c>
      <c r="B1791" t="s">
        <v>1380</v>
      </c>
      <c r="C1791" t="s">
        <v>1381</v>
      </c>
      <c r="D1791">
        <v>1900</v>
      </c>
      <c r="E1791" s="957">
        <v>1</v>
      </c>
      <c r="F1791" t="s">
        <v>1026</v>
      </c>
      <c r="G1791" s="957" t="s">
        <v>1379</v>
      </c>
      <c r="H1791" t="s">
        <v>384</v>
      </c>
      <c r="I1791" s="937" t="s">
        <v>489</v>
      </c>
      <c r="J1791" s="937" t="s">
        <v>445</v>
      </c>
      <c r="K1791" s="937" t="s">
        <v>449</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52812.453965761255</v>
      </c>
      <c r="AA1791" t="str">
        <f t="shared" si="295"/>
        <v>ASRCMS202202</v>
      </c>
      <c r="AB1791" s="957">
        <f t="shared" si="296"/>
        <v>45230</v>
      </c>
      <c r="AC1791" t="str">
        <f t="shared" si="297"/>
        <v>Unaudited</v>
      </c>
    </row>
    <row r="1792" spans="1:29" x14ac:dyDescent="0.25">
      <c r="A1792" t="s">
        <v>421</v>
      </c>
      <c r="B1792" t="s">
        <v>1380</v>
      </c>
      <c r="C1792" t="s">
        <v>1381</v>
      </c>
      <c r="D1792">
        <v>1900</v>
      </c>
      <c r="E1792" s="957">
        <v>1</v>
      </c>
      <c r="F1792" t="s">
        <v>1026</v>
      </c>
      <c r="G1792" s="957" t="s">
        <v>1379</v>
      </c>
      <c r="H1792" t="s">
        <v>384</v>
      </c>
      <c r="I1792" s="937" t="s">
        <v>489</v>
      </c>
      <c r="J1792" s="937" t="s">
        <v>445</v>
      </c>
      <c r="K1792" s="937" t="s">
        <v>449</v>
      </c>
      <c r="L1792" s="937" t="s">
        <v>113</v>
      </c>
      <c r="M1792" s="958" t="s">
        <v>444</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ASRCMS202202</v>
      </c>
      <c r="AB1792" s="957">
        <f t="shared" si="296"/>
        <v>45230</v>
      </c>
      <c r="AC1792" t="str">
        <f t="shared" si="297"/>
        <v>Unaudited</v>
      </c>
    </row>
    <row r="1793" spans="1:29" x14ac:dyDescent="0.25">
      <c r="A1793" t="s">
        <v>421</v>
      </c>
      <c r="B1793" t="s">
        <v>1380</v>
      </c>
      <c r="C1793" t="s">
        <v>1381</v>
      </c>
      <c r="D1793">
        <v>1900</v>
      </c>
      <c r="E1793" s="957">
        <v>1</v>
      </c>
      <c r="F1793" t="s">
        <v>1026</v>
      </c>
      <c r="G1793" s="957" t="s">
        <v>1379</v>
      </c>
      <c r="H1793" t="s">
        <v>384</v>
      </c>
      <c r="I1793" s="937" t="s">
        <v>489</v>
      </c>
      <c r="J1793" s="937" t="s">
        <v>445</v>
      </c>
      <c r="K1793" s="937" t="s">
        <v>449</v>
      </c>
      <c r="L1793" s="937" t="s">
        <v>115</v>
      </c>
      <c r="M1793" s="958" t="s">
        <v>158</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ASRCMS202202</v>
      </c>
      <c r="AB1793" s="957">
        <f t="shared" si="296"/>
        <v>45230</v>
      </c>
      <c r="AC1793" t="str">
        <f t="shared" si="297"/>
        <v>Unaudited</v>
      </c>
    </row>
    <row r="1794" spans="1:29" x14ac:dyDescent="0.25">
      <c r="A1794" t="s">
        <v>421</v>
      </c>
      <c r="B1794" t="s">
        <v>1380</v>
      </c>
      <c r="C1794" t="s">
        <v>1381</v>
      </c>
      <c r="D1794">
        <v>1900</v>
      </c>
      <c r="E1794" s="957">
        <v>1</v>
      </c>
      <c r="F1794" t="s">
        <v>1026</v>
      </c>
      <c r="G1794" s="957" t="s">
        <v>1379</v>
      </c>
      <c r="H1794" t="s">
        <v>384</v>
      </c>
      <c r="I1794" s="937" t="s">
        <v>489</v>
      </c>
      <c r="J1794" s="937" t="s">
        <v>445</v>
      </c>
      <c r="K1794" s="937" t="s">
        <v>449</v>
      </c>
      <c r="L1794" s="937" t="s">
        <v>116</v>
      </c>
      <c r="M1794" s="958" t="s">
        <v>114</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ASRCMS202202</v>
      </c>
      <c r="AB1794" s="957">
        <f t="shared" ref="AB1794:AB1857" si="311">file_date</f>
        <v>45230</v>
      </c>
      <c r="AC1794" t="str">
        <f t="shared" ref="AC1794:AC1857" si="312">status</f>
        <v>Unaudited</v>
      </c>
    </row>
    <row r="1795" spans="1:29" x14ac:dyDescent="0.25">
      <c r="A1795" t="s">
        <v>421</v>
      </c>
      <c r="B1795" t="s">
        <v>1380</v>
      </c>
      <c r="C1795" t="s">
        <v>1381</v>
      </c>
      <c r="D1795">
        <v>1900</v>
      </c>
      <c r="E1795" s="957">
        <v>1</v>
      </c>
      <c r="F1795" t="s">
        <v>1026</v>
      </c>
      <c r="G1795" s="957" t="s">
        <v>1379</v>
      </c>
      <c r="H1795" t="s">
        <v>384</v>
      </c>
      <c r="I1795" s="937" t="s">
        <v>489</v>
      </c>
      <c r="J1795" s="937" t="s">
        <v>445</v>
      </c>
      <c r="K1795" s="937" t="s">
        <v>449</v>
      </c>
      <c r="L1795" s="937" t="s">
        <v>117</v>
      </c>
      <c r="M1795" s="958" t="s">
        <v>159</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ASRCMS202202</v>
      </c>
      <c r="AB1795" s="957">
        <f t="shared" si="311"/>
        <v>45230</v>
      </c>
      <c r="AC1795" t="str">
        <f t="shared" si="312"/>
        <v>Unaudited</v>
      </c>
    </row>
    <row r="1796" spans="1:29" x14ac:dyDescent="0.25">
      <c r="A1796" t="s">
        <v>421</v>
      </c>
      <c r="B1796" t="s">
        <v>1380</v>
      </c>
      <c r="C1796" t="s">
        <v>1381</v>
      </c>
      <c r="D1796">
        <v>1900</v>
      </c>
      <c r="E1796" s="957">
        <v>1</v>
      </c>
      <c r="F1796" t="s">
        <v>1026</v>
      </c>
      <c r="G1796" s="957" t="s">
        <v>1379</v>
      </c>
      <c r="H1796" t="s">
        <v>384</v>
      </c>
      <c r="I1796" s="937" t="s">
        <v>489</v>
      </c>
      <c r="J1796" s="937" t="s">
        <v>445</v>
      </c>
      <c r="K1796" s="937" t="s">
        <v>449</v>
      </c>
      <c r="L1796" s="937" t="s">
        <v>160</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ASRCMS202202</v>
      </c>
      <c r="AB1796" s="957">
        <f t="shared" si="311"/>
        <v>45230</v>
      </c>
      <c r="AC1796" t="str">
        <f t="shared" si="312"/>
        <v>Unaudited</v>
      </c>
    </row>
    <row r="1797" spans="1:29" x14ac:dyDescent="0.25">
      <c r="A1797" t="s">
        <v>421</v>
      </c>
      <c r="B1797" t="s">
        <v>1380</v>
      </c>
      <c r="C1797" t="s">
        <v>1381</v>
      </c>
      <c r="D1797">
        <v>1900</v>
      </c>
      <c r="E1797" s="957">
        <v>1</v>
      </c>
      <c r="F1797" t="s">
        <v>1026</v>
      </c>
      <c r="G1797" s="957" t="s">
        <v>1379</v>
      </c>
      <c r="H1797" t="s">
        <v>384</v>
      </c>
      <c r="I1797" s="937" t="s">
        <v>489</v>
      </c>
      <c r="J1797" s="937" t="s">
        <v>445</v>
      </c>
      <c r="K1797" s="937" t="s">
        <v>449</v>
      </c>
      <c r="L1797" s="937" t="s">
        <v>443</v>
      </c>
      <c r="M1797" s="958" t="s">
        <v>457</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ASRCMS202202</v>
      </c>
      <c r="AB1797" s="957">
        <f t="shared" si="311"/>
        <v>45230</v>
      </c>
      <c r="AC1797" t="str">
        <f t="shared" si="312"/>
        <v>Unaudited</v>
      </c>
    </row>
    <row r="1798" spans="1:29" ht="30" x14ac:dyDescent="0.25">
      <c r="A1798" t="s">
        <v>421</v>
      </c>
      <c r="B1798" t="s">
        <v>1380</v>
      </c>
      <c r="C1798" t="s">
        <v>1381</v>
      </c>
      <c r="D1798">
        <v>1900</v>
      </c>
      <c r="E1798" s="957">
        <v>1</v>
      </c>
      <c r="F1798" t="s">
        <v>1026</v>
      </c>
      <c r="G1798" s="957" t="s">
        <v>1379</v>
      </c>
      <c r="H1798" t="s">
        <v>384</v>
      </c>
      <c r="I1798" s="937" t="s">
        <v>489</v>
      </c>
      <c r="J1798" s="937" t="s">
        <v>445</v>
      </c>
      <c r="K1798" s="937" t="s">
        <v>450</v>
      </c>
      <c r="L1798" s="937">
        <v>9.1</v>
      </c>
      <c r="M1798" s="958" t="s">
        <v>186</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1156927.2708361414</v>
      </c>
      <c r="AA1798" t="str">
        <f t="shared" si="310"/>
        <v>ASRCMS202202</v>
      </c>
      <c r="AB1798" s="957">
        <f t="shared" si="311"/>
        <v>45230</v>
      </c>
      <c r="AC1798" t="str">
        <f t="shared" si="312"/>
        <v>Unaudited</v>
      </c>
    </row>
    <row r="1799" spans="1:29" x14ac:dyDescent="0.25">
      <c r="A1799" t="s">
        <v>421</v>
      </c>
      <c r="B1799" t="s">
        <v>1380</v>
      </c>
      <c r="C1799" t="s">
        <v>1381</v>
      </c>
      <c r="D1799">
        <v>1900</v>
      </c>
      <c r="E1799" s="957">
        <v>1</v>
      </c>
      <c r="F1799" t="s">
        <v>1026</v>
      </c>
      <c r="G1799" s="957" t="s">
        <v>1379</v>
      </c>
      <c r="H1799" t="s">
        <v>384</v>
      </c>
      <c r="I1799" s="937" t="s">
        <v>489</v>
      </c>
      <c r="J1799" s="937" t="s">
        <v>445</v>
      </c>
      <c r="K1799" s="937" t="s">
        <v>450</v>
      </c>
      <c r="L1799" s="937" t="s">
        <v>107</v>
      </c>
      <c r="M1799" s="958" t="s">
        <v>187</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-3176.3588475049091</v>
      </c>
      <c r="AA1799" t="str">
        <f t="shared" si="310"/>
        <v>ASRCMS202202</v>
      </c>
      <c r="AB1799" s="957">
        <f t="shared" si="311"/>
        <v>45230</v>
      </c>
      <c r="AC1799" t="str">
        <f t="shared" si="312"/>
        <v>Unaudited</v>
      </c>
    </row>
    <row r="1800" spans="1:29" x14ac:dyDescent="0.25">
      <c r="A1800" t="s">
        <v>421</v>
      </c>
      <c r="B1800" t="s">
        <v>1380</v>
      </c>
      <c r="C1800" t="s">
        <v>1381</v>
      </c>
      <c r="D1800">
        <v>1900</v>
      </c>
      <c r="E1800" s="957">
        <v>1</v>
      </c>
      <c r="F1800" t="s">
        <v>1026</v>
      </c>
      <c r="G1800" s="957" t="s">
        <v>1379</v>
      </c>
      <c r="H1800" t="s">
        <v>384</v>
      </c>
      <c r="I1800" s="937" t="s">
        <v>489</v>
      </c>
      <c r="J1800" s="937" t="s">
        <v>445</v>
      </c>
      <c r="K1800" s="937" t="s">
        <v>450</v>
      </c>
      <c r="L1800" s="937" t="s">
        <v>1316</v>
      </c>
      <c r="M1800" s="958" t="s">
        <v>1317</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ASRCMS202202</v>
      </c>
      <c r="AB1800" s="957">
        <f t="shared" si="311"/>
        <v>45230</v>
      </c>
      <c r="AC1800" t="str">
        <f t="shared" si="312"/>
        <v>Unaudited</v>
      </c>
    </row>
    <row r="1801" spans="1:29" x14ac:dyDescent="0.25">
      <c r="A1801" t="s">
        <v>421</v>
      </c>
      <c r="B1801" t="s">
        <v>1380</v>
      </c>
      <c r="C1801" t="s">
        <v>1381</v>
      </c>
      <c r="D1801">
        <v>1900</v>
      </c>
      <c r="E1801" s="957">
        <v>1</v>
      </c>
      <c r="F1801" t="s">
        <v>1026</v>
      </c>
      <c r="G1801" s="957" t="s">
        <v>1379</v>
      </c>
      <c r="H1801" t="s">
        <v>384</v>
      </c>
      <c r="I1801" s="937" t="s">
        <v>489</v>
      </c>
      <c r="J1801" s="937" t="s">
        <v>445</v>
      </c>
      <c r="K1801" s="937" t="s">
        <v>450</v>
      </c>
      <c r="L1801" s="945" t="s">
        <v>108</v>
      </c>
      <c r="M1801" s="960" t="s">
        <v>188</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208584.22225663497</v>
      </c>
      <c r="AA1801" t="str">
        <f t="shared" si="310"/>
        <v>ASRCMS202202</v>
      </c>
      <c r="AB1801" s="957">
        <f t="shared" si="311"/>
        <v>45230</v>
      </c>
      <c r="AC1801" t="str">
        <f t="shared" si="312"/>
        <v>Unaudited</v>
      </c>
    </row>
    <row r="1802" spans="1:29" x14ac:dyDescent="0.25">
      <c r="A1802" t="s">
        <v>421</v>
      </c>
      <c r="B1802" t="s">
        <v>1380</v>
      </c>
      <c r="C1802" t="s">
        <v>1381</v>
      </c>
      <c r="D1802">
        <v>1900</v>
      </c>
      <c r="E1802" s="957">
        <v>1</v>
      </c>
      <c r="F1802" t="s">
        <v>1026</v>
      </c>
      <c r="G1802" s="957" t="s">
        <v>1379</v>
      </c>
      <c r="H1802" t="s">
        <v>384</v>
      </c>
      <c r="I1802" s="937" t="s">
        <v>489</v>
      </c>
      <c r="J1802" s="937" t="s">
        <v>445</v>
      </c>
      <c r="K1802" s="937" t="s">
        <v>450</v>
      </c>
      <c r="L1802" s="947" t="s">
        <v>109</v>
      </c>
      <c r="M1802" s="961" t="s">
        <v>161</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92292.714642990963</v>
      </c>
      <c r="AA1802" t="str">
        <f t="shared" si="310"/>
        <v>ASRCMS202202</v>
      </c>
      <c r="AB1802" s="957">
        <f t="shared" si="311"/>
        <v>45230</v>
      </c>
      <c r="AC1802" t="str">
        <f t="shared" si="312"/>
        <v>Unaudited</v>
      </c>
    </row>
    <row r="1803" spans="1:29" x14ac:dyDescent="0.25">
      <c r="A1803" t="s">
        <v>421</v>
      </c>
      <c r="B1803" t="s">
        <v>1380</v>
      </c>
      <c r="C1803" t="s">
        <v>1381</v>
      </c>
      <c r="D1803">
        <v>1900</v>
      </c>
      <c r="E1803" s="957">
        <v>1</v>
      </c>
      <c r="F1803" t="s">
        <v>1026</v>
      </c>
      <c r="G1803" s="957" t="s">
        <v>1379</v>
      </c>
      <c r="H1803" t="s">
        <v>384</v>
      </c>
      <c r="I1803" s="958" t="s">
        <v>489</v>
      </c>
      <c r="J1803" s="958" t="s">
        <v>445</v>
      </c>
      <c r="K1803" s="958" t="s">
        <v>450</v>
      </c>
      <c r="L1803" s="937" t="s">
        <v>110</v>
      </c>
      <c r="M1803" s="958" t="s">
        <v>135</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ASRCMS202202</v>
      </c>
      <c r="AB1803" s="957">
        <f t="shared" si="311"/>
        <v>45230</v>
      </c>
      <c r="AC1803" t="str">
        <f t="shared" si="312"/>
        <v>Unaudited</v>
      </c>
    </row>
    <row r="1804" spans="1:29" x14ac:dyDescent="0.25">
      <c r="A1804" t="s">
        <v>421</v>
      </c>
      <c r="B1804" t="s">
        <v>1380</v>
      </c>
      <c r="C1804" t="s">
        <v>1381</v>
      </c>
      <c r="D1804">
        <v>1900</v>
      </c>
      <c r="E1804" s="957">
        <v>1</v>
      </c>
      <c r="F1804" t="s">
        <v>1026</v>
      </c>
      <c r="G1804" s="957" t="s">
        <v>1379</v>
      </c>
      <c r="H1804" t="s">
        <v>384</v>
      </c>
      <c r="I1804" s="937" t="s">
        <v>489</v>
      </c>
      <c r="J1804" s="937" t="s">
        <v>445</v>
      </c>
      <c r="K1804" s="937" t="s">
        <v>450</v>
      </c>
      <c r="L1804" s="937" t="s">
        <v>111</v>
      </c>
      <c r="M1804" s="962" t="s">
        <v>163</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-904191.13750678708</v>
      </c>
      <c r="AA1804" t="str">
        <f t="shared" si="310"/>
        <v>ASRCMS202202</v>
      </c>
      <c r="AB1804" s="957">
        <f t="shared" si="311"/>
        <v>45230</v>
      </c>
      <c r="AC1804" t="str">
        <f t="shared" si="312"/>
        <v>Unaudited</v>
      </c>
    </row>
    <row r="1805" spans="1:29" x14ac:dyDescent="0.25">
      <c r="A1805" t="s">
        <v>421</v>
      </c>
      <c r="B1805" t="s">
        <v>1380</v>
      </c>
      <c r="C1805" t="s">
        <v>1381</v>
      </c>
      <c r="D1805">
        <v>1900</v>
      </c>
      <c r="E1805" s="957">
        <v>1</v>
      </c>
      <c r="F1805" t="s">
        <v>1026</v>
      </c>
      <c r="G1805" s="957" t="s">
        <v>1379</v>
      </c>
      <c r="H1805" t="s">
        <v>384</v>
      </c>
      <c r="I1805" s="937" t="s">
        <v>489</v>
      </c>
      <c r="J1805" s="937" t="s">
        <v>445</v>
      </c>
      <c r="K1805" s="937" t="s">
        <v>450</v>
      </c>
      <c r="L1805" s="937" t="s">
        <v>112</v>
      </c>
      <c r="M1805" s="962" t="s">
        <v>464</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ASRCMS202202</v>
      </c>
      <c r="AB1805" s="957">
        <f t="shared" si="311"/>
        <v>45230</v>
      </c>
      <c r="AC1805" t="str">
        <f t="shared" si="312"/>
        <v>Unaudited</v>
      </c>
    </row>
    <row r="1806" spans="1:29" x14ac:dyDescent="0.25">
      <c r="A1806" t="s">
        <v>421</v>
      </c>
      <c r="B1806" t="s">
        <v>1380</v>
      </c>
      <c r="C1806" t="s">
        <v>1381</v>
      </c>
      <c r="D1806">
        <v>1900</v>
      </c>
      <c r="E1806" s="957">
        <v>1</v>
      </c>
      <c r="F1806" t="s">
        <v>1026</v>
      </c>
      <c r="G1806" s="957" t="s">
        <v>1379</v>
      </c>
      <c r="H1806" t="s">
        <v>384</v>
      </c>
      <c r="I1806" s="937" t="s">
        <v>489</v>
      </c>
      <c r="J1806" s="937" t="s">
        <v>445</v>
      </c>
      <c r="K1806" s="937" t="s">
        <v>6</v>
      </c>
      <c r="L1806" s="937" t="s">
        <v>118</v>
      </c>
      <c r="M1806" s="962" t="s">
        <v>189</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ASRCMS202202</v>
      </c>
      <c r="AB1806" s="957">
        <f t="shared" si="311"/>
        <v>45230</v>
      </c>
      <c r="AC1806" t="str">
        <f t="shared" si="312"/>
        <v>Unaudited</v>
      </c>
    </row>
    <row r="1807" spans="1:29" x14ac:dyDescent="0.25">
      <c r="A1807" t="s">
        <v>421</v>
      </c>
      <c r="B1807" t="s">
        <v>1380</v>
      </c>
      <c r="C1807" t="s">
        <v>1381</v>
      </c>
      <c r="D1807">
        <v>1900</v>
      </c>
      <c r="E1807" s="957">
        <v>1</v>
      </c>
      <c r="F1807" t="s">
        <v>1026</v>
      </c>
      <c r="G1807" s="957" t="s">
        <v>1379</v>
      </c>
      <c r="H1807" t="s">
        <v>384</v>
      </c>
      <c r="I1807" s="937" t="s">
        <v>489</v>
      </c>
      <c r="J1807" s="937" t="s">
        <v>445</v>
      </c>
      <c r="K1807" s="937" t="s">
        <v>6</v>
      </c>
      <c r="L1807" s="937" t="s">
        <v>45</v>
      </c>
      <c r="M1807" s="962" t="s">
        <v>164</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ASRCMS202202</v>
      </c>
      <c r="AB1807" s="957">
        <f t="shared" si="311"/>
        <v>45230</v>
      </c>
      <c r="AC1807" t="str">
        <f t="shared" si="312"/>
        <v>Unaudited</v>
      </c>
    </row>
    <row r="1808" spans="1:29" x14ac:dyDescent="0.25">
      <c r="A1808" t="s">
        <v>421</v>
      </c>
      <c r="B1808" t="s">
        <v>1380</v>
      </c>
      <c r="C1808" t="s">
        <v>1381</v>
      </c>
      <c r="D1808">
        <v>1900</v>
      </c>
      <c r="E1808" s="957">
        <v>1</v>
      </c>
      <c r="F1808" t="s">
        <v>1026</v>
      </c>
      <c r="G1808" s="957" t="s">
        <v>1379</v>
      </c>
      <c r="H1808" t="s">
        <v>384</v>
      </c>
      <c r="I1808" s="937" t="s">
        <v>489</v>
      </c>
      <c r="J1808" s="937" t="s">
        <v>445</v>
      </c>
      <c r="K1808" s="937" t="s">
        <v>6</v>
      </c>
      <c r="L1808" s="937" t="s">
        <v>46</v>
      </c>
      <c r="M1808" s="962" t="s">
        <v>165</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-1963.4996742877097</v>
      </c>
      <c r="AA1808" t="str">
        <f t="shared" si="310"/>
        <v>ASRCMS202202</v>
      </c>
      <c r="AB1808" s="957">
        <f t="shared" si="311"/>
        <v>45230</v>
      </c>
      <c r="AC1808" t="str">
        <f t="shared" si="312"/>
        <v>Unaudited</v>
      </c>
    </row>
    <row r="1809" spans="1:29" x14ac:dyDescent="0.25">
      <c r="A1809" t="s">
        <v>421</v>
      </c>
      <c r="B1809" t="s">
        <v>1380</v>
      </c>
      <c r="C1809" t="s">
        <v>1381</v>
      </c>
      <c r="D1809">
        <v>1900</v>
      </c>
      <c r="E1809" s="957">
        <v>1</v>
      </c>
      <c r="F1809" t="s">
        <v>1026</v>
      </c>
      <c r="G1809" s="957" t="s">
        <v>1379</v>
      </c>
      <c r="H1809" t="s">
        <v>384</v>
      </c>
      <c r="I1809" s="937" t="s">
        <v>489</v>
      </c>
      <c r="J1809" s="937" t="s">
        <v>445</v>
      </c>
      <c r="K1809" s="937" t="s">
        <v>6</v>
      </c>
      <c r="L1809" s="937" t="s">
        <v>166</v>
      </c>
      <c r="M1809" s="962" t="s">
        <v>462</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ASRCMS202202</v>
      </c>
      <c r="AB1809" s="957">
        <f t="shared" si="311"/>
        <v>45230</v>
      </c>
      <c r="AC1809" t="str">
        <f t="shared" si="312"/>
        <v>Unaudited</v>
      </c>
    </row>
    <row r="1810" spans="1:29" x14ac:dyDescent="0.25">
      <c r="A1810" t="s">
        <v>421</v>
      </c>
      <c r="B1810" t="s">
        <v>1380</v>
      </c>
      <c r="C1810" t="s">
        <v>1381</v>
      </c>
      <c r="D1810">
        <v>1900</v>
      </c>
      <c r="E1810" s="957">
        <v>1</v>
      </c>
      <c r="F1810" t="s">
        <v>1026</v>
      </c>
      <c r="G1810" s="957" t="s">
        <v>1379</v>
      </c>
      <c r="H1810" t="s">
        <v>384</v>
      </c>
      <c r="I1810" s="937" t="s">
        <v>489</v>
      </c>
      <c r="J1810" s="937" t="s">
        <v>445</v>
      </c>
      <c r="K1810" s="937" t="s">
        <v>435</v>
      </c>
      <c r="L1810" s="945" t="s">
        <v>121</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ASRCMS202202</v>
      </c>
      <c r="AB1810" s="957">
        <f t="shared" si="311"/>
        <v>45230</v>
      </c>
      <c r="AC1810" t="str">
        <f t="shared" si="312"/>
        <v>Unaudited</v>
      </c>
    </row>
    <row r="1811" spans="1:29" x14ac:dyDescent="0.25">
      <c r="A1811" t="s">
        <v>421</v>
      </c>
      <c r="B1811" t="s">
        <v>1380</v>
      </c>
      <c r="C1811" t="s">
        <v>1381</v>
      </c>
      <c r="D1811">
        <v>1900</v>
      </c>
      <c r="E1811" s="957">
        <v>1</v>
      </c>
      <c r="F1811" t="s">
        <v>1026</v>
      </c>
      <c r="G1811" s="957" t="s">
        <v>1379</v>
      </c>
      <c r="H1811" t="s">
        <v>384</v>
      </c>
      <c r="I1811" s="962" t="s">
        <v>489</v>
      </c>
      <c r="J1811" s="962" t="s">
        <v>445</v>
      </c>
      <c r="K1811" s="962" t="s">
        <v>435</v>
      </c>
      <c r="L1811" s="937" t="s">
        <v>938</v>
      </c>
      <c r="M1811" s="962" t="s">
        <v>930</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ASRCMS202202</v>
      </c>
      <c r="AB1811" s="957">
        <f t="shared" si="311"/>
        <v>45230</v>
      </c>
      <c r="AC1811" t="str">
        <f t="shared" si="312"/>
        <v>Unaudited</v>
      </c>
    </row>
    <row r="1812" spans="1:29" x14ac:dyDescent="0.25">
      <c r="A1812" t="s">
        <v>421</v>
      </c>
      <c r="B1812" t="s">
        <v>1380</v>
      </c>
      <c r="C1812" t="s">
        <v>1381</v>
      </c>
      <c r="D1812">
        <v>1900</v>
      </c>
      <c r="E1812" s="957">
        <v>1</v>
      </c>
      <c r="F1812" t="s">
        <v>1026</v>
      </c>
      <c r="G1812" s="957" t="s">
        <v>1379</v>
      </c>
      <c r="H1812" t="s">
        <v>384</v>
      </c>
      <c r="I1812" s="937" t="s">
        <v>489</v>
      </c>
      <c r="J1812" s="937" t="s">
        <v>445</v>
      </c>
      <c r="K1812" s="937" t="s">
        <v>435</v>
      </c>
      <c r="L1812" s="943" t="s">
        <v>168</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ASRCMS202202</v>
      </c>
      <c r="AB1812" s="957">
        <f t="shared" si="311"/>
        <v>45230</v>
      </c>
      <c r="AC1812" t="str">
        <f t="shared" si="312"/>
        <v>Unaudited</v>
      </c>
    </row>
    <row r="1813" spans="1:29" x14ac:dyDescent="0.25">
      <c r="A1813" t="s">
        <v>421</v>
      </c>
      <c r="B1813" t="s">
        <v>1380</v>
      </c>
      <c r="C1813" t="s">
        <v>1381</v>
      </c>
      <c r="D1813">
        <v>1900</v>
      </c>
      <c r="E1813" s="957">
        <v>1</v>
      </c>
      <c r="F1813" t="s">
        <v>1026</v>
      </c>
      <c r="G1813" s="957" t="s">
        <v>1379</v>
      </c>
      <c r="H1813" t="s">
        <v>384</v>
      </c>
      <c r="I1813" s="937" t="s">
        <v>489</v>
      </c>
      <c r="J1813" s="937" t="s">
        <v>445</v>
      </c>
      <c r="K1813" s="937" t="s">
        <v>435</v>
      </c>
      <c r="L1813" s="943" t="s">
        <v>169</v>
      </c>
      <c r="M1813" s="963" t="s">
        <v>330</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ASRCMS202202</v>
      </c>
      <c r="AB1813" s="957">
        <f t="shared" si="311"/>
        <v>45230</v>
      </c>
      <c r="AC1813" t="str">
        <f t="shared" si="312"/>
        <v>Unaudited</v>
      </c>
    </row>
    <row r="1814" spans="1:29" x14ac:dyDescent="0.25">
      <c r="A1814" t="s">
        <v>421</v>
      </c>
      <c r="B1814" t="s">
        <v>1380</v>
      </c>
      <c r="C1814" t="s">
        <v>1381</v>
      </c>
      <c r="D1814">
        <v>1900</v>
      </c>
      <c r="E1814" s="957">
        <v>1</v>
      </c>
      <c r="F1814" t="s">
        <v>1026</v>
      </c>
      <c r="G1814" s="957" t="s">
        <v>1379</v>
      </c>
      <c r="H1814" t="s">
        <v>384</v>
      </c>
      <c r="I1814" s="937" t="s">
        <v>489</v>
      </c>
      <c r="J1814" s="937" t="s">
        <v>451</v>
      </c>
      <c r="K1814" s="937" t="s">
        <v>436</v>
      </c>
      <c r="L1814" s="947" t="s">
        <v>122</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ASRCMS202202</v>
      </c>
      <c r="AB1814" s="957">
        <f t="shared" si="311"/>
        <v>45230</v>
      </c>
      <c r="AC1814" t="str">
        <f t="shared" si="312"/>
        <v>Unaudited</v>
      </c>
    </row>
    <row r="1815" spans="1:29" x14ac:dyDescent="0.25">
      <c r="A1815" t="s">
        <v>421</v>
      </c>
      <c r="B1815" t="s">
        <v>1380</v>
      </c>
      <c r="C1815" t="s">
        <v>1381</v>
      </c>
      <c r="D1815">
        <v>1900</v>
      </c>
      <c r="E1815" s="957">
        <v>1</v>
      </c>
      <c r="F1815" t="s">
        <v>1026</v>
      </c>
      <c r="G1815" s="957" t="s">
        <v>1379</v>
      </c>
      <c r="H1815" t="s">
        <v>384</v>
      </c>
      <c r="I1815" s="963" t="s">
        <v>489</v>
      </c>
      <c r="J1815" s="963" t="s">
        <v>451</v>
      </c>
      <c r="K1815" s="963" t="s">
        <v>436</v>
      </c>
      <c r="L1815" s="943" t="s">
        <v>123</v>
      </c>
      <c r="M1815" s="963" t="s">
        <v>98</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ASRCMS202202</v>
      </c>
      <c r="AB1815" s="957">
        <f t="shared" si="311"/>
        <v>45230</v>
      </c>
      <c r="AC1815" t="str">
        <f t="shared" si="312"/>
        <v>Unaudited</v>
      </c>
    </row>
    <row r="1816" spans="1:29" x14ac:dyDescent="0.25">
      <c r="A1816" t="s">
        <v>421</v>
      </c>
      <c r="B1816" t="s">
        <v>1380</v>
      </c>
      <c r="C1816" t="s">
        <v>1381</v>
      </c>
      <c r="D1816">
        <v>1900</v>
      </c>
      <c r="E1816" s="957">
        <v>1</v>
      </c>
      <c r="F1816" t="s">
        <v>1026</v>
      </c>
      <c r="G1816" s="957" t="s">
        <v>1379</v>
      </c>
      <c r="H1816" t="s">
        <v>384</v>
      </c>
      <c r="I1816" s="937" t="s">
        <v>489</v>
      </c>
      <c r="J1816" s="937" t="s">
        <v>451</v>
      </c>
      <c r="K1816" s="937" t="s">
        <v>436</v>
      </c>
      <c r="L1816" s="937" t="s">
        <v>124</v>
      </c>
      <c r="M1816" s="962" t="s">
        <v>99</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ASRCMS202202</v>
      </c>
      <c r="AB1816" s="957">
        <f t="shared" si="311"/>
        <v>45230</v>
      </c>
      <c r="AC1816" t="str">
        <f t="shared" si="312"/>
        <v>Unaudited</v>
      </c>
    </row>
    <row r="1817" spans="1:29" x14ac:dyDescent="0.25">
      <c r="A1817" t="s">
        <v>421</v>
      </c>
      <c r="B1817" t="s">
        <v>1380</v>
      </c>
      <c r="C1817" t="s">
        <v>1381</v>
      </c>
      <c r="D1817">
        <v>1900</v>
      </c>
      <c r="E1817" s="957">
        <v>1</v>
      </c>
      <c r="F1817" t="s">
        <v>1026</v>
      </c>
      <c r="G1817" s="957" t="s">
        <v>1379</v>
      </c>
      <c r="H1817" t="s">
        <v>384</v>
      </c>
      <c r="I1817" s="937" t="s">
        <v>489</v>
      </c>
      <c r="J1817" s="937" t="s">
        <v>451</v>
      </c>
      <c r="K1817" s="937" t="s">
        <v>436</v>
      </c>
      <c r="L1817" s="937" t="s">
        <v>125</v>
      </c>
      <c r="M1817" s="962" t="s">
        <v>100</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ASRCMS202202</v>
      </c>
      <c r="AB1817" s="957">
        <f t="shared" si="311"/>
        <v>45230</v>
      </c>
      <c r="AC1817" t="str">
        <f t="shared" si="312"/>
        <v>Unaudited</v>
      </c>
    </row>
    <row r="1818" spans="1:29" x14ac:dyDescent="0.25">
      <c r="A1818" t="s">
        <v>421</v>
      </c>
      <c r="B1818" t="s">
        <v>1380</v>
      </c>
      <c r="C1818" t="s">
        <v>1381</v>
      </c>
      <c r="D1818">
        <v>1900</v>
      </c>
      <c r="E1818" s="957">
        <v>1</v>
      </c>
      <c r="F1818" t="s">
        <v>1026</v>
      </c>
      <c r="G1818" s="957" t="s">
        <v>1379</v>
      </c>
      <c r="H1818" t="s">
        <v>384</v>
      </c>
      <c r="I1818" s="937" t="s">
        <v>489</v>
      </c>
      <c r="J1818" s="937" t="s">
        <v>451</v>
      </c>
      <c r="K1818" s="937" t="s">
        <v>436</v>
      </c>
      <c r="L1818" s="937" t="s">
        <v>126</v>
      </c>
      <c r="M1818" s="962" t="s">
        <v>101</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ASRCMS202202</v>
      </c>
      <c r="AB1818" s="957">
        <f t="shared" si="311"/>
        <v>45230</v>
      </c>
      <c r="AC1818" t="str">
        <f t="shared" si="312"/>
        <v>Unaudited</v>
      </c>
    </row>
    <row r="1819" spans="1:29" x14ac:dyDescent="0.25">
      <c r="A1819" t="s">
        <v>421</v>
      </c>
      <c r="B1819" t="s">
        <v>1380</v>
      </c>
      <c r="C1819" t="s">
        <v>1381</v>
      </c>
      <c r="D1819">
        <v>1900</v>
      </c>
      <c r="E1819" s="957">
        <v>1</v>
      </c>
      <c r="F1819" t="s">
        <v>1026</v>
      </c>
      <c r="G1819" s="957" t="s">
        <v>1379</v>
      </c>
      <c r="H1819" t="s">
        <v>384</v>
      </c>
      <c r="I1819" s="937" t="s">
        <v>489</v>
      </c>
      <c r="J1819" s="937" t="s">
        <v>451</v>
      </c>
      <c r="K1819" s="937" t="s">
        <v>436</v>
      </c>
      <c r="L1819" s="945" t="s">
        <v>127</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ASRCMS202202</v>
      </c>
      <c r="AB1819" s="957">
        <f t="shared" si="311"/>
        <v>45230</v>
      </c>
      <c r="AC1819" t="str">
        <f t="shared" si="312"/>
        <v>Unaudited</v>
      </c>
    </row>
    <row r="1820" spans="1:29" x14ac:dyDescent="0.25">
      <c r="A1820" t="s">
        <v>421</v>
      </c>
      <c r="B1820" t="s">
        <v>1380</v>
      </c>
      <c r="C1820" t="s">
        <v>1381</v>
      </c>
      <c r="D1820">
        <v>1900</v>
      </c>
      <c r="E1820" s="957">
        <v>1</v>
      </c>
      <c r="F1820" t="s">
        <v>1026</v>
      </c>
      <c r="G1820" s="957" t="s">
        <v>1379</v>
      </c>
      <c r="H1820" t="s">
        <v>384</v>
      </c>
      <c r="I1820" s="962" t="s">
        <v>489</v>
      </c>
      <c r="J1820" s="962" t="s">
        <v>437</v>
      </c>
      <c r="K1820" s="962" t="s">
        <v>437</v>
      </c>
      <c r="L1820" s="937" t="s">
        <v>129</v>
      </c>
      <c r="M1820" s="962" t="s">
        <v>327</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ASRCMS202202</v>
      </c>
      <c r="AB1820" s="957">
        <f t="shared" si="311"/>
        <v>45230</v>
      </c>
      <c r="AC1820" t="str">
        <f t="shared" si="312"/>
        <v>Unaudited</v>
      </c>
    </row>
    <row r="1821" spans="1:29" x14ac:dyDescent="0.25">
      <c r="A1821" t="s">
        <v>421</v>
      </c>
      <c r="B1821" t="s">
        <v>1380</v>
      </c>
      <c r="C1821" t="s">
        <v>1381</v>
      </c>
      <c r="D1821">
        <v>1900</v>
      </c>
      <c r="E1821" s="957">
        <v>1</v>
      </c>
      <c r="F1821" t="s">
        <v>1026</v>
      </c>
      <c r="G1821" s="957" t="s">
        <v>1379</v>
      </c>
      <c r="H1821" t="s">
        <v>384</v>
      </c>
      <c r="I1821" s="937" t="s">
        <v>489</v>
      </c>
      <c r="J1821" s="937" t="s">
        <v>437</v>
      </c>
      <c r="K1821" s="937" t="s">
        <v>437</v>
      </c>
      <c r="L1821" s="937" t="s">
        <v>130</v>
      </c>
      <c r="M1821" s="962" t="s">
        <v>326</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ASRCMS202202</v>
      </c>
      <c r="AB1821" s="957">
        <f t="shared" si="311"/>
        <v>45230</v>
      </c>
      <c r="AC1821" t="str">
        <f t="shared" si="312"/>
        <v>Unaudited</v>
      </c>
    </row>
    <row r="1822" spans="1:29" ht="30" x14ac:dyDescent="0.25">
      <c r="A1822" t="s">
        <v>421</v>
      </c>
      <c r="B1822" t="s">
        <v>1380</v>
      </c>
      <c r="C1822" t="s">
        <v>1381</v>
      </c>
      <c r="D1822">
        <v>1900</v>
      </c>
      <c r="E1822" s="957">
        <v>1</v>
      </c>
      <c r="F1822" t="s">
        <v>1026</v>
      </c>
      <c r="G1822" s="957" t="s">
        <v>1379</v>
      </c>
      <c r="H1822" t="s">
        <v>384</v>
      </c>
      <c r="I1822" s="937" t="s">
        <v>489</v>
      </c>
      <c r="J1822" s="937" t="s">
        <v>437</v>
      </c>
      <c r="K1822" s="937" t="s">
        <v>437</v>
      </c>
      <c r="L1822" s="937" t="s">
        <v>131</v>
      </c>
      <c r="M1822" s="962" t="s">
        <v>180</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ASRCMS202202</v>
      </c>
      <c r="AB1822" s="957">
        <f t="shared" si="311"/>
        <v>45230</v>
      </c>
      <c r="AC1822" t="str">
        <f t="shared" si="312"/>
        <v>Unaudited</v>
      </c>
    </row>
    <row r="1823" spans="1:29" x14ac:dyDescent="0.25">
      <c r="A1823" t="s">
        <v>421</v>
      </c>
      <c r="B1823" t="s">
        <v>1380</v>
      </c>
      <c r="C1823" t="s">
        <v>1381</v>
      </c>
      <c r="D1823">
        <v>1900</v>
      </c>
      <c r="E1823" s="957">
        <v>1</v>
      </c>
      <c r="F1823" t="s">
        <v>1026</v>
      </c>
      <c r="G1823" s="957" t="s">
        <v>1379</v>
      </c>
      <c r="H1823" t="s">
        <v>384</v>
      </c>
      <c r="I1823" s="937" t="s">
        <v>489</v>
      </c>
      <c r="J1823" s="937" t="s">
        <v>437</v>
      </c>
      <c r="K1823" s="937" t="s">
        <v>437</v>
      </c>
      <c r="L1823" s="937" t="s">
        <v>132</v>
      </c>
      <c r="M1823" s="962" t="s">
        <v>495</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ASRCMS202202</v>
      </c>
      <c r="AB1823" s="957">
        <f t="shared" si="311"/>
        <v>45230</v>
      </c>
      <c r="AC1823" t="str">
        <f t="shared" si="312"/>
        <v>Unaudited</v>
      </c>
    </row>
    <row r="1824" spans="1:29" x14ac:dyDescent="0.25">
      <c r="A1824" t="s">
        <v>421</v>
      </c>
      <c r="B1824" t="s">
        <v>1380</v>
      </c>
      <c r="C1824" t="s">
        <v>1381</v>
      </c>
      <c r="D1824">
        <v>1900</v>
      </c>
      <c r="E1824" s="957">
        <v>1</v>
      </c>
      <c r="F1824" t="s">
        <v>1026</v>
      </c>
      <c r="G1824" s="957" t="s">
        <v>1379</v>
      </c>
      <c r="H1824" t="s">
        <v>384</v>
      </c>
      <c r="I1824" s="937" t="s">
        <v>489</v>
      </c>
      <c r="J1824" s="937" t="s">
        <v>437</v>
      </c>
      <c r="K1824" s="937" t="s">
        <v>437</v>
      </c>
      <c r="L1824" s="945" t="s">
        <v>133</v>
      </c>
      <c r="M1824" s="960" t="s">
        <v>496</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ASRCMS202202</v>
      </c>
      <c r="AB1824" s="957">
        <f t="shared" si="311"/>
        <v>45230</v>
      </c>
      <c r="AC1824" t="str">
        <f t="shared" si="312"/>
        <v>Unaudited</v>
      </c>
    </row>
    <row r="1825" spans="1:29" x14ac:dyDescent="0.25">
      <c r="A1825" t="s">
        <v>421</v>
      </c>
      <c r="B1825" t="s">
        <v>1380</v>
      </c>
      <c r="C1825" t="s">
        <v>1381</v>
      </c>
      <c r="D1825">
        <v>1900</v>
      </c>
      <c r="E1825" s="957">
        <v>1</v>
      </c>
      <c r="F1825" t="s">
        <v>1026</v>
      </c>
      <c r="G1825" s="957" t="s">
        <v>1379</v>
      </c>
      <c r="H1825" t="s">
        <v>384</v>
      </c>
      <c r="I1825" s="962" t="s">
        <v>489</v>
      </c>
      <c r="J1825" s="962" t="s">
        <v>437</v>
      </c>
      <c r="K1825" s="962" t="s">
        <v>437</v>
      </c>
      <c r="L1825" s="937" t="s">
        <v>134</v>
      </c>
      <c r="M1825" s="962" t="s">
        <v>497</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ASRCMS202202</v>
      </c>
      <c r="AB1825" s="957">
        <f t="shared" si="311"/>
        <v>45230</v>
      </c>
      <c r="AC1825" t="str">
        <f t="shared" si="312"/>
        <v>Unaudited</v>
      </c>
    </row>
    <row r="1826" spans="1:29" x14ac:dyDescent="0.25">
      <c r="A1826" t="s">
        <v>421</v>
      </c>
      <c r="B1826" t="s">
        <v>1380</v>
      </c>
      <c r="C1826" t="s">
        <v>1381</v>
      </c>
      <c r="D1826">
        <v>1900</v>
      </c>
      <c r="E1826" s="957">
        <v>1</v>
      </c>
      <c r="F1826" t="s">
        <v>1026</v>
      </c>
      <c r="G1826" s="957" t="s">
        <v>1379</v>
      </c>
      <c r="H1826" t="s">
        <v>384</v>
      </c>
      <c r="I1826" s="937" t="s">
        <v>490</v>
      </c>
      <c r="J1826" s="937" t="s">
        <v>26</v>
      </c>
      <c r="K1826" s="937" t="s">
        <v>26</v>
      </c>
      <c r="L1826" s="937" t="s">
        <v>270</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194988.21626575</v>
      </c>
      <c r="AA1826" t="str">
        <f t="shared" si="310"/>
        <v>ASRCMS202202</v>
      </c>
      <c r="AB1826" s="957">
        <f t="shared" si="311"/>
        <v>45230</v>
      </c>
      <c r="AC1826" t="str">
        <f t="shared" si="312"/>
        <v>Unaudited</v>
      </c>
    </row>
    <row r="1827" spans="1:29" x14ac:dyDescent="0.25">
      <c r="A1827" t="s">
        <v>421</v>
      </c>
      <c r="B1827" t="s">
        <v>1380</v>
      </c>
      <c r="C1827" t="s">
        <v>1381</v>
      </c>
      <c r="D1827">
        <v>1900</v>
      </c>
      <c r="E1827" s="957">
        <v>1</v>
      </c>
      <c r="F1827" t="s">
        <v>439</v>
      </c>
      <c r="G1827" s="957">
        <v>91</v>
      </c>
      <c r="H1827" t="s">
        <v>385</v>
      </c>
      <c r="I1827" s="937" t="s">
        <v>433</v>
      </c>
      <c r="J1827" s="937" t="s">
        <v>433</v>
      </c>
      <c r="K1827" s="937" t="s">
        <v>433</v>
      </c>
      <c r="L1827" s="937"/>
      <c r="M1827" s="962" t="s">
        <v>433</v>
      </c>
      <c r="N1827" s="678">
        <f t="shared" ca="1" si="313"/>
        <v>16283.721198154999</v>
      </c>
      <c r="O1827" s="678">
        <f t="shared" ca="1" si="314"/>
        <v>8178.7811059900005</v>
      </c>
      <c r="P1827" s="678">
        <f t="shared" ca="1" si="314"/>
        <v>1320.4562211980001</v>
      </c>
      <c r="Q1827" s="678">
        <f t="shared" ca="1" si="314"/>
        <v>4607.4838709669993</v>
      </c>
      <c r="R1827" s="678">
        <f t="shared" ca="1" si="314"/>
        <v>785</v>
      </c>
      <c r="S1827" s="678">
        <f t="shared" ca="1" si="314"/>
        <v>35</v>
      </c>
      <c r="T1827" s="678">
        <f t="shared" ca="1" si="314"/>
        <v>1066</v>
      </c>
      <c r="U1827" s="678">
        <f t="shared" ca="1" si="314"/>
        <v>0</v>
      </c>
      <c r="V1827" s="678">
        <f t="shared" ca="1" si="314"/>
        <v>87</v>
      </c>
      <c r="W1827" s="678">
        <f t="shared" ca="1" si="306"/>
        <v>204</v>
      </c>
      <c r="X1827" s="678">
        <f t="shared" ca="1" si="314"/>
        <v>0</v>
      </c>
      <c r="Y1827" s="678">
        <f t="shared" ca="1" si="314"/>
        <v>0</v>
      </c>
      <c r="Z1827" s="678">
        <f t="shared" ca="1" si="314"/>
        <v>0</v>
      </c>
      <c r="AA1827" t="str">
        <f t="shared" si="310"/>
        <v>ASRCMS202202</v>
      </c>
      <c r="AB1827" s="957">
        <f t="shared" si="311"/>
        <v>45230</v>
      </c>
      <c r="AC1827" t="str">
        <f t="shared" si="312"/>
        <v>Unaudited</v>
      </c>
    </row>
    <row r="1828" spans="1:29" x14ac:dyDescent="0.25">
      <c r="A1828" t="s">
        <v>421</v>
      </c>
      <c r="B1828" t="s">
        <v>1380</v>
      </c>
      <c r="C1828" t="s">
        <v>1381</v>
      </c>
      <c r="D1828">
        <v>1900</v>
      </c>
      <c r="E1828" s="957">
        <v>1</v>
      </c>
      <c r="F1828" t="s">
        <v>439</v>
      </c>
      <c r="G1828" s="957">
        <v>91</v>
      </c>
      <c r="H1828" t="s">
        <v>385</v>
      </c>
      <c r="I1828" s="937" t="s">
        <v>488</v>
      </c>
      <c r="J1828" s="937" t="s">
        <v>12</v>
      </c>
      <c r="K1828" s="937" t="s">
        <v>12</v>
      </c>
      <c r="L1828" s="937">
        <v>1.1000000000000001</v>
      </c>
      <c r="M1828" s="962" t="s">
        <v>12</v>
      </c>
      <c r="N1828" s="678">
        <f t="shared" ca="1" si="313"/>
        <v>27656590.970000003</v>
      </c>
      <c r="O1828" s="678">
        <f t="shared" ca="1" si="314"/>
        <v>11152013.41</v>
      </c>
      <c r="P1828" s="678">
        <f t="shared" ca="1" si="314"/>
        <v>1800481.67</v>
      </c>
      <c r="Q1828" s="678">
        <f t="shared" ca="1" si="314"/>
        <v>6282442.4900000002</v>
      </c>
      <c r="R1828" s="678">
        <f t="shared" ca="1" si="314"/>
        <v>1070371.0499999998</v>
      </c>
      <c r="S1828" s="678">
        <f t="shared" ca="1" si="314"/>
        <v>47723.55</v>
      </c>
      <c r="T1828" s="678">
        <f t="shared" ca="1" si="314"/>
        <v>1453522.98</v>
      </c>
      <c r="U1828" s="678">
        <f t="shared" ca="1" si="314"/>
        <v>0</v>
      </c>
      <c r="V1828" s="678">
        <f t="shared" ca="1" si="314"/>
        <v>118627.10999999999</v>
      </c>
      <c r="W1828" s="678">
        <f t="shared" ca="1" si="306"/>
        <v>5731408.71</v>
      </c>
      <c r="X1828" s="678">
        <f t="shared" ca="1" si="314"/>
        <v>0</v>
      </c>
      <c r="Y1828" s="678">
        <f t="shared" ca="1" si="314"/>
        <v>0</v>
      </c>
      <c r="Z1828" s="678">
        <f t="shared" ca="1" si="314"/>
        <v>0</v>
      </c>
      <c r="AA1828" t="str">
        <f t="shared" si="310"/>
        <v>ASRCMS202202</v>
      </c>
      <c r="AB1828" s="957">
        <f t="shared" si="311"/>
        <v>45230</v>
      </c>
      <c r="AC1828" t="str">
        <f t="shared" si="312"/>
        <v>Unaudited</v>
      </c>
    </row>
    <row r="1829" spans="1:29" x14ac:dyDescent="0.25">
      <c r="A1829" t="s">
        <v>421</v>
      </c>
      <c r="B1829" t="s">
        <v>1380</v>
      </c>
      <c r="C1829" t="s">
        <v>1381</v>
      </c>
      <c r="D1829">
        <v>1900</v>
      </c>
      <c r="E1829" s="957">
        <v>1</v>
      </c>
      <c r="F1829" t="s">
        <v>439</v>
      </c>
      <c r="G1829" s="957">
        <v>91</v>
      </c>
      <c r="H1829" t="s">
        <v>385</v>
      </c>
      <c r="I1829" s="937" t="s">
        <v>488</v>
      </c>
      <c r="J1829" s="937" t="s">
        <v>12</v>
      </c>
      <c r="K1829" s="937" t="s">
        <v>1323</v>
      </c>
      <c r="L1829" s="945" t="s">
        <v>1314</v>
      </c>
      <c r="M1829" s="960" t="s">
        <v>1323</v>
      </c>
      <c r="N1829" s="678">
        <f t="shared" ca="1" si="313"/>
        <v>415688.95479493478</v>
      </c>
      <c r="O1829" s="678">
        <f t="shared" ca="1" si="314"/>
        <v>168612.60117507531</v>
      </c>
      <c r="P1829" s="678">
        <f t="shared" ca="1" si="314"/>
        <v>27606.106421531287</v>
      </c>
      <c r="Q1829" s="678">
        <f t="shared" ca="1" si="314"/>
        <v>92587.492949373482</v>
      </c>
      <c r="R1829" s="678">
        <f t="shared" ca="1" si="314"/>
        <v>15663.205999462582</v>
      </c>
      <c r="S1829" s="678">
        <f t="shared" ca="1" si="314"/>
        <v>644.01916128893333</v>
      </c>
      <c r="T1829" s="678">
        <f t="shared" ca="1" si="314"/>
        <v>21723.192955306535</v>
      </c>
      <c r="U1829" s="678">
        <f t="shared" ca="1" si="314"/>
        <v>0</v>
      </c>
      <c r="V1829" s="678">
        <f t="shared" ca="1" si="314"/>
        <v>1674.5312786691154</v>
      </c>
      <c r="W1829" s="678">
        <f t="shared" ca="1" si="306"/>
        <v>87177.804854227536</v>
      </c>
      <c r="X1829" s="678">
        <f t="shared" ca="1" si="314"/>
        <v>0</v>
      </c>
      <c r="Y1829" s="678">
        <f t="shared" ca="1" si="314"/>
        <v>0</v>
      </c>
      <c r="Z1829" s="678">
        <f t="shared" ca="1" si="314"/>
        <v>0</v>
      </c>
      <c r="AA1829" t="str">
        <f t="shared" si="310"/>
        <v>ASRCMS202202</v>
      </c>
      <c r="AB1829" s="957">
        <f t="shared" si="311"/>
        <v>45230</v>
      </c>
      <c r="AC1829" t="str">
        <f t="shared" si="312"/>
        <v>Unaudited</v>
      </c>
    </row>
    <row r="1830" spans="1:29" x14ac:dyDescent="0.25">
      <c r="A1830" t="s">
        <v>421</v>
      </c>
      <c r="B1830" t="s">
        <v>1380</v>
      </c>
      <c r="C1830" t="s">
        <v>1381</v>
      </c>
      <c r="D1830">
        <v>1900</v>
      </c>
      <c r="E1830" s="957">
        <v>1</v>
      </c>
      <c r="F1830" t="s">
        <v>439</v>
      </c>
      <c r="G1830" s="957">
        <v>91</v>
      </c>
      <c r="H1830" t="s">
        <v>385</v>
      </c>
      <c r="I1830" s="962" t="s">
        <v>488</v>
      </c>
      <c r="J1830" s="962" t="s">
        <v>491</v>
      </c>
      <c r="K1830" s="962" t="s">
        <v>492</v>
      </c>
      <c r="L1830" s="937" t="s">
        <v>63</v>
      </c>
      <c r="M1830" s="962" t="s">
        <v>344</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ASRCMS202202</v>
      </c>
      <c r="AB1830" s="957">
        <f t="shared" si="311"/>
        <v>45230</v>
      </c>
      <c r="AC1830" t="str">
        <f t="shared" si="312"/>
        <v>Unaudited</v>
      </c>
    </row>
    <row r="1831" spans="1:29" x14ac:dyDescent="0.25">
      <c r="A1831" t="s">
        <v>421</v>
      </c>
      <c r="B1831" t="s">
        <v>1380</v>
      </c>
      <c r="C1831" t="s">
        <v>1381</v>
      </c>
      <c r="D1831">
        <v>1900</v>
      </c>
      <c r="E1831" s="957">
        <v>1</v>
      </c>
      <c r="F1831" t="s">
        <v>439</v>
      </c>
      <c r="G1831" s="957">
        <v>91</v>
      </c>
      <c r="H1831" t="s">
        <v>385</v>
      </c>
      <c r="I1831" s="937" t="s">
        <v>488</v>
      </c>
      <c r="J1831" s="937" t="s">
        <v>491</v>
      </c>
      <c r="K1831" s="937" t="s">
        <v>1014</v>
      </c>
      <c r="L1831" s="937" t="s">
        <v>910</v>
      </c>
      <c r="M1831" s="962" t="s">
        <v>911</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ASRCMS202202</v>
      </c>
      <c r="AB1831" s="957">
        <f t="shared" si="311"/>
        <v>45230</v>
      </c>
      <c r="AC1831" t="str">
        <f t="shared" si="312"/>
        <v>Unaudited</v>
      </c>
    </row>
    <row r="1832" spans="1:29" x14ac:dyDescent="0.25">
      <c r="A1832" t="s">
        <v>421</v>
      </c>
      <c r="B1832" t="s">
        <v>1380</v>
      </c>
      <c r="C1832" t="s">
        <v>1381</v>
      </c>
      <c r="D1832">
        <v>1900</v>
      </c>
      <c r="E1832" s="957">
        <v>1</v>
      </c>
      <c r="F1832" t="s">
        <v>439</v>
      </c>
      <c r="G1832" s="957">
        <v>91</v>
      </c>
      <c r="H1832" t="s">
        <v>385</v>
      </c>
      <c r="I1832" s="937" t="s">
        <v>488</v>
      </c>
      <c r="J1832" s="937" t="s">
        <v>13</v>
      </c>
      <c r="K1832" s="937" t="s">
        <v>493</v>
      </c>
      <c r="L1832" s="937" t="s">
        <v>95</v>
      </c>
      <c r="M1832" s="962" t="s">
        <v>147</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ASRCMS202202</v>
      </c>
      <c r="AB1832" s="957">
        <f t="shared" si="311"/>
        <v>45230</v>
      </c>
      <c r="AC1832" t="str">
        <f t="shared" si="312"/>
        <v>Unaudited</v>
      </c>
    </row>
    <row r="1833" spans="1:29" x14ac:dyDescent="0.25">
      <c r="A1833" t="s">
        <v>421</v>
      </c>
      <c r="B1833" t="s">
        <v>1380</v>
      </c>
      <c r="C1833" t="s">
        <v>1381</v>
      </c>
      <c r="D1833">
        <v>1900</v>
      </c>
      <c r="E1833" s="957">
        <v>1</v>
      </c>
      <c r="F1833" t="s">
        <v>439</v>
      </c>
      <c r="G1833" s="957">
        <v>91</v>
      </c>
      <c r="H1833" t="s">
        <v>385</v>
      </c>
      <c r="I1833" s="937" t="s">
        <v>488</v>
      </c>
      <c r="J1833" s="937" t="s">
        <v>13</v>
      </c>
      <c r="K1833" s="937" t="s">
        <v>13</v>
      </c>
      <c r="L1833" s="937" t="s">
        <v>35</v>
      </c>
      <c r="M1833" s="962" t="s">
        <v>13</v>
      </c>
      <c r="N1833" s="678">
        <f t="shared" ca="1" si="313"/>
        <v>10032.694225763458</v>
      </c>
      <c r="O1833" s="678">
        <f t="shared" ca="1" si="314"/>
        <v>4069.4818822757611</v>
      </c>
      <c r="P1833" s="678">
        <f t="shared" ca="1" si="314"/>
        <v>666.27612135554216</v>
      </c>
      <c r="Q1833" s="678">
        <f t="shared" ca="1" si="314"/>
        <v>2234.6083415888083</v>
      </c>
      <c r="R1833" s="678">
        <f t="shared" ca="1" si="314"/>
        <v>378.03303305297885</v>
      </c>
      <c r="S1833" s="678">
        <f t="shared" ca="1" si="314"/>
        <v>15.543466445799437</v>
      </c>
      <c r="T1833" s="678">
        <f t="shared" ca="1" si="314"/>
        <v>524.29142033702396</v>
      </c>
      <c r="U1833" s="678">
        <f t="shared" ca="1" si="314"/>
        <v>0</v>
      </c>
      <c r="V1833" s="678">
        <f t="shared" ca="1" si="314"/>
        <v>40.41497878780936</v>
      </c>
      <c r="W1833" s="678">
        <f t="shared" ca="1" si="306"/>
        <v>2104.0449819197352</v>
      </c>
      <c r="X1833" s="678">
        <f t="shared" ca="1" si="314"/>
        <v>0</v>
      </c>
      <c r="Y1833" s="678">
        <f t="shared" ca="1" si="314"/>
        <v>0</v>
      </c>
      <c r="Z1833" s="678">
        <f t="shared" ca="1" si="314"/>
        <v>0</v>
      </c>
      <c r="AA1833" t="str">
        <f t="shared" si="310"/>
        <v>ASRCMS202202</v>
      </c>
      <c r="AB1833" s="957">
        <f t="shared" si="311"/>
        <v>45230</v>
      </c>
      <c r="AC1833" t="str">
        <f t="shared" si="312"/>
        <v>Unaudited</v>
      </c>
    </row>
    <row r="1834" spans="1:29" x14ac:dyDescent="0.25">
      <c r="A1834" t="s">
        <v>421</v>
      </c>
      <c r="B1834" t="s">
        <v>1380</v>
      </c>
      <c r="C1834" t="s">
        <v>1381</v>
      </c>
      <c r="D1834">
        <v>1900</v>
      </c>
      <c r="E1834" s="957">
        <v>1</v>
      </c>
      <c r="F1834" t="s">
        <v>439</v>
      </c>
      <c r="G1834" s="957">
        <v>91</v>
      </c>
      <c r="H1834" t="s">
        <v>385</v>
      </c>
      <c r="I1834" s="937" t="s">
        <v>489</v>
      </c>
      <c r="J1834" s="937" t="s">
        <v>445</v>
      </c>
      <c r="K1834" s="937" t="s">
        <v>0</v>
      </c>
      <c r="L1834" s="937">
        <v>2.1</v>
      </c>
      <c r="M1834" s="962" t="s">
        <v>148</v>
      </c>
      <c r="N1834" s="678">
        <f t="shared" ca="1" si="313"/>
        <v>1712676.4699999997</v>
      </c>
      <c r="O1834" s="678">
        <f t="shared" ca="1" si="314"/>
        <v>374309.85000000003</v>
      </c>
      <c r="P1834" s="678">
        <f t="shared" ca="1" si="314"/>
        <v>35031.47</v>
      </c>
      <c r="Q1834" s="678">
        <f t="shared" ca="1" si="314"/>
        <v>553360.28</v>
      </c>
      <c r="R1834" s="678">
        <f t="shared" ca="1" si="314"/>
        <v>161055.34999999995</v>
      </c>
      <c r="S1834" s="678">
        <f t="shared" ca="1" si="314"/>
        <v>42235.93</v>
      </c>
      <c r="T1834" s="678">
        <f t="shared" ca="1" si="314"/>
        <v>117964.50999999998</v>
      </c>
      <c r="U1834" s="678">
        <f t="shared" ca="1" si="314"/>
        <v>0</v>
      </c>
      <c r="V1834" s="678">
        <f t="shared" ca="1" si="314"/>
        <v>0</v>
      </c>
      <c r="W1834" s="678">
        <f t="shared" ca="1" si="306"/>
        <v>428719.07999999996</v>
      </c>
      <c r="X1834" s="678">
        <f t="shared" ca="1" si="314"/>
        <v>0</v>
      </c>
      <c r="Y1834" s="678">
        <f t="shared" ca="1" si="314"/>
        <v>0</v>
      </c>
      <c r="Z1834" s="678">
        <f t="shared" ca="1" si="314"/>
        <v>0</v>
      </c>
      <c r="AA1834" t="str">
        <f t="shared" si="310"/>
        <v>ASRCMS202202</v>
      </c>
      <c r="AB1834" s="957">
        <f t="shared" si="311"/>
        <v>45230</v>
      </c>
      <c r="AC1834" t="str">
        <f t="shared" si="312"/>
        <v>Unaudited</v>
      </c>
    </row>
    <row r="1835" spans="1:29" ht="30" x14ac:dyDescent="0.25">
      <c r="A1835" t="s">
        <v>421</v>
      </c>
      <c r="B1835" t="s">
        <v>1380</v>
      </c>
      <c r="C1835" t="s">
        <v>1381</v>
      </c>
      <c r="D1835">
        <v>1900</v>
      </c>
      <c r="E1835" s="957">
        <v>1</v>
      </c>
      <c r="F1835" t="s">
        <v>439</v>
      </c>
      <c r="G1835" s="957">
        <v>91</v>
      </c>
      <c r="H1835" t="s">
        <v>385</v>
      </c>
      <c r="I1835" s="937" t="s">
        <v>489</v>
      </c>
      <c r="J1835" s="937" t="s">
        <v>445</v>
      </c>
      <c r="K1835" s="937" t="s">
        <v>0</v>
      </c>
      <c r="L1835" s="937">
        <v>2.2000000000000002</v>
      </c>
      <c r="M1835" s="962" t="s">
        <v>149</v>
      </c>
      <c r="N1835" s="678">
        <f t="shared" ca="1" si="313"/>
        <v>2836.3078390372666</v>
      </c>
      <c r="O1835" s="678">
        <f t="shared" ca="1" si="314"/>
        <v>685.49775438281915</v>
      </c>
      <c r="P1835" s="678">
        <f t="shared" ca="1" si="314"/>
        <v>193.436369130744</v>
      </c>
      <c r="Q1835" s="678">
        <f t="shared" ca="1" si="314"/>
        <v>844.04820041763105</v>
      </c>
      <c r="R1835" s="678">
        <f t="shared" ca="1" si="314"/>
        <v>154.34154872771344</v>
      </c>
      <c r="S1835" s="678">
        <f t="shared" ca="1" si="314"/>
        <v>15.057190100015857</v>
      </c>
      <c r="T1835" s="678">
        <f t="shared" ca="1" si="314"/>
        <v>484.18061443375456</v>
      </c>
      <c r="U1835" s="678">
        <f t="shared" ca="1" si="314"/>
        <v>0</v>
      </c>
      <c r="V1835" s="678">
        <f t="shared" ca="1" si="314"/>
        <v>19.576921430378444</v>
      </c>
      <c r="W1835" s="678">
        <f t="shared" ca="1" si="306"/>
        <v>440.16924041421009</v>
      </c>
      <c r="X1835" s="678">
        <f t="shared" ca="1" si="314"/>
        <v>0</v>
      </c>
      <c r="Y1835" s="678">
        <f t="shared" ca="1" si="314"/>
        <v>0</v>
      </c>
      <c r="Z1835" s="678">
        <f t="shared" ca="1" si="314"/>
        <v>0</v>
      </c>
      <c r="AA1835" t="str">
        <f t="shared" si="310"/>
        <v>ASRCMS202202</v>
      </c>
      <c r="AB1835" s="957">
        <f t="shared" si="311"/>
        <v>45230</v>
      </c>
      <c r="AC1835" t="str">
        <f t="shared" si="312"/>
        <v>Unaudited</v>
      </c>
    </row>
    <row r="1836" spans="1:29" x14ac:dyDescent="0.25">
      <c r="A1836" t="s">
        <v>421</v>
      </c>
      <c r="B1836" t="s">
        <v>1380</v>
      </c>
      <c r="C1836" t="s">
        <v>1381</v>
      </c>
      <c r="D1836">
        <v>1900</v>
      </c>
      <c r="E1836" s="957">
        <v>1</v>
      </c>
      <c r="F1836" t="s">
        <v>439</v>
      </c>
      <c r="G1836" s="957">
        <v>91</v>
      </c>
      <c r="H1836" t="s">
        <v>385</v>
      </c>
      <c r="I1836" s="937" t="s">
        <v>489</v>
      </c>
      <c r="J1836" s="937" t="s">
        <v>445</v>
      </c>
      <c r="K1836" s="937" t="s">
        <v>0</v>
      </c>
      <c r="L1836" s="937">
        <v>2.2999999999999998</v>
      </c>
      <c r="M1836" s="962" t="s">
        <v>150</v>
      </c>
      <c r="N1836" s="678">
        <f t="shared" ca="1" si="313"/>
        <v>282281.56999999995</v>
      </c>
      <c r="O1836" s="678">
        <f t="shared" ca="1" si="314"/>
        <v>115322.31</v>
      </c>
      <c r="P1836" s="678">
        <f t="shared" ca="1" si="314"/>
        <v>24427.11</v>
      </c>
      <c r="Q1836" s="678">
        <f t="shared" ca="1" si="314"/>
        <v>71570.049999999988</v>
      </c>
      <c r="R1836" s="678">
        <f t="shared" ca="1" si="314"/>
        <v>21188.430000000004</v>
      </c>
      <c r="S1836" s="678">
        <f t="shared" ca="1" si="314"/>
        <v>416.13</v>
      </c>
      <c r="T1836" s="678">
        <f t="shared" ca="1" si="314"/>
        <v>15074.350000000002</v>
      </c>
      <c r="U1836" s="678">
        <f t="shared" ca="1" si="314"/>
        <v>0</v>
      </c>
      <c r="V1836" s="678">
        <f t="shared" ca="1" si="314"/>
        <v>2767.09</v>
      </c>
      <c r="W1836" s="678">
        <f t="shared" ca="1" si="306"/>
        <v>31516.1</v>
      </c>
      <c r="X1836" s="678">
        <f t="shared" ca="1" si="314"/>
        <v>0</v>
      </c>
      <c r="Y1836" s="678">
        <f t="shared" ca="1" si="314"/>
        <v>0</v>
      </c>
      <c r="Z1836" s="678">
        <f t="shared" ca="1" si="314"/>
        <v>0</v>
      </c>
      <c r="AA1836" t="str">
        <f t="shared" si="310"/>
        <v>ASRCMS202202</v>
      </c>
      <c r="AB1836" s="957">
        <f t="shared" si="311"/>
        <v>45230</v>
      </c>
      <c r="AC1836" t="str">
        <f t="shared" si="312"/>
        <v>Unaudited</v>
      </c>
    </row>
    <row r="1837" spans="1:29" x14ac:dyDescent="0.25">
      <c r="A1837" t="s">
        <v>421</v>
      </c>
      <c r="B1837" t="s">
        <v>1380</v>
      </c>
      <c r="C1837" t="s">
        <v>1381</v>
      </c>
      <c r="D1837">
        <v>1900</v>
      </c>
      <c r="E1837" s="957">
        <v>1</v>
      </c>
      <c r="F1837" t="s">
        <v>439</v>
      </c>
      <c r="G1837" s="957">
        <v>91</v>
      </c>
      <c r="H1837" t="s">
        <v>385</v>
      </c>
      <c r="I1837" s="937" t="s">
        <v>489</v>
      </c>
      <c r="J1837" s="937" t="s">
        <v>445</v>
      </c>
      <c r="K1837" s="937" t="s">
        <v>0</v>
      </c>
      <c r="L1837" s="945">
        <v>2.4</v>
      </c>
      <c r="M1837" s="960" t="s">
        <v>151</v>
      </c>
      <c r="N1837" s="678">
        <f t="shared" ca="1" si="313"/>
        <v>1271501.8399999996</v>
      </c>
      <c r="O1837" s="678">
        <f t="shared" ca="1" si="314"/>
        <v>419775.12999999995</v>
      </c>
      <c r="P1837" s="678">
        <f t="shared" ca="1" si="314"/>
        <v>85957.73000000001</v>
      </c>
      <c r="Q1837" s="678">
        <f t="shared" ca="1" si="314"/>
        <v>509106.02999999997</v>
      </c>
      <c r="R1837" s="678">
        <f t="shared" ca="1" si="314"/>
        <v>30394.699999999997</v>
      </c>
      <c r="S1837" s="678">
        <f t="shared" ca="1" si="314"/>
        <v>28248.699999999997</v>
      </c>
      <c r="T1837" s="678">
        <f t="shared" ca="1" si="314"/>
        <v>117278.2</v>
      </c>
      <c r="U1837" s="678">
        <f t="shared" ca="1" si="314"/>
        <v>0</v>
      </c>
      <c r="V1837" s="678">
        <f t="shared" ca="1" si="314"/>
        <v>36175.159999999996</v>
      </c>
      <c r="W1837" s="678">
        <f t="shared" ca="1" si="306"/>
        <v>44566.19</v>
      </c>
      <c r="X1837" s="678">
        <f t="shared" ca="1" si="314"/>
        <v>0</v>
      </c>
      <c r="Y1837" s="678">
        <f t="shared" ca="1" si="314"/>
        <v>0</v>
      </c>
      <c r="Z1837" s="678">
        <f t="shared" ca="1" si="314"/>
        <v>0</v>
      </c>
      <c r="AA1837" t="str">
        <f t="shared" si="310"/>
        <v>ASRCMS202202</v>
      </c>
      <c r="AB1837" s="957">
        <f t="shared" si="311"/>
        <v>45230</v>
      </c>
      <c r="AC1837" t="str">
        <f t="shared" si="312"/>
        <v>Unaudited</v>
      </c>
    </row>
    <row r="1838" spans="1:29" ht="30" x14ac:dyDescent="0.25">
      <c r="A1838" t="s">
        <v>421</v>
      </c>
      <c r="B1838" t="s">
        <v>1380</v>
      </c>
      <c r="C1838" t="s">
        <v>1381</v>
      </c>
      <c r="D1838">
        <v>1900</v>
      </c>
      <c r="E1838" s="957">
        <v>1</v>
      </c>
      <c r="F1838" t="s">
        <v>439</v>
      </c>
      <c r="G1838" s="957">
        <v>91</v>
      </c>
      <c r="H1838" t="s">
        <v>385</v>
      </c>
      <c r="I1838" s="962" t="s">
        <v>489</v>
      </c>
      <c r="J1838" s="962" t="s">
        <v>445</v>
      </c>
      <c r="K1838" s="962" t="s">
        <v>0</v>
      </c>
      <c r="L1838" s="937">
        <v>2.5</v>
      </c>
      <c r="M1838" s="962" t="s">
        <v>152</v>
      </c>
      <c r="N1838" s="678">
        <f t="shared" ca="1" si="313"/>
        <v>20304.158905628108</v>
      </c>
      <c r="O1838" s="678">
        <f t="shared" ca="1" si="314"/>
        <v>7771.3680174032606</v>
      </c>
      <c r="P1838" s="678">
        <f t="shared" ca="1" si="314"/>
        <v>1617.4400402379008</v>
      </c>
      <c r="Q1838" s="678">
        <f t="shared" ca="1" si="314"/>
        <v>8371.9478443895132</v>
      </c>
      <c r="R1838" s="678">
        <f t="shared" ca="1" si="314"/>
        <v>763.79471468875624</v>
      </c>
      <c r="S1838" s="678">
        <f t="shared" ca="1" si="314"/>
        <v>20.370033758969004</v>
      </c>
      <c r="T1838" s="678">
        <f t="shared" ca="1" si="314"/>
        <v>106.50438477904738</v>
      </c>
      <c r="U1838" s="678">
        <f t="shared" ca="1" si="314"/>
        <v>0</v>
      </c>
      <c r="V1838" s="678">
        <f t="shared" ca="1" si="314"/>
        <v>550.7863295479757</v>
      </c>
      <c r="W1838" s="678">
        <f t="shared" ca="1" si="306"/>
        <v>1101.9475408226872</v>
      </c>
      <c r="X1838" s="678">
        <f t="shared" ca="1" si="314"/>
        <v>0</v>
      </c>
      <c r="Y1838" s="678">
        <f t="shared" ca="1" si="314"/>
        <v>0</v>
      </c>
      <c r="Z1838" s="678">
        <f t="shared" ca="1" si="314"/>
        <v>0</v>
      </c>
      <c r="AA1838" t="str">
        <f t="shared" si="310"/>
        <v>ASRCMS202202</v>
      </c>
      <c r="AB1838" s="957">
        <f t="shared" si="311"/>
        <v>45230</v>
      </c>
      <c r="AC1838" t="str">
        <f t="shared" si="312"/>
        <v>Unaudited</v>
      </c>
    </row>
    <row r="1839" spans="1:29" x14ac:dyDescent="0.25">
      <c r="A1839" t="s">
        <v>421</v>
      </c>
      <c r="B1839" t="s">
        <v>1380</v>
      </c>
      <c r="C1839" t="s">
        <v>1381</v>
      </c>
      <c r="D1839">
        <v>1900</v>
      </c>
      <c r="E1839" s="957">
        <v>1</v>
      </c>
      <c r="F1839" t="s">
        <v>439</v>
      </c>
      <c r="G1839" s="957">
        <v>91</v>
      </c>
      <c r="H1839" t="s">
        <v>385</v>
      </c>
      <c r="I1839" s="937" t="s">
        <v>489</v>
      </c>
      <c r="J1839" s="937" t="s">
        <v>445</v>
      </c>
      <c r="K1839" s="937" t="s">
        <v>0</v>
      </c>
      <c r="L1839" s="937" t="s">
        <v>97</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ASRCMS202202</v>
      </c>
      <c r="AB1839" s="957">
        <f t="shared" si="311"/>
        <v>45230</v>
      </c>
      <c r="AC1839" t="str">
        <f t="shared" si="312"/>
        <v>Unaudited</v>
      </c>
    </row>
    <row r="1840" spans="1:29" x14ac:dyDescent="0.25">
      <c r="A1840" t="s">
        <v>421</v>
      </c>
      <c r="B1840" t="s">
        <v>1380</v>
      </c>
      <c r="C1840" t="s">
        <v>1381</v>
      </c>
      <c r="D1840">
        <v>1900</v>
      </c>
      <c r="E1840" s="957">
        <v>1</v>
      </c>
      <c r="F1840" t="s">
        <v>439</v>
      </c>
      <c r="G1840" s="957">
        <v>91</v>
      </c>
      <c r="H1840" t="s">
        <v>385</v>
      </c>
      <c r="I1840" s="937" t="s">
        <v>489</v>
      </c>
      <c r="J1840" s="937" t="s">
        <v>445</v>
      </c>
      <c r="K1840" s="937" t="s">
        <v>0</v>
      </c>
      <c r="L1840" s="937" t="s">
        <v>153</v>
      </c>
      <c r="M1840" s="962" t="s">
        <v>452</v>
      </c>
      <c r="N1840" s="678">
        <f t="shared" ca="1" si="313"/>
        <v>12978.238818836428</v>
      </c>
      <c r="O1840" s="678">
        <f t="shared" ca="1" si="314"/>
        <v>2742.2800658730166</v>
      </c>
      <c r="P1840" s="678">
        <f t="shared" ca="1" si="314"/>
        <v>557.81359188855447</v>
      </c>
      <c r="Q1840" s="678">
        <f t="shared" ca="1" si="314"/>
        <v>3792.4728503221249</v>
      </c>
      <c r="R1840" s="678">
        <f t="shared" ca="1" si="314"/>
        <v>565.10628535558385</v>
      </c>
      <c r="S1840" s="678">
        <f t="shared" ca="1" si="314"/>
        <v>44.964025871522189</v>
      </c>
      <c r="T1840" s="678">
        <f t="shared" ca="1" si="314"/>
        <v>1336.1719008470156</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74.24676108619748</v>
      </c>
      <c r="W1840" s="678">
        <f t="shared" ca="1" si="315"/>
        <v>3865.183337592412</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ASRCMS202202</v>
      </c>
      <c r="AB1840" s="957">
        <f t="shared" si="311"/>
        <v>45230</v>
      </c>
      <c r="AC1840" t="str">
        <f t="shared" si="312"/>
        <v>Unaudited</v>
      </c>
    </row>
    <row r="1841" spans="1:29" x14ac:dyDescent="0.25">
      <c r="A1841" t="s">
        <v>421</v>
      </c>
      <c r="B1841" t="s">
        <v>1380</v>
      </c>
      <c r="C1841" t="s">
        <v>1381</v>
      </c>
      <c r="D1841">
        <v>1900</v>
      </c>
      <c r="E1841" s="957">
        <v>1</v>
      </c>
      <c r="F1841" t="s">
        <v>439</v>
      </c>
      <c r="G1841" s="957">
        <v>91</v>
      </c>
      <c r="H1841" t="s">
        <v>385</v>
      </c>
      <c r="I1841" s="937" t="s">
        <v>489</v>
      </c>
      <c r="J1841" s="937" t="s">
        <v>445</v>
      </c>
      <c r="K1841" s="937" t="s">
        <v>0</v>
      </c>
      <c r="L1841" s="937" t="s">
        <v>912</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ASRCMS202202</v>
      </c>
      <c r="AB1841" s="957">
        <f t="shared" si="311"/>
        <v>45230</v>
      </c>
      <c r="AC1841" t="str">
        <f t="shared" si="312"/>
        <v>Unaudited</v>
      </c>
    </row>
    <row r="1842" spans="1:29" x14ac:dyDescent="0.25">
      <c r="A1842" t="s">
        <v>421</v>
      </c>
      <c r="B1842" t="s">
        <v>1380</v>
      </c>
      <c r="C1842" t="s">
        <v>1381</v>
      </c>
      <c r="D1842">
        <v>1900</v>
      </c>
      <c r="E1842" s="957">
        <v>1</v>
      </c>
      <c r="F1842" t="s">
        <v>439</v>
      </c>
      <c r="G1842" s="957">
        <v>91</v>
      </c>
      <c r="H1842" t="s">
        <v>385</v>
      </c>
      <c r="I1842" s="937" t="s">
        <v>489</v>
      </c>
      <c r="J1842" s="937" t="s">
        <v>445</v>
      </c>
      <c r="K1842" s="937" t="s">
        <v>53</v>
      </c>
      <c r="L1842" s="937">
        <v>3.1</v>
      </c>
      <c r="M1842" s="962" t="s">
        <v>33</v>
      </c>
      <c r="N1842" s="678">
        <f t="shared" ca="1" si="313"/>
        <v>473643.37999999995</v>
      </c>
      <c r="O1842" s="678">
        <f t="shared" ca="1" si="318"/>
        <v>207169.83999999991</v>
      </c>
      <c r="P1842" s="678">
        <f t="shared" ca="1" si="318"/>
        <v>36972.189999999995</v>
      </c>
      <c r="Q1842" s="678">
        <f t="shared" ca="1" si="318"/>
        <v>144988.13999999998</v>
      </c>
      <c r="R1842" s="678">
        <f t="shared" ca="1" si="318"/>
        <v>27149.529999999995</v>
      </c>
      <c r="S1842" s="678">
        <f t="shared" ca="1" si="318"/>
        <v>463.08</v>
      </c>
      <c r="T1842" s="678">
        <f t="shared" ca="1" si="318"/>
        <v>40110.319999999992</v>
      </c>
      <c r="U1842" s="678">
        <f t="shared" ca="1" si="318"/>
        <v>0</v>
      </c>
      <c r="V1842" s="678">
        <f t="shared" ca="1" si="316"/>
        <v>2881.4500000000003</v>
      </c>
      <c r="W1842" s="678">
        <f t="shared" ca="1" si="315"/>
        <v>13908.830000000004</v>
      </c>
      <c r="X1842" s="678">
        <f t="shared" ca="1" si="317"/>
        <v>0</v>
      </c>
      <c r="Y1842" s="678">
        <f t="shared" ca="1" si="317"/>
        <v>0</v>
      </c>
      <c r="Z1842" s="678">
        <f t="shared" ca="1" si="317"/>
        <v>0</v>
      </c>
      <c r="AA1842" t="str">
        <f t="shared" si="310"/>
        <v>ASRCMS202202</v>
      </c>
      <c r="AB1842" s="957">
        <f t="shared" si="311"/>
        <v>45230</v>
      </c>
      <c r="AC1842" t="str">
        <f t="shared" si="312"/>
        <v>Unaudited</v>
      </c>
    </row>
    <row r="1843" spans="1:29" x14ac:dyDescent="0.25">
      <c r="A1843" t="s">
        <v>421</v>
      </c>
      <c r="B1843" t="s">
        <v>1380</v>
      </c>
      <c r="C1843" t="s">
        <v>1381</v>
      </c>
      <c r="D1843">
        <v>1900</v>
      </c>
      <c r="E1843" s="957">
        <v>1</v>
      </c>
      <c r="F1843" t="s">
        <v>439</v>
      </c>
      <c r="G1843" s="957">
        <v>91</v>
      </c>
      <c r="H1843" t="s">
        <v>385</v>
      </c>
      <c r="I1843" s="937" t="s">
        <v>489</v>
      </c>
      <c r="J1843" s="937" t="s">
        <v>445</v>
      </c>
      <c r="K1843" s="937" t="s">
        <v>53</v>
      </c>
      <c r="L1843" s="937">
        <v>3.2</v>
      </c>
      <c r="M1843" s="962" t="s">
        <v>34</v>
      </c>
      <c r="N1843" s="678">
        <f t="shared" ca="1" si="313"/>
        <v>1047182.14</v>
      </c>
      <c r="O1843" s="678">
        <f t="shared" ca="1" si="318"/>
        <v>293889.94000000006</v>
      </c>
      <c r="P1843" s="678">
        <f t="shared" ca="1" si="318"/>
        <v>62988.030000000006</v>
      </c>
      <c r="Q1843" s="678">
        <f t="shared" ca="1" si="318"/>
        <v>384246.51</v>
      </c>
      <c r="R1843" s="678">
        <f t="shared" ca="1" si="318"/>
        <v>49801.729999999981</v>
      </c>
      <c r="S1843" s="678">
        <f t="shared" ca="1" si="318"/>
        <v>1576.6900000000003</v>
      </c>
      <c r="T1843" s="678">
        <f t="shared" ca="1" si="318"/>
        <v>108985.97</v>
      </c>
      <c r="U1843" s="678">
        <f t="shared" ca="1" si="318"/>
        <v>0</v>
      </c>
      <c r="V1843" s="678">
        <f t="shared" ca="1" si="316"/>
        <v>13080.27</v>
      </c>
      <c r="W1843" s="678">
        <f t="shared" ca="1" si="315"/>
        <v>132613.00000000003</v>
      </c>
      <c r="X1843" s="678">
        <f t="shared" ca="1" si="317"/>
        <v>0</v>
      </c>
      <c r="Y1843" s="678">
        <f t="shared" ca="1" si="317"/>
        <v>0</v>
      </c>
      <c r="Z1843" s="678">
        <f t="shared" ca="1" si="317"/>
        <v>0</v>
      </c>
      <c r="AA1843" t="str">
        <f t="shared" si="310"/>
        <v>ASRCMS202202</v>
      </c>
      <c r="AB1843" s="957">
        <f t="shared" si="311"/>
        <v>45230</v>
      </c>
      <c r="AC1843" t="str">
        <f t="shared" si="312"/>
        <v>Unaudited</v>
      </c>
    </row>
    <row r="1844" spans="1:29" x14ac:dyDescent="0.25">
      <c r="A1844" t="s">
        <v>421</v>
      </c>
      <c r="B1844" t="s">
        <v>1380</v>
      </c>
      <c r="C1844" t="s">
        <v>1381</v>
      </c>
      <c r="D1844">
        <v>1900</v>
      </c>
      <c r="E1844" s="957">
        <v>1</v>
      </c>
      <c r="F1844" t="s">
        <v>439</v>
      </c>
      <c r="G1844" s="957">
        <v>91</v>
      </c>
      <c r="H1844" t="s">
        <v>385</v>
      </c>
      <c r="I1844" s="937" t="s">
        <v>489</v>
      </c>
      <c r="J1844" s="937" t="s">
        <v>445</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ASRCMS202202</v>
      </c>
      <c r="AB1844" s="957">
        <f t="shared" si="311"/>
        <v>45230</v>
      </c>
      <c r="AC1844" t="str">
        <f t="shared" si="312"/>
        <v>Unaudited</v>
      </c>
    </row>
    <row r="1845" spans="1:29" x14ac:dyDescent="0.25">
      <c r="A1845" t="s">
        <v>421</v>
      </c>
      <c r="B1845" t="s">
        <v>1380</v>
      </c>
      <c r="C1845" t="s">
        <v>1381</v>
      </c>
      <c r="D1845">
        <v>1900</v>
      </c>
      <c r="E1845" s="957">
        <v>1</v>
      </c>
      <c r="F1845" t="s">
        <v>439</v>
      </c>
      <c r="G1845" s="957">
        <v>91</v>
      </c>
      <c r="H1845" t="s">
        <v>385</v>
      </c>
      <c r="I1845" s="937" t="s">
        <v>489</v>
      </c>
      <c r="J1845" s="937" t="s">
        <v>445</v>
      </c>
      <c r="K1845" s="937" t="s">
        <v>53</v>
      </c>
      <c r="L1845" s="945" t="s">
        <v>44</v>
      </c>
      <c r="M1845" s="960" t="s">
        <v>154</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ASRCMS202202</v>
      </c>
      <c r="AB1845" s="957">
        <f t="shared" si="311"/>
        <v>45230</v>
      </c>
      <c r="AC1845" t="str">
        <f t="shared" si="312"/>
        <v>Unaudited</v>
      </c>
    </row>
    <row r="1846" spans="1:29" x14ac:dyDescent="0.25">
      <c r="A1846" t="s">
        <v>421</v>
      </c>
      <c r="B1846" t="s">
        <v>1380</v>
      </c>
      <c r="C1846" t="s">
        <v>1381</v>
      </c>
      <c r="D1846">
        <v>1900</v>
      </c>
      <c r="E1846" s="957">
        <v>1</v>
      </c>
      <c r="F1846" t="s">
        <v>439</v>
      </c>
      <c r="G1846" s="957">
        <v>91</v>
      </c>
      <c r="H1846" t="s">
        <v>385</v>
      </c>
      <c r="I1846" s="937" t="s">
        <v>489</v>
      </c>
      <c r="J1846" s="937" t="s">
        <v>445</v>
      </c>
      <c r="K1846" s="937" t="s">
        <v>53</v>
      </c>
      <c r="L1846" s="937" t="s">
        <v>41</v>
      </c>
      <c r="M1846" s="962" t="s">
        <v>52</v>
      </c>
      <c r="N1846" s="678">
        <f t="shared" ca="1" si="313"/>
        <v>5126.2177599047664</v>
      </c>
      <c r="O1846" s="678">
        <f t="shared" ca="1" si="318"/>
        <v>1384.0787951742871</v>
      </c>
      <c r="P1846" s="678">
        <f t="shared" ca="1" si="318"/>
        <v>51.262177599047675</v>
      </c>
      <c r="Q1846" s="678">
        <f t="shared" ca="1" si="318"/>
        <v>3690.8767871314321</v>
      </c>
      <c r="R1846" s="678">
        <f t="shared" ca="1" si="318"/>
        <v>0</v>
      </c>
      <c r="S1846" s="678">
        <f t="shared" ca="1" si="318"/>
        <v>0</v>
      </c>
      <c r="T1846" s="678">
        <f t="shared" ca="1" si="318"/>
        <v>0</v>
      </c>
      <c r="U1846" s="678">
        <f t="shared" ca="1" si="318"/>
        <v>0</v>
      </c>
      <c r="V1846" s="678">
        <f t="shared" ca="1" si="316"/>
        <v>0</v>
      </c>
      <c r="W1846" s="678">
        <f t="shared" ca="1" si="315"/>
        <v>0</v>
      </c>
      <c r="X1846" s="678">
        <f t="shared" ca="1" si="317"/>
        <v>0</v>
      </c>
      <c r="Y1846" s="678">
        <f t="shared" ca="1" si="317"/>
        <v>0</v>
      </c>
      <c r="Z1846" s="678">
        <f t="shared" ca="1" si="317"/>
        <v>0</v>
      </c>
      <c r="AA1846" t="str">
        <f t="shared" si="310"/>
        <v>ASRCMS202202</v>
      </c>
      <c r="AB1846" s="957">
        <f t="shared" si="311"/>
        <v>45230</v>
      </c>
      <c r="AC1846" t="str">
        <f t="shared" si="312"/>
        <v>Unaudited</v>
      </c>
    </row>
    <row r="1847" spans="1:29" x14ac:dyDescent="0.25">
      <c r="A1847" t="s">
        <v>421</v>
      </c>
      <c r="B1847" t="s">
        <v>1380</v>
      </c>
      <c r="C1847" t="s">
        <v>1381</v>
      </c>
      <c r="D1847">
        <v>1900</v>
      </c>
      <c r="E1847" s="957">
        <v>1</v>
      </c>
      <c r="F1847" t="s">
        <v>439</v>
      </c>
      <c r="G1847" s="957">
        <v>91</v>
      </c>
      <c r="H1847" t="s">
        <v>385</v>
      </c>
      <c r="I1847" s="937" t="s">
        <v>489</v>
      </c>
      <c r="J1847" s="937" t="s">
        <v>445</v>
      </c>
      <c r="K1847" s="937" t="s">
        <v>53</v>
      </c>
      <c r="L1847" s="937" t="s">
        <v>42</v>
      </c>
      <c r="M1847" s="962" t="s">
        <v>155</v>
      </c>
      <c r="N1847" s="678">
        <f t="shared" ca="1" si="313"/>
        <v>21134.375447668754</v>
      </c>
      <c r="O1847" s="678">
        <f t="shared" ca="1" si="318"/>
        <v>7690.8472282547827</v>
      </c>
      <c r="P1847" s="678">
        <f t="shared" ca="1" si="318"/>
        <v>1530.9448092949278</v>
      </c>
      <c r="Q1847" s="678">
        <f t="shared" ca="1" si="318"/>
        <v>8003.1394824510007</v>
      </c>
      <c r="R1847" s="678">
        <f t="shared" ca="1" si="318"/>
        <v>1181.9175690527381</v>
      </c>
      <c r="S1847" s="678">
        <f t="shared" ca="1" si="318"/>
        <v>2.1279039284509946</v>
      </c>
      <c r="T1847" s="678">
        <f t="shared" ca="1" si="318"/>
        <v>294.16400840976979</v>
      </c>
      <c r="U1847" s="678">
        <f t="shared" ca="1" si="318"/>
        <v>0</v>
      </c>
      <c r="V1847" s="678">
        <f t="shared" ca="1" si="316"/>
        <v>243.29642013192222</v>
      </c>
      <c r="W1847" s="678">
        <f t="shared" ca="1" si="315"/>
        <v>2187.9380261451588</v>
      </c>
      <c r="X1847" s="678">
        <f t="shared" ca="1" si="317"/>
        <v>0</v>
      </c>
      <c r="Y1847" s="678">
        <f t="shared" ca="1" si="317"/>
        <v>0</v>
      </c>
      <c r="Z1847" s="678">
        <f t="shared" ca="1" si="317"/>
        <v>0</v>
      </c>
      <c r="AA1847" t="str">
        <f t="shared" si="310"/>
        <v>ASRCMS202202</v>
      </c>
      <c r="AB1847" s="957">
        <f t="shared" si="311"/>
        <v>45230</v>
      </c>
      <c r="AC1847" t="str">
        <f t="shared" si="312"/>
        <v>Unaudited</v>
      </c>
    </row>
    <row r="1848" spans="1:29" x14ac:dyDescent="0.25">
      <c r="A1848" t="s">
        <v>421</v>
      </c>
      <c r="B1848" t="s">
        <v>1380</v>
      </c>
      <c r="C1848" t="s">
        <v>1381</v>
      </c>
      <c r="D1848">
        <v>1900</v>
      </c>
      <c r="E1848" s="957">
        <v>1</v>
      </c>
      <c r="F1848" t="s">
        <v>439</v>
      </c>
      <c r="G1848" s="957">
        <v>91</v>
      </c>
      <c r="H1848" t="s">
        <v>385</v>
      </c>
      <c r="I1848" s="937" t="s">
        <v>489</v>
      </c>
      <c r="J1848" s="937" t="s">
        <v>445</v>
      </c>
      <c r="K1848" s="937" t="s">
        <v>53</v>
      </c>
      <c r="L1848" s="937" t="s">
        <v>43</v>
      </c>
      <c r="M1848" s="962" t="s">
        <v>463</v>
      </c>
      <c r="N1848" s="678">
        <f t="shared" ca="1" si="313"/>
        <v>40354.172373348534</v>
      </c>
      <c r="O1848" s="678">
        <f t="shared" ca="1" si="318"/>
        <v>8526.7688489152642</v>
      </c>
      <c r="P1848" s="678">
        <f t="shared" ca="1" si="318"/>
        <v>1734.4499630101254</v>
      </c>
      <c r="Q1848" s="678">
        <f t="shared" ca="1" si="318"/>
        <v>11792.208885925289</v>
      </c>
      <c r="R1848" s="678">
        <f t="shared" ca="1" si="318"/>
        <v>1757.1256598702703</v>
      </c>
      <c r="S1848" s="678">
        <f t="shared" ca="1" si="318"/>
        <v>139.80988298547803</v>
      </c>
      <c r="T1848" s="678">
        <f t="shared" ca="1" si="318"/>
        <v>4154.6554936981411</v>
      </c>
      <c r="U1848" s="678">
        <f t="shared" ca="1" si="318"/>
        <v>0</v>
      </c>
      <c r="V1848" s="678">
        <f t="shared" ca="1" si="316"/>
        <v>230.8607999019595</v>
      </c>
      <c r="W1848" s="678">
        <f t="shared" ca="1" si="315"/>
        <v>12018.292839042004</v>
      </c>
      <c r="X1848" s="678">
        <f t="shared" ca="1" si="317"/>
        <v>0</v>
      </c>
      <c r="Y1848" s="678">
        <f t="shared" ca="1" si="317"/>
        <v>0</v>
      </c>
      <c r="Z1848" s="678">
        <f t="shared" ca="1" si="317"/>
        <v>0</v>
      </c>
      <c r="AA1848" t="str">
        <f t="shared" si="310"/>
        <v>ASRCMS202202</v>
      </c>
      <c r="AB1848" s="957">
        <f t="shared" si="311"/>
        <v>45230</v>
      </c>
      <c r="AC1848" t="str">
        <f t="shared" si="312"/>
        <v>Unaudited</v>
      </c>
    </row>
    <row r="1849" spans="1:29" x14ac:dyDescent="0.25">
      <c r="A1849" t="s">
        <v>421</v>
      </c>
      <c r="B1849" t="s">
        <v>1380</v>
      </c>
      <c r="C1849" t="s">
        <v>1381</v>
      </c>
      <c r="D1849">
        <v>1900</v>
      </c>
      <c r="E1849" s="957">
        <v>1</v>
      </c>
      <c r="F1849" t="s">
        <v>439</v>
      </c>
      <c r="G1849" s="957">
        <v>91</v>
      </c>
      <c r="H1849" t="s">
        <v>385</v>
      </c>
      <c r="I1849" s="937" t="s">
        <v>489</v>
      </c>
      <c r="J1849" s="937" t="s">
        <v>445</v>
      </c>
      <c r="K1849" s="937" t="s">
        <v>915</v>
      </c>
      <c r="L1849" s="937" t="s">
        <v>916</v>
      </c>
      <c r="M1849" s="962" t="s">
        <v>915</v>
      </c>
      <c r="N1849" s="678">
        <f t="shared" ca="1" si="313"/>
        <v>5968.52</v>
      </c>
      <c r="O1849" s="678">
        <f t="shared" ca="1" si="318"/>
        <v>5968.52</v>
      </c>
      <c r="P1849" s="678">
        <f t="shared" ca="1" si="318"/>
        <v>0</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ASRCMS202202</v>
      </c>
      <c r="AB1849" s="957">
        <f t="shared" si="311"/>
        <v>45230</v>
      </c>
      <c r="AC1849" t="str">
        <f t="shared" si="312"/>
        <v>Unaudited</v>
      </c>
    </row>
    <row r="1850" spans="1:29" x14ac:dyDescent="0.25">
      <c r="A1850" t="s">
        <v>421</v>
      </c>
      <c r="B1850" t="s">
        <v>1380</v>
      </c>
      <c r="C1850" t="s">
        <v>1381</v>
      </c>
      <c r="D1850">
        <v>1900</v>
      </c>
      <c r="E1850" s="957">
        <v>1</v>
      </c>
      <c r="F1850" t="s">
        <v>439</v>
      </c>
      <c r="G1850" s="957">
        <v>91</v>
      </c>
      <c r="H1850" t="s">
        <v>385</v>
      </c>
      <c r="I1850" s="937" t="s">
        <v>489</v>
      </c>
      <c r="J1850" s="937" t="s">
        <v>445</v>
      </c>
      <c r="K1850" s="937" t="s">
        <v>915</v>
      </c>
      <c r="L1850" s="945" t="s">
        <v>917</v>
      </c>
      <c r="M1850" s="960" t="s">
        <v>920</v>
      </c>
      <c r="N1850" s="678">
        <f t="shared" ca="1" si="313"/>
        <v>500.52491277128229</v>
      </c>
      <c r="O1850" s="678">
        <f t="shared" ca="1" si="318"/>
        <v>120.97019194990925</v>
      </c>
      <c r="P1850" s="678">
        <f t="shared" ca="1" si="318"/>
        <v>34.135829846601879</v>
      </c>
      <c r="Q1850" s="678">
        <f t="shared" ca="1" si="318"/>
        <v>148.94968242664075</v>
      </c>
      <c r="R1850" s="678">
        <f t="shared" ca="1" si="318"/>
        <v>27.236743893125897</v>
      </c>
      <c r="S1850" s="678">
        <f t="shared" ca="1" si="318"/>
        <v>2.6571511941204453</v>
      </c>
      <c r="T1850" s="678">
        <f t="shared" ca="1" si="318"/>
        <v>85.443637841250791</v>
      </c>
      <c r="U1850" s="678">
        <f t="shared" ca="1" si="318"/>
        <v>0</v>
      </c>
      <c r="V1850" s="678">
        <f t="shared" ca="1" si="316"/>
        <v>3.4547508406550191</v>
      </c>
      <c r="W1850" s="678">
        <f t="shared" ca="1" si="315"/>
        <v>77.676924778978247</v>
      </c>
      <c r="X1850" s="678">
        <f t="shared" ca="1" si="317"/>
        <v>0</v>
      </c>
      <c r="Y1850" s="678">
        <f t="shared" ca="1" si="317"/>
        <v>0</v>
      </c>
      <c r="Z1850" s="678">
        <f t="shared" ca="1" si="317"/>
        <v>0</v>
      </c>
      <c r="AA1850" t="str">
        <f t="shared" si="310"/>
        <v>ASRCMS202202</v>
      </c>
      <c r="AB1850" s="957">
        <f t="shared" si="311"/>
        <v>45230</v>
      </c>
      <c r="AC1850" t="str">
        <f t="shared" si="312"/>
        <v>Unaudited</v>
      </c>
    </row>
    <row r="1851" spans="1:29" x14ac:dyDescent="0.25">
      <c r="A1851" t="s">
        <v>421</v>
      </c>
      <c r="B1851" t="s">
        <v>1380</v>
      </c>
      <c r="C1851" t="s">
        <v>1381</v>
      </c>
      <c r="D1851">
        <v>1900</v>
      </c>
      <c r="E1851" s="957">
        <v>1</v>
      </c>
      <c r="F1851" t="s">
        <v>439</v>
      </c>
      <c r="G1851" s="957">
        <v>91</v>
      </c>
      <c r="H1851" t="s">
        <v>385</v>
      </c>
      <c r="I1851" s="962" t="s">
        <v>489</v>
      </c>
      <c r="J1851" s="962" t="s">
        <v>445</v>
      </c>
      <c r="K1851" s="962" t="s">
        <v>915</v>
      </c>
      <c r="L1851" s="953" t="s">
        <v>918</v>
      </c>
      <c r="M1851" s="962" t="s">
        <v>921</v>
      </c>
      <c r="N1851" s="678">
        <f t="shared" ca="1" si="313"/>
        <v>32.673598412548301</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6.9038764702824755</v>
      </c>
      <c r="P1851" s="678">
        <f t="shared" ca="1" si="319"/>
        <v>1.4043336345433179</v>
      </c>
      <c r="Q1851" s="678">
        <f t="shared" ca="1" si="319"/>
        <v>9.5478081912062596</v>
      </c>
      <c r="R1851" s="678">
        <f t="shared" ca="1" si="319"/>
        <v>1.4226934860619769</v>
      </c>
      <c r="S1851" s="678">
        <f t="shared" ca="1" si="319"/>
        <v>0.11319999152776142</v>
      </c>
      <c r="T1851" s="678">
        <f t="shared" ca="1" si="319"/>
        <v>3.3639035856731785</v>
      </c>
      <c r="U1851" s="678">
        <f t="shared" ca="1" si="319"/>
        <v>0</v>
      </c>
      <c r="V1851" s="678">
        <f t="shared" ca="1" si="316"/>
        <v>0.18692126790284566</v>
      </c>
      <c r="W1851" s="678">
        <f t="shared" ca="1" si="315"/>
        <v>9.7308617853504824</v>
      </c>
      <c r="X1851" s="678">
        <f t="shared" ca="1" si="317"/>
        <v>0</v>
      </c>
      <c r="Y1851" s="678">
        <f t="shared" ca="1" si="317"/>
        <v>0</v>
      </c>
      <c r="Z1851" s="678">
        <f t="shared" ca="1" si="317"/>
        <v>0</v>
      </c>
      <c r="AA1851" t="str">
        <f t="shared" si="310"/>
        <v>ASRCMS202202</v>
      </c>
      <c r="AB1851" s="957">
        <f t="shared" si="311"/>
        <v>45230</v>
      </c>
      <c r="AC1851" t="str">
        <f t="shared" si="312"/>
        <v>Unaudited</v>
      </c>
    </row>
    <row r="1852" spans="1:29" x14ac:dyDescent="0.25">
      <c r="A1852" t="s">
        <v>421</v>
      </c>
      <c r="B1852" t="s">
        <v>1380</v>
      </c>
      <c r="C1852" t="s">
        <v>1381</v>
      </c>
      <c r="D1852">
        <v>1900</v>
      </c>
      <c r="E1852" s="957">
        <v>1</v>
      </c>
      <c r="F1852" t="s">
        <v>439</v>
      </c>
      <c r="G1852" s="957">
        <v>91</v>
      </c>
      <c r="H1852" t="s">
        <v>385</v>
      </c>
      <c r="I1852" s="958" t="s">
        <v>489</v>
      </c>
      <c r="J1852" s="958" t="s">
        <v>445</v>
      </c>
      <c r="K1852" s="958" t="s">
        <v>446</v>
      </c>
      <c r="L1852" s="953">
        <v>5.0999999999999996</v>
      </c>
      <c r="M1852" s="958" t="s">
        <v>37</v>
      </c>
      <c r="N1852" s="678">
        <f t="shared" ca="1" si="313"/>
        <v>609349.76</v>
      </c>
      <c r="O1852" s="678">
        <f t="shared" ca="1" si="319"/>
        <v>133440.38</v>
      </c>
      <c r="P1852" s="678">
        <f t="shared" ca="1" si="319"/>
        <v>147962.51999999999</v>
      </c>
      <c r="Q1852" s="678">
        <f t="shared" ca="1" si="319"/>
        <v>73271.990000000005</v>
      </c>
      <c r="R1852" s="678">
        <f t="shared" ca="1" si="319"/>
        <v>145033.06999999998</v>
      </c>
      <c r="S1852" s="678">
        <f t="shared" ca="1" si="319"/>
        <v>562.20000000000005</v>
      </c>
      <c r="T1852" s="678">
        <f t="shared" ca="1" si="319"/>
        <v>103943.34999999998</v>
      </c>
      <c r="U1852" s="678">
        <f t="shared" ca="1" si="319"/>
        <v>0</v>
      </c>
      <c r="V1852" s="678">
        <f t="shared" ca="1" si="316"/>
        <v>2204.87</v>
      </c>
      <c r="W1852" s="678">
        <f t="shared" ca="1" si="315"/>
        <v>2931.38</v>
      </c>
      <c r="X1852" s="678">
        <f t="shared" ca="1" si="317"/>
        <v>0</v>
      </c>
      <c r="Y1852" s="678">
        <f t="shared" ca="1" si="317"/>
        <v>0</v>
      </c>
      <c r="Z1852" s="678">
        <f t="shared" ca="1" si="317"/>
        <v>0</v>
      </c>
      <c r="AA1852" t="str">
        <f t="shared" si="310"/>
        <v>ASRCMS202202</v>
      </c>
      <c r="AB1852" s="957">
        <f t="shared" si="311"/>
        <v>45230</v>
      </c>
      <c r="AC1852" t="str">
        <f t="shared" si="312"/>
        <v>Unaudited</v>
      </c>
    </row>
    <row r="1853" spans="1:29" ht="30" x14ac:dyDescent="0.25">
      <c r="A1853" t="s">
        <v>421</v>
      </c>
      <c r="B1853" t="s">
        <v>1380</v>
      </c>
      <c r="C1853" t="s">
        <v>1381</v>
      </c>
      <c r="D1853">
        <v>1900</v>
      </c>
      <c r="E1853" s="957">
        <v>1</v>
      </c>
      <c r="F1853" t="s">
        <v>439</v>
      </c>
      <c r="G1853" s="957">
        <v>91</v>
      </c>
      <c r="H1853" t="s">
        <v>385</v>
      </c>
      <c r="I1853" s="958" t="s">
        <v>489</v>
      </c>
      <c r="J1853" s="958" t="s">
        <v>445</v>
      </c>
      <c r="K1853" s="958" t="s">
        <v>446</v>
      </c>
      <c r="L1853" s="937">
        <v>5.2</v>
      </c>
      <c r="M1853" s="958" t="s">
        <v>304</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ASRCMS202202</v>
      </c>
      <c r="AB1853" s="957">
        <f t="shared" si="311"/>
        <v>45230</v>
      </c>
      <c r="AC1853" t="str">
        <f t="shared" si="312"/>
        <v>Unaudited</v>
      </c>
    </row>
    <row r="1854" spans="1:29" ht="30" x14ac:dyDescent="0.25">
      <c r="A1854" t="s">
        <v>421</v>
      </c>
      <c r="B1854" t="s">
        <v>1380</v>
      </c>
      <c r="C1854" t="s">
        <v>1381</v>
      </c>
      <c r="D1854">
        <v>1900</v>
      </c>
      <c r="E1854" s="957">
        <v>1</v>
      </c>
      <c r="F1854" t="s">
        <v>439</v>
      </c>
      <c r="G1854" s="957">
        <v>91</v>
      </c>
      <c r="H1854" t="s">
        <v>385</v>
      </c>
      <c r="I1854" s="958" t="s">
        <v>489</v>
      </c>
      <c r="J1854" s="958" t="s">
        <v>445</v>
      </c>
      <c r="K1854" s="958" t="s">
        <v>446</v>
      </c>
      <c r="L1854" s="937">
        <v>5.3</v>
      </c>
      <c r="M1854" s="958" t="s">
        <v>305</v>
      </c>
      <c r="N1854" s="678">
        <f t="shared" ca="1" si="313"/>
        <v>7308.332129914289</v>
      </c>
      <c r="O1854" s="678">
        <f t="shared" ca="1" si="319"/>
        <v>1923.9698786151212</v>
      </c>
      <c r="P1854" s="678">
        <f t="shared" ca="1" si="319"/>
        <v>2114.7029807269464</v>
      </c>
      <c r="Q1854" s="678">
        <f t="shared" ca="1" si="319"/>
        <v>1057.2480296159247</v>
      </c>
      <c r="R1854" s="678">
        <f t="shared" ca="1" si="319"/>
        <v>2054.1598164608954</v>
      </c>
      <c r="S1854" s="678">
        <f t="shared" ca="1" si="319"/>
        <v>0.20912700644977258</v>
      </c>
      <c r="T1854" s="678">
        <f t="shared" ca="1" si="319"/>
        <v>83.609424925123761</v>
      </c>
      <c r="U1854" s="678">
        <f t="shared" ca="1" si="319"/>
        <v>0</v>
      </c>
      <c r="V1854" s="678">
        <f t="shared" ca="1" si="316"/>
        <v>32.261073657437834</v>
      </c>
      <c r="W1854" s="678">
        <f t="shared" ca="1" si="315"/>
        <v>42.171798906389476</v>
      </c>
      <c r="X1854" s="678">
        <f t="shared" ca="1" si="317"/>
        <v>0</v>
      </c>
      <c r="Y1854" s="678">
        <f t="shared" ca="1" si="317"/>
        <v>0</v>
      </c>
      <c r="Z1854" s="678">
        <f t="shared" ca="1" si="317"/>
        <v>0</v>
      </c>
      <c r="AA1854" t="str">
        <f t="shared" si="310"/>
        <v>ASRCMS202202</v>
      </c>
      <c r="AB1854" s="957">
        <f t="shared" si="311"/>
        <v>45230</v>
      </c>
      <c r="AC1854" t="str">
        <f t="shared" si="312"/>
        <v>Unaudited</v>
      </c>
    </row>
    <row r="1855" spans="1:29" x14ac:dyDescent="0.25">
      <c r="A1855" t="s">
        <v>421</v>
      </c>
      <c r="B1855" t="s">
        <v>1380</v>
      </c>
      <c r="C1855" t="s">
        <v>1381</v>
      </c>
      <c r="D1855">
        <v>1900</v>
      </c>
      <c r="E1855" s="957">
        <v>1</v>
      </c>
      <c r="F1855" t="s">
        <v>439</v>
      </c>
      <c r="G1855" s="957">
        <v>91</v>
      </c>
      <c r="H1855" t="s">
        <v>385</v>
      </c>
      <c r="I1855" s="965" t="s">
        <v>489</v>
      </c>
      <c r="J1855" s="965" t="s">
        <v>445</v>
      </c>
      <c r="K1855" s="965" t="s">
        <v>446</v>
      </c>
      <c r="L1855" s="945" t="s">
        <v>82</v>
      </c>
      <c r="M1855" s="965" t="s">
        <v>454</v>
      </c>
      <c r="N1855" s="678">
        <f t="shared" ca="1" si="313"/>
        <v>2339.1272130998077</v>
      </c>
      <c r="O1855" s="678">
        <f t="shared" ca="1" si="319"/>
        <v>494.25365163682557</v>
      </c>
      <c r="P1855" s="678">
        <f t="shared" ca="1" si="319"/>
        <v>100.53728944559909</v>
      </c>
      <c r="Q1855" s="678">
        <f t="shared" ca="1" si="319"/>
        <v>683.53469010412448</v>
      </c>
      <c r="R1855" s="678">
        <f t="shared" ca="1" si="319"/>
        <v>101.85168487194655</v>
      </c>
      <c r="S1855" s="678">
        <f t="shared" ca="1" si="319"/>
        <v>8.1040715920521968</v>
      </c>
      <c r="T1855" s="678">
        <f t="shared" ca="1" si="319"/>
        <v>240.8243597824908</v>
      </c>
      <c r="U1855" s="678">
        <f t="shared" ca="1" si="319"/>
        <v>0</v>
      </c>
      <c r="V1855" s="678">
        <f t="shared" ca="1" si="316"/>
        <v>13.381832601907314</v>
      </c>
      <c r="W1855" s="678">
        <f t="shared" ca="1" si="315"/>
        <v>696.63963306486164</v>
      </c>
      <c r="X1855" s="678">
        <f t="shared" ca="1" si="317"/>
        <v>0</v>
      </c>
      <c r="Y1855" s="678">
        <f t="shared" ca="1" si="317"/>
        <v>0</v>
      </c>
      <c r="Z1855" s="678">
        <f t="shared" ca="1" si="317"/>
        <v>0</v>
      </c>
      <c r="AA1855" t="str">
        <f t="shared" si="310"/>
        <v>ASRCMS202202</v>
      </c>
      <c r="AB1855" s="957">
        <f t="shared" si="311"/>
        <v>45230</v>
      </c>
      <c r="AC1855" t="str">
        <f t="shared" si="312"/>
        <v>Unaudited</v>
      </c>
    </row>
    <row r="1856" spans="1:29" x14ac:dyDescent="0.25">
      <c r="A1856" t="s">
        <v>421</v>
      </c>
      <c r="B1856" t="s">
        <v>1380</v>
      </c>
      <c r="C1856" t="s">
        <v>1381</v>
      </c>
      <c r="D1856">
        <v>1900</v>
      </c>
      <c r="E1856" s="957">
        <v>1</v>
      </c>
      <c r="F1856" t="s">
        <v>439</v>
      </c>
      <c r="G1856" s="957">
        <v>91</v>
      </c>
      <c r="H1856" t="s">
        <v>385</v>
      </c>
      <c r="I1856" s="937" t="s">
        <v>489</v>
      </c>
      <c r="J1856" s="937" t="s">
        <v>445</v>
      </c>
      <c r="K1856" s="937" t="s">
        <v>447</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ASRCMS202202</v>
      </c>
      <c r="AB1856" s="957">
        <f t="shared" si="311"/>
        <v>45230</v>
      </c>
      <c r="AC1856" t="str">
        <f t="shared" si="312"/>
        <v>Unaudited</v>
      </c>
    </row>
    <row r="1857" spans="1:29" x14ac:dyDescent="0.25">
      <c r="A1857" t="s">
        <v>421</v>
      </c>
      <c r="B1857" t="s">
        <v>1380</v>
      </c>
      <c r="C1857" t="s">
        <v>1381</v>
      </c>
      <c r="D1857">
        <v>1900</v>
      </c>
      <c r="E1857" s="957">
        <v>1</v>
      </c>
      <c r="F1857" t="s">
        <v>439</v>
      </c>
      <c r="G1857" s="957">
        <v>91</v>
      </c>
      <c r="H1857" t="s">
        <v>385</v>
      </c>
      <c r="I1857" s="937" t="s">
        <v>489</v>
      </c>
      <c r="J1857" s="937" t="s">
        <v>445</v>
      </c>
      <c r="K1857" s="937" t="s">
        <v>447</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ASRCMS202202</v>
      </c>
      <c r="AB1857" s="957">
        <f t="shared" si="311"/>
        <v>45230</v>
      </c>
      <c r="AC1857" t="str">
        <f t="shared" si="312"/>
        <v>Unaudited</v>
      </c>
    </row>
    <row r="1858" spans="1:29" x14ac:dyDescent="0.25">
      <c r="A1858" t="s">
        <v>421</v>
      </c>
      <c r="B1858" t="s">
        <v>1380</v>
      </c>
      <c r="C1858" t="s">
        <v>1381</v>
      </c>
      <c r="D1858">
        <v>1900</v>
      </c>
      <c r="E1858" s="957">
        <v>1</v>
      </c>
      <c r="F1858" t="s">
        <v>439</v>
      </c>
      <c r="G1858" s="957">
        <v>91</v>
      </c>
      <c r="H1858" t="s">
        <v>385</v>
      </c>
      <c r="I1858" s="958" t="s">
        <v>489</v>
      </c>
      <c r="J1858" s="958" t="s">
        <v>445</v>
      </c>
      <c r="K1858" s="958" t="s">
        <v>447</v>
      </c>
      <c r="L1858" s="937">
        <v>6.3</v>
      </c>
      <c r="M1858" s="958" t="s">
        <v>185</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ASRCMS202202</v>
      </c>
      <c r="AB1858" s="957">
        <f t="shared" ref="AB1858:AB1921" si="322">file_date</f>
        <v>45230</v>
      </c>
      <c r="AC1858" t="str">
        <f t="shared" ref="AC1858:AC1921" si="323">status</f>
        <v>Unaudited</v>
      </c>
    </row>
    <row r="1859" spans="1:29" x14ac:dyDescent="0.25">
      <c r="A1859" t="s">
        <v>421</v>
      </c>
      <c r="B1859" t="s">
        <v>1380</v>
      </c>
      <c r="C1859" t="s">
        <v>1381</v>
      </c>
      <c r="D1859">
        <v>1900</v>
      </c>
      <c r="E1859" s="957">
        <v>1</v>
      </c>
      <c r="F1859" t="s">
        <v>439</v>
      </c>
      <c r="G1859" s="957">
        <v>91</v>
      </c>
      <c r="H1859" t="s">
        <v>385</v>
      </c>
      <c r="I1859" s="937" t="s">
        <v>489</v>
      </c>
      <c r="J1859" s="937" t="s">
        <v>445</v>
      </c>
      <c r="K1859" s="937" t="s">
        <v>447</v>
      </c>
      <c r="L1859" s="937" t="s">
        <v>87</v>
      </c>
      <c r="M1859" s="958" t="s">
        <v>455</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ASRCMS202202</v>
      </c>
      <c r="AB1859" s="957">
        <f t="shared" si="322"/>
        <v>45230</v>
      </c>
      <c r="AC1859" t="str">
        <f t="shared" si="323"/>
        <v>Unaudited</v>
      </c>
    </row>
    <row r="1860" spans="1:29" x14ac:dyDescent="0.25">
      <c r="A1860" t="s">
        <v>421</v>
      </c>
      <c r="B1860" t="s">
        <v>1380</v>
      </c>
      <c r="C1860" t="s">
        <v>1381</v>
      </c>
      <c r="D1860">
        <v>1900</v>
      </c>
      <c r="E1860" s="957">
        <v>1</v>
      </c>
      <c r="F1860" t="s">
        <v>439</v>
      </c>
      <c r="G1860" s="957">
        <v>91</v>
      </c>
      <c r="H1860" t="s">
        <v>385</v>
      </c>
      <c r="I1860" s="937" t="s">
        <v>489</v>
      </c>
      <c r="J1860" s="937" t="s">
        <v>445</v>
      </c>
      <c r="K1860" s="937" t="s">
        <v>448</v>
      </c>
      <c r="L1860" s="937">
        <v>7.1</v>
      </c>
      <c r="M1860" s="958" t="s">
        <v>20</v>
      </c>
      <c r="N1860" s="678">
        <f t="shared" ca="1" si="313"/>
        <v>207091.40999999997</v>
      </c>
      <c r="O1860" s="678">
        <f t="shared" ca="1" si="320"/>
        <v>41675.613765347262</v>
      </c>
      <c r="P1860" s="678">
        <f t="shared" ca="1" si="320"/>
        <v>4871.7655067813266</v>
      </c>
      <c r="Q1860" s="678">
        <f t="shared" ca="1" si="320"/>
        <v>103689.29220716146</v>
      </c>
      <c r="R1860" s="678">
        <f t="shared" ca="1" si="320"/>
        <v>6768.2934517211661</v>
      </c>
      <c r="S1860" s="678">
        <f t="shared" ca="1" si="320"/>
        <v>554.75232130681934</v>
      </c>
      <c r="T1860" s="678">
        <f t="shared" ca="1" si="320"/>
        <v>15163.378221421661</v>
      </c>
      <c r="U1860" s="678">
        <f t="shared" ca="1" si="320"/>
        <v>0</v>
      </c>
      <c r="V1860" s="678">
        <f t="shared" ca="1" si="320"/>
        <v>1045.8777709443689</v>
      </c>
      <c r="W1860" s="678">
        <f t="shared" ca="1" si="315"/>
        <v>33322.43675531591</v>
      </c>
      <c r="X1860" s="678">
        <f t="shared" ca="1" si="320"/>
        <v>0</v>
      </c>
      <c r="Y1860" s="678">
        <f t="shared" ca="1" si="320"/>
        <v>0</v>
      </c>
      <c r="Z1860" s="678">
        <f t="shared" ca="1" si="320"/>
        <v>0</v>
      </c>
      <c r="AA1860" t="str">
        <f t="shared" si="321"/>
        <v>ASRCMS202202</v>
      </c>
      <c r="AB1860" s="957">
        <f t="shared" si="322"/>
        <v>45230</v>
      </c>
      <c r="AC1860" t="str">
        <f t="shared" si="323"/>
        <v>Unaudited</v>
      </c>
    </row>
    <row r="1861" spans="1:29" x14ac:dyDescent="0.25">
      <c r="A1861" t="s">
        <v>421</v>
      </c>
      <c r="B1861" t="s">
        <v>1380</v>
      </c>
      <c r="C1861" t="s">
        <v>1381</v>
      </c>
      <c r="D1861">
        <v>1900</v>
      </c>
      <c r="E1861" s="957">
        <v>1</v>
      </c>
      <c r="F1861" t="s">
        <v>439</v>
      </c>
      <c r="G1861" s="957">
        <v>91</v>
      </c>
      <c r="H1861" t="s">
        <v>385</v>
      </c>
      <c r="I1861" s="958" t="s">
        <v>489</v>
      </c>
      <c r="J1861" s="958" t="s">
        <v>445</v>
      </c>
      <c r="K1861" s="958" t="s">
        <v>448</v>
      </c>
      <c r="L1861" s="937">
        <v>7.2</v>
      </c>
      <c r="M1861" s="958"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ASRCMS202202</v>
      </c>
      <c r="AB1861" s="957">
        <f t="shared" si="322"/>
        <v>45230</v>
      </c>
      <c r="AC1861" t="str">
        <f t="shared" si="323"/>
        <v>Unaudited</v>
      </c>
    </row>
    <row r="1862" spans="1:29" x14ac:dyDescent="0.25">
      <c r="A1862" t="s">
        <v>421</v>
      </c>
      <c r="B1862" t="s">
        <v>1380</v>
      </c>
      <c r="C1862" t="s">
        <v>1381</v>
      </c>
      <c r="D1862">
        <v>1900</v>
      </c>
      <c r="E1862" s="957">
        <v>1</v>
      </c>
      <c r="F1862" t="s">
        <v>439</v>
      </c>
      <c r="G1862" s="957">
        <v>91</v>
      </c>
      <c r="H1862" t="s">
        <v>385</v>
      </c>
      <c r="I1862" s="958" t="s">
        <v>489</v>
      </c>
      <c r="J1862" s="958" t="s">
        <v>445</v>
      </c>
      <c r="K1862" s="958" t="s">
        <v>448</v>
      </c>
      <c r="L1862" s="953">
        <v>7.3</v>
      </c>
      <c r="M1862" s="958" t="s">
        <v>156</v>
      </c>
      <c r="N1862" s="678">
        <f t="shared" ca="1" si="313"/>
        <v>51134.811400006598</v>
      </c>
      <c r="O1862" s="678">
        <f t="shared" ca="1" si="320"/>
        <v>10804.699769501269</v>
      </c>
      <c r="P1862" s="678">
        <f t="shared" ca="1" si="320"/>
        <v>2197.8092109217937</v>
      </c>
      <c r="Q1862" s="678">
        <f t="shared" ca="1" si="320"/>
        <v>14942.50388268429</v>
      </c>
      <c r="R1862" s="678">
        <f t="shared" ca="1" si="320"/>
        <v>2226.5427324912512</v>
      </c>
      <c r="S1862" s="678">
        <f t="shared" ca="1" si="320"/>
        <v>177.16016901987035</v>
      </c>
      <c r="T1862" s="678">
        <f t="shared" ca="1" si="320"/>
        <v>5264.5739611937706</v>
      </c>
      <c r="U1862" s="678">
        <f t="shared" ca="1" si="320"/>
        <v>0</v>
      </c>
      <c r="V1862" s="678">
        <f t="shared" ca="1" si="320"/>
        <v>292.53538775182159</v>
      </c>
      <c r="W1862" s="678">
        <f t="shared" ca="1" si="315"/>
        <v>15228.986286442527</v>
      </c>
      <c r="X1862" s="678">
        <f t="shared" ca="1" si="320"/>
        <v>0</v>
      </c>
      <c r="Y1862" s="678">
        <f t="shared" ca="1" si="320"/>
        <v>0</v>
      </c>
      <c r="Z1862" s="678">
        <f t="shared" ca="1" si="320"/>
        <v>0</v>
      </c>
      <c r="AA1862" t="str">
        <f t="shared" si="321"/>
        <v>ASRCMS202202</v>
      </c>
      <c r="AB1862" s="957">
        <f t="shared" si="322"/>
        <v>45230</v>
      </c>
      <c r="AC1862" t="str">
        <f t="shared" si="323"/>
        <v>Unaudited</v>
      </c>
    </row>
    <row r="1863" spans="1:29" x14ac:dyDescent="0.25">
      <c r="A1863" t="s">
        <v>421</v>
      </c>
      <c r="B1863" t="s">
        <v>1380</v>
      </c>
      <c r="C1863" t="s">
        <v>1381</v>
      </c>
      <c r="D1863">
        <v>1900</v>
      </c>
      <c r="E1863" s="957">
        <v>1</v>
      </c>
      <c r="F1863" t="s">
        <v>439</v>
      </c>
      <c r="G1863" s="957">
        <v>91</v>
      </c>
      <c r="H1863" t="s">
        <v>385</v>
      </c>
      <c r="I1863" s="937" t="s">
        <v>489</v>
      </c>
      <c r="J1863" s="937" t="s">
        <v>445</v>
      </c>
      <c r="K1863" s="937" t="s">
        <v>448</v>
      </c>
      <c r="L1863" s="937" t="s">
        <v>91</v>
      </c>
      <c r="M1863" s="958" t="s">
        <v>456</v>
      </c>
      <c r="N1863" s="678">
        <f t="shared" ca="1" si="313"/>
        <v>78.085614304899224</v>
      </c>
      <c r="O1863" s="678">
        <f t="shared" ca="1" si="320"/>
        <v>16.499359160272583</v>
      </c>
      <c r="P1863" s="678">
        <f t="shared" ca="1" si="320"/>
        <v>3.3561731755946584</v>
      </c>
      <c r="Q1863" s="678">
        <f t="shared" ca="1" si="320"/>
        <v>22.818009160244877</v>
      </c>
      <c r="R1863" s="678">
        <f t="shared" ca="1" si="320"/>
        <v>3.4000508124034234</v>
      </c>
      <c r="S1863" s="678">
        <f t="shared" ca="1" si="320"/>
        <v>0.27053313094403181</v>
      </c>
      <c r="T1863" s="678">
        <f t="shared" ca="1" si="320"/>
        <v>8.0392883156960124</v>
      </c>
      <c r="U1863" s="678">
        <f t="shared" ca="1" si="320"/>
        <v>0</v>
      </c>
      <c r="V1863" s="678">
        <f t="shared" ca="1" si="320"/>
        <v>0.44671731122332708</v>
      </c>
      <c r="W1863" s="678">
        <f t="shared" ca="1" si="315"/>
        <v>23.255483238520313</v>
      </c>
      <c r="X1863" s="678">
        <f t="shared" ca="1" si="320"/>
        <v>0</v>
      </c>
      <c r="Y1863" s="678">
        <f t="shared" ca="1" si="320"/>
        <v>0</v>
      </c>
      <c r="Z1863" s="678">
        <f t="shared" ca="1" si="320"/>
        <v>0</v>
      </c>
      <c r="AA1863" t="str">
        <f t="shared" si="321"/>
        <v>ASRCMS202202</v>
      </c>
      <c r="AB1863" s="957">
        <f t="shared" si="322"/>
        <v>45230</v>
      </c>
      <c r="AC1863" t="str">
        <f t="shared" si="323"/>
        <v>Unaudited</v>
      </c>
    </row>
    <row r="1864" spans="1:29" x14ac:dyDescent="0.25">
      <c r="A1864" t="s">
        <v>421</v>
      </c>
      <c r="B1864" t="s">
        <v>1380</v>
      </c>
      <c r="C1864" t="s">
        <v>1381</v>
      </c>
      <c r="D1864">
        <v>1900</v>
      </c>
      <c r="E1864" s="957">
        <v>1</v>
      </c>
      <c r="F1864" t="s">
        <v>439</v>
      </c>
      <c r="G1864" s="957">
        <v>91</v>
      </c>
      <c r="H1864" t="s">
        <v>385</v>
      </c>
      <c r="I1864" s="937" t="s">
        <v>489</v>
      </c>
      <c r="J1864" s="937" t="s">
        <v>445</v>
      </c>
      <c r="K1864" s="937" t="s">
        <v>449</v>
      </c>
      <c r="L1864" s="937">
        <v>8.1</v>
      </c>
      <c r="M1864" s="958" t="s">
        <v>22</v>
      </c>
      <c r="N1864" s="678">
        <f t="shared" ca="1" si="313"/>
        <v>6467247.4230784513</v>
      </c>
      <c r="O1864" s="678">
        <f t="shared" ca="1" si="320"/>
        <v>2607787.30824323</v>
      </c>
      <c r="P1864" s="678">
        <f t="shared" ca="1" si="320"/>
        <v>307391.15705517784</v>
      </c>
      <c r="Q1864" s="678">
        <f t="shared" ca="1" si="320"/>
        <v>2003587.9745121431</v>
      </c>
      <c r="R1864" s="678">
        <f t="shared" ca="1" si="320"/>
        <v>572830.38443142571</v>
      </c>
      <c r="S1864" s="678">
        <f t="shared" ca="1" si="320"/>
        <v>7.9271311948799319</v>
      </c>
      <c r="T1864" s="678">
        <f t="shared" ca="1" si="320"/>
        <v>312241.9608062022</v>
      </c>
      <c r="U1864" s="678">
        <f t="shared" ca="1" si="320"/>
        <v>0</v>
      </c>
      <c r="V1864" s="678">
        <f t="shared" ca="1" si="320"/>
        <v>170484.9871687417</v>
      </c>
      <c r="W1864" s="678">
        <f t="shared" ca="1" si="315"/>
        <v>492915.72373033687</v>
      </c>
      <c r="X1864" s="678">
        <f t="shared" ca="1" si="320"/>
        <v>0</v>
      </c>
      <c r="Y1864" s="678">
        <f t="shared" ca="1" si="320"/>
        <v>0</v>
      </c>
      <c r="Z1864" s="678">
        <f t="shared" ca="1" si="320"/>
        <v>0</v>
      </c>
      <c r="AA1864" t="str">
        <f t="shared" si="321"/>
        <v>ASRCMS202202</v>
      </c>
      <c r="AB1864" s="957">
        <f t="shared" si="322"/>
        <v>45230</v>
      </c>
      <c r="AC1864" t="str">
        <f t="shared" si="323"/>
        <v>Unaudited</v>
      </c>
    </row>
    <row r="1865" spans="1:29" x14ac:dyDescent="0.25">
      <c r="A1865" t="s">
        <v>421</v>
      </c>
      <c r="B1865" t="s">
        <v>1380</v>
      </c>
      <c r="C1865" t="s">
        <v>1381</v>
      </c>
      <c r="D1865">
        <v>1900</v>
      </c>
      <c r="E1865" s="957">
        <v>1</v>
      </c>
      <c r="F1865" t="s">
        <v>439</v>
      </c>
      <c r="G1865" s="957">
        <v>91</v>
      </c>
      <c r="H1865" t="s">
        <v>385</v>
      </c>
      <c r="I1865" s="937" t="s">
        <v>489</v>
      </c>
      <c r="J1865" s="937" t="s">
        <v>445</v>
      </c>
      <c r="K1865" s="937" t="s">
        <v>449</v>
      </c>
      <c r="L1865" s="937" t="s">
        <v>113</v>
      </c>
      <c r="M1865" s="958" t="s">
        <v>444</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ASRCMS202202</v>
      </c>
      <c r="AB1865" s="957">
        <f t="shared" si="322"/>
        <v>45230</v>
      </c>
      <c r="AC1865" t="str">
        <f t="shared" si="323"/>
        <v>Unaudited</v>
      </c>
    </row>
    <row r="1866" spans="1:29" x14ac:dyDescent="0.25">
      <c r="A1866" t="s">
        <v>421</v>
      </c>
      <c r="B1866" t="s">
        <v>1380</v>
      </c>
      <c r="C1866" t="s">
        <v>1381</v>
      </c>
      <c r="D1866">
        <v>1900</v>
      </c>
      <c r="E1866" s="957">
        <v>1</v>
      </c>
      <c r="F1866" t="s">
        <v>439</v>
      </c>
      <c r="G1866" s="957">
        <v>91</v>
      </c>
      <c r="H1866" t="s">
        <v>385</v>
      </c>
      <c r="I1866" s="937" t="s">
        <v>489</v>
      </c>
      <c r="J1866" s="937" t="s">
        <v>445</v>
      </c>
      <c r="K1866" s="937" t="s">
        <v>449</v>
      </c>
      <c r="L1866" s="953" t="s">
        <v>115</v>
      </c>
      <c r="M1866" s="958" t="s">
        <v>158</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ASRCMS202202</v>
      </c>
      <c r="AB1866" s="957">
        <f t="shared" si="322"/>
        <v>45230</v>
      </c>
      <c r="AC1866" t="str">
        <f t="shared" si="323"/>
        <v>Unaudited</v>
      </c>
    </row>
    <row r="1867" spans="1:29" x14ac:dyDescent="0.25">
      <c r="A1867" t="s">
        <v>421</v>
      </c>
      <c r="B1867" t="s">
        <v>1380</v>
      </c>
      <c r="C1867" t="s">
        <v>1381</v>
      </c>
      <c r="D1867">
        <v>1900</v>
      </c>
      <c r="E1867" s="957">
        <v>1</v>
      </c>
      <c r="F1867" t="s">
        <v>439</v>
      </c>
      <c r="G1867" s="957">
        <v>91</v>
      </c>
      <c r="H1867" t="s">
        <v>385</v>
      </c>
      <c r="I1867" s="937" t="s">
        <v>489</v>
      </c>
      <c r="J1867" s="937" t="s">
        <v>445</v>
      </c>
      <c r="K1867" s="937" t="s">
        <v>449</v>
      </c>
      <c r="L1867" s="953" t="s">
        <v>116</v>
      </c>
      <c r="M1867" s="958" t="s">
        <v>114</v>
      </c>
      <c r="N1867" s="678">
        <f t="shared" ca="1" si="313"/>
        <v>-42812.346772580946</v>
      </c>
      <c r="O1867" s="678">
        <f t="shared" ca="1" si="320"/>
        <v>-17263.216828729368</v>
      </c>
      <c r="P1867" s="678">
        <f t="shared" ca="1" si="320"/>
        <v>-2034.8899539097658</v>
      </c>
      <c r="Q1867" s="678">
        <f t="shared" ca="1" si="320"/>
        <v>-13263.494890899952</v>
      </c>
      <c r="R1867" s="678">
        <f t="shared" ca="1" si="320"/>
        <v>-3792.063524991187</v>
      </c>
      <c r="S1867" s="678">
        <f t="shared" ca="1" si="320"/>
        <v>-5.2476589718195264E-2</v>
      </c>
      <c r="T1867" s="678">
        <f t="shared" ca="1" si="320"/>
        <v>-2067.0016513180794</v>
      </c>
      <c r="U1867" s="678">
        <f t="shared" ca="1" si="320"/>
        <v>0</v>
      </c>
      <c r="V1867" s="678">
        <f t="shared" ca="1" si="320"/>
        <v>-1128.5887043908513</v>
      </c>
      <c r="W1867" s="678">
        <f t="shared" ca="1" si="315"/>
        <v>-3263.0387417520164</v>
      </c>
      <c r="X1867" s="678">
        <f t="shared" ca="1" si="320"/>
        <v>0</v>
      </c>
      <c r="Y1867" s="678">
        <f t="shared" ca="1" si="320"/>
        <v>0</v>
      </c>
      <c r="Z1867" s="678">
        <f t="shared" ca="1" si="320"/>
        <v>0</v>
      </c>
      <c r="AA1867" t="str">
        <f t="shared" si="321"/>
        <v>ASRCMS202202</v>
      </c>
      <c r="AB1867" s="957">
        <f t="shared" si="322"/>
        <v>45230</v>
      </c>
      <c r="AC1867" t="str">
        <f t="shared" si="323"/>
        <v>Unaudited</v>
      </c>
    </row>
    <row r="1868" spans="1:29" x14ac:dyDescent="0.25">
      <c r="A1868" t="s">
        <v>421</v>
      </c>
      <c r="B1868" t="s">
        <v>1380</v>
      </c>
      <c r="C1868" t="s">
        <v>1381</v>
      </c>
      <c r="D1868">
        <v>1900</v>
      </c>
      <c r="E1868" s="957">
        <v>1</v>
      </c>
      <c r="F1868" t="s">
        <v>439</v>
      </c>
      <c r="G1868" s="957">
        <v>91</v>
      </c>
      <c r="H1868" t="s">
        <v>385</v>
      </c>
      <c r="I1868" s="937" t="s">
        <v>489</v>
      </c>
      <c r="J1868" s="937" t="s">
        <v>445</v>
      </c>
      <c r="K1868" s="937" t="s">
        <v>449</v>
      </c>
      <c r="L1868" s="937" t="s">
        <v>117</v>
      </c>
      <c r="M1868" s="958" t="s">
        <v>159</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ASRCMS202202</v>
      </c>
      <c r="AB1868" s="957">
        <f t="shared" si="322"/>
        <v>45230</v>
      </c>
      <c r="AC1868" t="str">
        <f t="shared" si="323"/>
        <v>Unaudited</v>
      </c>
    </row>
    <row r="1869" spans="1:29" x14ac:dyDescent="0.25">
      <c r="A1869" t="s">
        <v>421</v>
      </c>
      <c r="B1869" t="s">
        <v>1380</v>
      </c>
      <c r="C1869" t="s">
        <v>1381</v>
      </c>
      <c r="D1869">
        <v>1900</v>
      </c>
      <c r="E1869" s="957">
        <v>1</v>
      </c>
      <c r="F1869" t="s">
        <v>439</v>
      </c>
      <c r="G1869" s="957">
        <v>91</v>
      </c>
      <c r="H1869" t="s">
        <v>385</v>
      </c>
      <c r="I1869" s="958" t="s">
        <v>489</v>
      </c>
      <c r="J1869" s="958" t="s">
        <v>445</v>
      </c>
      <c r="K1869" s="958" t="s">
        <v>449</v>
      </c>
      <c r="L1869" s="937" t="s">
        <v>160</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ASRCMS202202</v>
      </c>
      <c r="AB1869" s="957">
        <f t="shared" si="322"/>
        <v>45230</v>
      </c>
      <c r="AC1869" t="str">
        <f t="shared" si="323"/>
        <v>Unaudited</v>
      </c>
    </row>
    <row r="1870" spans="1:29" x14ac:dyDescent="0.25">
      <c r="A1870" t="s">
        <v>421</v>
      </c>
      <c r="B1870" t="s">
        <v>1380</v>
      </c>
      <c r="C1870" t="s">
        <v>1381</v>
      </c>
      <c r="D1870">
        <v>1900</v>
      </c>
      <c r="E1870" s="957">
        <v>1</v>
      </c>
      <c r="F1870" t="s">
        <v>439</v>
      </c>
      <c r="G1870" s="957">
        <v>91</v>
      </c>
      <c r="H1870" t="s">
        <v>385</v>
      </c>
      <c r="I1870" s="937" t="s">
        <v>489</v>
      </c>
      <c r="J1870" s="937" t="s">
        <v>445</v>
      </c>
      <c r="K1870" s="937" t="s">
        <v>449</v>
      </c>
      <c r="L1870" s="937" t="s">
        <v>443</v>
      </c>
      <c r="M1870" s="958" t="s">
        <v>457</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ASRCMS202202</v>
      </c>
      <c r="AB1870" s="957">
        <f t="shared" si="322"/>
        <v>45230</v>
      </c>
      <c r="AC1870" t="str">
        <f t="shared" si="323"/>
        <v>Unaudited</v>
      </c>
    </row>
    <row r="1871" spans="1:29" ht="30" x14ac:dyDescent="0.25">
      <c r="A1871" t="s">
        <v>421</v>
      </c>
      <c r="B1871" t="s">
        <v>1380</v>
      </c>
      <c r="C1871" t="s">
        <v>1381</v>
      </c>
      <c r="D1871">
        <v>1900</v>
      </c>
      <c r="E1871" s="957">
        <v>1</v>
      </c>
      <c r="F1871" t="s">
        <v>439</v>
      </c>
      <c r="G1871" s="957">
        <v>91</v>
      </c>
      <c r="H1871" t="s">
        <v>385</v>
      </c>
      <c r="I1871" s="937" t="s">
        <v>489</v>
      </c>
      <c r="J1871" s="937" t="s">
        <v>445</v>
      </c>
      <c r="K1871" s="937" t="s">
        <v>450</v>
      </c>
      <c r="L1871" s="937">
        <v>9.1</v>
      </c>
      <c r="M1871" s="958" t="s">
        <v>186</v>
      </c>
      <c r="N1871" s="678">
        <f t="shared" ca="1" si="313"/>
        <v>4726342.0100000007</v>
      </c>
      <c r="O1871" s="678">
        <f t="shared" ca="1" si="320"/>
        <v>385518.81999999995</v>
      </c>
      <c r="P1871" s="678">
        <f t="shared" ca="1" si="320"/>
        <v>28238.55</v>
      </c>
      <c r="Q1871" s="678">
        <f t="shared" ca="1" si="320"/>
        <v>996860.51</v>
      </c>
      <c r="R1871" s="678">
        <f t="shared" ca="1" si="320"/>
        <v>140117.24</v>
      </c>
      <c r="S1871" s="678">
        <f t="shared" ca="1" si="320"/>
        <v>0</v>
      </c>
      <c r="T1871" s="678">
        <f t="shared" ca="1" si="320"/>
        <v>216575.86000000002</v>
      </c>
      <c r="U1871" s="678">
        <f t="shared" ca="1" si="320"/>
        <v>0</v>
      </c>
      <c r="V1871" s="678">
        <f t="shared" ca="1" si="320"/>
        <v>80</v>
      </c>
      <c r="W1871" s="678">
        <f t="shared" ca="1" si="315"/>
        <v>2958951.0300000007</v>
      </c>
      <c r="X1871" s="678">
        <f t="shared" ca="1" si="320"/>
        <v>0</v>
      </c>
      <c r="Y1871" s="678">
        <f t="shared" ca="1" si="320"/>
        <v>0</v>
      </c>
      <c r="Z1871" s="678">
        <f t="shared" ca="1" si="320"/>
        <v>0</v>
      </c>
      <c r="AA1871" t="str">
        <f t="shared" si="321"/>
        <v>ASRCMS202202</v>
      </c>
      <c r="AB1871" s="957">
        <f t="shared" si="322"/>
        <v>45230</v>
      </c>
      <c r="AC1871" t="str">
        <f t="shared" si="323"/>
        <v>Unaudited</v>
      </c>
    </row>
    <row r="1872" spans="1:29" x14ac:dyDescent="0.25">
      <c r="A1872" t="s">
        <v>421</v>
      </c>
      <c r="B1872" t="s">
        <v>1380</v>
      </c>
      <c r="C1872" t="s">
        <v>1381</v>
      </c>
      <c r="D1872">
        <v>1900</v>
      </c>
      <c r="E1872" s="957">
        <v>1</v>
      </c>
      <c r="F1872" t="s">
        <v>439</v>
      </c>
      <c r="G1872" s="957">
        <v>91</v>
      </c>
      <c r="H1872" t="s">
        <v>385</v>
      </c>
      <c r="I1872" s="937" t="s">
        <v>489</v>
      </c>
      <c r="J1872" s="937" t="s">
        <v>445</v>
      </c>
      <c r="K1872" s="937" t="s">
        <v>450</v>
      </c>
      <c r="L1872" s="937" t="s">
        <v>107</v>
      </c>
      <c r="M1872" s="958" t="s">
        <v>187</v>
      </c>
      <c r="N1872" s="678">
        <f t="shared" ca="1" si="313"/>
        <v>34990.199999999997</v>
      </c>
      <c r="O1872" s="678">
        <f t="shared" ca="1" si="320"/>
        <v>0</v>
      </c>
      <c r="P1872" s="678">
        <f t="shared" ca="1" si="320"/>
        <v>0</v>
      </c>
      <c r="Q1872" s="678">
        <f t="shared" ca="1" si="320"/>
        <v>21381.119999999999</v>
      </c>
      <c r="R1872" s="678">
        <f t="shared" ca="1" si="320"/>
        <v>13609.08</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ASRCMS202202</v>
      </c>
      <c r="AB1872" s="957">
        <f t="shared" si="322"/>
        <v>45230</v>
      </c>
      <c r="AC1872" t="str">
        <f t="shared" si="323"/>
        <v>Unaudited</v>
      </c>
    </row>
    <row r="1873" spans="1:29" x14ac:dyDescent="0.25">
      <c r="A1873" t="s">
        <v>421</v>
      </c>
      <c r="B1873" t="s">
        <v>1380</v>
      </c>
      <c r="C1873" t="s">
        <v>1381</v>
      </c>
      <c r="D1873">
        <v>1900</v>
      </c>
      <c r="E1873" s="957">
        <v>1</v>
      </c>
      <c r="F1873" t="s">
        <v>439</v>
      </c>
      <c r="G1873" s="957">
        <v>91</v>
      </c>
      <c r="H1873" t="s">
        <v>385</v>
      </c>
      <c r="I1873" s="958" t="s">
        <v>489</v>
      </c>
      <c r="J1873" s="958" t="s">
        <v>445</v>
      </c>
      <c r="K1873" s="958" t="s">
        <v>450</v>
      </c>
      <c r="L1873" s="937" t="s">
        <v>1316</v>
      </c>
      <c r="M1873" s="958" t="s">
        <v>1317</v>
      </c>
      <c r="N1873" s="678">
        <f t="shared" ca="1" si="313"/>
        <v>211867.43000000002</v>
      </c>
      <c r="O1873" s="678">
        <f t="shared" ca="1" si="320"/>
        <v>0</v>
      </c>
      <c r="P1873" s="678">
        <f t="shared" ca="1" si="320"/>
        <v>0</v>
      </c>
      <c r="Q1873" s="678">
        <f t="shared" ca="1" si="320"/>
        <v>163301.83000000002</v>
      </c>
      <c r="R1873" s="678">
        <f t="shared" ca="1" si="320"/>
        <v>0</v>
      </c>
      <c r="S1873" s="678">
        <f t="shared" ca="1" si="320"/>
        <v>0</v>
      </c>
      <c r="T1873" s="678">
        <f t="shared" ca="1" si="320"/>
        <v>48565.599999999999</v>
      </c>
      <c r="U1873" s="678">
        <f t="shared" ca="1" si="320"/>
        <v>0</v>
      </c>
      <c r="V1873" s="678">
        <f t="shared" ca="1" si="320"/>
        <v>0</v>
      </c>
      <c r="W1873" s="678">
        <f t="shared" ca="1" si="315"/>
        <v>0</v>
      </c>
      <c r="X1873" s="678">
        <f t="shared" ca="1" si="320"/>
        <v>0</v>
      </c>
      <c r="Y1873" s="678">
        <f t="shared" ca="1" si="320"/>
        <v>0</v>
      </c>
      <c r="Z1873" s="678">
        <f t="shared" ca="1" si="320"/>
        <v>0</v>
      </c>
      <c r="AA1873" t="str">
        <f t="shared" si="321"/>
        <v>ASRCMS202202</v>
      </c>
      <c r="AB1873" s="957">
        <f t="shared" si="322"/>
        <v>45230</v>
      </c>
      <c r="AC1873" t="str">
        <f t="shared" si="323"/>
        <v>Unaudited</v>
      </c>
    </row>
    <row r="1874" spans="1:29" x14ac:dyDescent="0.25">
      <c r="A1874" t="s">
        <v>421</v>
      </c>
      <c r="B1874" t="s">
        <v>1380</v>
      </c>
      <c r="C1874" t="s">
        <v>1381</v>
      </c>
      <c r="D1874">
        <v>1900</v>
      </c>
      <c r="E1874" s="957">
        <v>1</v>
      </c>
      <c r="F1874" t="s">
        <v>439</v>
      </c>
      <c r="G1874" s="957">
        <v>91</v>
      </c>
      <c r="H1874" t="s">
        <v>385</v>
      </c>
      <c r="I1874" s="958" t="s">
        <v>489</v>
      </c>
      <c r="J1874" s="958" t="s">
        <v>445</v>
      </c>
      <c r="K1874" s="958" t="s">
        <v>450</v>
      </c>
      <c r="L1874" s="937" t="s">
        <v>108</v>
      </c>
      <c r="M1874" s="958" t="s">
        <v>188</v>
      </c>
      <c r="N1874" s="678">
        <f t="shared" ca="1" si="313"/>
        <v>1525816.0299999996</v>
      </c>
      <c r="O1874" s="678">
        <f t="shared" ca="1" si="320"/>
        <v>252490.83000000002</v>
      </c>
      <c r="P1874" s="678">
        <f t="shared" ca="1" si="320"/>
        <v>24422.66</v>
      </c>
      <c r="Q1874" s="678">
        <f t="shared" ca="1" si="320"/>
        <v>654478.84999999986</v>
      </c>
      <c r="R1874" s="678">
        <f t="shared" ca="1" si="320"/>
        <v>32092.6</v>
      </c>
      <c r="S1874" s="678">
        <f t="shared" ca="1" si="320"/>
        <v>708.97</v>
      </c>
      <c r="T1874" s="678">
        <f t="shared" ca="1" si="320"/>
        <v>226147.53999999998</v>
      </c>
      <c r="U1874" s="678">
        <f t="shared" ca="1" si="320"/>
        <v>0</v>
      </c>
      <c r="V1874" s="678">
        <f t="shared" ca="1" si="320"/>
        <v>3569.75</v>
      </c>
      <c r="W1874" s="678">
        <f t="shared" ca="1" si="315"/>
        <v>331904.8299999999</v>
      </c>
      <c r="X1874" s="678">
        <f t="shared" ca="1" si="320"/>
        <v>0</v>
      </c>
      <c r="Y1874" s="678">
        <f t="shared" ca="1" si="320"/>
        <v>0</v>
      </c>
      <c r="Z1874" s="678">
        <f t="shared" ca="1" si="320"/>
        <v>0</v>
      </c>
      <c r="AA1874" t="str">
        <f t="shared" si="321"/>
        <v>ASRCMS202202</v>
      </c>
      <c r="AB1874" s="957">
        <f t="shared" si="322"/>
        <v>45230</v>
      </c>
      <c r="AC1874" t="str">
        <f t="shared" si="323"/>
        <v>Unaudited</v>
      </c>
    </row>
    <row r="1875" spans="1:29" x14ac:dyDescent="0.25">
      <c r="A1875" t="s">
        <v>421</v>
      </c>
      <c r="B1875" t="s">
        <v>1380</v>
      </c>
      <c r="C1875" t="s">
        <v>1381</v>
      </c>
      <c r="D1875">
        <v>1900</v>
      </c>
      <c r="E1875" s="957">
        <v>1</v>
      </c>
      <c r="F1875" t="s">
        <v>439</v>
      </c>
      <c r="G1875" s="957">
        <v>91</v>
      </c>
      <c r="H1875" t="s">
        <v>385</v>
      </c>
      <c r="I1875" s="958" t="s">
        <v>489</v>
      </c>
      <c r="J1875" s="958" t="s">
        <v>445</v>
      </c>
      <c r="K1875" s="958" t="s">
        <v>450</v>
      </c>
      <c r="L1875" s="937" t="s">
        <v>109</v>
      </c>
      <c r="M1875" s="958" t="s">
        <v>161</v>
      </c>
      <c r="N1875" s="678">
        <f t="shared" ca="1" si="313"/>
        <v>1870553.5128936516</v>
      </c>
      <c r="O1875" s="678">
        <f t="shared" ca="1" si="320"/>
        <v>712940.53202939732</v>
      </c>
      <c r="P1875" s="678">
        <f t="shared" ca="1" si="320"/>
        <v>45132.998671271656</v>
      </c>
      <c r="Q1875" s="678">
        <f t="shared" ca="1" si="320"/>
        <v>726246.85000033304</v>
      </c>
      <c r="R1875" s="678">
        <f t="shared" ca="1" si="320"/>
        <v>78657.228320941445</v>
      </c>
      <c r="S1875" s="678">
        <f t="shared" ca="1" si="320"/>
        <v>202.04960166149539</v>
      </c>
      <c r="T1875" s="678">
        <f t="shared" ca="1" si="320"/>
        <v>209107.45537965151</v>
      </c>
      <c r="U1875" s="678">
        <f t="shared" ca="1" si="320"/>
        <v>0</v>
      </c>
      <c r="V1875" s="678">
        <f t="shared" ca="1" si="320"/>
        <v>16499.776632713798</v>
      </c>
      <c r="W1875" s="678">
        <f t="shared" ca="1" si="315"/>
        <v>81766.622257681214</v>
      </c>
      <c r="X1875" s="678">
        <f t="shared" ca="1" si="320"/>
        <v>0</v>
      </c>
      <c r="Y1875" s="678">
        <f t="shared" ca="1" si="320"/>
        <v>0</v>
      </c>
      <c r="Z1875" s="678">
        <f t="shared" ca="1" si="320"/>
        <v>0</v>
      </c>
      <c r="AA1875" t="str">
        <f t="shared" si="321"/>
        <v>ASRCMS202202</v>
      </c>
      <c r="AB1875" s="957">
        <f t="shared" si="322"/>
        <v>45230</v>
      </c>
      <c r="AC1875" t="str">
        <f t="shared" si="323"/>
        <v>Unaudited</v>
      </c>
    </row>
    <row r="1876" spans="1:29" x14ac:dyDescent="0.25">
      <c r="A1876" t="s">
        <v>421</v>
      </c>
      <c r="B1876" t="s">
        <v>1380</v>
      </c>
      <c r="C1876" t="s">
        <v>1381</v>
      </c>
      <c r="D1876">
        <v>1900</v>
      </c>
      <c r="E1876" s="957">
        <v>1</v>
      </c>
      <c r="F1876" t="s">
        <v>439</v>
      </c>
      <c r="G1876" s="957">
        <v>91</v>
      </c>
      <c r="H1876" t="s">
        <v>385</v>
      </c>
      <c r="I1876" s="958" t="s">
        <v>489</v>
      </c>
      <c r="J1876" s="958" t="s">
        <v>445</v>
      </c>
      <c r="K1876" s="958" t="s">
        <v>450</v>
      </c>
      <c r="L1876" s="937" t="s">
        <v>110</v>
      </c>
      <c r="M1876" s="958" t="s">
        <v>135</v>
      </c>
      <c r="N1876" s="678">
        <f t="shared" ca="1" si="313"/>
        <v>35410.459354322593</v>
      </c>
      <c r="O1876" s="678">
        <f t="shared" ca="1" si="320"/>
        <v>19135.086144273148</v>
      </c>
      <c r="P1876" s="678">
        <f t="shared" ca="1" si="320"/>
        <v>3089.340968406646</v>
      </c>
      <c r="Q1876" s="678">
        <f t="shared" ca="1" si="320"/>
        <v>8473.6988785383983</v>
      </c>
      <c r="R1876" s="678">
        <f t="shared" ca="1" si="320"/>
        <v>1443.7063277785455</v>
      </c>
      <c r="S1876" s="678">
        <f t="shared" ca="1" si="320"/>
        <v>64.369071939170823</v>
      </c>
      <c r="T1876" s="678">
        <f t="shared" ca="1" si="320"/>
        <v>2669.0751081210133</v>
      </c>
      <c r="U1876" s="678">
        <f t="shared" ca="1" si="320"/>
        <v>0</v>
      </c>
      <c r="V1876" s="678">
        <f t="shared" ca="1" si="320"/>
        <v>160.00312167736746</v>
      </c>
      <c r="W1876" s="678">
        <f t="shared" ca="1" si="315"/>
        <v>375.17973358830989</v>
      </c>
      <c r="X1876" s="678">
        <f t="shared" ca="1" si="320"/>
        <v>0</v>
      </c>
      <c r="Y1876" s="678">
        <f t="shared" ca="1" si="320"/>
        <v>0</v>
      </c>
      <c r="Z1876" s="678">
        <f t="shared" ca="1" si="320"/>
        <v>0</v>
      </c>
      <c r="AA1876" t="str">
        <f t="shared" si="321"/>
        <v>ASRCMS202202</v>
      </c>
      <c r="AB1876" s="957">
        <f t="shared" si="322"/>
        <v>45230</v>
      </c>
      <c r="AC1876" t="str">
        <f t="shared" si="323"/>
        <v>Unaudited</v>
      </c>
    </row>
    <row r="1877" spans="1:29" x14ac:dyDescent="0.25">
      <c r="A1877" t="s">
        <v>421</v>
      </c>
      <c r="B1877" t="s">
        <v>1380</v>
      </c>
      <c r="C1877" t="s">
        <v>1381</v>
      </c>
      <c r="D1877">
        <v>1900</v>
      </c>
      <c r="E1877" s="957">
        <v>1</v>
      </c>
      <c r="F1877" t="s">
        <v>439</v>
      </c>
      <c r="G1877" s="957">
        <v>91</v>
      </c>
      <c r="H1877" t="s">
        <v>385</v>
      </c>
      <c r="I1877" s="958" t="s">
        <v>489</v>
      </c>
      <c r="J1877" s="958" t="s">
        <v>445</v>
      </c>
      <c r="K1877" s="958" t="s">
        <v>450</v>
      </c>
      <c r="L1877" s="953" t="s">
        <v>111</v>
      </c>
      <c r="M1877" s="958" t="s">
        <v>163</v>
      </c>
      <c r="N1877" s="678">
        <f t="shared" ca="1" si="313"/>
        <v>107910.38387784788</v>
      </c>
      <c r="O1877" s="678">
        <f t="shared" ca="1" si="320"/>
        <v>18924.189797738341</v>
      </c>
      <c r="P1877" s="678">
        <f t="shared" ca="1" si="320"/>
        <v>1373.1009015024833</v>
      </c>
      <c r="Q1877" s="678">
        <f t="shared" ca="1" si="320"/>
        <v>35897.214860301756</v>
      </c>
      <c r="R1877" s="678">
        <f t="shared" ca="1" si="320"/>
        <v>3702.3266043095241</v>
      </c>
      <c r="S1877" s="678">
        <f t="shared" ca="1" si="320"/>
        <v>5.6385347268086097</v>
      </c>
      <c r="T1877" s="678">
        <f t="shared" ca="1" si="320"/>
        <v>281.35892990909218</v>
      </c>
      <c r="U1877" s="678">
        <f t="shared" ca="1" si="320"/>
        <v>0</v>
      </c>
      <c r="V1877" s="678">
        <f t="shared" ca="1" si="320"/>
        <v>284.46800147076289</v>
      </c>
      <c r="W1877" s="678">
        <f t="shared" ca="1" si="315"/>
        <v>47442.086247889121</v>
      </c>
      <c r="X1877" s="678">
        <f t="shared" ca="1" si="320"/>
        <v>0</v>
      </c>
      <c r="Y1877" s="678">
        <f t="shared" ca="1" si="320"/>
        <v>0</v>
      </c>
      <c r="Z1877" s="678">
        <f t="shared" ca="1" si="320"/>
        <v>0</v>
      </c>
      <c r="AA1877" t="str">
        <f t="shared" si="321"/>
        <v>ASRCMS202202</v>
      </c>
      <c r="AB1877" s="957">
        <f t="shared" si="322"/>
        <v>45230</v>
      </c>
      <c r="AC1877" t="str">
        <f t="shared" si="323"/>
        <v>Unaudited</v>
      </c>
    </row>
    <row r="1878" spans="1:29" x14ac:dyDescent="0.25">
      <c r="A1878" t="s">
        <v>421</v>
      </c>
      <c r="B1878" t="s">
        <v>1380</v>
      </c>
      <c r="C1878" t="s">
        <v>1381</v>
      </c>
      <c r="D1878">
        <v>1900</v>
      </c>
      <c r="E1878" s="957">
        <v>1</v>
      </c>
      <c r="F1878" t="s">
        <v>439</v>
      </c>
      <c r="G1878" s="957">
        <v>91</v>
      </c>
      <c r="H1878" t="s">
        <v>385</v>
      </c>
      <c r="I1878" s="958" t="s">
        <v>489</v>
      </c>
      <c r="J1878" s="958" t="s">
        <v>445</v>
      </c>
      <c r="K1878" s="958" t="s">
        <v>450</v>
      </c>
      <c r="L1878" s="937" t="s">
        <v>112</v>
      </c>
      <c r="M1878" s="958" t="s">
        <v>464</v>
      </c>
      <c r="N1878" s="678">
        <f t="shared" ca="1" si="313"/>
        <v>398703.58579517767</v>
      </c>
      <c r="O1878" s="678">
        <f t="shared" ca="1" si="320"/>
        <v>84245.398068289927</v>
      </c>
      <c r="P1878" s="678">
        <f t="shared" ca="1" si="320"/>
        <v>17136.553148371953</v>
      </c>
      <c r="Q1878" s="678">
        <f t="shared" ca="1" si="320"/>
        <v>116508.29866527722</v>
      </c>
      <c r="R1878" s="678">
        <f t="shared" ca="1" si="320"/>
        <v>17360.591484851753</v>
      </c>
      <c r="S1878" s="678">
        <f t="shared" ca="1" si="320"/>
        <v>1381.3367589401716</v>
      </c>
      <c r="T1878" s="678">
        <f t="shared" ca="1" si="320"/>
        <v>41048.445443403121</v>
      </c>
      <c r="U1878" s="678">
        <f t="shared" ca="1" si="320"/>
        <v>0</v>
      </c>
      <c r="V1878" s="678">
        <f t="shared" ca="1" si="320"/>
        <v>2280.9296617180626</v>
      </c>
      <c r="W1878" s="678">
        <f t="shared" ca="1" si="315"/>
        <v>118742.03256432542</v>
      </c>
      <c r="X1878" s="678">
        <f t="shared" ca="1" si="320"/>
        <v>0</v>
      </c>
      <c r="Y1878" s="678">
        <f t="shared" ca="1" si="320"/>
        <v>0</v>
      </c>
      <c r="Z1878" s="678">
        <f t="shared" ca="1" si="320"/>
        <v>0</v>
      </c>
      <c r="AA1878" t="str">
        <f t="shared" si="321"/>
        <v>ASRCMS202202</v>
      </c>
      <c r="AB1878" s="957">
        <f t="shared" si="322"/>
        <v>45230</v>
      </c>
      <c r="AC1878" t="str">
        <f t="shared" si="323"/>
        <v>Unaudited</v>
      </c>
    </row>
    <row r="1879" spans="1:29" x14ac:dyDescent="0.25">
      <c r="A1879" t="s">
        <v>421</v>
      </c>
      <c r="B1879" t="s">
        <v>1380</v>
      </c>
      <c r="C1879" t="s">
        <v>1381</v>
      </c>
      <c r="D1879">
        <v>1900</v>
      </c>
      <c r="E1879" s="957">
        <v>1</v>
      </c>
      <c r="F1879" t="s">
        <v>439</v>
      </c>
      <c r="G1879" s="957">
        <v>91</v>
      </c>
      <c r="H1879" t="s">
        <v>385</v>
      </c>
      <c r="I1879" s="937" t="s">
        <v>489</v>
      </c>
      <c r="J1879" s="937" t="s">
        <v>445</v>
      </c>
      <c r="K1879" s="937" t="s">
        <v>6</v>
      </c>
      <c r="L1879" s="937" t="s">
        <v>118</v>
      </c>
      <c r="M1879" s="958" t="s">
        <v>189</v>
      </c>
      <c r="N1879" s="678">
        <f t="shared" ca="1" si="313"/>
        <v>45387.151760001398</v>
      </c>
      <c r="O1879" s="678">
        <f t="shared" ca="1" si="320"/>
        <v>18301.455097368278</v>
      </c>
      <c r="P1879" s="678">
        <f t="shared" ca="1" si="320"/>
        <v>2157.2715843775036</v>
      </c>
      <c r="Q1879" s="678">
        <f t="shared" ca="1" si="320"/>
        <v>14061.183300206838</v>
      </c>
      <c r="R1879" s="678">
        <f t="shared" ca="1" si="320"/>
        <v>4020.1244656499157</v>
      </c>
      <c r="S1879" s="678">
        <f t="shared" ca="1" si="320"/>
        <v>5.5632618179960437E-2</v>
      </c>
      <c r="T1879" s="678">
        <f t="shared" ca="1" si="320"/>
        <v>2191.314532111352</v>
      </c>
      <c r="U1879" s="678">
        <f t="shared" ca="1" si="320"/>
        <v>0</v>
      </c>
      <c r="V1879" s="678">
        <f t="shared" ca="1" si="320"/>
        <v>1196.4638862921859</v>
      </c>
      <c r="W1879" s="678">
        <f t="shared" ca="1" si="315"/>
        <v>3459.2832613771379</v>
      </c>
      <c r="X1879" s="678">
        <f t="shared" ca="1" si="320"/>
        <v>0</v>
      </c>
      <c r="Y1879" s="678">
        <f t="shared" ca="1" si="320"/>
        <v>0</v>
      </c>
      <c r="Z1879" s="678">
        <f t="shared" ca="1" si="320"/>
        <v>0</v>
      </c>
      <c r="AA1879" t="str">
        <f t="shared" si="321"/>
        <v>ASRCMS202202</v>
      </c>
      <c r="AB1879" s="957">
        <f t="shared" si="322"/>
        <v>45230</v>
      </c>
      <c r="AC1879" t="str">
        <f t="shared" si="323"/>
        <v>Unaudited</v>
      </c>
    </row>
    <row r="1880" spans="1:29" x14ac:dyDescent="0.25">
      <c r="A1880" t="s">
        <v>421</v>
      </c>
      <c r="B1880" t="s">
        <v>1380</v>
      </c>
      <c r="C1880" t="s">
        <v>1381</v>
      </c>
      <c r="D1880">
        <v>1900</v>
      </c>
      <c r="E1880" s="957">
        <v>1</v>
      </c>
      <c r="F1880" t="s">
        <v>439</v>
      </c>
      <c r="G1880" s="957">
        <v>91</v>
      </c>
      <c r="H1880" t="s">
        <v>385</v>
      </c>
      <c r="I1880" s="958" t="s">
        <v>489</v>
      </c>
      <c r="J1880" s="958" t="s">
        <v>445</v>
      </c>
      <c r="K1880" s="958" t="s">
        <v>6</v>
      </c>
      <c r="L1880" s="937" t="s">
        <v>45</v>
      </c>
      <c r="M1880" s="958" t="s">
        <v>164</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ASRCMS202202</v>
      </c>
      <c r="AB1880" s="957">
        <f t="shared" si="322"/>
        <v>45230</v>
      </c>
      <c r="AC1880" t="str">
        <f t="shared" si="323"/>
        <v>Unaudited</v>
      </c>
    </row>
    <row r="1881" spans="1:29" x14ac:dyDescent="0.25">
      <c r="A1881" t="s">
        <v>421</v>
      </c>
      <c r="B1881" t="s">
        <v>1380</v>
      </c>
      <c r="C1881" t="s">
        <v>1381</v>
      </c>
      <c r="D1881">
        <v>1900</v>
      </c>
      <c r="E1881" s="957">
        <v>1</v>
      </c>
      <c r="F1881" t="s">
        <v>439</v>
      </c>
      <c r="G1881" s="957">
        <v>91</v>
      </c>
      <c r="H1881" t="s">
        <v>385</v>
      </c>
      <c r="I1881" s="937" t="s">
        <v>489</v>
      </c>
      <c r="J1881" s="937" t="s">
        <v>445</v>
      </c>
      <c r="K1881" s="937" t="s">
        <v>6</v>
      </c>
      <c r="L1881" s="937" t="s">
        <v>46</v>
      </c>
      <c r="M1881" s="937" t="s">
        <v>165</v>
      </c>
      <c r="N1881" s="678">
        <f t="shared" ca="1" si="324"/>
        <v>0.19496714109702118</v>
      </c>
      <c r="O1881" s="678">
        <f t="shared" ca="1" si="320"/>
        <v>2.1460807183099371E-2</v>
      </c>
      <c r="P1881" s="678">
        <f t="shared" ca="1" si="320"/>
        <v>0.16277593032237211</v>
      </c>
      <c r="Q1881" s="678">
        <f t="shared" ca="1" si="320"/>
        <v>1.0730403591549685E-2</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ASRCMS202202</v>
      </c>
      <c r="AB1881" s="957">
        <f t="shared" si="322"/>
        <v>45230</v>
      </c>
      <c r="AC1881" t="str">
        <f t="shared" si="323"/>
        <v>Unaudited</v>
      </c>
    </row>
    <row r="1882" spans="1:29" x14ac:dyDescent="0.25">
      <c r="A1882" t="s">
        <v>421</v>
      </c>
      <c r="B1882" t="s">
        <v>1380</v>
      </c>
      <c r="C1882" t="s">
        <v>1381</v>
      </c>
      <c r="D1882">
        <v>1900</v>
      </c>
      <c r="E1882" s="957">
        <v>1</v>
      </c>
      <c r="F1882" t="s">
        <v>439</v>
      </c>
      <c r="G1882" s="957">
        <v>91</v>
      </c>
      <c r="H1882" t="s">
        <v>385</v>
      </c>
      <c r="I1882" s="937" t="s">
        <v>489</v>
      </c>
      <c r="J1882" s="937" t="s">
        <v>445</v>
      </c>
      <c r="K1882" s="937" t="s">
        <v>6</v>
      </c>
      <c r="L1882" s="937" t="s">
        <v>166</v>
      </c>
      <c r="M1882" s="958" t="s">
        <v>462</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ASRCMS202202</v>
      </c>
      <c r="AB1882" s="957">
        <f t="shared" si="322"/>
        <v>45230</v>
      </c>
      <c r="AC1882" t="str">
        <f t="shared" si="323"/>
        <v>Unaudited</v>
      </c>
    </row>
    <row r="1883" spans="1:29" x14ac:dyDescent="0.25">
      <c r="A1883" t="s">
        <v>421</v>
      </c>
      <c r="B1883" t="s">
        <v>1380</v>
      </c>
      <c r="C1883" t="s">
        <v>1381</v>
      </c>
      <c r="D1883">
        <v>1900</v>
      </c>
      <c r="E1883" s="957">
        <v>1</v>
      </c>
      <c r="F1883" t="s">
        <v>439</v>
      </c>
      <c r="G1883" s="957">
        <v>91</v>
      </c>
      <c r="H1883" t="s">
        <v>385</v>
      </c>
      <c r="I1883" s="937" t="s">
        <v>489</v>
      </c>
      <c r="J1883" s="937" t="s">
        <v>445</v>
      </c>
      <c r="K1883" s="937" t="s">
        <v>435</v>
      </c>
      <c r="L1883" s="937" t="s">
        <v>121</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ASRCMS202202</v>
      </c>
      <c r="AB1883" s="957">
        <f t="shared" si="322"/>
        <v>45230</v>
      </c>
      <c r="AC1883" t="str">
        <f t="shared" si="323"/>
        <v>Unaudited</v>
      </c>
    </row>
    <row r="1884" spans="1:29" x14ac:dyDescent="0.25">
      <c r="A1884" t="s">
        <v>421</v>
      </c>
      <c r="B1884" t="s">
        <v>1380</v>
      </c>
      <c r="C1884" t="s">
        <v>1381</v>
      </c>
      <c r="D1884">
        <v>1900</v>
      </c>
      <c r="E1884" s="957">
        <v>1</v>
      </c>
      <c r="F1884" t="s">
        <v>439</v>
      </c>
      <c r="G1884" s="957">
        <v>91</v>
      </c>
      <c r="H1884" t="s">
        <v>385</v>
      </c>
      <c r="I1884" s="937" t="s">
        <v>489</v>
      </c>
      <c r="J1884" s="937" t="s">
        <v>445</v>
      </c>
      <c r="K1884" s="937" t="s">
        <v>435</v>
      </c>
      <c r="L1884" s="937" t="s">
        <v>938</v>
      </c>
      <c r="M1884" s="958" t="s">
        <v>930</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ASRCMS202202</v>
      </c>
      <c r="AB1884" s="957">
        <f t="shared" si="322"/>
        <v>45230</v>
      </c>
      <c r="AC1884" t="str">
        <f t="shared" si="323"/>
        <v>Unaudited</v>
      </c>
    </row>
    <row r="1885" spans="1:29" x14ac:dyDescent="0.25">
      <c r="A1885" t="s">
        <v>421</v>
      </c>
      <c r="B1885" t="s">
        <v>1380</v>
      </c>
      <c r="C1885" t="s">
        <v>1381</v>
      </c>
      <c r="D1885">
        <v>1900</v>
      </c>
      <c r="E1885" s="957">
        <v>1</v>
      </c>
      <c r="F1885" t="s">
        <v>439</v>
      </c>
      <c r="G1885" s="957">
        <v>91</v>
      </c>
      <c r="H1885" t="s">
        <v>385</v>
      </c>
      <c r="I1885" s="937" t="s">
        <v>489</v>
      </c>
      <c r="J1885" s="937" t="s">
        <v>445</v>
      </c>
      <c r="K1885" s="937" t="s">
        <v>435</v>
      </c>
      <c r="L1885" s="943" t="s">
        <v>168</v>
      </c>
      <c r="M1885" s="959" t="s">
        <v>40</v>
      </c>
      <c r="N1885" s="678">
        <f t="shared" ca="1" si="324"/>
        <v>729.00099272981163</v>
      </c>
      <c r="O1885" s="678">
        <f t="shared" ca="1" si="326"/>
        <v>366.15337938002097</v>
      </c>
      <c r="P1885" s="678">
        <f t="shared" ca="1" si="326"/>
        <v>59.115105472247038</v>
      </c>
      <c r="Q1885" s="678">
        <f t="shared" ca="1" si="326"/>
        <v>206.27105285382237</v>
      </c>
      <c r="R1885" s="678">
        <f t="shared" ca="1" si="326"/>
        <v>35.143427741672568</v>
      </c>
      <c r="S1885" s="678">
        <f t="shared" ca="1" si="326"/>
        <v>1.5669044216032355</v>
      </c>
      <c r="T1885" s="678">
        <f t="shared" ca="1" si="326"/>
        <v>47.723431812258546</v>
      </c>
      <c r="U1885" s="678">
        <f t="shared" ca="1" si="326"/>
        <v>0</v>
      </c>
      <c r="V1885" s="678">
        <f t="shared" ca="1" si="326"/>
        <v>3.8948767051280431</v>
      </c>
      <c r="W1885" s="678">
        <f t="shared" ca="1" si="315"/>
        <v>9.1328143430588575</v>
      </c>
      <c r="X1885" s="678">
        <f t="shared" ca="1" si="327"/>
        <v>0</v>
      </c>
      <c r="Y1885" s="678">
        <f t="shared" ca="1" si="327"/>
        <v>0</v>
      </c>
      <c r="Z1885" s="678">
        <f t="shared" ca="1" si="327"/>
        <v>0</v>
      </c>
      <c r="AA1885" t="str">
        <f t="shared" si="321"/>
        <v>ASRCMS202202</v>
      </c>
      <c r="AB1885" s="957">
        <f t="shared" si="322"/>
        <v>45230</v>
      </c>
      <c r="AC1885" t="str">
        <f t="shared" si="323"/>
        <v>Unaudited</v>
      </c>
    </row>
    <row r="1886" spans="1:29" x14ac:dyDescent="0.25">
      <c r="A1886" t="s">
        <v>421</v>
      </c>
      <c r="B1886" t="s">
        <v>1380</v>
      </c>
      <c r="C1886" t="s">
        <v>1381</v>
      </c>
      <c r="D1886">
        <v>1900</v>
      </c>
      <c r="E1886" s="957">
        <v>1</v>
      </c>
      <c r="F1886" t="s">
        <v>439</v>
      </c>
      <c r="G1886" s="957">
        <v>91</v>
      </c>
      <c r="H1886" t="s">
        <v>385</v>
      </c>
      <c r="I1886" s="937" t="s">
        <v>489</v>
      </c>
      <c r="J1886" s="937" t="s">
        <v>445</v>
      </c>
      <c r="K1886" s="937" t="s">
        <v>435</v>
      </c>
      <c r="L1886" s="937" t="s">
        <v>169</v>
      </c>
      <c r="M1886" s="958" t="s">
        <v>330</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ASRCMS202202</v>
      </c>
      <c r="AB1886" s="957">
        <f t="shared" si="322"/>
        <v>45230</v>
      </c>
      <c r="AC1886" t="str">
        <f t="shared" si="323"/>
        <v>Unaudited</v>
      </c>
    </row>
    <row r="1887" spans="1:29" x14ac:dyDescent="0.25">
      <c r="A1887" t="s">
        <v>421</v>
      </c>
      <c r="B1887" t="s">
        <v>1380</v>
      </c>
      <c r="C1887" t="s">
        <v>1381</v>
      </c>
      <c r="D1887">
        <v>1900</v>
      </c>
      <c r="E1887" s="957">
        <v>1</v>
      </c>
      <c r="F1887" t="s">
        <v>439</v>
      </c>
      <c r="G1887" s="957">
        <v>91</v>
      </c>
      <c r="H1887" t="s">
        <v>385</v>
      </c>
      <c r="I1887" s="937" t="s">
        <v>489</v>
      </c>
      <c r="J1887" s="937" t="s">
        <v>451</v>
      </c>
      <c r="K1887" s="937" t="s">
        <v>436</v>
      </c>
      <c r="L1887" s="937" t="s">
        <v>122</v>
      </c>
      <c r="M1887" s="958" t="s">
        <v>27</v>
      </c>
      <c r="N1887" s="678">
        <f t="shared" ca="1" si="324"/>
        <v>1461843.6659104009</v>
      </c>
      <c r="O1887" s="678">
        <f t="shared" ca="1" si="326"/>
        <v>-680.08018975411778</v>
      </c>
      <c r="P1887" s="678">
        <f t="shared" ca="1" si="326"/>
        <v>1462523.7461001549</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ASRCMS202202</v>
      </c>
      <c r="AB1887" s="957">
        <f t="shared" si="322"/>
        <v>45230</v>
      </c>
      <c r="AC1887" t="str">
        <f t="shared" si="323"/>
        <v>Unaudited</v>
      </c>
    </row>
    <row r="1888" spans="1:29" x14ac:dyDescent="0.25">
      <c r="A1888" t="s">
        <v>421</v>
      </c>
      <c r="B1888" t="s">
        <v>1380</v>
      </c>
      <c r="C1888" t="s">
        <v>1381</v>
      </c>
      <c r="D1888">
        <v>1900</v>
      </c>
      <c r="E1888" s="957">
        <v>1</v>
      </c>
      <c r="F1888" t="s">
        <v>439</v>
      </c>
      <c r="G1888" s="957">
        <v>91</v>
      </c>
      <c r="H1888" t="s">
        <v>385</v>
      </c>
      <c r="I1888" s="937" t="s">
        <v>489</v>
      </c>
      <c r="J1888" s="937" t="s">
        <v>451</v>
      </c>
      <c r="K1888" s="937" t="s">
        <v>436</v>
      </c>
      <c r="L1888" s="937" t="s">
        <v>123</v>
      </c>
      <c r="M1888" s="958" t="s">
        <v>98</v>
      </c>
      <c r="N1888" s="678">
        <f t="shared" ca="1" si="324"/>
        <v>93576.258631365854</v>
      </c>
      <c r="O1888" s="678">
        <f t="shared" ca="1" si="326"/>
        <v>75124.894153384681</v>
      </c>
      <c r="P1888" s="678">
        <f t="shared" ca="1" si="326"/>
        <v>18451.364477981169</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ASRCMS202202</v>
      </c>
      <c r="AB1888" s="957">
        <f t="shared" si="322"/>
        <v>45230</v>
      </c>
      <c r="AC1888" t="str">
        <f t="shared" si="323"/>
        <v>Unaudited</v>
      </c>
    </row>
    <row r="1889" spans="1:29" x14ac:dyDescent="0.25">
      <c r="A1889" t="s">
        <v>421</v>
      </c>
      <c r="B1889" t="s">
        <v>1380</v>
      </c>
      <c r="C1889" t="s">
        <v>1381</v>
      </c>
      <c r="D1889">
        <v>1900</v>
      </c>
      <c r="E1889" s="957">
        <v>1</v>
      </c>
      <c r="F1889" t="s">
        <v>439</v>
      </c>
      <c r="G1889" s="957">
        <v>91</v>
      </c>
      <c r="H1889" t="s">
        <v>385</v>
      </c>
      <c r="I1889" s="937" t="s">
        <v>489</v>
      </c>
      <c r="J1889" s="937" t="s">
        <v>451</v>
      </c>
      <c r="K1889" s="937" t="s">
        <v>436</v>
      </c>
      <c r="L1889" s="937" t="s">
        <v>124</v>
      </c>
      <c r="M1889" s="958" t="s">
        <v>99</v>
      </c>
      <c r="N1889" s="678">
        <f t="shared" ca="1" si="324"/>
        <v>95691.665831219652</v>
      </c>
      <c r="O1889" s="678">
        <f t="shared" ca="1" si="326"/>
        <v>76189.341373140283</v>
      </c>
      <c r="P1889" s="678">
        <f t="shared" ca="1" si="326"/>
        <v>19502.324458079369</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ASRCMS202202</v>
      </c>
      <c r="AB1889" s="957">
        <f t="shared" si="322"/>
        <v>45230</v>
      </c>
      <c r="AC1889" t="str">
        <f t="shared" si="323"/>
        <v>Unaudited</v>
      </c>
    </row>
    <row r="1890" spans="1:29" x14ac:dyDescent="0.25">
      <c r="A1890" t="s">
        <v>421</v>
      </c>
      <c r="B1890" t="s">
        <v>1380</v>
      </c>
      <c r="C1890" t="s">
        <v>1381</v>
      </c>
      <c r="D1890">
        <v>1900</v>
      </c>
      <c r="E1890" s="957">
        <v>1</v>
      </c>
      <c r="F1890" t="s">
        <v>439</v>
      </c>
      <c r="G1890" s="957">
        <v>91</v>
      </c>
      <c r="H1890" t="s">
        <v>385</v>
      </c>
      <c r="I1890" s="937" t="s">
        <v>489</v>
      </c>
      <c r="J1890" s="937" t="s">
        <v>451</v>
      </c>
      <c r="K1890" s="937" t="s">
        <v>436</v>
      </c>
      <c r="L1890" s="937" t="s">
        <v>125</v>
      </c>
      <c r="M1890" s="958" t="s">
        <v>100</v>
      </c>
      <c r="N1890" s="678">
        <f t="shared" ca="1" si="324"/>
        <v>78446.182510337007</v>
      </c>
      <c r="O1890" s="678">
        <f t="shared" ca="1" si="326"/>
        <v>36814.661724753416</v>
      </c>
      <c r="P1890" s="678">
        <f t="shared" ca="1" si="326"/>
        <v>41631.520785583591</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ASRCMS202202</v>
      </c>
      <c r="AB1890" s="957">
        <f t="shared" si="322"/>
        <v>45230</v>
      </c>
      <c r="AC1890" t="str">
        <f t="shared" si="323"/>
        <v>Unaudited</v>
      </c>
    </row>
    <row r="1891" spans="1:29" x14ac:dyDescent="0.25">
      <c r="A1891" t="s">
        <v>421</v>
      </c>
      <c r="B1891" t="s">
        <v>1380</v>
      </c>
      <c r="C1891" t="s">
        <v>1381</v>
      </c>
      <c r="D1891">
        <v>1900</v>
      </c>
      <c r="E1891" s="957">
        <v>1</v>
      </c>
      <c r="F1891" t="s">
        <v>439</v>
      </c>
      <c r="G1891" s="957">
        <v>91</v>
      </c>
      <c r="H1891" t="s">
        <v>385</v>
      </c>
      <c r="I1891" s="937" t="s">
        <v>489</v>
      </c>
      <c r="J1891" s="937" t="s">
        <v>451</v>
      </c>
      <c r="K1891" s="937" t="s">
        <v>436</v>
      </c>
      <c r="L1891" s="937" t="s">
        <v>126</v>
      </c>
      <c r="M1891" s="958" t="s">
        <v>101</v>
      </c>
      <c r="N1891" s="678">
        <f t="shared" ca="1" si="324"/>
        <v>107829.54882015925</v>
      </c>
      <c r="O1891" s="678">
        <f t="shared" ca="1" si="326"/>
        <v>5532.3354639444578</v>
      </c>
      <c r="P1891" s="678">
        <f t="shared" ca="1" si="326"/>
        <v>102297.21335621479</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ASRCMS202202</v>
      </c>
      <c r="AB1891" s="957">
        <f t="shared" si="322"/>
        <v>45230</v>
      </c>
      <c r="AC1891" t="str">
        <f t="shared" si="323"/>
        <v>Unaudited</v>
      </c>
    </row>
    <row r="1892" spans="1:29" x14ac:dyDescent="0.25">
      <c r="A1892" t="s">
        <v>421</v>
      </c>
      <c r="B1892" t="s">
        <v>1380</v>
      </c>
      <c r="C1892" t="s">
        <v>1381</v>
      </c>
      <c r="D1892">
        <v>1900</v>
      </c>
      <c r="E1892" s="957">
        <v>1</v>
      </c>
      <c r="F1892" t="s">
        <v>439</v>
      </c>
      <c r="G1892" s="957">
        <v>91</v>
      </c>
      <c r="H1892" t="s">
        <v>385</v>
      </c>
      <c r="I1892" s="937" t="s">
        <v>489</v>
      </c>
      <c r="J1892" s="937" t="s">
        <v>451</v>
      </c>
      <c r="K1892" s="937" t="s">
        <v>436</v>
      </c>
      <c r="L1892" s="937" t="s">
        <v>127</v>
      </c>
      <c r="M1892" s="958" t="s">
        <v>28</v>
      </c>
      <c r="N1892" s="678">
        <f t="shared" ca="1" si="324"/>
        <v>43717.107107771233</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43717.107107771233</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ASRCMS202202</v>
      </c>
      <c r="AB1892" s="957">
        <f t="shared" si="322"/>
        <v>45230</v>
      </c>
      <c r="AC1892" t="str">
        <f t="shared" si="323"/>
        <v>Unaudited</v>
      </c>
    </row>
    <row r="1893" spans="1:29" x14ac:dyDescent="0.25">
      <c r="A1893" t="s">
        <v>421</v>
      </c>
      <c r="B1893" t="s">
        <v>1380</v>
      </c>
      <c r="C1893" t="s">
        <v>1381</v>
      </c>
      <c r="D1893">
        <v>1900</v>
      </c>
      <c r="E1893" s="957">
        <v>1</v>
      </c>
      <c r="F1893" t="s">
        <v>439</v>
      </c>
      <c r="G1893" s="957">
        <v>91</v>
      </c>
      <c r="H1893" t="s">
        <v>385</v>
      </c>
      <c r="I1893" s="937" t="s">
        <v>489</v>
      </c>
      <c r="J1893" s="937" t="s">
        <v>437</v>
      </c>
      <c r="K1893" s="937" t="s">
        <v>437</v>
      </c>
      <c r="L1893" s="937" t="s">
        <v>129</v>
      </c>
      <c r="M1893" s="958" t="s">
        <v>327</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ASRCMS202202</v>
      </c>
      <c r="AB1893" s="957">
        <f t="shared" si="322"/>
        <v>45230</v>
      </c>
      <c r="AC1893" t="str">
        <f t="shared" si="323"/>
        <v>Unaudited</v>
      </c>
    </row>
    <row r="1894" spans="1:29" x14ac:dyDescent="0.25">
      <c r="A1894" t="s">
        <v>421</v>
      </c>
      <c r="B1894" t="s">
        <v>1380</v>
      </c>
      <c r="C1894" t="s">
        <v>1381</v>
      </c>
      <c r="D1894">
        <v>1900</v>
      </c>
      <c r="E1894" s="957">
        <v>1</v>
      </c>
      <c r="F1894" t="s">
        <v>439</v>
      </c>
      <c r="G1894" s="957">
        <v>91</v>
      </c>
      <c r="H1894" t="s">
        <v>385</v>
      </c>
      <c r="I1894" s="937" t="s">
        <v>489</v>
      </c>
      <c r="J1894" s="937" t="s">
        <v>437</v>
      </c>
      <c r="K1894" s="937" t="s">
        <v>437</v>
      </c>
      <c r="L1894" s="937" t="s">
        <v>130</v>
      </c>
      <c r="M1894" s="958" t="s">
        <v>326</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ASRCMS202202</v>
      </c>
      <c r="AB1894" s="957">
        <f t="shared" si="322"/>
        <v>45230</v>
      </c>
      <c r="AC1894" t="str">
        <f t="shared" si="323"/>
        <v>Unaudited</v>
      </c>
    </row>
    <row r="1895" spans="1:29" ht="30" x14ac:dyDescent="0.25">
      <c r="A1895" t="s">
        <v>421</v>
      </c>
      <c r="B1895" t="s">
        <v>1380</v>
      </c>
      <c r="C1895" t="s">
        <v>1381</v>
      </c>
      <c r="D1895">
        <v>1900</v>
      </c>
      <c r="E1895" s="957">
        <v>1</v>
      </c>
      <c r="F1895" t="s">
        <v>439</v>
      </c>
      <c r="G1895" s="957">
        <v>91</v>
      </c>
      <c r="H1895" t="s">
        <v>385</v>
      </c>
      <c r="I1895" s="937" t="s">
        <v>489</v>
      </c>
      <c r="J1895" s="937" t="s">
        <v>437</v>
      </c>
      <c r="K1895" s="937" t="s">
        <v>437</v>
      </c>
      <c r="L1895" s="945" t="s">
        <v>131</v>
      </c>
      <c r="M1895" s="960" t="s">
        <v>180</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ASRCMS202202</v>
      </c>
      <c r="AB1895" s="957">
        <f t="shared" si="322"/>
        <v>45230</v>
      </c>
      <c r="AC1895" t="str">
        <f t="shared" si="323"/>
        <v>Unaudited</v>
      </c>
    </row>
    <row r="1896" spans="1:29" x14ac:dyDescent="0.25">
      <c r="A1896" t="s">
        <v>421</v>
      </c>
      <c r="B1896" t="s">
        <v>1380</v>
      </c>
      <c r="C1896" t="s">
        <v>1381</v>
      </c>
      <c r="D1896">
        <v>1900</v>
      </c>
      <c r="E1896" s="957">
        <v>1</v>
      </c>
      <c r="F1896" t="s">
        <v>439</v>
      </c>
      <c r="G1896" s="957">
        <v>91</v>
      </c>
      <c r="H1896" t="s">
        <v>385</v>
      </c>
      <c r="I1896" s="937" t="s">
        <v>489</v>
      </c>
      <c r="J1896" s="937" t="s">
        <v>437</v>
      </c>
      <c r="K1896" s="937" t="s">
        <v>437</v>
      </c>
      <c r="L1896" s="947" t="s">
        <v>132</v>
      </c>
      <c r="M1896" s="961" t="s">
        <v>495</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ASRCMS202202</v>
      </c>
      <c r="AB1896" s="957">
        <f t="shared" si="322"/>
        <v>45230</v>
      </c>
      <c r="AC1896" t="str">
        <f t="shared" si="323"/>
        <v>Unaudited</v>
      </c>
    </row>
    <row r="1897" spans="1:29" x14ac:dyDescent="0.25">
      <c r="A1897" t="s">
        <v>421</v>
      </c>
      <c r="B1897" t="s">
        <v>1380</v>
      </c>
      <c r="C1897" t="s">
        <v>1381</v>
      </c>
      <c r="D1897">
        <v>1900</v>
      </c>
      <c r="E1897" s="957">
        <v>1</v>
      </c>
      <c r="F1897" t="s">
        <v>439</v>
      </c>
      <c r="G1897" s="957">
        <v>91</v>
      </c>
      <c r="H1897" t="s">
        <v>385</v>
      </c>
      <c r="I1897" s="958" t="s">
        <v>489</v>
      </c>
      <c r="J1897" s="958" t="s">
        <v>437</v>
      </c>
      <c r="K1897" s="958" t="s">
        <v>437</v>
      </c>
      <c r="L1897" s="937" t="s">
        <v>133</v>
      </c>
      <c r="M1897" s="958" t="s">
        <v>496</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ASRCMS202202</v>
      </c>
      <c r="AB1897" s="957">
        <f t="shared" si="322"/>
        <v>45230</v>
      </c>
      <c r="AC1897" t="str">
        <f t="shared" si="323"/>
        <v>Unaudited</v>
      </c>
    </row>
    <row r="1898" spans="1:29" x14ac:dyDescent="0.25">
      <c r="A1898" t="s">
        <v>421</v>
      </c>
      <c r="B1898" t="s">
        <v>1380</v>
      </c>
      <c r="C1898" t="s">
        <v>1381</v>
      </c>
      <c r="D1898">
        <v>1900</v>
      </c>
      <c r="E1898" s="957">
        <v>1</v>
      </c>
      <c r="F1898" t="s">
        <v>439</v>
      </c>
      <c r="G1898" s="957">
        <v>91</v>
      </c>
      <c r="H1898" t="s">
        <v>385</v>
      </c>
      <c r="I1898" s="937" t="s">
        <v>489</v>
      </c>
      <c r="J1898" s="937" t="s">
        <v>437</v>
      </c>
      <c r="K1898" s="937" t="s">
        <v>437</v>
      </c>
      <c r="L1898" s="937" t="s">
        <v>134</v>
      </c>
      <c r="M1898" s="962" t="s">
        <v>497</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ASRCMS202202</v>
      </c>
      <c r="AB1898" s="957">
        <f t="shared" si="322"/>
        <v>45230</v>
      </c>
      <c r="AC1898" t="str">
        <f t="shared" si="323"/>
        <v>Unaudited</v>
      </c>
    </row>
    <row r="1899" spans="1:29" x14ac:dyDescent="0.25">
      <c r="A1899" t="s">
        <v>421</v>
      </c>
      <c r="B1899" t="s">
        <v>1380</v>
      </c>
      <c r="C1899" t="s">
        <v>1381</v>
      </c>
      <c r="D1899">
        <v>1900</v>
      </c>
      <c r="E1899" s="957">
        <v>1</v>
      </c>
      <c r="F1899" t="s">
        <v>439</v>
      </c>
      <c r="G1899" s="957">
        <v>91</v>
      </c>
      <c r="H1899" t="s">
        <v>385</v>
      </c>
      <c r="I1899" s="937" t="s">
        <v>490</v>
      </c>
      <c r="J1899" s="937" t="s">
        <v>26</v>
      </c>
      <c r="K1899" s="937" t="s">
        <v>26</v>
      </c>
      <c r="L1899" s="937" t="s">
        <v>270</v>
      </c>
      <c r="M1899" s="962" t="s">
        <v>26</v>
      </c>
      <c r="N1899" s="678">
        <f t="shared" ca="1" si="324"/>
        <v>1386936.7614148613</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ASRCMS202202</v>
      </c>
      <c r="AB1899" s="957">
        <f t="shared" si="322"/>
        <v>45230</v>
      </c>
      <c r="AC1899" t="str">
        <f t="shared" si="323"/>
        <v>Unaudited</v>
      </c>
    </row>
    <row r="1900" spans="1:29" x14ac:dyDescent="0.25">
      <c r="A1900" t="s">
        <v>421</v>
      </c>
      <c r="B1900" t="s">
        <v>1380</v>
      </c>
      <c r="C1900" t="s">
        <v>1381</v>
      </c>
      <c r="D1900">
        <v>1900</v>
      </c>
      <c r="E1900" s="957">
        <v>1</v>
      </c>
      <c r="F1900" t="s">
        <v>440</v>
      </c>
      <c r="G1900" s="957">
        <v>182</v>
      </c>
      <c r="H1900" t="s">
        <v>385</v>
      </c>
      <c r="I1900" s="937" t="s">
        <v>433</v>
      </c>
      <c r="J1900" s="937" t="s">
        <v>433</v>
      </c>
      <c r="K1900" s="937" t="s">
        <v>433</v>
      </c>
      <c r="L1900" s="937"/>
      <c r="M1900" s="962" t="s">
        <v>433</v>
      </c>
      <c r="N1900" s="678">
        <f t="shared" ca="1" si="324"/>
        <v>16682.718279573</v>
      </c>
      <c r="O1900" s="678">
        <f t="shared" ca="1" si="328"/>
        <v>8477.2559139820005</v>
      </c>
      <c r="P1900" s="678">
        <f t="shared" ca="1" si="328"/>
        <v>1367.3290322580001</v>
      </c>
      <c r="Q1900" s="678">
        <f t="shared" ca="1" si="328"/>
        <v>4655.1333333330003</v>
      </c>
      <c r="R1900" s="678">
        <f t="shared" ca="1" si="328"/>
        <v>788</v>
      </c>
      <c r="S1900" s="678">
        <f t="shared" ca="1" si="328"/>
        <v>32</v>
      </c>
      <c r="T1900" s="678">
        <f t="shared" ca="1" si="328"/>
        <v>1081</v>
      </c>
      <c r="U1900" s="678">
        <f t="shared" ca="1" si="328"/>
        <v>0</v>
      </c>
      <c r="V1900" s="678">
        <f t="shared" ca="1" si="328"/>
        <v>84</v>
      </c>
      <c r="W1900" s="678">
        <f t="shared" ca="1" si="315"/>
        <v>198</v>
      </c>
      <c r="X1900" s="678">
        <f t="shared" ca="1" si="327"/>
        <v>0</v>
      </c>
      <c r="Y1900" s="678">
        <f t="shared" ca="1" si="327"/>
        <v>0</v>
      </c>
      <c r="Z1900" s="678">
        <f t="shared" ca="1" si="327"/>
        <v>0</v>
      </c>
      <c r="AA1900" t="str">
        <f t="shared" si="321"/>
        <v>ASRCMS202202</v>
      </c>
      <c r="AB1900" s="957">
        <f t="shared" si="322"/>
        <v>45230</v>
      </c>
      <c r="AC1900" t="str">
        <f t="shared" si="323"/>
        <v>Unaudited</v>
      </c>
    </row>
    <row r="1901" spans="1:29" x14ac:dyDescent="0.25">
      <c r="A1901" t="s">
        <v>421</v>
      </c>
      <c r="B1901" t="s">
        <v>1380</v>
      </c>
      <c r="C1901" t="s">
        <v>1381</v>
      </c>
      <c r="D1901">
        <v>1900</v>
      </c>
      <c r="E1901" s="957">
        <v>1</v>
      </c>
      <c r="F1901" t="s">
        <v>440</v>
      </c>
      <c r="G1901" s="957">
        <v>182</v>
      </c>
      <c r="H1901" t="s">
        <v>385</v>
      </c>
      <c r="I1901" s="937" t="s">
        <v>488</v>
      </c>
      <c r="J1901" s="937" t="s">
        <v>12</v>
      </c>
      <c r="K1901" s="937" t="s">
        <v>12</v>
      </c>
      <c r="L1901" s="937">
        <v>1.1000000000000001</v>
      </c>
      <c r="M1901" s="962" t="s">
        <v>12</v>
      </c>
      <c r="N1901" s="678">
        <f t="shared" ca="1" si="324"/>
        <v>28039867.440000001</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11558992.75</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1864394.15</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6347413.9500000002</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1074461.6399999999</v>
      </c>
      <c r="S1901" s="678">
        <f t="shared" ca="1" si="329"/>
        <v>43632.959999999999</v>
      </c>
      <c r="T1901" s="678">
        <f t="shared" ca="1" si="329"/>
        <v>1473975.93</v>
      </c>
      <c r="U1901" s="678">
        <f t="shared" ca="1" si="329"/>
        <v>0</v>
      </c>
      <c r="V1901" s="678">
        <f t="shared" ca="1" si="329"/>
        <v>114536.51999999999</v>
      </c>
      <c r="W1901" s="678">
        <f t="shared" ca="1" si="315"/>
        <v>5562459.54</v>
      </c>
      <c r="X1901" s="678">
        <f t="shared" ca="1" si="329"/>
        <v>0</v>
      </c>
      <c r="Y1901" s="678">
        <f t="shared" ca="1" si="329"/>
        <v>0</v>
      </c>
      <c r="Z1901" s="678">
        <f t="shared" ca="1" si="329"/>
        <v>0</v>
      </c>
      <c r="AA1901" t="str">
        <f t="shared" si="321"/>
        <v>ASRCMS202202</v>
      </c>
      <c r="AB1901" s="957">
        <f t="shared" si="322"/>
        <v>45230</v>
      </c>
      <c r="AC1901" t="str">
        <f t="shared" si="323"/>
        <v>Unaudited</v>
      </c>
    </row>
    <row r="1902" spans="1:29" x14ac:dyDescent="0.25">
      <c r="A1902" t="s">
        <v>421</v>
      </c>
      <c r="B1902" t="s">
        <v>1380</v>
      </c>
      <c r="C1902" t="s">
        <v>1381</v>
      </c>
      <c r="D1902">
        <v>1900</v>
      </c>
      <c r="E1902" s="957">
        <v>1</v>
      </c>
      <c r="F1902" t="s">
        <v>440</v>
      </c>
      <c r="G1902" s="957">
        <v>182</v>
      </c>
      <c r="H1902" t="s">
        <v>385</v>
      </c>
      <c r="I1902" s="937" t="s">
        <v>488</v>
      </c>
      <c r="J1902" s="937" t="s">
        <v>12</v>
      </c>
      <c r="K1902" s="937" t="s">
        <v>1323</v>
      </c>
      <c r="L1902" s="937" t="s">
        <v>1314</v>
      </c>
      <c r="M1902" s="962" t="s">
        <v>1323</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427979.17937390355</v>
      </c>
      <c r="O1902" s="678">
        <f t="shared" ca="1" si="329"/>
        <v>173597.78712091804</v>
      </c>
      <c r="P1902" s="678">
        <f t="shared" ca="1" si="329"/>
        <v>28422.306235738295</v>
      </c>
      <c r="Q1902" s="678">
        <f t="shared" ca="1" si="329"/>
        <v>95324.926957243239</v>
      </c>
      <c r="R1902" s="678">
        <f t="shared" ca="1" si="329"/>
        <v>16126.303027034583</v>
      </c>
      <c r="S1902" s="678">
        <f t="shared" ca="1" si="329"/>
        <v>663.06017749612306</v>
      </c>
      <c r="T1902" s="678">
        <f t="shared" ca="1" si="329"/>
        <v>22365.459046126041</v>
      </c>
      <c r="U1902" s="678">
        <f t="shared" ca="1" si="329"/>
        <v>0</v>
      </c>
      <c r="V1902" s="678">
        <f t="shared" ca="1" si="329"/>
        <v>1724.040329227131</v>
      </c>
      <c r="W1902" s="678">
        <f t="shared" ca="1" si="315"/>
        <v>89755.296480120087</v>
      </c>
      <c r="X1902" s="678">
        <f t="shared" ca="1" si="329"/>
        <v>0</v>
      </c>
      <c r="Y1902" s="678">
        <f t="shared" ca="1" si="329"/>
        <v>0</v>
      </c>
      <c r="Z1902" s="678">
        <f t="shared" ca="1" si="329"/>
        <v>0</v>
      </c>
      <c r="AA1902" t="str">
        <f t="shared" si="321"/>
        <v>ASRCMS202202</v>
      </c>
      <c r="AB1902" s="957">
        <f t="shared" si="322"/>
        <v>45230</v>
      </c>
      <c r="AC1902" t="str">
        <f t="shared" si="323"/>
        <v>Unaudited</v>
      </c>
    </row>
    <row r="1903" spans="1:29" x14ac:dyDescent="0.25">
      <c r="A1903" t="s">
        <v>421</v>
      </c>
      <c r="B1903" t="s">
        <v>1380</v>
      </c>
      <c r="C1903" t="s">
        <v>1381</v>
      </c>
      <c r="D1903">
        <v>1900</v>
      </c>
      <c r="E1903" s="957">
        <v>1</v>
      </c>
      <c r="F1903" t="s">
        <v>440</v>
      </c>
      <c r="G1903" s="957">
        <v>182</v>
      </c>
      <c r="H1903" t="s">
        <v>385</v>
      </c>
      <c r="I1903" s="937" t="s">
        <v>488</v>
      </c>
      <c r="J1903" s="937" t="s">
        <v>491</v>
      </c>
      <c r="K1903" s="937" t="s">
        <v>492</v>
      </c>
      <c r="L1903" s="937" t="s">
        <v>63</v>
      </c>
      <c r="M1903" s="962" t="s">
        <v>344</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ASRCMS202202</v>
      </c>
      <c r="AB1903" s="957">
        <f t="shared" si="322"/>
        <v>45230</v>
      </c>
      <c r="AC1903" t="str">
        <f t="shared" si="323"/>
        <v>Unaudited</v>
      </c>
    </row>
    <row r="1904" spans="1:29" x14ac:dyDescent="0.25">
      <c r="A1904" t="s">
        <v>421</v>
      </c>
      <c r="B1904" t="s">
        <v>1380</v>
      </c>
      <c r="C1904" t="s">
        <v>1381</v>
      </c>
      <c r="D1904">
        <v>1900</v>
      </c>
      <c r="E1904" s="957">
        <v>1</v>
      </c>
      <c r="F1904" t="s">
        <v>440</v>
      </c>
      <c r="G1904" s="957">
        <v>182</v>
      </c>
      <c r="H1904" t="s">
        <v>385</v>
      </c>
      <c r="I1904" s="937" t="s">
        <v>488</v>
      </c>
      <c r="J1904" s="937" t="s">
        <v>491</v>
      </c>
      <c r="K1904" s="937" t="s">
        <v>1014</v>
      </c>
      <c r="L1904" s="945" t="s">
        <v>910</v>
      </c>
      <c r="M1904" s="960" t="s">
        <v>911</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ASRCMS202202</v>
      </c>
      <c r="AB1904" s="957">
        <f t="shared" si="322"/>
        <v>45230</v>
      </c>
      <c r="AC1904" t="str">
        <f t="shared" si="323"/>
        <v>Unaudited</v>
      </c>
    </row>
    <row r="1905" spans="1:29" x14ac:dyDescent="0.25">
      <c r="A1905" t="s">
        <v>421</v>
      </c>
      <c r="B1905" t="s">
        <v>1380</v>
      </c>
      <c r="C1905" t="s">
        <v>1381</v>
      </c>
      <c r="D1905">
        <v>1900</v>
      </c>
      <c r="E1905" s="957">
        <v>1</v>
      </c>
      <c r="F1905" t="s">
        <v>440</v>
      </c>
      <c r="G1905" s="957">
        <v>182</v>
      </c>
      <c r="H1905" t="s">
        <v>385</v>
      </c>
      <c r="I1905" s="962" t="s">
        <v>488</v>
      </c>
      <c r="J1905" s="962" t="s">
        <v>13</v>
      </c>
      <c r="K1905" s="962" t="s">
        <v>493</v>
      </c>
      <c r="L1905" s="937" t="s">
        <v>95</v>
      </c>
      <c r="M1905" s="962" t="s">
        <v>147</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ASRCMS202202</v>
      </c>
      <c r="AB1905" s="957">
        <f t="shared" si="322"/>
        <v>45230</v>
      </c>
      <c r="AC1905" t="str">
        <f t="shared" si="323"/>
        <v>Unaudited</v>
      </c>
    </row>
    <row r="1906" spans="1:29" x14ac:dyDescent="0.25">
      <c r="A1906" t="s">
        <v>421</v>
      </c>
      <c r="B1906" t="s">
        <v>1380</v>
      </c>
      <c r="C1906" t="s">
        <v>1381</v>
      </c>
      <c r="D1906">
        <v>1900</v>
      </c>
      <c r="E1906" s="957">
        <v>1</v>
      </c>
      <c r="F1906" t="s">
        <v>440</v>
      </c>
      <c r="G1906" s="957">
        <v>182</v>
      </c>
      <c r="H1906" t="s">
        <v>385</v>
      </c>
      <c r="I1906" s="937" t="s">
        <v>488</v>
      </c>
      <c r="J1906" s="937" t="s">
        <v>13</v>
      </c>
      <c r="K1906" s="937" t="s">
        <v>13</v>
      </c>
      <c r="L1906" s="943" t="s">
        <v>35</v>
      </c>
      <c r="M1906" s="963" t="s">
        <v>13</v>
      </c>
      <c r="N1906" s="678">
        <f t="shared" ca="1" si="330"/>
        <v>65991.92787801419</v>
      </c>
      <c r="O1906" s="678">
        <f t="shared" ca="1" si="329"/>
        <v>27186.18127616357</v>
      </c>
      <c r="P1906" s="678">
        <f t="shared" ca="1" si="329"/>
        <v>4387.6401680719164</v>
      </c>
      <c r="Q1906" s="678">
        <f t="shared" ca="1" si="329"/>
        <v>14928.784550195225</v>
      </c>
      <c r="R1906" s="678">
        <f t="shared" ca="1" si="329"/>
        <v>2527.0147873356159</v>
      </c>
      <c r="S1906" s="678">
        <f t="shared" ca="1" si="329"/>
        <v>102.67180520259711</v>
      </c>
      <c r="T1906" s="678">
        <f t="shared" ca="1" si="329"/>
        <v>3468.1691656464382</v>
      </c>
      <c r="U1906" s="678">
        <f t="shared" ca="1" si="329"/>
        <v>0</v>
      </c>
      <c r="V1906" s="678">
        <f t="shared" ca="1" si="329"/>
        <v>269.40887915602286</v>
      </c>
      <c r="W1906" s="678">
        <f t="shared" ca="1" si="329"/>
        <v>13122.057246242804</v>
      </c>
      <c r="X1906" s="678">
        <f t="shared" ca="1" si="329"/>
        <v>0</v>
      </c>
      <c r="Y1906" s="678">
        <f t="shared" ca="1" si="329"/>
        <v>0</v>
      </c>
      <c r="Z1906" s="678">
        <f t="shared" ca="1" si="329"/>
        <v>0</v>
      </c>
      <c r="AA1906" t="str">
        <f t="shared" si="321"/>
        <v>ASRCMS202202</v>
      </c>
      <c r="AB1906" s="957">
        <f t="shared" si="322"/>
        <v>45230</v>
      </c>
      <c r="AC1906" t="str">
        <f t="shared" si="323"/>
        <v>Unaudited</v>
      </c>
    </row>
    <row r="1907" spans="1:29" x14ac:dyDescent="0.25">
      <c r="A1907" t="s">
        <v>421</v>
      </c>
      <c r="B1907" t="s">
        <v>1380</v>
      </c>
      <c r="C1907" t="s">
        <v>1381</v>
      </c>
      <c r="D1907">
        <v>1900</v>
      </c>
      <c r="E1907" s="957">
        <v>1</v>
      </c>
      <c r="F1907" t="s">
        <v>440</v>
      </c>
      <c r="G1907" s="957">
        <v>182</v>
      </c>
      <c r="H1907" t="s">
        <v>385</v>
      </c>
      <c r="I1907" s="937" t="s">
        <v>489</v>
      </c>
      <c r="J1907" s="937" t="s">
        <v>445</v>
      </c>
      <c r="K1907" s="937" t="s">
        <v>0</v>
      </c>
      <c r="L1907" s="943">
        <v>2.1</v>
      </c>
      <c r="M1907" s="963" t="s">
        <v>148</v>
      </c>
      <c r="N1907" s="678">
        <f t="shared" ca="1" si="330"/>
        <v>1626200.3800000001</v>
      </c>
      <c r="O1907" s="678">
        <f t="shared" ca="1" si="329"/>
        <v>339345.12</v>
      </c>
      <c r="P1907" s="678">
        <f t="shared" ca="1" si="329"/>
        <v>225570.52000000002</v>
      </c>
      <c r="Q1907" s="678">
        <f t="shared" ca="1" si="329"/>
        <v>333790.13</v>
      </c>
      <c r="R1907" s="678">
        <f t="shared" ca="1" si="329"/>
        <v>76528.17</v>
      </c>
      <c r="S1907" s="678">
        <f t="shared" ca="1" si="329"/>
        <v>0</v>
      </c>
      <c r="T1907" s="678">
        <f t="shared" ca="1" si="329"/>
        <v>426197.56000000011</v>
      </c>
      <c r="U1907" s="678">
        <f t="shared" ca="1" si="329"/>
        <v>0</v>
      </c>
      <c r="V1907" s="678">
        <f t="shared" ca="1" si="329"/>
        <v>41148.94</v>
      </c>
      <c r="W1907" s="678">
        <f t="shared" ca="1" si="329"/>
        <v>183619.94000000003</v>
      </c>
      <c r="X1907" s="678">
        <f t="shared" ca="1" si="329"/>
        <v>0</v>
      </c>
      <c r="Y1907" s="678">
        <f t="shared" ca="1" si="329"/>
        <v>0</v>
      </c>
      <c r="Z1907" s="678">
        <f t="shared" ca="1" si="329"/>
        <v>0</v>
      </c>
      <c r="AA1907" t="str">
        <f t="shared" si="321"/>
        <v>ASRCMS202202</v>
      </c>
      <c r="AB1907" s="957">
        <f t="shared" si="322"/>
        <v>45230</v>
      </c>
      <c r="AC1907" t="str">
        <f t="shared" si="323"/>
        <v>Unaudited</v>
      </c>
    </row>
    <row r="1908" spans="1:29" ht="30" x14ac:dyDescent="0.25">
      <c r="A1908" t="s">
        <v>421</v>
      </c>
      <c r="B1908" t="s">
        <v>1380</v>
      </c>
      <c r="C1908" t="s">
        <v>1381</v>
      </c>
      <c r="D1908">
        <v>1900</v>
      </c>
      <c r="E1908" s="957">
        <v>1</v>
      </c>
      <c r="F1908" t="s">
        <v>440</v>
      </c>
      <c r="G1908" s="957">
        <v>182</v>
      </c>
      <c r="H1908" t="s">
        <v>385</v>
      </c>
      <c r="I1908" s="937" t="s">
        <v>489</v>
      </c>
      <c r="J1908" s="937" t="s">
        <v>445</v>
      </c>
      <c r="K1908" s="937" t="s">
        <v>0</v>
      </c>
      <c r="L1908" s="947">
        <v>2.2000000000000002</v>
      </c>
      <c r="M1908" s="964" t="s">
        <v>149</v>
      </c>
      <c r="N1908" s="678">
        <f t="shared" ca="1" si="330"/>
        <v>17028.200699539299</v>
      </c>
      <c r="O1908" s="678">
        <f t="shared" ca="1" si="329"/>
        <v>4115.4888690348425</v>
      </c>
      <c r="P1908" s="678">
        <f t="shared" ca="1" si="329"/>
        <v>1161.3243353960204</v>
      </c>
      <c r="Q1908" s="678">
        <f t="shared" ca="1" si="329"/>
        <v>5067.3703181932879</v>
      </c>
      <c r="R1908" s="678">
        <f t="shared" ca="1" si="329"/>
        <v>926.61270114646982</v>
      </c>
      <c r="S1908" s="678">
        <f t="shared" ca="1" si="329"/>
        <v>90.398105404953327</v>
      </c>
      <c r="T1908" s="678">
        <f t="shared" ca="1" si="329"/>
        <v>2906.8511407431533</v>
      </c>
      <c r="U1908" s="678">
        <f t="shared" ca="1" si="329"/>
        <v>0</v>
      </c>
      <c r="V1908" s="678">
        <f t="shared" ca="1" si="329"/>
        <v>117.53299222581883</v>
      </c>
      <c r="W1908" s="678">
        <f t="shared" ca="1" si="329"/>
        <v>2642.6222373947512</v>
      </c>
      <c r="X1908" s="678">
        <f t="shared" ca="1" si="329"/>
        <v>0</v>
      </c>
      <c r="Y1908" s="678">
        <f t="shared" ca="1" si="329"/>
        <v>0</v>
      </c>
      <c r="Z1908" s="678">
        <f t="shared" ca="1" si="329"/>
        <v>0</v>
      </c>
      <c r="AA1908" t="str">
        <f t="shared" si="321"/>
        <v>ASRCMS202202</v>
      </c>
      <c r="AB1908" s="957">
        <f t="shared" si="322"/>
        <v>45230</v>
      </c>
      <c r="AC1908" t="str">
        <f t="shared" si="323"/>
        <v>Unaudited</v>
      </c>
    </row>
    <row r="1909" spans="1:29" x14ac:dyDescent="0.25">
      <c r="A1909" t="s">
        <v>421</v>
      </c>
      <c r="B1909" t="s">
        <v>1380</v>
      </c>
      <c r="C1909" t="s">
        <v>1381</v>
      </c>
      <c r="D1909">
        <v>1900</v>
      </c>
      <c r="E1909" s="957">
        <v>1</v>
      </c>
      <c r="F1909" t="s">
        <v>440</v>
      </c>
      <c r="G1909" s="957">
        <v>182</v>
      </c>
      <c r="H1909" t="s">
        <v>385</v>
      </c>
      <c r="I1909" s="963" t="s">
        <v>489</v>
      </c>
      <c r="J1909" s="963" t="s">
        <v>445</v>
      </c>
      <c r="K1909" s="963" t="s">
        <v>0</v>
      </c>
      <c r="L1909" s="943">
        <v>2.2999999999999998</v>
      </c>
      <c r="M1909" s="963" t="s">
        <v>150</v>
      </c>
      <c r="N1909" s="678">
        <f t="shared" ca="1" si="330"/>
        <v>328927.3600000001</v>
      </c>
      <c r="O1909" s="678">
        <f t="shared" ca="1" si="329"/>
        <v>119540.90999999997</v>
      </c>
      <c r="P1909" s="678">
        <f t="shared" ca="1" si="329"/>
        <v>35723.530000000013</v>
      </c>
      <c r="Q1909" s="678">
        <f t="shared" ca="1" si="329"/>
        <v>93727.94</v>
      </c>
      <c r="R1909" s="678">
        <f t="shared" ca="1" si="329"/>
        <v>17973.399999999998</v>
      </c>
      <c r="S1909" s="678">
        <f t="shared" ca="1" si="329"/>
        <v>375.75</v>
      </c>
      <c r="T1909" s="678">
        <f t="shared" ca="1" si="329"/>
        <v>30905.77</v>
      </c>
      <c r="U1909" s="678">
        <f t="shared" ca="1" si="329"/>
        <v>0</v>
      </c>
      <c r="V1909" s="678">
        <f t="shared" ca="1" si="329"/>
        <v>7935.0300000000007</v>
      </c>
      <c r="W1909" s="678">
        <f t="shared" ca="1" si="329"/>
        <v>22745.030000000002</v>
      </c>
      <c r="X1909" s="678">
        <f t="shared" ca="1" si="329"/>
        <v>0</v>
      </c>
      <c r="Y1909" s="678">
        <f t="shared" ca="1" si="329"/>
        <v>0</v>
      </c>
      <c r="Z1909" s="678">
        <f t="shared" ca="1" si="329"/>
        <v>0</v>
      </c>
      <c r="AA1909" t="str">
        <f t="shared" si="321"/>
        <v>ASRCMS202202</v>
      </c>
      <c r="AB1909" s="957">
        <f t="shared" si="322"/>
        <v>45230</v>
      </c>
      <c r="AC1909" t="str">
        <f t="shared" si="323"/>
        <v>Unaudited</v>
      </c>
    </row>
    <row r="1910" spans="1:29" x14ac:dyDescent="0.25">
      <c r="A1910" t="s">
        <v>421</v>
      </c>
      <c r="B1910" t="s">
        <v>1380</v>
      </c>
      <c r="C1910" t="s">
        <v>1381</v>
      </c>
      <c r="D1910">
        <v>1900</v>
      </c>
      <c r="E1910" s="957">
        <v>1</v>
      </c>
      <c r="F1910" t="s">
        <v>440</v>
      </c>
      <c r="G1910" s="957">
        <v>182</v>
      </c>
      <c r="H1910" t="s">
        <v>385</v>
      </c>
      <c r="I1910" s="937" t="s">
        <v>489</v>
      </c>
      <c r="J1910" s="937" t="s">
        <v>445</v>
      </c>
      <c r="K1910" s="937" t="s">
        <v>0</v>
      </c>
      <c r="L1910" s="937">
        <v>2.4</v>
      </c>
      <c r="M1910" s="962" t="s">
        <v>151</v>
      </c>
      <c r="N1910" s="678">
        <f t="shared" ca="1" si="330"/>
        <v>1165596.2599999998</v>
      </c>
      <c r="O1910" s="678">
        <f t="shared" ca="1" si="329"/>
        <v>437772.7699999999</v>
      </c>
      <c r="P1910" s="678">
        <f t="shared" ca="1" si="329"/>
        <v>92271.989999999991</v>
      </c>
      <c r="Q1910" s="678">
        <f t="shared" ca="1" si="329"/>
        <v>418920.68999999994</v>
      </c>
      <c r="R1910" s="678">
        <f t="shared" ca="1" si="329"/>
        <v>38726.36</v>
      </c>
      <c r="S1910" s="678">
        <f t="shared" ca="1" si="329"/>
        <v>45918.13</v>
      </c>
      <c r="T1910" s="678">
        <f t="shared" ca="1" si="329"/>
        <v>79789.55</v>
      </c>
      <c r="U1910" s="678">
        <f t="shared" ca="1" si="329"/>
        <v>0</v>
      </c>
      <c r="V1910" s="678">
        <f t="shared" ca="1" si="329"/>
        <v>6057.0200000000013</v>
      </c>
      <c r="W1910" s="678">
        <f t="shared" ca="1" si="329"/>
        <v>46139.749999999993</v>
      </c>
      <c r="X1910" s="678">
        <f t="shared" ca="1" si="329"/>
        <v>0</v>
      </c>
      <c r="Y1910" s="678">
        <f t="shared" ca="1" si="329"/>
        <v>0</v>
      </c>
      <c r="Z1910" s="678">
        <f t="shared" ca="1" si="329"/>
        <v>0</v>
      </c>
      <c r="AA1910" t="str">
        <f t="shared" si="321"/>
        <v>ASRCMS202202</v>
      </c>
      <c r="AB1910" s="957">
        <f t="shared" si="322"/>
        <v>45230</v>
      </c>
      <c r="AC1910" t="str">
        <f t="shared" si="323"/>
        <v>Unaudited</v>
      </c>
    </row>
    <row r="1911" spans="1:29" ht="30" x14ac:dyDescent="0.25">
      <c r="A1911" t="s">
        <v>421</v>
      </c>
      <c r="B1911" t="s">
        <v>1380</v>
      </c>
      <c r="C1911" t="s">
        <v>1381</v>
      </c>
      <c r="D1911">
        <v>1900</v>
      </c>
      <c r="E1911" s="957">
        <v>1</v>
      </c>
      <c r="F1911" t="s">
        <v>440</v>
      </c>
      <c r="G1911" s="957">
        <v>182</v>
      </c>
      <c r="H1911" t="s">
        <v>385</v>
      </c>
      <c r="I1911" s="937" t="s">
        <v>489</v>
      </c>
      <c r="J1911" s="937" t="s">
        <v>445</v>
      </c>
      <c r="K1911" s="937" t="s">
        <v>0</v>
      </c>
      <c r="L1911" s="937">
        <v>2.5</v>
      </c>
      <c r="M1911" s="962" t="s">
        <v>152</v>
      </c>
      <c r="N1911" s="678">
        <f t="shared" ca="1" si="330"/>
        <v>25473.788507015768</v>
      </c>
      <c r="O1911" s="678">
        <f t="shared" ca="1" si="329"/>
        <v>10166.646288939075</v>
      </c>
      <c r="P1911" s="678">
        <f t="shared" ca="1" si="329"/>
        <v>2353.7768539144413</v>
      </c>
      <c r="Q1911" s="678">
        <f t="shared" ca="1" si="329"/>
        <v>9463.4018129143933</v>
      </c>
      <c r="R1911" s="678">
        <f t="shared" ca="1" si="329"/>
        <v>1108.808567250062</v>
      </c>
      <c r="S1911" s="678">
        <f t="shared" ca="1" si="329"/>
        <v>125.66081295253491</v>
      </c>
      <c r="T1911" s="678">
        <f t="shared" ca="1" si="329"/>
        <v>657.01548326849991</v>
      </c>
      <c r="U1911" s="678">
        <f t="shared" ca="1" si="329"/>
        <v>0</v>
      </c>
      <c r="V1911" s="678">
        <f t="shared" ca="1" si="329"/>
        <v>305.38261128731659</v>
      </c>
      <c r="W1911" s="678">
        <f t="shared" ca="1" si="329"/>
        <v>1293.0960764894471</v>
      </c>
      <c r="X1911" s="678">
        <f t="shared" ca="1" si="329"/>
        <v>0</v>
      </c>
      <c r="Y1911" s="678">
        <f t="shared" ca="1" si="329"/>
        <v>0</v>
      </c>
      <c r="Z1911" s="678">
        <f t="shared" ca="1" si="329"/>
        <v>0</v>
      </c>
      <c r="AA1911" t="str">
        <f t="shared" si="321"/>
        <v>ASRCMS202202</v>
      </c>
      <c r="AB1911" s="957">
        <f t="shared" si="322"/>
        <v>45230</v>
      </c>
      <c r="AC1911" t="str">
        <f t="shared" si="323"/>
        <v>Unaudited</v>
      </c>
    </row>
    <row r="1912" spans="1:29" x14ac:dyDescent="0.25">
      <c r="A1912" t="s">
        <v>421</v>
      </c>
      <c r="B1912" t="s">
        <v>1380</v>
      </c>
      <c r="C1912" t="s">
        <v>1381</v>
      </c>
      <c r="D1912">
        <v>1900</v>
      </c>
      <c r="E1912" s="957">
        <v>1</v>
      </c>
      <c r="F1912" t="s">
        <v>440</v>
      </c>
      <c r="G1912" s="957">
        <v>182</v>
      </c>
      <c r="H1912" t="s">
        <v>385</v>
      </c>
      <c r="I1912" s="937" t="s">
        <v>489</v>
      </c>
      <c r="J1912" s="937" t="s">
        <v>445</v>
      </c>
      <c r="K1912" s="937" t="s">
        <v>0</v>
      </c>
      <c r="L1912" s="937" t="s">
        <v>97</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ASRCMS202202</v>
      </c>
      <c r="AB1912" s="957">
        <f t="shared" si="322"/>
        <v>45230</v>
      </c>
      <c r="AC1912" t="str">
        <f t="shared" si="323"/>
        <v>Unaudited</v>
      </c>
    </row>
    <row r="1913" spans="1:29" x14ac:dyDescent="0.25">
      <c r="A1913" t="s">
        <v>421</v>
      </c>
      <c r="B1913" t="s">
        <v>1380</v>
      </c>
      <c r="C1913" t="s">
        <v>1381</v>
      </c>
      <c r="D1913">
        <v>1900</v>
      </c>
      <c r="E1913" s="957">
        <v>1</v>
      </c>
      <c r="F1913" t="s">
        <v>440</v>
      </c>
      <c r="G1913" s="957">
        <v>182</v>
      </c>
      <c r="H1913" t="s">
        <v>385</v>
      </c>
      <c r="I1913" s="937" t="s">
        <v>489</v>
      </c>
      <c r="J1913" s="937" t="s">
        <v>445</v>
      </c>
      <c r="K1913" s="937" t="s">
        <v>0</v>
      </c>
      <c r="L1913" s="945" t="s">
        <v>153</v>
      </c>
      <c r="M1913" s="960" t="s">
        <v>452</v>
      </c>
      <c r="N1913" s="678">
        <f t="shared" ca="1" si="330"/>
        <v>13789.551167634399</v>
      </c>
      <c r="O1913" s="678">
        <f t="shared" ca="1" si="329"/>
        <v>2913.7090026002547</v>
      </c>
      <c r="P1913" s="678">
        <f t="shared" ca="1" si="329"/>
        <v>592.68435222390099</v>
      </c>
      <c r="Q1913" s="678">
        <f t="shared" ca="1" si="329"/>
        <v>4029.5527884321896</v>
      </c>
      <c r="R1913" s="678">
        <f t="shared" ca="1" si="329"/>
        <v>600.4329359198274</v>
      </c>
      <c r="S1913" s="678">
        <f t="shared" ca="1" si="329"/>
        <v>47.774874858850964</v>
      </c>
      <c r="T1913" s="678">
        <f t="shared" ca="1" si="329"/>
        <v>1419.7003963853058</v>
      </c>
      <c r="U1913" s="678">
        <f t="shared" ca="1" si="329"/>
        <v>0</v>
      </c>
      <c r="V1913" s="678">
        <f t="shared" ca="1" si="329"/>
        <v>78.88817006073856</v>
      </c>
      <c r="W1913" s="678">
        <f t="shared" ca="1" si="329"/>
        <v>4106.8086471533306</v>
      </c>
      <c r="X1913" s="678">
        <f t="shared" ca="1" si="329"/>
        <v>0</v>
      </c>
      <c r="Y1913" s="678">
        <f t="shared" ca="1" si="329"/>
        <v>0</v>
      </c>
      <c r="Z1913" s="678">
        <f t="shared" ca="1" si="329"/>
        <v>0</v>
      </c>
      <c r="AA1913" t="str">
        <f t="shared" si="321"/>
        <v>ASRCMS202202</v>
      </c>
      <c r="AB1913" s="957">
        <f t="shared" si="322"/>
        <v>45230</v>
      </c>
      <c r="AC1913" t="str">
        <f t="shared" si="323"/>
        <v>Unaudited</v>
      </c>
    </row>
    <row r="1914" spans="1:29" x14ac:dyDescent="0.25">
      <c r="A1914" t="s">
        <v>421</v>
      </c>
      <c r="B1914" t="s">
        <v>1380</v>
      </c>
      <c r="C1914" t="s">
        <v>1381</v>
      </c>
      <c r="D1914">
        <v>1900</v>
      </c>
      <c r="E1914" s="957">
        <v>1</v>
      </c>
      <c r="F1914" t="s">
        <v>440</v>
      </c>
      <c r="G1914" s="957">
        <v>182</v>
      </c>
      <c r="H1914" t="s">
        <v>385</v>
      </c>
      <c r="I1914" s="962" t="s">
        <v>489</v>
      </c>
      <c r="J1914" s="962" t="s">
        <v>445</v>
      </c>
      <c r="K1914" s="962" t="s">
        <v>0</v>
      </c>
      <c r="L1914" s="937" t="s">
        <v>912</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ASRCMS202202</v>
      </c>
      <c r="AB1914" s="957">
        <f t="shared" si="322"/>
        <v>45230</v>
      </c>
      <c r="AC1914" t="str">
        <f t="shared" si="323"/>
        <v>Unaudited</v>
      </c>
    </row>
    <row r="1915" spans="1:29" x14ac:dyDescent="0.25">
      <c r="A1915" t="s">
        <v>421</v>
      </c>
      <c r="B1915" t="s">
        <v>1380</v>
      </c>
      <c r="C1915" t="s">
        <v>1381</v>
      </c>
      <c r="D1915">
        <v>1900</v>
      </c>
      <c r="E1915" s="957">
        <v>1</v>
      </c>
      <c r="F1915" t="s">
        <v>440</v>
      </c>
      <c r="G1915" s="957">
        <v>182</v>
      </c>
      <c r="H1915" t="s">
        <v>385</v>
      </c>
      <c r="I1915" s="937" t="s">
        <v>489</v>
      </c>
      <c r="J1915" s="937" t="s">
        <v>445</v>
      </c>
      <c r="K1915" s="937" t="s">
        <v>53</v>
      </c>
      <c r="L1915" s="937">
        <v>3.1</v>
      </c>
      <c r="M1915" s="962" t="s">
        <v>33</v>
      </c>
      <c r="N1915" s="678">
        <f t="shared" ca="1" si="330"/>
        <v>478967.54999999993</v>
      </c>
      <c r="O1915" s="678">
        <f t="shared" ca="1" si="329"/>
        <v>208800.50999999998</v>
      </c>
      <c r="P1915" s="678">
        <f t="shared" ca="1" si="329"/>
        <v>38459.969999999994</v>
      </c>
      <c r="Q1915" s="678">
        <f t="shared" ca="1" si="329"/>
        <v>143338.43999999997</v>
      </c>
      <c r="R1915" s="678">
        <f t="shared" ca="1" si="329"/>
        <v>27293.820000000011</v>
      </c>
      <c r="S1915" s="678">
        <f t="shared" ca="1" si="329"/>
        <v>1265.83</v>
      </c>
      <c r="T1915" s="678">
        <f t="shared" ca="1" si="329"/>
        <v>46087.040000000001</v>
      </c>
      <c r="U1915" s="678">
        <f t="shared" ca="1" si="329"/>
        <v>0</v>
      </c>
      <c r="V1915" s="678">
        <f t="shared" ca="1" si="329"/>
        <v>2984.2900000000004</v>
      </c>
      <c r="W1915" s="678">
        <f t="shared" ca="1" si="329"/>
        <v>10737.65</v>
      </c>
      <c r="X1915" s="678">
        <f t="shared" ca="1" si="329"/>
        <v>0</v>
      </c>
      <c r="Y1915" s="678">
        <f t="shared" ca="1" si="329"/>
        <v>0</v>
      </c>
      <c r="Z1915" s="678">
        <f t="shared" ca="1" si="329"/>
        <v>0</v>
      </c>
      <c r="AA1915" t="str">
        <f t="shared" si="321"/>
        <v>ASRCMS202202</v>
      </c>
      <c r="AB1915" s="957">
        <f t="shared" si="322"/>
        <v>45230</v>
      </c>
      <c r="AC1915" t="str">
        <f t="shared" si="323"/>
        <v>Unaudited</v>
      </c>
    </row>
    <row r="1916" spans="1:29" x14ac:dyDescent="0.25">
      <c r="A1916" t="s">
        <v>421</v>
      </c>
      <c r="B1916" t="s">
        <v>1380</v>
      </c>
      <c r="C1916" t="s">
        <v>1381</v>
      </c>
      <c r="D1916">
        <v>1900</v>
      </c>
      <c r="E1916" s="957">
        <v>1</v>
      </c>
      <c r="F1916" t="s">
        <v>440</v>
      </c>
      <c r="G1916" s="957">
        <v>182</v>
      </c>
      <c r="H1916" t="s">
        <v>385</v>
      </c>
      <c r="I1916" s="937" t="s">
        <v>489</v>
      </c>
      <c r="J1916" s="937" t="s">
        <v>445</v>
      </c>
      <c r="K1916" s="937" t="s">
        <v>53</v>
      </c>
      <c r="L1916" s="937">
        <v>3.2</v>
      </c>
      <c r="M1916" s="962" t="s">
        <v>34</v>
      </c>
      <c r="N1916" s="678">
        <f t="shared" ca="1" si="330"/>
        <v>1093155.2899999998</v>
      </c>
      <c r="O1916" s="678">
        <f t="shared" ca="1" si="329"/>
        <v>323518.21999999997</v>
      </c>
      <c r="P1916" s="678">
        <f t="shared" ca="1" si="329"/>
        <v>77379.030000000028</v>
      </c>
      <c r="Q1916" s="678">
        <f t="shared" ca="1" si="329"/>
        <v>333348.61</v>
      </c>
      <c r="R1916" s="678">
        <f t="shared" ca="1" si="329"/>
        <v>63757.189999999995</v>
      </c>
      <c r="S1916" s="678">
        <f t="shared" ca="1" si="329"/>
        <v>570.85</v>
      </c>
      <c r="T1916" s="678">
        <f t="shared" ca="1" si="329"/>
        <v>177932.29</v>
      </c>
      <c r="U1916" s="678">
        <f t="shared" ca="1" si="329"/>
        <v>0</v>
      </c>
      <c r="V1916" s="678">
        <f t="shared" ca="1" si="329"/>
        <v>19347.570000000003</v>
      </c>
      <c r="W1916" s="678">
        <f t="shared" ca="1" si="329"/>
        <v>97301.53</v>
      </c>
      <c r="X1916" s="678">
        <f t="shared" ca="1" si="329"/>
        <v>0</v>
      </c>
      <c r="Y1916" s="678">
        <f t="shared" ca="1" si="329"/>
        <v>0</v>
      </c>
      <c r="Z1916" s="678">
        <f t="shared" ca="1" si="329"/>
        <v>0</v>
      </c>
      <c r="AA1916" t="str">
        <f t="shared" si="321"/>
        <v>ASRCMS202202</v>
      </c>
      <c r="AB1916" s="957">
        <f t="shared" si="322"/>
        <v>45230</v>
      </c>
      <c r="AC1916" t="str">
        <f t="shared" si="323"/>
        <v>Unaudited</v>
      </c>
    </row>
    <row r="1917" spans="1:29" x14ac:dyDescent="0.25">
      <c r="A1917" t="s">
        <v>421</v>
      </c>
      <c r="B1917" t="s">
        <v>1380</v>
      </c>
      <c r="C1917" t="s">
        <v>1381</v>
      </c>
      <c r="D1917">
        <v>1900</v>
      </c>
      <c r="E1917" s="957">
        <v>1</v>
      </c>
      <c r="F1917" t="s">
        <v>440</v>
      </c>
      <c r="G1917" s="957">
        <v>182</v>
      </c>
      <c r="H1917" t="s">
        <v>385</v>
      </c>
      <c r="I1917" s="937" t="s">
        <v>489</v>
      </c>
      <c r="J1917" s="937" t="s">
        <v>445</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ASRCMS202202</v>
      </c>
      <c r="AB1917" s="957">
        <f t="shared" si="322"/>
        <v>45230</v>
      </c>
      <c r="AC1917" t="str">
        <f t="shared" si="323"/>
        <v>Unaudited</v>
      </c>
    </row>
    <row r="1918" spans="1:29" x14ac:dyDescent="0.25">
      <c r="A1918" t="s">
        <v>421</v>
      </c>
      <c r="B1918" t="s">
        <v>1380</v>
      </c>
      <c r="C1918" t="s">
        <v>1381</v>
      </c>
      <c r="D1918">
        <v>1900</v>
      </c>
      <c r="E1918" s="957">
        <v>1</v>
      </c>
      <c r="F1918" t="s">
        <v>440</v>
      </c>
      <c r="G1918" s="957">
        <v>182</v>
      </c>
      <c r="H1918" t="s">
        <v>385</v>
      </c>
      <c r="I1918" s="937" t="s">
        <v>489</v>
      </c>
      <c r="J1918" s="937" t="s">
        <v>445</v>
      </c>
      <c r="K1918" s="937" t="s">
        <v>53</v>
      </c>
      <c r="L1918" s="945" t="s">
        <v>44</v>
      </c>
      <c r="M1918" s="960" t="s">
        <v>154</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ASRCMS202202</v>
      </c>
      <c r="AB1918" s="957">
        <f t="shared" si="322"/>
        <v>45230</v>
      </c>
      <c r="AC1918" t="str">
        <f t="shared" si="323"/>
        <v>Unaudited</v>
      </c>
    </row>
    <row r="1919" spans="1:29" x14ac:dyDescent="0.25">
      <c r="A1919" t="s">
        <v>421</v>
      </c>
      <c r="B1919" t="s">
        <v>1380</v>
      </c>
      <c r="C1919" t="s">
        <v>1381</v>
      </c>
      <c r="D1919">
        <v>1900</v>
      </c>
      <c r="E1919" s="957">
        <v>1</v>
      </c>
      <c r="F1919" t="s">
        <v>440</v>
      </c>
      <c r="G1919" s="957">
        <v>182</v>
      </c>
      <c r="H1919" t="s">
        <v>385</v>
      </c>
      <c r="I1919" s="962" t="s">
        <v>489</v>
      </c>
      <c r="J1919" s="962" t="s">
        <v>445</v>
      </c>
      <c r="K1919" s="962" t="s">
        <v>53</v>
      </c>
      <c r="L1919" s="937" t="s">
        <v>41</v>
      </c>
      <c r="M1919" s="962" t="s">
        <v>52</v>
      </c>
      <c r="N1919" s="678">
        <f t="shared" ca="1" si="330"/>
        <v>11111.535851966924</v>
      </c>
      <c r="O1919" s="678">
        <f t="shared" ca="1" si="330"/>
        <v>3486.61095648229</v>
      </c>
      <c r="P1919" s="678">
        <f t="shared" ca="1" si="330"/>
        <v>586.5326842680488</v>
      </c>
      <c r="Q1919" s="678">
        <f t="shared" ca="1" si="330"/>
        <v>4105.7287898763416</v>
      </c>
      <c r="R1919" s="678">
        <f t="shared" ca="1" si="330"/>
        <v>195.51089475601628</v>
      </c>
      <c r="S1919" s="678">
        <f t="shared" ca="1" si="330"/>
        <v>977.55447378008137</v>
      </c>
      <c r="T1919" s="678">
        <f t="shared" ca="1" si="330"/>
        <v>1759.5980528041464</v>
      </c>
      <c r="U1919" s="678">
        <f t="shared" ca="1" si="330"/>
        <v>0</v>
      </c>
      <c r="V1919" s="678">
        <f t="shared" ca="1" si="330"/>
        <v>0</v>
      </c>
      <c r="W1919" s="678">
        <f t="shared" ca="1" si="331"/>
        <v>0</v>
      </c>
      <c r="X1919" s="678">
        <f t="shared" ca="1" si="330"/>
        <v>0</v>
      </c>
      <c r="Y1919" s="678">
        <f t="shared" ca="1" si="330"/>
        <v>0</v>
      </c>
      <c r="Z1919" s="678">
        <f t="shared" ca="1" si="330"/>
        <v>0</v>
      </c>
      <c r="AA1919" t="str">
        <f t="shared" si="321"/>
        <v>ASRCMS202202</v>
      </c>
      <c r="AB1919" s="957">
        <f t="shared" si="322"/>
        <v>45230</v>
      </c>
      <c r="AC1919" t="str">
        <f t="shared" si="323"/>
        <v>Unaudited</v>
      </c>
    </row>
    <row r="1920" spans="1:29" x14ac:dyDescent="0.25">
      <c r="A1920" t="s">
        <v>421</v>
      </c>
      <c r="B1920" t="s">
        <v>1380</v>
      </c>
      <c r="C1920" t="s">
        <v>1381</v>
      </c>
      <c r="D1920">
        <v>1900</v>
      </c>
      <c r="E1920" s="957">
        <v>1</v>
      </c>
      <c r="F1920" t="s">
        <v>440</v>
      </c>
      <c r="G1920" s="957">
        <v>182</v>
      </c>
      <c r="H1920" t="s">
        <v>385</v>
      </c>
      <c r="I1920" s="937" t="s">
        <v>489</v>
      </c>
      <c r="J1920" s="937" t="s">
        <v>445</v>
      </c>
      <c r="K1920" s="937" t="s">
        <v>53</v>
      </c>
      <c r="L1920" s="937" t="s">
        <v>42</v>
      </c>
      <c r="M1920" s="962" t="s">
        <v>155</v>
      </c>
      <c r="N1920" s="678">
        <f t="shared" ca="1" si="330"/>
        <v>26409.987668298905</v>
      </c>
      <c r="O1920" s="678">
        <f t="shared" ca="1" si="330"/>
        <v>10028.211224758337</v>
      </c>
      <c r="P1920" s="678">
        <f t="shared" ca="1" si="330"/>
        <v>2112.9595057678498</v>
      </c>
      <c r="Q1920" s="678">
        <f t="shared" ca="1" si="330"/>
        <v>9048.3008282285591</v>
      </c>
      <c r="R1920" s="678">
        <f t="shared" ca="1" si="330"/>
        <v>1663.114816813114</v>
      </c>
      <c r="S1920" s="678">
        <f t="shared" ca="1" si="330"/>
        <v>7.7577188216655379</v>
      </c>
      <c r="T1920" s="678">
        <f t="shared" ca="1" si="330"/>
        <v>1072.4364169759583</v>
      </c>
      <c r="U1920" s="678">
        <f t="shared" ca="1" si="330"/>
        <v>0</v>
      </c>
      <c r="V1920" s="678">
        <f t="shared" ca="1" si="330"/>
        <v>382.70082960837067</v>
      </c>
      <c r="W1920" s="678">
        <f t="shared" ca="1" si="331"/>
        <v>2094.5063273250512</v>
      </c>
      <c r="X1920" s="678">
        <f t="shared" ca="1" si="330"/>
        <v>0</v>
      </c>
      <c r="Y1920" s="678">
        <f t="shared" ca="1" si="330"/>
        <v>0</v>
      </c>
      <c r="Z1920" s="678">
        <f t="shared" ca="1" si="330"/>
        <v>0</v>
      </c>
      <c r="AA1920" t="str">
        <f t="shared" si="321"/>
        <v>ASRCMS202202</v>
      </c>
      <c r="AB1920" s="957">
        <f t="shared" si="322"/>
        <v>45230</v>
      </c>
      <c r="AC1920" t="str">
        <f t="shared" si="323"/>
        <v>Unaudited</v>
      </c>
    </row>
    <row r="1921" spans="1:29" x14ac:dyDescent="0.25">
      <c r="A1921" t="s">
        <v>421</v>
      </c>
      <c r="B1921" t="s">
        <v>1380</v>
      </c>
      <c r="C1921" t="s">
        <v>1381</v>
      </c>
      <c r="D1921">
        <v>1900</v>
      </c>
      <c r="E1921" s="957">
        <v>1</v>
      </c>
      <c r="F1921" t="s">
        <v>440</v>
      </c>
      <c r="G1921" s="957">
        <v>182</v>
      </c>
      <c r="H1921" t="s">
        <v>385</v>
      </c>
      <c r="I1921" s="937" t="s">
        <v>489</v>
      </c>
      <c r="J1921" s="937" t="s">
        <v>445</v>
      </c>
      <c r="K1921" s="937" t="s">
        <v>53</v>
      </c>
      <c r="L1921" s="937" t="s">
        <v>43</v>
      </c>
      <c r="M1921" s="962" t="s">
        <v>463</v>
      </c>
      <c r="N1921" s="678">
        <f t="shared" ca="1" si="330"/>
        <v>37780.91991517118</v>
      </c>
      <c r="O1921" s="678">
        <f t="shared" ca="1" si="330"/>
        <v>7983.0449261995991</v>
      </c>
      <c r="P1921" s="678">
        <f t="shared" ca="1" si="330"/>
        <v>1623.8498102029014</v>
      </c>
      <c r="Q1921" s="678">
        <f t="shared" ca="1" si="330"/>
        <v>11040.258623575502</v>
      </c>
      <c r="R1921" s="678">
        <f t="shared" ca="1" si="330"/>
        <v>1645.0795526733389</v>
      </c>
      <c r="S1921" s="678">
        <f t="shared" ca="1" si="330"/>
        <v>130.89466793060376</v>
      </c>
      <c r="T1921" s="678">
        <f t="shared" ca="1" si="330"/>
        <v>3889.7268175967451</v>
      </c>
      <c r="U1921" s="678">
        <f t="shared" ca="1" si="330"/>
        <v>0</v>
      </c>
      <c r="V1921" s="678">
        <f t="shared" ca="1" si="330"/>
        <v>216.13956821993278</v>
      </c>
      <c r="W1921" s="678">
        <f t="shared" ca="1" si="331"/>
        <v>11251.925948772565</v>
      </c>
      <c r="X1921" s="678">
        <f t="shared" ca="1" si="330"/>
        <v>0</v>
      </c>
      <c r="Y1921" s="678">
        <f t="shared" ca="1" si="330"/>
        <v>0</v>
      </c>
      <c r="Z1921" s="678">
        <f t="shared" ca="1" si="330"/>
        <v>0</v>
      </c>
      <c r="AA1921" t="str">
        <f t="shared" si="321"/>
        <v>ASRCMS202202</v>
      </c>
      <c r="AB1921" s="957">
        <f t="shared" si="322"/>
        <v>45230</v>
      </c>
      <c r="AC1921" t="str">
        <f t="shared" si="323"/>
        <v>Unaudited</v>
      </c>
    </row>
    <row r="1922" spans="1:29" x14ac:dyDescent="0.25">
      <c r="A1922" t="s">
        <v>421</v>
      </c>
      <c r="B1922" t="s">
        <v>1380</v>
      </c>
      <c r="C1922" t="s">
        <v>1381</v>
      </c>
      <c r="D1922">
        <v>1900</v>
      </c>
      <c r="E1922" s="957">
        <v>1</v>
      </c>
      <c r="F1922" t="s">
        <v>440</v>
      </c>
      <c r="G1922" s="957">
        <v>182</v>
      </c>
      <c r="H1922" t="s">
        <v>385</v>
      </c>
      <c r="I1922" s="937" t="s">
        <v>489</v>
      </c>
      <c r="J1922" s="937" t="s">
        <v>445</v>
      </c>
      <c r="K1922" s="937" t="s">
        <v>915</v>
      </c>
      <c r="L1922" s="937" t="s">
        <v>916</v>
      </c>
      <c r="M1922" s="962" t="s">
        <v>915</v>
      </c>
      <c r="N1922" s="678">
        <f t="shared" ca="1" si="330"/>
        <v>11079.18</v>
      </c>
      <c r="O1922" s="678">
        <f t="shared" ca="1" si="330"/>
        <v>2769.42</v>
      </c>
      <c r="P1922" s="678">
        <f t="shared" ca="1" si="330"/>
        <v>4629.8900000000003</v>
      </c>
      <c r="Q1922" s="678">
        <f t="shared" ca="1" si="330"/>
        <v>0</v>
      </c>
      <c r="R1922" s="678">
        <f t="shared" ca="1" si="330"/>
        <v>3679.87</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ASRCMS202202</v>
      </c>
      <c r="AB1922" s="957">
        <f t="shared" ref="AB1922:AB1985" si="333">file_date</f>
        <v>45230</v>
      </c>
      <c r="AC1922" t="str">
        <f t="shared" ref="AC1922:AC1985" si="334">status</f>
        <v>Unaudited</v>
      </c>
    </row>
    <row r="1923" spans="1:29" x14ac:dyDescent="0.25">
      <c r="A1923" t="s">
        <v>421</v>
      </c>
      <c r="B1923" t="s">
        <v>1380</v>
      </c>
      <c r="C1923" t="s">
        <v>1381</v>
      </c>
      <c r="D1923">
        <v>1900</v>
      </c>
      <c r="E1923" s="957">
        <v>1</v>
      </c>
      <c r="F1923" t="s">
        <v>440</v>
      </c>
      <c r="G1923" s="957">
        <v>182</v>
      </c>
      <c r="H1923" t="s">
        <v>385</v>
      </c>
      <c r="I1923" s="937" t="s">
        <v>489</v>
      </c>
      <c r="J1923" s="937" t="s">
        <v>445</v>
      </c>
      <c r="K1923" s="937" t="s">
        <v>915</v>
      </c>
      <c r="L1923" s="945" t="s">
        <v>917</v>
      </c>
      <c r="M1923" s="960" t="s">
        <v>920</v>
      </c>
      <c r="N1923" s="678">
        <f t="shared" ca="1" si="330"/>
        <v>3004.9765940363468</v>
      </c>
      <c r="O1923" s="678">
        <f t="shared" ca="1" si="330"/>
        <v>726.26274159438401</v>
      </c>
      <c r="P1923" s="678">
        <f t="shared" ca="1" si="330"/>
        <v>204.93958859929774</v>
      </c>
      <c r="Q1923" s="678">
        <f t="shared" ca="1" si="330"/>
        <v>894.24182085763903</v>
      </c>
      <c r="R1923" s="678">
        <f t="shared" ca="1" si="330"/>
        <v>163.51988843761234</v>
      </c>
      <c r="S1923" s="678">
        <f t="shared" ca="1" si="330"/>
        <v>15.952606836168234</v>
      </c>
      <c r="T1923" s="678">
        <f t="shared" ca="1" si="330"/>
        <v>512.97373071938</v>
      </c>
      <c r="U1923" s="678">
        <f t="shared" ca="1" si="330"/>
        <v>0</v>
      </c>
      <c r="V1923" s="678">
        <f t="shared" ca="1" si="330"/>
        <v>20.741116275144499</v>
      </c>
      <c r="W1923" s="678">
        <f t="shared" ca="1" si="331"/>
        <v>466.34510071672082</v>
      </c>
      <c r="X1923" s="678">
        <f t="shared" ca="1" si="330"/>
        <v>0</v>
      </c>
      <c r="Y1923" s="678">
        <f t="shared" ca="1" si="330"/>
        <v>0</v>
      </c>
      <c r="Z1923" s="678">
        <f t="shared" ca="1" si="330"/>
        <v>0</v>
      </c>
      <c r="AA1923" t="str">
        <f t="shared" si="332"/>
        <v>ASRCMS202202</v>
      </c>
      <c r="AB1923" s="957">
        <f t="shared" si="333"/>
        <v>45230</v>
      </c>
      <c r="AC1923" t="str">
        <f t="shared" si="334"/>
        <v>Unaudited</v>
      </c>
    </row>
    <row r="1924" spans="1:29" x14ac:dyDescent="0.25">
      <c r="A1924" t="s">
        <v>421</v>
      </c>
      <c r="B1924" t="s">
        <v>1380</v>
      </c>
      <c r="C1924" t="s">
        <v>1381</v>
      </c>
      <c r="D1924">
        <v>1900</v>
      </c>
      <c r="E1924" s="957">
        <v>1</v>
      </c>
      <c r="F1924" t="s">
        <v>440</v>
      </c>
      <c r="G1924" s="957">
        <v>182</v>
      </c>
      <c r="H1924" t="s">
        <v>385</v>
      </c>
      <c r="I1924" s="962" t="s">
        <v>489</v>
      </c>
      <c r="J1924" s="962" t="s">
        <v>445</v>
      </c>
      <c r="K1924" s="962" t="s">
        <v>915</v>
      </c>
      <c r="L1924" s="937" t="s">
        <v>918</v>
      </c>
      <c r="M1924" s="962" t="s">
        <v>921</v>
      </c>
      <c r="N1924" s="678">
        <f t="shared" ca="1" si="330"/>
        <v>34.716132399000465</v>
      </c>
      <c r="O1924" s="678">
        <f t="shared" ca="1" si="330"/>
        <v>7.3354604712477229</v>
      </c>
      <c r="P1924" s="678">
        <f t="shared" ca="1" si="330"/>
        <v>1.4921231440015419</v>
      </c>
      <c r="Q1924" s="678">
        <f t="shared" ca="1" si="330"/>
        <v>10.144673050730747</v>
      </c>
      <c r="R1924" s="678">
        <f t="shared" ca="1" si="330"/>
        <v>1.5116307301602483</v>
      </c>
      <c r="S1924" s="678">
        <f t="shared" ca="1" si="330"/>
        <v>0.12027649491873019</v>
      </c>
      <c r="T1924" s="678">
        <f t="shared" ca="1" si="330"/>
        <v>3.5741922509781605</v>
      </c>
      <c r="U1924" s="678">
        <f t="shared" ca="1" si="330"/>
        <v>0</v>
      </c>
      <c r="V1924" s="678">
        <f t="shared" ca="1" si="330"/>
        <v>0.19860633049257451</v>
      </c>
      <c r="W1924" s="678">
        <f t="shared" ca="1" si="331"/>
        <v>10.339169926470737</v>
      </c>
      <c r="X1924" s="678">
        <f t="shared" ca="1" si="330"/>
        <v>0</v>
      </c>
      <c r="Y1924" s="678">
        <f t="shared" ca="1" si="330"/>
        <v>0</v>
      </c>
      <c r="Z1924" s="678">
        <f t="shared" ca="1" si="330"/>
        <v>0</v>
      </c>
      <c r="AA1924" t="str">
        <f t="shared" si="332"/>
        <v>ASRCMS202202</v>
      </c>
      <c r="AB1924" s="957">
        <f t="shared" si="333"/>
        <v>45230</v>
      </c>
      <c r="AC1924" t="str">
        <f t="shared" si="334"/>
        <v>Unaudited</v>
      </c>
    </row>
    <row r="1925" spans="1:29" x14ac:dyDescent="0.25">
      <c r="A1925" t="s">
        <v>421</v>
      </c>
      <c r="B1925" t="s">
        <v>1380</v>
      </c>
      <c r="C1925" t="s">
        <v>1381</v>
      </c>
      <c r="D1925">
        <v>1900</v>
      </c>
      <c r="E1925" s="957">
        <v>1</v>
      </c>
      <c r="F1925" t="s">
        <v>440</v>
      </c>
      <c r="G1925" s="957">
        <v>182</v>
      </c>
      <c r="H1925" t="s">
        <v>385</v>
      </c>
      <c r="I1925" s="937" t="s">
        <v>489</v>
      </c>
      <c r="J1925" s="937" t="s">
        <v>445</v>
      </c>
      <c r="K1925" s="937" t="s">
        <v>446</v>
      </c>
      <c r="L1925" s="937">
        <v>5.0999999999999996</v>
      </c>
      <c r="M1925" s="962" t="s">
        <v>37</v>
      </c>
      <c r="N1925" s="678">
        <f t="shared" ca="1" si="330"/>
        <v>644787.13</v>
      </c>
      <c r="O1925" s="678">
        <f t="shared" ca="1" si="330"/>
        <v>147611.95000000004</v>
      </c>
      <c r="P1925" s="678">
        <f t="shared" ca="1" si="330"/>
        <v>164493.67000000004</v>
      </c>
      <c r="Q1925" s="678">
        <f t="shared" ca="1" si="330"/>
        <v>85440.859999999986</v>
      </c>
      <c r="R1925" s="678">
        <f t="shared" ca="1" si="330"/>
        <v>105372.98000000003</v>
      </c>
      <c r="S1925" s="678">
        <f t="shared" ca="1" si="330"/>
        <v>120</v>
      </c>
      <c r="T1925" s="678">
        <f t="shared" ca="1" si="330"/>
        <v>129406.16</v>
      </c>
      <c r="U1925" s="678">
        <f t="shared" ca="1" si="330"/>
        <v>0</v>
      </c>
      <c r="V1925" s="678">
        <f t="shared" ca="1" si="330"/>
        <v>8718.6899999999969</v>
      </c>
      <c r="W1925" s="678">
        <f t="shared" ca="1" si="331"/>
        <v>3622.82</v>
      </c>
      <c r="X1925" s="678">
        <f t="shared" ca="1" si="330"/>
        <v>0</v>
      </c>
      <c r="Y1925" s="678">
        <f t="shared" ca="1" si="330"/>
        <v>0</v>
      </c>
      <c r="Z1925" s="678">
        <f t="shared" ca="1" si="330"/>
        <v>0</v>
      </c>
      <c r="AA1925" t="str">
        <f t="shared" si="332"/>
        <v>ASRCMS202202</v>
      </c>
      <c r="AB1925" s="957">
        <f t="shared" si="333"/>
        <v>45230</v>
      </c>
      <c r="AC1925" t="str">
        <f t="shared" si="334"/>
        <v>Unaudited</v>
      </c>
    </row>
    <row r="1926" spans="1:29" ht="30" x14ac:dyDescent="0.25">
      <c r="A1926" t="s">
        <v>421</v>
      </c>
      <c r="B1926" t="s">
        <v>1380</v>
      </c>
      <c r="C1926" t="s">
        <v>1381</v>
      </c>
      <c r="D1926">
        <v>1900</v>
      </c>
      <c r="E1926" s="957">
        <v>1</v>
      </c>
      <c r="F1926" t="s">
        <v>440</v>
      </c>
      <c r="G1926" s="957">
        <v>182</v>
      </c>
      <c r="H1926" t="s">
        <v>385</v>
      </c>
      <c r="I1926" s="937" t="s">
        <v>489</v>
      </c>
      <c r="J1926" s="937" t="s">
        <v>445</v>
      </c>
      <c r="K1926" s="937" t="s">
        <v>446</v>
      </c>
      <c r="L1926" s="937">
        <v>5.2</v>
      </c>
      <c r="M1926" s="962" t="s">
        <v>304</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ASRCMS202202</v>
      </c>
      <c r="AB1926" s="957">
        <f t="shared" si="333"/>
        <v>45230</v>
      </c>
      <c r="AC1926" t="str">
        <f t="shared" si="334"/>
        <v>Unaudited</v>
      </c>
    </row>
    <row r="1927" spans="1:29" ht="30" x14ac:dyDescent="0.25">
      <c r="A1927" t="s">
        <v>421</v>
      </c>
      <c r="B1927" t="s">
        <v>1380</v>
      </c>
      <c r="C1927" t="s">
        <v>1381</v>
      </c>
      <c r="D1927">
        <v>1900</v>
      </c>
      <c r="E1927" s="957">
        <v>1</v>
      </c>
      <c r="F1927" t="s">
        <v>440</v>
      </c>
      <c r="G1927" s="957">
        <v>182</v>
      </c>
      <c r="H1927" t="s">
        <v>385</v>
      </c>
      <c r="I1927" s="937" t="s">
        <v>489</v>
      </c>
      <c r="J1927" s="937" t="s">
        <v>445</v>
      </c>
      <c r="K1927" s="937" t="s">
        <v>446</v>
      </c>
      <c r="L1927" s="937">
        <v>5.3</v>
      </c>
      <c r="M1927" s="962" t="s">
        <v>305</v>
      </c>
      <c r="N1927" s="678">
        <f t="shared" ca="1" si="330"/>
        <v>8608.2864002115148</v>
      </c>
      <c r="O1927" s="678">
        <f t="shared" ca="1" si="330"/>
        <v>2387.650840650253</v>
      </c>
      <c r="P1927" s="678">
        <f t="shared" ca="1" si="330"/>
        <v>2573.4431725526547</v>
      </c>
      <c r="Q1927" s="678">
        <f t="shared" ca="1" si="330"/>
        <v>1371.3715999059059</v>
      </c>
      <c r="R1927" s="678">
        <f t="shared" ca="1" si="330"/>
        <v>1715.8635274304806</v>
      </c>
      <c r="S1927" s="678">
        <f t="shared" ca="1" si="330"/>
        <v>0.94879988110491964</v>
      </c>
      <c r="T1927" s="678">
        <f t="shared" ca="1" si="330"/>
        <v>379.33222387162607</v>
      </c>
      <c r="U1927" s="678">
        <f t="shared" ca="1" si="330"/>
        <v>0</v>
      </c>
      <c r="V1927" s="678">
        <f t="shared" ca="1" si="330"/>
        <v>122.73671127636004</v>
      </c>
      <c r="W1927" s="678">
        <f t="shared" ca="1" si="331"/>
        <v>56.939524643127847</v>
      </c>
      <c r="X1927" s="678">
        <f t="shared" ca="1" si="330"/>
        <v>0</v>
      </c>
      <c r="Y1927" s="678">
        <f t="shared" ca="1" si="330"/>
        <v>0</v>
      </c>
      <c r="Z1927" s="678">
        <f t="shared" ca="1" si="330"/>
        <v>0</v>
      </c>
      <c r="AA1927" t="str">
        <f t="shared" si="332"/>
        <v>ASRCMS202202</v>
      </c>
      <c r="AB1927" s="957">
        <f t="shared" si="333"/>
        <v>45230</v>
      </c>
      <c r="AC1927" t="str">
        <f t="shared" si="334"/>
        <v>Unaudited</v>
      </c>
    </row>
    <row r="1928" spans="1:29" x14ac:dyDescent="0.25">
      <c r="A1928" t="s">
        <v>421</v>
      </c>
      <c r="B1928" t="s">
        <v>1380</v>
      </c>
      <c r="C1928" t="s">
        <v>1381</v>
      </c>
      <c r="D1928">
        <v>1900</v>
      </c>
      <c r="E1928" s="957">
        <v>1</v>
      </c>
      <c r="F1928" t="s">
        <v>440</v>
      </c>
      <c r="G1928" s="957">
        <v>182</v>
      </c>
      <c r="H1928" t="s">
        <v>385</v>
      </c>
      <c r="I1928" s="937" t="s">
        <v>489</v>
      </c>
      <c r="J1928" s="937" t="s">
        <v>445</v>
      </c>
      <c r="K1928" s="937" t="s">
        <v>446</v>
      </c>
      <c r="L1928" s="937" t="s">
        <v>82</v>
      </c>
      <c r="M1928" s="962" t="s">
        <v>454</v>
      </c>
      <c r="N1928" s="678">
        <f t="shared" ca="1" si="330"/>
        <v>2485.3537404343851</v>
      </c>
      <c r="O1928" s="678">
        <f t="shared" ca="1" si="330"/>
        <v>525.15107127973192</v>
      </c>
      <c r="P1928" s="678">
        <f t="shared" ca="1" si="330"/>
        <v>106.82220572588088</v>
      </c>
      <c r="Q1928" s="678">
        <f t="shared" ca="1" si="330"/>
        <v>726.26468934781144</v>
      </c>
      <c r="R1928" s="678">
        <f t="shared" ca="1" si="330"/>
        <v>108.21876832879867</v>
      </c>
      <c r="S1928" s="678">
        <f t="shared" ca="1" si="330"/>
        <v>8.6106837333415065</v>
      </c>
      <c r="T1928" s="678">
        <f t="shared" ca="1" si="330"/>
        <v>255.8790817451752</v>
      </c>
      <c r="U1928" s="678">
        <f t="shared" ca="1" si="330"/>
        <v>0</v>
      </c>
      <c r="V1928" s="678">
        <f t="shared" ca="1" si="330"/>
        <v>14.218374924099537</v>
      </c>
      <c r="W1928" s="678">
        <f t="shared" ca="1" si="331"/>
        <v>740.18886534954549</v>
      </c>
      <c r="X1928" s="678">
        <f t="shared" ca="1" si="330"/>
        <v>0</v>
      </c>
      <c r="Y1928" s="678">
        <f t="shared" ca="1" si="330"/>
        <v>0</v>
      </c>
      <c r="Z1928" s="678">
        <f t="shared" ca="1" si="330"/>
        <v>0</v>
      </c>
      <c r="AA1928" t="str">
        <f t="shared" si="332"/>
        <v>ASRCMS202202</v>
      </c>
      <c r="AB1928" s="957">
        <f t="shared" si="333"/>
        <v>45230</v>
      </c>
      <c r="AC1928" t="str">
        <f t="shared" si="334"/>
        <v>Unaudited</v>
      </c>
    </row>
    <row r="1929" spans="1:29" x14ac:dyDescent="0.25">
      <c r="A1929" t="s">
        <v>421</v>
      </c>
      <c r="B1929" t="s">
        <v>1380</v>
      </c>
      <c r="C1929" t="s">
        <v>1381</v>
      </c>
      <c r="D1929">
        <v>1900</v>
      </c>
      <c r="E1929" s="957">
        <v>1</v>
      </c>
      <c r="F1929" t="s">
        <v>440</v>
      </c>
      <c r="G1929" s="957">
        <v>182</v>
      </c>
      <c r="H1929" t="s">
        <v>385</v>
      </c>
      <c r="I1929" s="937" t="s">
        <v>489</v>
      </c>
      <c r="J1929" s="937" t="s">
        <v>445</v>
      </c>
      <c r="K1929" s="937" t="s">
        <v>447</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ASRCMS202202</v>
      </c>
      <c r="AB1929" s="957">
        <f t="shared" si="333"/>
        <v>45230</v>
      </c>
      <c r="AC1929" t="str">
        <f t="shared" si="334"/>
        <v>Unaudited</v>
      </c>
    </row>
    <row r="1930" spans="1:29" x14ac:dyDescent="0.25">
      <c r="A1930" t="s">
        <v>421</v>
      </c>
      <c r="B1930" t="s">
        <v>1380</v>
      </c>
      <c r="C1930" t="s">
        <v>1381</v>
      </c>
      <c r="D1930">
        <v>1900</v>
      </c>
      <c r="E1930" s="957">
        <v>1</v>
      </c>
      <c r="F1930" t="s">
        <v>440</v>
      </c>
      <c r="G1930" s="957">
        <v>182</v>
      </c>
      <c r="H1930" t="s">
        <v>385</v>
      </c>
      <c r="I1930" s="937" t="s">
        <v>489</v>
      </c>
      <c r="J1930" s="937" t="s">
        <v>445</v>
      </c>
      <c r="K1930" s="937" t="s">
        <v>447</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ASRCMS202202</v>
      </c>
      <c r="AB1930" s="957">
        <f t="shared" si="333"/>
        <v>45230</v>
      </c>
      <c r="AC1930" t="str">
        <f t="shared" si="334"/>
        <v>Unaudited</v>
      </c>
    </row>
    <row r="1931" spans="1:29" x14ac:dyDescent="0.25">
      <c r="A1931" t="s">
        <v>421</v>
      </c>
      <c r="B1931" t="s">
        <v>1380</v>
      </c>
      <c r="C1931" t="s">
        <v>1381</v>
      </c>
      <c r="D1931">
        <v>1900</v>
      </c>
      <c r="E1931" s="957">
        <v>1</v>
      </c>
      <c r="F1931" t="s">
        <v>440</v>
      </c>
      <c r="G1931" s="957">
        <v>182</v>
      </c>
      <c r="H1931" t="s">
        <v>385</v>
      </c>
      <c r="I1931" s="937" t="s">
        <v>489</v>
      </c>
      <c r="J1931" s="937" t="s">
        <v>445</v>
      </c>
      <c r="K1931" s="937" t="s">
        <v>447</v>
      </c>
      <c r="L1931" s="945">
        <v>6.3</v>
      </c>
      <c r="M1931" s="960" t="s">
        <v>185</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ASRCMS202202</v>
      </c>
      <c r="AB1931" s="957">
        <f t="shared" si="333"/>
        <v>45230</v>
      </c>
      <c r="AC1931" t="str">
        <f t="shared" si="334"/>
        <v>Unaudited</v>
      </c>
    </row>
    <row r="1932" spans="1:29" x14ac:dyDescent="0.25">
      <c r="A1932" t="s">
        <v>421</v>
      </c>
      <c r="B1932" t="s">
        <v>1380</v>
      </c>
      <c r="C1932" t="s">
        <v>1381</v>
      </c>
      <c r="D1932">
        <v>1900</v>
      </c>
      <c r="E1932" s="957">
        <v>1</v>
      </c>
      <c r="F1932" t="s">
        <v>440</v>
      </c>
      <c r="G1932" s="957">
        <v>182</v>
      </c>
      <c r="H1932" t="s">
        <v>385</v>
      </c>
      <c r="I1932" s="962" t="s">
        <v>489</v>
      </c>
      <c r="J1932" s="962" t="s">
        <v>445</v>
      </c>
      <c r="K1932" s="962" t="s">
        <v>447</v>
      </c>
      <c r="L1932" s="937" t="s">
        <v>87</v>
      </c>
      <c r="M1932" s="962" t="s">
        <v>455</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ASRCMS202202</v>
      </c>
      <c r="AB1932" s="957">
        <f t="shared" si="333"/>
        <v>45230</v>
      </c>
      <c r="AC1932" t="str">
        <f t="shared" si="334"/>
        <v>Unaudited</v>
      </c>
    </row>
    <row r="1933" spans="1:29" x14ac:dyDescent="0.25">
      <c r="A1933" t="s">
        <v>421</v>
      </c>
      <c r="B1933" t="s">
        <v>1380</v>
      </c>
      <c r="C1933" t="s">
        <v>1381</v>
      </c>
      <c r="D1933">
        <v>1900</v>
      </c>
      <c r="E1933" s="957">
        <v>1</v>
      </c>
      <c r="F1933" t="s">
        <v>440</v>
      </c>
      <c r="G1933" s="957">
        <v>182</v>
      </c>
      <c r="H1933" t="s">
        <v>385</v>
      </c>
      <c r="I1933" s="937" t="s">
        <v>489</v>
      </c>
      <c r="J1933" s="937" t="s">
        <v>445</v>
      </c>
      <c r="K1933" s="937" t="s">
        <v>448</v>
      </c>
      <c r="L1933" s="937">
        <v>7.1</v>
      </c>
      <c r="M1933" s="962" t="s">
        <v>20</v>
      </c>
      <c r="N1933" s="678">
        <f t="shared" ca="1" si="330"/>
        <v>229619.28999999998</v>
      </c>
      <c r="O1933" s="678">
        <f t="shared" ca="1" si="330"/>
        <v>49105.366845597477</v>
      </c>
      <c r="P1933" s="678">
        <f t="shared" ca="1" si="330"/>
        <v>6252.1996553250956</v>
      </c>
      <c r="Q1933" s="678">
        <f t="shared" ca="1" si="330"/>
        <v>106529.08515575492</v>
      </c>
      <c r="R1933" s="678">
        <f t="shared" ca="1" si="330"/>
        <v>10661.544333024964</v>
      </c>
      <c r="S1933" s="678">
        <f t="shared" ca="1" si="330"/>
        <v>574.47281210628637</v>
      </c>
      <c r="T1933" s="678">
        <f t="shared" ca="1" si="330"/>
        <v>18855.40801239221</v>
      </c>
      <c r="U1933" s="678">
        <f t="shared" ca="1" si="330"/>
        <v>0</v>
      </c>
      <c r="V1933" s="678">
        <f t="shared" ca="1" si="330"/>
        <v>2591.5485803328625</v>
      </c>
      <c r="W1933" s="678">
        <f t="shared" ca="1" si="331"/>
        <v>35049.664605466191</v>
      </c>
      <c r="X1933" s="678">
        <f t="shared" ca="1" si="330"/>
        <v>0</v>
      </c>
      <c r="Y1933" s="678">
        <f t="shared" ca="1" si="330"/>
        <v>0</v>
      </c>
      <c r="Z1933" s="678">
        <f t="shared" ca="1" si="330"/>
        <v>0</v>
      </c>
      <c r="AA1933" t="str">
        <f t="shared" si="332"/>
        <v>ASRCMS202202</v>
      </c>
      <c r="AB1933" s="957">
        <f t="shared" si="333"/>
        <v>45230</v>
      </c>
      <c r="AC1933" t="str">
        <f t="shared" si="334"/>
        <v>Unaudited</v>
      </c>
    </row>
    <row r="1934" spans="1:29" x14ac:dyDescent="0.25">
      <c r="A1934" t="s">
        <v>421</v>
      </c>
      <c r="B1934" t="s">
        <v>1380</v>
      </c>
      <c r="C1934" t="s">
        <v>1381</v>
      </c>
      <c r="D1934">
        <v>1900</v>
      </c>
      <c r="E1934" s="957">
        <v>1</v>
      </c>
      <c r="F1934" t="s">
        <v>440</v>
      </c>
      <c r="G1934" s="957">
        <v>182</v>
      </c>
      <c r="H1934" t="s">
        <v>385</v>
      </c>
      <c r="I1934" s="937" t="s">
        <v>489</v>
      </c>
      <c r="J1934" s="937" t="s">
        <v>445</v>
      </c>
      <c r="K1934" s="937" t="s">
        <v>448</v>
      </c>
      <c r="L1934" s="937">
        <v>7.2</v>
      </c>
      <c r="M1934" s="962"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ASRCMS202202</v>
      </c>
      <c r="AB1934" s="957">
        <f t="shared" si="333"/>
        <v>45230</v>
      </c>
      <c r="AC1934" t="str">
        <f t="shared" si="334"/>
        <v>Unaudited</v>
      </c>
    </row>
    <row r="1935" spans="1:29" x14ac:dyDescent="0.25">
      <c r="A1935" t="s">
        <v>421</v>
      </c>
      <c r="B1935" t="s">
        <v>1380</v>
      </c>
      <c r="C1935" t="s">
        <v>1381</v>
      </c>
      <c r="D1935">
        <v>1900</v>
      </c>
      <c r="E1935" s="957">
        <v>1</v>
      </c>
      <c r="F1935" t="s">
        <v>440</v>
      </c>
      <c r="G1935" s="957">
        <v>182</v>
      </c>
      <c r="H1935" t="s">
        <v>385</v>
      </c>
      <c r="I1935" s="937" t="s">
        <v>489</v>
      </c>
      <c r="J1935" s="937" t="s">
        <v>445</v>
      </c>
      <c r="K1935" s="937" t="s">
        <v>448</v>
      </c>
      <c r="L1935" s="937">
        <v>7.3</v>
      </c>
      <c r="M1935" s="962" t="s">
        <v>156</v>
      </c>
      <c r="N1935" s="678">
        <f t="shared" ca="1" si="330"/>
        <v>24889.055376375505</v>
      </c>
      <c r="O1935" s="678">
        <f t="shared" ca="1" si="330"/>
        <v>5259.0156006362831</v>
      </c>
      <c r="P1935" s="678">
        <f t="shared" ca="1" si="330"/>
        <v>1069.748644019319</v>
      </c>
      <c r="Q1935" s="678">
        <f t="shared" ca="1" si="330"/>
        <v>7273.025878370353</v>
      </c>
      <c r="R1935" s="678">
        <f t="shared" ca="1" si="330"/>
        <v>1083.734228202004</v>
      </c>
      <c r="S1935" s="678">
        <f t="shared" ca="1" si="330"/>
        <v>86.229891858426384</v>
      </c>
      <c r="T1935" s="678">
        <f t="shared" ca="1" si="330"/>
        <v>2562.4475629367321</v>
      </c>
      <c r="U1935" s="678">
        <f t="shared" ca="1" si="330"/>
        <v>0</v>
      </c>
      <c r="V1935" s="678">
        <f t="shared" ca="1" si="330"/>
        <v>142.3869427883258</v>
      </c>
      <c r="W1935" s="678">
        <f t="shared" ca="1" si="331"/>
        <v>7412.466627564062</v>
      </c>
      <c r="X1935" s="678">
        <f t="shared" ca="1" si="330"/>
        <v>0</v>
      </c>
      <c r="Y1935" s="678">
        <f t="shared" ca="1" si="330"/>
        <v>0</v>
      </c>
      <c r="Z1935" s="678">
        <f t="shared" ca="1" si="330"/>
        <v>0</v>
      </c>
      <c r="AA1935" t="str">
        <f t="shared" si="332"/>
        <v>ASRCMS202202</v>
      </c>
      <c r="AB1935" s="957">
        <f t="shared" si="333"/>
        <v>45230</v>
      </c>
      <c r="AC1935" t="str">
        <f t="shared" si="334"/>
        <v>Unaudited</v>
      </c>
    </row>
    <row r="1936" spans="1:29" x14ac:dyDescent="0.25">
      <c r="A1936" t="s">
        <v>421</v>
      </c>
      <c r="B1936" t="s">
        <v>1380</v>
      </c>
      <c r="C1936" t="s">
        <v>1381</v>
      </c>
      <c r="D1936">
        <v>1900</v>
      </c>
      <c r="E1936" s="957">
        <v>1</v>
      </c>
      <c r="F1936" t="s">
        <v>440</v>
      </c>
      <c r="G1936" s="957">
        <v>182</v>
      </c>
      <c r="H1936" t="s">
        <v>385</v>
      </c>
      <c r="I1936" s="937" t="s">
        <v>489</v>
      </c>
      <c r="J1936" s="937" t="s">
        <v>445</v>
      </c>
      <c r="K1936" s="937" t="s">
        <v>448</v>
      </c>
      <c r="L1936" s="937" t="s">
        <v>91</v>
      </c>
      <c r="M1936" s="962" t="s">
        <v>456</v>
      </c>
      <c r="N1936" s="678">
        <f t="shared" ca="1" si="330"/>
        <v>82.96700260676127</v>
      </c>
      <c r="O1936" s="678">
        <f t="shared" ca="1" si="330"/>
        <v>17.530788310316701</v>
      </c>
      <c r="P1936" s="678">
        <f t="shared" ca="1" si="330"/>
        <v>3.5659785875672338</v>
      </c>
      <c r="Q1936" s="678">
        <f t="shared" ca="1" si="330"/>
        <v>24.244437881823263</v>
      </c>
      <c r="R1936" s="678">
        <f t="shared" ca="1" si="330"/>
        <v>3.612599159613664</v>
      </c>
      <c r="S1936" s="678">
        <f t="shared" ca="1" si="330"/>
        <v>0.28744504580071567</v>
      </c>
      <c r="T1936" s="678">
        <f t="shared" ca="1" si="330"/>
        <v>8.541850641533701</v>
      </c>
      <c r="U1936" s="678">
        <f t="shared" ca="1" si="330"/>
        <v>0</v>
      </c>
      <c r="V1936" s="678">
        <f t="shared" ca="1" si="330"/>
        <v>0.47464307804550099</v>
      </c>
      <c r="W1936" s="678">
        <f t="shared" ca="1" si="331"/>
        <v>24.709259902060495</v>
      </c>
      <c r="X1936" s="678">
        <f t="shared" ca="1" si="330"/>
        <v>0</v>
      </c>
      <c r="Y1936" s="678">
        <f t="shared" ca="1" si="330"/>
        <v>0</v>
      </c>
      <c r="Z1936" s="678">
        <f t="shared" ca="1" si="330"/>
        <v>0</v>
      </c>
      <c r="AA1936" t="str">
        <f t="shared" si="332"/>
        <v>ASRCMS202202</v>
      </c>
      <c r="AB1936" s="957">
        <f t="shared" si="333"/>
        <v>45230</v>
      </c>
      <c r="AC1936" t="str">
        <f t="shared" si="334"/>
        <v>Unaudited</v>
      </c>
    </row>
    <row r="1937" spans="1:29" x14ac:dyDescent="0.25">
      <c r="A1937" t="s">
        <v>421</v>
      </c>
      <c r="B1937" t="s">
        <v>1380</v>
      </c>
      <c r="C1937" t="s">
        <v>1381</v>
      </c>
      <c r="D1937">
        <v>1900</v>
      </c>
      <c r="E1937" s="957">
        <v>1</v>
      </c>
      <c r="F1937" t="s">
        <v>440</v>
      </c>
      <c r="G1937" s="957">
        <v>182</v>
      </c>
      <c r="H1937" t="s">
        <v>385</v>
      </c>
      <c r="I1937" s="937" t="s">
        <v>489</v>
      </c>
      <c r="J1937" s="937" t="s">
        <v>445</v>
      </c>
      <c r="K1937" s="937" t="s">
        <v>449</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7085371.5046422584</v>
      </c>
      <c r="O1937" s="678">
        <f t="shared" ca="1" si="335"/>
        <v>2681289.4238761473</v>
      </c>
      <c r="P1937" s="678">
        <f t="shared" ca="1" si="335"/>
        <v>297935.98907204665</v>
      </c>
      <c r="Q1937" s="678">
        <f t="shared" ca="1" si="335"/>
        <v>2507038.5540320296</v>
      </c>
      <c r="R1937" s="678">
        <f t="shared" ca="1" si="335"/>
        <v>599424.63781949342</v>
      </c>
      <c r="S1937" s="678">
        <f t="shared" ca="1" si="335"/>
        <v>140.77251902742501</v>
      </c>
      <c r="T1937" s="678">
        <f t="shared" ca="1" si="335"/>
        <v>417307.4382508517</v>
      </c>
      <c r="U1937" s="678">
        <f t="shared" ca="1" si="335"/>
        <v>0</v>
      </c>
      <c r="V1937" s="678">
        <f t="shared" ca="1" si="335"/>
        <v>134139.6844249969</v>
      </c>
      <c r="W1937" s="678">
        <f t="shared" ca="1" si="331"/>
        <v>448095.00464766484</v>
      </c>
      <c r="X1937" s="678">
        <f t="shared" ca="1" si="335"/>
        <v>0</v>
      </c>
      <c r="Y1937" s="678">
        <f t="shared" ca="1" si="335"/>
        <v>0</v>
      </c>
      <c r="Z1937" s="678">
        <f t="shared" ca="1" si="335"/>
        <v>0</v>
      </c>
      <c r="AA1937" t="str">
        <f t="shared" si="332"/>
        <v>ASRCMS202202</v>
      </c>
      <c r="AB1937" s="957">
        <f t="shared" si="333"/>
        <v>45230</v>
      </c>
      <c r="AC1937" t="str">
        <f t="shared" si="334"/>
        <v>Unaudited</v>
      </c>
    </row>
    <row r="1938" spans="1:29" x14ac:dyDescent="0.25">
      <c r="A1938" t="s">
        <v>421</v>
      </c>
      <c r="B1938" t="s">
        <v>1380</v>
      </c>
      <c r="C1938" t="s">
        <v>1381</v>
      </c>
      <c r="D1938">
        <v>1900</v>
      </c>
      <c r="E1938" s="957">
        <v>1</v>
      </c>
      <c r="F1938" t="s">
        <v>440</v>
      </c>
      <c r="G1938" s="957">
        <v>182</v>
      </c>
      <c r="H1938" t="s">
        <v>385</v>
      </c>
      <c r="I1938" s="937" t="s">
        <v>489</v>
      </c>
      <c r="J1938" s="937" t="s">
        <v>445</v>
      </c>
      <c r="K1938" s="937" t="s">
        <v>449</v>
      </c>
      <c r="L1938" s="937" t="s">
        <v>113</v>
      </c>
      <c r="M1938" s="962" t="s">
        <v>444</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ASRCMS202202</v>
      </c>
      <c r="AB1938" s="957">
        <f t="shared" si="333"/>
        <v>45230</v>
      </c>
      <c r="AC1938" t="str">
        <f t="shared" si="334"/>
        <v>Unaudited</v>
      </c>
    </row>
    <row r="1939" spans="1:29" x14ac:dyDescent="0.25">
      <c r="A1939" t="s">
        <v>421</v>
      </c>
      <c r="B1939" t="s">
        <v>1380</v>
      </c>
      <c r="C1939" t="s">
        <v>1381</v>
      </c>
      <c r="D1939">
        <v>1900</v>
      </c>
      <c r="E1939" s="957">
        <v>1</v>
      </c>
      <c r="F1939" t="s">
        <v>440</v>
      </c>
      <c r="G1939" s="957">
        <v>182</v>
      </c>
      <c r="H1939" t="s">
        <v>385</v>
      </c>
      <c r="I1939" s="937" t="s">
        <v>489</v>
      </c>
      <c r="J1939" s="937" t="s">
        <v>445</v>
      </c>
      <c r="K1939" s="937" t="s">
        <v>449</v>
      </c>
      <c r="L1939" s="945" t="s">
        <v>115</v>
      </c>
      <c r="M1939" s="960" t="s">
        <v>158</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ASRCMS202202</v>
      </c>
      <c r="AB1939" s="957">
        <f t="shared" si="333"/>
        <v>45230</v>
      </c>
      <c r="AC1939" t="str">
        <f t="shared" si="334"/>
        <v>Unaudited</v>
      </c>
    </row>
    <row r="1940" spans="1:29" x14ac:dyDescent="0.25">
      <c r="A1940" t="s">
        <v>421</v>
      </c>
      <c r="B1940" t="s">
        <v>1380</v>
      </c>
      <c r="C1940" t="s">
        <v>1381</v>
      </c>
      <c r="D1940">
        <v>1900</v>
      </c>
      <c r="E1940" s="957">
        <v>1</v>
      </c>
      <c r="F1940" t="s">
        <v>440</v>
      </c>
      <c r="G1940" s="957">
        <v>182</v>
      </c>
      <c r="H1940" t="s">
        <v>385</v>
      </c>
      <c r="I1940" s="937" t="s">
        <v>489</v>
      </c>
      <c r="J1940" s="937" t="s">
        <v>445</v>
      </c>
      <c r="K1940" s="937" t="s">
        <v>449</v>
      </c>
      <c r="L1940" s="937" t="s">
        <v>116</v>
      </c>
      <c r="M1940" s="962" t="s">
        <v>114</v>
      </c>
      <c r="N1940" s="678">
        <f t="shared" ca="1" si="335"/>
        <v>-15991.979879971801</v>
      </c>
      <c r="O1940" s="678">
        <f t="shared" ca="1" si="335"/>
        <v>-6051.7823929083461</v>
      </c>
      <c r="P1940" s="678">
        <f t="shared" ca="1" si="335"/>
        <v>-672.45399054064615</v>
      </c>
      <c r="Q1940" s="678">
        <f t="shared" ca="1" si="335"/>
        <v>-5658.490890438934</v>
      </c>
      <c r="R1940" s="678">
        <f t="shared" ca="1" si="335"/>
        <v>-1352.926482582895</v>
      </c>
      <c r="S1940" s="678">
        <f t="shared" ca="1" si="335"/>
        <v>-0.31772946421575016</v>
      </c>
      <c r="T1940" s="678">
        <f t="shared" ca="1" si="335"/>
        <v>-941.88034486233289</v>
      </c>
      <c r="U1940" s="678">
        <f t="shared" ca="1" si="335"/>
        <v>0</v>
      </c>
      <c r="V1940" s="678">
        <f t="shared" ca="1" si="335"/>
        <v>-302.75887905451856</v>
      </c>
      <c r="W1940" s="678">
        <f t="shared" ca="1" si="331"/>
        <v>-1011.3691701199141</v>
      </c>
      <c r="X1940" s="678">
        <f t="shared" ca="1" si="335"/>
        <v>0</v>
      </c>
      <c r="Y1940" s="678">
        <f t="shared" ca="1" si="335"/>
        <v>0</v>
      </c>
      <c r="Z1940" s="678">
        <f t="shared" ca="1" si="335"/>
        <v>0</v>
      </c>
      <c r="AA1940" t="str">
        <f t="shared" si="332"/>
        <v>ASRCMS202202</v>
      </c>
      <c r="AB1940" s="957">
        <f t="shared" si="333"/>
        <v>45230</v>
      </c>
      <c r="AC1940" t="str">
        <f t="shared" si="334"/>
        <v>Unaudited</v>
      </c>
    </row>
    <row r="1941" spans="1:29" x14ac:dyDescent="0.25">
      <c r="A1941" t="s">
        <v>421</v>
      </c>
      <c r="B1941" t="s">
        <v>1380</v>
      </c>
      <c r="C1941" t="s">
        <v>1381</v>
      </c>
      <c r="D1941">
        <v>1900</v>
      </c>
      <c r="E1941" s="957">
        <v>1</v>
      </c>
      <c r="F1941" t="s">
        <v>440</v>
      </c>
      <c r="G1941" s="957">
        <v>182</v>
      </c>
      <c r="H1941" t="s">
        <v>385</v>
      </c>
      <c r="I1941" s="937" t="s">
        <v>489</v>
      </c>
      <c r="J1941" s="937" t="s">
        <v>445</v>
      </c>
      <c r="K1941" s="937" t="s">
        <v>449</v>
      </c>
      <c r="L1941" s="937" t="s">
        <v>117</v>
      </c>
      <c r="M1941" s="962" t="s">
        <v>159</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ASRCMS202202</v>
      </c>
      <c r="AB1941" s="957">
        <f t="shared" si="333"/>
        <v>45230</v>
      </c>
      <c r="AC1941" t="str">
        <f t="shared" si="334"/>
        <v>Unaudited</v>
      </c>
    </row>
    <row r="1942" spans="1:29" x14ac:dyDescent="0.25">
      <c r="A1942" t="s">
        <v>421</v>
      </c>
      <c r="B1942" t="s">
        <v>1380</v>
      </c>
      <c r="C1942" t="s">
        <v>1381</v>
      </c>
      <c r="D1942">
        <v>1900</v>
      </c>
      <c r="E1942" s="957">
        <v>1</v>
      </c>
      <c r="F1942" t="s">
        <v>440</v>
      </c>
      <c r="G1942" s="957">
        <v>182</v>
      </c>
      <c r="H1942" t="s">
        <v>385</v>
      </c>
      <c r="I1942" s="937" t="s">
        <v>489</v>
      </c>
      <c r="J1942" s="937" t="s">
        <v>445</v>
      </c>
      <c r="K1942" s="937" t="s">
        <v>449</v>
      </c>
      <c r="L1942" s="937" t="s">
        <v>160</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ASRCMS202202</v>
      </c>
      <c r="AB1942" s="957">
        <f t="shared" si="333"/>
        <v>45230</v>
      </c>
      <c r="AC1942" t="str">
        <f t="shared" si="334"/>
        <v>Unaudited</v>
      </c>
    </row>
    <row r="1943" spans="1:29" x14ac:dyDescent="0.25">
      <c r="A1943" t="s">
        <v>421</v>
      </c>
      <c r="B1943" t="s">
        <v>1380</v>
      </c>
      <c r="C1943" t="s">
        <v>1381</v>
      </c>
      <c r="D1943">
        <v>1900</v>
      </c>
      <c r="E1943" s="957">
        <v>1</v>
      </c>
      <c r="F1943" t="s">
        <v>440</v>
      </c>
      <c r="G1943" s="957">
        <v>182</v>
      </c>
      <c r="H1943" t="s">
        <v>385</v>
      </c>
      <c r="I1943" s="937" t="s">
        <v>489</v>
      </c>
      <c r="J1943" s="937" t="s">
        <v>445</v>
      </c>
      <c r="K1943" s="937" t="s">
        <v>449</v>
      </c>
      <c r="L1943" s="937" t="s">
        <v>443</v>
      </c>
      <c r="M1943" s="962" t="s">
        <v>457</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ASRCMS202202</v>
      </c>
      <c r="AB1943" s="957">
        <f t="shared" si="333"/>
        <v>45230</v>
      </c>
      <c r="AC1943" t="str">
        <f t="shared" si="334"/>
        <v>Unaudited</v>
      </c>
    </row>
    <row r="1944" spans="1:29" ht="30" x14ac:dyDescent="0.25">
      <c r="A1944" t="s">
        <v>421</v>
      </c>
      <c r="B1944" t="s">
        <v>1380</v>
      </c>
      <c r="C1944" t="s">
        <v>1381</v>
      </c>
      <c r="D1944">
        <v>1900</v>
      </c>
      <c r="E1944" s="957">
        <v>1</v>
      </c>
      <c r="F1944" t="s">
        <v>440</v>
      </c>
      <c r="G1944" s="957">
        <v>182</v>
      </c>
      <c r="H1944" t="s">
        <v>385</v>
      </c>
      <c r="I1944" s="937" t="s">
        <v>489</v>
      </c>
      <c r="J1944" s="937" t="s">
        <v>445</v>
      </c>
      <c r="K1944" s="937" t="s">
        <v>450</v>
      </c>
      <c r="L1944" s="945">
        <v>9.1</v>
      </c>
      <c r="M1944" s="960" t="s">
        <v>186</v>
      </c>
      <c r="N1944" s="678">
        <f t="shared" ca="1" si="335"/>
        <v>5337952.2300000004</v>
      </c>
      <c r="O1944" s="678">
        <f t="shared" ca="1" si="335"/>
        <v>350348.48</v>
      </c>
      <c r="P1944" s="678">
        <f t="shared" ca="1" si="335"/>
        <v>31962.85</v>
      </c>
      <c r="Q1944" s="678">
        <f t="shared" ca="1" si="335"/>
        <v>1093256.8800000001</v>
      </c>
      <c r="R1944" s="678">
        <f t="shared" ca="1" si="335"/>
        <v>168527.14</v>
      </c>
      <c r="S1944" s="678">
        <f t="shared" ca="1" si="335"/>
        <v>0</v>
      </c>
      <c r="T1944" s="678">
        <f t="shared" ca="1" si="335"/>
        <v>312794.99999999994</v>
      </c>
      <c r="U1944" s="678">
        <f t="shared" ca="1" si="335"/>
        <v>0</v>
      </c>
      <c r="V1944" s="678">
        <f t="shared" ca="1" si="335"/>
        <v>80</v>
      </c>
      <c r="W1944" s="678">
        <f t="shared" ca="1" si="331"/>
        <v>3380981.8800000008</v>
      </c>
      <c r="X1944" s="678">
        <f t="shared" ca="1" si="335"/>
        <v>0</v>
      </c>
      <c r="Y1944" s="678">
        <f t="shared" ca="1" si="335"/>
        <v>0</v>
      </c>
      <c r="Z1944" s="678">
        <f t="shared" ca="1" si="335"/>
        <v>0</v>
      </c>
      <c r="AA1944" t="str">
        <f t="shared" si="332"/>
        <v>ASRCMS202202</v>
      </c>
      <c r="AB1944" s="957">
        <f t="shared" si="333"/>
        <v>45230</v>
      </c>
      <c r="AC1944" t="str">
        <f t="shared" si="334"/>
        <v>Unaudited</v>
      </c>
    </row>
    <row r="1945" spans="1:29" x14ac:dyDescent="0.25">
      <c r="A1945" t="s">
        <v>421</v>
      </c>
      <c r="B1945" t="s">
        <v>1380</v>
      </c>
      <c r="C1945" t="s">
        <v>1381</v>
      </c>
      <c r="D1945">
        <v>1900</v>
      </c>
      <c r="E1945" s="957">
        <v>1</v>
      </c>
      <c r="F1945" t="s">
        <v>440</v>
      </c>
      <c r="G1945" s="957">
        <v>182</v>
      </c>
      <c r="H1945" t="s">
        <v>385</v>
      </c>
      <c r="I1945" s="962" t="s">
        <v>489</v>
      </c>
      <c r="J1945" s="962" t="s">
        <v>445</v>
      </c>
      <c r="K1945" s="962" t="s">
        <v>450</v>
      </c>
      <c r="L1945" s="953" t="s">
        <v>107</v>
      </c>
      <c r="M1945" s="962" t="s">
        <v>187</v>
      </c>
      <c r="N1945" s="678">
        <f t="shared" ca="1" si="335"/>
        <v>27349.27</v>
      </c>
      <c r="O1945" s="678">
        <f t="shared" ca="1" si="335"/>
        <v>0</v>
      </c>
      <c r="P1945" s="678">
        <f t="shared" ca="1" si="335"/>
        <v>0</v>
      </c>
      <c r="Q1945" s="678">
        <f t="shared" ca="1" si="335"/>
        <v>27349.27</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ASRCMS202202</v>
      </c>
      <c r="AB1945" s="957">
        <f t="shared" si="333"/>
        <v>45230</v>
      </c>
      <c r="AC1945" t="str">
        <f t="shared" si="334"/>
        <v>Unaudited</v>
      </c>
    </row>
    <row r="1946" spans="1:29" x14ac:dyDescent="0.25">
      <c r="A1946" t="s">
        <v>421</v>
      </c>
      <c r="B1946" t="s">
        <v>1380</v>
      </c>
      <c r="C1946" t="s">
        <v>1381</v>
      </c>
      <c r="D1946">
        <v>1900</v>
      </c>
      <c r="E1946" s="957">
        <v>1</v>
      </c>
      <c r="F1946" t="s">
        <v>440</v>
      </c>
      <c r="G1946" s="957">
        <v>182</v>
      </c>
      <c r="H1946" t="s">
        <v>385</v>
      </c>
      <c r="I1946" s="958" t="s">
        <v>489</v>
      </c>
      <c r="J1946" s="958" t="s">
        <v>445</v>
      </c>
      <c r="K1946" s="958" t="s">
        <v>450</v>
      </c>
      <c r="L1946" s="953" t="s">
        <v>1316</v>
      </c>
      <c r="M1946" s="958" t="s">
        <v>1317</v>
      </c>
      <c r="N1946" s="678">
        <f t="shared" ca="1" si="335"/>
        <v>207624.73</v>
      </c>
      <c r="O1946" s="678">
        <f t="shared" ca="1" si="335"/>
        <v>0</v>
      </c>
      <c r="P1946" s="678">
        <f t="shared" ca="1" si="335"/>
        <v>0</v>
      </c>
      <c r="Q1946" s="678">
        <f t="shared" ca="1" si="335"/>
        <v>175450.02000000002</v>
      </c>
      <c r="R1946" s="678">
        <f t="shared" ca="1" si="335"/>
        <v>0</v>
      </c>
      <c r="S1946" s="678">
        <f t="shared" ca="1" si="335"/>
        <v>0</v>
      </c>
      <c r="T1946" s="678">
        <f t="shared" ca="1" si="335"/>
        <v>32174.71</v>
      </c>
      <c r="U1946" s="678">
        <f t="shared" ca="1" si="335"/>
        <v>0</v>
      </c>
      <c r="V1946" s="678">
        <f t="shared" ca="1" si="335"/>
        <v>0</v>
      </c>
      <c r="W1946" s="678">
        <f t="shared" ca="1" si="331"/>
        <v>0</v>
      </c>
      <c r="X1946" s="678">
        <f t="shared" ca="1" si="335"/>
        <v>0</v>
      </c>
      <c r="Y1946" s="678">
        <f t="shared" ca="1" si="335"/>
        <v>0</v>
      </c>
      <c r="Z1946" s="678">
        <f t="shared" ca="1" si="335"/>
        <v>0</v>
      </c>
      <c r="AA1946" t="str">
        <f t="shared" si="332"/>
        <v>ASRCMS202202</v>
      </c>
      <c r="AB1946" s="957">
        <f t="shared" si="333"/>
        <v>45230</v>
      </c>
      <c r="AC1946" t="str">
        <f t="shared" si="334"/>
        <v>Unaudited</v>
      </c>
    </row>
    <row r="1947" spans="1:29" x14ac:dyDescent="0.25">
      <c r="A1947" t="s">
        <v>421</v>
      </c>
      <c r="B1947" t="s">
        <v>1380</v>
      </c>
      <c r="C1947" t="s">
        <v>1381</v>
      </c>
      <c r="D1947">
        <v>1900</v>
      </c>
      <c r="E1947" s="957">
        <v>1</v>
      </c>
      <c r="F1947" t="s">
        <v>440</v>
      </c>
      <c r="G1947" s="957">
        <v>182</v>
      </c>
      <c r="H1947" t="s">
        <v>385</v>
      </c>
      <c r="I1947" s="958" t="s">
        <v>489</v>
      </c>
      <c r="J1947" s="958" t="s">
        <v>445</v>
      </c>
      <c r="K1947" s="958" t="s">
        <v>450</v>
      </c>
      <c r="L1947" s="937" t="s">
        <v>108</v>
      </c>
      <c r="M1947" s="958" t="s">
        <v>188</v>
      </c>
      <c r="N1947" s="678">
        <f t="shared" ca="1" si="335"/>
        <v>1135887.3299999998</v>
      </c>
      <c r="O1947" s="678">
        <f t="shared" ca="1" si="335"/>
        <v>187832.07</v>
      </c>
      <c r="P1947" s="678">
        <f t="shared" ca="1" si="335"/>
        <v>21565.439999999999</v>
      </c>
      <c r="Q1947" s="678">
        <f t="shared" ca="1" si="335"/>
        <v>459916.00999999989</v>
      </c>
      <c r="R1947" s="678">
        <f t="shared" ca="1" si="335"/>
        <v>20605.22</v>
      </c>
      <c r="S1947" s="678">
        <f t="shared" ca="1" si="335"/>
        <v>860.91000000000008</v>
      </c>
      <c r="T1947" s="678">
        <f t="shared" ca="1" si="335"/>
        <v>196982.5</v>
      </c>
      <c r="U1947" s="678">
        <f t="shared" ca="1" si="335"/>
        <v>0</v>
      </c>
      <c r="V1947" s="678">
        <f t="shared" ca="1" si="335"/>
        <v>6053.98</v>
      </c>
      <c r="W1947" s="678">
        <f t="shared" ca="1" si="331"/>
        <v>242071.19999999998</v>
      </c>
      <c r="X1947" s="678">
        <f t="shared" ca="1" si="335"/>
        <v>0</v>
      </c>
      <c r="Y1947" s="678">
        <f t="shared" ca="1" si="335"/>
        <v>0</v>
      </c>
      <c r="Z1947" s="678">
        <f t="shared" ca="1" si="335"/>
        <v>0</v>
      </c>
      <c r="AA1947" t="str">
        <f t="shared" si="332"/>
        <v>ASRCMS202202</v>
      </c>
      <c r="AB1947" s="957">
        <f t="shared" si="333"/>
        <v>45230</v>
      </c>
      <c r="AC1947" t="str">
        <f t="shared" si="334"/>
        <v>Unaudited</v>
      </c>
    </row>
    <row r="1948" spans="1:29" x14ac:dyDescent="0.25">
      <c r="A1948" t="s">
        <v>421</v>
      </c>
      <c r="B1948" t="s">
        <v>1380</v>
      </c>
      <c r="C1948" t="s">
        <v>1381</v>
      </c>
      <c r="D1948">
        <v>1900</v>
      </c>
      <c r="E1948" s="957">
        <v>1</v>
      </c>
      <c r="F1948" t="s">
        <v>440</v>
      </c>
      <c r="G1948" s="957">
        <v>182</v>
      </c>
      <c r="H1948" t="s">
        <v>385</v>
      </c>
      <c r="I1948" s="958" t="s">
        <v>489</v>
      </c>
      <c r="J1948" s="958" t="s">
        <v>445</v>
      </c>
      <c r="K1948" s="958" t="s">
        <v>450</v>
      </c>
      <c r="L1948" s="937" t="s">
        <v>109</v>
      </c>
      <c r="M1948" s="958" t="s">
        <v>161</v>
      </c>
      <c r="N1948" s="678">
        <f t="shared" ca="1" si="335"/>
        <v>1862097.6765857199</v>
      </c>
      <c r="O1948" s="678">
        <f t="shared" ca="1" si="335"/>
        <v>723844.27801890473</v>
      </c>
      <c r="P1948" s="678">
        <f t="shared" ca="1" si="335"/>
        <v>43744.15477500717</v>
      </c>
      <c r="Q1948" s="678">
        <f t="shared" ca="1" si="335"/>
        <v>728790.89285097632</v>
      </c>
      <c r="R1948" s="678">
        <f t="shared" ca="1" si="335"/>
        <v>64657.483816997868</v>
      </c>
      <c r="S1948" s="678">
        <f t="shared" ca="1" si="335"/>
        <v>2681.8121536036592</v>
      </c>
      <c r="T1948" s="678">
        <f t="shared" ca="1" si="335"/>
        <v>201243.06986971083</v>
      </c>
      <c r="U1948" s="678">
        <f t="shared" ca="1" si="335"/>
        <v>0</v>
      </c>
      <c r="V1948" s="678">
        <f t="shared" ca="1" si="335"/>
        <v>14235.891108095964</v>
      </c>
      <c r="W1948" s="678">
        <f t="shared" ca="1" si="331"/>
        <v>82900.093992423601</v>
      </c>
      <c r="X1948" s="678">
        <f t="shared" ca="1" si="335"/>
        <v>0</v>
      </c>
      <c r="Y1948" s="678">
        <f t="shared" ca="1" si="335"/>
        <v>0</v>
      </c>
      <c r="Z1948" s="678">
        <f t="shared" ca="1" si="335"/>
        <v>0</v>
      </c>
      <c r="AA1948" t="str">
        <f t="shared" si="332"/>
        <v>ASRCMS202202</v>
      </c>
      <c r="AB1948" s="957">
        <f t="shared" si="333"/>
        <v>45230</v>
      </c>
      <c r="AC1948" t="str">
        <f t="shared" si="334"/>
        <v>Unaudited</v>
      </c>
    </row>
    <row r="1949" spans="1:29" x14ac:dyDescent="0.25">
      <c r="A1949" t="s">
        <v>421</v>
      </c>
      <c r="B1949" t="s">
        <v>1380</v>
      </c>
      <c r="C1949" t="s">
        <v>1381</v>
      </c>
      <c r="D1949">
        <v>1900</v>
      </c>
      <c r="E1949" s="957">
        <v>1</v>
      </c>
      <c r="F1949" t="s">
        <v>440</v>
      </c>
      <c r="G1949" s="957">
        <v>182</v>
      </c>
      <c r="H1949" t="s">
        <v>385</v>
      </c>
      <c r="I1949" s="965" t="s">
        <v>489</v>
      </c>
      <c r="J1949" s="965" t="s">
        <v>445</v>
      </c>
      <c r="K1949" s="965" t="s">
        <v>450</v>
      </c>
      <c r="L1949" s="945" t="s">
        <v>110</v>
      </c>
      <c r="M1949" s="965" t="s">
        <v>135</v>
      </c>
      <c r="N1949" s="678">
        <f t="shared" ca="1" si="335"/>
        <v>36327.073260420286</v>
      </c>
      <c r="O1949" s="678">
        <f t="shared" ca="1" si="335"/>
        <v>19833.398165197563</v>
      </c>
      <c r="P1949" s="678">
        <f t="shared" ca="1" si="335"/>
        <v>3199.0046537203971</v>
      </c>
      <c r="Q1949" s="678">
        <f t="shared" ca="1" si="335"/>
        <v>8561.3317834212557</v>
      </c>
      <c r="R1949" s="678">
        <f t="shared" ca="1" si="335"/>
        <v>1449.2236768019029</v>
      </c>
      <c r="S1949" s="678">
        <f t="shared" ca="1" si="335"/>
        <v>58.851722915813312</v>
      </c>
      <c r="T1949" s="678">
        <f t="shared" ca="1" si="335"/>
        <v>2706.6324501677445</v>
      </c>
      <c r="U1949" s="678">
        <f t="shared" ca="1" si="335"/>
        <v>0</v>
      </c>
      <c r="V1949" s="678">
        <f t="shared" ca="1" si="335"/>
        <v>154.48577265400996</v>
      </c>
      <c r="W1949" s="678">
        <f t="shared" ca="1" si="331"/>
        <v>364.14503554159489</v>
      </c>
      <c r="X1949" s="678">
        <f t="shared" ca="1" si="335"/>
        <v>0</v>
      </c>
      <c r="Y1949" s="678">
        <f t="shared" ca="1" si="335"/>
        <v>0</v>
      </c>
      <c r="Z1949" s="678">
        <f t="shared" ca="1" si="335"/>
        <v>0</v>
      </c>
      <c r="AA1949" t="str">
        <f t="shared" si="332"/>
        <v>ASRCMS202202</v>
      </c>
      <c r="AB1949" s="957">
        <f t="shared" si="333"/>
        <v>45230</v>
      </c>
      <c r="AC1949" t="str">
        <f t="shared" si="334"/>
        <v>Unaudited</v>
      </c>
    </row>
    <row r="1950" spans="1:29" x14ac:dyDescent="0.25">
      <c r="A1950" t="s">
        <v>421</v>
      </c>
      <c r="B1950" t="s">
        <v>1380</v>
      </c>
      <c r="C1950" t="s">
        <v>1381</v>
      </c>
      <c r="D1950">
        <v>1900</v>
      </c>
      <c r="E1950" s="957">
        <v>1</v>
      </c>
      <c r="F1950" t="s">
        <v>440</v>
      </c>
      <c r="G1950" s="957">
        <v>182</v>
      </c>
      <c r="H1950" t="s">
        <v>385</v>
      </c>
      <c r="I1950" s="937" t="s">
        <v>489</v>
      </c>
      <c r="J1950" s="937" t="s">
        <v>445</v>
      </c>
      <c r="K1950" s="937" t="s">
        <v>450</v>
      </c>
      <c r="L1950" s="937" t="s">
        <v>111</v>
      </c>
      <c r="M1950" s="958" t="s">
        <v>163</v>
      </c>
      <c r="N1950" s="678">
        <f t="shared" ca="1" si="335"/>
        <v>113421.24649297734</v>
      </c>
      <c r="O1950" s="678">
        <f t="shared" ca="1" si="335"/>
        <v>18166.007162441721</v>
      </c>
      <c r="P1950" s="678">
        <f t="shared" ca="1" si="335"/>
        <v>1402.9333039284527</v>
      </c>
      <c r="Q1950" s="678">
        <f t="shared" ca="1" si="335"/>
        <v>35649.572050342351</v>
      </c>
      <c r="R1950" s="678">
        <f t="shared" ca="1" si="335"/>
        <v>3634.3692294098737</v>
      </c>
      <c r="S1950" s="678">
        <f t="shared" ca="1" si="335"/>
        <v>20.245707896396166</v>
      </c>
      <c r="T1950" s="678">
        <f t="shared" ca="1" si="335"/>
        <v>1010.2466305472545</v>
      </c>
      <c r="U1950" s="678">
        <f t="shared" ca="1" si="335"/>
        <v>0</v>
      </c>
      <c r="V1950" s="678">
        <f t="shared" ca="1" si="335"/>
        <v>298.87755223018911</v>
      </c>
      <c r="W1950" s="678">
        <f t="shared" ca="1" si="331"/>
        <v>53238.994856181118</v>
      </c>
      <c r="X1950" s="678">
        <f t="shared" ca="1" si="335"/>
        <v>0</v>
      </c>
      <c r="Y1950" s="678">
        <f t="shared" ca="1" si="335"/>
        <v>0</v>
      </c>
      <c r="Z1950" s="678">
        <f t="shared" ca="1" si="335"/>
        <v>0</v>
      </c>
      <c r="AA1950" t="str">
        <f t="shared" si="332"/>
        <v>ASRCMS202202</v>
      </c>
      <c r="AB1950" s="957">
        <f t="shared" si="333"/>
        <v>45230</v>
      </c>
      <c r="AC1950" t="str">
        <f t="shared" si="334"/>
        <v>Unaudited</v>
      </c>
    </row>
    <row r="1951" spans="1:29" x14ac:dyDescent="0.25">
      <c r="A1951" t="s">
        <v>421</v>
      </c>
      <c r="B1951" t="s">
        <v>1380</v>
      </c>
      <c r="C1951" t="s">
        <v>1381</v>
      </c>
      <c r="D1951">
        <v>1900</v>
      </c>
      <c r="E1951" s="957">
        <v>1</v>
      </c>
      <c r="F1951" t="s">
        <v>440</v>
      </c>
      <c r="G1951" s="957">
        <v>182</v>
      </c>
      <c r="H1951" t="s">
        <v>385</v>
      </c>
      <c r="I1951" s="937" t="s">
        <v>489</v>
      </c>
      <c r="J1951" s="937" t="s">
        <v>445</v>
      </c>
      <c r="K1951" s="937" t="s">
        <v>450</v>
      </c>
      <c r="L1951" s="943" t="s">
        <v>112</v>
      </c>
      <c r="M1951" s="959" t="s">
        <v>464</v>
      </c>
      <c r="N1951" s="678">
        <f t="shared" ca="1" si="335"/>
        <v>-278819.83226632455</v>
      </c>
      <c r="O1951" s="678">
        <f t="shared" ca="1" si="335"/>
        <v>-58914.162288666441</v>
      </c>
      <c r="P1951" s="678">
        <f t="shared" ca="1" si="335"/>
        <v>-11983.867325704434</v>
      </c>
      <c r="Q1951" s="678">
        <f t="shared" ca="1" si="335"/>
        <v>-81476.12775214811</v>
      </c>
      <c r="R1951" s="678">
        <f t="shared" ca="1" si="335"/>
        <v>-12140.540938945061</v>
      </c>
      <c r="S1951" s="678">
        <f t="shared" ca="1" si="335"/>
        <v>-965.99101977694181</v>
      </c>
      <c r="T1951" s="678">
        <f t="shared" ca="1" si="335"/>
        <v>-28705.838324721339</v>
      </c>
      <c r="U1951" s="678">
        <f t="shared" ca="1" si="335"/>
        <v>0</v>
      </c>
      <c r="V1951" s="678">
        <f t="shared" ca="1" si="335"/>
        <v>-1595.0908101895648</v>
      </c>
      <c r="W1951" s="678">
        <f t="shared" ca="1" si="331"/>
        <v>-83038.213806172644</v>
      </c>
      <c r="X1951" s="678">
        <f t="shared" ca="1" si="335"/>
        <v>0</v>
      </c>
      <c r="Y1951" s="678">
        <f t="shared" ca="1" si="335"/>
        <v>0</v>
      </c>
      <c r="Z1951" s="678">
        <f t="shared" ca="1" si="335"/>
        <v>0</v>
      </c>
      <c r="AA1951" t="str">
        <f t="shared" si="332"/>
        <v>ASRCMS202202</v>
      </c>
      <c r="AB1951" s="957">
        <f t="shared" si="333"/>
        <v>45230</v>
      </c>
      <c r="AC1951" t="str">
        <f t="shared" si="334"/>
        <v>Unaudited</v>
      </c>
    </row>
    <row r="1952" spans="1:29" x14ac:dyDescent="0.25">
      <c r="A1952" t="s">
        <v>421</v>
      </c>
      <c r="B1952" t="s">
        <v>1380</v>
      </c>
      <c r="C1952" t="s">
        <v>1381</v>
      </c>
      <c r="D1952">
        <v>1900</v>
      </c>
      <c r="E1952" s="957">
        <v>1</v>
      </c>
      <c r="F1952" t="s">
        <v>440</v>
      </c>
      <c r="G1952" s="957">
        <v>182</v>
      </c>
      <c r="H1952" t="s">
        <v>385</v>
      </c>
      <c r="I1952" s="958" t="s">
        <v>489</v>
      </c>
      <c r="J1952" s="958" t="s">
        <v>445</v>
      </c>
      <c r="K1952" s="958" t="s">
        <v>6</v>
      </c>
      <c r="L1952" s="937" t="s">
        <v>118</v>
      </c>
      <c r="M1952" s="958" t="s">
        <v>189</v>
      </c>
      <c r="N1952" s="678">
        <f t="shared" ca="1" si="335"/>
        <v>51503.47289983269</v>
      </c>
      <c r="O1952" s="678">
        <f t="shared" ca="1" si="335"/>
        <v>19490.257792232114</v>
      </c>
      <c r="P1952" s="678">
        <f t="shared" ca="1" si="335"/>
        <v>2165.692812155763</v>
      </c>
      <c r="Q1952" s="678">
        <f t="shared" ca="1" si="335"/>
        <v>18223.630495849873</v>
      </c>
      <c r="R1952" s="678">
        <f t="shared" ca="1" si="335"/>
        <v>4357.2098610779985</v>
      </c>
      <c r="S1952" s="678">
        <f t="shared" ca="1" si="335"/>
        <v>1.0232736016763362</v>
      </c>
      <c r="T1952" s="678">
        <f t="shared" ca="1" si="335"/>
        <v>3033.4023166984971</v>
      </c>
      <c r="U1952" s="678">
        <f t="shared" ca="1" si="335"/>
        <v>0</v>
      </c>
      <c r="V1952" s="678">
        <f t="shared" ca="1" si="335"/>
        <v>975.05961360649303</v>
      </c>
      <c r="W1952" s="678">
        <f t="shared" ca="1" si="331"/>
        <v>3257.1967346102683</v>
      </c>
      <c r="X1952" s="678">
        <f t="shared" ca="1" si="335"/>
        <v>0</v>
      </c>
      <c r="Y1952" s="678">
        <f t="shared" ca="1" si="335"/>
        <v>0</v>
      </c>
      <c r="Z1952" s="678">
        <f t="shared" ca="1" si="335"/>
        <v>0</v>
      </c>
      <c r="AA1952" t="str">
        <f t="shared" si="332"/>
        <v>ASRCMS202202</v>
      </c>
      <c r="AB1952" s="957">
        <f t="shared" si="333"/>
        <v>45230</v>
      </c>
      <c r="AC1952" t="str">
        <f t="shared" si="334"/>
        <v>Unaudited</v>
      </c>
    </row>
    <row r="1953" spans="1:29" x14ac:dyDescent="0.25">
      <c r="A1953" t="s">
        <v>421</v>
      </c>
      <c r="B1953" t="s">
        <v>1380</v>
      </c>
      <c r="C1953" t="s">
        <v>1381</v>
      </c>
      <c r="D1953">
        <v>1900</v>
      </c>
      <c r="E1953" s="957">
        <v>1</v>
      </c>
      <c r="F1953" t="s">
        <v>440</v>
      </c>
      <c r="G1953" s="957">
        <v>182</v>
      </c>
      <c r="H1953" t="s">
        <v>385</v>
      </c>
      <c r="I1953" s="937" t="s">
        <v>489</v>
      </c>
      <c r="J1953" s="937" t="s">
        <v>445</v>
      </c>
      <c r="K1953" s="937" t="s">
        <v>6</v>
      </c>
      <c r="L1953" s="937" t="s">
        <v>45</v>
      </c>
      <c r="M1953" s="958" t="s">
        <v>164</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ASRCMS202202</v>
      </c>
      <c r="AB1953" s="957">
        <f t="shared" si="333"/>
        <v>45230</v>
      </c>
      <c r="AC1953" t="str">
        <f t="shared" si="334"/>
        <v>Unaudited</v>
      </c>
    </row>
    <row r="1954" spans="1:29" x14ac:dyDescent="0.25">
      <c r="A1954" t="s">
        <v>421</v>
      </c>
      <c r="B1954" t="s">
        <v>1380</v>
      </c>
      <c r="C1954" t="s">
        <v>1381</v>
      </c>
      <c r="D1954">
        <v>1900</v>
      </c>
      <c r="E1954" s="957">
        <v>1</v>
      </c>
      <c r="F1954" t="s">
        <v>440</v>
      </c>
      <c r="G1954" s="957">
        <v>182</v>
      </c>
      <c r="H1954" t="s">
        <v>385</v>
      </c>
      <c r="I1954" s="937" t="s">
        <v>489</v>
      </c>
      <c r="J1954" s="937" t="s">
        <v>445</v>
      </c>
      <c r="K1954" s="937" t="s">
        <v>6</v>
      </c>
      <c r="L1954" s="937" t="s">
        <v>46</v>
      </c>
      <c r="M1954" s="958" t="s">
        <v>165</v>
      </c>
      <c r="N1954" s="678">
        <f t="shared" ca="1" si="335"/>
        <v>1.2027338657942055</v>
      </c>
      <c r="O1954" s="678">
        <f t="shared" ca="1" si="335"/>
        <v>0.13238969110978835</v>
      </c>
      <c r="P1954" s="678">
        <f t="shared" ca="1" si="335"/>
        <v>1.0041493291295229</v>
      </c>
      <c r="Q1954" s="678">
        <f t="shared" ca="1" si="335"/>
        <v>6.6194845554894174E-2</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ASRCMS202202</v>
      </c>
      <c r="AB1954" s="957">
        <f t="shared" si="333"/>
        <v>45230</v>
      </c>
      <c r="AC1954" t="str">
        <f t="shared" si="334"/>
        <v>Unaudited</v>
      </c>
    </row>
    <row r="1955" spans="1:29" x14ac:dyDescent="0.25">
      <c r="A1955" t="s">
        <v>421</v>
      </c>
      <c r="B1955" t="s">
        <v>1380</v>
      </c>
      <c r="C1955" t="s">
        <v>1381</v>
      </c>
      <c r="D1955">
        <v>1900</v>
      </c>
      <c r="E1955" s="957">
        <v>1</v>
      </c>
      <c r="F1955" t="s">
        <v>440</v>
      </c>
      <c r="G1955" s="957">
        <v>182</v>
      </c>
      <c r="H1955" t="s">
        <v>385</v>
      </c>
      <c r="I1955" s="958" t="s">
        <v>489</v>
      </c>
      <c r="J1955" s="958" t="s">
        <v>445</v>
      </c>
      <c r="K1955" s="958" t="s">
        <v>6</v>
      </c>
      <c r="L1955" s="937" t="s">
        <v>166</v>
      </c>
      <c r="M1955" s="958" t="s">
        <v>462</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ASRCMS202202</v>
      </c>
      <c r="AB1955" s="957">
        <f t="shared" si="333"/>
        <v>45230</v>
      </c>
      <c r="AC1955" t="str">
        <f t="shared" si="334"/>
        <v>Unaudited</v>
      </c>
    </row>
    <row r="1956" spans="1:29" x14ac:dyDescent="0.25">
      <c r="A1956" t="s">
        <v>421</v>
      </c>
      <c r="B1956" t="s">
        <v>1380</v>
      </c>
      <c r="C1956" t="s">
        <v>1381</v>
      </c>
      <c r="D1956">
        <v>1900</v>
      </c>
      <c r="E1956" s="957">
        <v>1</v>
      </c>
      <c r="F1956" t="s">
        <v>440</v>
      </c>
      <c r="G1956" s="957">
        <v>182</v>
      </c>
      <c r="H1956" t="s">
        <v>385</v>
      </c>
      <c r="I1956" s="958" t="s">
        <v>489</v>
      </c>
      <c r="J1956" s="958" t="s">
        <v>445</v>
      </c>
      <c r="K1956" s="958" t="s">
        <v>435</v>
      </c>
      <c r="L1956" s="953" t="s">
        <v>121</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ASRCMS202202</v>
      </c>
      <c r="AB1956" s="957">
        <f t="shared" si="333"/>
        <v>45230</v>
      </c>
      <c r="AC1956" t="str">
        <f t="shared" si="334"/>
        <v>Unaudited</v>
      </c>
    </row>
    <row r="1957" spans="1:29" x14ac:dyDescent="0.25">
      <c r="A1957" t="s">
        <v>421</v>
      </c>
      <c r="B1957" t="s">
        <v>1380</v>
      </c>
      <c r="C1957" t="s">
        <v>1381</v>
      </c>
      <c r="D1957">
        <v>1900</v>
      </c>
      <c r="E1957" s="957">
        <v>1</v>
      </c>
      <c r="F1957" t="s">
        <v>440</v>
      </c>
      <c r="G1957" s="957">
        <v>182</v>
      </c>
      <c r="H1957" t="s">
        <v>385</v>
      </c>
      <c r="I1957" s="937" t="s">
        <v>489</v>
      </c>
      <c r="J1957" s="937" t="s">
        <v>445</v>
      </c>
      <c r="K1957" s="937" t="s">
        <v>435</v>
      </c>
      <c r="L1957" s="937" t="s">
        <v>938</v>
      </c>
      <c r="M1957" s="958" t="s">
        <v>930</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ASRCMS202202</v>
      </c>
      <c r="AB1957" s="957">
        <f t="shared" si="333"/>
        <v>45230</v>
      </c>
      <c r="AC1957" t="str">
        <f t="shared" si="334"/>
        <v>Unaudited</v>
      </c>
    </row>
    <row r="1958" spans="1:29" x14ac:dyDescent="0.25">
      <c r="A1958" t="s">
        <v>421</v>
      </c>
      <c r="B1958" t="s">
        <v>1380</v>
      </c>
      <c r="C1958" t="s">
        <v>1381</v>
      </c>
      <c r="D1958">
        <v>1900</v>
      </c>
      <c r="E1958" s="957">
        <v>1</v>
      </c>
      <c r="F1958" t="s">
        <v>440</v>
      </c>
      <c r="G1958" s="957">
        <v>182</v>
      </c>
      <c r="H1958" t="s">
        <v>385</v>
      </c>
      <c r="I1958" s="937" t="s">
        <v>489</v>
      </c>
      <c r="J1958" s="937" t="s">
        <v>445</v>
      </c>
      <c r="K1958" s="937" t="s">
        <v>435</v>
      </c>
      <c r="L1958" s="937" t="s">
        <v>168</v>
      </c>
      <c r="M1958" s="958" t="s">
        <v>40</v>
      </c>
      <c r="N1958" s="678">
        <f t="shared" ca="1" si="335"/>
        <v>477.16016658726363</v>
      </c>
      <c r="O1958" s="678">
        <f t="shared" ca="1" si="335"/>
        <v>242.46701145048948</v>
      </c>
      <c r="P1958" s="678">
        <f t="shared" ca="1" si="335"/>
        <v>39.108431724265053</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133.14641892256131</v>
      </c>
      <c r="R1958" s="678">
        <f t="shared" ca="1" si="336"/>
        <v>22.538425990874408</v>
      </c>
      <c r="S1958" s="678">
        <f t="shared" ca="1" si="336"/>
        <v>0.91526603008627039</v>
      </c>
      <c r="T1958" s="678">
        <f t="shared" ca="1" si="336"/>
        <v>30.918830578851818</v>
      </c>
      <c r="U1958" s="678">
        <f t="shared" ca="1" si="336"/>
        <v>0</v>
      </c>
      <c r="V1958" s="678">
        <f t="shared" ca="1" si="336"/>
        <v>2.4025733289764597</v>
      </c>
      <c r="W1958" s="678">
        <f t="shared" ca="1" si="331"/>
        <v>5.6632085611587986</v>
      </c>
      <c r="X1958" s="678">
        <f t="shared" ca="1" si="336"/>
        <v>0</v>
      </c>
      <c r="Y1958" s="678">
        <f t="shared" ca="1" si="336"/>
        <v>0</v>
      </c>
      <c r="Z1958" s="678">
        <f t="shared" ca="1" si="336"/>
        <v>0</v>
      </c>
      <c r="AA1958" t="str">
        <f t="shared" si="332"/>
        <v>ASRCMS202202</v>
      </c>
      <c r="AB1958" s="957">
        <f t="shared" si="333"/>
        <v>45230</v>
      </c>
      <c r="AC1958" t="str">
        <f t="shared" si="334"/>
        <v>Unaudited</v>
      </c>
    </row>
    <row r="1959" spans="1:29" x14ac:dyDescent="0.25">
      <c r="A1959" t="s">
        <v>421</v>
      </c>
      <c r="B1959" t="s">
        <v>1380</v>
      </c>
      <c r="C1959" t="s">
        <v>1381</v>
      </c>
      <c r="D1959">
        <v>1900</v>
      </c>
      <c r="E1959" s="957">
        <v>1</v>
      </c>
      <c r="F1959" t="s">
        <v>440</v>
      </c>
      <c r="G1959" s="957">
        <v>182</v>
      </c>
      <c r="H1959" t="s">
        <v>385</v>
      </c>
      <c r="I1959" s="937" t="s">
        <v>489</v>
      </c>
      <c r="J1959" s="937" t="s">
        <v>445</v>
      </c>
      <c r="K1959" s="937" t="s">
        <v>435</v>
      </c>
      <c r="L1959" s="937" t="s">
        <v>169</v>
      </c>
      <c r="M1959" s="958" t="s">
        <v>330</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ASRCMS202202</v>
      </c>
      <c r="AB1959" s="957">
        <f t="shared" si="333"/>
        <v>45230</v>
      </c>
      <c r="AC1959" t="str">
        <f t="shared" si="334"/>
        <v>Unaudited</v>
      </c>
    </row>
    <row r="1960" spans="1:29" x14ac:dyDescent="0.25">
      <c r="A1960" t="s">
        <v>421</v>
      </c>
      <c r="B1960" t="s">
        <v>1380</v>
      </c>
      <c r="C1960" t="s">
        <v>1381</v>
      </c>
      <c r="D1960">
        <v>1900</v>
      </c>
      <c r="E1960" s="957">
        <v>1</v>
      </c>
      <c r="F1960" t="s">
        <v>440</v>
      </c>
      <c r="G1960" s="957">
        <v>182</v>
      </c>
      <c r="H1960" t="s">
        <v>385</v>
      </c>
      <c r="I1960" s="937" t="s">
        <v>489</v>
      </c>
      <c r="J1960" s="937" t="s">
        <v>451</v>
      </c>
      <c r="K1960" s="937" t="s">
        <v>436</v>
      </c>
      <c r="L1960" s="953" t="s">
        <v>122</v>
      </c>
      <c r="M1960" s="958" t="s">
        <v>27</v>
      </c>
      <c r="N1960" s="678">
        <f t="shared" ca="1" si="337"/>
        <v>1494175.7113955002</v>
      </c>
      <c r="O1960" s="678">
        <f t="shared" ca="1" si="336"/>
        <v>-695.12173225377444</v>
      </c>
      <c r="P1960" s="678">
        <f t="shared" ca="1" si="336"/>
        <v>1494870.833127754</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ASRCMS202202</v>
      </c>
      <c r="AB1960" s="957">
        <f t="shared" si="333"/>
        <v>45230</v>
      </c>
      <c r="AC1960" t="str">
        <f t="shared" si="334"/>
        <v>Unaudited</v>
      </c>
    </row>
    <row r="1961" spans="1:29" x14ac:dyDescent="0.25">
      <c r="A1961" t="s">
        <v>421</v>
      </c>
      <c r="B1961" t="s">
        <v>1380</v>
      </c>
      <c r="C1961" t="s">
        <v>1381</v>
      </c>
      <c r="D1961">
        <v>1900</v>
      </c>
      <c r="E1961" s="957">
        <v>1</v>
      </c>
      <c r="F1961" t="s">
        <v>440</v>
      </c>
      <c r="G1961" s="957">
        <v>182</v>
      </c>
      <c r="H1961" t="s">
        <v>385</v>
      </c>
      <c r="I1961" s="937" t="s">
        <v>489</v>
      </c>
      <c r="J1961" s="937" t="s">
        <v>451</v>
      </c>
      <c r="K1961" s="937" t="s">
        <v>436</v>
      </c>
      <c r="L1961" s="953" t="s">
        <v>123</v>
      </c>
      <c r="M1961" s="958" t="s">
        <v>98</v>
      </c>
      <c r="N1961" s="678">
        <f t="shared" ca="1" si="337"/>
        <v>95645.913493201253</v>
      </c>
      <c r="O1961" s="678">
        <f t="shared" ca="1" si="336"/>
        <v>76786.454518198268</v>
      </c>
      <c r="P1961" s="678">
        <f t="shared" ca="1" si="336"/>
        <v>18859.458975002985</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ASRCMS202202</v>
      </c>
      <c r="AB1961" s="957">
        <f t="shared" si="333"/>
        <v>45230</v>
      </c>
      <c r="AC1961" t="str">
        <f t="shared" si="334"/>
        <v>Unaudited</v>
      </c>
    </row>
    <row r="1962" spans="1:29" x14ac:dyDescent="0.25">
      <c r="A1962" t="s">
        <v>421</v>
      </c>
      <c r="B1962" t="s">
        <v>1380</v>
      </c>
      <c r="C1962" t="s">
        <v>1381</v>
      </c>
      <c r="D1962">
        <v>1900</v>
      </c>
      <c r="E1962" s="957">
        <v>1</v>
      </c>
      <c r="F1962" t="s">
        <v>440</v>
      </c>
      <c r="G1962" s="957">
        <v>182</v>
      </c>
      <c r="H1962" t="s">
        <v>385</v>
      </c>
      <c r="I1962" s="937" t="s">
        <v>489</v>
      </c>
      <c r="J1962" s="937" t="s">
        <v>451</v>
      </c>
      <c r="K1962" s="937" t="s">
        <v>436</v>
      </c>
      <c r="L1962" s="937" t="s">
        <v>124</v>
      </c>
      <c r="M1962" s="958" t="s">
        <v>99</v>
      </c>
      <c r="N1962" s="678">
        <f t="shared" ca="1" si="337"/>
        <v>97808.107804016443</v>
      </c>
      <c r="O1962" s="678">
        <f t="shared" ca="1" si="336"/>
        <v>77874.444444146167</v>
      </c>
      <c r="P1962" s="678">
        <f t="shared" ca="1" si="336"/>
        <v>19933.663359870279</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ASRCMS202202</v>
      </c>
      <c r="AB1962" s="957">
        <f t="shared" si="333"/>
        <v>45230</v>
      </c>
      <c r="AC1962" t="str">
        <f t="shared" si="334"/>
        <v>Unaudited</v>
      </c>
    </row>
    <row r="1963" spans="1:29" x14ac:dyDescent="0.25">
      <c r="A1963" t="s">
        <v>421</v>
      </c>
      <c r="B1963" t="s">
        <v>1380</v>
      </c>
      <c r="C1963" t="s">
        <v>1381</v>
      </c>
      <c r="D1963">
        <v>1900</v>
      </c>
      <c r="E1963" s="957">
        <v>1</v>
      </c>
      <c r="F1963" t="s">
        <v>440</v>
      </c>
      <c r="G1963" s="957">
        <v>182</v>
      </c>
      <c r="H1963" t="s">
        <v>385</v>
      </c>
      <c r="I1963" s="958" t="s">
        <v>489</v>
      </c>
      <c r="J1963" s="958" t="s">
        <v>451</v>
      </c>
      <c r="K1963" s="958" t="s">
        <v>436</v>
      </c>
      <c r="L1963" s="937" t="s">
        <v>125</v>
      </c>
      <c r="M1963" s="958" t="s">
        <v>100</v>
      </c>
      <c r="N1963" s="678">
        <f t="shared" ca="1" si="337"/>
        <v>80181.200830149653</v>
      </c>
      <c r="O1963" s="678">
        <f t="shared" ca="1" si="336"/>
        <v>37628.90290878727</v>
      </c>
      <c r="P1963" s="678">
        <f t="shared" ca="1" si="336"/>
        <v>42552.297921362384</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ASRCMS202202</v>
      </c>
      <c r="AB1963" s="957">
        <f t="shared" si="333"/>
        <v>45230</v>
      </c>
      <c r="AC1963" t="str">
        <f t="shared" si="334"/>
        <v>Unaudited</v>
      </c>
    </row>
    <row r="1964" spans="1:29" x14ac:dyDescent="0.25">
      <c r="A1964" t="s">
        <v>421</v>
      </c>
      <c r="B1964" t="s">
        <v>1380</v>
      </c>
      <c r="C1964" t="s">
        <v>1381</v>
      </c>
      <c r="D1964">
        <v>1900</v>
      </c>
      <c r="E1964" s="957">
        <v>1</v>
      </c>
      <c r="F1964" t="s">
        <v>440</v>
      </c>
      <c r="G1964" s="957">
        <v>182</v>
      </c>
      <c r="H1964" t="s">
        <v>385</v>
      </c>
      <c r="I1964" s="937" t="s">
        <v>489</v>
      </c>
      <c r="J1964" s="937" t="s">
        <v>451</v>
      </c>
      <c r="K1964" s="937" t="s">
        <v>436</v>
      </c>
      <c r="L1964" s="937" t="s">
        <v>126</v>
      </c>
      <c r="M1964" s="958" t="s">
        <v>101</v>
      </c>
      <c r="N1964" s="678">
        <f t="shared" ca="1" si="337"/>
        <v>110214.44808017687</v>
      </c>
      <c r="O1964" s="678">
        <f t="shared" ca="1" si="336"/>
        <v>5654.6958271148133</v>
      </c>
      <c r="P1964" s="678">
        <f t="shared" ca="1" si="336"/>
        <v>104559.75225306205</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ASRCMS202202</v>
      </c>
      <c r="AB1964" s="957">
        <f t="shared" si="333"/>
        <v>45230</v>
      </c>
      <c r="AC1964" t="str">
        <f t="shared" si="334"/>
        <v>Unaudited</v>
      </c>
    </row>
    <row r="1965" spans="1:29" x14ac:dyDescent="0.25">
      <c r="A1965" t="s">
        <v>421</v>
      </c>
      <c r="B1965" t="s">
        <v>1380</v>
      </c>
      <c r="C1965" t="s">
        <v>1381</v>
      </c>
      <c r="D1965">
        <v>1900</v>
      </c>
      <c r="E1965" s="957">
        <v>1</v>
      </c>
      <c r="F1965" t="s">
        <v>440</v>
      </c>
      <c r="G1965" s="957">
        <v>182</v>
      </c>
      <c r="H1965" t="s">
        <v>385</v>
      </c>
      <c r="I1965" s="937" t="s">
        <v>489</v>
      </c>
      <c r="J1965" s="937" t="s">
        <v>451</v>
      </c>
      <c r="K1965" s="937" t="s">
        <v>436</v>
      </c>
      <c r="L1965" s="937" t="s">
        <v>127</v>
      </c>
      <c r="M1965" s="958" t="s">
        <v>28</v>
      </c>
      <c r="N1965" s="678">
        <f t="shared" ca="1" si="337"/>
        <v>44684.011796998144</v>
      </c>
      <c r="O1965" s="678">
        <f t="shared" ca="1" si="336"/>
        <v>44684.011796998144</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ASRCMS202202</v>
      </c>
      <c r="AB1965" s="957">
        <f t="shared" si="333"/>
        <v>45230</v>
      </c>
      <c r="AC1965" t="str">
        <f t="shared" si="334"/>
        <v>Unaudited</v>
      </c>
    </row>
    <row r="1966" spans="1:29" x14ac:dyDescent="0.25">
      <c r="A1966" t="s">
        <v>421</v>
      </c>
      <c r="B1966" t="s">
        <v>1380</v>
      </c>
      <c r="C1966" t="s">
        <v>1381</v>
      </c>
      <c r="D1966">
        <v>1900</v>
      </c>
      <c r="E1966" s="957">
        <v>1</v>
      </c>
      <c r="F1966" t="s">
        <v>440</v>
      </c>
      <c r="G1966" s="957">
        <v>182</v>
      </c>
      <c r="H1966" t="s">
        <v>385</v>
      </c>
      <c r="I1966" s="937" t="s">
        <v>489</v>
      </c>
      <c r="J1966" s="937" t="s">
        <v>437</v>
      </c>
      <c r="K1966" s="937" t="s">
        <v>437</v>
      </c>
      <c r="L1966" s="937" t="s">
        <v>129</v>
      </c>
      <c r="M1966" s="958" t="s">
        <v>327</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ASRCMS202202</v>
      </c>
      <c r="AB1966" s="957">
        <f t="shared" si="333"/>
        <v>45230</v>
      </c>
      <c r="AC1966" t="str">
        <f t="shared" si="334"/>
        <v>Unaudited</v>
      </c>
    </row>
    <row r="1967" spans="1:29" x14ac:dyDescent="0.25">
      <c r="A1967" t="s">
        <v>421</v>
      </c>
      <c r="B1967" t="s">
        <v>1380</v>
      </c>
      <c r="C1967" t="s">
        <v>1381</v>
      </c>
      <c r="D1967">
        <v>1900</v>
      </c>
      <c r="E1967" s="957">
        <v>1</v>
      </c>
      <c r="F1967" t="s">
        <v>440</v>
      </c>
      <c r="G1967" s="957">
        <v>182</v>
      </c>
      <c r="H1967" t="s">
        <v>385</v>
      </c>
      <c r="I1967" s="958" t="s">
        <v>489</v>
      </c>
      <c r="J1967" s="958" t="s">
        <v>437</v>
      </c>
      <c r="K1967" s="958" t="s">
        <v>437</v>
      </c>
      <c r="L1967" s="937" t="s">
        <v>130</v>
      </c>
      <c r="M1967" s="958" t="s">
        <v>326</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ASRCMS202202</v>
      </c>
      <c r="AB1967" s="957">
        <f t="shared" si="333"/>
        <v>45230</v>
      </c>
      <c r="AC1967" t="str">
        <f t="shared" si="334"/>
        <v>Unaudited</v>
      </c>
    </row>
    <row r="1968" spans="1:29" ht="30" x14ac:dyDescent="0.25">
      <c r="A1968" t="s">
        <v>421</v>
      </c>
      <c r="B1968" t="s">
        <v>1380</v>
      </c>
      <c r="C1968" t="s">
        <v>1381</v>
      </c>
      <c r="D1968">
        <v>1900</v>
      </c>
      <c r="E1968" s="957">
        <v>1</v>
      </c>
      <c r="F1968" t="s">
        <v>440</v>
      </c>
      <c r="G1968" s="957">
        <v>182</v>
      </c>
      <c r="H1968" t="s">
        <v>385</v>
      </c>
      <c r="I1968" s="958" t="s">
        <v>489</v>
      </c>
      <c r="J1968" s="958" t="s">
        <v>437</v>
      </c>
      <c r="K1968" s="958" t="s">
        <v>437</v>
      </c>
      <c r="L1968" s="937" t="s">
        <v>131</v>
      </c>
      <c r="M1968" s="958" t="s">
        <v>180</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ASRCMS202202</v>
      </c>
      <c r="AB1968" s="957">
        <f t="shared" si="333"/>
        <v>45230</v>
      </c>
      <c r="AC1968" t="str">
        <f t="shared" si="334"/>
        <v>Unaudited</v>
      </c>
    </row>
    <row r="1969" spans="1:29" x14ac:dyDescent="0.25">
      <c r="A1969" t="s">
        <v>421</v>
      </c>
      <c r="B1969" t="s">
        <v>1380</v>
      </c>
      <c r="C1969" t="s">
        <v>1381</v>
      </c>
      <c r="D1969">
        <v>1900</v>
      </c>
      <c r="E1969" s="957">
        <v>1</v>
      </c>
      <c r="F1969" t="s">
        <v>440</v>
      </c>
      <c r="G1969" s="957">
        <v>182</v>
      </c>
      <c r="H1969" t="s">
        <v>385</v>
      </c>
      <c r="I1969" s="958" t="s">
        <v>489</v>
      </c>
      <c r="J1969" s="958" t="s">
        <v>437</v>
      </c>
      <c r="K1969" s="958" t="s">
        <v>437</v>
      </c>
      <c r="L1969" s="937" t="s">
        <v>132</v>
      </c>
      <c r="M1969" s="958" t="s">
        <v>495</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ASRCMS202202</v>
      </c>
      <c r="AB1969" s="957">
        <f t="shared" si="333"/>
        <v>45230</v>
      </c>
      <c r="AC1969" t="str">
        <f t="shared" si="334"/>
        <v>Unaudited</v>
      </c>
    </row>
    <row r="1970" spans="1:29" x14ac:dyDescent="0.25">
      <c r="A1970" t="s">
        <v>421</v>
      </c>
      <c r="B1970" t="s">
        <v>1380</v>
      </c>
      <c r="C1970" t="s">
        <v>1381</v>
      </c>
      <c r="D1970">
        <v>1900</v>
      </c>
      <c r="E1970" s="957">
        <v>1</v>
      </c>
      <c r="F1970" t="s">
        <v>440</v>
      </c>
      <c r="G1970" s="957">
        <v>182</v>
      </c>
      <c r="H1970" t="s">
        <v>385</v>
      </c>
      <c r="I1970" s="958" t="s">
        <v>489</v>
      </c>
      <c r="J1970" s="958" t="s">
        <v>437</v>
      </c>
      <c r="K1970" s="958" t="s">
        <v>437</v>
      </c>
      <c r="L1970" s="937" t="s">
        <v>133</v>
      </c>
      <c r="M1970" s="958" t="s">
        <v>496</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ASRCMS202202</v>
      </c>
      <c r="AB1970" s="957">
        <f t="shared" si="333"/>
        <v>45230</v>
      </c>
      <c r="AC1970" t="str">
        <f t="shared" si="334"/>
        <v>Unaudited</v>
      </c>
    </row>
    <row r="1971" spans="1:29" x14ac:dyDescent="0.25">
      <c r="A1971" t="s">
        <v>421</v>
      </c>
      <c r="B1971" t="s">
        <v>1380</v>
      </c>
      <c r="C1971" t="s">
        <v>1381</v>
      </c>
      <c r="D1971">
        <v>1900</v>
      </c>
      <c r="E1971" s="957">
        <v>1</v>
      </c>
      <c r="F1971" t="s">
        <v>440</v>
      </c>
      <c r="G1971" s="957">
        <v>182</v>
      </c>
      <c r="H1971" t="s">
        <v>385</v>
      </c>
      <c r="I1971" s="958" t="s">
        <v>489</v>
      </c>
      <c r="J1971" s="958" t="s">
        <v>437</v>
      </c>
      <c r="K1971" s="958" t="s">
        <v>437</v>
      </c>
      <c r="L1971" s="953" t="s">
        <v>134</v>
      </c>
      <c r="M1971" s="958" t="s">
        <v>497</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ASRCMS202202</v>
      </c>
      <c r="AB1971" s="957">
        <f t="shared" si="333"/>
        <v>45230</v>
      </c>
      <c r="AC1971" t="str">
        <f t="shared" si="334"/>
        <v>Unaudited</v>
      </c>
    </row>
    <row r="1972" spans="1:29" ht="30" x14ac:dyDescent="0.25">
      <c r="A1972" t="s">
        <v>421</v>
      </c>
      <c r="B1972" t="s">
        <v>1380</v>
      </c>
      <c r="C1972" t="s">
        <v>1381</v>
      </c>
      <c r="D1972">
        <v>1900</v>
      </c>
      <c r="E1972" s="957">
        <v>1</v>
      </c>
      <c r="F1972" t="s">
        <v>440</v>
      </c>
      <c r="G1972" s="957">
        <v>182</v>
      </c>
      <c r="H1972" t="s">
        <v>385</v>
      </c>
      <c r="I1972" s="958" t="s">
        <v>490</v>
      </c>
      <c r="J1972" s="958" t="s">
        <v>26</v>
      </c>
      <c r="K1972" s="958" t="s">
        <v>26</v>
      </c>
      <c r="L1972" s="937" t="s">
        <v>270</v>
      </c>
      <c r="M1972" s="958" t="s">
        <v>26</v>
      </c>
      <c r="N1972" s="678">
        <f t="shared" ca="1" si="337"/>
        <v>1456666.5901652102</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ASRCMS202202</v>
      </c>
      <c r="AB1972" s="957">
        <f t="shared" si="333"/>
        <v>45230</v>
      </c>
      <c r="AC1972" t="str">
        <f t="shared" si="334"/>
        <v>Unaudited</v>
      </c>
    </row>
    <row r="1973" spans="1:29" x14ac:dyDescent="0.25">
      <c r="A1973" t="s">
        <v>421</v>
      </c>
      <c r="B1973" t="s">
        <v>1380</v>
      </c>
      <c r="C1973" t="s">
        <v>1381</v>
      </c>
      <c r="D1973">
        <v>1900</v>
      </c>
      <c r="E1973" s="957">
        <v>1</v>
      </c>
      <c r="F1973" t="s">
        <v>441</v>
      </c>
      <c r="G1973" s="957">
        <v>274</v>
      </c>
      <c r="H1973" t="s">
        <v>385</v>
      </c>
      <c r="I1973" s="937" t="s">
        <v>433</v>
      </c>
      <c r="J1973" s="937" t="s">
        <v>433</v>
      </c>
      <c r="K1973" s="937" t="s">
        <v>433</v>
      </c>
      <c r="L1973" s="937"/>
      <c r="M1973" s="958" t="s">
        <v>433</v>
      </c>
      <c r="N1973" s="678">
        <f t="shared" ca="1" si="337"/>
        <v>16969.664516129997</v>
      </c>
      <c r="O1973" s="678">
        <f t="shared" ca="1" si="336"/>
        <v>8671.3419354849993</v>
      </c>
      <c r="P1973" s="678">
        <f t="shared" ca="1" si="336"/>
        <v>1415.751612903</v>
      </c>
      <c r="Q1973" s="678">
        <f t="shared" ca="1" si="336"/>
        <v>4686.7322580640002</v>
      </c>
      <c r="R1973" s="678">
        <f t="shared" ca="1" si="336"/>
        <v>786.80645161300004</v>
      </c>
      <c r="S1973" s="678">
        <f t="shared" ca="1" si="336"/>
        <v>31</v>
      </c>
      <c r="T1973" s="678">
        <f t="shared" ca="1" si="336"/>
        <v>1101.032258065</v>
      </c>
      <c r="U1973" s="678">
        <f t="shared" ca="1" si="336"/>
        <v>0</v>
      </c>
      <c r="V1973" s="678">
        <f t="shared" ca="1" si="336"/>
        <v>84</v>
      </c>
      <c r="W1973" s="678">
        <f t="shared" ca="1" si="331"/>
        <v>193</v>
      </c>
      <c r="X1973" s="678">
        <f t="shared" ca="1" si="336"/>
        <v>0</v>
      </c>
      <c r="Y1973" s="678">
        <f t="shared" ca="1" si="336"/>
        <v>0</v>
      </c>
      <c r="Z1973" s="678">
        <f t="shared" ca="1" si="336"/>
        <v>0</v>
      </c>
      <c r="AA1973" t="str">
        <f t="shared" si="332"/>
        <v>ASRCMS202202</v>
      </c>
      <c r="AB1973" s="957">
        <f t="shared" si="333"/>
        <v>45230</v>
      </c>
      <c r="AC1973" t="str">
        <f t="shared" si="334"/>
        <v>Unaudited</v>
      </c>
    </row>
    <row r="1974" spans="1:29" x14ac:dyDescent="0.25">
      <c r="A1974" t="s">
        <v>421</v>
      </c>
      <c r="B1974" t="s">
        <v>1380</v>
      </c>
      <c r="C1974" t="s">
        <v>1381</v>
      </c>
      <c r="D1974">
        <v>1900</v>
      </c>
      <c r="E1974" s="957">
        <v>1</v>
      </c>
      <c r="F1974" t="s">
        <v>441</v>
      </c>
      <c r="G1974" s="957">
        <v>274</v>
      </c>
      <c r="H1974" t="s">
        <v>385</v>
      </c>
      <c r="I1974" s="958" t="s">
        <v>488</v>
      </c>
      <c r="J1974" s="958" t="s">
        <v>12</v>
      </c>
      <c r="K1974" s="958" t="s">
        <v>12</v>
      </c>
      <c r="L1974" s="937">
        <v>1.1000000000000001</v>
      </c>
      <c r="M1974" s="958" t="s">
        <v>12</v>
      </c>
      <c r="N1974" s="678">
        <f t="shared" ca="1" si="337"/>
        <v>28297478.750000004</v>
      </c>
      <c r="O1974" s="678">
        <f t="shared" ca="1" si="336"/>
        <v>11823634.859999999</v>
      </c>
      <c r="P1974" s="678">
        <f t="shared" ca="1" si="336"/>
        <v>1930419.8</v>
      </c>
      <c r="Q1974" s="678">
        <f t="shared" ca="1" si="336"/>
        <v>6390500.040000001</v>
      </c>
      <c r="R1974" s="678">
        <f t="shared" ca="1" si="336"/>
        <v>1072834.2</v>
      </c>
      <c r="S1974" s="678">
        <f t="shared" ca="1" si="336"/>
        <v>42269.43</v>
      </c>
      <c r="T1974" s="678">
        <f t="shared" ca="1" si="336"/>
        <v>1501290.51</v>
      </c>
      <c r="U1974" s="678">
        <f t="shared" ca="1" si="336"/>
        <v>0</v>
      </c>
      <c r="V1974" s="678">
        <f t="shared" ca="1" si="336"/>
        <v>114536.51999999999</v>
      </c>
      <c r="W1974" s="678">
        <f t="shared" ca="1" si="331"/>
        <v>5421993.3899999997</v>
      </c>
      <c r="X1974" s="678">
        <f t="shared" ca="1" si="336"/>
        <v>0</v>
      </c>
      <c r="Y1974" s="678">
        <f t="shared" ca="1" si="336"/>
        <v>0</v>
      </c>
      <c r="Z1974" s="678">
        <f t="shared" ca="1" si="336"/>
        <v>0</v>
      </c>
      <c r="AA1974" t="str">
        <f t="shared" si="332"/>
        <v>ASRCMS202202</v>
      </c>
      <c r="AB1974" s="957">
        <f t="shared" si="333"/>
        <v>45230</v>
      </c>
      <c r="AC1974" t="str">
        <f t="shared" si="334"/>
        <v>Unaudited</v>
      </c>
    </row>
    <row r="1975" spans="1:29" x14ac:dyDescent="0.25">
      <c r="A1975" t="s">
        <v>421</v>
      </c>
      <c r="B1975" t="s">
        <v>1380</v>
      </c>
      <c r="C1975" t="s">
        <v>1381</v>
      </c>
      <c r="D1975">
        <v>1900</v>
      </c>
      <c r="E1975" s="957">
        <v>1</v>
      </c>
      <c r="F1975" t="s">
        <v>441</v>
      </c>
      <c r="G1975" s="957">
        <v>274</v>
      </c>
      <c r="H1975" t="s">
        <v>385</v>
      </c>
      <c r="I1975" s="937" t="s">
        <v>488</v>
      </c>
      <c r="J1975" s="937" t="s">
        <v>12</v>
      </c>
      <c r="K1975" s="937" t="s">
        <v>1323</v>
      </c>
      <c r="L1975" s="937" t="s">
        <v>1314</v>
      </c>
      <c r="M1975" s="937" t="s">
        <v>1323</v>
      </c>
      <c r="N1975" s="678">
        <f t="shared" ca="1" si="337"/>
        <v>440938.30490562186</v>
      </c>
      <c r="O1975" s="678">
        <f t="shared" ca="1" si="336"/>
        <v>178854.29403468795</v>
      </c>
      <c r="P1975" s="678">
        <f t="shared" ca="1" si="336"/>
        <v>29282.928088765595</v>
      </c>
      <c r="Q1975" s="678">
        <f t="shared" ca="1" si="336"/>
        <v>98211.347031574827</v>
      </c>
      <c r="R1975" s="678">
        <f t="shared" ca="1" si="336"/>
        <v>16614.604316820674</v>
      </c>
      <c r="S1975" s="678">
        <f t="shared" ca="1" si="336"/>
        <v>683.13750950051178</v>
      </c>
      <c r="T1975" s="678">
        <f t="shared" ca="1" si="336"/>
        <v>23042.680755315865</v>
      </c>
      <c r="U1975" s="678">
        <f t="shared" ca="1" si="336"/>
        <v>0</v>
      </c>
      <c r="V1975" s="678">
        <f t="shared" ca="1" si="336"/>
        <v>1776.2439319371599</v>
      </c>
      <c r="W1975" s="678">
        <f t="shared" ca="1" si="331"/>
        <v>92473.069237019285</v>
      </c>
      <c r="X1975" s="678">
        <f t="shared" ca="1" si="336"/>
        <v>0</v>
      </c>
      <c r="Y1975" s="678">
        <f t="shared" ca="1" si="336"/>
        <v>0</v>
      </c>
      <c r="Z1975" s="678">
        <f t="shared" ca="1" si="336"/>
        <v>0</v>
      </c>
      <c r="AA1975" t="str">
        <f t="shared" si="332"/>
        <v>ASRCMS202202</v>
      </c>
      <c r="AB1975" s="957">
        <f t="shared" si="333"/>
        <v>45230</v>
      </c>
      <c r="AC1975" t="str">
        <f t="shared" si="334"/>
        <v>Unaudited</v>
      </c>
    </row>
    <row r="1976" spans="1:29" x14ac:dyDescent="0.25">
      <c r="A1976" t="s">
        <v>421</v>
      </c>
      <c r="B1976" t="s">
        <v>1380</v>
      </c>
      <c r="C1976" t="s">
        <v>1381</v>
      </c>
      <c r="D1976">
        <v>1900</v>
      </c>
      <c r="E1976" s="957">
        <v>1</v>
      </c>
      <c r="F1976" t="s">
        <v>441</v>
      </c>
      <c r="G1976" s="957">
        <v>274</v>
      </c>
      <c r="H1976" t="s">
        <v>385</v>
      </c>
      <c r="I1976" s="937" t="s">
        <v>488</v>
      </c>
      <c r="J1976" s="937" t="s">
        <v>491</v>
      </c>
      <c r="K1976" s="937" t="s">
        <v>492</v>
      </c>
      <c r="L1976" s="937" t="s">
        <v>63</v>
      </c>
      <c r="M1976" s="958" t="s">
        <v>344</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ASRCMS202202</v>
      </c>
      <c r="AB1976" s="957">
        <f t="shared" si="333"/>
        <v>45230</v>
      </c>
      <c r="AC1976" t="str">
        <f t="shared" si="334"/>
        <v>Unaudited</v>
      </c>
    </row>
    <row r="1977" spans="1:29" x14ac:dyDescent="0.25">
      <c r="A1977" t="s">
        <v>421</v>
      </c>
      <c r="B1977" t="s">
        <v>1380</v>
      </c>
      <c r="C1977" t="s">
        <v>1381</v>
      </c>
      <c r="D1977">
        <v>1900</v>
      </c>
      <c r="E1977" s="957">
        <v>1</v>
      </c>
      <c r="F1977" t="s">
        <v>441</v>
      </c>
      <c r="G1977" s="957">
        <v>274</v>
      </c>
      <c r="H1977" t="s">
        <v>385</v>
      </c>
      <c r="I1977" s="937" t="s">
        <v>488</v>
      </c>
      <c r="J1977" s="937" t="s">
        <v>491</v>
      </c>
      <c r="K1977" s="937" t="s">
        <v>1014</v>
      </c>
      <c r="L1977" s="937" t="s">
        <v>910</v>
      </c>
      <c r="M1977" s="958" t="s">
        <v>911</v>
      </c>
      <c r="N1977" s="678">
        <f t="shared" ca="1" si="337"/>
        <v>0</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ASRCMS202202</v>
      </c>
      <c r="AB1977" s="957">
        <f t="shared" si="333"/>
        <v>45230</v>
      </c>
      <c r="AC1977" t="str">
        <f t="shared" si="334"/>
        <v>Unaudited</v>
      </c>
    </row>
    <row r="1978" spans="1:29" x14ac:dyDescent="0.25">
      <c r="A1978" t="s">
        <v>421</v>
      </c>
      <c r="B1978" t="s">
        <v>1380</v>
      </c>
      <c r="C1978" t="s">
        <v>1381</v>
      </c>
      <c r="D1978">
        <v>1900</v>
      </c>
      <c r="E1978" s="957">
        <v>1</v>
      </c>
      <c r="F1978" t="s">
        <v>441</v>
      </c>
      <c r="G1978" s="957">
        <v>274</v>
      </c>
      <c r="H1978" t="s">
        <v>385</v>
      </c>
      <c r="I1978" s="937" t="s">
        <v>488</v>
      </c>
      <c r="J1978" s="937" t="s">
        <v>13</v>
      </c>
      <c r="K1978" s="937" t="s">
        <v>493</v>
      </c>
      <c r="L1978" s="937" t="s">
        <v>95</v>
      </c>
      <c r="M1978" s="958" t="s">
        <v>147</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ASRCMS202202</v>
      </c>
      <c r="AB1978" s="957">
        <f t="shared" si="333"/>
        <v>45230</v>
      </c>
      <c r="AC1978" t="str">
        <f t="shared" si="334"/>
        <v>Unaudited</v>
      </c>
    </row>
    <row r="1979" spans="1:29" x14ac:dyDescent="0.25">
      <c r="A1979" t="s">
        <v>421</v>
      </c>
      <c r="B1979" t="s">
        <v>1380</v>
      </c>
      <c r="C1979" t="s">
        <v>1381</v>
      </c>
      <c r="D1979">
        <v>1900</v>
      </c>
      <c r="E1979" s="957">
        <v>1</v>
      </c>
      <c r="F1979" t="s">
        <v>441</v>
      </c>
      <c r="G1979" s="957">
        <v>274</v>
      </c>
      <c r="H1979" t="s">
        <v>385</v>
      </c>
      <c r="I1979" s="937" t="s">
        <v>488</v>
      </c>
      <c r="J1979" s="937" t="s">
        <v>13</v>
      </c>
      <c r="K1979" s="937" t="s">
        <v>13</v>
      </c>
      <c r="L1979" s="943" t="s">
        <v>35</v>
      </c>
      <c r="M1979" s="959" t="s">
        <v>13</v>
      </c>
      <c r="N1979" s="678">
        <f t="shared" ca="1" si="337"/>
        <v>1619.4665719651071</v>
      </c>
      <c r="O1979" s="678">
        <f t="shared" ca="1" si="336"/>
        <v>656.89133200525987</v>
      </c>
      <c r="P1979" s="678">
        <f t="shared" ca="1" si="336"/>
        <v>107.54956564538952</v>
      </c>
      <c r="Q1979" s="678">
        <f t="shared" ca="1" si="336"/>
        <v>360.70804404108844</v>
      </c>
      <c r="R1979" s="678">
        <f t="shared" ca="1" si="336"/>
        <v>61.021680353394011</v>
      </c>
      <c r="S1979" s="678">
        <f t="shared" ca="1" si="336"/>
        <v>2.5090094201010049</v>
      </c>
      <c r="T1979" s="678">
        <f t="shared" ca="1" si="336"/>
        <v>84.630549889932993</v>
      </c>
      <c r="U1979" s="678">
        <f t="shared" ca="1" si="336"/>
        <v>0</v>
      </c>
      <c r="V1979" s="678">
        <f t="shared" ca="1" si="336"/>
        <v>6.5237418464784849</v>
      </c>
      <c r="W1979" s="678">
        <f t="shared" ca="1" si="331"/>
        <v>339.6326487634625</v>
      </c>
      <c r="X1979" s="678">
        <f t="shared" ca="1" si="336"/>
        <v>0</v>
      </c>
      <c r="Y1979" s="678">
        <f t="shared" ca="1" si="336"/>
        <v>0</v>
      </c>
      <c r="Z1979" s="678">
        <f t="shared" ca="1" si="336"/>
        <v>0</v>
      </c>
      <c r="AA1979" t="str">
        <f t="shared" si="332"/>
        <v>ASRCMS202202</v>
      </c>
      <c r="AB1979" s="957">
        <f t="shared" si="333"/>
        <v>45230</v>
      </c>
      <c r="AC1979" t="str">
        <f t="shared" si="334"/>
        <v>Unaudited</v>
      </c>
    </row>
    <row r="1980" spans="1:29" x14ac:dyDescent="0.25">
      <c r="A1980" t="s">
        <v>421</v>
      </c>
      <c r="B1980" t="s">
        <v>1380</v>
      </c>
      <c r="C1980" t="s">
        <v>1381</v>
      </c>
      <c r="D1980">
        <v>1900</v>
      </c>
      <c r="E1980" s="957">
        <v>1</v>
      </c>
      <c r="F1980" t="s">
        <v>441</v>
      </c>
      <c r="G1980" s="957">
        <v>274</v>
      </c>
      <c r="H1980" t="s">
        <v>385</v>
      </c>
      <c r="I1980" s="937" t="s">
        <v>489</v>
      </c>
      <c r="J1980" s="937" t="s">
        <v>445</v>
      </c>
      <c r="K1980" s="937" t="s">
        <v>0</v>
      </c>
      <c r="L1980" s="937">
        <v>2.1</v>
      </c>
      <c r="M1980" s="958" t="s">
        <v>148</v>
      </c>
      <c r="N1980" s="678">
        <f t="shared" ca="1" si="337"/>
        <v>2273615.04</v>
      </c>
      <c r="O1980" s="678">
        <f t="shared" ca="1" si="336"/>
        <v>419692.99</v>
      </c>
      <c r="P1980" s="678">
        <f t="shared" ca="1" si="336"/>
        <v>152716.03</v>
      </c>
      <c r="Q1980" s="678">
        <f t="shared" ca="1" si="336"/>
        <v>780164.4800000001</v>
      </c>
      <c r="R1980" s="678">
        <f t="shared" ca="1" si="336"/>
        <v>99684.75</v>
      </c>
      <c r="S1980" s="678">
        <f t="shared" ca="1" si="336"/>
        <v>0</v>
      </c>
      <c r="T1980" s="678">
        <f t="shared" ca="1" si="336"/>
        <v>477162.53999999992</v>
      </c>
      <c r="U1980" s="678">
        <f t="shared" ca="1" si="336"/>
        <v>0</v>
      </c>
      <c r="V1980" s="678">
        <f t="shared" ca="1" si="336"/>
        <v>0</v>
      </c>
      <c r="W1980" s="678">
        <f t="shared" ca="1" si="331"/>
        <v>344194.25</v>
      </c>
      <c r="X1980" s="678">
        <f t="shared" ca="1" si="336"/>
        <v>0</v>
      </c>
      <c r="Y1980" s="678">
        <f t="shared" ca="1" si="336"/>
        <v>0</v>
      </c>
      <c r="Z1980" s="678">
        <f t="shared" ca="1" si="336"/>
        <v>0</v>
      </c>
      <c r="AA1980" t="str">
        <f t="shared" si="332"/>
        <v>ASRCMS202202</v>
      </c>
      <c r="AB1980" s="957">
        <f t="shared" si="333"/>
        <v>45230</v>
      </c>
      <c r="AC1980" t="str">
        <f t="shared" si="334"/>
        <v>Unaudited</v>
      </c>
    </row>
    <row r="1981" spans="1:29" ht="30" x14ac:dyDescent="0.25">
      <c r="A1981" t="s">
        <v>421</v>
      </c>
      <c r="B1981" t="s">
        <v>1380</v>
      </c>
      <c r="C1981" t="s">
        <v>1381</v>
      </c>
      <c r="D1981">
        <v>1900</v>
      </c>
      <c r="E1981" s="957">
        <v>1</v>
      </c>
      <c r="F1981" t="s">
        <v>441</v>
      </c>
      <c r="G1981" s="957">
        <v>274</v>
      </c>
      <c r="H1981" t="s">
        <v>385</v>
      </c>
      <c r="I1981" s="937" t="s">
        <v>489</v>
      </c>
      <c r="J1981" s="937" t="s">
        <v>445</v>
      </c>
      <c r="K1981" s="937" t="s">
        <v>0</v>
      </c>
      <c r="L1981" s="937">
        <v>2.2000000000000002</v>
      </c>
      <c r="M1981" s="958" t="s">
        <v>149</v>
      </c>
      <c r="N1981" s="678">
        <f t="shared" ca="1" si="337"/>
        <v>45236.647732636113</v>
      </c>
      <c r="O1981" s="678">
        <f t="shared" ca="1" si="336"/>
        <v>10933.094077353167</v>
      </c>
      <c r="P1981" s="678">
        <f t="shared" ca="1" si="336"/>
        <v>3085.1421586233041</v>
      </c>
      <c r="Q1981" s="678">
        <f t="shared" ca="1" si="336"/>
        <v>13461.836048310601</v>
      </c>
      <c r="R1981" s="678">
        <f t="shared" ca="1" si="336"/>
        <v>2461.6137128031</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240.14911041142585</v>
      </c>
      <c r="T1981" s="678">
        <f t="shared" ca="1" si="338"/>
        <v>7722.2604657559095</v>
      </c>
      <c r="U1981" s="678">
        <f t="shared" ca="1" si="338"/>
        <v>0</v>
      </c>
      <c r="V1981" s="678">
        <f t="shared" ca="1" si="338"/>
        <v>312.23490139071902</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7020.317257987881</v>
      </c>
      <c r="X1981" s="678">
        <f t="shared" ca="1" si="338"/>
        <v>0</v>
      </c>
      <c r="Y1981" s="678">
        <f t="shared" ca="1" si="338"/>
        <v>0</v>
      </c>
      <c r="Z1981" s="678">
        <f t="shared" ca="1" si="338"/>
        <v>0</v>
      </c>
      <c r="AA1981" t="str">
        <f t="shared" si="332"/>
        <v>ASRCMS202202</v>
      </c>
      <c r="AB1981" s="957">
        <f t="shared" si="333"/>
        <v>45230</v>
      </c>
      <c r="AC1981" t="str">
        <f t="shared" si="334"/>
        <v>Unaudited</v>
      </c>
    </row>
    <row r="1982" spans="1:29" x14ac:dyDescent="0.25">
      <c r="A1982" t="s">
        <v>421</v>
      </c>
      <c r="B1982" t="s">
        <v>1380</v>
      </c>
      <c r="C1982" t="s">
        <v>1381</v>
      </c>
      <c r="D1982">
        <v>1900</v>
      </c>
      <c r="E1982" s="957">
        <v>1</v>
      </c>
      <c r="F1982" t="s">
        <v>441</v>
      </c>
      <c r="G1982" s="957">
        <v>274</v>
      </c>
      <c r="H1982" t="s">
        <v>385</v>
      </c>
      <c r="I1982" s="937" t="s">
        <v>489</v>
      </c>
      <c r="J1982" s="937" t="s">
        <v>445</v>
      </c>
      <c r="K1982" s="937" t="s">
        <v>0</v>
      </c>
      <c r="L1982" s="937">
        <v>2.2999999999999998</v>
      </c>
      <c r="M1982" s="958" t="s">
        <v>150</v>
      </c>
      <c r="N1982" s="678">
        <f t="shared" ca="1" si="337"/>
        <v>303699.21999999991</v>
      </c>
      <c r="O1982" s="678">
        <f t="shared" ca="1" si="338"/>
        <v>126613.29999999999</v>
      </c>
      <c r="P1982" s="678">
        <f t="shared" ca="1" si="338"/>
        <v>28053.93</v>
      </c>
      <c r="Q1982" s="678">
        <f t="shared" ca="1" si="338"/>
        <v>83314.899999999994</v>
      </c>
      <c r="R1982" s="678">
        <f t="shared" ca="1" si="338"/>
        <v>26374.510000000006</v>
      </c>
      <c r="S1982" s="678">
        <f t="shared" ca="1" si="338"/>
        <v>0</v>
      </c>
      <c r="T1982" s="678">
        <f t="shared" ca="1" si="338"/>
        <v>18301.849999999999</v>
      </c>
      <c r="U1982" s="678">
        <f t="shared" ca="1" si="338"/>
        <v>0</v>
      </c>
      <c r="V1982" s="678">
        <f t="shared" ca="1" si="338"/>
        <v>3640.1099999999997</v>
      </c>
      <c r="W1982" s="678">
        <f t="shared" ca="1" si="339"/>
        <v>17400.620000000003</v>
      </c>
      <c r="X1982" s="678">
        <f t="shared" ca="1" si="338"/>
        <v>0</v>
      </c>
      <c r="Y1982" s="678">
        <f t="shared" ca="1" si="338"/>
        <v>0</v>
      </c>
      <c r="Z1982" s="678">
        <f t="shared" ca="1" si="338"/>
        <v>0</v>
      </c>
      <c r="AA1982" t="str">
        <f t="shared" si="332"/>
        <v>ASRCMS202202</v>
      </c>
      <c r="AB1982" s="957">
        <f t="shared" si="333"/>
        <v>45230</v>
      </c>
      <c r="AC1982" t="str">
        <f t="shared" si="334"/>
        <v>Unaudited</v>
      </c>
    </row>
    <row r="1983" spans="1:29" x14ac:dyDescent="0.25">
      <c r="A1983" t="s">
        <v>421</v>
      </c>
      <c r="B1983" t="s">
        <v>1380</v>
      </c>
      <c r="C1983" t="s">
        <v>1381</v>
      </c>
      <c r="D1983">
        <v>1900</v>
      </c>
      <c r="E1983" s="957">
        <v>1</v>
      </c>
      <c r="F1983" t="s">
        <v>441</v>
      </c>
      <c r="G1983" s="957">
        <v>274</v>
      </c>
      <c r="H1983" t="s">
        <v>385</v>
      </c>
      <c r="I1983" s="937" t="s">
        <v>489</v>
      </c>
      <c r="J1983" s="937" t="s">
        <v>445</v>
      </c>
      <c r="K1983" s="937" t="s">
        <v>0</v>
      </c>
      <c r="L1983" s="937">
        <v>2.4</v>
      </c>
      <c r="M1983" s="958" t="s">
        <v>151</v>
      </c>
      <c r="N1983" s="678">
        <f t="shared" ca="1" si="337"/>
        <v>1200306.52</v>
      </c>
      <c r="O1983" s="678">
        <f t="shared" ca="1" si="338"/>
        <v>420713.68000000005</v>
      </c>
      <c r="P1983" s="678">
        <f t="shared" ca="1" si="338"/>
        <v>100143.48000000001</v>
      </c>
      <c r="Q1983" s="678">
        <f t="shared" ca="1" si="338"/>
        <v>435853.85</v>
      </c>
      <c r="R1983" s="678">
        <f t="shared" ca="1" si="338"/>
        <v>45001.94999999999</v>
      </c>
      <c r="S1983" s="678">
        <f t="shared" ca="1" si="338"/>
        <v>3921.5</v>
      </c>
      <c r="T1983" s="678">
        <f t="shared" ca="1" si="338"/>
        <v>111443.25</v>
      </c>
      <c r="U1983" s="678">
        <f t="shared" ca="1" si="338"/>
        <v>0</v>
      </c>
      <c r="V1983" s="678">
        <f t="shared" ca="1" si="338"/>
        <v>20663.28</v>
      </c>
      <c r="W1983" s="678">
        <f t="shared" ca="1" si="339"/>
        <v>62565.530000000006</v>
      </c>
      <c r="X1983" s="678">
        <f t="shared" ca="1" si="338"/>
        <v>0</v>
      </c>
      <c r="Y1983" s="678">
        <f t="shared" ca="1" si="338"/>
        <v>0</v>
      </c>
      <c r="Z1983" s="678">
        <f t="shared" ca="1" si="338"/>
        <v>0</v>
      </c>
      <c r="AA1983" t="str">
        <f t="shared" si="332"/>
        <v>ASRCMS202202</v>
      </c>
      <c r="AB1983" s="957">
        <f t="shared" si="333"/>
        <v>45230</v>
      </c>
      <c r="AC1983" t="str">
        <f t="shared" si="334"/>
        <v>Unaudited</v>
      </c>
    </row>
    <row r="1984" spans="1:29" ht="30" x14ac:dyDescent="0.25">
      <c r="A1984" t="s">
        <v>421</v>
      </c>
      <c r="B1984" t="s">
        <v>1380</v>
      </c>
      <c r="C1984" t="s">
        <v>1381</v>
      </c>
      <c r="D1984">
        <v>1900</v>
      </c>
      <c r="E1984" s="957">
        <v>1</v>
      </c>
      <c r="F1984" t="s">
        <v>441</v>
      </c>
      <c r="G1984" s="957">
        <v>274</v>
      </c>
      <c r="H1984" t="s">
        <v>385</v>
      </c>
      <c r="I1984" s="937" t="s">
        <v>489</v>
      </c>
      <c r="J1984" s="937" t="s">
        <v>445</v>
      </c>
      <c r="K1984" s="937" t="s">
        <v>0</v>
      </c>
      <c r="L1984" s="937">
        <v>2.5</v>
      </c>
      <c r="M1984" s="958" t="s">
        <v>152</v>
      </c>
      <c r="N1984" s="678">
        <f t="shared" ca="1" si="337"/>
        <v>45952.789080641698</v>
      </c>
      <c r="O1984" s="678">
        <f t="shared" ca="1" si="338"/>
        <v>17283.364693667332</v>
      </c>
      <c r="P1984" s="678">
        <f t="shared" ca="1" si="338"/>
        <v>4066.8420539592316</v>
      </c>
      <c r="Q1984" s="678">
        <f t="shared" ca="1" si="338"/>
        <v>16486.730762076586</v>
      </c>
      <c r="R1984" s="678">
        <f t="shared" ca="1" si="338"/>
        <v>2217.1052670455424</v>
      </c>
      <c r="S1984" s="678">
        <f t="shared" ca="1" si="338"/>
        <v>439.36534254434071</v>
      </c>
      <c r="T1984" s="678">
        <f t="shared" ca="1" si="338"/>
        <v>2297.2144305021925</v>
      </c>
      <c r="U1984" s="678">
        <f t="shared" ca="1" si="338"/>
        <v>0</v>
      </c>
      <c r="V1984" s="678">
        <f t="shared" ca="1" si="338"/>
        <v>742.7048824310524</v>
      </c>
      <c r="W1984" s="678">
        <f t="shared" ca="1" si="339"/>
        <v>2419.4616484154149</v>
      </c>
      <c r="X1984" s="678">
        <f t="shared" ca="1" si="338"/>
        <v>0</v>
      </c>
      <c r="Y1984" s="678">
        <f t="shared" ca="1" si="338"/>
        <v>0</v>
      </c>
      <c r="Z1984" s="678">
        <f t="shared" ca="1" si="338"/>
        <v>0</v>
      </c>
      <c r="AA1984" t="str">
        <f t="shared" si="332"/>
        <v>ASRCMS202202</v>
      </c>
      <c r="AB1984" s="957">
        <f t="shared" si="333"/>
        <v>45230</v>
      </c>
      <c r="AC1984" t="str">
        <f t="shared" si="334"/>
        <v>Unaudited</v>
      </c>
    </row>
    <row r="1985" spans="1:29" x14ac:dyDescent="0.25">
      <c r="A1985" t="s">
        <v>421</v>
      </c>
      <c r="B1985" t="s">
        <v>1380</v>
      </c>
      <c r="C1985" t="s">
        <v>1381</v>
      </c>
      <c r="D1985">
        <v>1900</v>
      </c>
      <c r="E1985" s="957">
        <v>1</v>
      </c>
      <c r="F1985" t="s">
        <v>441</v>
      </c>
      <c r="G1985" s="957">
        <v>274</v>
      </c>
      <c r="H1985" t="s">
        <v>385</v>
      </c>
      <c r="I1985" s="937" t="s">
        <v>489</v>
      </c>
      <c r="J1985" s="937" t="s">
        <v>445</v>
      </c>
      <c r="K1985" s="937" t="s">
        <v>0</v>
      </c>
      <c r="L1985" s="937" t="s">
        <v>97</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ASRCMS202202</v>
      </c>
      <c r="AB1985" s="957">
        <f t="shared" si="333"/>
        <v>45230</v>
      </c>
      <c r="AC1985" t="str">
        <f t="shared" si="334"/>
        <v>Unaudited</v>
      </c>
    </row>
    <row r="1986" spans="1:29" x14ac:dyDescent="0.25">
      <c r="A1986" t="s">
        <v>421</v>
      </c>
      <c r="B1986" t="s">
        <v>1380</v>
      </c>
      <c r="C1986" t="s">
        <v>1381</v>
      </c>
      <c r="D1986">
        <v>1900</v>
      </c>
      <c r="E1986" s="957">
        <v>1</v>
      </c>
      <c r="F1986" t="s">
        <v>441</v>
      </c>
      <c r="G1986" s="957">
        <v>274</v>
      </c>
      <c r="H1986" t="s">
        <v>385</v>
      </c>
      <c r="I1986" s="937" t="s">
        <v>489</v>
      </c>
      <c r="J1986" s="937" t="s">
        <v>445</v>
      </c>
      <c r="K1986" s="937" t="s">
        <v>0</v>
      </c>
      <c r="L1986" s="937" t="s">
        <v>153</v>
      </c>
      <c r="M1986" s="958" t="s">
        <v>452</v>
      </c>
      <c r="N1986" s="678">
        <f t="shared" ca="1" si="337"/>
        <v>13925.592609000443</v>
      </c>
      <c r="O1986" s="678">
        <f t="shared" ca="1" si="338"/>
        <v>2942.454330683544</v>
      </c>
      <c r="P1986" s="678">
        <f t="shared" ca="1" si="338"/>
        <v>598.53150653454213</v>
      </c>
      <c r="Q1986" s="678">
        <f t="shared" ca="1" si="338"/>
        <v>4069.3065239044167</v>
      </c>
      <c r="R1986" s="678">
        <f t="shared" ca="1" si="338"/>
        <v>606.35653423373776</v>
      </c>
      <c r="S1986" s="678">
        <f t="shared" ca="1" si="338"/>
        <v>48.246200049777791</v>
      </c>
      <c r="T1986" s="678">
        <f t="shared" ca="1" si="338"/>
        <v>1433.7065149227617</v>
      </c>
      <c r="U1986" s="678">
        <f t="shared" ca="1" si="338"/>
        <v>0</v>
      </c>
      <c r="V1986" s="678">
        <f t="shared" ca="1" si="338"/>
        <v>79.666444874133632</v>
      </c>
      <c r="W1986" s="678">
        <f t="shared" ca="1" si="339"/>
        <v>4147.324553797529</v>
      </c>
      <c r="X1986" s="678">
        <f t="shared" ca="1" si="338"/>
        <v>0</v>
      </c>
      <c r="Y1986" s="678">
        <f t="shared" ca="1" si="338"/>
        <v>0</v>
      </c>
      <c r="Z1986" s="678">
        <f t="shared" ca="1" si="338"/>
        <v>0</v>
      </c>
      <c r="AA1986" t="str">
        <f t="shared" ref="AA1986:AA2049" si="340">file_name</f>
        <v>ASRCMS202202</v>
      </c>
      <c r="AB1986" s="957">
        <f t="shared" ref="AB1986:AB2049" si="341">file_date</f>
        <v>45230</v>
      </c>
      <c r="AC1986" t="str">
        <f t="shared" ref="AC1986:AC2049" si="342">status</f>
        <v>Unaudited</v>
      </c>
    </row>
    <row r="1987" spans="1:29" x14ac:dyDescent="0.25">
      <c r="A1987" t="s">
        <v>421</v>
      </c>
      <c r="B1987" t="s">
        <v>1380</v>
      </c>
      <c r="C1987" t="s">
        <v>1381</v>
      </c>
      <c r="D1987">
        <v>1900</v>
      </c>
      <c r="E1987" s="957">
        <v>1</v>
      </c>
      <c r="F1987" t="s">
        <v>441</v>
      </c>
      <c r="G1987" s="957">
        <v>274</v>
      </c>
      <c r="H1987" t="s">
        <v>385</v>
      </c>
      <c r="I1987" s="937" t="s">
        <v>489</v>
      </c>
      <c r="J1987" s="937" t="s">
        <v>445</v>
      </c>
      <c r="K1987" s="937" t="s">
        <v>0</v>
      </c>
      <c r="L1987" s="937" t="s">
        <v>912</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ASRCMS202202</v>
      </c>
      <c r="AB1987" s="957">
        <f t="shared" si="341"/>
        <v>45230</v>
      </c>
      <c r="AC1987" t="str">
        <f t="shared" si="342"/>
        <v>Unaudited</v>
      </c>
    </row>
    <row r="1988" spans="1:29" x14ac:dyDescent="0.25">
      <c r="A1988" t="s">
        <v>421</v>
      </c>
      <c r="B1988" t="s">
        <v>1380</v>
      </c>
      <c r="C1988" t="s">
        <v>1381</v>
      </c>
      <c r="D1988">
        <v>1900</v>
      </c>
      <c r="E1988" s="957">
        <v>1</v>
      </c>
      <c r="F1988" t="s">
        <v>441</v>
      </c>
      <c r="G1988" s="957">
        <v>274</v>
      </c>
      <c r="H1988" t="s">
        <v>385</v>
      </c>
      <c r="I1988" s="937" t="s">
        <v>489</v>
      </c>
      <c r="J1988" s="937" t="s">
        <v>445</v>
      </c>
      <c r="K1988" s="937" t="s">
        <v>53</v>
      </c>
      <c r="L1988" s="937">
        <v>3.1</v>
      </c>
      <c r="M1988" s="958" t="s">
        <v>33</v>
      </c>
      <c r="N1988" s="678">
        <f t="shared" ca="1" si="337"/>
        <v>528550.59</v>
      </c>
      <c r="O1988" s="678">
        <f t="shared" ca="1" si="338"/>
        <v>235755.37999999995</v>
      </c>
      <c r="P1988" s="678">
        <f t="shared" ca="1" si="338"/>
        <v>45886.630000000012</v>
      </c>
      <c r="Q1988" s="678">
        <f t="shared" ca="1" si="338"/>
        <v>152194.51999999999</v>
      </c>
      <c r="R1988" s="678">
        <f t="shared" ca="1" si="338"/>
        <v>28335.79</v>
      </c>
      <c r="S1988" s="678">
        <f t="shared" ca="1" si="338"/>
        <v>564.44999999999993</v>
      </c>
      <c r="T1988" s="678">
        <f t="shared" ca="1" si="338"/>
        <v>49854.139999999992</v>
      </c>
      <c r="U1988" s="678">
        <f t="shared" ca="1" si="338"/>
        <v>0</v>
      </c>
      <c r="V1988" s="678">
        <f t="shared" ca="1" si="338"/>
        <v>4313.07</v>
      </c>
      <c r="W1988" s="678">
        <f t="shared" ca="1" si="339"/>
        <v>11646.61</v>
      </c>
      <c r="X1988" s="678">
        <f t="shared" ca="1" si="338"/>
        <v>0</v>
      </c>
      <c r="Y1988" s="678">
        <f t="shared" ca="1" si="338"/>
        <v>0</v>
      </c>
      <c r="Z1988" s="678">
        <f t="shared" ca="1" si="338"/>
        <v>0</v>
      </c>
      <c r="AA1988" t="str">
        <f t="shared" si="340"/>
        <v>ASRCMS202202</v>
      </c>
      <c r="AB1988" s="957">
        <f t="shared" si="341"/>
        <v>45230</v>
      </c>
      <c r="AC1988" t="str">
        <f t="shared" si="342"/>
        <v>Unaudited</v>
      </c>
    </row>
    <row r="1989" spans="1:29" x14ac:dyDescent="0.25">
      <c r="A1989" t="s">
        <v>421</v>
      </c>
      <c r="B1989" t="s">
        <v>1380</v>
      </c>
      <c r="C1989" t="s">
        <v>1381</v>
      </c>
      <c r="D1989">
        <v>1900</v>
      </c>
      <c r="E1989" s="957">
        <v>1</v>
      </c>
      <c r="F1989" t="s">
        <v>441</v>
      </c>
      <c r="G1989" s="957">
        <v>274</v>
      </c>
      <c r="H1989" t="s">
        <v>385</v>
      </c>
      <c r="I1989" s="937" t="s">
        <v>489</v>
      </c>
      <c r="J1989" s="937" t="s">
        <v>445</v>
      </c>
      <c r="K1989" s="937" t="s">
        <v>53</v>
      </c>
      <c r="L1989" s="945">
        <v>3.2</v>
      </c>
      <c r="M1989" s="960" t="s">
        <v>34</v>
      </c>
      <c r="N1989" s="678">
        <f t="shared" ca="1" si="337"/>
        <v>1038343.73</v>
      </c>
      <c r="O1989" s="678">
        <f t="shared" ca="1" si="338"/>
        <v>324292.91000000003</v>
      </c>
      <c r="P1989" s="678">
        <f t="shared" ca="1" si="338"/>
        <v>55422.719999999987</v>
      </c>
      <c r="Q1989" s="678">
        <f t="shared" ca="1" si="338"/>
        <v>350776.16000000003</v>
      </c>
      <c r="R1989" s="678">
        <f t="shared" ca="1" si="338"/>
        <v>54250.09</v>
      </c>
      <c r="S1989" s="678">
        <f t="shared" ca="1" si="338"/>
        <v>571.02</v>
      </c>
      <c r="T1989" s="678">
        <f t="shared" ca="1" si="338"/>
        <v>144235.04000000004</v>
      </c>
      <c r="U1989" s="678">
        <f t="shared" ca="1" si="338"/>
        <v>0</v>
      </c>
      <c r="V1989" s="678">
        <f t="shared" ca="1" si="338"/>
        <v>10785.689999999995</v>
      </c>
      <c r="W1989" s="678">
        <f t="shared" ca="1" si="339"/>
        <v>98010.1</v>
      </c>
      <c r="X1989" s="678">
        <f t="shared" ca="1" si="338"/>
        <v>0</v>
      </c>
      <c r="Y1989" s="678">
        <f t="shared" ca="1" si="338"/>
        <v>0</v>
      </c>
      <c r="Z1989" s="678">
        <f t="shared" ca="1" si="338"/>
        <v>0</v>
      </c>
      <c r="AA1989" t="str">
        <f t="shared" si="340"/>
        <v>ASRCMS202202</v>
      </c>
      <c r="AB1989" s="957">
        <f t="shared" si="341"/>
        <v>45230</v>
      </c>
      <c r="AC1989" t="str">
        <f t="shared" si="342"/>
        <v>Unaudited</v>
      </c>
    </row>
    <row r="1990" spans="1:29" x14ac:dyDescent="0.25">
      <c r="A1990" t="s">
        <v>421</v>
      </c>
      <c r="B1990" t="s">
        <v>1380</v>
      </c>
      <c r="C1990" t="s">
        <v>1381</v>
      </c>
      <c r="D1990">
        <v>1900</v>
      </c>
      <c r="E1990" s="957">
        <v>1</v>
      </c>
      <c r="F1990" t="s">
        <v>441</v>
      </c>
      <c r="G1990" s="957">
        <v>274</v>
      </c>
      <c r="H1990" t="s">
        <v>385</v>
      </c>
      <c r="I1990" s="937" t="s">
        <v>489</v>
      </c>
      <c r="J1990" s="937" t="s">
        <v>445</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ASRCMS202202</v>
      </c>
      <c r="AB1990" s="957">
        <f t="shared" si="341"/>
        <v>45230</v>
      </c>
      <c r="AC1990" t="str">
        <f t="shared" si="342"/>
        <v>Unaudited</v>
      </c>
    </row>
    <row r="1991" spans="1:29" x14ac:dyDescent="0.25">
      <c r="A1991" t="s">
        <v>421</v>
      </c>
      <c r="B1991" t="s">
        <v>1380</v>
      </c>
      <c r="C1991" t="s">
        <v>1381</v>
      </c>
      <c r="D1991">
        <v>1900</v>
      </c>
      <c r="E1991" s="957">
        <v>1</v>
      </c>
      <c r="F1991" t="s">
        <v>441</v>
      </c>
      <c r="G1991" s="957">
        <v>274</v>
      </c>
      <c r="H1991" t="s">
        <v>385</v>
      </c>
      <c r="I1991" s="958" t="s">
        <v>489</v>
      </c>
      <c r="J1991" s="958" t="s">
        <v>445</v>
      </c>
      <c r="K1991" s="958" t="s">
        <v>53</v>
      </c>
      <c r="L1991" s="937" t="s">
        <v>44</v>
      </c>
      <c r="M1991" s="958" t="s">
        <v>154</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ASRCMS202202</v>
      </c>
      <c r="AB1991" s="957">
        <f t="shared" si="341"/>
        <v>45230</v>
      </c>
      <c r="AC1991" t="str">
        <f t="shared" si="342"/>
        <v>Unaudited</v>
      </c>
    </row>
    <row r="1992" spans="1:29" x14ac:dyDescent="0.25">
      <c r="A1992" t="s">
        <v>421</v>
      </c>
      <c r="B1992" t="s">
        <v>1380</v>
      </c>
      <c r="C1992" t="s">
        <v>1381</v>
      </c>
      <c r="D1992">
        <v>1900</v>
      </c>
      <c r="E1992" s="957">
        <v>1</v>
      </c>
      <c r="F1992" t="s">
        <v>441</v>
      </c>
      <c r="G1992" s="957">
        <v>274</v>
      </c>
      <c r="H1992" t="s">
        <v>385</v>
      </c>
      <c r="I1992" s="937" t="s">
        <v>489</v>
      </c>
      <c r="J1992" s="937" t="s">
        <v>445</v>
      </c>
      <c r="K1992" s="937" t="s">
        <v>53</v>
      </c>
      <c r="L1992" s="937" t="s">
        <v>41</v>
      </c>
      <c r="M1992" s="962" t="s">
        <v>52</v>
      </c>
      <c r="N1992" s="678">
        <f t="shared" ca="1" si="337"/>
        <v>10151.22548967257</v>
      </c>
      <c r="O1992" s="678">
        <f t="shared" ca="1" si="338"/>
        <v>4303.593977822351</v>
      </c>
      <c r="P1992" s="678">
        <f t="shared" ca="1" si="338"/>
        <v>591.33352367024668</v>
      </c>
      <c r="Q1992" s="678">
        <f t="shared" ca="1" si="338"/>
        <v>3153.7787929079823</v>
      </c>
      <c r="R1992" s="678">
        <f t="shared" ca="1" si="338"/>
        <v>197.11117455674889</v>
      </c>
      <c r="S1992" s="678">
        <f t="shared" ca="1" si="338"/>
        <v>0</v>
      </c>
      <c r="T1992" s="678">
        <f t="shared" ca="1" si="338"/>
        <v>1905.4080207152394</v>
      </c>
      <c r="U1992" s="678">
        <f t="shared" ca="1" si="338"/>
        <v>0</v>
      </c>
      <c r="V1992" s="678">
        <f t="shared" ca="1" si="338"/>
        <v>0</v>
      </c>
      <c r="W1992" s="678">
        <f t="shared" ca="1" si="339"/>
        <v>0</v>
      </c>
      <c r="X1992" s="678">
        <f t="shared" ca="1" si="338"/>
        <v>0</v>
      </c>
      <c r="Y1992" s="678">
        <f t="shared" ca="1" si="338"/>
        <v>0</v>
      </c>
      <c r="Z1992" s="678">
        <f t="shared" ca="1" si="338"/>
        <v>0</v>
      </c>
      <c r="AA1992" t="str">
        <f t="shared" si="340"/>
        <v>ASRCMS202202</v>
      </c>
      <c r="AB1992" s="957">
        <f t="shared" si="341"/>
        <v>45230</v>
      </c>
      <c r="AC1992" t="str">
        <f t="shared" si="342"/>
        <v>Unaudited</v>
      </c>
    </row>
    <row r="1993" spans="1:29" x14ac:dyDescent="0.25">
      <c r="A1993" t="s">
        <v>421</v>
      </c>
      <c r="B1993" t="s">
        <v>1380</v>
      </c>
      <c r="C1993" t="s">
        <v>1381</v>
      </c>
      <c r="D1993">
        <v>1900</v>
      </c>
      <c r="E1993" s="957">
        <v>1</v>
      </c>
      <c r="F1993" t="s">
        <v>441</v>
      </c>
      <c r="G1993" s="957">
        <v>274</v>
      </c>
      <c r="H1993" t="s">
        <v>385</v>
      </c>
      <c r="I1993" s="937" t="s">
        <v>489</v>
      </c>
      <c r="J1993" s="937" t="s">
        <v>445</v>
      </c>
      <c r="K1993" s="937" t="s">
        <v>53</v>
      </c>
      <c r="L1993" s="937" t="s">
        <v>42</v>
      </c>
      <c r="M1993" s="962" t="s">
        <v>155</v>
      </c>
      <c r="N1993" s="678">
        <f t="shared" ca="1" si="337"/>
        <v>48324.393407614545</v>
      </c>
      <c r="O1993" s="678">
        <f t="shared" ca="1" si="338"/>
        <v>17906.342967034285</v>
      </c>
      <c r="P1993" s="678">
        <f t="shared" ca="1" si="338"/>
        <v>3398.4689113728518</v>
      </c>
      <c r="Q1993" s="678">
        <f t="shared" ca="1" si="338"/>
        <v>16287.551216210539</v>
      </c>
      <c r="R1993" s="678">
        <f t="shared" ca="1" si="338"/>
        <v>2716.5018546286556</v>
      </c>
      <c r="S1993" s="678">
        <f t="shared" ca="1" si="338"/>
        <v>26.673344675994151</v>
      </c>
      <c r="T1993" s="678">
        <f t="shared" ca="1" si="338"/>
        <v>3687.3553747783931</v>
      </c>
      <c r="U1993" s="678">
        <f t="shared" ca="1" si="338"/>
        <v>0</v>
      </c>
      <c r="V1993" s="678">
        <f t="shared" ca="1" si="338"/>
        <v>514.42579140146097</v>
      </c>
      <c r="W1993" s="678">
        <f t="shared" ca="1" si="339"/>
        <v>3787.0739475123619</v>
      </c>
      <c r="X1993" s="678">
        <f t="shared" ca="1" si="338"/>
        <v>0</v>
      </c>
      <c r="Y1993" s="678">
        <f t="shared" ca="1" si="338"/>
        <v>0</v>
      </c>
      <c r="Z1993" s="678">
        <f t="shared" ca="1" si="338"/>
        <v>0</v>
      </c>
      <c r="AA1993" t="str">
        <f t="shared" si="340"/>
        <v>ASRCMS202202</v>
      </c>
      <c r="AB1993" s="957">
        <f t="shared" si="341"/>
        <v>45230</v>
      </c>
      <c r="AC1993" t="str">
        <f t="shared" si="342"/>
        <v>Unaudited</v>
      </c>
    </row>
    <row r="1994" spans="1:29" x14ac:dyDescent="0.25">
      <c r="A1994" t="s">
        <v>421</v>
      </c>
      <c r="B1994" t="s">
        <v>1380</v>
      </c>
      <c r="C1994" t="s">
        <v>1381</v>
      </c>
      <c r="D1994">
        <v>1900</v>
      </c>
      <c r="E1994" s="957">
        <v>1</v>
      </c>
      <c r="F1994" t="s">
        <v>441</v>
      </c>
      <c r="G1994" s="957">
        <v>274</v>
      </c>
      <c r="H1994" t="s">
        <v>385</v>
      </c>
      <c r="I1994" s="937" t="s">
        <v>489</v>
      </c>
      <c r="J1994" s="937" t="s">
        <v>445</v>
      </c>
      <c r="K1994" s="937" t="s">
        <v>53</v>
      </c>
      <c r="L1994" s="937" t="s">
        <v>43</v>
      </c>
      <c r="M1994" s="962" t="s">
        <v>463</v>
      </c>
      <c r="N1994" s="678">
        <f t="shared" ca="1" si="337"/>
        <v>74984.421276005349</v>
      </c>
      <c r="O1994" s="678">
        <f t="shared" ca="1" si="338"/>
        <v>15844.082281624229</v>
      </c>
      <c r="P1994" s="678">
        <f t="shared" ca="1" si="338"/>
        <v>3222.8817755260839</v>
      </c>
      <c r="Q1994" s="678">
        <f t="shared" ca="1" si="338"/>
        <v>21911.785247288506</v>
      </c>
      <c r="R1994" s="678">
        <f t="shared" ca="1" si="338"/>
        <v>3265.0167991453777</v>
      </c>
      <c r="S1994" s="678">
        <f t="shared" ca="1" si="338"/>
        <v>259.78882845967746</v>
      </c>
      <c r="T1994" s="678">
        <f t="shared" ca="1" si="338"/>
        <v>7720.0056270236109</v>
      </c>
      <c r="U1994" s="678">
        <f t="shared" ca="1" si="338"/>
        <v>0</v>
      </c>
      <c r="V1994" s="678">
        <f t="shared" ca="1" si="338"/>
        <v>428.97580244755414</v>
      </c>
      <c r="W1994" s="678">
        <f t="shared" ca="1" si="339"/>
        <v>22331.884914490318</v>
      </c>
      <c r="X1994" s="678">
        <f t="shared" ca="1" si="338"/>
        <v>0</v>
      </c>
      <c r="Y1994" s="678">
        <f t="shared" ca="1" si="338"/>
        <v>0</v>
      </c>
      <c r="Z1994" s="678">
        <f t="shared" ca="1" si="338"/>
        <v>0</v>
      </c>
      <c r="AA1994" t="str">
        <f t="shared" si="340"/>
        <v>ASRCMS202202</v>
      </c>
      <c r="AB1994" s="957">
        <f t="shared" si="341"/>
        <v>45230</v>
      </c>
      <c r="AC1994" t="str">
        <f t="shared" si="342"/>
        <v>Unaudited</v>
      </c>
    </row>
    <row r="1995" spans="1:29" x14ac:dyDescent="0.25">
      <c r="A1995" t="s">
        <v>421</v>
      </c>
      <c r="B1995" t="s">
        <v>1380</v>
      </c>
      <c r="C1995" t="s">
        <v>1381</v>
      </c>
      <c r="D1995">
        <v>1900</v>
      </c>
      <c r="E1995" s="957">
        <v>1</v>
      </c>
      <c r="F1995" t="s">
        <v>441</v>
      </c>
      <c r="G1995" s="957">
        <v>274</v>
      </c>
      <c r="H1995" t="s">
        <v>385</v>
      </c>
      <c r="I1995" s="937" t="s">
        <v>489</v>
      </c>
      <c r="J1995" s="937" t="s">
        <v>445</v>
      </c>
      <c r="K1995" s="937" t="s">
        <v>915</v>
      </c>
      <c r="L1995" s="937" t="s">
        <v>916</v>
      </c>
      <c r="M1995" s="962" t="s">
        <v>915</v>
      </c>
      <c r="N1995" s="678">
        <f t="shared" ca="1" si="337"/>
        <v>0</v>
      </c>
      <c r="O1995" s="678">
        <f t="shared" ca="1" si="338"/>
        <v>0</v>
      </c>
      <c r="P1995" s="678">
        <f t="shared" ca="1" si="338"/>
        <v>0</v>
      </c>
      <c r="Q1995" s="678">
        <f t="shared" ca="1" si="338"/>
        <v>0</v>
      </c>
      <c r="R1995" s="678">
        <f t="shared" ca="1" si="338"/>
        <v>0</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ASRCMS202202</v>
      </c>
      <c r="AB1995" s="957">
        <f t="shared" si="341"/>
        <v>45230</v>
      </c>
      <c r="AC1995" t="str">
        <f t="shared" si="342"/>
        <v>Unaudited</v>
      </c>
    </row>
    <row r="1996" spans="1:29" x14ac:dyDescent="0.25">
      <c r="A1996" t="s">
        <v>421</v>
      </c>
      <c r="B1996" t="s">
        <v>1380</v>
      </c>
      <c r="C1996" t="s">
        <v>1381</v>
      </c>
      <c r="D1996">
        <v>1900</v>
      </c>
      <c r="E1996" s="957">
        <v>1</v>
      </c>
      <c r="F1996" t="s">
        <v>441</v>
      </c>
      <c r="G1996" s="957">
        <v>274</v>
      </c>
      <c r="H1996" t="s">
        <v>385</v>
      </c>
      <c r="I1996" s="937" t="s">
        <v>489</v>
      </c>
      <c r="J1996" s="937" t="s">
        <v>445</v>
      </c>
      <c r="K1996" s="937" t="s">
        <v>915</v>
      </c>
      <c r="L1996" s="937" t="s">
        <v>917</v>
      </c>
      <c r="M1996" s="962" t="s">
        <v>920</v>
      </c>
      <c r="N1996" s="678">
        <f t="shared" ca="1" si="337"/>
        <v>7982.9378351710775</v>
      </c>
      <c r="O1996" s="678">
        <f t="shared" ca="1" si="338"/>
        <v>1929.3695430623236</v>
      </c>
      <c r="P1996" s="678">
        <f t="shared" ca="1" si="338"/>
        <v>544.43685152175954</v>
      </c>
      <c r="Q1996" s="678">
        <f t="shared" ca="1" si="338"/>
        <v>2375.6181261724591</v>
      </c>
      <c r="R1996" s="678">
        <f t="shared" ca="1" si="338"/>
        <v>434.40241990642943</v>
      </c>
      <c r="S1996" s="678">
        <f t="shared" ca="1" si="338"/>
        <v>42.379254778486917</v>
      </c>
      <c r="T1996" s="678">
        <f t="shared" ca="1" si="338"/>
        <v>1362.7518468981018</v>
      </c>
      <c r="U1996" s="678">
        <f t="shared" ca="1" si="338"/>
        <v>0</v>
      </c>
      <c r="V1996" s="678">
        <f t="shared" ca="1" si="338"/>
        <v>55.10027671600924</v>
      </c>
      <c r="W1996" s="678">
        <f t="shared" ca="1" si="339"/>
        <v>1238.8795161155085</v>
      </c>
      <c r="X1996" s="678">
        <f t="shared" ca="1" si="338"/>
        <v>0</v>
      </c>
      <c r="Y1996" s="678">
        <f t="shared" ca="1" si="338"/>
        <v>0</v>
      </c>
      <c r="Z1996" s="678">
        <f t="shared" ca="1" si="338"/>
        <v>0</v>
      </c>
      <c r="AA1996" t="str">
        <f t="shared" si="340"/>
        <v>ASRCMS202202</v>
      </c>
      <c r="AB1996" s="957">
        <f t="shared" si="341"/>
        <v>45230</v>
      </c>
      <c r="AC1996" t="str">
        <f t="shared" si="342"/>
        <v>Unaudited</v>
      </c>
    </row>
    <row r="1997" spans="1:29" x14ac:dyDescent="0.25">
      <c r="A1997" t="s">
        <v>421</v>
      </c>
      <c r="B1997" t="s">
        <v>1380</v>
      </c>
      <c r="C1997" t="s">
        <v>1381</v>
      </c>
      <c r="D1997">
        <v>1900</v>
      </c>
      <c r="E1997" s="957">
        <v>1</v>
      </c>
      <c r="F1997" t="s">
        <v>441</v>
      </c>
      <c r="G1997" s="957">
        <v>274</v>
      </c>
      <c r="H1997" t="s">
        <v>385</v>
      </c>
      <c r="I1997" s="937" t="s">
        <v>489</v>
      </c>
      <c r="J1997" s="937" t="s">
        <v>445</v>
      </c>
      <c r="K1997" s="937" t="s">
        <v>915</v>
      </c>
      <c r="L1997" s="937" t="s">
        <v>918</v>
      </c>
      <c r="M1997" s="962" t="s">
        <v>921</v>
      </c>
      <c r="N1997" s="678">
        <f t="shared" ca="1" si="337"/>
        <v>35.058625974955241</v>
      </c>
      <c r="O1997" s="678">
        <f t="shared" ca="1" si="338"/>
        <v>7.4078287886396952</v>
      </c>
      <c r="P1997" s="678">
        <f t="shared" ca="1" si="338"/>
        <v>1.5068437524345448</v>
      </c>
      <c r="Q1997" s="678">
        <f t="shared" ca="1" si="338"/>
        <v>10.244755782012671</v>
      </c>
      <c r="R1997" s="678">
        <f t="shared" ca="1" si="338"/>
        <v>1.5265437915677058</v>
      </c>
      <c r="S1997" s="678">
        <f t="shared" ca="1" si="338"/>
        <v>0.12146308812486765</v>
      </c>
      <c r="T1997" s="678">
        <f t="shared" ca="1" si="338"/>
        <v>3.6094536064516931</v>
      </c>
      <c r="U1997" s="678">
        <f t="shared" ca="1" si="338"/>
        <v>0</v>
      </c>
      <c r="V1997" s="678">
        <f t="shared" ca="1" si="338"/>
        <v>0.20056569023794804</v>
      </c>
      <c r="W1997" s="678">
        <f t="shared" ca="1" si="339"/>
        <v>10.441171475486117</v>
      </c>
      <c r="X1997" s="678">
        <f t="shared" ca="1" si="338"/>
        <v>0</v>
      </c>
      <c r="Y1997" s="678">
        <f t="shared" ca="1" si="338"/>
        <v>0</v>
      </c>
      <c r="Z1997" s="678">
        <f t="shared" ca="1" si="338"/>
        <v>0</v>
      </c>
      <c r="AA1997" t="str">
        <f t="shared" si="340"/>
        <v>ASRCMS202202</v>
      </c>
      <c r="AB1997" s="957">
        <f t="shared" si="341"/>
        <v>45230</v>
      </c>
      <c r="AC1997" t="str">
        <f t="shared" si="342"/>
        <v>Unaudited</v>
      </c>
    </row>
    <row r="1998" spans="1:29" x14ac:dyDescent="0.25">
      <c r="A1998" t="s">
        <v>421</v>
      </c>
      <c r="B1998" t="s">
        <v>1380</v>
      </c>
      <c r="C1998" t="s">
        <v>1381</v>
      </c>
      <c r="D1998">
        <v>1900</v>
      </c>
      <c r="E1998" s="957">
        <v>1</v>
      </c>
      <c r="F1998" t="s">
        <v>441</v>
      </c>
      <c r="G1998" s="957">
        <v>274</v>
      </c>
      <c r="H1998" t="s">
        <v>385</v>
      </c>
      <c r="I1998" s="937" t="s">
        <v>489</v>
      </c>
      <c r="J1998" s="937" t="s">
        <v>445</v>
      </c>
      <c r="K1998" s="937" t="s">
        <v>446</v>
      </c>
      <c r="L1998" s="945">
        <v>5.0999999999999996</v>
      </c>
      <c r="M1998" s="960" t="s">
        <v>37</v>
      </c>
      <c r="N1998" s="678">
        <f t="shared" ca="1" si="337"/>
        <v>654552.43000000005</v>
      </c>
      <c r="O1998" s="678">
        <f t="shared" ca="1" si="338"/>
        <v>148674.88000000003</v>
      </c>
      <c r="P1998" s="678">
        <f t="shared" ca="1" si="338"/>
        <v>133886.95000000001</v>
      </c>
      <c r="Q1998" s="678">
        <f t="shared" ca="1" si="338"/>
        <v>95711.219999999987</v>
      </c>
      <c r="R1998" s="678">
        <f t="shared" ca="1" si="338"/>
        <v>120746.77000000002</v>
      </c>
      <c r="S1998" s="678">
        <f t="shared" ca="1" si="338"/>
        <v>269.59000000000003</v>
      </c>
      <c r="T1998" s="678">
        <f t="shared" ca="1" si="338"/>
        <v>151576.89000000001</v>
      </c>
      <c r="U1998" s="678">
        <f t="shared" ca="1" si="338"/>
        <v>0</v>
      </c>
      <c r="V1998" s="678">
        <f t="shared" ca="1" si="338"/>
        <v>975.02</v>
      </c>
      <c r="W1998" s="678">
        <f t="shared" ca="1" si="339"/>
        <v>2711.11</v>
      </c>
      <c r="X1998" s="678">
        <f t="shared" ca="1" si="338"/>
        <v>0</v>
      </c>
      <c r="Y1998" s="678">
        <f t="shared" ca="1" si="338"/>
        <v>0</v>
      </c>
      <c r="Z1998" s="678">
        <f t="shared" ca="1" si="338"/>
        <v>0</v>
      </c>
      <c r="AA1998" t="str">
        <f t="shared" si="340"/>
        <v>ASRCMS202202</v>
      </c>
      <c r="AB1998" s="957">
        <f t="shared" si="341"/>
        <v>45230</v>
      </c>
      <c r="AC1998" t="str">
        <f t="shared" si="342"/>
        <v>Unaudited</v>
      </c>
    </row>
    <row r="1999" spans="1:29" ht="30" x14ac:dyDescent="0.25">
      <c r="A1999" t="s">
        <v>421</v>
      </c>
      <c r="B1999" t="s">
        <v>1380</v>
      </c>
      <c r="C1999" t="s">
        <v>1381</v>
      </c>
      <c r="D1999">
        <v>1900</v>
      </c>
      <c r="E1999" s="957">
        <v>1</v>
      </c>
      <c r="F1999" t="s">
        <v>441</v>
      </c>
      <c r="G1999" s="957">
        <v>274</v>
      </c>
      <c r="H1999" t="s">
        <v>385</v>
      </c>
      <c r="I1999" s="962" t="s">
        <v>489</v>
      </c>
      <c r="J1999" s="962" t="s">
        <v>445</v>
      </c>
      <c r="K1999" s="962" t="s">
        <v>446</v>
      </c>
      <c r="L1999" s="937">
        <v>5.2</v>
      </c>
      <c r="M1999" s="962" t="s">
        <v>304</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ASRCMS202202</v>
      </c>
      <c r="AB1999" s="957">
        <f t="shared" si="341"/>
        <v>45230</v>
      </c>
      <c r="AC1999" t="str">
        <f t="shared" si="342"/>
        <v>Unaudited</v>
      </c>
    </row>
    <row r="2000" spans="1:29" ht="30" x14ac:dyDescent="0.25">
      <c r="A2000" t="s">
        <v>421</v>
      </c>
      <c r="B2000" t="s">
        <v>1380</v>
      </c>
      <c r="C2000" t="s">
        <v>1381</v>
      </c>
      <c r="D2000">
        <v>1900</v>
      </c>
      <c r="E2000" s="957">
        <v>1</v>
      </c>
      <c r="F2000" t="s">
        <v>441</v>
      </c>
      <c r="G2000" s="957">
        <v>274</v>
      </c>
      <c r="H2000" t="s">
        <v>385</v>
      </c>
      <c r="I2000" s="937" t="s">
        <v>489</v>
      </c>
      <c r="J2000" s="937" t="s">
        <v>445</v>
      </c>
      <c r="K2000" s="937" t="s">
        <v>446</v>
      </c>
      <c r="L2000" s="943">
        <v>5.3</v>
      </c>
      <c r="M2000" s="963" t="s">
        <v>305</v>
      </c>
      <c r="N2000" s="678">
        <f t="shared" ca="1" si="337"/>
        <v>12975.897155557355</v>
      </c>
      <c r="O2000" s="678">
        <f t="shared" ca="1" si="338"/>
        <v>3509.7674195499603</v>
      </c>
      <c r="P2000" s="678">
        <f t="shared" ca="1" si="338"/>
        <v>3212.9584226882344</v>
      </c>
      <c r="Q2000" s="678">
        <f t="shared" ca="1" si="338"/>
        <v>2117.3762892588097</v>
      </c>
      <c r="R2000" s="678">
        <f t="shared" ca="1" si="338"/>
        <v>2729.0019010571759</v>
      </c>
      <c r="S2000" s="678">
        <f t="shared" ca="1" si="338"/>
        <v>3.2225901016213081</v>
      </c>
      <c r="T2000" s="678">
        <f t="shared" ca="1" si="338"/>
        <v>1288.3984222796526</v>
      </c>
      <c r="U2000" s="678">
        <f t="shared" ca="1" si="338"/>
        <v>0</v>
      </c>
      <c r="V2000" s="678">
        <f t="shared" ca="1" si="338"/>
        <v>46.52354157283014</v>
      </c>
      <c r="W2000" s="678">
        <f t="shared" ca="1" si="339"/>
        <v>68.648569049070943</v>
      </c>
      <c r="X2000" s="678">
        <f t="shared" ca="1" si="338"/>
        <v>0</v>
      </c>
      <c r="Y2000" s="678">
        <f t="shared" ca="1" si="338"/>
        <v>0</v>
      </c>
      <c r="Z2000" s="678">
        <f t="shared" ca="1" si="338"/>
        <v>0</v>
      </c>
      <c r="AA2000" t="str">
        <f t="shared" si="340"/>
        <v>ASRCMS202202</v>
      </c>
      <c r="AB2000" s="957">
        <f t="shared" si="341"/>
        <v>45230</v>
      </c>
      <c r="AC2000" t="str">
        <f t="shared" si="342"/>
        <v>Unaudited</v>
      </c>
    </row>
    <row r="2001" spans="1:29" x14ac:dyDescent="0.25">
      <c r="A2001" t="s">
        <v>421</v>
      </c>
      <c r="B2001" t="s">
        <v>1380</v>
      </c>
      <c r="C2001" t="s">
        <v>1381</v>
      </c>
      <c r="D2001">
        <v>1900</v>
      </c>
      <c r="E2001" s="957">
        <v>1</v>
      </c>
      <c r="F2001" t="s">
        <v>441</v>
      </c>
      <c r="G2001" s="957">
        <v>274</v>
      </c>
      <c r="H2001" t="s">
        <v>385</v>
      </c>
      <c r="I2001" s="937" t="s">
        <v>489</v>
      </c>
      <c r="J2001" s="937" t="s">
        <v>445</v>
      </c>
      <c r="K2001" s="937" t="s">
        <v>446</v>
      </c>
      <c r="L2001" s="943" t="s">
        <v>82</v>
      </c>
      <c r="M2001" s="963" t="s">
        <v>454</v>
      </c>
      <c r="N2001" s="678">
        <f t="shared" ca="1" si="337"/>
        <v>2509.8731102849983</v>
      </c>
      <c r="O2001" s="678">
        <f t="shared" ca="1" si="338"/>
        <v>530.33197294964998</v>
      </c>
      <c r="P2001" s="678">
        <f t="shared" ca="1" si="338"/>
        <v>107.87606503284353</v>
      </c>
      <c r="Q2001" s="678">
        <f t="shared" ca="1" si="338"/>
        <v>733.42968652219668</v>
      </c>
      <c r="R2001" s="678">
        <f t="shared" ca="1" si="338"/>
        <v>109.28640548734977</v>
      </c>
      <c r="S2001" s="678">
        <f t="shared" ca="1" si="338"/>
        <v>8.6956328235613807</v>
      </c>
      <c r="T2001" s="678">
        <f t="shared" ca="1" si="338"/>
        <v>258.40346841105429</v>
      </c>
      <c r="U2001" s="678">
        <f t="shared" ca="1" si="338"/>
        <v>0</v>
      </c>
      <c r="V2001" s="678">
        <f t="shared" ca="1" si="338"/>
        <v>14.35864694564998</v>
      </c>
      <c r="W2001" s="678">
        <f t="shared" ca="1" si="339"/>
        <v>747.49123211269261</v>
      </c>
      <c r="X2001" s="678">
        <f t="shared" ca="1" si="338"/>
        <v>0</v>
      </c>
      <c r="Y2001" s="678">
        <f t="shared" ca="1" si="338"/>
        <v>0</v>
      </c>
      <c r="Z2001" s="678">
        <f t="shared" ca="1" si="338"/>
        <v>0</v>
      </c>
      <c r="AA2001" t="str">
        <f t="shared" si="340"/>
        <v>ASRCMS202202</v>
      </c>
      <c r="AB2001" s="957">
        <f t="shared" si="341"/>
        <v>45230</v>
      </c>
      <c r="AC2001" t="str">
        <f t="shared" si="342"/>
        <v>Unaudited</v>
      </c>
    </row>
    <row r="2002" spans="1:29" x14ac:dyDescent="0.25">
      <c r="A2002" t="s">
        <v>421</v>
      </c>
      <c r="B2002" t="s">
        <v>1380</v>
      </c>
      <c r="C2002" t="s">
        <v>1381</v>
      </c>
      <c r="D2002">
        <v>1900</v>
      </c>
      <c r="E2002" s="957">
        <v>1</v>
      </c>
      <c r="F2002" t="s">
        <v>441</v>
      </c>
      <c r="G2002" s="957">
        <v>274</v>
      </c>
      <c r="H2002" t="s">
        <v>385</v>
      </c>
      <c r="I2002" s="937" t="s">
        <v>489</v>
      </c>
      <c r="J2002" s="937" t="s">
        <v>445</v>
      </c>
      <c r="K2002" s="937" t="s">
        <v>447</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ASRCMS202202</v>
      </c>
      <c r="AB2002" s="957">
        <f t="shared" si="341"/>
        <v>45230</v>
      </c>
      <c r="AC2002" t="str">
        <f t="shared" si="342"/>
        <v>Unaudited</v>
      </c>
    </row>
    <row r="2003" spans="1:29" x14ac:dyDescent="0.25">
      <c r="A2003" t="s">
        <v>421</v>
      </c>
      <c r="B2003" t="s">
        <v>1380</v>
      </c>
      <c r="C2003" t="s">
        <v>1381</v>
      </c>
      <c r="D2003">
        <v>1900</v>
      </c>
      <c r="E2003" s="957">
        <v>1</v>
      </c>
      <c r="F2003" t="s">
        <v>441</v>
      </c>
      <c r="G2003" s="957">
        <v>274</v>
      </c>
      <c r="H2003" t="s">
        <v>385</v>
      </c>
      <c r="I2003" s="963" t="s">
        <v>489</v>
      </c>
      <c r="J2003" s="963" t="s">
        <v>445</v>
      </c>
      <c r="K2003" s="963" t="s">
        <v>447</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ASRCMS202202</v>
      </c>
      <c r="AB2003" s="957">
        <f t="shared" si="341"/>
        <v>45230</v>
      </c>
      <c r="AC2003" t="str">
        <f t="shared" si="342"/>
        <v>Unaudited</v>
      </c>
    </row>
    <row r="2004" spans="1:29" x14ac:dyDescent="0.25">
      <c r="A2004" t="s">
        <v>421</v>
      </c>
      <c r="B2004" t="s">
        <v>1380</v>
      </c>
      <c r="C2004" t="s">
        <v>1381</v>
      </c>
      <c r="D2004">
        <v>1900</v>
      </c>
      <c r="E2004" s="957">
        <v>1</v>
      </c>
      <c r="F2004" t="s">
        <v>441</v>
      </c>
      <c r="G2004" s="957">
        <v>274</v>
      </c>
      <c r="H2004" t="s">
        <v>385</v>
      </c>
      <c r="I2004" s="937" t="s">
        <v>489</v>
      </c>
      <c r="J2004" s="937" t="s">
        <v>445</v>
      </c>
      <c r="K2004" s="937" t="s">
        <v>447</v>
      </c>
      <c r="L2004" s="937">
        <v>6.3</v>
      </c>
      <c r="M2004" s="962" t="s">
        <v>185</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ASRCMS202202</v>
      </c>
      <c r="AB2004" s="957">
        <f t="shared" si="341"/>
        <v>45230</v>
      </c>
      <c r="AC2004" t="str">
        <f t="shared" si="342"/>
        <v>Unaudited</v>
      </c>
    </row>
    <row r="2005" spans="1:29" x14ac:dyDescent="0.25">
      <c r="A2005" t="s">
        <v>421</v>
      </c>
      <c r="B2005" t="s">
        <v>1380</v>
      </c>
      <c r="C2005" t="s">
        <v>1381</v>
      </c>
      <c r="D2005">
        <v>1900</v>
      </c>
      <c r="E2005" s="957">
        <v>1</v>
      </c>
      <c r="F2005" t="s">
        <v>441</v>
      </c>
      <c r="G2005" s="957">
        <v>274</v>
      </c>
      <c r="H2005" t="s">
        <v>385</v>
      </c>
      <c r="I2005" s="937" t="s">
        <v>489</v>
      </c>
      <c r="J2005" s="937" t="s">
        <v>445</v>
      </c>
      <c r="K2005" s="937" t="s">
        <v>447</v>
      </c>
      <c r="L2005" s="937" t="s">
        <v>87</v>
      </c>
      <c r="M2005" s="962" t="s">
        <v>455</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ASRCMS202202</v>
      </c>
      <c r="AB2005" s="957">
        <f t="shared" si="341"/>
        <v>45230</v>
      </c>
      <c r="AC2005" t="str">
        <f t="shared" si="342"/>
        <v>Unaudited</v>
      </c>
    </row>
    <row r="2006" spans="1:29" x14ac:dyDescent="0.25">
      <c r="A2006" t="s">
        <v>421</v>
      </c>
      <c r="B2006" t="s">
        <v>1380</v>
      </c>
      <c r="C2006" t="s">
        <v>1381</v>
      </c>
      <c r="D2006">
        <v>1900</v>
      </c>
      <c r="E2006" s="957">
        <v>1</v>
      </c>
      <c r="F2006" t="s">
        <v>441</v>
      </c>
      <c r="G2006" s="957">
        <v>274</v>
      </c>
      <c r="H2006" t="s">
        <v>385</v>
      </c>
      <c r="I2006" s="937" t="s">
        <v>489</v>
      </c>
      <c r="J2006" s="937" t="s">
        <v>445</v>
      </c>
      <c r="K2006" s="937" t="s">
        <v>448</v>
      </c>
      <c r="L2006" s="937">
        <v>7.1</v>
      </c>
      <c r="M2006" s="962" t="s">
        <v>20</v>
      </c>
      <c r="N2006" s="678">
        <f t="shared" ca="1" si="337"/>
        <v>160794.85</v>
      </c>
      <c r="O2006" s="678">
        <f t="shared" ca="1" si="344"/>
        <v>33005.774497978571</v>
      </c>
      <c r="P2006" s="678">
        <f t="shared" ca="1" si="344"/>
        <v>4741.2788578924974</v>
      </c>
      <c r="Q2006" s="678">
        <f t="shared" ca="1" si="344"/>
        <v>75743.781368627053</v>
      </c>
      <c r="R2006" s="678">
        <f t="shared" ca="1" si="344"/>
        <v>7160.4502368623271</v>
      </c>
      <c r="S2006" s="678">
        <f t="shared" ca="1" si="344"/>
        <v>397.28574034719179</v>
      </c>
      <c r="T2006" s="678">
        <f t="shared" ca="1" si="344"/>
        <v>14943.391453930148</v>
      </c>
      <c r="U2006" s="678">
        <f t="shared" ca="1" si="344"/>
        <v>0</v>
      </c>
      <c r="V2006" s="678">
        <f t="shared" ca="1" si="344"/>
        <v>1788.2882041513424</v>
      </c>
      <c r="W2006" s="678">
        <f t="shared" ca="1" si="339"/>
        <v>23014.599640210865</v>
      </c>
      <c r="X2006" s="678">
        <f t="shared" ca="1" si="345"/>
        <v>0</v>
      </c>
      <c r="Y2006" s="678">
        <f t="shared" ca="1" si="345"/>
        <v>0</v>
      </c>
      <c r="Z2006" s="678">
        <f t="shared" ca="1" si="345"/>
        <v>0</v>
      </c>
      <c r="AA2006" t="str">
        <f t="shared" si="340"/>
        <v>ASRCMS202202</v>
      </c>
      <c r="AB2006" s="957">
        <f t="shared" si="341"/>
        <v>45230</v>
      </c>
      <c r="AC2006" t="str">
        <f t="shared" si="342"/>
        <v>Unaudited</v>
      </c>
    </row>
    <row r="2007" spans="1:29" x14ac:dyDescent="0.25">
      <c r="A2007" t="s">
        <v>421</v>
      </c>
      <c r="B2007" t="s">
        <v>1380</v>
      </c>
      <c r="C2007" t="s">
        <v>1381</v>
      </c>
      <c r="D2007">
        <v>1900</v>
      </c>
      <c r="E2007" s="957">
        <v>1</v>
      </c>
      <c r="F2007" t="s">
        <v>441</v>
      </c>
      <c r="G2007" s="957">
        <v>274</v>
      </c>
      <c r="H2007" t="s">
        <v>385</v>
      </c>
      <c r="I2007" s="937" t="s">
        <v>489</v>
      </c>
      <c r="J2007" s="937" t="s">
        <v>445</v>
      </c>
      <c r="K2007" s="937" t="s">
        <v>448</v>
      </c>
      <c r="L2007" s="945">
        <v>7.2</v>
      </c>
      <c r="M2007" s="960"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ASRCMS202202</v>
      </c>
      <c r="AB2007" s="957">
        <f t="shared" si="341"/>
        <v>45230</v>
      </c>
      <c r="AC2007" t="str">
        <f t="shared" si="342"/>
        <v>Unaudited</v>
      </c>
    </row>
    <row r="2008" spans="1:29" x14ac:dyDescent="0.25">
      <c r="A2008" t="s">
        <v>421</v>
      </c>
      <c r="B2008" t="s">
        <v>1380</v>
      </c>
      <c r="C2008" t="s">
        <v>1381</v>
      </c>
      <c r="D2008">
        <v>1900</v>
      </c>
      <c r="E2008" s="957">
        <v>1</v>
      </c>
      <c r="F2008" t="s">
        <v>441</v>
      </c>
      <c r="G2008" s="957">
        <v>274</v>
      </c>
      <c r="H2008" t="s">
        <v>385</v>
      </c>
      <c r="I2008" s="962" t="s">
        <v>489</v>
      </c>
      <c r="J2008" s="962" t="s">
        <v>445</v>
      </c>
      <c r="K2008" s="962" t="s">
        <v>448</v>
      </c>
      <c r="L2008" s="937">
        <v>7.3</v>
      </c>
      <c r="M2008" s="962" t="s">
        <v>156</v>
      </c>
      <c r="N2008" s="678">
        <f t="shared" ca="1" si="337"/>
        <v>34255.546185989639</v>
      </c>
      <c r="O2008" s="678">
        <f t="shared" ca="1" si="344"/>
        <v>7238.1393779787077</v>
      </c>
      <c r="P2008" s="678">
        <f t="shared" ca="1" si="344"/>
        <v>1472.3268331584231</v>
      </c>
      <c r="Q2008" s="678">
        <f t="shared" ca="1" si="344"/>
        <v>10010.081544713688</v>
      </c>
      <c r="R2008" s="678">
        <f t="shared" ca="1" si="344"/>
        <v>1491.5756080782921</v>
      </c>
      <c r="S2008" s="678">
        <f t="shared" ca="1" si="344"/>
        <v>118.68076142307072</v>
      </c>
      <c r="T2008" s="678">
        <f t="shared" ca="1" si="344"/>
        <v>3526.7726924129884</v>
      </c>
      <c r="U2008" s="678">
        <f t="shared" ca="1" si="344"/>
        <v>0</v>
      </c>
      <c r="V2008" s="678">
        <f t="shared" ca="1" si="344"/>
        <v>195.97137863243626</v>
      </c>
      <c r="W2008" s="678">
        <f t="shared" ca="1" si="339"/>
        <v>10201.997989592028</v>
      </c>
      <c r="X2008" s="678">
        <f t="shared" ca="1" si="345"/>
        <v>0</v>
      </c>
      <c r="Y2008" s="678">
        <f t="shared" ca="1" si="345"/>
        <v>0</v>
      </c>
      <c r="Z2008" s="678">
        <f t="shared" ca="1" si="345"/>
        <v>0</v>
      </c>
      <c r="AA2008" t="str">
        <f t="shared" si="340"/>
        <v>ASRCMS202202</v>
      </c>
      <c r="AB2008" s="957">
        <f t="shared" si="341"/>
        <v>45230</v>
      </c>
      <c r="AC2008" t="str">
        <f t="shared" si="342"/>
        <v>Unaudited</v>
      </c>
    </row>
    <row r="2009" spans="1:29" x14ac:dyDescent="0.25">
      <c r="A2009" t="s">
        <v>421</v>
      </c>
      <c r="B2009" t="s">
        <v>1380</v>
      </c>
      <c r="C2009" t="s">
        <v>1381</v>
      </c>
      <c r="D2009">
        <v>1900</v>
      </c>
      <c r="E2009" s="957">
        <v>1</v>
      </c>
      <c r="F2009" t="s">
        <v>441</v>
      </c>
      <c r="G2009" s="957">
        <v>274</v>
      </c>
      <c r="H2009" t="s">
        <v>385</v>
      </c>
      <c r="I2009" s="937" t="s">
        <v>489</v>
      </c>
      <c r="J2009" s="937" t="s">
        <v>445</v>
      </c>
      <c r="K2009" s="937" t="s">
        <v>448</v>
      </c>
      <c r="L2009" s="937" t="s">
        <v>91</v>
      </c>
      <c r="M2009" s="962" t="s">
        <v>456</v>
      </c>
      <c r="N2009" s="678">
        <f t="shared" ca="1" si="337"/>
        <v>83.785517327308241</v>
      </c>
      <c r="O2009" s="678">
        <f t="shared" ca="1" si="344"/>
        <v>17.703739096098342</v>
      </c>
      <c r="P2009" s="678">
        <f t="shared" ca="1" si="344"/>
        <v>3.6011589107725124</v>
      </c>
      <c r="Q2009" s="678">
        <f t="shared" ca="1" si="344"/>
        <v>24.483622481413001</v>
      </c>
      <c r="R2009" s="678">
        <f t="shared" ca="1" si="344"/>
        <v>3.6482394201832125</v>
      </c>
      <c r="S2009" s="678">
        <f t="shared" ca="1" si="344"/>
        <v>0.29028084791413333</v>
      </c>
      <c r="T2009" s="678">
        <f t="shared" ca="1" si="344"/>
        <v>8.6261206557699275</v>
      </c>
      <c r="U2009" s="678">
        <f t="shared" ca="1" si="344"/>
        <v>0</v>
      </c>
      <c r="V2009" s="678">
        <f t="shared" ca="1" si="344"/>
        <v>0.47932569082141802</v>
      </c>
      <c r="W2009" s="678">
        <f t="shared" ca="1" si="339"/>
        <v>24.953030224335695</v>
      </c>
      <c r="X2009" s="678">
        <f t="shared" ca="1" si="345"/>
        <v>0</v>
      </c>
      <c r="Y2009" s="678">
        <f t="shared" ca="1" si="345"/>
        <v>0</v>
      </c>
      <c r="Z2009" s="678">
        <f t="shared" ca="1" si="345"/>
        <v>0</v>
      </c>
      <c r="AA2009" t="str">
        <f t="shared" si="340"/>
        <v>ASRCMS202202</v>
      </c>
      <c r="AB2009" s="957">
        <f t="shared" si="341"/>
        <v>45230</v>
      </c>
      <c r="AC2009" t="str">
        <f t="shared" si="342"/>
        <v>Unaudited</v>
      </c>
    </row>
    <row r="2010" spans="1:29" x14ac:dyDescent="0.25">
      <c r="A2010" t="s">
        <v>421</v>
      </c>
      <c r="B2010" t="s">
        <v>1380</v>
      </c>
      <c r="C2010" t="s">
        <v>1381</v>
      </c>
      <c r="D2010">
        <v>1900</v>
      </c>
      <c r="E2010" s="957">
        <v>1</v>
      </c>
      <c r="F2010" t="s">
        <v>441</v>
      </c>
      <c r="G2010" s="957">
        <v>274</v>
      </c>
      <c r="H2010" t="s">
        <v>385</v>
      </c>
      <c r="I2010" s="937" t="s">
        <v>489</v>
      </c>
      <c r="J2010" s="937" t="s">
        <v>445</v>
      </c>
      <c r="K2010" s="937" t="s">
        <v>449</v>
      </c>
      <c r="L2010" s="937">
        <v>8.1</v>
      </c>
      <c r="M2010" s="962" t="s">
        <v>22</v>
      </c>
      <c r="N2010" s="678">
        <f t="shared" ca="1" si="337"/>
        <v>6245503.026397177</v>
      </c>
      <c r="O2010" s="678">
        <f t="shared" ca="1" si="344"/>
        <v>2571813.6120774825</v>
      </c>
      <c r="P2010" s="678">
        <f t="shared" ca="1" si="344"/>
        <v>318364.60133404465</v>
      </c>
      <c r="Q2010" s="678">
        <f t="shared" ca="1" si="344"/>
        <v>1983439.7790088751</v>
      </c>
      <c r="R2010" s="678">
        <f t="shared" ca="1" si="344"/>
        <v>461457.85346461512</v>
      </c>
      <c r="S2010" s="678">
        <f t="shared" ca="1" si="344"/>
        <v>147.73903033323435</v>
      </c>
      <c r="T2010" s="678">
        <f t="shared" ca="1" si="344"/>
        <v>287524.38122952299</v>
      </c>
      <c r="U2010" s="678">
        <f t="shared" ca="1" si="344"/>
        <v>0</v>
      </c>
      <c r="V2010" s="678">
        <f t="shared" ca="1" si="344"/>
        <v>128648.45781389896</v>
      </c>
      <c r="W2010" s="678">
        <f t="shared" ca="1" si="339"/>
        <v>494106.60243840422</v>
      </c>
      <c r="X2010" s="678">
        <f t="shared" ca="1" si="345"/>
        <v>0</v>
      </c>
      <c r="Y2010" s="678">
        <f t="shared" ca="1" si="345"/>
        <v>0</v>
      </c>
      <c r="Z2010" s="678">
        <f t="shared" ca="1" si="345"/>
        <v>0</v>
      </c>
      <c r="AA2010" t="str">
        <f t="shared" si="340"/>
        <v>ASRCMS202202</v>
      </c>
      <c r="AB2010" s="957">
        <f t="shared" si="341"/>
        <v>45230</v>
      </c>
      <c r="AC2010" t="str">
        <f t="shared" si="342"/>
        <v>Unaudited</v>
      </c>
    </row>
    <row r="2011" spans="1:29" x14ac:dyDescent="0.25">
      <c r="A2011" t="s">
        <v>421</v>
      </c>
      <c r="B2011" t="s">
        <v>1380</v>
      </c>
      <c r="C2011" t="s">
        <v>1381</v>
      </c>
      <c r="D2011">
        <v>1900</v>
      </c>
      <c r="E2011" s="957">
        <v>1</v>
      </c>
      <c r="F2011" t="s">
        <v>441</v>
      </c>
      <c r="G2011" s="957">
        <v>274</v>
      </c>
      <c r="H2011" t="s">
        <v>385</v>
      </c>
      <c r="I2011" s="937" t="s">
        <v>489</v>
      </c>
      <c r="J2011" s="937" t="s">
        <v>445</v>
      </c>
      <c r="K2011" s="937" t="s">
        <v>449</v>
      </c>
      <c r="L2011" s="937" t="s">
        <v>113</v>
      </c>
      <c r="M2011" s="962" t="s">
        <v>444</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ASRCMS202202</v>
      </c>
      <c r="AB2011" s="957">
        <f t="shared" si="341"/>
        <v>45230</v>
      </c>
      <c r="AC2011" t="str">
        <f t="shared" si="342"/>
        <v>Unaudited</v>
      </c>
    </row>
    <row r="2012" spans="1:29" x14ac:dyDescent="0.25">
      <c r="A2012" t="s">
        <v>421</v>
      </c>
      <c r="B2012" t="s">
        <v>1380</v>
      </c>
      <c r="C2012" t="s">
        <v>1381</v>
      </c>
      <c r="D2012">
        <v>1900</v>
      </c>
      <c r="E2012" s="957">
        <v>1</v>
      </c>
      <c r="F2012" t="s">
        <v>441</v>
      </c>
      <c r="G2012" s="957">
        <v>274</v>
      </c>
      <c r="H2012" t="s">
        <v>385</v>
      </c>
      <c r="I2012" s="937" t="s">
        <v>489</v>
      </c>
      <c r="J2012" s="937" t="s">
        <v>445</v>
      </c>
      <c r="K2012" s="937" t="s">
        <v>449</v>
      </c>
      <c r="L2012" s="945" t="s">
        <v>115</v>
      </c>
      <c r="M2012" s="960" t="s">
        <v>158</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ASRCMS202202</v>
      </c>
      <c r="AB2012" s="957">
        <f t="shared" si="341"/>
        <v>45230</v>
      </c>
      <c r="AC2012" t="str">
        <f t="shared" si="342"/>
        <v>Unaudited</v>
      </c>
    </row>
    <row r="2013" spans="1:29" x14ac:dyDescent="0.25">
      <c r="A2013" t="s">
        <v>421</v>
      </c>
      <c r="B2013" t="s">
        <v>1380</v>
      </c>
      <c r="C2013" t="s">
        <v>1381</v>
      </c>
      <c r="D2013">
        <v>1900</v>
      </c>
      <c r="E2013" s="957">
        <v>1</v>
      </c>
      <c r="F2013" t="s">
        <v>441</v>
      </c>
      <c r="G2013" s="957">
        <v>274</v>
      </c>
      <c r="H2013" t="s">
        <v>385</v>
      </c>
      <c r="I2013" s="962" t="s">
        <v>489</v>
      </c>
      <c r="J2013" s="962" t="s">
        <v>445</v>
      </c>
      <c r="K2013" s="962" t="s">
        <v>449</v>
      </c>
      <c r="L2013" s="937" t="s">
        <v>116</v>
      </c>
      <c r="M2013" s="962" t="s">
        <v>114</v>
      </c>
      <c r="N2013" s="678">
        <f t="shared" ca="1" si="337"/>
        <v>-15738.975271550973</v>
      </c>
      <c r="O2013" s="678">
        <f t="shared" ca="1" si="344"/>
        <v>-6481.0969864946046</v>
      </c>
      <c r="P2013" s="678">
        <f t="shared" ca="1" si="344"/>
        <v>-802.29447757136666</v>
      </c>
      <c r="Q2013" s="678">
        <f t="shared" ca="1" si="344"/>
        <v>-4998.3659446626571</v>
      </c>
      <c r="R2013" s="678">
        <f t="shared" ca="1" si="344"/>
        <v>-1162.8965215204257</v>
      </c>
      <c r="S2013" s="678">
        <f t="shared" ca="1" si="344"/>
        <v>-0.37230963386452159</v>
      </c>
      <c r="T2013" s="678">
        <f t="shared" ca="1" si="344"/>
        <v>-724.57560376045069</v>
      </c>
      <c r="U2013" s="678">
        <f t="shared" ca="1" si="344"/>
        <v>0</v>
      </c>
      <c r="V2013" s="678">
        <f t="shared" ca="1" si="344"/>
        <v>-324.20045074002002</v>
      </c>
      <c r="W2013" s="678">
        <f t="shared" ca="1" si="339"/>
        <v>-1245.1729771675812</v>
      </c>
      <c r="X2013" s="678">
        <f t="shared" ca="1" si="345"/>
        <v>0</v>
      </c>
      <c r="Y2013" s="678">
        <f t="shared" ca="1" si="345"/>
        <v>0</v>
      </c>
      <c r="Z2013" s="678">
        <f t="shared" ca="1" si="345"/>
        <v>0</v>
      </c>
      <c r="AA2013" t="str">
        <f t="shared" si="340"/>
        <v>ASRCMS202202</v>
      </c>
      <c r="AB2013" s="957">
        <f t="shared" si="341"/>
        <v>45230</v>
      </c>
      <c r="AC2013" t="str">
        <f t="shared" si="342"/>
        <v>Unaudited</v>
      </c>
    </row>
    <row r="2014" spans="1:29" x14ac:dyDescent="0.25">
      <c r="A2014" t="s">
        <v>421</v>
      </c>
      <c r="B2014" t="s">
        <v>1380</v>
      </c>
      <c r="C2014" t="s">
        <v>1381</v>
      </c>
      <c r="D2014">
        <v>1900</v>
      </c>
      <c r="E2014" s="957">
        <v>1</v>
      </c>
      <c r="F2014" t="s">
        <v>441</v>
      </c>
      <c r="G2014" s="957">
        <v>274</v>
      </c>
      <c r="H2014" t="s">
        <v>385</v>
      </c>
      <c r="I2014" s="937" t="s">
        <v>489</v>
      </c>
      <c r="J2014" s="937" t="s">
        <v>445</v>
      </c>
      <c r="K2014" s="937" t="s">
        <v>449</v>
      </c>
      <c r="L2014" s="937" t="s">
        <v>117</v>
      </c>
      <c r="M2014" s="962" t="s">
        <v>159</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ASRCMS202202</v>
      </c>
      <c r="AB2014" s="957">
        <f t="shared" si="341"/>
        <v>45230</v>
      </c>
      <c r="AC2014" t="str">
        <f t="shared" si="342"/>
        <v>Unaudited</v>
      </c>
    </row>
    <row r="2015" spans="1:29" x14ac:dyDescent="0.25">
      <c r="A2015" t="s">
        <v>421</v>
      </c>
      <c r="B2015" t="s">
        <v>1380</v>
      </c>
      <c r="C2015" t="s">
        <v>1381</v>
      </c>
      <c r="D2015">
        <v>1900</v>
      </c>
      <c r="E2015" s="957">
        <v>1</v>
      </c>
      <c r="F2015" t="s">
        <v>441</v>
      </c>
      <c r="G2015" s="957">
        <v>274</v>
      </c>
      <c r="H2015" t="s">
        <v>385</v>
      </c>
      <c r="I2015" s="937" t="s">
        <v>489</v>
      </c>
      <c r="J2015" s="937" t="s">
        <v>445</v>
      </c>
      <c r="K2015" s="937" t="s">
        <v>449</v>
      </c>
      <c r="L2015" s="937" t="s">
        <v>160</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ASRCMS202202</v>
      </c>
      <c r="AB2015" s="957">
        <f t="shared" si="341"/>
        <v>45230</v>
      </c>
      <c r="AC2015" t="str">
        <f t="shared" si="342"/>
        <v>Unaudited</v>
      </c>
    </row>
    <row r="2016" spans="1:29" x14ac:dyDescent="0.25">
      <c r="A2016" t="s">
        <v>421</v>
      </c>
      <c r="B2016" t="s">
        <v>1380</v>
      </c>
      <c r="C2016" t="s">
        <v>1381</v>
      </c>
      <c r="D2016">
        <v>1900</v>
      </c>
      <c r="E2016" s="957">
        <v>1</v>
      </c>
      <c r="F2016" t="s">
        <v>441</v>
      </c>
      <c r="G2016" s="957">
        <v>274</v>
      </c>
      <c r="H2016" t="s">
        <v>385</v>
      </c>
      <c r="I2016" s="937" t="s">
        <v>489</v>
      </c>
      <c r="J2016" s="937" t="s">
        <v>445</v>
      </c>
      <c r="K2016" s="937" t="s">
        <v>449</v>
      </c>
      <c r="L2016" s="937" t="s">
        <v>443</v>
      </c>
      <c r="M2016" s="962" t="s">
        <v>457</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ASRCMS202202</v>
      </c>
      <c r="AB2016" s="957">
        <f t="shared" si="341"/>
        <v>45230</v>
      </c>
      <c r="AC2016" t="str">
        <f t="shared" si="342"/>
        <v>Unaudited</v>
      </c>
    </row>
    <row r="2017" spans="1:29" ht="30" x14ac:dyDescent="0.25">
      <c r="A2017" t="s">
        <v>421</v>
      </c>
      <c r="B2017" t="s">
        <v>1380</v>
      </c>
      <c r="C2017" t="s">
        <v>1381</v>
      </c>
      <c r="D2017">
        <v>1900</v>
      </c>
      <c r="E2017" s="957">
        <v>1</v>
      </c>
      <c r="F2017" t="s">
        <v>441</v>
      </c>
      <c r="G2017" s="957">
        <v>274</v>
      </c>
      <c r="H2017" t="s">
        <v>385</v>
      </c>
      <c r="I2017" s="937" t="s">
        <v>489</v>
      </c>
      <c r="J2017" s="937" t="s">
        <v>445</v>
      </c>
      <c r="K2017" s="937" t="s">
        <v>450</v>
      </c>
      <c r="L2017" s="945">
        <v>9.1</v>
      </c>
      <c r="M2017" s="960" t="s">
        <v>186</v>
      </c>
      <c r="N2017" s="678">
        <f t="shared" ca="1" si="337"/>
        <v>5588447.1799999997</v>
      </c>
      <c r="O2017" s="678">
        <f t="shared" ca="1" si="346"/>
        <v>329264.39</v>
      </c>
      <c r="P2017" s="678">
        <f t="shared" ca="1" si="346"/>
        <v>29867.71</v>
      </c>
      <c r="Q2017" s="678">
        <f t="shared" ca="1" si="346"/>
        <v>1196901.9100000001</v>
      </c>
      <c r="R2017" s="678">
        <f t="shared" ca="1" si="346"/>
        <v>152482.03000000003</v>
      </c>
      <c r="S2017" s="678">
        <f t="shared" ca="1" si="346"/>
        <v>8055</v>
      </c>
      <c r="T2017" s="678">
        <f t="shared" ca="1" si="346"/>
        <v>281493.08999999997</v>
      </c>
      <c r="U2017" s="678">
        <f t="shared" ca="1" si="346"/>
        <v>0</v>
      </c>
      <c r="V2017" s="678">
        <f t="shared" ca="1" si="346"/>
        <v>21788.69</v>
      </c>
      <c r="W2017" s="678">
        <f t="shared" ca="1" si="339"/>
        <v>3568594.36</v>
      </c>
      <c r="X2017" s="678">
        <f t="shared" ca="1" si="345"/>
        <v>0</v>
      </c>
      <c r="Y2017" s="678">
        <f t="shared" ca="1" si="345"/>
        <v>0</v>
      </c>
      <c r="Z2017" s="678">
        <f t="shared" ca="1" si="345"/>
        <v>0</v>
      </c>
      <c r="AA2017" t="str">
        <f t="shared" si="340"/>
        <v>ASRCMS202202</v>
      </c>
      <c r="AB2017" s="957">
        <f t="shared" si="341"/>
        <v>45230</v>
      </c>
      <c r="AC2017" t="str">
        <f t="shared" si="342"/>
        <v>Unaudited</v>
      </c>
    </row>
    <row r="2018" spans="1:29" x14ac:dyDescent="0.25">
      <c r="A2018" t="s">
        <v>421</v>
      </c>
      <c r="B2018" t="s">
        <v>1380</v>
      </c>
      <c r="C2018" t="s">
        <v>1381</v>
      </c>
      <c r="D2018">
        <v>1900</v>
      </c>
      <c r="E2018" s="957">
        <v>1</v>
      </c>
      <c r="F2018" t="s">
        <v>441</v>
      </c>
      <c r="G2018" s="957">
        <v>274</v>
      </c>
      <c r="H2018" t="s">
        <v>385</v>
      </c>
      <c r="I2018" s="962" t="s">
        <v>489</v>
      </c>
      <c r="J2018" s="962" t="s">
        <v>445</v>
      </c>
      <c r="K2018" s="962" t="s">
        <v>450</v>
      </c>
      <c r="L2018" s="937" t="s">
        <v>107</v>
      </c>
      <c r="M2018" s="962" t="s">
        <v>187</v>
      </c>
      <c r="N2018" s="678">
        <f t="shared" ca="1" si="337"/>
        <v>16290.480000000001</v>
      </c>
      <c r="O2018" s="678">
        <f t="shared" ca="1" si="346"/>
        <v>0</v>
      </c>
      <c r="P2018" s="678">
        <f t="shared" ca="1" si="346"/>
        <v>0</v>
      </c>
      <c r="Q2018" s="678">
        <f t="shared" ca="1" si="346"/>
        <v>16290.480000000001</v>
      </c>
      <c r="R2018" s="678">
        <f t="shared" ca="1" si="346"/>
        <v>0</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ASRCMS202202</v>
      </c>
      <c r="AB2018" s="957">
        <f t="shared" si="341"/>
        <v>45230</v>
      </c>
      <c r="AC2018" t="str">
        <f t="shared" si="342"/>
        <v>Unaudited</v>
      </c>
    </row>
    <row r="2019" spans="1:29" x14ac:dyDescent="0.25">
      <c r="A2019" t="s">
        <v>421</v>
      </c>
      <c r="B2019" t="s">
        <v>1380</v>
      </c>
      <c r="C2019" t="s">
        <v>1381</v>
      </c>
      <c r="D2019">
        <v>1900</v>
      </c>
      <c r="E2019" s="957">
        <v>1</v>
      </c>
      <c r="F2019" t="s">
        <v>441</v>
      </c>
      <c r="G2019" s="957">
        <v>274</v>
      </c>
      <c r="H2019" t="s">
        <v>385</v>
      </c>
      <c r="I2019" s="937" t="s">
        <v>489</v>
      </c>
      <c r="J2019" s="937" t="s">
        <v>445</v>
      </c>
      <c r="K2019" s="937" t="s">
        <v>450</v>
      </c>
      <c r="L2019" s="937" t="s">
        <v>1316</v>
      </c>
      <c r="M2019" s="962" t="s">
        <v>1317</v>
      </c>
      <c r="N2019" s="678">
        <f t="shared" ca="1" si="337"/>
        <v>230704.96</v>
      </c>
      <c r="O2019" s="678">
        <f t="shared" ca="1" si="346"/>
        <v>0</v>
      </c>
      <c r="P2019" s="678">
        <f t="shared" ca="1" si="346"/>
        <v>0</v>
      </c>
      <c r="Q2019" s="678">
        <f t="shared" ca="1" si="346"/>
        <v>143268.51999999999</v>
      </c>
      <c r="R2019" s="678">
        <f t="shared" ca="1" si="346"/>
        <v>0</v>
      </c>
      <c r="S2019" s="678">
        <f t="shared" ca="1" si="346"/>
        <v>0</v>
      </c>
      <c r="T2019" s="678">
        <f t="shared" ca="1" si="346"/>
        <v>87436.44</v>
      </c>
      <c r="U2019" s="678">
        <f t="shared" ca="1" si="346"/>
        <v>0</v>
      </c>
      <c r="V2019" s="678">
        <f t="shared" ca="1" si="346"/>
        <v>0</v>
      </c>
      <c r="W2019" s="678">
        <f t="shared" ca="1" si="339"/>
        <v>0</v>
      </c>
      <c r="X2019" s="678">
        <f t="shared" ca="1" si="345"/>
        <v>0</v>
      </c>
      <c r="Y2019" s="678">
        <f t="shared" ca="1" si="345"/>
        <v>0</v>
      </c>
      <c r="Z2019" s="678">
        <f t="shared" ca="1" si="345"/>
        <v>0</v>
      </c>
      <c r="AA2019" t="str">
        <f t="shared" si="340"/>
        <v>ASRCMS202202</v>
      </c>
      <c r="AB2019" s="957">
        <f t="shared" si="341"/>
        <v>45230</v>
      </c>
      <c r="AC2019" t="str">
        <f t="shared" si="342"/>
        <v>Unaudited</v>
      </c>
    </row>
    <row r="2020" spans="1:29" x14ac:dyDescent="0.25">
      <c r="A2020" t="s">
        <v>421</v>
      </c>
      <c r="B2020" t="s">
        <v>1380</v>
      </c>
      <c r="C2020" t="s">
        <v>1381</v>
      </c>
      <c r="D2020">
        <v>1900</v>
      </c>
      <c r="E2020" s="957">
        <v>1</v>
      </c>
      <c r="F2020" t="s">
        <v>441</v>
      </c>
      <c r="G2020" s="957">
        <v>274</v>
      </c>
      <c r="H2020" t="s">
        <v>385</v>
      </c>
      <c r="I2020" s="937" t="s">
        <v>489</v>
      </c>
      <c r="J2020" s="937" t="s">
        <v>445</v>
      </c>
      <c r="K2020" s="937" t="s">
        <v>450</v>
      </c>
      <c r="L2020" s="937" t="s">
        <v>108</v>
      </c>
      <c r="M2020" s="962" t="s">
        <v>188</v>
      </c>
      <c r="N2020" s="678">
        <f t="shared" ca="1" si="337"/>
        <v>1305612</v>
      </c>
      <c r="O2020" s="678">
        <f t="shared" ca="1" si="346"/>
        <v>249659.49</v>
      </c>
      <c r="P2020" s="678">
        <f t="shared" ca="1" si="346"/>
        <v>29123.26</v>
      </c>
      <c r="Q2020" s="678">
        <f t="shared" ca="1" si="346"/>
        <v>527129.14</v>
      </c>
      <c r="R2020" s="678">
        <f t="shared" ca="1" si="346"/>
        <v>38126.600000000006</v>
      </c>
      <c r="S2020" s="678">
        <f t="shared" ca="1" si="346"/>
        <v>13682.890000000001</v>
      </c>
      <c r="T2020" s="678">
        <f t="shared" ca="1" si="346"/>
        <v>185915.83999999997</v>
      </c>
      <c r="U2020" s="678">
        <f t="shared" ca="1" si="346"/>
        <v>0</v>
      </c>
      <c r="V2020" s="678">
        <f t="shared" ca="1" si="346"/>
        <v>7090.5199999999995</v>
      </c>
      <c r="W2020" s="678">
        <f t="shared" ca="1" si="339"/>
        <v>254884.26</v>
      </c>
      <c r="X2020" s="678">
        <f t="shared" ca="1" si="345"/>
        <v>0</v>
      </c>
      <c r="Y2020" s="678">
        <f t="shared" ca="1" si="345"/>
        <v>0</v>
      </c>
      <c r="Z2020" s="678">
        <f t="shared" ca="1" si="345"/>
        <v>0</v>
      </c>
      <c r="AA2020" t="str">
        <f t="shared" si="340"/>
        <v>ASRCMS202202</v>
      </c>
      <c r="AB2020" s="957">
        <f t="shared" si="341"/>
        <v>45230</v>
      </c>
      <c r="AC2020" t="str">
        <f t="shared" si="342"/>
        <v>Unaudited</v>
      </c>
    </row>
    <row r="2021" spans="1:29" x14ac:dyDescent="0.25">
      <c r="A2021" t="s">
        <v>421</v>
      </c>
      <c r="B2021" t="s">
        <v>1380</v>
      </c>
      <c r="C2021" t="s">
        <v>1381</v>
      </c>
      <c r="D2021">
        <v>1900</v>
      </c>
      <c r="E2021" s="957">
        <v>1</v>
      </c>
      <c r="F2021" t="s">
        <v>441</v>
      </c>
      <c r="G2021" s="957">
        <v>274</v>
      </c>
      <c r="H2021" t="s">
        <v>385</v>
      </c>
      <c r="I2021" s="937" t="s">
        <v>489</v>
      </c>
      <c r="J2021" s="937" t="s">
        <v>445</v>
      </c>
      <c r="K2021" s="937" t="s">
        <v>450</v>
      </c>
      <c r="L2021" s="937" t="s">
        <v>109</v>
      </c>
      <c r="M2021" s="962" t="s">
        <v>161</v>
      </c>
      <c r="N2021" s="678">
        <f t="shared" ca="1" si="337"/>
        <v>1826251.029041691</v>
      </c>
      <c r="O2021" s="678">
        <f t="shared" ca="1" si="346"/>
        <v>737354.95864240092</v>
      </c>
      <c r="P2021" s="678">
        <f t="shared" ca="1" si="346"/>
        <v>64539.668902126934</v>
      </c>
      <c r="Q2021" s="678">
        <f t="shared" ca="1" si="346"/>
        <v>663695.13176506152</v>
      </c>
      <c r="R2021" s="678">
        <f t="shared" ca="1" si="346"/>
        <v>63877.410034953638</v>
      </c>
      <c r="S2021" s="678">
        <f t="shared" ca="1" si="346"/>
        <v>2699.3105380780421</v>
      </c>
      <c r="T2021" s="678">
        <f t="shared" ca="1" si="346"/>
        <v>190974.14747353096</v>
      </c>
      <c r="U2021" s="678">
        <f t="shared" ca="1" si="346"/>
        <v>0</v>
      </c>
      <c r="V2021" s="678">
        <f t="shared" ca="1" si="346"/>
        <v>15626.142536816014</v>
      </c>
      <c r="W2021" s="678">
        <f t="shared" ca="1" si="339"/>
        <v>87484.259148723038</v>
      </c>
      <c r="X2021" s="678">
        <f t="shared" ca="1" si="345"/>
        <v>0</v>
      </c>
      <c r="Y2021" s="678">
        <f t="shared" ca="1" si="345"/>
        <v>0</v>
      </c>
      <c r="Z2021" s="678">
        <f t="shared" ca="1" si="345"/>
        <v>0</v>
      </c>
      <c r="AA2021" t="str">
        <f t="shared" si="340"/>
        <v>ASRCMS202202</v>
      </c>
      <c r="AB2021" s="957">
        <f t="shared" si="341"/>
        <v>45230</v>
      </c>
      <c r="AC2021" t="str">
        <f t="shared" si="342"/>
        <v>Unaudited</v>
      </c>
    </row>
    <row r="2022" spans="1:29" x14ac:dyDescent="0.25">
      <c r="A2022" t="s">
        <v>421</v>
      </c>
      <c r="B2022" t="s">
        <v>1380</v>
      </c>
      <c r="C2022" t="s">
        <v>1381</v>
      </c>
      <c r="D2022">
        <v>1900</v>
      </c>
      <c r="E2022" s="957">
        <v>1</v>
      </c>
      <c r="F2022" t="s">
        <v>441</v>
      </c>
      <c r="G2022" s="957">
        <v>274</v>
      </c>
      <c r="H2022" t="s">
        <v>385</v>
      </c>
      <c r="I2022" s="937" t="s">
        <v>489</v>
      </c>
      <c r="J2022" s="937" t="s">
        <v>445</v>
      </c>
      <c r="K2022" s="937" t="s">
        <v>450</v>
      </c>
      <c r="L2022" s="937" t="s">
        <v>110</v>
      </c>
      <c r="M2022" s="962" t="s">
        <v>135</v>
      </c>
      <c r="N2022" s="678">
        <f t="shared" ca="1" si="337"/>
        <v>36989.488229608454</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20287.48205529448</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3312.2941818252002</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8619.4458822558317</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1447.0286024594552</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57.012606574694146</v>
      </c>
      <c r="T2022" s="678">
        <f t="shared" ca="1" si="347"/>
        <v>2756.7896747087834</v>
      </c>
      <c r="U2022" s="678">
        <f t="shared" ca="1" si="347"/>
        <v>0</v>
      </c>
      <c r="V2022" s="678">
        <f t="shared" ca="1" si="347"/>
        <v>154.48577265400996</v>
      </c>
      <c r="W2022" s="678">
        <f t="shared" ca="1" si="339"/>
        <v>354.94945383599907</v>
      </c>
      <c r="X2022" s="678">
        <f t="shared" ca="1" si="347"/>
        <v>0</v>
      </c>
      <c r="Y2022" s="678">
        <f t="shared" ca="1" si="347"/>
        <v>0</v>
      </c>
      <c r="Z2022" s="678">
        <f t="shared" ca="1" si="347"/>
        <v>0</v>
      </c>
      <c r="AA2022" t="str">
        <f t="shared" si="340"/>
        <v>ASRCMS202202</v>
      </c>
      <c r="AB2022" s="957">
        <f t="shared" si="341"/>
        <v>45230</v>
      </c>
      <c r="AC2022" t="str">
        <f t="shared" si="342"/>
        <v>Unaudited</v>
      </c>
    </row>
    <row r="2023" spans="1:29" x14ac:dyDescent="0.25">
      <c r="A2023" t="s">
        <v>421</v>
      </c>
      <c r="B2023" t="s">
        <v>1380</v>
      </c>
      <c r="C2023" t="s">
        <v>1381</v>
      </c>
      <c r="D2023">
        <v>1900</v>
      </c>
      <c r="E2023" s="957">
        <v>1</v>
      </c>
      <c r="F2023" t="s">
        <v>441</v>
      </c>
      <c r="G2023" s="957">
        <v>274</v>
      </c>
      <c r="H2023" t="s">
        <v>385</v>
      </c>
      <c r="I2023" s="937" t="s">
        <v>489</v>
      </c>
      <c r="J2023" s="937" t="s">
        <v>445</v>
      </c>
      <c r="K2023" s="937" t="s">
        <v>450</v>
      </c>
      <c r="L2023" s="937" t="s">
        <v>111</v>
      </c>
      <c r="M2023" s="962" t="s">
        <v>163</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155603.80975163387</v>
      </c>
      <c r="O2023" s="678">
        <f t="shared" ca="1" si="347"/>
        <v>24480.870822198183</v>
      </c>
      <c r="P2023" s="678">
        <f t="shared" ca="1" si="347"/>
        <v>2177.5697845739332</v>
      </c>
      <c r="Q2023" s="678">
        <f t="shared" ca="1" si="347"/>
        <v>47145.91613220649</v>
      </c>
      <c r="R2023" s="678">
        <f t="shared" ca="1" si="347"/>
        <v>4714.6859584783533</v>
      </c>
      <c r="S2023" s="678">
        <f t="shared" ca="1" si="347"/>
        <v>85.510729797838508</v>
      </c>
      <c r="T2023" s="678">
        <f t="shared" ca="1" si="347"/>
        <v>4266.9254686461409</v>
      </c>
      <c r="U2023" s="678">
        <f t="shared" ca="1" si="347"/>
        <v>0</v>
      </c>
      <c r="V2023" s="678">
        <f t="shared" ca="1" si="347"/>
        <v>713.03382263506717</v>
      </c>
      <c r="W2023" s="678">
        <f t="shared" ca="1" si="339"/>
        <v>72019.297033097871</v>
      </c>
      <c r="X2023" s="678">
        <f t="shared" ca="1" si="347"/>
        <v>0</v>
      </c>
      <c r="Y2023" s="678">
        <f t="shared" ca="1" si="347"/>
        <v>0</v>
      </c>
      <c r="Z2023" s="678">
        <f t="shared" ca="1" si="347"/>
        <v>0</v>
      </c>
      <c r="AA2023" t="str">
        <f t="shared" si="340"/>
        <v>ASRCMS202202</v>
      </c>
      <c r="AB2023" s="957">
        <f t="shared" si="341"/>
        <v>45230</v>
      </c>
      <c r="AC2023" t="str">
        <f t="shared" si="342"/>
        <v>Unaudited</v>
      </c>
    </row>
    <row r="2024" spans="1:29" x14ac:dyDescent="0.25">
      <c r="A2024" t="s">
        <v>421</v>
      </c>
      <c r="B2024" t="s">
        <v>1380</v>
      </c>
      <c r="C2024" t="s">
        <v>1381</v>
      </c>
      <c r="D2024">
        <v>1900</v>
      </c>
      <c r="E2024" s="957">
        <v>1</v>
      </c>
      <c r="F2024" t="s">
        <v>441</v>
      </c>
      <c r="G2024" s="957">
        <v>274</v>
      </c>
      <c r="H2024" t="s">
        <v>385</v>
      </c>
      <c r="I2024" s="937" t="s">
        <v>489</v>
      </c>
      <c r="J2024" s="937" t="s">
        <v>445</v>
      </c>
      <c r="K2024" s="937" t="s">
        <v>450</v>
      </c>
      <c r="L2024" s="937" t="s">
        <v>112</v>
      </c>
      <c r="M2024" s="962" t="s">
        <v>464</v>
      </c>
      <c r="N2024" s="678">
        <f t="shared" ca="1" si="348"/>
        <v>220164.87747406331</v>
      </c>
      <c r="O2024" s="678">
        <f t="shared" ca="1" si="347"/>
        <v>46520.468850227931</v>
      </c>
      <c r="P2024" s="678">
        <f t="shared" ca="1" si="347"/>
        <v>9462.8372020142433</v>
      </c>
      <c r="Q2024" s="678">
        <f t="shared" ca="1" si="347"/>
        <v>64336.103848160034</v>
      </c>
      <c r="R2024" s="678">
        <f t="shared" ca="1" si="347"/>
        <v>9586.5515970132092</v>
      </c>
      <c r="S2024" s="678">
        <f t="shared" ca="1" si="347"/>
        <v>762.77678234556026</v>
      </c>
      <c r="T2024" s="678">
        <f t="shared" ca="1" si="347"/>
        <v>22667.029551598604</v>
      </c>
      <c r="U2024" s="678">
        <f t="shared" ca="1" si="347"/>
        <v>0</v>
      </c>
      <c r="V2024" s="678">
        <f t="shared" ca="1" si="347"/>
        <v>1259.5336921727474</v>
      </c>
      <c r="W2024" s="678">
        <f t="shared" ca="1" si="339"/>
        <v>65569.575950530969</v>
      </c>
      <c r="X2024" s="678">
        <f t="shared" ca="1" si="347"/>
        <v>0</v>
      </c>
      <c r="Y2024" s="678">
        <f t="shared" ca="1" si="347"/>
        <v>0</v>
      </c>
      <c r="Z2024" s="678">
        <f t="shared" ca="1" si="347"/>
        <v>0</v>
      </c>
      <c r="AA2024" t="str">
        <f t="shared" si="340"/>
        <v>ASRCMS202202</v>
      </c>
      <c r="AB2024" s="957">
        <f t="shared" si="341"/>
        <v>45230</v>
      </c>
      <c r="AC2024" t="str">
        <f t="shared" si="342"/>
        <v>Unaudited</v>
      </c>
    </row>
    <row r="2025" spans="1:29" x14ac:dyDescent="0.25">
      <c r="A2025" t="s">
        <v>421</v>
      </c>
      <c r="B2025" t="s">
        <v>1380</v>
      </c>
      <c r="C2025" t="s">
        <v>1381</v>
      </c>
      <c r="D2025">
        <v>1900</v>
      </c>
      <c r="E2025" s="957">
        <v>1</v>
      </c>
      <c r="F2025" t="s">
        <v>441</v>
      </c>
      <c r="G2025" s="957">
        <v>274</v>
      </c>
      <c r="H2025" t="s">
        <v>385</v>
      </c>
      <c r="I2025" s="937" t="s">
        <v>489</v>
      </c>
      <c r="J2025" s="937" t="s">
        <v>445</v>
      </c>
      <c r="K2025" s="937" t="s">
        <v>6</v>
      </c>
      <c r="L2025" s="945" t="s">
        <v>118</v>
      </c>
      <c r="M2025" s="960" t="s">
        <v>189</v>
      </c>
      <c r="N2025" s="678">
        <f t="shared" ca="1" si="348"/>
        <v>43556.278984542085</v>
      </c>
      <c r="O2025" s="678">
        <f t="shared" ca="1" si="347"/>
        <v>17779.720243559412</v>
      </c>
      <c r="P2025" s="678">
        <f t="shared" ca="1" si="347"/>
        <v>2580.1901468495616</v>
      </c>
      <c r="Q2025" s="678">
        <f t="shared" ca="1" si="347"/>
        <v>13712.115149059509</v>
      </c>
      <c r="R2025" s="678">
        <f t="shared" ca="1" si="347"/>
        <v>3190.1967935252947</v>
      </c>
      <c r="S2025" s="678">
        <f t="shared" ca="1" si="347"/>
        <v>1.021364307290441</v>
      </c>
      <c r="T2025" s="678">
        <f t="shared" ca="1" si="347"/>
        <v>1987.7424388208069</v>
      </c>
      <c r="U2025" s="678">
        <f t="shared" ca="1" si="347"/>
        <v>0</v>
      </c>
      <c r="V2025" s="678">
        <f t="shared" ca="1" si="347"/>
        <v>889.38544339097564</v>
      </c>
      <c r="W2025" s="678">
        <f t="shared" ca="1" si="339"/>
        <v>3415.9074050292356</v>
      </c>
      <c r="X2025" s="678">
        <f t="shared" ca="1" si="347"/>
        <v>0</v>
      </c>
      <c r="Y2025" s="678">
        <f t="shared" ca="1" si="347"/>
        <v>0</v>
      </c>
      <c r="Z2025" s="678">
        <f t="shared" ca="1" si="347"/>
        <v>0</v>
      </c>
      <c r="AA2025" t="str">
        <f t="shared" si="340"/>
        <v>ASRCMS202202</v>
      </c>
      <c r="AB2025" s="957">
        <f t="shared" si="341"/>
        <v>45230</v>
      </c>
      <c r="AC2025" t="str">
        <f t="shared" si="342"/>
        <v>Unaudited</v>
      </c>
    </row>
    <row r="2026" spans="1:29" x14ac:dyDescent="0.25">
      <c r="A2026" t="s">
        <v>421</v>
      </c>
      <c r="B2026" t="s">
        <v>1380</v>
      </c>
      <c r="C2026" t="s">
        <v>1381</v>
      </c>
      <c r="D2026">
        <v>1900</v>
      </c>
      <c r="E2026" s="957">
        <v>1</v>
      </c>
      <c r="F2026" t="s">
        <v>441</v>
      </c>
      <c r="G2026" s="957">
        <v>274</v>
      </c>
      <c r="H2026" t="s">
        <v>385</v>
      </c>
      <c r="I2026" s="962" t="s">
        <v>489</v>
      </c>
      <c r="J2026" s="962" t="s">
        <v>445</v>
      </c>
      <c r="K2026" s="962" t="s">
        <v>6</v>
      </c>
      <c r="L2026" s="937" t="s">
        <v>45</v>
      </c>
      <c r="M2026" s="962" t="s">
        <v>164</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ASRCMS202202</v>
      </c>
      <c r="AB2026" s="957">
        <f t="shared" si="341"/>
        <v>45230</v>
      </c>
      <c r="AC2026" t="str">
        <f t="shared" si="342"/>
        <v>Unaudited</v>
      </c>
    </row>
    <row r="2027" spans="1:29" x14ac:dyDescent="0.25">
      <c r="A2027" t="s">
        <v>421</v>
      </c>
      <c r="B2027" t="s">
        <v>1380</v>
      </c>
      <c r="C2027" t="s">
        <v>1381</v>
      </c>
      <c r="D2027">
        <v>1900</v>
      </c>
      <c r="E2027" s="957">
        <v>1</v>
      </c>
      <c r="F2027" t="s">
        <v>441</v>
      </c>
      <c r="G2027" s="957">
        <v>274</v>
      </c>
      <c r="H2027" t="s">
        <v>385</v>
      </c>
      <c r="I2027" s="937" t="s">
        <v>489</v>
      </c>
      <c r="J2027" s="937" t="s">
        <v>445</v>
      </c>
      <c r="K2027" s="937" t="s">
        <v>6</v>
      </c>
      <c r="L2027" s="937" t="s">
        <v>46</v>
      </c>
      <c r="M2027" s="962" t="s">
        <v>165</v>
      </c>
      <c r="N2027" s="678">
        <f t="shared" ca="1" si="348"/>
        <v>8.9982083791750931</v>
      </c>
      <c r="O2027" s="678">
        <f t="shared" ca="1" si="347"/>
        <v>0.46289245324047718</v>
      </c>
      <c r="P2027" s="678">
        <f t="shared" ca="1" si="347"/>
        <v>8.3038696993143777</v>
      </c>
      <c r="Q2027" s="678">
        <f t="shared" ca="1" si="347"/>
        <v>0.23144622662023859</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ASRCMS202202</v>
      </c>
      <c r="AB2027" s="957">
        <f t="shared" si="341"/>
        <v>45230</v>
      </c>
      <c r="AC2027" t="str">
        <f t="shared" si="342"/>
        <v>Unaudited</v>
      </c>
    </row>
    <row r="2028" spans="1:29" x14ac:dyDescent="0.25">
      <c r="A2028" t="s">
        <v>421</v>
      </c>
      <c r="B2028" t="s">
        <v>1380</v>
      </c>
      <c r="C2028" t="s">
        <v>1381</v>
      </c>
      <c r="D2028">
        <v>1900</v>
      </c>
      <c r="E2028" s="957">
        <v>1</v>
      </c>
      <c r="F2028" t="s">
        <v>441</v>
      </c>
      <c r="G2028" s="957">
        <v>274</v>
      </c>
      <c r="H2028" t="s">
        <v>385</v>
      </c>
      <c r="I2028" s="937" t="s">
        <v>489</v>
      </c>
      <c r="J2028" s="937" t="s">
        <v>445</v>
      </c>
      <c r="K2028" s="937" t="s">
        <v>6</v>
      </c>
      <c r="L2028" s="937" t="s">
        <v>166</v>
      </c>
      <c r="M2028" s="962" t="s">
        <v>462</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ASRCMS202202</v>
      </c>
      <c r="AB2028" s="957">
        <f t="shared" si="341"/>
        <v>45230</v>
      </c>
      <c r="AC2028" t="str">
        <f t="shared" si="342"/>
        <v>Unaudited</v>
      </c>
    </row>
    <row r="2029" spans="1:29" x14ac:dyDescent="0.25">
      <c r="A2029" t="s">
        <v>421</v>
      </c>
      <c r="B2029" t="s">
        <v>1380</v>
      </c>
      <c r="C2029" t="s">
        <v>1381</v>
      </c>
      <c r="D2029">
        <v>1900</v>
      </c>
      <c r="E2029" s="957">
        <v>1</v>
      </c>
      <c r="F2029" t="s">
        <v>441</v>
      </c>
      <c r="G2029" s="957">
        <v>274</v>
      </c>
      <c r="H2029" t="s">
        <v>385</v>
      </c>
      <c r="I2029" s="937" t="s">
        <v>489</v>
      </c>
      <c r="J2029" s="937" t="s">
        <v>445</v>
      </c>
      <c r="K2029" s="937" t="s">
        <v>435</v>
      </c>
      <c r="L2029" s="937" t="s">
        <v>121</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ASRCMS202202</v>
      </c>
      <c r="AB2029" s="957">
        <f t="shared" si="341"/>
        <v>45230</v>
      </c>
      <c r="AC2029" t="str">
        <f t="shared" si="342"/>
        <v>Unaudited</v>
      </c>
    </row>
    <row r="2030" spans="1:29" x14ac:dyDescent="0.25">
      <c r="A2030" t="s">
        <v>421</v>
      </c>
      <c r="B2030" t="s">
        <v>1380</v>
      </c>
      <c r="C2030" t="s">
        <v>1381</v>
      </c>
      <c r="D2030">
        <v>1900</v>
      </c>
      <c r="E2030" s="957">
        <v>1</v>
      </c>
      <c r="F2030" t="s">
        <v>441</v>
      </c>
      <c r="G2030" s="957">
        <v>274</v>
      </c>
      <c r="H2030" t="s">
        <v>385</v>
      </c>
      <c r="I2030" s="937" t="s">
        <v>489</v>
      </c>
      <c r="J2030" s="937" t="s">
        <v>445</v>
      </c>
      <c r="K2030" s="937" t="s">
        <v>435</v>
      </c>
      <c r="L2030" s="937" t="s">
        <v>938</v>
      </c>
      <c r="M2030" s="962" t="s">
        <v>930</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ASRCMS202202</v>
      </c>
      <c r="AB2030" s="957">
        <f t="shared" si="341"/>
        <v>45230</v>
      </c>
      <c r="AC2030" t="str">
        <f t="shared" si="342"/>
        <v>Unaudited</v>
      </c>
    </row>
    <row r="2031" spans="1:29" x14ac:dyDescent="0.25">
      <c r="A2031" t="s">
        <v>421</v>
      </c>
      <c r="B2031" t="s">
        <v>1380</v>
      </c>
      <c r="C2031" t="s">
        <v>1381</v>
      </c>
      <c r="D2031">
        <v>1900</v>
      </c>
      <c r="E2031" s="957">
        <v>1</v>
      </c>
      <c r="F2031" t="s">
        <v>441</v>
      </c>
      <c r="G2031" s="957">
        <v>274</v>
      </c>
      <c r="H2031" t="s">
        <v>385</v>
      </c>
      <c r="I2031" s="937" t="s">
        <v>489</v>
      </c>
      <c r="J2031" s="937" t="s">
        <v>445</v>
      </c>
      <c r="K2031" s="937" t="s">
        <v>435</v>
      </c>
      <c r="L2031" s="937" t="s">
        <v>168</v>
      </c>
      <c r="M2031" s="962" t="s">
        <v>40</v>
      </c>
      <c r="N2031" s="678">
        <f t="shared" ca="1" si="348"/>
        <v>1786.1860572323903</v>
      </c>
      <c r="O2031" s="678">
        <f t="shared" ca="1" si="347"/>
        <v>912.72458851119825</v>
      </c>
      <c r="P2031" s="678">
        <f t="shared" ca="1" si="347"/>
        <v>149.01860841550149</v>
      </c>
      <c r="Q2031" s="678">
        <f t="shared" ca="1" si="347"/>
        <v>493.31416100642639</v>
      </c>
      <c r="R2031" s="678">
        <f t="shared" ca="1" si="347"/>
        <v>82.817354006956833</v>
      </c>
      <c r="S2031" s="678">
        <f t="shared" ca="1" si="347"/>
        <v>3.262985412679912</v>
      </c>
      <c r="T2031" s="678">
        <f t="shared" ca="1" si="347"/>
        <v>115.8920063534232</v>
      </c>
      <c r="U2031" s="678">
        <f t="shared" ca="1" si="347"/>
        <v>0</v>
      </c>
      <c r="V2031" s="678">
        <f t="shared" ca="1" si="347"/>
        <v>8.8416378924229875</v>
      </c>
      <c r="W2031" s="678">
        <f t="shared" ca="1" si="339"/>
        <v>20.314715633781386</v>
      </c>
      <c r="X2031" s="678">
        <f t="shared" ca="1" si="347"/>
        <v>0</v>
      </c>
      <c r="Y2031" s="678">
        <f t="shared" ca="1" si="347"/>
        <v>0</v>
      </c>
      <c r="Z2031" s="678">
        <f t="shared" ca="1" si="347"/>
        <v>0</v>
      </c>
      <c r="AA2031" t="str">
        <f t="shared" si="340"/>
        <v>ASRCMS202202</v>
      </c>
      <c r="AB2031" s="957">
        <f t="shared" si="341"/>
        <v>45230</v>
      </c>
      <c r="AC2031" t="str">
        <f t="shared" si="342"/>
        <v>Unaudited</v>
      </c>
    </row>
    <row r="2032" spans="1:29" x14ac:dyDescent="0.25">
      <c r="A2032" t="s">
        <v>421</v>
      </c>
      <c r="B2032" t="s">
        <v>1380</v>
      </c>
      <c r="C2032" t="s">
        <v>1381</v>
      </c>
      <c r="D2032">
        <v>1900</v>
      </c>
      <c r="E2032" s="957">
        <v>1</v>
      </c>
      <c r="F2032" t="s">
        <v>441</v>
      </c>
      <c r="G2032" s="957">
        <v>274</v>
      </c>
      <c r="H2032" t="s">
        <v>385</v>
      </c>
      <c r="I2032" s="937" t="s">
        <v>489</v>
      </c>
      <c r="J2032" s="937" t="s">
        <v>445</v>
      </c>
      <c r="K2032" s="937" t="s">
        <v>435</v>
      </c>
      <c r="L2032" s="937" t="s">
        <v>169</v>
      </c>
      <c r="M2032" s="962" t="s">
        <v>330</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ASRCMS202202</v>
      </c>
      <c r="AB2032" s="957">
        <f t="shared" si="341"/>
        <v>45230</v>
      </c>
      <c r="AC2032" t="str">
        <f t="shared" si="342"/>
        <v>Unaudited</v>
      </c>
    </row>
    <row r="2033" spans="1:29" x14ac:dyDescent="0.25">
      <c r="A2033" t="s">
        <v>421</v>
      </c>
      <c r="B2033" t="s">
        <v>1380</v>
      </c>
      <c r="C2033" t="s">
        <v>1381</v>
      </c>
      <c r="D2033">
        <v>1900</v>
      </c>
      <c r="E2033" s="957">
        <v>1</v>
      </c>
      <c r="F2033" t="s">
        <v>441</v>
      </c>
      <c r="G2033" s="957">
        <v>274</v>
      </c>
      <c r="H2033" t="s">
        <v>385</v>
      </c>
      <c r="I2033" s="937" t="s">
        <v>489</v>
      </c>
      <c r="J2033" s="937" t="s">
        <v>451</v>
      </c>
      <c r="K2033" s="937" t="s">
        <v>436</v>
      </c>
      <c r="L2033" s="945" t="s">
        <v>122</v>
      </c>
      <c r="M2033" s="960" t="s">
        <v>27</v>
      </c>
      <c r="N2033" s="678">
        <f t="shared" ca="1" si="348"/>
        <v>1547351.0495064962</v>
      </c>
      <c r="O2033" s="678">
        <f t="shared" ca="1" si="347"/>
        <v>-719.86000959223657</v>
      </c>
      <c r="P2033" s="678">
        <f t="shared" ca="1" si="347"/>
        <v>1548070.9095160884</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ASRCMS202202</v>
      </c>
      <c r="AB2033" s="957">
        <f t="shared" si="341"/>
        <v>45230</v>
      </c>
      <c r="AC2033" t="str">
        <f t="shared" si="342"/>
        <v>Unaudited</v>
      </c>
    </row>
    <row r="2034" spans="1:29" x14ac:dyDescent="0.25">
      <c r="A2034" t="s">
        <v>421</v>
      </c>
      <c r="B2034" t="s">
        <v>1380</v>
      </c>
      <c r="C2034" t="s">
        <v>1381</v>
      </c>
      <c r="D2034">
        <v>1900</v>
      </c>
      <c r="E2034" s="957">
        <v>1</v>
      </c>
      <c r="F2034" t="s">
        <v>441</v>
      </c>
      <c r="G2034" s="957">
        <v>274</v>
      </c>
      <c r="H2034" t="s">
        <v>385</v>
      </c>
      <c r="I2034" s="937" t="s">
        <v>489</v>
      </c>
      <c r="J2034" s="937" t="s">
        <v>451</v>
      </c>
      <c r="K2034" s="937" t="s">
        <v>436</v>
      </c>
      <c r="L2034" s="937" t="s">
        <v>123</v>
      </c>
      <c r="M2034" s="962" t="s">
        <v>98</v>
      </c>
      <c r="N2034" s="678">
        <f t="shared" ca="1" si="348"/>
        <v>99049.79949546128</v>
      </c>
      <c r="O2034" s="678">
        <f t="shared" ca="1" si="347"/>
        <v>79519.162358520683</v>
      </c>
      <c r="P2034" s="678">
        <f t="shared" ca="1" si="347"/>
        <v>19530.63713694059</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ASRCMS202202</v>
      </c>
      <c r="AB2034" s="957">
        <f t="shared" si="341"/>
        <v>45230</v>
      </c>
      <c r="AC2034" t="str">
        <f t="shared" si="342"/>
        <v>Unaudited</v>
      </c>
    </row>
    <row r="2035" spans="1:29" x14ac:dyDescent="0.25">
      <c r="A2035" t="s">
        <v>421</v>
      </c>
      <c r="B2035" t="s">
        <v>1380</v>
      </c>
      <c r="C2035" t="s">
        <v>1381</v>
      </c>
      <c r="D2035">
        <v>1900</v>
      </c>
      <c r="E2035" s="957">
        <v>1</v>
      </c>
      <c r="F2035" t="s">
        <v>441</v>
      </c>
      <c r="G2035" s="957">
        <v>274</v>
      </c>
      <c r="H2035" t="s">
        <v>385</v>
      </c>
      <c r="I2035" s="937" t="s">
        <v>489</v>
      </c>
      <c r="J2035" s="937" t="s">
        <v>451</v>
      </c>
      <c r="K2035" s="937" t="s">
        <v>436</v>
      </c>
      <c r="L2035" s="937" t="s">
        <v>124</v>
      </c>
      <c r="M2035" s="962" t="s">
        <v>99</v>
      </c>
      <c r="N2035" s="678">
        <f t="shared" ca="1" si="348"/>
        <v>101288.94286431724</v>
      </c>
      <c r="O2035" s="678">
        <f t="shared" ca="1" si="347"/>
        <v>80645.872116234299</v>
      </c>
      <c r="P2035" s="678">
        <f t="shared" ca="1" si="347"/>
        <v>20643.070748082941</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ASRCMS202202</v>
      </c>
      <c r="AB2035" s="957">
        <f t="shared" si="341"/>
        <v>45230</v>
      </c>
      <c r="AC2035" t="str">
        <f t="shared" si="342"/>
        <v>Unaudited</v>
      </c>
    </row>
    <row r="2036" spans="1:29" x14ac:dyDescent="0.25">
      <c r="A2036" t="s">
        <v>421</v>
      </c>
      <c r="B2036" t="s">
        <v>1380</v>
      </c>
      <c r="C2036" t="s">
        <v>1381</v>
      </c>
      <c r="D2036">
        <v>1900</v>
      </c>
      <c r="E2036" s="957">
        <v>1</v>
      </c>
      <c r="F2036" t="s">
        <v>441</v>
      </c>
      <c r="G2036" s="957">
        <v>274</v>
      </c>
      <c r="H2036" t="s">
        <v>385</v>
      </c>
      <c r="I2036" s="937" t="s">
        <v>489</v>
      </c>
      <c r="J2036" s="937" t="s">
        <v>451</v>
      </c>
      <c r="K2036" s="937" t="s">
        <v>436</v>
      </c>
      <c r="L2036" s="937" t="s">
        <v>125</v>
      </c>
      <c r="M2036" s="962" t="s">
        <v>100</v>
      </c>
      <c r="N2036" s="678">
        <f t="shared" ca="1" si="348"/>
        <v>83034.722294708074</v>
      </c>
      <c r="O2036" s="678">
        <f t="shared" ca="1" si="347"/>
        <v>38968.055740452444</v>
      </c>
      <c r="P2036" s="678">
        <f t="shared" ca="1" si="347"/>
        <v>44066.666554255622</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ASRCMS202202</v>
      </c>
      <c r="AB2036" s="957">
        <f t="shared" si="341"/>
        <v>45230</v>
      </c>
      <c r="AC2036" t="str">
        <f t="shared" si="342"/>
        <v>Unaudited</v>
      </c>
    </row>
    <row r="2037" spans="1:29" x14ac:dyDescent="0.25">
      <c r="A2037" t="s">
        <v>421</v>
      </c>
      <c r="B2037" t="s">
        <v>1380</v>
      </c>
      <c r="C2037" t="s">
        <v>1381</v>
      </c>
      <c r="D2037">
        <v>1900</v>
      </c>
      <c r="E2037" s="957">
        <v>1</v>
      </c>
      <c r="F2037" t="s">
        <v>441</v>
      </c>
      <c r="G2037" s="957">
        <v>274</v>
      </c>
      <c r="H2037" t="s">
        <v>385</v>
      </c>
      <c r="I2037" s="937" t="s">
        <v>489</v>
      </c>
      <c r="J2037" s="937" t="s">
        <v>451</v>
      </c>
      <c r="K2037" s="937" t="s">
        <v>436</v>
      </c>
      <c r="L2037" s="937" t="s">
        <v>126</v>
      </c>
      <c r="M2037" s="962" t="s">
        <v>101</v>
      </c>
      <c r="N2037" s="678">
        <f t="shared" ca="1" si="348"/>
        <v>114136.80506716507</v>
      </c>
      <c r="O2037" s="678">
        <f t="shared" ca="1" si="347"/>
        <v>5855.9374617019776</v>
      </c>
      <c r="P2037" s="678">
        <f t="shared" ca="1" si="347"/>
        <v>108280.86760546309</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ASRCMS202202</v>
      </c>
      <c r="AB2037" s="957">
        <f t="shared" si="341"/>
        <v>45230</v>
      </c>
      <c r="AC2037" t="str">
        <f t="shared" si="342"/>
        <v>Unaudited</v>
      </c>
    </row>
    <row r="2038" spans="1:29" x14ac:dyDescent="0.25">
      <c r="A2038" t="s">
        <v>421</v>
      </c>
      <c r="B2038" t="s">
        <v>1380</v>
      </c>
      <c r="C2038" t="s">
        <v>1381</v>
      </c>
      <c r="D2038">
        <v>1900</v>
      </c>
      <c r="E2038" s="957">
        <v>1</v>
      </c>
      <c r="F2038" t="s">
        <v>441</v>
      </c>
      <c r="G2038" s="957">
        <v>274</v>
      </c>
      <c r="H2038" t="s">
        <v>385</v>
      </c>
      <c r="I2038" s="937" t="s">
        <v>489</v>
      </c>
      <c r="J2038" s="937" t="s">
        <v>451</v>
      </c>
      <c r="K2038" s="937" t="s">
        <v>436</v>
      </c>
      <c r="L2038" s="945" t="s">
        <v>127</v>
      </c>
      <c r="M2038" s="960" t="s">
        <v>28</v>
      </c>
      <c r="N2038" s="678">
        <f t="shared" ca="1" si="348"/>
        <v>46274.244737702247</v>
      </c>
      <c r="O2038" s="678">
        <f t="shared" ca="1" si="347"/>
        <v>46274.244737702247</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ASRCMS202202</v>
      </c>
      <c r="AB2038" s="957">
        <f t="shared" si="341"/>
        <v>45230</v>
      </c>
      <c r="AC2038" t="str">
        <f t="shared" si="342"/>
        <v>Unaudited</v>
      </c>
    </row>
    <row r="2039" spans="1:29" x14ac:dyDescent="0.25">
      <c r="A2039" t="s">
        <v>421</v>
      </c>
      <c r="B2039" t="s">
        <v>1380</v>
      </c>
      <c r="C2039" t="s">
        <v>1381</v>
      </c>
      <c r="D2039">
        <v>1900</v>
      </c>
      <c r="E2039" s="957">
        <v>1</v>
      </c>
      <c r="F2039" t="s">
        <v>441</v>
      </c>
      <c r="G2039" s="957">
        <v>274</v>
      </c>
      <c r="H2039" t="s">
        <v>385</v>
      </c>
      <c r="I2039" s="962" t="s">
        <v>489</v>
      </c>
      <c r="J2039" s="962" t="s">
        <v>437</v>
      </c>
      <c r="K2039" s="962" t="s">
        <v>437</v>
      </c>
      <c r="L2039" s="953" t="s">
        <v>129</v>
      </c>
      <c r="M2039" s="962" t="s">
        <v>327</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ASRCMS202202</v>
      </c>
      <c r="AB2039" s="957">
        <f t="shared" si="341"/>
        <v>45230</v>
      </c>
      <c r="AC2039" t="str">
        <f t="shared" si="342"/>
        <v>Unaudited</v>
      </c>
    </row>
    <row r="2040" spans="1:29" x14ac:dyDescent="0.25">
      <c r="A2040" t="s">
        <v>421</v>
      </c>
      <c r="B2040" t="s">
        <v>1380</v>
      </c>
      <c r="C2040" t="s">
        <v>1381</v>
      </c>
      <c r="D2040">
        <v>1900</v>
      </c>
      <c r="E2040" s="957">
        <v>1</v>
      </c>
      <c r="F2040" t="s">
        <v>441</v>
      </c>
      <c r="G2040" s="957">
        <v>274</v>
      </c>
      <c r="H2040" t="s">
        <v>385</v>
      </c>
      <c r="I2040" s="958" t="s">
        <v>489</v>
      </c>
      <c r="J2040" s="958" t="s">
        <v>437</v>
      </c>
      <c r="K2040" s="958" t="s">
        <v>437</v>
      </c>
      <c r="L2040" s="953" t="s">
        <v>130</v>
      </c>
      <c r="M2040" s="958" t="s">
        <v>326</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ASRCMS202202</v>
      </c>
      <c r="AB2040" s="957">
        <f t="shared" si="341"/>
        <v>45230</v>
      </c>
      <c r="AC2040" t="str">
        <f t="shared" si="342"/>
        <v>Unaudited</v>
      </c>
    </row>
    <row r="2041" spans="1:29" ht="30" x14ac:dyDescent="0.25">
      <c r="A2041" t="s">
        <v>421</v>
      </c>
      <c r="B2041" t="s">
        <v>1380</v>
      </c>
      <c r="C2041" t="s">
        <v>1381</v>
      </c>
      <c r="D2041">
        <v>1900</v>
      </c>
      <c r="E2041" s="957">
        <v>1</v>
      </c>
      <c r="F2041" t="s">
        <v>441</v>
      </c>
      <c r="G2041" s="957">
        <v>274</v>
      </c>
      <c r="H2041" t="s">
        <v>385</v>
      </c>
      <c r="I2041" s="958" t="s">
        <v>489</v>
      </c>
      <c r="J2041" s="958" t="s">
        <v>437</v>
      </c>
      <c r="K2041" s="958" t="s">
        <v>437</v>
      </c>
      <c r="L2041" s="937" t="s">
        <v>131</v>
      </c>
      <c r="M2041" s="958" t="s">
        <v>180</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ASRCMS202202</v>
      </c>
      <c r="AB2041" s="957">
        <f t="shared" si="341"/>
        <v>45230</v>
      </c>
      <c r="AC2041" t="str">
        <f t="shared" si="342"/>
        <v>Unaudited</v>
      </c>
    </row>
    <row r="2042" spans="1:29" x14ac:dyDescent="0.25">
      <c r="A2042" t="s">
        <v>421</v>
      </c>
      <c r="B2042" t="s">
        <v>1380</v>
      </c>
      <c r="C2042" t="s">
        <v>1381</v>
      </c>
      <c r="D2042">
        <v>1900</v>
      </c>
      <c r="E2042" s="957">
        <v>1</v>
      </c>
      <c r="F2042" t="s">
        <v>441</v>
      </c>
      <c r="G2042" s="957">
        <v>274</v>
      </c>
      <c r="H2042" t="s">
        <v>385</v>
      </c>
      <c r="I2042" s="958" t="s">
        <v>489</v>
      </c>
      <c r="J2042" s="958" t="s">
        <v>437</v>
      </c>
      <c r="K2042" s="958" t="s">
        <v>437</v>
      </c>
      <c r="L2042" s="937" t="s">
        <v>132</v>
      </c>
      <c r="M2042" s="958" t="s">
        <v>495</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ASRCMS202202</v>
      </c>
      <c r="AB2042" s="957">
        <f t="shared" si="341"/>
        <v>45230</v>
      </c>
      <c r="AC2042" t="str">
        <f t="shared" si="342"/>
        <v>Unaudited</v>
      </c>
    </row>
    <row r="2043" spans="1:29" x14ac:dyDescent="0.25">
      <c r="A2043" t="s">
        <v>421</v>
      </c>
      <c r="B2043" t="s">
        <v>1380</v>
      </c>
      <c r="C2043" t="s">
        <v>1381</v>
      </c>
      <c r="D2043">
        <v>1900</v>
      </c>
      <c r="E2043" s="957">
        <v>1</v>
      </c>
      <c r="F2043" t="s">
        <v>441</v>
      </c>
      <c r="G2043" s="957">
        <v>274</v>
      </c>
      <c r="H2043" t="s">
        <v>385</v>
      </c>
      <c r="I2043" s="965" t="s">
        <v>489</v>
      </c>
      <c r="J2043" s="965" t="s">
        <v>437</v>
      </c>
      <c r="K2043" s="965" t="s">
        <v>437</v>
      </c>
      <c r="L2043" s="945" t="s">
        <v>133</v>
      </c>
      <c r="M2043" s="965" t="s">
        <v>496</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ASRCMS202202</v>
      </c>
      <c r="AB2043" s="957">
        <f t="shared" si="341"/>
        <v>45230</v>
      </c>
      <c r="AC2043" t="str">
        <f t="shared" si="342"/>
        <v>Unaudited</v>
      </c>
    </row>
    <row r="2044" spans="1:29" x14ac:dyDescent="0.25">
      <c r="A2044" t="s">
        <v>421</v>
      </c>
      <c r="B2044" t="s">
        <v>1380</v>
      </c>
      <c r="C2044" t="s">
        <v>1381</v>
      </c>
      <c r="D2044">
        <v>1900</v>
      </c>
      <c r="E2044" s="957">
        <v>1</v>
      </c>
      <c r="F2044" t="s">
        <v>441</v>
      </c>
      <c r="G2044" s="957">
        <v>274</v>
      </c>
      <c r="H2044" t="s">
        <v>385</v>
      </c>
      <c r="I2044" s="937" t="s">
        <v>489</v>
      </c>
      <c r="J2044" s="937" t="s">
        <v>437</v>
      </c>
      <c r="K2044" s="937" t="s">
        <v>437</v>
      </c>
      <c r="L2044" s="937" t="s">
        <v>134</v>
      </c>
      <c r="M2044" s="958" t="s">
        <v>497</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ASRCMS202202</v>
      </c>
      <c r="AB2044" s="957">
        <f t="shared" si="341"/>
        <v>45230</v>
      </c>
      <c r="AC2044" t="str">
        <f t="shared" si="342"/>
        <v>Unaudited</v>
      </c>
    </row>
    <row r="2045" spans="1:29" x14ac:dyDescent="0.25">
      <c r="A2045" t="s">
        <v>421</v>
      </c>
      <c r="B2045" t="s">
        <v>1380</v>
      </c>
      <c r="C2045" t="s">
        <v>1381</v>
      </c>
      <c r="D2045">
        <v>1900</v>
      </c>
      <c r="E2045" s="957">
        <v>1</v>
      </c>
      <c r="F2045" t="s">
        <v>441</v>
      </c>
      <c r="G2045" s="957">
        <v>274</v>
      </c>
      <c r="H2045" t="s">
        <v>385</v>
      </c>
      <c r="I2045" s="937" t="s">
        <v>490</v>
      </c>
      <c r="J2045" s="937" t="s">
        <v>26</v>
      </c>
      <c r="K2045" s="937" t="s">
        <v>26</v>
      </c>
      <c r="L2045" s="943" t="s">
        <v>270</v>
      </c>
      <c r="M2045" s="959" t="s">
        <v>26</v>
      </c>
      <c r="N2045" s="678">
        <f t="shared" ca="1" si="348"/>
        <v>1274832.5503115384</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ASRCMS202202</v>
      </c>
      <c r="AB2045" s="957">
        <f t="shared" si="341"/>
        <v>45230</v>
      </c>
      <c r="AC2045" t="str">
        <f t="shared" si="342"/>
        <v>Unaudited</v>
      </c>
    </row>
    <row r="2046" spans="1:29" x14ac:dyDescent="0.25">
      <c r="A2046" t="s">
        <v>421</v>
      </c>
      <c r="B2046" t="s">
        <v>1380</v>
      </c>
      <c r="C2046" t="s">
        <v>1381</v>
      </c>
      <c r="D2046">
        <v>1900</v>
      </c>
      <c r="E2046" s="957">
        <v>1</v>
      </c>
      <c r="F2046" t="s">
        <v>442</v>
      </c>
      <c r="G2046" s="957">
        <v>366</v>
      </c>
      <c r="H2046" t="s">
        <v>385</v>
      </c>
      <c r="I2046" s="958" t="s">
        <v>433</v>
      </c>
      <c r="J2046" s="958" t="s">
        <v>433</v>
      </c>
      <c r="K2046" s="958" t="s">
        <v>433</v>
      </c>
      <c r="L2046" s="937"/>
      <c r="M2046" s="958" t="s">
        <v>433</v>
      </c>
      <c r="N2046" s="678">
        <f t="shared" ca="1" si="348"/>
        <v>17249.102150539002</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8737.2634408609993</v>
      </c>
      <c r="P2046" s="678">
        <f t="shared" ca="1" si="350"/>
        <v>1477.483870968</v>
      </c>
      <c r="Q2046" s="678">
        <f t="shared" ca="1" si="350"/>
        <v>4752.35483871</v>
      </c>
      <c r="R2046" s="678">
        <f t="shared" ca="1" si="350"/>
        <v>804</v>
      </c>
      <c r="S2046" s="678">
        <f t="shared" ca="1" si="350"/>
        <v>32</v>
      </c>
      <c r="T2046" s="678">
        <f t="shared" ca="1" si="350"/>
        <v>1142</v>
      </c>
      <c r="U2046" s="678">
        <f t="shared" ca="1" si="349"/>
        <v>0</v>
      </c>
      <c r="V2046" s="678">
        <f t="shared" ca="1" si="349"/>
        <v>83</v>
      </c>
      <c r="W2046" s="678">
        <f t="shared" ca="1" si="349"/>
        <v>221</v>
      </c>
      <c r="X2046" s="678">
        <f t="shared" ca="1" si="349"/>
        <v>0</v>
      </c>
      <c r="Y2046" s="678">
        <f t="shared" ca="1" si="349"/>
        <v>0</v>
      </c>
      <c r="Z2046" s="678">
        <f t="shared" ca="1" si="349"/>
        <v>0</v>
      </c>
      <c r="AA2046" t="str">
        <f t="shared" si="340"/>
        <v>ASRCMS202202</v>
      </c>
      <c r="AB2046" s="957">
        <f t="shared" si="341"/>
        <v>45230</v>
      </c>
      <c r="AC2046" t="str">
        <f t="shared" si="342"/>
        <v>Unaudited</v>
      </c>
    </row>
    <row r="2047" spans="1:29" x14ac:dyDescent="0.25">
      <c r="A2047" t="s">
        <v>421</v>
      </c>
      <c r="B2047" t="s">
        <v>1380</v>
      </c>
      <c r="C2047" t="s">
        <v>1381</v>
      </c>
      <c r="D2047">
        <v>1900</v>
      </c>
      <c r="E2047" s="957">
        <v>1</v>
      </c>
      <c r="F2047" t="s">
        <v>442</v>
      </c>
      <c r="G2047" s="957">
        <v>366</v>
      </c>
      <c r="H2047" t="s">
        <v>385</v>
      </c>
      <c r="I2047" s="937" t="s">
        <v>488</v>
      </c>
      <c r="J2047" s="937" t="s">
        <v>12</v>
      </c>
      <c r="K2047" s="937" t="s">
        <v>12</v>
      </c>
      <c r="L2047" s="937">
        <v>1.1000000000000001</v>
      </c>
      <c r="M2047" s="958" t="s">
        <v>12</v>
      </c>
      <c r="N2047" s="678">
        <f t="shared" ca="1" si="348"/>
        <v>28150145.400000006</v>
      </c>
      <c r="O2047" s="678">
        <f t="shared" ca="1" si="350"/>
        <v>10953470.34</v>
      </c>
      <c r="P2047" s="678">
        <f t="shared" ca="1" si="350"/>
        <v>1852247.65</v>
      </c>
      <c r="Q2047" s="678">
        <f t="shared" ca="1" si="350"/>
        <v>5957789.6400000006</v>
      </c>
      <c r="R2047" s="678">
        <f t="shared" ca="1" si="350"/>
        <v>1007934.6000000001</v>
      </c>
      <c r="S2047" s="678">
        <f t="shared" ca="1" si="350"/>
        <v>40116.800000000003</v>
      </c>
      <c r="T2047" s="678">
        <f t="shared" ca="1" si="350"/>
        <v>1431668.3</v>
      </c>
      <c r="U2047" s="678">
        <f t="shared" ca="1" si="349"/>
        <v>0</v>
      </c>
      <c r="V2047" s="678">
        <f t="shared" ca="1" si="349"/>
        <v>104052.95</v>
      </c>
      <c r="W2047" s="678">
        <f t="shared" ca="1" si="349"/>
        <v>6802865.1199999992</v>
      </c>
      <c r="X2047" s="678">
        <f t="shared" ca="1" si="349"/>
        <v>0</v>
      </c>
      <c r="Y2047" s="678">
        <f t="shared" ca="1" si="349"/>
        <v>0</v>
      </c>
      <c r="Z2047" s="678">
        <f t="shared" ca="1" si="349"/>
        <v>0</v>
      </c>
      <c r="AA2047" t="str">
        <f t="shared" si="340"/>
        <v>ASRCMS202202</v>
      </c>
      <c r="AB2047" s="957">
        <f t="shared" si="341"/>
        <v>45230</v>
      </c>
      <c r="AC2047" t="str">
        <f t="shared" si="342"/>
        <v>Unaudited</v>
      </c>
    </row>
    <row r="2048" spans="1:29" x14ac:dyDescent="0.25">
      <c r="A2048" t="s">
        <v>421</v>
      </c>
      <c r="B2048" t="s">
        <v>1380</v>
      </c>
      <c r="C2048" t="s">
        <v>1381</v>
      </c>
      <c r="D2048">
        <v>1900</v>
      </c>
      <c r="E2048" s="957">
        <v>1</v>
      </c>
      <c r="F2048" t="s">
        <v>442</v>
      </c>
      <c r="G2048" s="957">
        <v>366</v>
      </c>
      <c r="H2048" t="s">
        <v>385</v>
      </c>
      <c r="I2048" s="937" t="s">
        <v>488</v>
      </c>
      <c r="J2048" s="937" t="s">
        <v>12</v>
      </c>
      <c r="K2048" s="937" t="s">
        <v>1323</v>
      </c>
      <c r="L2048" s="937" t="s">
        <v>1314</v>
      </c>
      <c r="M2048" s="958" t="s">
        <v>1323</v>
      </c>
      <c r="N2048" s="678">
        <f t="shared" ca="1" si="348"/>
        <v>385011.91498509439</v>
      </c>
      <c r="O2048" s="678">
        <f t="shared" ca="1" si="350"/>
        <v>156169.31775600972</v>
      </c>
      <c r="P2048" s="678">
        <f t="shared" ca="1" si="350"/>
        <v>25568.829231653152</v>
      </c>
      <c r="Q2048" s="678">
        <f t="shared" ca="1" si="350"/>
        <v>85754.715281507844</v>
      </c>
      <c r="R2048" s="678">
        <f t="shared" ca="1" si="350"/>
        <v>14507.29173122738</v>
      </c>
      <c r="S2048" s="678">
        <f t="shared" ca="1" si="350"/>
        <v>596.49179444102958</v>
      </c>
      <c r="T2048" s="678">
        <f t="shared" ca="1" si="350"/>
        <v>20120.063385949736</v>
      </c>
      <c r="U2048" s="678">
        <f t="shared" ca="1" si="349"/>
        <v>0</v>
      </c>
      <c r="V2048" s="678">
        <f t="shared" ca="1" si="349"/>
        <v>1550.9541133246653</v>
      </c>
      <c r="W2048" s="678">
        <f t="shared" ca="1" si="349"/>
        <v>80744.251690980935</v>
      </c>
      <c r="X2048" s="678">
        <f t="shared" ca="1" si="349"/>
        <v>0</v>
      </c>
      <c r="Y2048" s="678">
        <f t="shared" ca="1" si="349"/>
        <v>0</v>
      </c>
      <c r="Z2048" s="678">
        <f t="shared" ca="1" si="349"/>
        <v>0</v>
      </c>
      <c r="AA2048" t="str">
        <f t="shared" si="340"/>
        <v>ASRCMS202202</v>
      </c>
      <c r="AB2048" s="957">
        <f t="shared" si="341"/>
        <v>45230</v>
      </c>
      <c r="AC2048" t="str">
        <f t="shared" si="342"/>
        <v>Unaudited</v>
      </c>
    </row>
    <row r="2049" spans="1:29" x14ac:dyDescent="0.25">
      <c r="A2049" t="s">
        <v>421</v>
      </c>
      <c r="B2049" t="s">
        <v>1380</v>
      </c>
      <c r="C2049" t="s">
        <v>1381</v>
      </c>
      <c r="D2049">
        <v>1900</v>
      </c>
      <c r="E2049" s="957">
        <v>1</v>
      </c>
      <c r="F2049" t="s">
        <v>442</v>
      </c>
      <c r="G2049" s="957">
        <v>366</v>
      </c>
      <c r="H2049" t="s">
        <v>385</v>
      </c>
      <c r="I2049" s="958" t="s">
        <v>488</v>
      </c>
      <c r="J2049" s="958" t="s">
        <v>491</v>
      </c>
      <c r="K2049" s="958" t="s">
        <v>492</v>
      </c>
      <c r="L2049" s="937" t="s">
        <v>63</v>
      </c>
      <c r="M2049" s="958" t="s">
        <v>344</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ASRCMS202202</v>
      </c>
      <c r="AB2049" s="957">
        <f t="shared" si="341"/>
        <v>45230</v>
      </c>
      <c r="AC2049" t="str">
        <f t="shared" si="342"/>
        <v>Unaudited</v>
      </c>
    </row>
    <row r="2050" spans="1:29" x14ac:dyDescent="0.25">
      <c r="A2050" t="s">
        <v>421</v>
      </c>
      <c r="B2050" t="s">
        <v>1380</v>
      </c>
      <c r="C2050" t="s">
        <v>1381</v>
      </c>
      <c r="D2050">
        <v>1900</v>
      </c>
      <c r="E2050" s="957">
        <v>1</v>
      </c>
      <c r="F2050" t="s">
        <v>442</v>
      </c>
      <c r="G2050" s="957">
        <v>366</v>
      </c>
      <c r="H2050" t="s">
        <v>385</v>
      </c>
      <c r="I2050" s="958" t="s">
        <v>488</v>
      </c>
      <c r="J2050" s="958" t="s">
        <v>491</v>
      </c>
      <c r="K2050" s="958" t="s">
        <v>1014</v>
      </c>
      <c r="L2050" s="953" t="s">
        <v>910</v>
      </c>
      <c r="M2050" s="958" t="s">
        <v>911</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ASRCMS202202</v>
      </c>
      <c r="AB2050" s="957">
        <f t="shared" ref="AB2050:AB2113" si="352">file_date</f>
        <v>45230</v>
      </c>
      <c r="AC2050" t="str">
        <f t="shared" ref="AC2050:AC2113" si="353">status</f>
        <v>Unaudited</v>
      </c>
    </row>
    <row r="2051" spans="1:29" x14ac:dyDescent="0.25">
      <c r="A2051" t="s">
        <v>421</v>
      </c>
      <c r="B2051" t="s">
        <v>1380</v>
      </c>
      <c r="C2051" t="s">
        <v>1381</v>
      </c>
      <c r="D2051">
        <v>1900</v>
      </c>
      <c r="E2051" s="957">
        <v>1</v>
      </c>
      <c r="F2051" t="s">
        <v>442</v>
      </c>
      <c r="G2051" s="957">
        <v>366</v>
      </c>
      <c r="H2051" t="s">
        <v>385</v>
      </c>
      <c r="I2051" s="937" t="s">
        <v>488</v>
      </c>
      <c r="J2051" s="937" t="s">
        <v>13</v>
      </c>
      <c r="K2051" s="937" t="s">
        <v>493</v>
      </c>
      <c r="L2051" s="937" t="s">
        <v>95</v>
      </c>
      <c r="M2051" s="958" t="s">
        <v>147</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ASRCMS202202</v>
      </c>
      <c r="AB2051" s="957">
        <f t="shared" si="352"/>
        <v>45230</v>
      </c>
      <c r="AC2051" t="str">
        <f t="shared" si="353"/>
        <v>Unaudited</v>
      </c>
    </row>
    <row r="2052" spans="1:29" x14ac:dyDescent="0.25">
      <c r="A2052" t="s">
        <v>421</v>
      </c>
      <c r="B2052" t="s">
        <v>1380</v>
      </c>
      <c r="C2052" t="s">
        <v>1381</v>
      </c>
      <c r="D2052">
        <v>1900</v>
      </c>
      <c r="E2052" s="957">
        <v>1</v>
      </c>
      <c r="F2052" t="s">
        <v>442</v>
      </c>
      <c r="G2052" s="957">
        <v>366</v>
      </c>
      <c r="H2052" t="s">
        <v>385</v>
      </c>
      <c r="I2052" s="937" t="s">
        <v>488</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ASRCMS202202</v>
      </c>
      <c r="AB2052" s="957">
        <f t="shared" si="352"/>
        <v>45230</v>
      </c>
      <c r="AC2052" t="str">
        <f t="shared" si="353"/>
        <v>Unaudited</v>
      </c>
    </row>
    <row r="2053" spans="1:29" x14ac:dyDescent="0.25">
      <c r="A2053" t="s">
        <v>421</v>
      </c>
      <c r="B2053" t="s">
        <v>1380</v>
      </c>
      <c r="C2053" t="s">
        <v>1381</v>
      </c>
      <c r="D2053">
        <v>1900</v>
      </c>
      <c r="E2053" s="957">
        <v>1</v>
      </c>
      <c r="F2053" t="s">
        <v>442</v>
      </c>
      <c r="G2053" s="957">
        <v>366</v>
      </c>
      <c r="H2053" t="s">
        <v>385</v>
      </c>
      <c r="I2053" s="937" t="s">
        <v>489</v>
      </c>
      <c r="J2053" s="937" t="s">
        <v>445</v>
      </c>
      <c r="K2053" s="937" t="s">
        <v>0</v>
      </c>
      <c r="L2053" s="937">
        <v>2.1</v>
      </c>
      <c r="M2053" s="958" t="s">
        <v>148</v>
      </c>
      <c r="N2053" s="678">
        <f t="shared" ca="1" si="348"/>
        <v>2307544.42</v>
      </c>
      <c r="O2053" s="678">
        <f t="shared" ca="1" si="350"/>
        <v>776347.82</v>
      </c>
      <c r="P2053" s="678">
        <f t="shared" ca="1" si="350"/>
        <v>115834.09999999999</v>
      </c>
      <c r="Q2053" s="678">
        <f t="shared" ca="1" si="350"/>
        <v>697605.43</v>
      </c>
      <c r="R2053" s="678">
        <f t="shared" ca="1" si="350"/>
        <v>91985.150000000009</v>
      </c>
      <c r="S2053" s="678">
        <f t="shared" ca="1" si="350"/>
        <v>0</v>
      </c>
      <c r="T2053" s="678">
        <f t="shared" ca="1" si="350"/>
        <v>333850.52</v>
      </c>
      <c r="U2053" s="678">
        <f t="shared" ca="1" si="349"/>
        <v>0</v>
      </c>
      <c r="V2053" s="678">
        <f t="shared" ca="1" si="349"/>
        <v>13764.99</v>
      </c>
      <c r="W2053" s="678">
        <f t="shared" ca="1" si="349"/>
        <v>278156.41000000003</v>
      </c>
      <c r="X2053" s="678">
        <f t="shared" ca="1" si="349"/>
        <v>0</v>
      </c>
      <c r="Y2053" s="678">
        <f t="shared" ca="1" si="349"/>
        <v>0</v>
      </c>
      <c r="Z2053" s="678">
        <f t="shared" ca="1" si="349"/>
        <v>0</v>
      </c>
      <c r="AA2053" t="str">
        <f t="shared" si="351"/>
        <v>ASRCMS202202</v>
      </c>
      <c r="AB2053" s="957">
        <f t="shared" si="352"/>
        <v>45230</v>
      </c>
      <c r="AC2053" t="str">
        <f t="shared" si="353"/>
        <v>Unaudited</v>
      </c>
    </row>
    <row r="2054" spans="1:29" ht="30" x14ac:dyDescent="0.25">
      <c r="A2054" t="s">
        <v>421</v>
      </c>
      <c r="B2054" t="s">
        <v>1380</v>
      </c>
      <c r="C2054" t="s">
        <v>1381</v>
      </c>
      <c r="D2054">
        <v>1900</v>
      </c>
      <c r="E2054" s="957">
        <v>1</v>
      </c>
      <c r="F2054" t="s">
        <v>442</v>
      </c>
      <c r="G2054" s="957">
        <v>366</v>
      </c>
      <c r="H2054" t="s">
        <v>385</v>
      </c>
      <c r="I2054" s="937" t="s">
        <v>489</v>
      </c>
      <c r="J2054" s="937" t="s">
        <v>445</v>
      </c>
      <c r="K2054" s="937" t="s">
        <v>0</v>
      </c>
      <c r="L2054" s="953">
        <v>2.2000000000000002</v>
      </c>
      <c r="M2054" s="958" t="s">
        <v>149</v>
      </c>
      <c r="N2054" s="678">
        <f t="shared" ca="1" si="348"/>
        <v>240818.06679358066</v>
      </c>
      <c r="O2054" s="678">
        <f t="shared" ca="1" si="350"/>
        <v>58202.51304521472</v>
      </c>
      <c r="P2054" s="678">
        <f t="shared" ca="1" si="350"/>
        <v>16423.806972041151</v>
      </c>
      <c r="Q2054" s="678">
        <f t="shared" ca="1" si="350"/>
        <v>71664.31411555392</v>
      </c>
      <c r="R2054" s="678">
        <f t="shared" ca="1" si="350"/>
        <v>13104.44264158268</v>
      </c>
      <c r="S2054" s="678">
        <f t="shared" ca="1" si="350"/>
        <v>1278.4378907403984</v>
      </c>
      <c r="T2054" s="678">
        <f t="shared" ca="1" si="350"/>
        <v>41109.585476604123</v>
      </c>
      <c r="U2054" s="678">
        <f t="shared" ca="1" si="349"/>
        <v>0</v>
      </c>
      <c r="V2054" s="678">
        <f t="shared" ca="1" si="349"/>
        <v>1662.1878301594372</v>
      </c>
      <c r="W2054" s="678">
        <f t="shared" ca="1" si="349"/>
        <v>37372.778821684231</v>
      </c>
      <c r="X2054" s="678">
        <f t="shared" ca="1" si="349"/>
        <v>0</v>
      </c>
      <c r="Y2054" s="678">
        <f t="shared" ca="1" si="349"/>
        <v>0</v>
      </c>
      <c r="Z2054" s="678">
        <f t="shared" ca="1" si="349"/>
        <v>0</v>
      </c>
      <c r="AA2054" t="str">
        <f t="shared" si="351"/>
        <v>ASRCMS202202</v>
      </c>
      <c r="AB2054" s="957">
        <f t="shared" si="352"/>
        <v>45230</v>
      </c>
      <c r="AC2054" t="str">
        <f t="shared" si="353"/>
        <v>Unaudited</v>
      </c>
    </row>
    <row r="2055" spans="1:29" x14ac:dyDescent="0.25">
      <c r="A2055" t="s">
        <v>421</v>
      </c>
      <c r="B2055" t="s">
        <v>1380</v>
      </c>
      <c r="C2055" t="s">
        <v>1381</v>
      </c>
      <c r="D2055">
        <v>1900</v>
      </c>
      <c r="E2055" s="957">
        <v>1</v>
      </c>
      <c r="F2055" t="s">
        <v>442</v>
      </c>
      <c r="G2055" s="957">
        <v>366</v>
      </c>
      <c r="H2055" t="s">
        <v>385</v>
      </c>
      <c r="I2055" s="937" t="s">
        <v>489</v>
      </c>
      <c r="J2055" s="937" t="s">
        <v>445</v>
      </c>
      <c r="K2055" s="937" t="s">
        <v>0</v>
      </c>
      <c r="L2055" s="953">
        <v>2.2999999999999998</v>
      </c>
      <c r="M2055" s="958" t="s">
        <v>150</v>
      </c>
      <c r="N2055" s="678">
        <f t="shared" ca="1" si="348"/>
        <v>362047.44999999995</v>
      </c>
      <c r="O2055" s="678">
        <f t="shared" ca="1" si="350"/>
        <v>138348.62</v>
      </c>
      <c r="P2055" s="678">
        <f t="shared" ca="1" si="350"/>
        <v>47166.67</v>
      </c>
      <c r="Q2055" s="678">
        <f t="shared" ca="1" si="350"/>
        <v>104552.28999999998</v>
      </c>
      <c r="R2055" s="678">
        <f t="shared" ca="1" si="350"/>
        <v>33082.310000000005</v>
      </c>
      <c r="S2055" s="678">
        <f t="shared" ca="1" si="350"/>
        <v>0</v>
      </c>
      <c r="T2055" s="678">
        <f t="shared" ca="1" si="350"/>
        <v>20155.560000000001</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2179.12</v>
      </c>
      <c r="W2055" s="678">
        <f t="shared" ca="1" si="354"/>
        <v>16562.88</v>
      </c>
      <c r="X2055" s="678">
        <f t="shared" ca="1" si="354"/>
        <v>0</v>
      </c>
      <c r="Y2055" s="678">
        <f t="shared" ca="1" si="354"/>
        <v>0</v>
      </c>
      <c r="Z2055" s="678">
        <f t="shared" ca="1" si="354"/>
        <v>0</v>
      </c>
      <c r="AA2055" t="str">
        <f t="shared" si="351"/>
        <v>ASRCMS202202</v>
      </c>
      <c r="AB2055" s="957">
        <f t="shared" si="352"/>
        <v>45230</v>
      </c>
      <c r="AC2055" t="str">
        <f t="shared" si="353"/>
        <v>Unaudited</v>
      </c>
    </row>
    <row r="2056" spans="1:29" x14ac:dyDescent="0.25">
      <c r="A2056" t="s">
        <v>421</v>
      </c>
      <c r="B2056" t="s">
        <v>1380</v>
      </c>
      <c r="C2056" t="s">
        <v>1381</v>
      </c>
      <c r="D2056">
        <v>1900</v>
      </c>
      <c r="E2056" s="957">
        <v>1</v>
      </c>
      <c r="F2056" t="s">
        <v>442</v>
      </c>
      <c r="G2056" s="957">
        <v>366</v>
      </c>
      <c r="H2056" t="s">
        <v>385</v>
      </c>
      <c r="I2056" s="937" t="s">
        <v>489</v>
      </c>
      <c r="J2056" s="937" t="s">
        <v>445</v>
      </c>
      <c r="K2056" s="937" t="s">
        <v>0</v>
      </c>
      <c r="L2056" s="937">
        <v>2.4</v>
      </c>
      <c r="M2056" s="958" t="s">
        <v>151</v>
      </c>
      <c r="N2056" s="678">
        <f t="shared" ca="1" si="348"/>
        <v>1271552.9899999998</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461336.14999999991</v>
      </c>
      <c r="P2056" s="678">
        <f t="shared" ca="1" si="355"/>
        <v>114813.20999999999</v>
      </c>
      <c r="Q2056" s="678">
        <f t="shared" ca="1" si="355"/>
        <v>427157.65999999992</v>
      </c>
      <c r="R2056" s="678">
        <f t="shared" ca="1" si="355"/>
        <v>71348.740000000005</v>
      </c>
      <c r="S2056" s="678">
        <f t="shared" ca="1" si="355"/>
        <v>16037.159999999998</v>
      </c>
      <c r="T2056" s="678">
        <f t="shared" ca="1" si="355"/>
        <v>103325.37000000001</v>
      </c>
      <c r="U2056" s="678">
        <f t="shared" ca="1" si="354"/>
        <v>0</v>
      </c>
      <c r="V2056" s="678">
        <f t="shared" ca="1" si="354"/>
        <v>14676.970000000001</v>
      </c>
      <c r="W2056" s="678">
        <f t="shared" ca="1" si="354"/>
        <v>62857.729999999996</v>
      </c>
      <c r="X2056" s="678">
        <f t="shared" ca="1" si="354"/>
        <v>0</v>
      </c>
      <c r="Y2056" s="678">
        <f t="shared" ca="1" si="354"/>
        <v>0</v>
      </c>
      <c r="Z2056" s="678">
        <f t="shared" ca="1" si="354"/>
        <v>0</v>
      </c>
      <c r="AA2056" t="str">
        <f t="shared" si="351"/>
        <v>ASRCMS202202</v>
      </c>
      <c r="AB2056" s="957">
        <f t="shared" si="352"/>
        <v>45230</v>
      </c>
      <c r="AC2056" t="str">
        <f t="shared" si="353"/>
        <v>Unaudited</v>
      </c>
    </row>
    <row r="2057" spans="1:29" ht="30" x14ac:dyDescent="0.25">
      <c r="A2057" t="s">
        <v>421</v>
      </c>
      <c r="B2057" t="s">
        <v>1380</v>
      </c>
      <c r="C2057" t="s">
        <v>1381</v>
      </c>
      <c r="D2057">
        <v>1900</v>
      </c>
      <c r="E2057" s="957">
        <v>1</v>
      </c>
      <c r="F2057" t="s">
        <v>442</v>
      </c>
      <c r="G2057" s="957">
        <v>366</v>
      </c>
      <c r="H2057" t="s">
        <v>385</v>
      </c>
      <c r="I2057" s="958" t="s">
        <v>489</v>
      </c>
      <c r="J2057" s="958" t="s">
        <v>445</v>
      </c>
      <c r="K2057" s="958" t="s">
        <v>0</v>
      </c>
      <c r="L2057" s="937">
        <v>2.5</v>
      </c>
      <c r="M2057" s="958" t="s">
        <v>152</v>
      </c>
      <c r="N2057" s="678">
        <f t="shared" ca="1" si="348"/>
        <v>113728.67553432682</v>
      </c>
      <c r="O2057" s="678">
        <f t="shared" ca="1" si="355"/>
        <v>41869.822696948635</v>
      </c>
      <c r="P2057" s="678">
        <f t="shared" ca="1" si="355"/>
        <v>10124.860356667861</v>
      </c>
      <c r="Q2057" s="678">
        <f t="shared" ca="1" si="355"/>
        <v>39585.432507676451</v>
      </c>
      <c r="R2057" s="678">
        <f t="shared" ca="1" si="355"/>
        <v>5648.0733756637164</v>
      </c>
      <c r="S2057" s="678">
        <f t="shared" ca="1" si="355"/>
        <v>1472.9931024734581</v>
      </c>
      <c r="T2057" s="678">
        <f t="shared" ca="1" si="355"/>
        <v>7701.5200867618078</v>
      </c>
      <c r="U2057" s="678">
        <f t="shared" ca="1" si="354"/>
        <v>0</v>
      </c>
      <c r="V2057" s="678">
        <f t="shared" ca="1" si="354"/>
        <v>1660.2561451294034</v>
      </c>
      <c r="W2057" s="678">
        <f t="shared" ca="1" si="354"/>
        <v>5665.7172630054774</v>
      </c>
      <c r="X2057" s="678">
        <f t="shared" ca="1" si="354"/>
        <v>0</v>
      </c>
      <c r="Y2057" s="678">
        <f t="shared" ca="1" si="354"/>
        <v>0</v>
      </c>
      <c r="Z2057" s="678">
        <f t="shared" ca="1" si="354"/>
        <v>0</v>
      </c>
      <c r="AA2057" t="str">
        <f t="shared" si="351"/>
        <v>ASRCMS202202</v>
      </c>
      <c r="AB2057" s="957">
        <f t="shared" si="352"/>
        <v>45230</v>
      </c>
      <c r="AC2057" t="str">
        <f t="shared" si="353"/>
        <v>Unaudited</v>
      </c>
    </row>
    <row r="2058" spans="1:29" x14ac:dyDescent="0.25">
      <c r="A2058" t="s">
        <v>421</v>
      </c>
      <c r="B2058" t="s">
        <v>1380</v>
      </c>
      <c r="C2058" t="s">
        <v>1381</v>
      </c>
      <c r="D2058">
        <v>1900</v>
      </c>
      <c r="E2058" s="957">
        <v>1</v>
      </c>
      <c r="F2058" t="s">
        <v>442</v>
      </c>
      <c r="G2058" s="957">
        <v>366</v>
      </c>
      <c r="H2058" t="s">
        <v>385</v>
      </c>
      <c r="I2058" s="937" t="s">
        <v>489</v>
      </c>
      <c r="J2058" s="937" t="s">
        <v>445</v>
      </c>
      <c r="K2058" s="937" t="s">
        <v>0</v>
      </c>
      <c r="L2058" s="937" t="s">
        <v>97</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ASRCMS202202</v>
      </c>
      <c r="AB2058" s="957">
        <f t="shared" si="352"/>
        <v>45230</v>
      </c>
      <c r="AC2058" t="str">
        <f t="shared" si="353"/>
        <v>Unaudited</v>
      </c>
    </row>
    <row r="2059" spans="1:29" x14ac:dyDescent="0.25">
      <c r="A2059" t="s">
        <v>421</v>
      </c>
      <c r="B2059" t="s">
        <v>1380</v>
      </c>
      <c r="C2059" t="s">
        <v>1381</v>
      </c>
      <c r="D2059">
        <v>1900</v>
      </c>
      <c r="E2059" s="957">
        <v>1</v>
      </c>
      <c r="F2059" t="s">
        <v>442</v>
      </c>
      <c r="G2059" s="957">
        <v>366</v>
      </c>
      <c r="H2059" t="s">
        <v>385</v>
      </c>
      <c r="I2059" s="937" t="s">
        <v>489</v>
      </c>
      <c r="J2059" s="937" t="s">
        <v>445</v>
      </c>
      <c r="K2059" s="937" t="s">
        <v>0</v>
      </c>
      <c r="L2059" s="937" t="s">
        <v>153</v>
      </c>
      <c r="M2059" s="958" t="s">
        <v>452</v>
      </c>
      <c r="N2059" s="678">
        <f t="shared" ca="1" si="348"/>
        <v>14799.393846870309</v>
      </c>
      <c r="O2059" s="678">
        <f t="shared" ca="1" si="355"/>
        <v>3127.0870647235338</v>
      </c>
      <c r="P2059" s="678">
        <f t="shared" ca="1" si="355"/>
        <v>636.08808211438293</v>
      </c>
      <c r="Q2059" s="678">
        <f t="shared" ca="1" si="355"/>
        <v>4324.6468298933642</v>
      </c>
      <c r="R2059" s="678">
        <f t="shared" ca="1" si="355"/>
        <v>644.40411361369729</v>
      </c>
      <c r="S2059" s="678">
        <f t="shared" ca="1" si="355"/>
        <v>51.273546210885904</v>
      </c>
      <c r="T2059" s="678">
        <f t="shared" ca="1" si="355"/>
        <v>1523.6685411471899</v>
      </c>
      <c r="U2059" s="678">
        <f t="shared" ca="1" si="354"/>
        <v>0</v>
      </c>
      <c r="V2059" s="678">
        <f t="shared" ca="1" si="354"/>
        <v>84.665344389743268</v>
      </c>
      <c r="W2059" s="678">
        <f t="shared" ca="1" si="354"/>
        <v>4407.5603247775116</v>
      </c>
      <c r="X2059" s="678">
        <f t="shared" ca="1" si="354"/>
        <v>0</v>
      </c>
      <c r="Y2059" s="678">
        <f t="shared" ca="1" si="354"/>
        <v>0</v>
      </c>
      <c r="Z2059" s="678">
        <f t="shared" ca="1" si="354"/>
        <v>0</v>
      </c>
      <c r="AA2059" t="str">
        <f t="shared" si="351"/>
        <v>ASRCMS202202</v>
      </c>
      <c r="AB2059" s="957">
        <f t="shared" si="352"/>
        <v>45230</v>
      </c>
      <c r="AC2059" t="str">
        <f t="shared" si="353"/>
        <v>Unaudited</v>
      </c>
    </row>
    <row r="2060" spans="1:29" x14ac:dyDescent="0.25">
      <c r="A2060" t="s">
        <v>421</v>
      </c>
      <c r="B2060" t="s">
        <v>1380</v>
      </c>
      <c r="C2060" t="s">
        <v>1381</v>
      </c>
      <c r="D2060">
        <v>1900</v>
      </c>
      <c r="E2060" s="957">
        <v>1</v>
      </c>
      <c r="F2060" t="s">
        <v>442</v>
      </c>
      <c r="G2060" s="957">
        <v>366</v>
      </c>
      <c r="H2060" t="s">
        <v>385</v>
      </c>
      <c r="I2060" s="937" t="s">
        <v>489</v>
      </c>
      <c r="J2060" s="937" t="s">
        <v>445</v>
      </c>
      <c r="K2060" s="937" t="s">
        <v>0</v>
      </c>
      <c r="L2060" s="937" t="s">
        <v>912</v>
      </c>
      <c r="M2060" s="958" t="s">
        <v>24</v>
      </c>
      <c r="N2060" s="678">
        <f t="shared" ca="1" si="348"/>
        <v>764133.52</v>
      </c>
      <c r="O2060" s="678">
        <f t="shared" ca="1" si="355"/>
        <v>0</v>
      </c>
      <c r="P2060" s="678">
        <f t="shared" ca="1" si="355"/>
        <v>0</v>
      </c>
      <c r="Q2060" s="678">
        <f t="shared" ca="1" si="355"/>
        <v>764133.52</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ASRCMS202202</v>
      </c>
      <c r="AB2060" s="957">
        <f t="shared" si="352"/>
        <v>45230</v>
      </c>
      <c r="AC2060" t="str">
        <f t="shared" si="353"/>
        <v>Unaudited</v>
      </c>
    </row>
    <row r="2061" spans="1:29" x14ac:dyDescent="0.25">
      <c r="A2061" t="s">
        <v>421</v>
      </c>
      <c r="B2061" t="s">
        <v>1380</v>
      </c>
      <c r="C2061" t="s">
        <v>1381</v>
      </c>
      <c r="D2061">
        <v>1900</v>
      </c>
      <c r="E2061" s="957">
        <v>1</v>
      </c>
      <c r="F2061" t="s">
        <v>442</v>
      </c>
      <c r="G2061" s="957">
        <v>366</v>
      </c>
      <c r="H2061" t="s">
        <v>385</v>
      </c>
      <c r="I2061" s="958" t="s">
        <v>489</v>
      </c>
      <c r="J2061" s="958" t="s">
        <v>445</v>
      </c>
      <c r="K2061" s="958" t="s">
        <v>53</v>
      </c>
      <c r="L2061" s="937">
        <v>3.1</v>
      </c>
      <c r="M2061" s="958" t="s">
        <v>33</v>
      </c>
      <c r="N2061" s="678">
        <f t="shared" ca="1" si="348"/>
        <v>503806.04000000004</v>
      </c>
      <c r="O2061" s="678">
        <f t="shared" ca="1" si="355"/>
        <v>222560.73000000004</v>
      </c>
      <c r="P2061" s="678">
        <f t="shared" ca="1" si="355"/>
        <v>37652.589999999997</v>
      </c>
      <c r="Q2061" s="678">
        <f t="shared" ca="1" si="355"/>
        <v>142422.90000000002</v>
      </c>
      <c r="R2061" s="678">
        <f t="shared" ca="1" si="355"/>
        <v>27095.27</v>
      </c>
      <c r="S2061" s="678">
        <f t="shared" ca="1" si="355"/>
        <v>130.62</v>
      </c>
      <c r="T2061" s="678">
        <f t="shared" ca="1" si="355"/>
        <v>56960.169999999991</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3874.6600000000003</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13109.099999999999</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ASRCMS202202</v>
      </c>
      <c r="AB2061" s="957">
        <f t="shared" si="352"/>
        <v>45230</v>
      </c>
      <c r="AC2061" t="str">
        <f t="shared" si="353"/>
        <v>Unaudited</v>
      </c>
    </row>
    <row r="2062" spans="1:29" x14ac:dyDescent="0.25">
      <c r="A2062" t="s">
        <v>421</v>
      </c>
      <c r="B2062" t="s">
        <v>1380</v>
      </c>
      <c r="C2062" t="s">
        <v>1381</v>
      </c>
      <c r="D2062">
        <v>1900</v>
      </c>
      <c r="E2062" s="957">
        <v>1</v>
      </c>
      <c r="F2062" t="s">
        <v>442</v>
      </c>
      <c r="G2062" s="957">
        <v>366</v>
      </c>
      <c r="H2062" t="s">
        <v>385</v>
      </c>
      <c r="I2062" s="958" t="s">
        <v>489</v>
      </c>
      <c r="J2062" s="958" t="s">
        <v>445</v>
      </c>
      <c r="K2062" s="958" t="s">
        <v>53</v>
      </c>
      <c r="L2062" s="937">
        <v>3.2</v>
      </c>
      <c r="M2062" s="958" t="s">
        <v>34</v>
      </c>
      <c r="N2062" s="678">
        <f t="shared" ca="1" si="348"/>
        <v>1120967.79</v>
      </c>
      <c r="O2062" s="678">
        <f t="shared" ca="1" si="355"/>
        <v>380018.9599999999</v>
      </c>
      <c r="P2062" s="678">
        <f t="shared" ca="1" si="355"/>
        <v>74793.509999999995</v>
      </c>
      <c r="Q2062" s="678">
        <f t="shared" ca="1" si="355"/>
        <v>362690.18999999994</v>
      </c>
      <c r="R2062" s="678">
        <f t="shared" ca="1" si="355"/>
        <v>61556.280000000006</v>
      </c>
      <c r="S2062" s="678">
        <f t="shared" ca="1" si="355"/>
        <v>266.87</v>
      </c>
      <c r="T2062" s="678">
        <f t="shared" ca="1" si="355"/>
        <v>123638.39999999999</v>
      </c>
      <c r="U2062" s="678">
        <f t="shared" ca="1" si="356"/>
        <v>0</v>
      </c>
      <c r="V2062" s="678">
        <f t="shared" ca="1" si="356"/>
        <v>8360.6</v>
      </c>
      <c r="W2062" s="678">
        <f t="shared" ca="1" si="357"/>
        <v>109642.98000000001</v>
      </c>
      <c r="X2062" s="678">
        <f t="shared" ca="1" si="358"/>
        <v>0</v>
      </c>
      <c r="Y2062" s="678">
        <f t="shared" ca="1" si="358"/>
        <v>0</v>
      </c>
      <c r="Z2062" s="678">
        <f t="shared" ca="1" si="358"/>
        <v>0</v>
      </c>
      <c r="AA2062" t="str">
        <f t="shared" si="351"/>
        <v>ASRCMS202202</v>
      </c>
      <c r="AB2062" s="957">
        <f t="shared" si="352"/>
        <v>45230</v>
      </c>
      <c r="AC2062" t="str">
        <f t="shared" si="353"/>
        <v>Unaudited</v>
      </c>
    </row>
    <row r="2063" spans="1:29" x14ac:dyDescent="0.25">
      <c r="A2063" t="s">
        <v>421</v>
      </c>
      <c r="B2063" t="s">
        <v>1380</v>
      </c>
      <c r="C2063" t="s">
        <v>1381</v>
      </c>
      <c r="D2063">
        <v>1900</v>
      </c>
      <c r="E2063" s="957">
        <v>1</v>
      </c>
      <c r="F2063" t="s">
        <v>442</v>
      </c>
      <c r="G2063" s="957">
        <v>366</v>
      </c>
      <c r="H2063" t="s">
        <v>385</v>
      </c>
      <c r="I2063" s="958" t="s">
        <v>489</v>
      </c>
      <c r="J2063" s="958" t="s">
        <v>445</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ASRCMS202202</v>
      </c>
      <c r="AB2063" s="957">
        <f t="shared" si="352"/>
        <v>45230</v>
      </c>
      <c r="AC2063" t="str">
        <f t="shared" si="353"/>
        <v>Unaudited</v>
      </c>
    </row>
    <row r="2064" spans="1:29" x14ac:dyDescent="0.25">
      <c r="A2064" t="s">
        <v>421</v>
      </c>
      <c r="B2064" t="s">
        <v>1380</v>
      </c>
      <c r="C2064" t="s">
        <v>1381</v>
      </c>
      <c r="D2064">
        <v>1900</v>
      </c>
      <c r="E2064" s="957">
        <v>1</v>
      </c>
      <c r="F2064" t="s">
        <v>442</v>
      </c>
      <c r="G2064" s="957">
        <v>366</v>
      </c>
      <c r="H2064" t="s">
        <v>385</v>
      </c>
      <c r="I2064" s="958" t="s">
        <v>489</v>
      </c>
      <c r="J2064" s="958" t="s">
        <v>445</v>
      </c>
      <c r="K2064" s="958" t="s">
        <v>53</v>
      </c>
      <c r="L2064" s="937" t="s">
        <v>44</v>
      </c>
      <c r="M2064" s="958" t="s">
        <v>154</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ASRCMS202202</v>
      </c>
      <c r="AB2064" s="957">
        <f t="shared" si="352"/>
        <v>45230</v>
      </c>
      <c r="AC2064" t="str">
        <f t="shared" si="353"/>
        <v>Unaudited</v>
      </c>
    </row>
    <row r="2065" spans="1:29" x14ac:dyDescent="0.25">
      <c r="A2065" t="s">
        <v>421</v>
      </c>
      <c r="B2065" t="s">
        <v>1380</v>
      </c>
      <c r="C2065" t="s">
        <v>1381</v>
      </c>
      <c r="D2065">
        <v>1900</v>
      </c>
      <c r="E2065" s="957">
        <v>1</v>
      </c>
      <c r="F2065" t="s">
        <v>442</v>
      </c>
      <c r="G2065" s="957">
        <v>366</v>
      </c>
      <c r="H2065" t="s">
        <v>385</v>
      </c>
      <c r="I2065" s="958" t="s">
        <v>489</v>
      </c>
      <c r="J2065" s="958" t="s">
        <v>445</v>
      </c>
      <c r="K2065" s="958" t="s">
        <v>53</v>
      </c>
      <c r="L2065" s="953" t="s">
        <v>41</v>
      </c>
      <c r="M2065" s="958" t="s">
        <v>52</v>
      </c>
      <c r="N2065" s="678">
        <f t="shared" ca="1" si="348"/>
        <v>5220.9897362862012</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2314.4593676320274</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322.94781873935261</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932.96036524701867</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287.06472776831345</v>
      </c>
      <c r="S2065" s="678">
        <f t="shared" ca="1" si="359"/>
        <v>0</v>
      </c>
      <c r="T2065" s="678">
        <f t="shared" ca="1" si="359"/>
        <v>1327.6743659284498</v>
      </c>
      <c r="U2065" s="678">
        <f t="shared" ca="1" si="359"/>
        <v>0</v>
      </c>
      <c r="V2065" s="678">
        <f t="shared" ca="1" si="359"/>
        <v>0</v>
      </c>
      <c r="W2065" s="678">
        <f t="shared" ca="1" si="357"/>
        <v>35.883090971039181</v>
      </c>
      <c r="X2065" s="678">
        <f t="shared" ca="1" si="359"/>
        <v>0</v>
      </c>
      <c r="Y2065" s="678">
        <f t="shared" ca="1" si="359"/>
        <v>0</v>
      </c>
      <c r="Z2065" s="678">
        <f t="shared" ca="1" si="359"/>
        <v>0</v>
      </c>
      <c r="AA2065" t="str">
        <f t="shared" si="351"/>
        <v>ASRCMS202202</v>
      </c>
      <c r="AB2065" s="957">
        <f t="shared" si="352"/>
        <v>45230</v>
      </c>
      <c r="AC2065" t="str">
        <f t="shared" si="353"/>
        <v>Unaudited</v>
      </c>
    </row>
    <row r="2066" spans="1:29" x14ac:dyDescent="0.25">
      <c r="A2066" t="s">
        <v>421</v>
      </c>
      <c r="B2066" t="s">
        <v>1380</v>
      </c>
      <c r="C2066" t="s">
        <v>1381</v>
      </c>
      <c r="D2066">
        <v>1900</v>
      </c>
      <c r="E2066" s="957">
        <v>1</v>
      </c>
      <c r="F2066" t="s">
        <v>442</v>
      </c>
      <c r="G2066" s="957">
        <v>366</v>
      </c>
      <c r="H2066" t="s">
        <v>385</v>
      </c>
      <c r="I2066" s="958" t="s">
        <v>489</v>
      </c>
      <c r="J2066" s="958" t="s">
        <v>445</v>
      </c>
      <c r="K2066" s="958" t="s">
        <v>53</v>
      </c>
      <c r="L2066" s="937" t="s">
        <v>42</v>
      </c>
      <c r="M2066" s="958" t="s">
        <v>155</v>
      </c>
      <c r="N2066" s="678">
        <f t="shared" ca="1" si="348"/>
        <v>131243.59685911637</v>
      </c>
      <c r="O2066" s="678">
        <f t="shared" ca="1" si="359"/>
        <v>47023.95399152764</v>
      </c>
      <c r="P2066" s="678">
        <f t="shared" ca="1" si="359"/>
        <v>9133.8669666837468</v>
      </c>
      <c r="Q2066" s="678">
        <f t="shared" ca="1" si="359"/>
        <v>42562.668272161369</v>
      </c>
      <c r="R2066" s="678">
        <f t="shared" ca="1" si="359"/>
        <v>7211.6385633659938</v>
      </c>
      <c r="S2066" s="678">
        <f t="shared" ca="1" si="359"/>
        <v>98.218143206616915</v>
      </c>
      <c r="T2066" s="678">
        <f t="shared" ca="1" si="359"/>
        <v>13577.794710523096</v>
      </c>
      <c r="U2066" s="678">
        <f t="shared" ca="1" si="359"/>
        <v>0</v>
      </c>
      <c r="V2066" s="678">
        <f t="shared" ca="1" si="359"/>
        <v>1336.7992598733806</v>
      </c>
      <c r="W2066" s="678">
        <f t="shared" ca="1" si="357"/>
        <v>10298.656951774512</v>
      </c>
      <c r="X2066" s="678">
        <f t="shared" ca="1" si="359"/>
        <v>0</v>
      </c>
      <c r="Y2066" s="678">
        <f t="shared" ca="1" si="359"/>
        <v>0</v>
      </c>
      <c r="Z2066" s="678">
        <f t="shared" ca="1" si="359"/>
        <v>0</v>
      </c>
      <c r="AA2066" t="str">
        <f t="shared" si="351"/>
        <v>ASRCMS202202</v>
      </c>
      <c r="AB2066" s="957">
        <f t="shared" si="352"/>
        <v>45230</v>
      </c>
      <c r="AC2066" t="str">
        <f t="shared" si="353"/>
        <v>Unaudited</v>
      </c>
    </row>
    <row r="2067" spans="1:29" x14ac:dyDescent="0.25">
      <c r="A2067" t="s">
        <v>421</v>
      </c>
      <c r="B2067" t="s">
        <v>1380</v>
      </c>
      <c r="C2067" t="s">
        <v>1381</v>
      </c>
      <c r="D2067">
        <v>1900</v>
      </c>
      <c r="E2067" s="957">
        <v>1</v>
      </c>
      <c r="F2067" t="s">
        <v>442</v>
      </c>
      <c r="G2067" s="957">
        <v>366</v>
      </c>
      <c r="H2067" t="s">
        <v>385</v>
      </c>
      <c r="I2067" s="937" t="s">
        <v>489</v>
      </c>
      <c r="J2067" s="937" t="s">
        <v>445</v>
      </c>
      <c r="K2067" s="937" t="s">
        <v>53</v>
      </c>
      <c r="L2067" s="937" t="s">
        <v>43</v>
      </c>
      <c r="M2067" s="958" t="s">
        <v>463</v>
      </c>
      <c r="N2067" s="678">
        <f t="shared" ca="1" si="348"/>
        <v>23956.50230198654</v>
      </c>
      <c r="O2067" s="678">
        <f t="shared" ca="1" si="359"/>
        <v>5061.9687022116832</v>
      </c>
      <c r="P2067" s="678">
        <f t="shared" ca="1" si="359"/>
        <v>1029.6668742728241</v>
      </c>
      <c r="Q2067" s="678">
        <f t="shared" ca="1" si="359"/>
        <v>7000.5172379089445</v>
      </c>
      <c r="R2067" s="678">
        <f t="shared" ca="1" si="359"/>
        <v>1043.1284409976563</v>
      </c>
      <c r="S2067" s="678">
        <f t="shared" ca="1" si="359"/>
        <v>82.998995806295298</v>
      </c>
      <c r="T2067" s="678">
        <f t="shared" ca="1" si="359"/>
        <v>2466.436753500976</v>
      </c>
      <c r="U2067" s="678">
        <f t="shared" ca="1" si="359"/>
        <v>0</v>
      </c>
      <c r="V2067" s="678">
        <f t="shared" ca="1" si="359"/>
        <v>137.05193190735295</v>
      </c>
      <c r="W2067" s="678">
        <f t="shared" ca="1" si="357"/>
        <v>7134.7333653808055</v>
      </c>
      <c r="X2067" s="678">
        <f t="shared" ca="1" si="359"/>
        <v>0</v>
      </c>
      <c r="Y2067" s="678">
        <f t="shared" ca="1" si="359"/>
        <v>0</v>
      </c>
      <c r="Z2067" s="678">
        <f t="shared" ca="1" si="359"/>
        <v>0</v>
      </c>
      <c r="AA2067" t="str">
        <f t="shared" si="351"/>
        <v>ASRCMS202202</v>
      </c>
      <c r="AB2067" s="957">
        <f t="shared" si="352"/>
        <v>45230</v>
      </c>
      <c r="AC2067" t="str">
        <f t="shared" si="353"/>
        <v>Unaudited</v>
      </c>
    </row>
    <row r="2068" spans="1:29" x14ac:dyDescent="0.25">
      <c r="A2068" t="s">
        <v>421</v>
      </c>
      <c r="B2068" t="s">
        <v>1380</v>
      </c>
      <c r="C2068" t="s">
        <v>1381</v>
      </c>
      <c r="D2068">
        <v>1900</v>
      </c>
      <c r="E2068" s="957">
        <v>1</v>
      </c>
      <c r="F2068" t="s">
        <v>442</v>
      </c>
      <c r="G2068" s="957">
        <v>366</v>
      </c>
      <c r="H2068" t="s">
        <v>385</v>
      </c>
      <c r="I2068" s="958" t="s">
        <v>489</v>
      </c>
      <c r="J2068" s="958" t="s">
        <v>445</v>
      </c>
      <c r="K2068" s="958" t="s">
        <v>915</v>
      </c>
      <c r="L2068" s="937" t="s">
        <v>916</v>
      </c>
      <c r="M2068" s="958" t="s">
        <v>915</v>
      </c>
      <c r="N2068" s="678">
        <f t="shared" ca="1" si="348"/>
        <v>18855.88</v>
      </c>
      <c r="O2068" s="678">
        <f t="shared" ca="1" si="359"/>
        <v>4410.7800000000007</v>
      </c>
      <c r="P2068" s="678">
        <f t="shared" ca="1" si="359"/>
        <v>8813.58</v>
      </c>
      <c r="Q2068" s="678">
        <f t="shared" ca="1" si="359"/>
        <v>2663.57</v>
      </c>
      <c r="R2068" s="678">
        <f t="shared" ca="1" si="359"/>
        <v>0</v>
      </c>
      <c r="S2068" s="678">
        <f t="shared" ca="1" si="359"/>
        <v>0</v>
      </c>
      <c r="T2068" s="678">
        <f t="shared" ca="1" si="359"/>
        <v>2967.95</v>
      </c>
      <c r="U2068" s="678">
        <f t="shared" ca="1" si="359"/>
        <v>0</v>
      </c>
      <c r="V2068" s="678">
        <f t="shared" ca="1" si="359"/>
        <v>0</v>
      </c>
      <c r="W2068" s="678">
        <f t="shared" ca="1" si="357"/>
        <v>0</v>
      </c>
      <c r="X2068" s="678">
        <f t="shared" ca="1" si="359"/>
        <v>0</v>
      </c>
      <c r="Y2068" s="678">
        <f t="shared" ca="1" si="359"/>
        <v>0</v>
      </c>
      <c r="Z2068" s="678">
        <f t="shared" ca="1" si="359"/>
        <v>0</v>
      </c>
      <c r="AA2068" t="str">
        <f t="shared" si="351"/>
        <v>ASRCMS202202</v>
      </c>
      <c r="AB2068" s="957">
        <f t="shared" si="352"/>
        <v>45230</v>
      </c>
      <c r="AC2068" t="str">
        <f t="shared" si="353"/>
        <v>Unaudited</v>
      </c>
    </row>
    <row r="2069" spans="1:29" x14ac:dyDescent="0.25">
      <c r="A2069" t="s">
        <v>421</v>
      </c>
      <c r="B2069" t="s">
        <v>1380</v>
      </c>
      <c r="C2069" t="s">
        <v>1381</v>
      </c>
      <c r="D2069">
        <v>1900</v>
      </c>
      <c r="E2069" s="957">
        <v>1</v>
      </c>
      <c r="F2069" t="s">
        <v>442</v>
      </c>
      <c r="G2069" s="957">
        <v>366</v>
      </c>
      <c r="H2069" t="s">
        <v>385</v>
      </c>
      <c r="I2069" s="937" t="s">
        <v>489</v>
      </c>
      <c r="J2069" s="937" t="s">
        <v>445</v>
      </c>
      <c r="K2069" s="937" t="s">
        <v>915</v>
      </c>
      <c r="L2069" s="937" t="s">
        <v>917</v>
      </c>
      <c r="M2069" s="937" t="s">
        <v>920</v>
      </c>
      <c r="N2069" s="678">
        <f t="shared" ca="1" si="348"/>
        <v>42497.305904749519</v>
      </c>
      <c r="O2069" s="678">
        <f t="shared" ca="1" si="359"/>
        <v>10271.031713861421</v>
      </c>
      <c r="P2069" s="678">
        <f t="shared" ca="1" si="359"/>
        <v>2898.3188774190266</v>
      </c>
      <c r="Q2069" s="678">
        <f t="shared" ca="1" si="359"/>
        <v>12646.643667450693</v>
      </c>
      <c r="R2069" s="678">
        <f t="shared" ca="1" si="359"/>
        <v>2312.5487014557671</v>
      </c>
      <c r="S2069" s="678">
        <f t="shared" ca="1" si="359"/>
        <v>225.60668660124676</v>
      </c>
      <c r="T2069" s="678">
        <f t="shared" ca="1" si="359"/>
        <v>7254.6327311654331</v>
      </c>
      <c r="U2069" s="678">
        <f t="shared" ca="1" si="359"/>
        <v>0</v>
      </c>
      <c r="V2069" s="678">
        <f t="shared" ca="1" si="359"/>
        <v>293.32726414578303</v>
      </c>
      <c r="W2069" s="678">
        <f t="shared" ca="1" si="357"/>
        <v>6595.1962626501581</v>
      </c>
      <c r="X2069" s="678">
        <f t="shared" ca="1" si="359"/>
        <v>0</v>
      </c>
      <c r="Y2069" s="678">
        <f t="shared" ca="1" si="359"/>
        <v>0</v>
      </c>
      <c r="Z2069" s="678">
        <f t="shared" ca="1" si="359"/>
        <v>0</v>
      </c>
      <c r="AA2069" t="str">
        <f t="shared" si="351"/>
        <v>ASRCMS202202</v>
      </c>
      <c r="AB2069" s="957">
        <f t="shared" si="352"/>
        <v>45230</v>
      </c>
      <c r="AC2069" t="str">
        <f t="shared" si="353"/>
        <v>Unaudited</v>
      </c>
    </row>
    <row r="2070" spans="1:29" x14ac:dyDescent="0.25">
      <c r="A2070" t="s">
        <v>421</v>
      </c>
      <c r="B2070" t="s">
        <v>1380</v>
      </c>
      <c r="C2070" t="s">
        <v>1381</v>
      </c>
      <c r="D2070">
        <v>1900</v>
      </c>
      <c r="E2070" s="957">
        <v>1</v>
      </c>
      <c r="F2070" t="s">
        <v>442</v>
      </c>
      <c r="G2070" s="957">
        <v>366</v>
      </c>
      <c r="H2070" t="s">
        <v>385</v>
      </c>
      <c r="I2070" s="937" t="s">
        <v>489</v>
      </c>
      <c r="J2070" s="937" t="s">
        <v>445</v>
      </c>
      <c r="K2070" s="937" t="s">
        <v>915</v>
      </c>
      <c r="L2070" s="937" t="s">
        <v>918</v>
      </c>
      <c r="M2070" s="958" t="s">
        <v>921</v>
      </c>
      <c r="N2070" s="678">
        <f t="shared" ca="1" si="348"/>
        <v>37.258479987281646</v>
      </c>
      <c r="O2070" s="678">
        <f t="shared" ca="1" si="359"/>
        <v>7.8726542468580947</v>
      </c>
      <c r="P2070" s="678">
        <f t="shared" ca="1" si="359"/>
        <v>1.6013949843370765</v>
      </c>
      <c r="Q2070" s="678">
        <f t="shared" ca="1" si="359"/>
        <v>10.887592358907169</v>
      </c>
      <c r="R2070" s="678">
        <f t="shared" ca="1" si="359"/>
        <v>1.6223311589126539</v>
      </c>
      <c r="S2070" s="678">
        <f t="shared" ca="1" si="359"/>
        <v>0.12908463786706023</v>
      </c>
      <c r="T2070" s="678">
        <f t="shared" ca="1" si="359"/>
        <v>3.8359391225734898</v>
      </c>
      <c r="U2070" s="678">
        <f t="shared" ca="1" si="359"/>
        <v>0</v>
      </c>
      <c r="V2070" s="678">
        <f t="shared" ca="1" si="359"/>
        <v>0.21315075956497057</v>
      </c>
      <c r="W2070" s="678">
        <f t="shared" ca="1" si="357"/>
        <v>11.096332718261133</v>
      </c>
      <c r="X2070" s="678">
        <f t="shared" ca="1" si="359"/>
        <v>0</v>
      </c>
      <c r="Y2070" s="678">
        <f t="shared" ca="1" si="359"/>
        <v>0</v>
      </c>
      <c r="Z2070" s="678">
        <f t="shared" ca="1" si="359"/>
        <v>0</v>
      </c>
      <c r="AA2070" t="str">
        <f t="shared" si="351"/>
        <v>ASRCMS202202</v>
      </c>
      <c r="AB2070" s="957">
        <f t="shared" si="352"/>
        <v>45230</v>
      </c>
      <c r="AC2070" t="str">
        <f t="shared" si="353"/>
        <v>Unaudited</v>
      </c>
    </row>
    <row r="2071" spans="1:29" x14ac:dyDescent="0.25">
      <c r="A2071" t="s">
        <v>421</v>
      </c>
      <c r="B2071" t="s">
        <v>1380</v>
      </c>
      <c r="C2071" t="s">
        <v>1381</v>
      </c>
      <c r="D2071">
        <v>1900</v>
      </c>
      <c r="E2071" s="957">
        <v>1</v>
      </c>
      <c r="F2071" t="s">
        <v>442</v>
      </c>
      <c r="G2071" s="957">
        <v>366</v>
      </c>
      <c r="H2071" t="s">
        <v>385</v>
      </c>
      <c r="I2071" s="937" t="s">
        <v>489</v>
      </c>
      <c r="J2071" s="937" t="s">
        <v>445</v>
      </c>
      <c r="K2071" s="937" t="s">
        <v>446</v>
      </c>
      <c r="L2071" s="937">
        <v>5.0999999999999996</v>
      </c>
      <c r="M2071" s="958" t="s">
        <v>37</v>
      </c>
      <c r="N2071" s="678">
        <f t="shared" ca="1" si="348"/>
        <v>577304.31000000006</v>
      </c>
      <c r="O2071" s="678">
        <f t="shared" ca="1" si="359"/>
        <v>182437.01000000004</v>
      </c>
      <c r="P2071" s="678">
        <f t="shared" ca="1" si="359"/>
        <v>124560.77999999998</v>
      </c>
      <c r="Q2071" s="678">
        <f t="shared" ca="1" si="359"/>
        <v>86330.430000000008</v>
      </c>
      <c r="R2071" s="678">
        <f t="shared" ca="1" si="359"/>
        <v>80421.940000000017</v>
      </c>
      <c r="S2071" s="678">
        <f t="shared" ca="1" si="359"/>
        <v>257.90999999999997</v>
      </c>
      <c r="T2071" s="678">
        <f t="shared" ca="1" si="359"/>
        <v>98714.25</v>
      </c>
      <c r="U2071" s="678">
        <f t="shared" ca="1" si="359"/>
        <v>0</v>
      </c>
      <c r="V2071" s="678">
        <f t="shared" ca="1" si="359"/>
        <v>939.83999999999992</v>
      </c>
      <c r="W2071" s="678">
        <f t="shared" ca="1" si="357"/>
        <v>3642.1500000000005</v>
      </c>
      <c r="X2071" s="678">
        <f t="shared" ca="1" si="359"/>
        <v>0</v>
      </c>
      <c r="Y2071" s="678">
        <f t="shared" ca="1" si="359"/>
        <v>0</v>
      </c>
      <c r="Z2071" s="678">
        <f t="shared" ca="1" si="359"/>
        <v>0</v>
      </c>
      <c r="AA2071" t="str">
        <f t="shared" si="351"/>
        <v>ASRCMS202202</v>
      </c>
      <c r="AB2071" s="957">
        <f t="shared" si="352"/>
        <v>45230</v>
      </c>
      <c r="AC2071" t="str">
        <f t="shared" si="353"/>
        <v>Unaudited</v>
      </c>
    </row>
    <row r="2072" spans="1:29" ht="30" x14ac:dyDescent="0.25">
      <c r="A2072" t="s">
        <v>421</v>
      </c>
      <c r="B2072" t="s">
        <v>1380</v>
      </c>
      <c r="C2072" t="s">
        <v>1381</v>
      </c>
      <c r="D2072">
        <v>1900</v>
      </c>
      <c r="E2072" s="957">
        <v>1</v>
      </c>
      <c r="F2072" t="s">
        <v>442</v>
      </c>
      <c r="G2072" s="957">
        <v>366</v>
      </c>
      <c r="H2072" t="s">
        <v>385</v>
      </c>
      <c r="I2072" s="937" t="s">
        <v>489</v>
      </c>
      <c r="J2072" s="937" t="s">
        <v>445</v>
      </c>
      <c r="K2072" s="937" t="s">
        <v>446</v>
      </c>
      <c r="L2072" s="937">
        <v>5.2</v>
      </c>
      <c r="M2072" s="958" t="s">
        <v>304</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ASRCMS202202</v>
      </c>
      <c r="AB2072" s="957">
        <f t="shared" si="352"/>
        <v>45230</v>
      </c>
      <c r="AC2072" t="str">
        <f t="shared" si="353"/>
        <v>Unaudited</v>
      </c>
    </row>
    <row r="2073" spans="1:29" ht="30" x14ac:dyDescent="0.25">
      <c r="A2073" t="s">
        <v>421</v>
      </c>
      <c r="B2073" t="s">
        <v>1380</v>
      </c>
      <c r="C2073" t="s">
        <v>1381</v>
      </c>
      <c r="D2073">
        <v>1900</v>
      </c>
      <c r="E2073" s="957">
        <v>1</v>
      </c>
      <c r="F2073" t="s">
        <v>442</v>
      </c>
      <c r="G2073" s="957">
        <v>366</v>
      </c>
      <c r="H2073" t="s">
        <v>385</v>
      </c>
      <c r="I2073" s="937" t="s">
        <v>489</v>
      </c>
      <c r="J2073" s="937" t="s">
        <v>445</v>
      </c>
      <c r="K2073" s="937" t="s">
        <v>446</v>
      </c>
      <c r="L2073" s="943">
        <v>5.3</v>
      </c>
      <c r="M2073" s="959" t="s">
        <v>305</v>
      </c>
      <c r="N2073" s="678">
        <f t="shared" ca="1" si="348"/>
        <v>37341.211181990766</v>
      </c>
      <c r="O2073" s="678">
        <f t="shared" ca="1" si="359"/>
        <v>9962.3478731178511</v>
      </c>
      <c r="P2073" s="678">
        <f t="shared" ca="1" si="359"/>
        <v>8749.9477874466356</v>
      </c>
      <c r="Q2073" s="678">
        <f t="shared" ca="1" si="359"/>
        <v>5364.7909218161822</v>
      </c>
      <c r="R2073" s="678">
        <f t="shared" ca="1" si="359"/>
        <v>6706.204855632106</v>
      </c>
      <c r="S2073" s="678">
        <f t="shared" ca="1" si="359"/>
        <v>15.408132729294573</v>
      </c>
      <c r="T2073" s="678">
        <f t="shared" ca="1" si="359"/>
        <v>6160.2044543955544</v>
      </c>
      <c r="U2073" s="678">
        <f t="shared" ca="1" si="359"/>
        <v>0</v>
      </c>
      <c r="V2073" s="678">
        <f t="shared" ca="1" si="359"/>
        <v>174.67870477465468</v>
      </c>
      <c r="W2073" s="678">
        <f t="shared" ca="1" si="357"/>
        <v>207.62845207849296</v>
      </c>
      <c r="X2073" s="678">
        <f t="shared" ca="1" si="359"/>
        <v>0</v>
      </c>
      <c r="Y2073" s="678">
        <f t="shared" ca="1" si="359"/>
        <v>0</v>
      </c>
      <c r="Z2073" s="678">
        <f t="shared" ca="1" si="359"/>
        <v>0</v>
      </c>
      <c r="AA2073" t="str">
        <f t="shared" si="351"/>
        <v>ASRCMS202202</v>
      </c>
      <c r="AB2073" s="957">
        <f t="shared" si="352"/>
        <v>45230</v>
      </c>
      <c r="AC2073" t="str">
        <f t="shared" si="353"/>
        <v>Unaudited</v>
      </c>
    </row>
    <row r="2074" spans="1:29" x14ac:dyDescent="0.25">
      <c r="A2074" t="s">
        <v>421</v>
      </c>
      <c r="B2074" t="s">
        <v>1380</v>
      </c>
      <c r="C2074" t="s">
        <v>1381</v>
      </c>
      <c r="D2074">
        <v>1900</v>
      </c>
      <c r="E2074" s="957">
        <v>1</v>
      </c>
      <c r="F2074" t="s">
        <v>442</v>
      </c>
      <c r="G2074" s="957">
        <v>366</v>
      </c>
      <c r="H2074" t="s">
        <v>385</v>
      </c>
      <c r="I2074" s="937" t="s">
        <v>489</v>
      </c>
      <c r="J2074" s="937" t="s">
        <v>445</v>
      </c>
      <c r="K2074" s="937" t="s">
        <v>446</v>
      </c>
      <c r="L2074" s="937" t="s">
        <v>82</v>
      </c>
      <c r="M2074" s="958" t="s">
        <v>454</v>
      </c>
      <c r="N2074" s="678">
        <f t="shared" ca="1" si="348"/>
        <v>2667.3622952871397</v>
      </c>
      <c r="O2074" s="678">
        <f t="shared" ca="1" si="359"/>
        <v>563.60917324243064</v>
      </c>
      <c r="P2074" s="678">
        <f t="shared" ca="1" si="359"/>
        <v>114.64505805230792</v>
      </c>
      <c r="Q2074" s="678">
        <f t="shared" ca="1" si="359"/>
        <v>779.45083520633898</v>
      </c>
      <c r="R2074" s="678">
        <f t="shared" ca="1" si="359"/>
        <v>116.14389436257896</v>
      </c>
      <c r="S2074" s="678">
        <f t="shared" ca="1" si="359"/>
        <v>9.2412652385423311</v>
      </c>
      <c r="T2074" s="678">
        <f t="shared" ca="1" si="359"/>
        <v>274.61773497099307</v>
      </c>
      <c r="U2074" s="678">
        <f t="shared" ca="1" si="359"/>
        <v>0</v>
      </c>
      <c r="V2074" s="678">
        <f t="shared" ca="1" si="359"/>
        <v>15.259621419593456</v>
      </c>
      <c r="W2074" s="678">
        <f t="shared" ca="1" si="357"/>
        <v>794.39471279435429</v>
      </c>
      <c r="X2074" s="678">
        <f t="shared" ca="1" si="359"/>
        <v>0</v>
      </c>
      <c r="Y2074" s="678">
        <f t="shared" ca="1" si="359"/>
        <v>0</v>
      </c>
      <c r="Z2074" s="678">
        <f t="shared" ca="1" si="359"/>
        <v>0</v>
      </c>
      <c r="AA2074" t="str">
        <f t="shared" si="351"/>
        <v>ASRCMS202202</v>
      </c>
      <c r="AB2074" s="957">
        <f t="shared" si="352"/>
        <v>45230</v>
      </c>
      <c r="AC2074" t="str">
        <f t="shared" si="353"/>
        <v>Unaudited</v>
      </c>
    </row>
    <row r="2075" spans="1:29" x14ac:dyDescent="0.25">
      <c r="A2075" t="s">
        <v>421</v>
      </c>
      <c r="B2075" t="s">
        <v>1380</v>
      </c>
      <c r="C2075" t="s">
        <v>1381</v>
      </c>
      <c r="D2075">
        <v>1900</v>
      </c>
      <c r="E2075" s="957">
        <v>1</v>
      </c>
      <c r="F2075" t="s">
        <v>442</v>
      </c>
      <c r="G2075" s="957">
        <v>366</v>
      </c>
      <c r="H2075" t="s">
        <v>385</v>
      </c>
      <c r="I2075" s="937" t="s">
        <v>489</v>
      </c>
      <c r="J2075" s="937" t="s">
        <v>445</v>
      </c>
      <c r="K2075" s="937" t="s">
        <v>447</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ASRCMS202202</v>
      </c>
      <c r="AB2075" s="957">
        <f t="shared" si="352"/>
        <v>45230</v>
      </c>
      <c r="AC2075" t="str">
        <f t="shared" si="353"/>
        <v>Unaudited</v>
      </c>
    </row>
    <row r="2076" spans="1:29" x14ac:dyDescent="0.25">
      <c r="A2076" t="s">
        <v>421</v>
      </c>
      <c r="B2076" t="s">
        <v>1380</v>
      </c>
      <c r="C2076" t="s">
        <v>1381</v>
      </c>
      <c r="D2076">
        <v>1900</v>
      </c>
      <c r="E2076" s="957">
        <v>1</v>
      </c>
      <c r="F2076" t="s">
        <v>442</v>
      </c>
      <c r="G2076" s="957">
        <v>366</v>
      </c>
      <c r="H2076" t="s">
        <v>385</v>
      </c>
      <c r="I2076" s="937" t="s">
        <v>489</v>
      </c>
      <c r="J2076" s="937" t="s">
        <v>445</v>
      </c>
      <c r="K2076" s="937" t="s">
        <v>447</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ASRCMS202202</v>
      </c>
      <c r="AB2076" s="957">
        <f t="shared" si="352"/>
        <v>45230</v>
      </c>
      <c r="AC2076" t="str">
        <f t="shared" si="353"/>
        <v>Unaudited</v>
      </c>
    </row>
    <row r="2077" spans="1:29" x14ac:dyDescent="0.25">
      <c r="A2077" t="s">
        <v>421</v>
      </c>
      <c r="B2077" t="s">
        <v>1380</v>
      </c>
      <c r="C2077" t="s">
        <v>1381</v>
      </c>
      <c r="D2077">
        <v>1900</v>
      </c>
      <c r="E2077" s="957">
        <v>1</v>
      </c>
      <c r="F2077" t="s">
        <v>442</v>
      </c>
      <c r="G2077" s="957">
        <v>366</v>
      </c>
      <c r="H2077" t="s">
        <v>385</v>
      </c>
      <c r="I2077" s="937" t="s">
        <v>489</v>
      </c>
      <c r="J2077" s="937" t="s">
        <v>445</v>
      </c>
      <c r="K2077" s="937" t="s">
        <v>447</v>
      </c>
      <c r="L2077" s="937">
        <v>6.3</v>
      </c>
      <c r="M2077" s="958" t="s">
        <v>185</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ASRCMS202202</v>
      </c>
      <c r="AB2077" s="957">
        <f t="shared" si="352"/>
        <v>45230</v>
      </c>
      <c r="AC2077" t="str">
        <f t="shared" si="353"/>
        <v>Unaudited</v>
      </c>
    </row>
    <row r="2078" spans="1:29" x14ac:dyDescent="0.25">
      <c r="A2078" t="s">
        <v>421</v>
      </c>
      <c r="B2078" t="s">
        <v>1380</v>
      </c>
      <c r="C2078" t="s">
        <v>1381</v>
      </c>
      <c r="D2078">
        <v>1900</v>
      </c>
      <c r="E2078" s="957">
        <v>1</v>
      </c>
      <c r="F2078" t="s">
        <v>442</v>
      </c>
      <c r="G2078" s="957">
        <v>366</v>
      </c>
      <c r="H2078" t="s">
        <v>385</v>
      </c>
      <c r="I2078" s="937" t="s">
        <v>489</v>
      </c>
      <c r="J2078" s="937" t="s">
        <v>445</v>
      </c>
      <c r="K2078" s="937" t="s">
        <v>447</v>
      </c>
      <c r="L2078" s="937" t="s">
        <v>87</v>
      </c>
      <c r="M2078" s="958" t="s">
        <v>455</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ASRCMS202202</v>
      </c>
      <c r="AB2078" s="957">
        <f t="shared" si="352"/>
        <v>45230</v>
      </c>
      <c r="AC2078" t="str">
        <f t="shared" si="353"/>
        <v>Unaudited</v>
      </c>
    </row>
    <row r="2079" spans="1:29" x14ac:dyDescent="0.25">
      <c r="A2079" t="s">
        <v>421</v>
      </c>
      <c r="B2079" t="s">
        <v>1380</v>
      </c>
      <c r="C2079" t="s">
        <v>1381</v>
      </c>
      <c r="D2079">
        <v>1900</v>
      </c>
      <c r="E2079" s="957">
        <v>1</v>
      </c>
      <c r="F2079" t="s">
        <v>442</v>
      </c>
      <c r="G2079" s="957">
        <v>366</v>
      </c>
      <c r="H2079" t="s">
        <v>385</v>
      </c>
      <c r="I2079" s="937" t="s">
        <v>489</v>
      </c>
      <c r="J2079" s="937" t="s">
        <v>445</v>
      </c>
      <c r="K2079" s="937" t="s">
        <v>448</v>
      </c>
      <c r="L2079" s="937">
        <v>7.1</v>
      </c>
      <c r="M2079" s="958" t="s">
        <v>20</v>
      </c>
      <c r="N2079" s="678">
        <f t="shared" ca="1" si="348"/>
        <v>174281.1</v>
      </c>
      <c r="O2079" s="678">
        <f t="shared" ca="1" si="359"/>
        <v>36609.181991263205</v>
      </c>
      <c r="P2079" s="678">
        <f t="shared" ca="1" si="359"/>
        <v>4328.8917130976715</v>
      </c>
      <c r="Q2079" s="678">
        <f t="shared" ca="1" si="359"/>
        <v>83756.554466556088</v>
      </c>
      <c r="R2079" s="678">
        <f t="shared" ca="1" si="359"/>
        <v>7106.0125824236475</v>
      </c>
      <c r="S2079" s="678">
        <f t="shared" ca="1" si="359"/>
        <v>444.31900821004939</v>
      </c>
      <c r="T2079" s="678">
        <f t="shared" ca="1" si="359"/>
        <v>16128.925094180999</v>
      </c>
      <c r="U2079" s="678">
        <f t="shared" ca="1" si="359"/>
        <v>0</v>
      </c>
      <c r="V2079" s="678">
        <f t="shared" ca="1" si="359"/>
        <v>533.32296127786117</v>
      </c>
      <c r="W2079" s="678">
        <f t="shared" ca="1" si="357"/>
        <v>25373.892182990476</v>
      </c>
      <c r="X2079" s="678">
        <f t="shared" ca="1" si="359"/>
        <v>0</v>
      </c>
      <c r="Y2079" s="678">
        <f t="shared" ca="1" si="359"/>
        <v>0</v>
      </c>
      <c r="Z2079" s="678">
        <f t="shared" ca="1" si="359"/>
        <v>0</v>
      </c>
      <c r="AA2079" t="str">
        <f t="shared" si="351"/>
        <v>ASRCMS202202</v>
      </c>
      <c r="AB2079" s="957">
        <f t="shared" si="352"/>
        <v>45230</v>
      </c>
      <c r="AC2079" t="str">
        <f t="shared" si="353"/>
        <v>Unaudited</v>
      </c>
    </row>
    <row r="2080" spans="1:29" x14ac:dyDescent="0.25">
      <c r="A2080" t="s">
        <v>421</v>
      </c>
      <c r="B2080" t="s">
        <v>1380</v>
      </c>
      <c r="C2080" t="s">
        <v>1381</v>
      </c>
      <c r="D2080">
        <v>1900</v>
      </c>
      <c r="E2080" s="957">
        <v>1</v>
      </c>
      <c r="F2080" t="s">
        <v>442</v>
      </c>
      <c r="G2080" s="957">
        <v>366</v>
      </c>
      <c r="H2080" t="s">
        <v>385</v>
      </c>
      <c r="I2080" s="937" t="s">
        <v>489</v>
      </c>
      <c r="J2080" s="937" t="s">
        <v>445</v>
      </c>
      <c r="K2080" s="937" t="s">
        <v>448</v>
      </c>
      <c r="L2080" s="937">
        <v>7.2</v>
      </c>
      <c r="M2080" s="958"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ASRCMS202202</v>
      </c>
      <c r="AB2080" s="957">
        <f t="shared" si="352"/>
        <v>45230</v>
      </c>
      <c r="AC2080" t="str">
        <f t="shared" si="353"/>
        <v>Unaudited</v>
      </c>
    </row>
    <row r="2081" spans="1:29" x14ac:dyDescent="0.25">
      <c r="A2081" t="s">
        <v>421</v>
      </c>
      <c r="B2081" t="s">
        <v>1380</v>
      </c>
      <c r="C2081" t="s">
        <v>1381</v>
      </c>
      <c r="D2081">
        <v>1900</v>
      </c>
      <c r="E2081" s="957">
        <v>1</v>
      </c>
      <c r="F2081" t="s">
        <v>442</v>
      </c>
      <c r="G2081" s="957">
        <v>366</v>
      </c>
      <c r="H2081" t="s">
        <v>385</v>
      </c>
      <c r="I2081" s="937" t="s">
        <v>489</v>
      </c>
      <c r="J2081" s="937" t="s">
        <v>445</v>
      </c>
      <c r="K2081" s="937" t="s">
        <v>448</v>
      </c>
      <c r="L2081" s="937">
        <v>7.3</v>
      </c>
      <c r="M2081" s="958" t="s">
        <v>156</v>
      </c>
      <c r="N2081" s="678">
        <f t="shared" ca="1" si="348"/>
        <v>39714.848480614572</v>
      </c>
      <c r="O2081" s="678">
        <f t="shared" ca="1" si="359"/>
        <v>8391.6807841051068</v>
      </c>
      <c r="P2081" s="678">
        <f t="shared" ca="1" si="359"/>
        <v>1706.9713842935355</v>
      </c>
      <c r="Q2081" s="678">
        <f t="shared" ca="1" si="359"/>
        <v>11605.387042098782</v>
      </c>
      <c r="R2081" s="678">
        <f t="shared" ca="1" si="359"/>
        <v>1729.2878341679423</v>
      </c>
      <c r="S2081" s="678">
        <f t="shared" ca="1" si="359"/>
        <v>137.59490016273557</v>
      </c>
      <c r="T2081" s="678">
        <f t="shared" ca="1" si="359"/>
        <v>4088.8340341815074</v>
      </c>
      <c r="U2081" s="678">
        <f t="shared" ca="1" si="359"/>
        <v>0</v>
      </c>
      <c r="V2081" s="678">
        <f t="shared" ca="1" si="359"/>
        <v>227.20331378361024</v>
      </c>
      <c r="W2081" s="678">
        <f t="shared" ca="1" si="357"/>
        <v>11827.889187821356</v>
      </c>
      <c r="X2081" s="678">
        <f t="shared" ca="1" si="359"/>
        <v>0</v>
      </c>
      <c r="Y2081" s="678">
        <f t="shared" ca="1" si="359"/>
        <v>0</v>
      </c>
      <c r="Z2081" s="678">
        <f t="shared" ca="1" si="359"/>
        <v>0</v>
      </c>
      <c r="AA2081" t="str">
        <f t="shared" si="351"/>
        <v>ASRCMS202202</v>
      </c>
      <c r="AB2081" s="957">
        <f t="shared" si="352"/>
        <v>45230</v>
      </c>
      <c r="AC2081" t="str">
        <f t="shared" si="353"/>
        <v>Unaudited</v>
      </c>
    </row>
    <row r="2082" spans="1:29" x14ac:dyDescent="0.25">
      <c r="A2082" t="s">
        <v>421</v>
      </c>
      <c r="B2082" t="s">
        <v>1380</v>
      </c>
      <c r="C2082" t="s">
        <v>1381</v>
      </c>
      <c r="D2082">
        <v>1900</v>
      </c>
      <c r="E2082" s="957">
        <v>1</v>
      </c>
      <c r="F2082" t="s">
        <v>442</v>
      </c>
      <c r="G2082" s="957">
        <v>366</v>
      </c>
      <c r="H2082" t="s">
        <v>385</v>
      </c>
      <c r="I2082" s="937" t="s">
        <v>489</v>
      </c>
      <c r="J2082" s="937" t="s">
        <v>445</v>
      </c>
      <c r="K2082" s="937" t="s">
        <v>448</v>
      </c>
      <c r="L2082" s="937" t="s">
        <v>91</v>
      </c>
      <c r="M2082" s="958" t="s">
        <v>456</v>
      </c>
      <c r="N2082" s="678">
        <f t="shared" ca="1" si="348"/>
        <v>89.042879854835462</v>
      </c>
      <c r="O2082" s="678">
        <f t="shared" ca="1" si="359"/>
        <v>18.814610968588532</v>
      </c>
      <c r="P2082" s="678">
        <f t="shared" ca="1" si="359"/>
        <v>3.8271239524300813</v>
      </c>
      <c r="Q2082" s="678">
        <f t="shared" ca="1" si="359"/>
        <v>26.019917577247544</v>
      </c>
      <c r="R2082" s="678">
        <f t="shared" ca="1" si="359"/>
        <v>3.8771586634002917</v>
      </c>
      <c r="S2082" s="678">
        <f t="shared" ca="1" si="359"/>
        <v>0.30849535205475748</v>
      </c>
      <c r="T2082" s="678">
        <f t="shared" ca="1" si="359"/>
        <v>9.1673913304667369</v>
      </c>
      <c r="U2082" s="678">
        <f t="shared" ca="1" si="359"/>
        <v>0</v>
      </c>
      <c r="V2082" s="678">
        <f t="shared" ca="1" si="359"/>
        <v>0.50940235568894254</v>
      </c>
      <c r="W2082" s="678">
        <f t="shared" ca="1" si="357"/>
        <v>26.518779654958578</v>
      </c>
      <c r="X2082" s="678">
        <f t="shared" ca="1" si="359"/>
        <v>0</v>
      </c>
      <c r="Y2082" s="678">
        <f t="shared" ca="1" si="359"/>
        <v>0</v>
      </c>
      <c r="Z2082" s="678">
        <f t="shared" ca="1" si="359"/>
        <v>0</v>
      </c>
      <c r="AA2082" t="str">
        <f t="shared" si="351"/>
        <v>ASRCMS202202</v>
      </c>
      <c r="AB2082" s="957">
        <f t="shared" si="352"/>
        <v>45230</v>
      </c>
      <c r="AC2082" t="str">
        <f t="shared" si="353"/>
        <v>Unaudited</v>
      </c>
    </row>
    <row r="2083" spans="1:29" x14ac:dyDescent="0.25">
      <c r="A2083" t="s">
        <v>421</v>
      </c>
      <c r="B2083" t="s">
        <v>1380</v>
      </c>
      <c r="C2083" t="s">
        <v>1381</v>
      </c>
      <c r="D2083">
        <v>1900</v>
      </c>
      <c r="E2083" s="957">
        <v>1</v>
      </c>
      <c r="F2083" t="s">
        <v>442</v>
      </c>
      <c r="G2083" s="957">
        <v>366</v>
      </c>
      <c r="H2083" t="s">
        <v>385</v>
      </c>
      <c r="I2083" s="937" t="s">
        <v>489</v>
      </c>
      <c r="J2083" s="937" t="s">
        <v>445</v>
      </c>
      <c r="K2083" s="937" t="s">
        <v>449</v>
      </c>
      <c r="L2083" s="945">
        <v>8.1</v>
      </c>
      <c r="M2083" s="960" t="s">
        <v>22</v>
      </c>
      <c r="N2083" s="678">
        <f t="shared" ca="1" si="348"/>
        <v>6440829.7204145864</v>
      </c>
      <c r="O2083" s="678">
        <f t="shared" ca="1" si="359"/>
        <v>2592662.4112055344</v>
      </c>
      <c r="P2083" s="678">
        <f t="shared" ca="1" si="359"/>
        <v>282838.77907500509</v>
      </c>
      <c r="Q2083" s="678">
        <f t="shared" ca="1" si="359"/>
        <v>2103374.1667015827</v>
      </c>
      <c r="R2083" s="678">
        <f t="shared" ca="1" si="359"/>
        <v>275595.53927121469</v>
      </c>
      <c r="S2083" s="678">
        <f t="shared" ca="1" si="359"/>
        <v>67.983736073857429</v>
      </c>
      <c r="T2083" s="678">
        <f t="shared" ca="1" si="359"/>
        <v>253436.81611568324</v>
      </c>
      <c r="U2083" s="678">
        <f t="shared" ca="1" si="359"/>
        <v>0</v>
      </c>
      <c r="V2083" s="678">
        <f t="shared" ca="1" si="359"/>
        <v>128519.30050483247</v>
      </c>
      <c r="W2083" s="678">
        <f t="shared" ca="1" si="357"/>
        <v>804334.72380466003</v>
      </c>
      <c r="X2083" s="678">
        <f t="shared" ca="1" si="359"/>
        <v>0</v>
      </c>
      <c r="Y2083" s="678">
        <f t="shared" ca="1" si="359"/>
        <v>0</v>
      </c>
      <c r="Z2083" s="678">
        <f t="shared" ca="1" si="359"/>
        <v>0</v>
      </c>
      <c r="AA2083" t="str">
        <f t="shared" si="351"/>
        <v>ASRCMS202202</v>
      </c>
      <c r="AB2083" s="957">
        <f t="shared" si="352"/>
        <v>45230</v>
      </c>
      <c r="AC2083" t="str">
        <f t="shared" si="353"/>
        <v>Unaudited</v>
      </c>
    </row>
    <row r="2084" spans="1:29" x14ac:dyDescent="0.25">
      <c r="A2084" t="s">
        <v>421</v>
      </c>
      <c r="B2084" t="s">
        <v>1380</v>
      </c>
      <c r="C2084" t="s">
        <v>1381</v>
      </c>
      <c r="D2084">
        <v>1900</v>
      </c>
      <c r="E2084" s="957">
        <v>1</v>
      </c>
      <c r="F2084" t="s">
        <v>442</v>
      </c>
      <c r="G2084" s="957">
        <v>366</v>
      </c>
      <c r="H2084" t="s">
        <v>385</v>
      </c>
      <c r="I2084" s="937" t="s">
        <v>489</v>
      </c>
      <c r="J2084" s="937" t="s">
        <v>445</v>
      </c>
      <c r="K2084" s="937" t="s">
        <v>449</v>
      </c>
      <c r="L2084" s="947" t="s">
        <v>113</v>
      </c>
      <c r="M2084" s="961" t="s">
        <v>444</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ASRCMS202202</v>
      </c>
      <c r="AB2084" s="957">
        <f t="shared" si="352"/>
        <v>45230</v>
      </c>
      <c r="AC2084" t="str">
        <f t="shared" si="353"/>
        <v>Unaudited</v>
      </c>
    </row>
    <row r="2085" spans="1:29" x14ac:dyDescent="0.25">
      <c r="A2085" t="s">
        <v>421</v>
      </c>
      <c r="B2085" t="s">
        <v>1380</v>
      </c>
      <c r="C2085" t="s">
        <v>1381</v>
      </c>
      <c r="D2085">
        <v>1900</v>
      </c>
      <c r="E2085" s="957">
        <v>1</v>
      </c>
      <c r="F2085" t="s">
        <v>442</v>
      </c>
      <c r="G2085" s="957">
        <v>366</v>
      </c>
      <c r="H2085" t="s">
        <v>385</v>
      </c>
      <c r="I2085" s="958" t="s">
        <v>489</v>
      </c>
      <c r="J2085" s="958" t="s">
        <v>445</v>
      </c>
      <c r="K2085" s="958" t="s">
        <v>449</v>
      </c>
      <c r="L2085" s="937" t="s">
        <v>115</v>
      </c>
      <c r="M2085" s="958" t="s">
        <v>158</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ASRCMS202202</v>
      </c>
      <c r="AB2085" s="957">
        <f t="shared" si="352"/>
        <v>45230</v>
      </c>
      <c r="AC2085" t="str">
        <f t="shared" si="353"/>
        <v>Unaudited</v>
      </c>
    </row>
    <row r="2086" spans="1:29" x14ac:dyDescent="0.25">
      <c r="A2086" t="s">
        <v>421</v>
      </c>
      <c r="B2086" t="s">
        <v>1380</v>
      </c>
      <c r="C2086" t="s">
        <v>1381</v>
      </c>
      <c r="D2086">
        <v>1900</v>
      </c>
      <c r="E2086" s="957">
        <v>1</v>
      </c>
      <c r="F2086" t="s">
        <v>442</v>
      </c>
      <c r="G2086" s="957">
        <v>366</v>
      </c>
      <c r="H2086" t="s">
        <v>385</v>
      </c>
      <c r="I2086" s="937" t="s">
        <v>489</v>
      </c>
      <c r="J2086" s="937" t="s">
        <v>445</v>
      </c>
      <c r="K2086" s="937" t="s">
        <v>449</v>
      </c>
      <c r="L2086" s="937" t="s">
        <v>116</v>
      </c>
      <c r="M2086" s="962" t="s">
        <v>114</v>
      </c>
      <c r="N2086" s="678">
        <f t="shared" ca="1" si="348"/>
        <v>-18486.493358783744</v>
      </c>
      <c r="O2086" s="678">
        <f t="shared" ca="1" si="359"/>
        <v>-7441.4692713277045</v>
      </c>
      <c r="P2086" s="678">
        <f t="shared" ca="1" si="359"/>
        <v>-811.80491302291739</v>
      </c>
      <c r="Q2086" s="678">
        <f t="shared" ca="1" si="359"/>
        <v>-6037.1123367104319</v>
      </c>
      <c r="R2086" s="678">
        <f t="shared" ca="1" si="359"/>
        <v>-791.01533926591537</v>
      </c>
      <c r="S2086" s="678">
        <f t="shared" ca="1" si="359"/>
        <v>-0.19512717149643496</v>
      </c>
      <c r="T2086" s="678">
        <f t="shared" ca="1" si="359"/>
        <v>-727.41528985683203</v>
      </c>
      <c r="U2086" s="678">
        <f t="shared" ca="1" si="359"/>
        <v>0</v>
      </c>
      <c r="V2086" s="678">
        <f t="shared" ca="1" si="359"/>
        <v>-368.87657311101628</v>
      </c>
      <c r="W2086" s="678">
        <f t="shared" ca="1" si="357"/>
        <v>-2308.6045083174295</v>
      </c>
      <c r="X2086" s="678">
        <f t="shared" ca="1" si="359"/>
        <v>0</v>
      </c>
      <c r="Y2086" s="678">
        <f t="shared" ca="1" si="359"/>
        <v>0</v>
      </c>
      <c r="Z2086" s="678">
        <f t="shared" ca="1" si="359"/>
        <v>0</v>
      </c>
      <c r="AA2086" t="str">
        <f t="shared" si="351"/>
        <v>ASRCMS202202</v>
      </c>
      <c r="AB2086" s="957">
        <f t="shared" si="352"/>
        <v>45230</v>
      </c>
      <c r="AC2086" t="str">
        <f t="shared" si="353"/>
        <v>Unaudited</v>
      </c>
    </row>
    <row r="2087" spans="1:29" x14ac:dyDescent="0.25">
      <c r="A2087" t="s">
        <v>421</v>
      </c>
      <c r="B2087" t="s">
        <v>1380</v>
      </c>
      <c r="C2087" t="s">
        <v>1381</v>
      </c>
      <c r="D2087">
        <v>1900</v>
      </c>
      <c r="E2087" s="957">
        <v>1</v>
      </c>
      <c r="F2087" t="s">
        <v>442</v>
      </c>
      <c r="G2087" s="957">
        <v>366</v>
      </c>
      <c r="H2087" t="s">
        <v>385</v>
      </c>
      <c r="I2087" s="937" t="s">
        <v>489</v>
      </c>
      <c r="J2087" s="937" t="s">
        <v>445</v>
      </c>
      <c r="K2087" s="937" t="s">
        <v>449</v>
      </c>
      <c r="L2087" s="937" t="s">
        <v>117</v>
      </c>
      <c r="M2087" s="962" t="s">
        <v>159</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ASRCMS202202</v>
      </c>
      <c r="AB2087" s="957">
        <f t="shared" si="352"/>
        <v>45230</v>
      </c>
      <c r="AC2087" t="str">
        <f t="shared" si="353"/>
        <v>Unaudited</v>
      </c>
    </row>
    <row r="2088" spans="1:29" x14ac:dyDescent="0.25">
      <c r="A2088" t="s">
        <v>421</v>
      </c>
      <c r="B2088" t="s">
        <v>1380</v>
      </c>
      <c r="C2088" t="s">
        <v>1381</v>
      </c>
      <c r="D2088">
        <v>1900</v>
      </c>
      <c r="E2088" s="957">
        <v>1</v>
      </c>
      <c r="F2088" t="s">
        <v>442</v>
      </c>
      <c r="G2088" s="957">
        <v>366</v>
      </c>
      <c r="H2088" t="s">
        <v>385</v>
      </c>
      <c r="I2088" s="937" t="s">
        <v>489</v>
      </c>
      <c r="J2088" s="937" t="s">
        <v>445</v>
      </c>
      <c r="K2088" s="937" t="s">
        <v>449</v>
      </c>
      <c r="L2088" s="937" t="s">
        <v>160</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ASRCMS202202</v>
      </c>
      <c r="AB2088" s="957">
        <f t="shared" si="352"/>
        <v>45230</v>
      </c>
      <c r="AC2088" t="str">
        <f t="shared" si="353"/>
        <v>Unaudited</v>
      </c>
    </row>
    <row r="2089" spans="1:29" x14ac:dyDescent="0.25">
      <c r="A2089" t="s">
        <v>421</v>
      </c>
      <c r="B2089" t="s">
        <v>1380</v>
      </c>
      <c r="C2089" t="s">
        <v>1381</v>
      </c>
      <c r="D2089">
        <v>1900</v>
      </c>
      <c r="E2089" s="957">
        <v>1</v>
      </c>
      <c r="F2089" t="s">
        <v>442</v>
      </c>
      <c r="G2089" s="957">
        <v>366</v>
      </c>
      <c r="H2089" t="s">
        <v>385</v>
      </c>
      <c r="I2089" s="937" t="s">
        <v>489</v>
      </c>
      <c r="J2089" s="937" t="s">
        <v>445</v>
      </c>
      <c r="K2089" s="937" t="s">
        <v>449</v>
      </c>
      <c r="L2089" s="937" t="s">
        <v>443</v>
      </c>
      <c r="M2089" s="962" t="s">
        <v>457</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ASRCMS202202</v>
      </c>
      <c r="AB2089" s="957">
        <f t="shared" si="352"/>
        <v>45230</v>
      </c>
      <c r="AC2089" t="str">
        <f t="shared" si="353"/>
        <v>Unaudited</v>
      </c>
    </row>
    <row r="2090" spans="1:29" ht="30" x14ac:dyDescent="0.25">
      <c r="A2090" t="s">
        <v>421</v>
      </c>
      <c r="B2090" t="s">
        <v>1380</v>
      </c>
      <c r="C2090" t="s">
        <v>1381</v>
      </c>
      <c r="D2090">
        <v>1900</v>
      </c>
      <c r="E2090" s="957">
        <v>1</v>
      </c>
      <c r="F2090" t="s">
        <v>442</v>
      </c>
      <c r="G2090" s="957">
        <v>366</v>
      </c>
      <c r="H2090" t="s">
        <v>385</v>
      </c>
      <c r="I2090" s="937" t="s">
        <v>489</v>
      </c>
      <c r="J2090" s="937" t="s">
        <v>445</v>
      </c>
      <c r="K2090" s="937" t="s">
        <v>450</v>
      </c>
      <c r="L2090" s="937">
        <v>9.1</v>
      </c>
      <c r="M2090" s="962" t="s">
        <v>186</v>
      </c>
      <c r="N2090" s="678">
        <f t="shared" ca="1" si="360"/>
        <v>5751074.8100000005</v>
      </c>
      <c r="O2090" s="678">
        <f t="shared" ca="1" si="361"/>
        <v>335783.98999999993</v>
      </c>
      <c r="P2090" s="678">
        <f t="shared" ca="1" si="361"/>
        <v>27808.330000000005</v>
      </c>
      <c r="Q2090" s="678">
        <f t="shared" ca="1" si="361"/>
        <v>1122308.73</v>
      </c>
      <c r="R2090" s="678">
        <f t="shared" ca="1" si="361"/>
        <v>116691.12</v>
      </c>
      <c r="S2090" s="678">
        <f t="shared" ca="1" si="361"/>
        <v>25890</v>
      </c>
      <c r="T2090" s="678">
        <f t="shared" ca="1" si="361"/>
        <v>203549.12</v>
      </c>
      <c r="U2090" s="678">
        <f t="shared" ca="1" si="361"/>
        <v>0</v>
      </c>
      <c r="V2090" s="678">
        <f t="shared" ca="1" si="361"/>
        <v>40</v>
      </c>
      <c r="W2090" s="678">
        <f t="shared" ca="1" si="357"/>
        <v>3919003.52</v>
      </c>
      <c r="X2090" s="678">
        <f t="shared" ca="1" si="361"/>
        <v>0</v>
      </c>
      <c r="Y2090" s="678">
        <f t="shared" ca="1" si="361"/>
        <v>0</v>
      </c>
      <c r="Z2090" s="678">
        <f t="shared" ca="1" si="361"/>
        <v>0</v>
      </c>
      <c r="AA2090" t="str">
        <f t="shared" si="351"/>
        <v>ASRCMS202202</v>
      </c>
      <c r="AB2090" s="957">
        <f t="shared" si="352"/>
        <v>45230</v>
      </c>
      <c r="AC2090" t="str">
        <f t="shared" si="353"/>
        <v>Unaudited</v>
      </c>
    </row>
    <row r="2091" spans="1:29" x14ac:dyDescent="0.25">
      <c r="A2091" t="s">
        <v>421</v>
      </c>
      <c r="B2091" t="s">
        <v>1380</v>
      </c>
      <c r="C2091" t="s">
        <v>1381</v>
      </c>
      <c r="D2091">
        <v>1900</v>
      </c>
      <c r="E2091" s="957">
        <v>1</v>
      </c>
      <c r="F2091" t="s">
        <v>442</v>
      </c>
      <c r="G2091" s="957">
        <v>366</v>
      </c>
      <c r="H2091" t="s">
        <v>385</v>
      </c>
      <c r="I2091" s="937" t="s">
        <v>489</v>
      </c>
      <c r="J2091" s="937" t="s">
        <v>445</v>
      </c>
      <c r="K2091" s="937" t="s">
        <v>450</v>
      </c>
      <c r="L2091" s="937" t="s">
        <v>107</v>
      </c>
      <c r="M2091" s="962" t="s">
        <v>187</v>
      </c>
      <c r="N2091" s="678">
        <f t="shared" ca="1" si="360"/>
        <v>7257.27</v>
      </c>
      <c r="O2091" s="678">
        <f t="shared" ca="1" si="361"/>
        <v>0</v>
      </c>
      <c r="P2091" s="678">
        <f t="shared" ca="1" si="361"/>
        <v>0</v>
      </c>
      <c r="Q2091" s="678">
        <f t="shared" ca="1" si="361"/>
        <v>7257.27</v>
      </c>
      <c r="R2091" s="678">
        <f t="shared" ca="1" si="361"/>
        <v>0</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ASRCMS202202</v>
      </c>
      <c r="AB2091" s="957">
        <f t="shared" si="352"/>
        <v>45230</v>
      </c>
      <c r="AC2091" t="str">
        <f t="shared" si="353"/>
        <v>Unaudited</v>
      </c>
    </row>
    <row r="2092" spans="1:29" x14ac:dyDescent="0.25">
      <c r="A2092" t="s">
        <v>421</v>
      </c>
      <c r="B2092" t="s">
        <v>1380</v>
      </c>
      <c r="C2092" t="s">
        <v>1381</v>
      </c>
      <c r="D2092">
        <v>1900</v>
      </c>
      <c r="E2092" s="957">
        <v>1</v>
      </c>
      <c r="F2092" t="s">
        <v>442</v>
      </c>
      <c r="G2092" s="957">
        <v>366</v>
      </c>
      <c r="H2092" t="s">
        <v>385</v>
      </c>
      <c r="I2092" s="937" t="s">
        <v>489</v>
      </c>
      <c r="J2092" s="937" t="s">
        <v>445</v>
      </c>
      <c r="K2092" s="937" t="s">
        <v>450</v>
      </c>
      <c r="L2092" s="945" t="s">
        <v>1316</v>
      </c>
      <c r="M2092" s="960" t="s">
        <v>1317</v>
      </c>
      <c r="N2092" s="678">
        <f t="shared" ca="1" si="360"/>
        <v>271902.64</v>
      </c>
      <c r="O2092" s="678">
        <f t="shared" ca="1" si="361"/>
        <v>0</v>
      </c>
      <c r="P2092" s="678">
        <f t="shared" ca="1" si="361"/>
        <v>0</v>
      </c>
      <c r="Q2092" s="678">
        <f t="shared" ca="1" si="361"/>
        <v>167279.94</v>
      </c>
      <c r="R2092" s="678">
        <f t="shared" ca="1" si="361"/>
        <v>0</v>
      </c>
      <c r="S2092" s="678">
        <f t="shared" ca="1" si="361"/>
        <v>0</v>
      </c>
      <c r="T2092" s="678">
        <f t="shared" ca="1" si="361"/>
        <v>104622.7</v>
      </c>
      <c r="U2092" s="678">
        <f t="shared" ca="1" si="361"/>
        <v>0</v>
      </c>
      <c r="V2092" s="678">
        <f t="shared" ca="1" si="361"/>
        <v>0</v>
      </c>
      <c r="W2092" s="678">
        <f t="shared" ca="1" si="357"/>
        <v>0</v>
      </c>
      <c r="X2092" s="678">
        <f t="shared" ca="1" si="361"/>
        <v>0</v>
      </c>
      <c r="Y2092" s="678">
        <f t="shared" ca="1" si="361"/>
        <v>0</v>
      </c>
      <c r="Z2092" s="678">
        <f t="shared" ca="1" si="361"/>
        <v>0</v>
      </c>
      <c r="AA2092" t="str">
        <f t="shared" si="351"/>
        <v>ASRCMS202202</v>
      </c>
      <c r="AB2092" s="957">
        <f t="shared" si="352"/>
        <v>45230</v>
      </c>
      <c r="AC2092" t="str">
        <f t="shared" si="353"/>
        <v>Unaudited</v>
      </c>
    </row>
    <row r="2093" spans="1:29" x14ac:dyDescent="0.25">
      <c r="A2093" t="s">
        <v>421</v>
      </c>
      <c r="B2093" t="s">
        <v>1380</v>
      </c>
      <c r="C2093" t="s">
        <v>1381</v>
      </c>
      <c r="D2093">
        <v>1900</v>
      </c>
      <c r="E2093" s="957">
        <v>1</v>
      </c>
      <c r="F2093" t="s">
        <v>442</v>
      </c>
      <c r="G2093" s="957">
        <v>366</v>
      </c>
      <c r="H2093" t="s">
        <v>385</v>
      </c>
      <c r="I2093" s="962" t="s">
        <v>489</v>
      </c>
      <c r="J2093" s="962" t="s">
        <v>445</v>
      </c>
      <c r="K2093" s="962" t="s">
        <v>450</v>
      </c>
      <c r="L2093" s="937" t="s">
        <v>108</v>
      </c>
      <c r="M2093" s="962" t="s">
        <v>188</v>
      </c>
      <c r="N2093" s="678">
        <f t="shared" ca="1" si="360"/>
        <v>1341901.9700000002</v>
      </c>
      <c r="O2093" s="678">
        <f t="shared" ca="1" si="361"/>
        <v>282677.03999999992</v>
      </c>
      <c r="P2093" s="678">
        <f t="shared" ca="1" si="361"/>
        <v>27930.479999999996</v>
      </c>
      <c r="Q2093" s="678">
        <f t="shared" ca="1" si="361"/>
        <v>497948.20999999996</v>
      </c>
      <c r="R2093" s="678">
        <f t="shared" ca="1" si="361"/>
        <v>52268.41</v>
      </c>
      <c r="S2093" s="678">
        <f t="shared" ca="1" si="361"/>
        <v>1046.18</v>
      </c>
      <c r="T2093" s="678">
        <f t="shared" ca="1" si="361"/>
        <v>194748.50000000003</v>
      </c>
      <c r="U2093" s="678">
        <f t="shared" ca="1" si="361"/>
        <v>0</v>
      </c>
      <c r="V2093" s="678">
        <f t="shared" ca="1" si="361"/>
        <v>4922.6099999999997</v>
      </c>
      <c r="W2093" s="678">
        <f t="shared" ca="1" si="357"/>
        <v>280360.53999999998</v>
      </c>
      <c r="X2093" s="678">
        <f t="shared" ca="1" si="361"/>
        <v>0</v>
      </c>
      <c r="Y2093" s="678">
        <f t="shared" ca="1" si="361"/>
        <v>0</v>
      </c>
      <c r="Z2093" s="678">
        <f t="shared" ca="1" si="361"/>
        <v>0</v>
      </c>
      <c r="AA2093" t="str">
        <f t="shared" si="351"/>
        <v>ASRCMS202202</v>
      </c>
      <c r="AB2093" s="957">
        <f t="shared" si="352"/>
        <v>45230</v>
      </c>
      <c r="AC2093" t="str">
        <f t="shared" si="353"/>
        <v>Unaudited</v>
      </c>
    </row>
    <row r="2094" spans="1:29" x14ac:dyDescent="0.25">
      <c r="A2094" t="s">
        <v>421</v>
      </c>
      <c r="B2094" t="s">
        <v>1380</v>
      </c>
      <c r="C2094" t="s">
        <v>1381</v>
      </c>
      <c r="D2094">
        <v>1900</v>
      </c>
      <c r="E2094" s="957">
        <v>1</v>
      </c>
      <c r="F2094" t="s">
        <v>442</v>
      </c>
      <c r="G2094" s="957">
        <v>366</v>
      </c>
      <c r="H2094" t="s">
        <v>385</v>
      </c>
      <c r="I2094" s="937" t="s">
        <v>489</v>
      </c>
      <c r="J2094" s="937" t="s">
        <v>445</v>
      </c>
      <c r="K2094" s="937" t="s">
        <v>450</v>
      </c>
      <c r="L2094" s="943" t="s">
        <v>109</v>
      </c>
      <c r="M2094" s="963" t="s">
        <v>161</v>
      </c>
      <c r="N2094" s="678">
        <f t="shared" ca="1" si="360"/>
        <v>1909046.8888707883</v>
      </c>
      <c r="O2094" s="678">
        <f t="shared" ca="1" si="361"/>
        <v>760599.71303351677</v>
      </c>
      <c r="P2094" s="678">
        <f t="shared" ca="1" si="361"/>
        <v>42701.101332958118</v>
      </c>
      <c r="Q2094" s="678">
        <f t="shared" ca="1" si="361"/>
        <v>728088.68845988833</v>
      </c>
      <c r="R2094" s="678">
        <f t="shared" ca="1" si="361"/>
        <v>72145.772310384869</v>
      </c>
      <c r="S2094" s="678">
        <f t="shared" ca="1" si="361"/>
        <v>2030.4631318919262</v>
      </c>
      <c r="T2094" s="678">
        <f t="shared" ca="1" si="361"/>
        <v>194721.37828052399</v>
      </c>
      <c r="U2094" s="678">
        <f t="shared" ca="1" si="361"/>
        <v>0</v>
      </c>
      <c r="V2094" s="678">
        <f t="shared" ca="1" si="361"/>
        <v>11886.631178970505</v>
      </c>
      <c r="W2094" s="678">
        <f t="shared" ca="1" si="357"/>
        <v>96873.141142653825</v>
      </c>
      <c r="X2094" s="678">
        <f t="shared" ca="1" si="361"/>
        <v>0</v>
      </c>
      <c r="Y2094" s="678">
        <f t="shared" ca="1" si="361"/>
        <v>0</v>
      </c>
      <c r="Z2094" s="678">
        <f t="shared" ca="1" si="361"/>
        <v>0</v>
      </c>
      <c r="AA2094" t="str">
        <f t="shared" si="351"/>
        <v>ASRCMS202202</v>
      </c>
      <c r="AB2094" s="957">
        <f t="shared" si="352"/>
        <v>45230</v>
      </c>
      <c r="AC2094" t="str">
        <f t="shared" si="353"/>
        <v>Unaudited</v>
      </c>
    </row>
    <row r="2095" spans="1:29" x14ac:dyDescent="0.25">
      <c r="A2095" t="s">
        <v>421</v>
      </c>
      <c r="B2095" t="s">
        <v>1380</v>
      </c>
      <c r="C2095" t="s">
        <v>1381</v>
      </c>
      <c r="D2095">
        <v>1900</v>
      </c>
      <c r="E2095" s="957">
        <v>1</v>
      </c>
      <c r="F2095" t="s">
        <v>442</v>
      </c>
      <c r="G2095" s="957">
        <v>366</v>
      </c>
      <c r="H2095" t="s">
        <v>385</v>
      </c>
      <c r="I2095" s="937" t="s">
        <v>489</v>
      </c>
      <c r="J2095" s="937" t="s">
        <v>445</v>
      </c>
      <c r="K2095" s="937" t="s">
        <v>450</v>
      </c>
      <c r="L2095" s="943" t="s">
        <v>110</v>
      </c>
      <c r="M2095" s="963" t="s">
        <v>135</v>
      </c>
      <c r="N2095" s="678">
        <f t="shared" ca="1" si="360"/>
        <v>37594.52684879805</v>
      </c>
      <c r="O2095" s="678">
        <f t="shared" ca="1" si="361"/>
        <v>20441.712088814522</v>
      </c>
      <c r="P2095" s="678">
        <f t="shared" ca="1" si="361"/>
        <v>3456.7230472815877</v>
      </c>
      <c r="Q2095" s="678">
        <f t="shared" ca="1" si="361"/>
        <v>8740.1334426683006</v>
      </c>
      <c r="R2095" s="678">
        <f t="shared" ca="1" si="361"/>
        <v>1478.6495382598096</v>
      </c>
      <c r="S2095" s="678">
        <f t="shared" ca="1" si="361"/>
        <v>58.851722915813312</v>
      </c>
      <c r="T2095" s="678">
        <f t="shared" ca="1" si="361"/>
        <v>2859.365641157784</v>
      </c>
      <c r="U2095" s="678">
        <f t="shared" ca="1" si="361"/>
        <v>0</v>
      </c>
      <c r="V2095" s="678">
        <f t="shared" ca="1" si="361"/>
        <v>152.6466563128908</v>
      </c>
      <c r="W2095" s="678">
        <f t="shared" ca="1" si="357"/>
        <v>406.4447113873357</v>
      </c>
      <c r="X2095" s="678">
        <f t="shared" ca="1" si="361"/>
        <v>0</v>
      </c>
      <c r="Y2095" s="678">
        <f t="shared" ca="1" si="361"/>
        <v>0</v>
      </c>
      <c r="Z2095" s="678">
        <f t="shared" ca="1" si="361"/>
        <v>0</v>
      </c>
      <c r="AA2095" t="str">
        <f t="shared" si="351"/>
        <v>ASRCMS202202</v>
      </c>
      <c r="AB2095" s="957">
        <f t="shared" si="352"/>
        <v>45230</v>
      </c>
      <c r="AC2095" t="str">
        <f t="shared" si="353"/>
        <v>Unaudited</v>
      </c>
    </row>
    <row r="2096" spans="1:29" x14ac:dyDescent="0.25">
      <c r="A2096" t="s">
        <v>421</v>
      </c>
      <c r="B2096" t="s">
        <v>1380</v>
      </c>
      <c r="C2096" t="s">
        <v>1381</v>
      </c>
      <c r="D2096">
        <v>1900</v>
      </c>
      <c r="E2096" s="957">
        <v>1</v>
      </c>
      <c r="F2096" t="s">
        <v>442</v>
      </c>
      <c r="G2096" s="957">
        <v>366</v>
      </c>
      <c r="H2096" t="s">
        <v>385</v>
      </c>
      <c r="I2096" s="937" t="s">
        <v>489</v>
      </c>
      <c r="J2096" s="937" t="s">
        <v>445</v>
      </c>
      <c r="K2096" s="937" t="s">
        <v>450</v>
      </c>
      <c r="L2096" s="947" t="s">
        <v>111</v>
      </c>
      <c r="M2096" s="964" t="s">
        <v>163</v>
      </c>
      <c r="N2096" s="678">
        <f t="shared" ca="1" si="360"/>
        <v>381362.77017924172</v>
      </c>
      <c r="O2096" s="678">
        <f t="shared" ca="1" si="361"/>
        <v>58580.559470923203</v>
      </c>
      <c r="P2096" s="678">
        <f t="shared" ca="1" si="361"/>
        <v>4484.7358866918203</v>
      </c>
      <c r="Q2096" s="678">
        <f t="shared" ca="1" si="361"/>
        <v>110397.67064935627</v>
      </c>
      <c r="R2096" s="678">
        <f t="shared" ca="1" si="361"/>
        <v>10924.046971138894</v>
      </c>
      <c r="S2096" s="678">
        <f t="shared" ca="1" si="361"/>
        <v>460.11050551672571</v>
      </c>
      <c r="T2096" s="678">
        <f t="shared" ca="1" si="361"/>
        <v>22959.191659601456</v>
      </c>
      <c r="U2096" s="678">
        <f t="shared" ca="1" si="361"/>
        <v>0</v>
      </c>
      <c r="V2096" s="678">
        <f t="shared" ca="1" si="361"/>
        <v>1010.1122957935195</v>
      </c>
      <c r="W2096" s="678">
        <f t="shared" ca="1" si="357"/>
        <v>172546.34274021984</v>
      </c>
      <c r="X2096" s="678">
        <f t="shared" ca="1" si="361"/>
        <v>0</v>
      </c>
      <c r="Y2096" s="678">
        <f t="shared" ca="1" si="361"/>
        <v>0</v>
      </c>
      <c r="Z2096" s="678">
        <f t="shared" ca="1" si="361"/>
        <v>0</v>
      </c>
      <c r="AA2096" t="str">
        <f t="shared" si="351"/>
        <v>ASRCMS202202</v>
      </c>
      <c r="AB2096" s="957">
        <f t="shared" si="352"/>
        <v>45230</v>
      </c>
      <c r="AC2096" t="str">
        <f t="shared" si="353"/>
        <v>Unaudited</v>
      </c>
    </row>
    <row r="2097" spans="1:29" x14ac:dyDescent="0.25">
      <c r="A2097" t="s">
        <v>421</v>
      </c>
      <c r="B2097" t="s">
        <v>1380</v>
      </c>
      <c r="C2097" t="s">
        <v>1381</v>
      </c>
      <c r="D2097">
        <v>1900</v>
      </c>
      <c r="E2097" s="957">
        <v>1</v>
      </c>
      <c r="F2097" t="s">
        <v>442</v>
      </c>
      <c r="G2097" s="957">
        <v>366</v>
      </c>
      <c r="H2097" t="s">
        <v>385</v>
      </c>
      <c r="I2097" s="963" t="s">
        <v>489</v>
      </c>
      <c r="J2097" s="963" t="s">
        <v>445</v>
      </c>
      <c r="K2097" s="963" t="s">
        <v>450</v>
      </c>
      <c r="L2097" s="943" t="s">
        <v>112</v>
      </c>
      <c r="M2097" s="963" t="s">
        <v>464</v>
      </c>
      <c r="N2097" s="678">
        <f t="shared" ca="1" si="360"/>
        <v>71210.702644642806</v>
      </c>
      <c r="O2097" s="678">
        <f t="shared" ca="1" si="361"/>
        <v>15046.701872660005</v>
      </c>
      <c r="P2097" s="678">
        <f t="shared" ca="1" si="361"/>
        <v>3060.6847645200992</v>
      </c>
      <c r="Q2097" s="678">
        <f t="shared" ca="1" si="361"/>
        <v>20809.037358767186</v>
      </c>
      <c r="R2097" s="678">
        <f t="shared" ca="1" si="361"/>
        <v>3100.699271357917</v>
      </c>
      <c r="S2097" s="678">
        <f t="shared" ca="1" si="361"/>
        <v>246.71451348204289</v>
      </c>
      <c r="T2097" s="678">
        <f t="shared" ca="1" si="361"/>
        <v>7331.4832036566486</v>
      </c>
      <c r="U2097" s="678">
        <f t="shared" ca="1" si="361"/>
        <v>0</v>
      </c>
      <c r="V2097" s="678">
        <f t="shared" ca="1" si="361"/>
        <v>407.38686503158908</v>
      </c>
      <c r="W2097" s="678">
        <f t="shared" ca="1" si="357"/>
        <v>21207.994795167309</v>
      </c>
      <c r="X2097" s="678">
        <f t="shared" ca="1" si="361"/>
        <v>0</v>
      </c>
      <c r="Y2097" s="678">
        <f t="shared" ca="1" si="361"/>
        <v>0</v>
      </c>
      <c r="Z2097" s="678">
        <f t="shared" ca="1" si="361"/>
        <v>0</v>
      </c>
      <c r="AA2097" t="str">
        <f t="shared" si="351"/>
        <v>ASRCMS202202</v>
      </c>
      <c r="AB2097" s="957">
        <f t="shared" si="352"/>
        <v>45230</v>
      </c>
      <c r="AC2097" t="str">
        <f t="shared" si="353"/>
        <v>Unaudited</v>
      </c>
    </row>
    <row r="2098" spans="1:29" x14ac:dyDescent="0.25">
      <c r="A2098" t="s">
        <v>421</v>
      </c>
      <c r="B2098" t="s">
        <v>1380</v>
      </c>
      <c r="C2098" t="s">
        <v>1381</v>
      </c>
      <c r="D2098">
        <v>1900</v>
      </c>
      <c r="E2098" s="957">
        <v>1</v>
      </c>
      <c r="F2098" t="s">
        <v>442</v>
      </c>
      <c r="G2098" s="957">
        <v>366</v>
      </c>
      <c r="H2098" t="s">
        <v>385</v>
      </c>
      <c r="I2098" s="937" t="s">
        <v>489</v>
      </c>
      <c r="J2098" s="937" t="s">
        <v>445</v>
      </c>
      <c r="K2098" s="937" t="s">
        <v>6</v>
      </c>
      <c r="L2098" s="937" t="s">
        <v>118</v>
      </c>
      <c r="M2098" s="962" t="s">
        <v>189</v>
      </c>
      <c r="N2098" s="678">
        <f t="shared" ca="1" si="360"/>
        <v>46963.218702455131</v>
      </c>
      <c r="O2098" s="678">
        <f t="shared" ca="1" si="361"/>
        <v>18791.323386954031</v>
      </c>
      <c r="P2098" s="678">
        <f t="shared" ca="1" si="361"/>
        <v>2418.3142208523764</v>
      </c>
      <c r="Q2098" s="678">
        <f t="shared" ca="1" si="361"/>
        <v>15213.889669424279</v>
      </c>
      <c r="R2098" s="678">
        <f t="shared" ca="1" si="361"/>
        <v>1986.8554140548681</v>
      </c>
      <c r="S2098" s="678">
        <f t="shared" ca="1" si="361"/>
        <v>0.49011625675513615</v>
      </c>
      <c r="T2098" s="678">
        <f t="shared" ca="1" si="361"/>
        <v>1827.1061699759052</v>
      </c>
      <c r="U2098" s="678">
        <f t="shared" ca="1" si="361"/>
        <v>0</v>
      </c>
      <c r="V2098" s="678">
        <f t="shared" ca="1" si="361"/>
        <v>926.53628826437807</v>
      </c>
      <c r="W2098" s="678">
        <f t="shared" ca="1" si="357"/>
        <v>5798.7034366725438</v>
      </c>
      <c r="X2098" s="678">
        <f t="shared" ca="1" si="361"/>
        <v>0</v>
      </c>
      <c r="Y2098" s="678">
        <f t="shared" ca="1" si="361"/>
        <v>0</v>
      </c>
      <c r="Z2098" s="678">
        <f t="shared" ca="1" si="361"/>
        <v>0</v>
      </c>
      <c r="AA2098" t="str">
        <f t="shared" si="351"/>
        <v>ASRCMS202202</v>
      </c>
      <c r="AB2098" s="957">
        <f t="shared" si="352"/>
        <v>45230</v>
      </c>
      <c r="AC2098" t="str">
        <f t="shared" si="353"/>
        <v>Unaudited</v>
      </c>
    </row>
    <row r="2099" spans="1:29" x14ac:dyDescent="0.25">
      <c r="A2099" t="s">
        <v>421</v>
      </c>
      <c r="B2099" t="s">
        <v>1380</v>
      </c>
      <c r="C2099" t="s">
        <v>1381</v>
      </c>
      <c r="D2099">
        <v>1900</v>
      </c>
      <c r="E2099" s="957">
        <v>1</v>
      </c>
      <c r="F2099" t="s">
        <v>442</v>
      </c>
      <c r="G2099" s="957">
        <v>366</v>
      </c>
      <c r="H2099" t="s">
        <v>385</v>
      </c>
      <c r="I2099" s="937" t="s">
        <v>489</v>
      </c>
      <c r="J2099" s="937" t="s">
        <v>445</v>
      </c>
      <c r="K2099" s="937" t="s">
        <v>6</v>
      </c>
      <c r="L2099" s="937" t="s">
        <v>45</v>
      </c>
      <c r="M2099" s="962" t="s">
        <v>164</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ASRCMS202202</v>
      </c>
      <c r="AB2099" s="957">
        <f t="shared" si="352"/>
        <v>45230</v>
      </c>
      <c r="AC2099" t="str">
        <f t="shared" si="353"/>
        <v>Unaudited</v>
      </c>
    </row>
    <row r="2100" spans="1:29" x14ac:dyDescent="0.25">
      <c r="A2100" t="s">
        <v>421</v>
      </c>
      <c r="B2100" t="s">
        <v>1380</v>
      </c>
      <c r="C2100" t="s">
        <v>1381</v>
      </c>
      <c r="D2100">
        <v>1900</v>
      </c>
      <c r="E2100" s="957">
        <v>1</v>
      </c>
      <c r="F2100" t="s">
        <v>442</v>
      </c>
      <c r="G2100" s="957">
        <v>366</v>
      </c>
      <c r="H2100" t="s">
        <v>385</v>
      </c>
      <c r="I2100" s="937" t="s">
        <v>489</v>
      </c>
      <c r="J2100" s="937" t="s">
        <v>445</v>
      </c>
      <c r="K2100" s="937" t="s">
        <v>6</v>
      </c>
      <c r="L2100" s="937" t="s">
        <v>46</v>
      </c>
      <c r="M2100" s="962" t="s">
        <v>165</v>
      </c>
      <c r="N2100" s="678">
        <f t="shared" ca="1" si="360"/>
        <v>20.37931300004681</v>
      </c>
      <c r="O2100" s="678">
        <f t="shared" ca="1" si="361"/>
        <v>2.7386451433204178</v>
      </c>
      <c r="P2100" s="678">
        <f t="shared" ca="1" si="361"/>
        <v>16.271345285066182</v>
      </c>
      <c r="Q2100" s="678">
        <f t="shared" ca="1" si="361"/>
        <v>1.3693225716602089</v>
      </c>
      <c r="R2100" s="678">
        <f t="shared" ca="1" si="361"/>
        <v>0</v>
      </c>
      <c r="S2100" s="678">
        <f t="shared" ca="1" si="361"/>
        <v>0</v>
      </c>
      <c r="T2100" s="678">
        <f t="shared" ca="1" si="361"/>
        <v>0</v>
      </c>
      <c r="U2100" s="678">
        <f t="shared" ca="1" si="361"/>
        <v>0</v>
      </c>
      <c r="V2100" s="678">
        <f t="shared" ca="1" si="361"/>
        <v>0</v>
      </c>
      <c r="W2100" s="678">
        <f t="shared" ca="1" si="357"/>
        <v>0</v>
      </c>
      <c r="X2100" s="678">
        <f t="shared" ca="1" si="361"/>
        <v>0</v>
      </c>
      <c r="Y2100" s="678">
        <f t="shared" ca="1" si="361"/>
        <v>0</v>
      </c>
      <c r="Z2100" s="678">
        <f t="shared" ca="1" si="361"/>
        <v>0</v>
      </c>
      <c r="AA2100" t="str">
        <f t="shared" si="351"/>
        <v>ASRCMS202202</v>
      </c>
      <c r="AB2100" s="957">
        <f t="shared" si="352"/>
        <v>45230</v>
      </c>
      <c r="AC2100" t="str">
        <f t="shared" si="353"/>
        <v>Unaudited</v>
      </c>
    </row>
    <row r="2101" spans="1:29" x14ac:dyDescent="0.25">
      <c r="A2101" t="s">
        <v>421</v>
      </c>
      <c r="B2101" t="s">
        <v>1380</v>
      </c>
      <c r="C2101" t="s">
        <v>1381</v>
      </c>
      <c r="D2101">
        <v>1900</v>
      </c>
      <c r="E2101" s="957">
        <v>1</v>
      </c>
      <c r="F2101" t="s">
        <v>442</v>
      </c>
      <c r="G2101" s="957">
        <v>366</v>
      </c>
      <c r="H2101" t="s">
        <v>385</v>
      </c>
      <c r="I2101" s="937" t="s">
        <v>489</v>
      </c>
      <c r="J2101" s="937" t="s">
        <v>445</v>
      </c>
      <c r="K2101" s="937" t="s">
        <v>6</v>
      </c>
      <c r="L2101" s="945" t="s">
        <v>166</v>
      </c>
      <c r="M2101" s="960" t="s">
        <v>462</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ASRCMS202202</v>
      </c>
      <c r="AB2101" s="957">
        <f t="shared" si="352"/>
        <v>45230</v>
      </c>
      <c r="AC2101" t="str">
        <f t="shared" si="353"/>
        <v>Unaudited</v>
      </c>
    </row>
    <row r="2102" spans="1:29" x14ac:dyDescent="0.25">
      <c r="A2102" t="s">
        <v>421</v>
      </c>
      <c r="B2102" t="s">
        <v>1380</v>
      </c>
      <c r="C2102" t="s">
        <v>1381</v>
      </c>
      <c r="D2102">
        <v>1900</v>
      </c>
      <c r="E2102" s="957">
        <v>1</v>
      </c>
      <c r="F2102" t="s">
        <v>442</v>
      </c>
      <c r="G2102" s="957">
        <v>366</v>
      </c>
      <c r="H2102" t="s">
        <v>385</v>
      </c>
      <c r="I2102" s="962" t="s">
        <v>489</v>
      </c>
      <c r="J2102" s="962" t="s">
        <v>445</v>
      </c>
      <c r="K2102" s="962" t="s">
        <v>435</v>
      </c>
      <c r="L2102" s="937" t="s">
        <v>121</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ASRCMS202202</v>
      </c>
      <c r="AB2102" s="957">
        <f t="shared" si="352"/>
        <v>45230</v>
      </c>
      <c r="AC2102" t="str">
        <f t="shared" si="353"/>
        <v>Unaudited</v>
      </c>
    </row>
    <row r="2103" spans="1:29" x14ac:dyDescent="0.25">
      <c r="A2103" t="s">
        <v>421</v>
      </c>
      <c r="B2103" t="s">
        <v>1380</v>
      </c>
      <c r="C2103" t="s">
        <v>1381</v>
      </c>
      <c r="D2103">
        <v>1900</v>
      </c>
      <c r="E2103" s="957">
        <v>1</v>
      </c>
      <c r="F2103" t="s">
        <v>442</v>
      </c>
      <c r="G2103" s="957">
        <v>366</v>
      </c>
      <c r="H2103" t="s">
        <v>385</v>
      </c>
      <c r="I2103" s="937" t="s">
        <v>489</v>
      </c>
      <c r="J2103" s="937" t="s">
        <v>445</v>
      </c>
      <c r="K2103" s="937" t="s">
        <v>435</v>
      </c>
      <c r="L2103" s="937" t="s">
        <v>938</v>
      </c>
      <c r="M2103" s="962" t="s">
        <v>930</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ASRCMS202202</v>
      </c>
      <c r="AB2103" s="957">
        <f t="shared" si="352"/>
        <v>45230</v>
      </c>
      <c r="AC2103" t="str">
        <f t="shared" si="353"/>
        <v>Unaudited</v>
      </c>
    </row>
    <row r="2104" spans="1:29" x14ac:dyDescent="0.25">
      <c r="A2104" t="s">
        <v>421</v>
      </c>
      <c r="B2104" t="s">
        <v>1380</v>
      </c>
      <c r="C2104" t="s">
        <v>1381</v>
      </c>
      <c r="D2104">
        <v>1900</v>
      </c>
      <c r="E2104" s="957">
        <v>1</v>
      </c>
      <c r="F2104" t="s">
        <v>442</v>
      </c>
      <c r="G2104" s="957">
        <v>366</v>
      </c>
      <c r="H2104" t="s">
        <v>385</v>
      </c>
      <c r="I2104" s="937" t="s">
        <v>489</v>
      </c>
      <c r="J2104" s="937" t="s">
        <v>445</v>
      </c>
      <c r="K2104" s="937" t="s">
        <v>435</v>
      </c>
      <c r="L2104" s="937" t="s">
        <v>168</v>
      </c>
      <c r="M2104" s="962" t="s">
        <v>40</v>
      </c>
      <c r="N2104" s="678">
        <f t="shared" ca="1" si="360"/>
        <v>-5015.0433749220883</v>
      </c>
      <c r="O2104" s="678">
        <f t="shared" ca="1" si="361"/>
        <v>-2540.2919381905167</v>
      </c>
      <c r="P2104" s="678">
        <f t="shared" ca="1" si="361"/>
        <v>-429.56703682230642</v>
      </c>
      <c r="Q2104" s="678">
        <f t="shared" ca="1" si="361"/>
        <v>-1381.7105053439998</v>
      </c>
      <c r="R2104" s="678">
        <f t="shared" ca="1" si="361"/>
        <v>-233.75679720879643</v>
      </c>
      <c r="S2104" s="678">
        <f t="shared" ca="1" si="361"/>
        <v>-9.3037531227381667</v>
      </c>
      <c r="T2104" s="678">
        <f t="shared" ca="1" si="361"/>
        <v>-332.02768956771831</v>
      </c>
      <c r="U2104" s="678">
        <f t="shared" ca="1" si="361"/>
        <v>0</v>
      </c>
      <c r="V2104" s="678">
        <f t="shared" ca="1" si="361"/>
        <v>-24.131609662102118</v>
      </c>
      <c r="W2104" s="678">
        <f t="shared" ca="1" si="357"/>
        <v>-64.254045003910463</v>
      </c>
      <c r="X2104" s="678">
        <f t="shared" ca="1" si="361"/>
        <v>0</v>
      </c>
      <c r="Y2104" s="678">
        <f t="shared" ca="1" si="361"/>
        <v>0</v>
      </c>
      <c r="Z2104" s="678">
        <f t="shared" ca="1" si="361"/>
        <v>0</v>
      </c>
      <c r="AA2104" t="str">
        <f t="shared" si="351"/>
        <v>ASRCMS202202</v>
      </c>
      <c r="AB2104" s="957">
        <f t="shared" si="352"/>
        <v>45230</v>
      </c>
      <c r="AC2104" t="str">
        <f t="shared" si="353"/>
        <v>Unaudited</v>
      </c>
    </row>
    <row r="2105" spans="1:29" x14ac:dyDescent="0.25">
      <c r="A2105" t="s">
        <v>421</v>
      </c>
      <c r="B2105" t="s">
        <v>1380</v>
      </c>
      <c r="C2105" t="s">
        <v>1381</v>
      </c>
      <c r="D2105">
        <v>1900</v>
      </c>
      <c r="E2105" s="957">
        <v>1</v>
      </c>
      <c r="F2105" t="s">
        <v>442</v>
      </c>
      <c r="G2105" s="957">
        <v>366</v>
      </c>
      <c r="H2105" t="s">
        <v>385</v>
      </c>
      <c r="I2105" s="937" t="s">
        <v>489</v>
      </c>
      <c r="J2105" s="937" t="s">
        <v>445</v>
      </c>
      <c r="K2105" s="937" t="s">
        <v>435</v>
      </c>
      <c r="L2105" s="937" t="s">
        <v>169</v>
      </c>
      <c r="M2105" s="962" t="s">
        <v>330</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ASRCMS202202</v>
      </c>
      <c r="AB2105" s="957">
        <f t="shared" si="352"/>
        <v>45230</v>
      </c>
      <c r="AC2105" t="str">
        <f t="shared" si="353"/>
        <v>Unaudited</v>
      </c>
    </row>
    <row r="2106" spans="1:29" x14ac:dyDescent="0.25">
      <c r="A2106" t="s">
        <v>421</v>
      </c>
      <c r="B2106" t="s">
        <v>1380</v>
      </c>
      <c r="C2106" t="s">
        <v>1381</v>
      </c>
      <c r="D2106">
        <v>1900</v>
      </c>
      <c r="E2106" s="957">
        <v>1</v>
      </c>
      <c r="F2106" t="s">
        <v>442</v>
      </c>
      <c r="G2106" s="957">
        <v>366</v>
      </c>
      <c r="H2106" t="s">
        <v>385</v>
      </c>
      <c r="I2106" s="937" t="s">
        <v>489</v>
      </c>
      <c r="J2106" s="937" t="s">
        <v>451</v>
      </c>
      <c r="K2106" s="937" t="s">
        <v>436</v>
      </c>
      <c r="L2106" s="945" t="s">
        <v>122</v>
      </c>
      <c r="M2106" s="960" t="s">
        <v>27</v>
      </c>
      <c r="N2106" s="678">
        <f t="shared" ca="1" si="360"/>
        <v>1548376.2312696266</v>
      </c>
      <c r="O2106" s="678">
        <f t="shared" ca="1" si="361"/>
        <v>-720.33694554938472</v>
      </c>
      <c r="P2106" s="678">
        <f t="shared" ca="1" si="361"/>
        <v>1549096.568215176</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ASRCMS202202</v>
      </c>
      <c r="AB2106" s="957">
        <f t="shared" si="352"/>
        <v>45230</v>
      </c>
      <c r="AC2106" t="str">
        <f t="shared" si="353"/>
        <v>Unaudited</v>
      </c>
    </row>
    <row r="2107" spans="1:29" x14ac:dyDescent="0.25">
      <c r="A2107" t="s">
        <v>421</v>
      </c>
      <c r="B2107" t="s">
        <v>1380</v>
      </c>
      <c r="C2107" t="s">
        <v>1381</v>
      </c>
      <c r="D2107">
        <v>1900</v>
      </c>
      <c r="E2107" s="957">
        <v>1</v>
      </c>
      <c r="F2107" t="s">
        <v>442</v>
      </c>
      <c r="G2107" s="957">
        <v>366</v>
      </c>
      <c r="H2107" t="s">
        <v>385</v>
      </c>
      <c r="I2107" s="962" t="s">
        <v>489</v>
      </c>
      <c r="J2107" s="962" t="s">
        <v>451</v>
      </c>
      <c r="K2107" s="962" t="s">
        <v>436</v>
      </c>
      <c r="L2107" s="937" t="s">
        <v>123</v>
      </c>
      <c r="M2107" s="962" t="s">
        <v>98</v>
      </c>
      <c r="N2107" s="678">
        <f t="shared" ca="1" si="360"/>
        <v>99115.423936739069</v>
      </c>
      <c r="O2107" s="678">
        <f t="shared" ca="1" si="361"/>
        <v>79571.84697400943</v>
      </c>
      <c r="P2107" s="678">
        <f t="shared" ca="1" si="361"/>
        <v>19543.576962729632</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ASRCMS202202</v>
      </c>
      <c r="AB2107" s="957">
        <f t="shared" si="352"/>
        <v>45230</v>
      </c>
      <c r="AC2107" t="str">
        <f t="shared" si="353"/>
        <v>Unaudited</v>
      </c>
    </row>
    <row r="2108" spans="1:29" x14ac:dyDescent="0.25">
      <c r="A2108" t="s">
        <v>421</v>
      </c>
      <c r="B2108" t="s">
        <v>1380</v>
      </c>
      <c r="C2108" t="s">
        <v>1381</v>
      </c>
      <c r="D2108">
        <v>1900</v>
      </c>
      <c r="E2108" s="957">
        <v>1</v>
      </c>
      <c r="F2108" t="s">
        <v>442</v>
      </c>
      <c r="G2108" s="957">
        <v>366</v>
      </c>
      <c r="H2108" t="s">
        <v>385</v>
      </c>
      <c r="I2108" s="937" t="s">
        <v>489</v>
      </c>
      <c r="J2108" s="937" t="s">
        <v>451</v>
      </c>
      <c r="K2108" s="937" t="s">
        <v>436</v>
      </c>
      <c r="L2108" s="937" t="s">
        <v>124</v>
      </c>
      <c r="M2108" s="962" t="s">
        <v>99</v>
      </c>
      <c r="N2108" s="678">
        <f t="shared" ca="1" si="360"/>
        <v>101356.05082735146</v>
      </c>
      <c r="O2108" s="678">
        <f t="shared" ca="1" si="361"/>
        <v>80699.303221859402</v>
      </c>
      <c r="P2108" s="678">
        <f t="shared" ca="1" si="361"/>
        <v>20656.747605492052</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ASRCMS202202</v>
      </c>
      <c r="AB2108" s="957">
        <f t="shared" si="352"/>
        <v>45230</v>
      </c>
      <c r="AC2108" t="str">
        <f t="shared" si="353"/>
        <v>Unaudited</v>
      </c>
    </row>
    <row r="2109" spans="1:29" x14ac:dyDescent="0.25">
      <c r="A2109" t="s">
        <v>421</v>
      </c>
      <c r="B2109" t="s">
        <v>1380</v>
      </c>
      <c r="C2109" t="s">
        <v>1381</v>
      </c>
      <c r="D2109">
        <v>1900</v>
      </c>
      <c r="E2109" s="957">
        <v>1</v>
      </c>
      <c r="F2109" t="s">
        <v>442</v>
      </c>
      <c r="G2109" s="957">
        <v>366</v>
      </c>
      <c r="H2109" t="s">
        <v>385</v>
      </c>
      <c r="I2109" s="937" t="s">
        <v>489</v>
      </c>
      <c r="J2109" s="937" t="s">
        <v>451</v>
      </c>
      <c r="K2109" s="937" t="s">
        <v>436</v>
      </c>
      <c r="L2109" s="937" t="s">
        <v>125</v>
      </c>
      <c r="M2109" s="962" t="s">
        <v>100</v>
      </c>
      <c r="N2109" s="678">
        <f t="shared" ca="1" si="360"/>
        <v>83089.736108819779</v>
      </c>
      <c r="O2109" s="678">
        <f t="shared" ca="1" si="361"/>
        <v>38993.873631035509</v>
      </c>
      <c r="P2109" s="678">
        <f t="shared" ca="1" si="361"/>
        <v>44095.862477784271</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ASRCMS202202</v>
      </c>
      <c r="AB2109" s="957">
        <f t="shared" si="352"/>
        <v>45230</v>
      </c>
      <c r="AC2109" t="str">
        <f t="shared" si="353"/>
        <v>Unaudited</v>
      </c>
    </row>
    <row r="2110" spans="1:29" x14ac:dyDescent="0.25">
      <c r="A2110" t="s">
        <v>421</v>
      </c>
      <c r="B2110" t="s">
        <v>1380</v>
      </c>
      <c r="C2110" t="s">
        <v>1381</v>
      </c>
      <c r="D2110">
        <v>1900</v>
      </c>
      <c r="E2110" s="957">
        <v>1</v>
      </c>
      <c r="F2110" t="s">
        <v>442</v>
      </c>
      <c r="G2110" s="957">
        <v>366</v>
      </c>
      <c r="H2110" t="s">
        <v>385</v>
      </c>
      <c r="I2110" s="937" t="s">
        <v>489</v>
      </c>
      <c r="J2110" s="937" t="s">
        <v>451</v>
      </c>
      <c r="K2110" s="937" t="s">
        <v>436</v>
      </c>
      <c r="L2110" s="937" t="s">
        <v>126</v>
      </c>
      <c r="M2110" s="962" t="s">
        <v>101</v>
      </c>
      <c r="N2110" s="678">
        <f t="shared" ca="1" si="360"/>
        <v>114212.4252511525</v>
      </c>
      <c r="O2110" s="678">
        <f t="shared" ca="1" si="361"/>
        <v>5859.817253746377</v>
      </c>
      <c r="P2110" s="678">
        <f t="shared" ca="1" si="361"/>
        <v>108352.60799740611</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ASRCMS202202</v>
      </c>
      <c r="AB2110" s="957">
        <f t="shared" si="352"/>
        <v>45230</v>
      </c>
      <c r="AC2110" t="str">
        <f t="shared" si="353"/>
        <v>Unaudited</v>
      </c>
    </row>
    <row r="2111" spans="1:29" x14ac:dyDescent="0.25">
      <c r="A2111" t="s">
        <v>421</v>
      </c>
      <c r="B2111" t="s">
        <v>1380</v>
      </c>
      <c r="C2111" t="s">
        <v>1381</v>
      </c>
      <c r="D2111">
        <v>1900</v>
      </c>
      <c r="E2111" s="957">
        <v>1</v>
      </c>
      <c r="F2111" t="s">
        <v>442</v>
      </c>
      <c r="G2111" s="957">
        <v>366</v>
      </c>
      <c r="H2111" t="s">
        <v>385</v>
      </c>
      <c r="I2111" s="937" t="s">
        <v>489</v>
      </c>
      <c r="J2111" s="937" t="s">
        <v>451</v>
      </c>
      <c r="K2111" s="937" t="s">
        <v>436</v>
      </c>
      <c r="L2111" s="945" t="s">
        <v>127</v>
      </c>
      <c r="M2111" s="960" t="s">
        <v>28</v>
      </c>
      <c r="N2111" s="678">
        <f t="shared" ca="1" si="360"/>
        <v>46304.903269793496</v>
      </c>
      <c r="O2111" s="678">
        <f t="shared" ca="1" si="361"/>
        <v>46304.903269793496</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ASRCMS202202</v>
      </c>
      <c r="AB2111" s="957">
        <f t="shared" si="352"/>
        <v>45230</v>
      </c>
      <c r="AC2111" t="str">
        <f t="shared" si="353"/>
        <v>Unaudited</v>
      </c>
    </row>
    <row r="2112" spans="1:29" x14ac:dyDescent="0.25">
      <c r="A2112" t="s">
        <v>421</v>
      </c>
      <c r="B2112" t="s">
        <v>1380</v>
      </c>
      <c r="C2112" t="s">
        <v>1381</v>
      </c>
      <c r="D2112">
        <v>1900</v>
      </c>
      <c r="E2112" s="957">
        <v>1</v>
      </c>
      <c r="F2112" t="s">
        <v>442</v>
      </c>
      <c r="G2112" s="957">
        <v>366</v>
      </c>
      <c r="H2112" t="s">
        <v>385</v>
      </c>
      <c r="I2112" s="962" t="s">
        <v>489</v>
      </c>
      <c r="J2112" s="962" t="s">
        <v>437</v>
      </c>
      <c r="K2112" s="962" t="s">
        <v>437</v>
      </c>
      <c r="L2112" s="937" t="s">
        <v>129</v>
      </c>
      <c r="M2112" s="962" t="s">
        <v>327</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ASRCMS202202</v>
      </c>
      <c r="AB2112" s="957">
        <f t="shared" si="352"/>
        <v>45230</v>
      </c>
      <c r="AC2112" t="str">
        <f t="shared" si="353"/>
        <v>Unaudited</v>
      </c>
    </row>
    <row r="2113" spans="1:29" x14ac:dyDescent="0.25">
      <c r="A2113" t="s">
        <v>421</v>
      </c>
      <c r="B2113" t="s">
        <v>1380</v>
      </c>
      <c r="C2113" t="s">
        <v>1381</v>
      </c>
      <c r="D2113">
        <v>1900</v>
      </c>
      <c r="E2113" s="957">
        <v>1</v>
      </c>
      <c r="F2113" t="s">
        <v>442</v>
      </c>
      <c r="G2113" s="957">
        <v>366</v>
      </c>
      <c r="H2113" t="s">
        <v>385</v>
      </c>
      <c r="I2113" s="937" t="s">
        <v>489</v>
      </c>
      <c r="J2113" s="937" t="s">
        <v>437</v>
      </c>
      <c r="K2113" s="937" t="s">
        <v>437</v>
      </c>
      <c r="L2113" s="937" t="s">
        <v>130</v>
      </c>
      <c r="M2113" s="962" t="s">
        <v>326</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ASRCMS202202</v>
      </c>
      <c r="AB2113" s="957">
        <f t="shared" si="352"/>
        <v>45230</v>
      </c>
      <c r="AC2113" t="str">
        <f t="shared" si="353"/>
        <v>Unaudited</v>
      </c>
    </row>
    <row r="2114" spans="1:29" ht="30" x14ac:dyDescent="0.25">
      <c r="A2114" t="s">
        <v>421</v>
      </c>
      <c r="B2114" t="s">
        <v>1380</v>
      </c>
      <c r="C2114" t="s">
        <v>1381</v>
      </c>
      <c r="D2114">
        <v>1900</v>
      </c>
      <c r="E2114" s="957">
        <v>1</v>
      </c>
      <c r="F2114" t="s">
        <v>442</v>
      </c>
      <c r="G2114" s="957">
        <v>366</v>
      </c>
      <c r="H2114" t="s">
        <v>385</v>
      </c>
      <c r="I2114" s="937" t="s">
        <v>489</v>
      </c>
      <c r="J2114" s="937" t="s">
        <v>437</v>
      </c>
      <c r="K2114" s="937" t="s">
        <v>437</v>
      </c>
      <c r="L2114" s="937" t="s">
        <v>131</v>
      </c>
      <c r="M2114" s="962" t="s">
        <v>180</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ASRCMS202202</v>
      </c>
      <c r="AB2114" s="957">
        <f t="shared" ref="AB2114:AB2177" si="366">file_date</f>
        <v>45230</v>
      </c>
      <c r="AC2114" t="str">
        <f t="shared" ref="AC2114:AC2177" si="367">status</f>
        <v>Unaudited</v>
      </c>
    </row>
    <row r="2115" spans="1:29" x14ac:dyDescent="0.25">
      <c r="A2115" t="s">
        <v>421</v>
      </c>
      <c r="B2115" t="s">
        <v>1380</v>
      </c>
      <c r="C2115" t="s">
        <v>1381</v>
      </c>
      <c r="D2115">
        <v>1900</v>
      </c>
      <c r="E2115" s="957">
        <v>1</v>
      </c>
      <c r="F2115" t="s">
        <v>442</v>
      </c>
      <c r="G2115" s="957">
        <v>366</v>
      </c>
      <c r="H2115" t="s">
        <v>385</v>
      </c>
      <c r="I2115" s="937" t="s">
        <v>489</v>
      </c>
      <c r="J2115" s="937" t="s">
        <v>437</v>
      </c>
      <c r="K2115" s="937" t="s">
        <v>437</v>
      </c>
      <c r="L2115" s="937" t="s">
        <v>132</v>
      </c>
      <c r="M2115" s="962" t="s">
        <v>495</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ASRCMS202202</v>
      </c>
      <c r="AB2115" s="957">
        <f t="shared" si="366"/>
        <v>45230</v>
      </c>
      <c r="AC2115" t="str">
        <f t="shared" si="367"/>
        <v>Unaudited</v>
      </c>
    </row>
    <row r="2116" spans="1:29" x14ac:dyDescent="0.25">
      <c r="A2116" t="s">
        <v>421</v>
      </c>
      <c r="B2116" t="s">
        <v>1380</v>
      </c>
      <c r="C2116" t="s">
        <v>1381</v>
      </c>
      <c r="D2116">
        <v>1900</v>
      </c>
      <c r="E2116" s="957">
        <v>1</v>
      </c>
      <c r="F2116" t="s">
        <v>442</v>
      </c>
      <c r="G2116" s="957">
        <v>366</v>
      </c>
      <c r="H2116" t="s">
        <v>385</v>
      </c>
      <c r="I2116" s="937" t="s">
        <v>489</v>
      </c>
      <c r="J2116" s="937" t="s">
        <v>437</v>
      </c>
      <c r="K2116" s="937" t="s">
        <v>437</v>
      </c>
      <c r="L2116" s="937" t="s">
        <v>133</v>
      </c>
      <c r="M2116" s="962" t="s">
        <v>496</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ASRCMS202202</v>
      </c>
      <c r="AB2116" s="957">
        <f t="shared" si="366"/>
        <v>45230</v>
      </c>
      <c r="AC2116" t="str">
        <f t="shared" si="367"/>
        <v>Unaudited</v>
      </c>
    </row>
    <row r="2117" spans="1:29" x14ac:dyDescent="0.25">
      <c r="A2117" t="s">
        <v>421</v>
      </c>
      <c r="B2117" t="s">
        <v>1380</v>
      </c>
      <c r="C2117" t="s">
        <v>1381</v>
      </c>
      <c r="D2117">
        <v>1900</v>
      </c>
      <c r="E2117" s="957">
        <v>1</v>
      </c>
      <c r="F2117" t="s">
        <v>442</v>
      </c>
      <c r="G2117" s="957">
        <v>366</v>
      </c>
      <c r="H2117" t="s">
        <v>385</v>
      </c>
      <c r="I2117" s="937" t="s">
        <v>489</v>
      </c>
      <c r="J2117" s="937" t="s">
        <v>437</v>
      </c>
      <c r="K2117" s="937" t="s">
        <v>437</v>
      </c>
      <c r="L2117" s="937" t="s">
        <v>134</v>
      </c>
      <c r="M2117" s="962" t="s">
        <v>497</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ASRCMS202202</v>
      </c>
      <c r="AB2117" s="957">
        <f t="shared" si="366"/>
        <v>45230</v>
      </c>
      <c r="AC2117" t="str">
        <f t="shared" si="367"/>
        <v>Unaudited</v>
      </c>
    </row>
    <row r="2118" spans="1:29" x14ac:dyDescent="0.25">
      <c r="A2118" t="s">
        <v>421</v>
      </c>
      <c r="B2118" t="s">
        <v>1380</v>
      </c>
      <c r="C2118" t="s">
        <v>1381</v>
      </c>
      <c r="D2118">
        <v>1900</v>
      </c>
      <c r="E2118" s="957">
        <v>1</v>
      </c>
      <c r="F2118" t="s">
        <v>442</v>
      </c>
      <c r="G2118" s="957">
        <v>366</v>
      </c>
      <c r="H2118" t="s">
        <v>385</v>
      </c>
      <c r="I2118" s="937" t="s">
        <v>490</v>
      </c>
      <c r="J2118" s="937" t="s">
        <v>26</v>
      </c>
      <c r="K2118" s="937" t="s">
        <v>26</v>
      </c>
      <c r="L2118" s="937" t="s">
        <v>270</v>
      </c>
      <c r="M2118" s="962" t="s">
        <v>26</v>
      </c>
      <c r="N2118" s="678">
        <f t="shared" ca="1" si="360"/>
        <v>702213.20004849101</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ASRCMS202202</v>
      </c>
      <c r="AB2118" s="957">
        <f t="shared" si="366"/>
        <v>45230</v>
      </c>
      <c r="AC2118" t="str">
        <f t="shared" si="367"/>
        <v>Unaudited</v>
      </c>
    </row>
    <row r="2119" spans="1:29" x14ac:dyDescent="0.25">
      <c r="A2119" t="s">
        <v>421</v>
      </c>
      <c r="B2119" t="s">
        <v>1380</v>
      </c>
      <c r="C2119" t="s">
        <v>1381</v>
      </c>
      <c r="D2119">
        <v>1900</v>
      </c>
      <c r="E2119" s="957">
        <v>1</v>
      </c>
      <c r="F2119" t="s">
        <v>1026</v>
      </c>
      <c r="G2119" s="957" t="s">
        <v>1379</v>
      </c>
      <c r="H2119" t="s">
        <v>385</v>
      </c>
      <c r="I2119" s="937" t="s">
        <v>433</v>
      </c>
      <c r="J2119" s="937" t="s">
        <v>433</v>
      </c>
      <c r="K2119" s="937" t="s">
        <v>433</v>
      </c>
      <c r="L2119" s="945"/>
      <c r="M2119" s="960" t="s">
        <v>433</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ASRCMS202202</v>
      </c>
      <c r="AB2119" s="957">
        <f t="shared" si="366"/>
        <v>45230</v>
      </c>
      <c r="AC2119" t="str">
        <f t="shared" si="367"/>
        <v>Unaudited</v>
      </c>
    </row>
    <row r="2120" spans="1:29" x14ac:dyDescent="0.25">
      <c r="A2120" t="s">
        <v>421</v>
      </c>
      <c r="B2120" t="s">
        <v>1380</v>
      </c>
      <c r="C2120" t="s">
        <v>1381</v>
      </c>
      <c r="D2120">
        <v>1900</v>
      </c>
      <c r="E2120" s="957">
        <v>1</v>
      </c>
      <c r="F2120" t="s">
        <v>1026</v>
      </c>
      <c r="G2120" s="957" t="s">
        <v>1379</v>
      </c>
      <c r="H2120" t="s">
        <v>385</v>
      </c>
      <c r="I2120" s="962" t="s">
        <v>488</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1451874.7728118072</v>
      </c>
      <c r="AA2120" t="str">
        <f t="shared" si="365"/>
        <v>ASRCMS202202</v>
      </c>
      <c r="AB2120" s="957">
        <f t="shared" si="366"/>
        <v>45230</v>
      </c>
      <c r="AC2120" t="str">
        <f t="shared" si="367"/>
        <v>Unaudited</v>
      </c>
    </row>
    <row r="2121" spans="1:29" x14ac:dyDescent="0.25">
      <c r="A2121" t="s">
        <v>421</v>
      </c>
      <c r="B2121" t="s">
        <v>1380</v>
      </c>
      <c r="C2121" t="s">
        <v>1381</v>
      </c>
      <c r="D2121">
        <v>1900</v>
      </c>
      <c r="E2121" s="957">
        <v>1</v>
      </c>
      <c r="F2121" t="s">
        <v>1026</v>
      </c>
      <c r="G2121" s="957" t="s">
        <v>1379</v>
      </c>
      <c r="H2121" t="s">
        <v>385</v>
      </c>
      <c r="I2121" s="937" t="s">
        <v>488</v>
      </c>
      <c r="J2121" s="937" t="s">
        <v>12</v>
      </c>
      <c r="K2121" s="937" t="s">
        <v>1323</v>
      </c>
      <c r="L2121" s="937" t="s">
        <v>1314</v>
      </c>
      <c r="M2121" s="962" t="s">
        <v>1323</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ASRCMS202202</v>
      </c>
      <c r="AB2121" s="957">
        <f t="shared" si="366"/>
        <v>45230</v>
      </c>
      <c r="AC2121" t="str">
        <f t="shared" si="367"/>
        <v>Unaudited</v>
      </c>
    </row>
    <row r="2122" spans="1:29" x14ac:dyDescent="0.25">
      <c r="A2122" t="s">
        <v>421</v>
      </c>
      <c r="B2122" t="s">
        <v>1380</v>
      </c>
      <c r="C2122" t="s">
        <v>1381</v>
      </c>
      <c r="D2122">
        <v>1900</v>
      </c>
      <c r="E2122" s="957">
        <v>1</v>
      </c>
      <c r="F2122" t="s">
        <v>1026</v>
      </c>
      <c r="G2122" s="957" t="s">
        <v>1379</v>
      </c>
      <c r="H2122" t="s">
        <v>385</v>
      </c>
      <c r="I2122" s="937" t="s">
        <v>488</v>
      </c>
      <c r="J2122" s="937" t="s">
        <v>491</v>
      </c>
      <c r="K2122" s="937" t="s">
        <v>492</v>
      </c>
      <c r="L2122" s="937" t="s">
        <v>63</v>
      </c>
      <c r="M2122" s="962" t="s">
        <v>344</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ASRCMS202202</v>
      </c>
      <c r="AB2122" s="957">
        <f t="shared" si="366"/>
        <v>45230</v>
      </c>
      <c r="AC2122" t="str">
        <f t="shared" si="367"/>
        <v>Unaudited</v>
      </c>
    </row>
    <row r="2123" spans="1:29" x14ac:dyDescent="0.25">
      <c r="A2123" t="s">
        <v>421</v>
      </c>
      <c r="B2123" t="s">
        <v>1380</v>
      </c>
      <c r="C2123" t="s">
        <v>1381</v>
      </c>
      <c r="D2123">
        <v>1900</v>
      </c>
      <c r="E2123" s="957">
        <v>1</v>
      </c>
      <c r="F2123" t="s">
        <v>1026</v>
      </c>
      <c r="G2123" s="957" t="s">
        <v>1379</v>
      </c>
      <c r="H2123" t="s">
        <v>385</v>
      </c>
      <c r="I2123" s="937" t="s">
        <v>488</v>
      </c>
      <c r="J2123" s="937" t="s">
        <v>491</v>
      </c>
      <c r="K2123" s="937" t="s">
        <v>1014</v>
      </c>
      <c r="L2123" s="937" t="s">
        <v>910</v>
      </c>
      <c r="M2123" s="962" t="s">
        <v>911</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ASRCMS202202</v>
      </c>
      <c r="AB2123" s="957">
        <f t="shared" si="366"/>
        <v>45230</v>
      </c>
      <c r="AC2123" t="str">
        <f t="shared" si="367"/>
        <v>Unaudited</v>
      </c>
    </row>
    <row r="2124" spans="1:29" x14ac:dyDescent="0.25">
      <c r="A2124" t="s">
        <v>421</v>
      </c>
      <c r="B2124" t="s">
        <v>1380</v>
      </c>
      <c r="C2124" t="s">
        <v>1381</v>
      </c>
      <c r="D2124">
        <v>1900</v>
      </c>
      <c r="E2124" s="957">
        <v>1</v>
      </c>
      <c r="F2124" t="s">
        <v>1026</v>
      </c>
      <c r="G2124" s="957" t="s">
        <v>1379</v>
      </c>
      <c r="H2124" t="s">
        <v>385</v>
      </c>
      <c r="I2124" s="937" t="s">
        <v>488</v>
      </c>
      <c r="J2124" s="937" t="s">
        <v>13</v>
      </c>
      <c r="K2124" s="937" t="s">
        <v>493</v>
      </c>
      <c r="L2124" s="937" t="s">
        <v>95</v>
      </c>
      <c r="M2124" s="962" t="s">
        <v>147</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ASRCMS202202</v>
      </c>
      <c r="AB2124" s="957">
        <f t="shared" si="366"/>
        <v>45230</v>
      </c>
      <c r="AC2124" t="str">
        <f t="shared" si="367"/>
        <v>Unaudited</v>
      </c>
    </row>
    <row r="2125" spans="1:29" x14ac:dyDescent="0.25">
      <c r="A2125" t="s">
        <v>421</v>
      </c>
      <c r="B2125" t="s">
        <v>1380</v>
      </c>
      <c r="C2125" t="s">
        <v>1381</v>
      </c>
      <c r="D2125">
        <v>1900</v>
      </c>
      <c r="E2125" s="957">
        <v>1</v>
      </c>
      <c r="F2125" t="s">
        <v>1026</v>
      </c>
      <c r="G2125" s="957" t="s">
        <v>1379</v>
      </c>
      <c r="H2125" t="s">
        <v>385</v>
      </c>
      <c r="I2125" s="937" t="s">
        <v>488</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ASRCMS202202</v>
      </c>
      <c r="AB2125" s="957">
        <f t="shared" si="366"/>
        <v>45230</v>
      </c>
      <c r="AC2125" t="str">
        <f t="shared" si="367"/>
        <v>Unaudited</v>
      </c>
    </row>
    <row r="2126" spans="1:29" x14ac:dyDescent="0.25">
      <c r="A2126" t="s">
        <v>421</v>
      </c>
      <c r="B2126" t="s">
        <v>1380</v>
      </c>
      <c r="C2126" t="s">
        <v>1381</v>
      </c>
      <c r="D2126">
        <v>1900</v>
      </c>
      <c r="E2126" s="957">
        <v>1</v>
      </c>
      <c r="F2126" t="s">
        <v>1026</v>
      </c>
      <c r="G2126" s="957" t="s">
        <v>1379</v>
      </c>
      <c r="H2126" t="s">
        <v>385</v>
      </c>
      <c r="I2126" s="937" t="s">
        <v>489</v>
      </c>
      <c r="J2126" s="937" t="s">
        <v>445</v>
      </c>
      <c r="K2126" s="937" t="s">
        <v>0</v>
      </c>
      <c r="L2126" s="937">
        <v>2.1</v>
      </c>
      <c r="M2126" s="962" t="s">
        <v>148</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438149.62268023333</v>
      </c>
      <c r="AA2126" t="str">
        <f t="shared" si="365"/>
        <v>ASRCMS202202</v>
      </c>
      <c r="AB2126" s="957">
        <f t="shared" si="366"/>
        <v>45230</v>
      </c>
      <c r="AC2126" t="str">
        <f t="shared" si="367"/>
        <v>Unaudited</v>
      </c>
    </row>
    <row r="2127" spans="1:29" ht="30" x14ac:dyDescent="0.25">
      <c r="A2127" t="s">
        <v>421</v>
      </c>
      <c r="B2127" t="s">
        <v>1380</v>
      </c>
      <c r="C2127" t="s">
        <v>1381</v>
      </c>
      <c r="D2127">
        <v>1900</v>
      </c>
      <c r="E2127" s="957">
        <v>1</v>
      </c>
      <c r="F2127" t="s">
        <v>1026</v>
      </c>
      <c r="G2127" s="957" t="s">
        <v>1379</v>
      </c>
      <c r="H2127" t="s">
        <v>385</v>
      </c>
      <c r="I2127" s="937" t="s">
        <v>489</v>
      </c>
      <c r="J2127" s="937" t="s">
        <v>445</v>
      </c>
      <c r="K2127" s="937" t="s">
        <v>0</v>
      </c>
      <c r="L2127" s="945">
        <v>2.2000000000000002</v>
      </c>
      <c r="M2127" s="960" t="s">
        <v>149</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-1490702.2177929757</v>
      </c>
      <c r="AA2127" t="str">
        <f t="shared" si="365"/>
        <v>ASRCMS202202</v>
      </c>
      <c r="AB2127" s="957">
        <f t="shared" si="366"/>
        <v>45230</v>
      </c>
      <c r="AC2127" t="str">
        <f t="shared" si="367"/>
        <v>Unaudited</v>
      </c>
    </row>
    <row r="2128" spans="1:29" x14ac:dyDescent="0.25">
      <c r="A2128" t="s">
        <v>421</v>
      </c>
      <c r="B2128" t="s">
        <v>1380</v>
      </c>
      <c r="C2128" t="s">
        <v>1381</v>
      </c>
      <c r="D2128">
        <v>1900</v>
      </c>
      <c r="E2128" s="957">
        <v>1</v>
      </c>
      <c r="F2128" t="s">
        <v>1026</v>
      </c>
      <c r="G2128" s="957" t="s">
        <v>1379</v>
      </c>
      <c r="H2128" t="s">
        <v>385</v>
      </c>
      <c r="I2128" s="937" t="s">
        <v>489</v>
      </c>
      <c r="J2128" s="937" t="s">
        <v>445</v>
      </c>
      <c r="K2128" s="937" t="s">
        <v>0</v>
      </c>
      <c r="L2128" s="937">
        <v>2.2999999999999998</v>
      </c>
      <c r="M2128" s="962" t="s">
        <v>150</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17856.396432776997</v>
      </c>
      <c r="AA2128" t="str">
        <f t="shared" si="365"/>
        <v>ASRCMS202202</v>
      </c>
      <c r="AB2128" s="957">
        <f t="shared" si="366"/>
        <v>45230</v>
      </c>
      <c r="AC2128" t="str">
        <f t="shared" si="367"/>
        <v>Unaudited</v>
      </c>
    </row>
    <row r="2129" spans="1:29" x14ac:dyDescent="0.25">
      <c r="A2129" t="s">
        <v>421</v>
      </c>
      <c r="B2129" t="s">
        <v>1380</v>
      </c>
      <c r="C2129" t="s">
        <v>1381</v>
      </c>
      <c r="D2129">
        <v>1900</v>
      </c>
      <c r="E2129" s="957">
        <v>1</v>
      </c>
      <c r="F2129" t="s">
        <v>1026</v>
      </c>
      <c r="G2129" s="957" t="s">
        <v>1379</v>
      </c>
      <c r="H2129" t="s">
        <v>385</v>
      </c>
      <c r="I2129" s="937" t="s">
        <v>489</v>
      </c>
      <c r="J2129" s="937" t="s">
        <v>445</v>
      </c>
      <c r="K2129" s="937" t="s">
        <v>0</v>
      </c>
      <c r="L2129" s="937">
        <v>2.4</v>
      </c>
      <c r="M2129" s="962" t="s">
        <v>151</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78816.408880196483</v>
      </c>
      <c r="AA2129" t="str">
        <f t="shared" si="365"/>
        <v>ASRCMS202202</v>
      </c>
      <c r="AB2129" s="957">
        <f t="shared" si="366"/>
        <v>45230</v>
      </c>
      <c r="AC2129" t="str">
        <f t="shared" si="367"/>
        <v>Unaudited</v>
      </c>
    </row>
    <row r="2130" spans="1:29" ht="30" x14ac:dyDescent="0.25">
      <c r="A2130" t="s">
        <v>421</v>
      </c>
      <c r="B2130" t="s">
        <v>1380</v>
      </c>
      <c r="C2130" t="s">
        <v>1381</v>
      </c>
      <c r="D2130">
        <v>1900</v>
      </c>
      <c r="E2130" s="957">
        <v>1</v>
      </c>
      <c r="F2130" t="s">
        <v>1026</v>
      </c>
      <c r="G2130" s="957" t="s">
        <v>1379</v>
      </c>
      <c r="H2130" t="s">
        <v>385</v>
      </c>
      <c r="I2130" s="937" t="s">
        <v>489</v>
      </c>
      <c r="J2130" s="937" t="s">
        <v>445</v>
      </c>
      <c r="K2130" s="937" t="s">
        <v>0</v>
      </c>
      <c r="L2130" s="937">
        <v>2.5</v>
      </c>
      <c r="M2130" s="962" t="s">
        <v>152</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101938.20521317722</v>
      </c>
      <c r="AA2130" t="str">
        <f t="shared" si="365"/>
        <v>ASRCMS202202</v>
      </c>
      <c r="AB2130" s="957">
        <f t="shared" si="366"/>
        <v>45230</v>
      </c>
      <c r="AC2130" t="str">
        <f t="shared" si="367"/>
        <v>Unaudited</v>
      </c>
    </row>
    <row r="2131" spans="1:29" x14ac:dyDescent="0.25">
      <c r="A2131" t="s">
        <v>421</v>
      </c>
      <c r="B2131" t="s">
        <v>1380</v>
      </c>
      <c r="C2131" t="s">
        <v>1381</v>
      </c>
      <c r="D2131">
        <v>1900</v>
      </c>
      <c r="E2131" s="957">
        <v>1</v>
      </c>
      <c r="F2131" t="s">
        <v>1026</v>
      </c>
      <c r="G2131" s="957" t="s">
        <v>1379</v>
      </c>
      <c r="H2131" t="s">
        <v>385</v>
      </c>
      <c r="I2131" s="937" t="s">
        <v>489</v>
      </c>
      <c r="J2131" s="937" t="s">
        <v>445</v>
      </c>
      <c r="K2131" s="937" t="s">
        <v>0</v>
      </c>
      <c r="L2131" s="937" t="s">
        <v>97</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ASRCMS202202</v>
      </c>
      <c r="AB2131" s="957">
        <f t="shared" si="366"/>
        <v>45230</v>
      </c>
      <c r="AC2131" t="str">
        <f t="shared" si="367"/>
        <v>Unaudited</v>
      </c>
    </row>
    <row r="2132" spans="1:29" x14ac:dyDescent="0.25">
      <c r="A2132" t="s">
        <v>421</v>
      </c>
      <c r="B2132" t="s">
        <v>1380</v>
      </c>
      <c r="C2132" t="s">
        <v>1381</v>
      </c>
      <c r="D2132">
        <v>1900</v>
      </c>
      <c r="E2132" s="957">
        <v>1</v>
      </c>
      <c r="F2132" t="s">
        <v>1026</v>
      </c>
      <c r="G2132" s="957" t="s">
        <v>1379</v>
      </c>
      <c r="H2132" t="s">
        <v>385</v>
      </c>
      <c r="I2132" s="937" t="s">
        <v>489</v>
      </c>
      <c r="J2132" s="937" t="s">
        <v>445</v>
      </c>
      <c r="K2132" s="937" t="s">
        <v>0</v>
      </c>
      <c r="L2132" s="945" t="s">
        <v>153</v>
      </c>
      <c r="M2132" s="960" t="s">
        <v>452</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ASRCMS202202</v>
      </c>
      <c r="AB2132" s="957">
        <f t="shared" si="366"/>
        <v>45230</v>
      </c>
      <c r="AC2132" t="str">
        <f t="shared" si="367"/>
        <v>Unaudited</v>
      </c>
    </row>
    <row r="2133" spans="1:29" x14ac:dyDescent="0.25">
      <c r="A2133" t="s">
        <v>421</v>
      </c>
      <c r="B2133" t="s">
        <v>1380</v>
      </c>
      <c r="C2133" t="s">
        <v>1381</v>
      </c>
      <c r="D2133">
        <v>1900</v>
      </c>
      <c r="E2133" s="957">
        <v>1</v>
      </c>
      <c r="F2133" t="s">
        <v>1026</v>
      </c>
      <c r="G2133" s="957" t="s">
        <v>1379</v>
      </c>
      <c r="H2133" t="s">
        <v>385</v>
      </c>
      <c r="I2133" s="962" t="s">
        <v>489</v>
      </c>
      <c r="J2133" s="962" t="s">
        <v>445</v>
      </c>
      <c r="K2133" s="962" t="s">
        <v>0</v>
      </c>
      <c r="L2133" s="953" t="s">
        <v>912</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759592.08964493591</v>
      </c>
      <c r="AA2133" t="str">
        <f t="shared" si="365"/>
        <v>ASRCMS202202</v>
      </c>
      <c r="AB2133" s="957">
        <f t="shared" si="366"/>
        <v>45230</v>
      </c>
      <c r="AC2133" t="str">
        <f t="shared" si="367"/>
        <v>Unaudited</v>
      </c>
    </row>
    <row r="2134" spans="1:29" x14ac:dyDescent="0.25">
      <c r="A2134" t="s">
        <v>421</v>
      </c>
      <c r="B2134" t="s">
        <v>1380</v>
      </c>
      <c r="C2134" t="s">
        <v>1381</v>
      </c>
      <c r="D2134">
        <v>1900</v>
      </c>
      <c r="E2134" s="957">
        <v>1</v>
      </c>
      <c r="F2134" t="s">
        <v>1026</v>
      </c>
      <c r="G2134" s="957" t="s">
        <v>1379</v>
      </c>
      <c r="H2134" t="s">
        <v>385</v>
      </c>
      <c r="I2134" s="958" t="s">
        <v>489</v>
      </c>
      <c r="J2134" s="958" t="s">
        <v>445</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4163.2354600331382</v>
      </c>
      <c r="AA2134" t="str">
        <f t="shared" si="365"/>
        <v>ASRCMS202202</v>
      </c>
      <c r="AB2134" s="957">
        <f t="shared" si="366"/>
        <v>45230</v>
      </c>
      <c r="AC2134" t="str">
        <f t="shared" si="367"/>
        <v>Unaudited</v>
      </c>
    </row>
    <row r="2135" spans="1:29" x14ac:dyDescent="0.25">
      <c r="A2135" t="s">
        <v>421</v>
      </c>
      <c r="B2135" t="s">
        <v>1380</v>
      </c>
      <c r="C2135" t="s">
        <v>1381</v>
      </c>
      <c r="D2135">
        <v>1900</v>
      </c>
      <c r="E2135" s="957">
        <v>1</v>
      </c>
      <c r="F2135" t="s">
        <v>1026</v>
      </c>
      <c r="G2135" s="957" t="s">
        <v>1379</v>
      </c>
      <c r="H2135" t="s">
        <v>385</v>
      </c>
      <c r="I2135" s="958" t="s">
        <v>489</v>
      </c>
      <c r="J2135" s="958" t="s">
        <v>445</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62278.133585220516</v>
      </c>
      <c r="AA2135" t="str">
        <f t="shared" si="365"/>
        <v>ASRCMS202202</v>
      </c>
      <c r="AB2135" s="957">
        <f t="shared" si="366"/>
        <v>45230</v>
      </c>
      <c r="AC2135" t="str">
        <f t="shared" si="367"/>
        <v>Unaudited</v>
      </c>
    </row>
    <row r="2136" spans="1:29" x14ac:dyDescent="0.25">
      <c r="A2136" t="s">
        <v>421</v>
      </c>
      <c r="B2136" t="s">
        <v>1380</v>
      </c>
      <c r="C2136" t="s">
        <v>1381</v>
      </c>
      <c r="D2136">
        <v>1900</v>
      </c>
      <c r="E2136" s="957">
        <v>1</v>
      </c>
      <c r="F2136" t="s">
        <v>1026</v>
      </c>
      <c r="G2136" s="957" t="s">
        <v>1379</v>
      </c>
      <c r="H2136" t="s">
        <v>385</v>
      </c>
      <c r="I2136" s="958" t="s">
        <v>489</v>
      </c>
      <c r="J2136" s="958" t="s">
        <v>445</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ASRCMS202202</v>
      </c>
      <c r="AB2136" s="957">
        <f t="shared" si="366"/>
        <v>45230</v>
      </c>
      <c r="AC2136" t="str">
        <f t="shared" si="367"/>
        <v>Unaudited</v>
      </c>
    </row>
    <row r="2137" spans="1:29" x14ac:dyDescent="0.25">
      <c r="A2137" t="s">
        <v>421</v>
      </c>
      <c r="B2137" t="s">
        <v>1380</v>
      </c>
      <c r="C2137" t="s">
        <v>1381</v>
      </c>
      <c r="D2137">
        <v>1900</v>
      </c>
      <c r="E2137" s="957">
        <v>1</v>
      </c>
      <c r="F2137" t="s">
        <v>1026</v>
      </c>
      <c r="G2137" s="957" t="s">
        <v>1379</v>
      </c>
      <c r="H2137" t="s">
        <v>385</v>
      </c>
      <c r="I2137" s="965" t="s">
        <v>489</v>
      </c>
      <c r="J2137" s="965" t="s">
        <v>445</v>
      </c>
      <c r="K2137" s="965" t="s">
        <v>53</v>
      </c>
      <c r="L2137" s="945" t="s">
        <v>44</v>
      </c>
      <c r="M2137" s="965" t="s">
        <v>154</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ASRCMS202202</v>
      </c>
      <c r="AB2137" s="957">
        <f t="shared" si="366"/>
        <v>45230</v>
      </c>
      <c r="AC2137" t="str">
        <f t="shared" si="367"/>
        <v>Unaudited</v>
      </c>
    </row>
    <row r="2138" spans="1:29" x14ac:dyDescent="0.25">
      <c r="A2138" t="s">
        <v>421</v>
      </c>
      <c r="B2138" t="s">
        <v>1380</v>
      </c>
      <c r="C2138" t="s">
        <v>1381</v>
      </c>
      <c r="D2138">
        <v>1900</v>
      </c>
      <c r="E2138" s="957">
        <v>1</v>
      </c>
      <c r="F2138" t="s">
        <v>1026</v>
      </c>
      <c r="G2138" s="957" t="s">
        <v>1379</v>
      </c>
      <c r="H2138" t="s">
        <v>385</v>
      </c>
      <c r="I2138" s="937" t="s">
        <v>489</v>
      </c>
      <c r="J2138" s="937" t="s">
        <v>445</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ASRCMS202202</v>
      </c>
      <c r="AB2138" s="957">
        <f t="shared" si="366"/>
        <v>45230</v>
      </c>
      <c r="AC2138" t="str">
        <f t="shared" si="367"/>
        <v>Unaudited</v>
      </c>
    </row>
    <row r="2139" spans="1:29" x14ac:dyDescent="0.25">
      <c r="A2139" t="s">
        <v>421</v>
      </c>
      <c r="B2139" t="s">
        <v>1380</v>
      </c>
      <c r="C2139" t="s">
        <v>1381</v>
      </c>
      <c r="D2139">
        <v>1900</v>
      </c>
      <c r="E2139" s="957">
        <v>1</v>
      </c>
      <c r="F2139" t="s">
        <v>1026</v>
      </c>
      <c r="G2139" s="957" t="s">
        <v>1379</v>
      </c>
      <c r="H2139" t="s">
        <v>385</v>
      </c>
      <c r="I2139" s="937" t="s">
        <v>489</v>
      </c>
      <c r="J2139" s="937" t="s">
        <v>445</v>
      </c>
      <c r="K2139" s="937" t="s">
        <v>53</v>
      </c>
      <c r="L2139" s="943" t="s">
        <v>42</v>
      </c>
      <c r="M2139" s="959" t="s">
        <v>155</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597021.33386402519</v>
      </c>
      <c r="AA2139" t="str">
        <f t="shared" si="365"/>
        <v>ASRCMS202202</v>
      </c>
      <c r="AB2139" s="957">
        <f t="shared" si="366"/>
        <v>45230</v>
      </c>
      <c r="AC2139" t="str">
        <f t="shared" si="367"/>
        <v>Unaudited</v>
      </c>
    </row>
    <row r="2140" spans="1:29" x14ac:dyDescent="0.25">
      <c r="A2140" t="s">
        <v>421</v>
      </c>
      <c r="B2140" t="s">
        <v>1380</v>
      </c>
      <c r="C2140" t="s">
        <v>1381</v>
      </c>
      <c r="D2140">
        <v>1900</v>
      </c>
      <c r="E2140" s="957">
        <v>1</v>
      </c>
      <c r="F2140" t="s">
        <v>1026</v>
      </c>
      <c r="G2140" s="957" t="s">
        <v>1379</v>
      </c>
      <c r="H2140" t="s">
        <v>385</v>
      </c>
      <c r="I2140" s="958" t="s">
        <v>489</v>
      </c>
      <c r="J2140" s="958" t="s">
        <v>445</v>
      </c>
      <c r="K2140" s="958" t="s">
        <v>53</v>
      </c>
      <c r="L2140" s="937" t="s">
        <v>43</v>
      </c>
      <c r="M2140" s="958" t="s">
        <v>463</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ASRCMS202202</v>
      </c>
      <c r="AB2140" s="957">
        <f t="shared" si="366"/>
        <v>45230</v>
      </c>
      <c r="AC2140" t="str">
        <f t="shared" si="367"/>
        <v>Unaudited</v>
      </c>
    </row>
    <row r="2141" spans="1:29" x14ac:dyDescent="0.25">
      <c r="A2141" t="s">
        <v>421</v>
      </c>
      <c r="B2141" t="s">
        <v>1380</v>
      </c>
      <c r="C2141" t="s">
        <v>1381</v>
      </c>
      <c r="D2141">
        <v>1900</v>
      </c>
      <c r="E2141" s="957">
        <v>1</v>
      </c>
      <c r="F2141" t="s">
        <v>1026</v>
      </c>
      <c r="G2141" s="957" t="s">
        <v>1379</v>
      </c>
      <c r="H2141" t="s">
        <v>385</v>
      </c>
      <c r="I2141" s="937" t="s">
        <v>489</v>
      </c>
      <c r="J2141" s="937" t="s">
        <v>445</v>
      </c>
      <c r="K2141" s="937" t="s">
        <v>915</v>
      </c>
      <c r="L2141" s="937" t="s">
        <v>916</v>
      </c>
      <c r="M2141" s="958" t="s">
        <v>915</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53.807478546953007</v>
      </c>
      <c r="AA2141" t="str">
        <f t="shared" si="365"/>
        <v>ASRCMS202202</v>
      </c>
      <c r="AB2141" s="957">
        <f t="shared" si="366"/>
        <v>45230</v>
      </c>
      <c r="AC2141" t="str">
        <f t="shared" si="367"/>
        <v>Unaudited</v>
      </c>
    </row>
    <row r="2142" spans="1:29" x14ac:dyDescent="0.25">
      <c r="A2142" t="s">
        <v>421</v>
      </c>
      <c r="B2142" t="s">
        <v>1380</v>
      </c>
      <c r="C2142" t="s">
        <v>1381</v>
      </c>
      <c r="D2142">
        <v>1900</v>
      </c>
      <c r="E2142" s="957">
        <v>1</v>
      </c>
      <c r="F2142" t="s">
        <v>1026</v>
      </c>
      <c r="G2142" s="957" t="s">
        <v>1379</v>
      </c>
      <c r="H2142" t="s">
        <v>385</v>
      </c>
      <c r="I2142" s="937" t="s">
        <v>489</v>
      </c>
      <c r="J2142" s="937" t="s">
        <v>445</v>
      </c>
      <c r="K2142" s="937" t="s">
        <v>915</v>
      </c>
      <c r="L2142" s="937" t="s">
        <v>917</v>
      </c>
      <c r="M2142" s="958" t="s">
        <v>920</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-1234.3568586234037</v>
      </c>
      <c r="AA2142" t="str">
        <f t="shared" si="365"/>
        <v>ASRCMS202202</v>
      </c>
      <c r="AB2142" s="957">
        <f t="shared" si="366"/>
        <v>45230</v>
      </c>
      <c r="AC2142" t="str">
        <f t="shared" si="367"/>
        <v>Unaudited</v>
      </c>
    </row>
    <row r="2143" spans="1:29" x14ac:dyDescent="0.25">
      <c r="A2143" t="s">
        <v>421</v>
      </c>
      <c r="B2143" t="s">
        <v>1380</v>
      </c>
      <c r="C2143" t="s">
        <v>1381</v>
      </c>
      <c r="D2143">
        <v>1900</v>
      </c>
      <c r="E2143" s="957">
        <v>1</v>
      </c>
      <c r="F2143" t="s">
        <v>1026</v>
      </c>
      <c r="G2143" s="957" t="s">
        <v>1379</v>
      </c>
      <c r="H2143" t="s">
        <v>385</v>
      </c>
      <c r="I2143" s="958" t="s">
        <v>489</v>
      </c>
      <c r="J2143" s="958" t="s">
        <v>445</v>
      </c>
      <c r="K2143" s="958" t="s">
        <v>915</v>
      </c>
      <c r="L2143" s="937" t="s">
        <v>918</v>
      </c>
      <c r="M2143" s="958" t="s">
        <v>921</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ASRCMS202202</v>
      </c>
      <c r="AB2143" s="957">
        <f t="shared" si="366"/>
        <v>45230</v>
      </c>
      <c r="AC2143" t="str">
        <f t="shared" si="367"/>
        <v>Unaudited</v>
      </c>
    </row>
    <row r="2144" spans="1:29" x14ac:dyDescent="0.25">
      <c r="A2144" t="s">
        <v>421</v>
      </c>
      <c r="B2144" t="s">
        <v>1380</v>
      </c>
      <c r="C2144" t="s">
        <v>1381</v>
      </c>
      <c r="D2144">
        <v>1900</v>
      </c>
      <c r="E2144" s="957">
        <v>1</v>
      </c>
      <c r="F2144" t="s">
        <v>1026</v>
      </c>
      <c r="G2144" s="957" t="s">
        <v>1379</v>
      </c>
      <c r="H2144" t="s">
        <v>385</v>
      </c>
      <c r="I2144" s="958" t="s">
        <v>489</v>
      </c>
      <c r="J2144" s="958" t="s">
        <v>445</v>
      </c>
      <c r="K2144" s="958" t="s">
        <v>446</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53518.313538016431</v>
      </c>
      <c r="AA2144" t="str">
        <f t="shared" si="365"/>
        <v>ASRCMS202202</v>
      </c>
      <c r="AB2144" s="957">
        <f t="shared" si="366"/>
        <v>45230</v>
      </c>
      <c r="AC2144" t="str">
        <f t="shared" si="367"/>
        <v>Unaudited</v>
      </c>
    </row>
    <row r="2145" spans="1:29" ht="30" x14ac:dyDescent="0.25">
      <c r="A2145" t="s">
        <v>421</v>
      </c>
      <c r="B2145" t="s">
        <v>1380</v>
      </c>
      <c r="C2145" t="s">
        <v>1381</v>
      </c>
      <c r="D2145">
        <v>1900</v>
      </c>
      <c r="E2145" s="957">
        <v>1</v>
      </c>
      <c r="F2145" t="s">
        <v>1026</v>
      </c>
      <c r="G2145" s="957" t="s">
        <v>1379</v>
      </c>
      <c r="H2145" t="s">
        <v>385</v>
      </c>
      <c r="I2145" s="937" t="s">
        <v>489</v>
      </c>
      <c r="J2145" s="937" t="s">
        <v>445</v>
      </c>
      <c r="K2145" s="937" t="s">
        <v>446</v>
      </c>
      <c r="L2145" s="937">
        <v>5.2</v>
      </c>
      <c r="M2145" s="958" t="s">
        <v>304</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ASRCMS202202</v>
      </c>
      <c r="AB2145" s="957">
        <f t="shared" si="366"/>
        <v>45230</v>
      </c>
      <c r="AC2145" t="str">
        <f t="shared" si="367"/>
        <v>Unaudited</v>
      </c>
    </row>
    <row r="2146" spans="1:29" ht="30" x14ac:dyDescent="0.25">
      <c r="A2146" t="s">
        <v>421</v>
      </c>
      <c r="B2146" t="s">
        <v>1380</v>
      </c>
      <c r="C2146" t="s">
        <v>1381</v>
      </c>
      <c r="D2146">
        <v>1900</v>
      </c>
      <c r="E2146" s="957">
        <v>1</v>
      </c>
      <c r="F2146" t="s">
        <v>1026</v>
      </c>
      <c r="G2146" s="957" t="s">
        <v>1379</v>
      </c>
      <c r="H2146" t="s">
        <v>385</v>
      </c>
      <c r="I2146" s="937" t="s">
        <v>489</v>
      </c>
      <c r="J2146" s="937" t="s">
        <v>445</v>
      </c>
      <c r="K2146" s="937" t="s">
        <v>446</v>
      </c>
      <c r="L2146" s="937">
        <v>5.3</v>
      </c>
      <c r="M2146" s="958" t="s">
        <v>305</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-196772.96496135058</v>
      </c>
      <c r="AA2146" t="str">
        <f t="shared" si="365"/>
        <v>ASRCMS202202</v>
      </c>
      <c r="AB2146" s="957">
        <f t="shared" si="366"/>
        <v>45230</v>
      </c>
      <c r="AC2146" t="str">
        <f t="shared" si="367"/>
        <v>Unaudited</v>
      </c>
    </row>
    <row r="2147" spans="1:29" x14ac:dyDescent="0.25">
      <c r="A2147" t="s">
        <v>421</v>
      </c>
      <c r="B2147" t="s">
        <v>1380</v>
      </c>
      <c r="C2147" t="s">
        <v>1381</v>
      </c>
      <c r="D2147">
        <v>1900</v>
      </c>
      <c r="E2147" s="957">
        <v>1</v>
      </c>
      <c r="F2147" t="s">
        <v>1026</v>
      </c>
      <c r="G2147" s="957" t="s">
        <v>1379</v>
      </c>
      <c r="H2147" t="s">
        <v>385</v>
      </c>
      <c r="I2147" s="937" t="s">
        <v>489</v>
      </c>
      <c r="J2147" s="937" t="s">
        <v>445</v>
      </c>
      <c r="K2147" s="937" t="s">
        <v>446</v>
      </c>
      <c r="L2147" s="937" t="s">
        <v>82</v>
      </c>
      <c r="M2147" s="958" t="s">
        <v>454</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ASRCMS202202</v>
      </c>
      <c r="AB2147" s="957">
        <f t="shared" si="366"/>
        <v>45230</v>
      </c>
      <c r="AC2147" t="str">
        <f t="shared" si="367"/>
        <v>Unaudited</v>
      </c>
    </row>
    <row r="2148" spans="1:29" x14ac:dyDescent="0.25">
      <c r="A2148" t="s">
        <v>421</v>
      </c>
      <c r="B2148" t="s">
        <v>1380</v>
      </c>
      <c r="C2148" t="s">
        <v>1381</v>
      </c>
      <c r="D2148">
        <v>1900</v>
      </c>
      <c r="E2148" s="957">
        <v>1</v>
      </c>
      <c r="F2148" t="s">
        <v>1026</v>
      </c>
      <c r="G2148" s="957" t="s">
        <v>1379</v>
      </c>
      <c r="H2148" t="s">
        <v>385</v>
      </c>
      <c r="I2148" s="937" t="s">
        <v>489</v>
      </c>
      <c r="J2148" s="937" t="s">
        <v>445</v>
      </c>
      <c r="K2148" s="937" t="s">
        <v>447</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ASRCMS202202</v>
      </c>
      <c r="AB2148" s="957">
        <f t="shared" si="366"/>
        <v>45230</v>
      </c>
      <c r="AC2148" t="str">
        <f t="shared" si="367"/>
        <v>Unaudited</v>
      </c>
    </row>
    <row r="2149" spans="1:29" x14ac:dyDescent="0.25">
      <c r="A2149" t="s">
        <v>421</v>
      </c>
      <c r="B2149" t="s">
        <v>1380</v>
      </c>
      <c r="C2149" t="s">
        <v>1381</v>
      </c>
      <c r="D2149">
        <v>1900</v>
      </c>
      <c r="E2149" s="957">
        <v>1</v>
      </c>
      <c r="F2149" t="s">
        <v>1026</v>
      </c>
      <c r="G2149" s="957" t="s">
        <v>1379</v>
      </c>
      <c r="H2149" t="s">
        <v>385</v>
      </c>
      <c r="I2149" s="937" t="s">
        <v>489</v>
      </c>
      <c r="J2149" s="937" t="s">
        <v>445</v>
      </c>
      <c r="K2149" s="937" t="s">
        <v>447</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ASRCMS202202</v>
      </c>
      <c r="AB2149" s="957">
        <f t="shared" si="366"/>
        <v>45230</v>
      </c>
      <c r="AC2149" t="str">
        <f t="shared" si="367"/>
        <v>Unaudited</v>
      </c>
    </row>
    <row r="2150" spans="1:29" x14ac:dyDescent="0.25">
      <c r="A2150" t="s">
        <v>421</v>
      </c>
      <c r="B2150" t="s">
        <v>1380</v>
      </c>
      <c r="C2150" t="s">
        <v>1381</v>
      </c>
      <c r="D2150">
        <v>1900</v>
      </c>
      <c r="E2150" s="957">
        <v>1</v>
      </c>
      <c r="F2150" t="s">
        <v>1026</v>
      </c>
      <c r="G2150" s="957" t="s">
        <v>1379</v>
      </c>
      <c r="H2150" t="s">
        <v>385</v>
      </c>
      <c r="I2150" s="937" t="s">
        <v>489</v>
      </c>
      <c r="J2150" s="937" t="s">
        <v>445</v>
      </c>
      <c r="K2150" s="937" t="s">
        <v>447</v>
      </c>
      <c r="L2150" s="937">
        <v>6.3</v>
      </c>
      <c r="M2150" s="958" t="s">
        <v>185</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ASRCMS202202</v>
      </c>
      <c r="AB2150" s="957">
        <f t="shared" si="366"/>
        <v>45230</v>
      </c>
      <c r="AC2150" t="str">
        <f t="shared" si="367"/>
        <v>Unaudited</v>
      </c>
    </row>
    <row r="2151" spans="1:29" x14ac:dyDescent="0.25">
      <c r="A2151" t="s">
        <v>421</v>
      </c>
      <c r="B2151" t="s">
        <v>1380</v>
      </c>
      <c r="C2151" t="s">
        <v>1381</v>
      </c>
      <c r="D2151">
        <v>1900</v>
      </c>
      <c r="E2151" s="957">
        <v>1</v>
      </c>
      <c r="F2151" t="s">
        <v>1026</v>
      </c>
      <c r="G2151" s="957" t="s">
        <v>1379</v>
      </c>
      <c r="H2151" t="s">
        <v>385</v>
      </c>
      <c r="I2151" s="958" t="s">
        <v>489</v>
      </c>
      <c r="J2151" s="958" t="s">
        <v>445</v>
      </c>
      <c r="K2151" s="958" t="s">
        <v>447</v>
      </c>
      <c r="L2151" s="937" t="s">
        <v>87</v>
      </c>
      <c r="M2151" s="958" t="s">
        <v>455</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ASRCMS202202</v>
      </c>
      <c r="AB2151" s="957">
        <f t="shared" si="366"/>
        <v>45230</v>
      </c>
      <c r="AC2151" t="str">
        <f t="shared" si="367"/>
        <v>Unaudited</v>
      </c>
    </row>
    <row r="2152" spans="1:29" x14ac:dyDescent="0.25">
      <c r="A2152" t="s">
        <v>421</v>
      </c>
      <c r="B2152" t="s">
        <v>1380</v>
      </c>
      <c r="C2152" t="s">
        <v>1381</v>
      </c>
      <c r="D2152">
        <v>1900</v>
      </c>
      <c r="E2152" s="957">
        <v>1</v>
      </c>
      <c r="F2152" t="s">
        <v>1026</v>
      </c>
      <c r="G2152" s="957" t="s">
        <v>1379</v>
      </c>
      <c r="H2152" t="s">
        <v>385</v>
      </c>
      <c r="I2152" s="937" t="s">
        <v>489</v>
      </c>
      <c r="J2152" s="937" t="s">
        <v>445</v>
      </c>
      <c r="K2152" s="937" t="s">
        <v>448</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8030.7268325760469</v>
      </c>
      <c r="AA2152" t="str">
        <f t="shared" si="365"/>
        <v>ASRCMS202202</v>
      </c>
      <c r="AB2152" s="957">
        <f t="shared" si="366"/>
        <v>45230</v>
      </c>
      <c r="AC2152" t="str">
        <f t="shared" si="367"/>
        <v>Unaudited</v>
      </c>
    </row>
    <row r="2153" spans="1:29" x14ac:dyDescent="0.25">
      <c r="A2153" t="s">
        <v>421</v>
      </c>
      <c r="B2153" t="s">
        <v>1380</v>
      </c>
      <c r="C2153" t="s">
        <v>1381</v>
      </c>
      <c r="D2153">
        <v>1900</v>
      </c>
      <c r="E2153" s="957">
        <v>1</v>
      </c>
      <c r="F2153" t="s">
        <v>1026</v>
      </c>
      <c r="G2153" s="957" t="s">
        <v>1379</v>
      </c>
      <c r="H2153" t="s">
        <v>385</v>
      </c>
      <c r="I2153" s="937" t="s">
        <v>489</v>
      </c>
      <c r="J2153" s="937" t="s">
        <v>445</v>
      </c>
      <c r="K2153" s="937" t="s">
        <v>448</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ASRCMS202202</v>
      </c>
      <c r="AB2153" s="957">
        <f t="shared" si="366"/>
        <v>45230</v>
      </c>
      <c r="AC2153" t="str">
        <f t="shared" si="367"/>
        <v>Unaudited</v>
      </c>
    </row>
    <row r="2154" spans="1:29" x14ac:dyDescent="0.25">
      <c r="A2154" t="s">
        <v>421</v>
      </c>
      <c r="B2154" t="s">
        <v>1380</v>
      </c>
      <c r="C2154" t="s">
        <v>1381</v>
      </c>
      <c r="D2154">
        <v>1900</v>
      </c>
      <c r="E2154" s="957">
        <v>1</v>
      </c>
      <c r="F2154" t="s">
        <v>1026</v>
      </c>
      <c r="G2154" s="957" t="s">
        <v>1379</v>
      </c>
      <c r="H2154" t="s">
        <v>385</v>
      </c>
      <c r="I2154" s="937" t="s">
        <v>489</v>
      </c>
      <c r="J2154" s="937" t="s">
        <v>445</v>
      </c>
      <c r="K2154" s="937" t="s">
        <v>448</v>
      </c>
      <c r="L2154" s="937">
        <v>7.3</v>
      </c>
      <c r="M2154" s="958" t="s">
        <v>156</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-2616</v>
      </c>
      <c r="AA2154" t="str">
        <f t="shared" si="365"/>
        <v>ASRCMS202202</v>
      </c>
      <c r="AB2154" s="957">
        <f t="shared" si="366"/>
        <v>45230</v>
      </c>
      <c r="AC2154" t="str">
        <f t="shared" si="367"/>
        <v>Unaudited</v>
      </c>
    </row>
    <row r="2155" spans="1:29" x14ac:dyDescent="0.25">
      <c r="A2155" t="s">
        <v>421</v>
      </c>
      <c r="B2155" t="s">
        <v>1380</v>
      </c>
      <c r="C2155" t="s">
        <v>1381</v>
      </c>
      <c r="D2155">
        <v>1900</v>
      </c>
      <c r="E2155" s="957">
        <v>1</v>
      </c>
      <c r="F2155" t="s">
        <v>1026</v>
      </c>
      <c r="G2155" s="957" t="s">
        <v>1379</v>
      </c>
      <c r="H2155" t="s">
        <v>385</v>
      </c>
      <c r="I2155" s="958" t="s">
        <v>489</v>
      </c>
      <c r="J2155" s="958" t="s">
        <v>445</v>
      </c>
      <c r="K2155" s="958" t="s">
        <v>448</v>
      </c>
      <c r="L2155" s="937" t="s">
        <v>91</v>
      </c>
      <c r="M2155" s="958" t="s">
        <v>456</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ASRCMS202202</v>
      </c>
      <c r="AB2155" s="957">
        <f t="shared" si="366"/>
        <v>45230</v>
      </c>
      <c r="AC2155" t="str">
        <f t="shared" si="367"/>
        <v>Unaudited</v>
      </c>
    </row>
    <row r="2156" spans="1:29" x14ac:dyDescent="0.25">
      <c r="A2156" t="s">
        <v>421</v>
      </c>
      <c r="B2156" t="s">
        <v>1380</v>
      </c>
      <c r="C2156" t="s">
        <v>1381</v>
      </c>
      <c r="D2156">
        <v>1900</v>
      </c>
      <c r="E2156" s="957">
        <v>1</v>
      </c>
      <c r="F2156" t="s">
        <v>1026</v>
      </c>
      <c r="G2156" s="957" t="s">
        <v>1379</v>
      </c>
      <c r="H2156" t="s">
        <v>385</v>
      </c>
      <c r="I2156" s="958" t="s">
        <v>489</v>
      </c>
      <c r="J2156" s="958" t="s">
        <v>445</v>
      </c>
      <c r="K2156" s="958" t="s">
        <v>449</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48208.755744930866</v>
      </c>
      <c r="AA2156" t="str">
        <f t="shared" si="365"/>
        <v>ASRCMS202202</v>
      </c>
      <c r="AB2156" s="957">
        <f t="shared" si="366"/>
        <v>45230</v>
      </c>
      <c r="AC2156" t="str">
        <f t="shared" si="367"/>
        <v>Unaudited</v>
      </c>
    </row>
    <row r="2157" spans="1:29" x14ac:dyDescent="0.25">
      <c r="A2157" t="s">
        <v>421</v>
      </c>
      <c r="B2157" t="s">
        <v>1380</v>
      </c>
      <c r="C2157" t="s">
        <v>1381</v>
      </c>
      <c r="D2157">
        <v>1900</v>
      </c>
      <c r="E2157" s="957">
        <v>1</v>
      </c>
      <c r="F2157" t="s">
        <v>1026</v>
      </c>
      <c r="G2157" s="957" t="s">
        <v>1379</v>
      </c>
      <c r="H2157" t="s">
        <v>385</v>
      </c>
      <c r="I2157" s="958" t="s">
        <v>489</v>
      </c>
      <c r="J2157" s="958" t="s">
        <v>445</v>
      </c>
      <c r="K2157" s="958" t="s">
        <v>449</v>
      </c>
      <c r="L2157" s="937" t="s">
        <v>113</v>
      </c>
      <c r="M2157" s="958" t="s">
        <v>444</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ASRCMS202202</v>
      </c>
      <c r="AB2157" s="957">
        <f t="shared" si="366"/>
        <v>45230</v>
      </c>
      <c r="AC2157" t="str">
        <f t="shared" si="367"/>
        <v>Unaudited</v>
      </c>
    </row>
    <row r="2158" spans="1:29" x14ac:dyDescent="0.25">
      <c r="A2158" t="s">
        <v>421</v>
      </c>
      <c r="B2158" t="s">
        <v>1380</v>
      </c>
      <c r="C2158" t="s">
        <v>1381</v>
      </c>
      <c r="D2158">
        <v>1900</v>
      </c>
      <c r="E2158" s="957">
        <v>1</v>
      </c>
      <c r="F2158" t="s">
        <v>1026</v>
      </c>
      <c r="G2158" s="957" t="s">
        <v>1379</v>
      </c>
      <c r="H2158" t="s">
        <v>385</v>
      </c>
      <c r="I2158" s="958" t="s">
        <v>489</v>
      </c>
      <c r="J2158" s="958" t="s">
        <v>445</v>
      </c>
      <c r="K2158" s="958" t="s">
        <v>449</v>
      </c>
      <c r="L2158" s="937" t="s">
        <v>115</v>
      </c>
      <c r="M2158" s="958" t="s">
        <v>158</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ASRCMS202202</v>
      </c>
      <c r="AB2158" s="957">
        <f t="shared" si="366"/>
        <v>45230</v>
      </c>
      <c r="AC2158" t="str">
        <f t="shared" si="367"/>
        <v>Unaudited</v>
      </c>
    </row>
    <row r="2159" spans="1:29" x14ac:dyDescent="0.25">
      <c r="A2159" t="s">
        <v>421</v>
      </c>
      <c r="B2159" t="s">
        <v>1380</v>
      </c>
      <c r="C2159" t="s">
        <v>1381</v>
      </c>
      <c r="D2159">
        <v>1900</v>
      </c>
      <c r="E2159" s="957">
        <v>1</v>
      </c>
      <c r="F2159" t="s">
        <v>1026</v>
      </c>
      <c r="G2159" s="957" t="s">
        <v>1379</v>
      </c>
      <c r="H2159" t="s">
        <v>385</v>
      </c>
      <c r="I2159" s="958" t="s">
        <v>489</v>
      </c>
      <c r="J2159" s="958" t="s">
        <v>445</v>
      </c>
      <c r="K2159" s="958" t="s">
        <v>449</v>
      </c>
      <c r="L2159" s="953" t="s">
        <v>116</v>
      </c>
      <c r="M2159" s="958" t="s">
        <v>114</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ASRCMS202202</v>
      </c>
      <c r="AB2159" s="957">
        <f t="shared" si="366"/>
        <v>45230</v>
      </c>
      <c r="AC2159" t="str">
        <f t="shared" si="367"/>
        <v>Unaudited</v>
      </c>
    </row>
    <row r="2160" spans="1:29" x14ac:dyDescent="0.25">
      <c r="A2160" t="s">
        <v>421</v>
      </c>
      <c r="B2160" t="s">
        <v>1380</v>
      </c>
      <c r="C2160" t="s">
        <v>1381</v>
      </c>
      <c r="D2160">
        <v>1900</v>
      </c>
      <c r="E2160" s="957">
        <v>1</v>
      </c>
      <c r="F2160" t="s">
        <v>1026</v>
      </c>
      <c r="G2160" s="957" t="s">
        <v>1379</v>
      </c>
      <c r="H2160" t="s">
        <v>385</v>
      </c>
      <c r="I2160" s="958" t="s">
        <v>489</v>
      </c>
      <c r="J2160" s="958" t="s">
        <v>445</v>
      </c>
      <c r="K2160" s="958" t="s">
        <v>449</v>
      </c>
      <c r="L2160" s="937" t="s">
        <v>117</v>
      </c>
      <c r="M2160" s="958" t="s">
        <v>159</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ASRCMS202202</v>
      </c>
      <c r="AB2160" s="957">
        <f t="shared" si="366"/>
        <v>45230</v>
      </c>
      <c r="AC2160" t="str">
        <f t="shared" si="367"/>
        <v>Unaudited</v>
      </c>
    </row>
    <row r="2161" spans="1:29" x14ac:dyDescent="0.25">
      <c r="A2161" t="s">
        <v>421</v>
      </c>
      <c r="B2161" t="s">
        <v>1380</v>
      </c>
      <c r="C2161" t="s">
        <v>1381</v>
      </c>
      <c r="D2161">
        <v>1900</v>
      </c>
      <c r="E2161" s="957">
        <v>1</v>
      </c>
      <c r="F2161" t="s">
        <v>1026</v>
      </c>
      <c r="G2161" s="957" t="s">
        <v>1379</v>
      </c>
      <c r="H2161" t="s">
        <v>385</v>
      </c>
      <c r="I2161" s="937" t="s">
        <v>489</v>
      </c>
      <c r="J2161" s="937" t="s">
        <v>445</v>
      </c>
      <c r="K2161" s="937" t="s">
        <v>449</v>
      </c>
      <c r="L2161" s="937" t="s">
        <v>160</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ASRCMS202202</v>
      </c>
      <c r="AB2161" s="957">
        <f t="shared" si="366"/>
        <v>45230</v>
      </c>
      <c r="AC2161" t="str">
        <f t="shared" si="367"/>
        <v>Unaudited</v>
      </c>
    </row>
    <row r="2162" spans="1:29" x14ac:dyDescent="0.25">
      <c r="A2162" t="s">
        <v>421</v>
      </c>
      <c r="B2162" t="s">
        <v>1380</v>
      </c>
      <c r="C2162" t="s">
        <v>1381</v>
      </c>
      <c r="D2162">
        <v>1900</v>
      </c>
      <c r="E2162" s="957">
        <v>1</v>
      </c>
      <c r="F2162" t="s">
        <v>1026</v>
      </c>
      <c r="G2162" s="957" t="s">
        <v>1379</v>
      </c>
      <c r="H2162" t="s">
        <v>385</v>
      </c>
      <c r="I2162" s="958" t="s">
        <v>489</v>
      </c>
      <c r="J2162" s="958" t="s">
        <v>445</v>
      </c>
      <c r="K2162" s="958" t="s">
        <v>449</v>
      </c>
      <c r="L2162" s="937" t="s">
        <v>443</v>
      </c>
      <c r="M2162" s="958" t="s">
        <v>457</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ASRCMS202202</v>
      </c>
      <c r="AB2162" s="957">
        <f t="shared" si="366"/>
        <v>45230</v>
      </c>
      <c r="AC2162" t="str">
        <f t="shared" si="367"/>
        <v>Unaudited</v>
      </c>
    </row>
    <row r="2163" spans="1:29" x14ac:dyDescent="0.25">
      <c r="A2163" t="s">
        <v>421</v>
      </c>
      <c r="B2163" t="s">
        <v>1380</v>
      </c>
      <c r="C2163" t="s">
        <v>1381</v>
      </c>
      <c r="D2163">
        <v>1900</v>
      </c>
      <c r="E2163" s="957">
        <v>1</v>
      </c>
      <c r="F2163" t="s">
        <v>1026</v>
      </c>
      <c r="G2163" s="957" t="s">
        <v>1379</v>
      </c>
      <c r="H2163" t="s">
        <v>385</v>
      </c>
      <c r="I2163" s="937" t="s">
        <v>489</v>
      </c>
      <c r="J2163" s="937" t="s">
        <v>445</v>
      </c>
      <c r="K2163" s="937" t="s">
        <v>450</v>
      </c>
      <c r="L2163" s="937">
        <v>9.1</v>
      </c>
      <c r="M2163" s="937" t="s">
        <v>186</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369122.40515710955</v>
      </c>
      <c r="AA2163" t="str">
        <f t="shared" si="365"/>
        <v>ASRCMS202202</v>
      </c>
      <c r="AB2163" s="957">
        <f t="shared" si="366"/>
        <v>45230</v>
      </c>
      <c r="AC2163" t="str">
        <f t="shared" si="367"/>
        <v>Unaudited</v>
      </c>
    </row>
    <row r="2164" spans="1:29" x14ac:dyDescent="0.25">
      <c r="A2164" t="s">
        <v>421</v>
      </c>
      <c r="B2164" t="s">
        <v>1380</v>
      </c>
      <c r="C2164" t="s">
        <v>1381</v>
      </c>
      <c r="D2164">
        <v>1900</v>
      </c>
      <c r="E2164" s="957">
        <v>1</v>
      </c>
      <c r="F2164" t="s">
        <v>1026</v>
      </c>
      <c r="G2164" s="957" t="s">
        <v>1379</v>
      </c>
      <c r="H2164" t="s">
        <v>385</v>
      </c>
      <c r="I2164" s="937" t="s">
        <v>489</v>
      </c>
      <c r="J2164" s="937" t="s">
        <v>445</v>
      </c>
      <c r="K2164" s="937" t="s">
        <v>450</v>
      </c>
      <c r="L2164" s="937" t="s">
        <v>107</v>
      </c>
      <c r="M2164" s="958" t="s">
        <v>187</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305.28990193823637</v>
      </c>
      <c r="AA2164" t="str">
        <f t="shared" si="365"/>
        <v>ASRCMS202202</v>
      </c>
      <c r="AB2164" s="957">
        <f t="shared" si="366"/>
        <v>45230</v>
      </c>
      <c r="AC2164" t="str">
        <f t="shared" si="367"/>
        <v>Unaudited</v>
      </c>
    </row>
    <row r="2165" spans="1:29" x14ac:dyDescent="0.25">
      <c r="A2165" t="s">
        <v>421</v>
      </c>
      <c r="B2165" t="s">
        <v>1380</v>
      </c>
      <c r="C2165" t="s">
        <v>1381</v>
      </c>
      <c r="D2165">
        <v>1900</v>
      </c>
      <c r="E2165" s="957">
        <v>1</v>
      </c>
      <c r="F2165" t="s">
        <v>1026</v>
      </c>
      <c r="G2165" s="957" t="s">
        <v>1379</v>
      </c>
      <c r="H2165" t="s">
        <v>385</v>
      </c>
      <c r="I2165" s="937" t="s">
        <v>489</v>
      </c>
      <c r="J2165" s="937" t="s">
        <v>445</v>
      </c>
      <c r="K2165" s="937" t="s">
        <v>450</v>
      </c>
      <c r="L2165" s="937" t="s">
        <v>1316</v>
      </c>
      <c r="M2165" s="958" t="s">
        <v>1317</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1530.186412608756</v>
      </c>
      <c r="AA2165" t="str">
        <f t="shared" si="365"/>
        <v>ASRCMS202202</v>
      </c>
      <c r="AB2165" s="957">
        <f t="shared" si="366"/>
        <v>45230</v>
      </c>
      <c r="AC2165" t="str">
        <f t="shared" si="367"/>
        <v>Unaudited</v>
      </c>
    </row>
    <row r="2166" spans="1:29" x14ac:dyDescent="0.25">
      <c r="A2166" t="s">
        <v>421</v>
      </c>
      <c r="B2166" t="s">
        <v>1380</v>
      </c>
      <c r="C2166" t="s">
        <v>1381</v>
      </c>
      <c r="D2166">
        <v>1900</v>
      </c>
      <c r="E2166" s="957">
        <v>1</v>
      </c>
      <c r="F2166" t="s">
        <v>1026</v>
      </c>
      <c r="G2166" s="957" t="s">
        <v>1379</v>
      </c>
      <c r="H2166" t="s">
        <v>385</v>
      </c>
      <c r="I2166" s="937" t="s">
        <v>489</v>
      </c>
      <c r="J2166" s="937" t="s">
        <v>445</v>
      </c>
      <c r="K2166" s="937" t="s">
        <v>450</v>
      </c>
      <c r="L2166" s="937" t="s">
        <v>108</v>
      </c>
      <c r="M2166" s="958" t="s">
        <v>188</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140653.23893231363</v>
      </c>
      <c r="AA2166" t="str">
        <f t="shared" si="365"/>
        <v>ASRCMS202202</v>
      </c>
      <c r="AB2166" s="957">
        <f t="shared" si="366"/>
        <v>45230</v>
      </c>
      <c r="AC2166" t="str">
        <f t="shared" si="367"/>
        <v>Unaudited</v>
      </c>
    </row>
    <row r="2167" spans="1:29" x14ac:dyDescent="0.25">
      <c r="A2167" t="s">
        <v>421</v>
      </c>
      <c r="B2167" t="s">
        <v>1380</v>
      </c>
      <c r="C2167" t="s">
        <v>1381</v>
      </c>
      <c r="D2167">
        <v>1900</v>
      </c>
      <c r="E2167" s="957">
        <v>1</v>
      </c>
      <c r="F2167" t="s">
        <v>1026</v>
      </c>
      <c r="G2167" s="957" t="s">
        <v>1379</v>
      </c>
      <c r="H2167" t="s">
        <v>385</v>
      </c>
      <c r="I2167" s="937" t="s">
        <v>489</v>
      </c>
      <c r="J2167" s="937" t="s">
        <v>445</v>
      </c>
      <c r="K2167" s="937" t="s">
        <v>450</v>
      </c>
      <c r="L2167" s="943" t="s">
        <v>109</v>
      </c>
      <c r="M2167" s="959" t="s">
        <v>161</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108265.4111546698</v>
      </c>
      <c r="AA2167" t="str">
        <f t="shared" si="365"/>
        <v>ASRCMS202202</v>
      </c>
      <c r="AB2167" s="957">
        <f t="shared" si="366"/>
        <v>45230</v>
      </c>
      <c r="AC2167" t="str">
        <f t="shared" si="367"/>
        <v>Unaudited</v>
      </c>
    </row>
    <row r="2168" spans="1:29" x14ac:dyDescent="0.25">
      <c r="A2168" t="s">
        <v>421</v>
      </c>
      <c r="B2168" t="s">
        <v>1380</v>
      </c>
      <c r="C2168" t="s">
        <v>1381</v>
      </c>
      <c r="D2168">
        <v>1900</v>
      </c>
      <c r="E2168" s="957">
        <v>1</v>
      </c>
      <c r="F2168" t="s">
        <v>1026</v>
      </c>
      <c r="G2168" s="957" t="s">
        <v>1379</v>
      </c>
      <c r="H2168" t="s">
        <v>385</v>
      </c>
      <c r="I2168" s="937" t="s">
        <v>489</v>
      </c>
      <c r="J2168" s="937" t="s">
        <v>445</v>
      </c>
      <c r="K2168" s="937" t="s">
        <v>450</v>
      </c>
      <c r="L2168" s="937" t="s">
        <v>110</v>
      </c>
      <c r="M2168" s="958" t="s">
        <v>135</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ASRCMS202202</v>
      </c>
      <c r="AB2168" s="957">
        <f t="shared" si="366"/>
        <v>45230</v>
      </c>
      <c r="AC2168" t="str">
        <f t="shared" si="367"/>
        <v>Unaudited</v>
      </c>
    </row>
    <row r="2169" spans="1:29" x14ac:dyDescent="0.25">
      <c r="A2169" t="s">
        <v>421</v>
      </c>
      <c r="B2169" t="s">
        <v>1380</v>
      </c>
      <c r="C2169" t="s">
        <v>1381</v>
      </c>
      <c r="D2169">
        <v>1900</v>
      </c>
      <c r="E2169" s="957">
        <v>1</v>
      </c>
      <c r="F2169" t="s">
        <v>1026</v>
      </c>
      <c r="G2169" s="957" t="s">
        <v>1379</v>
      </c>
      <c r="H2169" t="s">
        <v>385</v>
      </c>
      <c r="I2169" s="937" t="s">
        <v>489</v>
      </c>
      <c r="J2169" s="937" t="s">
        <v>445</v>
      </c>
      <c r="K2169" s="937" t="s">
        <v>450</v>
      </c>
      <c r="L2169" s="937" t="s">
        <v>111</v>
      </c>
      <c r="M2169" s="958" t="s">
        <v>163</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-1035598.2723645541</v>
      </c>
      <c r="AA2169" t="str">
        <f t="shared" si="365"/>
        <v>ASRCMS202202</v>
      </c>
      <c r="AB2169" s="957">
        <f t="shared" si="366"/>
        <v>45230</v>
      </c>
      <c r="AC2169" t="str">
        <f t="shared" si="367"/>
        <v>Unaudited</v>
      </c>
    </row>
    <row r="2170" spans="1:29" x14ac:dyDescent="0.25">
      <c r="A2170" t="s">
        <v>421</v>
      </c>
      <c r="B2170" t="s">
        <v>1380</v>
      </c>
      <c r="C2170" t="s">
        <v>1381</v>
      </c>
      <c r="D2170">
        <v>1900</v>
      </c>
      <c r="E2170" s="957">
        <v>1</v>
      </c>
      <c r="F2170" t="s">
        <v>1026</v>
      </c>
      <c r="G2170" s="957" t="s">
        <v>1379</v>
      </c>
      <c r="H2170" t="s">
        <v>385</v>
      </c>
      <c r="I2170" s="937" t="s">
        <v>489</v>
      </c>
      <c r="J2170" s="937" t="s">
        <v>445</v>
      </c>
      <c r="K2170" s="937" t="s">
        <v>450</v>
      </c>
      <c r="L2170" s="937" t="s">
        <v>112</v>
      </c>
      <c r="M2170" s="958" t="s">
        <v>464</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ASRCMS202202</v>
      </c>
      <c r="AB2170" s="957">
        <f t="shared" si="366"/>
        <v>45230</v>
      </c>
      <c r="AC2170" t="str">
        <f t="shared" si="367"/>
        <v>Unaudited</v>
      </c>
    </row>
    <row r="2171" spans="1:29" x14ac:dyDescent="0.25">
      <c r="A2171" t="s">
        <v>421</v>
      </c>
      <c r="B2171" t="s">
        <v>1380</v>
      </c>
      <c r="C2171" t="s">
        <v>1381</v>
      </c>
      <c r="D2171">
        <v>1900</v>
      </c>
      <c r="E2171" s="957">
        <v>1</v>
      </c>
      <c r="F2171" t="s">
        <v>1026</v>
      </c>
      <c r="G2171" s="957" t="s">
        <v>1379</v>
      </c>
      <c r="H2171" t="s">
        <v>385</v>
      </c>
      <c r="I2171" s="937" t="s">
        <v>489</v>
      </c>
      <c r="J2171" s="937" t="s">
        <v>445</v>
      </c>
      <c r="K2171" s="937" t="s">
        <v>6</v>
      </c>
      <c r="L2171" s="937" t="s">
        <v>118</v>
      </c>
      <c r="M2171" s="958" t="s">
        <v>189</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-852.19999999999993</v>
      </c>
      <c r="AA2171" t="str">
        <f t="shared" si="365"/>
        <v>ASRCMS202202</v>
      </c>
      <c r="AB2171" s="957">
        <f t="shared" si="366"/>
        <v>45230</v>
      </c>
      <c r="AC2171" t="str">
        <f t="shared" si="367"/>
        <v>Unaudited</v>
      </c>
    </row>
    <row r="2172" spans="1:29" x14ac:dyDescent="0.25">
      <c r="A2172" t="s">
        <v>421</v>
      </c>
      <c r="B2172" t="s">
        <v>1380</v>
      </c>
      <c r="C2172" t="s">
        <v>1381</v>
      </c>
      <c r="D2172">
        <v>1900</v>
      </c>
      <c r="E2172" s="957">
        <v>1</v>
      </c>
      <c r="F2172" t="s">
        <v>1026</v>
      </c>
      <c r="G2172" s="957" t="s">
        <v>1379</v>
      </c>
      <c r="H2172" t="s">
        <v>385</v>
      </c>
      <c r="I2172" s="937" t="s">
        <v>489</v>
      </c>
      <c r="J2172" s="937" t="s">
        <v>445</v>
      </c>
      <c r="K2172" s="937" t="s">
        <v>6</v>
      </c>
      <c r="L2172" s="937" t="s">
        <v>45</v>
      </c>
      <c r="M2172" s="958" t="s">
        <v>164</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ASRCMS202202</v>
      </c>
      <c r="AB2172" s="957">
        <f t="shared" si="366"/>
        <v>45230</v>
      </c>
      <c r="AC2172" t="str">
        <f t="shared" si="367"/>
        <v>Unaudited</v>
      </c>
    </row>
    <row r="2173" spans="1:29" x14ac:dyDescent="0.25">
      <c r="A2173" t="s">
        <v>421</v>
      </c>
      <c r="B2173" t="s">
        <v>1380</v>
      </c>
      <c r="C2173" t="s">
        <v>1381</v>
      </c>
      <c r="D2173">
        <v>1900</v>
      </c>
      <c r="E2173" s="957">
        <v>1</v>
      </c>
      <c r="F2173" t="s">
        <v>1026</v>
      </c>
      <c r="G2173" s="957" t="s">
        <v>1379</v>
      </c>
      <c r="H2173" t="s">
        <v>385</v>
      </c>
      <c r="I2173" s="937" t="s">
        <v>489</v>
      </c>
      <c r="J2173" s="937" t="s">
        <v>445</v>
      </c>
      <c r="K2173" s="937" t="s">
        <v>6</v>
      </c>
      <c r="L2173" s="937" t="s">
        <v>46</v>
      </c>
      <c r="M2173" s="958" t="s">
        <v>165</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-6163.1683814037642</v>
      </c>
      <c r="AA2173" t="str">
        <f t="shared" si="365"/>
        <v>ASRCMS202202</v>
      </c>
      <c r="AB2173" s="957">
        <f t="shared" si="366"/>
        <v>45230</v>
      </c>
      <c r="AC2173" t="str">
        <f t="shared" si="367"/>
        <v>Unaudited</v>
      </c>
    </row>
    <row r="2174" spans="1:29" x14ac:dyDescent="0.25">
      <c r="A2174" t="s">
        <v>421</v>
      </c>
      <c r="B2174" t="s">
        <v>1380</v>
      </c>
      <c r="C2174" t="s">
        <v>1381</v>
      </c>
      <c r="D2174">
        <v>1900</v>
      </c>
      <c r="E2174" s="957">
        <v>1</v>
      </c>
      <c r="F2174" t="s">
        <v>1026</v>
      </c>
      <c r="G2174" s="957" t="s">
        <v>1379</v>
      </c>
      <c r="H2174" t="s">
        <v>385</v>
      </c>
      <c r="I2174" s="937" t="s">
        <v>489</v>
      </c>
      <c r="J2174" s="937" t="s">
        <v>445</v>
      </c>
      <c r="K2174" s="937" t="s">
        <v>6</v>
      </c>
      <c r="L2174" s="937" t="s">
        <v>166</v>
      </c>
      <c r="M2174" s="958" t="s">
        <v>462</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ASRCMS202202</v>
      </c>
      <c r="AB2174" s="957">
        <f t="shared" si="366"/>
        <v>45230</v>
      </c>
      <c r="AC2174" t="str">
        <f t="shared" si="367"/>
        <v>Unaudited</v>
      </c>
    </row>
    <row r="2175" spans="1:29" x14ac:dyDescent="0.25">
      <c r="A2175" t="s">
        <v>421</v>
      </c>
      <c r="B2175" t="s">
        <v>1380</v>
      </c>
      <c r="C2175" t="s">
        <v>1381</v>
      </c>
      <c r="D2175">
        <v>1900</v>
      </c>
      <c r="E2175" s="957">
        <v>1</v>
      </c>
      <c r="F2175" t="s">
        <v>1026</v>
      </c>
      <c r="G2175" s="957" t="s">
        <v>1379</v>
      </c>
      <c r="H2175" t="s">
        <v>385</v>
      </c>
      <c r="I2175" s="937" t="s">
        <v>489</v>
      </c>
      <c r="J2175" s="937" t="s">
        <v>445</v>
      </c>
      <c r="K2175" s="937" t="s">
        <v>435</v>
      </c>
      <c r="L2175" s="937" t="s">
        <v>121</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ASRCMS202202</v>
      </c>
      <c r="AB2175" s="957">
        <f t="shared" si="366"/>
        <v>45230</v>
      </c>
      <c r="AC2175" t="str">
        <f t="shared" si="367"/>
        <v>Unaudited</v>
      </c>
    </row>
    <row r="2176" spans="1:29" x14ac:dyDescent="0.25">
      <c r="A2176" t="s">
        <v>421</v>
      </c>
      <c r="B2176" t="s">
        <v>1380</v>
      </c>
      <c r="C2176" t="s">
        <v>1381</v>
      </c>
      <c r="D2176">
        <v>1900</v>
      </c>
      <c r="E2176" s="957">
        <v>1</v>
      </c>
      <c r="F2176" t="s">
        <v>1026</v>
      </c>
      <c r="G2176" s="957" t="s">
        <v>1379</v>
      </c>
      <c r="H2176" t="s">
        <v>385</v>
      </c>
      <c r="I2176" s="937" t="s">
        <v>489</v>
      </c>
      <c r="J2176" s="937" t="s">
        <v>445</v>
      </c>
      <c r="K2176" s="937" t="s">
        <v>435</v>
      </c>
      <c r="L2176" s="937" t="s">
        <v>938</v>
      </c>
      <c r="M2176" s="958" t="s">
        <v>930</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ASRCMS202202</v>
      </c>
      <c r="AB2176" s="957">
        <f t="shared" si="366"/>
        <v>45230</v>
      </c>
      <c r="AC2176" t="str">
        <f t="shared" si="367"/>
        <v>Unaudited</v>
      </c>
    </row>
    <row r="2177" spans="1:29" x14ac:dyDescent="0.25">
      <c r="A2177" t="s">
        <v>421</v>
      </c>
      <c r="B2177" t="s">
        <v>1380</v>
      </c>
      <c r="C2177" t="s">
        <v>1381</v>
      </c>
      <c r="D2177">
        <v>1900</v>
      </c>
      <c r="E2177" s="957">
        <v>1</v>
      </c>
      <c r="F2177" t="s">
        <v>1026</v>
      </c>
      <c r="G2177" s="957" t="s">
        <v>1379</v>
      </c>
      <c r="H2177" t="s">
        <v>385</v>
      </c>
      <c r="I2177" s="937" t="s">
        <v>489</v>
      </c>
      <c r="J2177" s="937" t="s">
        <v>445</v>
      </c>
      <c r="K2177" s="937" t="s">
        <v>435</v>
      </c>
      <c r="L2177" s="945" t="s">
        <v>168</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ASRCMS202202</v>
      </c>
      <c r="AB2177" s="957">
        <f t="shared" si="366"/>
        <v>45230</v>
      </c>
      <c r="AC2177" t="str">
        <f t="shared" si="367"/>
        <v>Unaudited</v>
      </c>
    </row>
    <row r="2178" spans="1:29" x14ac:dyDescent="0.25">
      <c r="A2178" t="s">
        <v>421</v>
      </c>
      <c r="B2178" t="s">
        <v>1380</v>
      </c>
      <c r="C2178" t="s">
        <v>1381</v>
      </c>
      <c r="D2178">
        <v>1900</v>
      </c>
      <c r="E2178" s="957">
        <v>1</v>
      </c>
      <c r="F2178" t="s">
        <v>1026</v>
      </c>
      <c r="G2178" s="957" t="s">
        <v>1379</v>
      </c>
      <c r="H2178" t="s">
        <v>385</v>
      </c>
      <c r="I2178" s="937" t="s">
        <v>489</v>
      </c>
      <c r="J2178" s="937" t="s">
        <v>445</v>
      </c>
      <c r="K2178" s="937" t="s">
        <v>435</v>
      </c>
      <c r="L2178" s="947" t="s">
        <v>169</v>
      </c>
      <c r="M2178" s="961" t="s">
        <v>330</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ASRCMS202202</v>
      </c>
      <c r="AB2178" s="957">
        <f t="shared" ref="AB2178:AB2241" si="379">file_date</f>
        <v>45230</v>
      </c>
      <c r="AC2178" t="str">
        <f t="shared" ref="AC2178:AC2241" si="380">status</f>
        <v>Unaudited</v>
      </c>
    </row>
    <row r="2179" spans="1:29" x14ac:dyDescent="0.25">
      <c r="A2179" t="s">
        <v>421</v>
      </c>
      <c r="B2179" t="s">
        <v>1380</v>
      </c>
      <c r="C2179" t="s">
        <v>1381</v>
      </c>
      <c r="D2179">
        <v>1900</v>
      </c>
      <c r="E2179" s="957">
        <v>1</v>
      </c>
      <c r="F2179" t="s">
        <v>1026</v>
      </c>
      <c r="G2179" s="957" t="s">
        <v>1379</v>
      </c>
      <c r="H2179" t="s">
        <v>385</v>
      </c>
      <c r="I2179" s="958" t="s">
        <v>489</v>
      </c>
      <c r="J2179" s="958" t="s">
        <v>451</v>
      </c>
      <c r="K2179" s="958" t="s">
        <v>436</v>
      </c>
      <c r="L2179" s="937" t="s">
        <v>122</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ASRCMS202202</v>
      </c>
      <c r="AB2179" s="957">
        <f t="shared" si="379"/>
        <v>45230</v>
      </c>
      <c r="AC2179" t="str">
        <f t="shared" si="380"/>
        <v>Unaudited</v>
      </c>
    </row>
    <row r="2180" spans="1:29" x14ac:dyDescent="0.25">
      <c r="A2180" t="s">
        <v>421</v>
      </c>
      <c r="B2180" t="s">
        <v>1380</v>
      </c>
      <c r="C2180" t="s">
        <v>1381</v>
      </c>
      <c r="D2180">
        <v>1900</v>
      </c>
      <c r="E2180" s="957">
        <v>1</v>
      </c>
      <c r="F2180" t="s">
        <v>1026</v>
      </c>
      <c r="G2180" s="957" t="s">
        <v>1379</v>
      </c>
      <c r="H2180" t="s">
        <v>385</v>
      </c>
      <c r="I2180" s="937" t="s">
        <v>489</v>
      </c>
      <c r="J2180" s="937" t="s">
        <v>451</v>
      </c>
      <c r="K2180" s="937" t="s">
        <v>436</v>
      </c>
      <c r="L2180" s="937" t="s">
        <v>123</v>
      </c>
      <c r="M2180" s="962" t="s">
        <v>98</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ASRCMS202202</v>
      </c>
      <c r="AB2180" s="957">
        <f t="shared" si="379"/>
        <v>45230</v>
      </c>
      <c r="AC2180" t="str">
        <f t="shared" si="380"/>
        <v>Unaudited</v>
      </c>
    </row>
    <row r="2181" spans="1:29" x14ac:dyDescent="0.25">
      <c r="A2181" t="s">
        <v>421</v>
      </c>
      <c r="B2181" t="s">
        <v>1380</v>
      </c>
      <c r="C2181" t="s">
        <v>1381</v>
      </c>
      <c r="D2181">
        <v>1900</v>
      </c>
      <c r="E2181" s="957">
        <v>1</v>
      </c>
      <c r="F2181" t="s">
        <v>1026</v>
      </c>
      <c r="G2181" s="957" t="s">
        <v>1379</v>
      </c>
      <c r="H2181" t="s">
        <v>385</v>
      </c>
      <c r="I2181" s="937" t="s">
        <v>489</v>
      </c>
      <c r="J2181" s="937" t="s">
        <v>451</v>
      </c>
      <c r="K2181" s="937" t="s">
        <v>436</v>
      </c>
      <c r="L2181" s="937" t="s">
        <v>124</v>
      </c>
      <c r="M2181" s="962" t="s">
        <v>99</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ASRCMS202202</v>
      </c>
      <c r="AB2181" s="957">
        <f t="shared" si="379"/>
        <v>45230</v>
      </c>
      <c r="AC2181" t="str">
        <f t="shared" si="380"/>
        <v>Unaudited</v>
      </c>
    </row>
    <row r="2182" spans="1:29" x14ac:dyDescent="0.25">
      <c r="A2182" t="s">
        <v>421</v>
      </c>
      <c r="B2182" t="s">
        <v>1380</v>
      </c>
      <c r="C2182" t="s">
        <v>1381</v>
      </c>
      <c r="D2182">
        <v>1900</v>
      </c>
      <c r="E2182" s="957">
        <v>1</v>
      </c>
      <c r="F2182" t="s">
        <v>1026</v>
      </c>
      <c r="G2182" s="957" t="s">
        <v>1379</v>
      </c>
      <c r="H2182" t="s">
        <v>385</v>
      </c>
      <c r="I2182" s="937" t="s">
        <v>489</v>
      </c>
      <c r="J2182" s="937" t="s">
        <v>451</v>
      </c>
      <c r="K2182" s="937" t="s">
        <v>436</v>
      </c>
      <c r="L2182" s="937" t="s">
        <v>125</v>
      </c>
      <c r="M2182" s="962" t="s">
        <v>100</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ASRCMS202202</v>
      </c>
      <c r="AB2182" s="957">
        <f t="shared" si="379"/>
        <v>45230</v>
      </c>
      <c r="AC2182" t="str">
        <f t="shared" si="380"/>
        <v>Unaudited</v>
      </c>
    </row>
    <row r="2183" spans="1:29" x14ac:dyDescent="0.25">
      <c r="A2183" t="s">
        <v>421</v>
      </c>
      <c r="B2183" t="s">
        <v>1380</v>
      </c>
      <c r="C2183" t="s">
        <v>1381</v>
      </c>
      <c r="D2183">
        <v>1900</v>
      </c>
      <c r="E2183" s="957">
        <v>1</v>
      </c>
      <c r="F2183" t="s">
        <v>1026</v>
      </c>
      <c r="G2183" s="957" t="s">
        <v>1379</v>
      </c>
      <c r="H2183" t="s">
        <v>385</v>
      </c>
      <c r="I2183" s="937" t="s">
        <v>489</v>
      </c>
      <c r="J2183" s="937" t="s">
        <v>451</v>
      </c>
      <c r="K2183" s="937" t="s">
        <v>436</v>
      </c>
      <c r="L2183" s="937" t="s">
        <v>126</v>
      </c>
      <c r="M2183" s="962" t="s">
        <v>101</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ASRCMS202202</v>
      </c>
      <c r="AB2183" s="957">
        <f t="shared" si="379"/>
        <v>45230</v>
      </c>
      <c r="AC2183" t="str">
        <f t="shared" si="380"/>
        <v>Unaudited</v>
      </c>
    </row>
    <row r="2184" spans="1:29" x14ac:dyDescent="0.25">
      <c r="A2184" t="s">
        <v>421</v>
      </c>
      <c r="B2184" t="s">
        <v>1380</v>
      </c>
      <c r="C2184" t="s">
        <v>1381</v>
      </c>
      <c r="D2184">
        <v>1900</v>
      </c>
      <c r="E2184" s="957">
        <v>1</v>
      </c>
      <c r="F2184" t="s">
        <v>1026</v>
      </c>
      <c r="G2184" s="957" t="s">
        <v>1379</v>
      </c>
      <c r="H2184" t="s">
        <v>385</v>
      </c>
      <c r="I2184" s="937" t="s">
        <v>489</v>
      </c>
      <c r="J2184" s="937" t="s">
        <v>451</v>
      </c>
      <c r="K2184" s="937" t="s">
        <v>436</v>
      </c>
      <c r="L2184" s="937" t="s">
        <v>127</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ASRCMS202202</v>
      </c>
      <c r="AB2184" s="957">
        <f t="shared" si="379"/>
        <v>45230</v>
      </c>
      <c r="AC2184" t="str">
        <f t="shared" si="380"/>
        <v>Unaudited</v>
      </c>
    </row>
    <row r="2185" spans="1:29" x14ac:dyDescent="0.25">
      <c r="A2185" t="s">
        <v>421</v>
      </c>
      <c r="B2185" t="s">
        <v>1380</v>
      </c>
      <c r="C2185" t="s">
        <v>1381</v>
      </c>
      <c r="D2185">
        <v>1900</v>
      </c>
      <c r="E2185" s="957">
        <v>1</v>
      </c>
      <c r="F2185" t="s">
        <v>1026</v>
      </c>
      <c r="G2185" s="957" t="s">
        <v>1379</v>
      </c>
      <c r="H2185" t="s">
        <v>385</v>
      </c>
      <c r="I2185" s="937" t="s">
        <v>489</v>
      </c>
      <c r="J2185" s="937" t="s">
        <v>437</v>
      </c>
      <c r="K2185" s="937" t="s">
        <v>437</v>
      </c>
      <c r="L2185" s="937" t="s">
        <v>129</v>
      </c>
      <c r="M2185" s="962" t="s">
        <v>327</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ASRCMS202202</v>
      </c>
      <c r="AB2185" s="957">
        <f t="shared" si="379"/>
        <v>45230</v>
      </c>
      <c r="AC2185" t="str">
        <f t="shared" si="380"/>
        <v>Unaudited</v>
      </c>
    </row>
    <row r="2186" spans="1:29" x14ac:dyDescent="0.25">
      <c r="A2186" t="s">
        <v>421</v>
      </c>
      <c r="B2186" t="s">
        <v>1380</v>
      </c>
      <c r="C2186" t="s">
        <v>1381</v>
      </c>
      <c r="D2186">
        <v>1900</v>
      </c>
      <c r="E2186" s="957">
        <v>1</v>
      </c>
      <c r="F2186" t="s">
        <v>1026</v>
      </c>
      <c r="G2186" s="957" t="s">
        <v>1379</v>
      </c>
      <c r="H2186" t="s">
        <v>385</v>
      </c>
      <c r="I2186" s="937" t="s">
        <v>489</v>
      </c>
      <c r="J2186" s="937" t="s">
        <v>437</v>
      </c>
      <c r="K2186" s="937" t="s">
        <v>437</v>
      </c>
      <c r="L2186" s="945" t="s">
        <v>130</v>
      </c>
      <c r="M2186" s="960" t="s">
        <v>326</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ASRCMS202202</v>
      </c>
      <c r="AB2186" s="957">
        <f t="shared" si="379"/>
        <v>45230</v>
      </c>
      <c r="AC2186" t="str">
        <f t="shared" si="380"/>
        <v>Unaudited</v>
      </c>
    </row>
    <row r="2187" spans="1:29" ht="30" x14ac:dyDescent="0.25">
      <c r="A2187" t="s">
        <v>421</v>
      </c>
      <c r="B2187" t="s">
        <v>1380</v>
      </c>
      <c r="C2187" t="s">
        <v>1381</v>
      </c>
      <c r="D2187">
        <v>1900</v>
      </c>
      <c r="E2187" s="957">
        <v>1</v>
      </c>
      <c r="F2187" t="s">
        <v>1026</v>
      </c>
      <c r="G2187" s="957" t="s">
        <v>1379</v>
      </c>
      <c r="H2187" t="s">
        <v>385</v>
      </c>
      <c r="I2187" s="962" t="s">
        <v>489</v>
      </c>
      <c r="J2187" s="962" t="s">
        <v>437</v>
      </c>
      <c r="K2187" s="962" t="s">
        <v>437</v>
      </c>
      <c r="L2187" s="937" t="s">
        <v>131</v>
      </c>
      <c r="M2187" s="962" t="s">
        <v>180</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ASRCMS202202</v>
      </c>
      <c r="AB2187" s="957">
        <f t="shared" si="379"/>
        <v>45230</v>
      </c>
      <c r="AC2187" t="str">
        <f t="shared" si="380"/>
        <v>Unaudited</v>
      </c>
    </row>
    <row r="2188" spans="1:29" x14ac:dyDescent="0.25">
      <c r="A2188" t="s">
        <v>421</v>
      </c>
      <c r="B2188" t="s">
        <v>1380</v>
      </c>
      <c r="C2188" t="s">
        <v>1381</v>
      </c>
      <c r="D2188">
        <v>1900</v>
      </c>
      <c r="E2188" s="957">
        <v>1</v>
      </c>
      <c r="F2188" t="s">
        <v>1026</v>
      </c>
      <c r="G2188" s="957" t="s">
        <v>1379</v>
      </c>
      <c r="H2188" t="s">
        <v>385</v>
      </c>
      <c r="I2188" s="937" t="s">
        <v>489</v>
      </c>
      <c r="J2188" s="937" t="s">
        <v>437</v>
      </c>
      <c r="K2188" s="937" t="s">
        <v>437</v>
      </c>
      <c r="L2188" s="943" t="s">
        <v>132</v>
      </c>
      <c r="M2188" s="963" t="s">
        <v>495</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ASRCMS202202</v>
      </c>
      <c r="AB2188" s="957">
        <f t="shared" si="379"/>
        <v>45230</v>
      </c>
      <c r="AC2188" t="str">
        <f t="shared" si="380"/>
        <v>Unaudited</v>
      </c>
    </row>
    <row r="2189" spans="1:29" x14ac:dyDescent="0.25">
      <c r="A2189" t="s">
        <v>421</v>
      </c>
      <c r="B2189" t="s">
        <v>1380</v>
      </c>
      <c r="C2189" t="s">
        <v>1381</v>
      </c>
      <c r="D2189">
        <v>1900</v>
      </c>
      <c r="E2189" s="957">
        <v>1</v>
      </c>
      <c r="F2189" t="s">
        <v>1026</v>
      </c>
      <c r="G2189" s="957" t="s">
        <v>1379</v>
      </c>
      <c r="H2189" t="s">
        <v>385</v>
      </c>
      <c r="I2189" s="937" t="s">
        <v>489</v>
      </c>
      <c r="J2189" s="937" t="s">
        <v>437</v>
      </c>
      <c r="K2189" s="937" t="s">
        <v>437</v>
      </c>
      <c r="L2189" s="943" t="s">
        <v>133</v>
      </c>
      <c r="M2189" s="963" t="s">
        <v>496</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ASRCMS202202</v>
      </c>
      <c r="AB2189" s="957">
        <f t="shared" si="379"/>
        <v>45230</v>
      </c>
      <c r="AC2189" t="str">
        <f t="shared" si="380"/>
        <v>Unaudited</v>
      </c>
    </row>
    <row r="2190" spans="1:29" x14ac:dyDescent="0.25">
      <c r="A2190" t="s">
        <v>421</v>
      </c>
      <c r="B2190" t="s">
        <v>1380</v>
      </c>
      <c r="C2190" t="s">
        <v>1381</v>
      </c>
      <c r="D2190">
        <v>1900</v>
      </c>
      <c r="E2190" s="957">
        <v>1</v>
      </c>
      <c r="F2190" t="s">
        <v>1026</v>
      </c>
      <c r="G2190" s="957" t="s">
        <v>1379</v>
      </c>
      <c r="H2190" t="s">
        <v>385</v>
      </c>
      <c r="I2190" s="937" t="s">
        <v>489</v>
      </c>
      <c r="J2190" s="937" t="s">
        <v>437</v>
      </c>
      <c r="K2190" s="937" t="s">
        <v>437</v>
      </c>
      <c r="L2190" s="947" t="s">
        <v>134</v>
      </c>
      <c r="M2190" s="964" t="s">
        <v>497</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ASRCMS202202</v>
      </c>
      <c r="AB2190" s="957">
        <f t="shared" si="379"/>
        <v>45230</v>
      </c>
      <c r="AC2190" t="str">
        <f t="shared" si="380"/>
        <v>Unaudited</v>
      </c>
    </row>
    <row r="2191" spans="1:29" ht="30" x14ac:dyDescent="0.25">
      <c r="A2191" t="s">
        <v>421</v>
      </c>
      <c r="B2191" t="s">
        <v>1380</v>
      </c>
      <c r="C2191" t="s">
        <v>1381</v>
      </c>
      <c r="D2191">
        <v>1900</v>
      </c>
      <c r="E2191" s="957">
        <v>1</v>
      </c>
      <c r="F2191" t="s">
        <v>1026</v>
      </c>
      <c r="G2191" s="957" t="s">
        <v>1379</v>
      </c>
      <c r="H2191" t="s">
        <v>385</v>
      </c>
      <c r="I2191" s="963" t="s">
        <v>490</v>
      </c>
      <c r="J2191" s="963" t="s">
        <v>26</v>
      </c>
      <c r="K2191" s="963" t="s">
        <v>26</v>
      </c>
      <c r="L2191" s="943" t="s">
        <v>270</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383845.72683156078</v>
      </c>
      <c r="AA2191" t="str">
        <f t="shared" si="378"/>
        <v>ASRCMS202202</v>
      </c>
      <c r="AB2191" s="957">
        <f t="shared" si="379"/>
        <v>45230</v>
      </c>
      <c r="AC2191" t="str">
        <f t="shared" si="380"/>
        <v>Unaudited</v>
      </c>
    </row>
    <row r="2192" spans="1:29" x14ac:dyDescent="0.25">
      <c r="A2192" t="s">
        <v>421</v>
      </c>
      <c r="B2192" t="s">
        <v>1380</v>
      </c>
      <c r="C2192" t="s">
        <v>1381</v>
      </c>
      <c r="D2192">
        <v>1900</v>
      </c>
      <c r="E2192" s="957">
        <v>1</v>
      </c>
      <c r="F2192" t="s">
        <v>439</v>
      </c>
      <c r="G2192" s="957">
        <v>91</v>
      </c>
      <c r="H2192" t="s">
        <v>386</v>
      </c>
      <c r="I2192" s="937" t="s">
        <v>433</v>
      </c>
      <c r="J2192" s="937" t="s">
        <v>433</v>
      </c>
      <c r="K2192" s="937" t="s">
        <v>433</v>
      </c>
      <c r="L2192" s="937"/>
      <c r="M2192" s="962" t="s">
        <v>433</v>
      </c>
      <c r="N2192" s="678">
        <f t="shared" ca="1" si="377"/>
        <v>34530.304147464994</v>
      </c>
      <c r="O2192" s="678">
        <f t="shared" ca="1" si="377"/>
        <v>16745.223502304001</v>
      </c>
      <c r="P2192" s="678">
        <f t="shared" ca="1" si="377"/>
        <v>2291.0610599070001</v>
      </c>
      <c r="Q2192" s="678">
        <f t="shared" ca="1" si="377"/>
        <v>11493.019585253998</v>
      </c>
      <c r="R2192" s="678">
        <f t="shared" ca="1" si="377"/>
        <v>1642</v>
      </c>
      <c r="S2192" s="678">
        <f t="shared" ca="1" si="377"/>
        <v>51</v>
      </c>
      <c r="T2192" s="678">
        <f t="shared" ca="1" si="377"/>
        <v>1460</v>
      </c>
      <c r="U2192" s="678">
        <f t="shared" ca="1" si="377"/>
        <v>0</v>
      </c>
      <c r="V2192" s="678">
        <f t="shared" ca="1" si="377"/>
        <v>192</v>
      </c>
      <c r="W2192" s="678">
        <f t="shared" ca="1" si="381"/>
        <v>656</v>
      </c>
      <c r="X2192" s="678">
        <f t="shared" ca="1" si="377"/>
        <v>0</v>
      </c>
      <c r="Y2192" s="678">
        <f t="shared" ca="1" si="377"/>
        <v>0</v>
      </c>
      <c r="Z2192" s="678">
        <f t="shared" ca="1" si="377"/>
        <v>0</v>
      </c>
      <c r="AA2192" t="str">
        <f t="shared" si="378"/>
        <v>ASRCMS202202</v>
      </c>
      <c r="AB2192" s="957">
        <f t="shared" si="379"/>
        <v>45230</v>
      </c>
      <c r="AC2192" t="str">
        <f t="shared" si="380"/>
        <v>Unaudited</v>
      </c>
    </row>
    <row r="2193" spans="1:29" x14ac:dyDescent="0.25">
      <c r="A2193" t="s">
        <v>421</v>
      </c>
      <c r="B2193" t="s">
        <v>1380</v>
      </c>
      <c r="C2193" t="s">
        <v>1381</v>
      </c>
      <c r="D2193">
        <v>1900</v>
      </c>
      <c r="E2193" s="957">
        <v>1</v>
      </c>
      <c r="F2193" t="s">
        <v>439</v>
      </c>
      <c r="G2193" s="957">
        <v>91</v>
      </c>
      <c r="H2193" t="s">
        <v>386</v>
      </c>
      <c r="I2193" s="937" t="s">
        <v>488</v>
      </c>
      <c r="J2193" s="937" t="s">
        <v>12</v>
      </c>
      <c r="K2193" s="937" t="s">
        <v>12</v>
      </c>
      <c r="L2193" s="937">
        <v>1.1000000000000001</v>
      </c>
      <c r="M2193" s="962" t="s">
        <v>12</v>
      </c>
      <c r="N2193" s="678">
        <f t="shared" ca="1" si="377"/>
        <v>63903112.63000001</v>
      </c>
      <c r="O2193" s="678">
        <f t="shared" ca="1" si="377"/>
        <v>23029873.32</v>
      </c>
      <c r="P2193" s="678">
        <f t="shared" ca="1" si="377"/>
        <v>3150919.1899999995</v>
      </c>
      <c r="Q2193" s="678">
        <f t="shared" ca="1" si="377"/>
        <v>15806464.760000002</v>
      </c>
      <c r="R2193" s="678">
        <f t="shared" ca="1" si="377"/>
        <v>2258259.02</v>
      </c>
      <c r="S2193" s="678">
        <f t="shared" ca="1" si="377"/>
        <v>70140.81</v>
      </c>
      <c r="T2193" s="678">
        <f t="shared" ca="1" si="377"/>
        <v>2007952.6</v>
      </c>
      <c r="U2193" s="678">
        <f t="shared" ca="1" si="377"/>
        <v>0</v>
      </c>
      <c r="V2193" s="678">
        <f t="shared" ca="1" si="377"/>
        <v>264059.52000000002</v>
      </c>
      <c r="W2193" s="678">
        <f t="shared" ca="1" si="381"/>
        <v>17315443.41</v>
      </c>
      <c r="X2193" s="678">
        <f t="shared" ca="1" si="377"/>
        <v>0</v>
      </c>
      <c r="Y2193" s="678">
        <f t="shared" ca="1" si="377"/>
        <v>0</v>
      </c>
      <c r="Z2193" s="678">
        <f t="shared" ca="1" si="377"/>
        <v>0</v>
      </c>
      <c r="AA2193" t="str">
        <f t="shared" si="378"/>
        <v>ASRCMS202202</v>
      </c>
      <c r="AB2193" s="957">
        <f t="shared" si="379"/>
        <v>45230</v>
      </c>
      <c r="AC2193" t="str">
        <f t="shared" si="380"/>
        <v>Unaudited</v>
      </c>
    </row>
    <row r="2194" spans="1:29" x14ac:dyDescent="0.25">
      <c r="A2194" t="s">
        <v>421</v>
      </c>
      <c r="B2194" t="s">
        <v>1380</v>
      </c>
      <c r="C2194" t="s">
        <v>1381</v>
      </c>
      <c r="D2194">
        <v>1900</v>
      </c>
      <c r="E2194" s="957">
        <v>1</v>
      </c>
      <c r="F2194" t="s">
        <v>439</v>
      </c>
      <c r="G2194" s="957">
        <v>91</v>
      </c>
      <c r="H2194" t="s">
        <v>386</v>
      </c>
      <c r="I2194" s="937" t="s">
        <v>488</v>
      </c>
      <c r="J2194" s="937" t="s">
        <v>12</v>
      </c>
      <c r="K2194" s="937" t="s">
        <v>1323</v>
      </c>
      <c r="L2194" s="937" t="s">
        <v>1314</v>
      </c>
      <c r="M2194" s="962" t="s">
        <v>1323</v>
      </c>
      <c r="N2194" s="678">
        <f t="shared" ca="1" si="377"/>
        <v>970106.42891720764</v>
      </c>
      <c r="O2194" s="678">
        <f t="shared" ca="1" si="377"/>
        <v>350916.99774176261</v>
      </c>
      <c r="P2194" s="678">
        <f t="shared" ca="1" si="377"/>
        <v>48544.868867887293</v>
      </c>
      <c r="Q2194" s="678">
        <f t="shared" ca="1" si="377"/>
        <v>234262.95885854357</v>
      </c>
      <c r="R2194" s="678">
        <f t="shared" ca="1" si="377"/>
        <v>33913.492546532223</v>
      </c>
      <c r="S2194" s="678">
        <f t="shared" ca="1" si="377"/>
        <v>924.82254449678737</v>
      </c>
      <c r="T2194" s="678">
        <f t="shared" ca="1" si="377"/>
        <v>30188.809531621631</v>
      </c>
      <c r="U2194" s="678">
        <f t="shared" ca="1" si="377"/>
        <v>0</v>
      </c>
      <c r="V2194" s="678">
        <f t="shared" ca="1" si="377"/>
        <v>3844.5211772455391</v>
      </c>
      <c r="W2194" s="678">
        <f t="shared" ca="1" si="381"/>
        <v>267509.95764911803</v>
      </c>
      <c r="X2194" s="678">
        <f t="shared" ca="1" si="377"/>
        <v>0</v>
      </c>
      <c r="Y2194" s="678">
        <f t="shared" ca="1" si="377"/>
        <v>0</v>
      </c>
      <c r="Z2194" s="678">
        <f t="shared" ca="1" si="377"/>
        <v>0</v>
      </c>
      <c r="AA2194" t="str">
        <f t="shared" si="378"/>
        <v>ASRCMS202202</v>
      </c>
      <c r="AB2194" s="957">
        <f t="shared" si="379"/>
        <v>45230</v>
      </c>
      <c r="AC2194" t="str">
        <f t="shared" si="380"/>
        <v>Unaudited</v>
      </c>
    </row>
    <row r="2195" spans="1:29" x14ac:dyDescent="0.25">
      <c r="A2195" t="s">
        <v>421</v>
      </c>
      <c r="B2195" t="s">
        <v>1380</v>
      </c>
      <c r="C2195" t="s">
        <v>1381</v>
      </c>
      <c r="D2195">
        <v>1900</v>
      </c>
      <c r="E2195" s="957">
        <v>1</v>
      </c>
      <c r="F2195" t="s">
        <v>439</v>
      </c>
      <c r="G2195" s="957">
        <v>91</v>
      </c>
      <c r="H2195" t="s">
        <v>386</v>
      </c>
      <c r="I2195" s="937" t="s">
        <v>488</v>
      </c>
      <c r="J2195" s="937" t="s">
        <v>491</v>
      </c>
      <c r="K2195" s="937" t="s">
        <v>492</v>
      </c>
      <c r="L2195" s="945" t="s">
        <v>63</v>
      </c>
      <c r="M2195" s="960" t="s">
        <v>344</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ASRCMS202202</v>
      </c>
      <c r="AB2195" s="957">
        <f t="shared" si="379"/>
        <v>45230</v>
      </c>
      <c r="AC2195" t="str">
        <f t="shared" si="380"/>
        <v>Unaudited</v>
      </c>
    </row>
    <row r="2196" spans="1:29" x14ac:dyDescent="0.25">
      <c r="A2196" t="s">
        <v>421</v>
      </c>
      <c r="B2196" t="s">
        <v>1380</v>
      </c>
      <c r="C2196" t="s">
        <v>1381</v>
      </c>
      <c r="D2196">
        <v>1900</v>
      </c>
      <c r="E2196" s="957">
        <v>1</v>
      </c>
      <c r="F2196" t="s">
        <v>439</v>
      </c>
      <c r="G2196" s="957">
        <v>91</v>
      </c>
      <c r="H2196" t="s">
        <v>386</v>
      </c>
      <c r="I2196" s="962" t="s">
        <v>488</v>
      </c>
      <c r="J2196" s="962" t="s">
        <v>491</v>
      </c>
      <c r="K2196" s="962" t="s">
        <v>1014</v>
      </c>
      <c r="L2196" s="937" t="s">
        <v>910</v>
      </c>
      <c r="M2196" s="962" t="s">
        <v>911</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ASRCMS202202</v>
      </c>
      <c r="AB2196" s="957">
        <f t="shared" si="379"/>
        <v>45230</v>
      </c>
      <c r="AC2196" t="str">
        <f t="shared" si="380"/>
        <v>Unaudited</v>
      </c>
    </row>
    <row r="2197" spans="1:29" x14ac:dyDescent="0.25">
      <c r="A2197" t="s">
        <v>421</v>
      </c>
      <c r="B2197" t="s">
        <v>1380</v>
      </c>
      <c r="C2197" t="s">
        <v>1381</v>
      </c>
      <c r="D2197">
        <v>1900</v>
      </c>
      <c r="E2197" s="957">
        <v>1</v>
      </c>
      <c r="F2197" t="s">
        <v>439</v>
      </c>
      <c r="G2197" s="957">
        <v>91</v>
      </c>
      <c r="H2197" t="s">
        <v>386</v>
      </c>
      <c r="I2197" s="937" t="s">
        <v>488</v>
      </c>
      <c r="J2197" s="937" t="s">
        <v>13</v>
      </c>
      <c r="K2197" s="937" t="s">
        <v>493</v>
      </c>
      <c r="L2197" s="937" t="s">
        <v>95</v>
      </c>
      <c r="M2197" s="962" t="s">
        <v>147</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ASRCMS202202</v>
      </c>
      <c r="AB2197" s="957">
        <f t="shared" si="379"/>
        <v>45230</v>
      </c>
      <c r="AC2197" t="str">
        <f t="shared" si="380"/>
        <v>Unaudited</v>
      </c>
    </row>
    <row r="2198" spans="1:29" x14ac:dyDescent="0.25">
      <c r="A2198" t="s">
        <v>421</v>
      </c>
      <c r="B2198" t="s">
        <v>1380</v>
      </c>
      <c r="C2198" t="s">
        <v>1381</v>
      </c>
      <c r="D2198">
        <v>1900</v>
      </c>
      <c r="E2198" s="957">
        <v>1</v>
      </c>
      <c r="F2198" t="s">
        <v>439</v>
      </c>
      <c r="G2198" s="957">
        <v>91</v>
      </c>
      <c r="H2198" t="s">
        <v>386</v>
      </c>
      <c r="I2198" s="937" t="s">
        <v>488</v>
      </c>
      <c r="J2198" s="937" t="s">
        <v>13</v>
      </c>
      <c r="K2198" s="937" t="s">
        <v>13</v>
      </c>
      <c r="L2198" s="937" t="s">
        <v>35</v>
      </c>
      <c r="M2198" s="962" t="s">
        <v>13</v>
      </c>
      <c r="N2198" s="678">
        <f t="shared" ca="1" si="377"/>
        <v>23413.615049201868</v>
      </c>
      <c r="O2198" s="678">
        <f t="shared" ca="1" si="377"/>
        <v>8469.4166067097285</v>
      </c>
      <c r="P2198" s="678">
        <f t="shared" ca="1" si="377"/>
        <v>1171.6352334200431</v>
      </c>
      <c r="Q2198" s="678">
        <f t="shared" ca="1" si="377"/>
        <v>5653.959787817319</v>
      </c>
      <c r="R2198" s="678">
        <f t="shared" ca="1" si="377"/>
        <v>818.50551216813767</v>
      </c>
      <c r="S2198" s="678">
        <f t="shared" ca="1" si="377"/>
        <v>22.320683999424482</v>
      </c>
      <c r="T2198" s="678">
        <f t="shared" ca="1" si="377"/>
        <v>728.60991752832535</v>
      </c>
      <c r="U2198" s="678">
        <f t="shared" ca="1" si="377"/>
        <v>0</v>
      </c>
      <c r="V2198" s="678">
        <f t="shared" ca="1" si="377"/>
        <v>92.787900594578517</v>
      </c>
      <c r="W2198" s="678">
        <f t="shared" ca="1" si="381"/>
        <v>6456.3794069643081</v>
      </c>
      <c r="X2198" s="678">
        <f t="shared" ca="1" si="377"/>
        <v>0</v>
      </c>
      <c r="Y2198" s="678">
        <f t="shared" ca="1" si="377"/>
        <v>0</v>
      </c>
      <c r="Z2198" s="678">
        <f t="shared" ca="1" si="377"/>
        <v>0</v>
      </c>
      <c r="AA2198" t="str">
        <f t="shared" si="378"/>
        <v>ASRCMS202202</v>
      </c>
      <c r="AB2198" s="957">
        <f t="shared" si="379"/>
        <v>45230</v>
      </c>
      <c r="AC2198" t="str">
        <f t="shared" si="380"/>
        <v>Unaudited</v>
      </c>
    </row>
    <row r="2199" spans="1:29" x14ac:dyDescent="0.25">
      <c r="A2199" t="s">
        <v>421</v>
      </c>
      <c r="B2199" t="s">
        <v>1380</v>
      </c>
      <c r="C2199" t="s">
        <v>1381</v>
      </c>
      <c r="D2199">
        <v>1900</v>
      </c>
      <c r="E2199" s="957">
        <v>1</v>
      </c>
      <c r="F2199" t="s">
        <v>439</v>
      </c>
      <c r="G2199" s="957">
        <v>91</v>
      </c>
      <c r="H2199" t="s">
        <v>386</v>
      </c>
      <c r="I2199" s="937" t="s">
        <v>489</v>
      </c>
      <c r="J2199" s="937" t="s">
        <v>445</v>
      </c>
      <c r="K2199" s="937" t="s">
        <v>0</v>
      </c>
      <c r="L2199" s="937">
        <v>2.1</v>
      </c>
      <c r="M2199" s="962" t="s">
        <v>148</v>
      </c>
      <c r="N2199" s="678">
        <f t="shared" ca="1" si="377"/>
        <v>6010059.9400000013</v>
      </c>
      <c r="O2199" s="678">
        <f t="shared" ca="1" si="377"/>
        <v>2023279.9000000004</v>
      </c>
      <c r="P2199" s="678">
        <f t="shared" ca="1" si="377"/>
        <v>118399.13999999998</v>
      </c>
      <c r="Q2199" s="678">
        <f t="shared" ca="1" si="377"/>
        <v>2424460.0900000008</v>
      </c>
      <c r="R2199" s="678">
        <f t="shared" ca="1" si="377"/>
        <v>401119.49</v>
      </c>
      <c r="S2199" s="678">
        <f t="shared" ca="1" si="377"/>
        <v>0</v>
      </c>
      <c r="T2199" s="678">
        <f t="shared" ca="1" si="377"/>
        <v>399636.36</v>
      </c>
      <c r="U2199" s="678">
        <f t="shared" ca="1" si="377"/>
        <v>0</v>
      </c>
      <c r="V2199" s="678">
        <f t="shared" ca="1" si="377"/>
        <v>39291.67</v>
      </c>
      <c r="W2199" s="678">
        <f t="shared" ca="1" si="381"/>
        <v>603873.29000000015</v>
      </c>
      <c r="X2199" s="678">
        <f t="shared" ca="1" si="377"/>
        <v>0</v>
      </c>
      <c r="Y2199" s="678">
        <f t="shared" ca="1" si="377"/>
        <v>0</v>
      </c>
      <c r="Z2199" s="678">
        <f t="shared" ca="1" si="377"/>
        <v>0</v>
      </c>
      <c r="AA2199" t="str">
        <f t="shared" si="378"/>
        <v>ASRCMS202202</v>
      </c>
      <c r="AB2199" s="957">
        <f t="shared" si="379"/>
        <v>45230</v>
      </c>
      <c r="AC2199" t="str">
        <f t="shared" si="380"/>
        <v>Unaudited</v>
      </c>
    </row>
    <row r="2200" spans="1:29" ht="30" x14ac:dyDescent="0.25">
      <c r="A2200" t="s">
        <v>421</v>
      </c>
      <c r="B2200" t="s">
        <v>1380</v>
      </c>
      <c r="C2200" t="s">
        <v>1381</v>
      </c>
      <c r="D2200">
        <v>1900</v>
      </c>
      <c r="E2200" s="957">
        <v>1</v>
      </c>
      <c r="F2200" t="s">
        <v>439</v>
      </c>
      <c r="G2200" s="957">
        <v>91</v>
      </c>
      <c r="H2200" t="s">
        <v>386</v>
      </c>
      <c r="I2200" s="937" t="s">
        <v>489</v>
      </c>
      <c r="J2200" s="937" t="s">
        <v>445</v>
      </c>
      <c r="K2200" s="937" t="s">
        <v>0</v>
      </c>
      <c r="L2200" s="945">
        <v>2.2000000000000002</v>
      </c>
      <c r="M2200" s="960" t="s">
        <v>149</v>
      </c>
      <c r="N2200" s="678">
        <f t="shared" ca="1" si="377"/>
        <v>7466.0478292872613</v>
      </c>
      <c r="O2200" s="678">
        <f t="shared" ca="1" si="377"/>
        <v>1813.2926984399053</v>
      </c>
      <c r="P2200" s="678">
        <f t="shared" ca="1" si="377"/>
        <v>281.41421575312205</v>
      </c>
      <c r="Q2200" s="678">
        <f t="shared" ca="1" si="377"/>
        <v>2719.7875361267484</v>
      </c>
      <c r="R2200" s="678">
        <f t="shared" ca="1" si="377"/>
        <v>456.39679066444262</v>
      </c>
      <c r="S2200" s="678">
        <f t="shared" ca="1" si="377"/>
        <v>14.814701059662541</v>
      </c>
      <c r="T2200" s="678">
        <f t="shared" ca="1" si="377"/>
        <v>544.15787342494991</v>
      </c>
      <c r="U2200" s="678">
        <f t="shared" ca="1" si="377"/>
        <v>0</v>
      </c>
      <c r="V2200" s="678">
        <f t="shared" ca="1" si="377"/>
        <v>110.54507406500309</v>
      </c>
      <c r="W2200" s="678">
        <f t="shared" ca="1" si="381"/>
        <v>1525.6389397534272</v>
      </c>
      <c r="X2200" s="678">
        <f t="shared" ca="1" si="377"/>
        <v>0</v>
      </c>
      <c r="Y2200" s="678">
        <f t="shared" ca="1" si="377"/>
        <v>0</v>
      </c>
      <c r="Z2200" s="678">
        <f t="shared" ca="1" si="377"/>
        <v>0</v>
      </c>
      <c r="AA2200" t="str">
        <f t="shared" si="378"/>
        <v>ASRCMS202202</v>
      </c>
      <c r="AB2200" s="957">
        <f t="shared" si="379"/>
        <v>45230</v>
      </c>
      <c r="AC2200" t="str">
        <f t="shared" si="380"/>
        <v>Unaudited</v>
      </c>
    </row>
    <row r="2201" spans="1:29" x14ac:dyDescent="0.25">
      <c r="A2201" t="s">
        <v>421</v>
      </c>
      <c r="B2201" t="s">
        <v>1380</v>
      </c>
      <c r="C2201" t="s">
        <v>1381</v>
      </c>
      <c r="D2201">
        <v>1900</v>
      </c>
      <c r="E2201" s="957">
        <v>1</v>
      </c>
      <c r="F2201" t="s">
        <v>439</v>
      </c>
      <c r="G2201" s="957">
        <v>91</v>
      </c>
      <c r="H2201" t="s">
        <v>386</v>
      </c>
      <c r="I2201" s="962" t="s">
        <v>489</v>
      </c>
      <c r="J2201" s="962" t="s">
        <v>445</v>
      </c>
      <c r="K2201" s="962" t="s">
        <v>0</v>
      </c>
      <c r="L2201" s="937">
        <v>2.2999999999999998</v>
      </c>
      <c r="M2201" s="962" t="s">
        <v>150</v>
      </c>
      <c r="N2201" s="678">
        <f t="shared" ca="1" si="377"/>
        <v>485893.06999999995</v>
      </c>
      <c r="O2201" s="678">
        <f t="shared" ca="1" si="377"/>
        <v>171952.37</v>
      </c>
      <c r="P2201" s="678">
        <f t="shared" ca="1" si="377"/>
        <v>38443.46</v>
      </c>
      <c r="Q2201" s="678">
        <f t="shared" ca="1" si="377"/>
        <v>190684.34999999998</v>
      </c>
      <c r="R2201" s="678">
        <f t="shared" ca="1" si="377"/>
        <v>31410.559999999998</v>
      </c>
      <c r="S2201" s="678">
        <f t="shared" ca="1" si="377"/>
        <v>264.37</v>
      </c>
      <c r="T2201" s="678">
        <f t="shared" ca="1" si="377"/>
        <v>22549.33</v>
      </c>
      <c r="U2201" s="678">
        <f t="shared" ca="1" si="377"/>
        <v>0</v>
      </c>
      <c r="V2201" s="678">
        <f t="shared" ca="1" si="377"/>
        <v>5697.7800000000007</v>
      </c>
      <c r="W2201" s="678">
        <f t="shared" ca="1" si="381"/>
        <v>24890.85</v>
      </c>
      <c r="X2201" s="678">
        <f t="shared" ca="1" si="377"/>
        <v>0</v>
      </c>
      <c r="Y2201" s="678">
        <f t="shared" ca="1" si="377"/>
        <v>0</v>
      </c>
      <c r="Z2201" s="678">
        <f t="shared" ca="1" si="377"/>
        <v>0</v>
      </c>
      <c r="AA2201" t="str">
        <f t="shared" si="378"/>
        <v>ASRCMS202202</v>
      </c>
      <c r="AB2201" s="957">
        <f t="shared" si="379"/>
        <v>45230</v>
      </c>
      <c r="AC2201" t="str">
        <f t="shared" si="380"/>
        <v>Unaudited</v>
      </c>
    </row>
    <row r="2202" spans="1:29" x14ac:dyDescent="0.25">
      <c r="A2202" t="s">
        <v>421</v>
      </c>
      <c r="B2202" t="s">
        <v>1380</v>
      </c>
      <c r="C2202" t="s">
        <v>1381</v>
      </c>
      <c r="D2202">
        <v>1900</v>
      </c>
      <c r="E2202" s="957">
        <v>1</v>
      </c>
      <c r="F2202" t="s">
        <v>439</v>
      </c>
      <c r="G2202" s="957">
        <v>91</v>
      </c>
      <c r="H2202" t="s">
        <v>386</v>
      </c>
      <c r="I2202" s="937" t="s">
        <v>489</v>
      </c>
      <c r="J2202" s="937" t="s">
        <v>445</v>
      </c>
      <c r="K2202" s="937" t="s">
        <v>0</v>
      </c>
      <c r="L2202" s="937">
        <v>2.4</v>
      </c>
      <c r="M2202" s="962" t="s">
        <v>151</v>
      </c>
      <c r="N2202" s="678">
        <f t="shared" ca="1" si="377"/>
        <v>2158679.4900000002</v>
      </c>
      <c r="O2202" s="678">
        <f t="shared" ca="1" si="377"/>
        <v>774567.77</v>
      </c>
      <c r="P2202" s="678">
        <f t="shared" ca="1" si="377"/>
        <v>36020.240000000005</v>
      </c>
      <c r="Q2202" s="678">
        <f t="shared" ca="1" si="377"/>
        <v>920875.59000000008</v>
      </c>
      <c r="R2202" s="678">
        <f t="shared" ca="1" si="377"/>
        <v>70660.77</v>
      </c>
      <c r="S2202" s="678">
        <f t="shared" ca="1" si="377"/>
        <v>25.12</v>
      </c>
      <c r="T2202" s="678">
        <f t="shared" ca="1" si="377"/>
        <v>116081.50000000001</v>
      </c>
      <c r="U2202" s="678">
        <f t="shared" ca="1" si="377"/>
        <v>0</v>
      </c>
      <c r="V2202" s="678">
        <f t="shared" ca="1" si="377"/>
        <v>45429.29</v>
      </c>
      <c r="W2202" s="678">
        <f t="shared" ca="1" si="381"/>
        <v>195019.21000000002</v>
      </c>
      <c r="X2202" s="678">
        <f t="shared" ca="1" si="377"/>
        <v>0</v>
      </c>
      <c r="Y2202" s="678">
        <f t="shared" ca="1" si="377"/>
        <v>0</v>
      </c>
      <c r="Z2202" s="678">
        <f t="shared" ca="1" si="377"/>
        <v>0</v>
      </c>
      <c r="AA2202" t="str">
        <f t="shared" si="378"/>
        <v>ASRCMS202202</v>
      </c>
      <c r="AB2202" s="957">
        <f t="shared" si="379"/>
        <v>45230</v>
      </c>
      <c r="AC2202" t="str">
        <f t="shared" si="380"/>
        <v>Unaudited</v>
      </c>
    </row>
    <row r="2203" spans="1:29" ht="30" x14ac:dyDescent="0.25">
      <c r="A2203" t="s">
        <v>421</v>
      </c>
      <c r="B2203" t="s">
        <v>1380</v>
      </c>
      <c r="C2203" t="s">
        <v>1381</v>
      </c>
      <c r="D2203">
        <v>1900</v>
      </c>
      <c r="E2203" s="957">
        <v>1</v>
      </c>
      <c r="F2203" t="s">
        <v>439</v>
      </c>
      <c r="G2203" s="957">
        <v>91</v>
      </c>
      <c r="H2203" t="s">
        <v>386</v>
      </c>
      <c r="I2203" s="937" t="s">
        <v>489</v>
      </c>
      <c r="J2203" s="937" t="s">
        <v>445</v>
      </c>
      <c r="K2203" s="937" t="s">
        <v>0</v>
      </c>
      <c r="L2203" s="937">
        <v>2.5</v>
      </c>
      <c r="M2203" s="962" t="s">
        <v>152</v>
      </c>
      <c r="N2203" s="678">
        <f t="shared" ca="1" si="377"/>
        <v>36504.81254920525</v>
      </c>
      <c r="O2203" s="678">
        <f t="shared" ca="1" si="377"/>
        <v>13683.255809604163</v>
      </c>
      <c r="P2203" s="678">
        <f t="shared" ca="1" si="377"/>
        <v>1124.1258326518357</v>
      </c>
      <c r="Q2203" s="678">
        <f t="shared" ca="1" si="377"/>
        <v>16123.110215644307</v>
      </c>
      <c r="R2203" s="678">
        <f t="shared" ca="1" si="377"/>
        <v>1498.591982407248</v>
      </c>
      <c r="S2203" s="678">
        <f t="shared" ca="1" si="377"/>
        <v>1.7403963497242181</v>
      </c>
      <c r="T2203" s="678">
        <f t="shared" ca="1" si="377"/>
        <v>136.80693721754776</v>
      </c>
      <c r="U2203" s="678">
        <f t="shared" ca="1" si="377"/>
        <v>0</v>
      </c>
      <c r="V2203" s="678">
        <f t="shared" ca="1" si="377"/>
        <v>745.68855253715219</v>
      </c>
      <c r="W2203" s="678">
        <f t="shared" ca="1" si="381"/>
        <v>3191.4928227932724</v>
      </c>
      <c r="X2203" s="678">
        <f t="shared" ca="1" si="377"/>
        <v>0</v>
      </c>
      <c r="Y2203" s="678">
        <f t="shared" ca="1" si="377"/>
        <v>0</v>
      </c>
      <c r="Z2203" s="678">
        <f t="shared" ca="1" si="377"/>
        <v>0</v>
      </c>
      <c r="AA2203" t="str">
        <f t="shared" si="378"/>
        <v>ASRCMS202202</v>
      </c>
      <c r="AB2203" s="957">
        <f t="shared" si="379"/>
        <v>45230</v>
      </c>
      <c r="AC2203" t="str">
        <f t="shared" si="380"/>
        <v>Unaudited</v>
      </c>
    </row>
    <row r="2204" spans="1:29" x14ac:dyDescent="0.25">
      <c r="A2204" t="s">
        <v>421</v>
      </c>
      <c r="B2204" t="s">
        <v>1380</v>
      </c>
      <c r="C2204" t="s">
        <v>1381</v>
      </c>
      <c r="D2204">
        <v>1900</v>
      </c>
      <c r="E2204" s="957">
        <v>1</v>
      </c>
      <c r="F2204" t="s">
        <v>439</v>
      </c>
      <c r="G2204" s="957">
        <v>91</v>
      </c>
      <c r="H2204" t="s">
        <v>386</v>
      </c>
      <c r="I2204" s="937" t="s">
        <v>489</v>
      </c>
      <c r="J2204" s="937" t="s">
        <v>445</v>
      </c>
      <c r="K2204" s="937" t="s">
        <v>0</v>
      </c>
      <c r="L2204" s="937" t="s">
        <v>97</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ASRCMS202202</v>
      </c>
      <c r="AB2204" s="957">
        <f t="shared" si="379"/>
        <v>45230</v>
      </c>
      <c r="AC2204" t="str">
        <f t="shared" si="380"/>
        <v>Unaudited</v>
      </c>
    </row>
    <row r="2205" spans="1:29" x14ac:dyDescent="0.25">
      <c r="A2205" t="s">
        <v>421</v>
      </c>
      <c r="B2205" t="s">
        <v>1380</v>
      </c>
      <c r="C2205" t="s">
        <v>1381</v>
      </c>
      <c r="D2205">
        <v>1900</v>
      </c>
      <c r="E2205" s="957">
        <v>1</v>
      </c>
      <c r="F2205" t="s">
        <v>439</v>
      </c>
      <c r="G2205" s="957">
        <v>91</v>
      </c>
      <c r="H2205" t="s">
        <v>386</v>
      </c>
      <c r="I2205" s="937" t="s">
        <v>489</v>
      </c>
      <c r="J2205" s="937" t="s">
        <v>445</v>
      </c>
      <c r="K2205" s="937" t="s">
        <v>0</v>
      </c>
      <c r="L2205" s="945" t="s">
        <v>153</v>
      </c>
      <c r="M2205" s="960" t="s">
        <v>452</v>
      </c>
      <c r="N2205" s="678">
        <f t="shared" ca="1" si="377"/>
        <v>32420.440787907599</v>
      </c>
      <c r="O2205" s="678">
        <f t="shared" ca="1" si="377"/>
        <v>5826.2303542785803</v>
      </c>
      <c r="P2205" s="678">
        <f t="shared" ca="1" si="377"/>
        <v>801.54613717514587</v>
      </c>
      <c r="Q2205" s="678">
        <f t="shared" ca="1" si="377"/>
        <v>9619.4626581309858</v>
      </c>
      <c r="R2205" s="678">
        <f t="shared" ca="1" si="377"/>
        <v>1390.3891798710456</v>
      </c>
      <c r="S2205" s="678">
        <f t="shared" ca="1" si="377"/>
        <v>31.074415912675523</v>
      </c>
      <c r="T2205" s="678">
        <f t="shared" ca="1" si="377"/>
        <v>1683.2006450120682</v>
      </c>
      <c r="U2205" s="678">
        <f t="shared" ca="1" si="377"/>
        <v>0</v>
      </c>
      <c r="V2205" s="678">
        <f t="shared" ca="1" si="377"/>
        <v>191.2689670276404</v>
      </c>
      <c r="W2205" s="678">
        <f t="shared" ca="1" si="381"/>
        <v>12877.268430499455</v>
      </c>
      <c r="X2205" s="678">
        <f t="shared" ca="1" si="377"/>
        <v>0</v>
      </c>
      <c r="Y2205" s="678">
        <f t="shared" ca="1" si="377"/>
        <v>0</v>
      </c>
      <c r="Z2205" s="678">
        <f t="shared" ca="1" si="377"/>
        <v>0</v>
      </c>
      <c r="AA2205" t="str">
        <f t="shared" si="378"/>
        <v>ASRCMS202202</v>
      </c>
      <c r="AB2205" s="957">
        <f t="shared" si="379"/>
        <v>45230</v>
      </c>
      <c r="AC2205" t="str">
        <f t="shared" si="380"/>
        <v>Unaudited</v>
      </c>
    </row>
    <row r="2206" spans="1:29" x14ac:dyDescent="0.25">
      <c r="A2206" t="s">
        <v>421</v>
      </c>
      <c r="B2206" t="s">
        <v>1380</v>
      </c>
      <c r="C2206" t="s">
        <v>1381</v>
      </c>
      <c r="D2206">
        <v>1900</v>
      </c>
      <c r="E2206" s="957">
        <v>1</v>
      </c>
      <c r="F2206" t="s">
        <v>439</v>
      </c>
      <c r="G2206" s="957">
        <v>91</v>
      </c>
      <c r="H2206" t="s">
        <v>386</v>
      </c>
      <c r="I2206" s="962" t="s">
        <v>489</v>
      </c>
      <c r="J2206" s="962" t="s">
        <v>445</v>
      </c>
      <c r="K2206" s="962" t="s">
        <v>0</v>
      </c>
      <c r="L2206" s="937" t="s">
        <v>912</v>
      </c>
      <c r="M2206" s="962" t="s">
        <v>24</v>
      </c>
      <c r="N2206" s="678">
        <f t="shared" ca="1" si="377"/>
        <v>1867.06</v>
      </c>
      <c r="O2206" s="678">
        <f t="shared" ca="1" si="377"/>
        <v>0</v>
      </c>
      <c r="P2206" s="678">
        <f t="shared" ca="1" si="377"/>
        <v>0</v>
      </c>
      <c r="Q2206" s="678">
        <f t="shared" ca="1" si="377"/>
        <v>1867.06</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ASRCMS202202</v>
      </c>
      <c r="AB2206" s="957">
        <f t="shared" si="379"/>
        <v>45230</v>
      </c>
      <c r="AC2206" t="str">
        <f t="shared" si="380"/>
        <v>Unaudited</v>
      </c>
    </row>
    <row r="2207" spans="1:29" x14ac:dyDescent="0.25">
      <c r="A2207" t="s">
        <v>421</v>
      </c>
      <c r="B2207" t="s">
        <v>1380</v>
      </c>
      <c r="C2207" t="s">
        <v>1381</v>
      </c>
      <c r="D2207">
        <v>1900</v>
      </c>
      <c r="E2207" s="957">
        <v>1</v>
      </c>
      <c r="F2207" t="s">
        <v>439</v>
      </c>
      <c r="G2207" s="957">
        <v>91</v>
      </c>
      <c r="H2207" t="s">
        <v>386</v>
      </c>
      <c r="I2207" s="937" t="s">
        <v>489</v>
      </c>
      <c r="J2207" s="937" t="s">
        <v>445</v>
      </c>
      <c r="K2207" s="937" t="s">
        <v>53</v>
      </c>
      <c r="L2207" s="937">
        <v>3.1</v>
      </c>
      <c r="M2207" s="962" t="s">
        <v>33</v>
      </c>
      <c r="N2207" s="678">
        <f t="shared" ca="1" si="377"/>
        <v>873171.70000000007</v>
      </c>
      <c r="O2207" s="678">
        <f t="shared" ca="1" si="377"/>
        <v>353682.82000000007</v>
      </c>
      <c r="P2207" s="678">
        <f t="shared" ca="1" si="377"/>
        <v>46986.580000000009</v>
      </c>
      <c r="Q2207" s="678">
        <f t="shared" ca="1" si="377"/>
        <v>320386.17000000004</v>
      </c>
      <c r="R2207" s="678">
        <f t="shared" ca="1" si="377"/>
        <v>51374.600000000006</v>
      </c>
      <c r="S2207" s="678">
        <f t="shared" ca="1" si="377"/>
        <v>244.01</v>
      </c>
      <c r="T2207" s="678">
        <f t="shared" ca="1" si="377"/>
        <v>47905.539999999994</v>
      </c>
      <c r="U2207" s="678">
        <f t="shared" ca="1" si="377"/>
        <v>0</v>
      </c>
      <c r="V2207" s="678">
        <f t="shared" ca="1" si="377"/>
        <v>11279.750000000002</v>
      </c>
      <c r="W2207" s="678">
        <f t="shared" ca="1" si="381"/>
        <v>41312.229999999996</v>
      </c>
      <c r="X2207" s="678">
        <f t="shared" ca="1" si="377"/>
        <v>0</v>
      </c>
      <c r="Y2207" s="678">
        <f t="shared" ca="1" si="377"/>
        <v>0</v>
      </c>
      <c r="Z2207" s="678">
        <f t="shared" ca="1" si="377"/>
        <v>0</v>
      </c>
      <c r="AA2207" t="str">
        <f t="shared" si="378"/>
        <v>ASRCMS202202</v>
      </c>
      <c r="AB2207" s="957">
        <f t="shared" si="379"/>
        <v>45230</v>
      </c>
      <c r="AC2207" t="str">
        <f t="shared" si="380"/>
        <v>Unaudited</v>
      </c>
    </row>
    <row r="2208" spans="1:29" x14ac:dyDescent="0.25">
      <c r="A2208" t="s">
        <v>421</v>
      </c>
      <c r="B2208" t="s">
        <v>1380</v>
      </c>
      <c r="C2208" t="s">
        <v>1381</v>
      </c>
      <c r="D2208">
        <v>1900</v>
      </c>
      <c r="E2208" s="957">
        <v>1</v>
      </c>
      <c r="F2208" t="s">
        <v>439</v>
      </c>
      <c r="G2208" s="957">
        <v>91</v>
      </c>
      <c r="H2208" t="s">
        <v>386</v>
      </c>
      <c r="I2208" s="937" t="s">
        <v>489</v>
      </c>
      <c r="J2208" s="937" t="s">
        <v>445</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2625407.9299999997</v>
      </c>
      <c r="O2208" s="678">
        <f t="shared" ca="1" si="382"/>
        <v>824295.7100000002</v>
      </c>
      <c r="P2208" s="678">
        <f t="shared" ca="1" si="382"/>
        <v>87568.950000000012</v>
      </c>
      <c r="Q2208" s="678">
        <f t="shared" ca="1" si="382"/>
        <v>1027403.4299999996</v>
      </c>
      <c r="R2208" s="678">
        <f t="shared" ca="1" si="382"/>
        <v>166332.52999999997</v>
      </c>
      <c r="S2208" s="678">
        <f t="shared" ca="1" si="382"/>
        <v>712.44</v>
      </c>
      <c r="T2208" s="678">
        <f t="shared" ca="1" si="382"/>
        <v>174739.73</v>
      </c>
      <c r="U2208" s="678">
        <f t="shared" ca="1" si="382"/>
        <v>0</v>
      </c>
      <c r="V2208" s="678">
        <f t="shared" ca="1" si="382"/>
        <v>31097.709999999995</v>
      </c>
      <c r="W2208" s="678">
        <f t="shared" ca="1" si="381"/>
        <v>313257.43000000005</v>
      </c>
      <c r="X2208" s="678">
        <f t="shared" ca="1" si="382"/>
        <v>0</v>
      </c>
      <c r="Y2208" s="678">
        <f t="shared" ca="1" si="382"/>
        <v>0</v>
      </c>
      <c r="Z2208" s="678">
        <f t="shared" ca="1" si="382"/>
        <v>0</v>
      </c>
      <c r="AA2208" t="str">
        <f t="shared" si="378"/>
        <v>ASRCMS202202</v>
      </c>
      <c r="AB2208" s="957">
        <f t="shared" si="379"/>
        <v>45230</v>
      </c>
      <c r="AC2208" t="str">
        <f t="shared" si="380"/>
        <v>Unaudited</v>
      </c>
    </row>
    <row r="2209" spans="1:29" x14ac:dyDescent="0.25">
      <c r="A2209" t="s">
        <v>421</v>
      </c>
      <c r="B2209" t="s">
        <v>1380</v>
      </c>
      <c r="C2209" t="s">
        <v>1381</v>
      </c>
      <c r="D2209">
        <v>1900</v>
      </c>
      <c r="E2209" s="957">
        <v>1</v>
      </c>
      <c r="F2209" t="s">
        <v>439</v>
      </c>
      <c r="G2209" s="957">
        <v>91</v>
      </c>
      <c r="H2209" t="s">
        <v>386</v>
      </c>
      <c r="I2209" s="937" t="s">
        <v>489</v>
      </c>
      <c r="J2209" s="937" t="s">
        <v>445</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ASRCMS202202</v>
      </c>
      <c r="AB2209" s="957">
        <f t="shared" si="379"/>
        <v>45230</v>
      </c>
      <c r="AC2209" t="str">
        <f t="shared" si="380"/>
        <v>Unaudited</v>
      </c>
    </row>
    <row r="2210" spans="1:29" x14ac:dyDescent="0.25">
      <c r="A2210" t="s">
        <v>421</v>
      </c>
      <c r="B2210" t="s">
        <v>1380</v>
      </c>
      <c r="C2210" t="s">
        <v>1381</v>
      </c>
      <c r="D2210">
        <v>1900</v>
      </c>
      <c r="E2210" s="957">
        <v>1</v>
      </c>
      <c r="F2210" t="s">
        <v>439</v>
      </c>
      <c r="G2210" s="957">
        <v>91</v>
      </c>
      <c r="H2210" t="s">
        <v>386</v>
      </c>
      <c r="I2210" s="937" t="s">
        <v>489</v>
      </c>
      <c r="J2210" s="937" t="s">
        <v>445</v>
      </c>
      <c r="K2210" s="937" t="s">
        <v>53</v>
      </c>
      <c r="L2210" s="937" t="s">
        <v>44</v>
      </c>
      <c r="M2210" s="962" t="s">
        <v>154</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ASRCMS202202</v>
      </c>
      <c r="AB2210" s="957">
        <f t="shared" si="379"/>
        <v>45230</v>
      </c>
      <c r="AC2210" t="str">
        <f t="shared" si="380"/>
        <v>Unaudited</v>
      </c>
    </row>
    <row r="2211" spans="1:29" x14ac:dyDescent="0.25">
      <c r="A2211" t="s">
        <v>421</v>
      </c>
      <c r="B2211" t="s">
        <v>1380</v>
      </c>
      <c r="C2211" t="s">
        <v>1381</v>
      </c>
      <c r="D2211">
        <v>1900</v>
      </c>
      <c r="E2211" s="957">
        <v>1</v>
      </c>
      <c r="F2211" t="s">
        <v>439</v>
      </c>
      <c r="G2211" s="957">
        <v>91</v>
      </c>
      <c r="H2211" t="s">
        <v>386</v>
      </c>
      <c r="I2211" s="937" t="s">
        <v>489</v>
      </c>
      <c r="J2211" s="937" t="s">
        <v>445</v>
      </c>
      <c r="K2211" s="937" t="s">
        <v>53</v>
      </c>
      <c r="L2211" s="937" t="s">
        <v>41</v>
      </c>
      <c r="M2211" s="962" t="s">
        <v>52</v>
      </c>
      <c r="N2211" s="678">
        <f t="shared" ca="1" si="382"/>
        <v>33761.270166732793</v>
      </c>
      <c r="O2211" s="678">
        <f t="shared" ca="1" si="382"/>
        <v>19674.423762514496</v>
      </c>
      <c r="P2211" s="678">
        <f t="shared" ca="1" si="382"/>
        <v>4675.1105970331473</v>
      </c>
      <c r="Q2211" s="678">
        <f t="shared" ca="1" si="382"/>
        <v>6951.1512824308638</v>
      </c>
      <c r="R2211" s="678">
        <f t="shared" ca="1" si="382"/>
        <v>0</v>
      </c>
      <c r="S2211" s="678">
        <f t="shared" ca="1" si="382"/>
        <v>0</v>
      </c>
      <c r="T2211" s="678">
        <f t="shared" ca="1" si="382"/>
        <v>0</v>
      </c>
      <c r="U2211" s="678">
        <f t="shared" ca="1" si="382"/>
        <v>0</v>
      </c>
      <c r="V2211" s="678">
        <f t="shared" ca="1" si="382"/>
        <v>2460.5845247542884</v>
      </c>
      <c r="W2211" s="678">
        <f t="shared" ca="1" si="381"/>
        <v>0</v>
      </c>
      <c r="X2211" s="678">
        <f t="shared" ca="1" si="382"/>
        <v>0</v>
      </c>
      <c r="Y2211" s="678">
        <f t="shared" ca="1" si="382"/>
        <v>0</v>
      </c>
      <c r="Z2211" s="678">
        <f t="shared" ca="1" si="382"/>
        <v>0</v>
      </c>
      <c r="AA2211" t="str">
        <f t="shared" si="378"/>
        <v>ASRCMS202202</v>
      </c>
      <c r="AB2211" s="957">
        <f t="shared" si="379"/>
        <v>45230</v>
      </c>
      <c r="AC2211" t="str">
        <f t="shared" si="380"/>
        <v>Unaudited</v>
      </c>
    </row>
    <row r="2212" spans="1:29" x14ac:dyDescent="0.25">
      <c r="A2212" t="s">
        <v>421</v>
      </c>
      <c r="B2212" t="s">
        <v>1380</v>
      </c>
      <c r="C2212" t="s">
        <v>1381</v>
      </c>
      <c r="D2212">
        <v>1900</v>
      </c>
      <c r="E2212" s="957">
        <v>1</v>
      </c>
      <c r="F2212" t="s">
        <v>439</v>
      </c>
      <c r="G2212" s="957">
        <v>91</v>
      </c>
      <c r="H2212" t="s">
        <v>386</v>
      </c>
      <c r="I2212" s="937" t="s">
        <v>489</v>
      </c>
      <c r="J2212" s="937" t="s">
        <v>445</v>
      </c>
      <c r="K2212" s="937" t="s">
        <v>53</v>
      </c>
      <c r="L2212" s="937" t="s">
        <v>42</v>
      </c>
      <c r="M2212" s="962" t="s">
        <v>155</v>
      </c>
      <c r="N2212" s="678">
        <f t="shared" ca="1" si="382"/>
        <v>50360.449679358229</v>
      </c>
      <c r="O2212" s="678">
        <f t="shared" ca="1" si="382"/>
        <v>18016.147373854194</v>
      </c>
      <c r="P2212" s="678">
        <f t="shared" ca="1" si="382"/>
        <v>2078.6421667469926</v>
      </c>
      <c r="Q2212" s="678">
        <f t="shared" ca="1" si="382"/>
        <v>20536.447347314526</v>
      </c>
      <c r="R2212" s="678">
        <f t="shared" ca="1" si="382"/>
        <v>3298.3873573740943</v>
      </c>
      <c r="S2212" s="678">
        <f t="shared" ca="1" si="382"/>
        <v>5.0090657305910327</v>
      </c>
      <c r="T2212" s="678">
        <f t="shared" ca="1" si="382"/>
        <v>364.81833266805711</v>
      </c>
      <c r="U2212" s="678">
        <f t="shared" ca="1" si="382"/>
        <v>0</v>
      </c>
      <c r="V2212" s="678">
        <f t="shared" ca="1" si="382"/>
        <v>635.24834072408078</v>
      </c>
      <c r="W2212" s="678">
        <f t="shared" ca="1" si="381"/>
        <v>5425.7496949456881</v>
      </c>
      <c r="X2212" s="678">
        <f t="shared" ca="1" si="382"/>
        <v>0</v>
      </c>
      <c r="Y2212" s="678">
        <f t="shared" ca="1" si="382"/>
        <v>0</v>
      </c>
      <c r="Z2212" s="678">
        <f t="shared" ca="1" si="382"/>
        <v>0</v>
      </c>
      <c r="AA2212" t="str">
        <f t="shared" si="378"/>
        <v>ASRCMS202202</v>
      </c>
      <c r="AB2212" s="957">
        <f t="shared" si="379"/>
        <v>45230</v>
      </c>
      <c r="AC2212" t="str">
        <f t="shared" si="380"/>
        <v>Unaudited</v>
      </c>
    </row>
    <row r="2213" spans="1:29" x14ac:dyDescent="0.25">
      <c r="A2213" t="s">
        <v>421</v>
      </c>
      <c r="B2213" t="s">
        <v>1380</v>
      </c>
      <c r="C2213" t="s">
        <v>1381</v>
      </c>
      <c r="D2213">
        <v>1900</v>
      </c>
      <c r="E2213" s="957">
        <v>1</v>
      </c>
      <c r="F2213" t="s">
        <v>439</v>
      </c>
      <c r="G2213" s="957">
        <v>91</v>
      </c>
      <c r="H2213" t="s">
        <v>386</v>
      </c>
      <c r="I2213" s="937" t="s">
        <v>489</v>
      </c>
      <c r="J2213" s="937" t="s">
        <v>445</v>
      </c>
      <c r="K2213" s="937" t="s">
        <v>53</v>
      </c>
      <c r="L2213" s="945" t="s">
        <v>43</v>
      </c>
      <c r="M2213" s="960" t="s">
        <v>463</v>
      </c>
      <c r="N2213" s="678">
        <f t="shared" ca="1" si="382"/>
        <v>100807.21076547883</v>
      </c>
      <c r="O2213" s="678">
        <f t="shared" ca="1" si="382"/>
        <v>18115.917520500097</v>
      </c>
      <c r="P2213" s="678">
        <f t="shared" ca="1" si="382"/>
        <v>2492.3051144513829</v>
      </c>
      <c r="Q2213" s="678">
        <f t="shared" ca="1" si="382"/>
        <v>29910.48782996662</v>
      </c>
      <c r="R2213" s="678">
        <f t="shared" ca="1" si="382"/>
        <v>4323.2371829312106</v>
      </c>
      <c r="S2213" s="678">
        <f t="shared" ca="1" si="382"/>
        <v>96.62191870912568</v>
      </c>
      <c r="T2213" s="678">
        <f t="shared" ca="1" si="382"/>
        <v>5233.6969534852669</v>
      </c>
      <c r="U2213" s="678">
        <f t="shared" ca="1" si="382"/>
        <v>0</v>
      </c>
      <c r="V2213" s="678">
        <f t="shared" ca="1" si="382"/>
        <v>594.72637026090149</v>
      </c>
      <c r="W2213" s="678">
        <f t="shared" ca="1" si="381"/>
        <v>40040.217875174225</v>
      </c>
      <c r="X2213" s="678">
        <f t="shared" ca="1" si="382"/>
        <v>0</v>
      </c>
      <c r="Y2213" s="678">
        <f t="shared" ca="1" si="382"/>
        <v>0</v>
      </c>
      <c r="Z2213" s="678">
        <f t="shared" ca="1" si="382"/>
        <v>0</v>
      </c>
      <c r="AA2213" t="str">
        <f t="shared" si="378"/>
        <v>ASRCMS202202</v>
      </c>
      <c r="AB2213" s="957">
        <f t="shared" si="379"/>
        <v>45230</v>
      </c>
      <c r="AC2213" t="str">
        <f t="shared" si="380"/>
        <v>Unaudited</v>
      </c>
    </row>
    <row r="2214" spans="1:29" x14ac:dyDescent="0.25">
      <c r="A2214" t="s">
        <v>421</v>
      </c>
      <c r="B2214" t="s">
        <v>1380</v>
      </c>
      <c r="C2214" t="s">
        <v>1381</v>
      </c>
      <c r="D2214">
        <v>1900</v>
      </c>
      <c r="E2214" s="957">
        <v>1</v>
      </c>
      <c r="F2214" t="s">
        <v>439</v>
      </c>
      <c r="G2214" s="957">
        <v>91</v>
      </c>
      <c r="H2214" t="s">
        <v>386</v>
      </c>
      <c r="I2214" s="962" t="s">
        <v>489</v>
      </c>
      <c r="J2214" s="962" t="s">
        <v>445</v>
      </c>
      <c r="K2214" s="962" t="s">
        <v>915</v>
      </c>
      <c r="L2214" s="937" t="s">
        <v>916</v>
      </c>
      <c r="M2214" s="962" t="s">
        <v>915</v>
      </c>
      <c r="N2214" s="678">
        <f t="shared" ca="1" si="382"/>
        <v>27430.370000000003</v>
      </c>
      <c r="O2214" s="678">
        <f t="shared" ca="1" si="382"/>
        <v>16593.79</v>
      </c>
      <c r="P2214" s="678">
        <f t="shared" ca="1" si="382"/>
        <v>5764.36</v>
      </c>
      <c r="Q2214" s="678">
        <f t="shared" ca="1" si="382"/>
        <v>0</v>
      </c>
      <c r="R2214" s="678">
        <f t="shared" ca="1" si="382"/>
        <v>0</v>
      </c>
      <c r="S2214" s="678">
        <f t="shared" ca="1" si="382"/>
        <v>0</v>
      </c>
      <c r="T2214" s="678">
        <f t="shared" ca="1" si="382"/>
        <v>0</v>
      </c>
      <c r="U2214" s="678">
        <f t="shared" ca="1" si="382"/>
        <v>0</v>
      </c>
      <c r="V2214" s="678">
        <f t="shared" ca="1" si="382"/>
        <v>5072.22</v>
      </c>
      <c r="W2214" s="678">
        <f t="shared" ca="1" si="381"/>
        <v>0</v>
      </c>
      <c r="X2214" s="678">
        <f t="shared" ca="1" si="382"/>
        <v>0</v>
      </c>
      <c r="Y2214" s="678">
        <f t="shared" ca="1" si="382"/>
        <v>0</v>
      </c>
      <c r="Z2214" s="678">
        <f t="shared" ca="1" si="382"/>
        <v>0</v>
      </c>
      <c r="AA2214" t="str">
        <f t="shared" si="378"/>
        <v>ASRCMS202202</v>
      </c>
      <c r="AB2214" s="957">
        <f t="shared" si="379"/>
        <v>45230</v>
      </c>
      <c r="AC2214" t="str">
        <f t="shared" si="380"/>
        <v>Unaudited</v>
      </c>
    </row>
    <row r="2215" spans="1:29" x14ac:dyDescent="0.25">
      <c r="A2215" t="s">
        <v>421</v>
      </c>
      <c r="B2215" t="s">
        <v>1380</v>
      </c>
      <c r="C2215" t="s">
        <v>1381</v>
      </c>
      <c r="D2215">
        <v>1900</v>
      </c>
      <c r="E2215" s="957">
        <v>1</v>
      </c>
      <c r="F2215" t="s">
        <v>439</v>
      </c>
      <c r="G2215" s="957">
        <v>91</v>
      </c>
      <c r="H2215" t="s">
        <v>386</v>
      </c>
      <c r="I2215" s="937" t="s">
        <v>489</v>
      </c>
      <c r="J2215" s="937" t="s">
        <v>445</v>
      </c>
      <c r="K2215" s="937" t="s">
        <v>915</v>
      </c>
      <c r="L2215" s="937" t="s">
        <v>917</v>
      </c>
      <c r="M2215" s="962" t="s">
        <v>920</v>
      </c>
      <c r="N2215" s="678">
        <f t="shared" ca="1" si="382"/>
        <v>1317.5378522271635</v>
      </c>
      <c r="O2215" s="678">
        <f t="shared" ca="1" si="382"/>
        <v>319.99282913645385</v>
      </c>
      <c r="P2215" s="678">
        <f t="shared" ca="1" si="382"/>
        <v>49.661332191727418</v>
      </c>
      <c r="Q2215" s="678">
        <f t="shared" ca="1" si="382"/>
        <v>479.96250637530852</v>
      </c>
      <c r="R2215" s="678">
        <f t="shared" ca="1" si="382"/>
        <v>80.540610117254573</v>
      </c>
      <c r="S2215" s="678">
        <f t="shared" ca="1" si="382"/>
        <v>2.6143590105286836</v>
      </c>
      <c r="T2215" s="678">
        <f t="shared" ca="1" si="382"/>
        <v>96.027860016167608</v>
      </c>
      <c r="U2215" s="678">
        <f t="shared" ca="1" si="382"/>
        <v>0</v>
      </c>
      <c r="V2215" s="678">
        <f t="shared" ca="1" si="382"/>
        <v>19.507954246765252</v>
      </c>
      <c r="W2215" s="678">
        <f t="shared" ca="1" si="381"/>
        <v>269.23040113295775</v>
      </c>
      <c r="X2215" s="678">
        <f t="shared" ca="1" si="382"/>
        <v>0</v>
      </c>
      <c r="Y2215" s="678">
        <f t="shared" ca="1" si="382"/>
        <v>0</v>
      </c>
      <c r="Z2215" s="678">
        <f t="shared" ca="1" si="382"/>
        <v>0</v>
      </c>
      <c r="AA2215" t="str">
        <f t="shared" si="378"/>
        <v>ASRCMS202202</v>
      </c>
      <c r="AB2215" s="957">
        <f t="shared" si="379"/>
        <v>45230</v>
      </c>
      <c r="AC2215" t="str">
        <f t="shared" si="380"/>
        <v>Unaudited</v>
      </c>
    </row>
    <row r="2216" spans="1:29" x14ac:dyDescent="0.25">
      <c r="A2216" t="s">
        <v>421</v>
      </c>
      <c r="B2216" t="s">
        <v>1380</v>
      </c>
      <c r="C2216" t="s">
        <v>1381</v>
      </c>
      <c r="D2216">
        <v>1900</v>
      </c>
      <c r="E2216" s="957">
        <v>1</v>
      </c>
      <c r="F2216" t="s">
        <v>439</v>
      </c>
      <c r="G2216" s="957">
        <v>91</v>
      </c>
      <c r="H2216" t="s">
        <v>386</v>
      </c>
      <c r="I2216" s="937" t="s">
        <v>489</v>
      </c>
      <c r="J2216" s="937" t="s">
        <v>445</v>
      </c>
      <c r="K2216" s="937" t="s">
        <v>915</v>
      </c>
      <c r="L2216" s="937" t="s">
        <v>918</v>
      </c>
      <c r="M2216" s="962" t="s">
        <v>921</v>
      </c>
      <c r="N2216" s="678">
        <f t="shared" ca="1" si="382"/>
        <v>81.620663438898362</v>
      </c>
      <c r="O2216" s="678">
        <f t="shared" ca="1" si="382"/>
        <v>14.667930950569806</v>
      </c>
      <c r="P2216" s="678">
        <f t="shared" ca="1" si="382"/>
        <v>2.0179468848407347</v>
      </c>
      <c r="Q2216" s="678">
        <f t="shared" ca="1" si="382"/>
        <v>24.217651117661838</v>
      </c>
      <c r="R2216" s="678">
        <f t="shared" ca="1" si="382"/>
        <v>3.5003992709953766</v>
      </c>
      <c r="S2216" s="678">
        <f t="shared" ca="1" si="382"/>
        <v>7.8231954320462191E-2</v>
      </c>
      <c r="T2216" s="678">
        <f t="shared" ca="1" si="382"/>
        <v>4.2375720381293851</v>
      </c>
      <c r="U2216" s="678">
        <f t="shared" ca="1" si="382"/>
        <v>0</v>
      </c>
      <c r="V2216" s="678">
        <f t="shared" ca="1" si="382"/>
        <v>0.48153262585780976</v>
      </c>
      <c r="W2216" s="678">
        <f t="shared" ca="1" si="381"/>
        <v>32.419398596522946</v>
      </c>
      <c r="X2216" s="678">
        <f t="shared" ca="1" si="382"/>
        <v>0</v>
      </c>
      <c r="Y2216" s="678">
        <f t="shared" ca="1" si="382"/>
        <v>0</v>
      </c>
      <c r="Z2216" s="678">
        <f t="shared" ca="1" si="382"/>
        <v>0</v>
      </c>
      <c r="AA2216" t="str">
        <f t="shared" si="378"/>
        <v>ASRCMS202202</v>
      </c>
      <c r="AB2216" s="957">
        <f t="shared" si="379"/>
        <v>45230</v>
      </c>
      <c r="AC2216" t="str">
        <f t="shared" si="380"/>
        <v>Unaudited</v>
      </c>
    </row>
    <row r="2217" spans="1:29" x14ac:dyDescent="0.25">
      <c r="A2217" t="s">
        <v>421</v>
      </c>
      <c r="B2217" t="s">
        <v>1380</v>
      </c>
      <c r="C2217" t="s">
        <v>1381</v>
      </c>
      <c r="D2217">
        <v>1900</v>
      </c>
      <c r="E2217" s="957">
        <v>1</v>
      </c>
      <c r="F2217" t="s">
        <v>439</v>
      </c>
      <c r="G2217" s="957">
        <v>91</v>
      </c>
      <c r="H2217" t="s">
        <v>386</v>
      </c>
      <c r="I2217" s="937" t="s">
        <v>489</v>
      </c>
      <c r="J2217" s="937" t="s">
        <v>445</v>
      </c>
      <c r="K2217" s="937" t="s">
        <v>446</v>
      </c>
      <c r="L2217" s="937">
        <v>5.0999999999999996</v>
      </c>
      <c r="M2217" s="962" t="s">
        <v>37</v>
      </c>
      <c r="N2217" s="678">
        <f t="shared" ca="1" si="382"/>
        <v>907848.64000000013</v>
      </c>
      <c r="O2217" s="678">
        <f t="shared" ca="1" si="382"/>
        <v>326885.5799999999</v>
      </c>
      <c r="P2217" s="678">
        <f t="shared" ca="1" si="382"/>
        <v>202513.45</v>
      </c>
      <c r="Q2217" s="678">
        <f t="shared" ca="1" si="382"/>
        <v>175422.56000000003</v>
      </c>
      <c r="R2217" s="678">
        <f t="shared" ca="1" si="382"/>
        <v>118497.20000000001</v>
      </c>
      <c r="S2217" s="678">
        <f t="shared" ca="1" si="382"/>
        <v>394.22</v>
      </c>
      <c r="T2217" s="678">
        <f t="shared" ca="1" si="382"/>
        <v>68689.550000000017</v>
      </c>
      <c r="U2217" s="678">
        <f t="shared" ca="1" si="382"/>
        <v>0</v>
      </c>
      <c r="V2217" s="678">
        <f t="shared" ca="1" si="382"/>
        <v>3779.15</v>
      </c>
      <c r="W2217" s="678">
        <f t="shared" ca="1" si="381"/>
        <v>11666.93</v>
      </c>
      <c r="X2217" s="678">
        <f t="shared" ca="1" si="382"/>
        <v>0</v>
      </c>
      <c r="Y2217" s="678">
        <f t="shared" ca="1" si="382"/>
        <v>0</v>
      </c>
      <c r="Z2217" s="678">
        <f t="shared" ca="1" si="382"/>
        <v>0</v>
      </c>
      <c r="AA2217" t="str">
        <f t="shared" si="378"/>
        <v>ASRCMS202202</v>
      </c>
      <c r="AB2217" s="957">
        <f t="shared" si="379"/>
        <v>45230</v>
      </c>
      <c r="AC2217" t="str">
        <f t="shared" si="380"/>
        <v>Unaudited</v>
      </c>
    </row>
    <row r="2218" spans="1:29" ht="30" x14ac:dyDescent="0.25">
      <c r="A2218" t="s">
        <v>421</v>
      </c>
      <c r="B2218" t="s">
        <v>1380</v>
      </c>
      <c r="C2218" t="s">
        <v>1381</v>
      </c>
      <c r="D2218">
        <v>1900</v>
      </c>
      <c r="E2218" s="957">
        <v>1</v>
      </c>
      <c r="F2218" t="s">
        <v>439</v>
      </c>
      <c r="G2218" s="957">
        <v>91</v>
      </c>
      <c r="H2218" t="s">
        <v>386</v>
      </c>
      <c r="I2218" s="937" t="s">
        <v>489</v>
      </c>
      <c r="J2218" s="937" t="s">
        <v>445</v>
      </c>
      <c r="K2218" s="937" t="s">
        <v>446</v>
      </c>
      <c r="L2218" s="937">
        <v>5.2</v>
      </c>
      <c r="M2218" s="962" t="s">
        <v>304</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ASRCMS202202</v>
      </c>
      <c r="AB2218" s="957">
        <f t="shared" si="379"/>
        <v>45230</v>
      </c>
      <c r="AC2218" t="str">
        <f t="shared" si="380"/>
        <v>Unaudited</v>
      </c>
    </row>
    <row r="2219" spans="1:29" ht="30" x14ac:dyDescent="0.25">
      <c r="A2219" t="s">
        <v>421</v>
      </c>
      <c r="B2219" t="s">
        <v>1380</v>
      </c>
      <c r="C2219" t="s">
        <v>1381</v>
      </c>
      <c r="D2219">
        <v>1900</v>
      </c>
      <c r="E2219" s="957">
        <v>1</v>
      </c>
      <c r="F2219" t="s">
        <v>439</v>
      </c>
      <c r="G2219" s="957">
        <v>91</v>
      </c>
      <c r="H2219" t="s">
        <v>386</v>
      </c>
      <c r="I2219" s="937" t="s">
        <v>489</v>
      </c>
      <c r="J2219" s="937" t="s">
        <v>445</v>
      </c>
      <c r="K2219" s="937" t="s">
        <v>446</v>
      </c>
      <c r="L2219" s="937">
        <v>5.3</v>
      </c>
      <c r="M2219" s="962" t="s">
        <v>305</v>
      </c>
      <c r="N2219" s="678">
        <f t="shared" ca="1" si="382"/>
        <v>12121.395681024411</v>
      </c>
      <c r="O2219" s="678">
        <f t="shared" ca="1" si="382"/>
        <v>4674.4470091946414</v>
      </c>
      <c r="P2219" s="678">
        <f t="shared" ca="1" si="382"/>
        <v>2908.3751021935805</v>
      </c>
      <c r="Q2219" s="678">
        <f t="shared" ca="1" si="382"/>
        <v>2521.1694959662373</v>
      </c>
      <c r="R2219" s="678">
        <f t="shared" ca="1" si="382"/>
        <v>1730.3916213203966</v>
      </c>
      <c r="S2219" s="678">
        <f t="shared" ca="1" si="382"/>
        <v>0.44144520734051151</v>
      </c>
      <c r="T2219" s="678">
        <f t="shared" ca="1" si="382"/>
        <v>62.015229897517933</v>
      </c>
      <c r="U2219" s="678">
        <f t="shared" ca="1" si="382"/>
        <v>0</v>
      </c>
      <c r="V2219" s="678">
        <f t="shared" ca="1" si="382"/>
        <v>59.495610484426166</v>
      </c>
      <c r="W2219" s="678">
        <f t="shared" ca="1" si="381"/>
        <v>165.06016676027338</v>
      </c>
      <c r="X2219" s="678">
        <f t="shared" ca="1" si="382"/>
        <v>0</v>
      </c>
      <c r="Y2219" s="678">
        <f t="shared" ca="1" si="382"/>
        <v>0</v>
      </c>
      <c r="Z2219" s="678">
        <f t="shared" ca="1" si="382"/>
        <v>0</v>
      </c>
      <c r="AA2219" t="str">
        <f t="shared" si="378"/>
        <v>ASRCMS202202</v>
      </c>
      <c r="AB2219" s="957">
        <f t="shared" si="379"/>
        <v>45230</v>
      </c>
      <c r="AC2219" t="str">
        <f t="shared" si="380"/>
        <v>Unaudited</v>
      </c>
    </row>
    <row r="2220" spans="1:29" x14ac:dyDescent="0.25">
      <c r="A2220" t="s">
        <v>421</v>
      </c>
      <c r="B2220" t="s">
        <v>1380</v>
      </c>
      <c r="C2220" t="s">
        <v>1381</v>
      </c>
      <c r="D2220">
        <v>1900</v>
      </c>
      <c r="E2220" s="957">
        <v>1</v>
      </c>
      <c r="F2220" t="s">
        <v>439</v>
      </c>
      <c r="G2220" s="957">
        <v>91</v>
      </c>
      <c r="H2220" t="s">
        <v>386</v>
      </c>
      <c r="I2220" s="937" t="s">
        <v>489</v>
      </c>
      <c r="J2220" s="937" t="s">
        <v>445</v>
      </c>
      <c r="K2220" s="937" t="s">
        <v>446</v>
      </c>
      <c r="L2220" s="937" t="s">
        <v>82</v>
      </c>
      <c r="M2220" s="962" t="s">
        <v>454</v>
      </c>
      <c r="N2220" s="678">
        <f t="shared" ca="1" si="382"/>
        <v>5843.2840053474001</v>
      </c>
      <c r="O2220" s="678">
        <f t="shared" ca="1" si="382"/>
        <v>1050.08808681354</v>
      </c>
      <c r="P2220" s="678">
        <f t="shared" ca="1" si="382"/>
        <v>144.46631844223623</v>
      </c>
      <c r="Q2220" s="678">
        <f t="shared" ca="1" si="382"/>
        <v>1733.7596566934617</v>
      </c>
      <c r="R2220" s="678">
        <f t="shared" ca="1" si="382"/>
        <v>250.59618742071146</v>
      </c>
      <c r="S2220" s="678">
        <f t="shared" ca="1" si="382"/>
        <v>5.6006837990239582</v>
      </c>
      <c r="T2220" s="678">
        <f t="shared" ca="1" si="382"/>
        <v>303.37093413171391</v>
      </c>
      <c r="U2220" s="678">
        <f t="shared" ca="1" si="382"/>
        <v>0</v>
      </c>
      <c r="V2220" s="678">
        <f t="shared" ca="1" si="382"/>
        <v>34.47327885094009</v>
      </c>
      <c r="W2220" s="678">
        <f t="shared" ca="1" si="381"/>
        <v>2320.9288591957729</v>
      </c>
      <c r="X2220" s="678">
        <f t="shared" ca="1" si="382"/>
        <v>0</v>
      </c>
      <c r="Y2220" s="678">
        <f t="shared" ca="1" si="382"/>
        <v>0</v>
      </c>
      <c r="Z2220" s="678">
        <f t="shared" ca="1" si="382"/>
        <v>0</v>
      </c>
      <c r="AA2220" t="str">
        <f t="shared" si="378"/>
        <v>ASRCMS202202</v>
      </c>
      <c r="AB2220" s="957">
        <f t="shared" si="379"/>
        <v>45230</v>
      </c>
      <c r="AC2220" t="str">
        <f t="shared" si="380"/>
        <v>Unaudited</v>
      </c>
    </row>
    <row r="2221" spans="1:29" x14ac:dyDescent="0.25">
      <c r="A2221" t="s">
        <v>421</v>
      </c>
      <c r="B2221" t="s">
        <v>1380</v>
      </c>
      <c r="C2221" t="s">
        <v>1381</v>
      </c>
      <c r="D2221">
        <v>1900</v>
      </c>
      <c r="E2221" s="957">
        <v>1</v>
      </c>
      <c r="F2221" t="s">
        <v>439</v>
      </c>
      <c r="G2221" s="957">
        <v>91</v>
      </c>
      <c r="H2221" t="s">
        <v>386</v>
      </c>
      <c r="I2221" s="937" t="s">
        <v>489</v>
      </c>
      <c r="J2221" s="937" t="s">
        <v>445</v>
      </c>
      <c r="K2221" s="937" t="s">
        <v>447</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ASRCMS202202</v>
      </c>
      <c r="AB2221" s="957">
        <f t="shared" si="379"/>
        <v>45230</v>
      </c>
      <c r="AC2221" t="str">
        <f t="shared" si="380"/>
        <v>Unaudited</v>
      </c>
    </row>
    <row r="2222" spans="1:29" x14ac:dyDescent="0.25">
      <c r="A2222" t="s">
        <v>421</v>
      </c>
      <c r="B2222" t="s">
        <v>1380</v>
      </c>
      <c r="C2222" t="s">
        <v>1381</v>
      </c>
      <c r="D2222">
        <v>1900</v>
      </c>
      <c r="E2222" s="957">
        <v>1</v>
      </c>
      <c r="F2222" t="s">
        <v>439</v>
      </c>
      <c r="G2222" s="957">
        <v>91</v>
      </c>
      <c r="H2222" t="s">
        <v>386</v>
      </c>
      <c r="I2222" s="937" t="s">
        <v>489</v>
      </c>
      <c r="J2222" s="937" t="s">
        <v>445</v>
      </c>
      <c r="K2222" s="937" t="s">
        <v>447</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ASRCMS202202</v>
      </c>
      <c r="AB2222" s="957">
        <f t="shared" si="379"/>
        <v>45230</v>
      </c>
      <c r="AC2222" t="str">
        <f t="shared" si="380"/>
        <v>Unaudited</v>
      </c>
    </row>
    <row r="2223" spans="1:29" x14ac:dyDescent="0.25">
      <c r="A2223" t="s">
        <v>421</v>
      </c>
      <c r="B2223" t="s">
        <v>1380</v>
      </c>
      <c r="C2223" t="s">
        <v>1381</v>
      </c>
      <c r="D2223">
        <v>1900</v>
      </c>
      <c r="E2223" s="957">
        <v>1</v>
      </c>
      <c r="F2223" t="s">
        <v>439</v>
      </c>
      <c r="G2223" s="957">
        <v>91</v>
      </c>
      <c r="H2223" t="s">
        <v>386</v>
      </c>
      <c r="I2223" s="937" t="s">
        <v>489</v>
      </c>
      <c r="J2223" s="937" t="s">
        <v>445</v>
      </c>
      <c r="K2223" s="937" t="s">
        <v>447</v>
      </c>
      <c r="L2223" s="937">
        <v>6.3</v>
      </c>
      <c r="M2223" s="962" t="s">
        <v>185</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ASRCMS202202</v>
      </c>
      <c r="AB2223" s="957">
        <f t="shared" si="379"/>
        <v>45230</v>
      </c>
      <c r="AC2223" t="str">
        <f t="shared" si="380"/>
        <v>Unaudited</v>
      </c>
    </row>
    <row r="2224" spans="1:29" x14ac:dyDescent="0.25">
      <c r="A2224" t="s">
        <v>421</v>
      </c>
      <c r="B2224" t="s">
        <v>1380</v>
      </c>
      <c r="C2224" t="s">
        <v>1381</v>
      </c>
      <c r="D2224">
        <v>1900</v>
      </c>
      <c r="E2224" s="957">
        <v>1</v>
      </c>
      <c r="F2224" t="s">
        <v>439</v>
      </c>
      <c r="G2224" s="957">
        <v>91</v>
      </c>
      <c r="H2224" t="s">
        <v>386</v>
      </c>
      <c r="I2224" s="937" t="s">
        <v>489</v>
      </c>
      <c r="J2224" s="937" t="s">
        <v>445</v>
      </c>
      <c r="K2224" s="937" t="s">
        <v>447</v>
      </c>
      <c r="L2224" s="937" t="s">
        <v>87</v>
      </c>
      <c r="M2224" s="962" t="s">
        <v>455</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ASRCMS202202</v>
      </c>
      <c r="AB2224" s="957">
        <f t="shared" si="379"/>
        <v>45230</v>
      </c>
      <c r="AC2224" t="str">
        <f t="shared" si="380"/>
        <v>Unaudited</v>
      </c>
    </row>
    <row r="2225" spans="1:29" x14ac:dyDescent="0.25">
      <c r="A2225" t="s">
        <v>421</v>
      </c>
      <c r="B2225" t="s">
        <v>1380</v>
      </c>
      <c r="C2225" t="s">
        <v>1381</v>
      </c>
      <c r="D2225">
        <v>1900</v>
      </c>
      <c r="E2225" s="957">
        <v>1</v>
      </c>
      <c r="F2225" t="s">
        <v>439</v>
      </c>
      <c r="G2225" s="957">
        <v>91</v>
      </c>
      <c r="H2225" t="s">
        <v>386</v>
      </c>
      <c r="I2225" s="937" t="s">
        <v>489</v>
      </c>
      <c r="J2225" s="937" t="s">
        <v>445</v>
      </c>
      <c r="K2225" s="937" t="s">
        <v>448</v>
      </c>
      <c r="L2225" s="937">
        <v>7.1</v>
      </c>
      <c r="M2225" s="962" t="s">
        <v>20</v>
      </c>
      <c r="N2225" s="678">
        <f t="shared" ca="1" si="382"/>
        <v>786261.80999999971</v>
      </c>
      <c r="O2225" s="678">
        <f t="shared" ca="1" si="382"/>
        <v>167054.21900002382</v>
      </c>
      <c r="P2225" s="678">
        <f t="shared" ca="1" si="382"/>
        <v>11216.275184460934</v>
      </c>
      <c r="Q2225" s="678">
        <f t="shared" ca="1" si="382"/>
        <v>400101.03629067494</v>
      </c>
      <c r="R2225" s="678">
        <f t="shared" ca="1" si="382"/>
        <v>24077.1581163915</v>
      </c>
      <c r="S2225" s="678">
        <f t="shared" ca="1" si="382"/>
        <v>2269.8497211366625</v>
      </c>
      <c r="T2225" s="678">
        <f t="shared" ca="1" si="382"/>
        <v>52851.033920178626</v>
      </c>
      <c r="U2225" s="678">
        <f t="shared" ca="1" si="382"/>
        <v>0</v>
      </c>
      <c r="V2225" s="678">
        <f t="shared" ca="1" si="382"/>
        <v>2615.7390529028926</v>
      </c>
      <c r="W2225" s="678">
        <f t="shared" ca="1" si="381"/>
        <v>126076.49871423036</v>
      </c>
      <c r="X2225" s="678">
        <f t="shared" ca="1" si="382"/>
        <v>0</v>
      </c>
      <c r="Y2225" s="678">
        <f t="shared" ca="1" si="382"/>
        <v>0</v>
      </c>
      <c r="Z2225" s="678">
        <f t="shared" ca="1" si="382"/>
        <v>0</v>
      </c>
      <c r="AA2225" t="str">
        <f t="shared" si="378"/>
        <v>ASRCMS202202</v>
      </c>
      <c r="AB2225" s="957">
        <f t="shared" si="379"/>
        <v>45230</v>
      </c>
      <c r="AC2225" t="str">
        <f t="shared" si="380"/>
        <v>Unaudited</v>
      </c>
    </row>
    <row r="2226" spans="1:29" x14ac:dyDescent="0.25">
      <c r="A2226" t="s">
        <v>421</v>
      </c>
      <c r="B2226" t="s">
        <v>1380</v>
      </c>
      <c r="C2226" t="s">
        <v>1381</v>
      </c>
      <c r="D2226">
        <v>1900</v>
      </c>
      <c r="E2226" s="957">
        <v>1</v>
      </c>
      <c r="F2226" t="s">
        <v>439</v>
      </c>
      <c r="G2226" s="957">
        <v>91</v>
      </c>
      <c r="H2226" t="s">
        <v>386</v>
      </c>
      <c r="I2226" s="937" t="s">
        <v>489</v>
      </c>
      <c r="J2226" s="937" t="s">
        <v>445</v>
      </c>
      <c r="K2226" s="937" t="s">
        <v>448</v>
      </c>
      <c r="L2226" s="945">
        <v>7.2</v>
      </c>
      <c r="M2226" s="960"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ASRCMS202202</v>
      </c>
      <c r="AB2226" s="957">
        <f t="shared" si="379"/>
        <v>45230</v>
      </c>
      <c r="AC2226" t="str">
        <f t="shared" si="380"/>
        <v>Unaudited</v>
      </c>
    </row>
    <row r="2227" spans="1:29" x14ac:dyDescent="0.25">
      <c r="A2227" t="s">
        <v>421</v>
      </c>
      <c r="B2227" t="s">
        <v>1380</v>
      </c>
      <c r="C2227" t="s">
        <v>1381</v>
      </c>
      <c r="D2227">
        <v>1900</v>
      </c>
      <c r="E2227" s="957">
        <v>1</v>
      </c>
      <c r="F2227" t="s">
        <v>439</v>
      </c>
      <c r="G2227" s="957">
        <v>91</v>
      </c>
      <c r="H2227" t="s">
        <v>386</v>
      </c>
      <c r="I2227" s="962" t="s">
        <v>489</v>
      </c>
      <c r="J2227" s="962" t="s">
        <v>445</v>
      </c>
      <c r="K2227" s="962" t="s">
        <v>448</v>
      </c>
      <c r="L2227" s="953">
        <v>7.3</v>
      </c>
      <c r="M2227" s="962" t="s">
        <v>156</v>
      </c>
      <c r="N2227" s="678">
        <f t="shared" ca="1" si="382"/>
        <v>127737.91177186617</v>
      </c>
      <c r="O2227" s="678">
        <f t="shared" ca="1" si="382"/>
        <v>22955.594707243901</v>
      </c>
      <c r="P2227" s="678">
        <f t="shared" ca="1" si="382"/>
        <v>3158.125776924916</v>
      </c>
      <c r="Q2227" s="678">
        <f t="shared" ca="1" si="382"/>
        <v>37901.090869048654</v>
      </c>
      <c r="R2227" s="678">
        <f t="shared" ca="1" si="382"/>
        <v>5478.1923400982714</v>
      </c>
      <c r="S2227" s="678">
        <f t="shared" ca="1" si="382"/>
        <v>122.43451667369517</v>
      </c>
      <c r="T2227" s="678">
        <f t="shared" ca="1" si="382"/>
        <v>6631.8819319413815</v>
      </c>
      <c r="U2227" s="678">
        <f t="shared" ca="1" si="382"/>
        <v>0</v>
      </c>
      <c r="V2227" s="678">
        <f t="shared" ca="1" si="382"/>
        <v>753.6078424937898</v>
      </c>
      <c r="W2227" s="678">
        <f t="shared" ca="1" si="381"/>
        <v>50736.983787441561</v>
      </c>
      <c r="X2227" s="678">
        <f t="shared" ca="1" si="382"/>
        <v>0</v>
      </c>
      <c r="Y2227" s="678">
        <f t="shared" ca="1" si="382"/>
        <v>0</v>
      </c>
      <c r="Z2227" s="678">
        <f t="shared" ca="1" si="382"/>
        <v>0</v>
      </c>
      <c r="AA2227" t="str">
        <f t="shared" si="378"/>
        <v>ASRCMS202202</v>
      </c>
      <c r="AB2227" s="957">
        <f t="shared" si="379"/>
        <v>45230</v>
      </c>
      <c r="AC2227" t="str">
        <f t="shared" si="380"/>
        <v>Unaudited</v>
      </c>
    </row>
    <row r="2228" spans="1:29" x14ac:dyDescent="0.25">
      <c r="A2228" t="s">
        <v>421</v>
      </c>
      <c r="B2228" t="s">
        <v>1380</v>
      </c>
      <c r="C2228" t="s">
        <v>1381</v>
      </c>
      <c r="D2228">
        <v>1900</v>
      </c>
      <c r="E2228" s="957">
        <v>1</v>
      </c>
      <c r="F2228" t="s">
        <v>439</v>
      </c>
      <c r="G2228" s="957">
        <v>91</v>
      </c>
      <c r="H2228" t="s">
        <v>386</v>
      </c>
      <c r="I2228" s="958" t="s">
        <v>489</v>
      </c>
      <c r="J2228" s="958" t="s">
        <v>445</v>
      </c>
      <c r="K2228" s="958" t="s">
        <v>448</v>
      </c>
      <c r="L2228" s="953" t="s">
        <v>91</v>
      </c>
      <c r="M2228" s="958" t="s">
        <v>456</v>
      </c>
      <c r="N2228" s="678">
        <f t="shared" ca="1" si="382"/>
        <v>195.06267917377909</v>
      </c>
      <c r="O2228" s="678">
        <f t="shared" ca="1" si="382"/>
        <v>35.054430932137983</v>
      </c>
      <c r="P2228" s="678">
        <f t="shared" ca="1" si="382"/>
        <v>4.8226283541800141</v>
      </c>
      <c r="Q2228" s="678">
        <f t="shared" ca="1" si="382"/>
        <v>57.877009463949825</v>
      </c>
      <c r="R2228" s="678">
        <f t="shared" ca="1" si="382"/>
        <v>8.3654950990375969</v>
      </c>
      <c r="S2228" s="678">
        <f t="shared" ca="1" si="382"/>
        <v>0.18696410888860113</v>
      </c>
      <c r="T2228" s="678">
        <f t="shared" ca="1" si="382"/>
        <v>10.127241315162802</v>
      </c>
      <c r="U2228" s="678">
        <f t="shared" ca="1" si="382"/>
        <v>0</v>
      </c>
      <c r="V2228" s="678">
        <f t="shared" ca="1" si="382"/>
        <v>1.1507998116154141</v>
      </c>
      <c r="W2228" s="678">
        <f t="shared" ca="1" si="381"/>
        <v>77.478110088806858</v>
      </c>
      <c r="X2228" s="678">
        <f t="shared" ca="1" si="382"/>
        <v>0</v>
      </c>
      <c r="Y2228" s="678">
        <f t="shared" ca="1" si="382"/>
        <v>0</v>
      </c>
      <c r="Z2228" s="678">
        <f t="shared" ca="1" si="382"/>
        <v>0</v>
      </c>
      <c r="AA2228" t="str">
        <f t="shared" si="378"/>
        <v>ASRCMS202202</v>
      </c>
      <c r="AB2228" s="957">
        <f t="shared" si="379"/>
        <v>45230</v>
      </c>
      <c r="AC2228" t="str">
        <f t="shared" si="380"/>
        <v>Unaudited</v>
      </c>
    </row>
    <row r="2229" spans="1:29" x14ac:dyDescent="0.25">
      <c r="A2229" t="s">
        <v>421</v>
      </c>
      <c r="B2229" t="s">
        <v>1380</v>
      </c>
      <c r="C2229" t="s">
        <v>1381</v>
      </c>
      <c r="D2229">
        <v>1900</v>
      </c>
      <c r="E2229" s="957">
        <v>1</v>
      </c>
      <c r="F2229" t="s">
        <v>439</v>
      </c>
      <c r="G2229" s="957">
        <v>91</v>
      </c>
      <c r="H2229" t="s">
        <v>386</v>
      </c>
      <c r="I2229" s="958" t="s">
        <v>489</v>
      </c>
      <c r="J2229" s="958" t="s">
        <v>445</v>
      </c>
      <c r="K2229" s="958" t="s">
        <v>449</v>
      </c>
      <c r="L2229" s="937">
        <v>8.1</v>
      </c>
      <c r="M2229" s="958" t="s">
        <v>22</v>
      </c>
      <c r="N2229" s="678">
        <f t="shared" ca="1" si="382"/>
        <v>13531154.617347326</v>
      </c>
      <c r="O2229" s="678">
        <f t="shared" ca="1" si="382"/>
        <v>4481076.256611824</v>
      </c>
      <c r="P2229" s="678">
        <f t="shared" ca="1" si="382"/>
        <v>465906.14609263866</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4951051.8435465759</v>
      </c>
      <c r="R2229" s="678">
        <f t="shared" ca="1" si="383"/>
        <v>887785.32581704331</v>
      </c>
      <c r="S2229" s="678">
        <f t="shared" ca="1" si="383"/>
        <v>8.938040602307801</v>
      </c>
      <c r="T2229" s="678">
        <f t="shared" ca="1" si="383"/>
        <v>800147.93780145561</v>
      </c>
      <c r="U2229" s="678">
        <f t="shared" ca="1" si="383"/>
        <v>0</v>
      </c>
      <c r="V2229" s="678">
        <f t="shared" ca="1" si="383"/>
        <v>269426.90466440568</v>
      </c>
      <c r="W2229" s="678">
        <f t="shared" ca="1" si="381"/>
        <v>1675751.2647727777</v>
      </c>
      <c r="X2229" s="678">
        <f t="shared" ca="1" si="383"/>
        <v>0</v>
      </c>
      <c r="Y2229" s="678">
        <f t="shared" ca="1" si="383"/>
        <v>0</v>
      </c>
      <c r="Z2229" s="678">
        <f t="shared" ca="1" si="383"/>
        <v>0</v>
      </c>
      <c r="AA2229" t="str">
        <f t="shared" si="378"/>
        <v>ASRCMS202202</v>
      </c>
      <c r="AB2229" s="957">
        <f t="shared" si="379"/>
        <v>45230</v>
      </c>
      <c r="AC2229" t="str">
        <f t="shared" si="380"/>
        <v>Unaudited</v>
      </c>
    </row>
    <row r="2230" spans="1:29" x14ac:dyDescent="0.25">
      <c r="A2230" t="s">
        <v>421</v>
      </c>
      <c r="B2230" t="s">
        <v>1380</v>
      </c>
      <c r="C2230" t="s">
        <v>1381</v>
      </c>
      <c r="D2230">
        <v>1900</v>
      </c>
      <c r="E2230" s="957">
        <v>1</v>
      </c>
      <c r="F2230" t="s">
        <v>439</v>
      </c>
      <c r="G2230" s="957">
        <v>91</v>
      </c>
      <c r="H2230" t="s">
        <v>386</v>
      </c>
      <c r="I2230" s="958" t="s">
        <v>489</v>
      </c>
      <c r="J2230" s="958" t="s">
        <v>445</v>
      </c>
      <c r="K2230" s="958" t="s">
        <v>449</v>
      </c>
      <c r="L2230" s="937" t="s">
        <v>113</v>
      </c>
      <c r="M2230" s="958" t="s">
        <v>444</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ASRCMS202202</v>
      </c>
      <c r="AB2230" s="957">
        <f t="shared" si="379"/>
        <v>45230</v>
      </c>
      <c r="AC2230" t="str">
        <f t="shared" si="380"/>
        <v>Unaudited</v>
      </c>
    </row>
    <row r="2231" spans="1:29" x14ac:dyDescent="0.25">
      <c r="A2231" t="s">
        <v>421</v>
      </c>
      <c r="B2231" t="s">
        <v>1380</v>
      </c>
      <c r="C2231" t="s">
        <v>1381</v>
      </c>
      <c r="D2231">
        <v>1900</v>
      </c>
      <c r="E2231" s="957">
        <v>1</v>
      </c>
      <c r="F2231" t="s">
        <v>439</v>
      </c>
      <c r="G2231" s="957">
        <v>91</v>
      </c>
      <c r="H2231" t="s">
        <v>386</v>
      </c>
      <c r="I2231" s="965" t="s">
        <v>489</v>
      </c>
      <c r="J2231" s="965" t="s">
        <v>445</v>
      </c>
      <c r="K2231" s="965" t="s">
        <v>449</v>
      </c>
      <c r="L2231" s="945" t="s">
        <v>115</v>
      </c>
      <c r="M2231" s="965" t="s">
        <v>158</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ASRCMS202202</v>
      </c>
      <c r="AB2231" s="957">
        <f t="shared" si="379"/>
        <v>45230</v>
      </c>
      <c r="AC2231" t="str">
        <f t="shared" si="380"/>
        <v>Unaudited</v>
      </c>
    </row>
    <row r="2232" spans="1:29" x14ac:dyDescent="0.25">
      <c r="A2232" t="s">
        <v>421</v>
      </c>
      <c r="B2232" t="s">
        <v>1380</v>
      </c>
      <c r="C2232" t="s">
        <v>1381</v>
      </c>
      <c r="D2232">
        <v>1900</v>
      </c>
      <c r="E2232" s="957">
        <v>1</v>
      </c>
      <c r="F2232" t="s">
        <v>439</v>
      </c>
      <c r="G2232" s="957">
        <v>91</v>
      </c>
      <c r="H2232" t="s">
        <v>386</v>
      </c>
      <c r="I2232" s="937" t="s">
        <v>489</v>
      </c>
      <c r="J2232" s="937" t="s">
        <v>445</v>
      </c>
      <c r="K2232" s="937" t="s">
        <v>449</v>
      </c>
      <c r="L2232" s="937" t="s">
        <v>116</v>
      </c>
      <c r="M2232" s="958" t="s">
        <v>114</v>
      </c>
      <c r="N2232" s="678">
        <f t="shared" ca="1" si="384"/>
        <v>-89574.504547953809</v>
      </c>
      <c r="O2232" s="678">
        <f t="shared" ca="1" si="383"/>
        <v>-29664.148912540699</v>
      </c>
      <c r="P2232" s="678">
        <f t="shared" ca="1" si="383"/>
        <v>-3084.2388090511804</v>
      </c>
      <c r="Q2232" s="678">
        <f t="shared" ca="1" si="383"/>
        <v>-32775.326896963663</v>
      </c>
      <c r="R2232" s="678">
        <f t="shared" ca="1" si="383"/>
        <v>-5877.0247590737563</v>
      </c>
      <c r="S2232" s="678">
        <f t="shared" ca="1" si="383"/>
        <v>-5.9168680073672181E-2</v>
      </c>
      <c r="T2232" s="678">
        <f t="shared" ca="1" si="383"/>
        <v>-5296.876513534603</v>
      </c>
      <c r="U2232" s="678">
        <f t="shared" ca="1" si="383"/>
        <v>0</v>
      </c>
      <c r="V2232" s="678">
        <f t="shared" ca="1" si="383"/>
        <v>-1783.5714822342454</v>
      </c>
      <c r="W2232" s="678">
        <f t="shared" ca="1" si="381"/>
        <v>-11093.258005875579</v>
      </c>
      <c r="X2232" s="678">
        <f t="shared" ca="1" si="383"/>
        <v>0</v>
      </c>
      <c r="Y2232" s="678">
        <f t="shared" ca="1" si="383"/>
        <v>0</v>
      </c>
      <c r="Z2232" s="678">
        <f t="shared" ca="1" si="383"/>
        <v>0</v>
      </c>
      <c r="AA2232" t="str">
        <f t="shared" si="378"/>
        <v>ASRCMS202202</v>
      </c>
      <c r="AB2232" s="957">
        <f t="shared" si="379"/>
        <v>45230</v>
      </c>
      <c r="AC2232" t="str">
        <f t="shared" si="380"/>
        <v>Unaudited</v>
      </c>
    </row>
    <row r="2233" spans="1:29" x14ac:dyDescent="0.25">
      <c r="A2233" t="s">
        <v>421</v>
      </c>
      <c r="B2233" t="s">
        <v>1380</v>
      </c>
      <c r="C2233" t="s">
        <v>1381</v>
      </c>
      <c r="D2233">
        <v>1900</v>
      </c>
      <c r="E2233" s="957">
        <v>1</v>
      </c>
      <c r="F2233" t="s">
        <v>439</v>
      </c>
      <c r="G2233" s="957">
        <v>91</v>
      </c>
      <c r="H2233" t="s">
        <v>386</v>
      </c>
      <c r="I2233" s="937" t="s">
        <v>489</v>
      </c>
      <c r="J2233" s="937" t="s">
        <v>445</v>
      </c>
      <c r="K2233" s="937" t="s">
        <v>449</v>
      </c>
      <c r="L2233" s="943" t="s">
        <v>117</v>
      </c>
      <c r="M2233" s="959" t="s">
        <v>159</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ASRCMS202202</v>
      </c>
      <c r="AB2233" s="957">
        <f t="shared" si="379"/>
        <v>45230</v>
      </c>
      <c r="AC2233" t="str">
        <f t="shared" si="380"/>
        <v>Unaudited</v>
      </c>
    </row>
    <row r="2234" spans="1:29" x14ac:dyDescent="0.25">
      <c r="A2234" t="s">
        <v>421</v>
      </c>
      <c r="B2234" t="s">
        <v>1380</v>
      </c>
      <c r="C2234" t="s">
        <v>1381</v>
      </c>
      <c r="D2234">
        <v>1900</v>
      </c>
      <c r="E2234" s="957">
        <v>1</v>
      </c>
      <c r="F2234" t="s">
        <v>439</v>
      </c>
      <c r="G2234" s="957">
        <v>91</v>
      </c>
      <c r="H2234" t="s">
        <v>386</v>
      </c>
      <c r="I2234" s="958" t="s">
        <v>489</v>
      </c>
      <c r="J2234" s="958" t="s">
        <v>445</v>
      </c>
      <c r="K2234" s="958" t="s">
        <v>449</v>
      </c>
      <c r="L2234" s="937" t="s">
        <v>160</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ASRCMS202202</v>
      </c>
      <c r="AB2234" s="957">
        <f t="shared" si="379"/>
        <v>45230</v>
      </c>
      <c r="AC2234" t="str">
        <f t="shared" si="380"/>
        <v>Unaudited</v>
      </c>
    </row>
    <row r="2235" spans="1:29" x14ac:dyDescent="0.25">
      <c r="A2235" t="s">
        <v>421</v>
      </c>
      <c r="B2235" t="s">
        <v>1380</v>
      </c>
      <c r="C2235" t="s">
        <v>1381</v>
      </c>
      <c r="D2235">
        <v>1900</v>
      </c>
      <c r="E2235" s="957">
        <v>1</v>
      </c>
      <c r="F2235" t="s">
        <v>439</v>
      </c>
      <c r="G2235" s="957">
        <v>91</v>
      </c>
      <c r="H2235" t="s">
        <v>386</v>
      </c>
      <c r="I2235" s="937" t="s">
        <v>489</v>
      </c>
      <c r="J2235" s="937" t="s">
        <v>445</v>
      </c>
      <c r="K2235" s="937" t="s">
        <v>449</v>
      </c>
      <c r="L2235" s="937" t="s">
        <v>443</v>
      </c>
      <c r="M2235" s="958" t="s">
        <v>457</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ASRCMS202202</v>
      </c>
      <c r="AB2235" s="957">
        <f t="shared" si="379"/>
        <v>45230</v>
      </c>
      <c r="AC2235" t="str">
        <f t="shared" si="380"/>
        <v>Unaudited</v>
      </c>
    </row>
    <row r="2236" spans="1:29" ht="30" x14ac:dyDescent="0.25">
      <c r="A2236" t="s">
        <v>421</v>
      </c>
      <c r="B2236" t="s">
        <v>1380</v>
      </c>
      <c r="C2236" t="s">
        <v>1381</v>
      </c>
      <c r="D2236">
        <v>1900</v>
      </c>
      <c r="E2236" s="957">
        <v>1</v>
      </c>
      <c r="F2236" t="s">
        <v>439</v>
      </c>
      <c r="G2236" s="957">
        <v>91</v>
      </c>
      <c r="H2236" t="s">
        <v>386</v>
      </c>
      <c r="I2236" s="937" t="s">
        <v>489</v>
      </c>
      <c r="J2236" s="937" t="s">
        <v>445</v>
      </c>
      <c r="K2236" s="937" t="s">
        <v>450</v>
      </c>
      <c r="L2236" s="937">
        <v>9.1</v>
      </c>
      <c r="M2236" s="958" t="s">
        <v>186</v>
      </c>
      <c r="N2236" s="678">
        <f t="shared" ca="1" si="384"/>
        <v>15454193.27</v>
      </c>
      <c r="O2236" s="678">
        <f t="shared" ca="1" si="383"/>
        <v>730803.69000000006</v>
      </c>
      <c r="P2236" s="678">
        <f t="shared" ca="1" si="383"/>
        <v>42111.46</v>
      </c>
      <c r="Q2236" s="678">
        <f t="shared" ca="1" si="383"/>
        <v>2644792.46</v>
      </c>
      <c r="R2236" s="678">
        <f t="shared" ca="1" si="383"/>
        <v>468801.9800000001</v>
      </c>
      <c r="S2236" s="678">
        <f t="shared" ca="1" si="383"/>
        <v>11708.89</v>
      </c>
      <c r="T2236" s="678">
        <f t="shared" ca="1" si="383"/>
        <v>342810.79</v>
      </c>
      <c r="U2236" s="678">
        <f t="shared" ca="1" si="383"/>
        <v>0</v>
      </c>
      <c r="V2236" s="678">
        <f t="shared" ca="1" si="383"/>
        <v>36205.44000000001</v>
      </c>
      <c r="W2236" s="678">
        <f t="shared" ca="1" si="381"/>
        <v>11176958.559999999</v>
      </c>
      <c r="X2236" s="678">
        <f t="shared" ca="1" si="383"/>
        <v>0</v>
      </c>
      <c r="Y2236" s="678">
        <f t="shared" ca="1" si="383"/>
        <v>0</v>
      </c>
      <c r="Z2236" s="678">
        <f t="shared" ca="1" si="383"/>
        <v>0</v>
      </c>
      <c r="AA2236" t="str">
        <f t="shared" si="378"/>
        <v>ASRCMS202202</v>
      </c>
      <c r="AB2236" s="957">
        <f t="shared" si="379"/>
        <v>45230</v>
      </c>
      <c r="AC2236" t="str">
        <f t="shared" si="380"/>
        <v>Unaudited</v>
      </c>
    </row>
    <row r="2237" spans="1:29" x14ac:dyDescent="0.25">
      <c r="A2237" t="s">
        <v>421</v>
      </c>
      <c r="B2237" t="s">
        <v>1380</v>
      </c>
      <c r="C2237" t="s">
        <v>1381</v>
      </c>
      <c r="D2237">
        <v>1900</v>
      </c>
      <c r="E2237" s="957">
        <v>1</v>
      </c>
      <c r="F2237" t="s">
        <v>439</v>
      </c>
      <c r="G2237" s="957">
        <v>91</v>
      </c>
      <c r="H2237" t="s">
        <v>386</v>
      </c>
      <c r="I2237" s="958" t="s">
        <v>489</v>
      </c>
      <c r="J2237" s="958" t="s">
        <v>445</v>
      </c>
      <c r="K2237" s="958" t="s">
        <v>450</v>
      </c>
      <c r="L2237" s="937" t="s">
        <v>107</v>
      </c>
      <c r="M2237" s="958" t="s">
        <v>187</v>
      </c>
      <c r="N2237" s="678">
        <f t="shared" ca="1" si="384"/>
        <v>153468.78</v>
      </c>
      <c r="O2237" s="678">
        <f t="shared" ca="1" si="383"/>
        <v>0</v>
      </c>
      <c r="P2237" s="678">
        <f t="shared" ca="1" si="383"/>
        <v>0</v>
      </c>
      <c r="Q2237" s="678">
        <f t="shared" ca="1" si="383"/>
        <v>35291.72</v>
      </c>
      <c r="R2237" s="678">
        <f t="shared" ca="1" si="383"/>
        <v>7442.14</v>
      </c>
      <c r="S2237" s="678">
        <f t="shared" ca="1" si="383"/>
        <v>0</v>
      </c>
      <c r="T2237" s="678">
        <f t="shared" ca="1" si="383"/>
        <v>0</v>
      </c>
      <c r="U2237" s="678">
        <f t="shared" ca="1" si="383"/>
        <v>0</v>
      </c>
      <c r="V2237" s="678">
        <f t="shared" ca="1" si="383"/>
        <v>0</v>
      </c>
      <c r="W2237" s="678">
        <f t="shared" ca="1" si="381"/>
        <v>110734.92</v>
      </c>
      <c r="X2237" s="678">
        <f t="shared" ca="1" si="383"/>
        <v>0</v>
      </c>
      <c r="Y2237" s="678">
        <f t="shared" ca="1" si="383"/>
        <v>0</v>
      </c>
      <c r="Z2237" s="678">
        <f t="shared" ca="1" si="383"/>
        <v>0</v>
      </c>
      <c r="AA2237" t="str">
        <f t="shared" si="378"/>
        <v>ASRCMS202202</v>
      </c>
      <c r="AB2237" s="957">
        <f t="shared" si="379"/>
        <v>45230</v>
      </c>
      <c r="AC2237" t="str">
        <f t="shared" si="380"/>
        <v>Unaudited</v>
      </c>
    </row>
    <row r="2238" spans="1:29" x14ac:dyDescent="0.25">
      <c r="A2238" t="s">
        <v>421</v>
      </c>
      <c r="B2238" t="s">
        <v>1380</v>
      </c>
      <c r="C2238" t="s">
        <v>1381</v>
      </c>
      <c r="D2238">
        <v>1900</v>
      </c>
      <c r="E2238" s="957">
        <v>1</v>
      </c>
      <c r="F2238" t="s">
        <v>439</v>
      </c>
      <c r="G2238" s="957">
        <v>91</v>
      </c>
      <c r="H2238" t="s">
        <v>386</v>
      </c>
      <c r="I2238" s="958" t="s">
        <v>489</v>
      </c>
      <c r="J2238" s="958" t="s">
        <v>445</v>
      </c>
      <c r="K2238" s="958" t="s">
        <v>450</v>
      </c>
      <c r="L2238" s="953" t="s">
        <v>1316</v>
      </c>
      <c r="M2238" s="958" t="s">
        <v>1317</v>
      </c>
      <c r="N2238" s="678">
        <f t="shared" ca="1" si="384"/>
        <v>127289.34999999999</v>
      </c>
      <c r="O2238" s="678">
        <f t="shared" ca="1" si="383"/>
        <v>0</v>
      </c>
      <c r="P2238" s="678">
        <f t="shared" ca="1" si="383"/>
        <v>0</v>
      </c>
      <c r="Q2238" s="678">
        <f t="shared" ca="1" si="383"/>
        <v>126075.20999999999</v>
      </c>
      <c r="R2238" s="678">
        <f t="shared" ca="1" si="383"/>
        <v>0</v>
      </c>
      <c r="S2238" s="678">
        <f t="shared" ca="1" si="383"/>
        <v>0</v>
      </c>
      <c r="T2238" s="678">
        <f t="shared" ca="1" si="383"/>
        <v>1214.1400000000001</v>
      </c>
      <c r="U2238" s="678">
        <f t="shared" ca="1" si="383"/>
        <v>0</v>
      </c>
      <c r="V2238" s="678">
        <f t="shared" ca="1" si="383"/>
        <v>0</v>
      </c>
      <c r="W2238" s="678">
        <f t="shared" ca="1" si="381"/>
        <v>0</v>
      </c>
      <c r="X2238" s="678">
        <f t="shared" ca="1" si="383"/>
        <v>0</v>
      </c>
      <c r="Y2238" s="678">
        <f t="shared" ca="1" si="383"/>
        <v>0</v>
      </c>
      <c r="Z2238" s="678">
        <f t="shared" ca="1" si="383"/>
        <v>0</v>
      </c>
      <c r="AA2238" t="str">
        <f t="shared" si="378"/>
        <v>ASRCMS202202</v>
      </c>
      <c r="AB2238" s="957">
        <f t="shared" si="379"/>
        <v>45230</v>
      </c>
      <c r="AC2238" t="str">
        <f t="shared" si="380"/>
        <v>Unaudited</v>
      </c>
    </row>
    <row r="2239" spans="1:29" x14ac:dyDescent="0.25">
      <c r="A2239" t="s">
        <v>421</v>
      </c>
      <c r="B2239" t="s">
        <v>1380</v>
      </c>
      <c r="C2239" t="s">
        <v>1381</v>
      </c>
      <c r="D2239">
        <v>1900</v>
      </c>
      <c r="E2239" s="957">
        <v>1</v>
      </c>
      <c r="F2239" t="s">
        <v>439</v>
      </c>
      <c r="G2239" s="957">
        <v>91</v>
      </c>
      <c r="H2239" t="s">
        <v>386</v>
      </c>
      <c r="I2239" s="937" t="s">
        <v>489</v>
      </c>
      <c r="J2239" s="937" t="s">
        <v>445</v>
      </c>
      <c r="K2239" s="937" t="s">
        <v>450</v>
      </c>
      <c r="L2239" s="937" t="s">
        <v>108</v>
      </c>
      <c r="M2239" s="958" t="s">
        <v>188</v>
      </c>
      <c r="N2239" s="678">
        <f t="shared" ca="1" si="384"/>
        <v>3532651.0700000003</v>
      </c>
      <c r="O2239" s="678">
        <f t="shared" ca="1" si="383"/>
        <v>539700.59000000008</v>
      </c>
      <c r="P2239" s="678">
        <f t="shared" ca="1" si="383"/>
        <v>39145.550000000003</v>
      </c>
      <c r="Q2239" s="678">
        <f t="shared" ca="1" si="383"/>
        <v>1550528</v>
      </c>
      <c r="R2239" s="678">
        <f t="shared" ca="1" si="383"/>
        <v>121508.41000000002</v>
      </c>
      <c r="S2239" s="678">
        <f t="shared" ca="1" si="383"/>
        <v>502.94</v>
      </c>
      <c r="T2239" s="678">
        <f t="shared" ca="1" si="383"/>
        <v>265082.23000000004</v>
      </c>
      <c r="U2239" s="678">
        <f t="shared" ca="1" si="383"/>
        <v>0</v>
      </c>
      <c r="V2239" s="678">
        <f t="shared" ca="1" si="383"/>
        <v>12555.750000000002</v>
      </c>
      <c r="W2239" s="678">
        <f t="shared" ca="1" si="381"/>
        <v>1003627.6000000001</v>
      </c>
      <c r="X2239" s="678">
        <f t="shared" ca="1" si="383"/>
        <v>0</v>
      </c>
      <c r="Y2239" s="678">
        <f t="shared" ca="1" si="383"/>
        <v>0</v>
      </c>
      <c r="Z2239" s="678">
        <f t="shared" ca="1" si="383"/>
        <v>0</v>
      </c>
      <c r="AA2239" t="str">
        <f t="shared" si="378"/>
        <v>ASRCMS202202</v>
      </c>
      <c r="AB2239" s="957">
        <f t="shared" si="379"/>
        <v>45230</v>
      </c>
      <c r="AC2239" t="str">
        <f t="shared" si="380"/>
        <v>Unaudited</v>
      </c>
    </row>
    <row r="2240" spans="1:29" x14ac:dyDescent="0.25">
      <c r="A2240" t="s">
        <v>421</v>
      </c>
      <c r="B2240" t="s">
        <v>1380</v>
      </c>
      <c r="C2240" t="s">
        <v>1381</v>
      </c>
      <c r="D2240">
        <v>1900</v>
      </c>
      <c r="E2240" s="957">
        <v>1</v>
      </c>
      <c r="F2240" t="s">
        <v>439</v>
      </c>
      <c r="G2240" s="957">
        <v>91</v>
      </c>
      <c r="H2240" t="s">
        <v>386</v>
      </c>
      <c r="I2240" s="937" t="s">
        <v>489</v>
      </c>
      <c r="J2240" s="937" t="s">
        <v>445</v>
      </c>
      <c r="K2240" s="937" t="s">
        <v>450</v>
      </c>
      <c r="L2240" s="937" t="s">
        <v>109</v>
      </c>
      <c r="M2240" s="958" t="s">
        <v>161</v>
      </c>
      <c r="N2240" s="678">
        <f t="shared" ca="1" si="384"/>
        <v>3460265.9164440949</v>
      </c>
      <c r="O2240" s="678">
        <f t="shared" ca="1" si="383"/>
        <v>1244558.0262163437</v>
      </c>
      <c r="P2240" s="678">
        <f t="shared" ca="1" si="383"/>
        <v>81348.730794434028</v>
      </c>
      <c r="Q2240" s="678">
        <f t="shared" ca="1" si="383"/>
        <v>1554015.9830427864</v>
      </c>
      <c r="R2240" s="678">
        <f t="shared" ca="1" si="383"/>
        <v>98052.72895943599</v>
      </c>
      <c r="S2240" s="678">
        <f t="shared" ca="1" si="383"/>
        <v>1194.3216311418041</v>
      </c>
      <c r="T2240" s="678">
        <f t="shared" ca="1" si="383"/>
        <v>237300.62625723198</v>
      </c>
      <c r="U2240" s="678">
        <f t="shared" ca="1" si="383"/>
        <v>0</v>
      </c>
      <c r="V2240" s="678">
        <f t="shared" ca="1" si="383"/>
        <v>13911.315752776745</v>
      </c>
      <c r="W2240" s="678">
        <f t="shared" ca="1" si="381"/>
        <v>229884.18378994404</v>
      </c>
      <c r="X2240" s="678">
        <f t="shared" ca="1" si="383"/>
        <v>0</v>
      </c>
      <c r="Y2240" s="678">
        <f t="shared" ca="1" si="383"/>
        <v>0</v>
      </c>
      <c r="Z2240" s="678">
        <f t="shared" ca="1" si="383"/>
        <v>0</v>
      </c>
      <c r="AA2240" t="str">
        <f t="shared" si="378"/>
        <v>ASRCMS202202</v>
      </c>
      <c r="AB2240" s="957">
        <f t="shared" si="379"/>
        <v>45230</v>
      </c>
      <c r="AC2240" t="str">
        <f t="shared" si="380"/>
        <v>Unaudited</v>
      </c>
    </row>
    <row r="2241" spans="1:29" x14ac:dyDescent="0.25">
      <c r="A2241" t="s">
        <v>421</v>
      </c>
      <c r="B2241" t="s">
        <v>1380</v>
      </c>
      <c r="C2241" t="s">
        <v>1381</v>
      </c>
      <c r="D2241">
        <v>1900</v>
      </c>
      <c r="E2241" s="957">
        <v>1</v>
      </c>
      <c r="F2241" t="s">
        <v>439</v>
      </c>
      <c r="G2241" s="957">
        <v>91</v>
      </c>
      <c r="H2241" t="s">
        <v>386</v>
      </c>
      <c r="I2241" s="937" t="s">
        <v>489</v>
      </c>
      <c r="J2241" s="937" t="s">
        <v>445</v>
      </c>
      <c r="K2241" s="937" t="s">
        <v>450</v>
      </c>
      <c r="L2241" s="937" t="s">
        <v>110</v>
      </c>
      <c r="M2241" s="958" t="s">
        <v>135</v>
      </c>
      <c r="N2241" s="678">
        <f t="shared" ca="1" si="384"/>
        <v>74003.090374728155</v>
      </c>
      <c r="O2241" s="678">
        <f t="shared" ca="1" si="383"/>
        <v>39177.145111149046</v>
      </c>
      <c r="P2241" s="678">
        <f t="shared" ca="1" si="383"/>
        <v>5360.1692202035792</v>
      </c>
      <c r="Q2241" s="678">
        <f t="shared" ca="1" si="383"/>
        <v>21137.000128043252</v>
      </c>
      <c r="R2241" s="678">
        <f t="shared" ca="1" si="383"/>
        <v>3019.829032117671</v>
      </c>
      <c r="S2241" s="678">
        <f t="shared" ca="1" si="383"/>
        <v>93.794933397077472</v>
      </c>
      <c r="T2241" s="678">
        <f t="shared" ca="1" si="383"/>
        <v>3655.5812925484802</v>
      </c>
      <c r="U2241" s="678">
        <f t="shared" ca="1" si="383"/>
        <v>0</v>
      </c>
      <c r="V2241" s="678">
        <f t="shared" ca="1" si="383"/>
        <v>353.1103374948799</v>
      </c>
      <c r="W2241" s="678">
        <f t="shared" ca="1" si="381"/>
        <v>1206.4603197741731</v>
      </c>
      <c r="X2241" s="678">
        <f t="shared" ca="1" si="383"/>
        <v>0</v>
      </c>
      <c r="Y2241" s="678">
        <f t="shared" ca="1" si="383"/>
        <v>0</v>
      </c>
      <c r="Z2241" s="678">
        <f t="shared" ca="1" si="383"/>
        <v>0</v>
      </c>
      <c r="AA2241" t="str">
        <f t="shared" si="378"/>
        <v>ASRCMS202202</v>
      </c>
      <c r="AB2241" s="957">
        <f t="shared" si="379"/>
        <v>45230</v>
      </c>
      <c r="AC2241" t="str">
        <f t="shared" si="380"/>
        <v>Unaudited</v>
      </c>
    </row>
    <row r="2242" spans="1:29" x14ac:dyDescent="0.25">
      <c r="A2242" t="s">
        <v>421</v>
      </c>
      <c r="B2242" t="s">
        <v>1380</v>
      </c>
      <c r="C2242" t="s">
        <v>1381</v>
      </c>
      <c r="D2242">
        <v>1900</v>
      </c>
      <c r="E2242" s="957">
        <v>1</v>
      </c>
      <c r="F2242" t="s">
        <v>439</v>
      </c>
      <c r="G2242" s="957">
        <v>91</v>
      </c>
      <c r="H2242" t="s">
        <v>386</v>
      </c>
      <c r="I2242" s="937" t="s">
        <v>489</v>
      </c>
      <c r="J2242" s="937" t="s">
        <v>445</v>
      </c>
      <c r="K2242" s="937" t="s">
        <v>450</v>
      </c>
      <c r="L2242" s="953" t="s">
        <v>111</v>
      </c>
      <c r="M2242" s="958" t="s">
        <v>163</v>
      </c>
      <c r="N2242" s="678">
        <f t="shared" ca="1" si="384"/>
        <v>307180.33901750401</v>
      </c>
      <c r="O2242" s="678">
        <f t="shared" ca="1" si="383"/>
        <v>35346.111739585351</v>
      </c>
      <c r="P2242" s="678">
        <f t="shared" ca="1" si="383"/>
        <v>2293.1162874963288</v>
      </c>
      <c r="Q2242" s="678">
        <f t="shared" ca="1" si="383"/>
        <v>82932.958743492331</v>
      </c>
      <c r="R2242" s="678">
        <f t="shared" ca="1" si="383"/>
        <v>9765.3920604173054</v>
      </c>
      <c r="S2242" s="678">
        <f t="shared" ca="1" si="383"/>
        <v>7.2233202330431467</v>
      </c>
      <c r="T2242" s="678">
        <f t="shared" ca="1" si="383"/>
        <v>398.14506696879499</v>
      </c>
      <c r="U2242" s="678">
        <f t="shared" ca="1" si="383"/>
        <v>0</v>
      </c>
      <c r="V2242" s="678">
        <f t="shared" ca="1" si="383"/>
        <v>865.81762092788222</v>
      </c>
      <c r="W2242" s="678">
        <f t="shared" ca="1" si="381"/>
        <v>175571.57417838296</v>
      </c>
      <c r="X2242" s="678">
        <f t="shared" ca="1" si="383"/>
        <v>0</v>
      </c>
      <c r="Y2242" s="678">
        <f t="shared" ca="1" si="383"/>
        <v>0</v>
      </c>
      <c r="Z2242" s="678">
        <f t="shared" ca="1" si="383"/>
        <v>0</v>
      </c>
      <c r="AA2242" t="str">
        <f t="shared" ref="AA2242:AA2305" si="385">file_name</f>
        <v>ASRCMS202202</v>
      </c>
      <c r="AB2242" s="957">
        <f t="shared" ref="AB2242:AB2305" si="386">file_date</f>
        <v>45230</v>
      </c>
      <c r="AC2242" t="str">
        <f t="shared" ref="AC2242:AC2305" si="387">status</f>
        <v>Unaudited</v>
      </c>
    </row>
    <row r="2243" spans="1:29" x14ac:dyDescent="0.25">
      <c r="A2243" t="s">
        <v>421</v>
      </c>
      <c r="B2243" t="s">
        <v>1380</v>
      </c>
      <c r="C2243" t="s">
        <v>1381</v>
      </c>
      <c r="D2243">
        <v>1900</v>
      </c>
      <c r="E2243" s="957">
        <v>1</v>
      </c>
      <c r="F2243" t="s">
        <v>439</v>
      </c>
      <c r="G2243" s="957">
        <v>91</v>
      </c>
      <c r="H2243" t="s">
        <v>386</v>
      </c>
      <c r="I2243" s="937" t="s">
        <v>489</v>
      </c>
      <c r="J2243" s="937" t="s">
        <v>445</v>
      </c>
      <c r="K2243" s="937" t="s">
        <v>450</v>
      </c>
      <c r="L2243" s="953" t="s">
        <v>112</v>
      </c>
      <c r="M2243" s="958" t="s">
        <v>464</v>
      </c>
      <c r="N2243" s="678">
        <f t="shared" ca="1" si="384"/>
        <v>995986.14077267353</v>
      </c>
      <c r="O2243" s="678">
        <f t="shared" ca="1" si="383"/>
        <v>178987.2236399363</v>
      </c>
      <c r="P2243" s="678">
        <f t="shared" ca="1" si="383"/>
        <v>24624.24397740094</v>
      </c>
      <c r="Q2243" s="678">
        <f t="shared" ca="1" si="383"/>
        <v>295518.85342509771</v>
      </c>
      <c r="R2243" s="678">
        <f t="shared" ca="1" si="383"/>
        <v>42714.050758630052</v>
      </c>
      <c r="S2243" s="678">
        <f t="shared" ca="1" si="383"/>
        <v>954.63500277807691</v>
      </c>
      <c r="T2243" s="678">
        <f t="shared" ca="1" si="383"/>
        <v>51709.491722794119</v>
      </c>
      <c r="U2243" s="678">
        <f t="shared" ca="1" si="383"/>
        <v>0</v>
      </c>
      <c r="V2243" s="678">
        <f t="shared" ca="1" si="383"/>
        <v>5875.9608348844467</v>
      </c>
      <c r="W2243" s="678">
        <f t="shared" ca="1" si="381"/>
        <v>395601.68141115183</v>
      </c>
      <c r="X2243" s="678">
        <f t="shared" ca="1" si="383"/>
        <v>0</v>
      </c>
      <c r="Y2243" s="678">
        <f t="shared" ca="1" si="383"/>
        <v>0</v>
      </c>
      <c r="Z2243" s="678">
        <f t="shared" ca="1" si="383"/>
        <v>0</v>
      </c>
      <c r="AA2243" t="str">
        <f t="shared" si="385"/>
        <v>ASRCMS202202</v>
      </c>
      <c r="AB2243" s="957">
        <f t="shared" si="386"/>
        <v>45230</v>
      </c>
      <c r="AC2243" t="str">
        <f t="shared" si="387"/>
        <v>Unaudited</v>
      </c>
    </row>
    <row r="2244" spans="1:29" x14ac:dyDescent="0.25">
      <c r="A2244" t="s">
        <v>421</v>
      </c>
      <c r="B2244" t="s">
        <v>1380</v>
      </c>
      <c r="C2244" t="s">
        <v>1381</v>
      </c>
      <c r="D2244">
        <v>1900</v>
      </c>
      <c r="E2244" s="957">
        <v>1</v>
      </c>
      <c r="F2244" t="s">
        <v>439</v>
      </c>
      <c r="G2244" s="957">
        <v>91</v>
      </c>
      <c r="H2244" t="s">
        <v>386</v>
      </c>
      <c r="I2244" s="937" t="s">
        <v>489</v>
      </c>
      <c r="J2244" s="937" t="s">
        <v>445</v>
      </c>
      <c r="K2244" s="937" t="s">
        <v>6</v>
      </c>
      <c r="L2244" s="937" t="s">
        <v>118</v>
      </c>
      <c r="M2244" s="958" t="s">
        <v>189</v>
      </c>
      <c r="N2244" s="678">
        <f t="shared" ca="1" si="384"/>
        <v>94961.662656359535</v>
      </c>
      <c r="O2244" s="678">
        <f t="shared" ca="1" si="383"/>
        <v>31448.199643824362</v>
      </c>
      <c r="P2244" s="678">
        <f t="shared" ca="1" si="383"/>
        <v>3269.7300064883343</v>
      </c>
      <c r="Q2244" s="678">
        <f t="shared" ca="1" si="383"/>
        <v>34746.488992022772</v>
      </c>
      <c r="R2244" s="678">
        <f t="shared" ca="1" si="383"/>
        <v>6230.4786993877215</v>
      </c>
      <c r="S2244" s="678">
        <f t="shared" ca="1" si="383"/>
        <v>6.2727181862000853E-2</v>
      </c>
      <c r="T2244" s="678">
        <f t="shared" ca="1" si="383"/>
        <v>5615.4393836628487</v>
      </c>
      <c r="U2244" s="678">
        <f t="shared" ca="1" si="383"/>
        <v>0</v>
      </c>
      <c r="V2244" s="678">
        <f t="shared" ca="1" si="383"/>
        <v>1890.8384062426901</v>
      </c>
      <c r="W2244" s="678">
        <f t="shared" ca="1" si="381"/>
        <v>11760.424797548943</v>
      </c>
      <c r="X2244" s="678">
        <f t="shared" ca="1" si="383"/>
        <v>0</v>
      </c>
      <c r="Y2244" s="678">
        <f t="shared" ca="1" si="383"/>
        <v>0</v>
      </c>
      <c r="Z2244" s="678">
        <f t="shared" ca="1" si="383"/>
        <v>0</v>
      </c>
      <c r="AA2244" t="str">
        <f t="shared" si="385"/>
        <v>ASRCMS202202</v>
      </c>
      <c r="AB2244" s="957">
        <f t="shared" si="386"/>
        <v>45230</v>
      </c>
      <c r="AC2244" t="str">
        <f t="shared" si="387"/>
        <v>Unaudited</v>
      </c>
    </row>
    <row r="2245" spans="1:29" x14ac:dyDescent="0.25">
      <c r="A2245" t="s">
        <v>421</v>
      </c>
      <c r="B2245" t="s">
        <v>1380</v>
      </c>
      <c r="C2245" t="s">
        <v>1381</v>
      </c>
      <c r="D2245">
        <v>1900</v>
      </c>
      <c r="E2245" s="957">
        <v>1</v>
      </c>
      <c r="F2245" t="s">
        <v>439</v>
      </c>
      <c r="G2245" s="957">
        <v>91</v>
      </c>
      <c r="H2245" t="s">
        <v>386</v>
      </c>
      <c r="I2245" s="958" t="s">
        <v>489</v>
      </c>
      <c r="J2245" s="958" t="s">
        <v>445</v>
      </c>
      <c r="K2245" s="958" t="s">
        <v>6</v>
      </c>
      <c r="L2245" s="937" t="s">
        <v>45</v>
      </c>
      <c r="M2245" s="958" t="s">
        <v>164</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ASRCMS202202</v>
      </c>
      <c r="AB2245" s="957">
        <f t="shared" si="386"/>
        <v>45230</v>
      </c>
      <c r="AC2245" t="str">
        <f t="shared" si="387"/>
        <v>Unaudited</v>
      </c>
    </row>
    <row r="2246" spans="1:29" x14ac:dyDescent="0.25">
      <c r="A2246" t="s">
        <v>421</v>
      </c>
      <c r="B2246" t="s">
        <v>1380</v>
      </c>
      <c r="C2246" t="s">
        <v>1381</v>
      </c>
      <c r="D2246">
        <v>1900</v>
      </c>
      <c r="E2246" s="957">
        <v>1</v>
      </c>
      <c r="F2246" t="s">
        <v>439</v>
      </c>
      <c r="G2246" s="957">
        <v>91</v>
      </c>
      <c r="H2246" t="s">
        <v>386</v>
      </c>
      <c r="I2246" s="937" t="s">
        <v>489</v>
      </c>
      <c r="J2246" s="937" t="s">
        <v>445</v>
      </c>
      <c r="K2246" s="937" t="s">
        <v>6</v>
      </c>
      <c r="L2246" s="937" t="s">
        <v>46</v>
      </c>
      <c r="M2246" s="958" t="s">
        <v>165</v>
      </c>
      <c r="N2246" s="678">
        <f t="shared" ca="1" si="384"/>
        <v>0.12661447021884967</v>
      </c>
      <c r="O2246" s="678">
        <f t="shared" ca="1" si="383"/>
        <v>0</v>
      </c>
      <c r="P2246" s="678">
        <f t="shared" ca="1" si="383"/>
        <v>8.1387965161186057E-2</v>
      </c>
      <c r="Q2246" s="678">
        <f t="shared" ca="1" si="383"/>
        <v>1.2387177906084956E-2</v>
      </c>
      <c r="R2246" s="678">
        <f t="shared" ca="1" si="383"/>
        <v>3.7856863870987293E-3</v>
      </c>
      <c r="S2246" s="678">
        <f t="shared" ca="1" si="383"/>
        <v>0</v>
      </c>
      <c r="T2246" s="678">
        <f t="shared" ca="1" si="383"/>
        <v>0</v>
      </c>
      <c r="U2246" s="678">
        <f t="shared" ca="1" si="383"/>
        <v>0</v>
      </c>
      <c r="V2246" s="678">
        <f t="shared" ca="1" si="383"/>
        <v>0</v>
      </c>
      <c r="W2246" s="678">
        <f t="shared" ca="1" si="381"/>
        <v>2.9053640764479929E-2</v>
      </c>
      <c r="X2246" s="678">
        <f t="shared" ca="1" si="383"/>
        <v>0</v>
      </c>
      <c r="Y2246" s="678">
        <f t="shared" ca="1" si="383"/>
        <v>0</v>
      </c>
      <c r="Z2246" s="678">
        <f t="shared" ca="1" si="383"/>
        <v>0</v>
      </c>
      <c r="AA2246" t="str">
        <f t="shared" si="385"/>
        <v>ASRCMS202202</v>
      </c>
      <c r="AB2246" s="957">
        <f t="shared" si="386"/>
        <v>45230</v>
      </c>
      <c r="AC2246" t="str">
        <f t="shared" si="387"/>
        <v>Unaudited</v>
      </c>
    </row>
    <row r="2247" spans="1:29" x14ac:dyDescent="0.25">
      <c r="A2247" t="s">
        <v>421</v>
      </c>
      <c r="B2247" t="s">
        <v>1380</v>
      </c>
      <c r="C2247" t="s">
        <v>1381</v>
      </c>
      <c r="D2247">
        <v>1900</v>
      </c>
      <c r="E2247" s="957">
        <v>1</v>
      </c>
      <c r="F2247" t="s">
        <v>439</v>
      </c>
      <c r="G2247" s="957">
        <v>91</v>
      </c>
      <c r="H2247" t="s">
        <v>386</v>
      </c>
      <c r="I2247" s="937" t="s">
        <v>489</v>
      </c>
      <c r="J2247" s="937" t="s">
        <v>445</v>
      </c>
      <c r="K2247" s="937" t="s">
        <v>6</v>
      </c>
      <c r="L2247" s="937" t="s">
        <v>166</v>
      </c>
      <c r="M2247" s="958" t="s">
        <v>462</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ASRCMS202202</v>
      </c>
      <c r="AB2247" s="957">
        <f t="shared" si="386"/>
        <v>45230</v>
      </c>
      <c r="AC2247" t="str">
        <f t="shared" si="387"/>
        <v>Unaudited</v>
      </c>
    </row>
    <row r="2248" spans="1:29" x14ac:dyDescent="0.25">
      <c r="A2248" t="s">
        <v>421</v>
      </c>
      <c r="B2248" t="s">
        <v>1380</v>
      </c>
      <c r="C2248" t="s">
        <v>1381</v>
      </c>
      <c r="D2248">
        <v>1900</v>
      </c>
      <c r="E2248" s="957">
        <v>1</v>
      </c>
      <c r="F2248" t="s">
        <v>439</v>
      </c>
      <c r="G2248" s="957">
        <v>91</v>
      </c>
      <c r="H2248" t="s">
        <v>386</v>
      </c>
      <c r="I2248" s="937" t="s">
        <v>489</v>
      </c>
      <c r="J2248" s="937" t="s">
        <v>445</v>
      </c>
      <c r="K2248" s="937" t="s">
        <v>435</v>
      </c>
      <c r="L2248" s="937" t="s">
        <v>121</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ASRCMS202202</v>
      </c>
      <c r="AB2248" s="957">
        <f t="shared" si="386"/>
        <v>45230</v>
      </c>
      <c r="AC2248" t="str">
        <f t="shared" si="387"/>
        <v>Unaudited</v>
      </c>
    </row>
    <row r="2249" spans="1:29" x14ac:dyDescent="0.25">
      <c r="A2249" t="s">
        <v>421</v>
      </c>
      <c r="B2249" t="s">
        <v>1380</v>
      </c>
      <c r="C2249" t="s">
        <v>1381</v>
      </c>
      <c r="D2249">
        <v>1900</v>
      </c>
      <c r="E2249" s="957">
        <v>1</v>
      </c>
      <c r="F2249" t="s">
        <v>439</v>
      </c>
      <c r="G2249" s="957">
        <v>91</v>
      </c>
      <c r="H2249" t="s">
        <v>386</v>
      </c>
      <c r="I2249" s="958" t="s">
        <v>489</v>
      </c>
      <c r="J2249" s="958" t="s">
        <v>445</v>
      </c>
      <c r="K2249" s="958" t="s">
        <v>435</v>
      </c>
      <c r="L2249" s="937" t="s">
        <v>938</v>
      </c>
      <c r="M2249" s="958" t="s">
        <v>930</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ASRCMS202202</v>
      </c>
      <c r="AB2249" s="957">
        <f t="shared" si="386"/>
        <v>45230</v>
      </c>
      <c r="AC2249" t="str">
        <f t="shared" si="387"/>
        <v>Unaudited</v>
      </c>
    </row>
    <row r="2250" spans="1:29" x14ac:dyDescent="0.25">
      <c r="A2250" t="s">
        <v>421</v>
      </c>
      <c r="B2250" t="s">
        <v>1380</v>
      </c>
      <c r="C2250" t="s">
        <v>1381</v>
      </c>
      <c r="D2250">
        <v>1900</v>
      </c>
      <c r="E2250" s="957">
        <v>1</v>
      </c>
      <c r="F2250" t="s">
        <v>439</v>
      </c>
      <c r="G2250" s="957">
        <v>91</v>
      </c>
      <c r="H2250" t="s">
        <v>386</v>
      </c>
      <c r="I2250" s="958" t="s">
        <v>489</v>
      </c>
      <c r="J2250" s="958" t="s">
        <v>445</v>
      </c>
      <c r="K2250" s="958" t="s">
        <v>435</v>
      </c>
      <c r="L2250" s="937" t="s">
        <v>168</v>
      </c>
      <c r="M2250" s="958" t="s">
        <v>40</v>
      </c>
      <c r="N2250" s="678">
        <f t="shared" ca="1" si="384"/>
        <v>1545.8767499419271</v>
      </c>
      <c r="O2250" s="678">
        <f t="shared" ca="1" si="383"/>
        <v>749.66184989984447</v>
      </c>
      <c r="P2250" s="678">
        <f t="shared" ca="1" si="383"/>
        <v>102.56782014089353</v>
      </c>
      <c r="Q2250" s="678">
        <f t="shared" ca="1" si="383"/>
        <v>514.52752016305931</v>
      </c>
      <c r="R2250" s="678">
        <f t="shared" ca="1" si="383"/>
        <v>73.510201722071798</v>
      </c>
      <c r="S2250" s="678">
        <f t="shared" ca="1" si="383"/>
        <v>2.2832035857647144</v>
      </c>
      <c r="T2250" s="678">
        <f t="shared" ca="1" si="383"/>
        <v>65.362298729734974</v>
      </c>
      <c r="U2250" s="678">
        <f t="shared" ca="1" si="383"/>
        <v>0</v>
      </c>
      <c r="V2250" s="678">
        <f t="shared" ca="1" si="383"/>
        <v>8.59558996993775</v>
      </c>
      <c r="W2250" s="678">
        <f t="shared" ca="1" si="381"/>
        <v>29.368265730620646</v>
      </c>
      <c r="X2250" s="678">
        <f t="shared" ca="1" si="383"/>
        <v>0</v>
      </c>
      <c r="Y2250" s="678">
        <f t="shared" ca="1" si="383"/>
        <v>0</v>
      </c>
      <c r="Z2250" s="678">
        <f t="shared" ca="1" si="383"/>
        <v>0</v>
      </c>
      <c r="AA2250" t="str">
        <f t="shared" si="385"/>
        <v>ASRCMS202202</v>
      </c>
      <c r="AB2250" s="957">
        <f t="shared" si="386"/>
        <v>45230</v>
      </c>
      <c r="AC2250" t="str">
        <f t="shared" si="387"/>
        <v>Unaudited</v>
      </c>
    </row>
    <row r="2251" spans="1:29" x14ac:dyDescent="0.25">
      <c r="A2251" t="s">
        <v>421</v>
      </c>
      <c r="B2251" t="s">
        <v>1380</v>
      </c>
      <c r="C2251" t="s">
        <v>1381</v>
      </c>
      <c r="D2251">
        <v>1900</v>
      </c>
      <c r="E2251" s="957">
        <v>1</v>
      </c>
      <c r="F2251" t="s">
        <v>439</v>
      </c>
      <c r="G2251" s="957">
        <v>91</v>
      </c>
      <c r="H2251" t="s">
        <v>386</v>
      </c>
      <c r="I2251" s="958" t="s">
        <v>489</v>
      </c>
      <c r="J2251" s="958" t="s">
        <v>445</v>
      </c>
      <c r="K2251" s="958" t="s">
        <v>435</v>
      </c>
      <c r="L2251" s="937" t="s">
        <v>169</v>
      </c>
      <c r="M2251" s="958" t="s">
        <v>330</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ASRCMS202202</v>
      </c>
      <c r="AB2251" s="957">
        <f t="shared" si="386"/>
        <v>45230</v>
      </c>
      <c r="AC2251" t="str">
        <f t="shared" si="387"/>
        <v>Unaudited</v>
      </c>
    </row>
    <row r="2252" spans="1:29" x14ac:dyDescent="0.25">
      <c r="A2252" t="s">
        <v>421</v>
      </c>
      <c r="B2252" t="s">
        <v>1380</v>
      </c>
      <c r="C2252" t="s">
        <v>1381</v>
      </c>
      <c r="D2252">
        <v>1900</v>
      </c>
      <c r="E2252" s="957">
        <v>1</v>
      </c>
      <c r="F2252" t="s">
        <v>439</v>
      </c>
      <c r="G2252" s="957">
        <v>91</v>
      </c>
      <c r="H2252" t="s">
        <v>386</v>
      </c>
      <c r="I2252" s="958" t="s">
        <v>489</v>
      </c>
      <c r="J2252" s="958" t="s">
        <v>451</v>
      </c>
      <c r="K2252" s="958" t="s">
        <v>436</v>
      </c>
      <c r="L2252" s="937" t="s">
        <v>122</v>
      </c>
      <c r="M2252" s="958" t="s">
        <v>27</v>
      </c>
      <c r="N2252" s="678">
        <f t="shared" ca="1" si="384"/>
        <v>3411519.362654944</v>
      </c>
      <c r="O2252" s="678">
        <f t="shared" ca="1" si="383"/>
        <v>-1587.110023874759</v>
      </c>
      <c r="P2252" s="678">
        <f t="shared" ca="1" si="383"/>
        <v>3413106.4726788187</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ASRCMS202202</v>
      </c>
      <c r="AB2252" s="957">
        <f t="shared" si="386"/>
        <v>45230</v>
      </c>
      <c r="AC2252" t="str">
        <f t="shared" si="387"/>
        <v>Unaudited</v>
      </c>
    </row>
    <row r="2253" spans="1:29" x14ac:dyDescent="0.25">
      <c r="A2253" t="s">
        <v>421</v>
      </c>
      <c r="B2253" t="s">
        <v>1380</v>
      </c>
      <c r="C2253" t="s">
        <v>1381</v>
      </c>
      <c r="D2253">
        <v>1900</v>
      </c>
      <c r="E2253" s="957">
        <v>1</v>
      </c>
      <c r="F2253" t="s">
        <v>439</v>
      </c>
      <c r="G2253" s="957">
        <v>91</v>
      </c>
      <c r="H2253" t="s">
        <v>386</v>
      </c>
      <c r="I2253" s="958" t="s">
        <v>489</v>
      </c>
      <c r="J2253" s="958" t="s">
        <v>451</v>
      </c>
      <c r="K2253" s="958" t="s">
        <v>436</v>
      </c>
      <c r="L2253" s="953" t="s">
        <v>123</v>
      </c>
      <c r="M2253" s="958" t="s">
        <v>98</v>
      </c>
      <c r="N2253" s="678">
        <f t="shared" ca="1" si="384"/>
        <v>218379.86212219091</v>
      </c>
      <c r="O2253" s="678">
        <f t="shared" ca="1" si="388"/>
        <v>175319.72604065281</v>
      </c>
      <c r="P2253" s="678">
        <f t="shared" ca="1" si="388"/>
        <v>43060.136081538098</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ASRCMS202202</v>
      </c>
      <c r="AB2253" s="957">
        <f t="shared" si="386"/>
        <v>45230</v>
      </c>
      <c r="AC2253" t="str">
        <f t="shared" si="387"/>
        <v>Unaudited</v>
      </c>
    </row>
    <row r="2254" spans="1:29" x14ac:dyDescent="0.25">
      <c r="A2254" t="s">
        <v>421</v>
      </c>
      <c r="B2254" t="s">
        <v>1380</v>
      </c>
      <c r="C2254" t="s">
        <v>1381</v>
      </c>
      <c r="D2254">
        <v>1900</v>
      </c>
      <c r="E2254" s="957">
        <v>1</v>
      </c>
      <c r="F2254" t="s">
        <v>439</v>
      </c>
      <c r="G2254" s="957">
        <v>91</v>
      </c>
      <c r="H2254" t="s">
        <v>386</v>
      </c>
      <c r="I2254" s="958" t="s">
        <v>489</v>
      </c>
      <c r="J2254" s="958" t="s">
        <v>451</v>
      </c>
      <c r="K2254" s="958" t="s">
        <v>436</v>
      </c>
      <c r="L2254" s="937" t="s">
        <v>124</v>
      </c>
      <c r="M2254" s="958" t="s">
        <v>99</v>
      </c>
      <c r="N2254" s="678">
        <f t="shared" ca="1" si="384"/>
        <v>223316.60932060386</v>
      </c>
      <c r="O2254" s="678">
        <f t="shared" ca="1" si="388"/>
        <v>177803.83729372505</v>
      </c>
      <c r="P2254" s="678">
        <f t="shared" ca="1" si="388"/>
        <v>45512.772026878811</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ASRCMS202202</v>
      </c>
      <c r="AB2254" s="957">
        <f t="shared" si="386"/>
        <v>45230</v>
      </c>
      <c r="AC2254" t="str">
        <f t="shared" si="387"/>
        <v>Unaudited</v>
      </c>
    </row>
    <row r="2255" spans="1:29" x14ac:dyDescent="0.25">
      <c r="A2255" t="s">
        <v>421</v>
      </c>
      <c r="B2255" t="s">
        <v>1380</v>
      </c>
      <c r="C2255" t="s">
        <v>1381</v>
      </c>
      <c r="D2255">
        <v>1900</v>
      </c>
      <c r="E2255" s="957">
        <v>1</v>
      </c>
      <c r="F2255" t="s">
        <v>439</v>
      </c>
      <c r="G2255" s="957">
        <v>91</v>
      </c>
      <c r="H2255" t="s">
        <v>386</v>
      </c>
      <c r="I2255" s="937" t="s">
        <v>489</v>
      </c>
      <c r="J2255" s="937" t="s">
        <v>451</v>
      </c>
      <c r="K2255" s="937" t="s">
        <v>436</v>
      </c>
      <c r="L2255" s="937" t="s">
        <v>125</v>
      </c>
      <c r="M2255" s="958" t="s">
        <v>100</v>
      </c>
      <c r="N2255" s="678">
        <f t="shared" ca="1" si="384"/>
        <v>183070.65030357445</v>
      </c>
      <c r="O2255" s="678">
        <f t="shared" ca="1" si="388"/>
        <v>85914.748774022475</v>
      </c>
      <c r="P2255" s="678">
        <f t="shared" ca="1" si="388"/>
        <v>97155.901529551993</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ASRCMS202202</v>
      </c>
      <c r="AB2255" s="957">
        <f t="shared" si="386"/>
        <v>45230</v>
      </c>
      <c r="AC2255" t="str">
        <f t="shared" si="387"/>
        <v>Unaudited</v>
      </c>
    </row>
    <row r="2256" spans="1:29" x14ac:dyDescent="0.25">
      <c r="A2256" t="s">
        <v>421</v>
      </c>
      <c r="B2256" t="s">
        <v>1380</v>
      </c>
      <c r="C2256" t="s">
        <v>1381</v>
      </c>
      <c r="D2256">
        <v>1900</v>
      </c>
      <c r="E2256" s="957">
        <v>1</v>
      </c>
      <c r="F2256" t="s">
        <v>439</v>
      </c>
      <c r="G2256" s="957">
        <v>91</v>
      </c>
      <c r="H2256" t="s">
        <v>386</v>
      </c>
      <c r="I2256" s="958" t="s">
        <v>489</v>
      </c>
      <c r="J2256" s="958" t="s">
        <v>451</v>
      </c>
      <c r="K2256" s="958" t="s">
        <v>436</v>
      </c>
      <c r="L2256" s="937" t="s">
        <v>126</v>
      </c>
      <c r="M2256" s="958" t="s">
        <v>101</v>
      </c>
      <c r="N2256" s="678">
        <f t="shared" ca="1" si="384"/>
        <v>251642.90973427994</v>
      </c>
      <c r="O2256" s="678">
        <f t="shared" ca="1" si="388"/>
        <v>12910.867280869652</v>
      </c>
      <c r="P2256" s="678">
        <f t="shared" ca="1" si="388"/>
        <v>238732.04245341028</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ASRCMS202202</v>
      </c>
      <c r="AB2256" s="957">
        <f t="shared" si="386"/>
        <v>45230</v>
      </c>
      <c r="AC2256" t="str">
        <f t="shared" si="387"/>
        <v>Unaudited</v>
      </c>
    </row>
    <row r="2257" spans="1:29" x14ac:dyDescent="0.25">
      <c r="A2257" t="s">
        <v>421</v>
      </c>
      <c r="B2257" t="s">
        <v>1380</v>
      </c>
      <c r="C2257" t="s">
        <v>1381</v>
      </c>
      <c r="D2257">
        <v>1900</v>
      </c>
      <c r="E2257" s="957">
        <v>1</v>
      </c>
      <c r="F2257" t="s">
        <v>439</v>
      </c>
      <c r="G2257" s="957">
        <v>91</v>
      </c>
      <c r="H2257" t="s">
        <v>386</v>
      </c>
      <c r="I2257" s="937" t="s">
        <v>489</v>
      </c>
      <c r="J2257" s="937" t="s">
        <v>451</v>
      </c>
      <c r="K2257" s="937" t="s">
        <v>436</v>
      </c>
      <c r="L2257" s="937" t="s">
        <v>127</v>
      </c>
      <c r="M2257" s="937" t="s">
        <v>28</v>
      </c>
      <c r="N2257" s="678">
        <f t="shared" ca="1" si="384"/>
        <v>102023.05544385265</v>
      </c>
      <c r="O2257" s="678">
        <f t="shared" ca="1" si="388"/>
        <v>102023.05544385265</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ASRCMS202202</v>
      </c>
      <c r="AB2257" s="957">
        <f t="shared" si="386"/>
        <v>45230</v>
      </c>
      <c r="AC2257" t="str">
        <f t="shared" si="387"/>
        <v>Unaudited</v>
      </c>
    </row>
    <row r="2258" spans="1:29" x14ac:dyDescent="0.25">
      <c r="A2258" t="s">
        <v>421</v>
      </c>
      <c r="B2258" t="s">
        <v>1380</v>
      </c>
      <c r="C2258" t="s">
        <v>1381</v>
      </c>
      <c r="D2258">
        <v>1900</v>
      </c>
      <c r="E2258" s="957">
        <v>1</v>
      </c>
      <c r="F2258" t="s">
        <v>439</v>
      </c>
      <c r="G2258" s="957">
        <v>91</v>
      </c>
      <c r="H2258" t="s">
        <v>386</v>
      </c>
      <c r="I2258" s="937" t="s">
        <v>489</v>
      </c>
      <c r="J2258" s="937" t="s">
        <v>437</v>
      </c>
      <c r="K2258" s="937" t="s">
        <v>437</v>
      </c>
      <c r="L2258" s="937" t="s">
        <v>129</v>
      </c>
      <c r="M2258" s="958" t="s">
        <v>327</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ASRCMS202202</v>
      </c>
      <c r="AB2258" s="957">
        <f t="shared" si="386"/>
        <v>45230</v>
      </c>
      <c r="AC2258" t="str">
        <f t="shared" si="387"/>
        <v>Unaudited</v>
      </c>
    </row>
    <row r="2259" spans="1:29" x14ac:dyDescent="0.25">
      <c r="A2259" t="s">
        <v>421</v>
      </c>
      <c r="B2259" t="s">
        <v>1380</v>
      </c>
      <c r="C2259" t="s">
        <v>1381</v>
      </c>
      <c r="D2259">
        <v>1900</v>
      </c>
      <c r="E2259" s="957">
        <v>1</v>
      </c>
      <c r="F2259" t="s">
        <v>439</v>
      </c>
      <c r="G2259" s="957">
        <v>91</v>
      </c>
      <c r="H2259" t="s">
        <v>386</v>
      </c>
      <c r="I2259" s="937" t="s">
        <v>489</v>
      </c>
      <c r="J2259" s="937" t="s">
        <v>437</v>
      </c>
      <c r="K2259" s="937" t="s">
        <v>437</v>
      </c>
      <c r="L2259" s="937" t="s">
        <v>130</v>
      </c>
      <c r="M2259" s="958" t="s">
        <v>326</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ASRCMS202202</v>
      </c>
      <c r="AB2259" s="957">
        <f t="shared" si="386"/>
        <v>45230</v>
      </c>
      <c r="AC2259" t="str">
        <f t="shared" si="387"/>
        <v>Unaudited</v>
      </c>
    </row>
    <row r="2260" spans="1:29" ht="30" x14ac:dyDescent="0.25">
      <c r="A2260" t="s">
        <v>421</v>
      </c>
      <c r="B2260" t="s">
        <v>1380</v>
      </c>
      <c r="C2260" t="s">
        <v>1381</v>
      </c>
      <c r="D2260">
        <v>1900</v>
      </c>
      <c r="E2260" s="957">
        <v>1</v>
      </c>
      <c r="F2260" t="s">
        <v>439</v>
      </c>
      <c r="G2260" s="957">
        <v>91</v>
      </c>
      <c r="H2260" t="s">
        <v>386</v>
      </c>
      <c r="I2260" s="937" t="s">
        <v>489</v>
      </c>
      <c r="J2260" s="937" t="s">
        <v>437</v>
      </c>
      <c r="K2260" s="937" t="s">
        <v>437</v>
      </c>
      <c r="L2260" s="937" t="s">
        <v>131</v>
      </c>
      <c r="M2260" s="958" t="s">
        <v>180</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ASRCMS202202</v>
      </c>
      <c r="AB2260" s="957">
        <f t="shared" si="386"/>
        <v>45230</v>
      </c>
      <c r="AC2260" t="str">
        <f t="shared" si="387"/>
        <v>Unaudited</v>
      </c>
    </row>
    <row r="2261" spans="1:29" x14ac:dyDescent="0.25">
      <c r="A2261" t="s">
        <v>421</v>
      </c>
      <c r="B2261" t="s">
        <v>1380</v>
      </c>
      <c r="C2261" t="s">
        <v>1381</v>
      </c>
      <c r="D2261">
        <v>1900</v>
      </c>
      <c r="E2261" s="957">
        <v>1</v>
      </c>
      <c r="F2261" t="s">
        <v>439</v>
      </c>
      <c r="G2261" s="957">
        <v>91</v>
      </c>
      <c r="H2261" t="s">
        <v>386</v>
      </c>
      <c r="I2261" s="937" t="s">
        <v>489</v>
      </c>
      <c r="J2261" s="937" t="s">
        <v>437</v>
      </c>
      <c r="K2261" s="937" t="s">
        <v>437</v>
      </c>
      <c r="L2261" s="943" t="s">
        <v>132</v>
      </c>
      <c r="M2261" s="959" t="s">
        <v>495</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ASRCMS202202</v>
      </c>
      <c r="AB2261" s="957">
        <f t="shared" si="386"/>
        <v>45230</v>
      </c>
      <c r="AC2261" t="str">
        <f t="shared" si="387"/>
        <v>Unaudited</v>
      </c>
    </row>
    <row r="2262" spans="1:29" x14ac:dyDescent="0.25">
      <c r="A2262" t="s">
        <v>421</v>
      </c>
      <c r="B2262" t="s">
        <v>1380</v>
      </c>
      <c r="C2262" t="s">
        <v>1381</v>
      </c>
      <c r="D2262">
        <v>1900</v>
      </c>
      <c r="E2262" s="957">
        <v>1</v>
      </c>
      <c r="F2262" t="s">
        <v>439</v>
      </c>
      <c r="G2262" s="957">
        <v>91</v>
      </c>
      <c r="H2262" t="s">
        <v>386</v>
      </c>
      <c r="I2262" s="937" t="s">
        <v>489</v>
      </c>
      <c r="J2262" s="937" t="s">
        <v>437</v>
      </c>
      <c r="K2262" s="937" t="s">
        <v>437</v>
      </c>
      <c r="L2262" s="937" t="s">
        <v>133</v>
      </c>
      <c r="M2262" s="958" t="s">
        <v>496</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ASRCMS202202</v>
      </c>
      <c r="AB2262" s="957">
        <f t="shared" si="386"/>
        <v>45230</v>
      </c>
      <c r="AC2262" t="str">
        <f t="shared" si="387"/>
        <v>Unaudited</v>
      </c>
    </row>
    <row r="2263" spans="1:29" x14ac:dyDescent="0.25">
      <c r="A2263" t="s">
        <v>421</v>
      </c>
      <c r="B2263" t="s">
        <v>1380</v>
      </c>
      <c r="C2263" t="s">
        <v>1381</v>
      </c>
      <c r="D2263">
        <v>1900</v>
      </c>
      <c r="E2263" s="957">
        <v>1</v>
      </c>
      <c r="F2263" t="s">
        <v>439</v>
      </c>
      <c r="G2263" s="957">
        <v>91</v>
      </c>
      <c r="H2263" t="s">
        <v>386</v>
      </c>
      <c r="I2263" s="937" t="s">
        <v>489</v>
      </c>
      <c r="J2263" s="937" t="s">
        <v>437</v>
      </c>
      <c r="K2263" s="937" t="s">
        <v>437</v>
      </c>
      <c r="L2263" s="937" t="s">
        <v>134</v>
      </c>
      <c r="M2263" s="958" t="s">
        <v>497</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ASRCMS202202</v>
      </c>
      <c r="AB2263" s="957">
        <f t="shared" si="386"/>
        <v>45230</v>
      </c>
      <c r="AC2263" t="str">
        <f t="shared" si="387"/>
        <v>Unaudited</v>
      </c>
    </row>
    <row r="2264" spans="1:29" x14ac:dyDescent="0.25">
      <c r="A2264" t="s">
        <v>421</v>
      </c>
      <c r="B2264" t="s">
        <v>1380</v>
      </c>
      <c r="C2264" t="s">
        <v>1381</v>
      </c>
      <c r="D2264">
        <v>1900</v>
      </c>
      <c r="E2264" s="957">
        <v>1</v>
      </c>
      <c r="F2264" t="s">
        <v>439</v>
      </c>
      <c r="G2264" s="957">
        <v>91</v>
      </c>
      <c r="H2264" t="s">
        <v>386</v>
      </c>
      <c r="I2264" s="937" t="s">
        <v>490</v>
      </c>
      <c r="J2264" s="937" t="s">
        <v>26</v>
      </c>
      <c r="K2264" s="937" t="s">
        <v>26</v>
      </c>
      <c r="L2264" s="937" t="s">
        <v>270</v>
      </c>
      <c r="M2264" s="958" t="s">
        <v>26</v>
      </c>
      <c r="N2264" s="678">
        <f t="shared" ca="1" si="384"/>
        <v>2358179.4627514114</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ASRCMS202202</v>
      </c>
      <c r="AB2264" s="957">
        <f t="shared" si="386"/>
        <v>45230</v>
      </c>
      <c r="AC2264" t="str">
        <f t="shared" si="387"/>
        <v>Unaudited</v>
      </c>
    </row>
    <row r="2265" spans="1:29" x14ac:dyDescent="0.25">
      <c r="A2265" t="s">
        <v>421</v>
      </c>
      <c r="B2265" t="s">
        <v>1380</v>
      </c>
      <c r="C2265" t="s">
        <v>1381</v>
      </c>
      <c r="D2265">
        <v>1900</v>
      </c>
      <c r="E2265" s="957">
        <v>1</v>
      </c>
      <c r="F2265" t="s">
        <v>440</v>
      </c>
      <c r="G2265" s="957">
        <v>182</v>
      </c>
      <c r="H2265" t="s">
        <v>386</v>
      </c>
      <c r="I2265" s="937" t="s">
        <v>433</v>
      </c>
      <c r="J2265" s="937" t="s">
        <v>433</v>
      </c>
      <c r="K2265" s="937" t="s">
        <v>433</v>
      </c>
      <c r="L2265" s="937"/>
      <c r="M2265" s="958" t="s">
        <v>433</v>
      </c>
      <c r="N2265" s="678">
        <f t="shared" ca="1" si="384"/>
        <v>35624.646236565</v>
      </c>
      <c r="O2265" s="678">
        <f t="shared" ca="1" si="388"/>
        <v>17494.291397854002</v>
      </c>
      <c r="P2265" s="678">
        <f t="shared" ca="1" si="388"/>
        <v>2369.8709677420002</v>
      </c>
      <c r="Q2265" s="678">
        <f t="shared" ca="1" si="388"/>
        <v>11701.405376346</v>
      </c>
      <c r="R2265" s="678">
        <f t="shared" ca="1" si="388"/>
        <v>1696.0784946230001</v>
      </c>
      <c r="S2265" s="678">
        <f t="shared" ca="1" si="388"/>
        <v>46</v>
      </c>
      <c r="T2265" s="678">
        <f t="shared" ca="1" si="388"/>
        <v>1511</v>
      </c>
      <c r="U2265" s="678">
        <f t="shared" ca="1" si="388"/>
        <v>0</v>
      </c>
      <c r="V2265" s="678">
        <f t="shared" ca="1" si="388"/>
        <v>192</v>
      </c>
      <c r="W2265" s="678">
        <f t="shared" ca="1" si="389"/>
        <v>614</v>
      </c>
      <c r="X2265" s="678">
        <f t="shared" ca="1" si="388"/>
        <v>0</v>
      </c>
      <c r="Y2265" s="678">
        <f t="shared" ca="1" si="388"/>
        <v>0</v>
      </c>
      <c r="Z2265" s="678">
        <f t="shared" ca="1" si="388"/>
        <v>0</v>
      </c>
      <c r="AA2265" t="str">
        <f t="shared" si="385"/>
        <v>ASRCMS202202</v>
      </c>
      <c r="AB2265" s="957">
        <f t="shared" si="386"/>
        <v>45230</v>
      </c>
      <c r="AC2265" t="str">
        <f t="shared" si="387"/>
        <v>Unaudited</v>
      </c>
    </row>
    <row r="2266" spans="1:29" x14ac:dyDescent="0.25">
      <c r="A2266" t="s">
        <v>421</v>
      </c>
      <c r="B2266" t="s">
        <v>1380</v>
      </c>
      <c r="C2266" t="s">
        <v>1381</v>
      </c>
      <c r="D2266">
        <v>1900</v>
      </c>
      <c r="E2266" s="957">
        <v>1</v>
      </c>
      <c r="F2266" t="s">
        <v>440</v>
      </c>
      <c r="G2266" s="957">
        <v>182</v>
      </c>
      <c r="H2266" t="s">
        <v>386</v>
      </c>
      <c r="I2266" s="937" t="s">
        <v>488</v>
      </c>
      <c r="J2266" s="937" t="s">
        <v>12</v>
      </c>
      <c r="K2266" s="937" t="s">
        <v>12</v>
      </c>
      <c r="L2266" s="937">
        <v>1.1000000000000001</v>
      </c>
      <c r="M2266" s="958" t="s">
        <v>12</v>
      </c>
      <c r="N2266" s="678">
        <f t="shared" ca="1" si="384"/>
        <v>64356168.400000006</v>
      </c>
      <c r="O2266" s="678">
        <f t="shared" ca="1" si="388"/>
        <v>24060073.890000001</v>
      </c>
      <c r="P2266" s="678">
        <f t="shared" ca="1" si="388"/>
        <v>3259307.24</v>
      </c>
      <c r="Q2266" s="678">
        <f t="shared" ca="1" si="388"/>
        <v>16093059.82</v>
      </c>
      <c r="R2266" s="678">
        <f t="shared" ca="1" si="388"/>
        <v>2332633.7200000002</v>
      </c>
      <c r="S2266" s="678">
        <f t="shared" ca="1" si="388"/>
        <v>63264.260000000009</v>
      </c>
      <c r="T2266" s="678">
        <f t="shared" ca="1" si="388"/>
        <v>2078093.4100000001</v>
      </c>
      <c r="U2266" s="678">
        <f t="shared" ca="1" si="388"/>
        <v>0</v>
      </c>
      <c r="V2266" s="678">
        <f t="shared" ca="1" si="388"/>
        <v>264059.52000000002</v>
      </c>
      <c r="W2266" s="678">
        <f t="shared" ca="1" si="389"/>
        <v>16205676.539999999</v>
      </c>
      <c r="X2266" s="678">
        <f t="shared" ca="1" si="388"/>
        <v>0</v>
      </c>
      <c r="Y2266" s="678">
        <f t="shared" ca="1" si="388"/>
        <v>0</v>
      </c>
      <c r="Z2266" s="678">
        <f t="shared" ca="1" si="388"/>
        <v>0</v>
      </c>
      <c r="AA2266" t="str">
        <f t="shared" si="385"/>
        <v>ASRCMS202202</v>
      </c>
      <c r="AB2266" s="957">
        <f t="shared" si="386"/>
        <v>45230</v>
      </c>
      <c r="AC2266" t="str">
        <f t="shared" si="387"/>
        <v>Unaudited</v>
      </c>
    </row>
    <row r="2267" spans="1:29" x14ac:dyDescent="0.25">
      <c r="A2267" t="s">
        <v>421</v>
      </c>
      <c r="B2267" t="s">
        <v>1380</v>
      </c>
      <c r="C2267" t="s">
        <v>1381</v>
      </c>
      <c r="D2267">
        <v>1900</v>
      </c>
      <c r="E2267" s="957">
        <v>1</v>
      </c>
      <c r="F2267" t="s">
        <v>440</v>
      </c>
      <c r="G2267" s="957">
        <v>182</v>
      </c>
      <c r="H2267" t="s">
        <v>386</v>
      </c>
      <c r="I2267" s="937" t="s">
        <v>488</v>
      </c>
      <c r="J2267" s="937" t="s">
        <v>12</v>
      </c>
      <c r="K2267" s="937" t="s">
        <v>1323</v>
      </c>
      <c r="L2267" s="937" t="s">
        <v>1314</v>
      </c>
      <c r="M2267" s="958" t="s">
        <v>1323</v>
      </c>
      <c r="N2267" s="678">
        <f t="shared" ca="1" si="384"/>
        <v>998788.51377745043</v>
      </c>
      <c r="O2267" s="678">
        <f t="shared" ca="1" si="388"/>
        <v>361292.18010125379</v>
      </c>
      <c r="P2267" s="678">
        <f t="shared" ca="1" si="388"/>
        <v>49980.142366643711</v>
      </c>
      <c r="Q2267" s="678">
        <f t="shared" ca="1" si="388"/>
        <v>241189.1577428164</v>
      </c>
      <c r="R2267" s="678">
        <f t="shared" ca="1" si="388"/>
        <v>34916.176006956804</v>
      </c>
      <c r="S2267" s="678">
        <f t="shared" ca="1" si="388"/>
        <v>952.16576984942151</v>
      </c>
      <c r="T2267" s="678">
        <f t="shared" ca="1" si="388"/>
        <v>31081.369328160788</v>
      </c>
      <c r="U2267" s="678">
        <f t="shared" ca="1" si="388"/>
        <v>0</v>
      </c>
      <c r="V2267" s="678">
        <f t="shared" ca="1" si="388"/>
        <v>3958.1879661316138</v>
      </c>
      <c r="W2267" s="678">
        <f t="shared" ca="1" si="389"/>
        <v>275419.13449563779</v>
      </c>
      <c r="X2267" s="678">
        <f t="shared" ca="1" si="388"/>
        <v>0</v>
      </c>
      <c r="Y2267" s="678">
        <f t="shared" ca="1" si="388"/>
        <v>0</v>
      </c>
      <c r="Z2267" s="678">
        <f t="shared" ca="1" si="388"/>
        <v>0</v>
      </c>
      <c r="AA2267" t="str">
        <f t="shared" si="385"/>
        <v>ASRCMS202202</v>
      </c>
      <c r="AB2267" s="957">
        <f t="shared" si="386"/>
        <v>45230</v>
      </c>
      <c r="AC2267" t="str">
        <f t="shared" si="387"/>
        <v>Unaudited</v>
      </c>
    </row>
    <row r="2268" spans="1:29" x14ac:dyDescent="0.25">
      <c r="A2268" t="s">
        <v>421</v>
      </c>
      <c r="B2268" t="s">
        <v>1380</v>
      </c>
      <c r="C2268" t="s">
        <v>1381</v>
      </c>
      <c r="D2268">
        <v>1900</v>
      </c>
      <c r="E2268" s="957">
        <v>1</v>
      </c>
      <c r="F2268" t="s">
        <v>440</v>
      </c>
      <c r="G2268" s="957">
        <v>182</v>
      </c>
      <c r="H2268" t="s">
        <v>386</v>
      </c>
      <c r="I2268" s="937" t="s">
        <v>488</v>
      </c>
      <c r="J2268" s="937" t="s">
        <v>491</v>
      </c>
      <c r="K2268" s="937" t="s">
        <v>492</v>
      </c>
      <c r="L2268" s="937" t="s">
        <v>63</v>
      </c>
      <c r="M2268" s="958" t="s">
        <v>344</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ASRCMS202202</v>
      </c>
      <c r="AB2268" s="957">
        <f t="shared" si="386"/>
        <v>45230</v>
      </c>
      <c r="AC2268" t="str">
        <f t="shared" si="387"/>
        <v>Unaudited</v>
      </c>
    </row>
    <row r="2269" spans="1:29" x14ac:dyDescent="0.25">
      <c r="A2269" t="s">
        <v>421</v>
      </c>
      <c r="B2269" t="s">
        <v>1380</v>
      </c>
      <c r="C2269" t="s">
        <v>1381</v>
      </c>
      <c r="D2269">
        <v>1900</v>
      </c>
      <c r="E2269" s="957">
        <v>1</v>
      </c>
      <c r="F2269" t="s">
        <v>440</v>
      </c>
      <c r="G2269" s="957">
        <v>182</v>
      </c>
      <c r="H2269" t="s">
        <v>386</v>
      </c>
      <c r="I2269" s="937" t="s">
        <v>488</v>
      </c>
      <c r="J2269" s="937" t="s">
        <v>491</v>
      </c>
      <c r="K2269" s="937" t="s">
        <v>1014</v>
      </c>
      <c r="L2269" s="937" t="s">
        <v>910</v>
      </c>
      <c r="M2269" s="958" t="s">
        <v>911</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ASRCMS202202</v>
      </c>
      <c r="AB2269" s="957">
        <f t="shared" si="386"/>
        <v>45230</v>
      </c>
      <c r="AC2269" t="str">
        <f t="shared" si="387"/>
        <v>Unaudited</v>
      </c>
    </row>
    <row r="2270" spans="1:29" x14ac:dyDescent="0.25">
      <c r="A2270" t="s">
        <v>421</v>
      </c>
      <c r="B2270" t="s">
        <v>1380</v>
      </c>
      <c r="C2270" t="s">
        <v>1381</v>
      </c>
      <c r="D2270">
        <v>1900</v>
      </c>
      <c r="E2270" s="957">
        <v>1</v>
      </c>
      <c r="F2270" t="s">
        <v>440</v>
      </c>
      <c r="G2270" s="957">
        <v>182</v>
      </c>
      <c r="H2270" t="s">
        <v>386</v>
      </c>
      <c r="I2270" s="937" t="s">
        <v>488</v>
      </c>
      <c r="J2270" s="937" t="s">
        <v>13</v>
      </c>
      <c r="K2270" s="937" t="s">
        <v>493</v>
      </c>
      <c r="L2270" s="937" t="s">
        <v>95</v>
      </c>
      <c r="M2270" s="958" t="s">
        <v>147</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ASRCMS202202</v>
      </c>
      <c r="AB2270" s="957">
        <f t="shared" si="386"/>
        <v>45230</v>
      </c>
      <c r="AC2270" t="str">
        <f t="shared" si="387"/>
        <v>Unaudited</v>
      </c>
    </row>
    <row r="2271" spans="1:29" x14ac:dyDescent="0.25">
      <c r="A2271" t="s">
        <v>421</v>
      </c>
      <c r="B2271" t="s">
        <v>1380</v>
      </c>
      <c r="C2271" t="s">
        <v>1381</v>
      </c>
      <c r="D2271">
        <v>1900</v>
      </c>
      <c r="E2271" s="957">
        <v>1</v>
      </c>
      <c r="F2271" t="s">
        <v>440</v>
      </c>
      <c r="G2271" s="957">
        <v>182</v>
      </c>
      <c r="H2271" t="s">
        <v>386</v>
      </c>
      <c r="I2271" s="937" t="s">
        <v>488</v>
      </c>
      <c r="J2271" s="937" t="s">
        <v>13</v>
      </c>
      <c r="K2271" s="937" t="s">
        <v>13</v>
      </c>
      <c r="L2271" s="945" t="s">
        <v>35</v>
      </c>
      <c r="M2271" s="960" t="s">
        <v>13</v>
      </c>
      <c r="N2271" s="678">
        <f t="shared" ca="1" si="384"/>
        <v>151567.15929752446</v>
      </c>
      <c r="O2271" s="678">
        <f t="shared" ca="1" si="388"/>
        <v>56587.777736309872</v>
      </c>
      <c r="P2271" s="678">
        <f t="shared" ca="1" si="388"/>
        <v>7672.2662731225128</v>
      </c>
      <c r="Q2271" s="678">
        <f t="shared" ca="1" si="388"/>
        <v>37846.892221509661</v>
      </c>
      <c r="R2271" s="678">
        <f t="shared" ca="1" si="388"/>
        <v>5485.5019267777552</v>
      </c>
      <c r="S2271" s="678">
        <f t="shared" ca="1" si="388"/>
        <v>148.80733971431238</v>
      </c>
      <c r="T2271" s="678">
        <f t="shared" ca="1" si="388"/>
        <v>4886.7594609127664</v>
      </c>
      <c r="U2271" s="678">
        <f t="shared" ca="1" si="388"/>
        <v>0</v>
      </c>
      <c r="V2271" s="678">
        <f t="shared" ca="1" si="388"/>
        <v>621.00697272496416</v>
      </c>
      <c r="W2271" s="678">
        <f t="shared" ca="1" si="389"/>
        <v>38318.147366452591</v>
      </c>
      <c r="X2271" s="678">
        <f t="shared" ca="1" si="388"/>
        <v>0</v>
      </c>
      <c r="Y2271" s="678">
        <f t="shared" ca="1" si="388"/>
        <v>0</v>
      </c>
      <c r="Z2271" s="678">
        <f t="shared" ca="1" si="388"/>
        <v>0</v>
      </c>
      <c r="AA2271" t="str">
        <f t="shared" si="385"/>
        <v>ASRCMS202202</v>
      </c>
      <c r="AB2271" s="957">
        <f t="shared" si="386"/>
        <v>45230</v>
      </c>
      <c r="AC2271" t="str">
        <f t="shared" si="387"/>
        <v>Unaudited</v>
      </c>
    </row>
    <row r="2272" spans="1:29" x14ac:dyDescent="0.25">
      <c r="A2272" t="s">
        <v>421</v>
      </c>
      <c r="B2272" t="s">
        <v>1380</v>
      </c>
      <c r="C2272" t="s">
        <v>1381</v>
      </c>
      <c r="D2272">
        <v>1900</v>
      </c>
      <c r="E2272" s="957">
        <v>1</v>
      </c>
      <c r="F2272" t="s">
        <v>440</v>
      </c>
      <c r="G2272" s="957">
        <v>182</v>
      </c>
      <c r="H2272" t="s">
        <v>386</v>
      </c>
      <c r="I2272" s="937" t="s">
        <v>489</v>
      </c>
      <c r="J2272" s="937" t="s">
        <v>445</v>
      </c>
      <c r="K2272" s="937" t="s">
        <v>0</v>
      </c>
      <c r="L2272" s="947">
        <v>2.1</v>
      </c>
      <c r="M2272" s="961" t="s">
        <v>148</v>
      </c>
      <c r="N2272" s="678">
        <f t="shared" ca="1" si="384"/>
        <v>4922304.26</v>
      </c>
      <c r="O2272" s="678">
        <f t="shared" ca="1" si="388"/>
        <v>776228.20000000019</v>
      </c>
      <c r="P2272" s="678">
        <f t="shared" ca="1" si="388"/>
        <v>144929.29</v>
      </c>
      <c r="Q2272" s="678">
        <f t="shared" ca="1" si="388"/>
        <v>2015042.92</v>
      </c>
      <c r="R2272" s="678">
        <f t="shared" ca="1" si="388"/>
        <v>316404.65000000002</v>
      </c>
      <c r="S2272" s="678">
        <f t="shared" ca="1" si="388"/>
        <v>0</v>
      </c>
      <c r="T2272" s="678">
        <f t="shared" ca="1" si="388"/>
        <v>283626.47000000003</v>
      </c>
      <c r="U2272" s="678">
        <f t="shared" ca="1" si="388"/>
        <v>0</v>
      </c>
      <c r="V2272" s="678">
        <f t="shared" ca="1" si="388"/>
        <v>133593.85999999999</v>
      </c>
      <c r="W2272" s="678">
        <f t="shared" ca="1" si="389"/>
        <v>1252478.8700000001</v>
      </c>
      <c r="X2272" s="678">
        <f t="shared" ca="1" si="388"/>
        <v>0</v>
      </c>
      <c r="Y2272" s="678">
        <f t="shared" ca="1" si="388"/>
        <v>0</v>
      </c>
      <c r="Z2272" s="678">
        <f t="shared" ca="1" si="388"/>
        <v>0</v>
      </c>
      <c r="AA2272" t="str">
        <f t="shared" si="385"/>
        <v>ASRCMS202202</v>
      </c>
      <c r="AB2272" s="957">
        <f t="shared" si="386"/>
        <v>45230</v>
      </c>
      <c r="AC2272" t="str">
        <f t="shared" si="387"/>
        <v>Unaudited</v>
      </c>
    </row>
    <row r="2273" spans="1:29" ht="30" x14ac:dyDescent="0.25">
      <c r="A2273" t="s">
        <v>421</v>
      </c>
      <c r="B2273" t="s">
        <v>1380</v>
      </c>
      <c r="C2273" t="s">
        <v>1381</v>
      </c>
      <c r="D2273">
        <v>1900</v>
      </c>
      <c r="E2273" s="957">
        <v>1</v>
      </c>
      <c r="F2273" t="s">
        <v>440</v>
      </c>
      <c r="G2273" s="957">
        <v>182</v>
      </c>
      <c r="H2273" t="s">
        <v>386</v>
      </c>
      <c r="I2273" s="958" t="s">
        <v>489</v>
      </c>
      <c r="J2273" s="958" t="s">
        <v>445</v>
      </c>
      <c r="K2273" s="958" t="s">
        <v>0</v>
      </c>
      <c r="L2273" s="937">
        <v>2.2000000000000002</v>
      </c>
      <c r="M2273" s="958" t="s">
        <v>149</v>
      </c>
      <c r="N2273" s="678">
        <f t="shared" ca="1" si="384"/>
        <v>44823.541055619804</v>
      </c>
      <c r="O2273" s="678">
        <f t="shared" ca="1" si="388"/>
        <v>10886.375438896142</v>
      </c>
      <c r="P2273" s="678">
        <f t="shared" ca="1" si="388"/>
        <v>1689.512569684314</v>
      </c>
      <c r="Q2273" s="678">
        <f t="shared" ca="1" si="388"/>
        <v>16328.653536067475</v>
      </c>
      <c r="R2273" s="678">
        <f t="shared" ca="1" si="388"/>
        <v>2740.0467759866597</v>
      </c>
      <c r="S2273" s="678">
        <f t="shared" ca="1" si="388"/>
        <v>88.942285980226671</v>
      </c>
      <c r="T2273" s="678">
        <f t="shared" ca="1" si="388"/>
        <v>3266.9336358283781</v>
      </c>
      <c r="U2273" s="678">
        <f t="shared" ca="1" si="388"/>
        <v>0</v>
      </c>
      <c r="V2273" s="678">
        <f t="shared" ca="1" si="388"/>
        <v>663.67397840822889</v>
      </c>
      <c r="W2273" s="678">
        <f t="shared" ca="1" si="389"/>
        <v>9159.4028347683743</v>
      </c>
      <c r="X2273" s="678">
        <f t="shared" ca="1" si="388"/>
        <v>0</v>
      </c>
      <c r="Y2273" s="678">
        <f t="shared" ca="1" si="388"/>
        <v>0</v>
      </c>
      <c r="Z2273" s="678">
        <f t="shared" ca="1" si="388"/>
        <v>0</v>
      </c>
      <c r="AA2273" t="str">
        <f t="shared" si="385"/>
        <v>ASRCMS202202</v>
      </c>
      <c r="AB2273" s="957">
        <f t="shared" si="386"/>
        <v>45230</v>
      </c>
      <c r="AC2273" t="str">
        <f t="shared" si="387"/>
        <v>Unaudited</v>
      </c>
    </row>
    <row r="2274" spans="1:29" x14ac:dyDescent="0.25">
      <c r="A2274" t="s">
        <v>421</v>
      </c>
      <c r="B2274" t="s">
        <v>1380</v>
      </c>
      <c r="C2274" t="s">
        <v>1381</v>
      </c>
      <c r="D2274">
        <v>1900</v>
      </c>
      <c r="E2274" s="957">
        <v>1</v>
      </c>
      <c r="F2274" t="s">
        <v>440</v>
      </c>
      <c r="G2274" s="957">
        <v>182</v>
      </c>
      <c r="H2274" t="s">
        <v>386</v>
      </c>
      <c r="I2274" s="937" t="s">
        <v>489</v>
      </c>
      <c r="J2274" s="937" t="s">
        <v>445</v>
      </c>
      <c r="K2274" s="937" t="s">
        <v>0</v>
      </c>
      <c r="L2274" s="937">
        <v>2.2999999999999998</v>
      </c>
      <c r="M2274" s="962" t="s">
        <v>150</v>
      </c>
      <c r="N2274" s="678">
        <f t="shared" ca="1" si="384"/>
        <v>563145.19999999995</v>
      </c>
      <c r="O2274" s="678">
        <f t="shared" ca="1" si="388"/>
        <v>212672.61999999997</v>
      </c>
      <c r="P2274" s="678">
        <f t="shared" ca="1" si="388"/>
        <v>40986.480000000003</v>
      </c>
      <c r="Q2274" s="678">
        <f t="shared" ca="1" si="388"/>
        <v>213925.50000000003</v>
      </c>
      <c r="R2274" s="678">
        <f t="shared" ca="1" si="388"/>
        <v>30289.03</v>
      </c>
      <c r="S2274" s="678">
        <f t="shared" ca="1" si="388"/>
        <v>0</v>
      </c>
      <c r="T2274" s="678">
        <f t="shared" ca="1" si="388"/>
        <v>22939.149999999991</v>
      </c>
      <c r="U2274" s="678">
        <f t="shared" ca="1" si="388"/>
        <v>0</v>
      </c>
      <c r="V2274" s="678">
        <f t="shared" ca="1" si="388"/>
        <v>8784.6099999999988</v>
      </c>
      <c r="W2274" s="678">
        <f t="shared" ca="1" si="389"/>
        <v>33547.81</v>
      </c>
      <c r="X2274" s="678">
        <f t="shared" ca="1" si="388"/>
        <v>0</v>
      </c>
      <c r="Y2274" s="678">
        <f t="shared" ca="1" si="388"/>
        <v>0</v>
      </c>
      <c r="Z2274" s="678">
        <f t="shared" ca="1" si="388"/>
        <v>0</v>
      </c>
      <c r="AA2274" t="str">
        <f t="shared" si="385"/>
        <v>ASRCMS202202</v>
      </c>
      <c r="AB2274" s="957">
        <f t="shared" si="386"/>
        <v>45230</v>
      </c>
      <c r="AC2274" t="str">
        <f t="shared" si="387"/>
        <v>Unaudited</v>
      </c>
    </row>
    <row r="2275" spans="1:29" x14ac:dyDescent="0.25">
      <c r="A2275" t="s">
        <v>421</v>
      </c>
      <c r="B2275" t="s">
        <v>1380</v>
      </c>
      <c r="C2275" t="s">
        <v>1381</v>
      </c>
      <c r="D2275">
        <v>1900</v>
      </c>
      <c r="E2275" s="957">
        <v>1</v>
      </c>
      <c r="F2275" t="s">
        <v>440</v>
      </c>
      <c r="G2275" s="957">
        <v>182</v>
      </c>
      <c r="H2275" t="s">
        <v>386</v>
      </c>
      <c r="I2275" s="937" t="s">
        <v>489</v>
      </c>
      <c r="J2275" s="937" t="s">
        <v>445</v>
      </c>
      <c r="K2275" s="937" t="s">
        <v>0</v>
      </c>
      <c r="L2275" s="937">
        <v>2.4</v>
      </c>
      <c r="M2275" s="962" t="s">
        <v>151</v>
      </c>
      <c r="N2275" s="678">
        <f t="shared" ca="1" si="384"/>
        <v>2116072.5</v>
      </c>
      <c r="O2275" s="678">
        <f t="shared" ca="1" si="388"/>
        <v>697828.94000000018</v>
      </c>
      <c r="P2275" s="678">
        <f t="shared" ca="1" si="388"/>
        <v>112345.60999999999</v>
      </c>
      <c r="Q2275" s="678">
        <f t="shared" ca="1" si="388"/>
        <v>888720.95</v>
      </c>
      <c r="R2275" s="678">
        <f t="shared" ca="1" si="388"/>
        <v>103339.95999999998</v>
      </c>
      <c r="S2275" s="678">
        <f t="shared" ca="1" si="388"/>
        <v>22.01</v>
      </c>
      <c r="T2275" s="678">
        <f t="shared" ca="1" si="388"/>
        <v>95556.53</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57685.33</v>
      </c>
      <c r="W2275" s="678">
        <f t="shared" ca="1" si="389"/>
        <v>160573.16999999993</v>
      </c>
      <c r="X2275" s="678">
        <f t="shared" ca="1" si="390"/>
        <v>0</v>
      </c>
      <c r="Y2275" s="678">
        <f t="shared" ca="1" si="390"/>
        <v>0</v>
      </c>
      <c r="Z2275" s="678">
        <f t="shared" ca="1" si="390"/>
        <v>0</v>
      </c>
      <c r="AA2275" t="str">
        <f t="shared" si="385"/>
        <v>ASRCMS202202</v>
      </c>
      <c r="AB2275" s="957">
        <f t="shared" si="386"/>
        <v>45230</v>
      </c>
      <c r="AC2275" t="str">
        <f t="shared" si="387"/>
        <v>Unaudited</v>
      </c>
    </row>
    <row r="2276" spans="1:29" ht="30" x14ac:dyDescent="0.25">
      <c r="A2276" t="s">
        <v>421</v>
      </c>
      <c r="B2276" t="s">
        <v>1380</v>
      </c>
      <c r="C2276" t="s">
        <v>1381</v>
      </c>
      <c r="D2276">
        <v>1900</v>
      </c>
      <c r="E2276" s="957">
        <v>1</v>
      </c>
      <c r="F2276" t="s">
        <v>440</v>
      </c>
      <c r="G2276" s="957">
        <v>182</v>
      </c>
      <c r="H2276" t="s">
        <v>386</v>
      </c>
      <c r="I2276" s="937" t="s">
        <v>489</v>
      </c>
      <c r="J2276" s="937" t="s">
        <v>445</v>
      </c>
      <c r="K2276" s="937" t="s">
        <v>0</v>
      </c>
      <c r="L2276" s="937">
        <v>2.5</v>
      </c>
      <c r="M2276" s="962" t="s">
        <v>152</v>
      </c>
      <c r="N2276" s="678">
        <f t="shared" ca="1" si="384"/>
        <v>47680.000544726776</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16619.643965063118</v>
      </c>
      <c r="P2276" s="678">
        <f t="shared" ca="1" si="391"/>
        <v>2657.2274119643789</v>
      </c>
      <c r="Q2276" s="678">
        <f t="shared" ca="1" si="391"/>
        <v>20281.922196954289</v>
      </c>
      <c r="R2276" s="678">
        <f t="shared" ca="1" si="391"/>
        <v>2392.1809567156247</v>
      </c>
      <c r="S2276" s="678">
        <f t="shared" ca="1" si="391"/>
        <v>10.736340585084951</v>
      </c>
      <c r="T2276" s="678">
        <f t="shared" ca="1" si="391"/>
        <v>843.94906516706544</v>
      </c>
      <c r="U2276" s="678">
        <f t="shared" ca="1" si="391"/>
        <v>0</v>
      </c>
      <c r="V2276" s="678">
        <f t="shared" ca="1" si="391"/>
        <v>1161.7012378803859</v>
      </c>
      <c r="W2276" s="678">
        <f t="shared" ca="1" si="389"/>
        <v>3712.6393703968251</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ASRCMS202202</v>
      </c>
      <c r="AB2276" s="957">
        <f t="shared" si="386"/>
        <v>45230</v>
      </c>
      <c r="AC2276" t="str">
        <f t="shared" si="387"/>
        <v>Unaudited</v>
      </c>
    </row>
    <row r="2277" spans="1:29" x14ac:dyDescent="0.25">
      <c r="A2277" t="s">
        <v>421</v>
      </c>
      <c r="B2277" t="s">
        <v>1380</v>
      </c>
      <c r="C2277" t="s">
        <v>1381</v>
      </c>
      <c r="D2277">
        <v>1900</v>
      </c>
      <c r="E2277" s="957">
        <v>1</v>
      </c>
      <c r="F2277" t="s">
        <v>440</v>
      </c>
      <c r="G2277" s="957">
        <v>182</v>
      </c>
      <c r="H2277" t="s">
        <v>386</v>
      </c>
      <c r="I2277" s="937" t="s">
        <v>489</v>
      </c>
      <c r="J2277" s="937" t="s">
        <v>445</v>
      </c>
      <c r="K2277" s="937" t="s">
        <v>0</v>
      </c>
      <c r="L2277" s="937" t="s">
        <v>97</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ASRCMS202202</v>
      </c>
      <c r="AB2277" s="957">
        <f t="shared" si="386"/>
        <v>45230</v>
      </c>
      <c r="AC2277" t="str">
        <f t="shared" si="387"/>
        <v>Unaudited</v>
      </c>
    </row>
    <row r="2278" spans="1:29" x14ac:dyDescent="0.25">
      <c r="A2278" t="s">
        <v>421</v>
      </c>
      <c r="B2278" t="s">
        <v>1380</v>
      </c>
      <c r="C2278" t="s">
        <v>1381</v>
      </c>
      <c r="D2278">
        <v>1900</v>
      </c>
      <c r="E2278" s="957">
        <v>1</v>
      </c>
      <c r="F2278" t="s">
        <v>440</v>
      </c>
      <c r="G2278" s="957">
        <v>182</v>
      </c>
      <c r="H2278" t="s">
        <v>386</v>
      </c>
      <c r="I2278" s="937" t="s">
        <v>489</v>
      </c>
      <c r="J2278" s="937" t="s">
        <v>445</v>
      </c>
      <c r="K2278" s="937" t="s">
        <v>0</v>
      </c>
      <c r="L2278" s="937" t="s">
        <v>153</v>
      </c>
      <c r="M2278" s="962" t="s">
        <v>452</v>
      </c>
      <c r="N2278" s="678">
        <f t="shared" ca="1" si="384"/>
        <v>34447.149059489631</v>
      </c>
      <c r="O2278" s="678">
        <f t="shared" ca="1" si="391"/>
        <v>6190.447155907108</v>
      </c>
      <c r="P2278" s="678">
        <f t="shared" ca="1" si="391"/>
        <v>851.65341970393297</v>
      </c>
      <c r="Q2278" s="678">
        <f t="shared" ca="1" si="391"/>
        <v>10220.806873804955</v>
      </c>
      <c r="R2278" s="678">
        <f t="shared" ca="1" si="391"/>
        <v>1477.3069756529542</v>
      </c>
      <c r="S2278" s="678">
        <f t="shared" ca="1" si="391"/>
        <v>33.016979746918338</v>
      </c>
      <c r="T2278" s="678">
        <f t="shared" ca="1" si="391"/>
        <v>1788.4230475171746</v>
      </c>
      <c r="U2278" s="678">
        <f t="shared" ca="1" si="391"/>
        <v>0</v>
      </c>
      <c r="V2278" s="678">
        <f t="shared" ca="1" si="391"/>
        <v>203.22581857410233</v>
      </c>
      <c r="W2278" s="678">
        <f t="shared" ca="1" si="389"/>
        <v>13682.268788582491</v>
      </c>
      <c r="X2278" s="678">
        <f t="shared" ca="1" si="392"/>
        <v>0</v>
      </c>
      <c r="Y2278" s="678">
        <f t="shared" ca="1" si="392"/>
        <v>0</v>
      </c>
      <c r="Z2278" s="678">
        <f t="shared" ca="1" si="392"/>
        <v>0</v>
      </c>
      <c r="AA2278" t="str">
        <f t="shared" si="385"/>
        <v>ASRCMS202202</v>
      </c>
      <c r="AB2278" s="957">
        <f t="shared" si="386"/>
        <v>45230</v>
      </c>
      <c r="AC2278" t="str">
        <f t="shared" si="387"/>
        <v>Unaudited</v>
      </c>
    </row>
    <row r="2279" spans="1:29" x14ac:dyDescent="0.25">
      <c r="A2279" t="s">
        <v>421</v>
      </c>
      <c r="B2279" t="s">
        <v>1380</v>
      </c>
      <c r="C2279" t="s">
        <v>1381</v>
      </c>
      <c r="D2279">
        <v>1900</v>
      </c>
      <c r="E2279" s="957">
        <v>1</v>
      </c>
      <c r="F2279" t="s">
        <v>440</v>
      </c>
      <c r="G2279" s="957">
        <v>182</v>
      </c>
      <c r="H2279" t="s">
        <v>386</v>
      </c>
      <c r="I2279" s="937" t="s">
        <v>489</v>
      </c>
      <c r="J2279" s="937" t="s">
        <v>445</v>
      </c>
      <c r="K2279" s="937" t="s">
        <v>0</v>
      </c>
      <c r="L2279" s="937" t="s">
        <v>912</v>
      </c>
      <c r="M2279" s="962" t="s">
        <v>24</v>
      </c>
      <c r="N2279" s="678">
        <f t="shared" ca="1" si="384"/>
        <v>98115.99</v>
      </c>
      <c r="O2279" s="678">
        <f t="shared" ca="1" si="391"/>
        <v>0</v>
      </c>
      <c r="P2279" s="678">
        <f t="shared" ca="1" si="391"/>
        <v>0</v>
      </c>
      <c r="Q2279" s="678">
        <f t="shared" ca="1" si="391"/>
        <v>98115.99</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ASRCMS202202</v>
      </c>
      <c r="AB2279" s="957">
        <f t="shared" si="386"/>
        <v>45230</v>
      </c>
      <c r="AC2279" t="str">
        <f t="shared" si="387"/>
        <v>Unaudited</v>
      </c>
    </row>
    <row r="2280" spans="1:29" x14ac:dyDescent="0.25">
      <c r="A2280" t="s">
        <v>421</v>
      </c>
      <c r="B2280" t="s">
        <v>1380</v>
      </c>
      <c r="C2280" t="s">
        <v>1381</v>
      </c>
      <c r="D2280">
        <v>1900</v>
      </c>
      <c r="E2280" s="957">
        <v>1</v>
      </c>
      <c r="F2280" t="s">
        <v>440</v>
      </c>
      <c r="G2280" s="957">
        <v>182</v>
      </c>
      <c r="H2280" t="s">
        <v>386</v>
      </c>
      <c r="I2280" s="937" t="s">
        <v>489</v>
      </c>
      <c r="J2280" s="937" t="s">
        <v>445</v>
      </c>
      <c r="K2280" s="937" t="s">
        <v>53</v>
      </c>
      <c r="L2280" s="945">
        <v>3.1</v>
      </c>
      <c r="M2280" s="960" t="s">
        <v>33</v>
      </c>
      <c r="N2280" s="678">
        <f t="shared" ca="1" si="384"/>
        <v>862385.44000000006</v>
      </c>
      <c r="O2280" s="678">
        <f t="shared" ca="1" si="391"/>
        <v>372321.99</v>
      </c>
      <c r="P2280" s="678">
        <f t="shared" ca="1" si="391"/>
        <v>55226.480000000018</v>
      </c>
      <c r="Q2280" s="678">
        <f t="shared" ca="1" si="391"/>
        <v>303224.06000000006</v>
      </c>
      <c r="R2280" s="678">
        <f t="shared" ca="1" si="391"/>
        <v>41192.110000000008</v>
      </c>
      <c r="S2280" s="678">
        <f t="shared" ca="1" si="391"/>
        <v>238.19</v>
      </c>
      <c r="T2280" s="678">
        <f t="shared" ca="1" si="391"/>
        <v>52111.92</v>
      </c>
      <c r="U2280" s="678">
        <f t="shared" ca="1" si="391"/>
        <v>0</v>
      </c>
      <c r="V2280" s="678">
        <f t="shared" ca="1" si="391"/>
        <v>6076.64</v>
      </c>
      <c r="W2280" s="678">
        <f t="shared" ca="1" si="389"/>
        <v>31994.049999999996</v>
      </c>
      <c r="X2280" s="678">
        <f t="shared" ca="1" si="392"/>
        <v>0</v>
      </c>
      <c r="Y2280" s="678">
        <f t="shared" ca="1" si="392"/>
        <v>0</v>
      </c>
      <c r="Z2280" s="678">
        <f t="shared" ca="1" si="392"/>
        <v>0</v>
      </c>
      <c r="AA2280" t="str">
        <f t="shared" si="385"/>
        <v>ASRCMS202202</v>
      </c>
      <c r="AB2280" s="957">
        <f t="shared" si="386"/>
        <v>45230</v>
      </c>
      <c r="AC2280" t="str">
        <f t="shared" si="387"/>
        <v>Unaudited</v>
      </c>
    </row>
    <row r="2281" spans="1:29" x14ac:dyDescent="0.25">
      <c r="A2281" t="s">
        <v>421</v>
      </c>
      <c r="B2281" t="s">
        <v>1380</v>
      </c>
      <c r="C2281" t="s">
        <v>1381</v>
      </c>
      <c r="D2281">
        <v>1900</v>
      </c>
      <c r="E2281" s="957">
        <v>1</v>
      </c>
      <c r="F2281" t="s">
        <v>440</v>
      </c>
      <c r="G2281" s="957">
        <v>182</v>
      </c>
      <c r="H2281" t="s">
        <v>386</v>
      </c>
      <c r="I2281" s="962" t="s">
        <v>489</v>
      </c>
      <c r="J2281" s="962" t="s">
        <v>445</v>
      </c>
      <c r="K2281" s="962" t="s">
        <v>53</v>
      </c>
      <c r="L2281" s="937">
        <v>3.2</v>
      </c>
      <c r="M2281" s="962" t="s">
        <v>34</v>
      </c>
      <c r="N2281" s="678">
        <f t="shared" ca="1" si="384"/>
        <v>2919446.1999999997</v>
      </c>
      <c r="O2281" s="678">
        <f t="shared" ca="1" si="391"/>
        <v>925668.1</v>
      </c>
      <c r="P2281" s="678">
        <f t="shared" ca="1" si="391"/>
        <v>115220.67999999998</v>
      </c>
      <c r="Q2281" s="678">
        <f t="shared" ca="1" si="391"/>
        <v>1129583.7499999998</v>
      </c>
      <c r="R2281" s="678">
        <f t="shared" ca="1" si="391"/>
        <v>158807.02000000005</v>
      </c>
      <c r="S2281" s="678">
        <f t="shared" ca="1" si="391"/>
        <v>879.90000000000009</v>
      </c>
      <c r="T2281" s="678">
        <f t="shared" ca="1" si="391"/>
        <v>194705.84999999998</v>
      </c>
      <c r="U2281" s="678">
        <f t="shared" ca="1" si="391"/>
        <v>0</v>
      </c>
      <c r="V2281" s="678">
        <f t="shared" ca="1" si="391"/>
        <v>39191.029999999992</v>
      </c>
      <c r="W2281" s="678">
        <f t="shared" ca="1" si="389"/>
        <v>355389.87000000005</v>
      </c>
      <c r="X2281" s="678">
        <f t="shared" ca="1" si="392"/>
        <v>0</v>
      </c>
      <c r="Y2281" s="678">
        <f t="shared" ca="1" si="392"/>
        <v>0</v>
      </c>
      <c r="Z2281" s="678">
        <f t="shared" ca="1" si="392"/>
        <v>0</v>
      </c>
      <c r="AA2281" t="str">
        <f t="shared" si="385"/>
        <v>ASRCMS202202</v>
      </c>
      <c r="AB2281" s="957">
        <f t="shared" si="386"/>
        <v>45230</v>
      </c>
      <c r="AC2281" t="str">
        <f t="shared" si="387"/>
        <v>Unaudited</v>
      </c>
    </row>
    <row r="2282" spans="1:29" x14ac:dyDescent="0.25">
      <c r="A2282" t="s">
        <v>421</v>
      </c>
      <c r="B2282" t="s">
        <v>1380</v>
      </c>
      <c r="C2282" t="s">
        <v>1381</v>
      </c>
      <c r="D2282">
        <v>1900</v>
      </c>
      <c r="E2282" s="957">
        <v>1</v>
      </c>
      <c r="F2282" t="s">
        <v>440</v>
      </c>
      <c r="G2282" s="957">
        <v>182</v>
      </c>
      <c r="H2282" t="s">
        <v>386</v>
      </c>
      <c r="I2282" s="937" t="s">
        <v>489</v>
      </c>
      <c r="J2282" s="937" t="s">
        <v>445</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ASRCMS202202</v>
      </c>
      <c r="AB2282" s="957">
        <f t="shared" si="386"/>
        <v>45230</v>
      </c>
      <c r="AC2282" t="str">
        <f t="shared" si="387"/>
        <v>Unaudited</v>
      </c>
    </row>
    <row r="2283" spans="1:29" x14ac:dyDescent="0.25">
      <c r="A2283" t="s">
        <v>421</v>
      </c>
      <c r="B2283" t="s">
        <v>1380</v>
      </c>
      <c r="C2283" t="s">
        <v>1381</v>
      </c>
      <c r="D2283">
        <v>1900</v>
      </c>
      <c r="E2283" s="957">
        <v>1</v>
      </c>
      <c r="F2283" t="s">
        <v>440</v>
      </c>
      <c r="G2283" s="957">
        <v>182</v>
      </c>
      <c r="H2283" t="s">
        <v>386</v>
      </c>
      <c r="I2283" s="937" t="s">
        <v>489</v>
      </c>
      <c r="J2283" s="937" t="s">
        <v>445</v>
      </c>
      <c r="K2283" s="937" t="s">
        <v>53</v>
      </c>
      <c r="L2283" s="943" t="s">
        <v>44</v>
      </c>
      <c r="M2283" s="963" t="s">
        <v>154</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ASRCMS202202</v>
      </c>
      <c r="AB2283" s="957">
        <f t="shared" si="386"/>
        <v>45230</v>
      </c>
      <c r="AC2283" t="str">
        <f t="shared" si="387"/>
        <v>Unaudited</v>
      </c>
    </row>
    <row r="2284" spans="1:29" x14ac:dyDescent="0.25">
      <c r="A2284" t="s">
        <v>421</v>
      </c>
      <c r="B2284" t="s">
        <v>1380</v>
      </c>
      <c r="C2284" t="s">
        <v>1381</v>
      </c>
      <c r="D2284">
        <v>1900</v>
      </c>
      <c r="E2284" s="957">
        <v>1</v>
      </c>
      <c r="F2284" t="s">
        <v>440</v>
      </c>
      <c r="G2284" s="957">
        <v>182</v>
      </c>
      <c r="H2284" t="s">
        <v>386</v>
      </c>
      <c r="I2284" s="937" t="s">
        <v>489</v>
      </c>
      <c r="J2284" s="937" t="s">
        <v>445</v>
      </c>
      <c r="K2284" s="937" t="s">
        <v>53</v>
      </c>
      <c r="L2284" s="947" t="s">
        <v>41</v>
      </c>
      <c r="M2284" s="964" t="s">
        <v>52</v>
      </c>
      <c r="N2284" s="678">
        <f t="shared" ca="1" si="384"/>
        <v>27599.621309724294</v>
      </c>
      <c r="O2284" s="678">
        <f t="shared" ca="1" si="391"/>
        <v>13425.081439913118</v>
      </c>
      <c r="P2284" s="678">
        <f t="shared" ca="1" si="391"/>
        <v>4643.3837504553867</v>
      </c>
      <c r="Q2284" s="678">
        <f t="shared" ca="1" si="391"/>
        <v>6011.9600137474999</v>
      </c>
      <c r="R2284" s="678">
        <f t="shared" ca="1" si="391"/>
        <v>0</v>
      </c>
      <c r="S2284" s="678">
        <f t="shared" ca="1" si="391"/>
        <v>0</v>
      </c>
      <c r="T2284" s="678">
        <f t="shared" ca="1" si="391"/>
        <v>586.5326842680488</v>
      </c>
      <c r="U2284" s="678">
        <f t="shared" ca="1" si="391"/>
        <v>0</v>
      </c>
      <c r="V2284" s="678">
        <f t="shared" ca="1" si="391"/>
        <v>2932.663421340244</v>
      </c>
      <c r="W2284" s="678">
        <f t="shared" ca="1" si="389"/>
        <v>0</v>
      </c>
      <c r="X2284" s="678">
        <f t="shared" ca="1" si="392"/>
        <v>0</v>
      </c>
      <c r="Y2284" s="678">
        <f t="shared" ca="1" si="392"/>
        <v>0</v>
      </c>
      <c r="Z2284" s="678">
        <f t="shared" ca="1" si="392"/>
        <v>0</v>
      </c>
      <c r="AA2284" t="str">
        <f t="shared" si="385"/>
        <v>ASRCMS202202</v>
      </c>
      <c r="AB2284" s="957">
        <f t="shared" si="386"/>
        <v>45230</v>
      </c>
      <c r="AC2284" t="str">
        <f t="shared" si="387"/>
        <v>Unaudited</v>
      </c>
    </row>
    <row r="2285" spans="1:29" x14ac:dyDescent="0.25">
      <c r="A2285" t="s">
        <v>421</v>
      </c>
      <c r="B2285" t="s">
        <v>1380</v>
      </c>
      <c r="C2285" t="s">
        <v>1381</v>
      </c>
      <c r="D2285">
        <v>1900</v>
      </c>
      <c r="E2285" s="957">
        <v>1</v>
      </c>
      <c r="F2285" t="s">
        <v>440</v>
      </c>
      <c r="G2285" s="957">
        <v>182</v>
      </c>
      <c r="H2285" t="s">
        <v>386</v>
      </c>
      <c r="I2285" s="963" t="s">
        <v>489</v>
      </c>
      <c r="J2285" s="963" t="s">
        <v>445</v>
      </c>
      <c r="K2285" s="963" t="s">
        <v>53</v>
      </c>
      <c r="L2285" s="943" t="s">
        <v>42</v>
      </c>
      <c r="M2285" s="963" t="s">
        <v>155</v>
      </c>
      <c r="N2285" s="678">
        <f t="shared" ca="1" si="384"/>
        <v>66587.510678544015</v>
      </c>
      <c r="O2285" s="678">
        <f t="shared" ca="1" si="391"/>
        <v>23940.8832504897</v>
      </c>
      <c r="P2285" s="678">
        <f t="shared" ca="1" si="391"/>
        <v>3096.9169506742942</v>
      </c>
      <c r="Q2285" s="678">
        <f t="shared" ca="1" si="391"/>
        <v>26436.277904172417</v>
      </c>
      <c r="R2285" s="678">
        <f t="shared" ca="1" si="391"/>
        <v>3795.2284477211078</v>
      </c>
      <c r="S2285" s="678">
        <f t="shared" ca="1" si="391"/>
        <v>18.261596765533113</v>
      </c>
      <c r="T2285" s="678">
        <f t="shared" ca="1" si="391"/>
        <v>1330.0215333912356</v>
      </c>
      <c r="U2285" s="678">
        <f t="shared" ca="1" si="391"/>
        <v>0</v>
      </c>
      <c r="V2285" s="678">
        <f t="shared" ca="1" si="391"/>
        <v>795.87582122283459</v>
      </c>
      <c r="W2285" s="678">
        <f t="shared" ca="1" si="389"/>
        <v>7174.045174106891</v>
      </c>
      <c r="X2285" s="678">
        <f t="shared" ca="1" si="392"/>
        <v>0</v>
      </c>
      <c r="Y2285" s="678">
        <f t="shared" ca="1" si="392"/>
        <v>0</v>
      </c>
      <c r="Z2285" s="678">
        <f t="shared" ca="1" si="392"/>
        <v>0</v>
      </c>
      <c r="AA2285" t="str">
        <f t="shared" si="385"/>
        <v>ASRCMS202202</v>
      </c>
      <c r="AB2285" s="957">
        <f t="shared" si="386"/>
        <v>45230</v>
      </c>
      <c r="AC2285" t="str">
        <f t="shared" si="387"/>
        <v>Unaudited</v>
      </c>
    </row>
    <row r="2286" spans="1:29" x14ac:dyDescent="0.25">
      <c r="A2286" t="s">
        <v>421</v>
      </c>
      <c r="B2286" t="s">
        <v>1380</v>
      </c>
      <c r="C2286" t="s">
        <v>1381</v>
      </c>
      <c r="D2286">
        <v>1900</v>
      </c>
      <c r="E2286" s="957">
        <v>1</v>
      </c>
      <c r="F2286" t="s">
        <v>440</v>
      </c>
      <c r="G2286" s="957">
        <v>182</v>
      </c>
      <c r="H2286" t="s">
        <v>386</v>
      </c>
      <c r="I2286" s="937" t="s">
        <v>489</v>
      </c>
      <c r="J2286" s="937" t="s">
        <v>445</v>
      </c>
      <c r="K2286" s="937" t="s">
        <v>53</v>
      </c>
      <c r="L2286" s="937" t="s">
        <v>43</v>
      </c>
      <c r="M2286" s="962" t="s">
        <v>463</v>
      </c>
      <c r="N2286" s="678">
        <f t="shared" ca="1" si="384"/>
        <v>94379.067462121442</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16960.72521819055</v>
      </c>
      <c r="P2286" s="678">
        <f t="shared" ca="1" si="393"/>
        <v>2333.379038531521</v>
      </c>
      <c r="Q2286" s="678">
        <f t="shared" ca="1" si="393"/>
        <v>28003.194685117556</v>
      </c>
      <c r="R2286" s="678">
        <f t="shared" ca="1" si="393"/>
        <v>4047.5586085984933</v>
      </c>
      <c r="S2286" s="678">
        <f t="shared" ca="1" si="393"/>
        <v>90.460657674411067</v>
      </c>
      <c r="T2286" s="678">
        <f t="shared" ca="1" si="393"/>
        <v>4899.9613628674851</v>
      </c>
      <c r="U2286" s="678">
        <f t="shared" ca="1" si="393"/>
        <v>0</v>
      </c>
      <c r="V2286" s="678">
        <f t="shared" ca="1" si="393"/>
        <v>556.80263142026854</v>
      </c>
      <c r="W2286" s="678">
        <f t="shared" ca="1" si="389"/>
        <v>37486.985259721157</v>
      </c>
      <c r="X2286" s="678">
        <f t="shared" ca="1" si="392"/>
        <v>0</v>
      </c>
      <c r="Y2286" s="678">
        <f t="shared" ca="1" si="392"/>
        <v>0</v>
      </c>
      <c r="Z2286" s="678">
        <f t="shared" ca="1" si="392"/>
        <v>0</v>
      </c>
      <c r="AA2286" t="str">
        <f t="shared" si="385"/>
        <v>ASRCMS202202</v>
      </c>
      <c r="AB2286" s="957">
        <f t="shared" si="386"/>
        <v>45230</v>
      </c>
      <c r="AC2286" t="str">
        <f t="shared" si="387"/>
        <v>Unaudited</v>
      </c>
    </row>
    <row r="2287" spans="1:29" x14ac:dyDescent="0.25">
      <c r="A2287" t="s">
        <v>421</v>
      </c>
      <c r="B2287" t="s">
        <v>1380</v>
      </c>
      <c r="C2287" t="s">
        <v>1381</v>
      </c>
      <c r="D2287">
        <v>1900</v>
      </c>
      <c r="E2287" s="957">
        <v>1</v>
      </c>
      <c r="F2287" t="s">
        <v>440</v>
      </c>
      <c r="G2287" s="957">
        <v>182</v>
      </c>
      <c r="H2287" t="s">
        <v>386</v>
      </c>
      <c r="I2287" s="937" t="s">
        <v>489</v>
      </c>
      <c r="J2287" s="937" t="s">
        <v>445</v>
      </c>
      <c r="K2287" s="937" t="s">
        <v>915</v>
      </c>
      <c r="L2287" s="937" t="s">
        <v>916</v>
      </c>
      <c r="M2287" s="962" t="s">
        <v>915</v>
      </c>
      <c r="N2287" s="678">
        <f t="shared" ca="1" si="384"/>
        <v>56936.62</v>
      </c>
      <c r="O2287" s="678">
        <f t="shared" ca="1" si="393"/>
        <v>16514.95</v>
      </c>
      <c r="P2287" s="678">
        <f t="shared" ca="1" si="393"/>
        <v>22141.29</v>
      </c>
      <c r="Q2287" s="678">
        <f t="shared" ca="1" si="393"/>
        <v>3228.88</v>
      </c>
      <c r="R2287" s="678">
        <f t="shared" ca="1" si="393"/>
        <v>15051.5</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ASRCMS202202</v>
      </c>
      <c r="AB2287" s="957">
        <f t="shared" si="386"/>
        <v>45230</v>
      </c>
      <c r="AC2287" t="str">
        <f t="shared" si="387"/>
        <v>Unaudited</v>
      </c>
    </row>
    <row r="2288" spans="1:29" x14ac:dyDescent="0.25">
      <c r="A2288" t="s">
        <v>421</v>
      </c>
      <c r="B2288" t="s">
        <v>1380</v>
      </c>
      <c r="C2288" t="s">
        <v>1381</v>
      </c>
      <c r="D2288">
        <v>1900</v>
      </c>
      <c r="E2288" s="957">
        <v>1</v>
      </c>
      <c r="F2288" t="s">
        <v>440</v>
      </c>
      <c r="G2288" s="957">
        <v>182</v>
      </c>
      <c r="H2288" t="s">
        <v>386</v>
      </c>
      <c r="I2288" s="937" t="s">
        <v>489</v>
      </c>
      <c r="J2288" s="937" t="s">
        <v>445</v>
      </c>
      <c r="K2288" s="937" t="s">
        <v>915</v>
      </c>
      <c r="L2288" s="937" t="s">
        <v>917</v>
      </c>
      <c r="M2288" s="962" t="s">
        <v>920</v>
      </c>
      <c r="N2288" s="678">
        <f t="shared" ca="1" si="384"/>
        <v>7910.0366568740828</v>
      </c>
      <c r="O2288" s="678">
        <f t="shared" ca="1" si="393"/>
        <v>1921.1250774522607</v>
      </c>
      <c r="P2288" s="678">
        <f t="shared" ca="1" si="393"/>
        <v>298.14927700311426</v>
      </c>
      <c r="Q2288" s="678">
        <f t="shared" ca="1" si="393"/>
        <v>2881.5270946001428</v>
      </c>
      <c r="R2288" s="678">
        <f t="shared" ca="1" si="393"/>
        <v>483.53766635058702</v>
      </c>
      <c r="S2288" s="678">
        <f t="shared" ca="1" si="393"/>
        <v>15.695697525922354</v>
      </c>
      <c r="T2288" s="678">
        <f t="shared" ca="1" si="393"/>
        <v>576.51770044030206</v>
      </c>
      <c r="U2288" s="678">
        <f t="shared" ca="1" si="393"/>
        <v>0</v>
      </c>
      <c r="V2288" s="678">
        <f t="shared" ca="1" si="393"/>
        <v>117.11893736615804</v>
      </c>
      <c r="W2288" s="678">
        <f t="shared" ca="1" si="389"/>
        <v>1616.3652061355956</v>
      </c>
      <c r="X2288" s="678">
        <f t="shared" ca="1" si="392"/>
        <v>0</v>
      </c>
      <c r="Y2288" s="678">
        <f t="shared" ca="1" si="392"/>
        <v>0</v>
      </c>
      <c r="Z2288" s="678">
        <f t="shared" ca="1" si="392"/>
        <v>0</v>
      </c>
      <c r="AA2288" t="str">
        <f t="shared" si="385"/>
        <v>ASRCMS202202</v>
      </c>
      <c r="AB2288" s="957">
        <f t="shared" si="386"/>
        <v>45230</v>
      </c>
      <c r="AC2288" t="str">
        <f t="shared" si="387"/>
        <v>Unaudited</v>
      </c>
    </row>
    <row r="2289" spans="1:29" x14ac:dyDescent="0.25">
      <c r="A2289" t="s">
        <v>421</v>
      </c>
      <c r="B2289" t="s">
        <v>1380</v>
      </c>
      <c r="C2289" t="s">
        <v>1381</v>
      </c>
      <c r="D2289">
        <v>1900</v>
      </c>
      <c r="E2289" s="957">
        <v>1</v>
      </c>
      <c r="F2289" t="s">
        <v>440</v>
      </c>
      <c r="G2289" s="957">
        <v>182</v>
      </c>
      <c r="H2289" t="s">
        <v>386</v>
      </c>
      <c r="I2289" s="937" t="s">
        <v>489</v>
      </c>
      <c r="J2289" s="937" t="s">
        <v>445</v>
      </c>
      <c r="K2289" s="937" t="s">
        <v>915</v>
      </c>
      <c r="L2289" s="945" t="s">
        <v>918</v>
      </c>
      <c r="M2289" s="960" t="s">
        <v>921</v>
      </c>
      <c r="N2289" s="678">
        <f t="shared" ca="1" si="384"/>
        <v>86.723039276592971</v>
      </c>
      <c r="O2289" s="678">
        <f t="shared" ca="1" si="393"/>
        <v>15.584871506035725</v>
      </c>
      <c r="P2289" s="678">
        <f t="shared" ca="1" si="393"/>
        <v>2.1440953746122049</v>
      </c>
      <c r="Q2289" s="678">
        <f t="shared" ca="1" si="393"/>
        <v>25.731576056546693</v>
      </c>
      <c r="R2289" s="678">
        <f t="shared" ca="1" si="393"/>
        <v>3.7192207300488302</v>
      </c>
      <c r="S2289" s="678">
        <f t="shared" ca="1" si="393"/>
        <v>8.3122490817499783E-2</v>
      </c>
      <c r="T2289" s="678">
        <f t="shared" ca="1" si="393"/>
        <v>4.5024765888505129</v>
      </c>
      <c r="U2289" s="678">
        <f t="shared" ca="1" si="393"/>
        <v>0</v>
      </c>
      <c r="V2289" s="678">
        <f t="shared" ca="1" si="393"/>
        <v>0.51163481238411535</v>
      </c>
      <c r="W2289" s="678">
        <f t="shared" ca="1" si="389"/>
        <v>34.446041717297391</v>
      </c>
      <c r="X2289" s="678">
        <f t="shared" ca="1" si="392"/>
        <v>0</v>
      </c>
      <c r="Y2289" s="678">
        <f t="shared" ca="1" si="392"/>
        <v>0</v>
      </c>
      <c r="Z2289" s="678">
        <f t="shared" ca="1" si="392"/>
        <v>0</v>
      </c>
      <c r="AA2289" t="str">
        <f t="shared" si="385"/>
        <v>ASRCMS202202</v>
      </c>
      <c r="AB2289" s="957">
        <f t="shared" si="386"/>
        <v>45230</v>
      </c>
      <c r="AC2289" t="str">
        <f t="shared" si="387"/>
        <v>Unaudited</v>
      </c>
    </row>
    <row r="2290" spans="1:29" x14ac:dyDescent="0.25">
      <c r="A2290" t="s">
        <v>421</v>
      </c>
      <c r="B2290" t="s">
        <v>1380</v>
      </c>
      <c r="C2290" t="s">
        <v>1381</v>
      </c>
      <c r="D2290">
        <v>1900</v>
      </c>
      <c r="E2290" s="957">
        <v>1</v>
      </c>
      <c r="F2290" t="s">
        <v>440</v>
      </c>
      <c r="G2290" s="957">
        <v>182</v>
      </c>
      <c r="H2290" t="s">
        <v>386</v>
      </c>
      <c r="I2290" s="962" t="s">
        <v>489</v>
      </c>
      <c r="J2290" s="962" t="s">
        <v>445</v>
      </c>
      <c r="K2290" s="962" t="s">
        <v>446</v>
      </c>
      <c r="L2290" s="937">
        <v>5.0999999999999996</v>
      </c>
      <c r="M2290" s="962" t="s">
        <v>37</v>
      </c>
      <c r="N2290" s="678">
        <f t="shared" ca="1" si="384"/>
        <v>1006006.4300000002</v>
      </c>
      <c r="O2290" s="678">
        <f t="shared" ca="1" si="393"/>
        <v>303576.43</v>
      </c>
      <c r="P2290" s="678">
        <f t="shared" ca="1" si="393"/>
        <v>234957.84000000003</v>
      </c>
      <c r="Q2290" s="678">
        <f t="shared" ca="1" si="393"/>
        <v>191417.03999999998</v>
      </c>
      <c r="R2290" s="678">
        <f t="shared" ca="1" si="393"/>
        <v>171142.72999999998</v>
      </c>
      <c r="S2290" s="678">
        <f t="shared" ca="1" si="393"/>
        <v>1067.03</v>
      </c>
      <c r="T2290" s="678">
        <f t="shared" ca="1" si="393"/>
        <v>70827.320000000007</v>
      </c>
      <c r="U2290" s="678">
        <f t="shared" ca="1" si="393"/>
        <v>0</v>
      </c>
      <c r="V2290" s="678">
        <f t="shared" ca="1" si="393"/>
        <v>23923.66</v>
      </c>
      <c r="W2290" s="678">
        <f t="shared" ca="1" si="389"/>
        <v>9094.380000000001</v>
      </c>
      <c r="X2290" s="678">
        <f t="shared" ca="1" si="392"/>
        <v>0</v>
      </c>
      <c r="Y2290" s="678">
        <f t="shared" ca="1" si="392"/>
        <v>0</v>
      </c>
      <c r="Z2290" s="678">
        <f t="shared" ca="1" si="392"/>
        <v>0</v>
      </c>
      <c r="AA2290" t="str">
        <f t="shared" si="385"/>
        <v>ASRCMS202202</v>
      </c>
      <c r="AB2290" s="957">
        <f t="shared" si="386"/>
        <v>45230</v>
      </c>
      <c r="AC2290" t="str">
        <f t="shared" si="387"/>
        <v>Unaudited</v>
      </c>
    </row>
    <row r="2291" spans="1:29" ht="30" x14ac:dyDescent="0.25">
      <c r="A2291" t="s">
        <v>421</v>
      </c>
      <c r="B2291" t="s">
        <v>1380</v>
      </c>
      <c r="C2291" t="s">
        <v>1381</v>
      </c>
      <c r="D2291">
        <v>1900</v>
      </c>
      <c r="E2291" s="957">
        <v>1</v>
      </c>
      <c r="F2291" t="s">
        <v>440</v>
      </c>
      <c r="G2291" s="957">
        <v>182</v>
      </c>
      <c r="H2291" t="s">
        <v>386</v>
      </c>
      <c r="I2291" s="937" t="s">
        <v>489</v>
      </c>
      <c r="J2291" s="937" t="s">
        <v>445</v>
      </c>
      <c r="K2291" s="937" t="s">
        <v>446</v>
      </c>
      <c r="L2291" s="937">
        <v>5.2</v>
      </c>
      <c r="M2291" s="962" t="s">
        <v>304</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ASRCMS202202</v>
      </c>
      <c r="AB2291" s="957">
        <f t="shared" si="386"/>
        <v>45230</v>
      </c>
      <c r="AC2291" t="str">
        <f t="shared" si="387"/>
        <v>Unaudited</v>
      </c>
    </row>
    <row r="2292" spans="1:29" ht="30" x14ac:dyDescent="0.25">
      <c r="A2292" t="s">
        <v>421</v>
      </c>
      <c r="B2292" t="s">
        <v>1380</v>
      </c>
      <c r="C2292" t="s">
        <v>1381</v>
      </c>
      <c r="D2292">
        <v>1900</v>
      </c>
      <c r="E2292" s="957">
        <v>1</v>
      </c>
      <c r="F2292" t="s">
        <v>440</v>
      </c>
      <c r="G2292" s="957">
        <v>182</v>
      </c>
      <c r="H2292" t="s">
        <v>386</v>
      </c>
      <c r="I2292" s="937" t="s">
        <v>489</v>
      </c>
      <c r="J2292" s="937" t="s">
        <v>445</v>
      </c>
      <c r="K2292" s="937" t="s">
        <v>446</v>
      </c>
      <c r="L2292" s="937">
        <v>5.3</v>
      </c>
      <c r="M2292" s="962" t="s">
        <v>305</v>
      </c>
      <c r="N2292" s="678">
        <f t="shared" ca="1" si="384"/>
        <v>15215.705447835411</v>
      </c>
      <c r="O2292" s="678">
        <f t="shared" ca="1" si="393"/>
        <v>4923.7705498016676</v>
      </c>
      <c r="P2292" s="678">
        <f t="shared" ca="1" si="393"/>
        <v>3712.7185166959434</v>
      </c>
      <c r="Q2292" s="678">
        <f t="shared" ca="1" si="393"/>
        <v>3067.9946913877538</v>
      </c>
      <c r="R2292" s="678">
        <f t="shared" ca="1" si="393"/>
        <v>2737.2076080434235</v>
      </c>
      <c r="S2292" s="678">
        <f t="shared" ca="1" si="393"/>
        <v>2.0028171748329897</v>
      </c>
      <c r="T2292" s="678">
        <f t="shared" ca="1" si="393"/>
        <v>281.36032620727667</v>
      </c>
      <c r="U2292" s="678">
        <f t="shared" ca="1" si="393"/>
        <v>0</v>
      </c>
      <c r="V2292" s="678">
        <f t="shared" ca="1" si="393"/>
        <v>345.46806819642745</v>
      </c>
      <c r="W2292" s="678">
        <f t="shared" ca="1" si="389"/>
        <v>145.18287032808431</v>
      </c>
      <c r="X2292" s="678">
        <f t="shared" ca="1" si="392"/>
        <v>0</v>
      </c>
      <c r="Y2292" s="678">
        <f t="shared" ca="1" si="392"/>
        <v>0</v>
      </c>
      <c r="Z2292" s="678">
        <f t="shared" ca="1" si="392"/>
        <v>0</v>
      </c>
      <c r="AA2292" t="str">
        <f t="shared" si="385"/>
        <v>ASRCMS202202</v>
      </c>
      <c r="AB2292" s="957">
        <f t="shared" si="386"/>
        <v>45230</v>
      </c>
      <c r="AC2292" t="str">
        <f t="shared" si="387"/>
        <v>Unaudited</v>
      </c>
    </row>
    <row r="2293" spans="1:29" x14ac:dyDescent="0.25">
      <c r="A2293" t="s">
        <v>421</v>
      </c>
      <c r="B2293" t="s">
        <v>1380</v>
      </c>
      <c r="C2293" t="s">
        <v>1381</v>
      </c>
      <c r="D2293">
        <v>1900</v>
      </c>
      <c r="E2293" s="957">
        <v>1</v>
      </c>
      <c r="F2293" t="s">
        <v>440</v>
      </c>
      <c r="G2293" s="957">
        <v>182</v>
      </c>
      <c r="H2293" t="s">
        <v>386</v>
      </c>
      <c r="I2293" s="937" t="s">
        <v>489</v>
      </c>
      <c r="J2293" s="937" t="s">
        <v>445</v>
      </c>
      <c r="K2293" s="937" t="s">
        <v>446</v>
      </c>
      <c r="L2293" s="937" t="s">
        <v>82</v>
      </c>
      <c r="M2293" s="962" t="s">
        <v>454</v>
      </c>
      <c r="N2293" s="678">
        <f t="shared" ca="1" si="384"/>
        <v>6208.5668867343093</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1115.7325432031814</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153.49738265469725</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1842.1426691312961</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266.26177843457305</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5.9508009444463328</v>
      </c>
      <c r="T2293" s="678">
        <f t="shared" ca="1" si="394"/>
        <v>322.33564795484119</v>
      </c>
      <c r="U2293" s="678">
        <f t="shared" ca="1" si="394"/>
        <v>0</v>
      </c>
      <c r="V2293" s="678">
        <f t="shared" ca="1" si="394"/>
        <v>36.628316774477938</v>
      </c>
      <c r="W2293" s="678">
        <f t="shared" ca="1" si="389"/>
        <v>2466.0177476367962</v>
      </c>
      <c r="X2293" s="678">
        <f t="shared" ca="1" si="394"/>
        <v>0</v>
      </c>
      <c r="Y2293" s="678">
        <f t="shared" ca="1" si="394"/>
        <v>0</v>
      </c>
      <c r="Z2293" s="678">
        <f t="shared" ca="1" si="394"/>
        <v>0</v>
      </c>
      <c r="AA2293" t="str">
        <f t="shared" si="385"/>
        <v>ASRCMS202202</v>
      </c>
      <c r="AB2293" s="957">
        <f t="shared" si="386"/>
        <v>45230</v>
      </c>
      <c r="AC2293" t="str">
        <f t="shared" si="387"/>
        <v>Unaudited</v>
      </c>
    </row>
    <row r="2294" spans="1:29" x14ac:dyDescent="0.25">
      <c r="A2294" t="s">
        <v>421</v>
      </c>
      <c r="B2294" t="s">
        <v>1380</v>
      </c>
      <c r="C2294" t="s">
        <v>1381</v>
      </c>
      <c r="D2294">
        <v>1900</v>
      </c>
      <c r="E2294" s="957">
        <v>1</v>
      </c>
      <c r="F2294" t="s">
        <v>440</v>
      </c>
      <c r="G2294" s="957">
        <v>182</v>
      </c>
      <c r="H2294" t="s">
        <v>386</v>
      </c>
      <c r="I2294" s="937" t="s">
        <v>489</v>
      </c>
      <c r="J2294" s="937" t="s">
        <v>445</v>
      </c>
      <c r="K2294" s="937" t="s">
        <v>447</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ASRCMS202202</v>
      </c>
      <c r="AB2294" s="957">
        <f t="shared" si="386"/>
        <v>45230</v>
      </c>
      <c r="AC2294" t="str">
        <f t="shared" si="387"/>
        <v>Unaudited</v>
      </c>
    </row>
    <row r="2295" spans="1:29" x14ac:dyDescent="0.25">
      <c r="A2295" t="s">
        <v>421</v>
      </c>
      <c r="B2295" t="s">
        <v>1380</v>
      </c>
      <c r="C2295" t="s">
        <v>1381</v>
      </c>
      <c r="D2295">
        <v>1900</v>
      </c>
      <c r="E2295" s="957">
        <v>1</v>
      </c>
      <c r="F2295" t="s">
        <v>440</v>
      </c>
      <c r="G2295" s="957">
        <v>182</v>
      </c>
      <c r="H2295" t="s">
        <v>386</v>
      </c>
      <c r="I2295" s="962" t="s">
        <v>489</v>
      </c>
      <c r="J2295" s="962" t="s">
        <v>445</v>
      </c>
      <c r="K2295" s="962" t="s">
        <v>447</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ASRCMS202202</v>
      </c>
      <c r="AB2295" s="957">
        <f t="shared" si="386"/>
        <v>45230</v>
      </c>
      <c r="AC2295" t="str">
        <f t="shared" si="387"/>
        <v>Unaudited</v>
      </c>
    </row>
    <row r="2296" spans="1:29" x14ac:dyDescent="0.25">
      <c r="A2296" t="s">
        <v>421</v>
      </c>
      <c r="B2296" t="s">
        <v>1380</v>
      </c>
      <c r="C2296" t="s">
        <v>1381</v>
      </c>
      <c r="D2296">
        <v>1900</v>
      </c>
      <c r="E2296" s="957">
        <v>1</v>
      </c>
      <c r="F2296" t="s">
        <v>440</v>
      </c>
      <c r="G2296" s="957">
        <v>182</v>
      </c>
      <c r="H2296" t="s">
        <v>386</v>
      </c>
      <c r="I2296" s="937" t="s">
        <v>489</v>
      </c>
      <c r="J2296" s="937" t="s">
        <v>445</v>
      </c>
      <c r="K2296" s="937" t="s">
        <v>447</v>
      </c>
      <c r="L2296" s="937">
        <v>6.3</v>
      </c>
      <c r="M2296" s="962" t="s">
        <v>185</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ASRCMS202202</v>
      </c>
      <c r="AB2296" s="957">
        <f t="shared" si="386"/>
        <v>45230</v>
      </c>
      <c r="AC2296" t="str">
        <f t="shared" si="387"/>
        <v>Unaudited</v>
      </c>
    </row>
    <row r="2297" spans="1:29" x14ac:dyDescent="0.25">
      <c r="A2297" t="s">
        <v>421</v>
      </c>
      <c r="B2297" t="s">
        <v>1380</v>
      </c>
      <c r="C2297" t="s">
        <v>1381</v>
      </c>
      <c r="D2297">
        <v>1900</v>
      </c>
      <c r="E2297" s="957">
        <v>1</v>
      </c>
      <c r="F2297" t="s">
        <v>440</v>
      </c>
      <c r="G2297" s="957">
        <v>182</v>
      </c>
      <c r="H2297" t="s">
        <v>386</v>
      </c>
      <c r="I2297" s="937" t="s">
        <v>489</v>
      </c>
      <c r="J2297" s="937" t="s">
        <v>445</v>
      </c>
      <c r="K2297" s="937" t="s">
        <v>447</v>
      </c>
      <c r="L2297" s="937" t="s">
        <v>87</v>
      </c>
      <c r="M2297" s="962" t="s">
        <v>455</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ASRCMS202202</v>
      </c>
      <c r="AB2297" s="957">
        <f t="shared" si="386"/>
        <v>45230</v>
      </c>
      <c r="AC2297" t="str">
        <f t="shared" si="387"/>
        <v>Unaudited</v>
      </c>
    </row>
    <row r="2298" spans="1:29" x14ac:dyDescent="0.25">
      <c r="A2298" t="s">
        <v>421</v>
      </c>
      <c r="B2298" t="s">
        <v>1380</v>
      </c>
      <c r="C2298" t="s">
        <v>1381</v>
      </c>
      <c r="D2298">
        <v>1900</v>
      </c>
      <c r="E2298" s="957">
        <v>1</v>
      </c>
      <c r="F2298" t="s">
        <v>440</v>
      </c>
      <c r="G2298" s="957">
        <v>182</v>
      </c>
      <c r="H2298" t="s">
        <v>386</v>
      </c>
      <c r="I2298" s="937" t="s">
        <v>489</v>
      </c>
      <c r="J2298" s="937" t="s">
        <v>445</v>
      </c>
      <c r="K2298" s="937" t="s">
        <v>448</v>
      </c>
      <c r="L2298" s="937">
        <v>7.1</v>
      </c>
      <c r="M2298" s="962" t="s">
        <v>20</v>
      </c>
      <c r="N2298" s="678">
        <f t="shared" ca="1" si="395"/>
        <v>827621.54999999981</v>
      </c>
      <c r="O2298" s="678">
        <f t="shared" ca="1" si="394"/>
        <v>172352.77355679974</v>
      </c>
      <c r="P2298" s="678">
        <f t="shared" ca="1" si="394"/>
        <v>11958.032855165435</v>
      </c>
      <c r="Q2298" s="678">
        <f t="shared" ca="1" si="394"/>
        <v>418466.27156842139</v>
      </c>
      <c r="R2298" s="678">
        <f t="shared" ca="1" si="394"/>
        <v>25450.203534592074</v>
      </c>
      <c r="S2298" s="678">
        <f t="shared" ca="1" si="394"/>
        <v>2303.2003173445578</v>
      </c>
      <c r="T2298" s="678">
        <f t="shared" ca="1" si="394"/>
        <v>56440.28701363648</v>
      </c>
      <c r="U2298" s="678">
        <f t="shared" ca="1" si="394"/>
        <v>0</v>
      </c>
      <c r="V2298" s="678">
        <f t="shared" ca="1" si="394"/>
        <v>4402.5668786729329</v>
      </c>
      <c r="W2298" s="678">
        <f t="shared" ca="1" si="389"/>
        <v>136248.21427536738</v>
      </c>
      <c r="X2298" s="678">
        <f t="shared" ca="1" si="394"/>
        <v>0</v>
      </c>
      <c r="Y2298" s="678">
        <f t="shared" ca="1" si="394"/>
        <v>0</v>
      </c>
      <c r="Z2298" s="678">
        <f t="shared" ca="1" si="394"/>
        <v>0</v>
      </c>
      <c r="AA2298" t="str">
        <f t="shared" si="385"/>
        <v>ASRCMS202202</v>
      </c>
      <c r="AB2298" s="957">
        <f t="shared" si="386"/>
        <v>45230</v>
      </c>
      <c r="AC2298" t="str">
        <f t="shared" si="387"/>
        <v>Unaudited</v>
      </c>
    </row>
    <row r="2299" spans="1:29" x14ac:dyDescent="0.25">
      <c r="A2299" t="s">
        <v>421</v>
      </c>
      <c r="B2299" t="s">
        <v>1380</v>
      </c>
      <c r="C2299" t="s">
        <v>1381</v>
      </c>
      <c r="D2299">
        <v>1900</v>
      </c>
      <c r="E2299" s="957">
        <v>1</v>
      </c>
      <c r="F2299" t="s">
        <v>440</v>
      </c>
      <c r="G2299" s="957">
        <v>182</v>
      </c>
      <c r="H2299" t="s">
        <v>386</v>
      </c>
      <c r="I2299" s="937" t="s">
        <v>489</v>
      </c>
      <c r="J2299" s="937" t="s">
        <v>445</v>
      </c>
      <c r="K2299" s="937" t="s">
        <v>448</v>
      </c>
      <c r="L2299" s="945">
        <v>7.2</v>
      </c>
      <c r="M2299" s="960"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ASRCMS202202</v>
      </c>
      <c r="AB2299" s="957">
        <f t="shared" si="386"/>
        <v>45230</v>
      </c>
      <c r="AC2299" t="str">
        <f t="shared" si="387"/>
        <v>Unaudited</v>
      </c>
    </row>
    <row r="2300" spans="1:29" x14ac:dyDescent="0.25">
      <c r="A2300" t="s">
        <v>421</v>
      </c>
      <c r="B2300" t="s">
        <v>1380</v>
      </c>
      <c r="C2300" t="s">
        <v>1381</v>
      </c>
      <c r="D2300">
        <v>1900</v>
      </c>
      <c r="E2300" s="957">
        <v>1</v>
      </c>
      <c r="F2300" t="s">
        <v>440</v>
      </c>
      <c r="G2300" s="957">
        <v>182</v>
      </c>
      <c r="H2300" t="s">
        <v>386</v>
      </c>
      <c r="I2300" s="962" t="s">
        <v>489</v>
      </c>
      <c r="J2300" s="962" t="s">
        <v>445</v>
      </c>
      <c r="K2300" s="962" t="s">
        <v>448</v>
      </c>
      <c r="L2300" s="937">
        <v>7.3</v>
      </c>
      <c r="M2300" s="962" t="s">
        <v>156</v>
      </c>
      <c r="N2300" s="678">
        <f t="shared" ca="1" si="395"/>
        <v>62174.39495146228</v>
      </c>
      <c r="O2300" s="678">
        <f t="shared" ca="1" si="394"/>
        <v>11173.270267819003</v>
      </c>
      <c r="P2300" s="678">
        <f t="shared" ca="1" si="394"/>
        <v>1537.1674441617872</v>
      </c>
      <c r="Q2300" s="678">
        <f t="shared" ca="1" si="394"/>
        <v>18447.752590413784</v>
      </c>
      <c r="R2300" s="678">
        <f t="shared" ca="1" si="394"/>
        <v>2666.422908037252</v>
      </c>
      <c r="S2300" s="678">
        <f t="shared" ca="1" si="394"/>
        <v>59.59305181813923</v>
      </c>
      <c r="T2300" s="678">
        <f t="shared" ca="1" si="394"/>
        <v>3227.9629499846351</v>
      </c>
      <c r="U2300" s="678">
        <f t="shared" ca="1" si="394"/>
        <v>0</v>
      </c>
      <c r="V2300" s="678">
        <f t="shared" ca="1" si="394"/>
        <v>366.8066198029702</v>
      </c>
      <c r="W2300" s="678">
        <f t="shared" ca="1" si="389"/>
        <v>24695.419119424707</v>
      </c>
      <c r="X2300" s="678">
        <f t="shared" ca="1" si="394"/>
        <v>0</v>
      </c>
      <c r="Y2300" s="678">
        <f t="shared" ca="1" si="394"/>
        <v>0</v>
      </c>
      <c r="Z2300" s="678">
        <f t="shared" ca="1" si="394"/>
        <v>0</v>
      </c>
      <c r="AA2300" t="str">
        <f t="shared" si="385"/>
        <v>ASRCMS202202</v>
      </c>
      <c r="AB2300" s="957">
        <f t="shared" si="386"/>
        <v>45230</v>
      </c>
      <c r="AC2300" t="str">
        <f t="shared" si="387"/>
        <v>Unaudited</v>
      </c>
    </row>
    <row r="2301" spans="1:29" x14ac:dyDescent="0.25">
      <c r="A2301" t="s">
        <v>421</v>
      </c>
      <c r="B2301" t="s">
        <v>1380</v>
      </c>
      <c r="C2301" t="s">
        <v>1381</v>
      </c>
      <c r="D2301">
        <v>1900</v>
      </c>
      <c r="E2301" s="957">
        <v>1</v>
      </c>
      <c r="F2301" t="s">
        <v>440</v>
      </c>
      <c r="G2301" s="957">
        <v>182</v>
      </c>
      <c r="H2301" t="s">
        <v>386</v>
      </c>
      <c r="I2301" s="937" t="s">
        <v>489</v>
      </c>
      <c r="J2301" s="937" t="s">
        <v>445</v>
      </c>
      <c r="K2301" s="937" t="s">
        <v>448</v>
      </c>
      <c r="L2301" s="937" t="s">
        <v>91</v>
      </c>
      <c r="M2301" s="962" t="s">
        <v>456</v>
      </c>
      <c r="N2301" s="678">
        <f t="shared" ca="1" si="395"/>
        <v>207.25668813080432</v>
      </c>
      <c r="O2301" s="678">
        <f t="shared" ca="1" si="394"/>
        <v>37.245798581656928</v>
      </c>
      <c r="P2301" s="678">
        <f t="shared" ca="1" si="394"/>
        <v>5.1241066974303093</v>
      </c>
      <c r="Q2301" s="678">
        <f t="shared" ca="1" si="394"/>
        <v>61.495091481476557</v>
      </c>
      <c r="R2301" s="678">
        <f t="shared" ca="1" si="394"/>
        <v>8.8884496826601058</v>
      </c>
      <c r="S2301" s="678">
        <f t="shared" ca="1" si="394"/>
        <v>0.19865184960910437</v>
      </c>
      <c r="T2301" s="678">
        <f t="shared" ca="1" si="394"/>
        <v>10.76032844300356</v>
      </c>
      <c r="U2301" s="678">
        <f t="shared" ca="1" si="394"/>
        <v>0</v>
      </c>
      <c r="V2301" s="678">
        <f t="shared" ca="1" si="394"/>
        <v>1.2227400888125686</v>
      </c>
      <c r="W2301" s="678">
        <f t="shared" ca="1" si="389"/>
        <v>82.321521306155162</v>
      </c>
      <c r="X2301" s="678">
        <f t="shared" ca="1" si="394"/>
        <v>0</v>
      </c>
      <c r="Y2301" s="678">
        <f t="shared" ca="1" si="394"/>
        <v>0</v>
      </c>
      <c r="Z2301" s="678">
        <f t="shared" ca="1" si="394"/>
        <v>0</v>
      </c>
      <c r="AA2301" t="str">
        <f t="shared" si="385"/>
        <v>ASRCMS202202</v>
      </c>
      <c r="AB2301" s="957">
        <f t="shared" si="386"/>
        <v>45230</v>
      </c>
      <c r="AC2301" t="str">
        <f t="shared" si="387"/>
        <v>Unaudited</v>
      </c>
    </row>
    <row r="2302" spans="1:29" x14ac:dyDescent="0.25">
      <c r="A2302" t="s">
        <v>421</v>
      </c>
      <c r="B2302" t="s">
        <v>1380</v>
      </c>
      <c r="C2302" t="s">
        <v>1381</v>
      </c>
      <c r="D2302">
        <v>1900</v>
      </c>
      <c r="E2302" s="957">
        <v>1</v>
      </c>
      <c r="F2302" t="s">
        <v>440</v>
      </c>
      <c r="G2302" s="957">
        <v>182</v>
      </c>
      <c r="H2302" t="s">
        <v>386</v>
      </c>
      <c r="I2302" s="937" t="s">
        <v>489</v>
      </c>
      <c r="J2302" s="937" t="s">
        <v>445</v>
      </c>
      <c r="K2302" s="937" t="s">
        <v>449</v>
      </c>
      <c r="L2302" s="937">
        <v>8.1</v>
      </c>
      <c r="M2302" s="962" t="s">
        <v>22</v>
      </c>
      <c r="N2302" s="678">
        <f t="shared" ca="1" si="395"/>
        <v>14992752.094826795</v>
      </c>
      <c r="O2302" s="678">
        <f t="shared" ca="1" si="394"/>
        <v>5216591.1010659467</v>
      </c>
      <c r="P2302" s="678">
        <f t="shared" ca="1" si="394"/>
        <v>491737.0933698208</v>
      </c>
      <c r="Q2302" s="678">
        <f t="shared" ca="1" si="394"/>
        <v>5284229.7136141248</v>
      </c>
      <c r="R2302" s="678">
        <f t="shared" ca="1" si="394"/>
        <v>825823.62119947013</v>
      </c>
      <c r="S2302" s="678">
        <f t="shared" ca="1" si="394"/>
        <v>0</v>
      </c>
      <c r="T2302" s="678">
        <f t="shared" ca="1" si="394"/>
        <v>1073164.0565259394</v>
      </c>
      <c r="U2302" s="678">
        <f t="shared" ca="1" si="394"/>
        <v>0</v>
      </c>
      <c r="V2302" s="678">
        <f t="shared" ca="1" si="394"/>
        <v>251074.45711947099</v>
      </c>
      <c r="W2302" s="678">
        <f t="shared" ca="1" si="389"/>
        <v>1850132.0519320215</v>
      </c>
      <c r="X2302" s="678">
        <f t="shared" ca="1" si="394"/>
        <v>0</v>
      </c>
      <c r="Y2302" s="678">
        <f t="shared" ca="1" si="394"/>
        <v>0</v>
      </c>
      <c r="Z2302" s="678">
        <f t="shared" ca="1" si="394"/>
        <v>0</v>
      </c>
      <c r="AA2302" t="str">
        <f t="shared" si="385"/>
        <v>ASRCMS202202</v>
      </c>
      <c r="AB2302" s="957">
        <f t="shared" si="386"/>
        <v>45230</v>
      </c>
      <c r="AC2302" t="str">
        <f t="shared" si="387"/>
        <v>Unaudited</v>
      </c>
    </row>
    <row r="2303" spans="1:29" x14ac:dyDescent="0.25">
      <c r="A2303" t="s">
        <v>421</v>
      </c>
      <c r="B2303" t="s">
        <v>1380</v>
      </c>
      <c r="C2303" t="s">
        <v>1381</v>
      </c>
      <c r="D2303">
        <v>1900</v>
      </c>
      <c r="E2303" s="957">
        <v>1</v>
      </c>
      <c r="F2303" t="s">
        <v>440</v>
      </c>
      <c r="G2303" s="957">
        <v>182</v>
      </c>
      <c r="H2303" t="s">
        <v>386</v>
      </c>
      <c r="I2303" s="937" t="s">
        <v>489</v>
      </c>
      <c r="J2303" s="937" t="s">
        <v>445</v>
      </c>
      <c r="K2303" s="937" t="s">
        <v>449</v>
      </c>
      <c r="L2303" s="937" t="s">
        <v>113</v>
      </c>
      <c r="M2303" s="962" t="s">
        <v>444</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ASRCMS202202</v>
      </c>
      <c r="AB2303" s="957">
        <f t="shared" si="386"/>
        <v>45230</v>
      </c>
      <c r="AC2303" t="str">
        <f t="shared" si="387"/>
        <v>Unaudited</v>
      </c>
    </row>
    <row r="2304" spans="1:29" x14ac:dyDescent="0.25">
      <c r="A2304" t="s">
        <v>421</v>
      </c>
      <c r="B2304" t="s">
        <v>1380</v>
      </c>
      <c r="C2304" t="s">
        <v>1381</v>
      </c>
      <c r="D2304">
        <v>1900</v>
      </c>
      <c r="E2304" s="957">
        <v>1</v>
      </c>
      <c r="F2304" t="s">
        <v>440</v>
      </c>
      <c r="G2304" s="957">
        <v>182</v>
      </c>
      <c r="H2304" t="s">
        <v>386</v>
      </c>
      <c r="I2304" s="937" t="s">
        <v>489</v>
      </c>
      <c r="J2304" s="937" t="s">
        <v>445</v>
      </c>
      <c r="K2304" s="937" t="s">
        <v>449</v>
      </c>
      <c r="L2304" s="937" t="s">
        <v>115</v>
      </c>
      <c r="M2304" s="962" t="s">
        <v>158</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ASRCMS202202</v>
      </c>
      <c r="AB2304" s="957">
        <f t="shared" si="386"/>
        <v>45230</v>
      </c>
      <c r="AC2304" t="str">
        <f t="shared" si="387"/>
        <v>Unaudited</v>
      </c>
    </row>
    <row r="2305" spans="1:29" x14ac:dyDescent="0.25">
      <c r="A2305" t="s">
        <v>421</v>
      </c>
      <c r="B2305" t="s">
        <v>1380</v>
      </c>
      <c r="C2305" t="s">
        <v>1381</v>
      </c>
      <c r="D2305">
        <v>1900</v>
      </c>
      <c r="E2305" s="957">
        <v>1</v>
      </c>
      <c r="F2305" t="s">
        <v>440</v>
      </c>
      <c r="G2305" s="957">
        <v>182</v>
      </c>
      <c r="H2305" t="s">
        <v>386</v>
      </c>
      <c r="I2305" s="937" t="s">
        <v>489</v>
      </c>
      <c r="J2305" s="937" t="s">
        <v>445</v>
      </c>
      <c r="K2305" s="937" t="s">
        <v>449</v>
      </c>
      <c r="L2305" s="937" t="s">
        <v>116</v>
      </c>
      <c r="M2305" s="962" t="s">
        <v>114</v>
      </c>
      <c r="N2305" s="678">
        <f t="shared" ca="1" si="395"/>
        <v>-33839.268652149665</v>
      </c>
      <c r="O2305" s="678">
        <f t="shared" ca="1" si="394"/>
        <v>-11774.064334612285</v>
      </c>
      <c r="P2305" s="678">
        <f t="shared" ca="1" si="394"/>
        <v>-1109.8711899938742</v>
      </c>
      <c r="Q2305" s="678">
        <f t="shared" ca="1" si="394"/>
        <v>-11926.727512579871</v>
      </c>
      <c r="R2305" s="678">
        <f t="shared" ca="1" si="394"/>
        <v>-1863.918458753305</v>
      </c>
      <c r="S2305" s="678">
        <f t="shared" ca="1" si="394"/>
        <v>0</v>
      </c>
      <c r="T2305" s="678">
        <f t="shared" ca="1" si="394"/>
        <v>-2422.1761679860228</v>
      </c>
      <c r="U2305" s="678">
        <f t="shared" ca="1" si="394"/>
        <v>0</v>
      </c>
      <c r="V2305" s="678">
        <f t="shared" ca="1" si="394"/>
        <v>-566.68555262045504</v>
      </c>
      <c r="W2305" s="678">
        <f t="shared" ca="1" si="389"/>
        <v>-4175.825435603846</v>
      </c>
      <c r="X2305" s="678">
        <f t="shared" ca="1" si="394"/>
        <v>0</v>
      </c>
      <c r="Y2305" s="678">
        <f t="shared" ca="1" si="394"/>
        <v>0</v>
      </c>
      <c r="Z2305" s="678">
        <f t="shared" ca="1" si="394"/>
        <v>0</v>
      </c>
      <c r="AA2305" t="str">
        <f t="shared" si="385"/>
        <v>ASRCMS202202</v>
      </c>
      <c r="AB2305" s="957">
        <f t="shared" si="386"/>
        <v>45230</v>
      </c>
      <c r="AC2305" t="str">
        <f t="shared" si="387"/>
        <v>Unaudited</v>
      </c>
    </row>
    <row r="2306" spans="1:29" x14ac:dyDescent="0.25">
      <c r="A2306" t="s">
        <v>421</v>
      </c>
      <c r="B2306" t="s">
        <v>1380</v>
      </c>
      <c r="C2306" t="s">
        <v>1381</v>
      </c>
      <c r="D2306">
        <v>1900</v>
      </c>
      <c r="E2306" s="957">
        <v>1</v>
      </c>
      <c r="F2306" t="s">
        <v>440</v>
      </c>
      <c r="G2306" s="957">
        <v>182</v>
      </c>
      <c r="H2306" t="s">
        <v>386</v>
      </c>
      <c r="I2306" s="937" t="s">
        <v>489</v>
      </c>
      <c r="J2306" s="937" t="s">
        <v>445</v>
      </c>
      <c r="K2306" s="937" t="s">
        <v>449</v>
      </c>
      <c r="L2306" s="937" t="s">
        <v>117</v>
      </c>
      <c r="M2306" s="962" t="s">
        <v>159</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ASRCMS202202</v>
      </c>
      <c r="AB2306" s="957">
        <f t="shared" ref="AB2306:AB2369" si="397">file_date</f>
        <v>45230</v>
      </c>
      <c r="AC2306" t="str">
        <f t="shared" ref="AC2306:AC2369" si="398">status</f>
        <v>Unaudited</v>
      </c>
    </row>
    <row r="2307" spans="1:29" x14ac:dyDescent="0.25">
      <c r="A2307" t="s">
        <v>421</v>
      </c>
      <c r="B2307" t="s">
        <v>1380</v>
      </c>
      <c r="C2307" t="s">
        <v>1381</v>
      </c>
      <c r="D2307">
        <v>1900</v>
      </c>
      <c r="E2307" s="957">
        <v>1</v>
      </c>
      <c r="F2307" t="s">
        <v>440</v>
      </c>
      <c r="G2307" s="957">
        <v>182</v>
      </c>
      <c r="H2307" t="s">
        <v>386</v>
      </c>
      <c r="I2307" s="937" t="s">
        <v>489</v>
      </c>
      <c r="J2307" s="937" t="s">
        <v>445</v>
      </c>
      <c r="K2307" s="937" t="s">
        <v>449</v>
      </c>
      <c r="L2307" s="945" t="s">
        <v>160</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ASRCMS202202</v>
      </c>
      <c r="AB2307" s="957">
        <f t="shared" si="397"/>
        <v>45230</v>
      </c>
      <c r="AC2307" t="str">
        <f t="shared" si="398"/>
        <v>Unaudited</v>
      </c>
    </row>
    <row r="2308" spans="1:29" x14ac:dyDescent="0.25">
      <c r="A2308" t="s">
        <v>421</v>
      </c>
      <c r="B2308" t="s">
        <v>1380</v>
      </c>
      <c r="C2308" t="s">
        <v>1381</v>
      </c>
      <c r="D2308">
        <v>1900</v>
      </c>
      <c r="E2308" s="957">
        <v>1</v>
      </c>
      <c r="F2308" t="s">
        <v>440</v>
      </c>
      <c r="G2308" s="957">
        <v>182</v>
      </c>
      <c r="H2308" t="s">
        <v>386</v>
      </c>
      <c r="I2308" s="962" t="s">
        <v>489</v>
      </c>
      <c r="J2308" s="962" t="s">
        <v>445</v>
      </c>
      <c r="K2308" s="962" t="s">
        <v>449</v>
      </c>
      <c r="L2308" s="937" t="s">
        <v>443</v>
      </c>
      <c r="M2308" s="962" t="s">
        <v>457</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ASRCMS202202</v>
      </c>
      <c r="AB2308" s="957">
        <f t="shared" si="397"/>
        <v>45230</v>
      </c>
      <c r="AC2308" t="str">
        <f t="shared" si="398"/>
        <v>Unaudited</v>
      </c>
    </row>
    <row r="2309" spans="1:29" ht="30" x14ac:dyDescent="0.25">
      <c r="A2309" t="s">
        <v>421</v>
      </c>
      <c r="B2309" t="s">
        <v>1380</v>
      </c>
      <c r="C2309" t="s">
        <v>1381</v>
      </c>
      <c r="D2309">
        <v>1900</v>
      </c>
      <c r="E2309" s="957">
        <v>1</v>
      </c>
      <c r="F2309" t="s">
        <v>440</v>
      </c>
      <c r="G2309" s="957">
        <v>182</v>
      </c>
      <c r="H2309" t="s">
        <v>386</v>
      </c>
      <c r="I2309" s="937" t="s">
        <v>489</v>
      </c>
      <c r="J2309" s="937" t="s">
        <v>445</v>
      </c>
      <c r="K2309" s="937" t="s">
        <v>450</v>
      </c>
      <c r="L2309" s="937">
        <v>9.1</v>
      </c>
      <c r="M2309" s="962" t="s">
        <v>186</v>
      </c>
      <c r="N2309" s="678">
        <f t="shared" ca="1" si="395"/>
        <v>16933296.330000002</v>
      </c>
      <c r="O2309" s="678">
        <f t="shared" ca="1" si="394"/>
        <v>855313.44999999984</v>
      </c>
      <c r="P2309" s="678">
        <f t="shared" ca="1" si="394"/>
        <v>81867</v>
      </c>
      <c r="Q2309" s="678">
        <f t="shared" ca="1" si="394"/>
        <v>3562321.8399999994</v>
      </c>
      <c r="R2309" s="678">
        <f t="shared" ca="1" si="394"/>
        <v>563788.5</v>
      </c>
      <c r="S2309" s="678">
        <f t="shared" ca="1" si="394"/>
        <v>12160.8</v>
      </c>
      <c r="T2309" s="678">
        <f t="shared" ca="1" si="394"/>
        <v>718012.47000000009</v>
      </c>
      <c r="U2309" s="678">
        <f t="shared" ca="1" si="394"/>
        <v>0</v>
      </c>
      <c r="V2309" s="678">
        <f t="shared" ca="1" si="394"/>
        <v>0</v>
      </c>
      <c r="W2309" s="678">
        <f t="shared" ca="1" si="389"/>
        <v>11139832.270000003</v>
      </c>
      <c r="X2309" s="678">
        <f t="shared" ca="1" si="394"/>
        <v>0</v>
      </c>
      <c r="Y2309" s="678">
        <f t="shared" ca="1" si="394"/>
        <v>0</v>
      </c>
      <c r="Z2309" s="678">
        <f t="shared" ca="1" si="394"/>
        <v>0</v>
      </c>
      <c r="AA2309" t="str">
        <f t="shared" si="396"/>
        <v>ASRCMS202202</v>
      </c>
      <c r="AB2309" s="957">
        <f t="shared" si="397"/>
        <v>45230</v>
      </c>
      <c r="AC2309" t="str">
        <f t="shared" si="398"/>
        <v>Unaudited</v>
      </c>
    </row>
    <row r="2310" spans="1:29" x14ac:dyDescent="0.25">
      <c r="A2310" t="s">
        <v>421</v>
      </c>
      <c r="B2310" t="s">
        <v>1380</v>
      </c>
      <c r="C2310" t="s">
        <v>1381</v>
      </c>
      <c r="D2310">
        <v>1900</v>
      </c>
      <c r="E2310" s="957">
        <v>1</v>
      </c>
      <c r="F2310" t="s">
        <v>440</v>
      </c>
      <c r="G2310" s="957">
        <v>182</v>
      </c>
      <c r="H2310" t="s">
        <v>386</v>
      </c>
      <c r="I2310" s="937" t="s">
        <v>489</v>
      </c>
      <c r="J2310" s="937" t="s">
        <v>445</v>
      </c>
      <c r="K2310" s="937" t="s">
        <v>450</v>
      </c>
      <c r="L2310" s="937" t="s">
        <v>107</v>
      </c>
      <c r="M2310" s="962" t="s">
        <v>187</v>
      </c>
      <c r="N2310" s="678">
        <f t="shared" ca="1" si="395"/>
        <v>204260.24</v>
      </c>
      <c r="O2310" s="678">
        <f t="shared" ca="1" si="394"/>
        <v>33241.630000000005</v>
      </c>
      <c r="P2310" s="678">
        <f t="shared" ca="1" si="394"/>
        <v>0</v>
      </c>
      <c r="Q2310" s="678">
        <f t="shared" ca="1" si="394"/>
        <v>61903.9</v>
      </c>
      <c r="R2310" s="678">
        <f t="shared" ca="1" si="394"/>
        <v>0</v>
      </c>
      <c r="S2310" s="678">
        <f t="shared" ca="1" si="394"/>
        <v>0</v>
      </c>
      <c r="T2310" s="678">
        <f t="shared" ca="1" si="394"/>
        <v>0</v>
      </c>
      <c r="U2310" s="678">
        <f t="shared" ca="1" si="394"/>
        <v>0</v>
      </c>
      <c r="V2310" s="678">
        <f t="shared" ca="1" si="394"/>
        <v>0</v>
      </c>
      <c r="W2310" s="678">
        <f t="shared" ca="1" si="389"/>
        <v>109114.70999999999</v>
      </c>
      <c r="X2310" s="678">
        <f t="shared" ca="1" si="394"/>
        <v>0</v>
      </c>
      <c r="Y2310" s="678">
        <f t="shared" ca="1" si="394"/>
        <v>0</v>
      </c>
      <c r="Z2310" s="678">
        <f t="shared" ca="1" si="394"/>
        <v>0</v>
      </c>
      <c r="AA2310" t="str">
        <f t="shared" si="396"/>
        <v>ASRCMS202202</v>
      </c>
      <c r="AB2310" s="957">
        <f t="shared" si="397"/>
        <v>45230</v>
      </c>
      <c r="AC2310" t="str">
        <f t="shared" si="398"/>
        <v>Unaudited</v>
      </c>
    </row>
    <row r="2311" spans="1:29" x14ac:dyDescent="0.25">
      <c r="A2311" t="s">
        <v>421</v>
      </c>
      <c r="B2311" t="s">
        <v>1380</v>
      </c>
      <c r="C2311" t="s">
        <v>1381</v>
      </c>
      <c r="D2311">
        <v>1900</v>
      </c>
      <c r="E2311" s="957">
        <v>1</v>
      </c>
      <c r="F2311" t="s">
        <v>440</v>
      </c>
      <c r="G2311" s="957">
        <v>182</v>
      </c>
      <c r="H2311" t="s">
        <v>386</v>
      </c>
      <c r="I2311" s="937" t="s">
        <v>489</v>
      </c>
      <c r="J2311" s="937" t="s">
        <v>445</v>
      </c>
      <c r="K2311" s="937" t="s">
        <v>450</v>
      </c>
      <c r="L2311" s="937" t="s">
        <v>1316</v>
      </c>
      <c r="M2311" s="962" t="s">
        <v>1317</v>
      </c>
      <c r="N2311" s="678">
        <f t="shared" ca="1" si="395"/>
        <v>133902.93</v>
      </c>
      <c r="O2311" s="678">
        <f t="shared" ca="1" si="394"/>
        <v>0</v>
      </c>
      <c r="P2311" s="678">
        <f t="shared" ca="1" si="394"/>
        <v>0</v>
      </c>
      <c r="Q2311" s="678">
        <f t="shared" ca="1" si="394"/>
        <v>119940.32</v>
      </c>
      <c r="R2311" s="678">
        <f t="shared" ca="1" si="394"/>
        <v>0</v>
      </c>
      <c r="S2311" s="678">
        <f t="shared" ca="1" si="394"/>
        <v>0</v>
      </c>
      <c r="T2311" s="678">
        <f t="shared" ca="1" si="394"/>
        <v>13962.61</v>
      </c>
      <c r="U2311" s="678">
        <f t="shared" ca="1" si="394"/>
        <v>0</v>
      </c>
      <c r="V2311" s="678">
        <f t="shared" ca="1" si="394"/>
        <v>0</v>
      </c>
      <c r="W2311" s="678">
        <f t="shared" ca="1" si="389"/>
        <v>0</v>
      </c>
      <c r="X2311" s="678">
        <f t="shared" ca="1" si="394"/>
        <v>0</v>
      </c>
      <c r="Y2311" s="678">
        <f t="shared" ca="1" si="394"/>
        <v>0</v>
      </c>
      <c r="Z2311" s="678">
        <f t="shared" ca="1" si="394"/>
        <v>0</v>
      </c>
      <c r="AA2311" t="str">
        <f t="shared" si="396"/>
        <v>ASRCMS202202</v>
      </c>
      <c r="AB2311" s="957">
        <f t="shared" si="397"/>
        <v>45230</v>
      </c>
      <c r="AC2311" t="str">
        <f t="shared" si="398"/>
        <v>Unaudited</v>
      </c>
    </row>
    <row r="2312" spans="1:29" x14ac:dyDescent="0.25">
      <c r="A2312" t="s">
        <v>421</v>
      </c>
      <c r="B2312" t="s">
        <v>1380</v>
      </c>
      <c r="C2312" t="s">
        <v>1381</v>
      </c>
      <c r="D2312">
        <v>1900</v>
      </c>
      <c r="E2312" s="957">
        <v>1</v>
      </c>
      <c r="F2312" t="s">
        <v>440</v>
      </c>
      <c r="G2312" s="957">
        <v>182</v>
      </c>
      <c r="H2312" t="s">
        <v>386</v>
      </c>
      <c r="I2312" s="937" t="s">
        <v>489</v>
      </c>
      <c r="J2312" s="937" t="s">
        <v>445</v>
      </c>
      <c r="K2312" s="937" t="s">
        <v>450</v>
      </c>
      <c r="L2312" s="937" t="s">
        <v>108</v>
      </c>
      <c r="M2312" s="962" t="s">
        <v>188</v>
      </c>
      <c r="N2312" s="678">
        <f t="shared" ca="1" si="395"/>
        <v>3070844.3900000006</v>
      </c>
      <c r="O2312" s="678">
        <f t="shared" ca="1" si="394"/>
        <v>470251.01</v>
      </c>
      <c r="P2312" s="678">
        <f t="shared" ca="1" si="394"/>
        <v>73887.3</v>
      </c>
      <c r="Q2312" s="678">
        <f t="shared" ca="1" si="394"/>
        <v>1289060.3500000006</v>
      </c>
      <c r="R2312" s="678">
        <f t="shared" ca="1" si="394"/>
        <v>87443.650000000009</v>
      </c>
      <c r="S2312" s="678">
        <f t="shared" ca="1" si="394"/>
        <v>1289.0300000000002</v>
      </c>
      <c r="T2312" s="678">
        <f t="shared" ca="1" si="394"/>
        <v>291470.00999999995</v>
      </c>
      <c r="U2312" s="678">
        <f t="shared" ca="1" si="394"/>
        <v>0</v>
      </c>
      <c r="V2312" s="678">
        <f t="shared" ca="1" si="394"/>
        <v>6310.16</v>
      </c>
      <c r="W2312" s="678">
        <f t="shared" ca="1" si="389"/>
        <v>851132.88</v>
      </c>
      <c r="X2312" s="678">
        <f t="shared" ca="1" si="394"/>
        <v>0</v>
      </c>
      <c r="Y2312" s="678">
        <f t="shared" ca="1" si="394"/>
        <v>0</v>
      </c>
      <c r="Z2312" s="678">
        <f t="shared" ca="1" si="394"/>
        <v>0</v>
      </c>
      <c r="AA2312" t="str">
        <f t="shared" si="396"/>
        <v>ASRCMS202202</v>
      </c>
      <c r="AB2312" s="957">
        <f t="shared" si="397"/>
        <v>45230</v>
      </c>
      <c r="AC2312" t="str">
        <f t="shared" si="398"/>
        <v>Unaudited</v>
      </c>
    </row>
    <row r="2313" spans="1:29" x14ac:dyDescent="0.25">
      <c r="A2313" t="s">
        <v>421</v>
      </c>
      <c r="B2313" t="s">
        <v>1380</v>
      </c>
      <c r="C2313" t="s">
        <v>1381</v>
      </c>
      <c r="D2313">
        <v>1900</v>
      </c>
      <c r="E2313" s="957">
        <v>1</v>
      </c>
      <c r="F2313" t="s">
        <v>440</v>
      </c>
      <c r="G2313" s="957">
        <v>182</v>
      </c>
      <c r="H2313" t="s">
        <v>386</v>
      </c>
      <c r="I2313" s="937" t="s">
        <v>489</v>
      </c>
      <c r="J2313" s="937" t="s">
        <v>445</v>
      </c>
      <c r="K2313" s="937" t="s">
        <v>450</v>
      </c>
      <c r="L2313" s="937" t="s">
        <v>109</v>
      </c>
      <c r="M2313" s="962" t="s">
        <v>161</v>
      </c>
      <c r="N2313" s="678">
        <f t="shared" ca="1" si="395"/>
        <v>3539423.5518440627</v>
      </c>
      <c r="O2313" s="678">
        <f t="shared" ca="1" si="394"/>
        <v>1311141.4260460304</v>
      </c>
      <c r="P2313" s="678">
        <f t="shared" ca="1" si="394"/>
        <v>62955.625407777152</v>
      </c>
      <c r="Q2313" s="678">
        <f t="shared" ca="1" si="394"/>
        <v>1556527.6385804417</v>
      </c>
      <c r="R2313" s="678">
        <f t="shared" ca="1" si="394"/>
        <v>103002.80210924249</v>
      </c>
      <c r="S2313" s="678">
        <f t="shared" ca="1" si="394"/>
        <v>1353.4410906759124</v>
      </c>
      <c r="T2313" s="678">
        <f t="shared" ca="1" si="394"/>
        <v>248686.85589611655</v>
      </c>
      <c r="U2313" s="678">
        <f t="shared" ca="1" si="394"/>
        <v>0</v>
      </c>
      <c r="V2313" s="678">
        <f t="shared" ca="1" si="394"/>
        <v>23367.738823292395</v>
      </c>
      <c r="W2313" s="678">
        <f t="shared" ca="1" si="389"/>
        <v>232388.02389048616</v>
      </c>
      <c r="X2313" s="678">
        <f t="shared" ca="1" si="394"/>
        <v>0</v>
      </c>
      <c r="Y2313" s="678">
        <f t="shared" ca="1" si="394"/>
        <v>0</v>
      </c>
      <c r="Z2313" s="678">
        <f t="shared" ca="1" si="394"/>
        <v>0</v>
      </c>
      <c r="AA2313" t="str">
        <f t="shared" si="396"/>
        <v>ASRCMS202202</v>
      </c>
      <c r="AB2313" s="957">
        <f t="shared" si="397"/>
        <v>45230</v>
      </c>
      <c r="AC2313" t="str">
        <f t="shared" si="398"/>
        <v>Unaudited</v>
      </c>
    </row>
    <row r="2314" spans="1:29" x14ac:dyDescent="0.25">
      <c r="A2314" t="s">
        <v>421</v>
      </c>
      <c r="B2314" t="s">
        <v>1380</v>
      </c>
      <c r="C2314" t="s">
        <v>1381</v>
      </c>
      <c r="D2314">
        <v>1900</v>
      </c>
      <c r="E2314" s="957">
        <v>1</v>
      </c>
      <c r="F2314" t="s">
        <v>440</v>
      </c>
      <c r="G2314" s="957">
        <v>182</v>
      </c>
      <c r="H2314" t="s">
        <v>386</v>
      </c>
      <c r="I2314" s="937" t="s">
        <v>489</v>
      </c>
      <c r="J2314" s="937" t="s">
        <v>445</v>
      </c>
      <c r="K2314" s="937" t="s">
        <v>450</v>
      </c>
      <c r="L2314" s="937" t="s">
        <v>110</v>
      </c>
      <c r="M2314" s="962" t="s">
        <v>135</v>
      </c>
      <c r="N2314" s="678">
        <f t="shared" ca="1" si="395"/>
        <v>76463.953134208365</v>
      </c>
      <c r="O2314" s="678">
        <f t="shared" ca="1" si="394"/>
        <v>40929.665263419789</v>
      </c>
      <c r="P2314" s="678">
        <f t="shared" ca="1" si="394"/>
        <v>5544.5529756681299</v>
      </c>
      <c r="Q2314" s="678">
        <f t="shared" ca="1" si="394"/>
        <v>21520.245841697597</v>
      </c>
      <c r="R2314" s="678">
        <f t="shared" ca="1" si="394"/>
        <v>3119.2856752819557</v>
      </c>
      <c r="S2314" s="678">
        <f t="shared" ca="1" si="394"/>
        <v>84.599351691481644</v>
      </c>
      <c r="T2314" s="678">
        <f t="shared" ca="1" si="394"/>
        <v>3783.2762555073655</v>
      </c>
      <c r="U2314" s="678">
        <f t="shared" ca="1" si="394"/>
        <v>0</v>
      </c>
      <c r="V2314" s="678">
        <f t="shared" ca="1" si="394"/>
        <v>353.1103374948799</v>
      </c>
      <c r="W2314" s="678">
        <f t="shared" ca="1" si="389"/>
        <v>1129.2174334471681</v>
      </c>
      <c r="X2314" s="678">
        <f t="shared" ca="1" si="394"/>
        <v>0</v>
      </c>
      <c r="Y2314" s="678">
        <f t="shared" ca="1" si="394"/>
        <v>0</v>
      </c>
      <c r="Z2314" s="678">
        <f t="shared" ca="1" si="394"/>
        <v>0</v>
      </c>
      <c r="AA2314" t="str">
        <f t="shared" si="396"/>
        <v>ASRCMS202202</v>
      </c>
      <c r="AB2314" s="957">
        <f t="shared" si="397"/>
        <v>45230</v>
      </c>
      <c r="AC2314" t="str">
        <f t="shared" si="398"/>
        <v>Unaudited</v>
      </c>
    </row>
    <row r="2315" spans="1:29" x14ac:dyDescent="0.25">
      <c r="A2315" t="s">
        <v>421</v>
      </c>
      <c r="B2315" t="s">
        <v>1380</v>
      </c>
      <c r="C2315" t="s">
        <v>1381</v>
      </c>
      <c r="D2315">
        <v>1900</v>
      </c>
      <c r="E2315" s="957">
        <v>1</v>
      </c>
      <c r="F2315" t="s">
        <v>440</v>
      </c>
      <c r="G2315" s="957">
        <v>182</v>
      </c>
      <c r="H2315" t="s">
        <v>386</v>
      </c>
      <c r="I2315" s="937" t="s">
        <v>489</v>
      </c>
      <c r="J2315" s="937" t="s">
        <v>445</v>
      </c>
      <c r="K2315" s="937" t="s">
        <v>450</v>
      </c>
      <c r="L2315" s="945" t="s">
        <v>111</v>
      </c>
      <c r="M2315" s="960" t="s">
        <v>163</v>
      </c>
      <c r="N2315" s="678">
        <f t="shared" ca="1" si="395"/>
        <v>325105.53387171001</v>
      </c>
      <c r="O2315" s="678">
        <f t="shared" ca="1" si="394"/>
        <v>38373.296765545609</v>
      </c>
      <c r="P2315" s="678">
        <f t="shared" ca="1" si="394"/>
        <v>3104.8811302067325</v>
      </c>
      <c r="Q2315" s="678">
        <f t="shared" ca="1" si="394"/>
        <v>93769.464393780654</v>
      </c>
      <c r="R2315" s="678">
        <f t="shared" ca="1" si="394"/>
        <v>10769.764380784969</v>
      </c>
      <c r="S2315" s="678">
        <f t="shared" ca="1" si="394"/>
        <v>25.936034549013378</v>
      </c>
      <c r="T2315" s="678">
        <f t="shared" ca="1" si="394"/>
        <v>1429.5786257937364</v>
      </c>
      <c r="U2315" s="678">
        <f t="shared" ca="1" si="394"/>
        <v>0</v>
      </c>
      <c r="V2315" s="678">
        <f t="shared" ca="1" si="394"/>
        <v>426.2292369914552</v>
      </c>
      <c r="W2315" s="678">
        <f t="shared" ca="1" si="389"/>
        <v>177206.38330405782</v>
      </c>
      <c r="X2315" s="678">
        <f t="shared" ca="1" si="394"/>
        <v>0</v>
      </c>
      <c r="Y2315" s="678">
        <f t="shared" ca="1" si="394"/>
        <v>0</v>
      </c>
      <c r="Z2315" s="678">
        <f t="shared" ca="1" si="394"/>
        <v>0</v>
      </c>
      <c r="AA2315" t="str">
        <f t="shared" si="396"/>
        <v>ASRCMS202202</v>
      </c>
      <c r="AB2315" s="957">
        <f t="shared" si="397"/>
        <v>45230</v>
      </c>
      <c r="AC2315" t="str">
        <f t="shared" si="398"/>
        <v>Unaudited</v>
      </c>
    </row>
    <row r="2316" spans="1:29" x14ac:dyDescent="0.25">
      <c r="A2316" t="s">
        <v>421</v>
      </c>
      <c r="B2316" t="s">
        <v>1380</v>
      </c>
      <c r="C2316" t="s">
        <v>1381</v>
      </c>
      <c r="D2316">
        <v>1900</v>
      </c>
      <c r="E2316" s="957">
        <v>1</v>
      </c>
      <c r="F2316" t="s">
        <v>440</v>
      </c>
      <c r="G2316" s="957">
        <v>182</v>
      </c>
      <c r="H2316" t="s">
        <v>386</v>
      </c>
      <c r="I2316" s="937" t="s">
        <v>489</v>
      </c>
      <c r="J2316" s="937" t="s">
        <v>445</v>
      </c>
      <c r="K2316" s="937" t="s">
        <v>450</v>
      </c>
      <c r="L2316" s="937" t="s">
        <v>112</v>
      </c>
      <c r="M2316" s="962" t="s">
        <v>464</v>
      </c>
      <c r="N2316" s="678">
        <f t="shared" ca="1" si="395"/>
        <v>-696509.13260780496</v>
      </c>
      <c r="O2316" s="678">
        <f t="shared" ca="1" si="394"/>
        <v>-125168.64520686679</v>
      </c>
      <c r="P2316" s="678">
        <f t="shared" ca="1" si="394"/>
        <v>-17220.129991484577</v>
      </c>
      <c r="Q2316" s="678">
        <f t="shared" ca="1" si="394"/>
        <v>-206661.088786523</v>
      </c>
      <c r="R2316" s="678">
        <f t="shared" ca="1" si="394"/>
        <v>-29870.622919490561</v>
      </c>
      <c r="S2316" s="678">
        <f t="shared" ca="1" si="394"/>
        <v>-667.59161651203044</v>
      </c>
      <c r="T2316" s="678">
        <f t="shared" ca="1" si="394"/>
        <v>-36161.2795128785</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-4109.1539498408738</v>
      </c>
      <c r="W2316" s="678">
        <f t="shared" ca="1" si="389"/>
        <v>-276650.62062420865</v>
      </c>
      <c r="X2316" s="678">
        <f t="shared" ca="1" si="399"/>
        <v>0</v>
      </c>
      <c r="Y2316" s="678">
        <f t="shared" ca="1" si="399"/>
        <v>0</v>
      </c>
      <c r="Z2316" s="678">
        <f t="shared" ca="1" si="399"/>
        <v>0</v>
      </c>
      <c r="AA2316" t="str">
        <f t="shared" si="396"/>
        <v>ASRCMS202202</v>
      </c>
      <c r="AB2316" s="957">
        <f t="shared" si="397"/>
        <v>45230</v>
      </c>
      <c r="AC2316" t="str">
        <f t="shared" si="398"/>
        <v>Unaudited</v>
      </c>
    </row>
    <row r="2317" spans="1:29" x14ac:dyDescent="0.25">
      <c r="A2317" t="s">
        <v>421</v>
      </c>
      <c r="B2317" t="s">
        <v>1380</v>
      </c>
      <c r="C2317" t="s">
        <v>1381</v>
      </c>
      <c r="D2317">
        <v>1900</v>
      </c>
      <c r="E2317" s="957">
        <v>1</v>
      </c>
      <c r="F2317" t="s">
        <v>440</v>
      </c>
      <c r="G2317" s="957">
        <v>182</v>
      </c>
      <c r="H2317" t="s">
        <v>386</v>
      </c>
      <c r="I2317" s="937" t="s">
        <v>489</v>
      </c>
      <c r="J2317" s="937" t="s">
        <v>445</v>
      </c>
      <c r="K2317" s="937" t="s">
        <v>6</v>
      </c>
      <c r="L2317" s="937" t="s">
        <v>118</v>
      </c>
      <c r="M2317" s="962" t="s">
        <v>189</v>
      </c>
      <c r="N2317" s="678">
        <f t="shared" ca="1" si="395"/>
        <v>108982.1191032677</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37919.332561069954</v>
      </c>
      <c r="P2317" s="678">
        <f t="shared" ca="1" si="400"/>
        <v>3574.4305073660048</v>
      </c>
      <c r="Q2317" s="678">
        <f t="shared" ca="1" si="400"/>
        <v>38410.996752012506</v>
      </c>
      <c r="R2317" s="678">
        <f t="shared" ca="1" si="400"/>
        <v>6002.9011134591301</v>
      </c>
      <c r="S2317" s="678">
        <f t="shared" ca="1" si="400"/>
        <v>0</v>
      </c>
      <c r="T2317" s="678">
        <f t="shared" ca="1" si="400"/>
        <v>7800.8155064480161</v>
      </c>
      <c r="U2317" s="678">
        <f t="shared" ca="1" si="400"/>
        <v>0</v>
      </c>
      <c r="V2317" s="678">
        <f t="shared" ca="1" si="400"/>
        <v>1825.0569486187835</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13448.585714293302</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ASRCMS202202</v>
      </c>
      <c r="AB2317" s="957">
        <f t="shared" si="397"/>
        <v>45230</v>
      </c>
      <c r="AC2317" t="str">
        <f t="shared" si="398"/>
        <v>Unaudited</v>
      </c>
    </row>
    <row r="2318" spans="1:29" x14ac:dyDescent="0.25">
      <c r="A2318" t="s">
        <v>421</v>
      </c>
      <c r="B2318" t="s">
        <v>1380</v>
      </c>
      <c r="C2318" t="s">
        <v>1381</v>
      </c>
      <c r="D2318">
        <v>1900</v>
      </c>
      <c r="E2318" s="957">
        <v>1</v>
      </c>
      <c r="F2318" t="s">
        <v>440</v>
      </c>
      <c r="G2318" s="957">
        <v>182</v>
      </c>
      <c r="H2318" t="s">
        <v>386</v>
      </c>
      <c r="I2318" s="937" t="s">
        <v>489</v>
      </c>
      <c r="J2318" s="937" t="s">
        <v>445</v>
      </c>
      <c r="K2318" s="937" t="s">
        <v>6</v>
      </c>
      <c r="L2318" s="937" t="s">
        <v>45</v>
      </c>
      <c r="M2318" s="962" t="s">
        <v>164</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ASRCMS202202</v>
      </c>
      <c r="AB2318" s="957">
        <f t="shared" si="397"/>
        <v>45230</v>
      </c>
      <c r="AC2318" t="str">
        <f t="shared" si="398"/>
        <v>Unaudited</v>
      </c>
    </row>
    <row r="2319" spans="1:29" x14ac:dyDescent="0.25">
      <c r="A2319" t="s">
        <v>421</v>
      </c>
      <c r="B2319" t="s">
        <v>1380</v>
      </c>
      <c r="C2319" t="s">
        <v>1381</v>
      </c>
      <c r="D2319">
        <v>1900</v>
      </c>
      <c r="E2319" s="957">
        <v>1</v>
      </c>
      <c r="F2319" t="s">
        <v>440</v>
      </c>
      <c r="G2319" s="957">
        <v>182</v>
      </c>
      <c r="H2319" t="s">
        <v>386</v>
      </c>
      <c r="I2319" s="937" t="s">
        <v>489</v>
      </c>
      <c r="J2319" s="937" t="s">
        <v>445</v>
      </c>
      <c r="K2319" s="937" t="s">
        <v>6</v>
      </c>
      <c r="L2319" s="937" t="s">
        <v>46</v>
      </c>
      <c r="M2319" s="962" t="s">
        <v>165</v>
      </c>
      <c r="N2319" s="678">
        <f t="shared" ca="1" si="395"/>
        <v>0.78107269960952941</v>
      </c>
      <c r="O2319" s="678">
        <f t="shared" ca="1" si="400"/>
        <v>0</v>
      </c>
      <c r="P2319" s="678">
        <f t="shared" ca="1" si="400"/>
        <v>0.50207466456476146</v>
      </c>
      <c r="Q2319" s="678">
        <f t="shared" ca="1" si="400"/>
        <v>7.6415329708569846E-2</v>
      </c>
      <c r="R2319" s="678">
        <f t="shared" ca="1" si="400"/>
        <v>2.3353541511766669E-2</v>
      </c>
      <c r="S2319" s="678">
        <f t="shared" ca="1" si="400"/>
        <v>0</v>
      </c>
      <c r="T2319" s="678">
        <f t="shared" ca="1" si="400"/>
        <v>0</v>
      </c>
      <c r="U2319" s="678">
        <f t="shared" ca="1" si="400"/>
        <v>0</v>
      </c>
      <c r="V2319" s="678">
        <f t="shared" ca="1" si="400"/>
        <v>0</v>
      </c>
      <c r="W2319" s="678">
        <f t="shared" ca="1" si="401"/>
        <v>0.17922916382443149</v>
      </c>
      <c r="X2319" s="678">
        <f t="shared" ca="1" si="402"/>
        <v>0</v>
      </c>
      <c r="Y2319" s="678">
        <f t="shared" ca="1" si="402"/>
        <v>0</v>
      </c>
      <c r="Z2319" s="678">
        <f t="shared" ca="1" si="402"/>
        <v>0</v>
      </c>
      <c r="AA2319" t="str">
        <f t="shared" si="396"/>
        <v>ASRCMS202202</v>
      </c>
      <c r="AB2319" s="957">
        <f t="shared" si="397"/>
        <v>45230</v>
      </c>
      <c r="AC2319" t="str">
        <f t="shared" si="398"/>
        <v>Unaudited</v>
      </c>
    </row>
    <row r="2320" spans="1:29" x14ac:dyDescent="0.25">
      <c r="A2320" t="s">
        <v>421</v>
      </c>
      <c r="B2320" t="s">
        <v>1380</v>
      </c>
      <c r="C2320" t="s">
        <v>1381</v>
      </c>
      <c r="D2320">
        <v>1900</v>
      </c>
      <c r="E2320" s="957">
        <v>1</v>
      </c>
      <c r="F2320" t="s">
        <v>440</v>
      </c>
      <c r="G2320" s="957">
        <v>182</v>
      </c>
      <c r="H2320" t="s">
        <v>386</v>
      </c>
      <c r="I2320" s="937" t="s">
        <v>489</v>
      </c>
      <c r="J2320" s="937" t="s">
        <v>445</v>
      </c>
      <c r="K2320" s="937" t="s">
        <v>6</v>
      </c>
      <c r="L2320" s="945" t="s">
        <v>166</v>
      </c>
      <c r="M2320" s="960" t="s">
        <v>462</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ASRCMS202202</v>
      </c>
      <c r="AB2320" s="957">
        <f t="shared" si="397"/>
        <v>45230</v>
      </c>
      <c r="AC2320" t="str">
        <f t="shared" si="398"/>
        <v>Unaudited</v>
      </c>
    </row>
    <row r="2321" spans="1:29" x14ac:dyDescent="0.25">
      <c r="A2321" t="s">
        <v>421</v>
      </c>
      <c r="B2321" t="s">
        <v>1380</v>
      </c>
      <c r="C2321" t="s">
        <v>1381</v>
      </c>
      <c r="D2321">
        <v>1900</v>
      </c>
      <c r="E2321" s="957">
        <v>1</v>
      </c>
      <c r="F2321" t="s">
        <v>440</v>
      </c>
      <c r="G2321" s="957">
        <v>182</v>
      </c>
      <c r="H2321" t="s">
        <v>386</v>
      </c>
      <c r="I2321" s="962" t="s">
        <v>489</v>
      </c>
      <c r="J2321" s="962" t="s">
        <v>445</v>
      </c>
      <c r="K2321" s="962" t="s">
        <v>435</v>
      </c>
      <c r="L2321" s="953" t="s">
        <v>121</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ASRCMS202202</v>
      </c>
      <c r="AB2321" s="957">
        <f t="shared" si="397"/>
        <v>45230</v>
      </c>
      <c r="AC2321" t="str">
        <f t="shared" si="398"/>
        <v>Unaudited</v>
      </c>
    </row>
    <row r="2322" spans="1:29" x14ac:dyDescent="0.25">
      <c r="A2322" t="s">
        <v>421</v>
      </c>
      <c r="B2322" t="s">
        <v>1380</v>
      </c>
      <c r="C2322" t="s">
        <v>1381</v>
      </c>
      <c r="D2322">
        <v>1900</v>
      </c>
      <c r="E2322" s="957">
        <v>1</v>
      </c>
      <c r="F2322" t="s">
        <v>440</v>
      </c>
      <c r="G2322" s="957">
        <v>182</v>
      </c>
      <c r="H2322" t="s">
        <v>386</v>
      </c>
      <c r="I2322" s="958" t="s">
        <v>489</v>
      </c>
      <c r="J2322" s="958" t="s">
        <v>445</v>
      </c>
      <c r="K2322" s="958" t="s">
        <v>435</v>
      </c>
      <c r="L2322" s="953" t="s">
        <v>938</v>
      </c>
      <c r="M2322" s="958" t="s">
        <v>930</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ASRCMS202202</v>
      </c>
      <c r="AB2322" s="957">
        <f t="shared" si="397"/>
        <v>45230</v>
      </c>
      <c r="AC2322" t="str">
        <f t="shared" si="398"/>
        <v>Unaudited</v>
      </c>
    </row>
    <row r="2323" spans="1:29" x14ac:dyDescent="0.25">
      <c r="A2323" t="s">
        <v>421</v>
      </c>
      <c r="B2323" t="s">
        <v>1380</v>
      </c>
      <c r="C2323" t="s">
        <v>1381</v>
      </c>
      <c r="D2323">
        <v>1900</v>
      </c>
      <c r="E2323" s="957">
        <v>1</v>
      </c>
      <c r="F2323" t="s">
        <v>440</v>
      </c>
      <c r="G2323" s="957">
        <v>182</v>
      </c>
      <c r="H2323" t="s">
        <v>386</v>
      </c>
      <c r="I2323" s="958" t="s">
        <v>489</v>
      </c>
      <c r="J2323" s="958" t="s">
        <v>445</v>
      </c>
      <c r="K2323" s="958" t="s">
        <v>435</v>
      </c>
      <c r="L2323" s="937" t="s">
        <v>168</v>
      </c>
      <c r="M2323" s="958" t="s">
        <v>40</v>
      </c>
      <c r="N2323" s="678">
        <f t="shared" ca="1" si="395"/>
        <v>1018.9383916927701</v>
      </c>
      <c r="O2323" s="678">
        <f t="shared" ca="1" si="400"/>
        <v>500.37283240269448</v>
      </c>
      <c r="P2323" s="678">
        <f t="shared" ca="1" si="400"/>
        <v>67.783199764435253</v>
      </c>
      <c r="Q2323" s="678">
        <f t="shared" ca="1" si="400"/>
        <v>334.68433891369824</v>
      </c>
      <c r="R2323" s="678">
        <f t="shared" ca="1" si="400"/>
        <v>48.511344702759089</v>
      </c>
      <c r="S2323" s="678">
        <f t="shared" ca="1" si="400"/>
        <v>1.3156949182490139</v>
      </c>
      <c r="T2323" s="678">
        <f t="shared" ca="1" si="400"/>
        <v>43.217717858136083</v>
      </c>
      <c r="U2323" s="678">
        <f t="shared" ca="1" si="400"/>
        <v>0</v>
      </c>
      <c r="V2323" s="678">
        <f t="shared" ca="1" si="400"/>
        <v>5.4915961805176225</v>
      </c>
      <c r="W2323" s="678">
        <f t="shared" ca="1" si="401"/>
        <v>17.561666952280316</v>
      </c>
      <c r="X2323" s="678">
        <f t="shared" ca="1" si="402"/>
        <v>0</v>
      </c>
      <c r="Y2323" s="678">
        <f t="shared" ca="1" si="402"/>
        <v>0</v>
      </c>
      <c r="Z2323" s="678">
        <f t="shared" ca="1" si="402"/>
        <v>0</v>
      </c>
      <c r="AA2323" t="str">
        <f t="shared" si="396"/>
        <v>ASRCMS202202</v>
      </c>
      <c r="AB2323" s="957">
        <f t="shared" si="397"/>
        <v>45230</v>
      </c>
      <c r="AC2323" t="str">
        <f t="shared" si="398"/>
        <v>Unaudited</v>
      </c>
    </row>
    <row r="2324" spans="1:29" x14ac:dyDescent="0.25">
      <c r="A2324" t="s">
        <v>421</v>
      </c>
      <c r="B2324" t="s">
        <v>1380</v>
      </c>
      <c r="C2324" t="s">
        <v>1381</v>
      </c>
      <c r="D2324">
        <v>1900</v>
      </c>
      <c r="E2324" s="957">
        <v>1</v>
      </c>
      <c r="F2324" t="s">
        <v>440</v>
      </c>
      <c r="G2324" s="957">
        <v>182</v>
      </c>
      <c r="H2324" t="s">
        <v>386</v>
      </c>
      <c r="I2324" s="958" t="s">
        <v>489</v>
      </c>
      <c r="J2324" s="958" t="s">
        <v>445</v>
      </c>
      <c r="K2324" s="958" t="s">
        <v>435</v>
      </c>
      <c r="L2324" s="937" t="s">
        <v>169</v>
      </c>
      <c r="M2324" s="958" t="s">
        <v>330</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ASRCMS202202</v>
      </c>
      <c r="AB2324" s="957">
        <f t="shared" si="397"/>
        <v>45230</v>
      </c>
      <c r="AC2324" t="str">
        <f t="shared" si="398"/>
        <v>Unaudited</v>
      </c>
    </row>
    <row r="2325" spans="1:29" x14ac:dyDescent="0.25">
      <c r="A2325" t="s">
        <v>421</v>
      </c>
      <c r="B2325" t="s">
        <v>1380</v>
      </c>
      <c r="C2325" t="s">
        <v>1381</v>
      </c>
      <c r="D2325">
        <v>1900</v>
      </c>
      <c r="E2325" s="957">
        <v>1</v>
      </c>
      <c r="F2325" t="s">
        <v>440</v>
      </c>
      <c r="G2325" s="957">
        <v>182</v>
      </c>
      <c r="H2325" t="s">
        <v>386</v>
      </c>
      <c r="I2325" s="965" t="s">
        <v>489</v>
      </c>
      <c r="J2325" s="965" t="s">
        <v>451</v>
      </c>
      <c r="K2325" s="965" t="s">
        <v>436</v>
      </c>
      <c r="L2325" s="945" t="s">
        <v>122</v>
      </c>
      <c r="M2325" s="965" t="s">
        <v>27</v>
      </c>
      <c r="N2325" s="678">
        <f t="shared" ca="1" si="395"/>
        <v>3486972.9845290473</v>
      </c>
      <c r="O2325" s="678">
        <f t="shared" ca="1" si="400"/>
        <v>-1622.2126238848759</v>
      </c>
      <c r="P2325" s="678">
        <f t="shared" ca="1" si="400"/>
        <v>3488595.1971529322</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ASRCMS202202</v>
      </c>
      <c r="AB2325" s="957">
        <f t="shared" si="397"/>
        <v>45230</v>
      </c>
      <c r="AC2325" t="str">
        <f t="shared" si="398"/>
        <v>Unaudited</v>
      </c>
    </row>
    <row r="2326" spans="1:29" x14ac:dyDescent="0.25">
      <c r="A2326" t="s">
        <v>421</v>
      </c>
      <c r="B2326" t="s">
        <v>1380</v>
      </c>
      <c r="C2326" t="s">
        <v>1381</v>
      </c>
      <c r="D2326">
        <v>1900</v>
      </c>
      <c r="E2326" s="957">
        <v>1</v>
      </c>
      <c r="F2326" t="s">
        <v>440</v>
      </c>
      <c r="G2326" s="957">
        <v>182</v>
      </c>
      <c r="H2326" t="s">
        <v>386</v>
      </c>
      <c r="I2326" s="937" t="s">
        <v>489</v>
      </c>
      <c r="J2326" s="937" t="s">
        <v>451</v>
      </c>
      <c r="K2326" s="937" t="s">
        <v>436</v>
      </c>
      <c r="L2326" s="937" t="s">
        <v>123</v>
      </c>
      <c r="M2326" s="958" t="s">
        <v>98</v>
      </c>
      <c r="N2326" s="678">
        <f t="shared" ca="1" si="395"/>
        <v>223209.83662617946</v>
      </c>
      <c r="O2326" s="678">
        <f t="shared" ca="1" si="400"/>
        <v>179197.32628544461</v>
      </c>
      <c r="P2326" s="678">
        <f t="shared" ca="1" si="400"/>
        <v>44012.510340734836</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ASRCMS202202</v>
      </c>
      <c r="AB2326" s="957">
        <f t="shared" si="397"/>
        <v>45230</v>
      </c>
      <c r="AC2326" t="str">
        <f t="shared" si="398"/>
        <v>Unaudited</v>
      </c>
    </row>
    <row r="2327" spans="1:29" x14ac:dyDescent="0.25">
      <c r="A2327" t="s">
        <v>421</v>
      </c>
      <c r="B2327" t="s">
        <v>1380</v>
      </c>
      <c r="C2327" t="s">
        <v>1381</v>
      </c>
      <c r="D2327">
        <v>1900</v>
      </c>
      <c r="E2327" s="957">
        <v>1</v>
      </c>
      <c r="F2327" t="s">
        <v>440</v>
      </c>
      <c r="G2327" s="957">
        <v>182</v>
      </c>
      <c r="H2327" t="s">
        <v>386</v>
      </c>
      <c r="I2327" s="937" t="s">
        <v>489</v>
      </c>
      <c r="J2327" s="937" t="s">
        <v>451</v>
      </c>
      <c r="K2327" s="937" t="s">
        <v>436</v>
      </c>
      <c r="L2327" s="943" t="s">
        <v>124</v>
      </c>
      <c r="M2327" s="959" t="s">
        <v>99</v>
      </c>
      <c r="N2327" s="678">
        <f t="shared" ca="1" si="395"/>
        <v>228255.77137910982</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181736.37939030124</v>
      </c>
      <c r="P2327" s="678">
        <f t="shared" ca="1" si="403"/>
        <v>46519.39198880858</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ASRCMS202202</v>
      </c>
      <c r="AB2327" s="957">
        <f t="shared" si="397"/>
        <v>45230</v>
      </c>
      <c r="AC2327" t="str">
        <f t="shared" si="398"/>
        <v>Unaudited</v>
      </c>
    </row>
    <row r="2328" spans="1:29" x14ac:dyDescent="0.25">
      <c r="A2328" t="s">
        <v>421</v>
      </c>
      <c r="B2328" t="s">
        <v>1380</v>
      </c>
      <c r="C2328" t="s">
        <v>1381</v>
      </c>
      <c r="D2328">
        <v>1900</v>
      </c>
      <c r="E2328" s="957">
        <v>1</v>
      </c>
      <c r="F2328" t="s">
        <v>440</v>
      </c>
      <c r="G2328" s="957">
        <v>182</v>
      </c>
      <c r="H2328" t="s">
        <v>386</v>
      </c>
      <c r="I2328" s="958" t="s">
        <v>489</v>
      </c>
      <c r="J2328" s="958" t="s">
        <v>451</v>
      </c>
      <c r="K2328" s="958" t="s">
        <v>436</v>
      </c>
      <c r="L2328" s="937" t="s">
        <v>125</v>
      </c>
      <c r="M2328" s="958" t="s">
        <v>100</v>
      </c>
      <c r="N2328" s="678">
        <f t="shared" ca="1" si="395"/>
        <v>187119.68012162662</v>
      </c>
      <c r="O2328" s="678">
        <f t="shared" ca="1" si="403"/>
        <v>87814.951668476744</v>
      </c>
      <c r="P2328" s="678">
        <f t="shared" ca="1" si="403"/>
        <v>99304.728453149874</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ASRCMS202202</v>
      </c>
      <c r="AB2328" s="957">
        <f t="shared" si="397"/>
        <v>45230</v>
      </c>
      <c r="AC2328" t="str">
        <f t="shared" si="398"/>
        <v>Unaudited</v>
      </c>
    </row>
    <row r="2329" spans="1:29" x14ac:dyDescent="0.25">
      <c r="A2329" t="s">
        <v>421</v>
      </c>
      <c r="B2329" t="s">
        <v>1380</v>
      </c>
      <c r="C2329" t="s">
        <v>1381</v>
      </c>
      <c r="D2329">
        <v>1900</v>
      </c>
      <c r="E2329" s="957">
        <v>1</v>
      </c>
      <c r="F2329" t="s">
        <v>440</v>
      </c>
      <c r="G2329" s="957">
        <v>182</v>
      </c>
      <c r="H2329" t="s">
        <v>386</v>
      </c>
      <c r="I2329" s="937" t="s">
        <v>489</v>
      </c>
      <c r="J2329" s="937" t="s">
        <v>451</v>
      </c>
      <c r="K2329" s="937" t="s">
        <v>436</v>
      </c>
      <c r="L2329" s="937" t="s">
        <v>126</v>
      </c>
      <c r="M2329" s="958" t="s">
        <v>101</v>
      </c>
      <c r="N2329" s="678">
        <f t="shared" ca="1" si="395"/>
        <v>257208.57328180058</v>
      </c>
      <c r="O2329" s="678">
        <f t="shared" ca="1" si="403"/>
        <v>13196.420899161107</v>
      </c>
      <c r="P2329" s="678">
        <f t="shared" ca="1" si="403"/>
        <v>244012.15238263947</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ASRCMS202202</v>
      </c>
      <c r="AB2329" s="957">
        <f t="shared" si="397"/>
        <v>45230</v>
      </c>
      <c r="AC2329" t="str">
        <f t="shared" si="398"/>
        <v>Unaudited</v>
      </c>
    </row>
    <row r="2330" spans="1:29" x14ac:dyDescent="0.25">
      <c r="A2330" t="s">
        <v>421</v>
      </c>
      <c r="B2330" t="s">
        <v>1380</v>
      </c>
      <c r="C2330" t="s">
        <v>1381</v>
      </c>
      <c r="D2330">
        <v>1900</v>
      </c>
      <c r="E2330" s="957">
        <v>1</v>
      </c>
      <c r="F2330" t="s">
        <v>440</v>
      </c>
      <c r="G2330" s="957">
        <v>182</v>
      </c>
      <c r="H2330" t="s">
        <v>386</v>
      </c>
      <c r="I2330" s="937" t="s">
        <v>489</v>
      </c>
      <c r="J2330" s="937" t="s">
        <v>451</v>
      </c>
      <c r="K2330" s="937" t="s">
        <v>436</v>
      </c>
      <c r="L2330" s="937" t="s">
        <v>127</v>
      </c>
      <c r="M2330" s="958" t="s">
        <v>28</v>
      </c>
      <c r="N2330" s="678">
        <f t="shared" ca="1" si="395"/>
        <v>104279.5307059219</v>
      </c>
      <c r="O2330" s="678">
        <f t="shared" ca="1" si="403"/>
        <v>104279.5307059219</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ASRCMS202202</v>
      </c>
      <c r="AB2330" s="957">
        <f t="shared" si="397"/>
        <v>45230</v>
      </c>
      <c r="AC2330" t="str">
        <f t="shared" si="398"/>
        <v>Unaudited</v>
      </c>
    </row>
    <row r="2331" spans="1:29" x14ac:dyDescent="0.25">
      <c r="A2331" t="s">
        <v>421</v>
      </c>
      <c r="B2331" t="s">
        <v>1380</v>
      </c>
      <c r="C2331" t="s">
        <v>1381</v>
      </c>
      <c r="D2331">
        <v>1900</v>
      </c>
      <c r="E2331" s="957">
        <v>1</v>
      </c>
      <c r="F2331" t="s">
        <v>440</v>
      </c>
      <c r="G2331" s="957">
        <v>182</v>
      </c>
      <c r="H2331" t="s">
        <v>386</v>
      </c>
      <c r="I2331" s="958" t="s">
        <v>489</v>
      </c>
      <c r="J2331" s="958" t="s">
        <v>437</v>
      </c>
      <c r="K2331" s="958" t="s">
        <v>437</v>
      </c>
      <c r="L2331" s="937" t="s">
        <v>129</v>
      </c>
      <c r="M2331" s="958" t="s">
        <v>327</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ASRCMS202202</v>
      </c>
      <c r="AB2331" s="957">
        <f t="shared" si="397"/>
        <v>45230</v>
      </c>
      <c r="AC2331" t="str">
        <f t="shared" si="398"/>
        <v>Unaudited</v>
      </c>
    </row>
    <row r="2332" spans="1:29" x14ac:dyDescent="0.25">
      <c r="A2332" t="s">
        <v>421</v>
      </c>
      <c r="B2332" t="s">
        <v>1380</v>
      </c>
      <c r="C2332" t="s">
        <v>1381</v>
      </c>
      <c r="D2332">
        <v>1900</v>
      </c>
      <c r="E2332" s="957">
        <v>1</v>
      </c>
      <c r="F2332" t="s">
        <v>440</v>
      </c>
      <c r="G2332" s="957">
        <v>182</v>
      </c>
      <c r="H2332" t="s">
        <v>386</v>
      </c>
      <c r="I2332" s="958" t="s">
        <v>489</v>
      </c>
      <c r="J2332" s="958" t="s">
        <v>437</v>
      </c>
      <c r="K2332" s="958" t="s">
        <v>437</v>
      </c>
      <c r="L2332" s="953" t="s">
        <v>130</v>
      </c>
      <c r="M2332" s="958" t="s">
        <v>326</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ASRCMS202202</v>
      </c>
      <c r="AB2332" s="957">
        <f t="shared" si="397"/>
        <v>45230</v>
      </c>
      <c r="AC2332" t="str">
        <f t="shared" si="398"/>
        <v>Unaudited</v>
      </c>
    </row>
    <row r="2333" spans="1:29" ht="30" x14ac:dyDescent="0.25">
      <c r="A2333" t="s">
        <v>421</v>
      </c>
      <c r="B2333" t="s">
        <v>1380</v>
      </c>
      <c r="C2333" t="s">
        <v>1381</v>
      </c>
      <c r="D2333">
        <v>1900</v>
      </c>
      <c r="E2333" s="957">
        <v>1</v>
      </c>
      <c r="F2333" t="s">
        <v>440</v>
      </c>
      <c r="G2333" s="957">
        <v>182</v>
      </c>
      <c r="H2333" t="s">
        <v>386</v>
      </c>
      <c r="I2333" s="937" t="s">
        <v>489</v>
      </c>
      <c r="J2333" s="937" t="s">
        <v>437</v>
      </c>
      <c r="K2333" s="937" t="s">
        <v>437</v>
      </c>
      <c r="L2333" s="937" t="s">
        <v>131</v>
      </c>
      <c r="M2333" s="958" t="s">
        <v>180</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ASRCMS202202</v>
      </c>
      <c r="AB2333" s="957">
        <f t="shared" si="397"/>
        <v>45230</v>
      </c>
      <c r="AC2333" t="str">
        <f t="shared" si="398"/>
        <v>Unaudited</v>
      </c>
    </row>
    <row r="2334" spans="1:29" x14ac:dyDescent="0.25">
      <c r="A2334" t="s">
        <v>421</v>
      </c>
      <c r="B2334" t="s">
        <v>1380</v>
      </c>
      <c r="C2334" t="s">
        <v>1381</v>
      </c>
      <c r="D2334">
        <v>1900</v>
      </c>
      <c r="E2334" s="957">
        <v>1</v>
      </c>
      <c r="F2334" t="s">
        <v>440</v>
      </c>
      <c r="G2334" s="957">
        <v>182</v>
      </c>
      <c r="H2334" t="s">
        <v>386</v>
      </c>
      <c r="I2334" s="937" t="s">
        <v>489</v>
      </c>
      <c r="J2334" s="937" t="s">
        <v>437</v>
      </c>
      <c r="K2334" s="937" t="s">
        <v>437</v>
      </c>
      <c r="L2334" s="937" t="s">
        <v>132</v>
      </c>
      <c r="M2334" s="958" t="s">
        <v>495</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ASRCMS202202</v>
      </c>
      <c r="AB2334" s="957">
        <f t="shared" si="397"/>
        <v>45230</v>
      </c>
      <c r="AC2334" t="str">
        <f t="shared" si="398"/>
        <v>Unaudited</v>
      </c>
    </row>
    <row r="2335" spans="1:29" x14ac:dyDescent="0.25">
      <c r="A2335" t="s">
        <v>421</v>
      </c>
      <c r="B2335" t="s">
        <v>1380</v>
      </c>
      <c r="C2335" t="s">
        <v>1381</v>
      </c>
      <c r="D2335">
        <v>1900</v>
      </c>
      <c r="E2335" s="957">
        <v>1</v>
      </c>
      <c r="F2335" t="s">
        <v>440</v>
      </c>
      <c r="G2335" s="957">
        <v>182</v>
      </c>
      <c r="H2335" t="s">
        <v>386</v>
      </c>
      <c r="I2335" s="937" t="s">
        <v>489</v>
      </c>
      <c r="J2335" s="937" t="s">
        <v>437</v>
      </c>
      <c r="K2335" s="937" t="s">
        <v>437</v>
      </c>
      <c r="L2335" s="937" t="s">
        <v>133</v>
      </c>
      <c r="M2335" s="958" t="s">
        <v>496</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ASRCMS202202</v>
      </c>
      <c r="AB2335" s="957">
        <f t="shared" si="397"/>
        <v>45230</v>
      </c>
      <c r="AC2335" t="str">
        <f t="shared" si="398"/>
        <v>Unaudited</v>
      </c>
    </row>
    <row r="2336" spans="1:29" x14ac:dyDescent="0.25">
      <c r="A2336" t="s">
        <v>421</v>
      </c>
      <c r="B2336" t="s">
        <v>1380</v>
      </c>
      <c r="C2336" t="s">
        <v>1381</v>
      </c>
      <c r="D2336">
        <v>1900</v>
      </c>
      <c r="E2336" s="957">
        <v>1</v>
      </c>
      <c r="F2336" t="s">
        <v>440</v>
      </c>
      <c r="G2336" s="957">
        <v>182</v>
      </c>
      <c r="H2336" t="s">
        <v>386</v>
      </c>
      <c r="I2336" s="937" t="s">
        <v>489</v>
      </c>
      <c r="J2336" s="937" t="s">
        <v>437</v>
      </c>
      <c r="K2336" s="937" t="s">
        <v>437</v>
      </c>
      <c r="L2336" s="953" t="s">
        <v>134</v>
      </c>
      <c r="M2336" s="958" t="s">
        <v>497</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ASRCMS202202</v>
      </c>
      <c r="AB2336" s="957">
        <f t="shared" si="397"/>
        <v>45230</v>
      </c>
      <c r="AC2336" t="str">
        <f t="shared" si="398"/>
        <v>Unaudited</v>
      </c>
    </row>
    <row r="2337" spans="1:29" x14ac:dyDescent="0.25">
      <c r="A2337" t="s">
        <v>421</v>
      </c>
      <c r="B2337" t="s">
        <v>1380</v>
      </c>
      <c r="C2337" t="s">
        <v>1381</v>
      </c>
      <c r="D2337">
        <v>1900</v>
      </c>
      <c r="E2337" s="957">
        <v>1</v>
      </c>
      <c r="F2337" t="s">
        <v>440</v>
      </c>
      <c r="G2337" s="957">
        <v>182</v>
      </c>
      <c r="H2337" t="s">
        <v>386</v>
      </c>
      <c r="I2337" s="937" t="s">
        <v>490</v>
      </c>
      <c r="J2337" s="937" t="s">
        <v>26</v>
      </c>
      <c r="K2337" s="937" t="s">
        <v>26</v>
      </c>
      <c r="L2337" s="953" t="s">
        <v>270</v>
      </c>
      <c r="M2337" s="958" t="s">
        <v>26</v>
      </c>
      <c r="N2337" s="678">
        <f t="shared" ca="1" si="395"/>
        <v>2359857.4625610569</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ASRCMS202202</v>
      </c>
      <c r="AB2337" s="957">
        <f t="shared" si="397"/>
        <v>45230</v>
      </c>
      <c r="AC2337" t="str">
        <f t="shared" si="398"/>
        <v>Unaudited</v>
      </c>
    </row>
    <row r="2338" spans="1:29" x14ac:dyDescent="0.25">
      <c r="A2338" t="s">
        <v>421</v>
      </c>
      <c r="B2338" t="s">
        <v>1380</v>
      </c>
      <c r="C2338" t="s">
        <v>1381</v>
      </c>
      <c r="D2338">
        <v>1900</v>
      </c>
      <c r="E2338" s="957">
        <v>1</v>
      </c>
      <c r="F2338" t="s">
        <v>441</v>
      </c>
      <c r="G2338" s="957">
        <v>274</v>
      </c>
      <c r="H2338" t="s">
        <v>386</v>
      </c>
      <c r="I2338" s="937" t="s">
        <v>433</v>
      </c>
      <c r="J2338" s="937" t="s">
        <v>433</v>
      </c>
      <c r="K2338" s="937" t="s">
        <v>433</v>
      </c>
      <c r="L2338" s="937"/>
      <c r="M2338" s="958" t="s">
        <v>433</v>
      </c>
      <c r="N2338" s="678">
        <f t="shared" ca="1" si="395"/>
        <v>36477.750537638</v>
      </c>
      <c r="O2338" s="678">
        <f t="shared" ca="1" si="404"/>
        <v>17972.886021509003</v>
      </c>
      <c r="P2338" s="678">
        <f t="shared" ca="1" si="404"/>
        <v>2506.1526881709997</v>
      </c>
      <c r="Q2338" s="678">
        <f t="shared" ca="1" si="404"/>
        <v>11849.85591398</v>
      </c>
      <c r="R2338" s="678">
        <f t="shared" ca="1" si="404"/>
        <v>1701.855913978</v>
      </c>
      <c r="S2338" s="678">
        <f t="shared" ca="1" si="404"/>
        <v>48</v>
      </c>
      <c r="T2338" s="678">
        <f t="shared" ca="1" si="404"/>
        <v>1528</v>
      </c>
      <c r="U2338" s="678">
        <f t="shared" ca="1" si="404"/>
        <v>0</v>
      </c>
      <c r="V2338" s="678">
        <f t="shared" ca="1" si="404"/>
        <v>199</v>
      </c>
      <c r="W2338" s="678">
        <f t="shared" ca="1" si="401"/>
        <v>672</v>
      </c>
      <c r="X2338" s="678">
        <f t="shared" ca="1" si="404"/>
        <v>0</v>
      </c>
      <c r="Y2338" s="678">
        <f t="shared" ca="1" si="404"/>
        <v>0</v>
      </c>
      <c r="Z2338" s="678">
        <f t="shared" ca="1" si="404"/>
        <v>0</v>
      </c>
      <c r="AA2338" t="str">
        <f t="shared" si="396"/>
        <v>ASRCMS202202</v>
      </c>
      <c r="AB2338" s="957">
        <f t="shared" si="397"/>
        <v>45230</v>
      </c>
      <c r="AC2338" t="str">
        <f t="shared" si="398"/>
        <v>Unaudited</v>
      </c>
    </row>
    <row r="2339" spans="1:29" x14ac:dyDescent="0.25">
      <c r="A2339" t="s">
        <v>421</v>
      </c>
      <c r="B2339" t="s">
        <v>1380</v>
      </c>
      <c r="C2339" t="s">
        <v>1381</v>
      </c>
      <c r="D2339">
        <v>1900</v>
      </c>
      <c r="E2339" s="957">
        <v>1</v>
      </c>
      <c r="F2339" t="s">
        <v>441</v>
      </c>
      <c r="G2339" s="957">
        <v>274</v>
      </c>
      <c r="H2339" t="s">
        <v>386</v>
      </c>
      <c r="I2339" s="958" t="s">
        <v>488</v>
      </c>
      <c r="J2339" s="958" t="s">
        <v>12</v>
      </c>
      <c r="K2339" s="958" t="s">
        <v>12</v>
      </c>
      <c r="L2339" s="937">
        <v>1.1000000000000001</v>
      </c>
      <c r="M2339" s="958" t="s">
        <v>12</v>
      </c>
      <c r="N2339" s="678">
        <f t="shared" ca="1" si="395"/>
        <v>66980512.68</v>
      </c>
      <c r="O2339" s="678">
        <f t="shared" ca="1" si="404"/>
        <v>24718289.870000001</v>
      </c>
      <c r="P2339" s="678">
        <f t="shared" ca="1" si="404"/>
        <v>3446736.8600000003</v>
      </c>
      <c r="Q2339" s="678">
        <f t="shared" ca="1" si="404"/>
        <v>16297225.32</v>
      </c>
      <c r="R2339" s="678">
        <f t="shared" ca="1" si="404"/>
        <v>2340579.46</v>
      </c>
      <c r="S2339" s="678">
        <f t="shared" ca="1" si="404"/>
        <v>66014.880000000005</v>
      </c>
      <c r="T2339" s="678">
        <f t="shared" ca="1" si="404"/>
        <v>2101473.6800000002</v>
      </c>
      <c r="U2339" s="678">
        <f t="shared" ca="1" si="404"/>
        <v>0</v>
      </c>
      <c r="V2339" s="678">
        <f t="shared" ca="1" si="404"/>
        <v>273686.69</v>
      </c>
      <c r="W2339" s="678">
        <f t="shared" ca="1" si="401"/>
        <v>17736505.920000002</v>
      </c>
      <c r="X2339" s="678">
        <f t="shared" ca="1" si="404"/>
        <v>0</v>
      </c>
      <c r="Y2339" s="678">
        <f t="shared" ca="1" si="404"/>
        <v>0</v>
      </c>
      <c r="Z2339" s="678">
        <f t="shared" ca="1" si="404"/>
        <v>0</v>
      </c>
      <c r="AA2339" t="str">
        <f t="shared" si="396"/>
        <v>ASRCMS202202</v>
      </c>
      <c r="AB2339" s="957">
        <f t="shared" si="397"/>
        <v>45230</v>
      </c>
      <c r="AC2339" t="str">
        <f t="shared" si="398"/>
        <v>Unaudited</v>
      </c>
    </row>
    <row r="2340" spans="1:29" x14ac:dyDescent="0.25">
      <c r="A2340" t="s">
        <v>421</v>
      </c>
      <c r="B2340" t="s">
        <v>1380</v>
      </c>
      <c r="C2340" t="s">
        <v>1381</v>
      </c>
      <c r="D2340">
        <v>1900</v>
      </c>
      <c r="E2340" s="957">
        <v>1</v>
      </c>
      <c r="F2340" t="s">
        <v>441</v>
      </c>
      <c r="G2340" s="957">
        <v>274</v>
      </c>
      <c r="H2340" t="s">
        <v>386</v>
      </c>
      <c r="I2340" s="937" t="s">
        <v>488</v>
      </c>
      <c r="J2340" s="937" t="s">
        <v>12</v>
      </c>
      <c r="K2340" s="937" t="s">
        <v>1323</v>
      </c>
      <c r="L2340" s="937" t="s">
        <v>1314</v>
      </c>
      <c r="M2340" s="958" t="s">
        <v>1323</v>
      </c>
      <c r="N2340" s="678">
        <f t="shared" ca="1" si="395"/>
        <v>1029031.633895152</v>
      </c>
      <c r="O2340" s="678">
        <f t="shared" ca="1" si="404"/>
        <v>372232.0363868089</v>
      </c>
      <c r="P2340" s="678">
        <f t="shared" ca="1" si="404"/>
        <v>51493.531265538317</v>
      </c>
      <c r="Q2340" s="678">
        <f t="shared" ca="1" si="404"/>
        <v>248492.31808966098</v>
      </c>
      <c r="R2340" s="678">
        <f t="shared" ca="1" si="404"/>
        <v>35973.43096179753</v>
      </c>
      <c r="S2340" s="678">
        <f t="shared" ca="1" si="404"/>
        <v>980.99716243383432</v>
      </c>
      <c r="T2340" s="678">
        <f t="shared" ca="1" si="404"/>
        <v>32022.507089606519</v>
      </c>
      <c r="U2340" s="678">
        <f t="shared" ca="1" si="404"/>
        <v>0</v>
      </c>
      <c r="V2340" s="678">
        <f t="shared" ca="1" si="404"/>
        <v>4078.0411206852446</v>
      </c>
      <c r="W2340" s="678">
        <f t="shared" ca="1" si="401"/>
        <v>283758.77181862068</v>
      </c>
      <c r="X2340" s="678">
        <f t="shared" ca="1" si="404"/>
        <v>0</v>
      </c>
      <c r="Y2340" s="678">
        <f t="shared" ca="1" si="404"/>
        <v>0</v>
      </c>
      <c r="Z2340" s="678">
        <f t="shared" ca="1" si="404"/>
        <v>0</v>
      </c>
      <c r="AA2340" t="str">
        <f t="shared" si="396"/>
        <v>ASRCMS202202</v>
      </c>
      <c r="AB2340" s="957">
        <f t="shared" si="397"/>
        <v>45230</v>
      </c>
      <c r="AC2340" t="str">
        <f t="shared" si="398"/>
        <v>Unaudited</v>
      </c>
    </row>
    <row r="2341" spans="1:29" x14ac:dyDescent="0.25">
      <c r="A2341" t="s">
        <v>421</v>
      </c>
      <c r="B2341" t="s">
        <v>1380</v>
      </c>
      <c r="C2341" t="s">
        <v>1381</v>
      </c>
      <c r="D2341">
        <v>1900</v>
      </c>
      <c r="E2341" s="957">
        <v>1</v>
      </c>
      <c r="F2341" t="s">
        <v>441</v>
      </c>
      <c r="G2341" s="957">
        <v>274</v>
      </c>
      <c r="H2341" t="s">
        <v>386</v>
      </c>
      <c r="I2341" s="937" t="s">
        <v>488</v>
      </c>
      <c r="J2341" s="937" t="s">
        <v>491</v>
      </c>
      <c r="K2341" s="937" t="s">
        <v>492</v>
      </c>
      <c r="L2341" s="937" t="s">
        <v>63</v>
      </c>
      <c r="M2341" s="958" t="s">
        <v>344</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ASRCMS202202</v>
      </c>
      <c r="AB2341" s="957">
        <f t="shared" si="397"/>
        <v>45230</v>
      </c>
      <c r="AC2341" t="str">
        <f t="shared" si="398"/>
        <v>Unaudited</v>
      </c>
    </row>
    <row r="2342" spans="1:29" x14ac:dyDescent="0.25">
      <c r="A2342" t="s">
        <v>421</v>
      </c>
      <c r="B2342" t="s">
        <v>1380</v>
      </c>
      <c r="C2342" t="s">
        <v>1381</v>
      </c>
      <c r="D2342">
        <v>1900</v>
      </c>
      <c r="E2342" s="957">
        <v>1</v>
      </c>
      <c r="F2342" t="s">
        <v>441</v>
      </c>
      <c r="G2342" s="957">
        <v>274</v>
      </c>
      <c r="H2342" t="s">
        <v>386</v>
      </c>
      <c r="I2342" s="937" t="s">
        <v>488</v>
      </c>
      <c r="J2342" s="937" t="s">
        <v>491</v>
      </c>
      <c r="K2342" s="937" t="s">
        <v>1014</v>
      </c>
      <c r="L2342" s="937" t="s">
        <v>910</v>
      </c>
      <c r="M2342" s="958" t="s">
        <v>911</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ASRCMS202202</v>
      </c>
      <c r="AB2342" s="957">
        <f t="shared" si="397"/>
        <v>45230</v>
      </c>
      <c r="AC2342" t="str">
        <f t="shared" si="398"/>
        <v>Unaudited</v>
      </c>
    </row>
    <row r="2343" spans="1:29" x14ac:dyDescent="0.25">
      <c r="A2343" t="s">
        <v>421</v>
      </c>
      <c r="B2343" t="s">
        <v>1380</v>
      </c>
      <c r="C2343" t="s">
        <v>1381</v>
      </c>
      <c r="D2343">
        <v>1900</v>
      </c>
      <c r="E2343" s="957">
        <v>1</v>
      </c>
      <c r="F2343" t="s">
        <v>441</v>
      </c>
      <c r="G2343" s="957">
        <v>274</v>
      </c>
      <c r="H2343" t="s">
        <v>386</v>
      </c>
      <c r="I2343" s="958" t="s">
        <v>488</v>
      </c>
      <c r="J2343" s="958" t="s">
        <v>13</v>
      </c>
      <c r="K2343" s="958" t="s">
        <v>493</v>
      </c>
      <c r="L2343" s="937" t="s">
        <v>95</v>
      </c>
      <c r="M2343" s="958" t="s">
        <v>147</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ASRCMS202202</v>
      </c>
      <c r="AB2343" s="957">
        <f t="shared" si="397"/>
        <v>45230</v>
      </c>
      <c r="AC2343" t="str">
        <f t="shared" si="398"/>
        <v>Unaudited</v>
      </c>
    </row>
    <row r="2344" spans="1:29" x14ac:dyDescent="0.25">
      <c r="A2344" t="s">
        <v>421</v>
      </c>
      <c r="B2344" t="s">
        <v>1380</v>
      </c>
      <c r="C2344" t="s">
        <v>1381</v>
      </c>
      <c r="D2344">
        <v>1900</v>
      </c>
      <c r="E2344" s="957">
        <v>1</v>
      </c>
      <c r="F2344" t="s">
        <v>441</v>
      </c>
      <c r="G2344" s="957">
        <v>274</v>
      </c>
      <c r="H2344" t="s">
        <v>386</v>
      </c>
      <c r="I2344" s="958" t="s">
        <v>488</v>
      </c>
      <c r="J2344" s="958" t="s">
        <v>13</v>
      </c>
      <c r="K2344" s="958" t="s">
        <v>13</v>
      </c>
      <c r="L2344" s="937" t="s">
        <v>35</v>
      </c>
      <c r="M2344" s="958" t="s">
        <v>13</v>
      </c>
      <c r="N2344" s="678">
        <f t="shared" ca="1" si="395"/>
        <v>3779.4002336551989</v>
      </c>
      <c r="O2344" s="678">
        <f t="shared" ca="1" si="404"/>
        <v>1367.1240017851544</v>
      </c>
      <c r="P2344" s="678">
        <f t="shared" ca="1" si="404"/>
        <v>189.12408295947108</v>
      </c>
      <c r="Q2344" s="678">
        <f t="shared" ca="1" si="404"/>
        <v>912.65602933376567</v>
      </c>
      <c r="R2344" s="678">
        <f t="shared" ca="1" si="404"/>
        <v>132.12226806649318</v>
      </c>
      <c r="S2344" s="678">
        <f t="shared" ca="1" si="404"/>
        <v>3.6029804942763168</v>
      </c>
      <c r="T2344" s="678">
        <f t="shared" ca="1" si="404"/>
        <v>117.61141911504681</v>
      </c>
      <c r="U2344" s="678">
        <f t="shared" ca="1" si="404"/>
        <v>0</v>
      </c>
      <c r="V2344" s="678">
        <f t="shared" ca="1" si="404"/>
        <v>14.977721827688445</v>
      </c>
      <c r="W2344" s="678">
        <f t="shared" ca="1" si="401"/>
        <v>1042.1817300733028</v>
      </c>
      <c r="X2344" s="678">
        <f t="shared" ca="1" si="404"/>
        <v>0</v>
      </c>
      <c r="Y2344" s="678">
        <f t="shared" ca="1" si="404"/>
        <v>0</v>
      </c>
      <c r="Z2344" s="678">
        <f t="shared" ca="1" si="404"/>
        <v>0</v>
      </c>
      <c r="AA2344" t="str">
        <f t="shared" si="396"/>
        <v>ASRCMS202202</v>
      </c>
      <c r="AB2344" s="957">
        <f t="shared" si="397"/>
        <v>45230</v>
      </c>
      <c r="AC2344" t="str">
        <f t="shared" si="398"/>
        <v>Unaudited</v>
      </c>
    </row>
    <row r="2345" spans="1:29" x14ac:dyDescent="0.25">
      <c r="A2345" t="s">
        <v>421</v>
      </c>
      <c r="B2345" t="s">
        <v>1380</v>
      </c>
      <c r="C2345" t="s">
        <v>1381</v>
      </c>
      <c r="D2345">
        <v>1900</v>
      </c>
      <c r="E2345" s="957">
        <v>1</v>
      </c>
      <c r="F2345" t="s">
        <v>441</v>
      </c>
      <c r="G2345" s="957">
        <v>274</v>
      </c>
      <c r="H2345" t="s">
        <v>386</v>
      </c>
      <c r="I2345" s="958" t="s">
        <v>489</v>
      </c>
      <c r="J2345" s="958" t="s">
        <v>445</v>
      </c>
      <c r="K2345" s="958" t="s">
        <v>0</v>
      </c>
      <c r="L2345" s="937">
        <v>2.1</v>
      </c>
      <c r="M2345" s="958" t="s">
        <v>148</v>
      </c>
      <c r="N2345" s="678">
        <f t="shared" ca="1" si="395"/>
        <v>5548701.9900000002</v>
      </c>
      <c r="O2345" s="678">
        <f t="shared" ca="1" si="404"/>
        <v>1345914.5200000003</v>
      </c>
      <c r="P2345" s="678">
        <f t="shared" ca="1" si="404"/>
        <v>309374.37</v>
      </c>
      <c r="Q2345" s="678">
        <f t="shared" ca="1" si="404"/>
        <v>1686479.8199999996</v>
      </c>
      <c r="R2345" s="678">
        <f t="shared" ca="1" si="404"/>
        <v>170084.46</v>
      </c>
      <c r="S2345" s="678">
        <f t="shared" ca="1" si="404"/>
        <v>778</v>
      </c>
      <c r="T2345" s="678">
        <f t="shared" ca="1" si="404"/>
        <v>352260.16000000009</v>
      </c>
      <c r="U2345" s="678">
        <f t="shared" ca="1" si="404"/>
        <v>0</v>
      </c>
      <c r="V2345" s="678">
        <f t="shared" ca="1" si="404"/>
        <v>129469.94</v>
      </c>
      <c r="W2345" s="678">
        <f t="shared" ca="1" si="401"/>
        <v>1554340.72</v>
      </c>
      <c r="X2345" s="678">
        <f t="shared" ca="1" si="404"/>
        <v>0</v>
      </c>
      <c r="Y2345" s="678">
        <f t="shared" ca="1" si="404"/>
        <v>0</v>
      </c>
      <c r="Z2345" s="678">
        <f t="shared" ca="1" si="404"/>
        <v>0</v>
      </c>
      <c r="AA2345" t="str">
        <f t="shared" si="396"/>
        <v>ASRCMS202202</v>
      </c>
      <c r="AB2345" s="957">
        <f t="shared" si="397"/>
        <v>45230</v>
      </c>
      <c r="AC2345" t="str">
        <f t="shared" si="398"/>
        <v>Unaudited</v>
      </c>
    </row>
    <row r="2346" spans="1:29" ht="30" x14ac:dyDescent="0.25">
      <c r="A2346" t="s">
        <v>421</v>
      </c>
      <c r="B2346" t="s">
        <v>1380</v>
      </c>
      <c r="C2346" t="s">
        <v>1381</v>
      </c>
      <c r="D2346">
        <v>1900</v>
      </c>
      <c r="E2346" s="957">
        <v>1</v>
      </c>
      <c r="F2346" t="s">
        <v>441</v>
      </c>
      <c r="G2346" s="957">
        <v>274</v>
      </c>
      <c r="H2346" t="s">
        <v>386</v>
      </c>
      <c r="I2346" s="958" t="s">
        <v>489</v>
      </c>
      <c r="J2346" s="958" t="s">
        <v>445</v>
      </c>
      <c r="K2346" s="958" t="s">
        <v>0</v>
      </c>
      <c r="L2346" s="937">
        <v>2.2000000000000002</v>
      </c>
      <c r="M2346" s="958" t="s">
        <v>149</v>
      </c>
      <c r="N2346" s="678">
        <f t="shared" ca="1" si="395"/>
        <v>119076.98133469169</v>
      </c>
      <c r="O2346" s="678">
        <f t="shared" ca="1" si="404"/>
        <v>28920.444356043463</v>
      </c>
      <c r="P2346" s="678">
        <f t="shared" ca="1" si="404"/>
        <v>4488.3124355433456</v>
      </c>
      <c r="Q2346" s="678">
        <f t="shared" ca="1" si="404"/>
        <v>43378.250056644669</v>
      </c>
      <c r="R2346" s="678">
        <f t="shared" ca="1" si="404"/>
        <v>7279.1325967638686</v>
      </c>
      <c r="S2346" s="678">
        <f t="shared" ca="1" si="404"/>
        <v>236.28162073117616</v>
      </c>
      <c r="T2346" s="678">
        <f t="shared" ca="1" si="404"/>
        <v>8678.8456782675112</v>
      </c>
      <c r="U2346" s="678">
        <f t="shared" ca="1" si="404"/>
        <v>0</v>
      </c>
      <c r="V2346" s="678">
        <f t="shared" ca="1" si="404"/>
        <v>1763.097963214778</v>
      </c>
      <c r="W2346" s="678">
        <f t="shared" ca="1" si="401"/>
        <v>24332.616627482879</v>
      </c>
      <c r="X2346" s="678">
        <f t="shared" ca="1" si="404"/>
        <v>0</v>
      </c>
      <c r="Y2346" s="678">
        <f t="shared" ca="1" si="404"/>
        <v>0</v>
      </c>
      <c r="Z2346" s="678">
        <f t="shared" ca="1" si="404"/>
        <v>0</v>
      </c>
      <c r="AA2346" t="str">
        <f t="shared" si="396"/>
        <v>ASRCMS202202</v>
      </c>
      <c r="AB2346" s="957">
        <f t="shared" si="397"/>
        <v>45230</v>
      </c>
      <c r="AC2346" t="str">
        <f t="shared" si="398"/>
        <v>Unaudited</v>
      </c>
    </row>
    <row r="2347" spans="1:29" x14ac:dyDescent="0.25">
      <c r="A2347" t="s">
        <v>421</v>
      </c>
      <c r="B2347" t="s">
        <v>1380</v>
      </c>
      <c r="C2347" t="s">
        <v>1381</v>
      </c>
      <c r="D2347">
        <v>1900</v>
      </c>
      <c r="E2347" s="957">
        <v>1</v>
      </c>
      <c r="F2347" t="s">
        <v>441</v>
      </c>
      <c r="G2347" s="957">
        <v>274</v>
      </c>
      <c r="H2347" t="s">
        <v>386</v>
      </c>
      <c r="I2347" s="958" t="s">
        <v>489</v>
      </c>
      <c r="J2347" s="958" t="s">
        <v>445</v>
      </c>
      <c r="K2347" s="958" t="s">
        <v>0</v>
      </c>
      <c r="L2347" s="953">
        <v>2.2999999999999998</v>
      </c>
      <c r="M2347" s="958" t="s">
        <v>150</v>
      </c>
      <c r="N2347" s="678">
        <f t="shared" ca="1" si="395"/>
        <v>550623.24000000011</v>
      </c>
      <c r="O2347" s="678">
        <f t="shared" ca="1" si="404"/>
        <v>225074.56</v>
      </c>
      <c r="P2347" s="678">
        <f t="shared" ca="1" si="404"/>
        <v>46520.12</v>
      </c>
      <c r="Q2347" s="678">
        <f t="shared" ca="1" si="404"/>
        <v>198668.51</v>
      </c>
      <c r="R2347" s="678">
        <f t="shared" ca="1" si="404"/>
        <v>28338.809999999998</v>
      </c>
      <c r="S2347" s="678">
        <f t="shared" ca="1" si="404"/>
        <v>0</v>
      </c>
      <c r="T2347" s="678">
        <f t="shared" ca="1" si="404"/>
        <v>20142.25</v>
      </c>
      <c r="U2347" s="678">
        <f t="shared" ca="1" si="404"/>
        <v>0</v>
      </c>
      <c r="V2347" s="678">
        <f t="shared" ca="1" si="404"/>
        <v>5971.81</v>
      </c>
      <c r="W2347" s="678">
        <f t="shared" ca="1" si="401"/>
        <v>25907.180000000004</v>
      </c>
      <c r="X2347" s="678">
        <f t="shared" ca="1" si="404"/>
        <v>0</v>
      </c>
      <c r="Y2347" s="678">
        <f t="shared" ca="1" si="404"/>
        <v>0</v>
      </c>
      <c r="Z2347" s="678">
        <f t="shared" ca="1" si="404"/>
        <v>0</v>
      </c>
      <c r="AA2347" t="str">
        <f t="shared" si="396"/>
        <v>ASRCMS202202</v>
      </c>
      <c r="AB2347" s="957">
        <f t="shared" si="397"/>
        <v>45230</v>
      </c>
      <c r="AC2347" t="str">
        <f t="shared" si="398"/>
        <v>Unaudited</v>
      </c>
    </row>
    <row r="2348" spans="1:29" x14ac:dyDescent="0.25">
      <c r="A2348" t="s">
        <v>421</v>
      </c>
      <c r="B2348" t="s">
        <v>1380</v>
      </c>
      <c r="C2348" t="s">
        <v>1381</v>
      </c>
      <c r="D2348">
        <v>1900</v>
      </c>
      <c r="E2348" s="957">
        <v>1</v>
      </c>
      <c r="F2348" t="s">
        <v>441</v>
      </c>
      <c r="G2348" s="957">
        <v>274</v>
      </c>
      <c r="H2348" t="s">
        <v>386</v>
      </c>
      <c r="I2348" s="958" t="s">
        <v>489</v>
      </c>
      <c r="J2348" s="958" t="s">
        <v>445</v>
      </c>
      <c r="K2348" s="958" t="s">
        <v>0</v>
      </c>
      <c r="L2348" s="937">
        <v>2.4</v>
      </c>
      <c r="M2348" s="958" t="s">
        <v>151</v>
      </c>
      <c r="N2348" s="678">
        <f t="shared" ca="1" si="395"/>
        <v>2204177.7900000005</v>
      </c>
      <c r="O2348" s="678">
        <f t="shared" ca="1" si="404"/>
        <v>637584.87000000011</v>
      </c>
      <c r="P2348" s="678">
        <f t="shared" ca="1" si="404"/>
        <v>114835.9</v>
      </c>
      <c r="Q2348" s="678">
        <f t="shared" ca="1" si="404"/>
        <v>933820.27000000014</v>
      </c>
      <c r="R2348" s="678">
        <f t="shared" ca="1" si="404"/>
        <v>85118.860000000015</v>
      </c>
      <c r="S2348" s="678">
        <f t="shared" ca="1" si="404"/>
        <v>6652.25</v>
      </c>
      <c r="T2348" s="678">
        <f t="shared" ca="1" si="404"/>
        <v>157266.86000000002</v>
      </c>
      <c r="U2348" s="678">
        <f t="shared" ca="1" si="404"/>
        <v>0</v>
      </c>
      <c r="V2348" s="678">
        <f t="shared" ca="1" si="404"/>
        <v>58533.729999999996</v>
      </c>
      <c r="W2348" s="678">
        <f t="shared" ca="1" si="401"/>
        <v>210365.05</v>
      </c>
      <c r="X2348" s="678">
        <f t="shared" ca="1" si="404"/>
        <v>0</v>
      </c>
      <c r="Y2348" s="678">
        <f t="shared" ca="1" si="404"/>
        <v>0</v>
      </c>
      <c r="Z2348" s="678">
        <f t="shared" ca="1" si="404"/>
        <v>0</v>
      </c>
      <c r="AA2348" t="str">
        <f t="shared" si="396"/>
        <v>ASRCMS202202</v>
      </c>
      <c r="AB2348" s="957">
        <f t="shared" si="397"/>
        <v>45230</v>
      </c>
      <c r="AC2348" t="str">
        <f t="shared" si="398"/>
        <v>Unaudited</v>
      </c>
    </row>
    <row r="2349" spans="1:29" ht="30" x14ac:dyDescent="0.25">
      <c r="A2349" t="s">
        <v>421</v>
      </c>
      <c r="B2349" t="s">
        <v>1380</v>
      </c>
      <c r="C2349" t="s">
        <v>1381</v>
      </c>
      <c r="D2349">
        <v>1900</v>
      </c>
      <c r="E2349" s="957">
        <v>1</v>
      </c>
      <c r="F2349" t="s">
        <v>441</v>
      </c>
      <c r="G2349" s="957">
        <v>274</v>
      </c>
      <c r="H2349" t="s">
        <v>386</v>
      </c>
      <c r="I2349" s="937" t="s">
        <v>489</v>
      </c>
      <c r="J2349" s="937" t="s">
        <v>445</v>
      </c>
      <c r="K2349" s="937" t="s">
        <v>0</v>
      </c>
      <c r="L2349" s="937">
        <v>2.5</v>
      </c>
      <c r="M2349" s="958" t="s">
        <v>152</v>
      </c>
      <c r="N2349" s="678">
        <f t="shared" ca="1" si="395"/>
        <v>83500.466058595703</v>
      </c>
      <c r="O2349" s="678">
        <f t="shared" ca="1" si="404"/>
        <v>27873.138532442783</v>
      </c>
      <c r="P2349" s="678">
        <f t="shared" ca="1" si="404"/>
        <v>4402.1299029770953</v>
      </c>
      <c r="Q2349" s="678">
        <f t="shared" ca="1" si="404"/>
        <v>35406.611087723562</v>
      </c>
      <c r="R2349" s="678">
        <f t="shared" ca="1" si="404"/>
        <v>3760.3000105337901</v>
      </c>
      <c r="S2349" s="678">
        <f t="shared" ca="1" si="404"/>
        <v>37.538957834216362</v>
      </c>
      <c r="T2349" s="678">
        <f t="shared" ca="1" si="404"/>
        <v>2950.8162600154801</v>
      </c>
      <c r="U2349" s="678">
        <f t="shared" ca="1" si="404"/>
        <v>0</v>
      </c>
      <c r="V2349" s="678">
        <f t="shared" ca="1" si="404"/>
        <v>1873.7618560884305</v>
      </c>
      <c r="W2349" s="678">
        <f t="shared" ca="1" si="401"/>
        <v>7196.1694509803619</v>
      </c>
      <c r="X2349" s="678">
        <f t="shared" ca="1" si="404"/>
        <v>0</v>
      </c>
      <c r="Y2349" s="678">
        <f t="shared" ca="1" si="404"/>
        <v>0</v>
      </c>
      <c r="Z2349" s="678">
        <f t="shared" ca="1" si="404"/>
        <v>0</v>
      </c>
      <c r="AA2349" t="str">
        <f t="shared" si="396"/>
        <v>ASRCMS202202</v>
      </c>
      <c r="AB2349" s="957">
        <f t="shared" si="397"/>
        <v>45230</v>
      </c>
      <c r="AC2349" t="str">
        <f t="shared" si="398"/>
        <v>Unaudited</v>
      </c>
    </row>
    <row r="2350" spans="1:29" x14ac:dyDescent="0.25">
      <c r="A2350" t="s">
        <v>421</v>
      </c>
      <c r="B2350" t="s">
        <v>1380</v>
      </c>
      <c r="C2350" t="s">
        <v>1381</v>
      </c>
      <c r="D2350">
        <v>1900</v>
      </c>
      <c r="E2350" s="957">
        <v>1</v>
      </c>
      <c r="F2350" t="s">
        <v>441</v>
      </c>
      <c r="G2350" s="957">
        <v>274</v>
      </c>
      <c r="H2350" t="s">
        <v>386</v>
      </c>
      <c r="I2350" s="958" t="s">
        <v>489</v>
      </c>
      <c r="J2350" s="958" t="s">
        <v>445</v>
      </c>
      <c r="K2350" s="958" t="s">
        <v>0</v>
      </c>
      <c r="L2350" s="937" t="s">
        <v>97</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ASRCMS202202</v>
      </c>
      <c r="AB2350" s="957">
        <f t="shared" si="397"/>
        <v>45230</v>
      </c>
      <c r="AC2350" t="str">
        <f t="shared" si="398"/>
        <v>Unaudited</v>
      </c>
    </row>
    <row r="2351" spans="1:29" x14ac:dyDescent="0.25">
      <c r="A2351" t="s">
        <v>421</v>
      </c>
      <c r="B2351" t="s">
        <v>1380</v>
      </c>
      <c r="C2351" t="s">
        <v>1381</v>
      </c>
      <c r="D2351">
        <v>1900</v>
      </c>
      <c r="E2351" s="957">
        <v>1</v>
      </c>
      <c r="F2351" t="s">
        <v>441</v>
      </c>
      <c r="G2351" s="957">
        <v>274</v>
      </c>
      <c r="H2351" t="s">
        <v>386</v>
      </c>
      <c r="I2351" s="937" t="s">
        <v>489</v>
      </c>
      <c r="J2351" s="937" t="s">
        <v>445</v>
      </c>
      <c r="K2351" s="937" t="s">
        <v>0</v>
      </c>
      <c r="L2351" s="937" t="s">
        <v>153</v>
      </c>
      <c r="M2351" s="937" t="s">
        <v>452</v>
      </c>
      <c r="N2351" s="678">
        <f t="shared" ca="1" si="395"/>
        <v>34786.988968130252</v>
      </c>
      <c r="O2351" s="678">
        <f t="shared" ca="1" si="404"/>
        <v>6251.5192925961228</v>
      </c>
      <c r="P2351" s="678">
        <f t="shared" ca="1" si="404"/>
        <v>860.05544507461946</v>
      </c>
      <c r="Q2351" s="678">
        <f t="shared" ca="1" si="404"/>
        <v>10321.640706765373</v>
      </c>
      <c r="R2351" s="678">
        <f t="shared" ca="1" si="404"/>
        <v>1491.8814145063122</v>
      </c>
      <c r="S2351" s="678">
        <f t="shared" ca="1" si="404"/>
        <v>33.342710255454882</v>
      </c>
      <c r="T2351" s="678">
        <f t="shared" ca="1" si="404"/>
        <v>1806.0668160632852</v>
      </c>
      <c r="U2351" s="678">
        <f t="shared" ca="1" si="404"/>
        <v>0</v>
      </c>
      <c r="V2351" s="678">
        <f t="shared" ca="1" si="404"/>
        <v>205.23075208829141</v>
      </c>
      <c r="W2351" s="678">
        <f t="shared" ca="1" si="401"/>
        <v>13817.25183078079</v>
      </c>
      <c r="X2351" s="678">
        <f t="shared" ca="1" si="404"/>
        <v>0</v>
      </c>
      <c r="Y2351" s="678">
        <f t="shared" ca="1" si="404"/>
        <v>0</v>
      </c>
      <c r="Z2351" s="678">
        <f t="shared" ca="1" si="404"/>
        <v>0</v>
      </c>
      <c r="AA2351" t="str">
        <f t="shared" si="396"/>
        <v>ASRCMS202202</v>
      </c>
      <c r="AB2351" s="957">
        <f t="shared" si="397"/>
        <v>45230</v>
      </c>
      <c r="AC2351" t="str">
        <f t="shared" si="398"/>
        <v>Unaudited</v>
      </c>
    </row>
    <row r="2352" spans="1:29" x14ac:dyDescent="0.25">
      <c r="A2352" t="s">
        <v>421</v>
      </c>
      <c r="B2352" t="s">
        <v>1380</v>
      </c>
      <c r="C2352" t="s">
        <v>1381</v>
      </c>
      <c r="D2352">
        <v>1900</v>
      </c>
      <c r="E2352" s="957">
        <v>1</v>
      </c>
      <c r="F2352" t="s">
        <v>441</v>
      </c>
      <c r="G2352" s="957">
        <v>274</v>
      </c>
      <c r="H2352" t="s">
        <v>386</v>
      </c>
      <c r="I2352" s="937" t="s">
        <v>489</v>
      </c>
      <c r="J2352" s="937" t="s">
        <v>445</v>
      </c>
      <c r="K2352" s="937" t="s">
        <v>0</v>
      </c>
      <c r="L2352" s="937" t="s">
        <v>912</v>
      </c>
      <c r="M2352" s="958" t="s">
        <v>24</v>
      </c>
      <c r="N2352" s="678">
        <f t="shared" ca="1" si="395"/>
        <v>366814.05</v>
      </c>
      <c r="O2352" s="678">
        <f t="shared" ca="1" si="404"/>
        <v>0</v>
      </c>
      <c r="P2352" s="678">
        <f t="shared" ca="1" si="404"/>
        <v>0</v>
      </c>
      <c r="Q2352" s="678">
        <f t="shared" ca="1" si="404"/>
        <v>366814.05</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ASRCMS202202</v>
      </c>
      <c r="AB2352" s="957">
        <f t="shared" si="397"/>
        <v>45230</v>
      </c>
      <c r="AC2352" t="str">
        <f t="shared" si="398"/>
        <v>Unaudited</v>
      </c>
    </row>
    <row r="2353" spans="1:29" x14ac:dyDescent="0.25">
      <c r="A2353" t="s">
        <v>421</v>
      </c>
      <c r="B2353" t="s">
        <v>1380</v>
      </c>
      <c r="C2353" t="s">
        <v>1381</v>
      </c>
      <c r="D2353">
        <v>1900</v>
      </c>
      <c r="E2353" s="957">
        <v>1</v>
      </c>
      <c r="F2353" t="s">
        <v>441</v>
      </c>
      <c r="G2353" s="957">
        <v>274</v>
      </c>
      <c r="H2353" t="s">
        <v>386</v>
      </c>
      <c r="I2353" s="937" t="s">
        <v>489</v>
      </c>
      <c r="J2353" s="937" t="s">
        <v>445</v>
      </c>
      <c r="K2353" s="937" t="s">
        <v>53</v>
      </c>
      <c r="L2353" s="937">
        <v>3.1</v>
      </c>
      <c r="M2353" s="958" t="s">
        <v>33</v>
      </c>
      <c r="N2353" s="678">
        <f t="shared" ca="1" si="395"/>
        <v>879580.17</v>
      </c>
      <c r="O2353" s="678">
        <f t="shared" ca="1" si="404"/>
        <v>384215.83</v>
      </c>
      <c r="P2353" s="678">
        <f t="shared" ca="1" si="404"/>
        <v>49520.25</v>
      </c>
      <c r="Q2353" s="678">
        <f t="shared" ca="1" si="404"/>
        <v>304838.12</v>
      </c>
      <c r="R2353" s="678">
        <f t="shared" ca="1" si="404"/>
        <v>46327.64</v>
      </c>
      <c r="S2353" s="678">
        <f t="shared" ca="1" si="404"/>
        <v>314.78000000000003</v>
      </c>
      <c r="T2353" s="678">
        <f t="shared" ca="1" si="404"/>
        <v>43488.13</v>
      </c>
      <c r="U2353" s="678">
        <f t="shared" ca="1" si="404"/>
        <v>0</v>
      </c>
      <c r="V2353" s="678">
        <f t="shared" ca="1" si="404"/>
        <v>5598.5000000000009</v>
      </c>
      <c r="W2353" s="678">
        <f t="shared" ca="1" si="401"/>
        <v>45276.92</v>
      </c>
      <c r="X2353" s="678">
        <f t="shared" ca="1" si="404"/>
        <v>0</v>
      </c>
      <c r="Y2353" s="678">
        <f t="shared" ca="1" si="404"/>
        <v>0</v>
      </c>
      <c r="Z2353" s="678">
        <f t="shared" ca="1" si="404"/>
        <v>0</v>
      </c>
      <c r="AA2353" t="str">
        <f t="shared" si="396"/>
        <v>ASRCMS202202</v>
      </c>
      <c r="AB2353" s="957">
        <f t="shared" si="397"/>
        <v>45230</v>
      </c>
      <c r="AC2353" t="str">
        <f t="shared" si="398"/>
        <v>Unaudited</v>
      </c>
    </row>
    <row r="2354" spans="1:29" x14ac:dyDescent="0.25">
      <c r="A2354" t="s">
        <v>421</v>
      </c>
      <c r="B2354" t="s">
        <v>1380</v>
      </c>
      <c r="C2354" t="s">
        <v>1381</v>
      </c>
      <c r="D2354">
        <v>1900</v>
      </c>
      <c r="E2354" s="957">
        <v>1</v>
      </c>
      <c r="F2354" t="s">
        <v>441</v>
      </c>
      <c r="G2354" s="957">
        <v>274</v>
      </c>
      <c r="H2354" t="s">
        <v>386</v>
      </c>
      <c r="I2354" s="937" t="s">
        <v>489</v>
      </c>
      <c r="J2354" s="937" t="s">
        <v>445</v>
      </c>
      <c r="K2354" s="937" t="s">
        <v>53</v>
      </c>
      <c r="L2354" s="937">
        <v>3.2</v>
      </c>
      <c r="M2354" s="958" t="s">
        <v>34</v>
      </c>
      <c r="N2354" s="678">
        <f t="shared" ca="1" si="395"/>
        <v>2850833.5400000005</v>
      </c>
      <c r="O2354" s="678">
        <f t="shared" ca="1" si="404"/>
        <v>903722.44</v>
      </c>
      <c r="P2354" s="678">
        <f t="shared" ca="1" si="404"/>
        <v>103538.09000000003</v>
      </c>
      <c r="Q2354" s="678">
        <f t="shared" ca="1" si="404"/>
        <v>1108656.5200000003</v>
      </c>
      <c r="R2354" s="678">
        <f t="shared" ca="1" si="404"/>
        <v>154608.16</v>
      </c>
      <c r="S2354" s="678">
        <f t="shared" ca="1" si="404"/>
        <v>7763.68</v>
      </c>
      <c r="T2354" s="678">
        <f t="shared" ca="1" si="404"/>
        <v>189831.79</v>
      </c>
      <c r="U2354" s="678">
        <f t="shared" ca="1" si="404"/>
        <v>0</v>
      </c>
      <c r="V2354" s="678">
        <f t="shared" ca="1" si="404"/>
        <v>31445.840000000004</v>
      </c>
      <c r="W2354" s="678">
        <f t="shared" ca="1" si="401"/>
        <v>351267.01999999996</v>
      </c>
      <c r="X2354" s="678">
        <f t="shared" ca="1" si="404"/>
        <v>0</v>
      </c>
      <c r="Y2354" s="678">
        <f t="shared" ca="1" si="404"/>
        <v>0</v>
      </c>
      <c r="Z2354" s="678">
        <f t="shared" ca="1" si="404"/>
        <v>0</v>
      </c>
      <c r="AA2354" t="str">
        <f t="shared" si="396"/>
        <v>ASRCMS202202</v>
      </c>
      <c r="AB2354" s="957">
        <f t="shared" si="397"/>
        <v>45230</v>
      </c>
      <c r="AC2354" t="str">
        <f t="shared" si="398"/>
        <v>Unaudited</v>
      </c>
    </row>
    <row r="2355" spans="1:29" x14ac:dyDescent="0.25">
      <c r="A2355" t="s">
        <v>421</v>
      </c>
      <c r="B2355" t="s">
        <v>1380</v>
      </c>
      <c r="C2355" t="s">
        <v>1381</v>
      </c>
      <c r="D2355">
        <v>1900</v>
      </c>
      <c r="E2355" s="957">
        <v>1</v>
      </c>
      <c r="F2355" t="s">
        <v>441</v>
      </c>
      <c r="G2355" s="957">
        <v>274</v>
      </c>
      <c r="H2355" t="s">
        <v>386</v>
      </c>
      <c r="I2355" s="937" t="s">
        <v>489</v>
      </c>
      <c r="J2355" s="937" t="s">
        <v>445</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ASRCMS202202</v>
      </c>
      <c r="AB2355" s="957">
        <f t="shared" si="397"/>
        <v>45230</v>
      </c>
      <c r="AC2355" t="str">
        <f t="shared" si="398"/>
        <v>Unaudited</v>
      </c>
    </row>
    <row r="2356" spans="1:29" x14ac:dyDescent="0.25">
      <c r="A2356" t="s">
        <v>421</v>
      </c>
      <c r="B2356" t="s">
        <v>1380</v>
      </c>
      <c r="C2356" t="s">
        <v>1381</v>
      </c>
      <c r="D2356">
        <v>1900</v>
      </c>
      <c r="E2356" s="957">
        <v>1</v>
      </c>
      <c r="F2356" t="s">
        <v>441</v>
      </c>
      <c r="G2356" s="957">
        <v>274</v>
      </c>
      <c r="H2356" t="s">
        <v>386</v>
      </c>
      <c r="I2356" s="937" t="s">
        <v>489</v>
      </c>
      <c r="J2356" s="937" t="s">
        <v>445</v>
      </c>
      <c r="K2356" s="937" t="s">
        <v>53</v>
      </c>
      <c r="L2356" s="937" t="s">
        <v>44</v>
      </c>
      <c r="M2356" s="958" t="s">
        <v>154</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ASRCMS202202</v>
      </c>
      <c r="AB2356" s="957">
        <f t="shared" si="397"/>
        <v>45230</v>
      </c>
      <c r="AC2356" t="str">
        <f t="shared" si="398"/>
        <v>Unaudited</v>
      </c>
    </row>
    <row r="2357" spans="1:29" x14ac:dyDescent="0.25">
      <c r="A2357" t="s">
        <v>421</v>
      </c>
      <c r="B2357" t="s">
        <v>1380</v>
      </c>
      <c r="C2357" t="s">
        <v>1381</v>
      </c>
      <c r="D2357">
        <v>1900</v>
      </c>
      <c r="E2357" s="957">
        <v>1</v>
      </c>
      <c r="F2357" t="s">
        <v>441</v>
      </c>
      <c r="G2357" s="957">
        <v>274</v>
      </c>
      <c r="H2357" t="s">
        <v>386</v>
      </c>
      <c r="I2357" s="937" t="s">
        <v>489</v>
      </c>
      <c r="J2357" s="937" t="s">
        <v>445</v>
      </c>
      <c r="K2357" s="937" t="s">
        <v>53</v>
      </c>
      <c r="L2357" s="937" t="s">
        <v>41</v>
      </c>
      <c r="M2357" s="958" t="s">
        <v>52</v>
      </c>
      <c r="N2357" s="678">
        <f t="shared" ca="1" si="395"/>
        <v>21862.914444586058</v>
      </c>
      <c r="O2357" s="678">
        <f t="shared" ca="1" si="404"/>
        <v>10841.114600621189</v>
      </c>
      <c r="P2357" s="678">
        <f t="shared" ca="1" si="404"/>
        <v>4237.8902529701018</v>
      </c>
      <c r="Q2357" s="678">
        <f t="shared" ca="1" si="404"/>
        <v>2611.723062876923</v>
      </c>
      <c r="R2357" s="678">
        <f t="shared" ca="1" si="404"/>
        <v>492.77793639187229</v>
      </c>
      <c r="S2357" s="678">
        <f t="shared" ca="1" si="404"/>
        <v>0</v>
      </c>
      <c r="T2357" s="678">
        <f t="shared" ca="1" si="404"/>
        <v>722.74097337474598</v>
      </c>
      <c r="U2357" s="678">
        <f t="shared" ca="1" si="404"/>
        <v>0</v>
      </c>
      <c r="V2357" s="678">
        <f t="shared" ca="1" si="404"/>
        <v>2956.6676183512336</v>
      </c>
      <c r="W2357" s="678">
        <f t="shared" ca="1" si="401"/>
        <v>0</v>
      </c>
      <c r="X2357" s="678">
        <f t="shared" ca="1" si="404"/>
        <v>0</v>
      </c>
      <c r="Y2357" s="678">
        <f t="shared" ca="1" si="404"/>
        <v>0</v>
      </c>
      <c r="Z2357" s="678">
        <f t="shared" ca="1" si="404"/>
        <v>0</v>
      </c>
      <c r="AA2357" t="str">
        <f t="shared" si="396"/>
        <v>ASRCMS202202</v>
      </c>
      <c r="AB2357" s="957">
        <f t="shared" si="397"/>
        <v>45230</v>
      </c>
      <c r="AC2357" t="str">
        <f t="shared" si="398"/>
        <v>Unaudited</v>
      </c>
    </row>
    <row r="2358" spans="1:29" x14ac:dyDescent="0.25">
      <c r="A2358" t="s">
        <v>421</v>
      </c>
      <c r="B2358" t="s">
        <v>1380</v>
      </c>
      <c r="C2358" t="s">
        <v>1381</v>
      </c>
      <c r="D2358">
        <v>1900</v>
      </c>
      <c r="E2358" s="957">
        <v>1</v>
      </c>
      <c r="F2358" t="s">
        <v>441</v>
      </c>
      <c r="G2358" s="957">
        <v>274</v>
      </c>
      <c r="H2358" t="s">
        <v>386</v>
      </c>
      <c r="I2358" s="937" t="s">
        <v>489</v>
      </c>
      <c r="J2358" s="937" t="s">
        <v>445</v>
      </c>
      <c r="K2358" s="937" t="s">
        <v>53</v>
      </c>
      <c r="L2358" s="937" t="s">
        <v>42</v>
      </c>
      <c r="M2358" s="958" t="s">
        <v>155</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116026.82323254332</v>
      </c>
      <c r="O2358" s="678">
        <f t="shared" ca="1" si="404"/>
        <v>40921.662852791516</v>
      </c>
      <c r="P2358" s="678">
        <f t="shared" ca="1" si="404"/>
        <v>5009.3076785493113</v>
      </c>
      <c r="Q2358" s="678">
        <f t="shared" ca="1" si="404"/>
        <v>45098.246494282183</v>
      </c>
      <c r="R2358" s="678">
        <f t="shared" ca="1" si="404"/>
        <v>6702.3622515583775</v>
      </c>
      <c r="S2358" s="678">
        <f t="shared" ca="1" si="404"/>
        <v>62.788801200261538</v>
      </c>
      <c r="T2358" s="678">
        <f t="shared" ca="1" si="404"/>
        <v>4573.0096181833733</v>
      </c>
      <c r="U2358" s="678">
        <f t="shared" ca="1" si="404"/>
        <v>0</v>
      </c>
      <c r="V2358" s="678">
        <f t="shared" ca="1" si="404"/>
        <v>1193.3281883803736</v>
      </c>
      <c r="W2358" s="678">
        <f t="shared" ca="1" si="401"/>
        <v>12466.117347597919</v>
      </c>
      <c r="X2358" s="678">
        <f t="shared" ca="1" si="404"/>
        <v>0</v>
      </c>
      <c r="Y2358" s="678">
        <f t="shared" ca="1" si="404"/>
        <v>0</v>
      </c>
      <c r="Z2358" s="678">
        <f t="shared" ca="1" si="404"/>
        <v>0</v>
      </c>
      <c r="AA2358" t="str">
        <f t="shared" si="396"/>
        <v>ASRCMS202202</v>
      </c>
      <c r="AB2358" s="957">
        <f t="shared" si="397"/>
        <v>45230</v>
      </c>
      <c r="AC2358" t="str">
        <f t="shared" si="398"/>
        <v>Unaudited</v>
      </c>
    </row>
    <row r="2359" spans="1:29" x14ac:dyDescent="0.25">
      <c r="A2359" t="s">
        <v>421</v>
      </c>
      <c r="B2359" t="s">
        <v>1380</v>
      </c>
      <c r="C2359" t="s">
        <v>1381</v>
      </c>
      <c r="D2359">
        <v>1900</v>
      </c>
      <c r="E2359" s="957">
        <v>1</v>
      </c>
      <c r="F2359" t="s">
        <v>441</v>
      </c>
      <c r="G2359" s="957">
        <v>274</v>
      </c>
      <c r="H2359" t="s">
        <v>386</v>
      </c>
      <c r="I2359" s="937" t="s">
        <v>489</v>
      </c>
      <c r="J2359" s="937" t="s">
        <v>445</v>
      </c>
      <c r="K2359" s="937" t="s">
        <v>53</v>
      </c>
      <c r="L2359" s="937" t="s">
        <v>43</v>
      </c>
      <c r="M2359" s="958" t="s">
        <v>463</v>
      </c>
      <c r="N2359" s="678">
        <f t="shared" ca="1" si="405"/>
        <v>187315.70777275972</v>
      </c>
      <c r="O2359" s="678">
        <f t="shared" ca="1" si="404"/>
        <v>33662.233946735425</v>
      </c>
      <c r="P2359" s="678">
        <f t="shared" ca="1" si="404"/>
        <v>4631.0962574415425</v>
      </c>
      <c r="Q2359" s="678">
        <f t="shared" ca="1" si="404"/>
        <v>55578.407091661589</v>
      </c>
      <c r="R2359" s="678">
        <f t="shared" ca="1" si="404"/>
        <v>8033.2570124793983</v>
      </c>
      <c r="S2359" s="678">
        <f t="shared" ca="1" si="404"/>
        <v>179.53877457702481</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9725.0349619429071</v>
      </c>
      <c r="U2359" s="678">
        <f t="shared" ca="1" si="406"/>
        <v>0</v>
      </c>
      <c r="V2359" s="678">
        <f t="shared" ca="1" si="406"/>
        <v>1105.0954602415634</v>
      </c>
      <c r="W2359" s="678">
        <f t="shared" ca="1" si="401"/>
        <v>74401.044267680263</v>
      </c>
      <c r="X2359" s="678">
        <f t="shared" ca="1" si="406"/>
        <v>0</v>
      </c>
      <c r="Y2359" s="678">
        <f t="shared" ca="1" si="406"/>
        <v>0</v>
      </c>
      <c r="Z2359" s="678">
        <f t="shared" ca="1" si="406"/>
        <v>0</v>
      </c>
      <c r="AA2359" t="str">
        <f t="shared" si="396"/>
        <v>ASRCMS202202</v>
      </c>
      <c r="AB2359" s="957">
        <f t="shared" si="397"/>
        <v>45230</v>
      </c>
      <c r="AC2359" t="str">
        <f t="shared" si="398"/>
        <v>Unaudited</v>
      </c>
    </row>
    <row r="2360" spans="1:29" x14ac:dyDescent="0.25">
      <c r="A2360" t="s">
        <v>421</v>
      </c>
      <c r="B2360" t="s">
        <v>1380</v>
      </c>
      <c r="C2360" t="s">
        <v>1381</v>
      </c>
      <c r="D2360">
        <v>1900</v>
      </c>
      <c r="E2360" s="957">
        <v>1</v>
      </c>
      <c r="F2360" t="s">
        <v>441</v>
      </c>
      <c r="G2360" s="957">
        <v>274</v>
      </c>
      <c r="H2360" t="s">
        <v>386</v>
      </c>
      <c r="I2360" s="937" t="s">
        <v>489</v>
      </c>
      <c r="J2360" s="937" t="s">
        <v>445</v>
      </c>
      <c r="K2360" s="937" t="s">
        <v>915</v>
      </c>
      <c r="L2360" s="937" t="s">
        <v>916</v>
      </c>
      <c r="M2360" s="958" t="s">
        <v>915</v>
      </c>
      <c r="N2360" s="678">
        <f t="shared" ca="1" si="405"/>
        <v>6706.630000000001</v>
      </c>
      <c r="O2360" s="678">
        <f t="shared" ca="1" si="406"/>
        <v>3847.4100000000003</v>
      </c>
      <c r="P2360" s="678">
        <f t="shared" ca="1" si="406"/>
        <v>2859.2200000000003</v>
      </c>
      <c r="Q2360" s="678">
        <f t="shared" ca="1" si="406"/>
        <v>0</v>
      </c>
      <c r="R2360" s="678">
        <f t="shared" ca="1" si="406"/>
        <v>0</v>
      </c>
      <c r="S2360" s="678">
        <f t="shared" ca="1" si="406"/>
        <v>0</v>
      </c>
      <c r="T2360" s="678">
        <f t="shared" ca="1" si="406"/>
        <v>0</v>
      </c>
      <c r="U2360" s="678">
        <f t="shared" ca="1" si="406"/>
        <v>0</v>
      </c>
      <c r="V2360" s="678">
        <f t="shared" ca="1" si="406"/>
        <v>0</v>
      </c>
      <c r="W2360" s="678">
        <f t="shared" ca="1" si="401"/>
        <v>0</v>
      </c>
      <c r="X2360" s="678">
        <f t="shared" ca="1" si="406"/>
        <v>0</v>
      </c>
      <c r="Y2360" s="678">
        <f t="shared" ca="1" si="406"/>
        <v>0</v>
      </c>
      <c r="Z2360" s="678">
        <f t="shared" ca="1" si="406"/>
        <v>0</v>
      </c>
      <c r="AA2360" t="str">
        <f t="shared" si="396"/>
        <v>ASRCMS202202</v>
      </c>
      <c r="AB2360" s="957">
        <f t="shared" si="397"/>
        <v>45230</v>
      </c>
      <c r="AC2360" t="str">
        <f t="shared" si="398"/>
        <v>Unaudited</v>
      </c>
    </row>
    <row r="2361" spans="1:29" x14ac:dyDescent="0.25">
      <c r="A2361" t="s">
        <v>421</v>
      </c>
      <c r="B2361" t="s">
        <v>1380</v>
      </c>
      <c r="C2361" t="s">
        <v>1381</v>
      </c>
      <c r="D2361">
        <v>1900</v>
      </c>
      <c r="E2361" s="957">
        <v>1</v>
      </c>
      <c r="F2361" t="s">
        <v>441</v>
      </c>
      <c r="G2361" s="957">
        <v>274</v>
      </c>
      <c r="H2361" t="s">
        <v>386</v>
      </c>
      <c r="I2361" s="937" t="s">
        <v>489</v>
      </c>
      <c r="J2361" s="937" t="s">
        <v>445</v>
      </c>
      <c r="K2361" s="937" t="s">
        <v>915</v>
      </c>
      <c r="L2361" s="937" t="s">
        <v>917</v>
      </c>
      <c r="M2361" s="958" t="s">
        <v>920</v>
      </c>
      <c r="N2361" s="678">
        <f t="shared" ca="1" si="405"/>
        <v>21013.584941416182</v>
      </c>
      <c r="O2361" s="678">
        <f t="shared" ca="1" si="406"/>
        <v>5103.6078275370819</v>
      </c>
      <c r="P2361" s="678">
        <f t="shared" ca="1" si="406"/>
        <v>792.05513568411982</v>
      </c>
      <c r="Q2361" s="678">
        <f t="shared" ca="1" si="406"/>
        <v>7654.9853041137649</v>
      </c>
      <c r="R2361" s="678">
        <f t="shared" ca="1" si="406"/>
        <v>1284.5528111936239</v>
      </c>
      <c r="S2361" s="678">
        <f t="shared" ca="1" si="406"/>
        <v>41.696756599619327</v>
      </c>
      <c r="T2361" s="678">
        <f t="shared" ca="1" si="406"/>
        <v>1531.5610020472079</v>
      </c>
      <c r="U2361" s="678">
        <f t="shared" ca="1" si="406"/>
        <v>0</v>
      </c>
      <c r="V2361" s="678">
        <f t="shared" ca="1" si="406"/>
        <v>311.13493468496085</v>
      </c>
      <c r="W2361" s="678">
        <f t="shared" ca="1" si="401"/>
        <v>4293.991169555803</v>
      </c>
      <c r="X2361" s="678">
        <f t="shared" ca="1" si="406"/>
        <v>0</v>
      </c>
      <c r="Y2361" s="678">
        <f t="shared" ca="1" si="406"/>
        <v>0</v>
      </c>
      <c r="Z2361" s="678">
        <f t="shared" ca="1" si="406"/>
        <v>0</v>
      </c>
      <c r="AA2361" t="str">
        <f t="shared" si="396"/>
        <v>ASRCMS202202</v>
      </c>
      <c r="AB2361" s="957">
        <f t="shared" si="397"/>
        <v>45230</v>
      </c>
      <c r="AC2361" t="str">
        <f t="shared" si="398"/>
        <v>Unaudited</v>
      </c>
    </row>
    <row r="2362" spans="1:29" x14ac:dyDescent="0.25">
      <c r="A2362" t="s">
        <v>421</v>
      </c>
      <c r="B2362" t="s">
        <v>1380</v>
      </c>
      <c r="C2362" t="s">
        <v>1381</v>
      </c>
      <c r="D2362">
        <v>1900</v>
      </c>
      <c r="E2362" s="957">
        <v>1</v>
      </c>
      <c r="F2362" t="s">
        <v>441</v>
      </c>
      <c r="G2362" s="957">
        <v>274</v>
      </c>
      <c r="H2362" t="s">
        <v>386</v>
      </c>
      <c r="I2362" s="937" t="s">
        <v>489</v>
      </c>
      <c r="J2362" s="937" t="s">
        <v>445</v>
      </c>
      <c r="K2362" s="937" t="s">
        <v>915</v>
      </c>
      <c r="L2362" s="937" t="s">
        <v>918</v>
      </c>
      <c r="M2362" s="958" t="s">
        <v>921</v>
      </c>
      <c r="N2362" s="678">
        <f t="shared" ca="1" si="405"/>
        <v>87.578609346960675</v>
      </c>
      <c r="O2362" s="678">
        <f t="shared" ca="1" si="406"/>
        <v>15.738624761483376</v>
      </c>
      <c r="P2362" s="678">
        <f t="shared" ca="1" si="406"/>
        <v>2.1652480446043318</v>
      </c>
      <c r="Q2362" s="678">
        <f t="shared" ca="1" si="406"/>
        <v>25.985432085129325</v>
      </c>
      <c r="R2362" s="678">
        <f t="shared" ca="1" si="406"/>
        <v>3.7559128705487974</v>
      </c>
      <c r="S2362" s="678">
        <f t="shared" ca="1" si="406"/>
        <v>8.3942539514029524E-2</v>
      </c>
      <c r="T2362" s="678">
        <f t="shared" ca="1" si="406"/>
        <v>4.5468959754873861</v>
      </c>
      <c r="U2362" s="678">
        <f t="shared" ca="1" si="406"/>
        <v>0</v>
      </c>
      <c r="V2362" s="678">
        <f t="shared" ca="1" si="406"/>
        <v>0.51668236878995033</v>
      </c>
      <c r="W2362" s="678">
        <f t="shared" ca="1" si="401"/>
        <v>34.785870701403475</v>
      </c>
      <c r="X2362" s="678">
        <f t="shared" ca="1" si="406"/>
        <v>0</v>
      </c>
      <c r="Y2362" s="678">
        <f t="shared" ca="1" si="406"/>
        <v>0</v>
      </c>
      <c r="Z2362" s="678">
        <f t="shared" ca="1" si="406"/>
        <v>0</v>
      </c>
      <c r="AA2362" t="str">
        <f t="shared" si="396"/>
        <v>ASRCMS202202</v>
      </c>
      <c r="AB2362" s="957">
        <f t="shared" si="397"/>
        <v>45230</v>
      </c>
      <c r="AC2362" t="str">
        <f t="shared" si="398"/>
        <v>Unaudited</v>
      </c>
    </row>
    <row r="2363" spans="1:29" x14ac:dyDescent="0.25">
      <c r="A2363" t="s">
        <v>421</v>
      </c>
      <c r="B2363" t="s">
        <v>1380</v>
      </c>
      <c r="C2363" t="s">
        <v>1381</v>
      </c>
      <c r="D2363">
        <v>1900</v>
      </c>
      <c r="E2363" s="957">
        <v>1</v>
      </c>
      <c r="F2363" t="s">
        <v>441</v>
      </c>
      <c r="G2363" s="957">
        <v>274</v>
      </c>
      <c r="H2363" t="s">
        <v>386</v>
      </c>
      <c r="I2363" s="937" t="s">
        <v>489</v>
      </c>
      <c r="J2363" s="937" t="s">
        <v>445</v>
      </c>
      <c r="K2363" s="937" t="s">
        <v>446</v>
      </c>
      <c r="L2363" s="937">
        <v>5.0999999999999996</v>
      </c>
      <c r="M2363" s="958" t="s">
        <v>37</v>
      </c>
      <c r="N2363" s="678">
        <f t="shared" ca="1" si="405"/>
        <v>1108561.0900000001</v>
      </c>
      <c r="O2363" s="678">
        <f t="shared" ca="1" si="406"/>
        <v>325937.96000000002</v>
      </c>
      <c r="P2363" s="678">
        <f t="shared" ca="1" si="406"/>
        <v>251002.69999999998</v>
      </c>
      <c r="Q2363" s="678">
        <f t="shared" ca="1" si="406"/>
        <v>182420.07999999996</v>
      </c>
      <c r="R2363" s="678">
        <f t="shared" ca="1" si="406"/>
        <v>200060.63000000003</v>
      </c>
      <c r="S2363" s="678">
        <f t="shared" ca="1" si="406"/>
        <v>455.49</v>
      </c>
      <c r="T2363" s="678">
        <f t="shared" ca="1" si="406"/>
        <v>124269.97000000002</v>
      </c>
      <c r="U2363" s="678">
        <f t="shared" ca="1" si="406"/>
        <v>0</v>
      </c>
      <c r="V2363" s="678">
        <f t="shared" ca="1" si="406"/>
        <v>16126.76</v>
      </c>
      <c r="W2363" s="678">
        <f t="shared" ca="1" si="401"/>
        <v>8287.5</v>
      </c>
      <c r="X2363" s="678">
        <f t="shared" ca="1" si="406"/>
        <v>0</v>
      </c>
      <c r="Y2363" s="678">
        <f t="shared" ca="1" si="406"/>
        <v>0</v>
      </c>
      <c r="Z2363" s="678">
        <f t="shared" ca="1" si="406"/>
        <v>0</v>
      </c>
      <c r="AA2363" t="str">
        <f t="shared" si="396"/>
        <v>ASRCMS202202</v>
      </c>
      <c r="AB2363" s="957">
        <f t="shared" si="397"/>
        <v>45230</v>
      </c>
      <c r="AC2363" t="str">
        <f t="shared" si="398"/>
        <v>Unaudited</v>
      </c>
    </row>
    <row r="2364" spans="1:29" ht="30" x14ac:dyDescent="0.25">
      <c r="A2364" t="s">
        <v>421</v>
      </c>
      <c r="B2364" t="s">
        <v>1380</v>
      </c>
      <c r="C2364" t="s">
        <v>1381</v>
      </c>
      <c r="D2364">
        <v>1900</v>
      </c>
      <c r="E2364" s="957">
        <v>1</v>
      </c>
      <c r="F2364" t="s">
        <v>441</v>
      </c>
      <c r="G2364" s="957">
        <v>274</v>
      </c>
      <c r="H2364" t="s">
        <v>386</v>
      </c>
      <c r="I2364" s="937" t="s">
        <v>489</v>
      </c>
      <c r="J2364" s="937" t="s">
        <v>445</v>
      </c>
      <c r="K2364" s="937" t="s">
        <v>446</v>
      </c>
      <c r="L2364" s="937">
        <v>5.2</v>
      </c>
      <c r="M2364" s="958" t="s">
        <v>304</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ASRCMS202202</v>
      </c>
      <c r="AB2364" s="957">
        <f t="shared" si="397"/>
        <v>45230</v>
      </c>
      <c r="AC2364" t="str">
        <f t="shared" si="398"/>
        <v>Unaudited</v>
      </c>
    </row>
    <row r="2365" spans="1:29" ht="30" x14ac:dyDescent="0.25">
      <c r="A2365" t="s">
        <v>421</v>
      </c>
      <c r="B2365" t="s">
        <v>1380</v>
      </c>
      <c r="C2365" t="s">
        <v>1381</v>
      </c>
      <c r="D2365">
        <v>1900</v>
      </c>
      <c r="E2365" s="957">
        <v>1</v>
      </c>
      <c r="F2365" t="s">
        <v>441</v>
      </c>
      <c r="G2365" s="957">
        <v>274</v>
      </c>
      <c r="H2365" t="s">
        <v>386</v>
      </c>
      <c r="I2365" s="937" t="s">
        <v>489</v>
      </c>
      <c r="J2365" s="937" t="s">
        <v>445</v>
      </c>
      <c r="K2365" s="937" t="s">
        <v>446</v>
      </c>
      <c r="L2365" s="945">
        <v>5.3</v>
      </c>
      <c r="M2365" s="960" t="s">
        <v>305</v>
      </c>
      <c r="N2365" s="678">
        <f t="shared" ca="1" si="405"/>
        <v>23114.717884584479</v>
      </c>
      <c r="O2365" s="678">
        <f t="shared" ca="1" si="406"/>
        <v>7518.5103597835368</v>
      </c>
      <c r="P2365" s="678">
        <f t="shared" ca="1" si="406"/>
        <v>5469.8810725228332</v>
      </c>
      <c r="Q2365" s="678">
        <f t="shared" ca="1" si="406"/>
        <v>4324.3741041827125</v>
      </c>
      <c r="R2365" s="678">
        <f t="shared" ca="1" si="406"/>
        <v>4313.6664169493761</v>
      </c>
      <c r="S2365" s="678">
        <f t="shared" ca="1" si="406"/>
        <v>6.8025501810325633</v>
      </c>
      <c r="T2365" s="678">
        <f t="shared" ca="1" si="406"/>
        <v>955.63776965128761</v>
      </c>
      <c r="U2365" s="678">
        <f t="shared" ca="1" si="406"/>
        <v>0</v>
      </c>
      <c r="V2365" s="678">
        <f t="shared" ca="1" si="406"/>
        <v>327.15653539726918</v>
      </c>
      <c r="W2365" s="678">
        <f t="shared" ca="1" si="401"/>
        <v>198.68907591643463</v>
      </c>
      <c r="X2365" s="678">
        <f t="shared" ca="1" si="406"/>
        <v>0</v>
      </c>
      <c r="Y2365" s="678">
        <f t="shared" ca="1" si="406"/>
        <v>0</v>
      </c>
      <c r="Z2365" s="678">
        <f t="shared" ca="1" si="406"/>
        <v>0</v>
      </c>
      <c r="AA2365" t="str">
        <f t="shared" si="396"/>
        <v>ASRCMS202202</v>
      </c>
      <c r="AB2365" s="957">
        <f t="shared" si="397"/>
        <v>45230</v>
      </c>
      <c r="AC2365" t="str">
        <f t="shared" si="398"/>
        <v>Unaudited</v>
      </c>
    </row>
    <row r="2366" spans="1:29" x14ac:dyDescent="0.25">
      <c r="A2366" t="s">
        <v>421</v>
      </c>
      <c r="B2366" t="s">
        <v>1380</v>
      </c>
      <c r="C2366" t="s">
        <v>1381</v>
      </c>
      <c r="D2366">
        <v>1900</v>
      </c>
      <c r="E2366" s="957">
        <v>1</v>
      </c>
      <c r="F2366" t="s">
        <v>441</v>
      </c>
      <c r="G2366" s="957">
        <v>274</v>
      </c>
      <c r="H2366" t="s">
        <v>386</v>
      </c>
      <c r="I2366" s="937" t="s">
        <v>489</v>
      </c>
      <c r="J2366" s="937" t="s">
        <v>445</v>
      </c>
      <c r="K2366" s="937" t="s">
        <v>446</v>
      </c>
      <c r="L2366" s="947" t="s">
        <v>82</v>
      </c>
      <c r="M2366" s="961" t="s">
        <v>454</v>
      </c>
      <c r="N2366" s="678">
        <f t="shared" ca="1" si="405"/>
        <v>6269.8177844481706</v>
      </c>
      <c r="O2366" s="678">
        <f t="shared" ca="1" si="406"/>
        <v>1126.7398531229287</v>
      </c>
      <c r="P2366" s="678">
        <f t="shared" ca="1" si="406"/>
        <v>155.01171803286917</v>
      </c>
      <c r="Q2366" s="678">
        <f t="shared" ca="1" si="406"/>
        <v>1860.3164110365963</v>
      </c>
      <c r="R2366" s="678">
        <f t="shared" ca="1" si="406"/>
        <v>268.88859606471789</v>
      </c>
      <c r="S2366" s="678">
        <f t="shared" ca="1" si="406"/>
        <v>6.0095088405862036</v>
      </c>
      <c r="T2366" s="678">
        <f t="shared" ca="1" si="406"/>
        <v>325.51566488348197</v>
      </c>
      <c r="U2366" s="678">
        <f t="shared" ca="1" si="406"/>
        <v>0</v>
      </c>
      <c r="V2366" s="678">
        <f t="shared" ca="1" si="406"/>
        <v>36.989675091963115</v>
      </c>
      <c r="W2366" s="678">
        <f t="shared" ca="1" si="401"/>
        <v>2490.3463573750282</v>
      </c>
      <c r="X2366" s="678">
        <f t="shared" ca="1" si="406"/>
        <v>0</v>
      </c>
      <c r="Y2366" s="678">
        <f t="shared" ca="1" si="406"/>
        <v>0</v>
      </c>
      <c r="Z2366" s="678">
        <f t="shared" ca="1" si="406"/>
        <v>0</v>
      </c>
      <c r="AA2366" t="str">
        <f t="shared" si="396"/>
        <v>ASRCMS202202</v>
      </c>
      <c r="AB2366" s="957">
        <f t="shared" si="397"/>
        <v>45230</v>
      </c>
      <c r="AC2366" t="str">
        <f t="shared" si="398"/>
        <v>Unaudited</v>
      </c>
    </row>
    <row r="2367" spans="1:29" x14ac:dyDescent="0.25">
      <c r="A2367" t="s">
        <v>421</v>
      </c>
      <c r="B2367" t="s">
        <v>1380</v>
      </c>
      <c r="C2367" t="s">
        <v>1381</v>
      </c>
      <c r="D2367">
        <v>1900</v>
      </c>
      <c r="E2367" s="957">
        <v>1</v>
      </c>
      <c r="F2367" t="s">
        <v>441</v>
      </c>
      <c r="G2367" s="957">
        <v>274</v>
      </c>
      <c r="H2367" t="s">
        <v>386</v>
      </c>
      <c r="I2367" s="958" t="s">
        <v>489</v>
      </c>
      <c r="J2367" s="958" t="s">
        <v>445</v>
      </c>
      <c r="K2367" s="958" t="s">
        <v>447</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ASRCMS202202</v>
      </c>
      <c r="AB2367" s="957">
        <f t="shared" si="397"/>
        <v>45230</v>
      </c>
      <c r="AC2367" t="str">
        <f t="shared" si="398"/>
        <v>Unaudited</v>
      </c>
    </row>
    <row r="2368" spans="1:29" x14ac:dyDescent="0.25">
      <c r="A2368" t="s">
        <v>421</v>
      </c>
      <c r="B2368" t="s">
        <v>1380</v>
      </c>
      <c r="C2368" t="s">
        <v>1381</v>
      </c>
      <c r="D2368">
        <v>1900</v>
      </c>
      <c r="E2368" s="957">
        <v>1</v>
      </c>
      <c r="F2368" t="s">
        <v>441</v>
      </c>
      <c r="G2368" s="957">
        <v>274</v>
      </c>
      <c r="H2368" t="s">
        <v>386</v>
      </c>
      <c r="I2368" s="937" t="s">
        <v>489</v>
      </c>
      <c r="J2368" s="937" t="s">
        <v>445</v>
      </c>
      <c r="K2368" s="937" t="s">
        <v>447</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ASRCMS202202</v>
      </c>
      <c r="AB2368" s="957">
        <f t="shared" si="397"/>
        <v>45230</v>
      </c>
      <c r="AC2368" t="str">
        <f t="shared" si="398"/>
        <v>Unaudited</v>
      </c>
    </row>
    <row r="2369" spans="1:29" x14ac:dyDescent="0.25">
      <c r="A2369" t="s">
        <v>421</v>
      </c>
      <c r="B2369" t="s">
        <v>1380</v>
      </c>
      <c r="C2369" t="s">
        <v>1381</v>
      </c>
      <c r="D2369">
        <v>1900</v>
      </c>
      <c r="E2369" s="957">
        <v>1</v>
      </c>
      <c r="F2369" t="s">
        <v>441</v>
      </c>
      <c r="G2369" s="957">
        <v>274</v>
      </c>
      <c r="H2369" t="s">
        <v>386</v>
      </c>
      <c r="I2369" s="937" t="s">
        <v>489</v>
      </c>
      <c r="J2369" s="937" t="s">
        <v>445</v>
      </c>
      <c r="K2369" s="937" t="s">
        <v>447</v>
      </c>
      <c r="L2369" s="937">
        <v>6.3</v>
      </c>
      <c r="M2369" s="962" t="s">
        <v>185</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ASRCMS202202</v>
      </c>
      <c r="AB2369" s="957">
        <f t="shared" si="397"/>
        <v>45230</v>
      </c>
      <c r="AC2369" t="str">
        <f t="shared" si="398"/>
        <v>Unaudited</v>
      </c>
    </row>
    <row r="2370" spans="1:29" x14ac:dyDescent="0.25">
      <c r="A2370" t="s">
        <v>421</v>
      </c>
      <c r="B2370" t="s">
        <v>1380</v>
      </c>
      <c r="C2370" t="s">
        <v>1381</v>
      </c>
      <c r="D2370">
        <v>1900</v>
      </c>
      <c r="E2370" s="957">
        <v>1</v>
      </c>
      <c r="F2370" t="s">
        <v>441</v>
      </c>
      <c r="G2370" s="957">
        <v>274</v>
      </c>
      <c r="H2370" t="s">
        <v>386</v>
      </c>
      <c r="I2370" s="937" t="s">
        <v>489</v>
      </c>
      <c r="J2370" s="937" t="s">
        <v>445</v>
      </c>
      <c r="K2370" s="937" t="s">
        <v>447</v>
      </c>
      <c r="L2370" s="937" t="s">
        <v>87</v>
      </c>
      <c r="M2370" s="962" t="s">
        <v>455</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ASRCMS202202</v>
      </c>
      <c r="AB2370" s="957">
        <f t="shared" ref="AB2370:AB2433" si="408">file_date</f>
        <v>45230</v>
      </c>
      <c r="AC2370" t="str">
        <f t="shared" ref="AC2370:AC2433" si="409">status</f>
        <v>Unaudited</v>
      </c>
    </row>
    <row r="2371" spans="1:29" x14ac:dyDescent="0.25">
      <c r="A2371" t="s">
        <v>421</v>
      </c>
      <c r="B2371" t="s">
        <v>1380</v>
      </c>
      <c r="C2371" t="s">
        <v>1381</v>
      </c>
      <c r="D2371">
        <v>1900</v>
      </c>
      <c r="E2371" s="957">
        <v>1</v>
      </c>
      <c r="F2371" t="s">
        <v>441</v>
      </c>
      <c r="G2371" s="957">
        <v>274</v>
      </c>
      <c r="H2371" t="s">
        <v>386</v>
      </c>
      <c r="I2371" s="937" t="s">
        <v>489</v>
      </c>
      <c r="J2371" s="937" t="s">
        <v>445</v>
      </c>
      <c r="K2371" s="937" t="s">
        <v>448</v>
      </c>
      <c r="L2371" s="937">
        <v>7.1</v>
      </c>
      <c r="M2371" s="962" t="s">
        <v>20</v>
      </c>
      <c r="N2371" s="678">
        <f t="shared" ca="1" si="405"/>
        <v>662007.99999999988</v>
      </c>
      <c r="O2371" s="678">
        <f t="shared" ca="1" si="406"/>
        <v>143116.07797855913</v>
      </c>
      <c r="P2371" s="678">
        <f t="shared" ca="1" si="406"/>
        <v>9768.7313422281732</v>
      </c>
      <c r="Q2371" s="678">
        <f t="shared" ca="1" si="406"/>
        <v>331155.56415679632</v>
      </c>
      <c r="R2371" s="678">
        <f t="shared" ca="1" si="406"/>
        <v>21005.353156977537</v>
      </c>
      <c r="S2371" s="678">
        <f t="shared" ca="1" si="406"/>
        <v>1911.243308269773</v>
      </c>
      <c r="T2371" s="678">
        <f t="shared" ca="1" si="406"/>
        <v>44997.699837997025</v>
      </c>
      <c r="U2371" s="678">
        <f t="shared" ca="1" si="406"/>
        <v>0</v>
      </c>
      <c r="V2371" s="678">
        <f t="shared" ca="1" si="406"/>
        <v>3842.752895628365</v>
      </c>
      <c r="W2371" s="678">
        <f t="shared" ca="1" si="401"/>
        <v>106210.57732354358</v>
      </c>
      <c r="X2371" s="678">
        <f t="shared" ca="1" si="406"/>
        <v>0</v>
      </c>
      <c r="Y2371" s="678">
        <f t="shared" ca="1" si="406"/>
        <v>0</v>
      </c>
      <c r="Z2371" s="678">
        <f t="shared" ca="1" si="406"/>
        <v>0</v>
      </c>
      <c r="AA2371" t="str">
        <f t="shared" si="407"/>
        <v>ASRCMS202202</v>
      </c>
      <c r="AB2371" s="957">
        <f t="shared" si="408"/>
        <v>45230</v>
      </c>
      <c r="AC2371" t="str">
        <f t="shared" si="409"/>
        <v>Unaudited</v>
      </c>
    </row>
    <row r="2372" spans="1:29" x14ac:dyDescent="0.25">
      <c r="A2372" t="s">
        <v>421</v>
      </c>
      <c r="B2372" t="s">
        <v>1380</v>
      </c>
      <c r="C2372" t="s">
        <v>1381</v>
      </c>
      <c r="D2372">
        <v>1900</v>
      </c>
      <c r="E2372" s="957">
        <v>1</v>
      </c>
      <c r="F2372" t="s">
        <v>441</v>
      </c>
      <c r="G2372" s="957">
        <v>274</v>
      </c>
      <c r="H2372" t="s">
        <v>386</v>
      </c>
      <c r="I2372" s="937" t="s">
        <v>489</v>
      </c>
      <c r="J2372" s="937" t="s">
        <v>445</v>
      </c>
      <c r="K2372" s="937" t="s">
        <v>448</v>
      </c>
      <c r="L2372" s="937">
        <v>7.2</v>
      </c>
      <c r="M2372" s="962"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ASRCMS202202</v>
      </c>
      <c r="AB2372" s="957">
        <f t="shared" si="408"/>
        <v>45230</v>
      </c>
      <c r="AC2372" t="str">
        <f t="shared" si="409"/>
        <v>Unaudited</v>
      </c>
    </row>
    <row r="2373" spans="1:29" x14ac:dyDescent="0.25">
      <c r="A2373" t="s">
        <v>421</v>
      </c>
      <c r="B2373" t="s">
        <v>1380</v>
      </c>
      <c r="C2373" t="s">
        <v>1381</v>
      </c>
      <c r="D2373">
        <v>1900</v>
      </c>
      <c r="E2373" s="957">
        <v>1</v>
      </c>
      <c r="F2373" t="s">
        <v>441</v>
      </c>
      <c r="G2373" s="957">
        <v>274</v>
      </c>
      <c r="H2373" t="s">
        <v>386</v>
      </c>
      <c r="I2373" s="937" t="s">
        <v>489</v>
      </c>
      <c r="J2373" s="937" t="s">
        <v>445</v>
      </c>
      <c r="K2373" s="937" t="s">
        <v>448</v>
      </c>
      <c r="L2373" s="937">
        <v>7.3</v>
      </c>
      <c r="M2373" s="962" t="s">
        <v>156</v>
      </c>
      <c r="N2373" s="678">
        <f t="shared" ca="1" si="405"/>
        <v>85572.466517446985</v>
      </c>
      <c r="O2373" s="678">
        <f t="shared" ca="1" si="406"/>
        <v>15378.103745597295</v>
      </c>
      <c r="P2373" s="678">
        <f t="shared" ca="1" si="406"/>
        <v>2115.6492113824811</v>
      </c>
      <c r="Q2373" s="678">
        <f t="shared" ca="1" si="406"/>
        <v>25390.189837757353</v>
      </c>
      <c r="R2373" s="678">
        <f t="shared" ca="1" si="406"/>
        <v>3669.877048220555</v>
      </c>
      <c r="S2373" s="678">
        <f t="shared" ca="1" si="406"/>
        <v>82.019687290262354</v>
      </c>
      <c r="T2373" s="678">
        <f t="shared" ca="1" si="406"/>
        <v>4442.7412871932265</v>
      </c>
      <c r="U2373" s="678">
        <f t="shared" ca="1" si="406"/>
        <v>0</v>
      </c>
      <c r="V2373" s="678">
        <f t="shared" ca="1" si="406"/>
        <v>504.84684597207081</v>
      </c>
      <c r="W2373" s="678">
        <f t="shared" ca="1" si="401"/>
        <v>33989.038854033744</v>
      </c>
      <c r="X2373" s="678">
        <f t="shared" ca="1" si="406"/>
        <v>0</v>
      </c>
      <c r="Y2373" s="678">
        <f t="shared" ca="1" si="406"/>
        <v>0</v>
      </c>
      <c r="Z2373" s="678">
        <f t="shared" ca="1" si="406"/>
        <v>0</v>
      </c>
      <c r="AA2373" t="str">
        <f t="shared" si="407"/>
        <v>ASRCMS202202</v>
      </c>
      <c r="AB2373" s="957">
        <f t="shared" si="408"/>
        <v>45230</v>
      </c>
      <c r="AC2373" t="str">
        <f t="shared" si="409"/>
        <v>Unaudited</v>
      </c>
    </row>
    <row r="2374" spans="1:29" x14ac:dyDescent="0.25">
      <c r="A2374" t="s">
        <v>421</v>
      </c>
      <c r="B2374" t="s">
        <v>1380</v>
      </c>
      <c r="C2374" t="s">
        <v>1381</v>
      </c>
      <c r="D2374">
        <v>1900</v>
      </c>
      <c r="E2374" s="957">
        <v>1</v>
      </c>
      <c r="F2374" t="s">
        <v>441</v>
      </c>
      <c r="G2374" s="957">
        <v>274</v>
      </c>
      <c r="H2374" t="s">
        <v>386</v>
      </c>
      <c r="I2374" s="937" t="s">
        <v>489</v>
      </c>
      <c r="J2374" s="937" t="s">
        <v>445</v>
      </c>
      <c r="K2374" s="937" t="s">
        <v>448</v>
      </c>
      <c r="L2374" s="945" t="s">
        <v>91</v>
      </c>
      <c r="M2374" s="960" t="s">
        <v>456</v>
      </c>
      <c r="N2374" s="678">
        <f t="shared" ca="1" si="405"/>
        <v>209.3013883711026</v>
      </c>
      <c r="O2374" s="678">
        <f t="shared" ca="1" si="406"/>
        <v>37.613248693867313</v>
      </c>
      <c r="P2374" s="678">
        <f t="shared" ca="1" si="406"/>
        <v>5.174658804047672</v>
      </c>
      <c r="Q2374" s="678">
        <f t="shared" ca="1" si="406"/>
        <v>62.101774090676528</v>
      </c>
      <c r="R2374" s="678">
        <f t="shared" ca="1" si="406"/>
        <v>8.9761390854288337</v>
      </c>
      <c r="S2374" s="678">
        <f t="shared" ca="1" si="406"/>
        <v>0.20061165842538289</v>
      </c>
      <c r="T2374" s="678">
        <f t="shared" ca="1" si="406"/>
        <v>10.866484950431742</v>
      </c>
      <c r="U2374" s="678">
        <f t="shared" ca="1" si="406"/>
        <v>0</v>
      </c>
      <c r="V2374" s="678">
        <f t="shared" ca="1" si="406"/>
        <v>1.2348030865182906</v>
      </c>
      <c r="W2374" s="678">
        <f t="shared" ca="1" si="401"/>
        <v>83.133668001706837</v>
      </c>
      <c r="X2374" s="678">
        <f t="shared" ca="1" si="406"/>
        <v>0</v>
      </c>
      <c r="Y2374" s="678">
        <f t="shared" ca="1" si="406"/>
        <v>0</v>
      </c>
      <c r="Z2374" s="678">
        <f t="shared" ca="1" si="406"/>
        <v>0</v>
      </c>
      <c r="AA2374" t="str">
        <f t="shared" si="407"/>
        <v>ASRCMS202202</v>
      </c>
      <c r="AB2374" s="957">
        <f t="shared" si="408"/>
        <v>45230</v>
      </c>
      <c r="AC2374" t="str">
        <f t="shared" si="409"/>
        <v>Unaudited</v>
      </c>
    </row>
    <row r="2375" spans="1:29" x14ac:dyDescent="0.25">
      <c r="A2375" t="s">
        <v>421</v>
      </c>
      <c r="B2375" t="s">
        <v>1380</v>
      </c>
      <c r="C2375" t="s">
        <v>1381</v>
      </c>
      <c r="D2375">
        <v>1900</v>
      </c>
      <c r="E2375" s="957">
        <v>1</v>
      </c>
      <c r="F2375" t="s">
        <v>441</v>
      </c>
      <c r="G2375" s="957">
        <v>274</v>
      </c>
      <c r="H2375" t="s">
        <v>386</v>
      </c>
      <c r="I2375" s="962" t="s">
        <v>489</v>
      </c>
      <c r="J2375" s="962" t="s">
        <v>445</v>
      </c>
      <c r="K2375" s="962" t="s">
        <v>449</v>
      </c>
      <c r="L2375" s="937">
        <v>8.1</v>
      </c>
      <c r="M2375" s="962" t="s">
        <v>22</v>
      </c>
      <c r="N2375" s="678">
        <f t="shared" ca="1" si="405"/>
        <v>14687431.441244947</v>
      </c>
      <c r="O2375" s="678">
        <f t="shared" ca="1" si="406"/>
        <v>4915705.2474292461</v>
      </c>
      <c r="P2375" s="678">
        <f t="shared" ca="1" si="406"/>
        <v>528625.66938745813</v>
      </c>
      <c r="Q2375" s="678">
        <f t="shared" ca="1" si="406"/>
        <v>5445414.3163739629</v>
      </c>
      <c r="R2375" s="678">
        <f t="shared" ca="1" si="406"/>
        <v>819829.02483223972</v>
      </c>
      <c r="S2375" s="678">
        <f t="shared" ca="1" si="406"/>
        <v>195.69546955341656</v>
      </c>
      <c r="T2375" s="678">
        <f t="shared" ca="1" si="406"/>
        <v>907329.18053957482</v>
      </c>
      <c r="U2375" s="678">
        <f t="shared" ca="1" si="406"/>
        <v>0</v>
      </c>
      <c r="V2375" s="678">
        <f t="shared" ca="1" si="406"/>
        <v>243785.83882925243</v>
      </c>
      <c r="W2375" s="678">
        <f t="shared" ca="1" si="401"/>
        <v>1826546.4683836612</v>
      </c>
      <c r="X2375" s="678">
        <f t="shared" ca="1" si="406"/>
        <v>0</v>
      </c>
      <c r="Y2375" s="678">
        <f t="shared" ca="1" si="406"/>
        <v>0</v>
      </c>
      <c r="Z2375" s="678">
        <f t="shared" ca="1" si="406"/>
        <v>0</v>
      </c>
      <c r="AA2375" t="str">
        <f t="shared" si="407"/>
        <v>ASRCMS202202</v>
      </c>
      <c r="AB2375" s="957">
        <f t="shared" si="408"/>
        <v>45230</v>
      </c>
      <c r="AC2375" t="str">
        <f t="shared" si="409"/>
        <v>Unaudited</v>
      </c>
    </row>
    <row r="2376" spans="1:29" x14ac:dyDescent="0.25">
      <c r="A2376" t="s">
        <v>421</v>
      </c>
      <c r="B2376" t="s">
        <v>1380</v>
      </c>
      <c r="C2376" t="s">
        <v>1381</v>
      </c>
      <c r="D2376">
        <v>1900</v>
      </c>
      <c r="E2376" s="957">
        <v>1</v>
      </c>
      <c r="F2376" t="s">
        <v>441</v>
      </c>
      <c r="G2376" s="957">
        <v>274</v>
      </c>
      <c r="H2376" t="s">
        <v>386</v>
      </c>
      <c r="I2376" s="937" t="s">
        <v>489</v>
      </c>
      <c r="J2376" s="937" t="s">
        <v>445</v>
      </c>
      <c r="K2376" s="937" t="s">
        <v>449</v>
      </c>
      <c r="L2376" s="943" t="s">
        <v>113</v>
      </c>
      <c r="M2376" s="963" t="s">
        <v>444</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ASRCMS202202</v>
      </c>
      <c r="AB2376" s="957">
        <f t="shared" si="408"/>
        <v>45230</v>
      </c>
      <c r="AC2376" t="str">
        <f t="shared" si="409"/>
        <v>Unaudited</v>
      </c>
    </row>
    <row r="2377" spans="1:29" x14ac:dyDescent="0.25">
      <c r="A2377" t="s">
        <v>421</v>
      </c>
      <c r="B2377" t="s">
        <v>1380</v>
      </c>
      <c r="C2377" t="s">
        <v>1381</v>
      </c>
      <c r="D2377">
        <v>1900</v>
      </c>
      <c r="E2377" s="957">
        <v>1</v>
      </c>
      <c r="F2377" t="s">
        <v>441</v>
      </c>
      <c r="G2377" s="957">
        <v>274</v>
      </c>
      <c r="H2377" t="s">
        <v>386</v>
      </c>
      <c r="I2377" s="937" t="s">
        <v>489</v>
      </c>
      <c r="J2377" s="937" t="s">
        <v>445</v>
      </c>
      <c r="K2377" s="937" t="s">
        <v>449</v>
      </c>
      <c r="L2377" s="943" t="s">
        <v>115</v>
      </c>
      <c r="M2377" s="963" t="s">
        <v>158</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ASRCMS202202</v>
      </c>
      <c r="AB2377" s="957">
        <f t="shared" si="408"/>
        <v>45230</v>
      </c>
      <c r="AC2377" t="str">
        <f t="shared" si="409"/>
        <v>Unaudited</v>
      </c>
    </row>
    <row r="2378" spans="1:29" x14ac:dyDescent="0.25">
      <c r="A2378" t="s">
        <v>421</v>
      </c>
      <c r="B2378" t="s">
        <v>1380</v>
      </c>
      <c r="C2378" t="s">
        <v>1381</v>
      </c>
      <c r="D2378">
        <v>1900</v>
      </c>
      <c r="E2378" s="957">
        <v>1</v>
      </c>
      <c r="F2378" t="s">
        <v>441</v>
      </c>
      <c r="G2378" s="957">
        <v>274</v>
      </c>
      <c r="H2378" t="s">
        <v>386</v>
      </c>
      <c r="I2378" s="937" t="s">
        <v>489</v>
      </c>
      <c r="J2378" s="937" t="s">
        <v>445</v>
      </c>
      <c r="K2378" s="937" t="s">
        <v>449</v>
      </c>
      <c r="L2378" s="947" t="s">
        <v>116</v>
      </c>
      <c r="M2378" s="964" t="s">
        <v>114</v>
      </c>
      <c r="N2378" s="678">
        <f t="shared" ca="1" si="405"/>
        <v>-37013.05071494072</v>
      </c>
      <c r="O2378" s="678">
        <f t="shared" ca="1" si="406"/>
        <v>-12387.819364512161</v>
      </c>
      <c r="P2378" s="678">
        <f t="shared" ca="1" si="406"/>
        <v>-1332.1627262417369</v>
      </c>
      <c r="Q2378" s="678">
        <f t="shared" ca="1" si="406"/>
        <v>-13722.712311004987</v>
      </c>
      <c r="R2378" s="678">
        <f t="shared" ca="1" si="406"/>
        <v>-2066.0095262459322</v>
      </c>
      <c r="S2378" s="678">
        <f t="shared" ca="1" si="406"/>
        <v>-0.49316222296870066</v>
      </c>
      <c r="T2378" s="678">
        <f t="shared" ca="1" si="406"/>
        <v>-2286.5142287677154</v>
      </c>
      <c r="U2378" s="678">
        <f t="shared" ca="1" si="406"/>
        <v>0</v>
      </c>
      <c r="V2378" s="678">
        <f t="shared" ca="1" si="406"/>
        <v>-614.35232241034032</v>
      </c>
      <c r="W2378" s="678">
        <f t="shared" ca="1" si="401"/>
        <v>-4602.9870735348841</v>
      </c>
      <c r="X2378" s="678">
        <f t="shared" ca="1" si="406"/>
        <v>0</v>
      </c>
      <c r="Y2378" s="678">
        <f t="shared" ca="1" si="406"/>
        <v>0</v>
      </c>
      <c r="Z2378" s="678">
        <f t="shared" ca="1" si="406"/>
        <v>0</v>
      </c>
      <c r="AA2378" t="str">
        <f t="shared" si="407"/>
        <v>ASRCMS202202</v>
      </c>
      <c r="AB2378" s="957">
        <f t="shared" si="408"/>
        <v>45230</v>
      </c>
      <c r="AC2378" t="str">
        <f t="shared" si="409"/>
        <v>Unaudited</v>
      </c>
    </row>
    <row r="2379" spans="1:29" x14ac:dyDescent="0.25">
      <c r="A2379" t="s">
        <v>421</v>
      </c>
      <c r="B2379" t="s">
        <v>1380</v>
      </c>
      <c r="C2379" t="s">
        <v>1381</v>
      </c>
      <c r="D2379">
        <v>1900</v>
      </c>
      <c r="E2379" s="957">
        <v>1</v>
      </c>
      <c r="F2379" t="s">
        <v>441</v>
      </c>
      <c r="G2379" s="957">
        <v>274</v>
      </c>
      <c r="H2379" t="s">
        <v>386</v>
      </c>
      <c r="I2379" s="963" t="s">
        <v>489</v>
      </c>
      <c r="J2379" s="963" t="s">
        <v>445</v>
      </c>
      <c r="K2379" s="963" t="s">
        <v>449</v>
      </c>
      <c r="L2379" s="943" t="s">
        <v>117</v>
      </c>
      <c r="M2379" s="963" t="s">
        <v>159</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ASRCMS202202</v>
      </c>
      <c r="AB2379" s="957">
        <f t="shared" si="408"/>
        <v>45230</v>
      </c>
      <c r="AC2379" t="str">
        <f t="shared" si="409"/>
        <v>Unaudited</v>
      </c>
    </row>
    <row r="2380" spans="1:29" x14ac:dyDescent="0.25">
      <c r="A2380" t="s">
        <v>421</v>
      </c>
      <c r="B2380" t="s">
        <v>1380</v>
      </c>
      <c r="C2380" t="s">
        <v>1381</v>
      </c>
      <c r="D2380">
        <v>1900</v>
      </c>
      <c r="E2380" s="957">
        <v>1</v>
      </c>
      <c r="F2380" t="s">
        <v>441</v>
      </c>
      <c r="G2380" s="957">
        <v>274</v>
      </c>
      <c r="H2380" t="s">
        <v>386</v>
      </c>
      <c r="I2380" s="937" t="s">
        <v>489</v>
      </c>
      <c r="J2380" s="937" t="s">
        <v>445</v>
      </c>
      <c r="K2380" s="937" t="s">
        <v>449</v>
      </c>
      <c r="L2380" s="937" t="s">
        <v>160</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ASRCMS202202</v>
      </c>
      <c r="AB2380" s="957">
        <f t="shared" si="408"/>
        <v>45230</v>
      </c>
      <c r="AC2380" t="str">
        <f t="shared" si="409"/>
        <v>Unaudited</v>
      </c>
    </row>
    <row r="2381" spans="1:29" x14ac:dyDescent="0.25">
      <c r="A2381" t="s">
        <v>421</v>
      </c>
      <c r="B2381" t="s">
        <v>1380</v>
      </c>
      <c r="C2381" t="s">
        <v>1381</v>
      </c>
      <c r="D2381">
        <v>1900</v>
      </c>
      <c r="E2381" s="957">
        <v>1</v>
      </c>
      <c r="F2381" t="s">
        <v>441</v>
      </c>
      <c r="G2381" s="957">
        <v>274</v>
      </c>
      <c r="H2381" t="s">
        <v>386</v>
      </c>
      <c r="I2381" s="937" t="s">
        <v>489</v>
      </c>
      <c r="J2381" s="937" t="s">
        <v>445</v>
      </c>
      <c r="K2381" s="937" t="s">
        <v>449</v>
      </c>
      <c r="L2381" s="937" t="s">
        <v>443</v>
      </c>
      <c r="M2381" s="962" t="s">
        <v>457</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ASRCMS202202</v>
      </c>
      <c r="AB2381" s="957">
        <f t="shared" si="408"/>
        <v>45230</v>
      </c>
      <c r="AC2381" t="str">
        <f t="shared" si="409"/>
        <v>Unaudited</v>
      </c>
    </row>
    <row r="2382" spans="1:29" ht="30" x14ac:dyDescent="0.25">
      <c r="A2382" t="s">
        <v>421</v>
      </c>
      <c r="B2382" t="s">
        <v>1380</v>
      </c>
      <c r="C2382" t="s">
        <v>1381</v>
      </c>
      <c r="D2382">
        <v>1900</v>
      </c>
      <c r="E2382" s="957">
        <v>1</v>
      </c>
      <c r="F2382" t="s">
        <v>441</v>
      </c>
      <c r="G2382" s="957">
        <v>274</v>
      </c>
      <c r="H2382" t="s">
        <v>386</v>
      </c>
      <c r="I2382" s="937" t="s">
        <v>489</v>
      </c>
      <c r="J2382" s="937" t="s">
        <v>445</v>
      </c>
      <c r="K2382" s="937" t="s">
        <v>450</v>
      </c>
      <c r="L2382" s="937">
        <v>9.1</v>
      </c>
      <c r="M2382" s="962" t="s">
        <v>186</v>
      </c>
      <c r="N2382" s="678">
        <f t="shared" ca="1" si="405"/>
        <v>17209595.810000002</v>
      </c>
      <c r="O2382" s="678">
        <f t="shared" ca="1" si="406"/>
        <v>937524.65999999992</v>
      </c>
      <c r="P2382" s="678">
        <f t="shared" ca="1" si="406"/>
        <v>76030.399999999994</v>
      </c>
      <c r="Q2382" s="678">
        <f t="shared" ca="1" si="406"/>
        <v>3148541.05</v>
      </c>
      <c r="R2382" s="678">
        <f t="shared" ca="1" si="406"/>
        <v>541571.71</v>
      </c>
      <c r="S2382" s="678">
        <f t="shared" ca="1" si="406"/>
        <v>19203.39</v>
      </c>
      <c r="T2382" s="678">
        <f t="shared" ca="1" si="406"/>
        <v>479244.33999999997</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12007480.260000002</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ASRCMS202202</v>
      </c>
      <c r="AB2382" s="957">
        <f t="shared" si="408"/>
        <v>45230</v>
      </c>
      <c r="AC2382" t="str">
        <f t="shared" si="409"/>
        <v>Unaudited</v>
      </c>
    </row>
    <row r="2383" spans="1:29" x14ac:dyDescent="0.25">
      <c r="A2383" t="s">
        <v>421</v>
      </c>
      <c r="B2383" t="s">
        <v>1380</v>
      </c>
      <c r="C2383" t="s">
        <v>1381</v>
      </c>
      <c r="D2383">
        <v>1900</v>
      </c>
      <c r="E2383" s="957">
        <v>1</v>
      </c>
      <c r="F2383" t="s">
        <v>441</v>
      </c>
      <c r="G2383" s="957">
        <v>274</v>
      </c>
      <c r="H2383" t="s">
        <v>386</v>
      </c>
      <c r="I2383" s="937" t="s">
        <v>489</v>
      </c>
      <c r="J2383" s="937" t="s">
        <v>445</v>
      </c>
      <c r="K2383" s="937" t="s">
        <v>450</v>
      </c>
      <c r="L2383" s="945" t="s">
        <v>107</v>
      </c>
      <c r="M2383" s="960" t="s">
        <v>187</v>
      </c>
      <c r="N2383" s="678">
        <f t="shared" ca="1" si="405"/>
        <v>146999.99</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16046.400000000001</v>
      </c>
      <c r="P2383" s="678">
        <f t="shared" ca="1" si="413"/>
        <v>0</v>
      </c>
      <c r="Q2383" s="678">
        <f t="shared" ca="1" si="413"/>
        <v>45362.68</v>
      </c>
      <c r="R2383" s="678">
        <f t="shared" ca="1" si="413"/>
        <v>0</v>
      </c>
      <c r="S2383" s="678">
        <f t="shared" ca="1" si="413"/>
        <v>0</v>
      </c>
      <c r="T2383" s="678">
        <f t="shared" ca="1" si="413"/>
        <v>0</v>
      </c>
      <c r="U2383" s="678">
        <f t="shared" ca="1" si="413"/>
        <v>0</v>
      </c>
      <c r="V2383" s="678">
        <f t="shared" ca="1" si="411"/>
        <v>0</v>
      </c>
      <c r="W2383" s="678">
        <f t="shared" ca="1" si="410"/>
        <v>85590.91</v>
      </c>
      <c r="X2383" s="678">
        <f t="shared" ca="1" si="412"/>
        <v>0</v>
      </c>
      <c r="Y2383" s="678">
        <f t="shared" ca="1" si="412"/>
        <v>0</v>
      </c>
      <c r="Z2383" s="678">
        <f t="shared" ca="1" si="412"/>
        <v>0</v>
      </c>
      <c r="AA2383" t="str">
        <f t="shared" si="407"/>
        <v>ASRCMS202202</v>
      </c>
      <c r="AB2383" s="957">
        <f t="shared" si="408"/>
        <v>45230</v>
      </c>
      <c r="AC2383" t="str">
        <f t="shared" si="409"/>
        <v>Unaudited</v>
      </c>
    </row>
    <row r="2384" spans="1:29" x14ac:dyDescent="0.25">
      <c r="A2384" t="s">
        <v>421</v>
      </c>
      <c r="B2384" t="s">
        <v>1380</v>
      </c>
      <c r="C2384" t="s">
        <v>1381</v>
      </c>
      <c r="D2384">
        <v>1900</v>
      </c>
      <c r="E2384" s="957">
        <v>1</v>
      </c>
      <c r="F2384" t="s">
        <v>441</v>
      </c>
      <c r="G2384" s="957">
        <v>274</v>
      </c>
      <c r="H2384" t="s">
        <v>386</v>
      </c>
      <c r="I2384" s="962" t="s">
        <v>489</v>
      </c>
      <c r="J2384" s="962" t="s">
        <v>445</v>
      </c>
      <c r="K2384" s="962" t="s">
        <v>450</v>
      </c>
      <c r="L2384" s="937" t="s">
        <v>1316</v>
      </c>
      <c r="M2384" s="962" t="s">
        <v>1317</v>
      </c>
      <c r="N2384" s="678">
        <f t="shared" ca="1" si="405"/>
        <v>177995.86</v>
      </c>
      <c r="O2384" s="678">
        <f t="shared" ca="1" si="413"/>
        <v>0</v>
      </c>
      <c r="P2384" s="678">
        <f t="shared" ca="1" si="413"/>
        <v>44316.11</v>
      </c>
      <c r="Q2384" s="678">
        <f t="shared" ca="1" si="413"/>
        <v>119717.14</v>
      </c>
      <c r="R2384" s="678">
        <f t="shared" ca="1" si="413"/>
        <v>0</v>
      </c>
      <c r="S2384" s="678">
        <f t="shared" ca="1" si="413"/>
        <v>0</v>
      </c>
      <c r="T2384" s="678">
        <f t="shared" ca="1" si="413"/>
        <v>13962.61</v>
      </c>
      <c r="U2384" s="678">
        <f t="shared" ca="1" si="413"/>
        <v>0</v>
      </c>
      <c r="V2384" s="678">
        <f t="shared" ca="1" si="411"/>
        <v>0</v>
      </c>
      <c r="W2384" s="678">
        <f t="shared" ca="1" si="410"/>
        <v>0</v>
      </c>
      <c r="X2384" s="678">
        <f t="shared" ca="1" si="412"/>
        <v>0</v>
      </c>
      <c r="Y2384" s="678">
        <f t="shared" ca="1" si="412"/>
        <v>0</v>
      </c>
      <c r="Z2384" s="678">
        <f t="shared" ca="1" si="412"/>
        <v>0</v>
      </c>
      <c r="AA2384" t="str">
        <f t="shared" si="407"/>
        <v>ASRCMS202202</v>
      </c>
      <c r="AB2384" s="957">
        <f t="shared" si="408"/>
        <v>45230</v>
      </c>
      <c r="AC2384" t="str">
        <f t="shared" si="409"/>
        <v>Unaudited</v>
      </c>
    </row>
    <row r="2385" spans="1:29" x14ac:dyDescent="0.25">
      <c r="A2385" t="s">
        <v>421</v>
      </c>
      <c r="B2385" t="s">
        <v>1380</v>
      </c>
      <c r="C2385" t="s">
        <v>1381</v>
      </c>
      <c r="D2385">
        <v>1900</v>
      </c>
      <c r="E2385" s="957">
        <v>1</v>
      </c>
      <c r="F2385" t="s">
        <v>441</v>
      </c>
      <c r="G2385" s="957">
        <v>274</v>
      </c>
      <c r="H2385" t="s">
        <v>386</v>
      </c>
      <c r="I2385" s="937" t="s">
        <v>489</v>
      </c>
      <c r="J2385" s="937" t="s">
        <v>445</v>
      </c>
      <c r="K2385" s="937" t="s">
        <v>450</v>
      </c>
      <c r="L2385" s="937" t="s">
        <v>108</v>
      </c>
      <c r="M2385" s="962" t="s">
        <v>188</v>
      </c>
      <c r="N2385" s="678">
        <f t="shared" ca="1" si="405"/>
        <v>3224114.5799999996</v>
      </c>
      <c r="O2385" s="678">
        <f t="shared" ca="1" si="413"/>
        <v>553596.94999999995</v>
      </c>
      <c r="P2385" s="678">
        <f t="shared" ca="1" si="413"/>
        <v>42525.479999999996</v>
      </c>
      <c r="Q2385" s="678">
        <f t="shared" ca="1" si="413"/>
        <v>1357919.9599999997</v>
      </c>
      <c r="R2385" s="678">
        <f t="shared" ca="1" si="413"/>
        <v>106909.52999999998</v>
      </c>
      <c r="S2385" s="678">
        <f t="shared" ca="1" si="413"/>
        <v>1869.1500000000003</v>
      </c>
      <c r="T2385" s="678">
        <f t="shared" ca="1" si="413"/>
        <v>263241.81</v>
      </c>
      <c r="U2385" s="678">
        <f t="shared" ca="1" si="413"/>
        <v>0</v>
      </c>
      <c r="V2385" s="678">
        <f t="shared" ca="1" si="411"/>
        <v>8471.2000000000007</v>
      </c>
      <c r="W2385" s="678">
        <f t="shared" ca="1" si="410"/>
        <v>889580.49999999988</v>
      </c>
      <c r="X2385" s="678">
        <f t="shared" ca="1" si="412"/>
        <v>0</v>
      </c>
      <c r="Y2385" s="678">
        <f t="shared" ca="1" si="412"/>
        <v>0</v>
      </c>
      <c r="Z2385" s="678">
        <f t="shared" ca="1" si="412"/>
        <v>0</v>
      </c>
      <c r="AA2385" t="str">
        <f t="shared" si="407"/>
        <v>ASRCMS202202</v>
      </c>
      <c r="AB2385" s="957">
        <f t="shared" si="408"/>
        <v>45230</v>
      </c>
      <c r="AC2385" t="str">
        <f t="shared" si="409"/>
        <v>Unaudited</v>
      </c>
    </row>
    <row r="2386" spans="1:29" x14ac:dyDescent="0.25">
      <c r="A2386" t="s">
        <v>421</v>
      </c>
      <c r="B2386" t="s">
        <v>1380</v>
      </c>
      <c r="C2386" t="s">
        <v>1381</v>
      </c>
      <c r="D2386">
        <v>1900</v>
      </c>
      <c r="E2386" s="957">
        <v>1</v>
      </c>
      <c r="F2386" t="s">
        <v>441</v>
      </c>
      <c r="G2386" s="957">
        <v>274</v>
      </c>
      <c r="H2386" t="s">
        <v>386</v>
      </c>
      <c r="I2386" s="937" t="s">
        <v>489</v>
      </c>
      <c r="J2386" s="937" t="s">
        <v>445</v>
      </c>
      <c r="K2386" s="937" t="s">
        <v>450</v>
      </c>
      <c r="L2386" s="937" t="s">
        <v>109</v>
      </c>
      <c r="M2386" s="962" t="s">
        <v>161</v>
      </c>
      <c r="N2386" s="678">
        <f t="shared" ca="1" si="405"/>
        <v>3249100.4996989053</v>
      </c>
      <c r="O2386" s="678">
        <f t="shared" ca="1" si="413"/>
        <v>1234834.2814207405</v>
      </c>
      <c r="P2386" s="678">
        <f t="shared" ca="1" si="413"/>
        <v>64013.633440087564</v>
      </c>
      <c r="Q2386" s="678">
        <f t="shared" ca="1" si="413"/>
        <v>1415142.32255043</v>
      </c>
      <c r="R2386" s="678">
        <f t="shared" ca="1" si="413"/>
        <v>87343.729313342992</v>
      </c>
      <c r="S2386" s="678">
        <f t="shared" ca="1" si="413"/>
        <v>777.64115290687357</v>
      </c>
      <c r="T2386" s="678">
        <f t="shared" ca="1" si="413"/>
        <v>207326.97507699288</v>
      </c>
      <c r="U2386" s="678">
        <f t="shared" ca="1" si="413"/>
        <v>0</v>
      </c>
      <c r="V2386" s="678">
        <f t="shared" ca="1" si="411"/>
        <v>7863.8520929728929</v>
      </c>
      <c r="W2386" s="678">
        <f t="shared" ca="1" si="410"/>
        <v>231798.06465143221</v>
      </c>
      <c r="X2386" s="678">
        <f t="shared" ca="1" si="412"/>
        <v>0</v>
      </c>
      <c r="Y2386" s="678">
        <f t="shared" ca="1" si="412"/>
        <v>0</v>
      </c>
      <c r="Z2386" s="678">
        <f t="shared" ca="1" si="412"/>
        <v>0</v>
      </c>
      <c r="AA2386" t="str">
        <f t="shared" si="407"/>
        <v>ASRCMS202202</v>
      </c>
      <c r="AB2386" s="957">
        <f t="shared" si="408"/>
        <v>45230</v>
      </c>
      <c r="AC2386" t="str">
        <f t="shared" si="409"/>
        <v>Unaudited</v>
      </c>
    </row>
    <row r="2387" spans="1:29" x14ac:dyDescent="0.25">
      <c r="A2387" t="s">
        <v>421</v>
      </c>
      <c r="B2387" t="s">
        <v>1380</v>
      </c>
      <c r="C2387" t="s">
        <v>1381</v>
      </c>
      <c r="D2387">
        <v>1900</v>
      </c>
      <c r="E2387" s="957">
        <v>1</v>
      </c>
      <c r="F2387" t="s">
        <v>441</v>
      </c>
      <c r="G2387" s="957">
        <v>274</v>
      </c>
      <c r="H2387" t="s">
        <v>386</v>
      </c>
      <c r="I2387" s="937" t="s">
        <v>489</v>
      </c>
      <c r="J2387" s="937" t="s">
        <v>445</v>
      </c>
      <c r="K2387" s="937" t="s">
        <v>450</v>
      </c>
      <c r="L2387" s="937" t="s">
        <v>110</v>
      </c>
      <c r="M2387" s="962" t="s">
        <v>135</v>
      </c>
      <c r="N2387" s="678">
        <f t="shared" ca="1" si="405"/>
        <v>78351.947509214588</v>
      </c>
      <c r="O2387" s="678">
        <f t="shared" ca="1" si="413"/>
        <v>42049.38582240593</v>
      </c>
      <c r="P2387" s="678">
        <f t="shared" ca="1" si="413"/>
        <v>5863.3978532243691</v>
      </c>
      <c r="Q2387" s="678">
        <f t="shared" ca="1" si="413"/>
        <v>21793.263651308211</v>
      </c>
      <c r="R2387" s="678">
        <f t="shared" ca="1" si="413"/>
        <v>3129.9110216272338</v>
      </c>
      <c r="S2387" s="678">
        <f t="shared" ca="1" si="413"/>
        <v>88.277584373719975</v>
      </c>
      <c r="T2387" s="678">
        <f t="shared" ca="1" si="413"/>
        <v>3825.8412431603274</v>
      </c>
      <c r="U2387" s="678">
        <f t="shared" ca="1" si="413"/>
        <v>0</v>
      </c>
      <c r="V2387" s="678">
        <f t="shared" ca="1" si="411"/>
        <v>365.98415188271406</v>
      </c>
      <c r="W2387" s="678">
        <f t="shared" ca="1" si="410"/>
        <v>1235.8861812320797</v>
      </c>
      <c r="X2387" s="678">
        <f t="shared" ca="1" si="412"/>
        <v>0</v>
      </c>
      <c r="Y2387" s="678">
        <f t="shared" ca="1" si="412"/>
        <v>0</v>
      </c>
      <c r="Z2387" s="678">
        <f t="shared" ca="1" si="412"/>
        <v>0</v>
      </c>
      <c r="AA2387" t="str">
        <f t="shared" si="407"/>
        <v>ASRCMS202202</v>
      </c>
      <c r="AB2387" s="957">
        <f t="shared" si="408"/>
        <v>45230</v>
      </c>
      <c r="AC2387" t="str">
        <f t="shared" si="409"/>
        <v>Unaudited</v>
      </c>
    </row>
    <row r="2388" spans="1:29" x14ac:dyDescent="0.25">
      <c r="A2388" t="s">
        <v>421</v>
      </c>
      <c r="B2388" t="s">
        <v>1380</v>
      </c>
      <c r="C2388" t="s">
        <v>1381</v>
      </c>
      <c r="D2388">
        <v>1900</v>
      </c>
      <c r="E2388" s="957">
        <v>1</v>
      </c>
      <c r="F2388" t="s">
        <v>441</v>
      </c>
      <c r="G2388" s="957">
        <v>274</v>
      </c>
      <c r="H2388" t="s">
        <v>386</v>
      </c>
      <c r="I2388" s="937" t="s">
        <v>489</v>
      </c>
      <c r="J2388" s="937" t="s">
        <v>445</v>
      </c>
      <c r="K2388" s="937" t="s">
        <v>450</v>
      </c>
      <c r="L2388" s="945" t="s">
        <v>111</v>
      </c>
      <c r="M2388" s="960" t="s">
        <v>163</v>
      </c>
      <c r="N2388" s="678">
        <f t="shared" ca="1" si="405"/>
        <v>430865.96573713899</v>
      </c>
      <c r="O2388" s="678">
        <f t="shared" ca="1" si="413"/>
        <v>51003.473183515518</v>
      </c>
      <c r="P2388" s="678">
        <f t="shared" ca="1" si="413"/>
        <v>4044.158080400035</v>
      </c>
      <c r="Q2388" s="678">
        <f t="shared" ca="1" si="413"/>
        <v>113304.97758668361</v>
      </c>
      <c r="R2388" s="678">
        <f t="shared" ca="1" si="413"/>
        <v>13621.03427960625</v>
      </c>
      <c r="S2388" s="678">
        <f t="shared" ca="1" si="413"/>
        <v>109.54466268590531</v>
      </c>
      <c r="T2388" s="678">
        <f t="shared" ca="1" si="413"/>
        <v>6038.0359244822239</v>
      </c>
      <c r="U2388" s="678">
        <f t="shared" ca="1" si="413"/>
        <v>0</v>
      </c>
      <c r="V2388" s="678">
        <f t="shared" ca="1" si="411"/>
        <v>386.86705365387797</v>
      </c>
      <c r="W2388" s="678">
        <f t="shared" ca="1" si="410"/>
        <v>242357.87496611156</v>
      </c>
      <c r="X2388" s="678">
        <f t="shared" ca="1" si="412"/>
        <v>0</v>
      </c>
      <c r="Y2388" s="678">
        <f t="shared" ca="1" si="412"/>
        <v>0</v>
      </c>
      <c r="Z2388" s="678">
        <f t="shared" ca="1" si="412"/>
        <v>0</v>
      </c>
      <c r="AA2388" t="str">
        <f t="shared" si="407"/>
        <v>ASRCMS202202</v>
      </c>
      <c r="AB2388" s="957">
        <f t="shared" si="408"/>
        <v>45230</v>
      </c>
      <c r="AC2388" t="str">
        <f t="shared" si="409"/>
        <v>Unaudited</v>
      </c>
    </row>
    <row r="2389" spans="1:29" x14ac:dyDescent="0.25">
      <c r="A2389" t="s">
        <v>421</v>
      </c>
      <c r="B2389" t="s">
        <v>1380</v>
      </c>
      <c r="C2389" t="s">
        <v>1381</v>
      </c>
      <c r="D2389">
        <v>1900</v>
      </c>
      <c r="E2389" s="957">
        <v>1</v>
      </c>
      <c r="F2389" t="s">
        <v>441</v>
      </c>
      <c r="G2389" s="957">
        <v>274</v>
      </c>
      <c r="H2389" t="s">
        <v>386</v>
      </c>
      <c r="I2389" s="962" t="s">
        <v>489</v>
      </c>
      <c r="J2389" s="962" t="s">
        <v>445</v>
      </c>
      <c r="K2389" s="962" t="s">
        <v>450</v>
      </c>
      <c r="L2389" s="937" t="s">
        <v>112</v>
      </c>
      <c r="M2389" s="962" t="s">
        <v>464</v>
      </c>
      <c r="N2389" s="678">
        <f t="shared" ca="1" si="405"/>
        <v>549985.43896148982</v>
      </c>
      <c r="O2389" s="678">
        <f t="shared" ca="1" si="413"/>
        <v>98837.08490736621</v>
      </c>
      <c r="P2389" s="678">
        <f t="shared" ca="1" si="413"/>
        <v>13597.55430180907</v>
      </c>
      <c r="Q2389" s="678">
        <f t="shared" ca="1" si="413"/>
        <v>163186.07224424731</v>
      </c>
      <c r="R2389" s="678">
        <f t="shared" ca="1" si="413"/>
        <v>23586.77997073697</v>
      </c>
      <c r="S2389" s="678">
        <f t="shared" ca="1" si="413"/>
        <v>527.15126200811187</v>
      </c>
      <c r="T2389" s="678">
        <f t="shared" ca="1" si="413"/>
        <v>28554.079559353577</v>
      </c>
      <c r="U2389" s="678">
        <f t="shared" ca="1" si="413"/>
        <v>0</v>
      </c>
      <c r="V2389" s="678">
        <f t="shared" ca="1" si="411"/>
        <v>3244.7167353024997</v>
      </c>
      <c r="W2389" s="678">
        <f t="shared" ca="1" si="410"/>
        <v>218451.99998066615</v>
      </c>
      <c r="X2389" s="678">
        <f t="shared" ca="1" si="412"/>
        <v>0</v>
      </c>
      <c r="Y2389" s="678">
        <f t="shared" ca="1" si="412"/>
        <v>0</v>
      </c>
      <c r="Z2389" s="678">
        <f t="shared" ca="1" si="412"/>
        <v>0</v>
      </c>
      <c r="AA2389" t="str">
        <f t="shared" si="407"/>
        <v>ASRCMS202202</v>
      </c>
      <c r="AB2389" s="957">
        <f t="shared" si="408"/>
        <v>45230</v>
      </c>
      <c r="AC2389" t="str">
        <f t="shared" si="409"/>
        <v>Unaudited</v>
      </c>
    </row>
    <row r="2390" spans="1:29" x14ac:dyDescent="0.25">
      <c r="A2390" t="s">
        <v>421</v>
      </c>
      <c r="B2390" t="s">
        <v>1380</v>
      </c>
      <c r="C2390" t="s">
        <v>1381</v>
      </c>
      <c r="D2390">
        <v>1900</v>
      </c>
      <c r="E2390" s="957">
        <v>1</v>
      </c>
      <c r="F2390" t="s">
        <v>441</v>
      </c>
      <c r="G2390" s="957">
        <v>274</v>
      </c>
      <c r="H2390" t="s">
        <v>386</v>
      </c>
      <c r="I2390" s="937" t="s">
        <v>489</v>
      </c>
      <c r="J2390" s="937" t="s">
        <v>445</v>
      </c>
      <c r="K2390" s="937" t="s">
        <v>6</v>
      </c>
      <c r="L2390" s="937" t="s">
        <v>118</v>
      </c>
      <c r="M2390" s="962" t="s">
        <v>189</v>
      </c>
      <c r="N2390" s="678">
        <f t="shared" ca="1" si="405"/>
        <v>101538.62663120798</v>
      </c>
      <c r="O2390" s="678">
        <f t="shared" ca="1" si="413"/>
        <v>33983.747379145549</v>
      </c>
      <c r="P2390" s="678">
        <f t="shared" ca="1" si="413"/>
        <v>3654.5480866636653</v>
      </c>
      <c r="Q2390" s="678">
        <f t="shared" ca="1" si="413"/>
        <v>37645.785332473584</v>
      </c>
      <c r="R2390" s="678">
        <f t="shared" ca="1" si="413"/>
        <v>5667.7243796422508</v>
      </c>
      <c r="S2390" s="678">
        <f t="shared" ca="1" si="413"/>
        <v>1.3529015809124347</v>
      </c>
      <c r="T2390" s="678">
        <f t="shared" ca="1" si="413"/>
        <v>6272.6392468933054</v>
      </c>
      <c r="U2390" s="678">
        <f t="shared" ca="1" si="413"/>
        <v>0</v>
      </c>
      <c r="V2390" s="678">
        <f t="shared" ca="1" si="411"/>
        <v>1685.3647532506277</v>
      </c>
      <c r="W2390" s="678">
        <f t="shared" ca="1" si="410"/>
        <v>12627.464551558074</v>
      </c>
      <c r="X2390" s="678">
        <f t="shared" ca="1" si="412"/>
        <v>0</v>
      </c>
      <c r="Y2390" s="678">
        <f t="shared" ca="1" si="412"/>
        <v>0</v>
      </c>
      <c r="Z2390" s="678">
        <f t="shared" ca="1" si="412"/>
        <v>0</v>
      </c>
      <c r="AA2390" t="str">
        <f t="shared" si="407"/>
        <v>ASRCMS202202</v>
      </c>
      <c r="AB2390" s="957">
        <f t="shared" si="408"/>
        <v>45230</v>
      </c>
      <c r="AC2390" t="str">
        <f t="shared" si="409"/>
        <v>Unaudited</v>
      </c>
    </row>
    <row r="2391" spans="1:29" x14ac:dyDescent="0.25">
      <c r="A2391" t="s">
        <v>421</v>
      </c>
      <c r="B2391" t="s">
        <v>1380</v>
      </c>
      <c r="C2391" t="s">
        <v>1381</v>
      </c>
      <c r="D2391">
        <v>1900</v>
      </c>
      <c r="E2391" s="957">
        <v>1</v>
      </c>
      <c r="F2391" t="s">
        <v>441</v>
      </c>
      <c r="G2391" s="957">
        <v>274</v>
      </c>
      <c r="H2391" t="s">
        <v>386</v>
      </c>
      <c r="I2391" s="937" t="s">
        <v>489</v>
      </c>
      <c r="J2391" s="937" t="s">
        <v>445</v>
      </c>
      <c r="K2391" s="937" t="s">
        <v>6</v>
      </c>
      <c r="L2391" s="937" t="s">
        <v>45</v>
      </c>
      <c r="M2391" s="962" t="s">
        <v>164</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ASRCMS202202</v>
      </c>
      <c r="AB2391" s="957">
        <f t="shared" si="408"/>
        <v>45230</v>
      </c>
      <c r="AC2391" t="str">
        <f t="shared" si="409"/>
        <v>Unaudited</v>
      </c>
    </row>
    <row r="2392" spans="1:29" x14ac:dyDescent="0.25">
      <c r="A2392" t="s">
        <v>421</v>
      </c>
      <c r="B2392" t="s">
        <v>1380</v>
      </c>
      <c r="C2392" t="s">
        <v>1381</v>
      </c>
      <c r="D2392">
        <v>1900</v>
      </c>
      <c r="E2392" s="957">
        <v>1</v>
      </c>
      <c r="F2392" t="s">
        <v>441</v>
      </c>
      <c r="G2392" s="957">
        <v>274</v>
      </c>
      <c r="H2392" t="s">
        <v>386</v>
      </c>
      <c r="I2392" s="937" t="s">
        <v>489</v>
      </c>
      <c r="J2392" s="937" t="s">
        <v>445</v>
      </c>
      <c r="K2392" s="937" t="s">
        <v>6</v>
      </c>
      <c r="L2392" s="937" t="s">
        <v>46</v>
      </c>
      <c r="M2392" s="962" t="s">
        <v>165</v>
      </c>
      <c r="N2392" s="678">
        <f t="shared" ca="1" si="405"/>
        <v>2.7309728956281676</v>
      </c>
      <c r="O2392" s="678">
        <f t="shared" ca="1" si="413"/>
        <v>0</v>
      </c>
      <c r="P2392" s="678">
        <f t="shared" ca="1" si="413"/>
        <v>1.7554733396691857</v>
      </c>
      <c r="Q2392" s="678">
        <f t="shared" ca="1" si="413"/>
        <v>0.2671815240104034</v>
      </c>
      <c r="R2392" s="678">
        <f t="shared" ca="1" si="413"/>
        <v>8.1654228751620178E-2</v>
      </c>
      <c r="S2392" s="678">
        <f t="shared" ca="1" si="413"/>
        <v>0</v>
      </c>
      <c r="T2392" s="678">
        <f t="shared" ca="1" si="413"/>
        <v>0</v>
      </c>
      <c r="U2392" s="678">
        <f t="shared" ca="1" si="413"/>
        <v>0</v>
      </c>
      <c r="V2392" s="678">
        <f t="shared" ca="1" si="411"/>
        <v>0</v>
      </c>
      <c r="W2392" s="678">
        <f t="shared" ca="1" si="410"/>
        <v>0.62666380319695802</v>
      </c>
      <c r="X2392" s="678">
        <f t="shared" ca="1" si="412"/>
        <v>0</v>
      </c>
      <c r="Y2392" s="678">
        <f t="shared" ca="1" si="412"/>
        <v>0</v>
      </c>
      <c r="Z2392" s="678">
        <f t="shared" ca="1" si="412"/>
        <v>0</v>
      </c>
      <c r="AA2392" t="str">
        <f t="shared" si="407"/>
        <v>ASRCMS202202</v>
      </c>
      <c r="AB2392" s="957">
        <f t="shared" si="408"/>
        <v>45230</v>
      </c>
      <c r="AC2392" t="str">
        <f t="shared" si="409"/>
        <v>Unaudited</v>
      </c>
    </row>
    <row r="2393" spans="1:29" x14ac:dyDescent="0.25">
      <c r="A2393" t="s">
        <v>421</v>
      </c>
      <c r="B2393" t="s">
        <v>1380</v>
      </c>
      <c r="C2393" t="s">
        <v>1381</v>
      </c>
      <c r="D2393">
        <v>1900</v>
      </c>
      <c r="E2393" s="957">
        <v>1</v>
      </c>
      <c r="F2393" t="s">
        <v>441</v>
      </c>
      <c r="G2393" s="957">
        <v>274</v>
      </c>
      <c r="H2393" t="s">
        <v>386</v>
      </c>
      <c r="I2393" s="937" t="s">
        <v>489</v>
      </c>
      <c r="J2393" s="937" t="s">
        <v>445</v>
      </c>
      <c r="K2393" s="937" t="s">
        <v>6</v>
      </c>
      <c r="L2393" s="945" t="s">
        <v>166</v>
      </c>
      <c r="M2393" s="960" t="s">
        <v>462</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ASRCMS202202</v>
      </c>
      <c r="AB2393" s="957">
        <f t="shared" si="408"/>
        <v>45230</v>
      </c>
      <c r="AC2393" t="str">
        <f t="shared" si="409"/>
        <v>Unaudited</v>
      </c>
    </row>
    <row r="2394" spans="1:29" x14ac:dyDescent="0.25">
      <c r="A2394" t="s">
        <v>421</v>
      </c>
      <c r="B2394" t="s">
        <v>1380</v>
      </c>
      <c r="C2394" t="s">
        <v>1381</v>
      </c>
      <c r="D2394">
        <v>1900</v>
      </c>
      <c r="E2394" s="957">
        <v>1</v>
      </c>
      <c r="F2394" t="s">
        <v>441</v>
      </c>
      <c r="G2394" s="957">
        <v>274</v>
      </c>
      <c r="H2394" t="s">
        <v>386</v>
      </c>
      <c r="I2394" s="962" t="s">
        <v>489</v>
      </c>
      <c r="J2394" s="962" t="s">
        <v>445</v>
      </c>
      <c r="K2394" s="962" t="s">
        <v>435</v>
      </c>
      <c r="L2394" s="937" t="s">
        <v>121</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ASRCMS202202</v>
      </c>
      <c r="AB2394" s="957">
        <f t="shared" si="408"/>
        <v>45230</v>
      </c>
      <c r="AC2394" t="str">
        <f t="shared" si="409"/>
        <v>Unaudited</v>
      </c>
    </row>
    <row r="2395" spans="1:29" x14ac:dyDescent="0.25">
      <c r="A2395" t="s">
        <v>421</v>
      </c>
      <c r="B2395" t="s">
        <v>1380</v>
      </c>
      <c r="C2395" t="s">
        <v>1381</v>
      </c>
      <c r="D2395">
        <v>1900</v>
      </c>
      <c r="E2395" s="957">
        <v>1</v>
      </c>
      <c r="F2395" t="s">
        <v>441</v>
      </c>
      <c r="G2395" s="957">
        <v>274</v>
      </c>
      <c r="H2395" t="s">
        <v>386</v>
      </c>
      <c r="I2395" s="937" t="s">
        <v>489</v>
      </c>
      <c r="J2395" s="937" t="s">
        <v>445</v>
      </c>
      <c r="K2395" s="937" t="s">
        <v>435</v>
      </c>
      <c r="L2395" s="937" t="s">
        <v>938</v>
      </c>
      <c r="M2395" s="962" t="s">
        <v>930</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ASRCMS202202</v>
      </c>
      <c r="AB2395" s="957">
        <f t="shared" si="408"/>
        <v>45230</v>
      </c>
      <c r="AC2395" t="str">
        <f t="shared" si="409"/>
        <v>Unaudited</v>
      </c>
    </row>
    <row r="2396" spans="1:29" x14ac:dyDescent="0.25">
      <c r="A2396" t="s">
        <v>421</v>
      </c>
      <c r="B2396" t="s">
        <v>1380</v>
      </c>
      <c r="C2396" t="s">
        <v>1381</v>
      </c>
      <c r="D2396">
        <v>1900</v>
      </c>
      <c r="E2396" s="957">
        <v>1</v>
      </c>
      <c r="F2396" t="s">
        <v>441</v>
      </c>
      <c r="G2396" s="957">
        <v>274</v>
      </c>
      <c r="H2396" t="s">
        <v>386</v>
      </c>
      <c r="I2396" s="937" t="s">
        <v>489</v>
      </c>
      <c r="J2396" s="937" t="s">
        <v>445</v>
      </c>
      <c r="K2396" s="937" t="s">
        <v>435</v>
      </c>
      <c r="L2396" s="937" t="s">
        <v>168</v>
      </c>
      <c r="M2396" s="962" t="s">
        <v>40</v>
      </c>
      <c r="N2396" s="678">
        <f t="shared" ca="1" si="405"/>
        <v>3839.560254570632</v>
      </c>
      <c r="O2396" s="678">
        <f t="shared" ca="1" si="414"/>
        <v>1891.7827390949215</v>
      </c>
      <c r="P2396" s="678">
        <f t="shared" ca="1" si="414"/>
        <v>263.79160204679096</v>
      </c>
      <c r="Q2396" s="678">
        <f t="shared" ca="1" si="414"/>
        <v>1247.2873222475976</v>
      </c>
      <c r="R2396" s="678">
        <f t="shared" ca="1" si="414"/>
        <v>179.13325876752427</v>
      </c>
      <c r="S2396" s="678">
        <f t="shared" ca="1" si="414"/>
        <v>5.052364509955992</v>
      </c>
      <c r="T2396" s="678">
        <f t="shared" ca="1" si="414"/>
        <v>160.83360356693242</v>
      </c>
      <c r="U2396" s="678">
        <f t="shared" ca="1" si="414"/>
        <v>0</v>
      </c>
      <c r="V2396" s="678">
        <f t="shared" ca="1" si="411"/>
        <v>20.946261197525885</v>
      </c>
      <c r="W2396" s="678">
        <f t="shared" ca="1" si="410"/>
        <v>70.7331031393839</v>
      </c>
      <c r="X2396" s="678">
        <f t="shared" ca="1" si="412"/>
        <v>0</v>
      </c>
      <c r="Y2396" s="678">
        <f t="shared" ca="1" si="412"/>
        <v>0</v>
      </c>
      <c r="Z2396" s="678">
        <f t="shared" ca="1" si="412"/>
        <v>0</v>
      </c>
      <c r="AA2396" t="str">
        <f t="shared" si="407"/>
        <v>ASRCMS202202</v>
      </c>
      <c r="AB2396" s="957">
        <f t="shared" si="408"/>
        <v>45230</v>
      </c>
      <c r="AC2396" t="str">
        <f t="shared" si="409"/>
        <v>Unaudited</v>
      </c>
    </row>
    <row r="2397" spans="1:29" x14ac:dyDescent="0.25">
      <c r="A2397" t="s">
        <v>421</v>
      </c>
      <c r="B2397" t="s">
        <v>1380</v>
      </c>
      <c r="C2397" t="s">
        <v>1381</v>
      </c>
      <c r="D2397">
        <v>1900</v>
      </c>
      <c r="E2397" s="957">
        <v>1</v>
      </c>
      <c r="F2397" t="s">
        <v>441</v>
      </c>
      <c r="G2397" s="957">
        <v>274</v>
      </c>
      <c r="H2397" t="s">
        <v>386</v>
      </c>
      <c r="I2397" s="937" t="s">
        <v>489</v>
      </c>
      <c r="J2397" s="937" t="s">
        <v>445</v>
      </c>
      <c r="K2397" s="937" t="s">
        <v>435</v>
      </c>
      <c r="L2397" s="937" t="s">
        <v>169</v>
      </c>
      <c r="M2397" s="962" t="s">
        <v>330</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ASRCMS202202</v>
      </c>
      <c r="AB2397" s="957">
        <f t="shared" si="408"/>
        <v>45230</v>
      </c>
      <c r="AC2397" t="str">
        <f t="shared" si="409"/>
        <v>Unaudited</v>
      </c>
    </row>
    <row r="2398" spans="1:29" x14ac:dyDescent="0.25">
      <c r="A2398" t="s">
        <v>421</v>
      </c>
      <c r="B2398" t="s">
        <v>1380</v>
      </c>
      <c r="C2398" t="s">
        <v>1381</v>
      </c>
      <c r="D2398">
        <v>1900</v>
      </c>
      <c r="E2398" s="957">
        <v>1</v>
      </c>
      <c r="F2398" t="s">
        <v>441</v>
      </c>
      <c r="G2398" s="957">
        <v>274</v>
      </c>
      <c r="H2398" t="s">
        <v>386</v>
      </c>
      <c r="I2398" s="937" t="s">
        <v>489</v>
      </c>
      <c r="J2398" s="937" t="s">
        <v>451</v>
      </c>
      <c r="K2398" s="937" t="s">
        <v>436</v>
      </c>
      <c r="L2398" s="937" t="s">
        <v>122</v>
      </c>
      <c r="M2398" s="962" t="s">
        <v>27</v>
      </c>
      <c r="N2398" s="678">
        <f t="shared" ca="1" si="405"/>
        <v>3611068.8094190569</v>
      </c>
      <c r="O2398" s="678">
        <f t="shared" ca="1" si="414"/>
        <v>-1679.9445921568267</v>
      </c>
      <c r="P2398" s="678">
        <f t="shared" ca="1" si="414"/>
        <v>3612748.7540112138</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ASRCMS202202</v>
      </c>
      <c r="AB2398" s="957">
        <f t="shared" si="408"/>
        <v>45230</v>
      </c>
      <c r="AC2398" t="str">
        <f t="shared" si="409"/>
        <v>Unaudited</v>
      </c>
    </row>
    <row r="2399" spans="1:29" x14ac:dyDescent="0.25">
      <c r="A2399" t="s">
        <v>421</v>
      </c>
      <c r="B2399" t="s">
        <v>1380</v>
      </c>
      <c r="C2399" t="s">
        <v>1381</v>
      </c>
      <c r="D2399">
        <v>1900</v>
      </c>
      <c r="E2399" s="957">
        <v>1</v>
      </c>
      <c r="F2399" t="s">
        <v>441</v>
      </c>
      <c r="G2399" s="957">
        <v>274</v>
      </c>
      <c r="H2399" t="s">
        <v>386</v>
      </c>
      <c r="I2399" s="937" t="s">
        <v>489</v>
      </c>
      <c r="J2399" s="937" t="s">
        <v>451</v>
      </c>
      <c r="K2399" s="937" t="s">
        <v>436</v>
      </c>
      <c r="L2399" s="937" t="s">
        <v>123</v>
      </c>
      <c r="M2399" s="962" t="s">
        <v>98</v>
      </c>
      <c r="N2399" s="678">
        <f t="shared" ca="1" si="405"/>
        <v>231153.51985016378</v>
      </c>
      <c r="O2399" s="678">
        <f t="shared" ca="1" si="414"/>
        <v>185574.67423799259</v>
      </c>
      <c r="P2399" s="678">
        <f t="shared" ca="1" si="414"/>
        <v>45578.845612171193</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ASRCMS202202</v>
      </c>
      <c r="AB2399" s="957">
        <f t="shared" si="408"/>
        <v>45230</v>
      </c>
      <c r="AC2399" t="str">
        <f t="shared" si="409"/>
        <v>Unaudited</v>
      </c>
    </row>
    <row r="2400" spans="1:29" x14ac:dyDescent="0.25">
      <c r="A2400" t="s">
        <v>421</v>
      </c>
      <c r="B2400" t="s">
        <v>1380</v>
      </c>
      <c r="C2400" t="s">
        <v>1381</v>
      </c>
      <c r="D2400">
        <v>1900</v>
      </c>
      <c r="E2400" s="957">
        <v>1</v>
      </c>
      <c r="F2400" t="s">
        <v>441</v>
      </c>
      <c r="G2400" s="957">
        <v>274</v>
      </c>
      <c r="H2400" t="s">
        <v>386</v>
      </c>
      <c r="I2400" s="937" t="s">
        <v>489</v>
      </c>
      <c r="J2400" s="937" t="s">
        <v>451</v>
      </c>
      <c r="K2400" s="937" t="s">
        <v>436</v>
      </c>
      <c r="L2400" s="937" t="s">
        <v>124</v>
      </c>
      <c r="M2400" s="962" t="s">
        <v>99</v>
      </c>
      <c r="N2400" s="678">
        <f t="shared" ca="1" si="405"/>
        <v>236379.03139886641</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188204.08820623552</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48174.943192630883</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ASRCMS202202</v>
      </c>
      <c r="AB2400" s="957">
        <f t="shared" si="408"/>
        <v>45230</v>
      </c>
      <c r="AC2400" t="str">
        <f t="shared" si="409"/>
        <v>Unaudited</v>
      </c>
    </row>
    <row r="2401" spans="1:29" x14ac:dyDescent="0.25">
      <c r="A2401" t="s">
        <v>421</v>
      </c>
      <c r="B2401" t="s">
        <v>1380</v>
      </c>
      <c r="C2401" t="s">
        <v>1381</v>
      </c>
      <c r="D2401">
        <v>1900</v>
      </c>
      <c r="E2401" s="957">
        <v>1</v>
      </c>
      <c r="F2401" t="s">
        <v>441</v>
      </c>
      <c r="G2401" s="957">
        <v>274</v>
      </c>
      <c r="H2401" t="s">
        <v>386</v>
      </c>
      <c r="I2401" s="937" t="s">
        <v>489</v>
      </c>
      <c r="J2401" s="937" t="s">
        <v>451</v>
      </c>
      <c r="K2401" s="937" t="s">
        <v>436</v>
      </c>
      <c r="L2401" s="945" t="s">
        <v>125</v>
      </c>
      <c r="M2401" s="960" t="s">
        <v>100</v>
      </c>
      <c r="N2401" s="678">
        <f t="shared" ca="1" si="405"/>
        <v>193778.97205215594</v>
      </c>
      <c r="O2401" s="678">
        <f t="shared" ca="1" si="415"/>
        <v>90940.146189147155</v>
      </c>
      <c r="P2401" s="678">
        <f t="shared" ca="1" si="415"/>
        <v>102838.82586300877</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ASRCMS202202</v>
      </c>
      <c r="AB2401" s="957">
        <f t="shared" si="408"/>
        <v>45230</v>
      </c>
      <c r="AC2401" t="str">
        <f t="shared" si="409"/>
        <v>Unaudited</v>
      </c>
    </row>
    <row r="2402" spans="1:29" x14ac:dyDescent="0.25">
      <c r="A2402" t="s">
        <v>421</v>
      </c>
      <c r="B2402" t="s">
        <v>1380</v>
      </c>
      <c r="C2402" t="s">
        <v>1381</v>
      </c>
      <c r="D2402">
        <v>1900</v>
      </c>
      <c r="E2402" s="957">
        <v>1</v>
      </c>
      <c r="F2402" t="s">
        <v>441</v>
      </c>
      <c r="G2402" s="957">
        <v>274</v>
      </c>
      <c r="H2402" t="s">
        <v>386</v>
      </c>
      <c r="I2402" s="962" t="s">
        <v>489</v>
      </c>
      <c r="J2402" s="962" t="s">
        <v>451</v>
      </c>
      <c r="K2402" s="962" t="s">
        <v>436</v>
      </c>
      <c r="L2402" s="937" t="s">
        <v>126</v>
      </c>
      <c r="M2402" s="962" t="s">
        <v>101</v>
      </c>
      <c r="N2402" s="678">
        <f t="shared" ca="1" si="405"/>
        <v>266362.21749177959</v>
      </c>
      <c r="O2402" s="678">
        <f t="shared" ca="1" si="415"/>
        <v>13666.060539141952</v>
      </c>
      <c r="P2402" s="678">
        <f t="shared" ca="1" si="415"/>
        <v>252696.15695263763</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ASRCMS202202</v>
      </c>
      <c r="AB2402" s="957">
        <f t="shared" si="408"/>
        <v>45230</v>
      </c>
      <c r="AC2402" t="str">
        <f t="shared" si="409"/>
        <v>Unaudited</v>
      </c>
    </row>
    <row r="2403" spans="1:29" x14ac:dyDescent="0.25">
      <c r="A2403" t="s">
        <v>421</v>
      </c>
      <c r="B2403" t="s">
        <v>1380</v>
      </c>
      <c r="C2403" t="s">
        <v>1381</v>
      </c>
      <c r="D2403">
        <v>1900</v>
      </c>
      <c r="E2403" s="957">
        <v>1</v>
      </c>
      <c r="F2403" t="s">
        <v>441</v>
      </c>
      <c r="G2403" s="957">
        <v>274</v>
      </c>
      <c r="H2403" t="s">
        <v>386</v>
      </c>
      <c r="I2403" s="937" t="s">
        <v>489</v>
      </c>
      <c r="J2403" s="937" t="s">
        <v>451</v>
      </c>
      <c r="K2403" s="937" t="s">
        <v>436</v>
      </c>
      <c r="L2403" s="937" t="s">
        <v>127</v>
      </c>
      <c r="M2403" s="962" t="s">
        <v>28</v>
      </c>
      <c r="N2403" s="678">
        <f t="shared" ca="1" si="405"/>
        <v>107990.67341895965</v>
      </c>
      <c r="O2403" s="678">
        <f t="shared" ca="1" si="415"/>
        <v>107990.67341895965</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ASRCMS202202</v>
      </c>
      <c r="AB2403" s="957">
        <f t="shared" si="408"/>
        <v>45230</v>
      </c>
      <c r="AC2403" t="str">
        <f t="shared" si="409"/>
        <v>Unaudited</v>
      </c>
    </row>
    <row r="2404" spans="1:29" x14ac:dyDescent="0.25">
      <c r="A2404" t="s">
        <v>421</v>
      </c>
      <c r="B2404" t="s">
        <v>1380</v>
      </c>
      <c r="C2404" t="s">
        <v>1381</v>
      </c>
      <c r="D2404">
        <v>1900</v>
      </c>
      <c r="E2404" s="957">
        <v>1</v>
      </c>
      <c r="F2404" t="s">
        <v>441</v>
      </c>
      <c r="G2404" s="957">
        <v>274</v>
      </c>
      <c r="H2404" t="s">
        <v>386</v>
      </c>
      <c r="I2404" s="937" t="s">
        <v>489</v>
      </c>
      <c r="J2404" s="937" t="s">
        <v>437</v>
      </c>
      <c r="K2404" s="937" t="s">
        <v>437</v>
      </c>
      <c r="L2404" s="937" t="s">
        <v>129</v>
      </c>
      <c r="M2404" s="962" t="s">
        <v>327</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ASRCMS202202</v>
      </c>
      <c r="AB2404" s="957">
        <f t="shared" si="408"/>
        <v>45230</v>
      </c>
      <c r="AC2404" t="str">
        <f t="shared" si="409"/>
        <v>Unaudited</v>
      </c>
    </row>
    <row r="2405" spans="1:29" x14ac:dyDescent="0.25">
      <c r="A2405" t="s">
        <v>421</v>
      </c>
      <c r="B2405" t="s">
        <v>1380</v>
      </c>
      <c r="C2405" t="s">
        <v>1381</v>
      </c>
      <c r="D2405">
        <v>1900</v>
      </c>
      <c r="E2405" s="957">
        <v>1</v>
      </c>
      <c r="F2405" t="s">
        <v>441</v>
      </c>
      <c r="G2405" s="957">
        <v>274</v>
      </c>
      <c r="H2405" t="s">
        <v>386</v>
      </c>
      <c r="I2405" s="937" t="s">
        <v>489</v>
      </c>
      <c r="J2405" s="937" t="s">
        <v>437</v>
      </c>
      <c r="K2405" s="937" t="s">
        <v>437</v>
      </c>
      <c r="L2405" s="937" t="s">
        <v>130</v>
      </c>
      <c r="M2405" s="962" t="s">
        <v>326</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ASRCMS202202</v>
      </c>
      <c r="AB2405" s="957">
        <f t="shared" si="408"/>
        <v>45230</v>
      </c>
      <c r="AC2405" t="str">
        <f t="shared" si="409"/>
        <v>Unaudited</v>
      </c>
    </row>
    <row r="2406" spans="1:29" ht="30" x14ac:dyDescent="0.25">
      <c r="A2406" t="s">
        <v>421</v>
      </c>
      <c r="B2406" t="s">
        <v>1380</v>
      </c>
      <c r="C2406" t="s">
        <v>1381</v>
      </c>
      <c r="D2406">
        <v>1900</v>
      </c>
      <c r="E2406" s="957">
        <v>1</v>
      </c>
      <c r="F2406" t="s">
        <v>441</v>
      </c>
      <c r="G2406" s="957">
        <v>274</v>
      </c>
      <c r="H2406" t="s">
        <v>386</v>
      </c>
      <c r="I2406" s="937" t="s">
        <v>489</v>
      </c>
      <c r="J2406" s="937" t="s">
        <v>437</v>
      </c>
      <c r="K2406" s="937" t="s">
        <v>437</v>
      </c>
      <c r="L2406" s="937" t="s">
        <v>131</v>
      </c>
      <c r="M2406" s="962" t="s">
        <v>180</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ASRCMS202202</v>
      </c>
      <c r="AB2406" s="957">
        <f t="shared" si="408"/>
        <v>45230</v>
      </c>
      <c r="AC2406" t="str">
        <f t="shared" si="409"/>
        <v>Unaudited</v>
      </c>
    </row>
    <row r="2407" spans="1:29" x14ac:dyDescent="0.25">
      <c r="A2407" t="s">
        <v>421</v>
      </c>
      <c r="B2407" t="s">
        <v>1380</v>
      </c>
      <c r="C2407" t="s">
        <v>1381</v>
      </c>
      <c r="D2407">
        <v>1900</v>
      </c>
      <c r="E2407" s="957">
        <v>1</v>
      </c>
      <c r="F2407" t="s">
        <v>441</v>
      </c>
      <c r="G2407" s="957">
        <v>274</v>
      </c>
      <c r="H2407" t="s">
        <v>386</v>
      </c>
      <c r="I2407" s="937" t="s">
        <v>489</v>
      </c>
      <c r="J2407" s="937" t="s">
        <v>437</v>
      </c>
      <c r="K2407" s="937" t="s">
        <v>437</v>
      </c>
      <c r="L2407" s="937" t="s">
        <v>132</v>
      </c>
      <c r="M2407" s="962" t="s">
        <v>495</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ASRCMS202202</v>
      </c>
      <c r="AB2407" s="957">
        <f t="shared" si="408"/>
        <v>45230</v>
      </c>
      <c r="AC2407" t="str">
        <f t="shared" si="409"/>
        <v>Unaudited</v>
      </c>
    </row>
    <row r="2408" spans="1:29" x14ac:dyDescent="0.25">
      <c r="A2408" t="s">
        <v>421</v>
      </c>
      <c r="B2408" t="s">
        <v>1380</v>
      </c>
      <c r="C2408" t="s">
        <v>1381</v>
      </c>
      <c r="D2408">
        <v>1900</v>
      </c>
      <c r="E2408" s="957">
        <v>1</v>
      </c>
      <c r="F2408" t="s">
        <v>441</v>
      </c>
      <c r="G2408" s="957">
        <v>274</v>
      </c>
      <c r="H2408" t="s">
        <v>386</v>
      </c>
      <c r="I2408" s="937" t="s">
        <v>489</v>
      </c>
      <c r="J2408" s="937" t="s">
        <v>437</v>
      </c>
      <c r="K2408" s="937" t="s">
        <v>437</v>
      </c>
      <c r="L2408" s="937" t="s">
        <v>133</v>
      </c>
      <c r="M2408" s="962" t="s">
        <v>496</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ASRCMS202202</v>
      </c>
      <c r="AB2408" s="957">
        <f t="shared" si="408"/>
        <v>45230</v>
      </c>
      <c r="AC2408" t="str">
        <f t="shared" si="409"/>
        <v>Unaudited</v>
      </c>
    </row>
    <row r="2409" spans="1:29" x14ac:dyDescent="0.25">
      <c r="A2409" t="s">
        <v>421</v>
      </c>
      <c r="B2409" t="s">
        <v>1380</v>
      </c>
      <c r="C2409" t="s">
        <v>1381</v>
      </c>
      <c r="D2409">
        <v>1900</v>
      </c>
      <c r="E2409" s="957">
        <v>1</v>
      </c>
      <c r="F2409" t="s">
        <v>441</v>
      </c>
      <c r="G2409" s="957">
        <v>274</v>
      </c>
      <c r="H2409" t="s">
        <v>386</v>
      </c>
      <c r="I2409" s="937" t="s">
        <v>489</v>
      </c>
      <c r="J2409" s="937" t="s">
        <v>437</v>
      </c>
      <c r="K2409" s="937" t="s">
        <v>437</v>
      </c>
      <c r="L2409" s="945" t="s">
        <v>134</v>
      </c>
      <c r="M2409" s="960" t="s">
        <v>497</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ASRCMS202202</v>
      </c>
      <c r="AB2409" s="957">
        <f t="shared" si="408"/>
        <v>45230</v>
      </c>
      <c r="AC2409" t="str">
        <f t="shared" si="409"/>
        <v>Unaudited</v>
      </c>
    </row>
    <row r="2410" spans="1:29" x14ac:dyDescent="0.25">
      <c r="A2410" t="s">
        <v>421</v>
      </c>
      <c r="B2410" t="s">
        <v>1380</v>
      </c>
      <c r="C2410" t="s">
        <v>1381</v>
      </c>
      <c r="D2410">
        <v>1900</v>
      </c>
      <c r="E2410" s="957">
        <v>1</v>
      </c>
      <c r="F2410" t="s">
        <v>441</v>
      </c>
      <c r="G2410" s="957">
        <v>274</v>
      </c>
      <c r="H2410" t="s">
        <v>386</v>
      </c>
      <c r="I2410" s="937" t="s">
        <v>490</v>
      </c>
      <c r="J2410" s="937" t="s">
        <v>26</v>
      </c>
      <c r="K2410" s="937" t="s">
        <v>26</v>
      </c>
      <c r="L2410" s="937" t="s">
        <v>270</v>
      </c>
      <c r="M2410" s="962" t="s">
        <v>26</v>
      </c>
      <c r="N2410" s="678">
        <f t="shared" ca="1" si="405"/>
        <v>2382541.0476238793</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ASRCMS202202</v>
      </c>
      <c r="AB2410" s="957">
        <f t="shared" si="408"/>
        <v>45230</v>
      </c>
      <c r="AC2410" t="str">
        <f t="shared" si="409"/>
        <v>Unaudited</v>
      </c>
    </row>
    <row r="2411" spans="1:29" x14ac:dyDescent="0.25">
      <c r="A2411" t="s">
        <v>421</v>
      </c>
      <c r="B2411" t="s">
        <v>1380</v>
      </c>
      <c r="C2411" t="s">
        <v>1381</v>
      </c>
      <c r="D2411">
        <v>1900</v>
      </c>
      <c r="E2411" s="957">
        <v>1</v>
      </c>
      <c r="F2411" t="s">
        <v>442</v>
      </c>
      <c r="G2411" s="957">
        <v>366</v>
      </c>
      <c r="H2411" t="s">
        <v>386</v>
      </c>
      <c r="I2411" s="937" t="s">
        <v>433</v>
      </c>
      <c r="J2411" s="937" t="s">
        <v>433</v>
      </c>
      <c r="K2411" s="937" t="s">
        <v>433</v>
      </c>
      <c r="L2411" s="937"/>
      <c r="M2411" s="962" t="s">
        <v>433</v>
      </c>
      <c r="N2411" s="678">
        <f t="shared" ca="1" si="405"/>
        <v>37069.308602147998</v>
      </c>
      <c r="O2411" s="678">
        <f t="shared" ca="1" si="415"/>
        <v>18261.052688169999</v>
      </c>
      <c r="P2411" s="678">
        <f t="shared" ca="1" si="415"/>
        <v>2587.5161290319998</v>
      </c>
      <c r="Q2411" s="678">
        <f t="shared" ca="1" si="415"/>
        <v>11983.352688172001</v>
      </c>
      <c r="R2411" s="678">
        <f t="shared" ca="1" si="415"/>
        <v>1771.3870967739999</v>
      </c>
      <c r="S2411" s="678">
        <f t="shared" ca="1" si="415"/>
        <v>40</v>
      </c>
      <c r="T2411" s="678">
        <f t="shared" ca="1" si="415"/>
        <v>1563</v>
      </c>
      <c r="U2411" s="678">
        <f t="shared" ca="1" si="415"/>
        <v>0</v>
      </c>
      <c r="V2411" s="678">
        <f t="shared" ca="1" si="415"/>
        <v>188</v>
      </c>
      <c r="W2411" s="678">
        <f t="shared" ca="1" si="410"/>
        <v>675</v>
      </c>
      <c r="X2411" s="678">
        <f t="shared" ca="1" si="415"/>
        <v>0</v>
      </c>
      <c r="Y2411" s="678">
        <f t="shared" ca="1" si="415"/>
        <v>0</v>
      </c>
      <c r="Z2411" s="678">
        <f t="shared" ca="1" si="415"/>
        <v>0</v>
      </c>
      <c r="AA2411" t="str">
        <f t="shared" si="407"/>
        <v>ASRCMS202202</v>
      </c>
      <c r="AB2411" s="957">
        <f t="shared" si="408"/>
        <v>45230</v>
      </c>
      <c r="AC2411" t="str">
        <f t="shared" si="409"/>
        <v>Unaudited</v>
      </c>
    </row>
    <row r="2412" spans="1:29" x14ac:dyDescent="0.25">
      <c r="A2412" t="s">
        <v>421</v>
      </c>
      <c r="B2412" t="s">
        <v>1380</v>
      </c>
      <c r="C2412" t="s">
        <v>1381</v>
      </c>
      <c r="D2412">
        <v>1900</v>
      </c>
      <c r="E2412" s="957">
        <v>1</v>
      </c>
      <c r="F2412" t="s">
        <v>442</v>
      </c>
      <c r="G2412" s="957">
        <v>366</v>
      </c>
      <c r="H2412" t="s">
        <v>386</v>
      </c>
      <c r="I2412" s="937" t="s">
        <v>488</v>
      </c>
      <c r="J2412" s="937" t="s">
        <v>12</v>
      </c>
      <c r="K2412" s="937" t="s">
        <v>12</v>
      </c>
      <c r="L2412" s="937">
        <v>1.1000000000000001</v>
      </c>
      <c r="M2412" s="962" t="s">
        <v>12</v>
      </c>
      <c r="N2412" s="678">
        <f t="shared" ca="1" si="405"/>
        <v>66474389.939999998</v>
      </c>
      <c r="O2412" s="678">
        <f t="shared" ca="1" si="415"/>
        <v>22861742.27</v>
      </c>
      <c r="P2412" s="678">
        <f t="shared" ca="1" si="415"/>
        <v>3239414.95</v>
      </c>
      <c r="Q2412" s="678">
        <f t="shared" ca="1" si="415"/>
        <v>15002438.57</v>
      </c>
      <c r="R2412" s="678">
        <f t="shared" ca="1" si="415"/>
        <v>2217670.36</v>
      </c>
      <c r="S2412" s="678">
        <f t="shared" ca="1" si="415"/>
        <v>50077.599999999999</v>
      </c>
      <c r="T2412" s="678">
        <f t="shared" ca="1" si="415"/>
        <v>1956782.22</v>
      </c>
      <c r="U2412" s="678">
        <f t="shared" ca="1" si="415"/>
        <v>0</v>
      </c>
      <c r="V2412" s="678">
        <f t="shared" ca="1" si="415"/>
        <v>235364.72</v>
      </c>
      <c r="W2412" s="678">
        <f t="shared" ca="1" si="410"/>
        <v>20910899.25</v>
      </c>
      <c r="X2412" s="678">
        <f t="shared" ca="1" si="415"/>
        <v>0</v>
      </c>
      <c r="Y2412" s="678">
        <f t="shared" ca="1" si="415"/>
        <v>0</v>
      </c>
      <c r="Z2412" s="678">
        <f t="shared" ca="1" si="415"/>
        <v>0</v>
      </c>
      <c r="AA2412" t="str">
        <f t="shared" si="407"/>
        <v>ASRCMS202202</v>
      </c>
      <c r="AB2412" s="957">
        <f t="shared" si="408"/>
        <v>45230</v>
      </c>
      <c r="AC2412" t="str">
        <f t="shared" si="409"/>
        <v>Unaudited</v>
      </c>
    </row>
    <row r="2413" spans="1:29" x14ac:dyDescent="0.25">
      <c r="A2413" t="s">
        <v>421</v>
      </c>
      <c r="B2413" t="s">
        <v>1380</v>
      </c>
      <c r="C2413" t="s">
        <v>1381</v>
      </c>
      <c r="D2413">
        <v>1900</v>
      </c>
      <c r="E2413" s="957">
        <v>1</v>
      </c>
      <c r="F2413" t="s">
        <v>442</v>
      </c>
      <c r="G2413" s="957">
        <v>366</v>
      </c>
      <c r="H2413" t="s">
        <v>386</v>
      </c>
      <c r="I2413" s="937" t="s">
        <v>488</v>
      </c>
      <c r="J2413" s="937" t="s">
        <v>12</v>
      </c>
      <c r="K2413" s="937" t="s">
        <v>1323</v>
      </c>
      <c r="L2413" s="937" t="s">
        <v>1314</v>
      </c>
      <c r="M2413" s="962" t="s">
        <v>1323</v>
      </c>
      <c r="N2413" s="678">
        <f t="shared" ca="1" si="405"/>
        <v>898514.45324309776</v>
      </c>
      <c r="O2413" s="678">
        <f t="shared" ca="1" si="415"/>
        <v>325020.00292027579</v>
      </c>
      <c r="P2413" s="678">
        <f t="shared" ca="1" si="415"/>
        <v>44962.351561026677</v>
      </c>
      <c r="Q2413" s="678">
        <f t="shared" ca="1" si="415"/>
        <v>216974.80618578437</v>
      </c>
      <c r="R2413" s="678">
        <f t="shared" ca="1" si="415"/>
        <v>31410.742475980267</v>
      </c>
      <c r="S2413" s="678">
        <f t="shared" ca="1" si="415"/>
        <v>856.57243179277896</v>
      </c>
      <c r="T2413" s="678">
        <f t="shared" ca="1" si="415"/>
        <v>27960.93385407301</v>
      </c>
      <c r="U2413" s="678">
        <f t="shared" ca="1" si="415"/>
        <v>0</v>
      </c>
      <c r="V2413" s="678">
        <f t="shared" ca="1" si="415"/>
        <v>3560.8029599493489</v>
      </c>
      <c r="W2413" s="678">
        <f t="shared" ca="1" si="410"/>
        <v>247768.24085421543</v>
      </c>
      <c r="X2413" s="678">
        <f t="shared" ca="1" si="415"/>
        <v>0</v>
      </c>
      <c r="Y2413" s="678">
        <f t="shared" ca="1" si="415"/>
        <v>0</v>
      </c>
      <c r="Z2413" s="678">
        <f t="shared" ca="1" si="415"/>
        <v>0</v>
      </c>
      <c r="AA2413" t="str">
        <f t="shared" si="407"/>
        <v>ASRCMS202202</v>
      </c>
      <c r="AB2413" s="957">
        <f t="shared" si="408"/>
        <v>45230</v>
      </c>
      <c r="AC2413" t="str">
        <f t="shared" si="409"/>
        <v>Unaudited</v>
      </c>
    </row>
    <row r="2414" spans="1:29" x14ac:dyDescent="0.25">
      <c r="A2414" t="s">
        <v>421</v>
      </c>
      <c r="B2414" t="s">
        <v>1380</v>
      </c>
      <c r="C2414" t="s">
        <v>1381</v>
      </c>
      <c r="D2414">
        <v>1900</v>
      </c>
      <c r="E2414" s="957">
        <v>1</v>
      </c>
      <c r="F2414" t="s">
        <v>442</v>
      </c>
      <c r="G2414" s="957">
        <v>366</v>
      </c>
      <c r="H2414" t="s">
        <v>386</v>
      </c>
      <c r="I2414" s="937" t="s">
        <v>488</v>
      </c>
      <c r="J2414" s="937" t="s">
        <v>491</v>
      </c>
      <c r="K2414" s="937" t="s">
        <v>492</v>
      </c>
      <c r="L2414" s="945" t="s">
        <v>63</v>
      </c>
      <c r="M2414" s="960" t="s">
        <v>344</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ASRCMS202202</v>
      </c>
      <c r="AB2414" s="957">
        <f t="shared" si="408"/>
        <v>45230</v>
      </c>
      <c r="AC2414" t="str">
        <f t="shared" si="409"/>
        <v>Unaudited</v>
      </c>
    </row>
    <row r="2415" spans="1:29" x14ac:dyDescent="0.25">
      <c r="A2415" t="s">
        <v>421</v>
      </c>
      <c r="B2415" t="s">
        <v>1380</v>
      </c>
      <c r="C2415" t="s">
        <v>1381</v>
      </c>
      <c r="D2415">
        <v>1900</v>
      </c>
      <c r="E2415" s="957">
        <v>1</v>
      </c>
      <c r="F2415" t="s">
        <v>442</v>
      </c>
      <c r="G2415" s="957">
        <v>366</v>
      </c>
      <c r="H2415" t="s">
        <v>386</v>
      </c>
      <c r="I2415" s="962" t="s">
        <v>488</v>
      </c>
      <c r="J2415" s="962" t="s">
        <v>491</v>
      </c>
      <c r="K2415" s="962" t="s">
        <v>1014</v>
      </c>
      <c r="L2415" s="953" t="s">
        <v>910</v>
      </c>
      <c r="M2415" s="962" t="s">
        <v>911</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ASRCMS202202</v>
      </c>
      <c r="AB2415" s="957">
        <f t="shared" si="408"/>
        <v>45230</v>
      </c>
      <c r="AC2415" t="str">
        <f t="shared" si="409"/>
        <v>Unaudited</v>
      </c>
    </row>
    <row r="2416" spans="1:29" x14ac:dyDescent="0.25">
      <c r="A2416" t="s">
        <v>421</v>
      </c>
      <c r="B2416" t="s">
        <v>1380</v>
      </c>
      <c r="C2416" t="s">
        <v>1381</v>
      </c>
      <c r="D2416">
        <v>1900</v>
      </c>
      <c r="E2416" s="957">
        <v>1</v>
      </c>
      <c r="F2416" t="s">
        <v>442</v>
      </c>
      <c r="G2416" s="957">
        <v>366</v>
      </c>
      <c r="H2416" t="s">
        <v>386</v>
      </c>
      <c r="I2416" s="958" t="s">
        <v>488</v>
      </c>
      <c r="J2416" s="958" t="s">
        <v>13</v>
      </c>
      <c r="K2416" s="958" t="s">
        <v>493</v>
      </c>
      <c r="L2416" s="953" t="s">
        <v>95</v>
      </c>
      <c r="M2416" s="958" t="s">
        <v>147</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ASRCMS202202</v>
      </c>
      <c r="AB2416" s="957">
        <f t="shared" si="408"/>
        <v>45230</v>
      </c>
      <c r="AC2416" t="str">
        <f t="shared" si="409"/>
        <v>Unaudited</v>
      </c>
    </row>
    <row r="2417" spans="1:29" x14ac:dyDescent="0.25">
      <c r="A2417" t="s">
        <v>421</v>
      </c>
      <c r="B2417" t="s">
        <v>1380</v>
      </c>
      <c r="C2417" t="s">
        <v>1381</v>
      </c>
      <c r="D2417">
        <v>1900</v>
      </c>
      <c r="E2417" s="957">
        <v>1</v>
      </c>
      <c r="F2417" t="s">
        <v>442</v>
      </c>
      <c r="G2417" s="957">
        <v>366</v>
      </c>
      <c r="H2417" t="s">
        <v>386</v>
      </c>
      <c r="I2417" s="958" t="s">
        <v>488</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ASRCMS202202</v>
      </c>
      <c r="AB2417" s="957">
        <f t="shared" si="408"/>
        <v>45230</v>
      </c>
      <c r="AC2417" t="str">
        <f t="shared" si="409"/>
        <v>Unaudited</v>
      </c>
    </row>
    <row r="2418" spans="1:29" x14ac:dyDescent="0.25">
      <c r="A2418" t="s">
        <v>421</v>
      </c>
      <c r="B2418" t="s">
        <v>1380</v>
      </c>
      <c r="C2418" t="s">
        <v>1381</v>
      </c>
      <c r="D2418">
        <v>1900</v>
      </c>
      <c r="E2418" s="957">
        <v>1</v>
      </c>
      <c r="F2418" t="s">
        <v>442</v>
      </c>
      <c r="G2418" s="957">
        <v>366</v>
      </c>
      <c r="H2418" t="s">
        <v>386</v>
      </c>
      <c r="I2418" s="958" t="s">
        <v>489</v>
      </c>
      <c r="J2418" s="958" t="s">
        <v>445</v>
      </c>
      <c r="K2418" s="958" t="s">
        <v>0</v>
      </c>
      <c r="L2418" s="937">
        <v>2.1</v>
      </c>
      <c r="M2418" s="958" t="s">
        <v>148</v>
      </c>
      <c r="N2418" s="678">
        <f t="shared" ca="1" si="405"/>
        <v>4344860.7</v>
      </c>
      <c r="O2418" s="678">
        <f t="shared" ca="1" si="415"/>
        <v>893304.74</v>
      </c>
      <c r="P2418" s="678">
        <f t="shared" ca="1" si="415"/>
        <v>177132.79000000004</v>
      </c>
      <c r="Q2418" s="678">
        <f t="shared" ca="1" si="415"/>
        <v>1493807.4799999997</v>
      </c>
      <c r="R2418" s="678">
        <f t="shared" ca="1" si="415"/>
        <v>377548.41</v>
      </c>
      <c r="S2418" s="678">
        <f t="shared" ca="1" si="415"/>
        <v>40777.74</v>
      </c>
      <c r="T2418" s="678">
        <f t="shared" ca="1" si="415"/>
        <v>490858.34</v>
      </c>
      <c r="U2418" s="678">
        <f t="shared" ca="1" si="415"/>
        <v>0</v>
      </c>
      <c r="V2418" s="678">
        <f t="shared" ca="1" si="415"/>
        <v>2655</v>
      </c>
      <c r="W2418" s="678">
        <f t="shared" ca="1" si="410"/>
        <v>868776.20000000007</v>
      </c>
      <c r="X2418" s="678">
        <f t="shared" ca="1" si="415"/>
        <v>0</v>
      </c>
      <c r="Y2418" s="678">
        <f t="shared" ca="1" si="415"/>
        <v>0</v>
      </c>
      <c r="Z2418" s="678">
        <f t="shared" ca="1" si="415"/>
        <v>0</v>
      </c>
      <c r="AA2418" t="str">
        <f t="shared" si="407"/>
        <v>ASRCMS202202</v>
      </c>
      <c r="AB2418" s="957">
        <f t="shared" si="408"/>
        <v>45230</v>
      </c>
      <c r="AC2418" t="str">
        <f t="shared" si="409"/>
        <v>Unaudited</v>
      </c>
    </row>
    <row r="2419" spans="1:29" ht="30" x14ac:dyDescent="0.25">
      <c r="A2419" t="s">
        <v>421</v>
      </c>
      <c r="B2419" t="s">
        <v>1380</v>
      </c>
      <c r="C2419" t="s">
        <v>1381</v>
      </c>
      <c r="D2419">
        <v>1900</v>
      </c>
      <c r="E2419" s="957">
        <v>1</v>
      </c>
      <c r="F2419" t="s">
        <v>442</v>
      </c>
      <c r="G2419" s="957">
        <v>366</v>
      </c>
      <c r="H2419" t="s">
        <v>386</v>
      </c>
      <c r="I2419" s="965" t="s">
        <v>489</v>
      </c>
      <c r="J2419" s="965" t="s">
        <v>445</v>
      </c>
      <c r="K2419" s="965" t="s">
        <v>0</v>
      </c>
      <c r="L2419" s="945">
        <v>2.2000000000000002</v>
      </c>
      <c r="M2419" s="965" t="s">
        <v>149</v>
      </c>
      <c r="N2419" s="678">
        <f t="shared" ca="1" si="405"/>
        <v>633908.34383042587</v>
      </c>
      <c r="O2419" s="678">
        <f t="shared" ca="1" si="415"/>
        <v>153958.47945667076</v>
      </c>
      <c r="P2419" s="678">
        <f t="shared" ca="1" si="415"/>
        <v>23893.607905727768</v>
      </c>
      <c r="Q2419" s="678">
        <f t="shared" ca="1" si="415"/>
        <v>230924.85502618735</v>
      </c>
      <c r="R2419" s="678">
        <f t="shared" ca="1" si="415"/>
        <v>38750.586697920662</v>
      </c>
      <c r="S2419" s="678">
        <f t="shared" ca="1" si="415"/>
        <v>1257.8492433754009</v>
      </c>
      <c r="T2419" s="678">
        <f t="shared" ca="1" si="415"/>
        <v>46201.983192763233</v>
      </c>
      <c r="U2419" s="678">
        <f t="shared" ca="1" si="415"/>
        <v>0</v>
      </c>
      <c r="V2419" s="678">
        <f t="shared" ca="1" si="415"/>
        <v>9385.8821188194233</v>
      </c>
      <c r="W2419" s="678">
        <f t="shared" ca="1" si="410"/>
        <v>129535.10018896122</v>
      </c>
      <c r="X2419" s="678">
        <f t="shared" ca="1" si="415"/>
        <v>0</v>
      </c>
      <c r="Y2419" s="678">
        <f t="shared" ca="1" si="415"/>
        <v>0</v>
      </c>
      <c r="Z2419" s="678">
        <f t="shared" ca="1" si="415"/>
        <v>0</v>
      </c>
      <c r="AA2419" t="str">
        <f t="shared" si="407"/>
        <v>ASRCMS202202</v>
      </c>
      <c r="AB2419" s="957">
        <f t="shared" si="408"/>
        <v>45230</v>
      </c>
      <c r="AC2419" t="str">
        <f t="shared" si="409"/>
        <v>Unaudited</v>
      </c>
    </row>
    <row r="2420" spans="1:29" x14ac:dyDescent="0.25">
      <c r="A2420" t="s">
        <v>421</v>
      </c>
      <c r="B2420" t="s">
        <v>1380</v>
      </c>
      <c r="C2420" t="s">
        <v>1381</v>
      </c>
      <c r="D2420">
        <v>1900</v>
      </c>
      <c r="E2420" s="957">
        <v>1</v>
      </c>
      <c r="F2420" t="s">
        <v>442</v>
      </c>
      <c r="G2420" s="957">
        <v>366</v>
      </c>
      <c r="H2420" t="s">
        <v>386</v>
      </c>
      <c r="I2420" s="937" t="s">
        <v>489</v>
      </c>
      <c r="J2420" s="937" t="s">
        <v>445</v>
      </c>
      <c r="K2420" s="937" t="s">
        <v>0</v>
      </c>
      <c r="L2420" s="937">
        <v>2.2999999999999998</v>
      </c>
      <c r="M2420" s="958" t="s">
        <v>150</v>
      </c>
      <c r="N2420" s="678">
        <f t="shared" ca="1" si="405"/>
        <v>657677.07000000007</v>
      </c>
      <c r="O2420" s="678">
        <f t="shared" ca="1" si="415"/>
        <v>268479.25000000006</v>
      </c>
      <c r="P2420" s="678">
        <f t="shared" ca="1" si="415"/>
        <v>47819.670000000006</v>
      </c>
      <c r="Q2420" s="678">
        <f t="shared" ca="1" si="415"/>
        <v>225066.55000000002</v>
      </c>
      <c r="R2420" s="678">
        <f t="shared" ca="1" si="415"/>
        <v>42735.839999999997</v>
      </c>
      <c r="S2420" s="678">
        <f t="shared" ca="1" si="415"/>
        <v>0</v>
      </c>
      <c r="T2420" s="678">
        <f t="shared" ca="1" si="415"/>
        <v>26930.84</v>
      </c>
      <c r="U2420" s="678">
        <f t="shared" ca="1" si="415"/>
        <v>0</v>
      </c>
      <c r="V2420" s="678">
        <f t="shared" ca="1" si="415"/>
        <v>3825.6399999999994</v>
      </c>
      <c r="W2420" s="678">
        <f t="shared" ca="1" si="410"/>
        <v>42819.28</v>
      </c>
      <c r="X2420" s="678">
        <f t="shared" ca="1" si="415"/>
        <v>0</v>
      </c>
      <c r="Y2420" s="678">
        <f t="shared" ca="1" si="415"/>
        <v>0</v>
      </c>
      <c r="Z2420" s="678">
        <f t="shared" ca="1" si="415"/>
        <v>0</v>
      </c>
      <c r="AA2420" t="str">
        <f t="shared" si="407"/>
        <v>ASRCMS202202</v>
      </c>
      <c r="AB2420" s="957">
        <f t="shared" si="408"/>
        <v>45230</v>
      </c>
      <c r="AC2420" t="str">
        <f t="shared" si="409"/>
        <v>Unaudited</v>
      </c>
    </row>
    <row r="2421" spans="1:29" x14ac:dyDescent="0.25">
      <c r="A2421" t="s">
        <v>421</v>
      </c>
      <c r="B2421" t="s">
        <v>1380</v>
      </c>
      <c r="C2421" t="s">
        <v>1381</v>
      </c>
      <c r="D2421">
        <v>1900</v>
      </c>
      <c r="E2421" s="957">
        <v>1</v>
      </c>
      <c r="F2421" t="s">
        <v>442</v>
      </c>
      <c r="G2421" s="957">
        <v>366</v>
      </c>
      <c r="H2421" t="s">
        <v>386</v>
      </c>
      <c r="I2421" s="937" t="s">
        <v>489</v>
      </c>
      <c r="J2421" s="937" t="s">
        <v>445</v>
      </c>
      <c r="K2421" s="937" t="s">
        <v>0</v>
      </c>
      <c r="L2421" s="943">
        <v>2.4</v>
      </c>
      <c r="M2421" s="959" t="s">
        <v>151</v>
      </c>
      <c r="N2421" s="678">
        <f t="shared" ca="1" si="405"/>
        <v>2283756.2499999991</v>
      </c>
      <c r="O2421" s="678">
        <f t="shared" ca="1" si="415"/>
        <v>678058.10999999975</v>
      </c>
      <c r="P2421" s="678">
        <f t="shared" ca="1" si="415"/>
        <v>73487.289999999979</v>
      </c>
      <c r="Q2421" s="678">
        <f t="shared" ca="1" si="415"/>
        <v>985226.6799999997</v>
      </c>
      <c r="R2421" s="678">
        <f t="shared" ca="1" si="415"/>
        <v>110684.18</v>
      </c>
      <c r="S2421" s="678">
        <f t="shared" ca="1" si="415"/>
        <v>1145.8999999999999</v>
      </c>
      <c r="T2421" s="678">
        <f t="shared" ca="1" si="415"/>
        <v>176006.93999999997</v>
      </c>
      <c r="U2421" s="678">
        <f t="shared" ca="1" si="415"/>
        <v>0</v>
      </c>
      <c r="V2421" s="678">
        <f t="shared" ca="1" si="415"/>
        <v>42748.23</v>
      </c>
      <c r="W2421" s="678">
        <f t="shared" ca="1" si="410"/>
        <v>216398.92000000007</v>
      </c>
      <c r="X2421" s="678">
        <f t="shared" ca="1" si="415"/>
        <v>0</v>
      </c>
      <c r="Y2421" s="678">
        <f t="shared" ca="1" si="415"/>
        <v>0</v>
      </c>
      <c r="Z2421" s="678">
        <f t="shared" ca="1" si="415"/>
        <v>0</v>
      </c>
      <c r="AA2421" t="str">
        <f t="shared" si="407"/>
        <v>ASRCMS202202</v>
      </c>
      <c r="AB2421" s="957">
        <f t="shared" si="408"/>
        <v>45230</v>
      </c>
      <c r="AC2421" t="str">
        <f t="shared" si="409"/>
        <v>Unaudited</v>
      </c>
    </row>
    <row r="2422" spans="1:29" ht="30" x14ac:dyDescent="0.25">
      <c r="A2422" t="s">
        <v>421</v>
      </c>
      <c r="B2422" t="s">
        <v>1380</v>
      </c>
      <c r="C2422" t="s">
        <v>1381</v>
      </c>
      <c r="D2422">
        <v>1900</v>
      </c>
      <c r="E2422" s="957">
        <v>1</v>
      </c>
      <c r="F2422" t="s">
        <v>442</v>
      </c>
      <c r="G2422" s="957">
        <v>366</v>
      </c>
      <c r="H2422" t="s">
        <v>386</v>
      </c>
      <c r="I2422" s="958" t="s">
        <v>489</v>
      </c>
      <c r="J2422" s="958" t="s">
        <v>445</v>
      </c>
      <c r="K2422" s="958" t="s">
        <v>0</v>
      </c>
      <c r="L2422" s="937">
        <v>2.5</v>
      </c>
      <c r="M2422" s="958" t="s">
        <v>152</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203502.54614460361</v>
      </c>
      <c r="O2422" s="678">
        <f t="shared" ca="1" si="415"/>
        <v>68128.183835615229</v>
      </c>
      <c r="P2422" s="678">
        <f t="shared" ca="1" si="415"/>
        <v>9361.2929043876848</v>
      </c>
      <c r="Q2422" s="678">
        <f t="shared" ca="1" si="415"/>
        <v>85081.956759251872</v>
      </c>
      <c r="R2422" s="678">
        <f t="shared" ca="1" si="415"/>
        <v>9620.104026172723</v>
      </c>
      <c r="S2422" s="678">
        <f t="shared" ca="1" si="415"/>
        <v>125.85113255322898</v>
      </c>
      <c r="T2422" s="678">
        <f t="shared" ca="1" si="415"/>
        <v>9892.7511498717631</v>
      </c>
      <c r="U2422" s="678">
        <f t="shared" ca="1" si="415"/>
        <v>0</v>
      </c>
      <c r="V2422" s="678">
        <f t="shared" ca="1" si="415"/>
        <v>4101.4857853829808</v>
      </c>
      <c r="W2422" s="678">
        <f t="shared" ca="1" si="410"/>
        <v>17190.920551368145</v>
      </c>
      <c r="X2422" s="678">
        <f t="shared" ca="1" si="415"/>
        <v>0</v>
      </c>
      <c r="Y2422" s="678">
        <f t="shared" ca="1" si="415"/>
        <v>0</v>
      </c>
      <c r="Z2422" s="678">
        <f t="shared" ca="1" si="415"/>
        <v>0</v>
      </c>
      <c r="AA2422" t="str">
        <f t="shared" si="407"/>
        <v>ASRCMS202202</v>
      </c>
      <c r="AB2422" s="957">
        <f t="shared" si="408"/>
        <v>45230</v>
      </c>
      <c r="AC2422" t="str">
        <f t="shared" si="409"/>
        <v>Unaudited</v>
      </c>
    </row>
    <row r="2423" spans="1:29" x14ac:dyDescent="0.25">
      <c r="A2423" t="s">
        <v>421</v>
      </c>
      <c r="B2423" t="s">
        <v>1380</v>
      </c>
      <c r="C2423" t="s">
        <v>1381</v>
      </c>
      <c r="D2423">
        <v>1900</v>
      </c>
      <c r="E2423" s="957">
        <v>1</v>
      </c>
      <c r="F2423" t="s">
        <v>442</v>
      </c>
      <c r="G2423" s="957">
        <v>366</v>
      </c>
      <c r="H2423" t="s">
        <v>386</v>
      </c>
      <c r="I2423" s="937" t="s">
        <v>489</v>
      </c>
      <c r="J2423" s="937" t="s">
        <v>445</v>
      </c>
      <c r="K2423" s="937" t="s">
        <v>0</v>
      </c>
      <c r="L2423" s="937" t="s">
        <v>97</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ASRCMS202202</v>
      </c>
      <c r="AB2423" s="957">
        <f t="shared" si="408"/>
        <v>45230</v>
      </c>
      <c r="AC2423" t="str">
        <f t="shared" si="409"/>
        <v>Unaudited</v>
      </c>
    </row>
    <row r="2424" spans="1:29" x14ac:dyDescent="0.25">
      <c r="A2424" t="s">
        <v>421</v>
      </c>
      <c r="B2424" t="s">
        <v>1380</v>
      </c>
      <c r="C2424" t="s">
        <v>1381</v>
      </c>
      <c r="D2424">
        <v>1900</v>
      </c>
      <c r="E2424" s="957">
        <v>1</v>
      </c>
      <c r="F2424" t="s">
        <v>442</v>
      </c>
      <c r="G2424" s="957">
        <v>366</v>
      </c>
      <c r="H2424" t="s">
        <v>386</v>
      </c>
      <c r="I2424" s="937" t="s">
        <v>489</v>
      </c>
      <c r="J2424" s="937" t="s">
        <v>445</v>
      </c>
      <c r="K2424" s="937" t="s">
        <v>0</v>
      </c>
      <c r="L2424" s="937" t="s">
        <v>153</v>
      </c>
      <c r="M2424" s="958" t="s">
        <v>452</v>
      </c>
      <c r="N2424" s="678">
        <f t="shared" ca="1" si="416"/>
        <v>36969.798337583677</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6643.7887959354084</v>
      </c>
      <c r="P2424" s="678">
        <f t="shared" ca="1" si="418"/>
        <v>914.02209006014039</v>
      </c>
      <c r="Q2424" s="678">
        <f t="shared" ca="1" si="418"/>
        <v>10969.301648719855</v>
      </c>
      <c r="R2424" s="678">
        <f t="shared" ca="1" si="418"/>
        <v>1585.4937916132017</v>
      </c>
      <c r="S2424" s="678">
        <f t="shared" ca="1" si="418"/>
        <v>35.43489421582165</v>
      </c>
      <c r="T2424" s="678">
        <f t="shared" ca="1" si="418"/>
        <v>1919.3936570719611</v>
      </c>
      <c r="U2424" s="678">
        <f t="shared" ca="1" si="418"/>
        <v>0</v>
      </c>
      <c r="V2424" s="678">
        <f t="shared" ca="1" si="418"/>
        <v>218.10854409750232</v>
      </c>
      <c r="W2424" s="678">
        <f t="shared" ca="1" si="410"/>
        <v>14684.254915869788</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ASRCMS202202</v>
      </c>
      <c r="AB2424" s="957">
        <f t="shared" si="408"/>
        <v>45230</v>
      </c>
      <c r="AC2424" t="str">
        <f t="shared" si="409"/>
        <v>Unaudited</v>
      </c>
    </row>
    <row r="2425" spans="1:29" x14ac:dyDescent="0.25">
      <c r="A2425" t="s">
        <v>421</v>
      </c>
      <c r="B2425" t="s">
        <v>1380</v>
      </c>
      <c r="C2425" t="s">
        <v>1381</v>
      </c>
      <c r="D2425">
        <v>1900</v>
      </c>
      <c r="E2425" s="957">
        <v>1</v>
      </c>
      <c r="F2425" t="s">
        <v>442</v>
      </c>
      <c r="G2425" s="957">
        <v>366</v>
      </c>
      <c r="H2425" t="s">
        <v>386</v>
      </c>
      <c r="I2425" s="958" t="s">
        <v>489</v>
      </c>
      <c r="J2425" s="958" t="s">
        <v>445</v>
      </c>
      <c r="K2425" s="958" t="s">
        <v>0</v>
      </c>
      <c r="L2425" s="937" t="s">
        <v>912</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ASRCMS202202</v>
      </c>
      <c r="AB2425" s="957">
        <f t="shared" si="408"/>
        <v>45230</v>
      </c>
      <c r="AC2425" t="str">
        <f t="shared" si="409"/>
        <v>Unaudited</v>
      </c>
    </row>
    <row r="2426" spans="1:29" x14ac:dyDescent="0.25">
      <c r="A2426" t="s">
        <v>421</v>
      </c>
      <c r="B2426" t="s">
        <v>1380</v>
      </c>
      <c r="C2426" t="s">
        <v>1381</v>
      </c>
      <c r="D2426">
        <v>1900</v>
      </c>
      <c r="E2426" s="957">
        <v>1</v>
      </c>
      <c r="F2426" t="s">
        <v>442</v>
      </c>
      <c r="G2426" s="957">
        <v>366</v>
      </c>
      <c r="H2426" t="s">
        <v>386</v>
      </c>
      <c r="I2426" s="958" t="s">
        <v>489</v>
      </c>
      <c r="J2426" s="958" t="s">
        <v>445</v>
      </c>
      <c r="K2426" s="958" t="s">
        <v>53</v>
      </c>
      <c r="L2426" s="953">
        <v>3.1</v>
      </c>
      <c r="M2426" s="958" t="s">
        <v>33</v>
      </c>
      <c r="N2426" s="678">
        <f t="shared" ca="1" si="416"/>
        <v>843700.09</v>
      </c>
      <c r="O2426" s="678">
        <f t="shared" ca="1" si="418"/>
        <v>375091.60999999993</v>
      </c>
      <c r="P2426" s="678">
        <f t="shared" ca="1" si="418"/>
        <v>47283.710000000006</v>
      </c>
      <c r="Q2426" s="678">
        <f t="shared" ca="1" si="418"/>
        <v>282830.76</v>
      </c>
      <c r="R2426" s="678">
        <f t="shared" ca="1" si="418"/>
        <v>43883.169999999984</v>
      </c>
      <c r="S2426" s="678">
        <f t="shared" ca="1" si="418"/>
        <v>805.77</v>
      </c>
      <c r="T2426" s="678">
        <f t="shared" ca="1" si="418"/>
        <v>52854.689999999988</v>
      </c>
      <c r="U2426" s="678">
        <f t="shared" ca="1" si="418"/>
        <v>0</v>
      </c>
      <c r="V2426" s="678">
        <f t="shared" ca="1" si="418"/>
        <v>3363.1800000000003</v>
      </c>
      <c r="W2426" s="678">
        <f t="shared" ca="1" si="410"/>
        <v>37587.199999999997</v>
      </c>
      <c r="X2426" s="678">
        <f t="shared" ca="1" si="419"/>
        <v>0</v>
      </c>
      <c r="Y2426" s="678">
        <f t="shared" ca="1" si="419"/>
        <v>0</v>
      </c>
      <c r="Z2426" s="678">
        <f t="shared" ca="1" si="419"/>
        <v>0</v>
      </c>
      <c r="AA2426" t="str">
        <f t="shared" si="407"/>
        <v>ASRCMS202202</v>
      </c>
      <c r="AB2426" s="957">
        <f t="shared" si="408"/>
        <v>45230</v>
      </c>
      <c r="AC2426" t="str">
        <f t="shared" si="409"/>
        <v>Unaudited</v>
      </c>
    </row>
    <row r="2427" spans="1:29" x14ac:dyDescent="0.25">
      <c r="A2427" t="s">
        <v>421</v>
      </c>
      <c r="B2427" t="s">
        <v>1380</v>
      </c>
      <c r="C2427" t="s">
        <v>1381</v>
      </c>
      <c r="D2427">
        <v>1900</v>
      </c>
      <c r="E2427" s="957">
        <v>1</v>
      </c>
      <c r="F2427" t="s">
        <v>442</v>
      </c>
      <c r="G2427" s="957">
        <v>366</v>
      </c>
      <c r="H2427" t="s">
        <v>386</v>
      </c>
      <c r="I2427" s="937" t="s">
        <v>489</v>
      </c>
      <c r="J2427" s="937" t="s">
        <v>445</v>
      </c>
      <c r="K2427" s="937" t="s">
        <v>53</v>
      </c>
      <c r="L2427" s="937">
        <v>3.2</v>
      </c>
      <c r="M2427" s="958" t="s">
        <v>34</v>
      </c>
      <c r="N2427" s="678">
        <f t="shared" ca="1" si="416"/>
        <v>2733402.05</v>
      </c>
      <c r="O2427" s="678">
        <f t="shared" ca="1" si="418"/>
        <v>858937.37999999989</v>
      </c>
      <c r="P2427" s="678">
        <f t="shared" ca="1" si="418"/>
        <v>118255.63999999998</v>
      </c>
      <c r="Q2427" s="678">
        <f t="shared" ca="1" si="418"/>
        <v>1046224.47</v>
      </c>
      <c r="R2427" s="678">
        <f t="shared" ca="1" si="418"/>
        <v>181717.36</v>
      </c>
      <c r="S2427" s="678">
        <f t="shared" ca="1" si="418"/>
        <v>1774.93</v>
      </c>
      <c r="T2427" s="678">
        <f t="shared" ca="1" si="418"/>
        <v>171778.25000000003</v>
      </c>
      <c r="U2427" s="678">
        <f t="shared" ca="1" si="418"/>
        <v>0</v>
      </c>
      <c r="V2427" s="678">
        <f t="shared" ca="1" si="418"/>
        <v>19009.939999999999</v>
      </c>
      <c r="W2427" s="678">
        <f t="shared" ca="1" si="410"/>
        <v>335704.07999999996</v>
      </c>
      <c r="X2427" s="678">
        <f t="shared" ca="1" si="419"/>
        <v>0</v>
      </c>
      <c r="Y2427" s="678">
        <f t="shared" ca="1" si="419"/>
        <v>0</v>
      </c>
      <c r="Z2427" s="678">
        <f t="shared" ca="1" si="419"/>
        <v>0</v>
      </c>
      <c r="AA2427" t="str">
        <f t="shared" si="407"/>
        <v>ASRCMS202202</v>
      </c>
      <c r="AB2427" s="957">
        <f t="shared" si="408"/>
        <v>45230</v>
      </c>
      <c r="AC2427" t="str">
        <f t="shared" si="409"/>
        <v>Unaudited</v>
      </c>
    </row>
    <row r="2428" spans="1:29" x14ac:dyDescent="0.25">
      <c r="A2428" t="s">
        <v>421</v>
      </c>
      <c r="B2428" t="s">
        <v>1380</v>
      </c>
      <c r="C2428" t="s">
        <v>1381</v>
      </c>
      <c r="D2428">
        <v>1900</v>
      </c>
      <c r="E2428" s="957">
        <v>1</v>
      </c>
      <c r="F2428" t="s">
        <v>442</v>
      </c>
      <c r="G2428" s="957">
        <v>366</v>
      </c>
      <c r="H2428" t="s">
        <v>386</v>
      </c>
      <c r="I2428" s="937" t="s">
        <v>489</v>
      </c>
      <c r="J2428" s="937" t="s">
        <v>445</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ASRCMS202202</v>
      </c>
      <c r="AB2428" s="957">
        <f t="shared" si="408"/>
        <v>45230</v>
      </c>
      <c r="AC2428" t="str">
        <f t="shared" si="409"/>
        <v>Unaudited</v>
      </c>
    </row>
    <row r="2429" spans="1:29" x14ac:dyDescent="0.25">
      <c r="A2429" t="s">
        <v>421</v>
      </c>
      <c r="B2429" t="s">
        <v>1380</v>
      </c>
      <c r="C2429" t="s">
        <v>1381</v>
      </c>
      <c r="D2429">
        <v>1900</v>
      </c>
      <c r="E2429" s="957">
        <v>1</v>
      </c>
      <c r="F2429" t="s">
        <v>442</v>
      </c>
      <c r="G2429" s="957">
        <v>366</v>
      </c>
      <c r="H2429" t="s">
        <v>386</v>
      </c>
      <c r="I2429" s="937" t="s">
        <v>489</v>
      </c>
      <c r="J2429" s="937" t="s">
        <v>445</v>
      </c>
      <c r="K2429" s="937" t="s">
        <v>53</v>
      </c>
      <c r="L2429" s="937" t="s">
        <v>44</v>
      </c>
      <c r="M2429" s="958" t="s">
        <v>154</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ASRCMS202202</v>
      </c>
      <c r="AB2429" s="957">
        <f t="shared" si="408"/>
        <v>45230</v>
      </c>
      <c r="AC2429" t="str">
        <f t="shared" si="409"/>
        <v>Unaudited</v>
      </c>
    </row>
    <row r="2430" spans="1:29" x14ac:dyDescent="0.25">
      <c r="A2430" t="s">
        <v>421</v>
      </c>
      <c r="B2430" t="s">
        <v>1380</v>
      </c>
      <c r="C2430" t="s">
        <v>1381</v>
      </c>
      <c r="D2430">
        <v>1900</v>
      </c>
      <c r="E2430" s="957">
        <v>1</v>
      </c>
      <c r="F2430" t="s">
        <v>442</v>
      </c>
      <c r="G2430" s="957">
        <v>366</v>
      </c>
      <c r="H2430" t="s">
        <v>386</v>
      </c>
      <c r="I2430" s="937" t="s">
        <v>489</v>
      </c>
      <c r="J2430" s="937" t="s">
        <v>445</v>
      </c>
      <c r="K2430" s="937" t="s">
        <v>53</v>
      </c>
      <c r="L2430" s="953" t="s">
        <v>41</v>
      </c>
      <c r="M2430" s="958" t="s">
        <v>52</v>
      </c>
      <c r="N2430" s="678">
        <f t="shared" ca="1" si="416"/>
        <v>8262.081696081772</v>
      </c>
      <c r="O2430" s="678">
        <f t="shared" ca="1" si="418"/>
        <v>4368.7663257240201</v>
      </c>
      <c r="P2430" s="678">
        <f t="shared" ca="1" si="418"/>
        <v>1722.3883666098807</v>
      </c>
      <c r="Q2430" s="678">
        <f t="shared" ca="1" si="418"/>
        <v>906.04804701873934</v>
      </c>
      <c r="R2430" s="678">
        <f t="shared" ca="1" si="418"/>
        <v>807.36954684838156</v>
      </c>
      <c r="S2430" s="678">
        <f t="shared" ca="1" si="418"/>
        <v>0</v>
      </c>
      <c r="T2430" s="678">
        <f t="shared" ca="1" si="418"/>
        <v>430.59709165247017</v>
      </c>
      <c r="U2430" s="678">
        <f t="shared" ca="1" si="418"/>
        <v>0</v>
      </c>
      <c r="V2430" s="678">
        <f t="shared" ca="1" si="418"/>
        <v>0</v>
      </c>
      <c r="W2430" s="678">
        <f t="shared" ca="1" si="410"/>
        <v>26.912318228279386</v>
      </c>
      <c r="X2430" s="678">
        <f t="shared" ca="1" si="419"/>
        <v>0</v>
      </c>
      <c r="Y2430" s="678">
        <f t="shared" ca="1" si="419"/>
        <v>0</v>
      </c>
      <c r="Z2430" s="678">
        <f t="shared" ca="1" si="419"/>
        <v>0</v>
      </c>
      <c r="AA2430" t="str">
        <f t="shared" si="407"/>
        <v>ASRCMS202202</v>
      </c>
      <c r="AB2430" s="957">
        <f t="shared" si="408"/>
        <v>45230</v>
      </c>
      <c r="AC2430" t="str">
        <f t="shared" si="409"/>
        <v>Unaudited</v>
      </c>
    </row>
    <row r="2431" spans="1:29" x14ac:dyDescent="0.25">
      <c r="A2431" t="s">
        <v>421</v>
      </c>
      <c r="B2431" t="s">
        <v>1380</v>
      </c>
      <c r="C2431" t="s">
        <v>1381</v>
      </c>
      <c r="D2431">
        <v>1900</v>
      </c>
      <c r="E2431" s="957">
        <v>1</v>
      </c>
      <c r="F2431" t="s">
        <v>442</v>
      </c>
      <c r="G2431" s="957">
        <v>366</v>
      </c>
      <c r="H2431" t="s">
        <v>386</v>
      </c>
      <c r="I2431" s="937" t="s">
        <v>489</v>
      </c>
      <c r="J2431" s="937" t="s">
        <v>445</v>
      </c>
      <c r="K2431" s="937" t="s">
        <v>53</v>
      </c>
      <c r="L2431" s="953" t="s">
        <v>42</v>
      </c>
      <c r="M2431" s="958" t="s">
        <v>155</v>
      </c>
      <c r="N2431" s="678">
        <f t="shared" ca="1" si="416"/>
        <v>304627.28856045392</v>
      </c>
      <c r="O2431" s="678">
        <f t="shared" ca="1" si="418"/>
        <v>105392.21017167516</v>
      </c>
      <c r="P2431" s="678">
        <f t="shared" ca="1" si="418"/>
        <v>13287.234581147888</v>
      </c>
      <c r="Q2431" s="678">
        <f t="shared" ca="1" si="418"/>
        <v>116056.17252477704</v>
      </c>
      <c r="R2431" s="678">
        <f t="shared" ca="1" si="418"/>
        <v>18006.206059186334</v>
      </c>
      <c r="S2431" s="678">
        <f t="shared" ca="1" si="418"/>
        <v>231.2045805642571</v>
      </c>
      <c r="T2431" s="678">
        <f t="shared" ca="1" si="418"/>
        <v>16839.002345596564</v>
      </c>
      <c r="U2431" s="678">
        <f t="shared" ca="1" si="418"/>
        <v>0</v>
      </c>
      <c r="V2431" s="678">
        <f t="shared" ca="1" si="418"/>
        <v>2935.7203516041718</v>
      </c>
      <c r="W2431" s="678">
        <f t="shared" ca="1" si="410"/>
        <v>31879.537945902495</v>
      </c>
      <c r="X2431" s="678">
        <f t="shared" ca="1" si="419"/>
        <v>0</v>
      </c>
      <c r="Y2431" s="678">
        <f t="shared" ca="1" si="419"/>
        <v>0</v>
      </c>
      <c r="Z2431" s="678">
        <f t="shared" ca="1" si="419"/>
        <v>0</v>
      </c>
      <c r="AA2431" t="str">
        <f t="shared" si="407"/>
        <v>ASRCMS202202</v>
      </c>
      <c r="AB2431" s="957">
        <f t="shared" si="408"/>
        <v>45230</v>
      </c>
      <c r="AC2431" t="str">
        <f t="shared" si="409"/>
        <v>Unaudited</v>
      </c>
    </row>
    <row r="2432" spans="1:29" x14ac:dyDescent="0.25">
      <c r="A2432" t="s">
        <v>421</v>
      </c>
      <c r="B2432" t="s">
        <v>1380</v>
      </c>
      <c r="C2432" t="s">
        <v>1381</v>
      </c>
      <c r="D2432">
        <v>1900</v>
      </c>
      <c r="E2432" s="957">
        <v>1</v>
      </c>
      <c r="F2432" t="s">
        <v>442</v>
      </c>
      <c r="G2432" s="957">
        <v>366</v>
      </c>
      <c r="H2432" t="s">
        <v>386</v>
      </c>
      <c r="I2432" s="937" t="s">
        <v>489</v>
      </c>
      <c r="J2432" s="937" t="s">
        <v>445</v>
      </c>
      <c r="K2432" s="937" t="s">
        <v>53</v>
      </c>
      <c r="L2432" s="937" t="s">
        <v>43</v>
      </c>
      <c r="M2432" s="958" t="s">
        <v>463</v>
      </c>
      <c r="N2432" s="678">
        <f t="shared" ca="1" si="416"/>
        <v>59844.819871835309</v>
      </c>
      <c r="O2432" s="678">
        <f t="shared" ca="1" si="418"/>
        <v>10754.625711741406</v>
      </c>
      <c r="P2432" s="678">
        <f t="shared" ca="1" si="418"/>
        <v>1479.5722399956876</v>
      </c>
      <c r="Q2432" s="678">
        <f t="shared" ca="1" si="418"/>
        <v>17756.544823240474</v>
      </c>
      <c r="R2432" s="678">
        <f t="shared" ca="1" si="418"/>
        <v>2566.5163088148665</v>
      </c>
      <c r="S2432" s="678">
        <f t="shared" ca="1" si="418"/>
        <v>57.360195534731346</v>
      </c>
      <c r="T2432" s="678">
        <f t="shared" ca="1" si="418"/>
        <v>3107.0163440367392</v>
      </c>
      <c r="U2432" s="678">
        <f t="shared" ca="1" si="418"/>
        <v>0</v>
      </c>
      <c r="V2432" s="678">
        <f t="shared" ca="1" si="418"/>
        <v>353.06296276855454</v>
      </c>
      <c r="W2432" s="678">
        <f t="shared" ca="1" si="410"/>
        <v>23770.121285702851</v>
      </c>
      <c r="X2432" s="678">
        <f t="shared" ca="1" si="419"/>
        <v>0</v>
      </c>
      <c r="Y2432" s="678">
        <f t="shared" ca="1" si="419"/>
        <v>0</v>
      </c>
      <c r="Z2432" s="678">
        <f t="shared" ca="1" si="419"/>
        <v>0</v>
      </c>
      <c r="AA2432" t="str">
        <f t="shared" si="407"/>
        <v>ASRCMS202202</v>
      </c>
      <c r="AB2432" s="957">
        <f t="shared" si="408"/>
        <v>45230</v>
      </c>
      <c r="AC2432" t="str">
        <f t="shared" si="409"/>
        <v>Unaudited</v>
      </c>
    </row>
    <row r="2433" spans="1:29" x14ac:dyDescent="0.25">
      <c r="A2433" t="s">
        <v>421</v>
      </c>
      <c r="B2433" t="s">
        <v>1380</v>
      </c>
      <c r="C2433" t="s">
        <v>1381</v>
      </c>
      <c r="D2433">
        <v>1900</v>
      </c>
      <c r="E2433" s="957">
        <v>1</v>
      </c>
      <c r="F2433" t="s">
        <v>442</v>
      </c>
      <c r="G2433" s="957">
        <v>366</v>
      </c>
      <c r="H2433" t="s">
        <v>386</v>
      </c>
      <c r="I2433" s="958" t="s">
        <v>489</v>
      </c>
      <c r="J2433" s="958" t="s">
        <v>445</v>
      </c>
      <c r="K2433" s="958" t="s">
        <v>915</v>
      </c>
      <c r="L2433" s="937" t="s">
        <v>916</v>
      </c>
      <c r="M2433" s="958" t="s">
        <v>915</v>
      </c>
      <c r="N2433" s="678">
        <f t="shared" ca="1" si="416"/>
        <v>25517.41</v>
      </c>
      <c r="O2433" s="678">
        <f t="shared" ca="1" si="418"/>
        <v>10664.14</v>
      </c>
      <c r="P2433" s="678">
        <f t="shared" ca="1" si="418"/>
        <v>8775.98</v>
      </c>
      <c r="Q2433" s="678">
        <f t="shared" ca="1" si="418"/>
        <v>6077.29</v>
      </c>
      <c r="R2433" s="678">
        <f t="shared" ca="1" si="418"/>
        <v>0</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ASRCMS202202</v>
      </c>
      <c r="AB2433" s="957">
        <f t="shared" si="408"/>
        <v>45230</v>
      </c>
      <c r="AC2433" t="str">
        <f t="shared" si="409"/>
        <v>Unaudited</v>
      </c>
    </row>
    <row r="2434" spans="1:29" x14ac:dyDescent="0.25">
      <c r="A2434" t="s">
        <v>421</v>
      </c>
      <c r="B2434" t="s">
        <v>1380</v>
      </c>
      <c r="C2434" t="s">
        <v>1381</v>
      </c>
      <c r="D2434">
        <v>1900</v>
      </c>
      <c r="E2434" s="957">
        <v>1</v>
      </c>
      <c r="F2434" t="s">
        <v>442</v>
      </c>
      <c r="G2434" s="957">
        <v>366</v>
      </c>
      <c r="H2434" t="s">
        <v>386</v>
      </c>
      <c r="I2434" s="937" t="s">
        <v>489</v>
      </c>
      <c r="J2434" s="937" t="s">
        <v>445</v>
      </c>
      <c r="K2434" s="937" t="s">
        <v>915</v>
      </c>
      <c r="L2434" s="937" t="s">
        <v>917</v>
      </c>
      <c r="M2434" s="958" t="s">
        <v>920</v>
      </c>
      <c r="N2434" s="678">
        <f t="shared" ca="1" si="416"/>
        <v>111866.17832301633</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27169.143433530135</v>
      </c>
      <c r="P2434" s="678">
        <f t="shared" ca="1" si="420"/>
        <v>4216.519042187253</v>
      </c>
      <c r="Q2434" s="678">
        <f t="shared" ca="1" si="420"/>
        <v>40751.445004621295</v>
      </c>
      <c r="R2434" s="678">
        <f t="shared" ca="1" si="420"/>
        <v>6838.338829044822</v>
      </c>
      <c r="S2434" s="678">
        <f t="shared" ca="1" si="420"/>
        <v>221.97339588977664</v>
      </c>
      <c r="T2434" s="678">
        <f t="shared" ca="1" si="420"/>
        <v>8153.2911516640997</v>
      </c>
      <c r="U2434" s="678">
        <f t="shared" ca="1" si="420"/>
        <v>0</v>
      </c>
      <c r="V2434" s="678">
        <f t="shared" ca="1" si="420"/>
        <v>1656.3321386151922</v>
      </c>
      <c r="W2434" s="678">
        <f t="shared" ca="1" si="410"/>
        <v>22859.135327463744</v>
      </c>
      <c r="X2434" s="678">
        <f t="shared" ca="1" si="419"/>
        <v>0</v>
      </c>
      <c r="Y2434" s="678">
        <f t="shared" ca="1" si="419"/>
        <v>0</v>
      </c>
      <c r="Z2434" s="678">
        <f t="shared" ca="1" si="419"/>
        <v>0</v>
      </c>
      <c r="AA2434" t="str">
        <f t="shared" ref="AA2434:AA2497" si="421">file_name</f>
        <v>ASRCMS202202</v>
      </c>
      <c r="AB2434" s="957">
        <f t="shared" ref="AB2434:AB2497" si="422">file_date</f>
        <v>45230</v>
      </c>
      <c r="AC2434" t="str">
        <f t="shared" ref="AC2434:AC2497" si="423">status</f>
        <v>Unaudited</v>
      </c>
    </row>
    <row r="2435" spans="1:29" x14ac:dyDescent="0.25">
      <c r="A2435" t="s">
        <v>421</v>
      </c>
      <c r="B2435" t="s">
        <v>1380</v>
      </c>
      <c r="C2435" t="s">
        <v>1381</v>
      </c>
      <c r="D2435">
        <v>1900</v>
      </c>
      <c r="E2435" s="957">
        <v>1</v>
      </c>
      <c r="F2435" t="s">
        <v>442</v>
      </c>
      <c r="G2435" s="957">
        <v>366</v>
      </c>
      <c r="H2435" t="s">
        <v>386</v>
      </c>
      <c r="I2435" s="937" t="s">
        <v>489</v>
      </c>
      <c r="J2435" s="937" t="s">
        <v>445</v>
      </c>
      <c r="K2435" s="937" t="s">
        <v>915</v>
      </c>
      <c r="L2435" s="937" t="s">
        <v>918</v>
      </c>
      <c r="M2435" s="958" t="s">
        <v>921</v>
      </c>
      <c r="N2435" s="678">
        <f t="shared" ca="1" si="416"/>
        <v>93.073980309402515</v>
      </c>
      <c r="O2435" s="678">
        <f t="shared" ca="1" si="420"/>
        <v>16.726189900367661</v>
      </c>
      <c r="P2435" s="678">
        <f t="shared" ca="1" si="420"/>
        <v>2.3011127416979211</v>
      </c>
      <c r="Q2435" s="678">
        <f t="shared" ca="1" si="420"/>
        <v>27.615962530770386</v>
      </c>
      <c r="R2435" s="678">
        <f t="shared" ca="1" si="420"/>
        <v>3.9915883931470755</v>
      </c>
      <c r="S2435" s="678">
        <f t="shared" ca="1" si="420"/>
        <v>8.9209754848900938E-2</v>
      </c>
      <c r="T2435" s="678">
        <f t="shared" ca="1" si="420"/>
        <v>4.8322040010344276</v>
      </c>
      <c r="U2435" s="678">
        <f t="shared" ca="1" si="420"/>
        <v>0</v>
      </c>
      <c r="V2435" s="678">
        <f t="shared" ca="1" si="420"/>
        <v>0.54910308553146925</v>
      </c>
      <c r="W2435" s="678">
        <f t="shared" ca="1" si="410"/>
        <v>36.968609902004665</v>
      </c>
      <c r="X2435" s="678">
        <f t="shared" ca="1" si="419"/>
        <v>0</v>
      </c>
      <c r="Y2435" s="678">
        <f t="shared" ca="1" si="419"/>
        <v>0</v>
      </c>
      <c r="Z2435" s="678">
        <f t="shared" ca="1" si="419"/>
        <v>0</v>
      </c>
      <c r="AA2435" t="str">
        <f t="shared" si="421"/>
        <v>ASRCMS202202</v>
      </c>
      <c r="AB2435" s="957">
        <f t="shared" si="422"/>
        <v>45230</v>
      </c>
      <c r="AC2435" t="str">
        <f t="shared" si="423"/>
        <v>Unaudited</v>
      </c>
    </row>
    <row r="2436" spans="1:29" x14ac:dyDescent="0.25">
      <c r="A2436" t="s">
        <v>421</v>
      </c>
      <c r="B2436" t="s">
        <v>1380</v>
      </c>
      <c r="C2436" t="s">
        <v>1381</v>
      </c>
      <c r="D2436">
        <v>1900</v>
      </c>
      <c r="E2436" s="957">
        <v>1</v>
      </c>
      <c r="F2436" t="s">
        <v>442</v>
      </c>
      <c r="G2436" s="957">
        <v>366</v>
      </c>
      <c r="H2436" t="s">
        <v>386</v>
      </c>
      <c r="I2436" s="937" t="s">
        <v>489</v>
      </c>
      <c r="J2436" s="937" t="s">
        <v>445</v>
      </c>
      <c r="K2436" s="937" t="s">
        <v>446</v>
      </c>
      <c r="L2436" s="937">
        <v>5.0999999999999996</v>
      </c>
      <c r="M2436" s="958" t="s">
        <v>37</v>
      </c>
      <c r="N2436" s="678">
        <f t="shared" ca="1" si="416"/>
        <v>986946.90000000026</v>
      </c>
      <c r="O2436" s="678">
        <f t="shared" ca="1" si="420"/>
        <v>319607.67000000004</v>
      </c>
      <c r="P2436" s="678">
        <f t="shared" ca="1" si="420"/>
        <v>174021.1</v>
      </c>
      <c r="Q2436" s="678">
        <f t="shared" ca="1" si="420"/>
        <v>208600.16000000009</v>
      </c>
      <c r="R2436" s="678">
        <f t="shared" ca="1" si="420"/>
        <v>180450.30000000002</v>
      </c>
      <c r="S2436" s="678">
        <f t="shared" ca="1" si="420"/>
        <v>636.81000000000006</v>
      </c>
      <c r="T2436" s="678">
        <f t="shared" ca="1" si="420"/>
        <v>94941.69</v>
      </c>
      <c r="U2436" s="678">
        <f t="shared" ca="1" si="420"/>
        <v>0</v>
      </c>
      <c r="V2436" s="678">
        <f t="shared" ca="1" si="420"/>
        <v>2471.0100000000007</v>
      </c>
      <c r="W2436" s="678">
        <f t="shared" ca="1" si="410"/>
        <v>6218.16</v>
      </c>
      <c r="X2436" s="678">
        <f t="shared" ca="1" si="419"/>
        <v>0</v>
      </c>
      <c r="Y2436" s="678">
        <f t="shared" ca="1" si="419"/>
        <v>0</v>
      </c>
      <c r="Z2436" s="678">
        <f t="shared" ca="1" si="419"/>
        <v>0</v>
      </c>
      <c r="AA2436" t="str">
        <f t="shared" si="421"/>
        <v>ASRCMS202202</v>
      </c>
      <c r="AB2436" s="957">
        <f t="shared" si="422"/>
        <v>45230</v>
      </c>
      <c r="AC2436" t="str">
        <f t="shared" si="423"/>
        <v>Unaudited</v>
      </c>
    </row>
    <row r="2437" spans="1:29" ht="30" x14ac:dyDescent="0.25">
      <c r="A2437" t="s">
        <v>421</v>
      </c>
      <c r="B2437" t="s">
        <v>1380</v>
      </c>
      <c r="C2437" t="s">
        <v>1381</v>
      </c>
      <c r="D2437">
        <v>1900</v>
      </c>
      <c r="E2437" s="957">
        <v>1</v>
      </c>
      <c r="F2437" t="s">
        <v>442</v>
      </c>
      <c r="G2437" s="957">
        <v>366</v>
      </c>
      <c r="H2437" t="s">
        <v>386</v>
      </c>
      <c r="I2437" s="958" t="s">
        <v>489</v>
      </c>
      <c r="J2437" s="958" t="s">
        <v>445</v>
      </c>
      <c r="K2437" s="958" t="s">
        <v>446</v>
      </c>
      <c r="L2437" s="937">
        <v>5.2</v>
      </c>
      <c r="M2437" s="958" t="s">
        <v>304</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ASRCMS202202</v>
      </c>
      <c r="AB2437" s="957">
        <f t="shared" si="422"/>
        <v>45230</v>
      </c>
      <c r="AC2437" t="str">
        <f t="shared" si="423"/>
        <v>Unaudited</v>
      </c>
    </row>
    <row r="2438" spans="1:29" ht="30" x14ac:dyDescent="0.25">
      <c r="A2438" t="s">
        <v>421</v>
      </c>
      <c r="B2438" t="s">
        <v>1380</v>
      </c>
      <c r="C2438" t="s">
        <v>1381</v>
      </c>
      <c r="D2438">
        <v>1900</v>
      </c>
      <c r="E2438" s="957">
        <v>1</v>
      </c>
      <c r="F2438" t="s">
        <v>442</v>
      </c>
      <c r="G2438" s="957">
        <v>366</v>
      </c>
      <c r="H2438" t="s">
        <v>386</v>
      </c>
      <c r="I2438" s="958" t="s">
        <v>489</v>
      </c>
      <c r="J2438" s="958" t="s">
        <v>445</v>
      </c>
      <c r="K2438" s="958" t="s">
        <v>446</v>
      </c>
      <c r="L2438" s="937">
        <v>5.3</v>
      </c>
      <c r="M2438" s="958" t="s">
        <v>305</v>
      </c>
      <c r="N2438" s="678">
        <f t="shared" ca="1" si="416"/>
        <v>61646.415386777968</v>
      </c>
      <c r="O2438" s="678">
        <f t="shared" ca="1" si="420"/>
        <v>20045.73126130072</v>
      </c>
      <c r="P2438" s="678">
        <f t="shared" ca="1" si="420"/>
        <v>13050.972180891726</v>
      </c>
      <c r="Q2438" s="678">
        <f t="shared" ca="1" si="420"/>
        <v>12128.593185986625</v>
      </c>
      <c r="R2438" s="678">
        <f t="shared" ca="1" si="420"/>
        <v>10677.354715395986</v>
      </c>
      <c r="S2438" s="678">
        <f t="shared" ca="1" si="420"/>
        <v>32.524954394387166</v>
      </c>
      <c r="T2438" s="678">
        <f t="shared" ca="1" si="420"/>
        <v>4569.1797999708442</v>
      </c>
      <c r="U2438" s="678">
        <f t="shared" ca="1" si="420"/>
        <v>0</v>
      </c>
      <c r="V2438" s="678">
        <f t="shared" ca="1" si="420"/>
        <v>619.06288419790292</v>
      </c>
      <c r="W2438" s="678">
        <f t="shared" ca="1" si="410"/>
        <v>522.99640463976914</v>
      </c>
      <c r="X2438" s="678">
        <f t="shared" ca="1" si="419"/>
        <v>0</v>
      </c>
      <c r="Y2438" s="678">
        <f t="shared" ca="1" si="419"/>
        <v>0</v>
      </c>
      <c r="Z2438" s="678">
        <f t="shared" ca="1" si="419"/>
        <v>0</v>
      </c>
      <c r="AA2438" t="str">
        <f t="shared" si="421"/>
        <v>ASRCMS202202</v>
      </c>
      <c r="AB2438" s="957">
        <f t="shared" si="422"/>
        <v>45230</v>
      </c>
      <c r="AC2438" t="str">
        <f t="shared" si="423"/>
        <v>Unaudited</v>
      </c>
    </row>
    <row r="2439" spans="1:29" x14ac:dyDescent="0.25">
      <c r="A2439" t="s">
        <v>421</v>
      </c>
      <c r="B2439" t="s">
        <v>1380</v>
      </c>
      <c r="C2439" t="s">
        <v>1381</v>
      </c>
      <c r="D2439">
        <v>1900</v>
      </c>
      <c r="E2439" s="957">
        <v>1</v>
      </c>
      <c r="F2439" t="s">
        <v>442</v>
      </c>
      <c r="G2439" s="957">
        <v>366</v>
      </c>
      <c r="H2439" t="s">
        <v>386</v>
      </c>
      <c r="I2439" s="958" t="s">
        <v>489</v>
      </c>
      <c r="J2439" s="958" t="s">
        <v>445</v>
      </c>
      <c r="K2439" s="958" t="s">
        <v>446</v>
      </c>
      <c r="L2439" s="937" t="s">
        <v>82</v>
      </c>
      <c r="M2439" s="958" t="s">
        <v>454</v>
      </c>
      <c r="N2439" s="678">
        <f t="shared" ca="1" si="416"/>
        <v>6663.2354791269881</v>
      </c>
      <c r="O2439" s="678">
        <f t="shared" ca="1" si="420"/>
        <v>1197.4403759703221</v>
      </c>
      <c r="P2439" s="678">
        <f t="shared" ca="1" si="420"/>
        <v>164.73837275447229</v>
      </c>
      <c r="Q2439" s="678">
        <f t="shared" ca="1" si="420"/>
        <v>1977.0472984347223</v>
      </c>
      <c r="R2439" s="678">
        <f t="shared" ca="1" si="420"/>
        <v>285.76078202386935</v>
      </c>
      <c r="S2439" s="678">
        <f t="shared" ca="1" si="420"/>
        <v>6.3865927041842392</v>
      </c>
      <c r="T2439" s="678">
        <f t="shared" ca="1" si="420"/>
        <v>345.94107864557793</v>
      </c>
      <c r="U2439" s="678">
        <f t="shared" ca="1" si="420"/>
        <v>0</v>
      </c>
      <c r="V2439" s="678">
        <f t="shared" ca="1" si="420"/>
        <v>39.310698318139593</v>
      </c>
      <c r="W2439" s="678">
        <f t="shared" ca="1" si="410"/>
        <v>2646.6102802757</v>
      </c>
      <c r="X2439" s="678">
        <f t="shared" ca="1" si="419"/>
        <v>0</v>
      </c>
      <c r="Y2439" s="678">
        <f t="shared" ca="1" si="419"/>
        <v>0</v>
      </c>
      <c r="Z2439" s="678">
        <f t="shared" ca="1" si="419"/>
        <v>0</v>
      </c>
      <c r="AA2439" t="str">
        <f t="shared" si="421"/>
        <v>ASRCMS202202</v>
      </c>
      <c r="AB2439" s="957">
        <f t="shared" si="422"/>
        <v>45230</v>
      </c>
      <c r="AC2439" t="str">
        <f t="shared" si="423"/>
        <v>Unaudited</v>
      </c>
    </row>
    <row r="2440" spans="1:29" x14ac:dyDescent="0.25">
      <c r="A2440" t="s">
        <v>421</v>
      </c>
      <c r="B2440" t="s">
        <v>1380</v>
      </c>
      <c r="C2440" t="s">
        <v>1381</v>
      </c>
      <c r="D2440">
        <v>1900</v>
      </c>
      <c r="E2440" s="957">
        <v>1</v>
      </c>
      <c r="F2440" t="s">
        <v>442</v>
      </c>
      <c r="G2440" s="957">
        <v>366</v>
      </c>
      <c r="H2440" t="s">
        <v>386</v>
      </c>
      <c r="I2440" s="958" t="s">
        <v>489</v>
      </c>
      <c r="J2440" s="958" t="s">
        <v>445</v>
      </c>
      <c r="K2440" s="958" t="s">
        <v>447</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ASRCMS202202</v>
      </c>
      <c r="AB2440" s="957">
        <f t="shared" si="422"/>
        <v>45230</v>
      </c>
      <c r="AC2440" t="str">
        <f t="shared" si="423"/>
        <v>Unaudited</v>
      </c>
    </row>
    <row r="2441" spans="1:29" x14ac:dyDescent="0.25">
      <c r="A2441" t="s">
        <v>421</v>
      </c>
      <c r="B2441" t="s">
        <v>1380</v>
      </c>
      <c r="C2441" t="s">
        <v>1381</v>
      </c>
      <c r="D2441">
        <v>1900</v>
      </c>
      <c r="E2441" s="957">
        <v>1</v>
      </c>
      <c r="F2441" t="s">
        <v>442</v>
      </c>
      <c r="G2441" s="957">
        <v>366</v>
      </c>
      <c r="H2441" t="s">
        <v>386</v>
      </c>
      <c r="I2441" s="958" t="s">
        <v>489</v>
      </c>
      <c r="J2441" s="958" t="s">
        <v>445</v>
      </c>
      <c r="K2441" s="958" t="s">
        <v>447</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ASRCMS202202</v>
      </c>
      <c r="AB2441" s="957">
        <f t="shared" si="422"/>
        <v>45230</v>
      </c>
      <c r="AC2441" t="str">
        <f t="shared" si="423"/>
        <v>Unaudited</v>
      </c>
    </row>
    <row r="2442" spans="1:29" x14ac:dyDescent="0.25">
      <c r="A2442" t="s">
        <v>421</v>
      </c>
      <c r="B2442" t="s">
        <v>1380</v>
      </c>
      <c r="C2442" t="s">
        <v>1381</v>
      </c>
      <c r="D2442">
        <v>1900</v>
      </c>
      <c r="E2442" s="957">
        <v>1</v>
      </c>
      <c r="F2442" t="s">
        <v>442</v>
      </c>
      <c r="G2442" s="957">
        <v>366</v>
      </c>
      <c r="H2442" t="s">
        <v>386</v>
      </c>
      <c r="I2442" s="958" t="s">
        <v>489</v>
      </c>
      <c r="J2442" s="958" t="s">
        <v>445</v>
      </c>
      <c r="K2442" s="958" t="s">
        <v>447</v>
      </c>
      <c r="L2442" s="937">
        <v>6.3</v>
      </c>
      <c r="M2442" s="958" t="s">
        <v>185</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ASRCMS202202</v>
      </c>
      <c r="AB2442" s="957">
        <f t="shared" si="422"/>
        <v>45230</v>
      </c>
      <c r="AC2442" t="str">
        <f t="shared" si="423"/>
        <v>Unaudited</v>
      </c>
    </row>
    <row r="2443" spans="1:29" x14ac:dyDescent="0.25">
      <c r="A2443" t="s">
        <v>421</v>
      </c>
      <c r="B2443" t="s">
        <v>1380</v>
      </c>
      <c r="C2443" t="s">
        <v>1381</v>
      </c>
      <c r="D2443">
        <v>1900</v>
      </c>
      <c r="E2443" s="957">
        <v>1</v>
      </c>
      <c r="F2443" t="s">
        <v>442</v>
      </c>
      <c r="G2443" s="957">
        <v>366</v>
      </c>
      <c r="H2443" t="s">
        <v>386</v>
      </c>
      <c r="I2443" s="937" t="s">
        <v>489</v>
      </c>
      <c r="J2443" s="937" t="s">
        <v>445</v>
      </c>
      <c r="K2443" s="937" t="s">
        <v>447</v>
      </c>
      <c r="L2443" s="937" t="s">
        <v>87</v>
      </c>
      <c r="M2443" s="958" t="s">
        <v>455</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ASRCMS202202</v>
      </c>
      <c r="AB2443" s="957">
        <f t="shared" si="422"/>
        <v>45230</v>
      </c>
      <c r="AC2443" t="str">
        <f t="shared" si="423"/>
        <v>Unaudited</v>
      </c>
    </row>
    <row r="2444" spans="1:29" x14ac:dyDescent="0.25">
      <c r="A2444" t="s">
        <v>421</v>
      </c>
      <c r="B2444" t="s">
        <v>1380</v>
      </c>
      <c r="C2444" t="s">
        <v>1381</v>
      </c>
      <c r="D2444">
        <v>1900</v>
      </c>
      <c r="E2444" s="957">
        <v>1</v>
      </c>
      <c r="F2444" t="s">
        <v>442</v>
      </c>
      <c r="G2444" s="957">
        <v>366</v>
      </c>
      <c r="H2444" t="s">
        <v>386</v>
      </c>
      <c r="I2444" s="958" t="s">
        <v>489</v>
      </c>
      <c r="J2444" s="958" t="s">
        <v>445</v>
      </c>
      <c r="K2444" s="958" t="s">
        <v>448</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788092.39999999991</v>
      </c>
      <c r="O2444" s="678">
        <f t="shared" ca="1" si="424"/>
        <v>165943.2773006277</v>
      </c>
      <c r="P2444" s="678">
        <f t="shared" ca="1" si="424"/>
        <v>11380.532531823472</v>
      </c>
      <c r="Q2444" s="678">
        <f t="shared" ca="1" si="424"/>
        <v>396411.64690585854</v>
      </c>
      <c r="R2444" s="678">
        <f t="shared" ca="1" si="424"/>
        <v>26201.569409751901</v>
      </c>
      <c r="S2444" s="678">
        <f t="shared" ca="1" si="424"/>
        <v>2263.6022347934627</v>
      </c>
      <c r="T2444" s="678">
        <f t="shared" ca="1" si="424"/>
        <v>57171.958750793157</v>
      </c>
      <c r="U2444" s="678">
        <f t="shared" ca="1" si="424"/>
        <v>0</v>
      </c>
      <c r="V2444" s="678">
        <f t="shared" ca="1" si="424"/>
        <v>2811.6649091270224</v>
      </c>
      <c r="W2444" s="678">
        <f t="shared" ca="1" si="410"/>
        <v>125908.14795722457</v>
      </c>
      <c r="X2444" s="678">
        <f t="shared" ca="1" si="424"/>
        <v>0</v>
      </c>
      <c r="Y2444" s="678">
        <f t="shared" ca="1" si="424"/>
        <v>0</v>
      </c>
      <c r="Z2444" s="678">
        <f t="shared" ca="1" si="424"/>
        <v>0</v>
      </c>
      <c r="AA2444" t="str">
        <f t="shared" si="421"/>
        <v>ASRCMS202202</v>
      </c>
      <c r="AB2444" s="957">
        <f t="shared" si="422"/>
        <v>45230</v>
      </c>
      <c r="AC2444" t="str">
        <f t="shared" si="423"/>
        <v>Unaudited</v>
      </c>
    </row>
    <row r="2445" spans="1:29" x14ac:dyDescent="0.25">
      <c r="A2445" t="s">
        <v>421</v>
      </c>
      <c r="B2445" t="s">
        <v>1380</v>
      </c>
      <c r="C2445" t="s">
        <v>1381</v>
      </c>
      <c r="D2445">
        <v>1900</v>
      </c>
      <c r="E2445" s="957">
        <v>1</v>
      </c>
      <c r="F2445" t="s">
        <v>442</v>
      </c>
      <c r="G2445" s="957">
        <v>366</v>
      </c>
      <c r="H2445" t="s">
        <v>386</v>
      </c>
      <c r="I2445" s="937" t="s">
        <v>489</v>
      </c>
      <c r="J2445" s="937" t="s">
        <v>445</v>
      </c>
      <c r="K2445" s="937" t="s">
        <v>448</v>
      </c>
      <c r="L2445" s="937">
        <v>7.2</v>
      </c>
      <c r="M2445" s="937"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ASRCMS202202</v>
      </c>
      <c r="AB2445" s="957">
        <f t="shared" si="422"/>
        <v>45230</v>
      </c>
      <c r="AC2445" t="str">
        <f t="shared" si="423"/>
        <v>Unaudited</v>
      </c>
    </row>
    <row r="2446" spans="1:29" x14ac:dyDescent="0.25">
      <c r="A2446" t="s">
        <v>421</v>
      </c>
      <c r="B2446" t="s">
        <v>1380</v>
      </c>
      <c r="C2446" t="s">
        <v>1381</v>
      </c>
      <c r="D2446">
        <v>1900</v>
      </c>
      <c r="E2446" s="957">
        <v>1</v>
      </c>
      <c r="F2446" t="s">
        <v>442</v>
      </c>
      <c r="G2446" s="957">
        <v>366</v>
      </c>
      <c r="H2446" t="s">
        <v>386</v>
      </c>
      <c r="I2446" s="937" t="s">
        <v>489</v>
      </c>
      <c r="J2446" s="937" t="s">
        <v>445</v>
      </c>
      <c r="K2446" s="937" t="s">
        <v>448</v>
      </c>
      <c r="L2446" s="937">
        <v>7.3</v>
      </c>
      <c r="M2446" s="958" t="s">
        <v>156</v>
      </c>
      <c r="N2446" s="678">
        <f t="shared" ca="1" si="425"/>
        <v>99210.140261691151</v>
      </c>
      <c r="O2446" s="678">
        <f t="shared" ca="1" si="424"/>
        <v>17828.910298483508</v>
      </c>
      <c r="P2446" s="678">
        <f t="shared" ca="1" si="424"/>
        <v>2452.8199729173161</v>
      </c>
      <c r="Q2446" s="678">
        <f t="shared" ca="1" si="424"/>
        <v>29436.621352515205</v>
      </c>
      <c r="R2446" s="678">
        <f t="shared" ca="1" si="424"/>
        <v>4254.7449140418303</v>
      </c>
      <c r="S2446" s="678">
        <f t="shared" ca="1" si="424"/>
        <v>95.09115503440492</v>
      </c>
      <c r="T2446" s="678">
        <f t="shared" ca="1" si="424"/>
        <v>5150.7804342531217</v>
      </c>
      <c r="U2446" s="678">
        <f t="shared" ca="1" si="424"/>
        <v>0</v>
      </c>
      <c r="V2446" s="678">
        <f t="shared" ca="1" si="424"/>
        <v>585.30422737493188</v>
      </c>
      <c r="W2446" s="678">
        <f t="shared" ca="1" si="424"/>
        <v>39405.867907070839</v>
      </c>
      <c r="X2446" s="678">
        <f t="shared" ca="1" si="424"/>
        <v>0</v>
      </c>
      <c r="Y2446" s="678">
        <f t="shared" ca="1" si="424"/>
        <v>0</v>
      </c>
      <c r="Z2446" s="678">
        <f t="shared" ca="1" si="424"/>
        <v>0</v>
      </c>
      <c r="AA2446" t="str">
        <f t="shared" si="421"/>
        <v>ASRCMS202202</v>
      </c>
      <c r="AB2446" s="957">
        <f t="shared" si="422"/>
        <v>45230</v>
      </c>
      <c r="AC2446" t="str">
        <f t="shared" si="423"/>
        <v>Unaudited</v>
      </c>
    </row>
    <row r="2447" spans="1:29" x14ac:dyDescent="0.25">
      <c r="A2447" t="s">
        <v>421</v>
      </c>
      <c r="B2447" t="s">
        <v>1380</v>
      </c>
      <c r="C2447" t="s">
        <v>1381</v>
      </c>
      <c r="D2447">
        <v>1900</v>
      </c>
      <c r="E2447" s="957">
        <v>1</v>
      </c>
      <c r="F2447" t="s">
        <v>442</v>
      </c>
      <c r="G2447" s="957">
        <v>366</v>
      </c>
      <c r="H2447" t="s">
        <v>386</v>
      </c>
      <c r="I2447" s="937" t="s">
        <v>489</v>
      </c>
      <c r="J2447" s="937" t="s">
        <v>445</v>
      </c>
      <c r="K2447" s="937" t="s">
        <v>448</v>
      </c>
      <c r="L2447" s="937" t="s">
        <v>91</v>
      </c>
      <c r="M2447" s="958" t="s">
        <v>456</v>
      </c>
      <c r="N2447" s="678">
        <f t="shared" ca="1" si="425"/>
        <v>222.43460412583798</v>
      </c>
      <c r="O2447" s="678">
        <f t="shared" ca="1" si="424"/>
        <v>39.973399833702175</v>
      </c>
      <c r="P2447" s="678">
        <f t="shared" ca="1" si="424"/>
        <v>5.4993576082916373</v>
      </c>
      <c r="Q2447" s="678">
        <f t="shared" ca="1" si="424"/>
        <v>65.998527973830875</v>
      </c>
      <c r="R2447" s="678">
        <f t="shared" ca="1" si="424"/>
        <v>9.5393726701216988</v>
      </c>
      <c r="S2447" s="678">
        <f t="shared" ca="1" si="424"/>
        <v>0.2131996121581331</v>
      </c>
      <c r="T2447" s="678">
        <f t="shared" ca="1" si="424"/>
        <v>11.548333706716955</v>
      </c>
      <c r="U2447" s="678">
        <f t="shared" ca="1" si="424"/>
        <v>0</v>
      </c>
      <c r="V2447" s="678">
        <f t="shared" ca="1" si="424"/>
        <v>1.3122843468007324</v>
      </c>
      <c r="W2447" s="678">
        <f t="shared" ca="1" si="424"/>
        <v>88.350128374215757</v>
      </c>
      <c r="X2447" s="678">
        <f t="shared" ca="1" si="424"/>
        <v>0</v>
      </c>
      <c r="Y2447" s="678">
        <f t="shared" ca="1" si="424"/>
        <v>0</v>
      </c>
      <c r="Z2447" s="678">
        <f t="shared" ca="1" si="424"/>
        <v>0</v>
      </c>
      <c r="AA2447" t="str">
        <f t="shared" si="421"/>
        <v>ASRCMS202202</v>
      </c>
      <c r="AB2447" s="957">
        <f t="shared" si="422"/>
        <v>45230</v>
      </c>
      <c r="AC2447" t="str">
        <f t="shared" si="423"/>
        <v>Unaudited</v>
      </c>
    </row>
    <row r="2448" spans="1:29" x14ac:dyDescent="0.25">
      <c r="A2448" t="s">
        <v>421</v>
      </c>
      <c r="B2448" t="s">
        <v>1380</v>
      </c>
      <c r="C2448" t="s">
        <v>1381</v>
      </c>
      <c r="D2448">
        <v>1900</v>
      </c>
      <c r="E2448" s="957">
        <v>1</v>
      </c>
      <c r="F2448" t="s">
        <v>442</v>
      </c>
      <c r="G2448" s="957">
        <v>366</v>
      </c>
      <c r="H2448" t="s">
        <v>386</v>
      </c>
      <c r="I2448" s="937" t="s">
        <v>489</v>
      </c>
      <c r="J2448" s="937" t="s">
        <v>445</v>
      </c>
      <c r="K2448" s="937" t="s">
        <v>449</v>
      </c>
      <c r="L2448" s="937">
        <v>8.1</v>
      </c>
      <c r="M2448" s="958" t="s">
        <v>22</v>
      </c>
      <c r="N2448" s="678">
        <f t="shared" ca="1" si="425"/>
        <v>14967917.431345845</v>
      </c>
      <c r="O2448" s="678">
        <f t="shared" ca="1" si="424"/>
        <v>4679930.0260561556</v>
      </c>
      <c r="P2448" s="678">
        <f t="shared" ca="1" si="424"/>
        <v>462250.14004165441</v>
      </c>
      <c r="Q2448" s="678">
        <f t="shared" ca="1" si="424"/>
        <v>5839842.2440371169</v>
      </c>
      <c r="R2448" s="678">
        <f t="shared" ca="1" si="424"/>
        <v>982340.90077228413</v>
      </c>
      <c r="S2448" s="678">
        <f t="shared" ca="1" si="424"/>
        <v>272.09504729472053</v>
      </c>
      <c r="T2448" s="678">
        <f t="shared" ca="1" si="424"/>
        <v>897934.53919130412</v>
      </c>
      <c r="U2448" s="678">
        <f t="shared" ca="1" si="424"/>
        <v>0</v>
      </c>
      <c r="V2448" s="678">
        <f t="shared" ca="1" si="424"/>
        <v>268686.47445269424</v>
      </c>
      <c r="W2448" s="678">
        <f t="shared" ca="1" si="424"/>
        <v>1836661.01174734</v>
      </c>
      <c r="X2448" s="678">
        <f t="shared" ca="1" si="424"/>
        <v>0</v>
      </c>
      <c r="Y2448" s="678">
        <f t="shared" ca="1" si="424"/>
        <v>0</v>
      </c>
      <c r="Z2448" s="678">
        <f t="shared" ca="1" si="424"/>
        <v>0</v>
      </c>
      <c r="AA2448" t="str">
        <f t="shared" si="421"/>
        <v>ASRCMS202202</v>
      </c>
      <c r="AB2448" s="957">
        <f t="shared" si="422"/>
        <v>45230</v>
      </c>
      <c r="AC2448" t="str">
        <f t="shared" si="423"/>
        <v>Unaudited</v>
      </c>
    </row>
    <row r="2449" spans="1:29" x14ac:dyDescent="0.25">
      <c r="A2449" t="s">
        <v>421</v>
      </c>
      <c r="B2449" t="s">
        <v>1380</v>
      </c>
      <c r="C2449" t="s">
        <v>1381</v>
      </c>
      <c r="D2449">
        <v>1900</v>
      </c>
      <c r="E2449" s="957">
        <v>1</v>
      </c>
      <c r="F2449" t="s">
        <v>442</v>
      </c>
      <c r="G2449" s="957">
        <v>366</v>
      </c>
      <c r="H2449" t="s">
        <v>386</v>
      </c>
      <c r="I2449" s="937" t="s">
        <v>489</v>
      </c>
      <c r="J2449" s="937" t="s">
        <v>445</v>
      </c>
      <c r="K2449" s="937" t="s">
        <v>449</v>
      </c>
      <c r="L2449" s="943" t="s">
        <v>113</v>
      </c>
      <c r="M2449" s="959" t="s">
        <v>444</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ASRCMS202202</v>
      </c>
      <c r="AB2449" s="957">
        <f t="shared" si="422"/>
        <v>45230</v>
      </c>
      <c r="AC2449" t="str">
        <f t="shared" si="423"/>
        <v>Unaudited</v>
      </c>
    </row>
    <row r="2450" spans="1:29" x14ac:dyDescent="0.25">
      <c r="A2450" t="s">
        <v>421</v>
      </c>
      <c r="B2450" t="s">
        <v>1380</v>
      </c>
      <c r="C2450" t="s">
        <v>1381</v>
      </c>
      <c r="D2450">
        <v>1900</v>
      </c>
      <c r="E2450" s="957">
        <v>1</v>
      </c>
      <c r="F2450" t="s">
        <v>442</v>
      </c>
      <c r="G2450" s="957">
        <v>366</v>
      </c>
      <c r="H2450" t="s">
        <v>386</v>
      </c>
      <c r="I2450" s="937" t="s">
        <v>489</v>
      </c>
      <c r="J2450" s="937" t="s">
        <v>445</v>
      </c>
      <c r="K2450" s="937" t="s">
        <v>449</v>
      </c>
      <c r="L2450" s="937" t="s">
        <v>115</v>
      </c>
      <c r="M2450" s="958" t="s">
        <v>158</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ASRCMS202202</v>
      </c>
      <c r="AB2450" s="957">
        <f t="shared" si="422"/>
        <v>45230</v>
      </c>
      <c r="AC2450" t="str">
        <f t="shared" si="423"/>
        <v>Unaudited</v>
      </c>
    </row>
    <row r="2451" spans="1:29" x14ac:dyDescent="0.25">
      <c r="A2451" t="s">
        <v>421</v>
      </c>
      <c r="B2451" t="s">
        <v>1380</v>
      </c>
      <c r="C2451" t="s">
        <v>1381</v>
      </c>
      <c r="D2451">
        <v>1900</v>
      </c>
      <c r="E2451" s="957">
        <v>1</v>
      </c>
      <c r="F2451" t="s">
        <v>442</v>
      </c>
      <c r="G2451" s="957">
        <v>366</v>
      </c>
      <c r="H2451" t="s">
        <v>386</v>
      </c>
      <c r="I2451" s="937" t="s">
        <v>489</v>
      </c>
      <c r="J2451" s="937" t="s">
        <v>445</v>
      </c>
      <c r="K2451" s="937" t="s">
        <v>449</v>
      </c>
      <c r="L2451" s="937" t="s">
        <v>116</v>
      </c>
      <c r="M2451" s="958" t="s">
        <v>114</v>
      </c>
      <c r="N2451" s="678">
        <f t="shared" ca="1" si="425"/>
        <v>-42960.972141891572</v>
      </c>
      <c r="O2451" s="678">
        <f t="shared" ca="1" si="424"/>
        <v>-13432.352523160771</v>
      </c>
      <c r="P2451" s="678">
        <f t="shared" ca="1" si="424"/>
        <v>-1326.7520668791794</v>
      </c>
      <c r="Q2451" s="678">
        <f t="shared" ca="1" si="424"/>
        <v>-16761.536874442911</v>
      </c>
      <c r="R2451" s="678">
        <f t="shared" ca="1" si="424"/>
        <v>-2819.5184978465068</v>
      </c>
      <c r="S2451" s="678">
        <f t="shared" ca="1" si="424"/>
        <v>-0.78096821420828066</v>
      </c>
      <c r="T2451" s="678">
        <f t="shared" ca="1" si="424"/>
        <v>-2577.2550456921704</v>
      </c>
      <c r="U2451" s="678">
        <f t="shared" ca="1" si="424"/>
        <v>0</v>
      </c>
      <c r="V2451" s="678">
        <f t="shared" ca="1" si="424"/>
        <v>-771.18491579141244</v>
      </c>
      <c r="W2451" s="678">
        <f t="shared" ca="1" si="424"/>
        <v>-5271.5912498644202</v>
      </c>
      <c r="X2451" s="678">
        <f t="shared" ca="1" si="424"/>
        <v>0</v>
      </c>
      <c r="Y2451" s="678">
        <f t="shared" ca="1" si="424"/>
        <v>0</v>
      </c>
      <c r="Z2451" s="678">
        <f t="shared" ca="1" si="424"/>
        <v>0</v>
      </c>
      <c r="AA2451" t="str">
        <f t="shared" si="421"/>
        <v>ASRCMS202202</v>
      </c>
      <c r="AB2451" s="957">
        <f t="shared" si="422"/>
        <v>45230</v>
      </c>
      <c r="AC2451" t="str">
        <f t="shared" si="423"/>
        <v>Unaudited</v>
      </c>
    </row>
    <row r="2452" spans="1:29" x14ac:dyDescent="0.25">
      <c r="A2452" t="s">
        <v>421</v>
      </c>
      <c r="B2452" t="s">
        <v>1380</v>
      </c>
      <c r="C2452" t="s">
        <v>1381</v>
      </c>
      <c r="D2452">
        <v>1900</v>
      </c>
      <c r="E2452" s="957">
        <v>1</v>
      </c>
      <c r="F2452" t="s">
        <v>442</v>
      </c>
      <c r="G2452" s="957">
        <v>366</v>
      </c>
      <c r="H2452" t="s">
        <v>386</v>
      </c>
      <c r="I2452" s="937" t="s">
        <v>489</v>
      </c>
      <c r="J2452" s="937" t="s">
        <v>445</v>
      </c>
      <c r="K2452" s="937" t="s">
        <v>449</v>
      </c>
      <c r="L2452" s="937" t="s">
        <v>117</v>
      </c>
      <c r="M2452" s="958" t="s">
        <v>159</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ASRCMS202202</v>
      </c>
      <c r="AB2452" s="957">
        <f t="shared" si="422"/>
        <v>45230</v>
      </c>
      <c r="AC2452" t="str">
        <f t="shared" si="423"/>
        <v>Unaudited</v>
      </c>
    </row>
    <row r="2453" spans="1:29" x14ac:dyDescent="0.25">
      <c r="A2453" t="s">
        <v>421</v>
      </c>
      <c r="B2453" t="s">
        <v>1380</v>
      </c>
      <c r="C2453" t="s">
        <v>1381</v>
      </c>
      <c r="D2453">
        <v>1900</v>
      </c>
      <c r="E2453" s="957">
        <v>1</v>
      </c>
      <c r="F2453" t="s">
        <v>442</v>
      </c>
      <c r="G2453" s="957">
        <v>366</v>
      </c>
      <c r="H2453" t="s">
        <v>386</v>
      </c>
      <c r="I2453" s="937" t="s">
        <v>489</v>
      </c>
      <c r="J2453" s="937" t="s">
        <v>445</v>
      </c>
      <c r="K2453" s="937" t="s">
        <v>449</v>
      </c>
      <c r="L2453" s="937" t="s">
        <v>160</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ASRCMS202202</v>
      </c>
      <c r="AB2453" s="957">
        <f t="shared" si="422"/>
        <v>45230</v>
      </c>
      <c r="AC2453" t="str">
        <f t="shared" si="423"/>
        <v>Unaudited</v>
      </c>
    </row>
    <row r="2454" spans="1:29" x14ac:dyDescent="0.25">
      <c r="A2454" t="s">
        <v>421</v>
      </c>
      <c r="B2454" t="s">
        <v>1380</v>
      </c>
      <c r="C2454" t="s">
        <v>1381</v>
      </c>
      <c r="D2454">
        <v>1900</v>
      </c>
      <c r="E2454" s="957">
        <v>1</v>
      </c>
      <c r="F2454" t="s">
        <v>442</v>
      </c>
      <c r="G2454" s="957">
        <v>366</v>
      </c>
      <c r="H2454" t="s">
        <v>386</v>
      </c>
      <c r="I2454" s="937" t="s">
        <v>489</v>
      </c>
      <c r="J2454" s="937" t="s">
        <v>445</v>
      </c>
      <c r="K2454" s="937" t="s">
        <v>449</v>
      </c>
      <c r="L2454" s="937" t="s">
        <v>443</v>
      </c>
      <c r="M2454" s="958" t="s">
        <v>457</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ASRCMS202202</v>
      </c>
      <c r="AB2454" s="957">
        <f t="shared" si="422"/>
        <v>45230</v>
      </c>
      <c r="AC2454" t="str">
        <f t="shared" si="423"/>
        <v>Unaudited</v>
      </c>
    </row>
    <row r="2455" spans="1:29" ht="30" x14ac:dyDescent="0.25">
      <c r="A2455" t="s">
        <v>421</v>
      </c>
      <c r="B2455" t="s">
        <v>1380</v>
      </c>
      <c r="C2455" t="s">
        <v>1381</v>
      </c>
      <c r="D2455">
        <v>1900</v>
      </c>
      <c r="E2455" s="957">
        <v>1</v>
      </c>
      <c r="F2455" t="s">
        <v>442</v>
      </c>
      <c r="G2455" s="957">
        <v>366</v>
      </c>
      <c r="H2455" t="s">
        <v>386</v>
      </c>
      <c r="I2455" s="937" t="s">
        <v>489</v>
      </c>
      <c r="J2455" s="937" t="s">
        <v>445</v>
      </c>
      <c r="K2455" s="937" t="s">
        <v>450</v>
      </c>
      <c r="L2455" s="937">
        <v>9.1</v>
      </c>
      <c r="M2455" s="958" t="s">
        <v>186</v>
      </c>
      <c r="N2455" s="678">
        <f t="shared" ca="1" si="425"/>
        <v>17002348.030000001</v>
      </c>
      <c r="O2455" s="678">
        <f t="shared" ca="1" si="424"/>
        <v>1169412.97</v>
      </c>
      <c r="P2455" s="678">
        <f t="shared" ca="1" si="424"/>
        <v>78671.09</v>
      </c>
      <c r="Q2455" s="678">
        <f t="shared" ca="1" si="424"/>
        <v>3100403.5499999993</v>
      </c>
      <c r="R2455" s="678">
        <f t="shared" ca="1" si="424"/>
        <v>519455.15</v>
      </c>
      <c r="S2455" s="678">
        <f t="shared" ca="1" si="424"/>
        <v>22704.86</v>
      </c>
      <c r="T2455" s="678">
        <f t="shared" ca="1" si="424"/>
        <v>472026.13</v>
      </c>
      <c r="U2455" s="678">
        <f t="shared" ca="1" si="424"/>
        <v>0</v>
      </c>
      <c r="V2455" s="678">
        <f t="shared" ca="1" si="424"/>
        <v>0</v>
      </c>
      <c r="W2455" s="678">
        <f t="shared" ca="1" si="424"/>
        <v>11639674.279999999</v>
      </c>
      <c r="X2455" s="678">
        <f t="shared" ca="1" si="424"/>
        <v>0</v>
      </c>
      <c r="Y2455" s="678">
        <f t="shared" ca="1" si="424"/>
        <v>0</v>
      </c>
      <c r="Z2455" s="678">
        <f t="shared" ca="1" si="424"/>
        <v>0</v>
      </c>
      <c r="AA2455" t="str">
        <f t="shared" si="421"/>
        <v>ASRCMS202202</v>
      </c>
      <c r="AB2455" s="957">
        <f t="shared" si="422"/>
        <v>45230</v>
      </c>
      <c r="AC2455" t="str">
        <f t="shared" si="423"/>
        <v>Unaudited</v>
      </c>
    </row>
    <row r="2456" spans="1:29" x14ac:dyDescent="0.25">
      <c r="A2456" t="s">
        <v>421</v>
      </c>
      <c r="B2456" t="s">
        <v>1380</v>
      </c>
      <c r="C2456" t="s">
        <v>1381</v>
      </c>
      <c r="D2456">
        <v>1900</v>
      </c>
      <c r="E2456" s="957">
        <v>1</v>
      </c>
      <c r="F2456" t="s">
        <v>442</v>
      </c>
      <c r="G2456" s="957">
        <v>366</v>
      </c>
      <c r="H2456" t="s">
        <v>386</v>
      </c>
      <c r="I2456" s="937" t="s">
        <v>489</v>
      </c>
      <c r="J2456" s="937" t="s">
        <v>445</v>
      </c>
      <c r="K2456" s="937" t="s">
        <v>450</v>
      </c>
      <c r="L2456" s="937" t="s">
        <v>107</v>
      </c>
      <c r="M2456" s="958" t="s">
        <v>187</v>
      </c>
      <c r="N2456" s="678">
        <f t="shared" ca="1" si="425"/>
        <v>160207.03000000003</v>
      </c>
      <c r="O2456" s="678">
        <f t="shared" ca="1" si="424"/>
        <v>0</v>
      </c>
      <c r="P2456" s="678">
        <f t="shared" ca="1" si="424"/>
        <v>0</v>
      </c>
      <c r="Q2456" s="678">
        <f t="shared" ca="1" si="424"/>
        <v>45884.43</v>
      </c>
      <c r="R2456" s="678">
        <f t="shared" ca="1" si="424"/>
        <v>0</v>
      </c>
      <c r="S2456" s="678">
        <f t="shared" ca="1" si="424"/>
        <v>0</v>
      </c>
      <c r="T2456" s="678">
        <f t="shared" ca="1" si="424"/>
        <v>16278.34</v>
      </c>
      <c r="U2456" s="678">
        <f t="shared" ca="1" si="424"/>
        <v>0</v>
      </c>
      <c r="V2456" s="678">
        <f t="shared" ca="1" si="424"/>
        <v>0</v>
      </c>
      <c r="W2456" s="678">
        <f t="shared" ca="1" si="424"/>
        <v>98044.260000000009</v>
      </c>
      <c r="X2456" s="678">
        <f t="shared" ca="1" si="424"/>
        <v>0</v>
      </c>
      <c r="Y2456" s="678">
        <f t="shared" ca="1" si="424"/>
        <v>0</v>
      </c>
      <c r="Z2456" s="678">
        <f t="shared" ca="1" si="424"/>
        <v>0</v>
      </c>
      <c r="AA2456" t="str">
        <f t="shared" si="421"/>
        <v>ASRCMS202202</v>
      </c>
      <c r="AB2456" s="957">
        <f t="shared" si="422"/>
        <v>45230</v>
      </c>
      <c r="AC2456" t="str">
        <f t="shared" si="423"/>
        <v>Unaudited</v>
      </c>
    </row>
    <row r="2457" spans="1:29" x14ac:dyDescent="0.25">
      <c r="A2457" t="s">
        <v>421</v>
      </c>
      <c r="B2457" t="s">
        <v>1380</v>
      </c>
      <c r="C2457" t="s">
        <v>1381</v>
      </c>
      <c r="D2457">
        <v>1900</v>
      </c>
      <c r="E2457" s="957">
        <v>1</v>
      </c>
      <c r="F2457" t="s">
        <v>442</v>
      </c>
      <c r="G2457" s="957">
        <v>366</v>
      </c>
      <c r="H2457" t="s">
        <v>386</v>
      </c>
      <c r="I2457" s="937" t="s">
        <v>489</v>
      </c>
      <c r="J2457" s="937" t="s">
        <v>445</v>
      </c>
      <c r="K2457" s="937" t="s">
        <v>450</v>
      </c>
      <c r="L2457" s="937" t="s">
        <v>1316</v>
      </c>
      <c r="M2457" s="958" t="s">
        <v>1317</v>
      </c>
      <c r="N2457" s="678">
        <f t="shared" ca="1" si="425"/>
        <v>138781.13</v>
      </c>
      <c r="O2457" s="678">
        <f t="shared" ca="1" si="424"/>
        <v>0</v>
      </c>
      <c r="P2457" s="678">
        <f t="shared" ca="1" si="424"/>
        <v>0</v>
      </c>
      <c r="Q2457" s="678">
        <f t="shared" ca="1" si="424"/>
        <v>121601.92</v>
      </c>
      <c r="R2457" s="678">
        <f t="shared" ca="1" si="424"/>
        <v>0</v>
      </c>
      <c r="S2457" s="678">
        <f t="shared" ca="1" si="424"/>
        <v>0</v>
      </c>
      <c r="T2457" s="678">
        <f t="shared" ca="1" si="424"/>
        <v>17179.21</v>
      </c>
      <c r="U2457" s="678">
        <f t="shared" ca="1" si="424"/>
        <v>0</v>
      </c>
      <c r="V2457" s="678">
        <f t="shared" ca="1" si="424"/>
        <v>0</v>
      </c>
      <c r="W2457" s="678">
        <f t="shared" ca="1" si="424"/>
        <v>0</v>
      </c>
      <c r="X2457" s="678">
        <f t="shared" ca="1" si="424"/>
        <v>0</v>
      </c>
      <c r="Y2457" s="678">
        <f t="shared" ca="1" si="424"/>
        <v>0</v>
      </c>
      <c r="Z2457" s="678">
        <f t="shared" ca="1" si="424"/>
        <v>0</v>
      </c>
      <c r="AA2457" t="str">
        <f t="shared" si="421"/>
        <v>ASRCMS202202</v>
      </c>
      <c r="AB2457" s="957">
        <f t="shared" si="422"/>
        <v>45230</v>
      </c>
      <c r="AC2457" t="str">
        <f t="shared" si="423"/>
        <v>Unaudited</v>
      </c>
    </row>
    <row r="2458" spans="1:29" x14ac:dyDescent="0.25">
      <c r="A2458" t="s">
        <v>421</v>
      </c>
      <c r="B2458" t="s">
        <v>1380</v>
      </c>
      <c r="C2458" t="s">
        <v>1381</v>
      </c>
      <c r="D2458">
        <v>1900</v>
      </c>
      <c r="E2458" s="957">
        <v>1</v>
      </c>
      <c r="F2458" t="s">
        <v>442</v>
      </c>
      <c r="G2458" s="957">
        <v>366</v>
      </c>
      <c r="H2458" t="s">
        <v>386</v>
      </c>
      <c r="I2458" s="937" t="s">
        <v>489</v>
      </c>
      <c r="J2458" s="937" t="s">
        <v>445</v>
      </c>
      <c r="K2458" s="937" t="s">
        <v>450</v>
      </c>
      <c r="L2458" s="937" t="s">
        <v>108</v>
      </c>
      <c r="M2458" s="958" t="s">
        <v>188</v>
      </c>
      <c r="N2458" s="678">
        <f t="shared" ca="1" si="425"/>
        <v>3432580.6999999993</v>
      </c>
      <c r="O2458" s="678">
        <f t="shared" ca="1" si="424"/>
        <v>673257.91999999981</v>
      </c>
      <c r="P2458" s="678">
        <f t="shared" ca="1" si="424"/>
        <v>47930.16</v>
      </c>
      <c r="Q2458" s="678">
        <f t="shared" ca="1" si="424"/>
        <v>1365176.1799999997</v>
      </c>
      <c r="R2458" s="678">
        <f t="shared" ca="1" si="424"/>
        <v>124431.04000000001</v>
      </c>
      <c r="S2458" s="678">
        <f t="shared" ca="1" si="424"/>
        <v>1307.5999999999999</v>
      </c>
      <c r="T2458" s="678">
        <f t="shared" ca="1" si="424"/>
        <v>280366.69000000006</v>
      </c>
      <c r="U2458" s="678">
        <f t="shared" ca="1" si="424"/>
        <v>0</v>
      </c>
      <c r="V2458" s="678">
        <f t="shared" ca="1" si="424"/>
        <v>4794.0500000000011</v>
      </c>
      <c r="W2458" s="678">
        <f t="shared" ca="1" si="424"/>
        <v>935317.06</v>
      </c>
      <c r="X2458" s="678">
        <f t="shared" ca="1" si="424"/>
        <v>0</v>
      </c>
      <c r="Y2458" s="678">
        <f t="shared" ca="1" si="424"/>
        <v>0</v>
      </c>
      <c r="Z2458" s="678">
        <f t="shared" ca="1" si="424"/>
        <v>0</v>
      </c>
      <c r="AA2458" t="str">
        <f t="shared" si="421"/>
        <v>ASRCMS202202</v>
      </c>
      <c r="AB2458" s="957">
        <f t="shared" si="422"/>
        <v>45230</v>
      </c>
      <c r="AC2458" t="str">
        <f t="shared" si="423"/>
        <v>Unaudited</v>
      </c>
    </row>
    <row r="2459" spans="1:29" x14ac:dyDescent="0.25">
      <c r="A2459" t="s">
        <v>421</v>
      </c>
      <c r="B2459" t="s">
        <v>1380</v>
      </c>
      <c r="C2459" t="s">
        <v>1381</v>
      </c>
      <c r="D2459">
        <v>1900</v>
      </c>
      <c r="E2459" s="957">
        <v>1</v>
      </c>
      <c r="F2459" t="s">
        <v>442</v>
      </c>
      <c r="G2459" s="957">
        <v>366</v>
      </c>
      <c r="H2459" t="s">
        <v>386</v>
      </c>
      <c r="I2459" s="937" t="s">
        <v>489</v>
      </c>
      <c r="J2459" s="937" t="s">
        <v>445</v>
      </c>
      <c r="K2459" s="937" t="s">
        <v>450</v>
      </c>
      <c r="L2459" s="945" t="s">
        <v>109</v>
      </c>
      <c r="M2459" s="960" t="s">
        <v>161</v>
      </c>
      <c r="N2459" s="678">
        <f t="shared" ca="1" si="425"/>
        <v>3310966.9053317597</v>
      </c>
      <c r="O2459" s="678">
        <f t="shared" ca="1" si="425"/>
        <v>1292525.7194011987</v>
      </c>
      <c r="P2459" s="678">
        <f t="shared" ca="1" si="425"/>
        <v>61383.698545538609</v>
      </c>
      <c r="Q2459" s="678">
        <f t="shared" ca="1" si="425"/>
        <v>1394981.7725342175</v>
      </c>
      <c r="R2459" s="678">
        <f t="shared" ca="1" si="425"/>
        <v>94232.619339443685</v>
      </c>
      <c r="S2459" s="678">
        <f t="shared" ca="1" si="425"/>
        <v>47.168813528535843</v>
      </c>
      <c r="T2459" s="678">
        <f t="shared" ca="1" si="425"/>
        <v>217241.69147723619</v>
      </c>
      <c r="U2459" s="678">
        <f t="shared" ca="1" si="425"/>
        <v>0</v>
      </c>
      <c r="V2459" s="678">
        <f t="shared" ca="1" si="425"/>
        <v>8595.4242093575995</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241958.8110112384</v>
      </c>
      <c r="X2459" s="678">
        <f t="shared" ca="1" si="425"/>
        <v>0</v>
      </c>
      <c r="Y2459" s="678">
        <f t="shared" ca="1" si="425"/>
        <v>0</v>
      </c>
      <c r="Z2459" s="678">
        <f t="shared" ca="1" si="425"/>
        <v>0</v>
      </c>
      <c r="AA2459" t="str">
        <f t="shared" si="421"/>
        <v>ASRCMS202202</v>
      </c>
      <c r="AB2459" s="957">
        <f t="shared" si="422"/>
        <v>45230</v>
      </c>
      <c r="AC2459" t="str">
        <f t="shared" si="423"/>
        <v>Unaudited</v>
      </c>
    </row>
    <row r="2460" spans="1:29" x14ac:dyDescent="0.25">
      <c r="A2460" t="s">
        <v>421</v>
      </c>
      <c r="B2460" t="s">
        <v>1380</v>
      </c>
      <c r="C2460" t="s">
        <v>1381</v>
      </c>
      <c r="D2460">
        <v>1900</v>
      </c>
      <c r="E2460" s="957">
        <v>1</v>
      </c>
      <c r="F2460" t="s">
        <v>442</v>
      </c>
      <c r="G2460" s="957">
        <v>366</v>
      </c>
      <c r="H2460" t="s">
        <v>386</v>
      </c>
      <c r="I2460" s="937" t="s">
        <v>489</v>
      </c>
      <c r="J2460" s="937" t="s">
        <v>445</v>
      </c>
      <c r="K2460" s="937" t="s">
        <v>450</v>
      </c>
      <c r="L2460" s="947" t="s">
        <v>110</v>
      </c>
      <c r="M2460" s="961" t="s">
        <v>135</v>
      </c>
      <c r="N2460" s="678">
        <f t="shared" ca="1" si="425"/>
        <v>79648.100564708089</v>
      </c>
      <c r="O2460" s="678">
        <f t="shared" ca="1" si="425"/>
        <v>42723.580903434296</v>
      </c>
      <c r="P2460" s="678">
        <f t="shared" ca="1" si="425"/>
        <v>6053.7558576376987</v>
      </c>
      <c r="Q2460" s="678">
        <f t="shared" ca="1" si="425"/>
        <v>22038.779750211415</v>
      </c>
      <c r="R2460" s="678">
        <f t="shared" ca="1" si="425"/>
        <v>3257.7869561247012</v>
      </c>
      <c r="S2460" s="678">
        <f t="shared" ca="1" si="425"/>
        <v>73.564653644766651</v>
      </c>
      <c r="T2460" s="678">
        <f t="shared" ca="1" si="425"/>
        <v>3913.4750412693656</v>
      </c>
      <c r="U2460" s="678">
        <f t="shared" ca="1" si="425"/>
        <v>0</v>
      </c>
      <c r="V2460" s="678">
        <f t="shared" ca="1" si="425"/>
        <v>345.75387213040324</v>
      </c>
      <c r="W2460" s="678">
        <f t="shared" ca="1" si="426"/>
        <v>1241.4035302554371</v>
      </c>
      <c r="X2460" s="678">
        <f t="shared" ca="1" si="425"/>
        <v>0</v>
      </c>
      <c r="Y2460" s="678">
        <f t="shared" ca="1" si="425"/>
        <v>0</v>
      </c>
      <c r="Z2460" s="678">
        <f t="shared" ca="1" si="425"/>
        <v>0</v>
      </c>
      <c r="AA2460" t="str">
        <f t="shared" si="421"/>
        <v>ASRCMS202202</v>
      </c>
      <c r="AB2460" s="957">
        <f t="shared" si="422"/>
        <v>45230</v>
      </c>
      <c r="AC2460" t="str">
        <f t="shared" si="423"/>
        <v>Unaudited</v>
      </c>
    </row>
    <row r="2461" spans="1:29" x14ac:dyDescent="0.25">
      <c r="A2461" t="s">
        <v>421</v>
      </c>
      <c r="B2461" t="s">
        <v>1380</v>
      </c>
      <c r="C2461" t="s">
        <v>1381</v>
      </c>
      <c r="D2461">
        <v>1900</v>
      </c>
      <c r="E2461" s="957">
        <v>1</v>
      </c>
      <c r="F2461" t="s">
        <v>442</v>
      </c>
      <c r="G2461" s="957">
        <v>366</v>
      </c>
      <c r="H2461" t="s">
        <v>386</v>
      </c>
      <c r="I2461" s="958" t="s">
        <v>489</v>
      </c>
      <c r="J2461" s="958" t="s">
        <v>445</v>
      </c>
      <c r="K2461" s="958" t="s">
        <v>450</v>
      </c>
      <c r="L2461" s="937" t="s">
        <v>111</v>
      </c>
      <c r="M2461" s="958" t="s">
        <v>163</v>
      </c>
      <c r="N2461" s="678">
        <f t="shared" ca="1" si="425"/>
        <v>1025967.6408663561</v>
      </c>
      <c r="O2461" s="678">
        <f t="shared" ca="1" si="425"/>
        <v>125179.6134254348</v>
      </c>
      <c r="P2461" s="678">
        <f t="shared" ca="1" si="425"/>
        <v>8562.6051231341662</v>
      </c>
      <c r="Q2461" s="678">
        <f t="shared" ca="1" si="425"/>
        <v>267290.90210148675</v>
      </c>
      <c r="R2461" s="678">
        <f t="shared" ca="1" si="425"/>
        <v>32012.703518127004</v>
      </c>
      <c r="S2461" s="678">
        <f t="shared" ca="1" si="425"/>
        <v>589.4307093885327</v>
      </c>
      <c r="T2461" s="678">
        <f t="shared" ca="1" si="425"/>
        <v>32489.066203851897</v>
      </c>
      <c r="U2461" s="678">
        <f t="shared" ca="1" si="425"/>
        <v>0</v>
      </c>
      <c r="V2461" s="678">
        <f t="shared" ca="1" si="425"/>
        <v>1129.699894249467</v>
      </c>
      <c r="W2461" s="678">
        <f t="shared" ca="1" si="426"/>
        <v>558713.61989068356</v>
      </c>
      <c r="X2461" s="678">
        <f t="shared" ca="1" si="425"/>
        <v>0</v>
      </c>
      <c r="Y2461" s="678">
        <f t="shared" ca="1" si="425"/>
        <v>0</v>
      </c>
      <c r="Z2461" s="678">
        <f t="shared" ca="1" si="425"/>
        <v>0</v>
      </c>
      <c r="AA2461" t="str">
        <f t="shared" si="421"/>
        <v>ASRCMS202202</v>
      </c>
      <c r="AB2461" s="957">
        <f t="shared" si="422"/>
        <v>45230</v>
      </c>
      <c r="AC2461" t="str">
        <f t="shared" si="423"/>
        <v>Unaudited</v>
      </c>
    </row>
    <row r="2462" spans="1:29" x14ac:dyDescent="0.25">
      <c r="A2462" t="s">
        <v>421</v>
      </c>
      <c r="B2462" t="s">
        <v>1380</v>
      </c>
      <c r="C2462" t="s">
        <v>1381</v>
      </c>
      <c r="D2462">
        <v>1900</v>
      </c>
      <c r="E2462" s="957">
        <v>1</v>
      </c>
      <c r="F2462" t="s">
        <v>442</v>
      </c>
      <c r="G2462" s="957">
        <v>366</v>
      </c>
      <c r="H2462" t="s">
        <v>386</v>
      </c>
      <c r="I2462" s="937" t="s">
        <v>489</v>
      </c>
      <c r="J2462" s="937" t="s">
        <v>445</v>
      </c>
      <c r="K2462" s="937" t="s">
        <v>450</v>
      </c>
      <c r="L2462" s="937" t="s">
        <v>112</v>
      </c>
      <c r="M2462" s="962" t="s">
        <v>464</v>
      </c>
      <c r="N2462" s="678">
        <f t="shared" ca="1" si="425"/>
        <v>177888.72594986839</v>
      </c>
      <c r="O2462" s="678">
        <f t="shared" ca="1" si="425"/>
        <v>31968.124727028342</v>
      </c>
      <c r="P2462" s="678">
        <f t="shared" ca="1" si="425"/>
        <v>4398.0284557176001</v>
      </c>
      <c r="Q2462" s="678">
        <f t="shared" ca="1" si="425"/>
        <v>52781.329155015948</v>
      </c>
      <c r="R2462" s="678">
        <f t="shared" ca="1" si="425"/>
        <v>7628.9696799555932</v>
      </c>
      <c r="S2462" s="678">
        <f t="shared" ca="1" si="425"/>
        <v>170.50318015429198</v>
      </c>
      <c r="T2462" s="678">
        <f t="shared" ca="1" si="425"/>
        <v>9235.6060245446806</v>
      </c>
      <c r="U2462" s="678">
        <f t="shared" ca="1" si="425"/>
        <v>0</v>
      </c>
      <c r="V2462" s="678">
        <f t="shared" ca="1" si="425"/>
        <v>1049.4796502268737</v>
      </c>
      <c r="W2462" s="678">
        <f t="shared" ca="1" si="426"/>
        <v>70656.685077225062</v>
      </c>
      <c r="X2462" s="678">
        <f t="shared" ca="1" si="425"/>
        <v>0</v>
      </c>
      <c r="Y2462" s="678">
        <f t="shared" ca="1" si="425"/>
        <v>0</v>
      </c>
      <c r="Z2462" s="678">
        <f t="shared" ca="1" si="425"/>
        <v>0</v>
      </c>
      <c r="AA2462" t="str">
        <f t="shared" si="421"/>
        <v>ASRCMS202202</v>
      </c>
      <c r="AB2462" s="957">
        <f t="shared" si="422"/>
        <v>45230</v>
      </c>
      <c r="AC2462" t="str">
        <f t="shared" si="423"/>
        <v>Unaudited</v>
      </c>
    </row>
    <row r="2463" spans="1:29" x14ac:dyDescent="0.25">
      <c r="A2463" t="s">
        <v>421</v>
      </c>
      <c r="B2463" t="s">
        <v>1380</v>
      </c>
      <c r="C2463" t="s">
        <v>1381</v>
      </c>
      <c r="D2463">
        <v>1900</v>
      </c>
      <c r="E2463" s="957">
        <v>1</v>
      </c>
      <c r="F2463" t="s">
        <v>442</v>
      </c>
      <c r="G2463" s="957">
        <v>366</v>
      </c>
      <c r="H2463" t="s">
        <v>386</v>
      </c>
      <c r="I2463" s="937" t="s">
        <v>489</v>
      </c>
      <c r="J2463" s="937" t="s">
        <v>445</v>
      </c>
      <c r="K2463" s="937" t="s">
        <v>6</v>
      </c>
      <c r="L2463" s="937" t="s">
        <v>118</v>
      </c>
      <c r="M2463" s="962" t="s">
        <v>189</v>
      </c>
      <c r="N2463" s="678">
        <f t="shared" ca="1" si="425"/>
        <v>108498.431146335</v>
      </c>
      <c r="O2463" s="678">
        <f t="shared" ca="1" si="425"/>
        <v>33739.095829548511</v>
      </c>
      <c r="P2463" s="678">
        <f t="shared" ca="1" si="425"/>
        <v>3711.7474702517484</v>
      </c>
      <c r="Q2463" s="678">
        <f t="shared" ca="1" si="425"/>
        <v>42158.989891647238</v>
      </c>
      <c r="R2463" s="678">
        <f t="shared" ca="1" si="425"/>
        <v>7099.6462701602886</v>
      </c>
      <c r="S2463" s="678">
        <f t="shared" ca="1" si="425"/>
        <v>1.9616192601833471</v>
      </c>
      <c r="T2463" s="678">
        <f t="shared" ca="1" si="425"/>
        <v>6473.4941116133186</v>
      </c>
      <c r="U2463" s="678">
        <f t="shared" ca="1" si="425"/>
        <v>0</v>
      </c>
      <c r="V2463" s="678">
        <f t="shared" ca="1" si="425"/>
        <v>1937.0457804264211</v>
      </c>
      <c r="W2463" s="678">
        <f t="shared" ca="1" si="426"/>
        <v>13376.450173427302</v>
      </c>
      <c r="X2463" s="678">
        <f t="shared" ca="1" si="425"/>
        <v>0</v>
      </c>
      <c r="Y2463" s="678">
        <f t="shared" ca="1" si="425"/>
        <v>0</v>
      </c>
      <c r="Z2463" s="678">
        <f t="shared" ca="1" si="425"/>
        <v>0</v>
      </c>
      <c r="AA2463" t="str">
        <f t="shared" si="421"/>
        <v>ASRCMS202202</v>
      </c>
      <c r="AB2463" s="957">
        <f t="shared" si="422"/>
        <v>45230</v>
      </c>
      <c r="AC2463" t="str">
        <f t="shared" si="423"/>
        <v>Unaudited</v>
      </c>
    </row>
    <row r="2464" spans="1:29" x14ac:dyDescent="0.25">
      <c r="A2464" t="s">
        <v>421</v>
      </c>
      <c r="B2464" t="s">
        <v>1380</v>
      </c>
      <c r="C2464" t="s">
        <v>1381</v>
      </c>
      <c r="D2464">
        <v>1900</v>
      </c>
      <c r="E2464" s="957">
        <v>1</v>
      </c>
      <c r="F2464" t="s">
        <v>442</v>
      </c>
      <c r="G2464" s="957">
        <v>366</v>
      </c>
      <c r="H2464" t="s">
        <v>386</v>
      </c>
      <c r="I2464" s="937" t="s">
        <v>489</v>
      </c>
      <c r="J2464" s="937" t="s">
        <v>445</v>
      </c>
      <c r="K2464" s="937" t="s">
        <v>6</v>
      </c>
      <c r="L2464" s="937" t="s">
        <v>45</v>
      </c>
      <c r="M2464" s="962" t="s">
        <v>164</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ASRCMS202202</v>
      </c>
      <c r="AB2464" s="957">
        <f t="shared" si="422"/>
        <v>45230</v>
      </c>
      <c r="AC2464" t="str">
        <f t="shared" si="423"/>
        <v>Unaudited</v>
      </c>
    </row>
    <row r="2465" spans="1:29" x14ac:dyDescent="0.25">
      <c r="A2465" t="s">
        <v>421</v>
      </c>
      <c r="B2465" t="s">
        <v>1380</v>
      </c>
      <c r="C2465" t="s">
        <v>1381</v>
      </c>
      <c r="D2465">
        <v>1900</v>
      </c>
      <c r="E2465" s="957">
        <v>1</v>
      </c>
      <c r="F2465" t="s">
        <v>442</v>
      </c>
      <c r="G2465" s="957">
        <v>366</v>
      </c>
      <c r="H2465" t="s">
        <v>386</v>
      </c>
      <c r="I2465" s="937" t="s">
        <v>489</v>
      </c>
      <c r="J2465" s="937" t="s">
        <v>445</v>
      </c>
      <c r="K2465" s="937" t="s">
        <v>6</v>
      </c>
      <c r="L2465" s="937" t="s">
        <v>46</v>
      </c>
      <c r="M2465" s="962" t="s">
        <v>165</v>
      </c>
      <c r="N2465" s="678">
        <f t="shared" ca="1" si="425"/>
        <v>16.157458616561801</v>
      </c>
      <c r="O2465" s="678">
        <f t="shared" ca="1" si="425"/>
        <v>0</v>
      </c>
      <c r="P2465" s="678">
        <f t="shared" ca="1" si="425"/>
        <v>10.386037841528353</v>
      </c>
      <c r="Q2465" s="678">
        <f t="shared" ca="1" si="425"/>
        <v>1.5807459767245451</v>
      </c>
      <c r="R2465" s="678">
        <f t="shared" ca="1" si="425"/>
        <v>0.48309700328172173</v>
      </c>
      <c r="S2465" s="678">
        <f t="shared" ca="1" si="425"/>
        <v>0</v>
      </c>
      <c r="T2465" s="678">
        <f t="shared" ca="1" si="425"/>
        <v>0</v>
      </c>
      <c r="U2465" s="678">
        <f t="shared" ca="1" si="425"/>
        <v>0</v>
      </c>
      <c r="V2465" s="678">
        <f t="shared" ca="1" si="425"/>
        <v>0</v>
      </c>
      <c r="W2465" s="678">
        <f t="shared" ca="1" si="426"/>
        <v>3.7075777950271815</v>
      </c>
      <c r="X2465" s="678">
        <f t="shared" ca="1" si="425"/>
        <v>0</v>
      </c>
      <c r="Y2465" s="678">
        <f t="shared" ca="1" si="425"/>
        <v>0</v>
      </c>
      <c r="Z2465" s="678">
        <f t="shared" ca="1" si="425"/>
        <v>0</v>
      </c>
      <c r="AA2465" t="str">
        <f t="shared" si="421"/>
        <v>ASRCMS202202</v>
      </c>
      <c r="AB2465" s="957">
        <f t="shared" si="422"/>
        <v>45230</v>
      </c>
      <c r="AC2465" t="str">
        <f t="shared" si="423"/>
        <v>Unaudited</v>
      </c>
    </row>
    <row r="2466" spans="1:29" x14ac:dyDescent="0.25">
      <c r="A2466" t="s">
        <v>421</v>
      </c>
      <c r="B2466" t="s">
        <v>1380</v>
      </c>
      <c r="C2466" t="s">
        <v>1381</v>
      </c>
      <c r="D2466">
        <v>1900</v>
      </c>
      <c r="E2466" s="957">
        <v>1</v>
      </c>
      <c r="F2466" t="s">
        <v>442</v>
      </c>
      <c r="G2466" s="957">
        <v>366</v>
      </c>
      <c r="H2466" t="s">
        <v>386</v>
      </c>
      <c r="I2466" s="937" t="s">
        <v>489</v>
      </c>
      <c r="J2466" s="937" t="s">
        <v>445</v>
      </c>
      <c r="K2466" s="937" t="s">
        <v>6</v>
      </c>
      <c r="L2466" s="937" t="s">
        <v>166</v>
      </c>
      <c r="M2466" s="962" t="s">
        <v>462</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ASRCMS202202</v>
      </c>
      <c r="AB2466" s="957">
        <f t="shared" si="422"/>
        <v>45230</v>
      </c>
      <c r="AC2466" t="str">
        <f t="shared" si="423"/>
        <v>Unaudited</v>
      </c>
    </row>
    <row r="2467" spans="1:29" x14ac:dyDescent="0.25">
      <c r="A2467" t="s">
        <v>421</v>
      </c>
      <c r="B2467" t="s">
        <v>1380</v>
      </c>
      <c r="C2467" t="s">
        <v>1381</v>
      </c>
      <c r="D2467">
        <v>1900</v>
      </c>
      <c r="E2467" s="957">
        <v>1</v>
      </c>
      <c r="F2467" t="s">
        <v>442</v>
      </c>
      <c r="G2467" s="957">
        <v>366</v>
      </c>
      <c r="H2467" t="s">
        <v>386</v>
      </c>
      <c r="I2467" s="937" t="s">
        <v>489</v>
      </c>
      <c r="J2467" s="937" t="s">
        <v>445</v>
      </c>
      <c r="K2467" s="937" t="s">
        <v>435</v>
      </c>
      <c r="L2467" s="937" t="s">
        <v>121</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ASRCMS202202</v>
      </c>
      <c r="AB2467" s="957">
        <f t="shared" si="422"/>
        <v>45230</v>
      </c>
      <c r="AC2467" t="str">
        <f t="shared" si="423"/>
        <v>Unaudited</v>
      </c>
    </row>
    <row r="2468" spans="1:29" x14ac:dyDescent="0.25">
      <c r="A2468" t="s">
        <v>421</v>
      </c>
      <c r="B2468" t="s">
        <v>1380</v>
      </c>
      <c r="C2468" t="s">
        <v>1381</v>
      </c>
      <c r="D2468">
        <v>1900</v>
      </c>
      <c r="E2468" s="957">
        <v>1</v>
      </c>
      <c r="F2468" t="s">
        <v>442</v>
      </c>
      <c r="G2468" s="957">
        <v>366</v>
      </c>
      <c r="H2468" t="s">
        <v>386</v>
      </c>
      <c r="I2468" s="937" t="s">
        <v>489</v>
      </c>
      <c r="J2468" s="937" t="s">
        <v>445</v>
      </c>
      <c r="K2468" s="937" t="s">
        <v>435</v>
      </c>
      <c r="L2468" s="945" t="s">
        <v>938</v>
      </c>
      <c r="M2468" s="960" t="s">
        <v>930</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ASRCMS202202</v>
      </c>
      <c r="AB2468" s="957">
        <f t="shared" si="422"/>
        <v>45230</v>
      </c>
      <c r="AC2468" t="str">
        <f t="shared" si="423"/>
        <v>Unaudited</v>
      </c>
    </row>
    <row r="2469" spans="1:29" x14ac:dyDescent="0.25">
      <c r="A2469" t="s">
        <v>421</v>
      </c>
      <c r="B2469" t="s">
        <v>1380</v>
      </c>
      <c r="C2469" t="s">
        <v>1381</v>
      </c>
      <c r="D2469">
        <v>1900</v>
      </c>
      <c r="E2469" s="957">
        <v>1</v>
      </c>
      <c r="F2469" t="s">
        <v>442</v>
      </c>
      <c r="G2469" s="957">
        <v>366</v>
      </c>
      <c r="H2469" t="s">
        <v>386</v>
      </c>
      <c r="I2469" s="962" t="s">
        <v>489</v>
      </c>
      <c r="J2469" s="962" t="s">
        <v>445</v>
      </c>
      <c r="K2469" s="962" t="s">
        <v>435</v>
      </c>
      <c r="L2469" s="937" t="s">
        <v>168</v>
      </c>
      <c r="M2469" s="962" t="s">
        <v>40</v>
      </c>
      <c r="N2469" s="678">
        <f t="shared" ca="1" si="425"/>
        <v>-10777.615489530601</v>
      </c>
      <c r="O2469" s="678">
        <f t="shared" ca="1" si="425"/>
        <v>-5309.260186626494</v>
      </c>
      <c r="P2469" s="678">
        <f t="shared" ca="1" si="425"/>
        <v>-752.30035205052627</v>
      </c>
      <c r="Q2469" s="678">
        <f t="shared" ca="1" si="425"/>
        <v>-3484.0673435454078</v>
      </c>
      <c r="R2469" s="678">
        <f t="shared" ca="1" si="425"/>
        <v>-515.01713228716244</v>
      </c>
      <c r="S2469" s="678">
        <f t="shared" ca="1" si="425"/>
        <v>-11.62969140342271</v>
      </c>
      <c r="T2469" s="678">
        <f t="shared" ca="1" si="425"/>
        <v>-454.43019158874239</v>
      </c>
      <c r="U2469" s="678">
        <f t="shared" ca="1" si="425"/>
        <v>0</v>
      </c>
      <c r="V2469" s="678">
        <f t="shared" ca="1" si="425"/>
        <v>-54.659549596086727</v>
      </c>
      <c r="W2469" s="678">
        <f t="shared" ca="1" si="426"/>
        <v>-196.2510424327582</v>
      </c>
      <c r="X2469" s="678">
        <f t="shared" ca="1" si="425"/>
        <v>0</v>
      </c>
      <c r="Y2469" s="678">
        <f t="shared" ca="1" si="425"/>
        <v>0</v>
      </c>
      <c r="Z2469" s="678">
        <f t="shared" ca="1" si="425"/>
        <v>0</v>
      </c>
      <c r="AA2469" t="str">
        <f t="shared" si="421"/>
        <v>ASRCMS202202</v>
      </c>
      <c r="AB2469" s="957">
        <f t="shared" si="422"/>
        <v>45230</v>
      </c>
      <c r="AC2469" t="str">
        <f t="shared" si="423"/>
        <v>Unaudited</v>
      </c>
    </row>
    <row r="2470" spans="1:29" x14ac:dyDescent="0.25">
      <c r="A2470" t="s">
        <v>421</v>
      </c>
      <c r="B2470" t="s">
        <v>1380</v>
      </c>
      <c r="C2470" t="s">
        <v>1381</v>
      </c>
      <c r="D2470">
        <v>1900</v>
      </c>
      <c r="E2470" s="957">
        <v>1</v>
      </c>
      <c r="F2470" t="s">
        <v>442</v>
      </c>
      <c r="G2470" s="957">
        <v>366</v>
      </c>
      <c r="H2470" t="s">
        <v>386</v>
      </c>
      <c r="I2470" s="937" t="s">
        <v>489</v>
      </c>
      <c r="J2470" s="937" t="s">
        <v>445</v>
      </c>
      <c r="K2470" s="937" t="s">
        <v>435</v>
      </c>
      <c r="L2470" s="943" t="s">
        <v>169</v>
      </c>
      <c r="M2470" s="963" t="s">
        <v>330</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ASRCMS202202</v>
      </c>
      <c r="AB2470" s="957">
        <f t="shared" si="422"/>
        <v>45230</v>
      </c>
      <c r="AC2470" t="str">
        <f t="shared" si="423"/>
        <v>Unaudited</v>
      </c>
    </row>
    <row r="2471" spans="1:29" x14ac:dyDescent="0.25">
      <c r="A2471" t="s">
        <v>421</v>
      </c>
      <c r="B2471" t="s">
        <v>1380</v>
      </c>
      <c r="C2471" t="s">
        <v>1381</v>
      </c>
      <c r="D2471">
        <v>1900</v>
      </c>
      <c r="E2471" s="957">
        <v>1</v>
      </c>
      <c r="F2471" t="s">
        <v>442</v>
      </c>
      <c r="G2471" s="957">
        <v>366</v>
      </c>
      <c r="H2471" t="s">
        <v>386</v>
      </c>
      <c r="I2471" s="937" t="s">
        <v>489</v>
      </c>
      <c r="J2471" s="937" t="s">
        <v>451</v>
      </c>
      <c r="K2471" s="937" t="s">
        <v>436</v>
      </c>
      <c r="L2471" s="943" t="s">
        <v>122</v>
      </c>
      <c r="M2471" s="963" t="s">
        <v>27</v>
      </c>
      <c r="N2471" s="678">
        <f t="shared" ca="1" si="425"/>
        <v>3613461.286478484</v>
      </c>
      <c r="O2471" s="678">
        <f t="shared" ca="1" si="425"/>
        <v>-1681.0576224284625</v>
      </c>
      <c r="P2471" s="678">
        <f t="shared" ca="1" si="425"/>
        <v>3615142.3441009126</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ASRCMS202202</v>
      </c>
      <c r="AB2471" s="957">
        <f t="shared" si="422"/>
        <v>45230</v>
      </c>
      <c r="AC2471" t="str">
        <f t="shared" si="423"/>
        <v>Unaudited</v>
      </c>
    </row>
    <row r="2472" spans="1:29" x14ac:dyDescent="0.25">
      <c r="A2472" t="s">
        <v>421</v>
      </c>
      <c r="B2472" t="s">
        <v>1380</v>
      </c>
      <c r="C2472" t="s">
        <v>1381</v>
      </c>
      <c r="D2472">
        <v>1900</v>
      </c>
      <c r="E2472" s="957">
        <v>1</v>
      </c>
      <c r="F2472" t="s">
        <v>442</v>
      </c>
      <c r="G2472" s="957">
        <v>366</v>
      </c>
      <c r="H2472" t="s">
        <v>386</v>
      </c>
      <c r="I2472" s="937" t="s">
        <v>489</v>
      </c>
      <c r="J2472" s="937" t="s">
        <v>451</v>
      </c>
      <c r="K2472" s="937" t="s">
        <v>436</v>
      </c>
      <c r="L2472" s="947" t="s">
        <v>123</v>
      </c>
      <c r="M2472" s="964" t="s">
        <v>98</v>
      </c>
      <c r="N2472" s="678">
        <f t="shared" ca="1" si="425"/>
        <v>231306.66827314725</v>
      </c>
      <c r="O2472" s="678">
        <f t="shared" ca="1" si="425"/>
        <v>185697.62485853102</v>
      </c>
      <c r="P2472" s="678">
        <f t="shared" ca="1" si="425"/>
        <v>45609.043414616237</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ASRCMS202202</v>
      </c>
      <c r="AB2472" s="957">
        <f t="shared" si="422"/>
        <v>45230</v>
      </c>
      <c r="AC2472" t="str">
        <f t="shared" si="423"/>
        <v>Unaudited</v>
      </c>
    </row>
    <row r="2473" spans="1:29" x14ac:dyDescent="0.25">
      <c r="A2473" t="s">
        <v>421</v>
      </c>
      <c r="B2473" t="s">
        <v>1380</v>
      </c>
      <c r="C2473" t="s">
        <v>1381</v>
      </c>
      <c r="D2473">
        <v>1900</v>
      </c>
      <c r="E2473" s="957">
        <v>1</v>
      </c>
      <c r="F2473" t="s">
        <v>442</v>
      </c>
      <c r="G2473" s="957">
        <v>366</v>
      </c>
      <c r="H2473" t="s">
        <v>386</v>
      </c>
      <c r="I2473" s="963" t="s">
        <v>489</v>
      </c>
      <c r="J2473" s="963" t="s">
        <v>451</v>
      </c>
      <c r="K2473" s="963" t="s">
        <v>436</v>
      </c>
      <c r="L2473" s="943" t="s">
        <v>124</v>
      </c>
      <c r="M2473" s="963" t="s">
        <v>99</v>
      </c>
      <c r="N2473" s="678">
        <f t="shared" ca="1" si="425"/>
        <v>236535.64193159185</v>
      </c>
      <c r="O2473" s="678">
        <f t="shared" ca="1" si="425"/>
        <v>188328.78091836255</v>
      </c>
      <c r="P2473" s="678">
        <f t="shared" ca="1" si="425"/>
        <v>48206.861013229296</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ASRCMS202202</v>
      </c>
      <c r="AB2473" s="957">
        <f t="shared" si="422"/>
        <v>45230</v>
      </c>
      <c r="AC2473" t="str">
        <f t="shared" si="423"/>
        <v>Unaudited</v>
      </c>
    </row>
    <row r="2474" spans="1:29" x14ac:dyDescent="0.25">
      <c r="A2474" t="s">
        <v>421</v>
      </c>
      <c r="B2474" t="s">
        <v>1380</v>
      </c>
      <c r="C2474" t="s">
        <v>1381</v>
      </c>
      <c r="D2474">
        <v>1900</v>
      </c>
      <c r="E2474" s="957">
        <v>1</v>
      </c>
      <c r="F2474" t="s">
        <v>442</v>
      </c>
      <c r="G2474" s="957">
        <v>366</v>
      </c>
      <c r="H2474" t="s">
        <v>386</v>
      </c>
      <c r="I2474" s="937" t="s">
        <v>489</v>
      </c>
      <c r="J2474" s="937" t="s">
        <v>451</v>
      </c>
      <c r="K2474" s="937" t="s">
        <v>436</v>
      </c>
      <c r="L2474" s="937" t="s">
        <v>125</v>
      </c>
      <c r="M2474" s="962" t="s">
        <v>100</v>
      </c>
      <c r="N2474" s="678">
        <f t="shared" ca="1" si="425"/>
        <v>193907.35834710131</v>
      </c>
      <c r="O2474" s="678">
        <f t="shared" ca="1" si="425"/>
        <v>91000.397661777912</v>
      </c>
      <c r="P2474" s="678">
        <f t="shared" ca="1" si="425"/>
        <v>102906.9606853234</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ASRCMS202202</v>
      </c>
      <c r="AB2474" s="957">
        <f t="shared" si="422"/>
        <v>45230</v>
      </c>
      <c r="AC2474" t="str">
        <f t="shared" si="423"/>
        <v>Unaudited</v>
      </c>
    </row>
    <row r="2475" spans="1:29" x14ac:dyDescent="0.25">
      <c r="A2475" t="s">
        <v>421</v>
      </c>
      <c r="B2475" t="s">
        <v>1380</v>
      </c>
      <c r="C2475" t="s">
        <v>1381</v>
      </c>
      <c r="D2475">
        <v>1900</v>
      </c>
      <c r="E2475" s="957">
        <v>1</v>
      </c>
      <c r="F2475" t="s">
        <v>442</v>
      </c>
      <c r="G2475" s="957">
        <v>366</v>
      </c>
      <c r="H2475" t="s">
        <v>386</v>
      </c>
      <c r="I2475" s="937" t="s">
        <v>489</v>
      </c>
      <c r="J2475" s="937" t="s">
        <v>451</v>
      </c>
      <c r="K2475" s="937" t="s">
        <v>436</v>
      </c>
      <c r="L2475" s="937" t="s">
        <v>126</v>
      </c>
      <c r="M2475" s="962" t="s">
        <v>101</v>
      </c>
      <c r="N2475" s="678">
        <f t="shared" ca="1" si="425"/>
        <v>266538.69308072014</v>
      </c>
      <c r="O2475" s="678">
        <f t="shared" ca="1" si="425"/>
        <v>13675.114849114489</v>
      </c>
      <c r="P2475" s="678">
        <f t="shared" ca="1" si="425"/>
        <v>252863.57823160567</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ASRCMS202202</v>
      </c>
      <c r="AB2475" s="957">
        <f t="shared" si="422"/>
        <v>45230</v>
      </c>
      <c r="AC2475" t="str">
        <f t="shared" si="423"/>
        <v>Unaudited</v>
      </c>
    </row>
    <row r="2476" spans="1:29" x14ac:dyDescent="0.25">
      <c r="A2476" t="s">
        <v>421</v>
      </c>
      <c r="B2476" t="s">
        <v>1380</v>
      </c>
      <c r="C2476" t="s">
        <v>1381</v>
      </c>
      <c r="D2476">
        <v>1900</v>
      </c>
      <c r="E2476" s="957">
        <v>1</v>
      </c>
      <c r="F2476" t="s">
        <v>442</v>
      </c>
      <c r="G2476" s="957">
        <v>366</v>
      </c>
      <c r="H2476" t="s">
        <v>386</v>
      </c>
      <c r="I2476" s="937" t="s">
        <v>489</v>
      </c>
      <c r="J2476" s="937" t="s">
        <v>451</v>
      </c>
      <c r="K2476" s="937" t="s">
        <v>436</v>
      </c>
      <c r="L2476" s="937" t="s">
        <v>127</v>
      </c>
      <c r="M2476" s="962" t="s">
        <v>28</v>
      </c>
      <c r="N2476" s="678">
        <f t="shared" ca="1" si="425"/>
        <v>108062.22154568408</v>
      </c>
      <c r="O2476" s="678">
        <f t="shared" ca="1" si="425"/>
        <v>108062.22154568408</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ASRCMS202202</v>
      </c>
      <c r="AB2476" s="957">
        <f t="shared" si="422"/>
        <v>45230</v>
      </c>
      <c r="AC2476" t="str">
        <f t="shared" si="423"/>
        <v>Unaudited</v>
      </c>
    </row>
    <row r="2477" spans="1:29" x14ac:dyDescent="0.25">
      <c r="A2477" t="s">
        <v>421</v>
      </c>
      <c r="B2477" t="s">
        <v>1380</v>
      </c>
      <c r="C2477" t="s">
        <v>1381</v>
      </c>
      <c r="D2477">
        <v>1900</v>
      </c>
      <c r="E2477" s="957">
        <v>1</v>
      </c>
      <c r="F2477" t="s">
        <v>442</v>
      </c>
      <c r="G2477" s="957">
        <v>366</v>
      </c>
      <c r="H2477" t="s">
        <v>386</v>
      </c>
      <c r="I2477" s="937" t="s">
        <v>489</v>
      </c>
      <c r="J2477" s="937" t="s">
        <v>437</v>
      </c>
      <c r="K2477" s="937" t="s">
        <v>437</v>
      </c>
      <c r="L2477" s="945" t="s">
        <v>129</v>
      </c>
      <c r="M2477" s="960" t="s">
        <v>327</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ASRCMS202202</v>
      </c>
      <c r="AB2477" s="957">
        <f t="shared" si="422"/>
        <v>45230</v>
      </c>
      <c r="AC2477" t="str">
        <f t="shared" si="423"/>
        <v>Unaudited</v>
      </c>
    </row>
    <row r="2478" spans="1:29" x14ac:dyDescent="0.25">
      <c r="A2478" t="s">
        <v>421</v>
      </c>
      <c r="B2478" t="s">
        <v>1380</v>
      </c>
      <c r="C2478" t="s">
        <v>1381</v>
      </c>
      <c r="D2478">
        <v>1900</v>
      </c>
      <c r="E2478" s="957">
        <v>1</v>
      </c>
      <c r="F2478" t="s">
        <v>442</v>
      </c>
      <c r="G2478" s="957">
        <v>366</v>
      </c>
      <c r="H2478" t="s">
        <v>386</v>
      </c>
      <c r="I2478" s="962" t="s">
        <v>489</v>
      </c>
      <c r="J2478" s="962" t="s">
        <v>437</v>
      </c>
      <c r="K2478" s="962" t="s">
        <v>437</v>
      </c>
      <c r="L2478" s="937" t="s">
        <v>130</v>
      </c>
      <c r="M2478" s="962" t="s">
        <v>326</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ASRCMS202202</v>
      </c>
      <c r="AB2478" s="957">
        <f t="shared" si="422"/>
        <v>45230</v>
      </c>
      <c r="AC2478" t="str">
        <f t="shared" si="423"/>
        <v>Unaudited</v>
      </c>
    </row>
    <row r="2479" spans="1:29" ht="30" x14ac:dyDescent="0.25">
      <c r="A2479" t="s">
        <v>421</v>
      </c>
      <c r="B2479" t="s">
        <v>1380</v>
      </c>
      <c r="C2479" t="s">
        <v>1381</v>
      </c>
      <c r="D2479">
        <v>1900</v>
      </c>
      <c r="E2479" s="957">
        <v>1</v>
      </c>
      <c r="F2479" t="s">
        <v>442</v>
      </c>
      <c r="G2479" s="957">
        <v>366</v>
      </c>
      <c r="H2479" t="s">
        <v>386</v>
      </c>
      <c r="I2479" s="937" t="s">
        <v>489</v>
      </c>
      <c r="J2479" s="937" t="s">
        <v>437</v>
      </c>
      <c r="K2479" s="937" t="s">
        <v>437</v>
      </c>
      <c r="L2479" s="937" t="s">
        <v>131</v>
      </c>
      <c r="M2479" s="962" t="s">
        <v>180</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ASRCMS202202</v>
      </c>
      <c r="AB2479" s="957">
        <f t="shared" si="422"/>
        <v>45230</v>
      </c>
      <c r="AC2479" t="str">
        <f t="shared" si="423"/>
        <v>Unaudited</v>
      </c>
    </row>
    <row r="2480" spans="1:29" x14ac:dyDescent="0.25">
      <c r="A2480" t="s">
        <v>421</v>
      </c>
      <c r="B2480" t="s">
        <v>1380</v>
      </c>
      <c r="C2480" t="s">
        <v>1381</v>
      </c>
      <c r="D2480">
        <v>1900</v>
      </c>
      <c r="E2480" s="957">
        <v>1</v>
      </c>
      <c r="F2480" t="s">
        <v>442</v>
      </c>
      <c r="G2480" s="957">
        <v>366</v>
      </c>
      <c r="H2480" t="s">
        <v>386</v>
      </c>
      <c r="I2480" s="937" t="s">
        <v>489</v>
      </c>
      <c r="J2480" s="937" t="s">
        <v>437</v>
      </c>
      <c r="K2480" s="937" t="s">
        <v>437</v>
      </c>
      <c r="L2480" s="937" t="s">
        <v>132</v>
      </c>
      <c r="M2480" s="962" t="s">
        <v>495</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ASRCMS202202</v>
      </c>
      <c r="AB2480" s="957">
        <f t="shared" si="422"/>
        <v>45230</v>
      </c>
      <c r="AC2480" t="str">
        <f t="shared" si="423"/>
        <v>Unaudited</v>
      </c>
    </row>
    <row r="2481" spans="1:29" x14ac:dyDescent="0.25">
      <c r="A2481" t="s">
        <v>421</v>
      </c>
      <c r="B2481" t="s">
        <v>1380</v>
      </c>
      <c r="C2481" t="s">
        <v>1381</v>
      </c>
      <c r="D2481">
        <v>1900</v>
      </c>
      <c r="E2481" s="957">
        <v>1</v>
      </c>
      <c r="F2481" t="s">
        <v>442</v>
      </c>
      <c r="G2481" s="957">
        <v>366</v>
      </c>
      <c r="H2481" t="s">
        <v>386</v>
      </c>
      <c r="I2481" s="937" t="s">
        <v>489</v>
      </c>
      <c r="J2481" s="937" t="s">
        <v>437</v>
      </c>
      <c r="K2481" s="937" t="s">
        <v>437</v>
      </c>
      <c r="L2481" s="937" t="s">
        <v>133</v>
      </c>
      <c r="M2481" s="962" t="s">
        <v>496</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ASRCMS202202</v>
      </c>
      <c r="AB2481" s="957">
        <f t="shared" si="422"/>
        <v>45230</v>
      </c>
      <c r="AC2481" t="str">
        <f t="shared" si="423"/>
        <v>Unaudited</v>
      </c>
    </row>
    <row r="2482" spans="1:29" x14ac:dyDescent="0.25">
      <c r="A2482" t="s">
        <v>421</v>
      </c>
      <c r="B2482" t="s">
        <v>1380</v>
      </c>
      <c r="C2482" t="s">
        <v>1381</v>
      </c>
      <c r="D2482">
        <v>1900</v>
      </c>
      <c r="E2482" s="957">
        <v>1</v>
      </c>
      <c r="F2482" t="s">
        <v>442</v>
      </c>
      <c r="G2482" s="957">
        <v>366</v>
      </c>
      <c r="H2482" t="s">
        <v>386</v>
      </c>
      <c r="I2482" s="937" t="s">
        <v>489</v>
      </c>
      <c r="J2482" s="937" t="s">
        <v>437</v>
      </c>
      <c r="K2482" s="937" t="s">
        <v>437</v>
      </c>
      <c r="L2482" s="945" t="s">
        <v>134</v>
      </c>
      <c r="M2482" s="960" t="s">
        <v>497</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ASRCMS202202</v>
      </c>
      <c r="AB2482" s="957">
        <f t="shared" si="422"/>
        <v>45230</v>
      </c>
      <c r="AC2482" t="str">
        <f t="shared" si="423"/>
        <v>Unaudited</v>
      </c>
    </row>
    <row r="2483" spans="1:29" ht="30" x14ac:dyDescent="0.25">
      <c r="A2483" t="s">
        <v>421</v>
      </c>
      <c r="B2483" t="s">
        <v>1380</v>
      </c>
      <c r="C2483" t="s">
        <v>1381</v>
      </c>
      <c r="D2483">
        <v>1900</v>
      </c>
      <c r="E2483" s="957">
        <v>1</v>
      </c>
      <c r="F2483" t="s">
        <v>442</v>
      </c>
      <c r="G2483" s="957">
        <v>366</v>
      </c>
      <c r="H2483" t="s">
        <v>386</v>
      </c>
      <c r="I2483" s="962" t="s">
        <v>490</v>
      </c>
      <c r="J2483" s="962" t="s">
        <v>26</v>
      </c>
      <c r="K2483" s="962" t="s">
        <v>26</v>
      </c>
      <c r="L2483" s="937" t="s">
        <v>270</v>
      </c>
      <c r="M2483" s="962" t="s">
        <v>26</v>
      </c>
      <c r="N2483" s="678">
        <f t="shared" ca="1" si="427"/>
        <v>2249023.3164113131</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ASRCMS202202</v>
      </c>
      <c r="AB2483" s="957">
        <f t="shared" si="422"/>
        <v>45230</v>
      </c>
      <c r="AC2483" t="str">
        <f t="shared" si="423"/>
        <v>Unaudited</v>
      </c>
    </row>
    <row r="2484" spans="1:29" x14ac:dyDescent="0.25">
      <c r="A2484" t="s">
        <v>421</v>
      </c>
      <c r="B2484" t="s">
        <v>1380</v>
      </c>
      <c r="C2484" t="s">
        <v>1381</v>
      </c>
      <c r="D2484">
        <v>1900</v>
      </c>
      <c r="E2484" s="957">
        <v>1</v>
      </c>
      <c r="F2484" t="s">
        <v>1026</v>
      </c>
      <c r="G2484" s="957" t="s">
        <v>1379</v>
      </c>
      <c r="H2484" t="s">
        <v>386</v>
      </c>
      <c r="I2484" s="937" t="s">
        <v>433</v>
      </c>
      <c r="J2484" s="937" t="s">
        <v>433</v>
      </c>
      <c r="K2484" s="937" t="s">
        <v>433</v>
      </c>
      <c r="L2484" s="937"/>
      <c r="M2484" s="962" t="s">
        <v>433</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ASRCMS202202</v>
      </c>
      <c r="AB2484" s="957">
        <f t="shared" si="422"/>
        <v>45230</v>
      </c>
      <c r="AC2484" t="str">
        <f t="shared" si="423"/>
        <v>Unaudited</v>
      </c>
    </row>
    <row r="2485" spans="1:29" x14ac:dyDescent="0.25">
      <c r="A2485" t="s">
        <v>421</v>
      </c>
      <c r="B2485" t="s">
        <v>1380</v>
      </c>
      <c r="C2485" t="s">
        <v>1381</v>
      </c>
      <c r="D2485">
        <v>1900</v>
      </c>
      <c r="E2485" s="957">
        <v>1</v>
      </c>
      <c r="F2485" t="s">
        <v>1026</v>
      </c>
      <c r="G2485" s="957" t="s">
        <v>1379</v>
      </c>
      <c r="H2485" t="s">
        <v>386</v>
      </c>
      <c r="I2485" s="937" t="s">
        <v>488</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3298499.7543056887</v>
      </c>
      <c r="AA2485" t="str">
        <f t="shared" si="421"/>
        <v>ASRCMS202202</v>
      </c>
      <c r="AB2485" s="957">
        <f t="shared" si="422"/>
        <v>45230</v>
      </c>
      <c r="AC2485" t="str">
        <f t="shared" si="423"/>
        <v>Unaudited</v>
      </c>
    </row>
    <row r="2486" spans="1:29" x14ac:dyDescent="0.25">
      <c r="A2486" t="s">
        <v>421</v>
      </c>
      <c r="B2486" t="s">
        <v>1380</v>
      </c>
      <c r="C2486" t="s">
        <v>1381</v>
      </c>
      <c r="D2486">
        <v>1900</v>
      </c>
      <c r="E2486" s="957">
        <v>1</v>
      </c>
      <c r="F2486" t="s">
        <v>1026</v>
      </c>
      <c r="G2486" s="957" t="s">
        <v>1379</v>
      </c>
      <c r="H2486" t="s">
        <v>386</v>
      </c>
      <c r="I2486" s="937" t="s">
        <v>488</v>
      </c>
      <c r="J2486" s="937" t="s">
        <v>12</v>
      </c>
      <c r="K2486" s="937" t="s">
        <v>1323</v>
      </c>
      <c r="L2486" s="937" t="s">
        <v>1314</v>
      </c>
      <c r="M2486" s="962" t="s">
        <v>1323</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ASRCMS202202</v>
      </c>
      <c r="AB2486" s="957">
        <f t="shared" si="422"/>
        <v>45230</v>
      </c>
      <c r="AC2486" t="str">
        <f t="shared" si="423"/>
        <v>Unaudited</v>
      </c>
    </row>
    <row r="2487" spans="1:29" x14ac:dyDescent="0.25">
      <c r="A2487" t="s">
        <v>421</v>
      </c>
      <c r="B2487" t="s">
        <v>1380</v>
      </c>
      <c r="C2487" t="s">
        <v>1381</v>
      </c>
      <c r="D2487">
        <v>1900</v>
      </c>
      <c r="E2487" s="957">
        <v>1</v>
      </c>
      <c r="F2487" t="s">
        <v>1026</v>
      </c>
      <c r="G2487" s="957" t="s">
        <v>1379</v>
      </c>
      <c r="H2487" t="s">
        <v>386</v>
      </c>
      <c r="I2487" s="937" t="s">
        <v>488</v>
      </c>
      <c r="J2487" s="937" t="s">
        <v>491</v>
      </c>
      <c r="K2487" s="937" t="s">
        <v>492</v>
      </c>
      <c r="L2487" s="945" t="s">
        <v>63</v>
      </c>
      <c r="M2487" s="960" t="s">
        <v>344</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ASRCMS202202</v>
      </c>
      <c r="AB2487" s="957">
        <f t="shared" si="422"/>
        <v>45230</v>
      </c>
      <c r="AC2487" t="str">
        <f t="shared" si="423"/>
        <v>Unaudited</v>
      </c>
    </row>
    <row r="2488" spans="1:29" x14ac:dyDescent="0.25">
      <c r="A2488" t="s">
        <v>421</v>
      </c>
      <c r="B2488" t="s">
        <v>1380</v>
      </c>
      <c r="C2488" t="s">
        <v>1381</v>
      </c>
      <c r="D2488">
        <v>1900</v>
      </c>
      <c r="E2488" s="957">
        <v>1</v>
      </c>
      <c r="F2488" t="s">
        <v>1026</v>
      </c>
      <c r="G2488" s="957" t="s">
        <v>1379</v>
      </c>
      <c r="H2488" t="s">
        <v>386</v>
      </c>
      <c r="I2488" s="962" t="s">
        <v>488</v>
      </c>
      <c r="J2488" s="962" t="s">
        <v>491</v>
      </c>
      <c r="K2488" s="962" t="s">
        <v>1014</v>
      </c>
      <c r="L2488" s="937" t="s">
        <v>910</v>
      </c>
      <c r="M2488" s="962" t="s">
        <v>911</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ASRCMS202202</v>
      </c>
      <c r="AB2488" s="957">
        <f t="shared" si="422"/>
        <v>45230</v>
      </c>
      <c r="AC2488" t="str">
        <f t="shared" si="423"/>
        <v>Unaudited</v>
      </c>
    </row>
    <row r="2489" spans="1:29" x14ac:dyDescent="0.25">
      <c r="A2489" t="s">
        <v>421</v>
      </c>
      <c r="B2489" t="s">
        <v>1380</v>
      </c>
      <c r="C2489" t="s">
        <v>1381</v>
      </c>
      <c r="D2489">
        <v>1900</v>
      </c>
      <c r="E2489" s="957">
        <v>1</v>
      </c>
      <c r="F2489" t="s">
        <v>1026</v>
      </c>
      <c r="G2489" s="957" t="s">
        <v>1379</v>
      </c>
      <c r="H2489" t="s">
        <v>386</v>
      </c>
      <c r="I2489" s="937" t="s">
        <v>488</v>
      </c>
      <c r="J2489" s="937" t="s">
        <v>13</v>
      </c>
      <c r="K2489" s="937" t="s">
        <v>493</v>
      </c>
      <c r="L2489" s="937" t="s">
        <v>95</v>
      </c>
      <c r="M2489" s="962" t="s">
        <v>147</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ASRCMS202202</v>
      </c>
      <c r="AB2489" s="957">
        <f t="shared" si="422"/>
        <v>45230</v>
      </c>
      <c r="AC2489" t="str">
        <f t="shared" si="423"/>
        <v>Unaudited</v>
      </c>
    </row>
    <row r="2490" spans="1:29" x14ac:dyDescent="0.25">
      <c r="A2490" t="s">
        <v>421</v>
      </c>
      <c r="B2490" t="s">
        <v>1380</v>
      </c>
      <c r="C2490" t="s">
        <v>1381</v>
      </c>
      <c r="D2490">
        <v>1900</v>
      </c>
      <c r="E2490" s="957">
        <v>1</v>
      </c>
      <c r="F2490" t="s">
        <v>1026</v>
      </c>
      <c r="G2490" s="957" t="s">
        <v>1379</v>
      </c>
      <c r="H2490" t="s">
        <v>386</v>
      </c>
      <c r="I2490" s="937" t="s">
        <v>488</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ASRCMS202202</v>
      </c>
      <c r="AB2490" s="957">
        <f t="shared" si="422"/>
        <v>45230</v>
      </c>
      <c r="AC2490" t="str">
        <f t="shared" si="423"/>
        <v>Unaudited</v>
      </c>
    </row>
    <row r="2491" spans="1:29" x14ac:dyDescent="0.25">
      <c r="A2491" t="s">
        <v>421</v>
      </c>
      <c r="B2491" t="s">
        <v>1380</v>
      </c>
      <c r="C2491" t="s">
        <v>1381</v>
      </c>
      <c r="D2491">
        <v>1900</v>
      </c>
      <c r="E2491" s="957">
        <v>1</v>
      </c>
      <c r="F2491" t="s">
        <v>1026</v>
      </c>
      <c r="G2491" s="957" t="s">
        <v>1379</v>
      </c>
      <c r="H2491" t="s">
        <v>386</v>
      </c>
      <c r="I2491" s="937" t="s">
        <v>489</v>
      </c>
      <c r="J2491" s="937" t="s">
        <v>445</v>
      </c>
      <c r="K2491" s="937" t="s">
        <v>0</v>
      </c>
      <c r="L2491" s="937">
        <v>2.1</v>
      </c>
      <c r="M2491" s="962" t="s">
        <v>148</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2107008.8649237156</v>
      </c>
      <c r="AA2491" t="str">
        <f t="shared" si="421"/>
        <v>ASRCMS202202</v>
      </c>
      <c r="AB2491" s="957">
        <f t="shared" si="422"/>
        <v>45230</v>
      </c>
      <c r="AC2491" t="str">
        <f t="shared" si="423"/>
        <v>Unaudited</v>
      </c>
    </row>
    <row r="2492" spans="1:29" ht="30" x14ac:dyDescent="0.25">
      <c r="A2492" t="s">
        <v>421</v>
      </c>
      <c r="B2492" t="s">
        <v>1380</v>
      </c>
      <c r="C2492" t="s">
        <v>1381</v>
      </c>
      <c r="D2492">
        <v>1900</v>
      </c>
      <c r="E2492" s="957">
        <v>1</v>
      </c>
      <c r="F2492" t="s">
        <v>1026</v>
      </c>
      <c r="G2492" s="957" t="s">
        <v>1379</v>
      </c>
      <c r="H2492" t="s">
        <v>386</v>
      </c>
      <c r="I2492" s="937" t="s">
        <v>489</v>
      </c>
      <c r="J2492" s="937" t="s">
        <v>445</v>
      </c>
      <c r="K2492" s="937" t="s">
        <v>0</v>
      </c>
      <c r="L2492" s="937">
        <v>2.2000000000000002</v>
      </c>
      <c r="M2492" s="962" t="s">
        <v>149</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-3608469.0576820644</v>
      </c>
      <c r="AA2492" t="str">
        <f t="shared" si="421"/>
        <v>ASRCMS202202</v>
      </c>
      <c r="AB2492" s="957">
        <f t="shared" si="422"/>
        <v>45230</v>
      </c>
      <c r="AC2492" t="str">
        <f t="shared" si="423"/>
        <v>Unaudited</v>
      </c>
    </row>
    <row r="2493" spans="1:29" x14ac:dyDescent="0.25">
      <c r="A2493" t="s">
        <v>421</v>
      </c>
      <c r="B2493" t="s">
        <v>1380</v>
      </c>
      <c r="C2493" t="s">
        <v>1381</v>
      </c>
      <c r="D2493">
        <v>1900</v>
      </c>
      <c r="E2493" s="957">
        <v>1</v>
      </c>
      <c r="F2493" t="s">
        <v>1026</v>
      </c>
      <c r="G2493" s="957" t="s">
        <v>1379</v>
      </c>
      <c r="H2493" t="s">
        <v>386</v>
      </c>
      <c r="I2493" s="937" t="s">
        <v>489</v>
      </c>
      <c r="J2493" s="937" t="s">
        <v>445</v>
      </c>
      <c r="K2493" s="937" t="s">
        <v>0</v>
      </c>
      <c r="L2493" s="937">
        <v>2.2999999999999998</v>
      </c>
      <c r="M2493" s="962" t="s">
        <v>150</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15946.961247906891</v>
      </c>
      <c r="AA2493" t="str">
        <f t="shared" si="421"/>
        <v>ASRCMS202202</v>
      </c>
      <c r="AB2493" s="957">
        <f t="shared" si="422"/>
        <v>45230</v>
      </c>
      <c r="AC2493" t="str">
        <f t="shared" si="423"/>
        <v>Unaudited</v>
      </c>
    </row>
    <row r="2494" spans="1:29" x14ac:dyDescent="0.25">
      <c r="A2494" t="s">
        <v>421</v>
      </c>
      <c r="B2494" t="s">
        <v>1380</v>
      </c>
      <c r="C2494" t="s">
        <v>1381</v>
      </c>
      <c r="D2494">
        <v>1900</v>
      </c>
      <c r="E2494" s="957">
        <v>1</v>
      </c>
      <c r="F2494" t="s">
        <v>1026</v>
      </c>
      <c r="G2494" s="957" t="s">
        <v>1379</v>
      </c>
      <c r="H2494" t="s">
        <v>386</v>
      </c>
      <c r="I2494" s="937" t="s">
        <v>489</v>
      </c>
      <c r="J2494" s="937" t="s">
        <v>445</v>
      </c>
      <c r="K2494" s="937" t="s">
        <v>0</v>
      </c>
      <c r="L2494" s="937">
        <v>2.4</v>
      </c>
      <c r="M2494" s="962" t="s">
        <v>151</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193708.31449557759</v>
      </c>
      <c r="AA2494" t="str">
        <f t="shared" si="421"/>
        <v>ASRCMS202202</v>
      </c>
      <c r="AB2494" s="957">
        <f t="shared" si="422"/>
        <v>45230</v>
      </c>
      <c r="AC2494" t="str">
        <f t="shared" si="423"/>
        <v>Unaudited</v>
      </c>
    </row>
    <row r="2495" spans="1:29" ht="30" x14ac:dyDescent="0.25">
      <c r="A2495" t="s">
        <v>421</v>
      </c>
      <c r="B2495" t="s">
        <v>1380</v>
      </c>
      <c r="C2495" t="s">
        <v>1381</v>
      </c>
      <c r="D2495">
        <v>1900</v>
      </c>
      <c r="E2495" s="957">
        <v>1</v>
      </c>
      <c r="F2495" t="s">
        <v>1026</v>
      </c>
      <c r="G2495" s="957" t="s">
        <v>1379</v>
      </c>
      <c r="H2495" t="s">
        <v>386</v>
      </c>
      <c r="I2495" s="937" t="s">
        <v>489</v>
      </c>
      <c r="J2495" s="937" t="s">
        <v>445</v>
      </c>
      <c r="K2495" s="937" t="s">
        <v>0</v>
      </c>
      <c r="L2495" s="945">
        <v>2.5</v>
      </c>
      <c r="M2495" s="960" t="s">
        <v>152</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70450.02498911896</v>
      </c>
      <c r="AA2495" t="str">
        <f t="shared" si="421"/>
        <v>ASRCMS202202</v>
      </c>
      <c r="AB2495" s="957">
        <f t="shared" si="422"/>
        <v>45230</v>
      </c>
      <c r="AC2495" t="str">
        <f t="shared" si="423"/>
        <v>Unaudited</v>
      </c>
    </row>
    <row r="2496" spans="1:29" x14ac:dyDescent="0.25">
      <c r="A2496" t="s">
        <v>421</v>
      </c>
      <c r="B2496" t="s">
        <v>1380</v>
      </c>
      <c r="C2496" t="s">
        <v>1381</v>
      </c>
      <c r="D2496">
        <v>1900</v>
      </c>
      <c r="E2496" s="957">
        <v>1</v>
      </c>
      <c r="F2496" t="s">
        <v>1026</v>
      </c>
      <c r="G2496" s="957" t="s">
        <v>1379</v>
      </c>
      <c r="H2496" t="s">
        <v>386</v>
      </c>
      <c r="I2496" s="962" t="s">
        <v>489</v>
      </c>
      <c r="J2496" s="962" t="s">
        <v>445</v>
      </c>
      <c r="K2496" s="962" t="s">
        <v>0</v>
      </c>
      <c r="L2496" s="937" t="s">
        <v>97</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ASRCMS202202</v>
      </c>
      <c r="AB2496" s="957">
        <f t="shared" si="422"/>
        <v>45230</v>
      </c>
      <c r="AC2496" t="str">
        <f t="shared" si="423"/>
        <v>Unaudited</v>
      </c>
    </row>
    <row r="2497" spans="1:29" x14ac:dyDescent="0.25">
      <c r="A2497" t="s">
        <v>421</v>
      </c>
      <c r="B2497" t="s">
        <v>1380</v>
      </c>
      <c r="C2497" t="s">
        <v>1381</v>
      </c>
      <c r="D2497">
        <v>1900</v>
      </c>
      <c r="E2497" s="957">
        <v>1</v>
      </c>
      <c r="F2497" t="s">
        <v>1026</v>
      </c>
      <c r="G2497" s="957" t="s">
        <v>1379</v>
      </c>
      <c r="H2497" t="s">
        <v>386</v>
      </c>
      <c r="I2497" s="937" t="s">
        <v>489</v>
      </c>
      <c r="J2497" s="937" t="s">
        <v>445</v>
      </c>
      <c r="K2497" s="937" t="s">
        <v>0</v>
      </c>
      <c r="L2497" s="937" t="s">
        <v>153</v>
      </c>
      <c r="M2497" s="962" t="s">
        <v>452</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ASRCMS202202</v>
      </c>
      <c r="AB2497" s="957">
        <f t="shared" si="422"/>
        <v>45230</v>
      </c>
      <c r="AC2497" t="str">
        <f t="shared" si="423"/>
        <v>Unaudited</v>
      </c>
    </row>
    <row r="2498" spans="1:29" x14ac:dyDescent="0.25">
      <c r="A2498" t="s">
        <v>421</v>
      </c>
      <c r="B2498" t="s">
        <v>1380</v>
      </c>
      <c r="C2498" t="s">
        <v>1381</v>
      </c>
      <c r="D2498">
        <v>1900</v>
      </c>
      <c r="E2498" s="957">
        <v>1</v>
      </c>
      <c r="F2498" t="s">
        <v>1026</v>
      </c>
      <c r="G2498" s="957" t="s">
        <v>1379</v>
      </c>
      <c r="H2498" t="s">
        <v>386</v>
      </c>
      <c r="I2498" s="937" t="s">
        <v>489</v>
      </c>
      <c r="J2498" s="937" t="s">
        <v>445</v>
      </c>
      <c r="K2498" s="937" t="s">
        <v>0</v>
      </c>
      <c r="L2498" s="937" t="s">
        <v>912</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793846.03637271165</v>
      </c>
      <c r="AA2498" t="str">
        <f t="shared" ref="AA2498:AA2561" si="428">file_name</f>
        <v>ASRCMS202202</v>
      </c>
      <c r="AB2498" s="957">
        <f t="shared" ref="AB2498:AB2561" si="429">file_date</f>
        <v>45230</v>
      </c>
      <c r="AC2498" t="str">
        <f t="shared" ref="AC2498:AC2561" si="430">status</f>
        <v>Unaudited</v>
      </c>
    </row>
    <row r="2499" spans="1:29" x14ac:dyDescent="0.25">
      <c r="A2499" t="s">
        <v>421</v>
      </c>
      <c r="B2499" t="s">
        <v>1380</v>
      </c>
      <c r="C2499" t="s">
        <v>1381</v>
      </c>
      <c r="D2499">
        <v>1900</v>
      </c>
      <c r="E2499" s="957">
        <v>1</v>
      </c>
      <c r="F2499" t="s">
        <v>1026</v>
      </c>
      <c r="G2499" s="957" t="s">
        <v>1379</v>
      </c>
      <c r="H2499" t="s">
        <v>386</v>
      </c>
      <c r="I2499" s="937" t="s">
        <v>489</v>
      </c>
      <c r="J2499" s="937" t="s">
        <v>445</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44668.780677013492</v>
      </c>
      <c r="AA2499" t="str">
        <f t="shared" si="428"/>
        <v>ASRCMS202202</v>
      </c>
      <c r="AB2499" s="957">
        <f t="shared" si="429"/>
        <v>45230</v>
      </c>
      <c r="AC2499" t="str">
        <f t="shared" si="430"/>
        <v>Unaudited</v>
      </c>
    </row>
    <row r="2500" spans="1:29" x14ac:dyDescent="0.25">
      <c r="A2500" t="s">
        <v>421</v>
      </c>
      <c r="B2500" t="s">
        <v>1380</v>
      </c>
      <c r="C2500" t="s">
        <v>1381</v>
      </c>
      <c r="D2500">
        <v>1900</v>
      </c>
      <c r="E2500" s="957">
        <v>1</v>
      </c>
      <c r="F2500" t="s">
        <v>1026</v>
      </c>
      <c r="G2500" s="957" t="s">
        <v>1379</v>
      </c>
      <c r="H2500" t="s">
        <v>386</v>
      </c>
      <c r="I2500" s="937" t="s">
        <v>489</v>
      </c>
      <c r="J2500" s="937" t="s">
        <v>445</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101370.3080339579</v>
      </c>
      <c r="AA2500" t="str">
        <f t="shared" si="428"/>
        <v>ASRCMS202202</v>
      </c>
      <c r="AB2500" s="957">
        <f t="shared" si="429"/>
        <v>45230</v>
      </c>
      <c r="AC2500" t="str">
        <f t="shared" si="430"/>
        <v>Unaudited</v>
      </c>
    </row>
    <row r="2501" spans="1:29" x14ac:dyDescent="0.25">
      <c r="A2501" t="s">
        <v>421</v>
      </c>
      <c r="B2501" t="s">
        <v>1380</v>
      </c>
      <c r="C2501" t="s">
        <v>1381</v>
      </c>
      <c r="D2501">
        <v>1900</v>
      </c>
      <c r="E2501" s="957">
        <v>1</v>
      </c>
      <c r="F2501" t="s">
        <v>1026</v>
      </c>
      <c r="G2501" s="957" t="s">
        <v>1379</v>
      </c>
      <c r="H2501" t="s">
        <v>386</v>
      </c>
      <c r="I2501" s="937" t="s">
        <v>489</v>
      </c>
      <c r="J2501" s="937" t="s">
        <v>445</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ASRCMS202202</v>
      </c>
      <c r="AB2501" s="957">
        <f t="shared" si="429"/>
        <v>45230</v>
      </c>
      <c r="AC2501" t="str">
        <f t="shared" si="430"/>
        <v>Unaudited</v>
      </c>
    </row>
    <row r="2502" spans="1:29" x14ac:dyDescent="0.25">
      <c r="A2502" t="s">
        <v>421</v>
      </c>
      <c r="B2502" t="s">
        <v>1380</v>
      </c>
      <c r="C2502" t="s">
        <v>1381</v>
      </c>
      <c r="D2502">
        <v>1900</v>
      </c>
      <c r="E2502" s="957">
        <v>1</v>
      </c>
      <c r="F2502" t="s">
        <v>1026</v>
      </c>
      <c r="G2502" s="957" t="s">
        <v>1379</v>
      </c>
      <c r="H2502" t="s">
        <v>386</v>
      </c>
      <c r="I2502" s="937" t="s">
        <v>489</v>
      </c>
      <c r="J2502" s="937" t="s">
        <v>445</v>
      </c>
      <c r="K2502" s="937" t="s">
        <v>53</v>
      </c>
      <c r="L2502" s="937" t="s">
        <v>44</v>
      </c>
      <c r="M2502" s="962" t="s">
        <v>154</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ASRCMS202202</v>
      </c>
      <c r="AB2502" s="957">
        <f t="shared" si="429"/>
        <v>45230</v>
      </c>
      <c r="AC2502" t="str">
        <f t="shared" si="430"/>
        <v>Unaudited</v>
      </c>
    </row>
    <row r="2503" spans="1:29" x14ac:dyDescent="0.25">
      <c r="A2503" t="s">
        <v>421</v>
      </c>
      <c r="B2503" t="s">
        <v>1380</v>
      </c>
      <c r="C2503" t="s">
        <v>1381</v>
      </c>
      <c r="D2503">
        <v>1900</v>
      </c>
      <c r="E2503" s="957">
        <v>1</v>
      </c>
      <c r="F2503" t="s">
        <v>1026</v>
      </c>
      <c r="G2503" s="957" t="s">
        <v>1379</v>
      </c>
      <c r="H2503" t="s">
        <v>386</v>
      </c>
      <c r="I2503" s="937" t="s">
        <v>489</v>
      </c>
      <c r="J2503" s="937" t="s">
        <v>445</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ASRCMS202202</v>
      </c>
      <c r="AB2503" s="957">
        <f t="shared" si="429"/>
        <v>45230</v>
      </c>
      <c r="AC2503" t="str">
        <f t="shared" si="430"/>
        <v>Unaudited</v>
      </c>
    </row>
    <row r="2504" spans="1:29" x14ac:dyDescent="0.25">
      <c r="A2504" t="s">
        <v>421</v>
      </c>
      <c r="B2504" t="s">
        <v>1380</v>
      </c>
      <c r="C2504" t="s">
        <v>1381</v>
      </c>
      <c r="D2504">
        <v>1900</v>
      </c>
      <c r="E2504" s="957">
        <v>1</v>
      </c>
      <c r="F2504" t="s">
        <v>1026</v>
      </c>
      <c r="G2504" s="957" t="s">
        <v>1379</v>
      </c>
      <c r="H2504" t="s">
        <v>386</v>
      </c>
      <c r="I2504" s="937" t="s">
        <v>489</v>
      </c>
      <c r="J2504" s="937" t="s">
        <v>445</v>
      </c>
      <c r="K2504" s="937" t="s">
        <v>53</v>
      </c>
      <c r="L2504" s="937" t="s">
        <v>42</v>
      </c>
      <c r="M2504" s="962" t="s">
        <v>155</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994970.97401686176</v>
      </c>
      <c r="AA2504" t="str">
        <f t="shared" si="428"/>
        <v>ASRCMS202202</v>
      </c>
      <c r="AB2504" s="957">
        <f t="shared" si="429"/>
        <v>45230</v>
      </c>
      <c r="AC2504" t="str">
        <f t="shared" si="430"/>
        <v>Unaudited</v>
      </c>
    </row>
    <row r="2505" spans="1:29" x14ac:dyDescent="0.25">
      <c r="A2505" t="s">
        <v>421</v>
      </c>
      <c r="B2505" t="s">
        <v>1380</v>
      </c>
      <c r="C2505" t="s">
        <v>1381</v>
      </c>
      <c r="D2505">
        <v>1900</v>
      </c>
      <c r="E2505" s="957">
        <v>1</v>
      </c>
      <c r="F2505" t="s">
        <v>1026</v>
      </c>
      <c r="G2505" s="957" t="s">
        <v>1379</v>
      </c>
      <c r="H2505" t="s">
        <v>386</v>
      </c>
      <c r="I2505" s="937" t="s">
        <v>489</v>
      </c>
      <c r="J2505" s="937" t="s">
        <v>445</v>
      </c>
      <c r="K2505" s="937" t="s">
        <v>53</v>
      </c>
      <c r="L2505" s="937" t="s">
        <v>43</v>
      </c>
      <c r="M2505" s="962" t="s">
        <v>463</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ASRCMS202202</v>
      </c>
      <c r="AB2505" s="957">
        <f t="shared" si="429"/>
        <v>45230</v>
      </c>
      <c r="AC2505" t="str">
        <f t="shared" si="430"/>
        <v>Unaudited</v>
      </c>
    </row>
    <row r="2506" spans="1:29" x14ac:dyDescent="0.25">
      <c r="A2506" t="s">
        <v>421</v>
      </c>
      <c r="B2506" t="s">
        <v>1380</v>
      </c>
      <c r="C2506" t="s">
        <v>1381</v>
      </c>
      <c r="D2506">
        <v>1900</v>
      </c>
      <c r="E2506" s="957">
        <v>1</v>
      </c>
      <c r="F2506" t="s">
        <v>1026</v>
      </c>
      <c r="G2506" s="957" t="s">
        <v>1379</v>
      </c>
      <c r="H2506" t="s">
        <v>386</v>
      </c>
      <c r="I2506" s="937" t="s">
        <v>489</v>
      </c>
      <c r="J2506" s="937" t="s">
        <v>445</v>
      </c>
      <c r="K2506" s="937" t="s">
        <v>915</v>
      </c>
      <c r="L2506" s="937" t="s">
        <v>916</v>
      </c>
      <c r="M2506" s="962" t="s">
        <v>915</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1734.3046841368282</v>
      </c>
      <c r="AA2506" t="str">
        <f t="shared" si="428"/>
        <v>ASRCMS202202</v>
      </c>
      <c r="AB2506" s="957">
        <f t="shared" si="429"/>
        <v>45230</v>
      </c>
      <c r="AC2506" t="str">
        <f t="shared" si="430"/>
        <v>Unaudited</v>
      </c>
    </row>
    <row r="2507" spans="1:29" x14ac:dyDescent="0.25">
      <c r="A2507" t="s">
        <v>421</v>
      </c>
      <c r="B2507" t="s">
        <v>1380</v>
      </c>
      <c r="C2507" t="s">
        <v>1381</v>
      </c>
      <c r="D2507">
        <v>1900</v>
      </c>
      <c r="E2507" s="957">
        <v>1</v>
      </c>
      <c r="F2507" t="s">
        <v>1026</v>
      </c>
      <c r="G2507" s="957" t="s">
        <v>1379</v>
      </c>
      <c r="H2507" t="s">
        <v>386</v>
      </c>
      <c r="I2507" s="937" t="s">
        <v>489</v>
      </c>
      <c r="J2507" s="937" t="s">
        <v>445</v>
      </c>
      <c r="K2507" s="937" t="s">
        <v>915</v>
      </c>
      <c r="L2507" s="937" t="s">
        <v>917</v>
      </c>
      <c r="M2507" s="962" t="s">
        <v>920</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-5195.2659141349359</v>
      </c>
      <c r="AA2507" t="str">
        <f t="shared" si="428"/>
        <v>ASRCMS202202</v>
      </c>
      <c r="AB2507" s="957">
        <f t="shared" si="429"/>
        <v>45230</v>
      </c>
      <c r="AC2507" t="str">
        <f t="shared" si="430"/>
        <v>Unaudited</v>
      </c>
    </row>
    <row r="2508" spans="1:29" x14ac:dyDescent="0.25">
      <c r="A2508" t="s">
        <v>421</v>
      </c>
      <c r="B2508" t="s">
        <v>1380</v>
      </c>
      <c r="C2508" t="s">
        <v>1381</v>
      </c>
      <c r="D2508">
        <v>1900</v>
      </c>
      <c r="E2508" s="957">
        <v>1</v>
      </c>
      <c r="F2508" t="s">
        <v>1026</v>
      </c>
      <c r="G2508" s="957" t="s">
        <v>1379</v>
      </c>
      <c r="H2508" t="s">
        <v>386</v>
      </c>
      <c r="I2508" s="937" t="s">
        <v>489</v>
      </c>
      <c r="J2508" s="937" t="s">
        <v>445</v>
      </c>
      <c r="K2508" s="937" t="s">
        <v>915</v>
      </c>
      <c r="L2508" s="945" t="s">
        <v>918</v>
      </c>
      <c r="M2508" s="960" t="s">
        <v>921</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ASRCMS202202</v>
      </c>
      <c r="AB2508" s="957">
        <f t="shared" si="429"/>
        <v>45230</v>
      </c>
      <c r="AC2508" t="str">
        <f t="shared" si="430"/>
        <v>Unaudited</v>
      </c>
    </row>
    <row r="2509" spans="1:29" x14ac:dyDescent="0.25">
      <c r="A2509" t="s">
        <v>421</v>
      </c>
      <c r="B2509" t="s">
        <v>1380</v>
      </c>
      <c r="C2509" t="s">
        <v>1381</v>
      </c>
      <c r="D2509">
        <v>1900</v>
      </c>
      <c r="E2509" s="957">
        <v>1</v>
      </c>
      <c r="F2509" t="s">
        <v>1026</v>
      </c>
      <c r="G2509" s="957" t="s">
        <v>1379</v>
      </c>
      <c r="H2509" t="s">
        <v>386</v>
      </c>
      <c r="I2509" s="962" t="s">
        <v>489</v>
      </c>
      <c r="J2509" s="962" t="s">
        <v>445</v>
      </c>
      <c r="K2509" s="962" t="s">
        <v>446</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65859.044242872536</v>
      </c>
      <c r="AA2509" t="str">
        <f t="shared" si="428"/>
        <v>ASRCMS202202</v>
      </c>
      <c r="AB2509" s="957">
        <f t="shared" si="429"/>
        <v>45230</v>
      </c>
      <c r="AC2509" t="str">
        <f t="shared" si="430"/>
        <v>Unaudited</v>
      </c>
    </row>
    <row r="2510" spans="1:29" ht="30" x14ac:dyDescent="0.25">
      <c r="A2510" t="s">
        <v>421</v>
      </c>
      <c r="B2510" t="s">
        <v>1380</v>
      </c>
      <c r="C2510" t="s">
        <v>1381</v>
      </c>
      <c r="D2510">
        <v>1900</v>
      </c>
      <c r="E2510" s="957">
        <v>1</v>
      </c>
      <c r="F2510" t="s">
        <v>1026</v>
      </c>
      <c r="G2510" s="957" t="s">
        <v>1379</v>
      </c>
      <c r="H2510" t="s">
        <v>386</v>
      </c>
      <c r="I2510" s="958" t="s">
        <v>489</v>
      </c>
      <c r="J2510" s="958" t="s">
        <v>445</v>
      </c>
      <c r="K2510" s="958" t="s">
        <v>446</v>
      </c>
      <c r="L2510" s="953">
        <v>5.2</v>
      </c>
      <c r="M2510" s="958" t="s">
        <v>304</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ASRCMS202202</v>
      </c>
      <c r="AB2510" s="957">
        <f t="shared" si="429"/>
        <v>45230</v>
      </c>
      <c r="AC2510" t="str">
        <f t="shared" si="430"/>
        <v>Unaudited</v>
      </c>
    </row>
    <row r="2511" spans="1:29" ht="30" x14ac:dyDescent="0.25">
      <c r="A2511" t="s">
        <v>421</v>
      </c>
      <c r="B2511" t="s">
        <v>1380</v>
      </c>
      <c r="C2511" t="s">
        <v>1381</v>
      </c>
      <c r="D2511">
        <v>1900</v>
      </c>
      <c r="E2511" s="957">
        <v>1</v>
      </c>
      <c r="F2511" t="s">
        <v>1026</v>
      </c>
      <c r="G2511" s="957" t="s">
        <v>1379</v>
      </c>
      <c r="H2511" t="s">
        <v>386</v>
      </c>
      <c r="I2511" s="958" t="s">
        <v>489</v>
      </c>
      <c r="J2511" s="958" t="s">
        <v>445</v>
      </c>
      <c r="K2511" s="958" t="s">
        <v>446</v>
      </c>
      <c r="L2511" s="937">
        <v>5.3</v>
      </c>
      <c r="M2511" s="958" t="s">
        <v>305</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-212443.56022562279</v>
      </c>
      <c r="AA2511" t="str">
        <f t="shared" si="428"/>
        <v>ASRCMS202202</v>
      </c>
      <c r="AB2511" s="957">
        <f t="shared" si="429"/>
        <v>45230</v>
      </c>
      <c r="AC2511" t="str">
        <f t="shared" si="430"/>
        <v>Unaudited</v>
      </c>
    </row>
    <row r="2512" spans="1:29" x14ac:dyDescent="0.25">
      <c r="A2512" t="s">
        <v>421</v>
      </c>
      <c r="B2512" t="s">
        <v>1380</v>
      </c>
      <c r="C2512" t="s">
        <v>1381</v>
      </c>
      <c r="D2512">
        <v>1900</v>
      </c>
      <c r="E2512" s="957">
        <v>1</v>
      </c>
      <c r="F2512" t="s">
        <v>1026</v>
      </c>
      <c r="G2512" s="957" t="s">
        <v>1379</v>
      </c>
      <c r="H2512" t="s">
        <v>386</v>
      </c>
      <c r="I2512" s="958" t="s">
        <v>489</v>
      </c>
      <c r="J2512" s="958" t="s">
        <v>445</v>
      </c>
      <c r="K2512" s="958" t="s">
        <v>446</v>
      </c>
      <c r="L2512" s="937" t="s">
        <v>82</v>
      </c>
      <c r="M2512" s="958" t="s">
        <v>454</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ASRCMS202202</v>
      </c>
      <c r="AB2512" s="957">
        <f t="shared" si="429"/>
        <v>45230</v>
      </c>
      <c r="AC2512" t="str">
        <f t="shared" si="430"/>
        <v>Unaudited</v>
      </c>
    </row>
    <row r="2513" spans="1:29" x14ac:dyDescent="0.25">
      <c r="A2513" t="s">
        <v>421</v>
      </c>
      <c r="B2513" t="s">
        <v>1380</v>
      </c>
      <c r="C2513" t="s">
        <v>1381</v>
      </c>
      <c r="D2513">
        <v>1900</v>
      </c>
      <c r="E2513" s="957">
        <v>1</v>
      </c>
      <c r="F2513" t="s">
        <v>1026</v>
      </c>
      <c r="G2513" s="957" t="s">
        <v>1379</v>
      </c>
      <c r="H2513" t="s">
        <v>386</v>
      </c>
      <c r="I2513" s="965" t="s">
        <v>489</v>
      </c>
      <c r="J2513" s="965" t="s">
        <v>445</v>
      </c>
      <c r="K2513" s="965" t="s">
        <v>447</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ASRCMS202202</v>
      </c>
      <c r="AB2513" s="957">
        <f t="shared" si="429"/>
        <v>45230</v>
      </c>
      <c r="AC2513" t="str">
        <f t="shared" si="430"/>
        <v>Unaudited</v>
      </c>
    </row>
    <row r="2514" spans="1:29" x14ac:dyDescent="0.25">
      <c r="A2514" t="s">
        <v>421</v>
      </c>
      <c r="B2514" t="s">
        <v>1380</v>
      </c>
      <c r="C2514" t="s">
        <v>1381</v>
      </c>
      <c r="D2514">
        <v>1900</v>
      </c>
      <c r="E2514" s="957">
        <v>1</v>
      </c>
      <c r="F2514" t="s">
        <v>1026</v>
      </c>
      <c r="G2514" s="957" t="s">
        <v>1379</v>
      </c>
      <c r="H2514" t="s">
        <v>386</v>
      </c>
      <c r="I2514" s="937" t="s">
        <v>489</v>
      </c>
      <c r="J2514" s="937" t="s">
        <v>445</v>
      </c>
      <c r="K2514" s="937" t="s">
        <v>447</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ASRCMS202202</v>
      </c>
      <c r="AB2514" s="957">
        <f t="shared" si="429"/>
        <v>45230</v>
      </c>
      <c r="AC2514" t="str">
        <f t="shared" si="430"/>
        <v>Unaudited</v>
      </c>
    </row>
    <row r="2515" spans="1:29" x14ac:dyDescent="0.25">
      <c r="A2515" t="s">
        <v>421</v>
      </c>
      <c r="B2515" t="s">
        <v>1380</v>
      </c>
      <c r="C2515" t="s">
        <v>1381</v>
      </c>
      <c r="D2515">
        <v>1900</v>
      </c>
      <c r="E2515" s="957">
        <v>1</v>
      </c>
      <c r="F2515" t="s">
        <v>1026</v>
      </c>
      <c r="G2515" s="957" t="s">
        <v>1379</v>
      </c>
      <c r="H2515" t="s">
        <v>386</v>
      </c>
      <c r="I2515" s="937" t="s">
        <v>489</v>
      </c>
      <c r="J2515" s="937" t="s">
        <v>445</v>
      </c>
      <c r="K2515" s="937" t="s">
        <v>447</v>
      </c>
      <c r="L2515" s="943">
        <v>6.3</v>
      </c>
      <c r="M2515" s="959" t="s">
        <v>185</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ASRCMS202202</v>
      </c>
      <c r="AB2515" s="957">
        <f t="shared" si="429"/>
        <v>45230</v>
      </c>
      <c r="AC2515" t="str">
        <f t="shared" si="430"/>
        <v>Unaudited</v>
      </c>
    </row>
    <row r="2516" spans="1:29" x14ac:dyDescent="0.25">
      <c r="A2516" t="s">
        <v>421</v>
      </c>
      <c r="B2516" t="s">
        <v>1380</v>
      </c>
      <c r="C2516" t="s">
        <v>1381</v>
      </c>
      <c r="D2516">
        <v>1900</v>
      </c>
      <c r="E2516" s="957">
        <v>1</v>
      </c>
      <c r="F2516" t="s">
        <v>1026</v>
      </c>
      <c r="G2516" s="957" t="s">
        <v>1379</v>
      </c>
      <c r="H2516" t="s">
        <v>386</v>
      </c>
      <c r="I2516" s="958" t="s">
        <v>489</v>
      </c>
      <c r="J2516" s="958" t="s">
        <v>445</v>
      </c>
      <c r="K2516" s="958" t="s">
        <v>447</v>
      </c>
      <c r="L2516" s="937" t="s">
        <v>87</v>
      </c>
      <c r="M2516" s="958" t="s">
        <v>455</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ASRCMS202202</v>
      </c>
      <c r="AB2516" s="957">
        <f t="shared" si="429"/>
        <v>45230</v>
      </c>
      <c r="AC2516" t="str">
        <f t="shared" si="430"/>
        <v>Unaudited</v>
      </c>
    </row>
    <row r="2517" spans="1:29" x14ac:dyDescent="0.25">
      <c r="A2517" t="s">
        <v>421</v>
      </c>
      <c r="B2517" t="s">
        <v>1380</v>
      </c>
      <c r="C2517" t="s">
        <v>1381</v>
      </c>
      <c r="D2517">
        <v>1900</v>
      </c>
      <c r="E2517" s="957">
        <v>1</v>
      </c>
      <c r="F2517" t="s">
        <v>1026</v>
      </c>
      <c r="G2517" s="957" t="s">
        <v>1379</v>
      </c>
      <c r="H2517" t="s">
        <v>386</v>
      </c>
      <c r="I2517" s="937" t="s">
        <v>489</v>
      </c>
      <c r="J2517" s="937" t="s">
        <v>445</v>
      </c>
      <c r="K2517" s="937" t="s">
        <v>448</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36263.158318705195</v>
      </c>
      <c r="AA2517" t="str">
        <f t="shared" si="428"/>
        <v>ASRCMS202202</v>
      </c>
      <c r="AB2517" s="957">
        <f t="shared" si="429"/>
        <v>45230</v>
      </c>
      <c r="AC2517" t="str">
        <f t="shared" si="430"/>
        <v>Unaudited</v>
      </c>
    </row>
    <row r="2518" spans="1:29" x14ac:dyDescent="0.25">
      <c r="A2518" t="s">
        <v>421</v>
      </c>
      <c r="B2518" t="s">
        <v>1380</v>
      </c>
      <c r="C2518" t="s">
        <v>1381</v>
      </c>
      <c r="D2518">
        <v>1900</v>
      </c>
      <c r="E2518" s="957">
        <v>1</v>
      </c>
      <c r="F2518" t="s">
        <v>1026</v>
      </c>
      <c r="G2518" s="957" t="s">
        <v>1379</v>
      </c>
      <c r="H2518" t="s">
        <v>386</v>
      </c>
      <c r="I2518" s="937" t="s">
        <v>489</v>
      </c>
      <c r="J2518" s="937" t="s">
        <v>445</v>
      </c>
      <c r="K2518" s="937" t="s">
        <v>448</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ASRCMS202202</v>
      </c>
      <c r="AB2518" s="957">
        <f t="shared" si="429"/>
        <v>45230</v>
      </c>
      <c r="AC2518" t="str">
        <f t="shared" si="430"/>
        <v>Unaudited</v>
      </c>
    </row>
    <row r="2519" spans="1:29" x14ac:dyDescent="0.25">
      <c r="A2519" t="s">
        <v>421</v>
      </c>
      <c r="B2519" t="s">
        <v>1380</v>
      </c>
      <c r="C2519" t="s">
        <v>1381</v>
      </c>
      <c r="D2519">
        <v>1900</v>
      </c>
      <c r="E2519" s="957">
        <v>1</v>
      </c>
      <c r="F2519" t="s">
        <v>1026</v>
      </c>
      <c r="G2519" s="957" t="s">
        <v>1379</v>
      </c>
      <c r="H2519" t="s">
        <v>386</v>
      </c>
      <c r="I2519" s="958" t="s">
        <v>489</v>
      </c>
      <c r="J2519" s="958" t="s">
        <v>445</v>
      </c>
      <c r="K2519" s="958" t="s">
        <v>448</v>
      </c>
      <c r="L2519" s="937">
        <v>7.3</v>
      </c>
      <c r="M2519" s="958" t="s">
        <v>156</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-16338</v>
      </c>
      <c r="AA2519" t="str">
        <f t="shared" si="428"/>
        <v>ASRCMS202202</v>
      </c>
      <c r="AB2519" s="957">
        <f t="shared" si="429"/>
        <v>45230</v>
      </c>
      <c r="AC2519" t="str">
        <f t="shared" si="430"/>
        <v>Unaudited</v>
      </c>
    </row>
    <row r="2520" spans="1:29" x14ac:dyDescent="0.25">
      <c r="A2520" t="s">
        <v>421</v>
      </c>
      <c r="B2520" t="s">
        <v>1380</v>
      </c>
      <c r="C2520" t="s">
        <v>1381</v>
      </c>
      <c r="D2520">
        <v>1900</v>
      </c>
      <c r="E2520" s="957">
        <v>1</v>
      </c>
      <c r="F2520" t="s">
        <v>1026</v>
      </c>
      <c r="G2520" s="957" t="s">
        <v>1379</v>
      </c>
      <c r="H2520" t="s">
        <v>386</v>
      </c>
      <c r="I2520" s="958" t="s">
        <v>489</v>
      </c>
      <c r="J2520" s="958" t="s">
        <v>445</v>
      </c>
      <c r="K2520" s="958" t="s">
        <v>448</v>
      </c>
      <c r="L2520" s="953" t="s">
        <v>91</v>
      </c>
      <c r="M2520" s="958" t="s">
        <v>456</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ASRCMS202202</v>
      </c>
      <c r="AB2520" s="957">
        <f t="shared" si="429"/>
        <v>45230</v>
      </c>
      <c r="AC2520" t="str">
        <f t="shared" si="430"/>
        <v>Unaudited</v>
      </c>
    </row>
    <row r="2521" spans="1:29" x14ac:dyDescent="0.25">
      <c r="A2521" t="s">
        <v>421</v>
      </c>
      <c r="B2521" t="s">
        <v>1380</v>
      </c>
      <c r="C2521" t="s">
        <v>1381</v>
      </c>
      <c r="D2521">
        <v>1900</v>
      </c>
      <c r="E2521" s="957">
        <v>1</v>
      </c>
      <c r="F2521" t="s">
        <v>1026</v>
      </c>
      <c r="G2521" s="957" t="s">
        <v>1379</v>
      </c>
      <c r="H2521" t="s">
        <v>386</v>
      </c>
      <c r="I2521" s="937" t="s">
        <v>489</v>
      </c>
      <c r="J2521" s="937" t="s">
        <v>445</v>
      </c>
      <c r="K2521" s="937" t="s">
        <v>449</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100294.64071248124</v>
      </c>
      <c r="AA2521" t="str">
        <f t="shared" si="428"/>
        <v>ASRCMS202202</v>
      </c>
      <c r="AB2521" s="957">
        <f t="shared" si="429"/>
        <v>45230</v>
      </c>
      <c r="AC2521" t="str">
        <f t="shared" si="430"/>
        <v>Unaudited</v>
      </c>
    </row>
    <row r="2522" spans="1:29" x14ac:dyDescent="0.25">
      <c r="A2522" t="s">
        <v>421</v>
      </c>
      <c r="B2522" t="s">
        <v>1380</v>
      </c>
      <c r="C2522" t="s">
        <v>1381</v>
      </c>
      <c r="D2522">
        <v>1900</v>
      </c>
      <c r="E2522" s="957">
        <v>1</v>
      </c>
      <c r="F2522" t="s">
        <v>1026</v>
      </c>
      <c r="G2522" s="957" t="s">
        <v>1379</v>
      </c>
      <c r="H2522" t="s">
        <v>386</v>
      </c>
      <c r="I2522" s="937" t="s">
        <v>489</v>
      </c>
      <c r="J2522" s="937" t="s">
        <v>445</v>
      </c>
      <c r="K2522" s="937" t="s">
        <v>449</v>
      </c>
      <c r="L2522" s="937" t="s">
        <v>113</v>
      </c>
      <c r="M2522" s="958" t="s">
        <v>444</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ASRCMS202202</v>
      </c>
      <c r="AB2522" s="957">
        <f t="shared" si="429"/>
        <v>45230</v>
      </c>
      <c r="AC2522" t="str">
        <f t="shared" si="430"/>
        <v>Unaudited</v>
      </c>
    </row>
    <row r="2523" spans="1:29" x14ac:dyDescent="0.25">
      <c r="A2523" t="s">
        <v>421</v>
      </c>
      <c r="B2523" t="s">
        <v>1380</v>
      </c>
      <c r="C2523" t="s">
        <v>1381</v>
      </c>
      <c r="D2523">
        <v>1900</v>
      </c>
      <c r="E2523" s="957">
        <v>1</v>
      </c>
      <c r="F2523" t="s">
        <v>1026</v>
      </c>
      <c r="G2523" s="957" t="s">
        <v>1379</v>
      </c>
      <c r="H2523" t="s">
        <v>386</v>
      </c>
      <c r="I2523" s="937" t="s">
        <v>489</v>
      </c>
      <c r="J2523" s="937" t="s">
        <v>445</v>
      </c>
      <c r="K2523" s="937" t="s">
        <v>449</v>
      </c>
      <c r="L2523" s="937" t="s">
        <v>115</v>
      </c>
      <c r="M2523" s="958" t="s">
        <v>158</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ASRCMS202202</v>
      </c>
      <c r="AB2523" s="957">
        <f t="shared" si="429"/>
        <v>45230</v>
      </c>
      <c r="AC2523" t="str">
        <f t="shared" si="430"/>
        <v>Unaudited</v>
      </c>
    </row>
    <row r="2524" spans="1:29" x14ac:dyDescent="0.25">
      <c r="A2524" t="s">
        <v>421</v>
      </c>
      <c r="B2524" t="s">
        <v>1380</v>
      </c>
      <c r="C2524" t="s">
        <v>1381</v>
      </c>
      <c r="D2524">
        <v>1900</v>
      </c>
      <c r="E2524" s="957">
        <v>1</v>
      </c>
      <c r="F2524" t="s">
        <v>1026</v>
      </c>
      <c r="G2524" s="957" t="s">
        <v>1379</v>
      </c>
      <c r="H2524" t="s">
        <v>386</v>
      </c>
      <c r="I2524" s="937" t="s">
        <v>489</v>
      </c>
      <c r="J2524" s="937" t="s">
        <v>445</v>
      </c>
      <c r="K2524" s="937" t="s">
        <v>449</v>
      </c>
      <c r="L2524" s="953" t="s">
        <v>116</v>
      </c>
      <c r="M2524" s="958" t="s">
        <v>114</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ASRCMS202202</v>
      </c>
      <c r="AB2524" s="957">
        <f t="shared" si="429"/>
        <v>45230</v>
      </c>
      <c r="AC2524" t="str">
        <f t="shared" si="430"/>
        <v>Unaudited</v>
      </c>
    </row>
    <row r="2525" spans="1:29" x14ac:dyDescent="0.25">
      <c r="A2525" t="s">
        <v>421</v>
      </c>
      <c r="B2525" t="s">
        <v>1380</v>
      </c>
      <c r="C2525" t="s">
        <v>1381</v>
      </c>
      <c r="D2525">
        <v>1900</v>
      </c>
      <c r="E2525" s="957">
        <v>1</v>
      </c>
      <c r="F2525" t="s">
        <v>1026</v>
      </c>
      <c r="G2525" s="957" t="s">
        <v>1379</v>
      </c>
      <c r="H2525" t="s">
        <v>386</v>
      </c>
      <c r="I2525" s="937" t="s">
        <v>489</v>
      </c>
      <c r="J2525" s="937" t="s">
        <v>445</v>
      </c>
      <c r="K2525" s="937" t="s">
        <v>449</v>
      </c>
      <c r="L2525" s="953" t="s">
        <v>117</v>
      </c>
      <c r="M2525" s="958" t="s">
        <v>159</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ASRCMS202202</v>
      </c>
      <c r="AB2525" s="957">
        <f t="shared" si="429"/>
        <v>45230</v>
      </c>
      <c r="AC2525" t="str">
        <f t="shared" si="430"/>
        <v>Unaudited</v>
      </c>
    </row>
    <row r="2526" spans="1:29" x14ac:dyDescent="0.25">
      <c r="A2526" t="s">
        <v>421</v>
      </c>
      <c r="B2526" t="s">
        <v>1380</v>
      </c>
      <c r="C2526" t="s">
        <v>1381</v>
      </c>
      <c r="D2526">
        <v>1900</v>
      </c>
      <c r="E2526" s="957">
        <v>1</v>
      </c>
      <c r="F2526" t="s">
        <v>1026</v>
      </c>
      <c r="G2526" s="957" t="s">
        <v>1379</v>
      </c>
      <c r="H2526" t="s">
        <v>386</v>
      </c>
      <c r="I2526" s="937" t="s">
        <v>489</v>
      </c>
      <c r="J2526" s="937" t="s">
        <v>445</v>
      </c>
      <c r="K2526" s="937" t="s">
        <v>449</v>
      </c>
      <c r="L2526" s="937" t="s">
        <v>160</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ASRCMS202202</v>
      </c>
      <c r="AB2526" s="957">
        <f t="shared" si="429"/>
        <v>45230</v>
      </c>
      <c r="AC2526" t="str">
        <f t="shared" si="430"/>
        <v>Unaudited</v>
      </c>
    </row>
    <row r="2527" spans="1:29" x14ac:dyDescent="0.25">
      <c r="A2527" t="s">
        <v>421</v>
      </c>
      <c r="B2527" t="s">
        <v>1380</v>
      </c>
      <c r="C2527" t="s">
        <v>1381</v>
      </c>
      <c r="D2527">
        <v>1900</v>
      </c>
      <c r="E2527" s="957">
        <v>1</v>
      </c>
      <c r="F2527" t="s">
        <v>1026</v>
      </c>
      <c r="G2527" s="957" t="s">
        <v>1379</v>
      </c>
      <c r="H2527" t="s">
        <v>386</v>
      </c>
      <c r="I2527" s="958" t="s">
        <v>489</v>
      </c>
      <c r="J2527" s="958" t="s">
        <v>445</v>
      </c>
      <c r="K2527" s="958" t="s">
        <v>449</v>
      </c>
      <c r="L2527" s="937" t="s">
        <v>443</v>
      </c>
      <c r="M2527" s="958" t="s">
        <v>457</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ASRCMS202202</v>
      </c>
      <c r="AB2527" s="957">
        <f t="shared" si="429"/>
        <v>45230</v>
      </c>
      <c r="AC2527" t="str">
        <f t="shared" si="430"/>
        <v>Unaudited</v>
      </c>
    </row>
    <row r="2528" spans="1:29" ht="30" x14ac:dyDescent="0.25">
      <c r="A2528" t="s">
        <v>421</v>
      </c>
      <c r="B2528" t="s">
        <v>1380</v>
      </c>
      <c r="C2528" t="s">
        <v>1381</v>
      </c>
      <c r="D2528">
        <v>1900</v>
      </c>
      <c r="E2528" s="957">
        <v>1</v>
      </c>
      <c r="F2528" t="s">
        <v>1026</v>
      </c>
      <c r="G2528" s="957" t="s">
        <v>1379</v>
      </c>
      <c r="H2528" t="s">
        <v>386</v>
      </c>
      <c r="I2528" s="937" t="s">
        <v>489</v>
      </c>
      <c r="J2528" s="937" t="s">
        <v>445</v>
      </c>
      <c r="K2528" s="937" t="s">
        <v>450</v>
      </c>
      <c r="L2528" s="937">
        <v>9.1</v>
      </c>
      <c r="M2528" s="958" t="s">
        <v>186</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744700.29812293011</v>
      </c>
      <c r="AA2528" t="str">
        <f t="shared" si="428"/>
        <v>ASRCMS202202</v>
      </c>
      <c r="AB2528" s="957">
        <f t="shared" si="429"/>
        <v>45230</v>
      </c>
      <c r="AC2528" t="str">
        <f t="shared" si="430"/>
        <v>Unaudited</v>
      </c>
    </row>
    <row r="2529" spans="1:29" x14ac:dyDescent="0.25">
      <c r="A2529" t="s">
        <v>421</v>
      </c>
      <c r="B2529" t="s">
        <v>1380</v>
      </c>
      <c r="C2529" t="s">
        <v>1381</v>
      </c>
      <c r="D2529">
        <v>1900</v>
      </c>
      <c r="E2529" s="957">
        <v>1</v>
      </c>
      <c r="F2529" t="s">
        <v>1026</v>
      </c>
      <c r="G2529" s="957" t="s">
        <v>1379</v>
      </c>
      <c r="H2529" t="s">
        <v>386</v>
      </c>
      <c r="I2529" s="937" t="s">
        <v>489</v>
      </c>
      <c r="J2529" s="937" t="s">
        <v>445</v>
      </c>
      <c r="K2529" s="937" t="s">
        <v>450</v>
      </c>
      <c r="L2529" s="937" t="s">
        <v>107</v>
      </c>
      <c r="M2529" s="958" t="s">
        <v>187</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10331.829168047789</v>
      </c>
      <c r="AA2529" t="str">
        <f t="shared" si="428"/>
        <v>ASRCMS202202</v>
      </c>
      <c r="AB2529" s="957">
        <f t="shared" si="429"/>
        <v>45230</v>
      </c>
      <c r="AC2529" t="str">
        <f t="shared" si="430"/>
        <v>Unaudited</v>
      </c>
    </row>
    <row r="2530" spans="1:29" x14ac:dyDescent="0.25">
      <c r="A2530" t="s">
        <v>421</v>
      </c>
      <c r="B2530" t="s">
        <v>1380</v>
      </c>
      <c r="C2530" t="s">
        <v>1381</v>
      </c>
      <c r="D2530">
        <v>1900</v>
      </c>
      <c r="E2530" s="957">
        <v>1</v>
      </c>
      <c r="F2530" t="s">
        <v>1026</v>
      </c>
      <c r="G2530" s="957" t="s">
        <v>1379</v>
      </c>
      <c r="H2530" t="s">
        <v>386</v>
      </c>
      <c r="I2530" s="937" t="s">
        <v>489</v>
      </c>
      <c r="J2530" s="937" t="s">
        <v>445</v>
      </c>
      <c r="K2530" s="937" t="s">
        <v>450</v>
      </c>
      <c r="L2530" s="937" t="s">
        <v>1316</v>
      </c>
      <c r="M2530" s="958" t="s">
        <v>1317</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1357.1112031870307</v>
      </c>
      <c r="AA2530" t="str">
        <f t="shared" si="428"/>
        <v>ASRCMS202202</v>
      </c>
      <c r="AB2530" s="957">
        <f t="shared" si="429"/>
        <v>45230</v>
      </c>
      <c r="AC2530" t="str">
        <f t="shared" si="430"/>
        <v>Unaudited</v>
      </c>
    </row>
    <row r="2531" spans="1:29" x14ac:dyDescent="0.25">
      <c r="A2531" t="s">
        <v>421</v>
      </c>
      <c r="B2531" t="s">
        <v>1380</v>
      </c>
      <c r="C2531" t="s">
        <v>1381</v>
      </c>
      <c r="D2531">
        <v>1900</v>
      </c>
      <c r="E2531" s="957">
        <v>1</v>
      </c>
      <c r="F2531" t="s">
        <v>1026</v>
      </c>
      <c r="G2531" s="957" t="s">
        <v>1379</v>
      </c>
      <c r="H2531" t="s">
        <v>386</v>
      </c>
      <c r="I2531" s="958" t="s">
        <v>489</v>
      </c>
      <c r="J2531" s="958" t="s">
        <v>445</v>
      </c>
      <c r="K2531" s="958" t="s">
        <v>450</v>
      </c>
      <c r="L2531" s="937" t="s">
        <v>108</v>
      </c>
      <c r="M2531" s="958" t="s">
        <v>188</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377748.86992691481</v>
      </c>
      <c r="AA2531" t="str">
        <f t="shared" si="428"/>
        <v>ASRCMS202202</v>
      </c>
      <c r="AB2531" s="957">
        <f t="shared" si="429"/>
        <v>45230</v>
      </c>
      <c r="AC2531" t="str">
        <f t="shared" si="430"/>
        <v>Unaudited</v>
      </c>
    </row>
    <row r="2532" spans="1:29" x14ac:dyDescent="0.25">
      <c r="A2532" t="s">
        <v>421</v>
      </c>
      <c r="B2532" t="s">
        <v>1380</v>
      </c>
      <c r="C2532" t="s">
        <v>1381</v>
      </c>
      <c r="D2532">
        <v>1900</v>
      </c>
      <c r="E2532" s="957">
        <v>1</v>
      </c>
      <c r="F2532" t="s">
        <v>1026</v>
      </c>
      <c r="G2532" s="957" t="s">
        <v>1379</v>
      </c>
      <c r="H2532" t="s">
        <v>386</v>
      </c>
      <c r="I2532" s="958" t="s">
        <v>489</v>
      </c>
      <c r="J2532" s="958" t="s">
        <v>445</v>
      </c>
      <c r="K2532" s="958" t="s">
        <v>450</v>
      </c>
      <c r="L2532" s="937" t="s">
        <v>109</v>
      </c>
      <c r="M2532" s="958" t="s">
        <v>161</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192917.76954476922</v>
      </c>
      <c r="AA2532" t="str">
        <f t="shared" si="428"/>
        <v>ASRCMS202202</v>
      </c>
      <c r="AB2532" s="957">
        <f t="shared" si="429"/>
        <v>45230</v>
      </c>
      <c r="AC2532" t="str">
        <f t="shared" si="430"/>
        <v>Unaudited</v>
      </c>
    </row>
    <row r="2533" spans="1:29" x14ac:dyDescent="0.25">
      <c r="A2533" t="s">
        <v>421</v>
      </c>
      <c r="B2533" t="s">
        <v>1380</v>
      </c>
      <c r="C2533" t="s">
        <v>1381</v>
      </c>
      <c r="D2533">
        <v>1900</v>
      </c>
      <c r="E2533" s="957">
        <v>1</v>
      </c>
      <c r="F2533" t="s">
        <v>1026</v>
      </c>
      <c r="G2533" s="957" t="s">
        <v>1379</v>
      </c>
      <c r="H2533" t="s">
        <v>386</v>
      </c>
      <c r="I2533" s="958" t="s">
        <v>489</v>
      </c>
      <c r="J2533" s="958" t="s">
        <v>445</v>
      </c>
      <c r="K2533" s="958" t="s">
        <v>450</v>
      </c>
      <c r="L2533" s="937" t="s">
        <v>110</v>
      </c>
      <c r="M2533" s="958" t="s">
        <v>135</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ASRCMS202202</v>
      </c>
      <c r="AB2533" s="957">
        <f t="shared" si="429"/>
        <v>45230</v>
      </c>
      <c r="AC2533" t="str">
        <f t="shared" si="430"/>
        <v>Unaudited</v>
      </c>
    </row>
    <row r="2534" spans="1:29" x14ac:dyDescent="0.25">
      <c r="A2534" t="s">
        <v>421</v>
      </c>
      <c r="B2534" t="s">
        <v>1380</v>
      </c>
      <c r="C2534" t="s">
        <v>1381</v>
      </c>
      <c r="D2534">
        <v>1900</v>
      </c>
      <c r="E2534" s="957">
        <v>1</v>
      </c>
      <c r="F2534" t="s">
        <v>1026</v>
      </c>
      <c r="G2534" s="957" t="s">
        <v>1379</v>
      </c>
      <c r="H2534" t="s">
        <v>386</v>
      </c>
      <c r="I2534" s="958" t="s">
        <v>489</v>
      </c>
      <c r="J2534" s="958" t="s">
        <v>445</v>
      </c>
      <c r="K2534" s="958" t="s">
        <v>450</v>
      </c>
      <c r="L2534" s="937" t="s">
        <v>111</v>
      </c>
      <c r="M2534" s="958" t="s">
        <v>163</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-2082645.3272867629</v>
      </c>
      <c r="AA2534" t="str">
        <f t="shared" si="428"/>
        <v>ASRCMS202202</v>
      </c>
      <c r="AB2534" s="957">
        <f t="shared" si="429"/>
        <v>45230</v>
      </c>
      <c r="AC2534" t="str">
        <f t="shared" si="430"/>
        <v>Unaudited</v>
      </c>
    </row>
    <row r="2535" spans="1:29" x14ac:dyDescent="0.25">
      <c r="A2535" t="s">
        <v>421</v>
      </c>
      <c r="B2535" t="s">
        <v>1380</v>
      </c>
      <c r="C2535" t="s">
        <v>1381</v>
      </c>
      <c r="D2535">
        <v>1900</v>
      </c>
      <c r="E2535" s="957">
        <v>1</v>
      </c>
      <c r="F2535" t="s">
        <v>1026</v>
      </c>
      <c r="G2535" s="957" t="s">
        <v>1379</v>
      </c>
      <c r="H2535" t="s">
        <v>386</v>
      </c>
      <c r="I2535" s="958" t="s">
        <v>489</v>
      </c>
      <c r="J2535" s="958" t="s">
        <v>445</v>
      </c>
      <c r="K2535" s="958" t="s">
        <v>450</v>
      </c>
      <c r="L2535" s="953" t="s">
        <v>112</v>
      </c>
      <c r="M2535" s="958" t="s">
        <v>464</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ASRCMS202202</v>
      </c>
      <c r="AB2535" s="957">
        <f t="shared" si="429"/>
        <v>45230</v>
      </c>
      <c r="AC2535" t="str">
        <f t="shared" si="430"/>
        <v>Unaudited</v>
      </c>
    </row>
    <row r="2536" spans="1:29" x14ac:dyDescent="0.25">
      <c r="A2536" t="s">
        <v>421</v>
      </c>
      <c r="B2536" t="s">
        <v>1380</v>
      </c>
      <c r="C2536" t="s">
        <v>1381</v>
      </c>
      <c r="D2536">
        <v>1900</v>
      </c>
      <c r="E2536" s="957">
        <v>1</v>
      </c>
      <c r="F2536" t="s">
        <v>1026</v>
      </c>
      <c r="G2536" s="957" t="s">
        <v>1379</v>
      </c>
      <c r="H2536" t="s">
        <v>386</v>
      </c>
      <c r="I2536" s="958" t="s">
        <v>489</v>
      </c>
      <c r="J2536" s="958" t="s">
        <v>445</v>
      </c>
      <c r="K2536" s="958" t="s">
        <v>6</v>
      </c>
      <c r="L2536" s="937" t="s">
        <v>118</v>
      </c>
      <c r="M2536" s="958" t="s">
        <v>189</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-298.89999999999986</v>
      </c>
      <c r="AA2536" t="str">
        <f t="shared" si="428"/>
        <v>ASRCMS202202</v>
      </c>
      <c r="AB2536" s="957">
        <f t="shared" si="429"/>
        <v>45230</v>
      </c>
      <c r="AC2536" t="str">
        <f t="shared" si="430"/>
        <v>Unaudited</v>
      </c>
    </row>
    <row r="2537" spans="1:29" x14ac:dyDescent="0.25">
      <c r="A2537" t="s">
        <v>421</v>
      </c>
      <c r="B2537" t="s">
        <v>1380</v>
      </c>
      <c r="C2537" t="s">
        <v>1381</v>
      </c>
      <c r="D2537">
        <v>1900</v>
      </c>
      <c r="E2537" s="957">
        <v>1</v>
      </c>
      <c r="F2537" t="s">
        <v>1026</v>
      </c>
      <c r="G2537" s="957" t="s">
        <v>1379</v>
      </c>
      <c r="H2537" t="s">
        <v>386</v>
      </c>
      <c r="I2537" s="937" t="s">
        <v>489</v>
      </c>
      <c r="J2537" s="937" t="s">
        <v>445</v>
      </c>
      <c r="K2537" s="937" t="s">
        <v>6</v>
      </c>
      <c r="L2537" s="937" t="s">
        <v>45</v>
      </c>
      <c r="M2537" s="958" t="s">
        <v>164</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ASRCMS202202</v>
      </c>
      <c r="AB2537" s="957">
        <f t="shared" si="429"/>
        <v>45230</v>
      </c>
      <c r="AC2537" t="str">
        <f t="shared" si="430"/>
        <v>Unaudited</v>
      </c>
    </row>
    <row r="2538" spans="1:29" x14ac:dyDescent="0.25">
      <c r="A2538" t="s">
        <v>421</v>
      </c>
      <c r="B2538" t="s">
        <v>1380</v>
      </c>
      <c r="C2538" t="s">
        <v>1381</v>
      </c>
      <c r="D2538">
        <v>1900</v>
      </c>
      <c r="E2538" s="957">
        <v>1</v>
      </c>
      <c r="F2538" t="s">
        <v>1026</v>
      </c>
      <c r="G2538" s="957" t="s">
        <v>1379</v>
      </c>
      <c r="H2538" t="s">
        <v>386</v>
      </c>
      <c r="I2538" s="958" t="s">
        <v>489</v>
      </c>
      <c r="J2538" s="958" t="s">
        <v>445</v>
      </c>
      <c r="K2538" s="958" t="s">
        <v>6</v>
      </c>
      <c r="L2538" s="937" t="s">
        <v>46</v>
      </c>
      <c r="M2538" s="958" t="s">
        <v>165</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-6639.9766709639398</v>
      </c>
      <c r="AA2538" t="str">
        <f t="shared" si="428"/>
        <v>ASRCMS202202</v>
      </c>
      <c r="AB2538" s="957">
        <f t="shared" si="429"/>
        <v>45230</v>
      </c>
      <c r="AC2538" t="str">
        <f t="shared" si="430"/>
        <v>Unaudited</v>
      </c>
    </row>
    <row r="2539" spans="1:29" x14ac:dyDescent="0.25">
      <c r="A2539" t="s">
        <v>421</v>
      </c>
      <c r="B2539" t="s">
        <v>1380</v>
      </c>
      <c r="C2539" t="s">
        <v>1381</v>
      </c>
      <c r="D2539">
        <v>1900</v>
      </c>
      <c r="E2539" s="957">
        <v>1</v>
      </c>
      <c r="F2539" t="s">
        <v>1026</v>
      </c>
      <c r="G2539" s="957" t="s">
        <v>1379</v>
      </c>
      <c r="H2539" t="s">
        <v>386</v>
      </c>
      <c r="I2539" s="937" t="s">
        <v>489</v>
      </c>
      <c r="J2539" s="937" t="s">
        <v>445</v>
      </c>
      <c r="K2539" s="937" t="s">
        <v>6</v>
      </c>
      <c r="L2539" s="937" t="s">
        <v>166</v>
      </c>
      <c r="M2539" s="937" t="s">
        <v>462</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ASRCMS202202</v>
      </c>
      <c r="AB2539" s="957">
        <f t="shared" si="429"/>
        <v>45230</v>
      </c>
      <c r="AC2539" t="str">
        <f t="shared" si="430"/>
        <v>Unaudited</v>
      </c>
    </row>
    <row r="2540" spans="1:29" x14ac:dyDescent="0.25">
      <c r="A2540" t="s">
        <v>421</v>
      </c>
      <c r="B2540" t="s">
        <v>1380</v>
      </c>
      <c r="C2540" t="s">
        <v>1381</v>
      </c>
      <c r="D2540">
        <v>1900</v>
      </c>
      <c r="E2540" s="957">
        <v>1</v>
      </c>
      <c r="F2540" t="s">
        <v>1026</v>
      </c>
      <c r="G2540" s="957" t="s">
        <v>1379</v>
      </c>
      <c r="H2540" t="s">
        <v>386</v>
      </c>
      <c r="I2540" s="937" t="s">
        <v>489</v>
      </c>
      <c r="J2540" s="937" t="s">
        <v>445</v>
      </c>
      <c r="K2540" s="937" t="s">
        <v>435</v>
      </c>
      <c r="L2540" s="937" t="s">
        <v>121</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ASRCMS202202</v>
      </c>
      <c r="AB2540" s="957">
        <f t="shared" si="429"/>
        <v>45230</v>
      </c>
      <c r="AC2540" t="str">
        <f t="shared" si="430"/>
        <v>Unaudited</v>
      </c>
    </row>
    <row r="2541" spans="1:29" x14ac:dyDescent="0.25">
      <c r="A2541" t="s">
        <v>421</v>
      </c>
      <c r="B2541" t="s">
        <v>1380</v>
      </c>
      <c r="C2541" t="s">
        <v>1381</v>
      </c>
      <c r="D2541">
        <v>1900</v>
      </c>
      <c r="E2541" s="957">
        <v>1</v>
      </c>
      <c r="F2541" t="s">
        <v>1026</v>
      </c>
      <c r="G2541" s="957" t="s">
        <v>1379</v>
      </c>
      <c r="H2541" t="s">
        <v>386</v>
      </c>
      <c r="I2541" s="937" t="s">
        <v>489</v>
      </c>
      <c r="J2541" s="937" t="s">
        <v>445</v>
      </c>
      <c r="K2541" s="937" t="s">
        <v>435</v>
      </c>
      <c r="L2541" s="937" t="s">
        <v>938</v>
      </c>
      <c r="M2541" s="958" t="s">
        <v>930</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ASRCMS202202</v>
      </c>
      <c r="AB2541" s="957">
        <f t="shared" si="429"/>
        <v>45230</v>
      </c>
      <c r="AC2541" t="str">
        <f t="shared" si="430"/>
        <v>Unaudited</v>
      </c>
    </row>
    <row r="2542" spans="1:29" x14ac:dyDescent="0.25">
      <c r="A2542" t="s">
        <v>421</v>
      </c>
      <c r="B2542" t="s">
        <v>1380</v>
      </c>
      <c r="C2542" t="s">
        <v>1381</v>
      </c>
      <c r="D2542">
        <v>1900</v>
      </c>
      <c r="E2542" s="957">
        <v>1</v>
      </c>
      <c r="F2542" t="s">
        <v>1026</v>
      </c>
      <c r="G2542" s="957" t="s">
        <v>1379</v>
      </c>
      <c r="H2542" t="s">
        <v>386</v>
      </c>
      <c r="I2542" s="937" t="s">
        <v>489</v>
      </c>
      <c r="J2542" s="937" t="s">
        <v>445</v>
      </c>
      <c r="K2542" s="937" t="s">
        <v>435</v>
      </c>
      <c r="L2542" s="937" t="s">
        <v>168</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ASRCMS202202</v>
      </c>
      <c r="AB2542" s="957">
        <f t="shared" si="429"/>
        <v>45230</v>
      </c>
      <c r="AC2542" t="str">
        <f t="shared" si="430"/>
        <v>Unaudited</v>
      </c>
    </row>
    <row r="2543" spans="1:29" x14ac:dyDescent="0.25">
      <c r="A2543" t="s">
        <v>421</v>
      </c>
      <c r="B2543" t="s">
        <v>1380</v>
      </c>
      <c r="C2543" t="s">
        <v>1381</v>
      </c>
      <c r="D2543">
        <v>1900</v>
      </c>
      <c r="E2543" s="957">
        <v>1</v>
      </c>
      <c r="F2543" t="s">
        <v>1026</v>
      </c>
      <c r="G2543" s="957" t="s">
        <v>1379</v>
      </c>
      <c r="H2543" t="s">
        <v>386</v>
      </c>
      <c r="I2543" s="937" t="s">
        <v>489</v>
      </c>
      <c r="J2543" s="937" t="s">
        <v>445</v>
      </c>
      <c r="K2543" s="937" t="s">
        <v>435</v>
      </c>
      <c r="L2543" s="943" t="s">
        <v>169</v>
      </c>
      <c r="M2543" s="959" t="s">
        <v>330</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ASRCMS202202</v>
      </c>
      <c r="AB2543" s="957">
        <f t="shared" si="429"/>
        <v>45230</v>
      </c>
      <c r="AC2543" t="str">
        <f t="shared" si="430"/>
        <v>Unaudited</v>
      </c>
    </row>
    <row r="2544" spans="1:29" x14ac:dyDescent="0.25">
      <c r="A2544" t="s">
        <v>421</v>
      </c>
      <c r="B2544" t="s">
        <v>1380</v>
      </c>
      <c r="C2544" t="s">
        <v>1381</v>
      </c>
      <c r="D2544">
        <v>1900</v>
      </c>
      <c r="E2544" s="957">
        <v>1</v>
      </c>
      <c r="F2544" t="s">
        <v>1026</v>
      </c>
      <c r="G2544" s="957" t="s">
        <v>1379</v>
      </c>
      <c r="H2544" t="s">
        <v>386</v>
      </c>
      <c r="I2544" s="937" t="s">
        <v>489</v>
      </c>
      <c r="J2544" s="937" t="s">
        <v>451</v>
      </c>
      <c r="K2544" s="937" t="s">
        <v>436</v>
      </c>
      <c r="L2544" s="937" t="s">
        <v>122</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ASRCMS202202</v>
      </c>
      <c r="AB2544" s="957">
        <f t="shared" si="429"/>
        <v>45230</v>
      </c>
      <c r="AC2544" t="str">
        <f t="shared" si="430"/>
        <v>Unaudited</v>
      </c>
    </row>
    <row r="2545" spans="1:29" x14ac:dyDescent="0.25">
      <c r="A2545" t="s">
        <v>421</v>
      </c>
      <c r="B2545" t="s">
        <v>1380</v>
      </c>
      <c r="C2545" t="s">
        <v>1381</v>
      </c>
      <c r="D2545">
        <v>1900</v>
      </c>
      <c r="E2545" s="957">
        <v>1</v>
      </c>
      <c r="F2545" t="s">
        <v>1026</v>
      </c>
      <c r="G2545" s="957" t="s">
        <v>1379</v>
      </c>
      <c r="H2545" t="s">
        <v>386</v>
      </c>
      <c r="I2545" s="937" t="s">
        <v>489</v>
      </c>
      <c r="J2545" s="937" t="s">
        <v>451</v>
      </c>
      <c r="K2545" s="937" t="s">
        <v>436</v>
      </c>
      <c r="L2545" s="937" t="s">
        <v>123</v>
      </c>
      <c r="M2545" s="958" t="s">
        <v>98</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ASRCMS202202</v>
      </c>
      <c r="AB2545" s="957">
        <f t="shared" si="429"/>
        <v>45230</v>
      </c>
      <c r="AC2545" t="str">
        <f t="shared" si="430"/>
        <v>Unaudited</v>
      </c>
    </row>
    <row r="2546" spans="1:29" x14ac:dyDescent="0.25">
      <c r="A2546" t="s">
        <v>421</v>
      </c>
      <c r="B2546" t="s">
        <v>1380</v>
      </c>
      <c r="C2546" t="s">
        <v>1381</v>
      </c>
      <c r="D2546">
        <v>1900</v>
      </c>
      <c r="E2546" s="957">
        <v>1</v>
      </c>
      <c r="F2546" t="s">
        <v>1026</v>
      </c>
      <c r="G2546" s="957" t="s">
        <v>1379</v>
      </c>
      <c r="H2546" t="s">
        <v>386</v>
      </c>
      <c r="I2546" s="937" t="s">
        <v>489</v>
      </c>
      <c r="J2546" s="937" t="s">
        <v>451</v>
      </c>
      <c r="K2546" s="937" t="s">
        <v>436</v>
      </c>
      <c r="L2546" s="937" t="s">
        <v>124</v>
      </c>
      <c r="M2546" s="958" t="s">
        <v>99</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ASRCMS202202</v>
      </c>
      <c r="AB2546" s="957">
        <f t="shared" si="429"/>
        <v>45230</v>
      </c>
      <c r="AC2546" t="str">
        <f t="shared" si="430"/>
        <v>Unaudited</v>
      </c>
    </row>
    <row r="2547" spans="1:29" x14ac:dyDescent="0.25">
      <c r="A2547" t="s">
        <v>421</v>
      </c>
      <c r="B2547" t="s">
        <v>1380</v>
      </c>
      <c r="C2547" t="s">
        <v>1381</v>
      </c>
      <c r="D2547">
        <v>1900</v>
      </c>
      <c r="E2547" s="957">
        <v>1</v>
      </c>
      <c r="F2547" t="s">
        <v>1026</v>
      </c>
      <c r="G2547" s="957" t="s">
        <v>1379</v>
      </c>
      <c r="H2547" t="s">
        <v>386</v>
      </c>
      <c r="I2547" s="937" t="s">
        <v>489</v>
      </c>
      <c r="J2547" s="937" t="s">
        <v>451</v>
      </c>
      <c r="K2547" s="937" t="s">
        <v>436</v>
      </c>
      <c r="L2547" s="937" t="s">
        <v>125</v>
      </c>
      <c r="M2547" s="958" t="s">
        <v>100</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ASRCMS202202</v>
      </c>
      <c r="AB2547" s="957">
        <f t="shared" si="429"/>
        <v>45230</v>
      </c>
      <c r="AC2547" t="str">
        <f t="shared" si="430"/>
        <v>Unaudited</v>
      </c>
    </row>
    <row r="2548" spans="1:29" x14ac:dyDescent="0.25">
      <c r="A2548" t="s">
        <v>421</v>
      </c>
      <c r="B2548" t="s">
        <v>1380</v>
      </c>
      <c r="C2548" t="s">
        <v>1381</v>
      </c>
      <c r="D2548">
        <v>1900</v>
      </c>
      <c r="E2548" s="957">
        <v>1</v>
      </c>
      <c r="F2548" t="s">
        <v>1026</v>
      </c>
      <c r="G2548" s="957" t="s">
        <v>1379</v>
      </c>
      <c r="H2548" t="s">
        <v>386</v>
      </c>
      <c r="I2548" s="937" t="s">
        <v>489</v>
      </c>
      <c r="J2548" s="937" t="s">
        <v>451</v>
      </c>
      <c r="K2548" s="937" t="s">
        <v>436</v>
      </c>
      <c r="L2548" s="937" t="s">
        <v>126</v>
      </c>
      <c r="M2548" s="958" t="s">
        <v>101</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ASRCMS202202</v>
      </c>
      <c r="AB2548" s="957">
        <f t="shared" si="429"/>
        <v>45230</v>
      </c>
      <c r="AC2548" t="str">
        <f t="shared" si="430"/>
        <v>Unaudited</v>
      </c>
    </row>
    <row r="2549" spans="1:29" x14ac:dyDescent="0.25">
      <c r="A2549" t="s">
        <v>421</v>
      </c>
      <c r="B2549" t="s">
        <v>1380</v>
      </c>
      <c r="C2549" t="s">
        <v>1381</v>
      </c>
      <c r="D2549">
        <v>1900</v>
      </c>
      <c r="E2549" s="957">
        <v>1</v>
      </c>
      <c r="F2549" t="s">
        <v>1026</v>
      </c>
      <c r="G2549" s="957" t="s">
        <v>1379</v>
      </c>
      <c r="H2549" t="s">
        <v>386</v>
      </c>
      <c r="I2549" s="937" t="s">
        <v>489</v>
      </c>
      <c r="J2549" s="937" t="s">
        <v>451</v>
      </c>
      <c r="K2549" s="937" t="s">
        <v>436</v>
      </c>
      <c r="L2549" s="937" t="s">
        <v>127</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ASRCMS202202</v>
      </c>
      <c r="AB2549" s="957">
        <f t="shared" si="429"/>
        <v>45230</v>
      </c>
      <c r="AC2549" t="str">
        <f t="shared" si="430"/>
        <v>Unaudited</v>
      </c>
    </row>
    <row r="2550" spans="1:29" x14ac:dyDescent="0.25">
      <c r="A2550" t="s">
        <v>421</v>
      </c>
      <c r="B2550" t="s">
        <v>1380</v>
      </c>
      <c r="C2550" t="s">
        <v>1381</v>
      </c>
      <c r="D2550">
        <v>1900</v>
      </c>
      <c r="E2550" s="957">
        <v>1</v>
      </c>
      <c r="F2550" t="s">
        <v>1026</v>
      </c>
      <c r="G2550" s="957" t="s">
        <v>1379</v>
      </c>
      <c r="H2550" t="s">
        <v>386</v>
      </c>
      <c r="I2550" s="937" t="s">
        <v>489</v>
      </c>
      <c r="J2550" s="937" t="s">
        <v>437</v>
      </c>
      <c r="K2550" s="937" t="s">
        <v>437</v>
      </c>
      <c r="L2550" s="937" t="s">
        <v>129</v>
      </c>
      <c r="M2550" s="958" t="s">
        <v>327</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ASRCMS202202</v>
      </c>
      <c r="AB2550" s="957">
        <f t="shared" si="429"/>
        <v>45230</v>
      </c>
      <c r="AC2550" t="str">
        <f t="shared" si="430"/>
        <v>Unaudited</v>
      </c>
    </row>
    <row r="2551" spans="1:29" x14ac:dyDescent="0.25">
      <c r="A2551" t="s">
        <v>421</v>
      </c>
      <c r="B2551" t="s">
        <v>1380</v>
      </c>
      <c r="C2551" t="s">
        <v>1381</v>
      </c>
      <c r="D2551">
        <v>1900</v>
      </c>
      <c r="E2551" s="957">
        <v>1</v>
      </c>
      <c r="F2551" t="s">
        <v>1026</v>
      </c>
      <c r="G2551" s="957" t="s">
        <v>1379</v>
      </c>
      <c r="H2551" t="s">
        <v>386</v>
      </c>
      <c r="I2551" s="937" t="s">
        <v>489</v>
      </c>
      <c r="J2551" s="937" t="s">
        <v>437</v>
      </c>
      <c r="K2551" s="937" t="s">
        <v>437</v>
      </c>
      <c r="L2551" s="937" t="s">
        <v>130</v>
      </c>
      <c r="M2551" s="958" t="s">
        <v>326</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ASRCMS202202</v>
      </c>
      <c r="AB2551" s="957">
        <f t="shared" si="429"/>
        <v>45230</v>
      </c>
      <c r="AC2551" t="str">
        <f t="shared" si="430"/>
        <v>Unaudited</v>
      </c>
    </row>
    <row r="2552" spans="1:29" ht="30" x14ac:dyDescent="0.25">
      <c r="A2552" t="s">
        <v>421</v>
      </c>
      <c r="B2552" t="s">
        <v>1380</v>
      </c>
      <c r="C2552" t="s">
        <v>1381</v>
      </c>
      <c r="D2552">
        <v>1900</v>
      </c>
      <c r="E2552" s="957">
        <v>1</v>
      </c>
      <c r="F2552" t="s">
        <v>1026</v>
      </c>
      <c r="G2552" s="957" t="s">
        <v>1379</v>
      </c>
      <c r="H2552" t="s">
        <v>386</v>
      </c>
      <c r="I2552" s="937" t="s">
        <v>489</v>
      </c>
      <c r="J2552" s="937" t="s">
        <v>437</v>
      </c>
      <c r="K2552" s="937" t="s">
        <v>437</v>
      </c>
      <c r="L2552" s="937" t="s">
        <v>131</v>
      </c>
      <c r="M2552" s="958" t="s">
        <v>180</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ASRCMS202202</v>
      </c>
      <c r="AB2552" s="957">
        <f t="shared" si="429"/>
        <v>45230</v>
      </c>
      <c r="AC2552" t="str">
        <f t="shared" si="430"/>
        <v>Unaudited</v>
      </c>
    </row>
    <row r="2553" spans="1:29" x14ac:dyDescent="0.25">
      <c r="A2553" t="s">
        <v>421</v>
      </c>
      <c r="B2553" t="s">
        <v>1380</v>
      </c>
      <c r="C2553" t="s">
        <v>1381</v>
      </c>
      <c r="D2553">
        <v>1900</v>
      </c>
      <c r="E2553" s="957">
        <v>1</v>
      </c>
      <c r="F2553" t="s">
        <v>1026</v>
      </c>
      <c r="G2553" s="957" t="s">
        <v>1379</v>
      </c>
      <c r="H2553" t="s">
        <v>386</v>
      </c>
      <c r="I2553" s="937" t="s">
        <v>489</v>
      </c>
      <c r="J2553" s="937" t="s">
        <v>437</v>
      </c>
      <c r="K2553" s="937" t="s">
        <v>437</v>
      </c>
      <c r="L2553" s="945" t="s">
        <v>132</v>
      </c>
      <c r="M2553" s="960" t="s">
        <v>495</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ASRCMS202202</v>
      </c>
      <c r="AB2553" s="957">
        <f t="shared" si="429"/>
        <v>45230</v>
      </c>
      <c r="AC2553" t="str">
        <f t="shared" si="430"/>
        <v>Unaudited</v>
      </c>
    </row>
    <row r="2554" spans="1:29" x14ac:dyDescent="0.25">
      <c r="A2554" t="s">
        <v>421</v>
      </c>
      <c r="B2554" t="s">
        <v>1380</v>
      </c>
      <c r="C2554" t="s">
        <v>1381</v>
      </c>
      <c r="D2554">
        <v>1900</v>
      </c>
      <c r="E2554" s="957">
        <v>1</v>
      </c>
      <c r="F2554" t="s">
        <v>1026</v>
      </c>
      <c r="G2554" s="957" t="s">
        <v>1379</v>
      </c>
      <c r="H2554" t="s">
        <v>386</v>
      </c>
      <c r="I2554" s="937" t="s">
        <v>489</v>
      </c>
      <c r="J2554" s="937" t="s">
        <v>437</v>
      </c>
      <c r="K2554" s="937" t="s">
        <v>437</v>
      </c>
      <c r="L2554" s="947" t="s">
        <v>133</v>
      </c>
      <c r="M2554" s="961" t="s">
        <v>496</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ASRCMS202202</v>
      </c>
      <c r="AB2554" s="957">
        <f t="shared" si="429"/>
        <v>45230</v>
      </c>
      <c r="AC2554" t="str">
        <f t="shared" si="430"/>
        <v>Unaudited</v>
      </c>
    </row>
    <row r="2555" spans="1:29" x14ac:dyDescent="0.25">
      <c r="A2555" t="s">
        <v>421</v>
      </c>
      <c r="B2555" t="s">
        <v>1380</v>
      </c>
      <c r="C2555" t="s">
        <v>1381</v>
      </c>
      <c r="D2555">
        <v>1900</v>
      </c>
      <c r="E2555" s="957">
        <v>1</v>
      </c>
      <c r="F2555" t="s">
        <v>1026</v>
      </c>
      <c r="G2555" s="957" t="s">
        <v>1379</v>
      </c>
      <c r="H2555" t="s">
        <v>386</v>
      </c>
      <c r="I2555" s="958" t="s">
        <v>489</v>
      </c>
      <c r="J2555" s="958" t="s">
        <v>437</v>
      </c>
      <c r="K2555" s="958" t="s">
        <v>437</v>
      </c>
      <c r="L2555" s="937" t="s">
        <v>134</v>
      </c>
      <c r="M2555" s="958" t="s">
        <v>497</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ASRCMS202202</v>
      </c>
      <c r="AB2555" s="957">
        <f t="shared" si="429"/>
        <v>45230</v>
      </c>
      <c r="AC2555" t="str">
        <f t="shared" si="430"/>
        <v>Unaudited</v>
      </c>
    </row>
    <row r="2556" spans="1:29" x14ac:dyDescent="0.25">
      <c r="A2556" t="s">
        <v>421</v>
      </c>
      <c r="B2556" t="s">
        <v>1380</v>
      </c>
      <c r="C2556" t="s">
        <v>1381</v>
      </c>
      <c r="D2556">
        <v>1900</v>
      </c>
      <c r="E2556" s="957">
        <v>1</v>
      </c>
      <c r="F2556" t="s">
        <v>1026</v>
      </c>
      <c r="G2556" s="957" t="s">
        <v>1379</v>
      </c>
      <c r="H2556" t="s">
        <v>386</v>
      </c>
      <c r="I2556" s="937" t="s">
        <v>490</v>
      </c>
      <c r="J2556" s="937" t="s">
        <v>26</v>
      </c>
      <c r="K2556" s="937" t="s">
        <v>26</v>
      </c>
      <c r="L2556" s="937" t="s">
        <v>270</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928434.21638104971</v>
      </c>
      <c r="AA2556" t="str">
        <f t="shared" si="428"/>
        <v>ASRCMS202202</v>
      </c>
      <c r="AB2556" s="957">
        <f t="shared" si="429"/>
        <v>45230</v>
      </c>
      <c r="AC2556" t="str">
        <f t="shared" si="430"/>
        <v>Unaudited</v>
      </c>
    </row>
    <row r="2557" spans="1:29" x14ac:dyDescent="0.25">
      <c r="A2557" t="s">
        <v>421</v>
      </c>
      <c r="B2557" t="s">
        <v>1380</v>
      </c>
      <c r="C2557" t="s">
        <v>1381</v>
      </c>
      <c r="D2557">
        <v>1900</v>
      </c>
      <c r="E2557" s="957">
        <v>1</v>
      </c>
      <c r="F2557" t="s">
        <v>439</v>
      </c>
      <c r="G2557" s="957">
        <v>91</v>
      </c>
      <c r="H2557" t="s">
        <v>387</v>
      </c>
      <c r="I2557" s="937" t="s">
        <v>433</v>
      </c>
      <c r="J2557" s="937" t="s">
        <v>433</v>
      </c>
      <c r="K2557" s="937" t="s">
        <v>433</v>
      </c>
      <c r="L2557" s="937"/>
      <c r="M2557" s="962" t="s">
        <v>433</v>
      </c>
      <c r="N2557" s="678">
        <f t="shared" ca="1" si="432"/>
        <v>36665.773041484004</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18036.676267286999</v>
      </c>
      <c r="P2557" s="678">
        <f t="shared" ca="1" si="438"/>
        <v>2860.062211982</v>
      </c>
      <c r="Q2557" s="678">
        <f t="shared" ca="1" si="438"/>
        <v>12038.225806454</v>
      </c>
      <c r="R2557" s="678">
        <f t="shared" ca="1" si="438"/>
        <v>1942.677419355</v>
      </c>
      <c r="S2557" s="678">
        <f t="shared" ca="1" si="438"/>
        <v>32.774193548</v>
      </c>
      <c r="T2557" s="678">
        <f t="shared" ca="1" si="438"/>
        <v>1074.3571428579999</v>
      </c>
      <c r="U2557" s="678">
        <f t="shared" ca="1" si="438"/>
        <v>0</v>
      </c>
      <c r="V2557" s="678">
        <f t="shared" ca="1" si="438"/>
        <v>119</v>
      </c>
      <c r="W2557" s="678">
        <f t="shared" ca="1" si="434"/>
        <v>562</v>
      </c>
      <c r="X2557" s="678">
        <f t="shared" ca="1" si="437"/>
        <v>0</v>
      </c>
      <c r="Y2557" s="678">
        <f t="shared" ca="1" si="437"/>
        <v>0</v>
      </c>
      <c r="Z2557" s="678">
        <f t="shared" ca="1" si="437"/>
        <v>0</v>
      </c>
      <c r="AA2557" t="str">
        <f t="shared" si="428"/>
        <v>ASRCMS202202</v>
      </c>
      <c r="AB2557" s="957">
        <f t="shared" si="429"/>
        <v>45230</v>
      </c>
      <c r="AC2557" t="str">
        <f t="shared" si="430"/>
        <v>Unaudited</v>
      </c>
    </row>
    <row r="2558" spans="1:29" x14ac:dyDescent="0.25">
      <c r="A2558" t="s">
        <v>421</v>
      </c>
      <c r="B2558" t="s">
        <v>1380</v>
      </c>
      <c r="C2558" t="s">
        <v>1381</v>
      </c>
      <c r="D2558">
        <v>1900</v>
      </c>
      <c r="E2558" s="957">
        <v>1</v>
      </c>
      <c r="F2558" t="s">
        <v>439</v>
      </c>
      <c r="G2558" s="957">
        <v>91</v>
      </c>
      <c r="H2558" t="s">
        <v>387</v>
      </c>
      <c r="I2558" s="937" t="s">
        <v>488</v>
      </c>
      <c r="J2558" s="937" t="s">
        <v>12</v>
      </c>
      <c r="K2558" s="937" t="s">
        <v>12</v>
      </c>
      <c r="L2558" s="937">
        <v>1.1000000000000001</v>
      </c>
      <c r="M2558" s="962" t="s">
        <v>12</v>
      </c>
      <c r="N2558" s="678">
        <f t="shared" ca="1" si="432"/>
        <v>60693211.710000001</v>
      </c>
      <c r="O2558" s="678">
        <f t="shared" ca="1" si="438"/>
        <v>23691715.359999999</v>
      </c>
      <c r="P2558" s="678">
        <f t="shared" ca="1" si="438"/>
        <v>3756777.5100000002</v>
      </c>
      <c r="Q2558" s="678">
        <f t="shared" ca="1" si="438"/>
        <v>15812570.75</v>
      </c>
      <c r="R2558" s="678">
        <f t="shared" ca="1" si="438"/>
        <v>2551765.0699999998</v>
      </c>
      <c r="S2558" s="678">
        <f t="shared" ca="1" si="438"/>
        <v>43049.89</v>
      </c>
      <c r="T2558" s="678">
        <f t="shared" ca="1" si="438"/>
        <v>1411200.3399999999</v>
      </c>
      <c r="U2558" s="678">
        <f t="shared" ca="1" si="438"/>
        <v>0</v>
      </c>
      <c r="V2558" s="678">
        <f t="shared" ca="1" si="438"/>
        <v>156310.07</v>
      </c>
      <c r="W2558" s="678">
        <f t="shared" ca="1" si="434"/>
        <v>13269822.719999999</v>
      </c>
      <c r="X2558" s="678">
        <f t="shared" ca="1" si="437"/>
        <v>0</v>
      </c>
      <c r="Y2558" s="678">
        <f t="shared" ca="1" si="437"/>
        <v>0</v>
      </c>
      <c r="Z2558" s="678">
        <f t="shared" ca="1" si="437"/>
        <v>0</v>
      </c>
      <c r="AA2558" t="str">
        <f t="shared" si="428"/>
        <v>ASRCMS202202</v>
      </c>
      <c r="AB2558" s="957">
        <f t="shared" si="429"/>
        <v>45230</v>
      </c>
      <c r="AC2558" t="str">
        <f t="shared" si="430"/>
        <v>Unaudited</v>
      </c>
    </row>
    <row r="2559" spans="1:29" x14ac:dyDescent="0.25">
      <c r="A2559" t="s">
        <v>421</v>
      </c>
      <c r="B2559" t="s">
        <v>1380</v>
      </c>
      <c r="C2559" t="s">
        <v>1381</v>
      </c>
      <c r="D2559">
        <v>1900</v>
      </c>
      <c r="E2559" s="957">
        <v>1</v>
      </c>
      <c r="F2559" t="s">
        <v>439</v>
      </c>
      <c r="G2559" s="957">
        <v>91</v>
      </c>
      <c r="H2559" t="s">
        <v>387</v>
      </c>
      <c r="I2559" s="937" t="s">
        <v>488</v>
      </c>
      <c r="J2559" s="937" t="s">
        <v>12</v>
      </c>
      <c r="K2559" s="937" t="s">
        <v>1323</v>
      </c>
      <c r="L2559" s="937" t="s">
        <v>1314</v>
      </c>
      <c r="M2559" s="962" t="s">
        <v>1323</v>
      </c>
      <c r="N2559" s="678">
        <f t="shared" ca="1" si="432"/>
        <v>925526.33306108299</v>
      </c>
      <c r="O2559" s="678">
        <f t="shared" ca="1" si="438"/>
        <v>363407.2333882302</v>
      </c>
      <c r="P2559" s="678">
        <f t="shared" ca="1" si="438"/>
        <v>58486.708654310329</v>
      </c>
      <c r="Q2559" s="678">
        <f t="shared" ca="1" si="438"/>
        <v>235880.11606665081</v>
      </c>
      <c r="R2559" s="678">
        <f t="shared" ca="1" si="438"/>
        <v>38027.45924793322</v>
      </c>
      <c r="S2559" s="678">
        <f t="shared" ca="1" si="438"/>
        <v>788.30227299861349</v>
      </c>
      <c r="T2559" s="678">
        <f t="shared" ca="1" si="438"/>
        <v>21585.1326445472</v>
      </c>
      <c r="U2559" s="678">
        <f t="shared" ca="1" si="438"/>
        <v>0</v>
      </c>
      <c r="V2559" s="678">
        <f t="shared" ca="1" si="438"/>
        <v>2332.000234787819</v>
      </c>
      <c r="W2559" s="678">
        <f t="shared" ca="1" si="434"/>
        <v>205019.38055162484</v>
      </c>
      <c r="X2559" s="678">
        <f t="shared" ca="1" si="437"/>
        <v>0</v>
      </c>
      <c r="Y2559" s="678">
        <f t="shared" ca="1" si="437"/>
        <v>0</v>
      </c>
      <c r="Z2559" s="678">
        <f t="shared" ca="1" si="437"/>
        <v>0</v>
      </c>
      <c r="AA2559" t="str">
        <f t="shared" si="428"/>
        <v>ASRCMS202202</v>
      </c>
      <c r="AB2559" s="957">
        <f t="shared" si="429"/>
        <v>45230</v>
      </c>
      <c r="AC2559" t="str">
        <f t="shared" si="430"/>
        <v>Unaudited</v>
      </c>
    </row>
    <row r="2560" spans="1:29" x14ac:dyDescent="0.25">
      <c r="A2560" t="s">
        <v>421</v>
      </c>
      <c r="B2560" t="s">
        <v>1380</v>
      </c>
      <c r="C2560" t="s">
        <v>1381</v>
      </c>
      <c r="D2560">
        <v>1900</v>
      </c>
      <c r="E2560" s="957">
        <v>1</v>
      </c>
      <c r="F2560" t="s">
        <v>439</v>
      </c>
      <c r="G2560" s="957">
        <v>91</v>
      </c>
      <c r="H2560" t="s">
        <v>387</v>
      </c>
      <c r="I2560" s="937" t="s">
        <v>488</v>
      </c>
      <c r="J2560" s="937" t="s">
        <v>491</v>
      </c>
      <c r="K2560" s="937" t="s">
        <v>492</v>
      </c>
      <c r="L2560" s="937" t="s">
        <v>63</v>
      </c>
      <c r="M2560" s="962" t="s">
        <v>344</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ASRCMS202202</v>
      </c>
      <c r="AB2560" s="957">
        <f t="shared" si="429"/>
        <v>45230</v>
      </c>
      <c r="AC2560" t="str">
        <f t="shared" si="430"/>
        <v>Unaudited</v>
      </c>
    </row>
    <row r="2561" spans="1:29" x14ac:dyDescent="0.25">
      <c r="A2561" t="s">
        <v>421</v>
      </c>
      <c r="B2561" t="s">
        <v>1380</v>
      </c>
      <c r="C2561" t="s">
        <v>1381</v>
      </c>
      <c r="D2561">
        <v>1900</v>
      </c>
      <c r="E2561" s="957">
        <v>1</v>
      </c>
      <c r="F2561" t="s">
        <v>439</v>
      </c>
      <c r="G2561" s="957">
        <v>91</v>
      </c>
      <c r="H2561" t="s">
        <v>387</v>
      </c>
      <c r="I2561" s="937" t="s">
        <v>488</v>
      </c>
      <c r="J2561" s="937" t="s">
        <v>491</v>
      </c>
      <c r="K2561" s="937" t="s">
        <v>1014</v>
      </c>
      <c r="L2561" s="937" t="s">
        <v>910</v>
      </c>
      <c r="M2561" s="962" t="s">
        <v>911</v>
      </c>
      <c r="N2561" s="678">
        <f t="shared" ca="1" si="432"/>
        <v>0</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ASRCMS202202</v>
      </c>
      <c r="AB2561" s="957">
        <f t="shared" si="429"/>
        <v>45230</v>
      </c>
      <c r="AC2561" t="str">
        <f t="shared" si="430"/>
        <v>Unaudited</v>
      </c>
    </row>
    <row r="2562" spans="1:29" x14ac:dyDescent="0.25">
      <c r="A2562" t="s">
        <v>421</v>
      </c>
      <c r="B2562" t="s">
        <v>1380</v>
      </c>
      <c r="C2562" t="s">
        <v>1381</v>
      </c>
      <c r="D2562">
        <v>1900</v>
      </c>
      <c r="E2562" s="957">
        <v>1</v>
      </c>
      <c r="F2562" t="s">
        <v>439</v>
      </c>
      <c r="G2562" s="957">
        <v>91</v>
      </c>
      <c r="H2562" t="s">
        <v>387</v>
      </c>
      <c r="I2562" s="937" t="s">
        <v>488</v>
      </c>
      <c r="J2562" s="937" t="s">
        <v>13</v>
      </c>
      <c r="K2562" s="937" t="s">
        <v>493</v>
      </c>
      <c r="L2562" s="945" t="s">
        <v>95</v>
      </c>
      <c r="M2562" s="960" t="s">
        <v>147</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ASRCMS202202</v>
      </c>
      <c r="AB2562" s="957">
        <f t="shared" ref="AB2562:AB2625" si="440">file_date</f>
        <v>45230</v>
      </c>
      <c r="AC2562" t="str">
        <f t="shared" ref="AC2562:AC2625" si="441">status</f>
        <v>Unaudited</v>
      </c>
    </row>
    <row r="2563" spans="1:29" x14ac:dyDescent="0.25">
      <c r="A2563" t="s">
        <v>421</v>
      </c>
      <c r="B2563" t="s">
        <v>1380</v>
      </c>
      <c r="C2563" t="s">
        <v>1381</v>
      </c>
      <c r="D2563">
        <v>1900</v>
      </c>
      <c r="E2563" s="957">
        <v>1</v>
      </c>
      <c r="F2563" t="s">
        <v>439</v>
      </c>
      <c r="G2563" s="957">
        <v>91</v>
      </c>
      <c r="H2563" t="s">
        <v>387</v>
      </c>
      <c r="I2563" s="962" t="s">
        <v>488</v>
      </c>
      <c r="J2563" s="962" t="s">
        <v>13</v>
      </c>
      <c r="K2563" s="962" t="s">
        <v>13</v>
      </c>
      <c r="L2563" s="937" t="s">
        <v>35</v>
      </c>
      <c r="M2563" s="962" t="s">
        <v>13</v>
      </c>
      <c r="N2563" s="678">
        <f t="shared" ca="1" si="432"/>
        <v>22337.670006350389</v>
      </c>
      <c r="O2563" s="678">
        <f t="shared" ca="1" si="438"/>
        <v>8770.8696850349825</v>
      </c>
      <c r="P2563" s="678">
        <f t="shared" ca="1" si="438"/>
        <v>1411.5825244610489</v>
      </c>
      <c r="Q2563" s="678">
        <f t="shared" ca="1" si="438"/>
        <v>5692.9900377115773</v>
      </c>
      <c r="R2563" s="678">
        <f t="shared" ca="1" si="438"/>
        <v>917.79650725962392</v>
      </c>
      <c r="S2563" s="678">
        <f t="shared" ca="1" si="438"/>
        <v>19.025753682512253</v>
      </c>
      <c r="T2563" s="678">
        <f t="shared" ca="1" si="438"/>
        <v>520.95932101952928</v>
      </c>
      <c r="U2563" s="678">
        <f t="shared" ca="1" si="438"/>
        <v>0</v>
      </c>
      <c r="V2563" s="678">
        <f t="shared" ca="1" si="438"/>
        <v>56.283057368162396</v>
      </c>
      <c r="W2563" s="678">
        <f t="shared" ca="1" si="434"/>
        <v>4948.1631198129471</v>
      </c>
      <c r="X2563" s="678">
        <f t="shared" ca="1" si="437"/>
        <v>0</v>
      </c>
      <c r="Y2563" s="678">
        <f t="shared" ca="1" si="437"/>
        <v>0</v>
      </c>
      <c r="Z2563" s="678">
        <f t="shared" ca="1" si="437"/>
        <v>0</v>
      </c>
      <c r="AA2563" t="str">
        <f t="shared" si="439"/>
        <v>ASRCMS202202</v>
      </c>
      <c r="AB2563" s="957">
        <f t="shared" si="440"/>
        <v>45230</v>
      </c>
      <c r="AC2563" t="str">
        <f t="shared" si="441"/>
        <v>Unaudited</v>
      </c>
    </row>
    <row r="2564" spans="1:29" x14ac:dyDescent="0.25">
      <c r="A2564" t="s">
        <v>421</v>
      </c>
      <c r="B2564" t="s">
        <v>1380</v>
      </c>
      <c r="C2564" t="s">
        <v>1381</v>
      </c>
      <c r="D2564">
        <v>1900</v>
      </c>
      <c r="E2564" s="957">
        <v>1</v>
      </c>
      <c r="F2564" t="s">
        <v>439</v>
      </c>
      <c r="G2564" s="957">
        <v>91</v>
      </c>
      <c r="H2564" t="s">
        <v>387</v>
      </c>
      <c r="I2564" s="937" t="s">
        <v>489</v>
      </c>
      <c r="J2564" s="937" t="s">
        <v>445</v>
      </c>
      <c r="K2564" s="937" t="s">
        <v>0</v>
      </c>
      <c r="L2564" s="943">
        <v>2.1</v>
      </c>
      <c r="M2564" s="963" t="s">
        <v>148</v>
      </c>
      <c r="N2564" s="678">
        <f t="shared" ca="1" si="432"/>
        <v>3822643.36</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596602.58999999985</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115485.07</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1984677.0199999998</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254617.99999999997</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254607.44999999998</v>
      </c>
      <c r="U2564" s="678">
        <f t="shared" ca="1" si="442"/>
        <v>0</v>
      </c>
      <c r="V2564" s="678">
        <f t="shared" ca="1" si="442"/>
        <v>0</v>
      </c>
      <c r="W2564" s="678">
        <f t="shared" ca="1" si="434"/>
        <v>616653.23</v>
      </c>
      <c r="X2564" s="678">
        <f t="shared" ca="1" si="442"/>
        <v>0</v>
      </c>
      <c r="Y2564" s="678">
        <f t="shared" ca="1" si="442"/>
        <v>0</v>
      </c>
      <c r="Z2564" s="678">
        <f t="shared" ca="1" si="442"/>
        <v>0</v>
      </c>
      <c r="AA2564" t="str">
        <f t="shared" si="439"/>
        <v>ASRCMS202202</v>
      </c>
      <c r="AB2564" s="957">
        <f t="shared" si="440"/>
        <v>45230</v>
      </c>
      <c r="AC2564" t="str">
        <f t="shared" si="441"/>
        <v>Unaudited</v>
      </c>
    </row>
    <row r="2565" spans="1:29" ht="30" x14ac:dyDescent="0.25">
      <c r="A2565" t="s">
        <v>421</v>
      </c>
      <c r="B2565" t="s">
        <v>1380</v>
      </c>
      <c r="C2565" t="s">
        <v>1381</v>
      </c>
      <c r="D2565">
        <v>1900</v>
      </c>
      <c r="E2565" s="957">
        <v>1</v>
      </c>
      <c r="F2565" t="s">
        <v>439</v>
      </c>
      <c r="G2565" s="957">
        <v>91</v>
      </c>
      <c r="H2565" t="s">
        <v>387</v>
      </c>
      <c r="I2565" s="937" t="s">
        <v>489</v>
      </c>
      <c r="J2565" s="937" t="s">
        <v>445</v>
      </c>
      <c r="K2565" s="937" t="s">
        <v>0</v>
      </c>
      <c r="L2565" s="943">
        <v>2.2000000000000002</v>
      </c>
      <c r="M2565" s="963" t="s">
        <v>149</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6565.00047282999</v>
      </c>
      <c r="O2565" s="678">
        <f t="shared" ca="1" si="442"/>
        <v>1133.8191099210351</v>
      </c>
      <c r="P2565" s="678">
        <f t="shared" ca="1" si="442"/>
        <v>217.9169744583568</v>
      </c>
      <c r="Q2565" s="678">
        <f t="shared" ca="1" si="442"/>
        <v>3013.268183210203</v>
      </c>
      <c r="R2565" s="678">
        <f t="shared" ca="1" si="442"/>
        <v>560.44954767537092</v>
      </c>
      <c r="S2565" s="678">
        <f t="shared" ca="1" si="442"/>
        <v>0</v>
      </c>
      <c r="T2565" s="678">
        <f t="shared" ca="1" si="442"/>
        <v>346.7257273993651</v>
      </c>
      <c r="U2565" s="678">
        <f t="shared" ca="1" si="442"/>
        <v>0</v>
      </c>
      <c r="V2565" s="678">
        <f t="shared" ca="1" si="442"/>
        <v>7.7355747167091868</v>
      </c>
      <c r="W2565" s="678">
        <f t="shared" ca="1" si="434"/>
        <v>1285.0853554489499</v>
      </c>
      <c r="X2565" s="678">
        <f t="shared" ca="1" si="442"/>
        <v>0</v>
      </c>
      <c r="Y2565" s="678">
        <f t="shared" ca="1" si="442"/>
        <v>0</v>
      </c>
      <c r="Z2565" s="678">
        <f t="shared" ca="1" si="442"/>
        <v>0</v>
      </c>
      <c r="AA2565" t="str">
        <f t="shared" si="439"/>
        <v>ASRCMS202202</v>
      </c>
      <c r="AB2565" s="957">
        <f t="shared" si="440"/>
        <v>45230</v>
      </c>
      <c r="AC2565" t="str">
        <f t="shared" si="441"/>
        <v>Unaudited</v>
      </c>
    </row>
    <row r="2566" spans="1:29" x14ac:dyDescent="0.25">
      <c r="A2566" t="s">
        <v>421</v>
      </c>
      <c r="B2566" t="s">
        <v>1380</v>
      </c>
      <c r="C2566" t="s">
        <v>1381</v>
      </c>
      <c r="D2566">
        <v>1900</v>
      </c>
      <c r="E2566" s="957">
        <v>1</v>
      </c>
      <c r="F2566" t="s">
        <v>439</v>
      </c>
      <c r="G2566" s="957">
        <v>91</v>
      </c>
      <c r="H2566" t="s">
        <v>387</v>
      </c>
      <c r="I2566" s="937" t="s">
        <v>489</v>
      </c>
      <c r="J2566" s="937" t="s">
        <v>445</v>
      </c>
      <c r="K2566" s="937" t="s">
        <v>0</v>
      </c>
      <c r="L2566" s="947">
        <v>2.2999999999999998</v>
      </c>
      <c r="M2566" s="964" t="s">
        <v>150</v>
      </c>
      <c r="N2566" s="678">
        <f t="shared" ca="1" si="443"/>
        <v>502375.66000000003</v>
      </c>
      <c r="O2566" s="678">
        <f t="shared" ca="1" si="442"/>
        <v>212431.96000000002</v>
      </c>
      <c r="P2566" s="678">
        <f t="shared" ca="1" si="442"/>
        <v>49892.34</v>
      </c>
      <c r="Q2566" s="678">
        <f t="shared" ca="1" si="442"/>
        <v>159092.00999999998</v>
      </c>
      <c r="R2566" s="678">
        <f t="shared" ca="1" si="442"/>
        <v>36454.609999999993</v>
      </c>
      <c r="S2566" s="678">
        <f t="shared" ca="1" si="442"/>
        <v>0</v>
      </c>
      <c r="T2566" s="678">
        <f t="shared" ca="1" si="442"/>
        <v>16778.060000000001</v>
      </c>
      <c r="U2566" s="678">
        <f t="shared" ca="1" si="442"/>
        <v>0</v>
      </c>
      <c r="V2566" s="678">
        <f t="shared" ca="1" si="442"/>
        <v>1941.04</v>
      </c>
      <c r="W2566" s="678">
        <f t="shared" ca="1" si="434"/>
        <v>25785.640000000003</v>
      </c>
      <c r="X2566" s="678">
        <f t="shared" ca="1" si="442"/>
        <v>0</v>
      </c>
      <c r="Y2566" s="678">
        <f t="shared" ca="1" si="442"/>
        <v>0</v>
      </c>
      <c r="Z2566" s="678">
        <f t="shared" ca="1" si="442"/>
        <v>0</v>
      </c>
      <c r="AA2566" t="str">
        <f t="shared" si="439"/>
        <v>ASRCMS202202</v>
      </c>
      <c r="AB2566" s="957">
        <f t="shared" si="440"/>
        <v>45230</v>
      </c>
      <c r="AC2566" t="str">
        <f t="shared" si="441"/>
        <v>Unaudited</v>
      </c>
    </row>
    <row r="2567" spans="1:29" x14ac:dyDescent="0.25">
      <c r="A2567" t="s">
        <v>421</v>
      </c>
      <c r="B2567" t="s">
        <v>1380</v>
      </c>
      <c r="C2567" t="s">
        <v>1381</v>
      </c>
      <c r="D2567">
        <v>1900</v>
      </c>
      <c r="E2567" s="957">
        <v>1</v>
      </c>
      <c r="F2567" t="s">
        <v>439</v>
      </c>
      <c r="G2567" s="957">
        <v>91</v>
      </c>
      <c r="H2567" t="s">
        <v>387</v>
      </c>
      <c r="I2567" s="963" t="s">
        <v>489</v>
      </c>
      <c r="J2567" s="963" t="s">
        <v>445</v>
      </c>
      <c r="K2567" s="963" t="s">
        <v>0</v>
      </c>
      <c r="L2567" s="943">
        <v>2.4</v>
      </c>
      <c r="M2567" s="963" t="s">
        <v>151</v>
      </c>
      <c r="N2567" s="678">
        <f t="shared" ca="1" si="443"/>
        <v>1726012.36</v>
      </c>
      <c r="O2567" s="678">
        <f t="shared" ca="1" si="442"/>
        <v>527921.58000000007</v>
      </c>
      <c r="P2567" s="678">
        <f t="shared" ca="1" si="442"/>
        <v>63048.14</v>
      </c>
      <c r="Q2567" s="678">
        <f t="shared" ca="1" si="442"/>
        <v>822859.50000000023</v>
      </c>
      <c r="R2567" s="678">
        <f t="shared" ca="1" si="442"/>
        <v>63117.220000000008</v>
      </c>
      <c r="S2567" s="678">
        <f t="shared" ca="1" si="442"/>
        <v>1412.38</v>
      </c>
      <c r="T2567" s="678">
        <f t="shared" ca="1" si="442"/>
        <v>68354.239999999991</v>
      </c>
      <c r="U2567" s="678">
        <f t="shared" ca="1" si="442"/>
        <v>0</v>
      </c>
      <c r="V2567" s="678">
        <f t="shared" ca="1" si="442"/>
        <v>6866.36</v>
      </c>
      <c r="W2567" s="678">
        <f t="shared" ca="1" si="434"/>
        <v>172432.94</v>
      </c>
      <c r="X2567" s="678">
        <f t="shared" ca="1" si="442"/>
        <v>0</v>
      </c>
      <c r="Y2567" s="678">
        <f t="shared" ca="1" si="442"/>
        <v>0</v>
      </c>
      <c r="Z2567" s="678">
        <f t="shared" ca="1" si="442"/>
        <v>0</v>
      </c>
      <c r="AA2567" t="str">
        <f t="shared" si="439"/>
        <v>ASRCMS202202</v>
      </c>
      <c r="AB2567" s="957">
        <f t="shared" si="440"/>
        <v>45230</v>
      </c>
      <c r="AC2567" t="str">
        <f t="shared" si="441"/>
        <v>Unaudited</v>
      </c>
    </row>
    <row r="2568" spans="1:29" ht="30" x14ac:dyDescent="0.25">
      <c r="A2568" t="s">
        <v>421</v>
      </c>
      <c r="B2568" t="s">
        <v>1380</v>
      </c>
      <c r="C2568" t="s">
        <v>1381</v>
      </c>
      <c r="D2568">
        <v>1900</v>
      </c>
      <c r="E2568" s="957">
        <v>1</v>
      </c>
      <c r="F2568" t="s">
        <v>439</v>
      </c>
      <c r="G2568" s="957">
        <v>91</v>
      </c>
      <c r="H2568" t="s">
        <v>387</v>
      </c>
      <c r="I2568" s="937" t="s">
        <v>489</v>
      </c>
      <c r="J2568" s="937" t="s">
        <v>445</v>
      </c>
      <c r="K2568" s="937" t="s">
        <v>0</v>
      </c>
      <c r="L2568" s="937">
        <v>2.5</v>
      </c>
      <c r="M2568" s="962" t="s">
        <v>152</v>
      </c>
      <c r="N2568" s="678">
        <f t="shared" ca="1" si="443"/>
        <v>31109.623992250075</v>
      </c>
      <c r="O2568" s="678">
        <f t="shared" ca="1" si="442"/>
        <v>10764.774546800207</v>
      </c>
      <c r="P2568" s="678">
        <f t="shared" ca="1" si="442"/>
        <v>1640.0469325298097</v>
      </c>
      <c r="Q2568" s="678">
        <f t="shared" ca="1" si="442"/>
        <v>14218.930032447808</v>
      </c>
      <c r="R2568" s="678">
        <f t="shared" ca="1" si="442"/>
        <v>1445.6695387394991</v>
      </c>
      <c r="S2568" s="678">
        <f t="shared" ca="1" si="442"/>
        <v>0.52936300038192063</v>
      </c>
      <c r="T2568" s="678">
        <f t="shared" ca="1" si="442"/>
        <v>66.414133333967868</v>
      </c>
      <c r="U2568" s="678">
        <f t="shared" ca="1" si="442"/>
        <v>0</v>
      </c>
      <c r="V2568" s="678">
        <f t="shared" ca="1" si="442"/>
        <v>131.37060223774984</v>
      </c>
      <c r="W2568" s="678">
        <f t="shared" ca="1" si="434"/>
        <v>2841.8888431606533</v>
      </c>
      <c r="X2568" s="678">
        <f t="shared" ca="1" si="442"/>
        <v>0</v>
      </c>
      <c r="Y2568" s="678">
        <f t="shared" ca="1" si="442"/>
        <v>0</v>
      </c>
      <c r="Z2568" s="678">
        <f t="shared" ca="1" si="442"/>
        <v>0</v>
      </c>
      <c r="AA2568" t="str">
        <f t="shared" si="439"/>
        <v>ASRCMS202202</v>
      </c>
      <c r="AB2568" s="957">
        <f t="shared" si="440"/>
        <v>45230</v>
      </c>
      <c r="AC2568" t="str">
        <f t="shared" si="441"/>
        <v>Unaudited</v>
      </c>
    </row>
    <row r="2569" spans="1:29" x14ac:dyDescent="0.25">
      <c r="A2569" t="s">
        <v>421</v>
      </c>
      <c r="B2569" t="s">
        <v>1380</v>
      </c>
      <c r="C2569" t="s">
        <v>1381</v>
      </c>
      <c r="D2569">
        <v>1900</v>
      </c>
      <c r="E2569" s="957">
        <v>1</v>
      </c>
      <c r="F2569" t="s">
        <v>439</v>
      </c>
      <c r="G2569" s="957">
        <v>91</v>
      </c>
      <c r="H2569" t="s">
        <v>387</v>
      </c>
      <c r="I2569" s="937" t="s">
        <v>489</v>
      </c>
      <c r="J2569" s="937" t="s">
        <v>445</v>
      </c>
      <c r="K2569" s="937" t="s">
        <v>0</v>
      </c>
      <c r="L2569" s="937" t="s">
        <v>97</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ASRCMS202202</v>
      </c>
      <c r="AB2569" s="957">
        <f t="shared" si="440"/>
        <v>45230</v>
      </c>
      <c r="AC2569" t="str">
        <f t="shared" si="441"/>
        <v>Unaudited</v>
      </c>
    </row>
    <row r="2570" spans="1:29" x14ac:dyDescent="0.25">
      <c r="A2570" t="s">
        <v>421</v>
      </c>
      <c r="B2570" t="s">
        <v>1380</v>
      </c>
      <c r="C2570" t="s">
        <v>1381</v>
      </c>
      <c r="D2570">
        <v>1900</v>
      </c>
      <c r="E2570" s="957">
        <v>1</v>
      </c>
      <c r="F2570" t="s">
        <v>439</v>
      </c>
      <c r="G2570" s="957">
        <v>91</v>
      </c>
      <c r="H2570" t="s">
        <v>387</v>
      </c>
      <c r="I2570" s="937" t="s">
        <v>489</v>
      </c>
      <c r="J2570" s="937" t="s">
        <v>445</v>
      </c>
      <c r="K2570" s="937" t="s">
        <v>0</v>
      </c>
      <c r="L2570" s="937" t="s">
        <v>153</v>
      </c>
      <c r="M2570" s="962" t="s">
        <v>452</v>
      </c>
      <c r="N2570" s="678">
        <f t="shared" ca="1" si="443"/>
        <v>36218.191094114103</v>
      </c>
      <c r="O2570" s="678">
        <f t="shared" ca="1" si="442"/>
        <v>7446.4763264708417</v>
      </c>
      <c r="P2570" s="678">
        <f t="shared" ca="1" si="442"/>
        <v>1038.6960314064936</v>
      </c>
      <c r="Q2570" s="678">
        <f t="shared" ca="1" si="442"/>
        <v>12910.592095330892</v>
      </c>
      <c r="R2570" s="678">
        <f t="shared" ca="1" si="442"/>
        <v>1867.1861787065629</v>
      </c>
      <c r="S2570" s="678">
        <f t="shared" ca="1" si="442"/>
        <v>35.739354105067036</v>
      </c>
      <c r="T2570" s="678">
        <f t="shared" ca="1" si="442"/>
        <v>1287.6831234372669</v>
      </c>
      <c r="U2570" s="678">
        <f t="shared" ca="1" si="442"/>
        <v>0</v>
      </c>
      <c r="V2570" s="678">
        <f t="shared" ca="1" si="442"/>
        <v>56.707367314830421</v>
      </c>
      <c r="W2570" s="678">
        <f t="shared" ca="1" si="434"/>
        <v>11575.110617342149</v>
      </c>
      <c r="X2570" s="678">
        <f t="shared" ca="1" si="442"/>
        <v>0</v>
      </c>
      <c r="Y2570" s="678">
        <f t="shared" ca="1" si="442"/>
        <v>0</v>
      </c>
      <c r="Z2570" s="678">
        <f t="shared" ca="1" si="442"/>
        <v>0</v>
      </c>
      <c r="AA2570" t="str">
        <f t="shared" si="439"/>
        <v>ASRCMS202202</v>
      </c>
      <c r="AB2570" s="957">
        <f t="shared" si="440"/>
        <v>45230</v>
      </c>
      <c r="AC2570" t="str">
        <f t="shared" si="441"/>
        <v>Unaudited</v>
      </c>
    </row>
    <row r="2571" spans="1:29" x14ac:dyDescent="0.25">
      <c r="A2571" t="s">
        <v>421</v>
      </c>
      <c r="B2571" t="s">
        <v>1380</v>
      </c>
      <c r="C2571" t="s">
        <v>1381</v>
      </c>
      <c r="D2571">
        <v>1900</v>
      </c>
      <c r="E2571" s="957">
        <v>1</v>
      </c>
      <c r="F2571" t="s">
        <v>439</v>
      </c>
      <c r="G2571" s="957">
        <v>91</v>
      </c>
      <c r="H2571" t="s">
        <v>387</v>
      </c>
      <c r="I2571" s="937" t="s">
        <v>489</v>
      </c>
      <c r="J2571" s="937" t="s">
        <v>445</v>
      </c>
      <c r="K2571" s="937" t="s">
        <v>0</v>
      </c>
      <c r="L2571" s="945" t="s">
        <v>912</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ASRCMS202202</v>
      </c>
      <c r="AB2571" s="957">
        <f t="shared" si="440"/>
        <v>45230</v>
      </c>
      <c r="AC2571" t="str">
        <f t="shared" si="441"/>
        <v>Unaudited</v>
      </c>
    </row>
    <row r="2572" spans="1:29" x14ac:dyDescent="0.25">
      <c r="A2572" t="s">
        <v>421</v>
      </c>
      <c r="B2572" t="s">
        <v>1380</v>
      </c>
      <c r="C2572" t="s">
        <v>1381</v>
      </c>
      <c r="D2572">
        <v>1900</v>
      </c>
      <c r="E2572" s="957">
        <v>1</v>
      </c>
      <c r="F2572" t="s">
        <v>439</v>
      </c>
      <c r="G2572" s="957">
        <v>91</v>
      </c>
      <c r="H2572" t="s">
        <v>387</v>
      </c>
      <c r="I2572" s="962" t="s">
        <v>489</v>
      </c>
      <c r="J2572" s="962" t="s">
        <v>445</v>
      </c>
      <c r="K2572" s="962" t="s">
        <v>53</v>
      </c>
      <c r="L2572" s="937">
        <v>3.1</v>
      </c>
      <c r="M2572" s="962" t="s">
        <v>33</v>
      </c>
      <c r="N2572" s="678">
        <f t="shared" ca="1" si="443"/>
        <v>1257079.1899999997</v>
      </c>
      <c r="O2572" s="678">
        <f t="shared" ca="1" si="442"/>
        <v>576395.31999999995</v>
      </c>
      <c r="P2572" s="678">
        <f t="shared" ca="1" si="442"/>
        <v>94629.359999999971</v>
      </c>
      <c r="Q2572" s="678">
        <f t="shared" ca="1" si="442"/>
        <v>432184.62000000011</v>
      </c>
      <c r="R2572" s="678">
        <f t="shared" ca="1" si="442"/>
        <v>72147.89</v>
      </c>
      <c r="S2572" s="678">
        <f t="shared" ca="1" si="442"/>
        <v>762.66000000000008</v>
      </c>
      <c r="T2572" s="678">
        <f t="shared" ca="1" si="442"/>
        <v>34075.369999999995</v>
      </c>
      <c r="U2572" s="678">
        <f t="shared" ca="1" si="442"/>
        <v>0</v>
      </c>
      <c r="V2572" s="678">
        <f t="shared" ca="1" si="442"/>
        <v>2539.88</v>
      </c>
      <c r="W2572" s="678">
        <f t="shared" ca="1" si="434"/>
        <v>44344.09</v>
      </c>
      <c r="X2572" s="678">
        <f t="shared" ca="1" si="442"/>
        <v>0</v>
      </c>
      <c r="Y2572" s="678">
        <f t="shared" ca="1" si="442"/>
        <v>0</v>
      </c>
      <c r="Z2572" s="678">
        <f t="shared" ca="1" si="442"/>
        <v>0</v>
      </c>
      <c r="AA2572" t="str">
        <f t="shared" si="439"/>
        <v>ASRCMS202202</v>
      </c>
      <c r="AB2572" s="957">
        <f t="shared" si="440"/>
        <v>45230</v>
      </c>
      <c r="AC2572" t="str">
        <f t="shared" si="441"/>
        <v>Unaudited</v>
      </c>
    </row>
    <row r="2573" spans="1:29" x14ac:dyDescent="0.25">
      <c r="A2573" t="s">
        <v>421</v>
      </c>
      <c r="B2573" t="s">
        <v>1380</v>
      </c>
      <c r="C2573" t="s">
        <v>1381</v>
      </c>
      <c r="D2573">
        <v>1900</v>
      </c>
      <c r="E2573" s="957">
        <v>1</v>
      </c>
      <c r="F2573" t="s">
        <v>439</v>
      </c>
      <c r="G2573" s="957">
        <v>91</v>
      </c>
      <c r="H2573" t="s">
        <v>387</v>
      </c>
      <c r="I2573" s="937" t="s">
        <v>489</v>
      </c>
      <c r="J2573" s="937" t="s">
        <v>445</v>
      </c>
      <c r="K2573" s="937" t="s">
        <v>53</v>
      </c>
      <c r="L2573" s="937">
        <v>3.2</v>
      </c>
      <c r="M2573" s="962" t="s">
        <v>34</v>
      </c>
      <c r="N2573" s="678">
        <f t="shared" ca="1" si="443"/>
        <v>2282956.37</v>
      </c>
      <c r="O2573" s="678">
        <f t="shared" ca="1" si="442"/>
        <v>760958.49</v>
      </c>
      <c r="P2573" s="678">
        <f t="shared" ca="1" si="442"/>
        <v>133700.29999999999</v>
      </c>
      <c r="Q2573" s="678">
        <f t="shared" ca="1" si="442"/>
        <v>901975.52</v>
      </c>
      <c r="R2573" s="678">
        <f t="shared" ca="1" si="442"/>
        <v>113546.58999999998</v>
      </c>
      <c r="S2573" s="678">
        <f t="shared" ca="1" si="442"/>
        <v>527.07999999999993</v>
      </c>
      <c r="T2573" s="678">
        <f t="shared" ca="1" si="442"/>
        <v>102275.41999999998</v>
      </c>
      <c r="U2573" s="678">
        <f t="shared" ca="1" si="442"/>
        <v>0</v>
      </c>
      <c r="V2573" s="678">
        <f t="shared" ca="1" si="442"/>
        <v>7262.2500000000009</v>
      </c>
      <c r="W2573" s="678">
        <f t="shared" ca="1" si="434"/>
        <v>262710.71999999997</v>
      </c>
      <c r="X2573" s="678">
        <f t="shared" ca="1" si="442"/>
        <v>0</v>
      </c>
      <c r="Y2573" s="678">
        <f t="shared" ca="1" si="442"/>
        <v>0</v>
      </c>
      <c r="Z2573" s="678">
        <f t="shared" ca="1" si="442"/>
        <v>0</v>
      </c>
      <c r="AA2573" t="str">
        <f t="shared" si="439"/>
        <v>ASRCMS202202</v>
      </c>
      <c r="AB2573" s="957">
        <f t="shared" si="440"/>
        <v>45230</v>
      </c>
      <c r="AC2573" t="str">
        <f t="shared" si="441"/>
        <v>Unaudited</v>
      </c>
    </row>
    <row r="2574" spans="1:29" x14ac:dyDescent="0.25">
      <c r="A2574" t="s">
        <v>421</v>
      </c>
      <c r="B2574" t="s">
        <v>1380</v>
      </c>
      <c r="C2574" t="s">
        <v>1381</v>
      </c>
      <c r="D2574">
        <v>1900</v>
      </c>
      <c r="E2574" s="957">
        <v>1</v>
      </c>
      <c r="F2574" t="s">
        <v>439</v>
      </c>
      <c r="G2574" s="957">
        <v>91</v>
      </c>
      <c r="H2574" t="s">
        <v>387</v>
      </c>
      <c r="I2574" s="937" t="s">
        <v>489</v>
      </c>
      <c r="J2574" s="937" t="s">
        <v>445</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ASRCMS202202</v>
      </c>
      <c r="AB2574" s="957">
        <f t="shared" si="440"/>
        <v>45230</v>
      </c>
      <c r="AC2574" t="str">
        <f t="shared" si="441"/>
        <v>Unaudited</v>
      </c>
    </row>
    <row r="2575" spans="1:29" x14ac:dyDescent="0.25">
      <c r="A2575" t="s">
        <v>421</v>
      </c>
      <c r="B2575" t="s">
        <v>1380</v>
      </c>
      <c r="C2575" t="s">
        <v>1381</v>
      </c>
      <c r="D2575">
        <v>1900</v>
      </c>
      <c r="E2575" s="957">
        <v>1</v>
      </c>
      <c r="F2575" t="s">
        <v>439</v>
      </c>
      <c r="G2575" s="957">
        <v>91</v>
      </c>
      <c r="H2575" t="s">
        <v>387</v>
      </c>
      <c r="I2575" s="937" t="s">
        <v>489</v>
      </c>
      <c r="J2575" s="937" t="s">
        <v>445</v>
      </c>
      <c r="K2575" s="937" t="s">
        <v>53</v>
      </c>
      <c r="L2575" s="937" t="s">
        <v>44</v>
      </c>
      <c r="M2575" s="962" t="s">
        <v>154</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ASRCMS202202</v>
      </c>
      <c r="AB2575" s="957">
        <f t="shared" si="440"/>
        <v>45230</v>
      </c>
      <c r="AC2575" t="str">
        <f t="shared" si="441"/>
        <v>Unaudited</v>
      </c>
    </row>
    <row r="2576" spans="1:29" x14ac:dyDescent="0.25">
      <c r="A2576" t="s">
        <v>421</v>
      </c>
      <c r="B2576" t="s">
        <v>1380</v>
      </c>
      <c r="C2576" t="s">
        <v>1381</v>
      </c>
      <c r="D2576">
        <v>1900</v>
      </c>
      <c r="E2576" s="957">
        <v>1</v>
      </c>
      <c r="F2576" t="s">
        <v>439</v>
      </c>
      <c r="G2576" s="957">
        <v>91</v>
      </c>
      <c r="H2576" t="s">
        <v>387</v>
      </c>
      <c r="I2576" s="937" t="s">
        <v>489</v>
      </c>
      <c r="J2576" s="937" t="s">
        <v>445</v>
      </c>
      <c r="K2576" s="937" t="s">
        <v>53</v>
      </c>
      <c r="L2576" s="945" t="s">
        <v>41</v>
      </c>
      <c r="M2576" s="960" t="s">
        <v>52</v>
      </c>
      <c r="N2576" s="678">
        <f t="shared" ca="1" si="443"/>
        <v>38877.235491117754</v>
      </c>
      <c r="O2576" s="678">
        <f t="shared" ca="1" si="442"/>
        <v>16178.343250259444</v>
      </c>
      <c r="P2576" s="678">
        <f t="shared" ca="1" si="442"/>
        <v>7566.2974136194362</v>
      </c>
      <c r="Q2576" s="678">
        <f t="shared" ca="1" si="442"/>
        <v>10703.542682681154</v>
      </c>
      <c r="R2576" s="678">
        <f t="shared" ca="1" si="442"/>
        <v>4306.0229183200045</v>
      </c>
      <c r="S2576" s="678">
        <f t="shared" ca="1" si="442"/>
        <v>0</v>
      </c>
      <c r="T2576" s="678">
        <f t="shared" ca="1" si="442"/>
        <v>123.02922623771441</v>
      </c>
      <c r="U2576" s="678">
        <f t="shared" ca="1" si="442"/>
        <v>0</v>
      </c>
      <c r="V2576" s="678">
        <f t="shared" ca="1" si="442"/>
        <v>0</v>
      </c>
      <c r="W2576" s="678">
        <f t="shared" ca="1" si="434"/>
        <v>0</v>
      </c>
      <c r="X2576" s="678">
        <f t="shared" ca="1" si="442"/>
        <v>0</v>
      </c>
      <c r="Y2576" s="678">
        <f t="shared" ca="1" si="442"/>
        <v>0</v>
      </c>
      <c r="Z2576" s="678">
        <f t="shared" ca="1" si="442"/>
        <v>0</v>
      </c>
      <c r="AA2576" t="str">
        <f t="shared" si="439"/>
        <v>ASRCMS202202</v>
      </c>
      <c r="AB2576" s="957">
        <f t="shared" si="440"/>
        <v>45230</v>
      </c>
      <c r="AC2576" t="str">
        <f t="shared" si="441"/>
        <v>Unaudited</v>
      </c>
    </row>
    <row r="2577" spans="1:29" x14ac:dyDescent="0.25">
      <c r="A2577" t="s">
        <v>421</v>
      </c>
      <c r="B2577" t="s">
        <v>1380</v>
      </c>
      <c r="C2577" t="s">
        <v>1381</v>
      </c>
      <c r="D2577">
        <v>1900</v>
      </c>
      <c r="E2577" s="957">
        <v>1</v>
      </c>
      <c r="F2577" t="s">
        <v>439</v>
      </c>
      <c r="G2577" s="957">
        <v>91</v>
      </c>
      <c r="H2577" t="s">
        <v>387</v>
      </c>
      <c r="I2577" s="962" t="s">
        <v>489</v>
      </c>
      <c r="J2577" s="962" t="s">
        <v>445</v>
      </c>
      <c r="K2577" s="962" t="s">
        <v>53</v>
      </c>
      <c r="L2577" s="937" t="s">
        <v>42</v>
      </c>
      <c r="M2577" s="962" t="s">
        <v>155</v>
      </c>
      <c r="N2577" s="678">
        <f t="shared" ca="1" si="443"/>
        <v>52481.493410217314</v>
      </c>
      <c r="O2577" s="678">
        <f t="shared" ca="1" si="442"/>
        <v>20502.856412397283</v>
      </c>
      <c r="P2577" s="678">
        <f t="shared" ca="1" si="442"/>
        <v>3471.0933107039855</v>
      </c>
      <c r="Q2577" s="678">
        <f t="shared" ca="1" si="442"/>
        <v>20555.774807643535</v>
      </c>
      <c r="R2577" s="678">
        <f t="shared" ca="1" si="442"/>
        <v>2860.0984553640137</v>
      </c>
      <c r="S2577" s="678">
        <f t="shared" ca="1" si="442"/>
        <v>2.1575090147090568</v>
      </c>
      <c r="T2577" s="678">
        <f t="shared" ca="1" si="442"/>
        <v>215.754182183361</v>
      </c>
      <c r="U2577" s="678">
        <f t="shared" ca="1" si="442"/>
        <v>0</v>
      </c>
      <c r="V2577" s="678">
        <f t="shared" ca="1" si="442"/>
        <v>151.20445413522555</v>
      </c>
      <c r="W2577" s="678">
        <f t="shared" ca="1" si="434"/>
        <v>4722.5542787752038</v>
      </c>
      <c r="X2577" s="678">
        <f t="shared" ca="1" si="442"/>
        <v>0</v>
      </c>
      <c r="Y2577" s="678">
        <f t="shared" ca="1" si="442"/>
        <v>0</v>
      </c>
      <c r="Z2577" s="678">
        <f t="shared" ca="1" si="442"/>
        <v>0</v>
      </c>
      <c r="AA2577" t="str">
        <f t="shared" si="439"/>
        <v>ASRCMS202202</v>
      </c>
      <c r="AB2577" s="957">
        <f t="shared" si="440"/>
        <v>45230</v>
      </c>
      <c r="AC2577" t="str">
        <f t="shared" si="441"/>
        <v>Unaudited</v>
      </c>
    </row>
    <row r="2578" spans="1:29" x14ac:dyDescent="0.25">
      <c r="A2578" t="s">
        <v>421</v>
      </c>
      <c r="B2578" t="s">
        <v>1380</v>
      </c>
      <c r="C2578" t="s">
        <v>1381</v>
      </c>
      <c r="D2578">
        <v>1900</v>
      </c>
      <c r="E2578" s="957">
        <v>1</v>
      </c>
      <c r="F2578" t="s">
        <v>439</v>
      </c>
      <c r="G2578" s="957">
        <v>91</v>
      </c>
      <c r="H2578" t="s">
        <v>387</v>
      </c>
      <c r="I2578" s="937" t="s">
        <v>489</v>
      </c>
      <c r="J2578" s="937" t="s">
        <v>445</v>
      </c>
      <c r="K2578" s="937" t="s">
        <v>53</v>
      </c>
      <c r="L2578" s="937" t="s">
        <v>43</v>
      </c>
      <c r="M2578" s="962" t="s">
        <v>463</v>
      </c>
      <c r="N2578" s="678">
        <f t="shared" ca="1" si="443"/>
        <v>112615.82922495442</v>
      </c>
      <c r="O2578" s="678">
        <f t="shared" ca="1" si="442"/>
        <v>23153.864977143694</v>
      </c>
      <c r="P2578" s="678">
        <f t="shared" ca="1" si="442"/>
        <v>3229.6923550254614</v>
      </c>
      <c r="Q2578" s="678">
        <f t="shared" ca="1" si="442"/>
        <v>40143.83354548904</v>
      </c>
      <c r="R2578" s="678">
        <f t="shared" ca="1" si="442"/>
        <v>5805.7764200870242</v>
      </c>
      <c r="S2578" s="678">
        <f t="shared" ca="1" si="442"/>
        <v>111.12694689935756</v>
      </c>
      <c r="T2578" s="678">
        <f t="shared" ca="1" si="442"/>
        <v>4003.8858469779734</v>
      </c>
      <c r="U2578" s="678">
        <f t="shared" ca="1" si="442"/>
        <v>0</v>
      </c>
      <c r="V2578" s="678">
        <f t="shared" ca="1" si="442"/>
        <v>176.3243000383178</v>
      </c>
      <c r="W2578" s="678">
        <f t="shared" ca="1" si="434"/>
        <v>35991.324833293547</v>
      </c>
      <c r="X2578" s="678">
        <f t="shared" ca="1" si="442"/>
        <v>0</v>
      </c>
      <c r="Y2578" s="678">
        <f t="shared" ca="1" si="442"/>
        <v>0</v>
      </c>
      <c r="Z2578" s="678">
        <f t="shared" ca="1" si="442"/>
        <v>0</v>
      </c>
      <c r="AA2578" t="str">
        <f t="shared" si="439"/>
        <v>ASRCMS202202</v>
      </c>
      <c r="AB2578" s="957">
        <f t="shared" si="440"/>
        <v>45230</v>
      </c>
      <c r="AC2578" t="str">
        <f t="shared" si="441"/>
        <v>Unaudited</v>
      </c>
    </row>
    <row r="2579" spans="1:29" x14ac:dyDescent="0.25">
      <c r="A2579" t="s">
        <v>421</v>
      </c>
      <c r="B2579" t="s">
        <v>1380</v>
      </c>
      <c r="C2579" t="s">
        <v>1381</v>
      </c>
      <c r="D2579">
        <v>1900</v>
      </c>
      <c r="E2579" s="957">
        <v>1</v>
      </c>
      <c r="F2579" t="s">
        <v>439</v>
      </c>
      <c r="G2579" s="957">
        <v>91</v>
      </c>
      <c r="H2579" t="s">
        <v>387</v>
      </c>
      <c r="I2579" s="937" t="s">
        <v>489</v>
      </c>
      <c r="J2579" s="937" t="s">
        <v>445</v>
      </c>
      <c r="K2579" s="937" t="s">
        <v>915</v>
      </c>
      <c r="L2579" s="937" t="s">
        <v>916</v>
      </c>
      <c r="M2579" s="962" t="s">
        <v>915</v>
      </c>
      <c r="N2579" s="678">
        <f t="shared" ca="1" si="443"/>
        <v>13092.630000000001</v>
      </c>
      <c r="O2579" s="678">
        <f t="shared" ca="1" si="442"/>
        <v>2777.01</v>
      </c>
      <c r="P2579" s="678">
        <f t="shared" ca="1" si="442"/>
        <v>10315.620000000001</v>
      </c>
      <c r="Q2579" s="678">
        <f t="shared" ca="1" si="442"/>
        <v>0</v>
      </c>
      <c r="R2579" s="678">
        <f t="shared" ca="1" si="442"/>
        <v>0</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ASRCMS202202</v>
      </c>
      <c r="AB2579" s="957">
        <f t="shared" si="440"/>
        <v>45230</v>
      </c>
      <c r="AC2579" t="str">
        <f t="shared" si="441"/>
        <v>Unaudited</v>
      </c>
    </row>
    <row r="2580" spans="1:29" x14ac:dyDescent="0.25">
      <c r="A2580" t="s">
        <v>421</v>
      </c>
      <c r="B2580" t="s">
        <v>1380</v>
      </c>
      <c r="C2580" t="s">
        <v>1381</v>
      </c>
      <c r="D2580">
        <v>1900</v>
      </c>
      <c r="E2580" s="957">
        <v>1</v>
      </c>
      <c r="F2580" t="s">
        <v>439</v>
      </c>
      <c r="G2580" s="957">
        <v>91</v>
      </c>
      <c r="H2580" t="s">
        <v>387</v>
      </c>
      <c r="I2580" s="937" t="s">
        <v>489</v>
      </c>
      <c r="J2580" s="937" t="s">
        <v>445</v>
      </c>
      <c r="K2580" s="937" t="s">
        <v>915</v>
      </c>
      <c r="L2580" s="937" t="s">
        <v>917</v>
      </c>
      <c r="M2580" s="962" t="s">
        <v>920</v>
      </c>
      <c r="N2580" s="678">
        <f t="shared" ca="1" si="443"/>
        <v>1158.5294952052923</v>
      </c>
      <c r="O2580" s="678">
        <f t="shared" ca="1" si="442"/>
        <v>200.08572528018263</v>
      </c>
      <c r="P2580" s="678">
        <f t="shared" ca="1" si="442"/>
        <v>38.455936669121783</v>
      </c>
      <c r="Q2580" s="678">
        <f t="shared" ca="1" si="442"/>
        <v>531.7532088018005</v>
      </c>
      <c r="R2580" s="678">
        <f t="shared" ca="1" si="442"/>
        <v>98.902861354477224</v>
      </c>
      <c r="S2580" s="678">
        <f t="shared" ca="1" si="442"/>
        <v>0</v>
      </c>
      <c r="T2580" s="678">
        <f t="shared" ca="1" si="442"/>
        <v>61.186893070476188</v>
      </c>
      <c r="U2580" s="678">
        <f t="shared" ca="1" si="442"/>
        <v>0</v>
      </c>
      <c r="V2580" s="678">
        <f t="shared" ca="1" si="442"/>
        <v>1.3651014205957388</v>
      </c>
      <c r="W2580" s="678">
        <f t="shared" ca="1" si="434"/>
        <v>226.77976860863819</v>
      </c>
      <c r="X2580" s="678">
        <f t="shared" ca="1" si="442"/>
        <v>0</v>
      </c>
      <c r="Y2580" s="678">
        <f t="shared" ca="1" si="442"/>
        <v>0</v>
      </c>
      <c r="Z2580" s="678">
        <f t="shared" ca="1" si="442"/>
        <v>0</v>
      </c>
      <c r="AA2580" t="str">
        <f t="shared" si="439"/>
        <v>ASRCMS202202</v>
      </c>
      <c r="AB2580" s="957">
        <f t="shared" si="440"/>
        <v>45230</v>
      </c>
      <c r="AC2580" t="str">
        <f t="shared" si="441"/>
        <v>Unaudited</v>
      </c>
    </row>
    <row r="2581" spans="1:29" x14ac:dyDescent="0.25">
      <c r="A2581" t="s">
        <v>421</v>
      </c>
      <c r="B2581" t="s">
        <v>1380</v>
      </c>
      <c r="C2581" t="s">
        <v>1381</v>
      </c>
      <c r="D2581">
        <v>1900</v>
      </c>
      <c r="E2581" s="957">
        <v>1</v>
      </c>
      <c r="F2581" t="s">
        <v>439</v>
      </c>
      <c r="G2581" s="957">
        <v>91</v>
      </c>
      <c r="H2581" t="s">
        <v>387</v>
      </c>
      <c r="I2581" s="937" t="s">
        <v>489</v>
      </c>
      <c r="J2581" s="937" t="s">
        <v>445</v>
      </c>
      <c r="K2581" s="937" t="s">
        <v>915</v>
      </c>
      <c r="L2581" s="945" t="s">
        <v>918</v>
      </c>
      <c r="M2581" s="960" t="s">
        <v>921</v>
      </c>
      <c r="N2581" s="678">
        <f t="shared" ca="1" si="443"/>
        <v>91.181757984024699</v>
      </c>
      <c r="O2581" s="678">
        <f t="shared" ca="1" si="442"/>
        <v>18.74701032057828</v>
      </c>
      <c r="P2581" s="678">
        <f t="shared" ca="1" si="442"/>
        <v>2.614987863655768</v>
      </c>
      <c r="Q2581" s="678">
        <f t="shared" ca="1" si="442"/>
        <v>32.503293187887415</v>
      </c>
      <c r="R2581" s="678">
        <f t="shared" ca="1" si="442"/>
        <v>4.7007681254850393</v>
      </c>
      <c r="S2581" s="678">
        <f t="shared" ca="1" si="442"/>
        <v>8.9976253315510624E-2</v>
      </c>
      <c r="T2581" s="678">
        <f t="shared" ca="1" si="442"/>
        <v>3.2418297925555679</v>
      </c>
      <c r="U2581" s="678">
        <f t="shared" ca="1" si="442"/>
        <v>0</v>
      </c>
      <c r="V2581" s="678">
        <f t="shared" ca="1" si="442"/>
        <v>0.14276465185618717</v>
      </c>
      <c r="W2581" s="678">
        <f t="shared" ca="1" si="434"/>
        <v>29.141127788690916</v>
      </c>
      <c r="X2581" s="678">
        <f t="shared" ca="1" si="442"/>
        <v>0</v>
      </c>
      <c r="Y2581" s="678">
        <f t="shared" ca="1" si="442"/>
        <v>0</v>
      </c>
      <c r="Z2581" s="678">
        <f t="shared" ca="1" si="442"/>
        <v>0</v>
      </c>
      <c r="AA2581" t="str">
        <f t="shared" si="439"/>
        <v>ASRCMS202202</v>
      </c>
      <c r="AB2581" s="957">
        <f t="shared" si="440"/>
        <v>45230</v>
      </c>
      <c r="AC2581" t="str">
        <f t="shared" si="441"/>
        <v>Unaudited</v>
      </c>
    </row>
    <row r="2582" spans="1:29" x14ac:dyDescent="0.25">
      <c r="A2582" t="s">
        <v>421</v>
      </c>
      <c r="B2582" t="s">
        <v>1380</v>
      </c>
      <c r="C2582" t="s">
        <v>1381</v>
      </c>
      <c r="D2582">
        <v>1900</v>
      </c>
      <c r="E2582" s="957">
        <v>1</v>
      </c>
      <c r="F2582" t="s">
        <v>439</v>
      </c>
      <c r="G2582" s="957">
        <v>91</v>
      </c>
      <c r="H2582" t="s">
        <v>387</v>
      </c>
      <c r="I2582" s="962" t="s">
        <v>489</v>
      </c>
      <c r="J2582" s="962" t="s">
        <v>445</v>
      </c>
      <c r="K2582" s="962" t="s">
        <v>446</v>
      </c>
      <c r="L2582" s="937">
        <v>5.0999999999999996</v>
      </c>
      <c r="M2582" s="962" t="s">
        <v>37</v>
      </c>
      <c r="N2582" s="678">
        <f t="shared" ca="1" si="443"/>
        <v>1794052.6600000004</v>
      </c>
      <c r="O2582" s="678">
        <f t="shared" ca="1" si="442"/>
        <v>634913.29</v>
      </c>
      <c r="P2582" s="678">
        <f t="shared" ca="1" si="442"/>
        <v>323075.01000000013</v>
      </c>
      <c r="Q2582" s="678">
        <f t="shared" ca="1" si="442"/>
        <v>389039.61</v>
      </c>
      <c r="R2582" s="678">
        <f t="shared" ca="1" si="442"/>
        <v>333548.41000000003</v>
      </c>
      <c r="S2582" s="678">
        <f t="shared" ca="1" si="442"/>
        <v>917.54</v>
      </c>
      <c r="T2582" s="678">
        <f t="shared" ca="1" si="442"/>
        <v>98656.12999999999</v>
      </c>
      <c r="U2582" s="678">
        <f t="shared" ca="1" si="442"/>
        <v>0</v>
      </c>
      <c r="V2582" s="678">
        <f t="shared" ca="1" si="442"/>
        <v>4282.3700000000008</v>
      </c>
      <c r="W2582" s="678">
        <f t="shared" ca="1" si="434"/>
        <v>9620.2999999999993</v>
      </c>
      <c r="X2582" s="678">
        <f t="shared" ca="1" si="442"/>
        <v>0</v>
      </c>
      <c r="Y2582" s="678">
        <f t="shared" ca="1" si="442"/>
        <v>0</v>
      </c>
      <c r="Z2582" s="678">
        <f t="shared" ca="1" si="442"/>
        <v>0</v>
      </c>
      <c r="AA2582" t="str">
        <f t="shared" si="439"/>
        <v>ASRCMS202202</v>
      </c>
      <c r="AB2582" s="957">
        <f t="shared" si="440"/>
        <v>45230</v>
      </c>
      <c r="AC2582" t="str">
        <f t="shared" si="441"/>
        <v>Unaudited</v>
      </c>
    </row>
    <row r="2583" spans="1:29" ht="30" x14ac:dyDescent="0.25">
      <c r="A2583" t="s">
        <v>421</v>
      </c>
      <c r="B2583" t="s">
        <v>1380</v>
      </c>
      <c r="C2583" t="s">
        <v>1381</v>
      </c>
      <c r="D2583">
        <v>1900</v>
      </c>
      <c r="E2583" s="957">
        <v>1</v>
      </c>
      <c r="F2583" t="s">
        <v>439</v>
      </c>
      <c r="G2583" s="957">
        <v>91</v>
      </c>
      <c r="H2583" t="s">
        <v>387</v>
      </c>
      <c r="I2583" s="937" t="s">
        <v>489</v>
      </c>
      <c r="J2583" s="937" t="s">
        <v>445</v>
      </c>
      <c r="K2583" s="937" t="s">
        <v>446</v>
      </c>
      <c r="L2583" s="937">
        <v>5.2</v>
      </c>
      <c r="M2583" s="962" t="s">
        <v>304</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ASRCMS202202</v>
      </c>
      <c r="AB2583" s="957">
        <f t="shared" si="440"/>
        <v>45230</v>
      </c>
      <c r="AC2583" t="str">
        <f t="shared" si="441"/>
        <v>Unaudited</v>
      </c>
    </row>
    <row r="2584" spans="1:29" ht="30" x14ac:dyDescent="0.25">
      <c r="A2584" t="s">
        <v>421</v>
      </c>
      <c r="B2584" t="s">
        <v>1380</v>
      </c>
      <c r="C2584" t="s">
        <v>1381</v>
      </c>
      <c r="D2584">
        <v>1900</v>
      </c>
      <c r="E2584" s="957">
        <v>1</v>
      </c>
      <c r="F2584" t="s">
        <v>439</v>
      </c>
      <c r="G2584" s="957">
        <v>91</v>
      </c>
      <c r="H2584" t="s">
        <v>387</v>
      </c>
      <c r="I2584" s="937" t="s">
        <v>489</v>
      </c>
      <c r="J2584" s="937" t="s">
        <v>445</v>
      </c>
      <c r="K2584" s="937" t="s">
        <v>446</v>
      </c>
      <c r="L2584" s="937">
        <v>5.3</v>
      </c>
      <c r="M2584" s="962" t="s">
        <v>305</v>
      </c>
      <c r="N2584" s="678">
        <f t="shared" ca="1" si="443"/>
        <v>24429.415546156371</v>
      </c>
      <c r="O2584" s="678">
        <f t="shared" ca="1" si="442"/>
        <v>9098.7076012216967</v>
      </c>
      <c r="P2584" s="678">
        <f t="shared" ca="1" si="442"/>
        <v>4644.0345753779493</v>
      </c>
      <c r="Q2584" s="678">
        <f t="shared" ca="1" si="442"/>
        <v>5611.7146470803627</v>
      </c>
      <c r="R2584" s="678">
        <f t="shared" ca="1" si="442"/>
        <v>4791.3735644026565</v>
      </c>
      <c r="S2584" s="678">
        <f t="shared" ca="1" si="442"/>
        <v>0.93455759531890303</v>
      </c>
      <c r="T2584" s="678">
        <f t="shared" ca="1" si="442"/>
        <v>83.105628856068577</v>
      </c>
      <c r="U2584" s="678">
        <f t="shared" ca="1" si="442"/>
        <v>0</v>
      </c>
      <c r="V2584" s="678">
        <f t="shared" ca="1" si="442"/>
        <v>61.529581190482332</v>
      </c>
      <c r="W2584" s="678">
        <f t="shared" ca="1" si="434"/>
        <v>138.01539043183519</v>
      </c>
      <c r="X2584" s="678">
        <f t="shared" ca="1" si="442"/>
        <v>0</v>
      </c>
      <c r="Y2584" s="678">
        <f t="shared" ca="1" si="442"/>
        <v>0</v>
      </c>
      <c r="Z2584" s="678">
        <f t="shared" ca="1" si="442"/>
        <v>0</v>
      </c>
      <c r="AA2584" t="str">
        <f t="shared" si="439"/>
        <v>ASRCMS202202</v>
      </c>
      <c r="AB2584" s="957">
        <f t="shared" si="440"/>
        <v>45230</v>
      </c>
      <c r="AC2584" t="str">
        <f t="shared" si="441"/>
        <v>Unaudited</v>
      </c>
    </row>
    <row r="2585" spans="1:29" x14ac:dyDescent="0.25">
      <c r="A2585" t="s">
        <v>421</v>
      </c>
      <c r="B2585" t="s">
        <v>1380</v>
      </c>
      <c r="C2585" t="s">
        <v>1381</v>
      </c>
      <c r="D2585">
        <v>1900</v>
      </c>
      <c r="E2585" s="957">
        <v>1</v>
      </c>
      <c r="F2585" t="s">
        <v>439</v>
      </c>
      <c r="G2585" s="957">
        <v>91</v>
      </c>
      <c r="H2585" t="s">
        <v>387</v>
      </c>
      <c r="I2585" s="937" t="s">
        <v>489</v>
      </c>
      <c r="J2585" s="937" t="s">
        <v>445</v>
      </c>
      <c r="K2585" s="937" t="s">
        <v>446</v>
      </c>
      <c r="L2585" s="937" t="s">
        <v>82</v>
      </c>
      <c r="M2585" s="962" t="s">
        <v>454</v>
      </c>
      <c r="N2585" s="678">
        <f t="shared" ca="1" si="443"/>
        <v>6527.7698754111025</v>
      </c>
      <c r="O2585" s="678">
        <f t="shared" ca="1" si="442"/>
        <v>1342.112412947035</v>
      </c>
      <c r="P2585" s="678">
        <f t="shared" ca="1" si="442"/>
        <v>187.20892619693163</v>
      </c>
      <c r="Q2585" s="678">
        <f t="shared" ca="1" si="442"/>
        <v>2326.9349353926677</v>
      </c>
      <c r="R2585" s="678">
        <f t="shared" ca="1" si="442"/>
        <v>336.53148655249828</v>
      </c>
      <c r="S2585" s="678">
        <f t="shared" ca="1" si="442"/>
        <v>6.4414668995332711</v>
      </c>
      <c r="T2585" s="678">
        <f t="shared" ca="1" si="442"/>
        <v>232.08500613425431</v>
      </c>
      <c r="U2585" s="678">
        <f t="shared" ca="1" si="442"/>
        <v>0</v>
      </c>
      <c r="V2585" s="678">
        <f t="shared" ca="1" si="442"/>
        <v>10.220627615269823</v>
      </c>
      <c r="W2585" s="678">
        <f t="shared" ca="1" si="434"/>
        <v>2086.2350136729124</v>
      </c>
      <c r="X2585" s="678">
        <f t="shared" ca="1" si="442"/>
        <v>0</v>
      </c>
      <c r="Y2585" s="678">
        <f t="shared" ca="1" si="442"/>
        <v>0</v>
      </c>
      <c r="Z2585" s="678">
        <f t="shared" ca="1" si="442"/>
        <v>0</v>
      </c>
      <c r="AA2585" t="str">
        <f t="shared" si="439"/>
        <v>ASRCMS202202</v>
      </c>
      <c r="AB2585" s="957">
        <f t="shared" si="440"/>
        <v>45230</v>
      </c>
      <c r="AC2585" t="str">
        <f t="shared" si="441"/>
        <v>Unaudited</v>
      </c>
    </row>
    <row r="2586" spans="1:29" x14ac:dyDescent="0.25">
      <c r="A2586" t="s">
        <v>421</v>
      </c>
      <c r="B2586" t="s">
        <v>1380</v>
      </c>
      <c r="C2586" t="s">
        <v>1381</v>
      </c>
      <c r="D2586">
        <v>1900</v>
      </c>
      <c r="E2586" s="957">
        <v>1</v>
      </c>
      <c r="F2586" t="s">
        <v>439</v>
      </c>
      <c r="G2586" s="957">
        <v>91</v>
      </c>
      <c r="H2586" t="s">
        <v>387</v>
      </c>
      <c r="I2586" s="937" t="s">
        <v>489</v>
      </c>
      <c r="J2586" s="937" t="s">
        <v>445</v>
      </c>
      <c r="K2586" s="937" t="s">
        <v>447</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ASRCMS202202</v>
      </c>
      <c r="AB2586" s="957">
        <f t="shared" si="440"/>
        <v>45230</v>
      </c>
      <c r="AC2586" t="str">
        <f t="shared" si="441"/>
        <v>Unaudited</v>
      </c>
    </row>
    <row r="2587" spans="1:29" x14ac:dyDescent="0.25">
      <c r="A2587" t="s">
        <v>421</v>
      </c>
      <c r="B2587" t="s">
        <v>1380</v>
      </c>
      <c r="C2587" t="s">
        <v>1381</v>
      </c>
      <c r="D2587">
        <v>1900</v>
      </c>
      <c r="E2587" s="957">
        <v>1</v>
      </c>
      <c r="F2587" t="s">
        <v>439</v>
      </c>
      <c r="G2587" s="957">
        <v>91</v>
      </c>
      <c r="H2587" t="s">
        <v>387</v>
      </c>
      <c r="I2587" s="937" t="s">
        <v>489</v>
      </c>
      <c r="J2587" s="937" t="s">
        <v>445</v>
      </c>
      <c r="K2587" s="937" t="s">
        <v>447</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ASRCMS202202</v>
      </c>
      <c r="AB2587" s="957">
        <f t="shared" si="440"/>
        <v>45230</v>
      </c>
      <c r="AC2587" t="str">
        <f t="shared" si="441"/>
        <v>Unaudited</v>
      </c>
    </row>
    <row r="2588" spans="1:29" x14ac:dyDescent="0.25">
      <c r="A2588" t="s">
        <v>421</v>
      </c>
      <c r="B2588" t="s">
        <v>1380</v>
      </c>
      <c r="C2588" t="s">
        <v>1381</v>
      </c>
      <c r="D2588">
        <v>1900</v>
      </c>
      <c r="E2588" s="957">
        <v>1</v>
      </c>
      <c r="F2588" t="s">
        <v>439</v>
      </c>
      <c r="G2588" s="957">
        <v>91</v>
      </c>
      <c r="H2588" t="s">
        <v>387</v>
      </c>
      <c r="I2588" s="937" t="s">
        <v>489</v>
      </c>
      <c r="J2588" s="937" t="s">
        <v>445</v>
      </c>
      <c r="K2588" s="937" t="s">
        <v>447</v>
      </c>
      <c r="L2588" s="937">
        <v>6.3</v>
      </c>
      <c r="M2588" s="962" t="s">
        <v>185</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ASRCMS202202</v>
      </c>
      <c r="AB2588" s="957">
        <f t="shared" si="440"/>
        <v>45230</v>
      </c>
      <c r="AC2588" t="str">
        <f t="shared" si="441"/>
        <v>Unaudited</v>
      </c>
    </row>
    <row r="2589" spans="1:29" x14ac:dyDescent="0.25">
      <c r="A2589" t="s">
        <v>421</v>
      </c>
      <c r="B2589" t="s">
        <v>1380</v>
      </c>
      <c r="C2589" t="s">
        <v>1381</v>
      </c>
      <c r="D2589">
        <v>1900</v>
      </c>
      <c r="E2589" s="957">
        <v>1</v>
      </c>
      <c r="F2589" t="s">
        <v>439</v>
      </c>
      <c r="G2589" s="957">
        <v>91</v>
      </c>
      <c r="H2589" t="s">
        <v>387</v>
      </c>
      <c r="I2589" s="937" t="s">
        <v>489</v>
      </c>
      <c r="J2589" s="937" t="s">
        <v>445</v>
      </c>
      <c r="K2589" s="937" t="s">
        <v>447</v>
      </c>
      <c r="L2589" s="945" t="s">
        <v>87</v>
      </c>
      <c r="M2589" s="960" t="s">
        <v>455</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ASRCMS202202</v>
      </c>
      <c r="AB2589" s="957">
        <f t="shared" si="440"/>
        <v>45230</v>
      </c>
      <c r="AC2589" t="str">
        <f t="shared" si="441"/>
        <v>Unaudited</v>
      </c>
    </row>
    <row r="2590" spans="1:29" x14ac:dyDescent="0.25">
      <c r="A2590" t="s">
        <v>421</v>
      </c>
      <c r="B2590" t="s">
        <v>1380</v>
      </c>
      <c r="C2590" t="s">
        <v>1381</v>
      </c>
      <c r="D2590">
        <v>1900</v>
      </c>
      <c r="E2590" s="957">
        <v>1</v>
      </c>
      <c r="F2590" t="s">
        <v>439</v>
      </c>
      <c r="G2590" s="957">
        <v>91</v>
      </c>
      <c r="H2590" t="s">
        <v>387</v>
      </c>
      <c r="I2590" s="962" t="s">
        <v>489</v>
      </c>
      <c r="J2590" s="962" t="s">
        <v>445</v>
      </c>
      <c r="K2590" s="962" t="s">
        <v>448</v>
      </c>
      <c r="L2590" s="937">
        <v>7.1</v>
      </c>
      <c r="M2590" s="962" t="s">
        <v>20</v>
      </c>
      <c r="N2590" s="678">
        <f t="shared" ca="1" si="443"/>
        <v>1057058.0499999998</v>
      </c>
      <c r="O2590" s="678">
        <f t="shared" ca="1" si="445"/>
        <v>221444.46694959363</v>
      </c>
      <c r="P2590" s="678">
        <f t="shared" ca="1" si="445"/>
        <v>16157.86962511303</v>
      </c>
      <c r="Q2590" s="678">
        <f t="shared" ca="1" si="445"/>
        <v>536054.79897978879</v>
      </c>
      <c r="R2590" s="678">
        <f t="shared" ca="1" si="445"/>
        <v>35382.839179893388</v>
      </c>
      <c r="S2590" s="678">
        <f t="shared" ca="1" si="445"/>
        <v>2970.5443610298958</v>
      </c>
      <c r="T2590" s="678">
        <f t="shared" ca="1" si="445"/>
        <v>72461.277009636717</v>
      </c>
      <c r="U2590" s="678">
        <f t="shared" ca="1" si="444"/>
        <v>0</v>
      </c>
      <c r="V2590" s="678">
        <f t="shared" ca="1" si="444"/>
        <v>3945.5902312483695</v>
      </c>
      <c r="W2590" s="678">
        <f t="shared" ca="1" si="444"/>
        <v>168640.66366369592</v>
      </c>
      <c r="X2590" s="678">
        <f t="shared" ca="1" si="444"/>
        <v>0</v>
      </c>
      <c r="Y2590" s="678">
        <f t="shared" ca="1" si="444"/>
        <v>0</v>
      </c>
      <c r="Z2590" s="678">
        <f t="shared" ca="1" si="444"/>
        <v>0</v>
      </c>
      <c r="AA2590" t="str">
        <f t="shared" si="439"/>
        <v>ASRCMS202202</v>
      </c>
      <c r="AB2590" s="957">
        <f t="shared" si="440"/>
        <v>45230</v>
      </c>
      <c r="AC2590" t="str">
        <f t="shared" si="441"/>
        <v>Unaudited</v>
      </c>
    </row>
    <row r="2591" spans="1:29" x14ac:dyDescent="0.25">
      <c r="A2591" t="s">
        <v>421</v>
      </c>
      <c r="B2591" t="s">
        <v>1380</v>
      </c>
      <c r="C2591" t="s">
        <v>1381</v>
      </c>
      <c r="D2591">
        <v>1900</v>
      </c>
      <c r="E2591" s="957">
        <v>1</v>
      </c>
      <c r="F2591" t="s">
        <v>439</v>
      </c>
      <c r="G2591" s="957">
        <v>91</v>
      </c>
      <c r="H2591" t="s">
        <v>387</v>
      </c>
      <c r="I2591" s="937" t="s">
        <v>489</v>
      </c>
      <c r="J2591" s="937" t="s">
        <v>445</v>
      </c>
      <c r="K2591" s="937" t="s">
        <v>448</v>
      </c>
      <c r="L2591" s="937">
        <v>7.2</v>
      </c>
      <c r="M2591" s="962"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ASRCMS202202</v>
      </c>
      <c r="AB2591" s="957">
        <f t="shared" si="440"/>
        <v>45230</v>
      </c>
      <c r="AC2591" t="str">
        <f t="shared" si="441"/>
        <v>Unaudited</v>
      </c>
    </row>
    <row r="2592" spans="1:29" x14ac:dyDescent="0.25">
      <c r="A2592" t="s">
        <v>421</v>
      </c>
      <c r="B2592" t="s">
        <v>1380</v>
      </c>
      <c r="C2592" t="s">
        <v>1381</v>
      </c>
      <c r="D2592">
        <v>1900</v>
      </c>
      <c r="E2592" s="957">
        <v>1</v>
      </c>
      <c r="F2592" t="s">
        <v>439</v>
      </c>
      <c r="G2592" s="957">
        <v>91</v>
      </c>
      <c r="H2592" t="s">
        <v>387</v>
      </c>
      <c r="I2592" s="937" t="s">
        <v>489</v>
      </c>
      <c r="J2592" s="937" t="s">
        <v>445</v>
      </c>
      <c r="K2592" s="937" t="s">
        <v>448</v>
      </c>
      <c r="L2592" s="937">
        <v>7.3</v>
      </c>
      <c r="M2592" s="962" t="s">
        <v>156</v>
      </c>
      <c r="N2592" s="678">
        <f t="shared" ca="1" si="443"/>
        <v>142701.20905457079</v>
      </c>
      <c r="O2592" s="678">
        <f t="shared" ca="1" si="445"/>
        <v>29339.432558141118</v>
      </c>
      <c r="P2592" s="678">
        <f t="shared" ca="1" si="445"/>
        <v>4092.5064185764695</v>
      </c>
      <c r="Q2592" s="678">
        <f t="shared" ca="1" si="445"/>
        <v>50868.280440253911</v>
      </c>
      <c r="R2592" s="678">
        <f t="shared" ca="1" si="445"/>
        <v>7356.7927381859708</v>
      </c>
      <c r="S2592" s="678">
        <f t="shared" ca="1" si="445"/>
        <v>140.81457100852626</v>
      </c>
      <c r="T2592" s="678">
        <f t="shared" ca="1" si="445"/>
        <v>5073.526121615896</v>
      </c>
      <c r="U2592" s="678">
        <f t="shared" ca="1" si="444"/>
        <v>0</v>
      </c>
      <c r="V2592" s="678">
        <f t="shared" ca="1" si="444"/>
        <v>223.42943238385624</v>
      </c>
      <c r="W2592" s="678">
        <f t="shared" ca="1" si="444"/>
        <v>45606.426774405052</v>
      </c>
      <c r="X2592" s="678">
        <f t="shared" ca="1" si="444"/>
        <v>0</v>
      </c>
      <c r="Y2592" s="678">
        <f t="shared" ca="1" si="444"/>
        <v>0</v>
      </c>
      <c r="Z2592" s="678">
        <f t="shared" ca="1" si="444"/>
        <v>0</v>
      </c>
      <c r="AA2592" t="str">
        <f t="shared" si="439"/>
        <v>ASRCMS202202</v>
      </c>
      <c r="AB2592" s="957">
        <f t="shared" si="440"/>
        <v>45230</v>
      </c>
      <c r="AC2592" t="str">
        <f t="shared" si="441"/>
        <v>Unaudited</v>
      </c>
    </row>
    <row r="2593" spans="1:29" x14ac:dyDescent="0.25">
      <c r="A2593" t="s">
        <v>421</v>
      </c>
      <c r="B2593" t="s">
        <v>1380</v>
      </c>
      <c r="C2593" t="s">
        <v>1381</v>
      </c>
      <c r="D2593">
        <v>1900</v>
      </c>
      <c r="E2593" s="957">
        <v>1</v>
      </c>
      <c r="F2593" t="s">
        <v>439</v>
      </c>
      <c r="G2593" s="957">
        <v>91</v>
      </c>
      <c r="H2593" t="s">
        <v>387</v>
      </c>
      <c r="I2593" s="937" t="s">
        <v>489</v>
      </c>
      <c r="J2593" s="937" t="s">
        <v>445</v>
      </c>
      <c r="K2593" s="937" t="s">
        <v>448</v>
      </c>
      <c r="L2593" s="937" t="s">
        <v>91</v>
      </c>
      <c r="M2593" s="962" t="s">
        <v>456</v>
      </c>
      <c r="N2593" s="678">
        <f t="shared" ca="1" si="443"/>
        <v>217.91244097707909</v>
      </c>
      <c r="O2593" s="678">
        <f t="shared" ca="1" si="445"/>
        <v>44.802895560485332</v>
      </c>
      <c r="P2593" s="678">
        <f t="shared" ca="1" si="445"/>
        <v>6.2494779777606739</v>
      </c>
      <c r="Q2593" s="678">
        <f t="shared" ca="1" si="445"/>
        <v>77.678607157444304</v>
      </c>
      <c r="R2593" s="678">
        <f t="shared" ca="1" si="445"/>
        <v>11.234219205020851</v>
      </c>
      <c r="S2593" s="678">
        <f t="shared" ca="1" si="445"/>
        <v>0.2150314429492588</v>
      </c>
      <c r="T2593" s="678">
        <f t="shared" ca="1" si="445"/>
        <v>7.7475479629573645</v>
      </c>
      <c r="U2593" s="678">
        <f t="shared" ca="1" si="444"/>
        <v>0</v>
      </c>
      <c r="V2593" s="678">
        <f t="shared" ca="1" si="444"/>
        <v>0.34118879103729538</v>
      </c>
      <c r="W2593" s="678">
        <f t="shared" ca="1" si="444"/>
        <v>69.643472879424039</v>
      </c>
      <c r="X2593" s="678">
        <f t="shared" ca="1" si="444"/>
        <v>0</v>
      </c>
      <c r="Y2593" s="678">
        <f t="shared" ca="1" si="444"/>
        <v>0</v>
      </c>
      <c r="Z2593" s="678">
        <f t="shared" ca="1" si="444"/>
        <v>0</v>
      </c>
      <c r="AA2593" t="str">
        <f t="shared" si="439"/>
        <v>ASRCMS202202</v>
      </c>
      <c r="AB2593" s="957">
        <f t="shared" si="440"/>
        <v>45230</v>
      </c>
      <c r="AC2593" t="str">
        <f t="shared" si="441"/>
        <v>Unaudited</v>
      </c>
    </row>
    <row r="2594" spans="1:29" x14ac:dyDescent="0.25">
      <c r="A2594" t="s">
        <v>421</v>
      </c>
      <c r="B2594" t="s">
        <v>1380</v>
      </c>
      <c r="C2594" t="s">
        <v>1381</v>
      </c>
      <c r="D2594">
        <v>1900</v>
      </c>
      <c r="E2594" s="957">
        <v>1</v>
      </c>
      <c r="F2594" t="s">
        <v>439</v>
      </c>
      <c r="G2594" s="957">
        <v>91</v>
      </c>
      <c r="H2594" t="s">
        <v>387</v>
      </c>
      <c r="I2594" s="937" t="s">
        <v>489</v>
      </c>
      <c r="J2594" s="937" t="s">
        <v>445</v>
      </c>
      <c r="K2594" s="937" t="s">
        <v>449</v>
      </c>
      <c r="L2594" s="937">
        <v>8.1</v>
      </c>
      <c r="M2594" s="962" t="s">
        <v>22</v>
      </c>
      <c r="N2594" s="678">
        <f t="shared" ca="1" si="443"/>
        <v>12260347.567716634</v>
      </c>
      <c r="O2594" s="678">
        <f t="shared" ca="1" si="445"/>
        <v>3880404.9066316262</v>
      </c>
      <c r="P2594" s="678">
        <f t="shared" ca="1" si="445"/>
        <v>742145.59928071278</v>
      </c>
      <c r="Q2594" s="678">
        <f t="shared" ca="1" si="445"/>
        <v>4306870.9927066965</v>
      </c>
      <c r="R2594" s="678">
        <f t="shared" ca="1" si="445"/>
        <v>997870.78797190182</v>
      </c>
      <c r="S2594" s="678">
        <f t="shared" ca="1" si="445"/>
        <v>14.893398002501691</v>
      </c>
      <c r="T2594" s="678">
        <f t="shared" ca="1" si="445"/>
        <v>515147.93367960764</v>
      </c>
      <c r="U2594" s="678">
        <f t="shared" ca="1" si="444"/>
        <v>0</v>
      </c>
      <c r="V2594" s="678">
        <f t="shared" ca="1" si="444"/>
        <v>150298.40745492349</v>
      </c>
      <c r="W2594" s="678">
        <f t="shared" ca="1" si="444"/>
        <v>1667594.0465931643</v>
      </c>
      <c r="X2594" s="678">
        <f t="shared" ca="1" si="444"/>
        <v>0</v>
      </c>
      <c r="Y2594" s="678">
        <f t="shared" ca="1" si="444"/>
        <v>0</v>
      </c>
      <c r="Z2594" s="678">
        <f t="shared" ca="1" si="444"/>
        <v>0</v>
      </c>
      <c r="AA2594" t="str">
        <f t="shared" si="439"/>
        <v>ASRCMS202202</v>
      </c>
      <c r="AB2594" s="957">
        <f t="shared" si="440"/>
        <v>45230</v>
      </c>
      <c r="AC2594" t="str">
        <f t="shared" si="441"/>
        <v>Unaudited</v>
      </c>
    </row>
    <row r="2595" spans="1:29" x14ac:dyDescent="0.25">
      <c r="A2595" t="s">
        <v>421</v>
      </c>
      <c r="B2595" t="s">
        <v>1380</v>
      </c>
      <c r="C2595" t="s">
        <v>1381</v>
      </c>
      <c r="D2595">
        <v>1900</v>
      </c>
      <c r="E2595" s="957">
        <v>1</v>
      </c>
      <c r="F2595" t="s">
        <v>439</v>
      </c>
      <c r="G2595" s="957">
        <v>91</v>
      </c>
      <c r="H2595" t="s">
        <v>387</v>
      </c>
      <c r="I2595" s="937" t="s">
        <v>489</v>
      </c>
      <c r="J2595" s="937" t="s">
        <v>445</v>
      </c>
      <c r="K2595" s="937" t="s">
        <v>449</v>
      </c>
      <c r="L2595" s="937" t="s">
        <v>113</v>
      </c>
      <c r="M2595" s="962" t="s">
        <v>444</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ASRCMS202202</v>
      </c>
      <c r="AB2595" s="957">
        <f t="shared" si="440"/>
        <v>45230</v>
      </c>
      <c r="AC2595" t="str">
        <f t="shared" si="441"/>
        <v>Unaudited</v>
      </c>
    </row>
    <row r="2596" spans="1:29" x14ac:dyDescent="0.25">
      <c r="A2596" t="s">
        <v>421</v>
      </c>
      <c r="B2596" t="s">
        <v>1380</v>
      </c>
      <c r="C2596" t="s">
        <v>1381</v>
      </c>
      <c r="D2596">
        <v>1900</v>
      </c>
      <c r="E2596" s="957">
        <v>1</v>
      </c>
      <c r="F2596" t="s">
        <v>439</v>
      </c>
      <c r="G2596" s="957">
        <v>91</v>
      </c>
      <c r="H2596" t="s">
        <v>387</v>
      </c>
      <c r="I2596" s="937" t="s">
        <v>489</v>
      </c>
      <c r="J2596" s="937" t="s">
        <v>445</v>
      </c>
      <c r="K2596" s="937" t="s">
        <v>449</v>
      </c>
      <c r="L2596" s="937" t="s">
        <v>115</v>
      </c>
      <c r="M2596" s="962" t="s">
        <v>158</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ASRCMS202202</v>
      </c>
      <c r="AB2596" s="957">
        <f t="shared" si="440"/>
        <v>45230</v>
      </c>
      <c r="AC2596" t="str">
        <f t="shared" si="441"/>
        <v>Unaudited</v>
      </c>
    </row>
    <row r="2597" spans="1:29" x14ac:dyDescent="0.25">
      <c r="A2597" t="s">
        <v>421</v>
      </c>
      <c r="B2597" t="s">
        <v>1380</v>
      </c>
      <c r="C2597" t="s">
        <v>1381</v>
      </c>
      <c r="D2597">
        <v>1900</v>
      </c>
      <c r="E2597" s="957">
        <v>1</v>
      </c>
      <c r="F2597" t="s">
        <v>439</v>
      </c>
      <c r="G2597" s="957">
        <v>91</v>
      </c>
      <c r="H2597" t="s">
        <v>387</v>
      </c>
      <c r="I2597" s="937" t="s">
        <v>489</v>
      </c>
      <c r="J2597" s="937" t="s">
        <v>445</v>
      </c>
      <c r="K2597" s="937" t="s">
        <v>449</v>
      </c>
      <c r="L2597" s="945" t="s">
        <v>116</v>
      </c>
      <c r="M2597" s="960" t="s">
        <v>114</v>
      </c>
      <c r="N2597" s="678">
        <f t="shared" ca="1" si="443"/>
        <v>-81161.925203041144</v>
      </c>
      <c r="O2597" s="678">
        <f t="shared" ca="1" si="445"/>
        <v>-25687.781773727023</v>
      </c>
      <c r="P2597" s="678">
        <f t="shared" ca="1" si="445"/>
        <v>-4912.9084869659455</v>
      </c>
      <c r="Q2597" s="678">
        <f t="shared" ca="1" si="445"/>
        <v>-28510.932454283535</v>
      </c>
      <c r="R2597" s="678">
        <f t="shared" ca="1" si="445"/>
        <v>-6605.776370396864</v>
      </c>
      <c r="S2597" s="678">
        <f t="shared" ca="1" si="445"/>
        <v>-9.8592380682669886E-2</v>
      </c>
      <c r="T2597" s="678">
        <f t="shared" ca="1" si="445"/>
        <v>-3410.2131143409551</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-994.95614105698201</v>
      </c>
      <c r="W2597" s="678">
        <f t="shared" ca="1" si="446"/>
        <v>-11039.258269889142</v>
      </c>
      <c r="X2597" s="678">
        <f t="shared" ca="1" si="446"/>
        <v>0</v>
      </c>
      <c r="Y2597" s="678">
        <f t="shared" ca="1" si="446"/>
        <v>0</v>
      </c>
      <c r="Z2597" s="678">
        <f t="shared" ca="1" si="446"/>
        <v>0</v>
      </c>
      <c r="AA2597" t="str">
        <f t="shared" si="439"/>
        <v>ASRCMS202202</v>
      </c>
      <c r="AB2597" s="957">
        <f t="shared" si="440"/>
        <v>45230</v>
      </c>
      <c r="AC2597" t="str">
        <f t="shared" si="441"/>
        <v>Unaudited</v>
      </c>
    </row>
    <row r="2598" spans="1:29" x14ac:dyDescent="0.25">
      <c r="A2598" t="s">
        <v>421</v>
      </c>
      <c r="B2598" t="s">
        <v>1380</v>
      </c>
      <c r="C2598" t="s">
        <v>1381</v>
      </c>
      <c r="D2598">
        <v>1900</v>
      </c>
      <c r="E2598" s="957">
        <v>1</v>
      </c>
      <c r="F2598" t="s">
        <v>439</v>
      </c>
      <c r="G2598" s="957">
        <v>91</v>
      </c>
      <c r="H2598" t="s">
        <v>387</v>
      </c>
      <c r="I2598" s="937" t="s">
        <v>489</v>
      </c>
      <c r="J2598" s="937" t="s">
        <v>445</v>
      </c>
      <c r="K2598" s="937" t="s">
        <v>449</v>
      </c>
      <c r="L2598" s="937" t="s">
        <v>117</v>
      </c>
      <c r="M2598" s="962" t="s">
        <v>159</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ASRCMS202202</v>
      </c>
      <c r="AB2598" s="957">
        <f t="shared" si="440"/>
        <v>45230</v>
      </c>
      <c r="AC2598" t="str">
        <f t="shared" si="441"/>
        <v>Unaudited</v>
      </c>
    </row>
    <row r="2599" spans="1:29" x14ac:dyDescent="0.25">
      <c r="A2599" t="s">
        <v>421</v>
      </c>
      <c r="B2599" t="s">
        <v>1380</v>
      </c>
      <c r="C2599" t="s">
        <v>1381</v>
      </c>
      <c r="D2599">
        <v>1900</v>
      </c>
      <c r="E2599" s="957">
        <v>1</v>
      </c>
      <c r="F2599" t="s">
        <v>439</v>
      </c>
      <c r="G2599" s="957">
        <v>91</v>
      </c>
      <c r="H2599" t="s">
        <v>387</v>
      </c>
      <c r="I2599" s="937" t="s">
        <v>489</v>
      </c>
      <c r="J2599" s="937" t="s">
        <v>445</v>
      </c>
      <c r="K2599" s="937" t="s">
        <v>449</v>
      </c>
      <c r="L2599" s="937" t="s">
        <v>160</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ASRCMS202202</v>
      </c>
      <c r="AB2599" s="957">
        <f t="shared" si="440"/>
        <v>45230</v>
      </c>
      <c r="AC2599" t="str">
        <f t="shared" si="441"/>
        <v>Unaudited</v>
      </c>
    </row>
    <row r="2600" spans="1:29" x14ac:dyDescent="0.25">
      <c r="A2600" t="s">
        <v>421</v>
      </c>
      <c r="B2600" t="s">
        <v>1380</v>
      </c>
      <c r="C2600" t="s">
        <v>1381</v>
      </c>
      <c r="D2600">
        <v>1900</v>
      </c>
      <c r="E2600" s="957">
        <v>1</v>
      </c>
      <c r="F2600" t="s">
        <v>439</v>
      </c>
      <c r="G2600" s="957">
        <v>91</v>
      </c>
      <c r="H2600" t="s">
        <v>387</v>
      </c>
      <c r="I2600" s="937" t="s">
        <v>489</v>
      </c>
      <c r="J2600" s="937" t="s">
        <v>445</v>
      </c>
      <c r="K2600" s="937" t="s">
        <v>449</v>
      </c>
      <c r="L2600" s="937" t="s">
        <v>443</v>
      </c>
      <c r="M2600" s="962" t="s">
        <v>457</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ASRCMS202202</v>
      </c>
      <c r="AB2600" s="957">
        <f t="shared" si="440"/>
        <v>45230</v>
      </c>
      <c r="AC2600" t="str">
        <f t="shared" si="441"/>
        <v>Unaudited</v>
      </c>
    </row>
    <row r="2601" spans="1:29" ht="30" x14ac:dyDescent="0.25">
      <c r="A2601" t="s">
        <v>421</v>
      </c>
      <c r="B2601" t="s">
        <v>1380</v>
      </c>
      <c r="C2601" t="s">
        <v>1381</v>
      </c>
      <c r="D2601">
        <v>1900</v>
      </c>
      <c r="E2601" s="957">
        <v>1</v>
      </c>
      <c r="F2601" t="s">
        <v>439</v>
      </c>
      <c r="G2601" s="957">
        <v>91</v>
      </c>
      <c r="H2601" t="s">
        <v>387</v>
      </c>
      <c r="I2601" s="937" t="s">
        <v>489</v>
      </c>
      <c r="J2601" s="937" t="s">
        <v>445</v>
      </c>
      <c r="K2601" s="937" t="s">
        <v>450</v>
      </c>
      <c r="L2601" s="937">
        <v>9.1</v>
      </c>
      <c r="M2601" s="962" t="s">
        <v>186</v>
      </c>
      <c r="N2601" s="678">
        <f t="shared" ca="1" si="443"/>
        <v>16134950.409999996</v>
      </c>
      <c r="O2601" s="678">
        <f t="shared" ca="1" si="447"/>
        <v>1001121.9</v>
      </c>
      <c r="P2601" s="678">
        <f t="shared" ca="1" si="447"/>
        <v>179872.3</v>
      </c>
      <c r="Q2601" s="678">
        <f t="shared" ca="1" si="447"/>
        <v>4163839.0799999996</v>
      </c>
      <c r="R2601" s="678">
        <f t="shared" ca="1" si="447"/>
        <v>607556.23</v>
      </c>
      <c r="S2601" s="678">
        <f t="shared" ca="1" si="447"/>
        <v>5949</v>
      </c>
      <c r="T2601" s="678">
        <f t="shared" ca="1" si="447"/>
        <v>484682.93000000005</v>
      </c>
      <c r="U2601" s="678">
        <f t="shared" ca="1" si="446"/>
        <v>0</v>
      </c>
      <c r="V2601" s="678">
        <f t="shared" ca="1" si="446"/>
        <v>8850</v>
      </c>
      <c r="W2601" s="678">
        <f t="shared" ca="1" si="446"/>
        <v>9683078.9699999969</v>
      </c>
      <c r="X2601" s="678">
        <f t="shared" ca="1" si="446"/>
        <v>0</v>
      </c>
      <c r="Y2601" s="678">
        <f t="shared" ca="1" si="446"/>
        <v>0</v>
      </c>
      <c r="Z2601" s="678">
        <f t="shared" ca="1" si="446"/>
        <v>0</v>
      </c>
      <c r="AA2601" t="str">
        <f t="shared" si="439"/>
        <v>ASRCMS202202</v>
      </c>
      <c r="AB2601" s="957">
        <f t="shared" si="440"/>
        <v>45230</v>
      </c>
      <c r="AC2601" t="str">
        <f t="shared" si="441"/>
        <v>Unaudited</v>
      </c>
    </row>
    <row r="2602" spans="1:29" x14ac:dyDescent="0.25">
      <c r="A2602" t="s">
        <v>421</v>
      </c>
      <c r="B2602" t="s">
        <v>1380</v>
      </c>
      <c r="C2602" t="s">
        <v>1381</v>
      </c>
      <c r="D2602">
        <v>1900</v>
      </c>
      <c r="E2602" s="957">
        <v>1</v>
      </c>
      <c r="F2602" t="s">
        <v>439</v>
      </c>
      <c r="G2602" s="957">
        <v>91</v>
      </c>
      <c r="H2602" t="s">
        <v>387</v>
      </c>
      <c r="I2602" s="937" t="s">
        <v>489</v>
      </c>
      <c r="J2602" s="937" t="s">
        <v>445</v>
      </c>
      <c r="K2602" s="937" t="s">
        <v>450</v>
      </c>
      <c r="L2602" s="945" t="s">
        <v>107</v>
      </c>
      <c r="M2602" s="960" t="s">
        <v>187</v>
      </c>
      <c r="N2602" s="678">
        <f t="shared" ca="1" si="443"/>
        <v>215378.83</v>
      </c>
      <c r="O2602" s="678">
        <f t="shared" ca="1" si="447"/>
        <v>0</v>
      </c>
      <c r="P2602" s="678">
        <f t="shared" ca="1" si="447"/>
        <v>0</v>
      </c>
      <c r="Q2602" s="678">
        <f t="shared" ca="1" si="447"/>
        <v>27377.93</v>
      </c>
      <c r="R2602" s="678">
        <f t="shared" ca="1" si="447"/>
        <v>27023.809999999998</v>
      </c>
      <c r="S2602" s="678">
        <f t="shared" ca="1" si="447"/>
        <v>0</v>
      </c>
      <c r="T2602" s="678">
        <f t="shared" ca="1" si="447"/>
        <v>0</v>
      </c>
      <c r="U2602" s="678">
        <f t="shared" ca="1" si="446"/>
        <v>0</v>
      </c>
      <c r="V2602" s="678">
        <f t="shared" ca="1" si="446"/>
        <v>0</v>
      </c>
      <c r="W2602" s="678">
        <f t="shared" ca="1" si="446"/>
        <v>160977.09</v>
      </c>
      <c r="X2602" s="678">
        <f t="shared" ca="1" si="446"/>
        <v>0</v>
      </c>
      <c r="Y2602" s="678">
        <f t="shared" ca="1" si="446"/>
        <v>0</v>
      </c>
      <c r="Z2602" s="678">
        <f t="shared" ca="1" si="446"/>
        <v>0</v>
      </c>
      <c r="AA2602" t="str">
        <f t="shared" si="439"/>
        <v>ASRCMS202202</v>
      </c>
      <c r="AB2602" s="957">
        <f t="shared" si="440"/>
        <v>45230</v>
      </c>
      <c r="AC2602" t="str">
        <f t="shared" si="441"/>
        <v>Unaudited</v>
      </c>
    </row>
    <row r="2603" spans="1:29" x14ac:dyDescent="0.25">
      <c r="A2603" t="s">
        <v>421</v>
      </c>
      <c r="B2603" t="s">
        <v>1380</v>
      </c>
      <c r="C2603" t="s">
        <v>1381</v>
      </c>
      <c r="D2603">
        <v>1900</v>
      </c>
      <c r="E2603" s="957">
        <v>1</v>
      </c>
      <c r="F2603" t="s">
        <v>439</v>
      </c>
      <c r="G2603" s="957">
        <v>91</v>
      </c>
      <c r="H2603" t="s">
        <v>387</v>
      </c>
      <c r="I2603" s="962" t="s">
        <v>489</v>
      </c>
      <c r="J2603" s="962" t="s">
        <v>445</v>
      </c>
      <c r="K2603" s="962" t="s">
        <v>450</v>
      </c>
      <c r="L2603" s="953" t="s">
        <v>1316</v>
      </c>
      <c r="M2603" s="962" t="s">
        <v>1317</v>
      </c>
      <c r="N2603" s="678">
        <f t="shared" ca="1" si="443"/>
        <v>42494.899999999994</v>
      </c>
      <c r="O2603" s="678">
        <f t="shared" ca="1" si="447"/>
        <v>0</v>
      </c>
      <c r="P2603" s="678">
        <f t="shared" ca="1" si="447"/>
        <v>0</v>
      </c>
      <c r="Q2603" s="678">
        <f t="shared" ca="1" si="447"/>
        <v>42494.899999999994</v>
      </c>
      <c r="R2603" s="678">
        <f t="shared" ca="1" si="447"/>
        <v>0</v>
      </c>
      <c r="S2603" s="678">
        <f t="shared" ca="1" si="447"/>
        <v>0</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ASRCMS202202</v>
      </c>
      <c r="AB2603" s="957">
        <f t="shared" si="440"/>
        <v>45230</v>
      </c>
      <c r="AC2603" t="str">
        <f t="shared" si="441"/>
        <v>Unaudited</v>
      </c>
    </row>
    <row r="2604" spans="1:29" x14ac:dyDescent="0.25">
      <c r="A2604" t="s">
        <v>421</v>
      </c>
      <c r="B2604" t="s">
        <v>1380</v>
      </c>
      <c r="C2604" t="s">
        <v>1381</v>
      </c>
      <c r="D2604">
        <v>1900</v>
      </c>
      <c r="E2604" s="957">
        <v>1</v>
      </c>
      <c r="F2604" t="s">
        <v>439</v>
      </c>
      <c r="G2604" s="957">
        <v>91</v>
      </c>
      <c r="H2604" t="s">
        <v>387</v>
      </c>
      <c r="I2604" s="958" t="s">
        <v>489</v>
      </c>
      <c r="J2604" s="958" t="s">
        <v>445</v>
      </c>
      <c r="K2604" s="958" t="s">
        <v>450</v>
      </c>
      <c r="L2604" s="953" t="s">
        <v>108</v>
      </c>
      <c r="M2604" s="958" t="s">
        <v>188</v>
      </c>
      <c r="N2604" s="678">
        <f t="shared" ca="1" si="443"/>
        <v>3359302.41</v>
      </c>
      <c r="O2604" s="678">
        <f t="shared" ca="1" si="447"/>
        <v>590645.24</v>
      </c>
      <c r="P2604" s="678">
        <f t="shared" ca="1" si="447"/>
        <v>51930.62999999999</v>
      </c>
      <c r="Q2604" s="678">
        <f t="shared" ca="1" si="447"/>
        <v>1509958.8200000008</v>
      </c>
      <c r="R2604" s="678">
        <f t="shared" ca="1" si="447"/>
        <v>132739.92000000001</v>
      </c>
      <c r="S2604" s="678">
        <f t="shared" ca="1" si="447"/>
        <v>1117.53</v>
      </c>
      <c r="T2604" s="678">
        <f t="shared" ca="1" si="447"/>
        <v>179722.27999999994</v>
      </c>
      <c r="U2604" s="678">
        <f t="shared" ca="1" si="448"/>
        <v>0</v>
      </c>
      <c r="V2604" s="678">
        <f t="shared" ca="1" si="448"/>
        <v>4277.29</v>
      </c>
      <c r="W2604" s="678">
        <f t="shared" ca="1" si="449"/>
        <v>888910.69999999984</v>
      </c>
      <c r="X2604" s="678">
        <f t="shared" ca="1" si="450"/>
        <v>0</v>
      </c>
      <c r="Y2604" s="678">
        <f t="shared" ca="1" si="450"/>
        <v>0</v>
      </c>
      <c r="Z2604" s="678">
        <f t="shared" ca="1" si="450"/>
        <v>0</v>
      </c>
      <c r="AA2604" t="str">
        <f t="shared" si="439"/>
        <v>ASRCMS202202</v>
      </c>
      <c r="AB2604" s="957">
        <f t="shared" si="440"/>
        <v>45230</v>
      </c>
      <c r="AC2604" t="str">
        <f t="shared" si="441"/>
        <v>Unaudited</v>
      </c>
    </row>
    <row r="2605" spans="1:29" x14ac:dyDescent="0.25">
      <c r="A2605" t="s">
        <v>421</v>
      </c>
      <c r="B2605" t="s">
        <v>1380</v>
      </c>
      <c r="C2605" t="s">
        <v>1381</v>
      </c>
      <c r="D2605">
        <v>1900</v>
      </c>
      <c r="E2605" s="957">
        <v>1</v>
      </c>
      <c r="F2605" t="s">
        <v>439</v>
      </c>
      <c r="G2605" s="957">
        <v>91</v>
      </c>
      <c r="H2605" t="s">
        <v>387</v>
      </c>
      <c r="I2605" s="958" t="s">
        <v>489</v>
      </c>
      <c r="J2605" s="958" t="s">
        <v>445</v>
      </c>
      <c r="K2605" s="958" t="s">
        <v>450</v>
      </c>
      <c r="L2605" s="937" t="s">
        <v>109</v>
      </c>
      <c r="M2605" s="958" t="s">
        <v>161</v>
      </c>
      <c r="N2605" s="678">
        <f t="shared" ca="1" si="443"/>
        <v>6586062.733685689</v>
      </c>
      <c r="O2605" s="678">
        <f t="shared" ca="1" si="447"/>
        <v>2567444.0881346855</v>
      </c>
      <c r="P2605" s="678">
        <f t="shared" ca="1" si="447"/>
        <v>96449.613952326486</v>
      </c>
      <c r="Q2605" s="678">
        <f t="shared" ca="1" si="447"/>
        <v>2977890.3233270962</v>
      </c>
      <c r="R2605" s="678">
        <f t="shared" ca="1" si="447"/>
        <v>237113.79017885411</v>
      </c>
      <c r="S2605" s="678">
        <f t="shared" ca="1" si="447"/>
        <v>13346.113344998241</v>
      </c>
      <c r="T2605" s="678">
        <f t="shared" ca="1" si="447"/>
        <v>228829.45624382587</v>
      </c>
      <c r="U2605" s="678">
        <f t="shared" ca="1" si="448"/>
        <v>0</v>
      </c>
      <c r="V2605" s="678">
        <f t="shared" ca="1" si="448"/>
        <v>8654.142657581795</v>
      </c>
      <c r="W2605" s="678">
        <f t="shared" ca="1" si="449"/>
        <v>456335.2058463213</v>
      </c>
      <c r="X2605" s="678">
        <f t="shared" ca="1" si="450"/>
        <v>0</v>
      </c>
      <c r="Y2605" s="678">
        <f t="shared" ca="1" si="450"/>
        <v>0</v>
      </c>
      <c r="Z2605" s="678">
        <f t="shared" ca="1" si="450"/>
        <v>0</v>
      </c>
      <c r="AA2605" t="str">
        <f t="shared" si="439"/>
        <v>ASRCMS202202</v>
      </c>
      <c r="AB2605" s="957">
        <f t="shared" si="440"/>
        <v>45230</v>
      </c>
      <c r="AC2605" t="str">
        <f t="shared" si="441"/>
        <v>Unaudited</v>
      </c>
    </row>
    <row r="2606" spans="1:29" x14ac:dyDescent="0.25">
      <c r="A2606" t="s">
        <v>421</v>
      </c>
      <c r="B2606" t="s">
        <v>1380</v>
      </c>
      <c r="C2606" t="s">
        <v>1381</v>
      </c>
      <c r="D2606">
        <v>1900</v>
      </c>
      <c r="E2606" s="957">
        <v>1</v>
      </c>
      <c r="F2606" t="s">
        <v>439</v>
      </c>
      <c r="G2606" s="957">
        <v>91</v>
      </c>
      <c r="H2606" t="s">
        <v>387</v>
      </c>
      <c r="I2606" s="958" t="s">
        <v>489</v>
      </c>
      <c r="J2606" s="958" t="s">
        <v>445</v>
      </c>
      <c r="K2606" s="958" t="s">
        <v>450</v>
      </c>
      <c r="L2606" s="937" t="s">
        <v>110</v>
      </c>
      <c r="M2606" s="958" t="s">
        <v>135</v>
      </c>
      <c r="N2606" s="678">
        <f t="shared" ca="1" si="443"/>
        <v>78605.255842958577</v>
      </c>
      <c r="O2606" s="678">
        <f t="shared" ca="1" si="447"/>
        <v>42198.629558398854</v>
      </c>
      <c r="P2606" s="678">
        <f t="shared" ca="1" si="447"/>
        <v>6691.4050021676767</v>
      </c>
      <c r="Q2606" s="678">
        <f t="shared" ca="1" si="447"/>
        <v>22139.697798732006</v>
      </c>
      <c r="R2606" s="678">
        <f t="shared" ca="1" si="447"/>
        <v>3572.8097874589917</v>
      </c>
      <c r="S2606" s="678">
        <f t="shared" ca="1" si="447"/>
        <v>60.275554921129142</v>
      </c>
      <c r="T2606" s="678">
        <f t="shared" ca="1" si="447"/>
        <v>2689.9999129777666</v>
      </c>
      <c r="U2606" s="678">
        <f t="shared" ca="1" si="448"/>
        <v>0</v>
      </c>
      <c r="V2606" s="678">
        <f t="shared" ca="1" si="448"/>
        <v>218.85484459318081</v>
      </c>
      <c r="W2606" s="678">
        <f t="shared" ca="1" si="449"/>
        <v>1033.5833837089715</v>
      </c>
      <c r="X2606" s="678">
        <f t="shared" ca="1" si="450"/>
        <v>0</v>
      </c>
      <c r="Y2606" s="678">
        <f t="shared" ca="1" si="450"/>
        <v>0</v>
      </c>
      <c r="Z2606" s="678">
        <f t="shared" ca="1" si="450"/>
        <v>0</v>
      </c>
      <c r="AA2606" t="str">
        <f t="shared" si="439"/>
        <v>ASRCMS202202</v>
      </c>
      <c r="AB2606" s="957">
        <f t="shared" si="440"/>
        <v>45230</v>
      </c>
      <c r="AC2606" t="str">
        <f t="shared" si="441"/>
        <v>Unaudited</v>
      </c>
    </row>
    <row r="2607" spans="1:29" x14ac:dyDescent="0.25">
      <c r="A2607" t="s">
        <v>421</v>
      </c>
      <c r="B2607" t="s">
        <v>1380</v>
      </c>
      <c r="C2607" t="s">
        <v>1381</v>
      </c>
      <c r="D2607">
        <v>1900</v>
      </c>
      <c r="E2607" s="957">
        <v>1</v>
      </c>
      <c r="F2607" t="s">
        <v>439</v>
      </c>
      <c r="G2607" s="957">
        <v>91</v>
      </c>
      <c r="H2607" t="s">
        <v>387</v>
      </c>
      <c r="I2607" s="965" t="s">
        <v>489</v>
      </c>
      <c r="J2607" s="965" t="s">
        <v>445</v>
      </c>
      <c r="K2607" s="965" t="s">
        <v>450</v>
      </c>
      <c r="L2607" s="945" t="s">
        <v>111</v>
      </c>
      <c r="M2607" s="965" t="s">
        <v>163</v>
      </c>
      <c r="N2607" s="678">
        <f t="shared" ca="1" si="443"/>
        <v>357280.58962229779</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58485.564538550032</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4593.4450133684741</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122499.60886516003</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14084.498801921054</v>
      </c>
      <c r="S2607" s="678">
        <f t="shared" ca="1" si="451"/>
        <v>14.316877892993835</v>
      </c>
      <c r="T2607" s="678">
        <f t="shared" ca="1" si="451"/>
        <v>336.54104184343555</v>
      </c>
      <c r="U2607" s="678">
        <f t="shared" ca="1" si="451"/>
        <v>0</v>
      </c>
      <c r="V2607" s="678">
        <f t="shared" ca="1" si="451"/>
        <v>307.9721198047539</v>
      </c>
      <c r="W2607" s="678">
        <f t="shared" ca="1" si="449"/>
        <v>156958.64236375695</v>
      </c>
      <c r="X2607" s="678">
        <f t="shared" ca="1" si="451"/>
        <v>0</v>
      </c>
      <c r="Y2607" s="678">
        <f t="shared" ca="1" si="451"/>
        <v>0</v>
      </c>
      <c r="Z2607" s="678">
        <f t="shared" ca="1" si="451"/>
        <v>0</v>
      </c>
      <c r="AA2607" t="str">
        <f t="shared" si="439"/>
        <v>ASRCMS202202</v>
      </c>
      <c r="AB2607" s="957">
        <f t="shared" si="440"/>
        <v>45230</v>
      </c>
      <c r="AC2607" t="str">
        <f t="shared" si="441"/>
        <v>Unaudited</v>
      </c>
    </row>
    <row r="2608" spans="1:29" x14ac:dyDescent="0.25">
      <c r="A2608" t="s">
        <v>421</v>
      </c>
      <c r="B2608" t="s">
        <v>1380</v>
      </c>
      <c r="C2608" t="s">
        <v>1381</v>
      </c>
      <c r="D2608">
        <v>1900</v>
      </c>
      <c r="E2608" s="957">
        <v>1</v>
      </c>
      <c r="F2608" t="s">
        <v>439</v>
      </c>
      <c r="G2608" s="957">
        <v>91</v>
      </c>
      <c r="H2608" t="s">
        <v>387</v>
      </c>
      <c r="I2608" s="937" t="s">
        <v>489</v>
      </c>
      <c r="J2608" s="937" t="s">
        <v>445</v>
      </c>
      <c r="K2608" s="937" t="s">
        <v>450</v>
      </c>
      <c r="L2608" s="937" t="s">
        <v>112</v>
      </c>
      <c r="M2608" s="958" t="s">
        <v>464</v>
      </c>
      <c r="N2608" s="678">
        <f t="shared" ca="1" si="443"/>
        <v>1112656.5677986899</v>
      </c>
      <c r="O2608" s="678">
        <f t="shared" ca="1" si="451"/>
        <v>228762.68917118051</v>
      </c>
      <c r="P2608" s="678">
        <f t="shared" ca="1" si="451"/>
        <v>31909.709634247487</v>
      </c>
      <c r="Q2608" s="678">
        <f t="shared" ca="1" si="451"/>
        <v>396625.41543589853</v>
      </c>
      <c r="R2608" s="678">
        <f t="shared" ca="1" si="451"/>
        <v>57361.698701137524</v>
      </c>
      <c r="S2608" s="678">
        <f t="shared" ca="1" si="451"/>
        <v>1097.9462494566246</v>
      </c>
      <c r="T2608" s="678">
        <f t="shared" ca="1" si="451"/>
        <v>39558.825033888701</v>
      </c>
      <c r="U2608" s="678">
        <f t="shared" ca="1" si="451"/>
        <v>0</v>
      </c>
      <c r="V2608" s="678">
        <f t="shared" ca="1" si="451"/>
        <v>1742.1031470473592</v>
      </c>
      <c r="W2608" s="678">
        <f t="shared" ca="1" si="449"/>
        <v>355598.18042583315</v>
      </c>
      <c r="X2608" s="678">
        <f t="shared" ca="1" si="451"/>
        <v>0</v>
      </c>
      <c r="Y2608" s="678">
        <f t="shared" ca="1" si="451"/>
        <v>0</v>
      </c>
      <c r="Z2608" s="678">
        <f t="shared" ca="1" si="451"/>
        <v>0</v>
      </c>
      <c r="AA2608" t="str">
        <f t="shared" si="439"/>
        <v>ASRCMS202202</v>
      </c>
      <c r="AB2608" s="957">
        <f t="shared" si="440"/>
        <v>45230</v>
      </c>
      <c r="AC2608" t="str">
        <f t="shared" si="441"/>
        <v>Unaudited</v>
      </c>
    </row>
    <row r="2609" spans="1:29" x14ac:dyDescent="0.25">
      <c r="A2609" t="s">
        <v>421</v>
      </c>
      <c r="B2609" t="s">
        <v>1380</v>
      </c>
      <c r="C2609" t="s">
        <v>1381</v>
      </c>
      <c r="D2609">
        <v>1900</v>
      </c>
      <c r="E2609" s="957">
        <v>1</v>
      </c>
      <c r="F2609" t="s">
        <v>439</v>
      </c>
      <c r="G2609" s="957">
        <v>91</v>
      </c>
      <c r="H2609" t="s">
        <v>387</v>
      </c>
      <c r="I2609" s="937" t="s">
        <v>489</v>
      </c>
      <c r="J2609" s="937" t="s">
        <v>445</v>
      </c>
      <c r="K2609" s="937" t="s">
        <v>6</v>
      </c>
      <c r="L2609" s="943" t="s">
        <v>118</v>
      </c>
      <c r="M2609" s="959" t="s">
        <v>189</v>
      </c>
      <c r="N2609" s="678">
        <f t="shared" ca="1" si="443"/>
        <v>86043.136945801132</v>
      </c>
      <c r="O2609" s="678">
        <f t="shared" ca="1" si="451"/>
        <v>27232.687241724409</v>
      </c>
      <c r="P2609" s="678">
        <f t="shared" ca="1" si="451"/>
        <v>5208.3788881139089</v>
      </c>
      <c r="Q2609" s="678">
        <f t="shared" ca="1" si="451"/>
        <v>30225.62685002061</v>
      </c>
      <c r="R2609" s="678">
        <f t="shared" ca="1" si="451"/>
        <v>7003.0586318582964</v>
      </c>
      <c r="S2609" s="678">
        <f t="shared" ca="1" si="451"/>
        <v>0.10452188870174386</v>
      </c>
      <c r="T2609" s="678">
        <f t="shared" ca="1" si="451"/>
        <v>3615.3089429255087</v>
      </c>
      <c r="U2609" s="678">
        <f t="shared" ca="1" si="451"/>
        <v>0</v>
      </c>
      <c r="V2609" s="678">
        <f t="shared" ca="1" si="451"/>
        <v>1054.7944406920499</v>
      </c>
      <c r="W2609" s="678">
        <f t="shared" ca="1" si="449"/>
        <v>11703.177428577661</v>
      </c>
      <c r="X2609" s="678">
        <f t="shared" ca="1" si="451"/>
        <v>0</v>
      </c>
      <c r="Y2609" s="678">
        <f t="shared" ca="1" si="451"/>
        <v>0</v>
      </c>
      <c r="Z2609" s="678">
        <f t="shared" ca="1" si="451"/>
        <v>0</v>
      </c>
      <c r="AA2609" t="str">
        <f t="shared" si="439"/>
        <v>ASRCMS202202</v>
      </c>
      <c r="AB2609" s="957">
        <f t="shared" si="440"/>
        <v>45230</v>
      </c>
      <c r="AC2609" t="str">
        <f t="shared" si="441"/>
        <v>Unaudited</v>
      </c>
    </row>
    <row r="2610" spans="1:29" x14ac:dyDescent="0.25">
      <c r="A2610" t="s">
        <v>421</v>
      </c>
      <c r="B2610" t="s">
        <v>1380</v>
      </c>
      <c r="C2610" t="s">
        <v>1381</v>
      </c>
      <c r="D2610">
        <v>1900</v>
      </c>
      <c r="E2610" s="957">
        <v>1</v>
      </c>
      <c r="F2610" t="s">
        <v>439</v>
      </c>
      <c r="G2610" s="957">
        <v>91</v>
      </c>
      <c r="H2610" t="s">
        <v>387</v>
      </c>
      <c r="I2610" s="958" t="s">
        <v>489</v>
      </c>
      <c r="J2610" s="958" t="s">
        <v>445</v>
      </c>
      <c r="K2610" s="958" t="s">
        <v>6</v>
      </c>
      <c r="L2610" s="937" t="s">
        <v>45</v>
      </c>
      <c r="M2610" s="958" t="s">
        <v>164</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ASRCMS202202</v>
      </c>
      <c r="AB2610" s="957">
        <f t="shared" si="440"/>
        <v>45230</v>
      </c>
      <c r="AC2610" t="str">
        <f t="shared" si="441"/>
        <v>Unaudited</v>
      </c>
    </row>
    <row r="2611" spans="1:29" x14ac:dyDescent="0.25">
      <c r="A2611" t="s">
        <v>421</v>
      </c>
      <c r="B2611" t="s">
        <v>1380</v>
      </c>
      <c r="C2611" t="s">
        <v>1381</v>
      </c>
      <c r="D2611">
        <v>1900</v>
      </c>
      <c r="E2611" s="957">
        <v>1</v>
      </c>
      <c r="F2611" t="s">
        <v>439</v>
      </c>
      <c r="G2611" s="957">
        <v>91</v>
      </c>
      <c r="H2611" t="s">
        <v>387</v>
      </c>
      <c r="I2611" s="937" t="s">
        <v>489</v>
      </c>
      <c r="J2611" s="937" t="s">
        <v>445</v>
      </c>
      <c r="K2611" s="937" t="s">
        <v>6</v>
      </c>
      <c r="L2611" s="937" t="s">
        <v>46</v>
      </c>
      <c r="M2611" s="958" t="s">
        <v>165</v>
      </c>
      <c r="N2611" s="678">
        <f t="shared" ca="1" si="443"/>
        <v>9.9138198782327561E-2</v>
      </c>
      <c r="O2611" s="678">
        <f t="shared" ca="1" si="451"/>
        <v>5.2415875464001914E-2</v>
      </c>
      <c r="P2611" s="678">
        <f t="shared" ca="1" si="451"/>
        <v>1.0730403591549685E-2</v>
      </c>
      <c r="Q2611" s="678">
        <f t="shared" ca="1" si="451"/>
        <v>0</v>
      </c>
      <c r="R2611" s="678">
        <f t="shared" ca="1" si="451"/>
        <v>2.5261516135226276E-2</v>
      </c>
      <c r="S2611" s="678">
        <f t="shared" ca="1" si="451"/>
        <v>0</v>
      </c>
      <c r="T2611" s="678">
        <f t="shared" ca="1" si="451"/>
        <v>0</v>
      </c>
      <c r="U2611" s="678">
        <f t="shared" ca="1" si="451"/>
        <v>0</v>
      </c>
      <c r="V2611" s="678">
        <f t="shared" ca="1" si="451"/>
        <v>0</v>
      </c>
      <c r="W2611" s="678">
        <f t="shared" ca="1" si="449"/>
        <v>1.0730403591549685E-2</v>
      </c>
      <c r="X2611" s="678">
        <f t="shared" ca="1" si="451"/>
        <v>0</v>
      </c>
      <c r="Y2611" s="678">
        <f t="shared" ca="1" si="451"/>
        <v>0</v>
      </c>
      <c r="Z2611" s="678">
        <f t="shared" ca="1" si="451"/>
        <v>0</v>
      </c>
      <c r="AA2611" t="str">
        <f t="shared" si="439"/>
        <v>ASRCMS202202</v>
      </c>
      <c r="AB2611" s="957">
        <f t="shared" si="440"/>
        <v>45230</v>
      </c>
      <c r="AC2611" t="str">
        <f t="shared" si="441"/>
        <v>Unaudited</v>
      </c>
    </row>
    <row r="2612" spans="1:29" x14ac:dyDescent="0.25">
      <c r="A2612" t="s">
        <v>421</v>
      </c>
      <c r="B2612" t="s">
        <v>1380</v>
      </c>
      <c r="C2612" t="s">
        <v>1381</v>
      </c>
      <c r="D2612">
        <v>1900</v>
      </c>
      <c r="E2612" s="957">
        <v>1</v>
      </c>
      <c r="F2612" t="s">
        <v>439</v>
      </c>
      <c r="G2612" s="957">
        <v>91</v>
      </c>
      <c r="H2612" t="s">
        <v>387</v>
      </c>
      <c r="I2612" s="937" t="s">
        <v>489</v>
      </c>
      <c r="J2612" s="937" t="s">
        <v>445</v>
      </c>
      <c r="K2612" s="937" t="s">
        <v>6</v>
      </c>
      <c r="L2612" s="937" t="s">
        <v>166</v>
      </c>
      <c r="M2612" s="958" t="s">
        <v>462</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ASRCMS202202</v>
      </c>
      <c r="AB2612" s="957">
        <f t="shared" si="440"/>
        <v>45230</v>
      </c>
      <c r="AC2612" t="str">
        <f t="shared" si="441"/>
        <v>Unaudited</v>
      </c>
    </row>
    <row r="2613" spans="1:29" x14ac:dyDescent="0.25">
      <c r="A2613" t="s">
        <v>421</v>
      </c>
      <c r="B2613" t="s">
        <v>1380</v>
      </c>
      <c r="C2613" t="s">
        <v>1381</v>
      </c>
      <c r="D2613">
        <v>1900</v>
      </c>
      <c r="E2613" s="957">
        <v>1</v>
      </c>
      <c r="F2613" t="s">
        <v>439</v>
      </c>
      <c r="G2613" s="957">
        <v>91</v>
      </c>
      <c r="H2613" t="s">
        <v>387</v>
      </c>
      <c r="I2613" s="958" t="s">
        <v>489</v>
      </c>
      <c r="J2613" s="958" t="s">
        <v>445</v>
      </c>
      <c r="K2613" s="958" t="s">
        <v>435</v>
      </c>
      <c r="L2613" s="937" t="s">
        <v>121</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ASRCMS202202</v>
      </c>
      <c r="AB2613" s="957">
        <f t="shared" si="440"/>
        <v>45230</v>
      </c>
      <c r="AC2613" t="str">
        <f t="shared" si="441"/>
        <v>Unaudited</v>
      </c>
    </row>
    <row r="2614" spans="1:29" x14ac:dyDescent="0.25">
      <c r="A2614" t="s">
        <v>421</v>
      </c>
      <c r="B2614" t="s">
        <v>1380</v>
      </c>
      <c r="C2614" t="s">
        <v>1381</v>
      </c>
      <c r="D2614">
        <v>1900</v>
      </c>
      <c r="E2614" s="957">
        <v>1</v>
      </c>
      <c r="F2614" t="s">
        <v>439</v>
      </c>
      <c r="G2614" s="957">
        <v>91</v>
      </c>
      <c r="H2614" t="s">
        <v>387</v>
      </c>
      <c r="I2614" s="958" t="s">
        <v>489</v>
      </c>
      <c r="J2614" s="958" t="s">
        <v>445</v>
      </c>
      <c r="K2614" s="958" t="s">
        <v>435</v>
      </c>
      <c r="L2614" s="953" t="s">
        <v>938</v>
      </c>
      <c r="M2614" s="958" t="s">
        <v>930</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ASRCMS202202</v>
      </c>
      <c r="AB2614" s="957">
        <f t="shared" si="440"/>
        <v>45230</v>
      </c>
      <c r="AC2614" t="str">
        <f t="shared" si="441"/>
        <v>Unaudited</v>
      </c>
    </row>
    <row r="2615" spans="1:29" x14ac:dyDescent="0.25">
      <c r="A2615" t="s">
        <v>421</v>
      </c>
      <c r="B2615" t="s">
        <v>1380</v>
      </c>
      <c r="C2615" t="s">
        <v>1381</v>
      </c>
      <c r="D2615">
        <v>1900</v>
      </c>
      <c r="E2615" s="957">
        <v>1</v>
      </c>
      <c r="F2615" t="s">
        <v>439</v>
      </c>
      <c r="G2615" s="957">
        <v>91</v>
      </c>
      <c r="H2615" t="s">
        <v>387</v>
      </c>
      <c r="I2615" s="937" t="s">
        <v>489</v>
      </c>
      <c r="J2615" s="937" t="s">
        <v>445</v>
      </c>
      <c r="K2615" s="937" t="s">
        <v>435</v>
      </c>
      <c r="L2615" s="937" t="s">
        <v>168</v>
      </c>
      <c r="M2615" s="958" t="s">
        <v>40</v>
      </c>
      <c r="N2615" s="678">
        <f t="shared" ca="1" si="443"/>
        <v>1641.4789114343428</v>
      </c>
      <c r="O2615" s="678">
        <f t="shared" ca="1" si="451"/>
        <v>807.47850840680405</v>
      </c>
      <c r="P2615" s="678">
        <f t="shared" ca="1" si="451"/>
        <v>128.0412607432836</v>
      </c>
      <c r="Q2615" s="678">
        <f t="shared" ca="1" si="451"/>
        <v>538.93569269688419</v>
      </c>
      <c r="R2615" s="678">
        <f t="shared" ca="1" si="451"/>
        <v>86.971138232460362</v>
      </c>
      <c r="S2615" s="678">
        <f t="shared" ca="1" si="451"/>
        <v>1.4672579652811839</v>
      </c>
      <c r="T2615" s="678">
        <f t="shared" ca="1" si="451"/>
        <v>48.097570215006257</v>
      </c>
      <c r="U2615" s="678">
        <f t="shared" ca="1" si="451"/>
        <v>0</v>
      </c>
      <c r="V2615" s="678">
        <f t="shared" ca="1" si="451"/>
        <v>5.3274750334510008</v>
      </c>
      <c r="W2615" s="678">
        <f t="shared" ca="1" si="449"/>
        <v>25.160008141171954</v>
      </c>
      <c r="X2615" s="678">
        <f t="shared" ca="1" si="451"/>
        <v>0</v>
      </c>
      <c r="Y2615" s="678">
        <f t="shared" ca="1" si="451"/>
        <v>0</v>
      </c>
      <c r="Z2615" s="678">
        <f t="shared" ca="1" si="451"/>
        <v>0</v>
      </c>
      <c r="AA2615" t="str">
        <f t="shared" si="439"/>
        <v>ASRCMS202202</v>
      </c>
      <c r="AB2615" s="957">
        <f t="shared" si="440"/>
        <v>45230</v>
      </c>
      <c r="AC2615" t="str">
        <f t="shared" si="441"/>
        <v>Unaudited</v>
      </c>
    </row>
    <row r="2616" spans="1:29" x14ac:dyDescent="0.25">
      <c r="A2616" t="s">
        <v>421</v>
      </c>
      <c r="B2616" t="s">
        <v>1380</v>
      </c>
      <c r="C2616" t="s">
        <v>1381</v>
      </c>
      <c r="D2616">
        <v>1900</v>
      </c>
      <c r="E2616" s="957">
        <v>1</v>
      </c>
      <c r="F2616" t="s">
        <v>439</v>
      </c>
      <c r="G2616" s="957">
        <v>91</v>
      </c>
      <c r="H2616" t="s">
        <v>387</v>
      </c>
      <c r="I2616" s="937" t="s">
        <v>489</v>
      </c>
      <c r="J2616" s="937" t="s">
        <v>445</v>
      </c>
      <c r="K2616" s="937" t="s">
        <v>435</v>
      </c>
      <c r="L2616" s="937" t="s">
        <v>169</v>
      </c>
      <c r="M2616" s="958" t="s">
        <v>330</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ASRCMS202202</v>
      </c>
      <c r="AB2616" s="957">
        <f t="shared" si="440"/>
        <v>45230</v>
      </c>
      <c r="AC2616" t="str">
        <f t="shared" si="441"/>
        <v>Unaudited</v>
      </c>
    </row>
    <row r="2617" spans="1:29" x14ac:dyDescent="0.25">
      <c r="A2617" t="s">
        <v>421</v>
      </c>
      <c r="B2617" t="s">
        <v>1380</v>
      </c>
      <c r="C2617" t="s">
        <v>1381</v>
      </c>
      <c r="D2617">
        <v>1900</v>
      </c>
      <c r="E2617" s="957">
        <v>1</v>
      </c>
      <c r="F2617" t="s">
        <v>439</v>
      </c>
      <c r="G2617" s="957">
        <v>91</v>
      </c>
      <c r="H2617" t="s">
        <v>387</v>
      </c>
      <c r="I2617" s="937" t="s">
        <v>489</v>
      </c>
      <c r="J2617" s="937" t="s">
        <v>451</v>
      </c>
      <c r="K2617" s="937" t="s">
        <v>436</v>
      </c>
      <c r="L2617" s="937" t="s">
        <v>122</v>
      </c>
      <c r="M2617" s="958" t="s">
        <v>27</v>
      </c>
      <c r="N2617" s="678">
        <f t="shared" ca="1" si="443"/>
        <v>3254748.7525236104</v>
      </c>
      <c r="O2617" s="678">
        <f t="shared" ca="1" si="451"/>
        <v>-1514.1770634137729</v>
      </c>
      <c r="P2617" s="678">
        <f t="shared" ca="1" si="451"/>
        <v>3256262.9295870243</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ASRCMS202202</v>
      </c>
      <c r="AB2617" s="957">
        <f t="shared" si="440"/>
        <v>45230</v>
      </c>
      <c r="AC2617" t="str">
        <f t="shared" si="441"/>
        <v>Unaudited</v>
      </c>
    </row>
    <row r="2618" spans="1:29" x14ac:dyDescent="0.25">
      <c r="A2618" t="s">
        <v>421</v>
      </c>
      <c r="B2618" t="s">
        <v>1380</v>
      </c>
      <c r="C2618" t="s">
        <v>1381</v>
      </c>
      <c r="D2618">
        <v>1900</v>
      </c>
      <c r="E2618" s="957">
        <v>1</v>
      </c>
      <c r="F2618" t="s">
        <v>439</v>
      </c>
      <c r="G2618" s="957">
        <v>91</v>
      </c>
      <c r="H2618" t="s">
        <v>387</v>
      </c>
      <c r="I2618" s="937" t="s">
        <v>489</v>
      </c>
      <c r="J2618" s="937" t="s">
        <v>451</v>
      </c>
      <c r="K2618" s="937" t="s">
        <v>436</v>
      </c>
      <c r="L2618" s="953" t="s">
        <v>123</v>
      </c>
      <c r="M2618" s="958" t="s">
        <v>98</v>
      </c>
      <c r="N2618" s="678">
        <f t="shared" ca="1" si="443"/>
        <v>208344.58440984361</v>
      </c>
      <c r="O2618" s="678">
        <f t="shared" ca="1" si="451"/>
        <v>167263.20415180683</v>
      </c>
      <c r="P2618" s="678">
        <f t="shared" ca="1" si="451"/>
        <v>41081.380258036785</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ASRCMS202202</v>
      </c>
      <c r="AB2618" s="957">
        <f t="shared" si="440"/>
        <v>45230</v>
      </c>
      <c r="AC2618" t="str">
        <f t="shared" si="441"/>
        <v>Unaudited</v>
      </c>
    </row>
    <row r="2619" spans="1:29" x14ac:dyDescent="0.25">
      <c r="A2619" t="s">
        <v>421</v>
      </c>
      <c r="B2619" t="s">
        <v>1380</v>
      </c>
      <c r="C2619" t="s">
        <v>1381</v>
      </c>
      <c r="D2619">
        <v>1900</v>
      </c>
      <c r="E2619" s="957">
        <v>1</v>
      </c>
      <c r="F2619" t="s">
        <v>439</v>
      </c>
      <c r="G2619" s="957">
        <v>91</v>
      </c>
      <c r="H2619" t="s">
        <v>387</v>
      </c>
      <c r="I2619" s="937" t="s">
        <v>489</v>
      </c>
      <c r="J2619" s="937" t="s">
        <v>451</v>
      </c>
      <c r="K2619" s="937" t="s">
        <v>436</v>
      </c>
      <c r="L2619" s="953" t="s">
        <v>124</v>
      </c>
      <c r="M2619" s="958" t="s">
        <v>99</v>
      </c>
      <c r="N2619" s="678">
        <f t="shared" ca="1" si="443"/>
        <v>213054.47172909792</v>
      </c>
      <c r="O2619" s="678">
        <f t="shared" ca="1" si="451"/>
        <v>169633.16226799783</v>
      </c>
      <c r="P2619" s="678">
        <f t="shared" ca="1" si="451"/>
        <v>43421.309461100092</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ASRCMS202202</v>
      </c>
      <c r="AB2619" s="957">
        <f t="shared" si="440"/>
        <v>45230</v>
      </c>
      <c r="AC2619" t="str">
        <f t="shared" si="441"/>
        <v>Unaudited</v>
      </c>
    </row>
    <row r="2620" spans="1:29" x14ac:dyDescent="0.25">
      <c r="A2620" t="s">
        <v>421</v>
      </c>
      <c r="B2620" t="s">
        <v>1380</v>
      </c>
      <c r="C2620" t="s">
        <v>1381</v>
      </c>
      <c r="D2620">
        <v>1900</v>
      </c>
      <c r="E2620" s="957">
        <v>1</v>
      </c>
      <c r="F2620" t="s">
        <v>439</v>
      </c>
      <c r="G2620" s="957">
        <v>91</v>
      </c>
      <c r="H2620" t="s">
        <v>387</v>
      </c>
      <c r="I2620" s="937" t="s">
        <v>489</v>
      </c>
      <c r="J2620" s="937" t="s">
        <v>451</v>
      </c>
      <c r="K2620" s="937" t="s">
        <v>436</v>
      </c>
      <c r="L2620" s="937" t="s">
        <v>125</v>
      </c>
      <c r="M2620" s="958" t="s">
        <v>100</v>
      </c>
      <c r="N2620" s="678">
        <f t="shared" ca="1" si="443"/>
        <v>174657.94778181709</v>
      </c>
      <c r="O2620" s="678">
        <f t="shared" ca="1" si="451"/>
        <v>81966.68160722738</v>
      </c>
      <c r="P2620" s="678">
        <f t="shared" ca="1" si="451"/>
        <v>92691.266174589706</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ASRCMS202202</v>
      </c>
      <c r="AB2620" s="957">
        <f t="shared" si="440"/>
        <v>45230</v>
      </c>
      <c r="AC2620" t="str">
        <f t="shared" si="441"/>
        <v>Unaudited</v>
      </c>
    </row>
    <row r="2621" spans="1:29" x14ac:dyDescent="0.25">
      <c r="A2621" t="s">
        <v>421</v>
      </c>
      <c r="B2621" t="s">
        <v>1380</v>
      </c>
      <c r="C2621" t="s">
        <v>1381</v>
      </c>
      <c r="D2621">
        <v>1900</v>
      </c>
      <c r="E2621" s="957">
        <v>1</v>
      </c>
      <c r="F2621" t="s">
        <v>439</v>
      </c>
      <c r="G2621" s="957">
        <v>91</v>
      </c>
      <c r="H2621" t="s">
        <v>387</v>
      </c>
      <c r="I2621" s="958" t="s">
        <v>489</v>
      </c>
      <c r="J2621" s="958" t="s">
        <v>451</v>
      </c>
      <c r="K2621" s="958" t="s">
        <v>436</v>
      </c>
      <c r="L2621" s="937" t="s">
        <v>126</v>
      </c>
      <c r="M2621" s="958" t="s">
        <v>101</v>
      </c>
      <c r="N2621" s="678">
        <f t="shared" ca="1" si="443"/>
        <v>240079.08485140844</v>
      </c>
      <c r="O2621" s="678">
        <f t="shared" ca="1" si="451"/>
        <v>12317.570181898644</v>
      </c>
      <c r="P2621" s="678">
        <f t="shared" ca="1" si="451"/>
        <v>227761.51466950978</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ASRCMS202202</v>
      </c>
      <c r="AB2621" s="957">
        <f t="shared" si="440"/>
        <v>45230</v>
      </c>
      <c r="AC2621" t="str">
        <f t="shared" si="441"/>
        <v>Unaudited</v>
      </c>
    </row>
    <row r="2622" spans="1:29" x14ac:dyDescent="0.25">
      <c r="A2622" t="s">
        <v>421</v>
      </c>
      <c r="B2622" t="s">
        <v>1380</v>
      </c>
      <c r="C2622" t="s">
        <v>1381</v>
      </c>
      <c r="D2622">
        <v>1900</v>
      </c>
      <c r="E2622" s="957">
        <v>1</v>
      </c>
      <c r="F2622" t="s">
        <v>439</v>
      </c>
      <c r="G2622" s="957">
        <v>91</v>
      </c>
      <c r="H2622" t="s">
        <v>387</v>
      </c>
      <c r="I2622" s="937" t="s">
        <v>489</v>
      </c>
      <c r="J2622" s="937" t="s">
        <v>451</v>
      </c>
      <c r="K2622" s="937" t="s">
        <v>436</v>
      </c>
      <c r="L2622" s="937" t="s">
        <v>127</v>
      </c>
      <c r="M2622" s="958" t="s">
        <v>28</v>
      </c>
      <c r="N2622" s="678">
        <f t="shared" ca="1" si="443"/>
        <v>97334.75825155752</v>
      </c>
      <c r="O2622" s="678">
        <f t="shared" ca="1" si="451"/>
        <v>97334.75825155752</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ASRCMS202202</v>
      </c>
      <c r="AB2622" s="957">
        <f t="shared" si="440"/>
        <v>45230</v>
      </c>
      <c r="AC2622" t="str">
        <f t="shared" si="441"/>
        <v>Unaudited</v>
      </c>
    </row>
    <row r="2623" spans="1:29" x14ac:dyDescent="0.25">
      <c r="A2623" t="s">
        <v>421</v>
      </c>
      <c r="B2623" t="s">
        <v>1380</v>
      </c>
      <c r="C2623" t="s">
        <v>1381</v>
      </c>
      <c r="D2623">
        <v>1900</v>
      </c>
      <c r="E2623" s="957">
        <v>1</v>
      </c>
      <c r="F2623" t="s">
        <v>439</v>
      </c>
      <c r="G2623" s="957">
        <v>91</v>
      </c>
      <c r="H2623" t="s">
        <v>387</v>
      </c>
      <c r="I2623" s="937" t="s">
        <v>489</v>
      </c>
      <c r="J2623" s="937" t="s">
        <v>437</v>
      </c>
      <c r="K2623" s="937" t="s">
        <v>437</v>
      </c>
      <c r="L2623" s="937" t="s">
        <v>129</v>
      </c>
      <c r="M2623" s="958" t="s">
        <v>327</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ASRCMS202202</v>
      </c>
      <c r="AB2623" s="957">
        <f t="shared" si="440"/>
        <v>45230</v>
      </c>
      <c r="AC2623" t="str">
        <f t="shared" si="441"/>
        <v>Unaudited</v>
      </c>
    </row>
    <row r="2624" spans="1:29" x14ac:dyDescent="0.25">
      <c r="A2624" t="s">
        <v>421</v>
      </c>
      <c r="B2624" t="s">
        <v>1380</v>
      </c>
      <c r="C2624" t="s">
        <v>1381</v>
      </c>
      <c r="D2624">
        <v>1900</v>
      </c>
      <c r="E2624" s="957">
        <v>1</v>
      </c>
      <c r="F2624" t="s">
        <v>439</v>
      </c>
      <c r="G2624" s="957">
        <v>91</v>
      </c>
      <c r="H2624" t="s">
        <v>387</v>
      </c>
      <c r="I2624" s="937" t="s">
        <v>489</v>
      </c>
      <c r="J2624" s="937" t="s">
        <v>437</v>
      </c>
      <c r="K2624" s="937" t="s">
        <v>437</v>
      </c>
      <c r="L2624" s="937" t="s">
        <v>130</v>
      </c>
      <c r="M2624" s="958" t="s">
        <v>326</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ASRCMS202202</v>
      </c>
      <c r="AB2624" s="957">
        <f t="shared" si="440"/>
        <v>45230</v>
      </c>
      <c r="AC2624" t="str">
        <f t="shared" si="441"/>
        <v>Unaudited</v>
      </c>
    </row>
    <row r="2625" spans="1:29" ht="30" x14ac:dyDescent="0.25">
      <c r="A2625" t="s">
        <v>421</v>
      </c>
      <c r="B2625" t="s">
        <v>1380</v>
      </c>
      <c r="C2625" t="s">
        <v>1381</v>
      </c>
      <c r="D2625">
        <v>1900</v>
      </c>
      <c r="E2625" s="957">
        <v>1</v>
      </c>
      <c r="F2625" t="s">
        <v>439</v>
      </c>
      <c r="G2625" s="957">
        <v>91</v>
      </c>
      <c r="H2625" t="s">
        <v>387</v>
      </c>
      <c r="I2625" s="958" t="s">
        <v>489</v>
      </c>
      <c r="J2625" s="958" t="s">
        <v>437</v>
      </c>
      <c r="K2625" s="958" t="s">
        <v>437</v>
      </c>
      <c r="L2625" s="937" t="s">
        <v>131</v>
      </c>
      <c r="M2625" s="958" t="s">
        <v>180</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ASRCMS202202</v>
      </c>
      <c r="AB2625" s="957">
        <f t="shared" si="440"/>
        <v>45230</v>
      </c>
      <c r="AC2625" t="str">
        <f t="shared" si="441"/>
        <v>Unaudited</v>
      </c>
    </row>
    <row r="2626" spans="1:29" x14ac:dyDescent="0.25">
      <c r="A2626" t="s">
        <v>421</v>
      </c>
      <c r="B2626" t="s">
        <v>1380</v>
      </c>
      <c r="C2626" t="s">
        <v>1381</v>
      </c>
      <c r="D2626">
        <v>1900</v>
      </c>
      <c r="E2626" s="957">
        <v>1</v>
      </c>
      <c r="F2626" t="s">
        <v>439</v>
      </c>
      <c r="G2626" s="957">
        <v>91</v>
      </c>
      <c r="H2626" t="s">
        <v>387</v>
      </c>
      <c r="I2626" s="958" t="s">
        <v>489</v>
      </c>
      <c r="J2626" s="958" t="s">
        <v>437</v>
      </c>
      <c r="K2626" s="958" t="s">
        <v>437</v>
      </c>
      <c r="L2626" s="937" t="s">
        <v>132</v>
      </c>
      <c r="M2626" s="958" t="s">
        <v>495</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ASRCMS202202</v>
      </c>
      <c r="AB2626" s="957">
        <f t="shared" ref="AB2626:AB2689" si="453">file_date</f>
        <v>45230</v>
      </c>
      <c r="AC2626" t="str">
        <f t="shared" ref="AC2626:AC2689" si="454">status</f>
        <v>Unaudited</v>
      </c>
    </row>
    <row r="2627" spans="1:29" x14ac:dyDescent="0.25">
      <c r="A2627" t="s">
        <v>421</v>
      </c>
      <c r="B2627" t="s">
        <v>1380</v>
      </c>
      <c r="C2627" t="s">
        <v>1381</v>
      </c>
      <c r="D2627">
        <v>1900</v>
      </c>
      <c r="E2627" s="957">
        <v>1</v>
      </c>
      <c r="F2627" t="s">
        <v>439</v>
      </c>
      <c r="G2627" s="957">
        <v>91</v>
      </c>
      <c r="H2627" t="s">
        <v>387</v>
      </c>
      <c r="I2627" s="958" t="s">
        <v>489</v>
      </c>
      <c r="J2627" s="958" t="s">
        <v>437</v>
      </c>
      <c r="K2627" s="958" t="s">
        <v>437</v>
      </c>
      <c r="L2627" s="937" t="s">
        <v>133</v>
      </c>
      <c r="M2627" s="958" t="s">
        <v>496</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ASRCMS202202</v>
      </c>
      <c r="AB2627" s="957">
        <f t="shared" si="453"/>
        <v>45230</v>
      </c>
      <c r="AC2627" t="str">
        <f t="shared" si="454"/>
        <v>Unaudited</v>
      </c>
    </row>
    <row r="2628" spans="1:29" x14ac:dyDescent="0.25">
      <c r="A2628" t="s">
        <v>421</v>
      </c>
      <c r="B2628" t="s">
        <v>1380</v>
      </c>
      <c r="C2628" t="s">
        <v>1381</v>
      </c>
      <c r="D2628">
        <v>1900</v>
      </c>
      <c r="E2628" s="957">
        <v>1</v>
      </c>
      <c r="F2628" t="s">
        <v>439</v>
      </c>
      <c r="G2628" s="957">
        <v>91</v>
      </c>
      <c r="H2628" t="s">
        <v>387</v>
      </c>
      <c r="I2628" s="958" t="s">
        <v>489</v>
      </c>
      <c r="J2628" s="958" t="s">
        <v>437</v>
      </c>
      <c r="K2628" s="958" t="s">
        <v>437</v>
      </c>
      <c r="L2628" s="937" t="s">
        <v>134</v>
      </c>
      <c r="M2628" s="958" t="s">
        <v>497</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ASRCMS202202</v>
      </c>
      <c r="AB2628" s="957">
        <f t="shared" si="453"/>
        <v>45230</v>
      </c>
      <c r="AC2628" t="str">
        <f t="shared" si="454"/>
        <v>Unaudited</v>
      </c>
    </row>
    <row r="2629" spans="1:29" ht="30" x14ac:dyDescent="0.25">
      <c r="A2629" t="s">
        <v>421</v>
      </c>
      <c r="B2629" t="s">
        <v>1380</v>
      </c>
      <c r="C2629" t="s">
        <v>1381</v>
      </c>
      <c r="D2629">
        <v>1900</v>
      </c>
      <c r="E2629" s="957">
        <v>1</v>
      </c>
      <c r="F2629" t="s">
        <v>439</v>
      </c>
      <c r="G2629" s="957">
        <v>91</v>
      </c>
      <c r="H2629" t="s">
        <v>387</v>
      </c>
      <c r="I2629" s="958" t="s">
        <v>490</v>
      </c>
      <c r="J2629" s="958" t="s">
        <v>26</v>
      </c>
      <c r="K2629" s="958" t="s">
        <v>26</v>
      </c>
      <c r="L2629" s="953" t="s">
        <v>270</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1207083.2574428339</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ASRCMS202202</v>
      </c>
      <c r="AB2629" s="957">
        <f t="shared" si="453"/>
        <v>45230</v>
      </c>
      <c r="AC2629" t="str">
        <f t="shared" si="454"/>
        <v>Unaudited</v>
      </c>
    </row>
    <row r="2630" spans="1:29" x14ac:dyDescent="0.25">
      <c r="A2630" t="s">
        <v>421</v>
      </c>
      <c r="B2630" t="s">
        <v>1380</v>
      </c>
      <c r="C2630" t="s">
        <v>1381</v>
      </c>
      <c r="D2630">
        <v>1900</v>
      </c>
      <c r="E2630" s="957">
        <v>1</v>
      </c>
      <c r="F2630" t="s">
        <v>440</v>
      </c>
      <c r="G2630" s="957">
        <v>182</v>
      </c>
      <c r="H2630" t="s">
        <v>387</v>
      </c>
      <c r="I2630" s="958" t="s">
        <v>433</v>
      </c>
      <c r="J2630" s="958" t="s">
        <v>433</v>
      </c>
      <c r="K2630" s="958" t="s">
        <v>433</v>
      </c>
      <c r="L2630" s="937"/>
      <c r="M2630" s="958" t="s">
        <v>433</v>
      </c>
      <c r="N2630" s="678">
        <f t="shared" ca="1" si="455"/>
        <v>37877.397849457993</v>
      </c>
      <c r="O2630" s="678">
        <f t="shared" ca="1" si="451"/>
        <v>18779.983870962998</v>
      </c>
      <c r="P2630" s="678">
        <f t="shared" ca="1" si="451"/>
        <v>2994.1752688179999</v>
      </c>
      <c r="Q2630" s="678">
        <f t="shared" ca="1" si="451"/>
        <v>12315.270967742001</v>
      </c>
      <c r="R2630" s="678">
        <f t="shared" ca="1" si="451"/>
        <v>1961.967741935</v>
      </c>
      <c r="S2630" s="678">
        <f t="shared" ca="1" si="451"/>
        <v>43</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1135</v>
      </c>
      <c r="U2630" s="678">
        <f t="shared" ca="1" si="456"/>
        <v>0</v>
      </c>
      <c r="V2630" s="678">
        <f t="shared" ca="1" si="456"/>
        <v>123</v>
      </c>
      <c r="W2630" s="678">
        <f t="shared" ca="1" si="449"/>
        <v>525</v>
      </c>
      <c r="X2630" s="678">
        <f t="shared" ca="1" si="456"/>
        <v>0</v>
      </c>
      <c r="Y2630" s="678">
        <f t="shared" ca="1" si="456"/>
        <v>0</v>
      </c>
      <c r="Z2630" s="678">
        <f t="shared" ca="1" si="456"/>
        <v>0</v>
      </c>
      <c r="AA2630" t="str">
        <f t="shared" si="452"/>
        <v>ASRCMS202202</v>
      </c>
      <c r="AB2630" s="957">
        <f t="shared" si="453"/>
        <v>45230</v>
      </c>
      <c r="AC2630" t="str">
        <f t="shared" si="454"/>
        <v>Unaudited</v>
      </c>
    </row>
    <row r="2631" spans="1:29" x14ac:dyDescent="0.25">
      <c r="A2631" t="s">
        <v>421</v>
      </c>
      <c r="B2631" t="s">
        <v>1380</v>
      </c>
      <c r="C2631" t="s">
        <v>1381</v>
      </c>
      <c r="D2631">
        <v>1900</v>
      </c>
      <c r="E2631" s="957">
        <v>1</v>
      </c>
      <c r="F2631" t="s">
        <v>440</v>
      </c>
      <c r="G2631" s="957">
        <v>182</v>
      </c>
      <c r="H2631" t="s">
        <v>387</v>
      </c>
      <c r="I2631" s="937" t="s">
        <v>488</v>
      </c>
      <c r="J2631" s="937" t="s">
        <v>12</v>
      </c>
      <c r="K2631" s="937" t="s">
        <v>12</v>
      </c>
      <c r="L2631" s="937">
        <v>1.1000000000000001</v>
      </c>
      <c r="M2631" s="958" t="s">
        <v>12</v>
      </c>
      <c r="N2631" s="678">
        <f t="shared" ca="1" si="455"/>
        <v>61458666.459999993</v>
      </c>
      <c r="O2631" s="678">
        <f t="shared" ca="1" si="456"/>
        <v>24668072.259999998</v>
      </c>
      <c r="P2631" s="678">
        <f t="shared" ca="1" si="456"/>
        <v>3932939.05</v>
      </c>
      <c r="Q2631" s="678">
        <f t="shared" ca="1" si="456"/>
        <v>16176477.879999999</v>
      </c>
      <c r="R2631" s="678">
        <f t="shared" ca="1" si="456"/>
        <v>2577103.4900000002</v>
      </c>
      <c r="S2631" s="678">
        <f t="shared" ca="1" si="456"/>
        <v>56481.789999999994</v>
      </c>
      <c r="T2631" s="678">
        <f t="shared" ca="1" si="456"/>
        <v>1490856.55</v>
      </c>
      <c r="U2631" s="678">
        <f t="shared" ca="1" si="456"/>
        <v>0</v>
      </c>
      <c r="V2631" s="678">
        <f t="shared" ca="1" si="456"/>
        <v>161564.19</v>
      </c>
      <c r="W2631" s="678">
        <f t="shared" ca="1" si="449"/>
        <v>12395171.25</v>
      </c>
      <c r="X2631" s="678">
        <f t="shared" ca="1" si="456"/>
        <v>0</v>
      </c>
      <c r="Y2631" s="678">
        <f t="shared" ca="1" si="456"/>
        <v>0</v>
      </c>
      <c r="Z2631" s="678">
        <f t="shared" ca="1" si="456"/>
        <v>0</v>
      </c>
      <c r="AA2631" t="str">
        <f t="shared" si="452"/>
        <v>ASRCMS202202</v>
      </c>
      <c r="AB2631" s="957">
        <f t="shared" si="453"/>
        <v>45230</v>
      </c>
      <c r="AC2631" t="str">
        <f t="shared" si="454"/>
        <v>Unaudited</v>
      </c>
    </row>
    <row r="2632" spans="1:29" x14ac:dyDescent="0.25">
      <c r="A2632" t="s">
        <v>421</v>
      </c>
      <c r="B2632" t="s">
        <v>1380</v>
      </c>
      <c r="C2632" t="s">
        <v>1381</v>
      </c>
      <c r="D2632">
        <v>1900</v>
      </c>
      <c r="E2632" s="957">
        <v>1</v>
      </c>
      <c r="F2632" t="s">
        <v>440</v>
      </c>
      <c r="G2632" s="957">
        <v>182</v>
      </c>
      <c r="H2632" t="s">
        <v>387</v>
      </c>
      <c r="I2632" s="958" t="s">
        <v>488</v>
      </c>
      <c r="J2632" s="958" t="s">
        <v>12</v>
      </c>
      <c r="K2632" s="958" t="s">
        <v>1323</v>
      </c>
      <c r="L2632" s="937" t="s">
        <v>1314</v>
      </c>
      <c r="M2632" s="958" t="s">
        <v>1323</v>
      </c>
      <c r="N2632" s="678">
        <f t="shared" ca="1" si="455"/>
        <v>952890.3665670529</v>
      </c>
      <c r="O2632" s="678">
        <f t="shared" ca="1" si="456"/>
        <v>374151.70100143965</v>
      </c>
      <c r="P2632" s="678">
        <f t="shared" ca="1" si="456"/>
        <v>60215.921749714296</v>
      </c>
      <c r="Q2632" s="678">
        <f t="shared" ca="1" si="456"/>
        <v>242854.12768455027</v>
      </c>
      <c r="R2632" s="678">
        <f t="shared" ca="1" si="456"/>
        <v>39151.775900886489</v>
      </c>
      <c r="S2632" s="678">
        <f t="shared" ca="1" si="456"/>
        <v>811.60915151801976</v>
      </c>
      <c r="T2632" s="678">
        <f t="shared" ca="1" si="456"/>
        <v>22223.316855862569</v>
      </c>
      <c r="U2632" s="678">
        <f t="shared" ca="1" si="456"/>
        <v>0</v>
      </c>
      <c r="V2632" s="678">
        <f t="shared" ca="1" si="456"/>
        <v>2400.9479570526287</v>
      </c>
      <c r="W2632" s="678">
        <f t="shared" ca="1" si="449"/>
        <v>211080.9662660289</v>
      </c>
      <c r="X2632" s="678">
        <f t="shared" ca="1" si="456"/>
        <v>0</v>
      </c>
      <c r="Y2632" s="678">
        <f t="shared" ca="1" si="456"/>
        <v>0</v>
      </c>
      <c r="Z2632" s="678">
        <f t="shared" ca="1" si="456"/>
        <v>0</v>
      </c>
      <c r="AA2632" t="str">
        <f t="shared" si="452"/>
        <v>ASRCMS202202</v>
      </c>
      <c r="AB2632" s="957">
        <f t="shared" si="453"/>
        <v>45230</v>
      </c>
      <c r="AC2632" t="str">
        <f t="shared" si="454"/>
        <v>Unaudited</v>
      </c>
    </row>
    <row r="2633" spans="1:29" x14ac:dyDescent="0.25">
      <c r="A2633" t="s">
        <v>421</v>
      </c>
      <c r="B2633" t="s">
        <v>1380</v>
      </c>
      <c r="C2633" t="s">
        <v>1381</v>
      </c>
      <c r="D2633">
        <v>1900</v>
      </c>
      <c r="E2633" s="957">
        <v>1</v>
      </c>
      <c r="F2633" t="s">
        <v>440</v>
      </c>
      <c r="G2633" s="957">
        <v>182</v>
      </c>
      <c r="H2633" t="s">
        <v>387</v>
      </c>
      <c r="I2633" s="937" t="s">
        <v>488</v>
      </c>
      <c r="J2633" s="937" t="s">
        <v>491</v>
      </c>
      <c r="K2633" s="937" t="s">
        <v>492</v>
      </c>
      <c r="L2633" s="937" t="s">
        <v>63</v>
      </c>
      <c r="M2633" s="937" t="s">
        <v>344</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ASRCMS202202</v>
      </c>
      <c r="AB2633" s="957">
        <f t="shared" si="453"/>
        <v>45230</v>
      </c>
      <c r="AC2633" t="str">
        <f t="shared" si="454"/>
        <v>Unaudited</v>
      </c>
    </row>
    <row r="2634" spans="1:29" x14ac:dyDescent="0.25">
      <c r="A2634" t="s">
        <v>421</v>
      </c>
      <c r="B2634" t="s">
        <v>1380</v>
      </c>
      <c r="C2634" t="s">
        <v>1381</v>
      </c>
      <c r="D2634">
        <v>1900</v>
      </c>
      <c r="E2634" s="957">
        <v>1</v>
      </c>
      <c r="F2634" t="s">
        <v>440</v>
      </c>
      <c r="G2634" s="957">
        <v>182</v>
      </c>
      <c r="H2634" t="s">
        <v>387</v>
      </c>
      <c r="I2634" s="937" t="s">
        <v>488</v>
      </c>
      <c r="J2634" s="937" t="s">
        <v>491</v>
      </c>
      <c r="K2634" s="937" t="s">
        <v>1014</v>
      </c>
      <c r="L2634" s="937" t="s">
        <v>910</v>
      </c>
      <c r="M2634" s="958" t="s">
        <v>911</v>
      </c>
      <c r="N2634" s="678">
        <f t="shared" ca="1" si="455"/>
        <v>0</v>
      </c>
      <c r="O2634" s="678">
        <f t="shared" ca="1" si="456"/>
        <v>0</v>
      </c>
      <c r="P2634" s="678">
        <f t="shared" ca="1" si="456"/>
        <v>0</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ASRCMS202202</v>
      </c>
      <c r="AB2634" s="957">
        <f t="shared" si="453"/>
        <v>45230</v>
      </c>
      <c r="AC2634" t="str">
        <f t="shared" si="454"/>
        <v>Unaudited</v>
      </c>
    </row>
    <row r="2635" spans="1:29" x14ac:dyDescent="0.25">
      <c r="A2635" t="s">
        <v>421</v>
      </c>
      <c r="B2635" t="s">
        <v>1380</v>
      </c>
      <c r="C2635" t="s">
        <v>1381</v>
      </c>
      <c r="D2635">
        <v>1900</v>
      </c>
      <c r="E2635" s="957">
        <v>1</v>
      </c>
      <c r="F2635" t="s">
        <v>440</v>
      </c>
      <c r="G2635" s="957">
        <v>182</v>
      </c>
      <c r="H2635" t="s">
        <v>387</v>
      </c>
      <c r="I2635" s="937" t="s">
        <v>488</v>
      </c>
      <c r="J2635" s="937" t="s">
        <v>13</v>
      </c>
      <c r="K2635" s="937" t="s">
        <v>493</v>
      </c>
      <c r="L2635" s="937" t="s">
        <v>95</v>
      </c>
      <c r="M2635" s="958" t="s">
        <v>147</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ASRCMS202202</v>
      </c>
      <c r="AB2635" s="957">
        <f t="shared" si="453"/>
        <v>45230</v>
      </c>
      <c r="AC2635" t="str">
        <f t="shared" si="454"/>
        <v>Unaudited</v>
      </c>
    </row>
    <row r="2636" spans="1:29" x14ac:dyDescent="0.25">
      <c r="A2636" t="s">
        <v>421</v>
      </c>
      <c r="B2636" t="s">
        <v>1380</v>
      </c>
      <c r="C2636" t="s">
        <v>1381</v>
      </c>
      <c r="D2636">
        <v>1900</v>
      </c>
      <c r="E2636" s="957">
        <v>1</v>
      </c>
      <c r="F2636" t="s">
        <v>440</v>
      </c>
      <c r="G2636" s="957">
        <v>182</v>
      </c>
      <c r="H2636" t="s">
        <v>387</v>
      </c>
      <c r="I2636" s="937" t="s">
        <v>488</v>
      </c>
      <c r="J2636" s="937" t="s">
        <v>13</v>
      </c>
      <c r="K2636" s="937" t="s">
        <v>13</v>
      </c>
      <c r="L2636" s="937" t="s">
        <v>35</v>
      </c>
      <c r="M2636" s="958" t="s">
        <v>13</v>
      </c>
      <c r="N2636" s="678">
        <f t="shared" ca="1" si="455"/>
        <v>144737.26739030317</v>
      </c>
      <c r="O2636" s="678">
        <f t="shared" ca="1" si="456"/>
        <v>58041.408099178538</v>
      </c>
      <c r="P2636" s="678">
        <f t="shared" ca="1" si="456"/>
        <v>9257.3692192288454</v>
      </c>
      <c r="Q2636" s="678">
        <f t="shared" ca="1" si="456"/>
        <v>38045.701652719428</v>
      </c>
      <c r="R2636" s="678">
        <f t="shared" ca="1" si="456"/>
        <v>6064.060438028363</v>
      </c>
      <c r="S2636" s="678">
        <f t="shared" ca="1" si="456"/>
        <v>132.60987211985986</v>
      </c>
      <c r="T2636" s="678">
        <f t="shared" ca="1" si="456"/>
        <v>3505.3619443540047</v>
      </c>
      <c r="U2636" s="678">
        <f t="shared" ca="1" si="456"/>
        <v>0</v>
      </c>
      <c r="V2636" s="678">
        <f t="shared" ca="1" si="456"/>
        <v>379.82933049254012</v>
      </c>
      <c r="W2636" s="678">
        <f t="shared" ca="1" si="449"/>
        <v>29310.926834181584</v>
      </c>
      <c r="X2636" s="678">
        <f t="shared" ca="1" si="456"/>
        <v>0</v>
      </c>
      <c r="Y2636" s="678">
        <f t="shared" ca="1" si="456"/>
        <v>0</v>
      </c>
      <c r="Z2636" s="678">
        <f t="shared" ca="1" si="456"/>
        <v>0</v>
      </c>
      <c r="AA2636" t="str">
        <f t="shared" si="452"/>
        <v>ASRCMS202202</v>
      </c>
      <c r="AB2636" s="957">
        <f t="shared" si="453"/>
        <v>45230</v>
      </c>
      <c r="AC2636" t="str">
        <f t="shared" si="454"/>
        <v>Unaudited</v>
      </c>
    </row>
    <row r="2637" spans="1:29" x14ac:dyDescent="0.25">
      <c r="A2637" t="s">
        <v>421</v>
      </c>
      <c r="B2637" t="s">
        <v>1380</v>
      </c>
      <c r="C2637" t="s">
        <v>1381</v>
      </c>
      <c r="D2637">
        <v>1900</v>
      </c>
      <c r="E2637" s="957">
        <v>1</v>
      </c>
      <c r="F2637" t="s">
        <v>440</v>
      </c>
      <c r="G2637" s="957">
        <v>182</v>
      </c>
      <c r="H2637" t="s">
        <v>387</v>
      </c>
      <c r="I2637" s="937" t="s">
        <v>489</v>
      </c>
      <c r="J2637" s="937" t="s">
        <v>445</v>
      </c>
      <c r="K2637" s="937" t="s">
        <v>0</v>
      </c>
      <c r="L2637" s="943">
        <v>2.1</v>
      </c>
      <c r="M2637" s="959" t="s">
        <v>148</v>
      </c>
      <c r="N2637" s="678">
        <f t="shared" ca="1" si="455"/>
        <v>5104199.6500000004</v>
      </c>
      <c r="O2637" s="678">
        <f t="shared" ca="1" si="456"/>
        <v>764703.97</v>
      </c>
      <c r="P2637" s="678">
        <f t="shared" ca="1" si="456"/>
        <v>96545.22</v>
      </c>
      <c r="Q2637" s="678">
        <f t="shared" ca="1" si="456"/>
        <v>2369971.3699999996</v>
      </c>
      <c r="R2637" s="678">
        <f t="shared" ca="1" si="456"/>
        <v>632936.99</v>
      </c>
      <c r="S2637" s="678">
        <f t="shared" ca="1" si="456"/>
        <v>0</v>
      </c>
      <c r="T2637" s="678">
        <f t="shared" ca="1" si="456"/>
        <v>305312.68000000005</v>
      </c>
      <c r="U2637" s="678">
        <f t="shared" ca="1" si="456"/>
        <v>0</v>
      </c>
      <c r="V2637" s="678">
        <f t="shared" ca="1" si="456"/>
        <v>7698.06</v>
      </c>
      <c r="W2637" s="678">
        <f t="shared" ca="1" si="449"/>
        <v>927031.3600000001</v>
      </c>
      <c r="X2637" s="678">
        <f t="shared" ca="1" si="456"/>
        <v>0</v>
      </c>
      <c r="Y2637" s="678">
        <f t="shared" ca="1" si="456"/>
        <v>0</v>
      </c>
      <c r="Z2637" s="678">
        <f t="shared" ca="1" si="456"/>
        <v>0</v>
      </c>
      <c r="AA2637" t="str">
        <f t="shared" si="452"/>
        <v>ASRCMS202202</v>
      </c>
      <c r="AB2637" s="957">
        <f t="shared" si="453"/>
        <v>45230</v>
      </c>
      <c r="AC2637" t="str">
        <f t="shared" si="454"/>
        <v>Unaudited</v>
      </c>
    </row>
    <row r="2638" spans="1:29" ht="30" x14ac:dyDescent="0.25">
      <c r="A2638" t="s">
        <v>421</v>
      </c>
      <c r="B2638" t="s">
        <v>1380</v>
      </c>
      <c r="C2638" t="s">
        <v>1381</v>
      </c>
      <c r="D2638">
        <v>1900</v>
      </c>
      <c r="E2638" s="957">
        <v>1</v>
      </c>
      <c r="F2638" t="s">
        <v>440</v>
      </c>
      <c r="G2638" s="957">
        <v>182</v>
      </c>
      <c r="H2638" t="s">
        <v>387</v>
      </c>
      <c r="I2638" s="937" t="s">
        <v>489</v>
      </c>
      <c r="J2638" s="937" t="s">
        <v>445</v>
      </c>
      <c r="K2638" s="937" t="s">
        <v>0</v>
      </c>
      <c r="L2638" s="937">
        <v>2.2000000000000002</v>
      </c>
      <c r="M2638" s="958" t="s">
        <v>149</v>
      </c>
      <c r="N2638" s="678">
        <f t="shared" ca="1" si="455"/>
        <v>39413.967731325174</v>
      </c>
      <c r="O2638" s="678">
        <f t="shared" ca="1" si="456"/>
        <v>6807.0535556753139</v>
      </c>
      <c r="P2638" s="678">
        <f t="shared" ca="1" si="456"/>
        <v>1308.2973314253575</v>
      </c>
      <c r="Q2638" s="678">
        <f t="shared" ca="1" si="456"/>
        <v>18090.608741065258</v>
      </c>
      <c r="R2638" s="678">
        <f t="shared" ca="1" si="456"/>
        <v>3364.7431524998306</v>
      </c>
      <c r="S2638" s="678">
        <f t="shared" ca="1" si="456"/>
        <v>0</v>
      </c>
      <c r="T2638" s="678">
        <f t="shared" ca="1" si="456"/>
        <v>2081.6200528692211</v>
      </c>
      <c r="U2638" s="678">
        <f t="shared" ca="1" si="456"/>
        <v>0</v>
      </c>
      <c r="V2638" s="678">
        <f t="shared" ca="1" si="456"/>
        <v>46.441686261783502</v>
      </c>
      <c r="W2638" s="678">
        <f t="shared" ca="1" si="449"/>
        <v>7715.2032115284073</v>
      </c>
      <c r="X2638" s="678">
        <f t="shared" ca="1" si="456"/>
        <v>0</v>
      </c>
      <c r="Y2638" s="678">
        <f t="shared" ca="1" si="456"/>
        <v>0</v>
      </c>
      <c r="Z2638" s="678">
        <f t="shared" ca="1" si="456"/>
        <v>0</v>
      </c>
      <c r="AA2638" t="str">
        <f t="shared" si="452"/>
        <v>ASRCMS202202</v>
      </c>
      <c r="AB2638" s="957">
        <f t="shared" si="453"/>
        <v>45230</v>
      </c>
      <c r="AC2638" t="str">
        <f t="shared" si="454"/>
        <v>Unaudited</v>
      </c>
    </row>
    <row r="2639" spans="1:29" x14ac:dyDescent="0.25">
      <c r="A2639" t="s">
        <v>421</v>
      </c>
      <c r="B2639" t="s">
        <v>1380</v>
      </c>
      <c r="C2639" t="s">
        <v>1381</v>
      </c>
      <c r="D2639">
        <v>1900</v>
      </c>
      <c r="E2639" s="957">
        <v>1</v>
      </c>
      <c r="F2639" t="s">
        <v>440</v>
      </c>
      <c r="G2639" s="957">
        <v>182</v>
      </c>
      <c r="H2639" t="s">
        <v>387</v>
      </c>
      <c r="I2639" s="937" t="s">
        <v>489</v>
      </c>
      <c r="J2639" s="937" t="s">
        <v>445</v>
      </c>
      <c r="K2639" s="937" t="s">
        <v>0</v>
      </c>
      <c r="L2639" s="937">
        <v>2.2999999999999998</v>
      </c>
      <c r="M2639" s="958" t="s">
        <v>150</v>
      </c>
      <c r="N2639" s="678">
        <f t="shared" ca="1" si="455"/>
        <v>610914.17000000004</v>
      </c>
      <c r="O2639" s="678">
        <f t="shared" ca="1" si="456"/>
        <v>255717.24000000005</v>
      </c>
      <c r="P2639" s="678">
        <f t="shared" ca="1" si="456"/>
        <v>46992.9</v>
      </c>
      <c r="Q2639" s="678">
        <f t="shared" ca="1" si="456"/>
        <v>226844.63</v>
      </c>
      <c r="R2639" s="678">
        <f t="shared" ca="1" si="456"/>
        <v>38061.74</v>
      </c>
      <c r="S2639" s="678">
        <f t="shared" ca="1" si="456"/>
        <v>69.59</v>
      </c>
      <c r="T2639" s="678">
        <f t="shared" ca="1" si="456"/>
        <v>13380.630000000001</v>
      </c>
      <c r="U2639" s="678">
        <f t="shared" ca="1" si="456"/>
        <v>0</v>
      </c>
      <c r="V2639" s="678">
        <f t="shared" ca="1" si="456"/>
        <v>3391.8799999999997</v>
      </c>
      <c r="W2639" s="678">
        <f t="shared" ca="1" si="449"/>
        <v>26455.560000000005</v>
      </c>
      <c r="X2639" s="678">
        <f t="shared" ca="1" si="456"/>
        <v>0</v>
      </c>
      <c r="Y2639" s="678">
        <f t="shared" ca="1" si="456"/>
        <v>0</v>
      </c>
      <c r="Z2639" s="678">
        <f t="shared" ca="1" si="456"/>
        <v>0</v>
      </c>
      <c r="AA2639" t="str">
        <f t="shared" si="452"/>
        <v>ASRCMS202202</v>
      </c>
      <c r="AB2639" s="957">
        <f t="shared" si="453"/>
        <v>45230</v>
      </c>
      <c r="AC2639" t="str">
        <f t="shared" si="454"/>
        <v>Unaudited</v>
      </c>
    </row>
    <row r="2640" spans="1:29" x14ac:dyDescent="0.25">
      <c r="A2640" t="s">
        <v>421</v>
      </c>
      <c r="B2640" t="s">
        <v>1380</v>
      </c>
      <c r="C2640" t="s">
        <v>1381</v>
      </c>
      <c r="D2640">
        <v>1900</v>
      </c>
      <c r="E2640" s="957">
        <v>1</v>
      </c>
      <c r="F2640" t="s">
        <v>440</v>
      </c>
      <c r="G2640" s="957">
        <v>182</v>
      </c>
      <c r="H2640" t="s">
        <v>387</v>
      </c>
      <c r="I2640" s="937" t="s">
        <v>489</v>
      </c>
      <c r="J2640" s="937" t="s">
        <v>445</v>
      </c>
      <c r="K2640" s="937" t="s">
        <v>0</v>
      </c>
      <c r="L2640" s="937">
        <v>2.4</v>
      </c>
      <c r="M2640" s="958" t="s">
        <v>151</v>
      </c>
      <c r="N2640" s="678">
        <f t="shared" ca="1" si="455"/>
        <v>1582873.99</v>
      </c>
      <c r="O2640" s="678">
        <f t="shared" ca="1" si="456"/>
        <v>536332.94999999995</v>
      </c>
      <c r="P2640" s="678">
        <f t="shared" ca="1" si="456"/>
        <v>63914.69</v>
      </c>
      <c r="Q2640" s="678">
        <f t="shared" ca="1" si="456"/>
        <v>762890.58000000007</v>
      </c>
      <c r="R2640" s="678">
        <f t="shared" ca="1" si="456"/>
        <v>68677.549999999988</v>
      </c>
      <c r="S2640" s="678">
        <f t="shared" ca="1" si="456"/>
        <v>171.48</v>
      </c>
      <c r="T2640" s="678">
        <f t="shared" ca="1" si="456"/>
        <v>54425.990000000005</v>
      </c>
      <c r="U2640" s="678">
        <f t="shared" ca="1" si="456"/>
        <v>0</v>
      </c>
      <c r="V2640" s="678">
        <f t="shared" ca="1" si="456"/>
        <v>7155.579999999999</v>
      </c>
      <c r="W2640" s="678">
        <f t="shared" ca="1" si="449"/>
        <v>89305.17</v>
      </c>
      <c r="X2640" s="678">
        <f t="shared" ca="1" si="456"/>
        <v>0</v>
      </c>
      <c r="Y2640" s="678">
        <f t="shared" ca="1" si="456"/>
        <v>0</v>
      </c>
      <c r="Z2640" s="678">
        <f t="shared" ca="1" si="456"/>
        <v>0</v>
      </c>
      <c r="AA2640" t="str">
        <f t="shared" si="452"/>
        <v>ASRCMS202202</v>
      </c>
      <c r="AB2640" s="957">
        <f t="shared" si="453"/>
        <v>45230</v>
      </c>
      <c r="AC2640" t="str">
        <f t="shared" si="454"/>
        <v>Unaudited</v>
      </c>
    </row>
    <row r="2641" spans="1:29" ht="30" x14ac:dyDescent="0.25">
      <c r="A2641" t="s">
        <v>421</v>
      </c>
      <c r="B2641" t="s">
        <v>1380</v>
      </c>
      <c r="C2641" t="s">
        <v>1381</v>
      </c>
      <c r="D2641">
        <v>1900</v>
      </c>
      <c r="E2641" s="957">
        <v>1</v>
      </c>
      <c r="F2641" t="s">
        <v>440</v>
      </c>
      <c r="G2641" s="957">
        <v>182</v>
      </c>
      <c r="H2641" t="s">
        <v>387</v>
      </c>
      <c r="I2641" s="937" t="s">
        <v>489</v>
      </c>
      <c r="J2641" s="937" t="s">
        <v>445</v>
      </c>
      <c r="K2641" s="937" t="s">
        <v>0</v>
      </c>
      <c r="L2641" s="937">
        <v>2.5</v>
      </c>
      <c r="M2641" s="958" t="s">
        <v>152</v>
      </c>
      <c r="N2641" s="678">
        <f t="shared" ca="1" si="455"/>
        <v>39355.737604024856</v>
      </c>
      <c r="O2641" s="678">
        <f t="shared" ca="1" si="456"/>
        <v>14413.860158898831</v>
      </c>
      <c r="P2641" s="678">
        <f t="shared" ca="1" si="456"/>
        <v>2057.6110677457382</v>
      </c>
      <c r="Q2641" s="678">
        <f t="shared" ca="1" si="456"/>
        <v>17969.982314734592</v>
      </c>
      <c r="R2641" s="678">
        <f t="shared" ca="1" si="456"/>
        <v>1928.3137382465857</v>
      </c>
      <c r="S2641" s="678">
        <f t="shared" ca="1" si="456"/>
        <v>3.2655903157595945</v>
      </c>
      <c r="T2641" s="678">
        <f t="shared" ca="1" si="456"/>
        <v>409.70251129848157</v>
      </c>
      <c r="U2641" s="678">
        <f t="shared" ca="1" si="456"/>
        <v>0</v>
      </c>
      <c r="V2641" s="678">
        <f t="shared" ca="1" si="456"/>
        <v>206.43172234086899</v>
      </c>
      <c r="W2641" s="678">
        <f t="shared" ca="1" si="449"/>
        <v>2366.5705004439969</v>
      </c>
      <c r="X2641" s="678">
        <f t="shared" ca="1" si="456"/>
        <v>0</v>
      </c>
      <c r="Y2641" s="678">
        <f t="shared" ca="1" si="456"/>
        <v>0</v>
      </c>
      <c r="Z2641" s="678">
        <f t="shared" ca="1" si="456"/>
        <v>0</v>
      </c>
      <c r="AA2641" t="str">
        <f t="shared" si="452"/>
        <v>ASRCMS202202</v>
      </c>
      <c r="AB2641" s="957">
        <f t="shared" si="453"/>
        <v>45230</v>
      </c>
      <c r="AC2641" t="str">
        <f t="shared" si="454"/>
        <v>Unaudited</v>
      </c>
    </row>
    <row r="2642" spans="1:29" x14ac:dyDescent="0.25">
      <c r="A2642" t="s">
        <v>421</v>
      </c>
      <c r="B2642" t="s">
        <v>1380</v>
      </c>
      <c r="C2642" t="s">
        <v>1381</v>
      </c>
      <c r="D2642">
        <v>1900</v>
      </c>
      <c r="E2642" s="957">
        <v>1</v>
      </c>
      <c r="F2642" t="s">
        <v>440</v>
      </c>
      <c r="G2642" s="957">
        <v>182</v>
      </c>
      <c r="H2642" t="s">
        <v>387</v>
      </c>
      <c r="I2642" s="937" t="s">
        <v>489</v>
      </c>
      <c r="J2642" s="937" t="s">
        <v>445</v>
      </c>
      <c r="K2642" s="937" t="s">
        <v>0</v>
      </c>
      <c r="L2642" s="937" t="s">
        <v>97</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ASRCMS202202</v>
      </c>
      <c r="AB2642" s="957">
        <f t="shared" si="453"/>
        <v>45230</v>
      </c>
      <c r="AC2642" t="str">
        <f t="shared" si="454"/>
        <v>Unaudited</v>
      </c>
    </row>
    <row r="2643" spans="1:29" x14ac:dyDescent="0.25">
      <c r="A2643" t="s">
        <v>421</v>
      </c>
      <c r="B2643" t="s">
        <v>1380</v>
      </c>
      <c r="C2643" t="s">
        <v>1381</v>
      </c>
      <c r="D2643">
        <v>1900</v>
      </c>
      <c r="E2643" s="957">
        <v>1</v>
      </c>
      <c r="F2643" t="s">
        <v>440</v>
      </c>
      <c r="G2643" s="957">
        <v>182</v>
      </c>
      <c r="H2643" t="s">
        <v>387</v>
      </c>
      <c r="I2643" s="937" t="s">
        <v>489</v>
      </c>
      <c r="J2643" s="937" t="s">
        <v>445</v>
      </c>
      <c r="K2643" s="937" t="s">
        <v>0</v>
      </c>
      <c r="L2643" s="937" t="s">
        <v>153</v>
      </c>
      <c r="M2643" s="958" t="s">
        <v>452</v>
      </c>
      <c r="N2643" s="678">
        <f t="shared" ca="1" si="455"/>
        <v>38482.309214912719</v>
      </c>
      <c r="O2643" s="678">
        <f t="shared" ca="1" si="456"/>
        <v>7911.9800271678214</v>
      </c>
      <c r="P2643" s="678">
        <f t="shared" ca="1" si="456"/>
        <v>1103.6283329838418</v>
      </c>
      <c r="Q2643" s="678">
        <f t="shared" ca="1" si="456"/>
        <v>13717.675625188031</v>
      </c>
      <c r="R2643" s="678">
        <f t="shared" ca="1" si="456"/>
        <v>1983.9101214106277</v>
      </c>
      <c r="S2643" s="678">
        <f t="shared" ca="1" si="456"/>
        <v>37.973538552452943</v>
      </c>
      <c r="T2643" s="678">
        <f t="shared" ca="1" si="456"/>
        <v>1368.1804261889404</v>
      </c>
      <c r="U2643" s="678">
        <f t="shared" ca="1" si="456"/>
        <v>0</v>
      </c>
      <c r="V2643" s="678">
        <f t="shared" ca="1" si="456"/>
        <v>60.252331158735799</v>
      </c>
      <c r="W2643" s="678">
        <f t="shared" ca="1" si="449"/>
        <v>12298.708812262264</v>
      </c>
      <c r="X2643" s="678">
        <f t="shared" ca="1" si="456"/>
        <v>0</v>
      </c>
      <c r="Y2643" s="678">
        <f t="shared" ca="1" si="456"/>
        <v>0</v>
      </c>
      <c r="Z2643" s="678">
        <f t="shared" ca="1" si="456"/>
        <v>0</v>
      </c>
      <c r="AA2643" t="str">
        <f t="shared" si="452"/>
        <v>ASRCMS202202</v>
      </c>
      <c r="AB2643" s="957">
        <f t="shared" si="453"/>
        <v>45230</v>
      </c>
      <c r="AC2643" t="str">
        <f t="shared" si="454"/>
        <v>Unaudited</v>
      </c>
    </row>
    <row r="2644" spans="1:29" x14ac:dyDescent="0.25">
      <c r="A2644" t="s">
        <v>421</v>
      </c>
      <c r="B2644" t="s">
        <v>1380</v>
      </c>
      <c r="C2644" t="s">
        <v>1381</v>
      </c>
      <c r="D2644">
        <v>1900</v>
      </c>
      <c r="E2644" s="957">
        <v>1</v>
      </c>
      <c r="F2644" t="s">
        <v>440</v>
      </c>
      <c r="G2644" s="957">
        <v>182</v>
      </c>
      <c r="H2644" t="s">
        <v>387</v>
      </c>
      <c r="I2644" s="937" t="s">
        <v>489</v>
      </c>
      <c r="J2644" s="937" t="s">
        <v>445</v>
      </c>
      <c r="K2644" s="937" t="s">
        <v>0</v>
      </c>
      <c r="L2644" s="937" t="s">
        <v>912</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ASRCMS202202</v>
      </c>
      <c r="AB2644" s="957">
        <f t="shared" si="453"/>
        <v>45230</v>
      </c>
      <c r="AC2644" t="str">
        <f t="shared" si="454"/>
        <v>Unaudited</v>
      </c>
    </row>
    <row r="2645" spans="1:29" x14ac:dyDescent="0.25">
      <c r="A2645" t="s">
        <v>421</v>
      </c>
      <c r="B2645" t="s">
        <v>1380</v>
      </c>
      <c r="C2645" t="s">
        <v>1381</v>
      </c>
      <c r="D2645">
        <v>1900</v>
      </c>
      <c r="E2645" s="957">
        <v>1</v>
      </c>
      <c r="F2645" t="s">
        <v>440</v>
      </c>
      <c r="G2645" s="957">
        <v>182</v>
      </c>
      <c r="H2645" t="s">
        <v>387</v>
      </c>
      <c r="I2645" s="937" t="s">
        <v>489</v>
      </c>
      <c r="J2645" s="937" t="s">
        <v>445</v>
      </c>
      <c r="K2645" s="937" t="s">
        <v>53</v>
      </c>
      <c r="L2645" s="937">
        <v>3.1</v>
      </c>
      <c r="M2645" s="958" t="s">
        <v>33</v>
      </c>
      <c r="N2645" s="678">
        <f t="shared" ca="1" si="455"/>
        <v>1221649.2299999997</v>
      </c>
      <c r="O2645" s="678">
        <f t="shared" ca="1" si="456"/>
        <v>564805.90999999992</v>
      </c>
      <c r="P2645" s="678">
        <f t="shared" ca="1" si="456"/>
        <v>82780.900000000009</v>
      </c>
      <c r="Q2645" s="678">
        <f t="shared" ca="1" si="456"/>
        <v>411389.66</v>
      </c>
      <c r="R2645" s="678">
        <f t="shared" ca="1" si="456"/>
        <v>74020.419999999969</v>
      </c>
      <c r="S2645" s="678">
        <f t="shared" ca="1" si="456"/>
        <v>713.67000000000007</v>
      </c>
      <c r="T2645" s="678">
        <f t="shared" ca="1" si="456"/>
        <v>44632.939999999995</v>
      </c>
      <c r="U2645" s="678">
        <f t="shared" ca="1" si="456"/>
        <v>0</v>
      </c>
      <c r="V2645" s="678">
        <f t="shared" ca="1" si="456"/>
        <v>3158.9499999999994</v>
      </c>
      <c r="W2645" s="678">
        <f t="shared" ca="1" si="449"/>
        <v>40146.780000000006</v>
      </c>
      <c r="X2645" s="678">
        <f t="shared" ca="1" si="456"/>
        <v>0</v>
      </c>
      <c r="Y2645" s="678">
        <f t="shared" ca="1" si="456"/>
        <v>0</v>
      </c>
      <c r="Z2645" s="678">
        <f t="shared" ca="1" si="456"/>
        <v>0</v>
      </c>
      <c r="AA2645" t="str">
        <f t="shared" si="452"/>
        <v>ASRCMS202202</v>
      </c>
      <c r="AB2645" s="957">
        <f t="shared" si="453"/>
        <v>45230</v>
      </c>
      <c r="AC2645" t="str">
        <f t="shared" si="454"/>
        <v>Unaudited</v>
      </c>
    </row>
    <row r="2646" spans="1:29" x14ac:dyDescent="0.25">
      <c r="A2646" t="s">
        <v>421</v>
      </c>
      <c r="B2646" t="s">
        <v>1380</v>
      </c>
      <c r="C2646" t="s">
        <v>1381</v>
      </c>
      <c r="D2646">
        <v>1900</v>
      </c>
      <c r="E2646" s="957">
        <v>1</v>
      </c>
      <c r="F2646" t="s">
        <v>440</v>
      </c>
      <c r="G2646" s="957">
        <v>182</v>
      </c>
      <c r="H2646" t="s">
        <v>387</v>
      </c>
      <c r="I2646" s="937" t="s">
        <v>489</v>
      </c>
      <c r="J2646" s="937" t="s">
        <v>445</v>
      </c>
      <c r="K2646" s="937" t="s">
        <v>53</v>
      </c>
      <c r="L2646" s="937">
        <v>3.2</v>
      </c>
      <c r="M2646" s="958" t="s">
        <v>34</v>
      </c>
      <c r="N2646" s="678">
        <f t="shared" ca="1" si="455"/>
        <v>2780289.41</v>
      </c>
      <c r="O2646" s="678">
        <f t="shared" ca="1" si="456"/>
        <v>922825.5199999999</v>
      </c>
      <c r="P2646" s="678">
        <f t="shared" ca="1" si="456"/>
        <v>130167.08999999995</v>
      </c>
      <c r="Q2646" s="678">
        <f t="shared" ca="1" si="456"/>
        <v>1190269.0800000003</v>
      </c>
      <c r="R2646" s="678">
        <f t="shared" ca="1" si="456"/>
        <v>138673.99999999997</v>
      </c>
      <c r="S2646" s="678">
        <f t="shared" ca="1" si="456"/>
        <v>224.73</v>
      </c>
      <c r="T2646" s="678">
        <f t="shared" ca="1" si="456"/>
        <v>102528.43999999999</v>
      </c>
      <c r="U2646" s="678">
        <f t="shared" ca="1" si="456"/>
        <v>0</v>
      </c>
      <c r="V2646" s="678">
        <f t="shared" ca="1" si="456"/>
        <v>6850.420000000001</v>
      </c>
      <c r="W2646" s="678">
        <f t="shared" ca="1" si="449"/>
        <v>288750.13</v>
      </c>
      <c r="X2646" s="678">
        <f t="shared" ca="1" si="456"/>
        <v>0</v>
      </c>
      <c r="Y2646" s="678">
        <f t="shared" ca="1" si="456"/>
        <v>0</v>
      </c>
      <c r="Z2646" s="678">
        <f t="shared" ca="1" si="456"/>
        <v>0</v>
      </c>
      <c r="AA2646" t="str">
        <f t="shared" si="452"/>
        <v>ASRCMS202202</v>
      </c>
      <c r="AB2646" s="957">
        <f t="shared" si="453"/>
        <v>45230</v>
      </c>
      <c r="AC2646" t="str">
        <f t="shared" si="454"/>
        <v>Unaudited</v>
      </c>
    </row>
    <row r="2647" spans="1:29" x14ac:dyDescent="0.25">
      <c r="A2647" t="s">
        <v>421</v>
      </c>
      <c r="B2647" t="s">
        <v>1380</v>
      </c>
      <c r="C2647" t="s">
        <v>1381</v>
      </c>
      <c r="D2647">
        <v>1900</v>
      </c>
      <c r="E2647" s="957">
        <v>1</v>
      </c>
      <c r="F2647" t="s">
        <v>440</v>
      </c>
      <c r="G2647" s="957">
        <v>182</v>
      </c>
      <c r="H2647" t="s">
        <v>387</v>
      </c>
      <c r="I2647" s="937" t="s">
        <v>489</v>
      </c>
      <c r="J2647" s="937" t="s">
        <v>445</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ASRCMS202202</v>
      </c>
      <c r="AB2647" s="957">
        <f t="shared" si="453"/>
        <v>45230</v>
      </c>
      <c r="AC2647" t="str">
        <f t="shared" si="454"/>
        <v>Unaudited</v>
      </c>
    </row>
    <row r="2648" spans="1:29" x14ac:dyDescent="0.25">
      <c r="A2648" t="s">
        <v>421</v>
      </c>
      <c r="B2648" t="s">
        <v>1380</v>
      </c>
      <c r="C2648" t="s">
        <v>1381</v>
      </c>
      <c r="D2648">
        <v>1900</v>
      </c>
      <c r="E2648" s="957">
        <v>1</v>
      </c>
      <c r="F2648" t="s">
        <v>440</v>
      </c>
      <c r="G2648" s="957">
        <v>182</v>
      </c>
      <c r="H2648" t="s">
        <v>387</v>
      </c>
      <c r="I2648" s="937" t="s">
        <v>489</v>
      </c>
      <c r="J2648" s="937" t="s">
        <v>445</v>
      </c>
      <c r="K2648" s="937" t="s">
        <v>53</v>
      </c>
      <c r="L2648" s="947" t="s">
        <v>44</v>
      </c>
      <c r="M2648" s="961" t="s">
        <v>154</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ASRCMS202202</v>
      </c>
      <c r="AB2648" s="957">
        <f t="shared" si="453"/>
        <v>45230</v>
      </c>
      <c r="AC2648" t="str">
        <f t="shared" si="454"/>
        <v>Unaudited</v>
      </c>
    </row>
    <row r="2649" spans="1:29" x14ac:dyDescent="0.25">
      <c r="A2649" t="s">
        <v>421</v>
      </c>
      <c r="B2649" t="s">
        <v>1380</v>
      </c>
      <c r="C2649" t="s">
        <v>1381</v>
      </c>
      <c r="D2649">
        <v>1900</v>
      </c>
      <c r="E2649" s="957">
        <v>1</v>
      </c>
      <c r="F2649" t="s">
        <v>440</v>
      </c>
      <c r="G2649" s="957">
        <v>182</v>
      </c>
      <c r="H2649" t="s">
        <v>387</v>
      </c>
      <c r="I2649" s="958" t="s">
        <v>489</v>
      </c>
      <c r="J2649" s="958" t="s">
        <v>445</v>
      </c>
      <c r="K2649" s="958" t="s">
        <v>53</v>
      </c>
      <c r="L2649" s="937" t="s">
        <v>41</v>
      </c>
      <c r="M2649" s="958" t="s">
        <v>52</v>
      </c>
      <c r="N2649" s="678">
        <f t="shared" ca="1" si="455"/>
        <v>29049.660445831418</v>
      </c>
      <c r="O2649" s="678">
        <f t="shared" ca="1" si="456"/>
        <v>11730.653685360976</v>
      </c>
      <c r="P2649" s="678">
        <f t="shared" ca="1" si="456"/>
        <v>6011.9600137474999</v>
      </c>
      <c r="Q2649" s="678">
        <f t="shared" ca="1" si="456"/>
        <v>8227.750154315685</v>
      </c>
      <c r="R2649" s="678">
        <f t="shared" ca="1" si="456"/>
        <v>2932.663421340244</v>
      </c>
      <c r="S2649" s="678">
        <f t="shared" ca="1" si="456"/>
        <v>0</v>
      </c>
      <c r="T2649" s="678">
        <f t="shared" ca="1" si="456"/>
        <v>146.6331710670122</v>
      </c>
      <c r="U2649" s="678">
        <f t="shared" ca="1" si="456"/>
        <v>0</v>
      </c>
      <c r="V2649" s="678">
        <f t="shared" ca="1" si="456"/>
        <v>0</v>
      </c>
      <c r="W2649" s="678">
        <f t="shared" ca="1" si="449"/>
        <v>0</v>
      </c>
      <c r="X2649" s="678">
        <f t="shared" ca="1" si="456"/>
        <v>0</v>
      </c>
      <c r="Y2649" s="678">
        <f t="shared" ca="1" si="456"/>
        <v>0</v>
      </c>
      <c r="Z2649" s="678">
        <f t="shared" ca="1" si="456"/>
        <v>0</v>
      </c>
      <c r="AA2649" t="str">
        <f t="shared" si="452"/>
        <v>ASRCMS202202</v>
      </c>
      <c r="AB2649" s="957">
        <f t="shared" si="453"/>
        <v>45230</v>
      </c>
      <c r="AC2649" t="str">
        <f t="shared" si="454"/>
        <v>Unaudited</v>
      </c>
    </row>
    <row r="2650" spans="1:29" x14ac:dyDescent="0.25">
      <c r="A2650" t="s">
        <v>421</v>
      </c>
      <c r="B2650" t="s">
        <v>1380</v>
      </c>
      <c r="C2650" t="s">
        <v>1381</v>
      </c>
      <c r="D2650">
        <v>1900</v>
      </c>
      <c r="E2650" s="957">
        <v>1</v>
      </c>
      <c r="F2650" t="s">
        <v>440</v>
      </c>
      <c r="G2650" s="957">
        <v>182</v>
      </c>
      <c r="H2650" t="s">
        <v>387</v>
      </c>
      <c r="I2650" s="937" t="s">
        <v>489</v>
      </c>
      <c r="J2650" s="937" t="s">
        <v>445</v>
      </c>
      <c r="K2650" s="937" t="s">
        <v>53</v>
      </c>
      <c r="L2650" s="937" t="s">
        <v>42</v>
      </c>
      <c r="M2650" s="962" t="s">
        <v>155</v>
      </c>
      <c r="N2650" s="678">
        <f t="shared" ca="1" si="455"/>
        <v>72125.459136139412</v>
      </c>
      <c r="O2650" s="678">
        <f t="shared" ca="1" si="456"/>
        <v>27540.652438131761</v>
      </c>
      <c r="P2650" s="678">
        <f t="shared" ca="1" si="456"/>
        <v>4064.5401213361661</v>
      </c>
      <c r="Q2650" s="678">
        <f t="shared" ca="1" si="456"/>
        <v>29365.734407024556</v>
      </c>
      <c r="R2650" s="678">
        <f t="shared" ca="1" si="456"/>
        <v>3951.5815650449531</v>
      </c>
      <c r="S2650" s="678">
        <f t="shared" ca="1" si="456"/>
        <v>7.8656503555146182</v>
      </c>
      <c r="T2650" s="678">
        <f t="shared" ca="1" si="456"/>
        <v>786.5769960748778</v>
      </c>
      <c r="U2650" s="678">
        <f t="shared" ca="1" si="456"/>
        <v>0</v>
      </c>
      <c r="V2650" s="678">
        <f t="shared" ca="1" si="456"/>
        <v>193.68985691194368</v>
      </c>
      <c r="W2650" s="678">
        <f t="shared" ca="1" si="449"/>
        <v>6214.8181012596424</v>
      </c>
      <c r="X2650" s="678">
        <f t="shared" ca="1" si="456"/>
        <v>0</v>
      </c>
      <c r="Y2650" s="678">
        <f t="shared" ca="1" si="456"/>
        <v>0</v>
      </c>
      <c r="Z2650" s="678">
        <f t="shared" ca="1" si="456"/>
        <v>0</v>
      </c>
      <c r="AA2650" t="str">
        <f t="shared" si="452"/>
        <v>ASRCMS202202</v>
      </c>
      <c r="AB2650" s="957">
        <f t="shared" si="453"/>
        <v>45230</v>
      </c>
      <c r="AC2650" t="str">
        <f t="shared" si="454"/>
        <v>Unaudited</v>
      </c>
    </row>
    <row r="2651" spans="1:29" x14ac:dyDescent="0.25">
      <c r="A2651" t="s">
        <v>421</v>
      </c>
      <c r="B2651" t="s">
        <v>1380</v>
      </c>
      <c r="C2651" t="s">
        <v>1381</v>
      </c>
      <c r="D2651">
        <v>1900</v>
      </c>
      <c r="E2651" s="957">
        <v>1</v>
      </c>
      <c r="F2651" t="s">
        <v>440</v>
      </c>
      <c r="G2651" s="957">
        <v>182</v>
      </c>
      <c r="H2651" t="s">
        <v>387</v>
      </c>
      <c r="I2651" s="937" t="s">
        <v>489</v>
      </c>
      <c r="J2651" s="937" t="s">
        <v>445</v>
      </c>
      <c r="K2651" s="937" t="s">
        <v>53</v>
      </c>
      <c r="L2651" s="937" t="s">
        <v>43</v>
      </c>
      <c r="M2651" s="962" t="s">
        <v>463</v>
      </c>
      <c r="N2651" s="678">
        <f t="shared" ca="1" si="455"/>
        <v>105434.68927487129</v>
      </c>
      <c r="O2651" s="678">
        <f t="shared" ca="1" si="456"/>
        <v>21677.419383921944</v>
      </c>
      <c r="P2651" s="678">
        <f t="shared" ca="1" si="456"/>
        <v>3023.7455271525992</v>
      </c>
      <c r="Q2651" s="678">
        <f t="shared" ca="1" si="456"/>
        <v>37583.993700531268</v>
      </c>
      <c r="R2651" s="678">
        <f t="shared" ca="1" si="456"/>
        <v>5435.5612089708675</v>
      </c>
      <c r="S2651" s="678">
        <f t="shared" ca="1" si="456"/>
        <v>104.04074806388417</v>
      </c>
      <c r="T2651" s="678">
        <f t="shared" ca="1" si="456"/>
        <v>3748.5712539124479</v>
      </c>
      <c r="U2651" s="678">
        <f t="shared" ca="1" si="456"/>
        <v>0</v>
      </c>
      <c r="V2651" s="678">
        <f t="shared" ca="1" si="456"/>
        <v>165.08068105606702</v>
      </c>
      <c r="W2651" s="678">
        <f t="shared" ca="1" si="449"/>
        <v>33696.276771262215</v>
      </c>
      <c r="X2651" s="678">
        <f t="shared" ca="1" si="456"/>
        <v>0</v>
      </c>
      <c r="Y2651" s="678">
        <f t="shared" ca="1" si="456"/>
        <v>0</v>
      </c>
      <c r="Z2651" s="678">
        <f t="shared" ca="1" si="456"/>
        <v>0</v>
      </c>
      <c r="AA2651" t="str">
        <f t="shared" si="452"/>
        <v>ASRCMS202202</v>
      </c>
      <c r="AB2651" s="957">
        <f t="shared" si="453"/>
        <v>45230</v>
      </c>
      <c r="AC2651" t="str">
        <f t="shared" si="454"/>
        <v>Unaudited</v>
      </c>
    </row>
    <row r="2652" spans="1:29" x14ac:dyDescent="0.25">
      <c r="A2652" t="s">
        <v>421</v>
      </c>
      <c r="B2652" t="s">
        <v>1380</v>
      </c>
      <c r="C2652" t="s">
        <v>1381</v>
      </c>
      <c r="D2652">
        <v>1900</v>
      </c>
      <c r="E2652" s="957">
        <v>1</v>
      </c>
      <c r="F2652" t="s">
        <v>440</v>
      </c>
      <c r="G2652" s="957">
        <v>182</v>
      </c>
      <c r="H2652" t="s">
        <v>387</v>
      </c>
      <c r="I2652" s="937" t="s">
        <v>489</v>
      </c>
      <c r="J2652" s="937" t="s">
        <v>445</v>
      </c>
      <c r="K2652" s="937" t="s">
        <v>915</v>
      </c>
      <c r="L2652" s="937" t="s">
        <v>916</v>
      </c>
      <c r="M2652" s="962" t="s">
        <v>915</v>
      </c>
      <c r="N2652" s="678">
        <f t="shared" ca="1" si="455"/>
        <v>7629.98</v>
      </c>
      <c r="O2652" s="678">
        <f t="shared" ca="1" si="456"/>
        <v>3018.82</v>
      </c>
      <c r="P2652" s="678">
        <f t="shared" ca="1" si="456"/>
        <v>4611.16</v>
      </c>
      <c r="Q2652" s="678">
        <f t="shared" ca="1" si="456"/>
        <v>0</v>
      </c>
      <c r="R2652" s="678">
        <f t="shared" ca="1" si="456"/>
        <v>0</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ASRCMS202202</v>
      </c>
      <c r="AB2652" s="957">
        <f t="shared" si="453"/>
        <v>45230</v>
      </c>
      <c r="AC2652" t="str">
        <f t="shared" si="454"/>
        <v>Unaudited</v>
      </c>
    </row>
    <row r="2653" spans="1:29" x14ac:dyDescent="0.25">
      <c r="A2653" t="s">
        <v>421</v>
      </c>
      <c r="B2653" t="s">
        <v>1380</v>
      </c>
      <c r="C2653" t="s">
        <v>1381</v>
      </c>
      <c r="D2653">
        <v>1900</v>
      </c>
      <c r="E2653" s="957">
        <v>1</v>
      </c>
      <c r="F2653" t="s">
        <v>440</v>
      </c>
      <c r="G2653" s="957">
        <v>182</v>
      </c>
      <c r="H2653" t="s">
        <v>387</v>
      </c>
      <c r="I2653" s="937" t="s">
        <v>489</v>
      </c>
      <c r="J2653" s="937" t="s">
        <v>445</v>
      </c>
      <c r="K2653" s="937" t="s">
        <v>915</v>
      </c>
      <c r="L2653" s="937" t="s">
        <v>917</v>
      </c>
      <c r="M2653" s="962" t="s">
        <v>920</v>
      </c>
      <c r="N2653" s="678">
        <f t="shared" ca="1" si="455"/>
        <v>6955.4060702338538</v>
      </c>
      <c r="O2653" s="678">
        <f t="shared" ca="1" si="456"/>
        <v>1201.2447451191731</v>
      </c>
      <c r="P2653" s="678">
        <f t="shared" ca="1" si="456"/>
        <v>230.87599966329839</v>
      </c>
      <c r="Q2653" s="678">
        <f t="shared" ca="1" si="456"/>
        <v>3192.4603660703397</v>
      </c>
      <c r="R2653" s="678">
        <f t="shared" ca="1" si="456"/>
        <v>593.77820338232311</v>
      </c>
      <c r="S2653" s="678">
        <f t="shared" ca="1" si="456"/>
        <v>0</v>
      </c>
      <c r="T2653" s="678">
        <f t="shared" ca="1" si="456"/>
        <v>367.34471521221548</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8.1955916932559134</v>
      </c>
      <c r="W2653" s="678">
        <f t="shared" ca="1" si="449"/>
        <v>1361.5064490932484</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ASRCMS202202</v>
      </c>
      <c r="AB2653" s="957">
        <f t="shared" si="453"/>
        <v>45230</v>
      </c>
      <c r="AC2653" t="str">
        <f t="shared" si="454"/>
        <v>Unaudited</v>
      </c>
    </row>
    <row r="2654" spans="1:29" x14ac:dyDescent="0.25">
      <c r="A2654" t="s">
        <v>421</v>
      </c>
      <c r="B2654" t="s">
        <v>1380</v>
      </c>
      <c r="C2654" t="s">
        <v>1381</v>
      </c>
      <c r="D2654">
        <v>1900</v>
      </c>
      <c r="E2654" s="957">
        <v>1</v>
      </c>
      <c r="F2654" t="s">
        <v>440</v>
      </c>
      <c r="G2654" s="957">
        <v>182</v>
      </c>
      <c r="H2654" t="s">
        <v>387</v>
      </c>
      <c r="I2654" s="937" t="s">
        <v>489</v>
      </c>
      <c r="J2654" s="937" t="s">
        <v>445</v>
      </c>
      <c r="K2654" s="937" t="s">
        <v>915</v>
      </c>
      <c r="L2654" s="937" t="s">
        <v>918</v>
      </c>
      <c r="M2654" s="962" t="s">
        <v>921</v>
      </c>
      <c r="N2654" s="678">
        <f t="shared" ca="1" si="455"/>
        <v>96.881829254879875</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19.918947529350636</v>
      </c>
      <c r="P2654" s="678">
        <f t="shared" ca="1" si="459"/>
        <v>2.7784593466016307</v>
      </c>
      <c r="Q2654" s="678">
        <f t="shared" ca="1" si="459"/>
        <v>34.53518083520521</v>
      </c>
      <c r="R2654" s="678">
        <f t="shared" ca="1" si="459"/>
        <v>4.9946285854656809</v>
      </c>
      <c r="S2654" s="678">
        <f t="shared" ca="1" si="459"/>
        <v>9.5600964528830157E-2</v>
      </c>
      <c r="T2654" s="678">
        <f t="shared" ca="1" si="459"/>
        <v>3.4444872239771684</v>
      </c>
      <c r="U2654" s="678">
        <f t="shared" ca="1" si="459"/>
        <v>0</v>
      </c>
      <c r="V2654" s="678">
        <f t="shared" ca="1" si="457"/>
        <v>0.15168933929949871</v>
      </c>
      <c r="W2654" s="678">
        <f t="shared" ca="1" si="449"/>
        <v>30.962835430451229</v>
      </c>
      <c r="X2654" s="678">
        <f t="shared" ca="1" si="458"/>
        <v>0</v>
      </c>
      <c r="Y2654" s="678">
        <f t="shared" ca="1" si="458"/>
        <v>0</v>
      </c>
      <c r="Z2654" s="678">
        <f t="shared" ca="1" si="458"/>
        <v>0</v>
      </c>
      <c r="AA2654" t="str">
        <f t="shared" si="452"/>
        <v>ASRCMS202202</v>
      </c>
      <c r="AB2654" s="957">
        <f t="shared" si="453"/>
        <v>45230</v>
      </c>
      <c r="AC2654" t="str">
        <f t="shared" si="454"/>
        <v>Unaudited</v>
      </c>
    </row>
    <row r="2655" spans="1:29" x14ac:dyDescent="0.25">
      <c r="A2655" t="s">
        <v>421</v>
      </c>
      <c r="B2655" t="s">
        <v>1380</v>
      </c>
      <c r="C2655" t="s">
        <v>1381</v>
      </c>
      <c r="D2655">
        <v>1900</v>
      </c>
      <c r="E2655" s="957">
        <v>1</v>
      </c>
      <c r="F2655" t="s">
        <v>440</v>
      </c>
      <c r="G2655" s="957">
        <v>182</v>
      </c>
      <c r="H2655" t="s">
        <v>387</v>
      </c>
      <c r="I2655" s="937" t="s">
        <v>489</v>
      </c>
      <c r="J2655" s="937" t="s">
        <v>445</v>
      </c>
      <c r="K2655" s="937" t="s">
        <v>446</v>
      </c>
      <c r="L2655" s="937">
        <v>5.0999999999999996</v>
      </c>
      <c r="M2655" s="962" t="s">
        <v>37</v>
      </c>
      <c r="N2655" s="678">
        <f t="shared" ca="1" si="455"/>
        <v>2056539.5100000005</v>
      </c>
      <c r="O2655" s="678">
        <f t="shared" ca="1" si="459"/>
        <v>708924.12000000011</v>
      </c>
      <c r="P2655" s="678">
        <f t="shared" ca="1" si="459"/>
        <v>352218.55000000016</v>
      </c>
      <c r="Q2655" s="678">
        <f t="shared" ca="1" si="459"/>
        <v>474553.28999999992</v>
      </c>
      <c r="R2655" s="678">
        <f t="shared" ca="1" si="459"/>
        <v>383429.91000000003</v>
      </c>
      <c r="S2655" s="678">
        <f t="shared" ca="1" si="459"/>
        <v>1113.8799999999999</v>
      </c>
      <c r="T2655" s="678">
        <f t="shared" ca="1" si="459"/>
        <v>121428.04</v>
      </c>
      <c r="U2655" s="678">
        <f t="shared" ca="1" si="459"/>
        <v>0</v>
      </c>
      <c r="V2655" s="678">
        <f t="shared" ca="1" si="457"/>
        <v>7521.19</v>
      </c>
      <c r="W2655" s="678">
        <f t="shared" ca="1" si="449"/>
        <v>7350.5300000000007</v>
      </c>
      <c r="X2655" s="678">
        <f t="shared" ca="1" si="458"/>
        <v>0</v>
      </c>
      <c r="Y2655" s="678">
        <f t="shared" ca="1" si="458"/>
        <v>0</v>
      </c>
      <c r="Z2655" s="678">
        <f t="shared" ca="1" si="458"/>
        <v>0</v>
      </c>
      <c r="AA2655" t="str">
        <f t="shared" si="452"/>
        <v>ASRCMS202202</v>
      </c>
      <c r="AB2655" s="957">
        <f t="shared" si="453"/>
        <v>45230</v>
      </c>
      <c r="AC2655" t="str">
        <f t="shared" si="454"/>
        <v>Unaudited</v>
      </c>
    </row>
    <row r="2656" spans="1:29" ht="30" x14ac:dyDescent="0.25">
      <c r="A2656" t="s">
        <v>421</v>
      </c>
      <c r="B2656" t="s">
        <v>1380</v>
      </c>
      <c r="C2656" t="s">
        <v>1381</v>
      </c>
      <c r="D2656">
        <v>1900</v>
      </c>
      <c r="E2656" s="957">
        <v>1</v>
      </c>
      <c r="F2656" t="s">
        <v>440</v>
      </c>
      <c r="G2656" s="957">
        <v>182</v>
      </c>
      <c r="H2656" t="s">
        <v>387</v>
      </c>
      <c r="I2656" s="937" t="s">
        <v>489</v>
      </c>
      <c r="J2656" s="937" t="s">
        <v>445</v>
      </c>
      <c r="K2656" s="937" t="s">
        <v>446</v>
      </c>
      <c r="L2656" s="945">
        <v>5.2</v>
      </c>
      <c r="M2656" s="960" t="s">
        <v>304</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ASRCMS202202</v>
      </c>
      <c r="AB2656" s="957">
        <f t="shared" si="453"/>
        <v>45230</v>
      </c>
      <c r="AC2656" t="str">
        <f t="shared" si="454"/>
        <v>Unaudited</v>
      </c>
    </row>
    <row r="2657" spans="1:29" ht="30" x14ac:dyDescent="0.25">
      <c r="A2657" t="s">
        <v>421</v>
      </c>
      <c r="B2657" t="s">
        <v>1380</v>
      </c>
      <c r="C2657" t="s">
        <v>1381</v>
      </c>
      <c r="D2657">
        <v>1900</v>
      </c>
      <c r="E2657" s="957">
        <v>1</v>
      </c>
      <c r="F2657" t="s">
        <v>440</v>
      </c>
      <c r="G2657" s="957">
        <v>182</v>
      </c>
      <c r="H2657" t="s">
        <v>387</v>
      </c>
      <c r="I2657" s="962" t="s">
        <v>489</v>
      </c>
      <c r="J2657" s="962" t="s">
        <v>445</v>
      </c>
      <c r="K2657" s="962" t="s">
        <v>446</v>
      </c>
      <c r="L2657" s="937">
        <v>5.3</v>
      </c>
      <c r="M2657" s="962" t="s">
        <v>305</v>
      </c>
      <c r="N2657" s="678">
        <f t="shared" ca="1" si="455"/>
        <v>31080.328302055797</v>
      </c>
      <c r="O2657" s="678">
        <f t="shared" ca="1" si="459"/>
        <v>11193.323879542078</v>
      </c>
      <c r="P2657" s="678">
        <f t="shared" ca="1" si="459"/>
        <v>5649.924503486116</v>
      </c>
      <c r="Q2657" s="678">
        <f t="shared" ca="1" si="459"/>
        <v>7543.4090299548443</v>
      </c>
      <c r="R2657" s="678">
        <f t="shared" ca="1" si="459"/>
        <v>6074.2936169656514</v>
      </c>
      <c r="S2657" s="678">
        <f t="shared" ca="1" si="459"/>
        <v>4.2400460388995302</v>
      </c>
      <c r="T2657" s="678">
        <f t="shared" ca="1" si="459"/>
        <v>377.04652362403277</v>
      </c>
      <c r="U2657" s="678">
        <f t="shared" ca="1" si="459"/>
        <v>0</v>
      </c>
      <c r="V2657" s="678">
        <f t="shared" ca="1" si="457"/>
        <v>111.62798174360749</v>
      </c>
      <c r="W2657" s="678">
        <f t="shared" ca="1" si="449"/>
        <v>126.46272070056895</v>
      </c>
      <c r="X2657" s="678">
        <f t="shared" ca="1" si="458"/>
        <v>0</v>
      </c>
      <c r="Y2657" s="678">
        <f t="shared" ca="1" si="458"/>
        <v>0</v>
      </c>
      <c r="Z2657" s="678">
        <f t="shared" ca="1" si="458"/>
        <v>0</v>
      </c>
      <c r="AA2657" t="str">
        <f t="shared" si="452"/>
        <v>ASRCMS202202</v>
      </c>
      <c r="AB2657" s="957">
        <f t="shared" si="453"/>
        <v>45230</v>
      </c>
      <c r="AC2657" t="str">
        <f t="shared" si="454"/>
        <v>Unaudited</v>
      </c>
    </row>
    <row r="2658" spans="1:29" x14ac:dyDescent="0.25">
      <c r="A2658" t="s">
        <v>421</v>
      </c>
      <c r="B2658" t="s">
        <v>1380</v>
      </c>
      <c r="C2658" t="s">
        <v>1381</v>
      </c>
      <c r="D2658">
        <v>1900</v>
      </c>
      <c r="E2658" s="957">
        <v>1</v>
      </c>
      <c r="F2658" t="s">
        <v>440</v>
      </c>
      <c r="G2658" s="957">
        <v>182</v>
      </c>
      <c r="H2658" t="s">
        <v>387</v>
      </c>
      <c r="I2658" s="937" t="s">
        <v>489</v>
      </c>
      <c r="J2658" s="937" t="s">
        <v>445</v>
      </c>
      <c r="K2658" s="937" t="s">
        <v>446</v>
      </c>
      <c r="L2658" s="943" t="s">
        <v>82</v>
      </c>
      <c r="M2658" s="963" t="s">
        <v>454</v>
      </c>
      <c r="N2658" s="678">
        <f t="shared" ca="1" si="455"/>
        <v>6935.8422174260913</v>
      </c>
      <c r="O2658" s="678">
        <f t="shared" ca="1" si="459"/>
        <v>1426.0122694143543</v>
      </c>
      <c r="P2658" s="678">
        <f t="shared" ca="1" si="459"/>
        <v>198.91197125173019</v>
      </c>
      <c r="Q2658" s="678">
        <f t="shared" ca="1" si="459"/>
        <v>2472.3992833898283</v>
      </c>
      <c r="R2658" s="678">
        <f t="shared" ca="1" si="459"/>
        <v>357.56917545702856</v>
      </c>
      <c r="S2658" s="678">
        <f t="shared" ca="1" si="459"/>
        <v>6.8441441589761869</v>
      </c>
      <c r="T2658" s="678">
        <f t="shared" ca="1" si="459"/>
        <v>246.59340238708691</v>
      </c>
      <c r="U2658" s="678">
        <f t="shared" ca="1" si="459"/>
        <v>0</v>
      </c>
      <c r="V2658" s="678">
        <f t="shared" ca="1" si="457"/>
        <v>10.859552627552606</v>
      </c>
      <c r="W2658" s="678">
        <f t="shared" ca="1" si="449"/>
        <v>2216.6524187395335</v>
      </c>
      <c r="X2658" s="678">
        <f t="shared" ca="1" si="458"/>
        <v>0</v>
      </c>
      <c r="Y2658" s="678">
        <f t="shared" ca="1" si="458"/>
        <v>0</v>
      </c>
      <c r="Z2658" s="678">
        <f t="shared" ca="1" si="458"/>
        <v>0</v>
      </c>
      <c r="AA2658" t="str">
        <f t="shared" si="452"/>
        <v>ASRCMS202202</v>
      </c>
      <c r="AB2658" s="957">
        <f t="shared" si="453"/>
        <v>45230</v>
      </c>
      <c r="AC2658" t="str">
        <f t="shared" si="454"/>
        <v>Unaudited</v>
      </c>
    </row>
    <row r="2659" spans="1:29" x14ac:dyDescent="0.25">
      <c r="A2659" t="s">
        <v>421</v>
      </c>
      <c r="B2659" t="s">
        <v>1380</v>
      </c>
      <c r="C2659" t="s">
        <v>1381</v>
      </c>
      <c r="D2659">
        <v>1900</v>
      </c>
      <c r="E2659" s="957">
        <v>1</v>
      </c>
      <c r="F2659" t="s">
        <v>440</v>
      </c>
      <c r="G2659" s="957">
        <v>182</v>
      </c>
      <c r="H2659" t="s">
        <v>387</v>
      </c>
      <c r="I2659" s="937" t="s">
        <v>489</v>
      </c>
      <c r="J2659" s="937" t="s">
        <v>445</v>
      </c>
      <c r="K2659" s="937" t="s">
        <v>447</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ASRCMS202202</v>
      </c>
      <c r="AB2659" s="957">
        <f t="shared" si="453"/>
        <v>45230</v>
      </c>
      <c r="AC2659" t="str">
        <f t="shared" si="454"/>
        <v>Unaudited</v>
      </c>
    </row>
    <row r="2660" spans="1:29" x14ac:dyDescent="0.25">
      <c r="A2660" t="s">
        <v>421</v>
      </c>
      <c r="B2660" t="s">
        <v>1380</v>
      </c>
      <c r="C2660" t="s">
        <v>1381</v>
      </c>
      <c r="D2660">
        <v>1900</v>
      </c>
      <c r="E2660" s="957">
        <v>1</v>
      </c>
      <c r="F2660" t="s">
        <v>440</v>
      </c>
      <c r="G2660" s="957">
        <v>182</v>
      </c>
      <c r="H2660" t="s">
        <v>387</v>
      </c>
      <c r="I2660" s="937" t="s">
        <v>489</v>
      </c>
      <c r="J2660" s="937" t="s">
        <v>445</v>
      </c>
      <c r="K2660" s="937" t="s">
        <v>447</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ASRCMS202202</v>
      </c>
      <c r="AB2660" s="957">
        <f t="shared" si="453"/>
        <v>45230</v>
      </c>
      <c r="AC2660" t="str">
        <f t="shared" si="454"/>
        <v>Unaudited</v>
      </c>
    </row>
    <row r="2661" spans="1:29" x14ac:dyDescent="0.25">
      <c r="A2661" t="s">
        <v>421</v>
      </c>
      <c r="B2661" t="s">
        <v>1380</v>
      </c>
      <c r="C2661" t="s">
        <v>1381</v>
      </c>
      <c r="D2661">
        <v>1900</v>
      </c>
      <c r="E2661" s="957">
        <v>1</v>
      </c>
      <c r="F2661" t="s">
        <v>440</v>
      </c>
      <c r="G2661" s="957">
        <v>182</v>
      </c>
      <c r="H2661" t="s">
        <v>387</v>
      </c>
      <c r="I2661" s="963" t="s">
        <v>489</v>
      </c>
      <c r="J2661" s="963" t="s">
        <v>445</v>
      </c>
      <c r="K2661" s="963" t="s">
        <v>447</v>
      </c>
      <c r="L2661" s="943">
        <v>6.3</v>
      </c>
      <c r="M2661" s="963" t="s">
        <v>185</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ASRCMS202202</v>
      </c>
      <c r="AB2661" s="957">
        <f t="shared" si="453"/>
        <v>45230</v>
      </c>
      <c r="AC2661" t="str">
        <f t="shared" si="454"/>
        <v>Unaudited</v>
      </c>
    </row>
    <row r="2662" spans="1:29" x14ac:dyDescent="0.25">
      <c r="A2662" t="s">
        <v>421</v>
      </c>
      <c r="B2662" t="s">
        <v>1380</v>
      </c>
      <c r="C2662" t="s">
        <v>1381</v>
      </c>
      <c r="D2662">
        <v>1900</v>
      </c>
      <c r="E2662" s="957">
        <v>1</v>
      </c>
      <c r="F2662" t="s">
        <v>440</v>
      </c>
      <c r="G2662" s="957">
        <v>182</v>
      </c>
      <c r="H2662" t="s">
        <v>387</v>
      </c>
      <c r="I2662" s="937" t="s">
        <v>489</v>
      </c>
      <c r="J2662" s="937" t="s">
        <v>445</v>
      </c>
      <c r="K2662" s="937" t="s">
        <v>447</v>
      </c>
      <c r="L2662" s="937" t="s">
        <v>87</v>
      </c>
      <c r="M2662" s="962" t="s">
        <v>455</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ASRCMS202202</v>
      </c>
      <c r="AB2662" s="957">
        <f t="shared" si="453"/>
        <v>45230</v>
      </c>
      <c r="AC2662" t="str">
        <f t="shared" si="454"/>
        <v>Unaudited</v>
      </c>
    </row>
    <row r="2663" spans="1:29" x14ac:dyDescent="0.25">
      <c r="A2663" t="s">
        <v>421</v>
      </c>
      <c r="B2663" t="s">
        <v>1380</v>
      </c>
      <c r="C2663" t="s">
        <v>1381</v>
      </c>
      <c r="D2663">
        <v>1900</v>
      </c>
      <c r="E2663" s="957">
        <v>1</v>
      </c>
      <c r="F2663" t="s">
        <v>440</v>
      </c>
      <c r="G2663" s="957">
        <v>182</v>
      </c>
      <c r="H2663" t="s">
        <v>387</v>
      </c>
      <c r="I2663" s="937" t="s">
        <v>489</v>
      </c>
      <c r="J2663" s="937" t="s">
        <v>445</v>
      </c>
      <c r="K2663" s="937" t="s">
        <v>448</v>
      </c>
      <c r="L2663" s="937">
        <v>7.1</v>
      </c>
      <c r="M2663" s="962" t="s">
        <v>20</v>
      </c>
      <c r="N2663" s="678">
        <f t="shared" ca="1" si="455"/>
        <v>1008771.83</v>
      </c>
      <c r="O2663" s="678">
        <f t="shared" ca="1" si="459"/>
        <v>211834.20295283356</v>
      </c>
      <c r="P2663" s="678">
        <f t="shared" ca="1" si="459"/>
        <v>14211.893489394968</v>
      </c>
      <c r="Q2663" s="678">
        <f t="shared" ca="1" si="459"/>
        <v>512122.10648957157</v>
      </c>
      <c r="R2663" s="678">
        <f t="shared" ca="1" si="459"/>
        <v>34138.550935406907</v>
      </c>
      <c r="S2663" s="678">
        <f t="shared" ca="1" si="459"/>
        <v>2828.4158099169863</v>
      </c>
      <c r="T2663" s="678">
        <f t="shared" ca="1" si="459"/>
        <v>69022.651479549197</v>
      </c>
      <c r="U2663" s="678">
        <f t="shared" ca="1" si="459"/>
        <v>0</v>
      </c>
      <c r="V2663" s="678">
        <f t="shared" ca="1" si="457"/>
        <v>3856.9911383420526</v>
      </c>
      <c r="W2663" s="678">
        <f t="shared" ca="1" si="449"/>
        <v>160757.01770498455</v>
      </c>
      <c r="X2663" s="678">
        <f t="shared" ca="1" si="458"/>
        <v>0</v>
      </c>
      <c r="Y2663" s="678">
        <f t="shared" ca="1" si="458"/>
        <v>0</v>
      </c>
      <c r="Z2663" s="678">
        <f t="shared" ca="1" si="458"/>
        <v>0</v>
      </c>
      <c r="AA2663" t="str">
        <f t="shared" si="452"/>
        <v>ASRCMS202202</v>
      </c>
      <c r="AB2663" s="957">
        <f t="shared" si="453"/>
        <v>45230</v>
      </c>
      <c r="AC2663" t="str">
        <f t="shared" si="454"/>
        <v>Unaudited</v>
      </c>
    </row>
    <row r="2664" spans="1:29" x14ac:dyDescent="0.25">
      <c r="A2664" t="s">
        <v>421</v>
      </c>
      <c r="B2664" t="s">
        <v>1380</v>
      </c>
      <c r="C2664" t="s">
        <v>1381</v>
      </c>
      <c r="D2664">
        <v>1900</v>
      </c>
      <c r="E2664" s="957">
        <v>1</v>
      </c>
      <c r="F2664" t="s">
        <v>440</v>
      </c>
      <c r="G2664" s="957">
        <v>182</v>
      </c>
      <c r="H2664" t="s">
        <v>387</v>
      </c>
      <c r="I2664" s="937" t="s">
        <v>489</v>
      </c>
      <c r="J2664" s="937" t="s">
        <v>445</v>
      </c>
      <c r="K2664" s="937" t="s">
        <v>448</v>
      </c>
      <c r="L2664" s="937">
        <v>7.2</v>
      </c>
      <c r="M2664" s="962"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ASRCMS202202</v>
      </c>
      <c r="AB2664" s="957">
        <f t="shared" si="453"/>
        <v>45230</v>
      </c>
      <c r="AC2664" t="str">
        <f t="shared" si="454"/>
        <v>Unaudited</v>
      </c>
    </row>
    <row r="2665" spans="1:29" x14ac:dyDescent="0.25">
      <c r="A2665" t="s">
        <v>421</v>
      </c>
      <c r="B2665" t="s">
        <v>1380</v>
      </c>
      <c r="C2665" t="s">
        <v>1381</v>
      </c>
      <c r="D2665">
        <v>1900</v>
      </c>
      <c r="E2665" s="957">
        <v>1</v>
      </c>
      <c r="F2665" t="s">
        <v>440</v>
      </c>
      <c r="G2665" s="957">
        <v>182</v>
      </c>
      <c r="H2665" t="s">
        <v>387</v>
      </c>
      <c r="I2665" s="937" t="s">
        <v>489</v>
      </c>
      <c r="J2665" s="937" t="s">
        <v>445</v>
      </c>
      <c r="K2665" s="937" t="s">
        <v>448</v>
      </c>
      <c r="L2665" s="945">
        <v>7.3</v>
      </c>
      <c r="M2665" s="960" t="s">
        <v>156</v>
      </c>
      <c r="N2665" s="678">
        <f t="shared" ca="1" si="455"/>
        <v>69457.541686259006</v>
      </c>
      <c r="O2665" s="678">
        <f t="shared" ca="1" si="460"/>
        <v>14280.501710248112</v>
      </c>
      <c r="P2665" s="678">
        <f t="shared" ca="1" si="460"/>
        <v>1991.9623460292808</v>
      </c>
      <c r="Q2665" s="678">
        <f t="shared" ca="1" si="460"/>
        <v>24759.325674922024</v>
      </c>
      <c r="R2665" s="678">
        <f t="shared" ca="1" si="460"/>
        <v>3580.8017442537043</v>
      </c>
      <c r="S2665" s="678">
        <f t="shared" ca="1" si="460"/>
        <v>68.539250652859934</v>
      </c>
      <c r="T2665" s="678">
        <f t="shared" ca="1" si="460"/>
        <v>2469.4580685276451</v>
      </c>
      <c r="U2665" s="678">
        <f t="shared" ca="1" si="460"/>
        <v>0</v>
      </c>
      <c r="V2665" s="678">
        <f t="shared" ca="1" si="457"/>
        <v>108.75071918840064</v>
      </c>
      <c r="W2665" s="678">
        <f t="shared" ca="1" si="449"/>
        <v>22198.202172436988</v>
      </c>
      <c r="X2665" s="678">
        <f t="shared" ca="1" si="458"/>
        <v>0</v>
      </c>
      <c r="Y2665" s="678">
        <f t="shared" ca="1" si="458"/>
        <v>0</v>
      </c>
      <c r="Z2665" s="678">
        <f t="shared" ca="1" si="458"/>
        <v>0</v>
      </c>
      <c r="AA2665" t="str">
        <f t="shared" si="452"/>
        <v>ASRCMS202202</v>
      </c>
      <c r="AB2665" s="957">
        <f t="shared" si="453"/>
        <v>45230</v>
      </c>
      <c r="AC2665" t="str">
        <f t="shared" si="454"/>
        <v>Unaudited</v>
      </c>
    </row>
    <row r="2666" spans="1:29" x14ac:dyDescent="0.25">
      <c r="A2666" t="s">
        <v>421</v>
      </c>
      <c r="B2666" t="s">
        <v>1380</v>
      </c>
      <c r="C2666" t="s">
        <v>1381</v>
      </c>
      <c r="D2666">
        <v>1900</v>
      </c>
      <c r="E2666" s="957">
        <v>1</v>
      </c>
      <c r="F2666" t="s">
        <v>440</v>
      </c>
      <c r="G2666" s="957">
        <v>182</v>
      </c>
      <c r="H2666" t="s">
        <v>387</v>
      </c>
      <c r="I2666" s="962" t="s">
        <v>489</v>
      </c>
      <c r="J2666" s="962" t="s">
        <v>445</v>
      </c>
      <c r="K2666" s="962" t="s">
        <v>448</v>
      </c>
      <c r="L2666" s="937" t="s">
        <v>91</v>
      </c>
      <c r="M2666" s="962" t="s">
        <v>456</v>
      </c>
      <c r="N2666" s="678">
        <f t="shared" ca="1" si="455"/>
        <v>231.53486361772394</v>
      </c>
      <c r="O2666" s="678">
        <f t="shared" ca="1" si="460"/>
        <v>47.603671762674715</v>
      </c>
      <c r="P2666" s="678">
        <f t="shared" ca="1" si="460"/>
        <v>6.6401533789205969</v>
      </c>
      <c r="Q2666" s="678">
        <f t="shared" ca="1" si="460"/>
        <v>82.534552105289791</v>
      </c>
      <c r="R2666" s="678">
        <f t="shared" ca="1" si="460"/>
        <v>11.936507157752013</v>
      </c>
      <c r="S2666" s="678">
        <f t="shared" ca="1" si="460"/>
        <v>0.22847376493761476</v>
      </c>
      <c r="T2666" s="678">
        <f t="shared" ca="1" si="460"/>
        <v>8.2318726408272855</v>
      </c>
      <c r="U2666" s="678">
        <f t="shared" ca="1" si="460"/>
        <v>0</v>
      </c>
      <c r="V2666" s="678">
        <f t="shared" ca="1" si="457"/>
        <v>0.36251762334682636</v>
      </c>
      <c r="W2666" s="678">
        <f t="shared" ca="1" si="449"/>
        <v>73.997115183975112</v>
      </c>
      <c r="X2666" s="678">
        <f t="shared" ca="1" si="458"/>
        <v>0</v>
      </c>
      <c r="Y2666" s="678">
        <f t="shared" ca="1" si="458"/>
        <v>0</v>
      </c>
      <c r="Z2666" s="678">
        <f t="shared" ca="1" si="458"/>
        <v>0</v>
      </c>
      <c r="AA2666" t="str">
        <f t="shared" si="452"/>
        <v>ASRCMS202202</v>
      </c>
      <c r="AB2666" s="957">
        <f t="shared" si="453"/>
        <v>45230</v>
      </c>
      <c r="AC2666" t="str">
        <f t="shared" si="454"/>
        <v>Unaudited</v>
      </c>
    </row>
    <row r="2667" spans="1:29" x14ac:dyDescent="0.25">
      <c r="A2667" t="s">
        <v>421</v>
      </c>
      <c r="B2667" t="s">
        <v>1380</v>
      </c>
      <c r="C2667" t="s">
        <v>1381</v>
      </c>
      <c r="D2667">
        <v>1900</v>
      </c>
      <c r="E2667" s="957">
        <v>1</v>
      </c>
      <c r="F2667" t="s">
        <v>440</v>
      </c>
      <c r="G2667" s="957">
        <v>182</v>
      </c>
      <c r="H2667" t="s">
        <v>387</v>
      </c>
      <c r="I2667" s="937" t="s">
        <v>489</v>
      </c>
      <c r="J2667" s="937" t="s">
        <v>445</v>
      </c>
      <c r="K2667" s="937" t="s">
        <v>449</v>
      </c>
      <c r="L2667" s="937">
        <v>8.1</v>
      </c>
      <c r="M2667" s="962" t="s">
        <v>22</v>
      </c>
      <c r="N2667" s="678">
        <f t="shared" ca="1" si="455"/>
        <v>12571899.038422931</v>
      </c>
      <c r="O2667" s="678">
        <f t="shared" ca="1" si="460"/>
        <v>3989558.8644283349</v>
      </c>
      <c r="P2667" s="678">
        <f t="shared" ca="1" si="460"/>
        <v>613780.31283664715</v>
      </c>
      <c r="Q2667" s="678">
        <f t="shared" ca="1" si="460"/>
        <v>5054785.8647831623</v>
      </c>
      <c r="R2667" s="678">
        <f t="shared" ca="1" si="460"/>
        <v>928392.63604867109</v>
      </c>
      <c r="S2667" s="678">
        <f t="shared" ca="1" si="460"/>
        <v>1317.8202199989448</v>
      </c>
      <c r="T2667" s="678">
        <f t="shared" ca="1" si="460"/>
        <v>553312.72574652254</v>
      </c>
      <c r="U2667" s="678">
        <f t="shared" ca="1" si="460"/>
        <v>0</v>
      </c>
      <c r="V2667" s="678">
        <f t="shared" ca="1" si="457"/>
        <v>160172.75865848231</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1270578.0557011121</v>
      </c>
      <c r="X2667" s="678">
        <f t="shared" ca="1" si="458"/>
        <v>0</v>
      </c>
      <c r="Y2667" s="678">
        <f t="shared" ca="1" si="458"/>
        <v>0</v>
      </c>
      <c r="Z2667" s="678">
        <f t="shared" ca="1" si="458"/>
        <v>0</v>
      </c>
      <c r="AA2667" t="str">
        <f t="shared" si="452"/>
        <v>ASRCMS202202</v>
      </c>
      <c r="AB2667" s="957">
        <f t="shared" si="453"/>
        <v>45230</v>
      </c>
      <c r="AC2667" t="str">
        <f t="shared" si="454"/>
        <v>Unaudited</v>
      </c>
    </row>
    <row r="2668" spans="1:29" x14ac:dyDescent="0.25">
      <c r="A2668" t="s">
        <v>421</v>
      </c>
      <c r="B2668" t="s">
        <v>1380</v>
      </c>
      <c r="C2668" t="s">
        <v>1381</v>
      </c>
      <c r="D2668">
        <v>1900</v>
      </c>
      <c r="E2668" s="957">
        <v>1</v>
      </c>
      <c r="F2668" t="s">
        <v>440</v>
      </c>
      <c r="G2668" s="957">
        <v>182</v>
      </c>
      <c r="H2668" t="s">
        <v>387</v>
      </c>
      <c r="I2668" s="937" t="s">
        <v>489</v>
      </c>
      <c r="J2668" s="937" t="s">
        <v>445</v>
      </c>
      <c r="K2668" s="937" t="s">
        <v>449</v>
      </c>
      <c r="L2668" s="937" t="s">
        <v>113</v>
      </c>
      <c r="M2668" s="962" t="s">
        <v>444</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ASRCMS202202</v>
      </c>
      <c r="AB2668" s="957">
        <f t="shared" si="453"/>
        <v>45230</v>
      </c>
      <c r="AC2668" t="str">
        <f t="shared" si="454"/>
        <v>Unaudited</v>
      </c>
    </row>
    <row r="2669" spans="1:29" x14ac:dyDescent="0.25">
      <c r="A2669" t="s">
        <v>421</v>
      </c>
      <c r="B2669" t="s">
        <v>1380</v>
      </c>
      <c r="C2669" t="s">
        <v>1381</v>
      </c>
      <c r="D2669">
        <v>1900</v>
      </c>
      <c r="E2669" s="957">
        <v>1</v>
      </c>
      <c r="F2669" t="s">
        <v>440</v>
      </c>
      <c r="G2669" s="957">
        <v>182</v>
      </c>
      <c r="H2669" t="s">
        <v>387</v>
      </c>
      <c r="I2669" s="937" t="s">
        <v>489</v>
      </c>
      <c r="J2669" s="937" t="s">
        <v>445</v>
      </c>
      <c r="K2669" s="937" t="s">
        <v>449</v>
      </c>
      <c r="L2669" s="937" t="s">
        <v>115</v>
      </c>
      <c r="M2669" s="962" t="s">
        <v>158</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ASRCMS202202</v>
      </c>
      <c r="AB2669" s="957">
        <f t="shared" si="453"/>
        <v>45230</v>
      </c>
      <c r="AC2669" t="str">
        <f t="shared" si="454"/>
        <v>Unaudited</v>
      </c>
    </row>
    <row r="2670" spans="1:29" x14ac:dyDescent="0.25">
      <c r="A2670" t="s">
        <v>421</v>
      </c>
      <c r="B2670" t="s">
        <v>1380</v>
      </c>
      <c r="C2670" t="s">
        <v>1381</v>
      </c>
      <c r="D2670">
        <v>1900</v>
      </c>
      <c r="E2670" s="957">
        <v>1</v>
      </c>
      <c r="F2670" t="s">
        <v>440</v>
      </c>
      <c r="G2670" s="957">
        <v>182</v>
      </c>
      <c r="H2670" t="s">
        <v>387</v>
      </c>
      <c r="I2670" s="937" t="s">
        <v>489</v>
      </c>
      <c r="J2670" s="937" t="s">
        <v>445</v>
      </c>
      <c r="K2670" s="937" t="s">
        <v>449</v>
      </c>
      <c r="L2670" s="945" t="s">
        <v>116</v>
      </c>
      <c r="M2670" s="960" t="s">
        <v>114</v>
      </c>
      <c r="N2670" s="678">
        <f t="shared" ca="1" si="455"/>
        <v>-28375.302035153833</v>
      </c>
      <c r="O2670" s="678">
        <f t="shared" ca="1" si="460"/>
        <v>-9004.6012475280095</v>
      </c>
      <c r="P2670" s="678">
        <f t="shared" ca="1" si="460"/>
        <v>-1385.3278416206422</v>
      </c>
      <c r="Q2670" s="678">
        <f t="shared" ca="1" si="460"/>
        <v>-11408.863147714319</v>
      </c>
      <c r="R2670" s="678">
        <f t="shared" ca="1" si="460"/>
        <v>-2095.421015916646</v>
      </c>
      <c r="S2670" s="678">
        <f t="shared" ca="1" si="460"/>
        <v>-2.9743753633574928</v>
      </c>
      <c r="T2670" s="678">
        <f t="shared" ca="1" si="460"/>
        <v>-1248.8499680889367</v>
      </c>
      <c r="U2670" s="678">
        <f t="shared" ca="1" si="460"/>
        <v>0</v>
      </c>
      <c r="V2670" s="678">
        <f t="shared" ca="1" si="457"/>
        <v>-361.51661661040288</v>
      </c>
      <c r="W2670" s="678">
        <f t="shared" ca="1" si="461"/>
        <v>-2867.7478223115127</v>
      </c>
      <c r="X2670" s="678">
        <f t="shared" ca="1" si="458"/>
        <v>0</v>
      </c>
      <c r="Y2670" s="678">
        <f t="shared" ca="1" si="458"/>
        <v>0</v>
      </c>
      <c r="Z2670" s="678">
        <f t="shared" ca="1" si="458"/>
        <v>0</v>
      </c>
      <c r="AA2670" t="str">
        <f t="shared" si="452"/>
        <v>ASRCMS202202</v>
      </c>
      <c r="AB2670" s="957">
        <f t="shared" si="453"/>
        <v>45230</v>
      </c>
      <c r="AC2670" t="str">
        <f t="shared" si="454"/>
        <v>Unaudited</v>
      </c>
    </row>
    <row r="2671" spans="1:29" x14ac:dyDescent="0.25">
      <c r="A2671" t="s">
        <v>421</v>
      </c>
      <c r="B2671" t="s">
        <v>1380</v>
      </c>
      <c r="C2671" t="s">
        <v>1381</v>
      </c>
      <c r="D2671">
        <v>1900</v>
      </c>
      <c r="E2671" s="957">
        <v>1</v>
      </c>
      <c r="F2671" t="s">
        <v>440</v>
      </c>
      <c r="G2671" s="957">
        <v>182</v>
      </c>
      <c r="H2671" t="s">
        <v>387</v>
      </c>
      <c r="I2671" s="962" t="s">
        <v>489</v>
      </c>
      <c r="J2671" s="962" t="s">
        <v>445</v>
      </c>
      <c r="K2671" s="962" t="s">
        <v>449</v>
      </c>
      <c r="L2671" s="937" t="s">
        <v>117</v>
      </c>
      <c r="M2671" s="962" t="s">
        <v>159</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ASRCMS202202</v>
      </c>
      <c r="AB2671" s="957">
        <f t="shared" si="453"/>
        <v>45230</v>
      </c>
      <c r="AC2671" t="str">
        <f t="shared" si="454"/>
        <v>Unaudited</v>
      </c>
    </row>
    <row r="2672" spans="1:29" x14ac:dyDescent="0.25">
      <c r="A2672" t="s">
        <v>421</v>
      </c>
      <c r="B2672" t="s">
        <v>1380</v>
      </c>
      <c r="C2672" t="s">
        <v>1381</v>
      </c>
      <c r="D2672">
        <v>1900</v>
      </c>
      <c r="E2672" s="957">
        <v>1</v>
      </c>
      <c r="F2672" t="s">
        <v>440</v>
      </c>
      <c r="G2672" s="957">
        <v>182</v>
      </c>
      <c r="H2672" t="s">
        <v>387</v>
      </c>
      <c r="I2672" s="937" t="s">
        <v>489</v>
      </c>
      <c r="J2672" s="937" t="s">
        <v>445</v>
      </c>
      <c r="K2672" s="937" t="s">
        <v>449</v>
      </c>
      <c r="L2672" s="937" t="s">
        <v>160</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ASRCMS202202</v>
      </c>
      <c r="AB2672" s="957">
        <f t="shared" si="453"/>
        <v>45230</v>
      </c>
      <c r="AC2672" t="str">
        <f t="shared" si="454"/>
        <v>Unaudited</v>
      </c>
    </row>
    <row r="2673" spans="1:29" x14ac:dyDescent="0.25">
      <c r="A2673" t="s">
        <v>421</v>
      </c>
      <c r="B2673" t="s">
        <v>1380</v>
      </c>
      <c r="C2673" t="s">
        <v>1381</v>
      </c>
      <c r="D2673">
        <v>1900</v>
      </c>
      <c r="E2673" s="957">
        <v>1</v>
      </c>
      <c r="F2673" t="s">
        <v>440</v>
      </c>
      <c r="G2673" s="957">
        <v>182</v>
      </c>
      <c r="H2673" t="s">
        <v>387</v>
      </c>
      <c r="I2673" s="937" t="s">
        <v>489</v>
      </c>
      <c r="J2673" s="937" t="s">
        <v>445</v>
      </c>
      <c r="K2673" s="937" t="s">
        <v>449</v>
      </c>
      <c r="L2673" s="937" t="s">
        <v>443</v>
      </c>
      <c r="M2673" s="962" t="s">
        <v>457</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ASRCMS202202</v>
      </c>
      <c r="AB2673" s="957">
        <f t="shared" si="453"/>
        <v>45230</v>
      </c>
      <c r="AC2673" t="str">
        <f t="shared" si="454"/>
        <v>Unaudited</v>
      </c>
    </row>
    <row r="2674" spans="1:29" ht="30" x14ac:dyDescent="0.25">
      <c r="A2674" t="s">
        <v>421</v>
      </c>
      <c r="B2674" t="s">
        <v>1380</v>
      </c>
      <c r="C2674" t="s">
        <v>1381</v>
      </c>
      <c r="D2674">
        <v>1900</v>
      </c>
      <c r="E2674" s="957">
        <v>1</v>
      </c>
      <c r="F2674" t="s">
        <v>440</v>
      </c>
      <c r="G2674" s="957">
        <v>182</v>
      </c>
      <c r="H2674" t="s">
        <v>387</v>
      </c>
      <c r="I2674" s="937" t="s">
        <v>489</v>
      </c>
      <c r="J2674" s="937" t="s">
        <v>445</v>
      </c>
      <c r="K2674" s="937" t="s">
        <v>450</v>
      </c>
      <c r="L2674" s="937">
        <v>9.1</v>
      </c>
      <c r="M2674" s="962" t="s">
        <v>186</v>
      </c>
      <c r="N2674" s="678">
        <f t="shared" ca="1" si="455"/>
        <v>16784218.18</v>
      </c>
      <c r="O2674" s="678">
        <f t="shared" ca="1" si="462"/>
        <v>1353949.68</v>
      </c>
      <c r="P2674" s="678">
        <f t="shared" ca="1" si="462"/>
        <v>145331.81999999998</v>
      </c>
      <c r="Q2674" s="678">
        <f t="shared" ca="1" si="462"/>
        <v>4935890.17</v>
      </c>
      <c r="R2674" s="678">
        <f t="shared" ca="1" si="462"/>
        <v>710426.75</v>
      </c>
      <c r="S2674" s="678">
        <f t="shared" ca="1" si="462"/>
        <v>24231</v>
      </c>
      <c r="T2674" s="678">
        <f t="shared" ca="1" si="462"/>
        <v>472063.20999999996</v>
      </c>
      <c r="U2674" s="678">
        <f t="shared" ca="1" si="462"/>
        <v>0</v>
      </c>
      <c r="V2674" s="678">
        <f t="shared" ca="1" si="462"/>
        <v>9750</v>
      </c>
      <c r="W2674" s="678">
        <f t="shared" ca="1" si="461"/>
        <v>9132575.5499999989</v>
      </c>
      <c r="X2674" s="678">
        <f t="shared" ca="1" si="462"/>
        <v>0</v>
      </c>
      <c r="Y2674" s="678">
        <f t="shared" ca="1" si="462"/>
        <v>0</v>
      </c>
      <c r="Z2674" s="678">
        <f t="shared" ca="1" si="462"/>
        <v>0</v>
      </c>
      <c r="AA2674" t="str">
        <f t="shared" si="452"/>
        <v>ASRCMS202202</v>
      </c>
      <c r="AB2674" s="957">
        <f t="shared" si="453"/>
        <v>45230</v>
      </c>
      <c r="AC2674" t="str">
        <f t="shared" si="454"/>
        <v>Unaudited</v>
      </c>
    </row>
    <row r="2675" spans="1:29" x14ac:dyDescent="0.25">
      <c r="A2675" t="s">
        <v>421</v>
      </c>
      <c r="B2675" t="s">
        <v>1380</v>
      </c>
      <c r="C2675" t="s">
        <v>1381</v>
      </c>
      <c r="D2675">
        <v>1900</v>
      </c>
      <c r="E2675" s="957">
        <v>1</v>
      </c>
      <c r="F2675" t="s">
        <v>440</v>
      </c>
      <c r="G2675" s="957">
        <v>182</v>
      </c>
      <c r="H2675" t="s">
        <v>387</v>
      </c>
      <c r="I2675" s="937" t="s">
        <v>489</v>
      </c>
      <c r="J2675" s="937" t="s">
        <v>445</v>
      </c>
      <c r="K2675" s="937" t="s">
        <v>450</v>
      </c>
      <c r="L2675" s="945" t="s">
        <v>107</v>
      </c>
      <c r="M2675" s="960" t="s">
        <v>187</v>
      </c>
      <c r="N2675" s="678">
        <f t="shared" ca="1" si="455"/>
        <v>187982.7</v>
      </c>
      <c r="O2675" s="678">
        <f t="shared" ca="1" si="462"/>
        <v>0</v>
      </c>
      <c r="P2675" s="678">
        <f t="shared" ca="1" si="462"/>
        <v>0</v>
      </c>
      <c r="Q2675" s="678">
        <f t="shared" ca="1" si="462"/>
        <v>47817.869999999995</v>
      </c>
      <c r="R2675" s="678">
        <f t="shared" ca="1" si="462"/>
        <v>27207.18</v>
      </c>
      <c r="S2675" s="678">
        <f t="shared" ca="1" si="462"/>
        <v>0</v>
      </c>
      <c r="T2675" s="678">
        <f t="shared" ca="1" si="462"/>
        <v>0</v>
      </c>
      <c r="U2675" s="678">
        <f t="shared" ca="1" si="462"/>
        <v>0</v>
      </c>
      <c r="V2675" s="678">
        <f t="shared" ca="1" si="462"/>
        <v>0</v>
      </c>
      <c r="W2675" s="678">
        <f t="shared" ca="1" si="461"/>
        <v>112957.65000000001</v>
      </c>
      <c r="X2675" s="678">
        <f t="shared" ca="1" si="462"/>
        <v>0</v>
      </c>
      <c r="Y2675" s="678">
        <f t="shared" ca="1" si="462"/>
        <v>0</v>
      </c>
      <c r="Z2675" s="678">
        <f t="shared" ca="1" si="462"/>
        <v>0</v>
      </c>
      <c r="AA2675" t="str">
        <f t="shared" si="452"/>
        <v>ASRCMS202202</v>
      </c>
      <c r="AB2675" s="957">
        <f t="shared" si="453"/>
        <v>45230</v>
      </c>
      <c r="AC2675" t="str">
        <f t="shared" si="454"/>
        <v>Unaudited</v>
      </c>
    </row>
    <row r="2676" spans="1:29" x14ac:dyDescent="0.25">
      <c r="A2676" t="s">
        <v>421</v>
      </c>
      <c r="B2676" t="s">
        <v>1380</v>
      </c>
      <c r="C2676" t="s">
        <v>1381</v>
      </c>
      <c r="D2676">
        <v>1900</v>
      </c>
      <c r="E2676" s="957">
        <v>1</v>
      </c>
      <c r="F2676" t="s">
        <v>440</v>
      </c>
      <c r="G2676" s="957">
        <v>182</v>
      </c>
      <c r="H2676" t="s">
        <v>387</v>
      </c>
      <c r="I2676" s="962" t="s">
        <v>489</v>
      </c>
      <c r="J2676" s="962" t="s">
        <v>445</v>
      </c>
      <c r="K2676" s="962" t="s">
        <v>450</v>
      </c>
      <c r="L2676" s="937" t="s">
        <v>1316</v>
      </c>
      <c r="M2676" s="962" t="s">
        <v>1317</v>
      </c>
      <c r="N2676" s="678">
        <f t="shared" ca="1" si="455"/>
        <v>30353.5</v>
      </c>
      <c r="O2676" s="678">
        <f t="shared" ca="1" si="462"/>
        <v>0</v>
      </c>
      <c r="P2676" s="678">
        <f t="shared" ca="1" si="462"/>
        <v>0</v>
      </c>
      <c r="Q2676" s="678">
        <f t="shared" ca="1" si="462"/>
        <v>30353.5</v>
      </c>
      <c r="R2676" s="678">
        <f t="shared" ca="1" si="462"/>
        <v>0</v>
      </c>
      <c r="S2676" s="678">
        <f t="shared" ca="1" si="462"/>
        <v>0</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ASRCMS202202</v>
      </c>
      <c r="AB2676" s="957">
        <f t="shared" si="453"/>
        <v>45230</v>
      </c>
      <c r="AC2676" t="str">
        <f t="shared" si="454"/>
        <v>Unaudited</v>
      </c>
    </row>
    <row r="2677" spans="1:29" x14ac:dyDescent="0.25">
      <c r="A2677" t="s">
        <v>421</v>
      </c>
      <c r="B2677" t="s">
        <v>1380</v>
      </c>
      <c r="C2677" t="s">
        <v>1381</v>
      </c>
      <c r="D2677">
        <v>1900</v>
      </c>
      <c r="E2677" s="957">
        <v>1</v>
      </c>
      <c r="F2677" t="s">
        <v>440</v>
      </c>
      <c r="G2677" s="957">
        <v>182</v>
      </c>
      <c r="H2677" t="s">
        <v>387</v>
      </c>
      <c r="I2677" s="937" t="s">
        <v>489</v>
      </c>
      <c r="J2677" s="937" t="s">
        <v>445</v>
      </c>
      <c r="K2677" s="937" t="s">
        <v>450</v>
      </c>
      <c r="L2677" s="937" t="s">
        <v>108</v>
      </c>
      <c r="M2677" s="962" t="s">
        <v>188</v>
      </c>
      <c r="N2677" s="678">
        <f t="shared" ca="1" si="455"/>
        <v>3235651.3699999996</v>
      </c>
      <c r="O2677" s="678">
        <f t="shared" ca="1" si="462"/>
        <v>567286.10000000009</v>
      </c>
      <c r="P2677" s="678">
        <f t="shared" ca="1" si="462"/>
        <v>54934.14</v>
      </c>
      <c r="Q2677" s="678">
        <f t="shared" ca="1" si="462"/>
        <v>1426287.1599999997</v>
      </c>
      <c r="R2677" s="678">
        <f t="shared" ca="1" si="462"/>
        <v>122439.03</v>
      </c>
      <c r="S2677" s="678">
        <f t="shared" ca="1" si="462"/>
        <v>3070.86</v>
      </c>
      <c r="T2677" s="678">
        <f t="shared" ca="1" si="462"/>
        <v>185285.4</v>
      </c>
      <c r="U2677" s="678">
        <f t="shared" ca="1" si="462"/>
        <v>0</v>
      </c>
      <c r="V2677" s="678">
        <f t="shared" ca="1" si="462"/>
        <v>7897.579999999999</v>
      </c>
      <c r="W2677" s="678">
        <f t="shared" ca="1" si="461"/>
        <v>868451.1</v>
      </c>
      <c r="X2677" s="678">
        <f t="shared" ca="1" si="462"/>
        <v>0</v>
      </c>
      <c r="Y2677" s="678">
        <f t="shared" ca="1" si="462"/>
        <v>0</v>
      </c>
      <c r="Z2677" s="678">
        <f t="shared" ca="1" si="462"/>
        <v>0</v>
      </c>
      <c r="AA2677" t="str">
        <f t="shared" si="452"/>
        <v>ASRCMS202202</v>
      </c>
      <c r="AB2677" s="957">
        <f t="shared" si="453"/>
        <v>45230</v>
      </c>
      <c r="AC2677" t="str">
        <f t="shared" si="454"/>
        <v>Unaudited</v>
      </c>
    </row>
    <row r="2678" spans="1:29" x14ac:dyDescent="0.25">
      <c r="A2678" t="s">
        <v>421</v>
      </c>
      <c r="B2678" t="s">
        <v>1380</v>
      </c>
      <c r="C2678" t="s">
        <v>1381</v>
      </c>
      <c r="D2678">
        <v>1900</v>
      </c>
      <c r="E2678" s="957">
        <v>1</v>
      </c>
      <c r="F2678" t="s">
        <v>440</v>
      </c>
      <c r="G2678" s="957">
        <v>182</v>
      </c>
      <c r="H2678" t="s">
        <v>387</v>
      </c>
      <c r="I2678" s="937" t="s">
        <v>489</v>
      </c>
      <c r="J2678" s="937" t="s">
        <v>445</v>
      </c>
      <c r="K2678" s="937" t="s">
        <v>450</v>
      </c>
      <c r="L2678" s="937" t="s">
        <v>109</v>
      </c>
      <c r="M2678" s="962" t="s">
        <v>161</v>
      </c>
      <c r="N2678" s="678">
        <f t="shared" ca="1" si="455"/>
        <v>6874173.2645978304</v>
      </c>
      <c r="O2678" s="678">
        <f t="shared" ca="1" si="462"/>
        <v>2757796.8146024435</v>
      </c>
      <c r="P2678" s="678">
        <f t="shared" ca="1" si="462"/>
        <v>95145.811360203123</v>
      </c>
      <c r="Q2678" s="678">
        <f t="shared" ca="1" si="462"/>
        <v>3135918.2213639561</v>
      </c>
      <c r="R2678" s="678">
        <f t="shared" ca="1" si="462"/>
        <v>226263.22788616139</v>
      </c>
      <c r="S2678" s="678">
        <f t="shared" ca="1" si="462"/>
        <v>7730.5292791963439</v>
      </c>
      <c r="T2678" s="678">
        <f t="shared" ca="1" si="462"/>
        <v>251772.52176748289</v>
      </c>
      <c r="U2678" s="678">
        <f t="shared" ca="1" si="462"/>
        <v>0</v>
      </c>
      <c r="V2678" s="678">
        <f t="shared" ca="1" si="462"/>
        <v>11026.777376452121</v>
      </c>
      <c r="W2678" s="678">
        <f t="shared" ca="1" si="461"/>
        <v>388519.36096193379</v>
      </c>
      <c r="X2678" s="678">
        <f t="shared" ca="1" si="462"/>
        <v>0</v>
      </c>
      <c r="Y2678" s="678">
        <f t="shared" ca="1" si="462"/>
        <v>0</v>
      </c>
      <c r="Z2678" s="678">
        <f t="shared" ca="1" si="462"/>
        <v>0</v>
      </c>
      <c r="AA2678" t="str">
        <f t="shared" si="452"/>
        <v>ASRCMS202202</v>
      </c>
      <c r="AB2678" s="957">
        <f t="shared" si="453"/>
        <v>45230</v>
      </c>
      <c r="AC2678" t="str">
        <f t="shared" si="454"/>
        <v>Unaudited</v>
      </c>
    </row>
    <row r="2679" spans="1:29" x14ac:dyDescent="0.25">
      <c r="A2679" t="s">
        <v>421</v>
      </c>
      <c r="B2679" t="s">
        <v>1380</v>
      </c>
      <c r="C2679" t="s">
        <v>1381</v>
      </c>
      <c r="D2679">
        <v>1900</v>
      </c>
      <c r="E2679" s="957">
        <v>1</v>
      </c>
      <c r="F2679" t="s">
        <v>440</v>
      </c>
      <c r="G2679" s="957">
        <v>182</v>
      </c>
      <c r="H2679" t="s">
        <v>387</v>
      </c>
      <c r="I2679" s="937" t="s">
        <v>489</v>
      </c>
      <c r="J2679" s="937" t="s">
        <v>445</v>
      </c>
      <c r="K2679" s="937" t="s">
        <v>450</v>
      </c>
      <c r="L2679" s="937" t="s">
        <v>110</v>
      </c>
      <c r="M2679" s="962" t="s">
        <v>135</v>
      </c>
      <c r="N2679" s="678">
        <f t="shared" ca="1" si="455"/>
        <v>81313.020286891056</v>
      </c>
      <c r="O2679" s="678">
        <f t="shared" ca="1" si="462"/>
        <v>43937.672924850689</v>
      </c>
      <c r="P2679" s="678">
        <f t="shared" ca="1" si="462"/>
        <v>7005.176071764974</v>
      </c>
      <c r="Q2679" s="678">
        <f t="shared" ca="1" si="462"/>
        <v>22649.216082084764</v>
      </c>
      <c r="R2679" s="678">
        <f t="shared" ca="1" si="462"/>
        <v>3608.2869349413299</v>
      </c>
      <c r="S2679" s="678">
        <f t="shared" ca="1" si="462"/>
        <v>79.082002668124147</v>
      </c>
      <c r="T2679" s="678">
        <f t="shared" ca="1" si="462"/>
        <v>2841.8388815359758</v>
      </c>
      <c r="U2679" s="678">
        <f t="shared" ca="1" si="462"/>
        <v>0</v>
      </c>
      <c r="V2679" s="678">
        <f t="shared" ca="1" si="462"/>
        <v>226.21130995765745</v>
      </c>
      <c r="W2679" s="678">
        <f t="shared" ca="1" si="461"/>
        <v>965.53607908756226</v>
      </c>
      <c r="X2679" s="678">
        <f t="shared" ca="1" si="462"/>
        <v>0</v>
      </c>
      <c r="Y2679" s="678">
        <f t="shared" ca="1" si="462"/>
        <v>0</v>
      </c>
      <c r="Z2679" s="678">
        <f t="shared" ca="1" si="462"/>
        <v>0</v>
      </c>
      <c r="AA2679" t="str">
        <f t="shared" si="452"/>
        <v>ASRCMS202202</v>
      </c>
      <c r="AB2679" s="957">
        <f t="shared" si="453"/>
        <v>45230</v>
      </c>
      <c r="AC2679" t="str">
        <f t="shared" si="454"/>
        <v>Unaudited</v>
      </c>
    </row>
    <row r="2680" spans="1:29" x14ac:dyDescent="0.25">
      <c r="A2680" t="s">
        <v>421</v>
      </c>
      <c r="B2680" t="s">
        <v>1380</v>
      </c>
      <c r="C2680" t="s">
        <v>1381</v>
      </c>
      <c r="D2680">
        <v>1900</v>
      </c>
      <c r="E2680" s="957">
        <v>1</v>
      </c>
      <c r="F2680" t="s">
        <v>440</v>
      </c>
      <c r="G2680" s="957">
        <v>182</v>
      </c>
      <c r="H2680" t="s">
        <v>387</v>
      </c>
      <c r="I2680" s="937" t="s">
        <v>489</v>
      </c>
      <c r="J2680" s="937" t="s">
        <v>445</v>
      </c>
      <c r="K2680" s="937" t="s">
        <v>450</v>
      </c>
      <c r="L2680" s="937" t="s">
        <v>111</v>
      </c>
      <c r="M2680" s="962" t="s">
        <v>163</v>
      </c>
      <c r="N2680" s="678">
        <f t="shared" ca="1" si="455"/>
        <v>377181.33118578111</v>
      </c>
      <c r="O2680" s="678">
        <f t="shared" ca="1" si="462"/>
        <v>66984.527462822327</v>
      </c>
      <c r="P2680" s="678">
        <f t="shared" ca="1" si="462"/>
        <v>4251.785142837487</v>
      </c>
      <c r="Q2680" s="678">
        <f t="shared" ca="1" si="462"/>
        <v>136916.82645576273</v>
      </c>
      <c r="R2680" s="678">
        <f t="shared" ca="1" si="462"/>
        <v>15470.68511496527</v>
      </c>
      <c r="S2680" s="678">
        <f t="shared" ca="1" si="462"/>
        <v>51.406143945837158</v>
      </c>
      <c r="T2680" s="678">
        <f t="shared" ca="1" si="462"/>
        <v>1208.3833759001177</v>
      </c>
      <c r="U2680" s="678">
        <f t="shared" ca="1" si="462"/>
        <v>0</v>
      </c>
      <c r="V2680" s="678">
        <f t="shared" ca="1" si="462"/>
        <v>410.74936929735253</v>
      </c>
      <c r="W2680" s="678">
        <f t="shared" ca="1" si="461"/>
        <v>151886.96812024995</v>
      </c>
      <c r="X2680" s="678">
        <f t="shared" ca="1" si="462"/>
        <v>0</v>
      </c>
      <c r="Y2680" s="678">
        <f t="shared" ca="1" si="462"/>
        <v>0</v>
      </c>
      <c r="Z2680" s="678">
        <f t="shared" ca="1" si="462"/>
        <v>0</v>
      </c>
      <c r="AA2680" t="str">
        <f t="shared" si="452"/>
        <v>ASRCMS202202</v>
      </c>
      <c r="AB2680" s="957">
        <f t="shared" si="453"/>
        <v>45230</v>
      </c>
      <c r="AC2680" t="str">
        <f t="shared" si="454"/>
        <v>Unaudited</v>
      </c>
    </row>
    <row r="2681" spans="1:29" x14ac:dyDescent="0.25">
      <c r="A2681" t="s">
        <v>421</v>
      </c>
      <c r="B2681" t="s">
        <v>1380</v>
      </c>
      <c r="C2681" t="s">
        <v>1381</v>
      </c>
      <c r="D2681">
        <v>1900</v>
      </c>
      <c r="E2681" s="957">
        <v>1</v>
      </c>
      <c r="F2681" t="s">
        <v>440</v>
      </c>
      <c r="G2681" s="957">
        <v>182</v>
      </c>
      <c r="H2681" t="s">
        <v>387</v>
      </c>
      <c r="I2681" s="937" t="s">
        <v>489</v>
      </c>
      <c r="J2681" s="937" t="s">
        <v>445</v>
      </c>
      <c r="K2681" s="937" t="s">
        <v>450</v>
      </c>
      <c r="L2681" s="937" t="s">
        <v>112</v>
      </c>
      <c r="M2681" s="962" t="s">
        <v>464</v>
      </c>
      <c r="N2681" s="678">
        <f t="shared" ca="1" si="455"/>
        <v>-778098.63933109213</v>
      </c>
      <c r="O2681" s="678">
        <f t="shared" ca="1" si="462"/>
        <v>-159977.42908755489</v>
      </c>
      <c r="P2681" s="678">
        <f t="shared" ca="1" si="462"/>
        <v>-22314.973340768021</v>
      </c>
      <c r="Q2681" s="678">
        <f t="shared" ca="1" si="462"/>
        <v>-277366.53429851367</v>
      </c>
      <c r="R2681" s="678">
        <f t="shared" ca="1" si="462"/>
        <v>-40113.958790876903</v>
      </c>
      <c r="S2681" s="678">
        <f t="shared" ca="1" si="462"/>
        <v>-767.81147704099442</v>
      </c>
      <c r="T2681" s="678">
        <f t="shared" ca="1" si="462"/>
        <v>-27664.122805928211</v>
      </c>
      <c r="U2681" s="678">
        <f t="shared" ca="1" si="462"/>
        <v>0</v>
      </c>
      <c r="V2681" s="678">
        <f t="shared" ca="1" si="462"/>
        <v>-1218.280759330597</v>
      </c>
      <c r="W2681" s="678">
        <f t="shared" ca="1" si="461"/>
        <v>-248675.52877107885</v>
      </c>
      <c r="X2681" s="678">
        <f t="shared" ca="1" si="462"/>
        <v>0</v>
      </c>
      <c r="Y2681" s="678">
        <f t="shared" ca="1" si="462"/>
        <v>0</v>
      </c>
      <c r="Z2681" s="678">
        <f t="shared" ca="1" si="462"/>
        <v>0</v>
      </c>
      <c r="AA2681" t="str">
        <f t="shared" si="452"/>
        <v>ASRCMS202202</v>
      </c>
      <c r="AB2681" s="957">
        <f t="shared" si="453"/>
        <v>45230</v>
      </c>
      <c r="AC2681" t="str">
        <f t="shared" si="454"/>
        <v>Unaudited</v>
      </c>
    </row>
    <row r="2682" spans="1:29" x14ac:dyDescent="0.25">
      <c r="A2682" t="s">
        <v>421</v>
      </c>
      <c r="B2682" t="s">
        <v>1380</v>
      </c>
      <c r="C2682" t="s">
        <v>1381</v>
      </c>
      <c r="D2682">
        <v>1900</v>
      </c>
      <c r="E2682" s="957">
        <v>1</v>
      </c>
      <c r="F2682" t="s">
        <v>440</v>
      </c>
      <c r="G2682" s="957">
        <v>182</v>
      </c>
      <c r="H2682" t="s">
        <v>387</v>
      </c>
      <c r="I2682" s="937" t="s">
        <v>489</v>
      </c>
      <c r="J2682" s="937" t="s">
        <v>445</v>
      </c>
      <c r="K2682" s="937" t="s">
        <v>6</v>
      </c>
      <c r="L2682" s="937" t="s">
        <v>118</v>
      </c>
      <c r="M2682" s="962" t="s">
        <v>189</v>
      </c>
      <c r="N2682" s="678">
        <f t="shared" ca="1" si="455"/>
        <v>91384.969863699516</v>
      </c>
      <c r="O2682" s="678">
        <f t="shared" ca="1" si="462"/>
        <v>29000.051263613532</v>
      </c>
      <c r="P2682" s="678">
        <f t="shared" ca="1" si="462"/>
        <v>4461.5610752268067</v>
      </c>
      <c r="Q2682" s="678">
        <f t="shared" ca="1" si="462"/>
        <v>36743.172412448053</v>
      </c>
      <c r="R2682" s="678">
        <f t="shared" ca="1" si="462"/>
        <v>6748.4739423767423</v>
      </c>
      <c r="S2682" s="678">
        <f t="shared" ca="1" si="462"/>
        <v>9.5792179624029608</v>
      </c>
      <c r="T2682" s="678">
        <f t="shared" ca="1" si="462"/>
        <v>4022.0229746523969</v>
      </c>
      <c r="U2682" s="678">
        <f t="shared" ca="1" si="462"/>
        <v>0</v>
      </c>
      <c r="V2682" s="678">
        <f t="shared" ca="1" si="462"/>
        <v>1164.2936900984844</v>
      </c>
      <c r="W2682" s="678">
        <f t="shared" ca="1" si="461"/>
        <v>9235.8152873211111</v>
      </c>
      <c r="X2682" s="678">
        <f t="shared" ca="1" si="462"/>
        <v>0</v>
      </c>
      <c r="Y2682" s="678">
        <f t="shared" ca="1" si="462"/>
        <v>0</v>
      </c>
      <c r="Z2682" s="678">
        <f t="shared" ca="1" si="462"/>
        <v>0</v>
      </c>
      <c r="AA2682" t="str">
        <f t="shared" si="452"/>
        <v>ASRCMS202202</v>
      </c>
      <c r="AB2682" s="957">
        <f t="shared" si="453"/>
        <v>45230</v>
      </c>
      <c r="AC2682" t="str">
        <f t="shared" si="454"/>
        <v>Unaudited</v>
      </c>
    </row>
    <row r="2683" spans="1:29" x14ac:dyDescent="0.25">
      <c r="A2683" t="s">
        <v>421</v>
      </c>
      <c r="B2683" t="s">
        <v>1380</v>
      </c>
      <c r="C2683" t="s">
        <v>1381</v>
      </c>
      <c r="D2683">
        <v>1900</v>
      </c>
      <c r="E2683" s="957">
        <v>1</v>
      </c>
      <c r="F2683" t="s">
        <v>440</v>
      </c>
      <c r="G2683" s="957">
        <v>182</v>
      </c>
      <c r="H2683" t="s">
        <v>387</v>
      </c>
      <c r="I2683" s="937" t="s">
        <v>489</v>
      </c>
      <c r="J2683" s="937" t="s">
        <v>445</v>
      </c>
      <c r="K2683" s="937" t="s">
        <v>6</v>
      </c>
      <c r="L2683" s="945" t="s">
        <v>45</v>
      </c>
      <c r="M2683" s="960" t="s">
        <v>164</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ASRCMS202202</v>
      </c>
      <c r="AB2683" s="957">
        <f t="shared" si="453"/>
        <v>45230</v>
      </c>
      <c r="AC2683" t="str">
        <f t="shared" si="454"/>
        <v>Unaudited</v>
      </c>
    </row>
    <row r="2684" spans="1:29" x14ac:dyDescent="0.25">
      <c r="A2684" t="s">
        <v>421</v>
      </c>
      <c r="B2684" t="s">
        <v>1380</v>
      </c>
      <c r="C2684" t="s">
        <v>1381</v>
      </c>
      <c r="D2684">
        <v>1900</v>
      </c>
      <c r="E2684" s="957">
        <v>1</v>
      </c>
      <c r="F2684" t="s">
        <v>440</v>
      </c>
      <c r="G2684" s="957">
        <v>182</v>
      </c>
      <c r="H2684" t="s">
        <v>387</v>
      </c>
      <c r="I2684" s="962" t="s">
        <v>489</v>
      </c>
      <c r="J2684" s="962" t="s">
        <v>445</v>
      </c>
      <c r="K2684" s="962" t="s">
        <v>6</v>
      </c>
      <c r="L2684" s="937" t="s">
        <v>46</v>
      </c>
      <c r="M2684" s="962" t="s">
        <v>165</v>
      </c>
      <c r="N2684" s="678">
        <f t="shared" ca="1" si="455"/>
        <v>0.61157417808166736</v>
      </c>
      <c r="O2684" s="678">
        <f t="shared" ca="1" si="462"/>
        <v>0.32334858156654711</v>
      </c>
      <c r="P2684" s="678">
        <f t="shared" ca="1" si="462"/>
        <v>6.6194845554894174E-2</v>
      </c>
      <c r="Q2684" s="678">
        <f t="shared" ca="1" si="462"/>
        <v>0</v>
      </c>
      <c r="R2684" s="678">
        <f t="shared" ca="1" si="462"/>
        <v>0.1558359054053319</v>
      </c>
      <c r="S2684" s="678">
        <f t="shared" ca="1" si="462"/>
        <v>0</v>
      </c>
      <c r="T2684" s="678">
        <f t="shared" ca="1" si="462"/>
        <v>0</v>
      </c>
      <c r="U2684" s="678">
        <f t="shared" ca="1" si="462"/>
        <v>0</v>
      </c>
      <c r="V2684" s="678">
        <f t="shared" ca="1" si="462"/>
        <v>0</v>
      </c>
      <c r="W2684" s="678">
        <f t="shared" ca="1" si="461"/>
        <v>6.6194845554894174E-2</v>
      </c>
      <c r="X2684" s="678">
        <f t="shared" ca="1" si="462"/>
        <v>0</v>
      </c>
      <c r="Y2684" s="678">
        <f t="shared" ca="1" si="462"/>
        <v>0</v>
      </c>
      <c r="Z2684" s="678">
        <f t="shared" ca="1" si="462"/>
        <v>0</v>
      </c>
      <c r="AA2684" t="str">
        <f t="shared" si="452"/>
        <v>ASRCMS202202</v>
      </c>
      <c r="AB2684" s="957">
        <f t="shared" si="453"/>
        <v>45230</v>
      </c>
      <c r="AC2684" t="str">
        <f t="shared" si="454"/>
        <v>Unaudited</v>
      </c>
    </row>
    <row r="2685" spans="1:29" x14ac:dyDescent="0.25">
      <c r="A2685" t="s">
        <v>421</v>
      </c>
      <c r="B2685" t="s">
        <v>1380</v>
      </c>
      <c r="C2685" t="s">
        <v>1381</v>
      </c>
      <c r="D2685">
        <v>1900</v>
      </c>
      <c r="E2685" s="957">
        <v>1</v>
      </c>
      <c r="F2685" t="s">
        <v>440</v>
      </c>
      <c r="G2685" s="957">
        <v>182</v>
      </c>
      <c r="H2685" t="s">
        <v>387</v>
      </c>
      <c r="I2685" s="937" t="s">
        <v>489</v>
      </c>
      <c r="J2685" s="937" t="s">
        <v>445</v>
      </c>
      <c r="K2685" s="937" t="s">
        <v>6</v>
      </c>
      <c r="L2685" s="937" t="s">
        <v>166</v>
      </c>
      <c r="M2685" s="962" t="s">
        <v>462</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ASRCMS202202</v>
      </c>
      <c r="AB2685" s="957">
        <f t="shared" si="453"/>
        <v>45230</v>
      </c>
      <c r="AC2685" t="str">
        <f t="shared" si="454"/>
        <v>Unaudited</v>
      </c>
    </row>
    <row r="2686" spans="1:29" x14ac:dyDescent="0.25">
      <c r="A2686" t="s">
        <v>421</v>
      </c>
      <c r="B2686" t="s">
        <v>1380</v>
      </c>
      <c r="C2686" t="s">
        <v>1381</v>
      </c>
      <c r="D2686">
        <v>1900</v>
      </c>
      <c r="E2686" s="957">
        <v>1</v>
      </c>
      <c r="F2686" t="s">
        <v>440</v>
      </c>
      <c r="G2686" s="957">
        <v>182</v>
      </c>
      <c r="H2686" t="s">
        <v>387</v>
      </c>
      <c r="I2686" s="937" t="s">
        <v>489</v>
      </c>
      <c r="J2686" s="937" t="s">
        <v>445</v>
      </c>
      <c r="K2686" s="937" t="s">
        <v>435</v>
      </c>
      <c r="L2686" s="937" t="s">
        <v>121</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ASRCMS202202</v>
      </c>
      <c r="AB2686" s="957">
        <f t="shared" si="453"/>
        <v>45230</v>
      </c>
      <c r="AC2686" t="str">
        <f t="shared" si="454"/>
        <v>Unaudited</v>
      </c>
    </row>
    <row r="2687" spans="1:29" x14ac:dyDescent="0.25">
      <c r="A2687" t="s">
        <v>421</v>
      </c>
      <c r="B2687" t="s">
        <v>1380</v>
      </c>
      <c r="C2687" t="s">
        <v>1381</v>
      </c>
      <c r="D2687">
        <v>1900</v>
      </c>
      <c r="E2687" s="957">
        <v>1</v>
      </c>
      <c r="F2687" t="s">
        <v>440</v>
      </c>
      <c r="G2687" s="957">
        <v>182</v>
      </c>
      <c r="H2687" t="s">
        <v>387</v>
      </c>
      <c r="I2687" s="937" t="s">
        <v>489</v>
      </c>
      <c r="J2687" s="937" t="s">
        <v>445</v>
      </c>
      <c r="K2687" s="937" t="s">
        <v>435</v>
      </c>
      <c r="L2687" s="937" t="s">
        <v>938</v>
      </c>
      <c r="M2687" s="962" t="s">
        <v>930</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ASRCMS202202</v>
      </c>
      <c r="AB2687" s="957">
        <f t="shared" si="453"/>
        <v>45230</v>
      </c>
      <c r="AC2687" t="str">
        <f t="shared" si="454"/>
        <v>Unaudited</v>
      </c>
    </row>
    <row r="2688" spans="1:29" x14ac:dyDescent="0.25">
      <c r="A2688" t="s">
        <v>421</v>
      </c>
      <c r="B2688" t="s">
        <v>1380</v>
      </c>
      <c r="C2688" t="s">
        <v>1381</v>
      </c>
      <c r="D2688">
        <v>1900</v>
      </c>
      <c r="E2688" s="957">
        <v>1</v>
      </c>
      <c r="F2688" t="s">
        <v>440</v>
      </c>
      <c r="G2688" s="957">
        <v>182</v>
      </c>
      <c r="H2688" t="s">
        <v>387</v>
      </c>
      <c r="I2688" s="937" t="s">
        <v>489</v>
      </c>
      <c r="J2688" s="937" t="s">
        <v>445</v>
      </c>
      <c r="K2688" s="937" t="s">
        <v>435</v>
      </c>
      <c r="L2688" s="937" t="s">
        <v>168</v>
      </c>
      <c r="M2688" s="962" t="s">
        <v>40</v>
      </c>
      <c r="N2688" s="678">
        <f t="shared" ca="1" si="455"/>
        <v>1083.3717362397394</v>
      </c>
      <c r="O2688" s="678">
        <f t="shared" ca="1" si="462"/>
        <v>537.14629008314034</v>
      </c>
      <c r="P2688" s="678">
        <f t="shared" ca="1" si="462"/>
        <v>85.639590989798194</v>
      </c>
      <c r="Q2688" s="678">
        <f t="shared" ca="1" si="462"/>
        <v>352.24216150256007</v>
      </c>
      <c r="R2688" s="678">
        <f t="shared" ca="1" si="462"/>
        <v>56.116325822442867</v>
      </c>
      <c r="S2688" s="678">
        <f t="shared" ca="1" si="462"/>
        <v>1.2298887279284256</v>
      </c>
      <c r="T2688" s="678">
        <f t="shared" ca="1" si="462"/>
        <v>32.463342004622405</v>
      </c>
      <c r="U2688" s="678">
        <f t="shared" ca="1" si="462"/>
        <v>0</v>
      </c>
      <c r="V2688" s="678">
        <f t="shared" ca="1" si="462"/>
        <v>3.518053803144102</v>
      </c>
      <c r="W2688" s="678">
        <f t="shared" ca="1" si="461"/>
        <v>15.016083306102873</v>
      </c>
      <c r="X2688" s="678">
        <f t="shared" ca="1" si="462"/>
        <v>0</v>
      </c>
      <c r="Y2688" s="678">
        <f t="shared" ca="1" si="462"/>
        <v>0</v>
      </c>
      <c r="Z2688" s="678">
        <f t="shared" ca="1" si="462"/>
        <v>0</v>
      </c>
      <c r="AA2688" t="str">
        <f t="shared" si="452"/>
        <v>ASRCMS202202</v>
      </c>
      <c r="AB2688" s="957">
        <f t="shared" si="453"/>
        <v>45230</v>
      </c>
      <c r="AC2688" t="str">
        <f t="shared" si="454"/>
        <v>Unaudited</v>
      </c>
    </row>
    <row r="2689" spans="1:29" x14ac:dyDescent="0.25">
      <c r="A2689" t="s">
        <v>421</v>
      </c>
      <c r="B2689" t="s">
        <v>1380</v>
      </c>
      <c r="C2689" t="s">
        <v>1381</v>
      </c>
      <c r="D2689">
        <v>1900</v>
      </c>
      <c r="E2689" s="957">
        <v>1</v>
      </c>
      <c r="F2689" t="s">
        <v>440</v>
      </c>
      <c r="G2689" s="957">
        <v>182</v>
      </c>
      <c r="H2689" t="s">
        <v>387</v>
      </c>
      <c r="I2689" s="937" t="s">
        <v>489</v>
      </c>
      <c r="J2689" s="937" t="s">
        <v>445</v>
      </c>
      <c r="K2689" s="937" t="s">
        <v>435</v>
      </c>
      <c r="L2689" s="937" t="s">
        <v>169</v>
      </c>
      <c r="M2689" s="962" t="s">
        <v>330</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ASRCMS202202</v>
      </c>
      <c r="AB2689" s="957">
        <f t="shared" si="453"/>
        <v>45230</v>
      </c>
      <c r="AC2689" t="str">
        <f t="shared" si="454"/>
        <v>Unaudited</v>
      </c>
    </row>
    <row r="2690" spans="1:29" x14ac:dyDescent="0.25">
      <c r="A2690" t="s">
        <v>421</v>
      </c>
      <c r="B2690" t="s">
        <v>1380</v>
      </c>
      <c r="C2690" t="s">
        <v>1381</v>
      </c>
      <c r="D2690">
        <v>1900</v>
      </c>
      <c r="E2690" s="957">
        <v>1</v>
      </c>
      <c r="F2690" t="s">
        <v>440</v>
      </c>
      <c r="G2690" s="957">
        <v>182</v>
      </c>
      <c r="H2690" t="s">
        <v>387</v>
      </c>
      <c r="I2690" s="937" t="s">
        <v>489</v>
      </c>
      <c r="J2690" s="937" t="s">
        <v>451</v>
      </c>
      <c r="K2690" s="937" t="s">
        <v>436</v>
      </c>
      <c r="L2690" s="937" t="s">
        <v>122</v>
      </c>
      <c r="M2690" s="962" t="s">
        <v>27</v>
      </c>
      <c r="N2690" s="678">
        <f t="shared" ca="1" si="455"/>
        <v>3326735.0306483833</v>
      </c>
      <c r="O2690" s="678">
        <f t="shared" ca="1" si="462"/>
        <v>-1547.6665827299846</v>
      </c>
      <c r="P2690" s="678">
        <f t="shared" ca="1" si="462"/>
        <v>3328282.6972311134</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ASRCMS202202</v>
      </c>
      <c r="AB2690" s="957">
        <f t="shared" ref="AB2690:AB2753" si="464">file_date</f>
        <v>45230</v>
      </c>
      <c r="AC2690" t="str">
        <f t="shared" ref="AC2690:AC2753" si="465">status</f>
        <v>Unaudited</v>
      </c>
    </row>
    <row r="2691" spans="1:29" x14ac:dyDescent="0.25">
      <c r="A2691" t="s">
        <v>421</v>
      </c>
      <c r="B2691" t="s">
        <v>1380</v>
      </c>
      <c r="C2691" t="s">
        <v>1381</v>
      </c>
      <c r="D2691">
        <v>1900</v>
      </c>
      <c r="E2691" s="957">
        <v>1</v>
      </c>
      <c r="F2691" t="s">
        <v>440</v>
      </c>
      <c r="G2691" s="957">
        <v>182</v>
      </c>
      <c r="H2691" t="s">
        <v>387</v>
      </c>
      <c r="I2691" s="937" t="s">
        <v>489</v>
      </c>
      <c r="J2691" s="937" t="s">
        <v>451</v>
      </c>
      <c r="K2691" s="937" t="s">
        <v>436</v>
      </c>
      <c r="L2691" s="945" t="s">
        <v>123</v>
      </c>
      <c r="M2691" s="960" t="s">
        <v>98</v>
      </c>
      <c r="N2691" s="678">
        <f t="shared" ca="1" si="455"/>
        <v>212952.60559350284</v>
      </c>
      <c r="O2691" s="678">
        <f t="shared" ca="1" si="462"/>
        <v>170962.61582675617</v>
      </c>
      <c r="P2691" s="678">
        <f t="shared" ca="1" si="462"/>
        <v>41989.989766746672</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ASRCMS202202</v>
      </c>
      <c r="AB2691" s="957">
        <f t="shared" si="464"/>
        <v>45230</v>
      </c>
      <c r="AC2691" t="str">
        <f t="shared" si="465"/>
        <v>Unaudited</v>
      </c>
    </row>
    <row r="2692" spans="1:29" x14ac:dyDescent="0.25">
      <c r="A2692" t="s">
        <v>421</v>
      </c>
      <c r="B2692" t="s">
        <v>1380</v>
      </c>
      <c r="C2692" t="s">
        <v>1381</v>
      </c>
      <c r="D2692">
        <v>1900</v>
      </c>
      <c r="E2692" s="957">
        <v>1</v>
      </c>
      <c r="F2692" t="s">
        <v>440</v>
      </c>
      <c r="G2692" s="957">
        <v>182</v>
      </c>
      <c r="H2692" t="s">
        <v>387</v>
      </c>
      <c r="I2692" s="937" t="s">
        <v>489</v>
      </c>
      <c r="J2692" s="937" t="s">
        <v>451</v>
      </c>
      <c r="K2692" s="937" t="s">
        <v>436</v>
      </c>
      <c r="L2692" s="937" t="s">
        <v>124</v>
      </c>
      <c r="M2692" s="962" t="s">
        <v>99</v>
      </c>
      <c r="N2692" s="678">
        <f t="shared" ca="1" si="455"/>
        <v>217766.66293762843</v>
      </c>
      <c r="O2692" s="678">
        <f t="shared" ca="1" si="462"/>
        <v>173384.99103473156</v>
      </c>
      <c r="P2692" s="678">
        <f t="shared" ca="1" si="462"/>
        <v>44381.671902896873</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ASRCMS202202</v>
      </c>
      <c r="AB2692" s="957">
        <f t="shared" si="464"/>
        <v>45230</v>
      </c>
      <c r="AC2692" t="str">
        <f t="shared" si="465"/>
        <v>Unaudited</v>
      </c>
    </row>
    <row r="2693" spans="1:29" x14ac:dyDescent="0.25">
      <c r="A2693" t="s">
        <v>421</v>
      </c>
      <c r="B2693" t="s">
        <v>1380</v>
      </c>
      <c r="C2693" t="s">
        <v>1381</v>
      </c>
      <c r="D2693">
        <v>1900</v>
      </c>
      <c r="E2693" s="957">
        <v>1</v>
      </c>
      <c r="F2693" t="s">
        <v>440</v>
      </c>
      <c r="G2693" s="957">
        <v>182</v>
      </c>
      <c r="H2693" t="s">
        <v>387</v>
      </c>
      <c r="I2693" s="937" t="s">
        <v>489</v>
      </c>
      <c r="J2693" s="937" t="s">
        <v>451</v>
      </c>
      <c r="K2693" s="937" t="s">
        <v>436</v>
      </c>
      <c r="L2693" s="937" t="s">
        <v>125</v>
      </c>
      <c r="M2693" s="962" t="s">
        <v>100</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178520.91127353831</v>
      </c>
      <c r="O2693" s="678">
        <f t="shared" ca="1" si="462"/>
        <v>83779.563887178345</v>
      </c>
      <c r="P2693" s="678">
        <f t="shared" ca="1" si="462"/>
        <v>94741.347386359979</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ASRCMS202202</v>
      </c>
      <c r="AB2693" s="957">
        <f t="shared" si="464"/>
        <v>45230</v>
      </c>
      <c r="AC2693" t="str">
        <f t="shared" si="465"/>
        <v>Unaudited</v>
      </c>
    </row>
    <row r="2694" spans="1:29" x14ac:dyDescent="0.25">
      <c r="A2694" t="s">
        <v>421</v>
      </c>
      <c r="B2694" t="s">
        <v>1380</v>
      </c>
      <c r="C2694" t="s">
        <v>1381</v>
      </c>
      <c r="D2694">
        <v>1900</v>
      </c>
      <c r="E2694" s="957">
        <v>1</v>
      </c>
      <c r="F2694" t="s">
        <v>440</v>
      </c>
      <c r="G2694" s="957">
        <v>182</v>
      </c>
      <c r="H2694" t="s">
        <v>387</v>
      </c>
      <c r="I2694" s="937" t="s">
        <v>489</v>
      </c>
      <c r="J2694" s="937" t="s">
        <v>451</v>
      </c>
      <c r="K2694" s="937" t="s">
        <v>436</v>
      </c>
      <c r="L2694" s="937" t="s">
        <v>126</v>
      </c>
      <c r="M2694" s="962" t="s">
        <v>101</v>
      </c>
      <c r="N2694" s="678">
        <f t="shared" ca="1" si="466"/>
        <v>245388.98773120961</v>
      </c>
      <c r="O2694" s="678">
        <f t="shared" ca="1" si="462"/>
        <v>12590.001665971893</v>
      </c>
      <c r="P2694" s="678">
        <f t="shared" ca="1" si="462"/>
        <v>232798.98606523772</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ASRCMS202202</v>
      </c>
      <c r="AB2694" s="957">
        <f t="shared" si="464"/>
        <v>45230</v>
      </c>
      <c r="AC2694" t="str">
        <f t="shared" si="465"/>
        <v>Unaudited</v>
      </c>
    </row>
    <row r="2695" spans="1:29" x14ac:dyDescent="0.25">
      <c r="A2695" t="s">
        <v>421</v>
      </c>
      <c r="B2695" t="s">
        <v>1380</v>
      </c>
      <c r="C2695" t="s">
        <v>1381</v>
      </c>
      <c r="D2695">
        <v>1900</v>
      </c>
      <c r="E2695" s="957">
        <v>1</v>
      </c>
      <c r="F2695" t="s">
        <v>440</v>
      </c>
      <c r="G2695" s="957">
        <v>182</v>
      </c>
      <c r="H2695" t="s">
        <v>387</v>
      </c>
      <c r="I2695" s="937" t="s">
        <v>489</v>
      </c>
      <c r="J2695" s="937" t="s">
        <v>451</v>
      </c>
      <c r="K2695" s="937" t="s">
        <v>436</v>
      </c>
      <c r="L2695" s="937" t="s">
        <v>127</v>
      </c>
      <c r="M2695" s="962" t="s">
        <v>28</v>
      </c>
      <c r="N2695" s="678">
        <f t="shared" ca="1" si="466"/>
        <v>99487.541004226645</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99487.541004226645</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ASRCMS202202</v>
      </c>
      <c r="AB2695" s="957">
        <f t="shared" si="464"/>
        <v>45230</v>
      </c>
      <c r="AC2695" t="str">
        <f t="shared" si="465"/>
        <v>Unaudited</v>
      </c>
    </row>
    <row r="2696" spans="1:29" x14ac:dyDescent="0.25">
      <c r="A2696" t="s">
        <v>421</v>
      </c>
      <c r="B2696" t="s">
        <v>1380</v>
      </c>
      <c r="C2696" t="s">
        <v>1381</v>
      </c>
      <c r="D2696">
        <v>1900</v>
      </c>
      <c r="E2696" s="957">
        <v>1</v>
      </c>
      <c r="F2696" t="s">
        <v>440</v>
      </c>
      <c r="G2696" s="957">
        <v>182</v>
      </c>
      <c r="H2696" t="s">
        <v>387</v>
      </c>
      <c r="I2696" s="937" t="s">
        <v>489</v>
      </c>
      <c r="J2696" s="937" t="s">
        <v>437</v>
      </c>
      <c r="K2696" s="937" t="s">
        <v>437</v>
      </c>
      <c r="L2696" s="945" t="s">
        <v>129</v>
      </c>
      <c r="M2696" s="960" t="s">
        <v>327</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ASRCMS202202</v>
      </c>
      <c r="AB2696" s="957">
        <f t="shared" si="464"/>
        <v>45230</v>
      </c>
      <c r="AC2696" t="str">
        <f t="shared" si="465"/>
        <v>Unaudited</v>
      </c>
    </row>
    <row r="2697" spans="1:29" x14ac:dyDescent="0.25">
      <c r="A2697" t="s">
        <v>421</v>
      </c>
      <c r="B2697" t="s">
        <v>1380</v>
      </c>
      <c r="C2697" t="s">
        <v>1381</v>
      </c>
      <c r="D2697">
        <v>1900</v>
      </c>
      <c r="E2697" s="957">
        <v>1</v>
      </c>
      <c r="F2697" t="s">
        <v>440</v>
      </c>
      <c r="G2697" s="957">
        <v>182</v>
      </c>
      <c r="H2697" t="s">
        <v>387</v>
      </c>
      <c r="I2697" s="962" t="s">
        <v>489</v>
      </c>
      <c r="J2697" s="962" t="s">
        <v>437</v>
      </c>
      <c r="K2697" s="962" t="s">
        <v>437</v>
      </c>
      <c r="L2697" s="953" t="s">
        <v>130</v>
      </c>
      <c r="M2697" s="962" t="s">
        <v>326</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ASRCMS202202</v>
      </c>
      <c r="AB2697" s="957">
        <f t="shared" si="464"/>
        <v>45230</v>
      </c>
      <c r="AC2697" t="str">
        <f t="shared" si="465"/>
        <v>Unaudited</v>
      </c>
    </row>
    <row r="2698" spans="1:29" ht="30" x14ac:dyDescent="0.25">
      <c r="A2698" t="s">
        <v>421</v>
      </c>
      <c r="B2698" t="s">
        <v>1380</v>
      </c>
      <c r="C2698" t="s">
        <v>1381</v>
      </c>
      <c r="D2698">
        <v>1900</v>
      </c>
      <c r="E2698" s="957">
        <v>1</v>
      </c>
      <c r="F2698" t="s">
        <v>440</v>
      </c>
      <c r="G2698" s="957">
        <v>182</v>
      </c>
      <c r="H2698" t="s">
        <v>387</v>
      </c>
      <c r="I2698" s="958" t="s">
        <v>489</v>
      </c>
      <c r="J2698" s="958" t="s">
        <v>437</v>
      </c>
      <c r="K2698" s="958" t="s">
        <v>437</v>
      </c>
      <c r="L2698" s="953" t="s">
        <v>131</v>
      </c>
      <c r="M2698" s="958" t="s">
        <v>180</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ASRCMS202202</v>
      </c>
      <c r="AB2698" s="957">
        <f t="shared" si="464"/>
        <v>45230</v>
      </c>
      <c r="AC2698" t="str">
        <f t="shared" si="465"/>
        <v>Unaudited</v>
      </c>
    </row>
    <row r="2699" spans="1:29" x14ac:dyDescent="0.25">
      <c r="A2699" t="s">
        <v>421</v>
      </c>
      <c r="B2699" t="s">
        <v>1380</v>
      </c>
      <c r="C2699" t="s">
        <v>1381</v>
      </c>
      <c r="D2699">
        <v>1900</v>
      </c>
      <c r="E2699" s="957">
        <v>1</v>
      </c>
      <c r="F2699" t="s">
        <v>440</v>
      </c>
      <c r="G2699" s="957">
        <v>182</v>
      </c>
      <c r="H2699" t="s">
        <v>387</v>
      </c>
      <c r="I2699" s="958" t="s">
        <v>489</v>
      </c>
      <c r="J2699" s="958" t="s">
        <v>437</v>
      </c>
      <c r="K2699" s="958" t="s">
        <v>437</v>
      </c>
      <c r="L2699" s="937" t="s">
        <v>132</v>
      </c>
      <c r="M2699" s="958" t="s">
        <v>495</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ASRCMS202202</v>
      </c>
      <c r="AB2699" s="957">
        <f t="shared" si="464"/>
        <v>45230</v>
      </c>
      <c r="AC2699" t="str">
        <f t="shared" si="465"/>
        <v>Unaudited</v>
      </c>
    </row>
    <row r="2700" spans="1:29" x14ac:dyDescent="0.25">
      <c r="A2700" t="s">
        <v>421</v>
      </c>
      <c r="B2700" t="s">
        <v>1380</v>
      </c>
      <c r="C2700" t="s">
        <v>1381</v>
      </c>
      <c r="D2700">
        <v>1900</v>
      </c>
      <c r="E2700" s="957">
        <v>1</v>
      </c>
      <c r="F2700" t="s">
        <v>440</v>
      </c>
      <c r="G2700" s="957">
        <v>182</v>
      </c>
      <c r="H2700" t="s">
        <v>387</v>
      </c>
      <c r="I2700" s="958" t="s">
        <v>489</v>
      </c>
      <c r="J2700" s="958" t="s">
        <v>437</v>
      </c>
      <c r="K2700" s="958" t="s">
        <v>437</v>
      </c>
      <c r="L2700" s="937" t="s">
        <v>133</v>
      </c>
      <c r="M2700" s="958" t="s">
        <v>496</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ASRCMS202202</v>
      </c>
      <c r="AB2700" s="957">
        <f t="shared" si="464"/>
        <v>45230</v>
      </c>
      <c r="AC2700" t="str">
        <f t="shared" si="465"/>
        <v>Unaudited</v>
      </c>
    </row>
    <row r="2701" spans="1:29" x14ac:dyDescent="0.25">
      <c r="A2701" t="s">
        <v>421</v>
      </c>
      <c r="B2701" t="s">
        <v>1380</v>
      </c>
      <c r="C2701" t="s">
        <v>1381</v>
      </c>
      <c r="D2701">
        <v>1900</v>
      </c>
      <c r="E2701" s="957">
        <v>1</v>
      </c>
      <c r="F2701" t="s">
        <v>440</v>
      </c>
      <c r="G2701" s="957">
        <v>182</v>
      </c>
      <c r="H2701" t="s">
        <v>387</v>
      </c>
      <c r="I2701" s="965" t="s">
        <v>489</v>
      </c>
      <c r="J2701" s="965" t="s">
        <v>437</v>
      </c>
      <c r="K2701" s="965" t="s">
        <v>437</v>
      </c>
      <c r="L2701" s="945" t="s">
        <v>134</v>
      </c>
      <c r="M2701" s="965" t="s">
        <v>497</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ASRCMS202202</v>
      </c>
      <c r="AB2701" s="957">
        <f t="shared" si="464"/>
        <v>45230</v>
      </c>
      <c r="AC2701" t="str">
        <f t="shared" si="465"/>
        <v>Unaudited</v>
      </c>
    </row>
    <row r="2702" spans="1:29" x14ac:dyDescent="0.25">
      <c r="A2702" t="s">
        <v>421</v>
      </c>
      <c r="B2702" t="s">
        <v>1380</v>
      </c>
      <c r="C2702" t="s">
        <v>1381</v>
      </c>
      <c r="D2702">
        <v>1900</v>
      </c>
      <c r="E2702" s="957">
        <v>1</v>
      </c>
      <c r="F2702" t="s">
        <v>440</v>
      </c>
      <c r="G2702" s="957">
        <v>182</v>
      </c>
      <c r="H2702" t="s">
        <v>387</v>
      </c>
      <c r="I2702" s="937" t="s">
        <v>490</v>
      </c>
      <c r="J2702" s="937" t="s">
        <v>26</v>
      </c>
      <c r="K2702" s="937" t="s">
        <v>26</v>
      </c>
      <c r="L2702" s="937" t="s">
        <v>270</v>
      </c>
      <c r="M2702" s="958" t="s">
        <v>26</v>
      </c>
      <c r="N2702" s="678">
        <f t="shared" ca="1" si="466"/>
        <v>1109273.1289941806</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ASRCMS202202</v>
      </c>
      <c r="AB2702" s="957">
        <f t="shared" si="464"/>
        <v>45230</v>
      </c>
      <c r="AC2702" t="str">
        <f t="shared" si="465"/>
        <v>Unaudited</v>
      </c>
    </row>
    <row r="2703" spans="1:29" x14ac:dyDescent="0.25">
      <c r="A2703" t="s">
        <v>421</v>
      </c>
      <c r="B2703" t="s">
        <v>1380</v>
      </c>
      <c r="C2703" t="s">
        <v>1381</v>
      </c>
      <c r="D2703">
        <v>1900</v>
      </c>
      <c r="E2703" s="957">
        <v>1</v>
      </c>
      <c r="F2703" t="s">
        <v>441</v>
      </c>
      <c r="G2703" s="957">
        <v>274</v>
      </c>
      <c r="H2703" t="s">
        <v>387</v>
      </c>
      <c r="I2703" s="937" t="s">
        <v>433</v>
      </c>
      <c r="J2703" s="937" t="s">
        <v>433</v>
      </c>
      <c r="K2703" s="937" t="s">
        <v>433</v>
      </c>
      <c r="L2703" s="943"/>
      <c r="M2703" s="959" t="s">
        <v>433</v>
      </c>
      <c r="N2703" s="678">
        <f t="shared" ca="1" si="466"/>
        <v>38960.017204299998</v>
      </c>
      <c r="O2703" s="678">
        <f t="shared" ca="1" si="468"/>
        <v>19463.888172040999</v>
      </c>
      <c r="P2703" s="678">
        <f t="shared" ca="1" si="468"/>
        <v>3147.3118279580003</v>
      </c>
      <c r="Q2703" s="678">
        <f t="shared" ca="1" si="468"/>
        <v>12479.217204301</v>
      </c>
      <c r="R2703" s="678">
        <f t="shared" ca="1" si="468"/>
        <v>1995</v>
      </c>
      <c r="S2703" s="678">
        <f t="shared" ca="1" si="468"/>
        <v>43</v>
      </c>
      <c r="T2703" s="678">
        <f t="shared" ca="1" si="468"/>
        <v>1162.5999999999999</v>
      </c>
      <c r="U2703" s="678">
        <f t="shared" ca="1" si="468"/>
        <v>0</v>
      </c>
      <c r="V2703" s="678">
        <f t="shared" ca="1" si="468"/>
        <v>125</v>
      </c>
      <c r="W2703" s="678">
        <f t="shared" ca="1" si="461"/>
        <v>544</v>
      </c>
      <c r="X2703" s="678">
        <f t="shared" ca="1" si="469"/>
        <v>0</v>
      </c>
      <c r="Y2703" s="678">
        <f t="shared" ca="1" si="469"/>
        <v>0</v>
      </c>
      <c r="Z2703" s="678">
        <f t="shared" ca="1" si="469"/>
        <v>0</v>
      </c>
      <c r="AA2703" t="str">
        <f t="shared" si="463"/>
        <v>ASRCMS202202</v>
      </c>
      <c r="AB2703" s="957">
        <f t="shared" si="464"/>
        <v>45230</v>
      </c>
      <c r="AC2703" t="str">
        <f t="shared" si="465"/>
        <v>Unaudited</v>
      </c>
    </row>
    <row r="2704" spans="1:29" x14ac:dyDescent="0.25">
      <c r="A2704" t="s">
        <v>421</v>
      </c>
      <c r="B2704" t="s">
        <v>1380</v>
      </c>
      <c r="C2704" t="s">
        <v>1381</v>
      </c>
      <c r="D2704">
        <v>1900</v>
      </c>
      <c r="E2704" s="957">
        <v>1</v>
      </c>
      <c r="F2704" t="s">
        <v>441</v>
      </c>
      <c r="G2704" s="957">
        <v>274</v>
      </c>
      <c r="H2704" t="s">
        <v>387</v>
      </c>
      <c r="I2704" s="958" t="s">
        <v>488</v>
      </c>
      <c r="J2704" s="958" t="s">
        <v>12</v>
      </c>
      <c r="K2704" s="958" t="s">
        <v>12</v>
      </c>
      <c r="L2704" s="937">
        <v>1.1000000000000001</v>
      </c>
      <c r="M2704" s="958" t="s">
        <v>12</v>
      </c>
      <c r="N2704" s="678">
        <f t="shared" ca="1" si="466"/>
        <v>63304349.469999999</v>
      </c>
      <c r="O2704" s="678">
        <f t="shared" ca="1" si="468"/>
        <v>25566401.02</v>
      </c>
      <c r="P2704" s="678">
        <f t="shared" ca="1" si="468"/>
        <v>4134088.5100000002</v>
      </c>
      <c r="Q2704" s="678">
        <f t="shared" ca="1" si="468"/>
        <v>16391826.17</v>
      </c>
      <c r="R2704" s="678">
        <f t="shared" ca="1" si="468"/>
        <v>2620492.35</v>
      </c>
      <c r="S2704" s="678">
        <f t="shared" ca="1" si="468"/>
        <v>56481.789999999994</v>
      </c>
      <c r="T2704" s="678">
        <f t="shared" ca="1" si="468"/>
        <v>1527109.98</v>
      </c>
      <c r="U2704" s="678">
        <f t="shared" ca="1" si="468"/>
        <v>0</v>
      </c>
      <c r="V2704" s="678">
        <f t="shared" ca="1" si="468"/>
        <v>164191.25</v>
      </c>
      <c r="W2704" s="678">
        <f t="shared" ca="1" si="461"/>
        <v>12843758.4</v>
      </c>
      <c r="X2704" s="678">
        <f t="shared" ca="1" si="469"/>
        <v>0</v>
      </c>
      <c r="Y2704" s="678">
        <f t="shared" ca="1" si="469"/>
        <v>0</v>
      </c>
      <c r="Z2704" s="678">
        <f t="shared" ca="1" si="469"/>
        <v>0</v>
      </c>
      <c r="AA2704" t="str">
        <f t="shared" si="463"/>
        <v>ASRCMS202202</v>
      </c>
      <c r="AB2704" s="957">
        <f t="shared" si="464"/>
        <v>45230</v>
      </c>
      <c r="AC2704" t="str">
        <f t="shared" si="465"/>
        <v>Unaudited</v>
      </c>
    </row>
    <row r="2705" spans="1:29" x14ac:dyDescent="0.25">
      <c r="A2705" t="s">
        <v>421</v>
      </c>
      <c r="B2705" t="s">
        <v>1380</v>
      </c>
      <c r="C2705" t="s">
        <v>1381</v>
      </c>
      <c r="D2705">
        <v>1900</v>
      </c>
      <c r="E2705" s="957">
        <v>1</v>
      </c>
      <c r="F2705" t="s">
        <v>441</v>
      </c>
      <c r="G2705" s="957">
        <v>274</v>
      </c>
      <c r="H2705" t="s">
        <v>387</v>
      </c>
      <c r="I2705" s="937" t="s">
        <v>488</v>
      </c>
      <c r="J2705" s="937" t="s">
        <v>12</v>
      </c>
      <c r="K2705" s="937" t="s">
        <v>1323</v>
      </c>
      <c r="L2705" s="937" t="s">
        <v>1314</v>
      </c>
      <c r="M2705" s="958" t="s">
        <v>1323</v>
      </c>
      <c r="N2705" s="678">
        <f t="shared" ca="1" si="466"/>
        <v>981743.69979782484</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385480.94105530583</v>
      </c>
      <c r="P2705" s="678">
        <f t="shared" ca="1" si="470"/>
        <v>62039.248038867554</v>
      </c>
      <c r="Q2705" s="678">
        <f t="shared" ca="1" si="470"/>
        <v>250207.70299436813</v>
      </c>
      <c r="R2705" s="678">
        <f t="shared" ca="1" si="470"/>
        <v>40337.283988993797</v>
      </c>
      <c r="S2705" s="678">
        <f t="shared" ca="1" si="470"/>
        <v>836.18451729305571</v>
      </c>
      <c r="T2705" s="678">
        <f t="shared" ca="1" si="470"/>
        <v>22896.234527436187</v>
      </c>
      <c r="U2705" s="678">
        <f t="shared" ca="1" si="470"/>
        <v>0</v>
      </c>
      <c r="V2705" s="678">
        <f t="shared" ca="1" si="470"/>
        <v>2473.6481898445249</v>
      </c>
      <c r="W2705" s="678">
        <f t="shared" ca="1" si="461"/>
        <v>217472.45648571567</v>
      </c>
      <c r="X2705" s="678">
        <f t="shared" ca="1" si="469"/>
        <v>0</v>
      </c>
      <c r="Y2705" s="678">
        <f t="shared" ca="1" si="469"/>
        <v>0</v>
      </c>
      <c r="Z2705" s="678">
        <f t="shared" ca="1" si="469"/>
        <v>0</v>
      </c>
      <c r="AA2705" t="str">
        <f t="shared" si="463"/>
        <v>ASRCMS202202</v>
      </c>
      <c r="AB2705" s="957">
        <f t="shared" si="464"/>
        <v>45230</v>
      </c>
      <c r="AC2705" t="str">
        <f t="shared" si="465"/>
        <v>Unaudited</v>
      </c>
    </row>
    <row r="2706" spans="1:29" x14ac:dyDescent="0.25">
      <c r="A2706" t="s">
        <v>421</v>
      </c>
      <c r="B2706" t="s">
        <v>1380</v>
      </c>
      <c r="C2706" t="s">
        <v>1381</v>
      </c>
      <c r="D2706">
        <v>1900</v>
      </c>
      <c r="E2706" s="957">
        <v>1</v>
      </c>
      <c r="F2706" t="s">
        <v>441</v>
      </c>
      <c r="G2706" s="957">
        <v>274</v>
      </c>
      <c r="H2706" t="s">
        <v>387</v>
      </c>
      <c r="I2706" s="937" t="s">
        <v>488</v>
      </c>
      <c r="J2706" s="937" t="s">
        <v>491</v>
      </c>
      <c r="K2706" s="937" t="s">
        <v>492</v>
      </c>
      <c r="L2706" s="937" t="s">
        <v>63</v>
      </c>
      <c r="M2706" s="958" t="s">
        <v>344</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ASRCMS202202</v>
      </c>
      <c r="AB2706" s="957">
        <f t="shared" si="464"/>
        <v>45230</v>
      </c>
      <c r="AC2706" t="str">
        <f t="shared" si="465"/>
        <v>Unaudited</v>
      </c>
    </row>
    <row r="2707" spans="1:29" x14ac:dyDescent="0.25">
      <c r="A2707" t="s">
        <v>421</v>
      </c>
      <c r="B2707" t="s">
        <v>1380</v>
      </c>
      <c r="C2707" t="s">
        <v>1381</v>
      </c>
      <c r="D2707">
        <v>1900</v>
      </c>
      <c r="E2707" s="957">
        <v>1</v>
      </c>
      <c r="F2707" t="s">
        <v>441</v>
      </c>
      <c r="G2707" s="957">
        <v>274</v>
      </c>
      <c r="H2707" t="s">
        <v>387</v>
      </c>
      <c r="I2707" s="958" t="s">
        <v>488</v>
      </c>
      <c r="J2707" s="958" t="s">
        <v>491</v>
      </c>
      <c r="K2707" s="958" t="s">
        <v>1014</v>
      </c>
      <c r="L2707" s="937" t="s">
        <v>910</v>
      </c>
      <c r="M2707" s="958" t="s">
        <v>911</v>
      </c>
      <c r="N2707" s="678">
        <f t="shared" ca="1" si="466"/>
        <v>0</v>
      </c>
      <c r="O2707" s="678">
        <f t="shared" ca="1" si="470"/>
        <v>0</v>
      </c>
      <c r="P2707" s="678">
        <f t="shared" ca="1" si="470"/>
        <v>0</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ASRCMS202202</v>
      </c>
      <c r="AB2707" s="957">
        <f t="shared" si="464"/>
        <v>45230</v>
      </c>
      <c r="AC2707" t="str">
        <f t="shared" si="465"/>
        <v>Unaudited</v>
      </c>
    </row>
    <row r="2708" spans="1:29" x14ac:dyDescent="0.25">
      <c r="A2708" t="s">
        <v>421</v>
      </c>
      <c r="B2708" t="s">
        <v>1380</v>
      </c>
      <c r="C2708" t="s">
        <v>1381</v>
      </c>
      <c r="D2708">
        <v>1900</v>
      </c>
      <c r="E2708" s="957">
        <v>1</v>
      </c>
      <c r="F2708" t="s">
        <v>441</v>
      </c>
      <c r="G2708" s="957">
        <v>274</v>
      </c>
      <c r="H2708" t="s">
        <v>387</v>
      </c>
      <c r="I2708" s="958" t="s">
        <v>488</v>
      </c>
      <c r="J2708" s="958" t="s">
        <v>13</v>
      </c>
      <c r="K2708" s="958" t="s">
        <v>493</v>
      </c>
      <c r="L2708" s="953" t="s">
        <v>95</v>
      </c>
      <c r="M2708" s="958" t="s">
        <v>147</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ASRCMS202202</v>
      </c>
      <c r="AB2708" s="957">
        <f t="shared" si="464"/>
        <v>45230</v>
      </c>
      <c r="AC2708" t="str">
        <f t="shared" si="465"/>
        <v>Unaudited</v>
      </c>
    </row>
    <row r="2709" spans="1:29" x14ac:dyDescent="0.25">
      <c r="A2709" t="s">
        <v>421</v>
      </c>
      <c r="B2709" t="s">
        <v>1380</v>
      </c>
      <c r="C2709" t="s">
        <v>1381</v>
      </c>
      <c r="D2709">
        <v>1900</v>
      </c>
      <c r="E2709" s="957">
        <v>1</v>
      </c>
      <c r="F2709" t="s">
        <v>441</v>
      </c>
      <c r="G2709" s="957">
        <v>274</v>
      </c>
      <c r="H2709" t="s">
        <v>387</v>
      </c>
      <c r="I2709" s="937" t="s">
        <v>488</v>
      </c>
      <c r="J2709" s="937" t="s">
        <v>13</v>
      </c>
      <c r="K2709" s="937" t="s">
        <v>13</v>
      </c>
      <c r="L2709" s="937" t="s">
        <v>35</v>
      </c>
      <c r="M2709" s="958" t="s">
        <v>13</v>
      </c>
      <c r="N2709" s="678">
        <f t="shared" ca="1" si="466"/>
        <v>3605.7223570091628</v>
      </c>
      <c r="O2709" s="678">
        <f t="shared" ca="1" si="470"/>
        <v>1415.7842292752011</v>
      </c>
      <c r="P2709" s="678">
        <f t="shared" ca="1" si="470"/>
        <v>227.85611327258684</v>
      </c>
      <c r="Q2709" s="678">
        <f t="shared" ca="1" si="470"/>
        <v>918.95624975081785</v>
      </c>
      <c r="R2709" s="678">
        <f t="shared" ca="1" si="470"/>
        <v>148.14971232318061</v>
      </c>
      <c r="S2709" s="678">
        <f t="shared" ca="1" si="470"/>
        <v>3.0711164321292719</v>
      </c>
      <c r="T2709" s="678">
        <f t="shared" ca="1" si="470"/>
        <v>84.09268604820511</v>
      </c>
      <c r="U2709" s="678">
        <f t="shared" ca="1" si="470"/>
        <v>0</v>
      </c>
      <c r="V2709" s="678">
        <f t="shared" ca="1" si="470"/>
        <v>9.0851498036956535</v>
      </c>
      <c r="W2709" s="678">
        <f t="shared" ca="1" si="461"/>
        <v>798.72710010334708</v>
      </c>
      <c r="X2709" s="678">
        <f t="shared" ca="1" si="469"/>
        <v>0</v>
      </c>
      <c r="Y2709" s="678">
        <f t="shared" ca="1" si="469"/>
        <v>0</v>
      </c>
      <c r="Z2709" s="678">
        <f t="shared" ca="1" si="469"/>
        <v>0</v>
      </c>
      <c r="AA2709" t="str">
        <f t="shared" si="463"/>
        <v>ASRCMS202202</v>
      </c>
      <c r="AB2709" s="957">
        <f t="shared" si="464"/>
        <v>45230</v>
      </c>
      <c r="AC2709" t="str">
        <f t="shared" si="465"/>
        <v>Unaudited</v>
      </c>
    </row>
    <row r="2710" spans="1:29" x14ac:dyDescent="0.25">
      <c r="A2710" t="s">
        <v>421</v>
      </c>
      <c r="B2710" t="s">
        <v>1380</v>
      </c>
      <c r="C2710" t="s">
        <v>1381</v>
      </c>
      <c r="D2710">
        <v>1900</v>
      </c>
      <c r="E2710" s="957">
        <v>1</v>
      </c>
      <c r="F2710" t="s">
        <v>441</v>
      </c>
      <c r="G2710" s="957">
        <v>274</v>
      </c>
      <c r="H2710" t="s">
        <v>387</v>
      </c>
      <c r="I2710" s="937" t="s">
        <v>489</v>
      </c>
      <c r="J2710" s="937" t="s">
        <v>445</v>
      </c>
      <c r="K2710" s="937" t="s">
        <v>0</v>
      </c>
      <c r="L2710" s="937">
        <v>2.1</v>
      </c>
      <c r="M2710" s="958" t="s">
        <v>148</v>
      </c>
      <c r="N2710" s="678">
        <f t="shared" ca="1" si="466"/>
        <v>4830115.6399999997</v>
      </c>
      <c r="O2710" s="678">
        <f t="shared" ca="1" si="470"/>
        <v>971072.55</v>
      </c>
      <c r="P2710" s="678">
        <f t="shared" ca="1" si="470"/>
        <v>261581.37999999998</v>
      </c>
      <c r="Q2710" s="678">
        <f t="shared" ca="1" si="470"/>
        <v>1580969.6199999999</v>
      </c>
      <c r="R2710" s="678">
        <f t="shared" ca="1" si="470"/>
        <v>419962.02000000008</v>
      </c>
      <c r="S2710" s="678">
        <f t="shared" ca="1" si="470"/>
        <v>0</v>
      </c>
      <c r="T2710" s="678">
        <f t="shared" ca="1" si="470"/>
        <v>316032.36000000004</v>
      </c>
      <c r="U2710" s="678">
        <f t="shared" ca="1" si="470"/>
        <v>0</v>
      </c>
      <c r="V2710" s="678">
        <f t="shared" ca="1" si="470"/>
        <v>0</v>
      </c>
      <c r="W2710" s="678">
        <f t="shared" ca="1" si="461"/>
        <v>1280497.71</v>
      </c>
      <c r="X2710" s="678">
        <f t="shared" ca="1" si="469"/>
        <v>0</v>
      </c>
      <c r="Y2710" s="678">
        <f t="shared" ca="1" si="469"/>
        <v>0</v>
      </c>
      <c r="Z2710" s="678">
        <f t="shared" ca="1" si="469"/>
        <v>0</v>
      </c>
      <c r="AA2710" t="str">
        <f t="shared" si="463"/>
        <v>ASRCMS202202</v>
      </c>
      <c r="AB2710" s="957">
        <f t="shared" si="464"/>
        <v>45230</v>
      </c>
      <c r="AC2710" t="str">
        <f t="shared" si="465"/>
        <v>Unaudited</v>
      </c>
    </row>
    <row r="2711" spans="1:29" ht="30" x14ac:dyDescent="0.25">
      <c r="A2711" t="s">
        <v>421</v>
      </c>
      <c r="B2711" t="s">
        <v>1380</v>
      </c>
      <c r="C2711" t="s">
        <v>1381</v>
      </c>
      <c r="D2711">
        <v>1900</v>
      </c>
      <c r="E2711" s="957">
        <v>1</v>
      </c>
      <c r="F2711" t="s">
        <v>441</v>
      </c>
      <c r="G2711" s="957">
        <v>274</v>
      </c>
      <c r="H2711" t="s">
        <v>387</v>
      </c>
      <c r="I2711" s="937" t="s">
        <v>489</v>
      </c>
      <c r="J2711" s="937" t="s">
        <v>445</v>
      </c>
      <c r="K2711" s="937" t="s">
        <v>0</v>
      </c>
      <c r="L2711" s="937">
        <v>2.2000000000000002</v>
      </c>
      <c r="M2711" s="958" t="s">
        <v>149</v>
      </c>
      <c r="N2711" s="678">
        <f t="shared" ca="1" si="466"/>
        <v>104706.05823054939</v>
      </c>
      <c r="O2711" s="678">
        <f t="shared" ca="1" si="470"/>
        <v>18083.430494427008</v>
      </c>
      <c r="P2711" s="678">
        <f t="shared" ca="1" si="470"/>
        <v>3475.5865611120021</v>
      </c>
      <c r="Q2711" s="678">
        <f t="shared" ca="1" si="470"/>
        <v>48059.011596607357</v>
      </c>
      <c r="R2711" s="678">
        <f t="shared" ca="1" si="470"/>
        <v>8938.6837391781755</v>
      </c>
      <c r="S2711" s="678">
        <f t="shared" ca="1" si="470"/>
        <v>0</v>
      </c>
      <c r="T2711" s="678">
        <f t="shared" ca="1" si="470"/>
        <v>5529.9743470479516</v>
      </c>
      <c r="U2711" s="678">
        <f t="shared" ca="1" si="470"/>
        <v>0</v>
      </c>
      <c r="V2711" s="678">
        <f t="shared" ca="1" si="470"/>
        <v>123.37570120316622</v>
      </c>
      <c r="W2711" s="678">
        <f t="shared" ca="1" si="461"/>
        <v>20495.995790973728</v>
      </c>
      <c r="X2711" s="678">
        <f t="shared" ca="1" si="469"/>
        <v>0</v>
      </c>
      <c r="Y2711" s="678">
        <f t="shared" ca="1" si="469"/>
        <v>0</v>
      </c>
      <c r="Z2711" s="678">
        <f t="shared" ca="1" si="469"/>
        <v>0</v>
      </c>
      <c r="AA2711" t="str">
        <f t="shared" si="463"/>
        <v>ASRCMS202202</v>
      </c>
      <c r="AB2711" s="957">
        <f t="shared" si="464"/>
        <v>45230</v>
      </c>
      <c r="AC2711" t="str">
        <f t="shared" si="465"/>
        <v>Unaudited</v>
      </c>
    </row>
    <row r="2712" spans="1:29" x14ac:dyDescent="0.25">
      <c r="A2712" t="s">
        <v>421</v>
      </c>
      <c r="B2712" t="s">
        <v>1380</v>
      </c>
      <c r="C2712" t="s">
        <v>1381</v>
      </c>
      <c r="D2712">
        <v>1900</v>
      </c>
      <c r="E2712" s="957">
        <v>1</v>
      </c>
      <c r="F2712" t="s">
        <v>441</v>
      </c>
      <c r="G2712" s="957">
        <v>274</v>
      </c>
      <c r="H2712" t="s">
        <v>387</v>
      </c>
      <c r="I2712" s="937" t="s">
        <v>489</v>
      </c>
      <c r="J2712" s="937" t="s">
        <v>445</v>
      </c>
      <c r="K2712" s="937" t="s">
        <v>0</v>
      </c>
      <c r="L2712" s="953">
        <v>2.2999999999999998</v>
      </c>
      <c r="M2712" s="958" t="s">
        <v>150</v>
      </c>
      <c r="N2712" s="678">
        <f t="shared" ca="1" si="466"/>
        <v>579387.64999999991</v>
      </c>
      <c r="O2712" s="678">
        <f t="shared" ca="1" si="470"/>
        <v>245692.79999999999</v>
      </c>
      <c r="P2712" s="678">
        <f t="shared" ca="1" si="470"/>
        <v>46537.359999999993</v>
      </c>
      <c r="Q2712" s="678">
        <f t="shared" ca="1" si="470"/>
        <v>185566.45999999996</v>
      </c>
      <c r="R2712" s="678">
        <f t="shared" ca="1" si="470"/>
        <v>41023.519999999997</v>
      </c>
      <c r="S2712" s="678">
        <f t="shared" ca="1" si="470"/>
        <v>103.66</v>
      </c>
      <c r="T2712" s="678">
        <f t="shared" ca="1" si="470"/>
        <v>14684.91</v>
      </c>
      <c r="U2712" s="678">
        <f t="shared" ca="1" si="470"/>
        <v>0</v>
      </c>
      <c r="V2712" s="678">
        <f t="shared" ca="1" si="470"/>
        <v>1294.6100000000001</v>
      </c>
      <c r="W2712" s="678">
        <f t="shared" ca="1" si="461"/>
        <v>44484.329999999994</v>
      </c>
      <c r="X2712" s="678">
        <f t="shared" ca="1" si="469"/>
        <v>0</v>
      </c>
      <c r="Y2712" s="678">
        <f t="shared" ca="1" si="469"/>
        <v>0</v>
      </c>
      <c r="Z2712" s="678">
        <f t="shared" ca="1" si="469"/>
        <v>0</v>
      </c>
      <c r="AA2712" t="str">
        <f t="shared" si="463"/>
        <v>ASRCMS202202</v>
      </c>
      <c r="AB2712" s="957">
        <f t="shared" si="464"/>
        <v>45230</v>
      </c>
      <c r="AC2712" t="str">
        <f t="shared" si="465"/>
        <v>Unaudited</v>
      </c>
    </row>
    <row r="2713" spans="1:29" x14ac:dyDescent="0.25">
      <c r="A2713" t="s">
        <v>421</v>
      </c>
      <c r="B2713" t="s">
        <v>1380</v>
      </c>
      <c r="C2713" t="s">
        <v>1381</v>
      </c>
      <c r="D2713">
        <v>1900</v>
      </c>
      <c r="E2713" s="957">
        <v>1</v>
      </c>
      <c r="F2713" t="s">
        <v>441</v>
      </c>
      <c r="G2713" s="957">
        <v>274</v>
      </c>
      <c r="H2713" t="s">
        <v>387</v>
      </c>
      <c r="I2713" s="937" t="s">
        <v>489</v>
      </c>
      <c r="J2713" s="937" t="s">
        <v>445</v>
      </c>
      <c r="K2713" s="937" t="s">
        <v>0</v>
      </c>
      <c r="L2713" s="953">
        <v>2.4</v>
      </c>
      <c r="M2713" s="958" t="s">
        <v>151</v>
      </c>
      <c r="N2713" s="678">
        <f t="shared" ca="1" si="466"/>
        <v>1629113.2499999995</v>
      </c>
      <c r="O2713" s="678">
        <f t="shared" ca="1" si="470"/>
        <v>542757.23</v>
      </c>
      <c r="P2713" s="678">
        <f t="shared" ca="1" si="470"/>
        <v>79190.290000000008</v>
      </c>
      <c r="Q2713" s="678">
        <f t="shared" ca="1" si="470"/>
        <v>766943.51999999967</v>
      </c>
      <c r="R2713" s="678">
        <f t="shared" ca="1" si="470"/>
        <v>69359.530000000013</v>
      </c>
      <c r="S2713" s="678">
        <f t="shared" ca="1" si="470"/>
        <v>0</v>
      </c>
      <c r="T2713" s="678">
        <f t="shared" ca="1" si="470"/>
        <v>54027.999999999993</v>
      </c>
      <c r="U2713" s="678">
        <f t="shared" ca="1" si="470"/>
        <v>0</v>
      </c>
      <c r="V2713" s="678">
        <f t="shared" ca="1" si="470"/>
        <v>23855.16</v>
      </c>
      <c r="W2713" s="678">
        <f t="shared" ca="1" si="461"/>
        <v>92979.51999999999</v>
      </c>
      <c r="X2713" s="678">
        <f t="shared" ca="1" si="469"/>
        <v>0</v>
      </c>
      <c r="Y2713" s="678">
        <f t="shared" ca="1" si="469"/>
        <v>0</v>
      </c>
      <c r="Z2713" s="678">
        <f t="shared" ca="1" si="469"/>
        <v>0</v>
      </c>
      <c r="AA2713" t="str">
        <f t="shared" si="463"/>
        <v>ASRCMS202202</v>
      </c>
      <c r="AB2713" s="957">
        <f t="shared" si="464"/>
        <v>45230</v>
      </c>
      <c r="AC2713" t="str">
        <f t="shared" si="465"/>
        <v>Unaudited</v>
      </c>
    </row>
    <row r="2714" spans="1:29" ht="30" x14ac:dyDescent="0.25">
      <c r="A2714" t="s">
        <v>421</v>
      </c>
      <c r="B2714" t="s">
        <v>1380</v>
      </c>
      <c r="C2714" t="s">
        <v>1381</v>
      </c>
      <c r="D2714">
        <v>1900</v>
      </c>
      <c r="E2714" s="957">
        <v>1</v>
      </c>
      <c r="F2714" t="s">
        <v>441</v>
      </c>
      <c r="G2714" s="957">
        <v>274</v>
      </c>
      <c r="H2714" t="s">
        <v>387</v>
      </c>
      <c r="I2714" s="937" t="s">
        <v>489</v>
      </c>
      <c r="J2714" s="937" t="s">
        <v>445</v>
      </c>
      <c r="K2714" s="937" t="s">
        <v>0</v>
      </c>
      <c r="L2714" s="937">
        <v>2.5</v>
      </c>
      <c r="M2714" s="958" t="s">
        <v>152</v>
      </c>
      <c r="N2714" s="678">
        <f t="shared" ca="1" si="466"/>
        <v>68600.059459504104</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24574.827625349488</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3772.1819320993463</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30150.075729745389</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3314.5081714336497</v>
      </c>
      <c r="S2714" s="678">
        <f t="shared" ca="1" si="471"/>
        <v>11.417936697856232</v>
      </c>
      <c r="T2714" s="678">
        <f t="shared" ca="1" si="471"/>
        <v>1432.4997585836702</v>
      </c>
      <c r="U2714" s="678">
        <f t="shared" ca="1" si="471"/>
        <v>0</v>
      </c>
      <c r="V2714" s="678">
        <f t="shared" ca="1" si="471"/>
        <v>563.06177981701512</v>
      </c>
      <c r="W2714" s="678">
        <f t="shared" ca="1" si="461"/>
        <v>4781.4865257776964</v>
      </c>
      <c r="X2714" s="678">
        <f t="shared" ca="1" si="471"/>
        <v>0</v>
      </c>
      <c r="Y2714" s="678">
        <f t="shared" ca="1" si="471"/>
        <v>0</v>
      </c>
      <c r="Z2714" s="678">
        <f t="shared" ca="1" si="471"/>
        <v>0</v>
      </c>
      <c r="AA2714" t="str">
        <f t="shared" si="463"/>
        <v>ASRCMS202202</v>
      </c>
      <c r="AB2714" s="957">
        <f t="shared" si="464"/>
        <v>45230</v>
      </c>
      <c r="AC2714" t="str">
        <f t="shared" si="465"/>
        <v>Unaudited</v>
      </c>
    </row>
    <row r="2715" spans="1:29" x14ac:dyDescent="0.25">
      <c r="A2715" t="s">
        <v>421</v>
      </c>
      <c r="B2715" t="s">
        <v>1380</v>
      </c>
      <c r="C2715" t="s">
        <v>1381</v>
      </c>
      <c r="D2715">
        <v>1900</v>
      </c>
      <c r="E2715" s="957">
        <v>1</v>
      </c>
      <c r="F2715" t="s">
        <v>441</v>
      </c>
      <c r="G2715" s="957">
        <v>274</v>
      </c>
      <c r="H2715" t="s">
        <v>387</v>
      </c>
      <c r="I2715" s="958" t="s">
        <v>489</v>
      </c>
      <c r="J2715" s="958" t="s">
        <v>445</v>
      </c>
      <c r="K2715" s="958" t="s">
        <v>0</v>
      </c>
      <c r="L2715" s="937" t="s">
        <v>97</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ASRCMS202202</v>
      </c>
      <c r="AB2715" s="957">
        <f t="shared" si="464"/>
        <v>45230</v>
      </c>
      <c r="AC2715" t="str">
        <f t="shared" si="465"/>
        <v>Unaudited</v>
      </c>
    </row>
    <row r="2716" spans="1:29" x14ac:dyDescent="0.25">
      <c r="A2716" t="s">
        <v>421</v>
      </c>
      <c r="B2716" t="s">
        <v>1380</v>
      </c>
      <c r="C2716" t="s">
        <v>1381</v>
      </c>
      <c r="D2716">
        <v>1900</v>
      </c>
      <c r="E2716" s="957">
        <v>1</v>
      </c>
      <c r="F2716" t="s">
        <v>441</v>
      </c>
      <c r="G2716" s="957">
        <v>274</v>
      </c>
      <c r="H2716" t="s">
        <v>387</v>
      </c>
      <c r="I2716" s="937" t="s">
        <v>489</v>
      </c>
      <c r="J2716" s="937" t="s">
        <v>445</v>
      </c>
      <c r="K2716" s="937" t="s">
        <v>0</v>
      </c>
      <c r="L2716" s="937" t="s">
        <v>153</v>
      </c>
      <c r="M2716" s="958" t="s">
        <v>452</v>
      </c>
      <c r="N2716" s="678">
        <f t="shared" ca="1" si="472"/>
        <v>38861.958178758476</v>
      </c>
      <c r="O2716" s="678">
        <f t="shared" ca="1" si="471"/>
        <v>7990.0360243406367</v>
      </c>
      <c r="P2716" s="678">
        <f t="shared" ca="1" si="471"/>
        <v>1114.5162282696522</v>
      </c>
      <c r="Q2716" s="678">
        <f t="shared" ca="1" si="471"/>
        <v>13853.007975135906</v>
      </c>
      <c r="R2716" s="678">
        <f t="shared" ca="1" si="471"/>
        <v>2003.4824765349088</v>
      </c>
      <c r="S2716" s="678">
        <f t="shared" ca="1" si="471"/>
        <v>38.348168216293622</v>
      </c>
      <c r="T2716" s="678">
        <f t="shared" ca="1" si="471"/>
        <v>1381.678272127858</v>
      </c>
      <c r="U2716" s="678">
        <f t="shared" ca="1" si="471"/>
        <v>0</v>
      </c>
      <c r="V2716" s="678">
        <f t="shared" ca="1" si="471"/>
        <v>60.846753259705807</v>
      </c>
      <c r="W2716" s="678">
        <f t="shared" ca="1" si="461"/>
        <v>12420.042280873517</v>
      </c>
      <c r="X2716" s="678">
        <f t="shared" ca="1" si="471"/>
        <v>0</v>
      </c>
      <c r="Y2716" s="678">
        <f t="shared" ca="1" si="471"/>
        <v>0</v>
      </c>
      <c r="Z2716" s="678">
        <f t="shared" ca="1" si="471"/>
        <v>0</v>
      </c>
      <c r="AA2716" t="str">
        <f t="shared" si="463"/>
        <v>ASRCMS202202</v>
      </c>
      <c r="AB2716" s="957">
        <f t="shared" si="464"/>
        <v>45230</v>
      </c>
      <c r="AC2716" t="str">
        <f t="shared" si="465"/>
        <v>Unaudited</v>
      </c>
    </row>
    <row r="2717" spans="1:29" x14ac:dyDescent="0.25">
      <c r="A2717" t="s">
        <v>421</v>
      </c>
      <c r="B2717" t="s">
        <v>1380</v>
      </c>
      <c r="C2717" t="s">
        <v>1381</v>
      </c>
      <c r="D2717">
        <v>1900</v>
      </c>
      <c r="E2717" s="957">
        <v>1</v>
      </c>
      <c r="F2717" t="s">
        <v>441</v>
      </c>
      <c r="G2717" s="957">
        <v>274</v>
      </c>
      <c r="H2717" t="s">
        <v>387</v>
      </c>
      <c r="I2717" s="937" t="s">
        <v>489</v>
      </c>
      <c r="J2717" s="937" t="s">
        <v>445</v>
      </c>
      <c r="K2717" s="937" t="s">
        <v>0</v>
      </c>
      <c r="L2717" s="937" t="s">
        <v>912</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ASRCMS202202</v>
      </c>
      <c r="AB2717" s="957">
        <f t="shared" si="464"/>
        <v>45230</v>
      </c>
      <c r="AC2717" t="str">
        <f t="shared" si="465"/>
        <v>Unaudited</v>
      </c>
    </row>
    <row r="2718" spans="1:29" x14ac:dyDescent="0.25">
      <c r="A2718" t="s">
        <v>421</v>
      </c>
      <c r="B2718" t="s">
        <v>1380</v>
      </c>
      <c r="C2718" t="s">
        <v>1381</v>
      </c>
      <c r="D2718">
        <v>1900</v>
      </c>
      <c r="E2718" s="957">
        <v>1</v>
      </c>
      <c r="F2718" t="s">
        <v>441</v>
      </c>
      <c r="G2718" s="957">
        <v>274</v>
      </c>
      <c r="H2718" t="s">
        <v>387</v>
      </c>
      <c r="I2718" s="937" t="s">
        <v>489</v>
      </c>
      <c r="J2718" s="937" t="s">
        <v>445</v>
      </c>
      <c r="K2718" s="937" t="s">
        <v>53</v>
      </c>
      <c r="L2718" s="937">
        <v>3.1</v>
      </c>
      <c r="M2718" s="958" t="s">
        <v>33</v>
      </c>
      <c r="N2718" s="678">
        <f t="shared" ca="1" si="472"/>
        <v>1283874.3099999998</v>
      </c>
      <c r="O2718" s="678">
        <f t="shared" ca="1" si="471"/>
        <v>571373.78999999992</v>
      </c>
      <c r="P2718" s="678">
        <f t="shared" ca="1" si="471"/>
        <v>102098.89</v>
      </c>
      <c r="Q2718" s="678">
        <f t="shared" ca="1" si="471"/>
        <v>435010.62</v>
      </c>
      <c r="R2718" s="678">
        <f t="shared" ca="1" si="471"/>
        <v>82266.759999999995</v>
      </c>
      <c r="S2718" s="678">
        <f t="shared" ca="1" si="471"/>
        <v>528.20000000000005</v>
      </c>
      <c r="T2718" s="678">
        <f t="shared" ca="1" si="471"/>
        <v>40088.06</v>
      </c>
      <c r="U2718" s="678">
        <f t="shared" ca="1" si="471"/>
        <v>0</v>
      </c>
      <c r="V2718" s="678">
        <f t="shared" ca="1" si="471"/>
        <v>3559.19</v>
      </c>
      <c r="W2718" s="678">
        <f t="shared" ca="1" si="461"/>
        <v>48948.799999999996</v>
      </c>
      <c r="X2718" s="678">
        <f t="shared" ca="1" si="471"/>
        <v>0</v>
      </c>
      <c r="Y2718" s="678">
        <f t="shared" ca="1" si="471"/>
        <v>0</v>
      </c>
      <c r="Z2718" s="678">
        <f t="shared" ca="1" si="471"/>
        <v>0</v>
      </c>
      <c r="AA2718" t="str">
        <f t="shared" si="463"/>
        <v>ASRCMS202202</v>
      </c>
      <c r="AB2718" s="957">
        <f t="shared" si="464"/>
        <v>45230</v>
      </c>
      <c r="AC2718" t="str">
        <f t="shared" si="465"/>
        <v>Unaudited</v>
      </c>
    </row>
    <row r="2719" spans="1:29" x14ac:dyDescent="0.25">
      <c r="A2719" t="s">
        <v>421</v>
      </c>
      <c r="B2719" t="s">
        <v>1380</v>
      </c>
      <c r="C2719" t="s">
        <v>1381</v>
      </c>
      <c r="D2719">
        <v>1900</v>
      </c>
      <c r="E2719" s="957">
        <v>1</v>
      </c>
      <c r="F2719" t="s">
        <v>441</v>
      </c>
      <c r="G2719" s="957">
        <v>274</v>
      </c>
      <c r="H2719" t="s">
        <v>387</v>
      </c>
      <c r="I2719" s="958" t="s">
        <v>489</v>
      </c>
      <c r="J2719" s="958" t="s">
        <v>445</v>
      </c>
      <c r="K2719" s="958" t="s">
        <v>53</v>
      </c>
      <c r="L2719" s="937">
        <v>3.2</v>
      </c>
      <c r="M2719" s="958" t="s">
        <v>34</v>
      </c>
      <c r="N2719" s="678">
        <f t="shared" ca="1" si="472"/>
        <v>2685883.8</v>
      </c>
      <c r="O2719" s="678">
        <f t="shared" ca="1" si="471"/>
        <v>882769.44000000006</v>
      </c>
      <c r="P2719" s="678">
        <f t="shared" ca="1" si="471"/>
        <v>135128.55999999997</v>
      </c>
      <c r="Q2719" s="678">
        <f t="shared" ca="1" si="471"/>
        <v>1090199.6600000001</v>
      </c>
      <c r="R2719" s="678">
        <f t="shared" ca="1" si="471"/>
        <v>154826.09</v>
      </c>
      <c r="S2719" s="678">
        <f t="shared" ca="1" si="471"/>
        <v>810.18999999999994</v>
      </c>
      <c r="T2719" s="678">
        <f t="shared" ca="1" si="471"/>
        <v>92971.349999999991</v>
      </c>
      <c r="U2719" s="678">
        <f t="shared" ca="1" si="471"/>
        <v>0</v>
      </c>
      <c r="V2719" s="678">
        <f t="shared" ca="1" si="471"/>
        <v>12842.25</v>
      </c>
      <c r="W2719" s="678">
        <f t="shared" ca="1" si="461"/>
        <v>316336.25999999995</v>
      </c>
      <c r="X2719" s="678">
        <f t="shared" ca="1" si="471"/>
        <v>0</v>
      </c>
      <c r="Y2719" s="678">
        <f t="shared" ca="1" si="471"/>
        <v>0</v>
      </c>
      <c r="Z2719" s="678">
        <f t="shared" ca="1" si="471"/>
        <v>0</v>
      </c>
      <c r="AA2719" t="str">
        <f t="shared" si="463"/>
        <v>ASRCMS202202</v>
      </c>
      <c r="AB2719" s="957">
        <f t="shared" si="464"/>
        <v>45230</v>
      </c>
      <c r="AC2719" t="str">
        <f t="shared" si="465"/>
        <v>Unaudited</v>
      </c>
    </row>
    <row r="2720" spans="1:29" x14ac:dyDescent="0.25">
      <c r="A2720" t="s">
        <v>421</v>
      </c>
      <c r="B2720" t="s">
        <v>1380</v>
      </c>
      <c r="C2720" t="s">
        <v>1381</v>
      </c>
      <c r="D2720">
        <v>1900</v>
      </c>
      <c r="E2720" s="957">
        <v>1</v>
      </c>
      <c r="F2720" t="s">
        <v>441</v>
      </c>
      <c r="G2720" s="957">
        <v>274</v>
      </c>
      <c r="H2720" t="s">
        <v>387</v>
      </c>
      <c r="I2720" s="958" t="s">
        <v>489</v>
      </c>
      <c r="J2720" s="958" t="s">
        <v>445</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ASRCMS202202</v>
      </c>
      <c r="AB2720" s="957">
        <f t="shared" si="464"/>
        <v>45230</v>
      </c>
      <c r="AC2720" t="str">
        <f t="shared" si="465"/>
        <v>Unaudited</v>
      </c>
    </row>
    <row r="2721" spans="1:29" x14ac:dyDescent="0.25">
      <c r="A2721" t="s">
        <v>421</v>
      </c>
      <c r="B2721" t="s">
        <v>1380</v>
      </c>
      <c r="C2721" t="s">
        <v>1381</v>
      </c>
      <c r="D2721">
        <v>1900</v>
      </c>
      <c r="E2721" s="957">
        <v>1</v>
      </c>
      <c r="F2721" t="s">
        <v>441</v>
      </c>
      <c r="G2721" s="957">
        <v>274</v>
      </c>
      <c r="H2721" t="s">
        <v>387</v>
      </c>
      <c r="I2721" s="958" t="s">
        <v>489</v>
      </c>
      <c r="J2721" s="958" t="s">
        <v>445</v>
      </c>
      <c r="K2721" s="958" t="s">
        <v>53</v>
      </c>
      <c r="L2721" s="937" t="s">
        <v>44</v>
      </c>
      <c r="M2721" s="958" t="s">
        <v>154</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ASRCMS202202</v>
      </c>
      <c r="AB2721" s="957">
        <f t="shared" si="464"/>
        <v>45230</v>
      </c>
      <c r="AC2721" t="str">
        <f t="shared" si="465"/>
        <v>Unaudited</v>
      </c>
    </row>
    <row r="2722" spans="1:29" x14ac:dyDescent="0.25">
      <c r="A2722" t="s">
        <v>421</v>
      </c>
      <c r="B2722" t="s">
        <v>1380</v>
      </c>
      <c r="C2722" t="s">
        <v>1381</v>
      </c>
      <c r="D2722">
        <v>1900</v>
      </c>
      <c r="E2722" s="957">
        <v>1</v>
      </c>
      <c r="F2722" t="s">
        <v>441</v>
      </c>
      <c r="G2722" s="957">
        <v>274</v>
      </c>
      <c r="H2722" t="s">
        <v>387</v>
      </c>
      <c r="I2722" s="958" t="s">
        <v>489</v>
      </c>
      <c r="J2722" s="958" t="s">
        <v>445</v>
      </c>
      <c r="K2722" s="958" t="s">
        <v>53</v>
      </c>
      <c r="L2722" s="937" t="s">
        <v>41</v>
      </c>
      <c r="M2722" s="958" t="s">
        <v>52</v>
      </c>
      <c r="N2722" s="678">
        <f t="shared" ca="1" si="472"/>
        <v>25246.656274476922</v>
      </c>
      <c r="O2722" s="678">
        <f t="shared" ca="1" si="471"/>
        <v>7638.0580140740203</v>
      </c>
      <c r="P2722" s="678">
        <f t="shared" ca="1" si="471"/>
        <v>6356.8353794551522</v>
      </c>
      <c r="Q2722" s="678">
        <f t="shared" ca="1" si="471"/>
        <v>7457.3727707303333</v>
      </c>
      <c r="R2722" s="678">
        <f t="shared" ca="1" si="471"/>
        <v>3745.1123165782292</v>
      </c>
      <c r="S2722" s="678">
        <f t="shared" ca="1" si="471"/>
        <v>0</v>
      </c>
      <c r="T2722" s="678">
        <f t="shared" ca="1" si="471"/>
        <v>49.277793639187223</v>
      </c>
      <c r="U2722" s="678">
        <f t="shared" ca="1" si="471"/>
        <v>0</v>
      </c>
      <c r="V2722" s="678">
        <f t="shared" ca="1" si="471"/>
        <v>0</v>
      </c>
      <c r="W2722" s="678">
        <f t="shared" ca="1" si="461"/>
        <v>0</v>
      </c>
      <c r="X2722" s="678">
        <f t="shared" ca="1" si="471"/>
        <v>0</v>
      </c>
      <c r="Y2722" s="678">
        <f t="shared" ca="1" si="471"/>
        <v>0</v>
      </c>
      <c r="Z2722" s="678">
        <f t="shared" ca="1" si="471"/>
        <v>0</v>
      </c>
      <c r="AA2722" t="str">
        <f t="shared" si="463"/>
        <v>ASRCMS202202</v>
      </c>
      <c r="AB2722" s="957">
        <f t="shared" si="464"/>
        <v>45230</v>
      </c>
      <c r="AC2722" t="str">
        <f t="shared" si="465"/>
        <v>Unaudited</v>
      </c>
    </row>
    <row r="2723" spans="1:29" x14ac:dyDescent="0.25">
      <c r="A2723" t="s">
        <v>421</v>
      </c>
      <c r="B2723" t="s">
        <v>1380</v>
      </c>
      <c r="C2723" t="s">
        <v>1381</v>
      </c>
      <c r="D2723">
        <v>1900</v>
      </c>
      <c r="E2723" s="957">
        <v>1</v>
      </c>
      <c r="F2723" t="s">
        <v>441</v>
      </c>
      <c r="G2723" s="957">
        <v>274</v>
      </c>
      <c r="H2723" t="s">
        <v>387</v>
      </c>
      <c r="I2723" s="958" t="s">
        <v>489</v>
      </c>
      <c r="J2723" s="958" t="s">
        <v>445</v>
      </c>
      <c r="K2723" s="958" t="s">
        <v>53</v>
      </c>
      <c r="L2723" s="953" t="s">
        <v>42</v>
      </c>
      <c r="M2723" s="958" t="s">
        <v>155</v>
      </c>
      <c r="N2723" s="678">
        <f t="shared" ca="1" si="472"/>
        <v>125229.61621297944</v>
      </c>
      <c r="O2723" s="678">
        <f t="shared" ca="1" si="471"/>
        <v>46973.252418264179</v>
      </c>
      <c r="P2723" s="678">
        <f t="shared" ca="1" si="471"/>
        <v>7511.6625920844235</v>
      </c>
      <c r="Q2723" s="678">
        <f t="shared" ca="1" si="471"/>
        <v>49080.199405092353</v>
      </c>
      <c r="R2723" s="678">
        <f t="shared" ca="1" si="471"/>
        <v>7132.8428347321387</v>
      </c>
      <c r="S2723" s="678">
        <f t="shared" ca="1" si="471"/>
        <v>27.044445391287564</v>
      </c>
      <c r="T2723" s="678">
        <f t="shared" ca="1" si="471"/>
        <v>2704.4856629656615</v>
      </c>
      <c r="U2723" s="678">
        <f t="shared" ca="1" si="471"/>
        <v>0</v>
      </c>
      <c r="V2723" s="678">
        <f t="shared" ca="1" si="471"/>
        <v>428.51852378929578</v>
      </c>
      <c r="W2723" s="678">
        <f t="shared" ca="1" si="461"/>
        <v>11371.610330660102</v>
      </c>
      <c r="X2723" s="678">
        <f t="shared" ca="1" si="471"/>
        <v>0</v>
      </c>
      <c r="Y2723" s="678">
        <f t="shared" ca="1" si="471"/>
        <v>0</v>
      </c>
      <c r="Z2723" s="678">
        <f t="shared" ca="1" si="471"/>
        <v>0</v>
      </c>
      <c r="AA2723" t="str">
        <f t="shared" si="463"/>
        <v>ASRCMS202202</v>
      </c>
      <c r="AB2723" s="957">
        <f t="shared" si="464"/>
        <v>45230</v>
      </c>
      <c r="AC2723" t="str">
        <f t="shared" si="465"/>
        <v>Unaudited</v>
      </c>
    </row>
    <row r="2724" spans="1:29" x14ac:dyDescent="0.25">
      <c r="A2724" t="s">
        <v>421</v>
      </c>
      <c r="B2724" t="s">
        <v>1380</v>
      </c>
      <c r="C2724" t="s">
        <v>1381</v>
      </c>
      <c r="D2724">
        <v>1900</v>
      </c>
      <c r="E2724" s="957">
        <v>1</v>
      </c>
      <c r="F2724" t="s">
        <v>441</v>
      </c>
      <c r="G2724" s="957">
        <v>274</v>
      </c>
      <c r="H2724" t="s">
        <v>387</v>
      </c>
      <c r="I2724" s="958" t="s">
        <v>489</v>
      </c>
      <c r="J2724" s="958" t="s">
        <v>445</v>
      </c>
      <c r="K2724" s="958" t="s">
        <v>53</v>
      </c>
      <c r="L2724" s="937" t="s">
        <v>43</v>
      </c>
      <c r="M2724" s="958" t="s">
        <v>463</v>
      </c>
      <c r="N2724" s="678">
        <f t="shared" ca="1" si="472"/>
        <v>209257.98459759</v>
      </c>
      <c r="O2724" s="678">
        <f t="shared" ca="1" si="471"/>
        <v>43023.535448853101</v>
      </c>
      <c r="P2724" s="678">
        <f t="shared" ca="1" si="471"/>
        <v>6001.2781305624285</v>
      </c>
      <c r="Q2724" s="678">
        <f t="shared" ca="1" si="471"/>
        <v>74593.578536548419</v>
      </c>
      <c r="R2724" s="678">
        <f t="shared" ca="1" si="471"/>
        <v>10788.048900877002</v>
      </c>
      <c r="S2724" s="678">
        <f t="shared" ca="1" si="471"/>
        <v>206.49140624975385</v>
      </c>
      <c r="T2724" s="678">
        <f t="shared" ca="1" si="471"/>
        <v>7439.8518277905468</v>
      </c>
      <c r="U2724" s="678">
        <f t="shared" ca="1" si="471"/>
        <v>0</v>
      </c>
      <c r="V2724" s="678">
        <f t="shared" ca="1" si="471"/>
        <v>327.63837833041606</v>
      </c>
      <c r="W2724" s="678">
        <f t="shared" ca="1" si="461"/>
        <v>66877.561968378315</v>
      </c>
      <c r="X2724" s="678">
        <f t="shared" ca="1" si="471"/>
        <v>0</v>
      </c>
      <c r="Y2724" s="678">
        <f t="shared" ca="1" si="471"/>
        <v>0</v>
      </c>
      <c r="Z2724" s="678">
        <f t="shared" ca="1" si="471"/>
        <v>0</v>
      </c>
      <c r="AA2724" t="str">
        <f t="shared" si="463"/>
        <v>ASRCMS202202</v>
      </c>
      <c r="AB2724" s="957">
        <f t="shared" si="464"/>
        <v>45230</v>
      </c>
      <c r="AC2724" t="str">
        <f t="shared" si="465"/>
        <v>Unaudited</v>
      </c>
    </row>
    <row r="2725" spans="1:29" x14ac:dyDescent="0.25">
      <c r="A2725" t="s">
        <v>421</v>
      </c>
      <c r="B2725" t="s">
        <v>1380</v>
      </c>
      <c r="C2725" t="s">
        <v>1381</v>
      </c>
      <c r="D2725">
        <v>1900</v>
      </c>
      <c r="E2725" s="957">
        <v>1</v>
      </c>
      <c r="F2725" t="s">
        <v>441</v>
      </c>
      <c r="G2725" s="957">
        <v>274</v>
      </c>
      <c r="H2725" t="s">
        <v>387</v>
      </c>
      <c r="I2725" s="937" t="s">
        <v>489</v>
      </c>
      <c r="J2725" s="937" t="s">
        <v>445</v>
      </c>
      <c r="K2725" s="937" t="s">
        <v>915</v>
      </c>
      <c r="L2725" s="937" t="s">
        <v>916</v>
      </c>
      <c r="M2725" s="958" t="s">
        <v>915</v>
      </c>
      <c r="N2725" s="678">
        <f t="shared" ca="1" si="472"/>
        <v>9650.64</v>
      </c>
      <c r="O2725" s="678">
        <f t="shared" ca="1" si="471"/>
        <v>3110.65</v>
      </c>
      <c r="P2725" s="678">
        <f t="shared" ca="1" si="471"/>
        <v>6539.99</v>
      </c>
      <c r="Q2725" s="678">
        <f t="shared" ca="1" si="471"/>
        <v>0</v>
      </c>
      <c r="R2725" s="678">
        <f t="shared" ca="1" si="471"/>
        <v>0</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ASRCMS202202</v>
      </c>
      <c r="AB2725" s="957">
        <f t="shared" si="464"/>
        <v>45230</v>
      </c>
      <c r="AC2725" t="str">
        <f t="shared" si="465"/>
        <v>Unaudited</v>
      </c>
    </row>
    <row r="2726" spans="1:29" x14ac:dyDescent="0.25">
      <c r="A2726" t="s">
        <v>421</v>
      </c>
      <c r="B2726" t="s">
        <v>1380</v>
      </c>
      <c r="C2726" t="s">
        <v>1381</v>
      </c>
      <c r="D2726">
        <v>1900</v>
      </c>
      <c r="E2726" s="957">
        <v>1</v>
      </c>
      <c r="F2726" t="s">
        <v>441</v>
      </c>
      <c r="G2726" s="957">
        <v>274</v>
      </c>
      <c r="H2726" t="s">
        <v>387</v>
      </c>
      <c r="I2726" s="958" t="s">
        <v>489</v>
      </c>
      <c r="J2726" s="958" t="s">
        <v>445</v>
      </c>
      <c r="K2726" s="958" t="s">
        <v>915</v>
      </c>
      <c r="L2726" s="937" t="s">
        <v>917</v>
      </c>
      <c r="M2726" s="958" t="s">
        <v>920</v>
      </c>
      <c r="N2726" s="678">
        <f t="shared" ca="1" si="472"/>
        <v>18477.539687744011</v>
      </c>
      <c r="O2726" s="678">
        <f t="shared" ca="1" si="471"/>
        <v>3191.1936166635901</v>
      </c>
      <c r="P2726" s="678">
        <f t="shared" ca="1" si="471"/>
        <v>613.338804902118</v>
      </c>
      <c r="Q2726" s="678">
        <f t="shared" ca="1" si="471"/>
        <v>8481.0020464601221</v>
      </c>
      <c r="R2726" s="678">
        <f t="shared" ca="1" si="471"/>
        <v>1577.4147775020308</v>
      </c>
      <c r="S2726" s="678">
        <f t="shared" ca="1" si="471"/>
        <v>0</v>
      </c>
      <c r="T2726" s="678">
        <f t="shared" ca="1" si="471"/>
        <v>975.87782594963858</v>
      </c>
      <c r="U2726" s="678">
        <f t="shared" ca="1" si="471"/>
        <v>0</v>
      </c>
      <c r="V2726" s="678">
        <f t="shared" ca="1" si="471"/>
        <v>21.772182565264629</v>
      </c>
      <c r="W2726" s="678">
        <f t="shared" ca="1" si="461"/>
        <v>3616.9404337012461</v>
      </c>
      <c r="X2726" s="678">
        <f t="shared" ca="1" si="471"/>
        <v>0</v>
      </c>
      <c r="Y2726" s="678">
        <f t="shared" ca="1" si="471"/>
        <v>0</v>
      </c>
      <c r="Z2726" s="678">
        <f t="shared" ca="1" si="471"/>
        <v>0</v>
      </c>
      <c r="AA2726" t="str">
        <f t="shared" si="463"/>
        <v>ASRCMS202202</v>
      </c>
      <c r="AB2726" s="957">
        <f t="shared" si="464"/>
        <v>45230</v>
      </c>
      <c r="AC2726" t="str">
        <f t="shared" si="465"/>
        <v>Unaudited</v>
      </c>
    </row>
    <row r="2727" spans="1:29" x14ac:dyDescent="0.25">
      <c r="A2727" t="s">
        <v>421</v>
      </c>
      <c r="B2727" t="s">
        <v>1380</v>
      </c>
      <c r="C2727" t="s">
        <v>1381</v>
      </c>
      <c r="D2727">
        <v>1900</v>
      </c>
      <c r="E2727" s="957">
        <v>1</v>
      </c>
      <c r="F2727" t="s">
        <v>441</v>
      </c>
      <c r="G2727" s="957">
        <v>274</v>
      </c>
      <c r="H2727" t="s">
        <v>387</v>
      </c>
      <c r="I2727" s="937" t="s">
        <v>489</v>
      </c>
      <c r="J2727" s="937" t="s">
        <v>445</v>
      </c>
      <c r="K2727" s="937" t="s">
        <v>915</v>
      </c>
      <c r="L2727" s="937" t="s">
        <v>918</v>
      </c>
      <c r="M2727" s="937" t="s">
        <v>921</v>
      </c>
      <c r="N2727" s="678">
        <f t="shared" ca="1" si="472"/>
        <v>97.837621327717457</v>
      </c>
      <c r="O2727" s="678">
        <f t="shared" ca="1" si="471"/>
        <v>20.115458808031534</v>
      </c>
      <c r="P2727" s="678">
        <f t="shared" ca="1" si="471"/>
        <v>2.8058703630802397</v>
      </c>
      <c r="Q2727" s="678">
        <f t="shared" ca="1" si="471"/>
        <v>34.875889225314786</v>
      </c>
      <c r="R2727" s="678">
        <f t="shared" ca="1" si="471"/>
        <v>5.0439033199073373</v>
      </c>
      <c r="S2727" s="678">
        <f t="shared" ca="1" si="471"/>
        <v>9.6544120172721751E-2</v>
      </c>
      <c r="T2727" s="678">
        <f t="shared" ca="1" si="471"/>
        <v>3.4784689686344294</v>
      </c>
      <c r="U2727" s="678">
        <f t="shared" ca="1" si="471"/>
        <v>0</v>
      </c>
      <c r="V2727" s="678">
        <f t="shared" ca="1" si="471"/>
        <v>0.15318583734409078</v>
      </c>
      <c r="W2727" s="678">
        <f t="shared" ca="1" si="461"/>
        <v>31.268300685232315</v>
      </c>
      <c r="X2727" s="678">
        <f t="shared" ca="1" si="471"/>
        <v>0</v>
      </c>
      <c r="Y2727" s="678">
        <f t="shared" ca="1" si="471"/>
        <v>0</v>
      </c>
      <c r="Z2727" s="678">
        <f t="shared" ca="1" si="471"/>
        <v>0</v>
      </c>
      <c r="AA2727" t="str">
        <f t="shared" si="463"/>
        <v>ASRCMS202202</v>
      </c>
      <c r="AB2727" s="957">
        <f t="shared" si="464"/>
        <v>45230</v>
      </c>
      <c r="AC2727" t="str">
        <f t="shared" si="465"/>
        <v>Unaudited</v>
      </c>
    </row>
    <row r="2728" spans="1:29" x14ac:dyDescent="0.25">
      <c r="A2728" t="s">
        <v>421</v>
      </c>
      <c r="B2728" t="s">
        <v>1380</v>
      </c>
      <c r="C2728" t="s">
        <v>1381</v>
      </c>
      <c r="D2728">
        <v>1900</v>
      </c>
      <c r="E2728" s="957">
        <v>1</v>
      </c>
      <c r="F2728" t="s">
        <v>441</v>
      </c>
      <c r="G2728" s="957">
        <v>274</v>
      </c>
      <c r="H2728" t="s">
        <v>387</v>
      </c>
      <c r="I2728" s="937" t="s">
        <v>489</v>
      </c>
      <c r="J2728" s="937" t="s">
        <v>445</v>
      </c>
      <c r="K2728" s="937" t="s">
        <v>446</v>
      </c>
      <c r="L2728" s="937">
        <v>5.0999999999999996</v>
      </c>
      <c r="M2728" s="958" t="s">
        <v>37</v>
      </c>
      <c r="N2728" s="678">
        <f t="shared" ca="1" si="472"/>
        <v>1960711.2699999996</v>
      </c>
      <c r="O2728" s="678">
        <f t="shared" ca="1" si="471"/>
        <v>637301.96999999986</v>
      </c>
      <c r="P2728" s="678">
        <f t="shared" ca="1" si="471"/>
        <v>352637.56</v>
      </c>
      <c r="Q2728" s="678">
        <f t="shared" ca="1" si="471"/>
        <v>451096.74</v>
      </c>
      <c r="R2728" s="678">
        <f t="shared" ca="1" si="471"/>
        <v>373924.41</v>
      </c>
      <c r="S2728" s="678">
        <f t="shared" ca="1" si="471"/>
        <v>1617.6899999999998</v>
      </c>
      <c r="T2728" s="678">
        <f t="shared" ca="1" si="471"/>
        <v>132470.32000000004</v>
      </c>
      <c r="U2728" s="678">
        <f t="shared" ca="1" si="471"/>
        <v>0</v>
      </c>
      <c r="V2728" s="678">
        <f t="shared" ca="1" si="471"/>
        <v>3738.6299999999997</v>
      </c>
      <c r="W2728" s="678">
        <f t="shared" ca="1" si="461"/>
        <v>7923.9500000000007</v>
      </c>
      <c r="X2728" s="678">
        <f t="shared" ca="1" si="471"/>
        <v>0</v>
      </c>
      <c r="Y2728" s="678">
        <f t="shared" ca="1" si="471"/>
        <v>0</v>
      </c>
      <c r="Z2728" s="678">
        <f t="shared" ca="1" si="471"/>
        <v>0</v>
      </c>
      <c r="AA2728" t="str">
        <f t="shared" si="463"/>
        <v>ASRCMS202202</v>
      </c>
      <c r="AB2728" s="957">
        <f t="shared" si="464"/>
        <v>45230</v>
      </c>
      <c r="AC2728" t="str">
        <f t="shared" si="465"/>
        <v>Unaudited</v>
      </c>
    </row>
    <row r="2729" spans="1:29" ht="30" x14ac:dyDescent="0.25">
      <c r="A2729" t="s">
        <v>421</v>
      </c>
      <c r="B2729" t="s">
        <v>1380</v>
      </c>
      <c r="C2729" t="s">
        <v>1381</v>
      </c>
      <c r="D2729">
        <v>1900</v>
      </c>
      <c r="E2729" s="957">
        <v>1</v>
      </c>
      <c r="F2729" t="s">
        <v>441</v>
      </c>
      <c r="G2729" s="957">
        <v>274</v>
      </c>
      <c r="H2729" t="s">
        <v>387</v>
      </c>
      <c r="I2729" s="937" t="s">
        <v>489</v>
      </c>
      <c r="J2729" s="937" t="s">
        <v>445</v>
      </c>
      <c r="K2729" s="937" t="s">
        <v>446</v>
      </c>
      <c r="L2729" s="937">
        <v>5.2</v>
      </c>
      <c r="M2729" s="958" t="s">
        <v>304</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ASRCMS202202</v>
      </c>
      <c r="AB2729" s="957">
        <f t="shared" si="464"/>
        <v>45230</v>
      </c>
      <c r="AC2729" t="str">
        <f t="shared" si="465"/>
        <v>Unaudited</v>
      </c>
    </row>
    <row r="2730" spans="1:29" ht="30" x14ac:dyDescent="0.25">
      <c r="A2730" t="s">
        <v>421</v>
      </c>
      <c r="B2730" t="s">
        <v>1380</v>
      </c>
      <c r="C2730" t="s">
        <v>1381</v>
      </c>
      <c r="D2730">
        <v>1900</v>
      </c>
      <c r="E2730" s="957">
        <v>1</v>
      </c>
      <c r="F2730" t="s">
        <v>441</v>
      </c>
      <c r="G2730" s="957">
        <v>274</v>
      </c>
      <c r="H2730" t="s">
        <v>387</v>
      </c>
      <c r="I2730" s="937" t="s">
        <v>489</v>
      </c>
      <c r="J2730" s="937" t="s">
        <v>445</v>
      </c>
      <c r="K2730" s="937" t="s">
        <v>446</v>
      </c>
      <c r="L2730" s="937">
        <v>5.3</v>
      </c>
      <c r="M2730" s="958" t="s">
        <v>305</v>
      </c>
      <c r="N2730" s="678">
        <f t="shared" ca="1" si="472"/>
        <v>43764.010717535602</v>
      </c>
      <c r="O2730" s="678">
        <f t="shared" ca="1" si="472"/>
        <v>14956.915667660254</v>
      </c>
      <c r="P2730" s="678">
        <f t="shared" ca="1" si="472"/>
        <v>8187.3640308299337</v>
      </c>
      <c r="Q2730" s="678">
        <f t="shared" ca="1" si="472"/>
        <v>10493.507590936199</v>
      </c>
      <c r="R2730" s="678">
        <f t="shared" ca="1" si="472"/>
        <v>8527.8563138938589</v>
      </c>
      <c r="S2730" s="678">
        <f t="shared" ca="1" si="472"/>
        <v>14.401277516460066</v>
      </c>
      <c r="T2730" s="678">
        <f t="shared" ca="1" si="472"/>
        <v>1280.6350623342553</v>
      </c>
      <c r="U2730" s="678">
        <f t="shared" ca="1" si="472"/>
        <v>0</v>
      </c>
      <c r="V2730" s="678">
        <f t="shared" ca="1" si="472"/>
        <v>96.279608009047138</v>
      </c>
      <c r="W2730" s="678">
        <f t="shared" ca="1" si="461"/>
        <v>207.05116635558579</v>
      </c>
      <c r="X2730" s="678">
        <f t="shared" ca="1" si="472"/>
        <v>0</v>
      </c>
      <c r="Y2730" s="678">
        <f t="shared" ca="1" si="472"/>
        <v>0</v>
      </c>
      <c r="Z2730" s="678">
        <f t="shared" ca="1" si="472"/>
        <v>0</v>
      </c>
      <c r="AA2730" t="str">
        <f t="shared" si="463"/>
        <v>ASRCMS202202</v>
      </c>
      <c r="AB2730" s="957">
        <f t="shared" si="464"/>
        <v>45230</v>
      </c>
      <c r="AC2730" t="str">
        <f t="shared" si="465"/>
        <v>Unaudited</v>
      </c>
    </row>
    <row r="2731" spans="1:29" x14ac:dyDescent="0.25">
      <c r="A2731" t="s">
        <v>421</v>
      </c>
      <c r="B2731" t="s">
        <v>1380</v>
      </c>
      <c r="C2731" t="s">
        <v>1381</v>
      </c>
      <c r="D2731">
        <v>1900</v>
      </c>
      <c r="E2731" s="957">
        <v>1</v>
      </c>
      <c r="F2731" t="s">
        <v>441</v>
      </c>
      <c r="G2731" s="957">
        <v>274</v>
      </c>
      <c r="H2731" t="s">
        <v>387</v>
      </c>
      <c r="I2731" s="937" t="s">
        <v>489</v>
      </c>
      <c r="J2731" s="937" t="s">
        <v>445</v>
      </c>
      <c r="K2731" s="937" t="s">
        <v>446</v>
      </c>
      <c r="L2731" s="943" t="s">
        <v>82</v>
      </c>
      <c r="M2731" s="959" t="s">
        <v>454</v>
      </c>
      <c r="N2731" s="678">
        <f t="shared" ca="1" si="472"/>
        <v>7004.2680828422735</v>
      </c>
      <c r="O2731" s="678">
        <f t="shared" ca="1" si="472"/>
        <v>1440.0806580209485</v>
      </c>
      <c r="P2731" s="678">
        <f t="shared" ca="1" si="472"/>
        <v>200.87434630985103</v>
      </c>
      <c r="Q2731" s="678">
        <f t="shared" ca="1" si="472"/>
        <v>2496.7908504579559</v>
      </c>
      <c r="R2731" s="678">
        <f t="shared" ca="1" si="472"/>
        <v>361.09679034643966</v>
      </c>
      <c r="S2731" s="678">
        <f t="shared" ca="1" si="472"/>
        <v>6.9116653730451034</v>
      </c>
      <c r="T2731" s="678">
        <f t="shared" ca="1" si="472"/>
        <v>249.02618076284978</v>
      </c>
      <c r="U2731" s="678">
        <f t="shared" ca="1" si="472"/>
        <v>0</v>
      </c>
      <c r="V2731" s="678">
        <f t="shared" ca="1" si="472"/>
        <v>10.966688035665831</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2238.5209035355174</v>
      </c>
      <c r="X2731" s="678">
        <f t="shared" ca="1" si="472"/>
        <v>0</v>
      </c>
      <c r="Y2731" s="678">
        <f t="shared" ca="1" si="472"/>
        <v>0</v>
      </c>
      <c r="Z2731" s="678">
        <f t="shared" ca="1" si="472"/>
        <v>0</v>
      </c>
      <c r="AA2731" t="str">
        <f t="shared" si="463"/>
        <v>ASRCMS202202</v>
      </c>
      <c r="AB2731" s="957">
        <f t="shared" si="464"/>
        <v>45230</v>
      </c>
      <c r="AC2731" t="str">
        <f t="shared" si="465"/>
        <v>Unaudited</v>
      </c>
    </row>
    <row r="2732" spans="1:29" x14ac:dyDescent="0.25">
      <c r="A2732" t="s">
        <v>421</v>
      </c>
      <c r="B2732" t="s">
        <v>1380</v>
      </c>
      <c r="C2732" t="s">
        <v>1381</v>
      </c>
      <c r="D2732">
        <v>1900</v>
      </c>
      <c r="E2732" s="957">
        <v>1</v>
      </c>
      <c r="F2732" t="s">
        <v>441</v>
      </c>
      <c r="G2732" s="957">
        <v>274</v>
      </c>
      <c r="H2732" t="s">
        <v>387</v>
      </c>
      <c r="I2732" s="937" t="s">
        <v>489</v>
      </c>
      <c r="J2732" s="937" t="s">
        <v>445</v>
      </c>
      <c r="K2732" s="937" t="s">
        <v>447</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ASRCMS202202</v>
      </c>
      <c r="AB2732" s="957">
        <f t="shared" si="464"/>
        <v>45230</v>
      </c>
      <c r="AC2732" t="str">
        <f t="shared" si="465"/>
        <v>Unaudited</v>
      </c>
    </row>
    <row r="2733" spans="1:29" x14ac:dyDescent="0.25">
      <c r="A2733" t="s">
        <v>421</v>
      </c>
      <c r="B2733" t="s">
        <v>1380</v>
      </c>
      <c r="C2733" t="s">
        <v>1381</v>
      </c>
      <c r="D2733">
        <v>1900</v>
      </c>
      <c r="E2733" s="957">
        <v>1</v>
      </c>
      <c r="F2733" t="s">
        <v>441</v>
      </c>
      <c r="G2733" s="957">
        <v>274</v>
      </c>
      <c r="H2733" t="s">
        <v>387</v>
      </c>
      <c r="I2733" s="937" t="s">
        <v>489</v>
      </c>
      <c r="J2733" s="937" t="s">
        <v>445</v>
      </c>
      <c r="K2733" s="937" t="s">
        <v>447</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ASRCMS202202</v>
      </c>
      <c r="AB2733" s="957">
        <f t="shared" si="464"/>
        <v>45230</v>
      </c>
      <c r="AC2733" t="str">
        <f t="shared" si="465"/>
        <v>Unaudited</v>
      </c>
    </row>
    <row r="2734" spans="1:29" x14ac:dyDescent="0.25">
      <c r="A2734" t="s">
        <v>421</v>
      </c>
      <c r="B2734" t="s">
        <v>1380</v>
      </c>
      <c r="C2734" t="s">
        <v>1381</v>
      </c>
      <c r="D2734">
        <v>1900</v>
      </c>
      <c r="E2734" s="957">
        <v>1</v>
      </c>
      <c r="F2734" t="s">
        <v>441</v>
      </c>
      <c r="G2734" s="957">
        <v>274</v>
      </c>
      <c r="H2734" t="s">
        <v>387</v>
      </c>
      <c r="I2734" s="937" t="s">
        <v>489</v>
      </c>
      <c r="J2734" s="937" t="s">
        <v>445</v>
      </c>
      <c r="K2734" s="937" t="s">
        <v>447</v>
      </c>
      <c r="L2734" s="937">
        <v>6.3</v>
      </c>
      <c r="M2734" s="958" t="s">
        <v>185</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ASRCMS202202</v>
      </c>
      <c r="AB2734" s="957">
        <f t="shared" si="464"/>
        <v>45230</v>
      </c>
      <c r="AC2734" t="str">
        <f t="shared" si="465"/>
        <v>Unaudited</v>
      </c>
    </row>
    <row r="2735" spans="1:29" x14ac:dyDescent="0.25">
      <c r="A2735" t="s">
        <v>421</v>
      </c>
      <c r="B2735" t="s">
        <v>1380</v>
      </c>
      <c r="C2735" t="s">
        <v>1381</v>
      </c>
      <c r="D2735">
        <v>1900</v>
      </c>
      <c r="E2735" s="957">
        <v>1</v>
      </c>
      <c r="F2735" t="s">
        <v>441</v>
      </c>
      <c r="G2735" s="957">
        <v>274</v>
      </c>
      <c r="H2735" t="s">
        <v>387</v>
      </c>
      <c r="I2735" s="937" t="s">
        <v>489</v>
      </c>
      <c r="J2735" s="937" t="s">
        <v>445</v>
      </c>
      <c r="K2735" s="937" t="s">
        <v>447</v>
      </c>
      <c r="L2735" s="937" t="s">
        <v>87</v>
      </c>
      <c r="M2735" s="958" t="s">
        <v>455</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ASRCMS202202</v>
      </c>
      <c r="AB2735" s="957">
        <f t="shared" si="464"/>
        <v>45230</v>
      </c>
      <c r="AC2735" t="str">
        <f t="shared" si="465"/>
        <v>Unaudited</v>
      </c>
    </row>
    <row r="2736" spans="1:29" x14ac:dyDescent="0.25">
      <c r="A2736" t="s">
        <v>421</v>
      </c>
      <c r="B2736" t="s">
        <v>1380</v>
      </c>
      <c r="C2736" t="s">
        <v>1381</v>
      </c>
      <c r="D2736">
        <v>1900</v>
      </c>
      <c r="E2736" s="957">
        <v>1</v>
      </c>
      <c r="F2736" t="s">
        <v>441</v>
      </c>
      <c r="G2736" s="957">
        <v>274</v>
      </c>
      <c r="H2736" t="s">
        <v>387</v>
      </c>
      <c r="I2736" s="937" t="s">
        <v>489</v>
      </c>
      <c r="J2736" s="937" t="s">
        <v>445</v>
      </c>
      <c r="K2736" s="937" t="s">
        <v>448</v>
      </c>
      <c r="L2736" s="937">
        <v>7.1</v>
      </c>
      <c r="M2736" s="958" t="s">
        <v>20</v>
      </c>
      <c r="N2736" s="678">
        <f t="shared" ca="1" si="472"/>
        <v>923481.50999999978</v>
      </c>
      <c r="O2736" s="678">
        <f t="shared" ca="1" si="472"/>
        <v>194272.00516378254</v>
      </c>
      <c r="P2736" s="678">
        <f t="shared" ca="1" si="472"/>
        <v>14515.361470570515</v>
      </c>
      <c r="Q2736" s="678">
        <f t="shared" ca="1" si="472"/>
        <v>466562.56207143643</v>
      </c>
      <c r="R2736" s="678">
        <f t="shared" ca="1" si="472"/>
        <v>31895.403219677934</v>
      </c>
      <c r="S2736" s="678">
        <f t="shared" ca="1" si="472"/>
        <v>2579.3665137177054</v>
      </c>
      <c r="T2736" s="678">
        <f t="shared" ca="1" si="472"/>
        <v>62554.626612968066</v>
      </c>
      <c r="U2736" s="678">
        <f t="shared" ca="1" si="472"/>
        <v>0</v>
      </c>
      <c r="V2736" s="678">
        <f t="shared" ca="1" si="472"/>
        <v>3426.7434253500933</v>
      </c>
      <c r="W2736" s="678">
        <f t="shared" ca="1" si="473"/>
        <v>147675.44152249649</v>
      </c>
      <c r="X2736" s="678">
        <f t="shared" ca="1" si="472"/>
        <v>0</v>
      </c>
      <c r="Y2736" s="678">
        <f t="shared" ca="1" si="472"/>
        <v>0</v>
      </c>
      <c r="Z2736" s="678">
        <f t="shared" ca="1" si="472"/>
        <v>0</v>
      </c>
      <c r="AA2736" t="str">
        <f t="shared" si="463"/>
        <v>ASRCMS202202</v>
      </c>
      <c r="AB2736" s="957">
        <f t="shared" si="464"/>
        <v>45230</v>
      </c>
      <c r="AC2736" t="str">
        <f t="shared" si="465"/>
        <v>Unaudited</v>
      </c>
    </row>
    <row r="2737" spans="1:29" x14ac:dyDescent="0.25">
      <c r="A2737" t="s">
        <v>421</v>
      </c>
      <c r="B2737" t="s">
        <v>1380</v>
      </c>
      <c r="C2737" t="s">
        <v>1381</v>
      </c>
      <c r="D2737">
        <v>1900</v>
      </c>
      <c r="E2737" s="957">
        <v>1</v>
      </c>
      <c r="F2737" t="s">
        <v>441</v>
      </c>
      <c r="G2737" s="957">
        <v>274</v>
      </c>
      <c r="H2737" t="s">
        <v>387</v>
      </c>
      <c r="I2737" s="937" t="s">
        <v>489</v>
      </c>
      <c r="J2737" s="937" t="s">
        <v>445</v>
      </c>
      <c r="K2737" s="937" t="s">
        <v>448</v>
      </c>
      <c r="L2737" s="937">
        <v>7.2</v>
      </c>
      <c r="M2737" s="958" t="s">
        <v>21</v>
      </c>
      <c r="N2737" s="678">
        <f t="shared" ca="1" si="472"/>
        <v>0</v>
      </c>
      <c r="O2737" s="678">
        <f t="shared" ca="1" si="472"/>
        <v>0</v>
      </c>
      <c r="P2737" s="678">
        <f t="shared" ca="1" si="472"/>
        <v>0</v>
      </c>
      <c r="Q2737" s="678">
        <f t="shared" ca="1" si="472"/>
        <v>0</v>
      </c>
      <c r="R2737" s="678">
        <f t="shared" ca="1" si="472"/>
        <v>0</v>
      </c>
      <c r="S2737" s="678">
        <f t="shared" ca="1" si="472"/>
        <v>0</v>
      </c>
      <c r="T2737" s="678">
        <f t="shared" ca="1" si="472"/>
        <v>0</v>
      </c>
      <c r="U2737" s="678">
        <f t="shared" ca="1" si="472"/>
        <v>0</v>
      </c>
      <c r="V2737" s="678">
        <f t="shared" ca="1" si="472"/>
        <v>0</v>
      </c>
      <c r="W2737" s="678">
        <f t="shared" ca="1" si="473"/>
        <v>0</v>
      </c>
      <c r="X2737" s="678">
        <f t="shared" ca="1" si="472"/>
        <v>0</v>
      </c>
      <c r="Y2737" s="678">
        <f t="shared" ca="1" si="472"/>
        <v>0</v>
      </c>
      <c r="Z2737" s="678">
        <f t="shared" ca="1" si="472"/>
        <v>0</v>
      </c>
      <c r="AA2737" t="str">
        <f t="shared" si="463"/>
        <v>ASRCMS202202</v>
      </c>
      <c r="AB2737" s="957">
        <f t="shared" si="464"/>
        <v>45230</v>
      </c>
      <c r="AC2737" t="str">
        <f t="shared" si="465"/>
        <v>Unaudited</v>
      </c>
    </row>
    <row r="2738" spans="1:29" x14ac:dyDescent="0.25">
      <c r="A2738" t="s">
        <v>421</v>
      </c>
      <c r="B2738" t="s">
        <v>1380</v>
      </c>
      <c r="C2738" t="s">
        <v>1381</v>
      </c>
      <c r="D2738">
        <v>1900</v>
      </c>
      <c r="E2738" s="957">
        <v>1</v>
      </c>
      <c r="F2738" t="s">
        <v>441</v>
      </c>
      <c r="G2738" s="957">
        <v>274</v>
      </c>
      <c r="H2738" t="s">
        <v>387</v>
      </c>
      <c r="I2738" s="937" t="s">
        <v>489</v>
      </c>
      <c r="J2738" s="937" t="s">
        <v>445</v>
      </c>
      <c r="K2738" s="937" t="s">
        <v>448</v>
      </c>
      <c r="L2738" s="937">
        <v>7.3</v>
      </c>
      <c r="M2738" s="958" t="s">
        <v>156</v>
      </c>
      <c r="N2738" s="678">
        <f t="shared" ca="1" si="472"/>
        <v>95596.477697476788</v>
      </c>
      <c r="O2738" s="678">
        <f t="shared" ca="1" si="472"/>
        <v>19654.678672893308</v>
      </c>
      <c r="P2738" s="678">
        <f t="shared" ca="1" si="472"/>
        <v>2741.5969434471644</v>
      </c>
      <c r="Q2738" s="678">
        <f t="shared" ca="1" si="472"/>
        <v>34076.995344560251</v>
      </c>
      <c r="R2738" s="678">
        <f t="shared" ca="1" si="472"/>
        <v>4928.3638000012297</v>
      </c>
      <c r="S2738" s="678">
        <f t="shared" ca="1" si="472"/>
        <v>94.33260647251096</v>
      </c>
      <c r="T2738" s="678">
        <f t="shared" ca="1" si="472"/>
        <v>3398.7884892211764</v>
      </c>
      <c r="U2738" s="678">
        <f t="shared" ca="1" si="472"/>
        <v>0</v>
      </c>
      <c r="V2738" s="678">
        <f t="shared" ca="1" si="472"/>
        <v>149.676845006094</v>
      </c>
      <c r="W2738" s="678">
        <f t="shared" ca="1" si="473"/>
        <v>30552.044995875065</v>
      </c>
      <c r="X2738" s="678">
        <f t="shared" ca="1" si="472"/>
        <v>0</v>
      </c>
      <c r="Y2738" s="678">
        <f t="shared" ca="1" si="472"/>
        <v>0</v>
      </c>
      <c r="Z2738" s="678">
        <f t="shared" ca="1" si="472"/>
        <v>0</v>
      </c>
      <c r="AA2738" t="str">
        <f t="shared" si="463"/>
        <v>ASRCMS202202</v>
      </c>
      <c r="AB2738" s="957">
        <f t="shared" si="464"/>
        <v>45230</v>
      </c>
      <c r="AC2738" t="str">
        <f t="shared" si="465"/>
        <v>Unaudited</v>
      </c>
    </row>
    <row r="2739" spans="1:29" x14ac:dyDescent="0.25">
      <c r="A2739" t="s">
        <v>421</v>
      </c>
      <c r="B2739" t="s">
        <v>1380</v>
      </c>
      <c r="C2739" t="s">
        <v>1381</v>
      </c>
      <c r="D2739">
        <v>1900</v>
      </c>
      <c r="E2739" s="957">
        <v>1</v>
      </c>
      <c r="F2739" t="s">
        <v>441</v>
      </c>
      <c r="G2739" s="957">
        <v>274</v>
      </c>
      <c r="H2739" t="s">
        <v>387</v>
      </c>
      <c r="I2739" s="937" t="s">
        <v>489</v>
      </c>
      <c r="J2739" s="937" t="s">
        <v>445</v>
      </c>
      <c r="K2739" s="937" t="s">
        <v>448</v>
      </c>
      <c r="L2739" s="937" t="s">
        <v>91</v>
      </c>
      <c r="M2739" s="958" t="s">
        <v>456</v>
      </c>
      <c r="N2739" s="678">
        <f t="shared" ca="1" si="472"/>
        <v>233.81908129748251</v>
      </c>
      <c r="O2739" s="678">
        <f t="shared" ca="1" si="472"/>
        <v>48.073307941705004</v>
      </c>
      <c r="P2739" s="678">
        <f t="shared" ca="1" si="472"/>
        <v>6.7056621127131955</v>
      </c>
      <c r="Q2739" s="678">
        <f t="shared" ca="1" si="472"/>
        <v>83.348800465835296</v>
      </c>
      <c r="R2739" s="678">
        <f t="shared" ca="1" si="472"/>
        <v>12.054267309542022</v>
      </c>
      <c r="S2739" s="678">
        <f t="shared" ca="1" si="472"/>
        <v>0.23072778320975354</v>
      </c>
      <c r="T2739" s="678">
        <f t="shared" ca="1" si="472"/>
        <v>8.3130845530632946</v>
      </c>
      <c r="U2739" s="678">
        <f t="shared" ca="1" si="472"/>
        <v>0</v>
      </c>
      <c r="V2739" s="678">
        <f t="shared" ca="1" si="472"/>
        <v>0.36609405737293516</v>
      </c>
      <c r="W2739" s="678">
        <f t="shared" ca="1" si="473"/>
        <v>74.727137074041039</v>
      </c>
      <c r="X2739" s="678">
        <f t="shared" ca="1" si="472"/>
        <v>0</v>
      </c>
      <c r="Y2739" s="678">
        <f t="shared" ca="1" si="472"/>
        <v>0</v>
      </c>
      <c r="Z2739" s="678">
        <f t="shared" ca="1" si="472"/>
        <v>0</v>
      </c>
      <c r="AA2739" t="str">
        <f t="shared" si="463"/>
        <v>ASRCMS202202</v>
      </c>
      <c r="AB2739" s="957">
        <f t="shared" si="464"/>
        <v>45230</v>
      </c>
      <c r="AC2739" t="str">
        <f t="shared" si="465"/>
        <v>Unaudited</v>
      </c>
    </row>
    <row r="2740" spans="1:29" x14ac:dyDescent="0.25">
      <c r="A2740" t="s">
        <v>421</v>
      </c>
      <c r="B2740" t="s">
        <v>1380</v>
      </c>
      <c r="C2740" t="s">
        <v>1381</v>
      </c>
      <c r="D2740">
        <v>1900</v>
      </c>
      <c r="E2740" s="957">
        <v>1</v>
      </c>
      <c r="F2740" t="s">
        <v>441</v>
      </c>
      <c r="G2740" s="957">
        <v>274</v>
      </c>
      <c r="H2740" t="s">
        <v>387</v>
      </c>
      <c r="I2740" s="937" t="s">
        <v>489</v>
      </c>
      <c r="J2740" s="937" t="s">
        <v>445</v>
      </c>
      <c r="K2740" s="937" t="s">
        <v>449</v>
      </c>
      <c r="L2740" s="937">
        <v>8.1</v>
      </c>
      <c r="M2740" s="958" t="s">
        <v>22</v>
      </c>
      <c r="N2740" s="678">
        <f t="shared" ca="1" si="472"/>
        <v>14059155.310585378</v>
      </c>
      <c r="O2740" s="678">
        <f t="shared" ca="1" si="472"/>
        <v>4635471.5748624429</v>
      </c>
      <c r="P2740" s="678">
        <f t="shared" ca="1" si="472"/>
        <v>556165.62453763012</v>
      </c>
      <c r="Q2740" s="678">
        <f t="shared" ca="1" si="472"/>
        <v>5629603.9502390791</v>
      </c>
      <c r="R2740" s="678">
        <f t="shared" ca="1" si="472"/>
        <v>1052467.1710326015</v>
      </c>
      <c r="S2740" s="678">
        <f t="shared" ca="1" si="472"/>
        <v>0</v>
      </c>
      <c r="T2740" s="678">
        <f t="shared" ca="1" si="472"/>
        <v>543406.17193076585</v>
      </c>
      <c r="U2740" s="678">
        <f t="shared" ca="1" si="472"/>
        <v>0</v>
      </c>
      <c r="V2740" s="678">
        <f t="shared" ca="1" si="472"/>
        <v>149888.31074852686</v>
      </c>
      <c r="W2740" s="678">
        <f t="shared" ca="1" si="473"/>
        <v>1492152.5072343312</v>
      </c>
      <c r="X2740" s="678">
        <f t="shared" ca="1" si="472"/>
        <v>0</v>
      </c>
      <c r="Y2740" s="678">
        <f t="shared" ca="1" si="472"/>
        <v>0</v>
      </c>
      <c r="Z2740" s="678">
        <f t="shared" ca="1" si="472"/>
        <v>0</v>
      </c>
      <c r="AA2740" t="str">
        <f t="shared" si="463"/>
        <v>ASRCMS202202</v>
      </c>
      <c r="AB2740" s="957">
        <f t="shared" si="464"/>
        <v>45230</v>
      </c>
      <c r="AC2740" t="str">
        <f t="shared" si="465"/>
        <v>Unaudited</v>
      </c>
    </row>
    <row r="2741" spans="1:29" x14ac:dyDescent="0.25">
      <c r="A2741" t="s">
        <v>421</v>
      </c>
      <c r="B2741" t="s">
        <v>1380</v>
      </c>
      <c r="C2741" t="s">
        <v>1381</v>
      </c>
      <c r="D2741">
        <v>1900</v>
      </c>
      <c r="E2741" s="957">
        <v>1</v>
      </c>
      <c r="F2741" t="s">
        <v>441</v>
      </c>
      <c r="G2741" s="957">
        <v>274</v>
      </c>
      <c r="H2741" t="s">
        <v>387</v>
      </c>
      <c r="I2741" s="937" t="s">
        <v>489</v>
      </c>
      <c r="J2741" s="937" t="s">
        <v>445</v>
      </c>
      <c r="K2741" s="937" t="s">
        <v>449</v>
      </c>
      <c r="L2741" s="945" t="s">
        <v>113</v>
      </c>
      <c r="M2741" s="960" t="s">
        <v>444</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ASRCMS202202</v>
      </c>
      <c r="AB2741" s="957">
        <f t="shared" si="464"/>
        <v>45230</v>
      </c>
      <c r="AC2741" t="str">
        <f t="shared" si="465"/>
        <v>Unaudited</v>
      </c>
    </row>
    <row r="2742" spans="1:29" x14ac:dyDescent="0.25">
      <c r="A2742" t="s">
        <v>421</v>
      </c>
      <c r="B2742" t="s">
        <v>1380</v>
      </c>
      <c r="C2742" t="s">
        <v>1381</v>
      </c>
      <c r="D2742">
        <v>1900</v>
      </c>
      <c r="E2742" s="957">
        <v>1</v>
      </c>
      <c r="F2742" t="s">
        <v>441</v>
      </c>
      <c r="G2742" s="957">
        <v>274</v>
      </c>
      <c r="H2742" t="s">
        <v>387</v>
      </c>
      <c r="I2742" s="937" t="s">
        <v>489</v>
      </c>
      <c r="J2742" s="937" t="s">
        <v>445</v>
      </c>
      <c r="K2742" s="937" t="s">
        <v>449</v>
      </c>
      <c r="L2742" s="947" t="s">
        <v>115</v>
      </c>
      <c r="M2742" s="961" t="s">
        <v>158</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ASRCMS202202</v>
      </c>
      <c r="AB2742" s="957">
        <f t="shared" si="464"/>
        <v>45230</v>
      </c>
      <c r="AC2742" t="str">
        <f t="shared" si="465"/>
        <v>Unaudited</v>
      </c>
    </row>
    <row r="2743" spans="1:29" x14ac:dyDescent="0.25">
      <c r="A2743" t="s">
        <v>421</v>
      </c>
      <c r="B2743" t="s">
        <v>1380</v>
      </c>
      <c r="C2743" t="s">
        <v>1381</v>
      </c>
      <c r="D2743">
        <v>1900</v>
      </c>
      <c r="E2743" s="957">
        <v>1</v>
      </c>
      <c r="F2743" t="s">
        <v>441</v>
      </c>
      <c r="G2743" s="957">
        <v>274</v>
      </c>
      <c r="H2743" t="s">
        <v>387</v>
      </c>
      <c r="I2743" s="958" t="s">
        <v>489</v>
      </c>
      <c r="J2743" s="958" t="s">
        <v>445</v>
      </c>
      <c r="K2743" s="958" t="s">
        <v>449</v>
      </c>
      <c r="L2743" s="937" t="s">
        <v>116</v>
      </c>
      <c r="M2743" s="958" t="s">
        <v>114</v>
      </c>
      <c r="N2743" s="678">
        <f t="shared" ca="1" si="472"/>
        <v>-35429.763917646342</v>
      </c>
      <c r="O2743" s="678">
        <f t="shared" ca="1" si="472"/>
        <v>-11681.616705712209</v>
      </c>
      <c r="P2743" s="678">
        <f t="shared" ca="1" si="472"/>
        <v>-1401.5647698011048</v>
      </c>
      <c r="Q2743" s="678">
        <f t="shared" ca="1" si="472"/>
        <v>-14186.87926127727</v>
      </c>
      <c r="R2743" s="678">
        <f t="shared" ca="1" si="472"/>
        <v>-2652.26911411121</v>
      </c>
      <c r="S2743" s="678">
        <f t="shared" ca="1" si="472"/>
        <v>0</v>
      </c>
      <c r="T2743" s="678">
        <f t="shared" ca="1" si="472"/>
        <v>-1369.4103207184326</v>
      </c>
      <c r="U2743" s="678">
        <f t="shared" ca="1" si="472"/>
        <v>0</v>
      </c>
      <c r="V2743" s="678">
        <f t="shared" ca="1" si="472"/>
        <v>-377.72592638170437</v>
      </c>
      <c r="W2743" s="678">
        <f t="shared" ca="1" si="473"/>
        <v>-3760.2978196444183</v>
      </c>
      <c r="X2743" s="678">
        <f t="shared" ca="1" si="472"/>
        <v>0</v>
      </c>
      <c r="Y2743" s="678">
        <f t="shared" ca="1" si="472"/>
        <v>0</v>
      </c>
      <c r="Z2743" s="678">
        <f t="shared" ca="1" si="472"/>
        <v>0</v>
      </c>
      <c r="AA2743" t="str">
        <f t="shared" si="463"/>
        <v>ASRCMS202202</v>
      </c>
      <c r="AB2743" s="957">
        <f t="shared" si="464"/>
        <v>45230</v>
      </c>
      <c r="AC2743" t="str">
        <f t="shared" si="465"/>
        <v>Unaudited</v>
      </c>
    </row>
    <row r="2744" spans="1:29" x14ac:dyDescent="0.25">
      <c r="A2744" t="s">
        <v>421</v>
      </c>
      <c r="B2744" t="s">
        <v>1380</v>
      </c>
      <c r="C2744" t="s">
        <v>1381</v>
      </c>
      <c r="D2744">
        <v>1900</v>
      </c>
      <c r="E2744" s="957">
        <v>1</v>
      </c>
      <c r="F2744" t="s">
        <v>441</v>
      </c>
      <c r="G2744" s="957">
        <v>274</v>
      </c>
      <c r="H2744" t="s">
        <v>387</v>
      </c>
      <c r="I2744" s="937" t="s">
        <v>489</v>
      </c>
      <c r="J2744" s="937" t="s">
        <v>445</v>
      </c>
      <c r="K2744" s="937" t="s">
        <v>449</v>
      </c>
      <c r="L2744" s="937" t="s">
        <v>117</v>
      </c>
      <c r="M2744" s="962" t="s">
        <v>159</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ASRCMS202202</v>
      </c>
      <c r="AB2744" s="957">
        <f t="shared" si="464"/>
        <v>45230</v>
      </c>
      <c r="AC2744" t="str">
        <f t="shared" si="465"/>
        <v>Unaudited</v>
      </c>
    </row>
    <row r="2745" spans="1:29" x14ac:dyDescent="0.25">
      <c r="A2745" t="s">
        <v>421</v>
      </c>
      <c r="B2745" t="s">
        <v>1380</v>
      </c>
      <c r="C2745" t="s">
        <v>1381</v>
      </c>
      <c r="D2745">
        <v>1900</v>
      </c>
      <c r="E2745" s="957">
        <v>1</v>
      </c>
      <c r="F2745" t="s">
        <v>441</v>
      </c>
      <c r="G2745" s="957">
        <v>274</v>
      </c>
      <c r="H2745" t="s">
        <v>387</v>
      </c>
      <c r="I2745" s="937" t="s">
        <v>489</v>
      </c>
      <c r="J2745" s="937" t="s">
        <v>445</v>
      </c>
      <c r="K2745" s="937" t="s">
        <v>449</v>
      </c>
      <c r="L2745" s="937" t="s">
        <v>160</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ASRCMS202202</v>
      </c>
      <c r="AB2745" s="957">
        <f t="shared" si="464"/>
        <v>45230</v>
      </c>
      <c r="AC2745" t="str">
        <f t="shared" si="465"/>
        <v>Unaudited</v>
      </c>
    </row>
    <row r="2746" spans="1:29" x14ac:dyDescent="0.25">
      <c r="A2746" t="s">
        <v>421</v>
      </c>
      <c r="B2746" t="s">
        <v>1380</v>
      </c>
      <c r="C2746" t="s">
        <v>1381</v>
      </c>
      <c r="D2746">
        <v>1900</v>
      </c>
      <c r="E2746" s="957">
        <v>1</v>
      </c>
      <c r="F2746" t="s">
        <v>441</v>
      </c>
      <c r="G2746" s="957">
        <v>274</v>
      </c>
      <c r="H2746" t="s">
        <v>387</v>
      </c>
      <c r="I2746" s="937" t="s">
        <v>489</v>
      </c>
      <c r="J2746" s="937" t="s">
        <v>445</v>
      </c>
      <c r="K2746" s="937" t="s">
        <v>449</v>
      </c>
      <c r="L2746" s="937" t="s">
        <v>443</v>
      </c>
      <c r="M2746" s="962" t="s">
        <v>457</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ASRCMS202202</v>
      </c>
      <c r="AB2746" s="957">
        <f t="shared" si="464"/>
        <v>45230</v>
      </c>
      <c r="AC2746" t="str">
        <f t="shared" si="465"/>
        <v>Unaudited</v>
      </c>
    </row>
    <row r="2747" spans="1:29" ht="30" x14ac:dyDescent="0.25">
      <c r="A2747" t="s">
        <v>421</v>
      </c>
      <c r="B2747" t="s">
        <v>1380</v>
      </c>
      <c r="C2747" t="s">
        <v>1381</v>
      </c>
      <c r="D2747">
        <v>1900</v>
      </c>
      <c r="E2747" s="957">
        <v>1</v>
      </c>
      <c r="F2747" t="s">
        <v>441</v>
      </c>
      <c r="G2747" s="957">
        <v>274</v>
      </c>
      <c r="H2747" t="s">
        <v>387</v>
      </c>
      <c r="I2747" s="937" t="s">
        <v>489</v>
      </c>
      <c r="J2747" s="937" t="s">
        <v>445</v>
      </c>
      <c r="K2747" s="937" t="s">
        <v>450</v>
      </c>
      <c r="L2747" s="937">
        <v>9.1</v>
      </c>
      <c r="M2747" s="962" t="s">
        <v>186</v>
      </c>
      <c r="N2747" s="678">
        <f t="shared" ca="1" si="472"/>
        <v>17645524.050000001</v>
      </c>
      <c r="O2747" s="678">
        <f t="shared" ca="1" si="472"/>
        <v>1562769.98</v>
      </c>
      <c r="P2747" s="678">
        <f t="shared" ca="1" si="472"/>
        <v>157988.29</v>
      </c>
      <c r="Q2747" s="678">
        <f t="shared" ca="1" si="472"/>
        <v>5250125.4400000004</v>
      </c>
      <c r="R2747" s="678">
        <f t="shared" ca="1" si="472"/>
        <v>605219.07999999996</v>
      </c>
      <c r="S2747" s="678">
        <f t="shared" ca="1" si="472"/>
        <v>37478.5</v>
      </c>
      <c r="T2747" s="678">
        <f t="shared" ca="1" si="472"/>
        <v>439401.78000000014</v>
      </c>
      <c r="U2747" s="678">
        <f t="shared" ca="1" si="472"/>
        <v>0</v>
      </c>
      <c r="V2747" s="678">
        <f t="shared" ca="1" si="472"/>
        <v>10455.4</v>
      </c>
      <c r="W2747" s="678">
        <f t="shared" ca="1" si="473"/>
        <v>9582085.5800000001</v>
      </c>
      <c r="X2747" s="678">
        <f t="shared" ca="1" si="472"/>
        <v>0</v>
      </c>
      <c r="Y2747" s="678">
        <f t="shared" ca="1" si="472"/>
        <v>0</v>
      </c>
      <c r="Z2747" s="678">
        <f t="shared" ca="1" si="472"/>
        <v>0</v>
      </c>
      <c r="AA2747" t="str">
        <f t="shared" si="463"/>
        <v>ASRCMS202202</v>
      </c>
      <c r="AB2747" s="957">
        <f t="shared" si="464"/>
        <v>45230</v>
      </c>
      <c r="AC2747" t="str">
        <f t="shared" si="465"/>
        <v>Unaudited</v>
      </c>
    </row>
    <row r="2748" spans="1:29" x14ac:dyDescent="0.25">
      <c r="A2748" t="s">
        <v>421</v>
      </c>
      <c r="B2748" t="s">
        <v>1380</v>
      </c>
      <c r="C2748" t="s">
        <v>1381</v>
      </c>
      <c r="D2748">
        <v>1900</v>
      </c>
      <c r="E2748" s="957">
        <v>1</v>
      </c>
      <c r="F2748" t="s">
        <v>441</v>
      </c>
      <c r="G2748" s="957">
        <v>274</v>
      </c>
      <c r="H2748" t="s">
        <v>387</v>
      </c>
      <c r="I2748" s="937" t="s">
        <v>489</v>
      </c>
      <c r="J2748" s="937" t="s">
        <v>445</v>
      </c>
      <c r="K2748" s="937" t="s">
        <v>450</v>
      </c>
      <c r="L2748" s="937" t="s">
        <v>107</v>
      </c>
      <c r="M2748" s="962" t="s">
        <v>187</v>
      </c>
      <c r="N2748" s="678">
        <f t="shared" ca="1" si="472"/>
        <v>177584.72000000003</v>
      </c>
      <c r="O2748" s="678">
        <f t="shared" ca="1" si="472"/>
        <v>0</v>
      </c>
      <c r="P2748" s="678">
        <f t="shared" ca="1" si="472"/>
        <v>0</v>
      </c>
      <c r="Q2748" s="678">
        <f t="shared" ca="1" si="472"/>
        <v>51644.160000000003</v>
      </c>
      <c r="R2748" s="678">
        <f t="shared" ca="1" si="472"/>
        <v>27057.689999999995</v>
      </c>
      <c r="S2748" s="678">
        <f t="shared" ca="1" si="472"/>
        <v>0</v>
      </c>
      <c r="T2748" s="678">
        <f t="shared" ca="1" si="472"/>
        <v>0</v>
      </c>
      <c r="U2748" s="678">
        <f t="shared" ca="1" si="472"/>
        <v>0</v>
      </c>
      <c r="V2748" s="678">
        <f t="shared" ca="1" si="472"/>
        <v>0</v>
      </c>
      <c r="W2748" s="678">
        <f t="shared" ca="1" si="473"/>
        <v>98882.87000000001</v>
      </c>
      <c r="X2748" s="678">
        <f t="shared" ca="1" si="472"/>
        <v>0</v>
      </c>
      <c r="Y2748" s="678">
        <f t="shared" ca="1" si="472"/>
        <v>0</v>
      </c>
      <c r="Z2748" s="678">
        <f t="shared" ca="1" si="472"/>
        <v>0</v>
      </c>
      <c r="AA2748" t="str">
        <f t="shared" si="463"/>
        <v>ASRCMS202202</v>
      </c>
      <c r="AB2748" s="957">
        <f t="shared" si="464"/>
        <v>45230</v>
      </c>
      <c r="AC2748" t="str">
        <f t="shared" si="465"/>
        <v>Unaudited</v>
      </c>
    </row>
    <row r="2749" spans="1:29" x14ac:dyDescent="0.25">
      <c r="A2749" t="s">
        <v>421</v>
      </c>
      <c r="B2749" t="s">
        <v>1380</v>
      </c>
      <c r="C2749" t="s">
        <v>1381</v>
      </c>
      <c r="D2749">
        <v>1900</v>
      </c>
      <c r="E2749" s="957">
        <v>1</v>
      </c>
      <c r="F2749" t="s">
        <v>441</v>
      </c>
      <c r="G2749" s="957">
        <v>274</v>
      </c>
      <c r="H2749" t="s">
        <v>387</v>
      </c>
      <c r="I2749" s="937" t="s">
        <v>489</v>
      </c>
      <c r="J2749" s="937" t="s">
        <v>445</v>
      </c>
      <c r="K2749" s="937" t="s">
        <v>450</v>
      </c>
      <c r="L2749" s="937" t="s">
        <v>1316</v>
      </c>
      <c r="M2749" s="962" t="s">
        <v>1317</v>
      </c>
      <c r="N2749" s="678">
        <f t="shared" ca="1" si="472"/>
        <v>42494.899999999994</v>
      </c>
      <c r="O2749" s="678">
        <f t="shared" ca="1" si="472"/>
        <v>0</v>
      </c>
      <c r="P2749" s="678">
        <f t="shared" ca="1" si="472"/>
        <v>0</v>
      </c>
      <c r="Q2749" s="678">
        <f t="shared" ca="1" si="472"/>
        <v>42494.899999999994</v>
      </c>
      <c r="R2749" s="678">
        <f t="shared" ca="1" si="472"/>
        <v>0</v>
      </c>
      <c r="S2749" s="678">
        <f t="shared" ca="1" si="472"/>
        <v>0</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ASRCMS202202</v>
      </c>
      <c r="AB2749" s="957">
        <f t="shared" si="464"/>
        <v>45230</v>
      </c>
      <c r="AC2749" t="str">
        <f t="shared" si="465"/>
        <v>Unaudited</v>
      </c>
    </row>
    <row r="2750" spans="1:29" x14ac:dyDescent="0.25">
      <c r="A2750" t="s">
        <v>421</v>
      </c>
      <c r="B2750" t="s">
        <v>1380</v>
      </c>
      <c r="C2750" t="s">
        <v>1381</v>
      </c>
      <c r="D2750">
        <v>1900</v>
      </c>
      <c r="E2750" s="957">
        <v>1</v>
      </c>
      <c r="F2750" t="s">
        <v>441</v>
      </c>
      <c r="G2750" s="957">
        <v>274</v>
      </c>
      <c r="H2750" t="s">
        <v>387</v>
      </c>
      <c r="I2750" s="937" t="s">
        <v>489</v>
      </c>
      <c r="J2750" s="937" t="s">
        <v>445</v>
      </c>
      <c r="K2750" s="937" t="s">
        <v>450</v>
      </c>
      <c r="L2750" s="945" t="s">
        <v>108</v>
      </c>
      <c r="M2750" s="960" t="s">
        <v>188</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3373744.87</v>
      </c>
      <c r="O2750" s="678">
        <f t="shared" ca="1" si="474"/>
        <v>596654.43000000017</v>
      </c>
      <c r="P2750" s="678">
        <f t="shared" ca="1" si="474"/>
        <v>63605.59</v>
      </c>
      <c r="Q2750" s="678">
        <f t="shared" ca="1" si="474"/>
        <v>1470523.0999999999</v>
      </c>
      <c r="R2750" s="678">
        <f t="shared" ca="1" si="474"/>
        <v>138807.28999999998</v>
      </c>
      <c r="S2750" s="678">
        <f t="shared" ca="1" si="474"/>
        <v>3440.17</v>
      </c>
      <c r="T2750" s="678">
        <f t="shared" ca="1" si="474"/>
        <v>199551.55999999997</v>
      </c>
      <c r="U2750" s="678">
        <f t="shared" ca="1" si="474"/>
        <v>0</v>
      </c>
      <c r="V2750" s="678">
        <f t="shared" ca="1" si="474"/>
        <v>6646.42</v>
      </c>
      <c r="W2750" s="678">
        <f t="shared" ca="1" si="473"/>
        <v>894516.31</v>
      </c>
      <c r="X2750" s="678">
        <f t="shared" ca="1" si="474"/>
        <v>0</v>
      </c>
      <c r="Y2750" s="678">
        <f t="shared" ca="1" si="474"/>
        <v>0</v>
      </c>
      <c r="Z2750" s="678">
        <f t="shared" ca="1" si="474"/>
        <v>0</v>
      </c>
      <c r="AA2750" t="str">
        <f t="shared" si="463"/>
        <v>ASRCMS202202</v>
      </c>
      <c r="AB2750" s="957">
        <f t="shared" si="464"/>
        <v>45230</v>
      </c>
      <c r="AC2750" t="str">
        <f t="shared" si="465"/>
        <v>Unaudited</v>
      </c>
    </row>
    <row r="2751" spans="1:29" x14ac:dyDescent="0.25">
      <c r="A2751" t="s">
        <v>421</v>
      </c>
      <c r="B2751" t="s">
        <v>1380</v>
      </c>
      <c r="C2751" t="s">
        <v>1381</v>
      </c>
      <c r="D2751">
        <v>1900</v>
      </c>
      <c r="E2751" s="957">
        <v>1</v>
      </c>
      <c r="F2751" t="s">
        <v>441</v>
      </c>
      <c r="G2751" s="957">
        <v>274</v>
      </c>
      <c r="H2751" t="s">
        <v>387</v>
      </c>
      <c r="I2751" s="962" t="s">
        <v>489</v>
      </c>
      <c r="J2751" s="962" t="s">
        <v>445</v>
      </c>
      <c r="K2751" s="962" t="s">
        <v>450</v>
      </c>
      <c r="L2751" s="937" t="s">
        <v>109</v>
      </c>
      <c r="M2751" s="962" t="s">
        <v>161</v>
      </c>
      <c r="N2751" s="678">
        <f t="shared" ca="1" si="474"/>
        <v>6146741.0287987189</v>
      </c>
      <c r="O2751" s="678">
        <f t="shared" ca="1" si="474"/>
        <v>2585954.157371508</v>
      </c>
      <c r="P2751" s="678">
        <f t="shared" ca="1" si="474"/>
        <v>100007.39836422738</v>
      </c>
      <c r="Q2751" s="678">
        <f t="shared" ca="1" si="474"/>
        <v>2628457.1717322771</v>
      </c>
      <c r="R2751" s="678">
        <f t="shared" ca="1" si="474"/>
        <v>207641.37452982107</v>
      </c>
      <c r="S2751" s="678">
        <f t="shared" ca="1" si="474"/>
        <v>6618.3223013031884</v>
      </c>
      <c r="T2751" s="678">
        <f t="shared" ca="1" si="474"/>
        <v>220723.10782301624</v>
      </c>
      <c r="U2751" s="678">
        <f t="shared" ca="1" si="474"/>
        <v>0</v>
      </c>
      <c r="V2751" s="678">
        <f t="shared" ca="1" si="474"/>
        <v>9907.5637083280089</v>
      </c>
      <c r="W2751" s="678">
        <f t="shared" ca="1" si="473"/>
        <v>387431.93296823942</v>
      </c>
      <c r="X2751" s="678">
        <f t="shared" ca="1" si="474"/>
        <v>0</v>
      </c>
      <c r="Y2751" s="678">
        <f t="shared" ca="1" si="474"/>
        <v>0</v>
      </c>
      <c r="Z2751" s="678">
        <f t="shared" ca="1" si="474"/>
        <v>0</v>
      </c>
      <c r="AA2751" t="str">
        <f t="shared" si="463"/>
        <v>ASRCMS202202</v>
      </c>
      <c r="AB2751" s="957">
        <f t="shared" si="464"/>
        <v>45230</v>
      </c>
      <c r="AC2751" t="str">
        <f t="shared" si="465"/>
        <v>Unaudited</v>
      </c>
    </row>
    <row r="2752" spans="1:29" x14ac:dyDescent="0.25">
      <c r="A2752" t="s">
        <v>421</v>
      </c>
      <c r="B2752" t="s">
        <v>1380</v>
      </c>
      <c r="C2752" t="s">
        <v>1381</v>
      </c>
      <c r="D2752">
        <v>1900</v>
      </c>
      <c r="E2752" s="957">
        <v>1</v>
      </c>
      <c r="F2752" t="s">
        <v>441</v>
      </c>
      <c r="G2752" s="957">
        <v>274</v>
      </c>
      <c r="H2752" t="s">
        <v>387</v>
      </c>
      <c r="I2752" s="937" t="s">
        <v>489</v>
      </c>
      <c r="J2752" s="937" t="s">
        <v>445</v>
      </c>
      <c r="K2752" s="937" t="s">
        <v>450</v>
      </c>
      <c r="L2752" s="943" t="s">
        <v>110</v>
      </c>
      <c r="M2752" s="963" t="s">
        <v>135</v>
      </c>
      <c r="N2752" s="678">
        <f t="shared" ca="1" si="474"/>
        <v>83741.355414290738</v>
      </c>
      <c r="O2752" s="678">
        <f t="shared" ca="1" si="474"/>
        <v>45537.736252866904</v>
      </c>
      <c r="P2752" s="678">
        <f t="shared" ca="1" si="474"/>
        <v>7363.454550306893</v>
      </c>
      <c r="Q2752" s="678">
        <f t="shared" ca="1" si="474"/>
        <v>22950.732284805403</v>
      </c>
      <c r="R2752" s="678">
        <f t="shared" ca="1" si="474"/>
        <v>3669.037100532737</v>
      </c>
      <c r="S2752" s="678">
        <f t="shared" ca="1" si="474"/>
        <v>79.082002668124147</v>
      </c>
      <c r="T2752" s="678">
        <f t="shared" ca="1" si="474"/>
        <v>2910.9443909019601</v>
      </c>
      <c r="U2752" s="678">
        <f t="shared" ca="1" si="474"/>
        <v>0</v>
      </c>
      <c r="V2752" s="678">
        <f t="shared" ca="1" si="474"/>
        <v>229.88954263989578</v>
      </c>
      <c r="W2752" s="678">
        <f t="shared" ca="1" si="473"/>
        <v>1000.4792895688264</v>
      </c>
      <c r="X2752" s="678">
        <f t="shared" ca="1" si="474"/>
        <v>0</v>
      </c>
      <c r="Y2752" s="678">
        <f t="shared" ca="1" si="474"/>
        <v>0</v>
      </c>
      <c r="Z2752" s="678">
        <f t="shared" ca="1" si="474"/>
        <v>0</v>
      </c>
      <c r="AA2752" t="str">
        <f t="shared" si="463"/>
        <v>ASRCMS202202</v>
      </c>
      <c r="AB2752" s="957">
        <f t="shared" si="464"/>
        <v>45230</v>
      </c>
      <c r="AC2752" t="str">
        <f t="shared" si="465"/>
        <v>Unaudited</v>
      </c>
    </row>
    <row r="2753" spans="1:29" x14ac:dyDescent="0.25">
      <c r="A2753" t="s">
        <v>421</v>
      </c>
      <c r="B2753" t="s">
        <v>1380</v>
      </c>
      <c r="C2753" t="s">
        <v>1381</v>
      </c>
      <c r="D2753">
        <v>1900</v>
      </c>
      <c r="E2753" s="957">
        <v>1</v>
      </c>
      <c r="F2753" t="s">
        <v>441</v>
      </c>
      <c r="G2753" s="957">
        <v>274</v>
      </c>
      <c r="H2753" t="s">
        <v>387</v>
      </c>
      <c r="I2753" s="937" t="s">
        <v>489</v>
      </c>
      <c r="J2753" s="937" t="s">
        <v>445</v>
      </c>
      <c r="K2753" s="937" t="s">
        <v>450</v>
      </c>
      <c r="L2753" s="943" t="s">
        <v>111</v>
      </c>
      <c r="M2753" s="963" t="s">
        <v>163</v>
      </c>
      <c r="N2753" s="678">
        <f t="shared" ca="1" si="474"/>
        <v>499464.13027833286</v>
      </c>
      <c r="O2753" s="678">
        <f t="shared" ca="1" si="474"/>
        <v>87510.397913495282</v>
      </c>
      <c r="P2753" s="678">
        <f t="shared" ca="1" si="474"/>
        <v>5898.924227089331</v>
      </c>
      <c r="Q2753" s="678">
        <f t="shared" ca="1" si="474"/>
        <v>174961.21022534085</v>
      </c>
      <c r="R2753" s="678">
        <f t="shared" ca="1" si="474"/>
        <v>18419.797055096515</v>
      </c>
      <c r="S2753" s="678">
        <f t="shared" ca="1" si="474"/>
        <v>217.12142185375217</v>
      </c>
      <c r="T2753" s="678">
        <f t="shared" ca="1" si="474"/>
        <v>5103.7852011679024</v>
      </c>
      <c r="U2753" s="678">
        <f t="shared" ca="1" si="474"/>
        <v>0</v>
      </c>
      <c r="V2753" s="678">
        <f t="shared" ca="1" si="474"/>
        <v>511.16356775322072</v>
      </c>
      <c r="W2753" s="678">
        <f t="shared" ca="1" si="473"/>
        <v>206841.73066653591</v>
      </c>
      <c r="X2753" s="678">
        <f t="shared" ca="1" si="474"/>
        <v>0</v>
      </c>
      <c r="Y2753" s="678">
        <f t="shared" ca="1" si="474"/>
        <v>0</v>
      </c>
      <c r="Z2753" s="678">
        <f t="shared" ca="1" si="474"/>
        <v>0</v>
      </c>
      <c r="AA2753" t="str">
        <f t="shared" si="463"/>
        <v>ASRCMS202202</v>
      </c>
      <c r="AB2753" s="957">
        <f t="shared" si="464"/>
        <v>45230</v>
      </c>
      <c r="AC2753" t="str">
        <f t="shared" si="465"/>
        <v>Unaudited</v>
      </c>
    </row>
    <row r="2754" spans="1:29" x14ac:dyDescent="0.25">
      <c r="A2754" t="s">
        <v>421</v>
      </c>
      <c r="B2754" t="s">
        <v>1380</v>
      </c>
      <c r="C2754" t="s">
        <v>1381</v>
      </c>
      <c r="D2754">
        <v>1900</v>
      </c>
      <c r="E2754" s="957">
        <v>1</v>
      </c>
      <c r="F2754" t="s">
        <v>441</v>
      </c>
      <c r="G2754" s="957">
        <v>274</v>
      </c>
      <c r="H2754" t="s">
        <v>387</v>
      </c>
      <c r="I2754" s="937" t="s">
        <v>489</v>
      </c>
      <c r="J2754" s="937" t="s">
        <v>445</v>
      </c>
      <c r="K2754" s="937" t="s">
        <v>450</v>
      </c>
      <c r="L2754" s="947" t="s">
        <v>112</v>
      </c>
      <c r="M2754" s="964" t="s">
        <v>464</v>
      </c>
      <c r="N2754" s="678">
        <f t="shared" ca="1" si="474"/>
        <v>614411.07039843756</v>
      </c>
      <c r="O2754" s="678">
        <f t="shared" ca="1" si="474"/>
        <v>126323.19152976968</v>
      </c>
      <c r="P2754" s="678">
        <f t="shared" ca="1" si="474"/>
        <v>17620.602277367347</v>
      </c>
      <c r="Q2754" s="678">
        <f t="shared" ca="1" si="474"/>
        <v>219017.3078538694</v>
      </c>
      <c r="R2754" s="678">
        <f t="shared" ca="1" si="474"/>
        <v>31675.238990019705</v>
      </c>
      <c r="S2754" s="678">
        <f t="shared" ca="1" si="474"/>
        <v>606.28800466546704</v>
      </c>
      <c r="T2754" s="678">
        <f t="shared" ca="1" si="474"/>
        <v>21844.458331704715</v>
      </c>
      <c r="U2754" s="678">
        <f t="shared" ca="1" si="474"/>
        <v>0</v>
      </c>
      <c r="V2754" s="678">
        <f t="shared" ca="1" si="474"/>
        <v>961.99266718885121</v>
      </c>
      <c r="W2754" s="678">
        <f t="shared" ca="1" si="473"/>
        <v>196361.99074385231</v>
      </c>
      <c r="X2754" s="678">
        <f t="shared" ca="1" si="474"/>
        <v>0</v>
      </c>
      <c r="Y2754" s="678">
        <f t="shared" ca="1" si="474"/>
        <v>0</v>
      </c>
      <c r="Z2754" s="678">
        <f t="shared" ca="1" si="474"/>
        <v>0</v>
      </c>
      <c r="AA2754" t="str">
        <f t="shared" ref="AA2754:AA2817" si="475">file_name</f>
        <v>ASRCMS202202</v>
      </c>
      <c r="AB2754" s="957">
        <f t="shared" ref="AB2754:AB2817" si="476">file_date</f>
        <v>45230</v>
      </c>
      <c r="AC2754" t="str">
        <f t="shared" ref="AC2754:AC2817" si="477">status</f>
        <v>Unaudited</v>
      </c>
    </row>
    <row r="2755" spans="1:29" x14ac:dyDescent="0.25">
      <c r="A2755" t="s">
        <v>421</v>
      </c>
      <c r="B2755" t="s">
        <v>1380</v>
      </c>
      <c r="C2755" t="s">
        <v>1381</v>
      </c>
      <c r="D2755">
        <v>1900</v>
      </c>
      <c r="E2755" s="957">
        <v>1</v>
      </c>
      <c r="F2755" t="s">
        <v>441</v>
      </c>
      <c r="G2755" s="957">
        <v>274</v>
      </c>
      <c r="H2755" t="s">
        <v>387</v>
      </c>
      <c r="I2755" s="963" t="s">
        <v>489</v>
      </c>
      <c r="J2755" s="963" t="s">
        <v>445</v>
      </c>
      <c r="K2755" s="963" t="s">
        <v>6</v>
      </c>
      <c r="L2755" s="943" t="s">
        <v>118</v>
      </c>
      <c r="M2755" s="963" t="s">
        <v>189</v>
      </c>
      <c r="N2755" s="678">
        <f t="shared" ca="1" si="474"/>
        <v>97212.87496416684</v>
      </c>
      <c r="O2755" s="678">
        <f t="shared" ca="1" si="474"/>
        <v>32046.407799922235</v>
      </c>
      <c r="P2755" s="678">
        <f t="shared" ca="1" si="474"/>
        <v>3844.9400714446683</v>
      </c>
      <c r="Q2755" s="678">
        <f t="shared" ca="1" si="474"/>
        <v>38919.143614157154</v>
      </c>
      <c r="R2755" s="678">
        <f t="shared" ca="1" si="474"/>
        <v>7293.7317842436269</v>
      </c>
      <c r="S2755" s="678">
        <f t="shared" ca="1" si="474"/>
        <v>0</v>
      </c>
      <c r="T2755" s="678">
        <f t="shared" ca="1" si="474"/>
        <v>3756.7301417881613</v>
      </c>
      <c r="U2755" s="678">
        <f t="shared" ca="1" si="474"/>
        <v>0</v>
      </c>
      <c r="V2755" s="678">
        <f t="shared" ca="1" si="474"/>
        <v>1036.2229285876483</v>
      </c>
      <c r="W2755" s="678">
        <f t="shared" ca="1" si="473"/>
        <v>10315.698624023335</v>
      </c>
      <c r="X2755" s="678">
        <f t="shared" ca="1" si="474"/>
        <v>0</v>
      </c>
      <c r="Y2755" s="678">
        <f t="shared" ca="1" si="474"/>
        <v>0</v>
      </c>
      <c r="Z2755" s="678">
        <f t="shared" ca="1" si="474"/>
        <v>0</v>
      </c>
      <c r="AA2755" t="str">
        <f t="shared" si="475"/>
        <v>ASRCMS202202</v>
      </c>
      <c r="AB2755" s="957">
        <f t="shared" si="476"/>
        <v>45230</v>
      </c>
      <c r="AC2755" t="str">
        <f t="shared" si="477"/>
        <v>Unaudited</v>
      </c>
    </row>
    <row r="2756" spans="1:29" x14ac:dyDescent="0.25">
      <c r="A2756" t="s">
        <v>421</v>
      </c>
      <c r="B2756" t="s">
        <v>1380</v>
      </c>
      <c r="C2756" t="s">
        <v>1381</v>
      </c>
      <c r="D2756">
        <v>1900</v>
      </c>
      <c r="E2756" s="957">
        <v>1</v>
      </c>
      <c r="F2756" t="s">
        <v>441</v>
      </c>
      <c r="G2756" s="957">
        <v>274</v>
      </c>
      <c r="H2756" t="s">
        <v>387</v>
      </c>
      <c r="I2756" s="937" t="s">
        <v>489</v>
      </c>
      <c r="J2756" s="937" t="s">
        <v>445</v>
      </c>
      <c r="K2756" s="937" t="s">
        <v>6</v>
      </c>
      <c r="L2756" s="937" t="s">
        <v>45</v>
      </c>
      <c r="M2756" s="962" t="s">
        <v>164</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ASRCMS202202</v>
      </c>
      <c r="AB2756" s="957">
        <f t="shared" si="476"/>
        <v>45230</v>
      </c>
      <c r="AC2756" t="str">
        <f t="shared" si="477"/>
        <v>Unaudited</v>
      </c>
    </row>
    <row r="2757" spans="1:29" x14ac:dyDescent="0.25">
      <c r="A2757" t="s">
        <v>421</v>
      </c>
      <c r="B2757" t="s">
        <v>1380</v>
      </c>
      <c r="C2757" t="s">
        <v>1381</v>
      </c>
      <c r="D2757">
        <v>1900</v>
      </c>
      <c r="E2757" s="957">
        <v>1</v>
      </c>
      <c r="F2757" t="s">
        <v>441</v>
      </c>
      <c r="G2757" s="957">
        <v>274</v>
      </c>
      <c r="H2757" t="s">
        <v>387</v>
      </c>
      <c r="I2757" s="937" t="s">
        <v>489</v>
      </c>
      <c r="J2757" s="937" t="s">
        <v>445</v>
      </c>
      <c r="K2757" s="937" t="s">
        <v>6</v>
      </c>
      <c r="L2757" s="937" t="s">
        <v>46</v>
      </c>
      <c r="M2757" s="962" t="s">
        <v>165</v>
      </c>
      <c r="N2757" s="678">
        <f t="shared" ca="1" si="474"/>
        <v>2.3621547725555203</v>
      </c>
      <c r="O2757" s="678">
        <f t="shared" ca="1" si="474"/>
        <v>1.1305685277945416</v>
      </c>
      <c r="P2757" s="678">
        <f t="shared" ca="1" si="474"/>
        <v>0.23144622662023859</v>
      </c>
      <c r="Q2757" s="678">
        <f t="shared" ca="1" si="474"/>
        <v>0</v>
      </c>
      <c r="R2757" s="678">
        <f t="shared" ca="1" si="474"/>
        <v>0.76869379152050143</v>
      </c>
      <c r="S2757" s="678">
        <f t="shared" ca="1" si="474"/>
        <v>0</v>
      </c>
      <c r="T2757" s="678">
        <f t="shared" ca="1" si="474"/>
        <v>0</v>
      </c>
      <c r="U2757" s="678">
        <f t="shared" ca="1" si="474"/>
        <v>0</v>
      </c>
      <c r="V2757" s="678">
        <f t="shared" ca="1" si="474"/>
        <v>0</v>
      </c>
      <c r="W2757" s="678">
        <f t="shared" ca="1" si="473"/>
        <v>0.23144622662023859</v>
      </c>
      <c r="X2757" s="678">
        <f t="shared" ca="1" si="474"/>
        <v>0</v>
      </c>
      <c r="Y2757" s="678">
        <f t="shared" ca="1" si="474"/>
        <v>0</v>
      </c>
      <c r="Z2757" s="678">
        <f t="shared" ca="1" si="474"/>
        <v>0</v>
      </c>
      <c r="AA2757" t="str">
        <f t="shared" si="475"/>
        <v>ASRCMS202202</v>
      </c>
      <c r="AB2757" s="957">
        <f t="shared" si="476"/>
        <v>45230</v>
      </c>
      <c r="AC2757" t="str">
        <f t="shared" si="477"/>
        <v>Unaudited</v>
      </c>
    </row>
    <row r="2758" spans="1:29" x14ac:dyDescent="0.25">
      <c r="A2758" t="s">
        <v>421</v>
      </c>
      <c r="B2758" t="s">
        <v>1380</v>
      </c>
      <c r="C2758" t="s">
        <v>1381</v>
      </c>
      <c r="D2758">
        <v>1900</v>
      </c>
      <c r="E2758" s="957">
        <v>1</v>
      </c>
      <c r="F2758" t="s">
        <v>441</v>
      </c>
      <c r="G2758" s="957">
        <v>274</v>
      </c>
      <c r="H2758" t="s">
        <v>387</v>
      </c>
      <c r="I2758" s="937" t="s">
        <v>489</v>
      </c>
      <c r="J2758" s="937" t="s">
        <v>445</v>
      </c>
      <c r="K2758" s="937" t="s">
        <v>6</v>
      </c>
      <c r="L2758" s="937" t="s">
        <v>166</v>
      </c>
      <c r="M2758" s="962" t="s">
        <v>462</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ASRCMS202202</v>
      </c>
      <c r="AB2758" s="957">
        <f t="shared" si="476"/>
        <v>45230</v>
      </c>
      <c r="AC2758" t="str">
        <f t="shared" si="477"/>
        <v>Unaudited</v>
      </c>
    </row>
    <row r="2759" spans="1:29" x14ac:dyDescent="0.25">
      <c r="A2759" t="s">
        <v>421</v>
      </c>
      <c r="B2759" t="s">
        <v>1380</v>
      </c>
      <c r="C2759" t="s">
        <v>1381</v>
      </c>
      <c r="D2759">
        <v>1900</v>
      </c>
      <c r="E2759" s="957">
        <v>1</v>
      </c>
      <c r="F2759" t="s">
        <v>441</v>
      </c>
      <c r="G2759" s="957">
        <v>274</v>
      </c>
      <c r="H2759" t="s">
        <v>387</v>
      </c>
      <c r="I2759" s="937" t="s">
        <v>489</v>
      </c>
      <c r="J2759" s="937" t="s">
        <v>445</v>
      </c>
      <c r="K2759" s="937" t="s">
        <v>435</v>
      </c>
      <c r="L2759" s="945" t="s">
        <v>121</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ASRCMS202202</v>
      </c>
      <c r="AB2759" s="957">
        <f t="shared" si="476"/>
        <v>45230</v>
      </c>
      <c r="AC2759" t="str">
        <f t="shared" si="477"/>
        <v>Unaudited</v>
      </c>
    </row>
    <row r="2760" spans="1:29" x14ac:dyDescent="0.25">
      <c r="A2760" t="s">
        <v>421</v>
      </c>
      <c r="B2760" t="s">
        <v>1380</v>
      </c>
      <c r="C2760" t="s">
        <v>1381</v>
      </c>
      <c r="D2760">
        <v>1900</v>
      </c>
      <c r="E2760" s="957">
        <v>1</v>
      </c>
      <c r="F2760" t="s">
        <v>441</v>
      </c>
      <c r="G2760" s="957">
        <v>274</v>
      </c>
      <c r="H2760" t="s">
        <v>387</v>
      </c>
      <c r="I2760" s="962" t="s">
        <v>489</v>
      </c>
      <c r="J2760" s="962" t="s">
        <v>445</v>
      </c>
      <c r="K2760" s="962" t="s">
        <v>435</v>
      </c>
      <c r="L2760" s="937" t="s">
        <v>938</v>
      </c>
      <c r="M2760" s="962" t="s">
        <v>930</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ASRCMS202202</v>
      </c>
      <c r="AB2760" s="957">
        <f t="shared" si="476"/>
        <v>45230</v>
      </c>
      <c r="AC2760" t="str">
        <f t="shared" si="477"/>
        <v>Unaudited</v>
      </c>
    </row>
    <row r="2761" spans="1:29" x14ac:dyDescent="0.25">
      <c r="A2761" t="s">
        <v>421</v>
      </c>
      <c r="B2761" t="s">
        <v>1380</v>
      </c>
      <c r="C2761" t="s">
        <v>1381</v>
      </c>
      <c r="D2761">
        <v>1900</v>
      </c>
      <c r="E2761" s="957">
        <v>1</v>
      </c>
      <c r="F2761" t="s">
        <v>441</v>
      </c>
      <c r="G2761" s="957">
        <v>274</v>
      </c>
      <c r="H2761" t="s">
        <v>387</v>
      </c>
      <c r="I2761" s="937" t="s">
        <v>489</v>
      </c>
      <c r="J2761" s="937" t="s">
        <v>445</v>
      </c>
      <c r="K2761" s="937" t="s">
        <v>435</v>
      </c>
      <c r="L2761" s="937" t="s">
        <v>168</v>
      </c>
      <c r="M2761" s="962" t="s">
        <v>40</v>
      </c>
      <c r="N2761" s="678">
        <f t="shared" ca="1" si="474"/>
        <v>4100.8376714641709</v>
      </c>
      <c r="O2761" s="678">
        <f t="shared" ca="1" si="474"/>
        <v>2048.7220380452536</v>
      </c>
      <c r="P2761" s="678">
        <f t="shared" ca="1" si="474"/>
        <v>331.27847044457752</v>
      </c>
      <c r="Q2761" s="678">
        <f t="shared" ca="1" si="474"/>
        <v>1313.5323773967211</v>
      </c>
      <c r="R2761" s="678">
        <f t="shared" ca="1" si="474"/>
        <v>209.98889994504594</v>
      </c>
      <c r="S2761" s="678">
        <f t="shared" ca="1" si="474"/>
        <v>4.5260765401689094</v>
      </c>
      <c r="T2761" s="678">
        <f t="shared" ca="1" si="474"/>
        <v>122.37247873489241</v>
      </c>
      <c r="U2761" s="678">
        <f t="shared" ca="1" si="474"/>
        <v>0</v>
      </c>
      <c r="V2761" s="678">
        <f t="shared" ca="1" si="474"/>
        <v>13.157199244677063</v>
      </c>
      <c r="W2761" s="678">
        <f t="shared" ca="1" si="473"/>
        <v>57.260131112834586</v>
      </c>
      <c r="X2761" s="678">
        <f t="shared" ca="1" si="474"/>
        <v>0</v>
      </c>
      <c r="Y2761" s="678">
        <f t="shared" ca="1" si="474"/>
        <v>0</v>
      </c>
      <c r="Z2761" s="678">
        <f t="shared" ca="1" si="474"/>
        <v>0</v>
      </c>
      <c r="AA2761" t="str">
        <f t="shared" si="475"/>
        <v>ASRCMS202202</v>
      </c>
      <c r="AB2761" s="957">
        <f t="shared" si="476"/>
        <v>45230</v>
      </c>
      <c r="AC2761" t="str">
        <f t="shared" si="477"/>
        <v>Unaudited</v>
      </c>
    </row>
    <row r="2762" spans="1:29" x14ac:dyDescent="0.25">
      <c r="A2762" t="s">
        <v>421</v>
      </c>
      <c r="B2762" t="s">
        <v>1380</v>
      </c>
      <c r="C2762" t="s">
        <v>1381</v>
      </c>
      <c r="D2762">
        <v>1900</v>
      </c>
      <c r="E2762" s="957">
        <v>1</v>
      </c>
      <c r="F2762" t="s">
        <v>441</v>
      </c>
      <c r="G2762" s="957">
        <v>274</v>
      </c>
      <c r="H2762" t="s">
        <v>387</v>
      </c>
      <c r="I2762" s="937" t="s">
        <v>489</v>
      </c>
      <c r="J2762" s="937" t="s">
        <v>445</v>
      </c>
      <c r="K2762" s="937" t="s">
        <v>435</v>
      </c>
      <c r="L2762" s="937" t="s">
        <v>169</v>
      </c>
      <c r="M2762" s="962" t="s">
        <v>330</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ASRCMS202202</v>
      </c>
      <c r="AB2762" s="957">
        <f t="shared" si="476"/>
        <v>45230</v>
      </c>
      <c r="AC2762" t="str">
        <f t="shared" si="477"/>
        <v>Unaudited</v>
      </c>
    </row>
    <row r="2763" spans="1:29" x14ac:dyDescent="0.25">
      <c r="A2763" t="s">
        <v>421</v>
      </c>
      <c r="B2763" t="s">
        <v>1380</v>
      </c>
      <c r="C2763" t="s">
        <v>1381</v>
      </c>
      <c r="D2763">
        <v>1900</v>
      </c>
      <c r="E2763" s="957">
        <v>1</v>
      </c>
      <c r="F2763" t="s">
        <v>441</v>
      </c>
      <c r="G2763" s="957">
        <v>274</v>
      </c>
      <c r="H2763" t="s">
        <v>387</v>
      </c>
      <c r="I2763" s="937" t="s">
        <v>489</v>
      </c>
      <c r="J2763" s="937" t="s">
        <v>451</v>
      </c>
      <c r="K2763" s="937" t="s">
        <v>436</v>
      </c>
      <c r="L2763" s="937" t="s">
        <v>122</v>
      </c>
      <c r="M2763" s="962" t="s">
        <v>27</v>
      </c>
      <c r="N2763" s="678">
        <f t="shared" ca="1" si="474"/>
        <v>3445128.2415079046</v>
      </c>
      <c r="O2763" s="678">
        <f t="shared" ca="1" si="474"/>
        <v>-1602.7455759113784</v>
      </c>
      <c r="P2763" s="678">
        <f t="shared" ca="1" si="474"/>
        <v>3446730.987083816</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ASRCMS202202</v>
      </c>
      <c r="AB2763" s="957">
        <f t="shared" si="476"/>
        <v>45230</v>
      </c>
      <c r="AC2763" t="str">
        <f t="shared" si="477"/>
        <v>Unaudited</v>
      </c>
    </row>
    <row r="2764" spans="1:29" x14ac:dyDescent="0.25">
      <c r="A2764" t="s">
        <v>421</v>
      </c>
      <c r="B2764" t="s">
        <v>1380</v>
      </c>
      <c r="C2764" t="s">
        <v>1381</v>
      </c>
      <c r="D2764">
        <v>1900</v>
      </c>
      <c r="E2764" s="957">
        <v>1</v>
      </c>
      <c r="F2764" t="s">
        <v>441</v>
      </c>
      <c r="G2764" s="957">
        <v>274</v>
      </c>
      <c r="H2764" t="s">
        <v>387</v>
      </c>
      <c r="I2764" s="937" t="s">
        <v>489</v>
      </c>
      <c r="J2764" s="937" t="s">
        <v>451</v>
      </c>
      <c r="K2764" s="937" t="s">
        <v>436</v>
      </c>
      <c r="L2764" s="945" t="s">
        <v>123</v>
      </c>
      <c r="M2764" s="960" t="s">
        <v>98</v>
      </c>
      <c r="N2764" s="678">
        <f t="shared" ca="1" si="474"/>
        <v>220531.25027209698</v>
      </c>
      <c r="O2764" s="678">
        <f t="shared" ca="1" si="474"/>
        <v>177046.90352571593</v>
      </c>
      <c r="P2764" s="678">
        <f t="shared" ca="1" si="474"/>
        <v>43484.346746381045</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ASRCMS202202</v>
      </c>
      <c r="AB2764" s="957">
        <f t="shared" si="476"/>
        <v>45230</v>
      </c>
      <c r="AC2764" t="str">
        <f t="shared" si="477"/>
        <v>Unaudited</v>
      </c>
    </row>
    <row r="2765" spans="1:29" x14ac:dyDescent="0.25">
      <c r="A2765" t="s">
        <v>421</v>
      </c>
      <c r="B2765" t="s">
        <v>1380</v>
      </c>
      <c r="C2765" t="s">
        <v>1381</v>
      </c>
      <c r="D2765">
        <v>1900</v>
      </c>
      <c r="E2765" s="957">
        <v>1</v>
      </c>
      <c r="F2765" t="s">
        <v>441</v>
      </c>
      <c r="G2765" s="957">
        <v>274</v>
      </c>
      <c r="H2765" t="s">
        <v>387</v>
      </c>
      <c r="I2765" s="962" t="s">
        <v>489</v>
      </c>
      <c r="J2765" s="962" t="s">
        <v>451</v>
      </c>
      <c r="K2765" s="962" t="s">
        <v>436</v>
      </c>
      <c r="L2765" s="937" t="s">
        <v>124</v>
      </c>
      <c r="M2765" s="962" t="s">
        <v>99</v>
      </c>
      <c r="N2765" s="678">
        <f t="shared" ca="1" si="474"/>
        <v>225516.63226365679</v>
      </c>
      <c r="O2765" s="678">
        <f t="shared" ca="1" si="474"/>
        <v>179555.48721622347</v>
      </c>
      <c r="P2765" s="678">
        <f t="shared" ca="1" si="474"/>
        <v>45961.145047433318</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ASRCMS202202</v>
      </c>
      <c r="AB2765" s="957">
        <f t="shared" si="476"/>
        <v>45230</v>
      </c>
      <c r="AC2765" t="str">
        <f t="shared" si="477"/>
        <v>Unaudited</v>
      </c>
    </row>
    <row r="2766" spans="1:29" x14ac:dyDescent="0.25">
      <c r="A2766" t="s">
        <v>421</v>
      </c>
      <c r="B2766" t="s">
        <v>1380</v>
      </c>
      <c r="C2766" t="s">
        <v>1381</v>
      </c>
      <c r="D2766">
        <v>1900</v>
      </c>
      <c r="E2766" s="957">
        <v>1</v>
      </c>
      <c r="F2766" t="s">
        <v>441</v>
      </c>
      <c r="G2766" s="957">
        <v>274</v>
      </c>
      <c r="H2766" t="s">
        <v>387</v>
      </c>
      <c r="I2766" s="937" t="s">
        <v>489</v>
      </c>
      <c r="J2766" s="937" t="s">
        <v>451</v>
      </c>
      <c r="K2766" s="937" t="s">
        <v>436</v>
      </c>
      <c r="L2766" s="937" t="s">
        <v>125</v>
      </c>
      <c r="M2766" s="962" t="s">
        <v>100</v>
      </c>
      <c r="N2766" s="678">
        <f t="shared" ca="1" si="474"/>
        <v>184874.18669118485</v>
      </c>
      <c r="O2766" s="678">
        <f t="shared" ca="1" si="474"/>
        <v>86761.145372217827</v>
      </c>
      <c r="P2766" s="678">
        <f t="shared" ca="1" si="474"/>
        <v>98113.041318967022</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ASRCMS202202</v>
      </c>
      <c r="AB2766" s="957">
        <f t="shared" si="476"/>
        <v>45230</v>
      </c>
      <c r="AC2766" t="str">
        <f t="shared" si="477"/>
        <v>Unaudited</v>
      </c>
    </row>
    <row r="2767" spans="1:29" x14ac:dyDescent="0.25">
      <c r="A2767" t="s">
        <v>421</v>
      </c>
      <c r="B2767" t="s">
        <v>1380</v>
      </c>
      <c r="C2767" t="s">
        <v>1381</v>
      </c>
      <c r="D2767">
        <v>1900</v>
      </c>
      <c r="E2767" s="957">
        <v>1</v>
      </c>
      <c r="F2767" t="s">
        <v>441</v>
      </c>
      <c r="G2767" s="957">
        <v>274</v>
      </c>
      <c r="H2767" t="s">
        <v>387</v>
      </c>
      <c r="I2767" s="937" t="s">
        <v>489</v>
      </c>
      <c r="J2767" s="937" t="s">
        <v>451</v>
      </c>
      <c r="K2767" s="937" t="s">
        <v>436</v>
      </c>
      <c r="L2767" s="937" t="s">
        <v>126</v>
      </c>
      <c r="M2767" s="962" t="s">
        <v>101</v>
      </c>
      <c r="N2767" s="678">
        <f t="shared" ca="1" si="474"/>
        <v>254121.99168235486</v>
      </c>
      <c r="O2767" s="678">
        <f t="shared" ca="1" si="474"/>
        <v>13038.05980953574</v>
      </c>
      <c r="P2767" s="678">
        <f t="shared" ca="1" si="474"/>
        <v>241083.93187281911</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ASRCMS202202</v>
      </c>
      <c r="AB2767" s="957">
        <f t="shared" si="476"/>
        <v>45230</v>
      </c>
      <c r="AC2767" t="str">
        <f t="shared" si="477"/>
        <v>Unaudited</v>
      </c>
    </row>
    <row r="2768" spans="1:29" x14ac:dyDescent="0.25">
      <c r="A2768" t="s">
        <v>421</v>
      </c>
      <c r="B2768" t="s">
        <v>1380</v>
      </c>
      <c r="C2768" t="s">
        <v>1381</v>
      </c>
      <c r="D2768">
        <v>1900</v>
      </c>
      <c r="E2768" s="957">
        <v>1</v>
      </c>
      <c r="F2768" t="s">
        <v>441</v>
      </c>
      <c r="G2768" s="957">
        <v>274</v>
      </c>
      <c r="H2768" t="s">
        <v>387</v>
      </c>
      <c r="I2768" s="937" t="s">
        <v>489</v>
      </c>
      <c r="J2768" s="937" t="s">
        <v>451</v>
      </c>
      <c r="K2768" s="937" t="s">
        <v>436</v>
      </c>
      <c r="L2768" s="937" t="s">
        <v>127</v>
      </c>
      <c r="M2768" s="962" t="s">
        <v>28</v>
      </c>
      <c r="N2768" s="678">
        <f t="shared" ca="1" si="474"/>
        <v>103028.14442214087</v>
      </c>
      <c r="O2768" s="678">
        <f t="shared" ca="1" si="474"/>
        <v>103028.14442214087</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ASRCMS202202</v>
      </c>
      <c r="AB2768" s="957">
        <f t="shared" si="476"/>
        <v>45230</v>
      </c>
      <c r="AC2768" t="str">
        <f t="shared" si="477"/>
        <v>Unaudited</v>
      </c>
    </row>
    <row r="2769" spans="1:29" x14ac:dyDescent="0.25">
      <c r="A2769" t="s">
        <v>421</v>
      </c>
      <c r="B2769" t="s">
        <v>1380</v>
      </c>
      <c r="C2769" t="s">
        <v>1381</v>
      </c>
      <c r="D2769">
        <v>1900</v>
      </c>
      <c r="E2769" s="957">
        <v>1</v>
      </c>
      <c r="F2769" t="s">
        <v>441</v>
      </c>
      <c r="G2769" s="957">
        <v>274</v>
      </c>
      <c r="H2769" t="s">
        <v>387</v>
      </c>
      <c r="I2769" s="937" t="s">
        <v>489</v>
      </c>
      <c r="J2769" s="937" t="s">
        <v>437</v>
      </c>
      <c r="K2769" s="937" t="s">
        <v>437</v>
      </c>
      <c r="L2769" s="945" t="s">
        <v>129</v>
      </c>
      <c r="M2769" s="960" t="s">
        <v>327</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ASRCMS202202</v>
      </c>
      <c r="AB2769" s="957">
        <f t="shared" si="476"/>
        <v>45230</v>
      </c>
      <c r="AC2769" t="str">
        <f t="shared" si="477"/>
        <v>Unaudited</v>
      </c>
    </row>
    <row r="2770" spans="1:29" x14ac:dyDescent="0.25">
      <c r="A2770" t="s">
        <v>421</v>
      </c>
      <c r="B2770" t="s">
        <v>1380</v>
      </c>
      <c r="C2770" t="s">
        <v>1381</v>
      </c>
      <c r="D2770">
        <v>1900</v>
      </c>
      <c r="E2770" s="957">
        <v>1</v>
      </c>
      <c r="F2770" t="s">
        <v>441</v>
      </c>
      <c r="G2770" s="957">
        <v>274</v>
      </c>
      <c r="H2770" t="s">
        <v>387</v>
      </c>
      <c r="I2770" s="962" t="s">
        <v>489</v>
      </c>
      <c r="J2770" s="962" t="s">
        <v>437</v>
      </c>
      <c r="K2770" s="962" t="s">
        <v>437</v>
      </c>
      <c r="L2770" s="937" t="s">
        <v>130</v>
      </c>
      <c r="M2770" s="962" t="s">
        <v>326</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ASRCMS202202</v>
      </c>
      <c r="AB2770" s="957">
        <f t="shared" si="476"/>
        <v>45230</v>
      </c>
      <c r="AC2770" t="str">
        <f t="shared" si="477"/>
        <v>Unaudited</v>
      </c>
    </row>
    <row r="2771" spans="1:29" ht="30" x14ac:dyDescent="0.25">
      <c r="A2771" t="s">
        <v>421</v>
      </c>
      <c r="B2771" t="s">
        <v>1380</v>
      </c>
      <c r="C2771" t="s">
        <v>1381</v>
      </c>
      <c r="D2771">
        <v>1900</v>
      </c>
      <c r="E2771" s="957">
        <v>1</v>
      </c>
      <c r="F2771" t="s">
        <v>441</v>
      </c>
      <c r="G2771" s="957">
        <v>274</v>
      </c>
      <c r="H2771" t="s">
        <v>387</v>
      </c>
      <c r="I2771" s="937" t="s">
        <v>489</v>
      </c>
      <c r="J2771" s="937" t="s">
        <v>437</v>
      </c>
      <c r="K2771" s="937" t="s">
        <v>437</v>
      </c>
      <c r="L2771" s="937" t="s">
        <v>131</v>
      </c>
      <c r="M2771" s="962" t="s">
        <v>180</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ASRCMS202202</v>
      </c>
      <c r="AB2771" s="957">
        <f t="shared" si="476"/>
        <v>45230</v>
      </c>
      <c r="AC2771" t="str">
        <f t="shared" si="477"/>
        <v>Unaudited</v>
      </c>
    </row>
    <row r="2772" spans="1:29" x14ac:dyDescent="0.25">
      <c r="A2772" t="s">
        <v>421</v>
      </c>
      <c r="B2772" t="s">
        <v>1380</v>
      </c>
      <c r="C2772" t="s">
        <v>1381</v>
      </c>
      <c r="D2772">
        <v>1900</v>
      </c>
      <c r="E2772" s="957">
        <v>1</v>
      </c>
      <c r="F2772" t="s">
        <v>441</v>
      </c>
      <c r="G2772" s="957">
        <v>274</v>
      </c>
      <c r="H2772" t="s">
        <v>387</v>
      </c>
      <c r="I2772" s="937" t="s">
        <v>489</v>
      </c>
      <c r="J2772" s="937" t="s">
        <v>437</v>
      </c>
      <c r="K2772" s="937" t="s">
        <v>437</v>
      </c>
      <c r="L2772" s="937" t="s">
        <v>132</v>
      </c>
      <c r="M2772" s="962" t="s">
        <v>495</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ASRCMS202202</v>
      </c>
      <c r="AB2772" s="957">
        <f t="shared" si="476"/>
        <v>45230</v>
      </c>
      <c r="AC2772" t="str">
        <f t="shared" si="477"/>
        <v>Unaudited</v>
      </c>
    </row>
    <row r="2773" spans="1:29" x14ac:dyDescent="0.25">
      <c r="A2773" t="s">
        <v>421</v>
      </c>
      <c r="B2773" t="s">
        <v>1380</v>
      </c>
      <c r="C2773" t="s">
        <v>1381</v>
      </c>
      <c r="D2773">
        <v>1900</v>
      </c>
      <c r="E2773" s="957">
        <v>1</v>
      </c>
      <c r="F2773" t="s">
        <v>441</v>
      </c>
      <c r="G2773" s="957">
        <v>274</v>
      </c>
      <c r="H2773" t="s">
        <v>387</v>
      </c>
      <c r="I2773" s="937" t="s">
        <v>489</v>
      </c>
      <c r="J2773" s="937" t="s">
        <v>437</v>
      </c>
      <c r="K2773" s="937" t="s">
        <v>437</v>
      </c>
      <c r="L2773" s="937" t="s">
        <v>133</v>
      </c>
      <c r="M2773" s="962" t="s">
        <v>496</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ASRCMS202202</v>
      </c>
      <c r="AB2773" s="957">
        <f t="shared" si="476"/>
        <v>45230</v>
      </c>
      <c r="AC2773" t="str">
        <f t="shared" si="477"/>
        <v>Unaudited</v>
      </c>
    </row>
    <row r="2774" spans="1:29" x14ac:dyDescent="0.25">
      <c r="A2774" t="s">
        <v>421</v>
      </c>
      <c r="B2774" t="s">
        <v>1380</v>
      </c>
      <c r="C2774" t="s">
        <v>1381</v>
      </c>
      <c r="D2774">
        <v>1900</v>
      </c>
      <c r="E2774" s="957">
        <v>1</v>
      </c>
      <c r="F2774" t="s">
        <v>441</v>
      </c>
      <c r="G2774" s="957">
        <v>274</v>
      </c>
      <c r="H2774" t="s">
        <v>387</v>
      </c>
      <c r="I2774" s="937" t="s">
        <v>489</v>
      </c>
      <c r="J2774" s="937" t="s">
        <v>437</v>
      </c>
      <c r="K2774" s="937" t="s">
        <v>437</v>
      </c>
      <c r="L2774" s="937" t="s">
        <v>134</v>
      </c>
      <c r="M2774" s="962" t="s">
        <v>497</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ASRCMS202202</v>
      </c>
      <c r="AB2774" s="957">
        <f t="shared" si="476"/>
        <v>45230</v>
      </c>
      <c r="AC2774" t="str">
        <f t="shared" si="477"/>
        <v>Unaudited</v>
      </c>
    </row>
    <row r="2775" spans="1:29" x14ac:dyDescent="0.25">
      <c r="A2775" t="s">
        <v>421</v>
      </c>
      <c r="B2775" t="s">
        <v>1380</v>
      </c>
      <c r="C2775" t="s">
        <v>1381</v>
      </c>
      <c r="D2775">
        <v>1900</v>
      </c>
      <c r="E2775" s="957">
        <v>1</v>
      </c>
      <c r="F2775" t="s">
        <v>441</v>
      </c>
      <c r="G2775" s="957">
        <v>274</v>
      </c>
      <c r="H2775" t="s">
        <v>387</v>
      </c>
      <c r="I2775" s="937" t="s">
        <v>490</v>
      </c>
      <c r="J2775" s="937" t="s">
        <v>26</v>
      </c>
      <c r="K2775" s="937" t="s">
        <v>26</v>
      </c>
      <c r="L2775" s="937" t="s">
        <v>270</v>
      </c>
      <c r="M2775" s="962" t="s">
        <v>26</v>
      </c>
      <c r="N2775" s="678">
        <f t="shared" ca="1" si="479"/>
        <v>689574.64872519986</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ASRCMS202202</v>
      </c>
      <c r="AB2775" s="957">
        <f t="shared" si="476"/>
        <v>45230</v>
      </c>
      <c r="AC2775" t="str">
        <f t="shared" si="477"/>
        <v>Unaudited</v>
      </c>
    </row>
    <row r="2776" spans="1:29" x14ac:dyDescent="0.25">
      <c r="A2776" t="s">
        <v>421</v>
      </c>
      <c r="B2776" t="s">
        <v>1380</v>
      </c>
      <c r="C2776" t="s">
        <v>1381</v>
      </c>
      <c r="D2776">
        <v>1900</v>
      </c>
      <c r="E2776" s="957">
        <v>1</v>
      </c>
      <c r="F2776" t="s">
        <v>442</v>
      </c>
      <c r="G2776" s="957">
        <v>366</v>
      </c>
      <c r="H2776" t="s">
        <v>387</v>
      </c>
      <c r="I2776" s="937" t="s">
        <v>433</v>
      </c>
      <c r="J2776" s="937" t="s">
        <v>433</v>
      </c>
      <c r="K2776" s="937" t="s">
        <v>433</v>
      </c>
      <c r="L2776" s="937"/>
      <c r="M2776" s="962" t="s">
        <v>433</v>
      </c>
      <c r="N2776" s="678">
        <f t="shared" ca="1" si="479"/>
        <v>39987.558064515004</v>
      </c>
      <c r="O2776" s="678">
        <f t="shared" ca="1" si="478"/>
        <v>20004.473118278001</v>
      </c>
      <c r="P2776" s="678">
        <f t="shared" ca="1" si="478"/>
        <v>3280.7956989250001</v>
      </c>
      <c r="Q2776" s="678">
        <f t="shared" ca="1" si="478"/>
        <v>12655.208602151</v>
      </c>
      <c r="R2776" s="678">
        <f t="shared" ca="1" si="478"/>
        <v>2082</v>
      </c>
      <c r="S2776" s="678">
        <f t="shared" ca="1" si="478"/>
        <v>47</v>
      </c>
      <c r="T2776" s="678">
        <f t="shared" ca="1" si="478"/>
        <v>1156.5</v>
      </c>
      <c r="U2776" s="678">
        <f t="shared" ca="1" si="478"/>
        <v>0</v>
      </c>
      <c r="V2776" s="678">
        <f t="shared" ca="1" si="478"/>
        <v>122</v>
      </c>
      <c r="W2776" s="678">
        <f t="shared" ca="1" si="473"/>
        <v>639.58064516100001</v>
      </c>
      <c r="X2776" s="678">
        <f t="shared" ca="1" si="478"/>
        <v>0</v>
      </c>
      <c r="Y2776" s="678">
        <f t="shared" ca="1" si="478"/>
        <v>0</v>
      </c>
      <c r="Z2776" s="678">
        <f t="shared" ca="1" si="478"/>
        <v>0</v>
      </c>
      <c r="AA2776" t="str">
        <f t="shared" si="475"/>
        <v>ASRCMS202202</v>
      </c>
      <c r="AB2776" s="957">
        <f t="shared" si="476"/>
        <v>45230</v>
      </c>
      <c r="AC2776" t="str">
        <f t="shared" si="477"/>
        <v>Unaudited</v>
      </c>
    </row>
    <row r="2777" spans="1:29" x14ac:dyDescent="0.25">
      <c r="A2777" t="s">
        <v>421</v>
      </c>
      <c r="B2777" t="s">
        <v>1380</v>
      </c>
      <c r="C2777" t="s">
        <v>1381</v>
      </c>
      <c r="D2777">
        <v>1900</v>
      </c>
      <c r="E2777" s="957">
        <v>1</v>
      </c>
      <c r="F2777" t="s">
        <v>442</v>
      </c>
      <c r="G2777" s="957">
        <v>366</v>
      </c>
      <c r="H2777" t="s">
        <v>387</v>
      </c>
      <c r="I2777" s="937" t="s">
        <v>488</v>
      </c>
      <c r="J2777" s="937" t="s">
        <v>12</v>
      </c>
      <c r="K2777" s="937" t="s">
        <v>12</v>
      </c>
      <c r="L2777" s="945">
        <v>1.1000000000000001</v>
      </c>
      <c r="M2777" s="960" t="s">
        <v>12</v>
      </c>
      <c r="N2777" s="678">
        <f t="shared" ca="1" si="479"/>
        <v>64231189.61999999</v>
      </c>
      <c r="O2777" s="678">
        <f t="shared" ca="1" si="478"/>
        <v>24113391.949999999</v>
      </c>
      <c r="P2777" s="678">
        <f t="shared" ca="1" si="478"/>
        <v>3954671.1399999997</v>
      </c>
      <c r="Q2777" s="678">
        <f t="shared" ca="1" si="478"/>
        <v>15254588.459999999</v>
      </c>
      <c r="R2777" s="678">
        <f t="shared" ca="1" si="478"/>
        <v>2509642.7999999998</v>
      </c>
      <c r="S2777" s="678">
        <f t="shared" ca="1" si="478"/>
        <v>56653.8</v>
      </c>
      <c r="T2777" s="678">
        <f t="shared" ca="1" si="478"/>
        <v>1394045.1</v>
      </c>
      <c r="U2777" s="678">
        <f t="shared" ca="1" si="478"/>
        <v>0</v>
      </c>
      <c r="V2777" s="678">
        <f t="shared" ca="1" si="478"/>
        <v>147058.79999999999</v>
      </c>
      <c r="W2777" s="678">
        <f t="shared" ca="1" si="473"/>
        <v>16801137.57</v>
      </c>
      <c r="X2777" s="678">
        <f t="shared" ca="1" si="478"/>
        <v>0</v>
      </c>
      <c r="Y2777" s="678">
        <f t="shared" ca="1" si="478"/>
        <v>0</v>
      </c>
      <c r="Z2777" s="678">
        <f t="shared" ca="1" si="478"/>
        <v>0</v>
      </c>
      <c r="AA2777" t="str">
        <f t="shared" si="475"/>
        <v>ASRCMS202202</v>
      </c>
      <c r="AB2777" s="957">
        <f t="shared" si="476"/>
        <v>45230</v>
      </c>
      <c r="AC2777" t="str">
        <f t="shared" si="477"/>
        <v>Unaudited</v>
      </c>
    </row>
    <row r="2778" spans="1:29" x14ac:dyDescent="0.25">
      <c r="A2778" t="s">
        <v>421</v>
      </c>
      <c r="B2778" t="s">
        <v>1380</v>
      </c>
      <c r="C2778" t="s">
        <v>1381</v>
      </c>
      <c r="D2778">
        <v>1900</v>
      </c>
      <c r="E2778" s="957">
        <v>1</v>
      </c>
      <c r="F2778" t="s">
        <v>442</v>
      </c>
      <c r="G2778" s="957">
        <v>366</v>
      </c>
      <c r="H2778" t="s">
        <v>387</v>
      </c>
      <c r="I2778" s="962" t="s">
        <v>488</v>
      </c>
      <c r="J2778" s="962" t="s">
        <v>12</v>
      </c>
      <c r="K2778" s="962" t="s">
        <v>1323</v>
      </c>
      <c r="L2778" s="937" t="s">
        <v>1314</v>
      </c>
      <c r="M2778" s="962" t="s">
        <v>1323</v>
      </c>
      <c r="N2778" s="678">
        <f t="shared" ca="1" si="479"/>
        <v>857224.28212403867</v>
      </c>
      <c r="O2778" s="678">
        <f t="shared" ca="1" si="478"/>
        <v>336588.48336554976</v>
      </c>
      <c r="P2778" s="678">
        <f t="shared" ca="1" si="478"/>
        <v>54170.502825315154</v>
      </c>
      <c r="Q2778" s="678">
        <f t="shared" ca="1" si="478"/>
        <v>218472.62032383977</v>
      </c>
      <c r="R2778" s="678">
        <f t="shared" ca="1" si="478"/>
        <v>35221.106402230565</v>
      </c>
      <c r="S2778" s="678">
        <f t="shared" ca="1" si="478"/>
        <v>730.12709193589853</v>
      </c>
      <c r="T2778" s="678">
        <f t="shared" ca="1" si="478"/>
        <v>19992.191658746615</v>
      </c>
      <c r="U2778" s="678">
        <f t="shared" ca="1" si="478"/>
        <v>0</v>
      </c>
      <c r="V2778" s="678">
        <f t="shared" ca="1" si="478"/>
        <v>2159.9031337848969</v>
      </c>
      <c r="W2778" s="678">
        <f t="shared" ca="1" si="473"/>
        <v>189889.34732263602</v>
      </c>
      <c r="X2778" s="678">
        <f t="shared" ca="1" si="478"/>
        <v>0</v>
      </c>
      <c r="Y2778" s="678">
        <f t="shared" ca="1" si="478"/>
        <v>0</v>
      </c>
      <c r="Z2778" s="678">
        <f t="shared" ca="1" si="478"/>
        <v>0</v>
      </c>
      <c r="AA2778" t="str">
        <f t="shared" si="475"/>
        <v>ASRCMS202202</v>
      </c>
      <c r="AB2778" s="957">
        <f t="shared" si="476"/>
        <v>45230</v>
      </c>
      <c r="AC2778" t="str">
        <f t="shared" si="477"/>
        <v>Unaudited</v>
      </c>
    </row>
    <row r="2779" spans="1:29" x14ac:dyDescent="0.25">
      <c r="A2779" t="s">
        <v>421</v>
      </c>
      <c r="B2779" t="s">
        <v>1380</v>
      </c>
      <c r="C2779" t="s">
        <v>1381</v>
      </c>
      <c r="D2779">
        <v>1900</v>
      </c>
      <c r="E2779" s="957">
        <v>1</v>
      </c>
      <c r="F2779" t="s">
        <v>442</v>
      </c>
      <c r="G2779" s="957">
        <v>366</v>
      </c>
      <c r="H2779" t="s">
        <v>387</v>
      </c>
      <c r="I2779" s="937" t="s">
        <v>488</v>
      </c>
      <c r="J2779" s="937" t="s">
        <v>491</v>
      </c>
      <c r="K2779" s="937" t="s">
        <v>492</v>
      </c>
      <c r="L2779" s="937" t="s">
        <v>63</v>
      </c>
      <c r="M2779" s="962" t="s">
        <v>344</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ASRCMS202202</v>
      </c>
      <c r="AB2779" s="957">
        <f t="shared" si="476"/>
        <v>45230</v>
      </c>
      <c r="AC2779" t="str">
        <f t="shared" si="477"/>
        <v>Unaudited</v>
      </c>
    </row>
    <row r="2780" spans="1:29" x14ac:dyDescent="0.25">
      <c r="A2780" t="s">
        <v>421</v>
      </c>
      <c r="B2780" t="s">
        <v>1380</v>
      </c>
      <c r="C2780" t="s">
        <v>1381</v>
      </c>
      <c r="D2780">
        <v>1900</v>
      </c>
      <c r="E2780" s="957">
        <v>1</v>
      </c>
      <c r="F2780" t="s">
        <v>442</v>
      </c>
      <c r="G2780" s="957">
        <v>366</v>
      </c>
      <c r="H2780" t="s">
        <v>387</v>
      </c>
      <c r="I2780" s="937" t="s">
        <v>488</v>
      </c>
      <c r="J2780" s="937" t="s">
        <v>491</v>
      </c>
      <c r="K2780" s="937" t="s">
        <v>1014</v>
      </c>
      <c r="L2780" s="937" t="s">
        <v>910</v>
      </c>
      <c r="M2780" s="962" t="s">
        <v>911</v>
      </c>
      <c r="N2780" s="678">
        <f t="shared" ca="1" si="479"/>
        <v>0</v>
      </c>
      <c r="O2780" s="678">
        <f t="shared" ca="1" si="478"/>
        <v>0</v>
      </c>
      <c r="P2780" s="678">
        <f t="shared" ca="1" si="478"/>
        <v>0</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ASRCMS202202</v>
      </c>
      <c r="AB2780" s="957">
        <f t="shared" si="476"/>
        <v>45230</v>
      </c>
      <c r="AC2780" t="str">
        <f t="shared" si="477"/>
        <v>Unaudited</v>
      </c>
    </row>
    <row r="2781" spans="1:29" x14ac:dyDescent="0.25">
      <c r="A2781" t="s">
        <v>421</v>
      </c>
      <c r="B2781" t="s">
        <v>1380</v>
      </c>
      <c r="C2781" t="s">
        <v>1381</v>
      </c>
      <c r="D2781">
        <v>1900</v>
      </c>
      <c r="E2781" s="957">
        <v>1</v>
      </c>
      <c r="F2781" t="s">
        <v>442</v>
      </c>
      <c r="G2781" s="957">
        <v>366</v>
      </c>
      <c r="H2781" t="s">
        <v>387</v>
      </c>
      <c r="I2781" s="937" t="s">
        <v>488</v>
      </c>
      <c r="J2781" s="937" t="s">
        <v>13</v>
      </c>
      <c r="K2781" s="937" t="s">
        <v>493</v>
      </c>
      <c r="L2781" s="937" t="s">
        <v>95</v>
      </c>
      <c r="M2781" s="962" t="s">
        <v>147</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ASRCMS202202</v>
      </c>
      <c r="AB2781" s="957">
        <f t="shared" si="476"/>
        <v>45230</v>
      </c>
      <c r="AC2781" t="str">
        <f t="shared" si="477"/>
        <v>Unaudited</v>
      </c>
    </row>
    <row r="2782" spans="1:29" x14ac:dyDescent="0.25">
      <c r="A2782" t="s">
        <v>421</v>
      </c>
      <c r="B2782" t="s">
        <v>1380</v>
      </c>
      <c r="C2782" t="s">
        <v>1381</v>
      </c>
      <c r="D2782">
        <v>1900</v>
      </c>
      <c r="E2782" s="957">
        <v>1</v>
      </c>
      <c r="F2782" t="s">
        <v>442</v>
      </c>
      <c r="G2782" s="957">
        <v>366</v>
      </c>
      <c r="H2782" t="s">
        <v>387</v>
      </c>
      <c r="I2782" s="937" t="s">
        <v>488</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ASRCMS202202</v>
      </c>
      <c r="AB2782" s="957">
        <f t="shared" si="476"/>
        <v>45230</v>
      </c>
      <c r="AC2782" t="str">
        <f t="shared" si="477"/>
        <v>Unaudited</v>
      </c>
    </row>
    <row r="2783" spans="1:29" x14ac:dyDescent="0.25">
      <c r="A2783" t="s">
        <v>421</v>
      </c>
      <c r="B2783" t="s">
        <v>1380</v>
      </c>
      <c r="C2783" t="s">
        <v>1381</v>
      </c>
      <c r="D2783">
        <v>1900</v>
      </c>
      <c r="E2783" s="957">
        <v>1</v>
      </c>
      <c r="F2783" t="s">
        <v>442</v>
      </c>
      <c r="G2783" s="957">
        <v>366</v>
      </c>
      <c r="H2783" t="s">
        <v>387</v>
      </c>
      <c r="I2783" s="937" t="s">
        <v>489</v>
      </c>
      <c r="J2783" s="937" t="s">
        <v>445</v>
      </c>
      <c r="K2783" s="937" t="s">
        <v>0</v>
      </c>
      <c r="L2783" s="937">
        <v>2.1</v>
      </c>
      <c r="M2783" s="962" t="s">
        <v>148</v>
      </c>
      <c r="N2783" s="678">
        <f t="shared" ca="1" si="479"/>
        <v>4618697.6400000006</v>
      </c>
      <c r="O2783" s="678">
        <f t="shared" ca="1" si="478"/>
        <v>830095.63</v>
      </c>
      <c r="P2783" s="678">
        <f t="shared" ca="1" si="478"/>
        <v>116186.07999999999</v>
      </c>
      <c r="Q2783" s="678">
        <f t="shared" ca="1" si="478"/>
        <v>2516701.66</v>
      </c>
      <c r="R2783" s="678">
        <f t="shared" ca="1" si="478"/>
        <v>264563.02</v>
      </c>
      <c r="S2783" s="678">
        <f t="shared" ca="1" si="478"/>
        <v>0</v>
      </c>
      <c r="T2783" s="678">
        <f t="shared" ca="1" si="478"/>
        <v>96624.959999999992</v>
      </c>
      <c r="U2783" s="678">
        <f t="shared" ca="1" si="478"/>
        <v>0</v>
      </c>
      <c r="V2783" s="678">
        <f t="shared" ca="1" si="478"/>
        <v>14000.49</v>
      </c>
      <c r="W2783" s="678">
        <f t="shared" ca="1" si="473"/>
        <v>780525.8</v>
      </c>
      <c r="X2783" s="678">
        <f t="shared" ca="1" si="478"/>
        <v>0</v>
      </c>
      <c r="Y2783" s="678">
        <f t="shared" ca="1" si="478"/>
        <v>0</v>
      </c>
      <c r="Z2783" s="678">
        <f t="shared" ca="1" si="478"/>
        <v>0</v>
      </c>
      <c r="AA2783" t="str">
        <f t="shared" si="475"/>
        <v>ASRCMS202202</v>
      </c>
      <c r="AB2783" s="957">
        <f t="shared" si="476"/>
        <v>45230</v>
      </c>
      <c r="AC2783" t="str">
        <f t="shared" si="477"/>
        <v>Unaudited</v>
      </c>
    </row>
    <row r="2784" spans="1:29" ht="30" x14ac:dyDescent="0.25">
      <c r="A2784" t="s">
        <v>421</v>
      </c>
      <c r="B2784" t="s">
        <v>1380</v>
      </c>
      <c r="C2784" t="s">
        <v>1381</v>
      </c>
      <c r="D2784">
        <v>1900</v>
      </c>
      <c r="E2784" s="957">
        <v>1</v>
      </c>
      <c r="F2784" t="s">
        <v>442</v>
      </c>
      <c r="G2784" s="957">
        <v>366</v>
      </c>
      <c r="H2784" t="s">
        <v>387</v>
      </c>
      <c r="I2784" s="937" t="s">
        <v>489</v>
      </c>
      <c r="J2784" s="937" t="s">
        <v>445</v>
      </c>
      <c r="K2784" s="937" t="s">
        <v>0</v>
      </c>
      <c r="L2784" s="937">
        <v>2.2000000000000002</v>
      </c>
      <c r="M2784" s="962" t="s">
        <v>149</v>
      </c>
      <c r="N2784" s="678">
        <f t="shared" ca="1" si="479"/>
        <v>557404.48924701102</v>
      </c>
      <c r="O2784" s="678">
        <f t="shared" ca="1" si="478"/>
        <v>96267.451080867831</v>
      </c>
      <c r="P2784" s="678">
        <f t="shared" ca="1" si="478"/>
        <v>18502.344417022239</v>
      </c>
      <c r="Q2784" s="678">
        <f t="shared" ca="1" si="478"/>
        <v>255842.96902609651</v>
      </c>
      <c r="R2784" s="678">
        <f t="shared" ca="1" si="478"/>
        <v>47585.235547750504</v>
      </c>
      <c r="S2784" s="678">
        <f t="shared" ca="1" si="478"/>
        <v>0</v>
      </c>
      <c r="T2784" s="678">
        <f t="shared" ca="1" si="478"/>
        <v>29438.912881986384</v>
      </c>
      <c r="U2784" s="678">
        <f t="shared" ca="1" si="478"/>
        <v>0</v>
      </c>
      <c r="V2784" s="678">
        <f t="shared" ca="1" si="478"/>
        <v>656.79265246734406</v>
      </c>
      <c r="W2784" s="678">
        <f t="shared" ca="1" si="473"/>
        <v>109110.78364082023</v>
      </c>
      <c r="X2784" s="678">
        <f t="shared" ca="1" si="478"/>
        <v>0</v>
      </c>
      <c r="Y2784" s="678">
        <f t="shared" ca="1" si="478"/>
        <v>0</v>
      </c>
      <c r="Z2784" s="678">
        <f t="shared" ca="1" si="478"/>
        <v>0</v>
      </c>
      <c r="AA2784" t="str">
        <f t="shared" si="475"/>
        <v>ASRCMS202202</v>
      </c>
      <c r="AB2784" s="957">
        <f t="shared" si="476"/>
        <v>45230</v>
      </c>
      <c r="AC2784" t="str">
        <f t="shared" si="477"/>
        <v>Unaudited</v>
      </c>
    </row>
    <row r="2785" spans="1:29" x14ac:dyDescent="0.25">
      <c r="A2785" t="s">
        <v>421</v>
      </c>
      <c r="B2785" t="s">
        <v>1380</v>
      </c>
      <c r="C2785" t="s">
        <v>1381</v>
      </c>
      <c r="D2785">
        <v>1900</v>
      </c>
      <c r="E2785" s="957">
        <v>1</v>
      </c>
      <c r="F2785" t="s">
        <v>442</v>
      </c>
      <c r="G2785" s="957">
        <v>366</v>
      </c>
      <c r="H2785" t="s">
        <v>387</v>
      </c>
      <c r="I2785" s="937" t="s">
        <v>489</v>
      </c>
      <c r="J2785" s="937" t="s">
        <v>445</v>
      </c>
      <c r="K2785" s="937" t="s">
        <v>0</v>
      </c>
      <c r="L2785" s="945">
        <v>2.2999999999999998</v>
      </c>
      <c r="M2785" s="960" t="s">
        <v>150</v>
      </c>
      <c r="N2785" s="678">
        <f t="shared" ca="1" si="479"/>
        <v>741418.85000000009</v>
      </c>
      <c r="O2785" s="678">
        <f t="shared" ca="1" si="478"/>
        <v>317235.74999999994</v>
      </c>
      <c r="P2785" s="678">
        <f t="shared" ca="1" si="478"/>
        <v>65464.270000000011</v>
      </c>
      <c r="Q2785" s="678">
        <f t="shared" ca="1" si="478"/>
        <v>260303.6</v>
      </c>
      <c r="R2785" s="678">
        <f t="shared" ca="1" si="478"/>
        <v>41023.810000000005</v>
      </c>
      <c r="S2785" s="678">
        <f t="shared" ca="1" si="478"/>
        <v>0</v>
      </c>
      <c r="T2785" s="678">
        <f t="shared" ca="1" si="478"/>
        <v>13064.279999999999</v>
      </c>
      <c r="U2785" s="678">
        <f t="shared" ca="1" si="478"/>
        <v>0</v>
      </c>
      <c r="V2785" s="678">
        <f t="shared" ca="1" si="478"/>
        <v>2209.8000000000002</v>
      </c>
      <c r="W2785" s="678">
        <f t="shared" ca="1" si="473"/>
        <v>42117.340000000004</v>
      </c>
      <c r="X2785" s="678">
        <f t="shared" ca="1" si="478"/>
        <v>0</v>
      </c>
      <c r="Y2785" s="678">
        <f t="shared" ca="1" si="478"/>
        <v>0</v>
      </c>
      <c r="Z2785" s="678">
        <f t="shared" ca="1" si="478"/>
        <v>0</v>
      </c>
      <c r="AA2785" t="str">
        <f t="shared" si="475"/>
        <v>ASRCMS202202</v>
      </c>
      <c r="AB2785" s="957">
        <f t="shared" si="476"/>
        <v>45230</v>
      </c>
      <c r="AC2785" t="str">
        <f t="shared" si="477"/>
        <v>Unaudited</v>
      </c>
    </row>
    <row r="2786" spans="1:29" x14ac:dyDescent="0.25">
      <c r="A2786" t="s">
        <v>421</v>
      </c>
      <c r="B2786" t="s">
        <v>1380</v>
      </c>
      <c r="C2786" t="s">
        <v>1381</v>
      </c>
      <c r="D2786">
        <v>1900</v>
      </c>
      <c r="E2786" s="957">
        <v>1</v>
      </c>
      <c r="F2786" t="s">
        <v>442</v>
      </c>
      <c r="G2786" s="957">
        <v>366</v>
      </c>
      <c r="H2786" t="s">
        <v>387</v>
      </c>
      <c r="I2786" s="937" t="s">
        <v>489</v>
      </c>
      <c r="J2786" s="937" t="s">
        <v>445</v>
      </c>
      <c r="K2786" s="937" t="s">
        <v>0</v>
      </c>
      <c r="L2786" s="937">
        <v>2.4</v>
      </c>
      <c r="M2786" s="962" t="s">
        <v>151</v>
      </c>
      <c r="N2786" s="678">
        <f t="shared" ca="1" si="479"/>
        <v>1605849.7399999995</v>
      </c>
      <c r="O2786" s="678">
        <f t="shared" ca="1" si="478"/>
        <v>518197.28999999992</v>
      </c>
      <c r="P2786" s="678">
        <f t="shared" ca="1" si="478"/>
        <v>56604.499999999993</v>
      </c>
      <c r="Q2786" s="678">
        <f t="shared" ca="1" si="478"/>
        <v>728294.92999999993</v>
      </c>
      <c r="R2786" s="678">
        <f t="shared" ca="1" si="478"/>
        <v>56948.880000000005</v>
      </c>
      <c r="S2786" s="678">
        <f t="shared" ca="1" si="478"/>
        <v>709.54</v>
      </c>
      <c r="T2786" s="678">
        <f t="shared" ca="1" si="478"/>
        <v>74750.969999999987</v>
      </c>
      <c r="U2786" s="678">
        <f t="shared" ca="1" si="478"/>
        <v>0</v>
      </c>
      <c r="V2786" s="678">
        <f t="shared" ca="1" si="478"/>
        <v>6259.6800000000012</v>
      </c>
      <c r="W2786" s="678">
        <f t="shared" ca="1" si="473"/>
        <v>164083.95000000001</v>
      </c>
      <c r="X2786" s="678">
        <f t="shared" ca="1" si="478"/>
        <v>0</v>
      </c>
      <c r="Y2786" s="678">
        <f t="shared" ca="1" si="478"/>
        <v>0</v>
      </c>
      <c r="Z2786" s="678">
        <f t="shared" ca="1" si="478"/>
        <v>0</v>
      </c>
      <c r="AA2786" t="str">
        <f t="shared" si="475"/>
        <v>ASRCMS202202</v>
      </c>
      <c r="AB2786" s="957">
        <f t="shared" si="476"/>
        <v>45230</v>
      </c>
      <c r="AC2786" t="str">
        <f t="shared" si="477"/>
        <v>Unaudited</v>
      </c>
    </row>
    <row r="2787" spans="1:29" ht="30" x14ac:dyDescent="0.25">
      <c r="A2787" t="s">
        <v>421</v>
      </c>
      <c r="B2787" t="s">
        <v>1380</v>
      </c>
      <c r="C2787" t="s">
        <v>1381</v>
      </c>
      <c r="D2787">
        <v>1900</v>
      </c>
      <c r="E2787" s="957">
        <v>1</v>
      </c>
      <c r="F2787" t="s">
        <v>442</v>
      </c>
      <c r="G2787" s="957">
        <v>366</v>
      </c>
      <c r="H2787" t="s">
        <v>387</v>
      </c>
      <c r="I2787" s="937" t="s">
        <v>489</v>
      </c>
      <c r="J2787" s="937" t="s">
        <v>445</v>
      </c>
      <c r="K2787" s="937" t="s">
        <v>0</v>
      </c>
      <c r="L2787" s="937">
        <v>2.5</v>
      </c>
      <c r="M2787" s="962" t="s">
        <v>152</v>
      </c>
      <c r="N2787" s="678">
        <f t="shared" ca="1" si="479"/>
        <v>166132.17846551485</v>
      </c>
      <c r="O2787" s="678">
        <f t="shared" ca="1" si="478"/>
        <v>58896.153033946386</v>
      </c>
      <c r="P2787" s="678">
        <f t="shared" ca="1" si="478"/>
        <v>8767.9871624430889</v>
      </c>
      <c r="Q2787" s="678">
        <f t="shared" ca="1" si="478"/>
        <v>72453.903458332599</v>
      </c>
      <c r="R2787" s="678">
        <f t="shared" ca="1" si="478"/>
        <v>7597.8025044888773</v>
      </c>
      <c r="S2787" s="678">
        <f t="shared" ca="1" si="478"/>
        <v>38.279173097781317</v>
      </c>
      <c r="T2787" s="678">
        <f t="shared" ca="1" si="478"/>
        <v>4802.5232292319288</v>
      </c>
      <c r="U2787" s="678">
        <f t="shared" ca="1" si="478"/>
        <v>0</v>
      </c>
      <c r="V2787" s="678">
        <f t="shared" ca="1" si="478"/>
        <v>922.60249443351063</v>
      </c>
      <c r="W2787" s="678">
        <f t="shared" ca="1" si="473"/>
        <v>12652.927409540664</v>
      </c>
      <c r="X2787" s="678">
        <f t="shared" ca="1" si="478"/>
        <v>0</v>
      </c>
      <c r="Y2787" s="678">
        <f t="shared" ca="1" si="478"/>
        <v>0</v>
      </c>
      <c r="Z2787" s="678">
        <f t="shared" ca="1" si="478"/>
        <v>0</v>
      </c>
      <c r="AA2787" t="str">
        <f t="shared" si="475"/>
        <v>ASRCMS202202</v>
      </c>
      <c r="AB2787" s="957">
        <f t="shared" si="476"/>
        <v>45230</v>
      </c>
      <c r="AC2787" t="str">
        <f t="shared" si="477"/>
        <v>Unaudited</v>
      </c>
    </row>
    <row r="2788" spans="1:29" x14ac:dyDescent="0.25">
      <c r="A2788" t="s">
        <v>421</v>
      </c>
      <c r="B2788" t="s">
        <v>1380</v>
      </c>
      <c r="C2788" t="s">
        <v>1381</v>
      </c>
      <c r="D2788">
        <v>1900</v>
      </c>
      <c r="E2788" s="957">
        <v>1</v>
      </c>
      <c r="F2788" t="s">
        <v>442</v>
      </c>
      <c r="G2788" s="957">
        <v>366</v>
      </c>
      <c r="H2788" t="s">
        <v>387</v>
      </c>
      <c r="I2788" s="937" t="s">
        <v>489</v>
      </c>
      <c r="J2788" s="937" t="s">
        <v>445</v>
      </c>
      <c r="K2788" s="937" t="s">
        <v>0</v>
      </c>
      <c r="L2788" s="937" t="s">
        <v>97</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ASRCMS202202</v>
      </c>
      <c r="AB2788" s="957">
        <f t="shared" si="476"/>
        <v>45230</v>
      </c>
      <c r="AC2788" t="str">
        <f t="shared" si="477"/>
        <v>Unaudited</v>
      </c>
    </row>
    <row r="2789" spans="1:29" x14ac:dyDescent="0.25">
      <c r="A2789" t="s">
        <v>421</v>
      </c>
      <c r="B2789" t="s">
        <v>1380</v>
      </c>
      <c r="C2789" t="s">
        <v>1381</v>
      </c>
      <c r="D2789">
        <v>1900</v>
      </c>
      <c r="E2789" s="957">
        <v>1</v>
      </c>
      <c r="F2789" t="s">
        <v>442</v>
      </c>
      <c r="G2789" s="957">
        <v>366</v>
      </c>
      <c r="H2789" t="s">
        <v>387</v>
      </c>
      <c r="I2789" s="937" t="s">
        <v>489</v>
      </c>
      <c r="J2789" s="937" t="s">
        <v>445</v>
      </c>
      <c r="K2789" s="937" t="s">
        <v>0</v>
      </c>
      <c r="L2789" s="937" t="s">
        <v>153</v>
      </c>
      <c r="M2789" s="962" t="s">
        <v>452</v>
      </c>
      <c r="N2789" s="678">
        <f t="shared" ca="1" si="479"/>
        <v>41300.463175716272</v>
      </c>
      <c r="O2789" s="678">
        <f t="shared" ca="1" si="478"/>
        <v>8491.3937449579425</v>
      </c>
      <c r="P2789" s="678">
        <f t="shared" ca="1" si="478"/>
        <v>1184.4497447261542</v>
      </c>
      <c r="Q2789" s="678">
        <f t="shared" ca="1" si="478"/>
        <v>14722.254682028026</v>
      </c>
      <c r="R2789" s="678">
        <f t="shared" ca="1" si="478"/>
        <v>2129.1967292206655</v>
      </c>
      <c r="S2789" s="678">
        <f t="shared" ca="1" si="478"/>
        <v>40.754433988838322</v>
      </c>
      <c r="T2789" s="678">
        <f t="shared" ca="1" si="478"/>
        <v>1468.3756370746758</v>
      </c>
      <c r="U2789" s="678">
        <f t="shared" ca="1" si="478"/>
        <v>0</v>
      </c>
      <c r="V2789" s="678">
        <f t="shared" ca="1" si="478"/>
        <v>64.664757262230594</v>
      </c>
      <c r="W2789" s="678">
        <f t="shared" ca="1" si="473"/>
        <v>13199.373446457739</v>
      </c>
      <c r="X2789" s="678">
        <f t="shared" ca="1" si="478"/>
        <v>0</v>
      </c>
      <c r="Y2789" s="678">
        <f t="shared" ca="1" si="478"/>
        <v>0</v>
      </c>
      <c r="Z2789" s="678">
        <f t="shared" ca="1" si="478"/>
        <v>0</v>
      </c>
      <c r="AA2789" t="str">
        <f t="shared" si="475"/>
        <v>ASRCMS202202</v>
      </c>
      <c r="AB2789" s="957">
        <f t="shared" si="476"/>
        <v>45230</v>
      </c>
      <c r="AC2789" t="str">
        <f t="shared" si="477"/>
        <v>Unaudited</v>
      </c>
    </row>
    <row r="2790" spans="1:29" x14ac:dyDescent="0.25">
      <c r="A2790" t="s">
        <v>421</v>
      </c>
      <c r="B2790" t="s">
        <v>1380</v>
      </c>
      <c r="C2790" t="s">
        <v>1381</v>
      </c>
      <c r="D2790">
        <v>1900</v>
      </c>
      <c r="E2790" s="957">
        <v>1</v>
      </c>
      <c r="F2790" t="s">
        <v>442</v>
      </c>
      <c r="G2790" s="957">
        <v>366</v>
      </c>
      <c r="H2790" t="s">
        <v>387</v>
      </c>
      <c r="I2790" s="937" t="s">
        <v>489</v>
      </c>
      <c r="J2790" s="937" t="s">
        <v>445</v>
      </c>
      <c r="K2790" s="937" t="s">
        <v>0</v>
      </c>
      <c r="L2790" s="945" t="s">
        <v>912</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ASRCMS202202</v>
      </c>
      <c r="AB2790" s="957">
        <f t="shared" si="476"/>
        <v>45230</v>
      </c>
      <c r="AC2790" t="str">
        <f t="shared" si="477"/>
        <v>Unaudited</v>
      </c>
    </row>
    <row r="2791" spans="1:29" x14ac:dyDescent="0.25">
      <c r="A2791" t="s">
        <v>421</v>
      </c>
      <c r="B2791" t="s">
        <v>1380</v>
      </c>
      <c r="C2791" t="s">
        <v>1381</v>
      </c>
      <c r="D2791">
        <v>1900</v>
      </c>
      <c r="E2791" s="957">
        <v>1</v>
      </c>
      <c r="F2791" t="s">
        <v>442</v>
      </c>
      <c r="G2791" s="957">
        <v>366</v>
      </c>
      <c r="H2791" t="s">
        <v>387</v>
      </c>
      <c r="I2791" s="962" t="s">
        <v>489</v>
      </c>
      <c r="J2791" s="962" t="s">
        <v>445</v>
      </c>
      <c r="K2791" s="962" t="s">
        <v>53</v>
      </c>
      <c r="L2791" s="953">
        <v>3.1</v>
      </c>
      <c r="M2791" s="962" t="s">
        <v>33</v>
      </c>
      <c r="N2791" s="678">
        <f t="shared" ca="1" si="479"/>
        <v>1303325.8500000001</v>
      </c>
      <c r="O2791" s="678">
        <f t="shared" ca="1" si="478"/>
        <v>592239.76000000013</v>
      </c>
      <c r="P2791" s="678">
        <f t="shared" ca="1" si="478"/>
        <v>90474.040000000008</v>
      </c>
      <c r="Q2791" s="678">
        <f t="shared" ca="1" si="478"/>
        <v>436185.92000000004</v>
      </c>
      <c r="R2791" s="678">
        <f t="shared" ca="1" si="478"/>
        <v>71654.100000000006</v>
      </c>
      <c r="S2791" s="678">
        <f t="shared" ca="1" si="478"/>
        <v>511.86</v>
      </c>
      <c r="T2791" s="678">
        <f t="shared" ca="1" si="478"/>
        <v>41333.149999999987</v>
      </c>
      <c r="U2791" s="678">
        <f t="shared" ca="1" si="478"/>
        <v>0</v>
      </c>
      <c r="V2791" s="678">
        <f t="shared" ca="1" si="478"/>
        <v>3291.38</v>
      </c>
      <c r="W2791" s="678">
        <f t="shared" ca="1" si="473"/>
        <v>67635.640000000014</v>
      </c>
      <c r="X2791" s="678">
        <f t="shared" ca="1" si="478"/>
        <v>0</v>
      </c>
      <c r="Y2791" s="678">
        <f t="shared" ca="1" si="478"/>
        <v>0</v>
      </c>
      <c r="Z2791" s="678">
        <f t="shared" ca="1" si="478"/>
        <v>0</v>
      </c>
      <c r="AA2791" t="str">
        <f t="shared" si="475"/>
        <v>ASRCMS202202</v>
      </c>
      <c r="AB2791" s="957">
        <f t="shared" si="476"/>
        <v>45230</v>
      </c>
      <c r="AC2791" t="str">
        <f t="shared" si="477"/>
        <v>Unaudited</v>
      </c>
    </row>
    <row r="2792" spans="1:29" x14ac:dyDescent="0.25">
      <c r="A2792" t="s">
        <v>421</v>
      </c>
      <c r="B2792" t="s">
        <v>1380</v>
      </c>
      <c r="C2792" t="s">
        <v>1381</v>
      </c>
      <c r="D2792">
        <v>1900</v>
      </c>
      <c r="E2792" s="957">
        <v>1</v>
      </c>
      <c r="F2792" t="s">
        <v>442</v>
      </c>
      <c r="G2792" s="957">
        <v>366</v>
      </c>
      <c r="H2792" t="s">
        <v>387</v>
      </c>
      <c r="I2792" s="958" t="s">
        <v>489</v>
      </c>
      <c r="J2792" s="958" t="s">
        <v>445</v>
      </c>
      <c r="K2792" s="958" t="s">
        <v>53</v>
      </c>
      <c r="L2792" s="953">
        <v>3.2</v>
      </c>
      <c r="M2792" s="958" t="s">
        <v>34</v>
      </c>
      <c r="N2792" s="678">
        <f t="shared" ca="1" si="479"/>
        <v>2751511.6999999993</v>
      </c>
      <c r="O2792" s="678">
        <f t="shared" ca="1" si="478"/>
        <v>927849.39999999991</v>
      </c>
      <c r="P2792" s="678">
        <f t="shared" ca="1" si="478"/>
        <v>146373.58000000002</v>
      </c>
      <c r="Q2792" s="678">
        <f t="shared" ca="1" si="478"/>
        <v>1147146.7</v>
      </c>
      <c r="R2792" s="678">
        <f t="shared" ca="1" si="478"/>
        <v>131736.42000000001</v>
      </c>
      <c r="S2792" s="678">
        <f t="shared" ca="1" si="478"/>
        <v>1406.28</v>
      </c>
      <c r="T2792" s="678">
        <f t="shared" ca="1" si="478"/>
        <v>90570.61000000003</v>
      </c>
      <c r="U2792" s="678">
        <f t="shared" ca="1" si="478"/>
        <v>0</v>
      </c>
      <c r="V2792" s="678">
        <f t="shared" ca="1" si="478"/>
        <v>5362.2600000000011</v>
      </c>
      <c r="W2792" s="678">
        <f t="shared" ca="1" si="473"/>
        <v>301066.45</v>
      </c>
      <c r="X2792" s="678">
        <f t="shared" ca="1" si="478"/>
        <v>0</v>
      </c>
      <c r="Y2792" s="678">
        <f t="shared" ca="1" si="478"/>
        <v>0</v>
      </c>
      <c r="Z2792" s="678">
        <f t="shared" ca="1" si="478"/>
        <v>0</v>
      </c>
      <c r="AA2792" t="str">
        <f t="shared" si="475"/>
        <v>ASRCMS202202</v>
      </c>
      <c r="AB2792" s="957">
        <f t="shared" si="476"/>
        <v>45230</v>
      </c>
      <c r="AC2792" t="str">
        <f t="shared" si="477"/>
        <v>Unaudited</v>
      </c>
    </row>
    <row r="2793" spans="1:29" x14ac:dyDescent="0.25">
      <c r="A2793" t="s">
        <v>421</v>
      </c>
      <c r="B2793" t="s">
        <v>1380</v>
      </c>
      <c r="C2793" t="s">
        <v>1381</v>
      </c>
      <c r="D2793">
        <v>1900</v>
      </c>
      <c r="E2793" s="957">
        <v>1</v>
      </c>
      <c r="F2793" t="s">
        <v>442</v>
      </c>
      <c r="G2793" s="957">
        <v>366</v>
      </c>
      <c r="H2793" t="s">
        <v>387</v>
      </c>
      <c r="I2793" s="958" t="s">
        <v>489</v>
      </c>
      <c r="J2793" s="958" t="s">
        <v>445</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ASRCMS202202</v>
      </c>
      <c r="AB2793" s="957">
        <f t="shared" si="476"/>
        <v>45230</v>
      </c>
      <c r="AC2793" t="str">
        <f t="shared" si="477"/>
        <v>Unaudited</v>
      </c>
    </row>
    <row r="2794" spans="1:29" x14ac:dyDescent="0.25">
      <c r="A2794" t="s">
        <v>421</v>
      </c>
      <c r="B2794" t="s">
        <v>1380</v>
      </c>
      <c r="C2794" t="s">
        <v>1381</v>
      </c>
      <c r="D2794">
        <v>1900</v>
      </c>
      <c r="E2794" s="957">
        <v>1</v>
      </c>
      <c r="F2794" t="s">
        <v>442</v>
      </c>
      <c r="G2794" s="957">
        <v>366</v>
      </c>
      <c r="H2794" t="s">
        <v>387</v>
      </c>
      <c r="I2794" s="958" t="s">
        <v>489</v>
      </c>
      <c r="J2794" s="958" t="s">
        <v>445</v>
      </c>
      <c r="K2794" s="958" t="s">
        <v>53</v>
      </c>
      <c r="L2794" s="937" t="s">
        <v>44</v>
      </c>
      <c r="M2794" s="958" t="s">
        <v>154</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ASRCMS202202</v>
      </c>
      <c r="AB2794" s="957">
        <f t="shared" si="476"/>
        <v>45230</v>
      </c>
      <c r="AC2794" t="str">
        <f t="shared" si="477"/>
        <v>Unaudited</v>
      </c>
    </row>
    <row r="2795" spans="1:29" x14ac:dyDescent="0.25">
      <c r="A2795" t="s">
        <v>421</v>
      </c>
      <c r="B2795" t="s">
        <v>1380</v>
      </c>
      <c r="C2795" t="s">
        <v>1381</v>
      </c>
      <c r="D2795">
        <v>1900</v>
      </c>
      <c r="E2795" s="957">
        <v>1</v>
      </c>
      <c r="F2795" t="s">
        <v>442</v>
      </c>
      <c r="G2795" s="957">
        <v>366</v>
      </c>
      <c r="H2795" t="s">
        <v>387</v>
      </c>
      <c r="I2795" s="965" t="s">
        <v>489</v>
      </c>
      <c r="J2795" s="965" t="s">
        <v>445</v>
      </c>
      <c r="K2795" s="965" t="s">
        <v>53</v>
      </c>
      <c r="L2795" s="945" t="s">
        <v>41</v>
      </c>
      <c r="M2795" s="965" t="s">
        <v>52</v>
      </c>
      <c r="N2795" s="678">
        <f t="shared" ca="1" si="479"/>
        <v>13079.386658943782</v>
      </c>
      <c r="O2795" s="678">
        <f t="shared" ca="1" si="480"/>
        <v>3364.0397785349232</v>
      </c>
      <c r="P2795" s="678">
        <f t="shared" ca="1" si="480"/>
        <v>3740.8122337308346</v>
      </c>
      <c r="Q2795" s="678">
        <f t="shared" ca="1" si="480"/>
        <v>3364.0397785349232</v>
      </c>
      <c r="R2795" s="678">
        <f t="shared" ca="1" si="480"/>
        <v>2610.4948681431006</v>
      </c>
      <c r="S2795" s="678">
        <f t="shared" ca="1" si="480"/>
        <v>0</v>
      </c>
      <c r="T2795" s="678">
        <f t="shared" ca="1" si="480"/>
        <v>0</v>
      </c>
      <c r="U2795" s="678">
        <f t="shared" ca="1" si="480"/>
        <v>0</v>
      </c>
      <c r="V2795" s="678">
        <f t="shared" ca="1" si="480"/>
        <v>0</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ASRCMS202202</v>
      </c>
      <c r="AB2795" s="957">
        <f t="shared" si="476"/>
        <v>45230</v>
      </c>
      <c r="AC2795" t="str">
        <f t="shared" si="477"/>
        <v>Unaudited</v>
      </c>
    </row>
    <row r="2796" spans="1:29" x14ac:dyDescent="0.25">
      <c r="A2796" t="s">
        <v>421</v>
      </c>
      <c r="B2796" t="s">
        <v>1380</v>
      </c>
      <c r="C2796" t="s">
        <v>1381</v>
      </c>
      <c r="D2796">
        <v>1900</v>
      </c>
      <c r="E2796" s="957">
        <v>1</v>
      </c>
      <c r="F2796" t="s">
        <v>442</v>
      </c>
      <c r="G2796" s="957">
        <v>366</v>
      </c>
      <c r="H2796" t="s">
        <v>387</v>
      </c>
      <c r="I2796" s="937" t="s">
        <v>489</v>
      </c>
      <c r="J2796" s="937" t="s">
        <v>445</v>
      </c>
      <c r="K2796" s="937" t="s">
        <v>53</v>
      </c>
      <c r="L2796" s="937" t="s">
        <v>42</v>
      </c>
      <c r="M2796" s="958" t="s">
        <v>155</v>
      </c>
      <c r="N2796" s="678">
        <f t="shared" ca="1" si="479"/>
        <v>329174.41336644848</v>
      </c>
      <c r="O2796" s="678">
        <f t="shared" ca="1" si="480"/>
        <v>123335.90101427</v>
      </c>
      <c r="P2796" s="678">
        <f t="shared" ca="1" si="480"/>
        <v>19430.823727902352</v>
      </c>
      <c r="Q2796" s="678">
        <f t="shared" ca="1" si="480"/>
        <v>128537.51843246989</v>
      </c>
      <c r="R2796" s="678">
        <f t="shared" ca="1" si="480"/>
        <v>17645.114536953879</v>
      </c>
      <c r="S2796" s="678">
        <f t="shared" ca="1" si="480"/>
        <v>99.584631873168362</v>
      </c>
      <c r="T2796" s="678">
        <f t="shared" ca="1" si="480"/>
        <v>9958.6146159041182</v>
      </c>
      <c r="U2796" s="678">
        <f t="shared" ca="1" si="480"/>
        <v>0</v>
      </c>
      <c r="V2796" s="678">
        <f t="shared" ca="1" si="480"/>
        <v>917.33757614616945</v>
      </c>
      <c r="W2796" s="678">
        <f t="shared" ca="1" si="481"/>
        <v>29249.518830928973</v>
      </c>
      <c r="X2796" s="678">
        <f t="shared" ca="1" si="480"/>
        <v>0</v>
      </c>
      <c r="Y2796" s="678">
        <f t="shared" ca="1" si="480"/>
        <v>0</v>
      </c>
      <c r="Z2796" s="678">
        <f t="shared" ca="1" si="480"/>
        <v>0</v>
      </c>
      <c r="AA2796" t="str">
        <f t="shared" si="475"/>
        <v>ASRCMS202202</v>
      </c>
      <c r="AB2796" s="957">
        <f t="shared" si="476"/>
        <v>45230</v>
      </c>
      <c r="AC2796" t="str">
        <f t="shared" si="477"/>
        <v>Unaudited</v>
      </c>
    </row>
    <row r="2797" spans="1:29" x14ac:dyDescent="0.25">
      <c r="A2797" t="s">
        <v>421</v>
      </c>
      <c r="B2797" t="s">
        <v>1380</v>
      </c>
      <c r="C2797" t="s">
        <v>1381</v>
      </c>
      <c r="D2797">
        <v>1900</v>
      </c>
      <c r="E2797" s="957">
        <v>1</v>
      </c>
      <c r="F2797" t="s">
        <v>442</v>
      </c>
      <c r="G2797" s="957">
        <v>366</v>
      </c>
      <c r="H2797" t="s">
        <v>387</v>
      </c>
      <c r="I2797" s="937" t="s">
        <v>489</v>
      </c>
      <c r="J2797" s="937" t="s">
        <v>445</v>
      </c>
      <c r="K2797" s="937" t="s">
        <v>53</v>
      </c>
      <c r="L2797" s="943" t="s">
        <v>43</v>
      </c>
      <c r="M2797" s="959" t="s">
        <v>463</v>
      </c>
      <c r="N2797" s="678">
        <f t="shared" ca="1" si="479"/>
        <v>66855.078753876995</v>
      </c>
      <c r="O2797" s="678">
        <f t="shared" ca="1" si="480"/>
        <v>13745.434164601142</v>
      </c>
      <c r="P2797" s="678">
        <f t="shared" ca="1" si="480"/>
        <v>1917.3267047096069</v>
      </c>
      <c r="Q2797" s="678">
        <f t="shared" ca="1" si="480"/>
        <v>23831.633364836907</v>
      </c>
      <c r="R2797" s="678">
        <f t="shared" ca="1" si="480"/>
        <v>3446.6348333410956</v>
      </c>
      <c r="S2797" s="678">
        <f t="shared" ca="1" si="480"/>
        <v>65.971194615935786</v>
      </c>
      <c r="T2797" s="678">
        <f t="shared" ca="1" si="480"/>
        <v>2376.9314266340361</v>
      </c>
      <c r="U2797" s="678">
        <f t="shared" ca="1" si="480"/>
        <v>0</v>
      </c>
      <c r="V2797" s="678">
        <f t="shared" ca="1" si="480"/>
        <v>104.67600377684599</v>
      </c>
      <c r="W2797" s="678">
        <f t="shared" ca="1" si="481"/>
        <v>21366.471061361426</v>
      </c>
      <c r="X2797" s="678">
        <f t="shared" ca="1" si="480"/>
        <v>0</v>
      </c>
      <c r="Y2797" s="678">
        <f t="shared" ca="1" si="480"/>
        <v>0</v>
      </c>
      <c r="Z2797" s="678">
        <f t="shared" ca="1" si="480"/>
        <v>0</v>
      </c>
      <c r="AA2797" t="str">
        <f t="shared" si="475"/>
        <v>ASRCMS202202</v>
      </c>
      <c r="AB2797" s="957">
        <f t="shared" si="476"/>
        <v>45230</v>
      </c>
      <c r="AC2797" t="str">
        <f t="shared" si="477"/>
        <v>Unaudited</v>
      </c>
    </row>
    <row r="2798" spans="1:29" x14ac:dyDescent="0.25">
      <c r="A2798" t="s">
        <v>421</v>
      </c>
      <c r="B2798" t="s">
        <v>1380</v>
      </c>
      <c r="C2798" t="s">
        <v>1381</v>
      </c>
      <c r="D2798">
        <v>1900</v>
      </c>
      <c r="E2798" s="957">
        <v>1</v>
      </c>
      <c r="F2798" t="s">
        <v>442</v>
      </c>
      <c r="G2798" s="957">
        <v>366</v>
      </c>
      <c r="H2798" t="s">
        <v>387</v>
      </c>
      <c r="I2798" s="958" t="s">
        <v>489</v>
      </c>
      <c r="J2798" s="958" t="s">
        <v>445</v>
      </c>
      <c r="K2798" s="958" t="s">
        <v>915</v>
      </c>
      <c r="L2798" s="937" t="s">
        <v>916</v>
      </c>
      <c r="M2798" s="958" t="s">
        <v>915</v>
      </c>
      <c r="N2798" s="678">
        <f t="shared" ca="1" si="479"/>
        <v>9019.92</v>
      </c>
      <c r="O2798" s="678">
        <f t="shared" ca="1" si="480"/>
        <v>9019.92</v>
      </c>
      <c r="P2798" s="678">
        <f t="shared" ca="1" si="480"/>
        <v>0</v>
      </c>
      <c r="Q2798" s="678">
        <f t="shared" ca="1" si="480"/>
        <v>0</v>
      </c>
      <c r="R2798" s="678">
        <f t="shared" ca="1" si="480"/>
        <v>0</v>
      </c>
      <c r="S2798" s="678">
        <f t="shared" ca="1" si="480"/>
        <v>0</v>
      </c>
      <c r="T2798" s="678">
        <f t="shared" ca="1" si="480"/>
        <v>0</v>
      </c>
      <c r="U2798" s="678">
        <f t="shared" ca="1" si="480"/>
        <v>0</v>
      </c>
      <c r="V2798" s="678">
        <f t="shared" ca="1" si="480"/>
        <v>0</v>
      </c>
      <c r="W2798" s="678">
        <f t="shared" ca="1" si="481"/>
        <v>0</v>
      </c>
      <c r="X2798" s="678">
        <f t="shared" ca="1" si="480"/>
        <v>0</v>
      </c>
      <c r="Y2798" s="678">
        <f t="shared" ca="1" si="480"/>
        <v>0</v>
      </c>
      <c r="Z2798" s="678">
        <f t="shared" ca="1" si="480"/>
        <v>0</v>
      </c>
      <c r="AA2798" t="str">
        <f t="shared" si="475"/>
        <v>ASRCMS202202</v>
      </c>
      <c r="AB2798" s="957">
        <f t="shared" si="476"/>
        <v>45230</v>
      </c>
      <c r="AC2798" t="str">
        <f t="shared" si="477"/>
        <v>Unaudited</v>
      </c>
    </row>
    <row r="2799" spans="1:29" x14ac:dyDescent="0.25">
      <c r="A2799" t="s">
        <v>421</v>
      </c>
      <c r="B2799" t="s">
        <v>1380</v>
      </c>
      <c r="C2799" t="s">
        <v>1381</v>
      </c>
      <c r="D2799">
        <v>1900</v>
      </c>
      <c r="E2799" s="957">
        <v>1</v>
      </c>
      <c r="F2799" t="s">
        <v>442</v>
      </c>
      <c r="G2799" s="957">
        <v>366</v>
      </c>
      <c r="H2799" t="s">
        <v>387</v>
      </c>
      <c r="I2799" s="937" t="s">
        <v>489</v>
      </c>
      <c r="J2799" s="937" t="s">
        <v>445</v>
      </c>
      <c r="K2799" s="937" t="s">
        <v>915</v>
      </c>
      <c r="L2799" s="937" t="s">
        <v>917</v>
      </c>
      <c r="M2799" s="958" t="s">
        <v>920</v>
      </c>
      <c r="N2799" s="678">
        <f t="shared" ca="1" si="479"/>
        <v>98365.498102413709</v>
      </c>
      <c r="O2799" s="678">
        <f t="shared" ca="1" si="480"/>
        <v>16988.373720153144</v>
      </c>
      <c r="P2799" s="678">
        <f t="shared" ca="1" si="480"/>
        <v>3265.1196030039246</v>
      </c>
      <c r="Q2799" s="678">
        <f t="shared" ca="1" si="480"/>
        <v>45148.75923989938</v>
      </c>
      <c r="R2799" s="678">
        <f t="shared" ca="1" si="480"/>
        <v>8397.3945084265597</v>
      </c>
      <c r="S2799" s="678">
        <f t="shared" ca="1" si="480"/>
        <v>0</v>
      </c>
      <c r="T2799" s="678">
        <f t="shared" ca="1" si="480"/>
        <v>5195.1022732917145</v>
      </c>
      <c r="U2799" s="678">
        <f t="shared" ca="1" si="480"/>
        <v>0</v>
      </c>
      <c r="V2799" s="678">
        <f t="shared" ca="1" si="480"/>
        <v>115.90458572953129</v>
      </c>
      <c r="W2799" s="678">
        <f t="shared" ca="1" si="481"/>
        <v>19254.844171909452</v>
      </c>
      <c r="X2799" s="678">
        <f t="shared" ca="1" si="480"/>
        <v>0</v>
      </c>
      <c r="Y2799" s="678">
        <f t="shared" ca="1" si="480"/>
        <v>0</v>
      </c>
      <c r="Z2799" s="678">
        <f t="shared" ca="1" si="480"/>
        <v>0</v>
      </c>
      <c r="AA2799" t="str">
        <f t="shared" si="475"/>
        <v>ASRCMS202202</v>
      </c>
      <c r="AB2799" s="957">
        <f t="shared" si="476"/>
        <v>45230</v>
      </c>
      <c r="AC2799" t="str">
        <f t="shared" si="477"/>
        <v>Unaudited</v>
      </c>
    </row>
    <row r="2800" spans="1:29" x14ac:dyDescent="0.25">
      <c r="A2800" t="s">
        <v>421</v>
      </c>
      <c r="B2800" t="s">
        <v>1380</v>
      </c>
      <c r="C2800" t="s">
        <v>1381</v>
      </c>
      <c r="D2800">
        <v>1900</v>
      </c>
      <c r="E2800" s="957">
        <v>1</v>
      </c>
      <c r="F2800" t="s">
        <v>442</v>
      </c>
      <c r="G2800" s="957">
        <v>366</v>
      </c>
      <c r="H2800" t="s">
        <v>387</v>
      </c>
      <c r="I2800" s="937" t="s">
        <v>489</v>
      </c>
      <c r="J2800" s="937" t="s">
        <v>445</v>
      </c>
      <c r="K2800" s="937" t="s">
        <v>915</v>
      </c>
      <c r="L2800" s="937" t="s">
        <v>918</v>
      </c>
      <c r="M2800" s="958" t="s">
        <v>921</v>
      </c>
      <c r="N2800" s="678">
        <f t="shared" ca="1" si="479"/>
        <v>103.97672341312158</v>
      </c>
      <c r="O2800" s="678">
        <f t="shared" ca="1" si="480"/>
        <v>21.377660949103639</v>
      </c>
      <c r="P2800" s="678">
        <f t="shared" ca="1" si="480"/>
        <v>2.9819327444382324</v>
      </c>
      <c r="Q2800" s="678">
        <f t="shared" ca="1" si="480"/>
        <v>37.064276896313864</v>
      </c>
      <c r="R2800" s="678">
        <f t="shared" ca="1" si="480"/>
        <v>5.360397496376522</v>
      </c>
      <c r="S2800" s="678">
        <f t="shared" ca="1" si="480"/>
        <v>0.10260205781922861</v>
      </c>
      <c r="T2800" s="678">
        <f t="shared" ca="1" si="480"/>
        <v>3.6967354780769206</v>
      </c>
      <c r="U2800" s="678">
        <f t="shared" ca="1" si="480"/>
        <v>0</v>
      </c>
      <c r="V2800" s="678">
        <f t="shared" ca="1" si="480"/>
        <v>0.16279792194642831</v>
      </c>
      <c r="W2800" s="678">
        <f t="shared" ca="1" si="481"/>
        <v>33.230319869046738</v>
      </c>
      <c r="X2800" s="678">
        <f t="shared" ca="1" si="480"/>
        <v>0</v>
      </c>
      <c r="Y2800" s="678">
        <f t="shared" ca="1" si="480"/>
        <v>0</v>
      </c>
      <c r="Z2800" s="678">
        <f t="shared" ca="1" si="480"/>
        <v>0</v>
      </c>
      <c r="AA2800" t="str">
        <f t="shared" si="475"/>
        <v>ASRCMS202202</v>
      </c>
      <c r="AB2800" s="957">
        <f t="shared" si="476"/>
        <v>45230</v>
      </c>
      <c r="AC2800" t="str">
        <f t="shared" si="477"/>
        <v>Unaudited</v>
      </c>
    </row>
    <row r="2801" spans="1:29" x14ac:dyDescent="0.25">
      <c r="A2801" t="s">
        <v>421</v>
      </c>
      <c r="B2801" t="s">
        <v>1380</v>
      </c>
      <c r="C2801" t="s">
        <v>1381</v>
      </c>
      <c r="D2801">
        <v>1900</v>
      </c>
      <c r="E2801" s="957">
        <v>1</v>
      </c>
      <c r="F2801" t="s">
        <v>442</v>
      </c>
      <c r="G2801" s="957">
        <v>366</v>
      </c>
      <c r="H2801" t="s">
        <v>387</v>
      </c>
      <c r="I2801" s="958" t="s">
        <v>489</v>
      </c>
      <c r="J2801" s="958" t="s">
        <v>445</v>
      </c>
      <c r="K2801" s="958" t="s">
        <v>446</v>
      </c>
      <c r="L2801" s="937">
        <v>5.0999999999999996</v>
      </c>
      <c r="M2801" s="958" t="s">
        <v>37</v>
      </c>
      <c r="N2801" s="678">
        <f t="shared" ca="1" si="479"/>
        <v>1951101.9300000002</v>
      </c>
      <c r="O2801" s="678">
        <f t="shared" ca="1" si="480"/>
        <v>609947.04999999993</v>
      </c>
      <c r="P2801" s="678">
        <f t="shared" ca="1" si="480"/>
        <v>372484.6100000001</v>
      </c>
      <c r="Q2801" s="678">
        <f t="shared" ca="1" si="480"/>
        <v>484303.54000000004</v>
      </c>
      <c r="R2801" s="678">
        <f t="shared" ca="1" si="480"/>
        <v>336339.30000000005</v>
      </c>
      <c r="S2801" s="678">
        <f t="shared" ca="1" si="480"/>
        <v>1756.86</v>
      </c>
      <c r="T2801" s="678">
        <f t="shared" ca="1" si="480"/>
        <v>128171.94</v>
      </c>
      <c r="U2801" s="678">
        <f t="shared" ca="1" si="480"/>
        <v>0</v>
      </c>
      <c r="V2801" s="678">
        <f t="shared" ca="1" si="480"/>
        <v>2862.73</v>
      </c>
      <c r="W2801" s="678">
        <f t="shared" ca="1" si="481"/>
        <v>15235.899999999998</v>
      </c>
      <c r="X2801" s="678">
        <f t="shared" ca="1" si="480"/>
        <v>0</v>
      </c>
      <c r="Y2801" s="678">
        <f t="shared" ca="1" si="480"/>
        <v>0</v>
      </c>
      <c r="Z2801" s="678">
        <f t="shared" ca="1" si="480"/>
        <v>0</v>
      </c>
      <c r="AA2801" t="str">
        <f t="shared" si="475"/>
        <v>ASRCMS202202</v>
      </c>
      <c r="AB2801" s="957">
        <f t="shared" si="476"/>
        <v>45230</v>
      </c>
      <c r="AC2801" t="str">
        <f t="shared" si="477"/>
        <v>Unaudited</v>
      </c>
    </row>
    <row r="2802" spans="1:29" ht="30" x14ac:dyDescent="0.25">
      <c r="A2802" t="s">
        <v>421</v>
      </c>
      <c r="B2802" t="s">
        <v>1380</v>
      </c>
      <c r="C2802" t="s">
        <v>1381</v>
      </c>
      <c r="D2802">
        <v>1900</v>
      </c>
      <c r="E2802" s="957">
        <v>1</v>
      </c>
      <c r="F2802" t="s">
        <v>442</v>
      </c>
      <c r="G2802" s="957">
        <v>366</v>
      </c>
      <c r="H2802" t="s">
        <v>387</v>
      </c>
      <c r="I2802" s="958" t="s">
        <v>489</v>
      </c>
      <c r="J2802" s="958" t="s">
        <v>445</v>
      </c>
      <c r="K2802" s="958" t="s">
        <v>446</v>
      </c>
      <c r="L2802" s="953">
        <v>5.2</v>
      </c>
      <c r="M2802" s="958" t="s">
        <v>304</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ASRCMS202202</v>
      </c>
      <c r="AB2802" s="957">
        <f t="shared" si="476"/>
        <v>45230</v>
      </c>
      <c r="AC2802" t="str">
        <f t="shared" si="477"/>
        <v>Unaudited</v>
      </c>
    </row>
    <row r="2803" spans="1:29" ht="30" x14ac:dyDescent="0.25">
      <c r="A2803" t="s">
        <v>421</v>
      </c>
      <c r="B2803" t="s">
        <v>1380</v>
      </c>
      <c r="C2803" t="s">
        <v>1381</v>
      </c>
      <c r="D2803">
        <v>1900</v>
      </c>
      <c r="E2803" s="957">
        <v>1</v>
      </c>
      <c r="F2803" t="s">
        <v>442</v>
      </c>
      <c r="G2803" s="957">
        <v>366</v>
      </c>
      <c r="H2803" t="s">
        <v>387</v>
      </c>
      <c r="I2803" s="937" t="s">
        <v>489</v>
      </c>
      <c r="J2803" s="937" t="s">
        <v>445</v>
      </c>
      <c r="K2803" s="937" t="s">
        <v>446</v>
      </c>
      <c r="L2803" s="937">
        <v>5.3</v>
      </c>
      <c r="M2803" s="958" t="s">
        <v>305</v>
      </c>
      <c r="N2803" s="678">
        <f t="shared" ca="1" si="479"/>
        <v>120484.18768036914</v>
      </c>
      <c r="O2803" s="678">
        <f t="shared" ca="1" si="480"/>
        <v>40241.768571625529</v>
      </c>
      <c r="P2803" s="678">
        <f t="shared" ca="1" si="480"/>
        <v>22257.866995232831</v>
      </c>
      <c r="Q2803" s="678">
        <f t="shared" ca="1" si="480"/>
        <v>28661.649092525397</v>
      </c>
      <c r="R2803" s="678">
        <f t="shared" ca="1" si="480"/>
        <v>22170.593686303993</v>
      </c>
      <c r="S2803" s="678">
        <f t="shared" ca="1" si="480"/>
        <v>68.856661395870518</v>
      </c>
      <c r="T2803" s="678">
        <f t="shared" ca="1" si="480"/>
        <v>6123.0855914027743</v>
      </c>
      <c r="U2803" s="678">
        <f t="shared" ca="1" si="480"/>
        <v>0</v>
      </c>
      <c r="V2803" s="678">
        <f t="shared" ca="1" si="480"/>
        <v>268.40046375655731</v>
      </c>
      <c r="W2803" s="678">
        <f t="shared" ca="1" si="481"/>
        <v>691.96661812618481</v>
      </c>
      <c r="X2803" s="678">
        <f t="shared" ca="1" si="480"/>
        <v>0</v>
      </c>
      <c r="Y2803" s="678">
        <f t="shared" ca="1" si="480"/>
        <v>0</v>
      </c>
      <c r="Z2803" s="678">
        <f t="shared" ca="1" si="480"/>
        <v>0</v>
      </c>
      <c r="AA2803" t="str">
        <f t="shared" si="475"/>
        <v>ASRCMS202202</v>
      </c>
      <c r="AB2803" s="957">
        <f t="shared" si="476"/>
        <v>45230</v>
      </c>
      <c r="AC2803" t="str">
        <f t="shared" si="477"/>
        <v>Unaudited</v>
      </c>
    </row>
    <row r="2804" spans="1:29" x14ac:dyDescent="0.25">
      <c r="A2804" t="s">
        <v>421</v>
      </c>
      <c r="B2804" t="s">
        <v>1380</v>
      </c>
      <c r="C2804" t="s">
        <v>1381</v>
      </c>
      <c r="D2804">
        <v>1900</v>
      </c>
      <c r="E2804" s="957">
        <v>1</v>
      </c>
      <c r="F2804" t="s">
        <v>442</v>
      </c>
      <c r="G2804" s="957">
        <v>366</v>
      </c>
      <c r="H2804" t="s">
        <v>387</v>
      </c>
      <c r="I2804" s="937" t="s">
        <v>489</v>
      </c>
      <c r="J2804" s="937" t="s">
        <v>445</v>
      </c>
      <c r="K2804" s="937" t="s">
        <v>446</v>
      </c>
      <c r="L2804" s="937" t="s">
        <v>82</v>
      </c>
      <c r="M2804" s="958" t="s">
        <v>454</v>
      </c>
      <c r="N2804" s="678">
        <f t="shared" ca="1" si="479"/>
        <v>7443.7709674235921</v>
      </c>
      <c r="O2804" s="678">
        <f t="shared" ca="1" si="480"/>
        <v>1530.4426481310038</v>
      </c>
      <c r="P2804" s="678">
        <f t="shared" ca="1" si="480"/>
        <v>213.47878314713168</v>
      </c>
      <c r="Q2804" s="678">
        <f t="shared" ca="1" si="480"/>
        <v>2653.4591515557659</v>
      </c>
      <c r="R2804" s="678">
        <f t="shared" ca="1" si="480"/>
        <v>383.75484384942825</v>
      </c>
      <c r="S2804" s="678">
        <f t="shared" ca="1" si="480"/>
        <v>7.3453576350753513</v>
      </c>
      <c r="T2804" s="678">
        <f t="shared" ca="1" si="480"/>
        <v>264.65204252128893</v>
      </c>
      <c r="U2804" s="678">
        <f t="shared" ca="1" si="480"/>
        <v>0</v>
      </c>
      <c r="V2804" s="678">
        <f t="shared" ca="1" si="480"/>
        <v>11.654824321851878</v>
      </c>
      <c r="W2804" s="678">
        <f t="shared" ca="1" si="481"/>
        <v>2378.9833162620453</v>
      </c>
      <c r="X2804" s="678">
        <f t="shared" ca="1" si="480"/>
        <v>0</v>
      </c>
      <c r="Y2804" s="678">
        <f t="shared" ca="1" si="480"/>
        <v>0</v>
      </c>
      <c r="Z2804" s="678">
        <f t="shared" ca="1" si="480"/>
        <v>0</v>
      </c>
      <c r="AA2804" t="str">
        <f t="shared" si="475"/>
        <v>ASRCMS202202</v>
      </c>
      <c r="AB2804" s="957">
        <f t="shared" si="476"/>
        <v>45230</v>
      </c>
      <c r="AC2804" t="str">
        <f t="shared" si="477"/>
        <v>Unaudited</v>
      </c>
    </row>
    <row r="2805" spans="1:29" x14ac:dyDescent="0.25">
      <c r="A2805" t="s">
        <v>421</v>
      </c>
      <c r="B2805" t="s">
        <v>1380</v>
      </c>
      <c r="C2805" t="s">
        <v>1381</v>
      </c>
      <c r="D2805">
        <v>1900</v>
      </c>
      <c r="E2805" s="957">
        <v>1</v>
      </c>
      <c r="F2805" t="s">
        <v>442</v>
      </c>
      <c r="G2805" s="957">
        <v>366</v>
      </c>
      <c r="H2805" t="s">
        <v>387</v>
      </c>
      <c r="I2805" s="937" t="s">
        <v>489</v>
      </c>
      <c r="J2805" s="937" t="s">
        <v>445</v>
      </c>
      <c r="K2805" s="937" t="s">
        <v>447</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ASRCMS202202</v>
      </c>
      <c r="AB2805" s="957">
        <f t="shared" si="476"/>
        <v>45230</v>
      </c>
      <c r="AC2805" t="str">
        <f t="shared" si="477"/>
        <v>Unaudited</v>
      </c>
    </row>
    <row r="2806" spans="1:29" x14ac:dyDescent="0.25">
      <c r="A2806" t="s">
        <v>421</v>
      </c>
      <c r="B2806" t="s">
        <v>1380</v>
      </c>
      <c r="C2806" t="s">
        <v>1381</v>
      </c>
      <c r="D2806">
        <v>1900</v>
      </c>
      <c r="E2806" s="957">
        <v>1</v>
      </c>
      <c r="F2806" t="s">
        <v>442</v>
      </c>
      <c r="G2806" s="957">
        <v>366</v>
      </c>
      <c r="H2806" t="s">
        <v>387</v>
      </c>
      <c r="I2806" s="937" t="s">
        <v>489</v>
      </c>
      <c r="J2806" s="937" t="s">
        <v>445</v>
      </c>
      <c r="K2806" s="937" t="s">
        <v>447</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ASRCMS202202</v>
      </c>
      <c r="AB2806" s="957">
        <f t="shared" si="476"/>
        <v>45230</v>
      </c>
      <c r="AC2806" t="str">
        <f t="shared" si="477"/>
        <v>Unaudited</v>
      </c>
    </row>
    <row r="2807" spans="1:29" x14ac:dyDescent="0.25">
      <c r="A2807" t="s">
        <v>421</v>
      </c>
      <c r="B2807" t="s">
        <v>1380</v>
      </c>
      <c r="C2807" t="s">
        <v>1381</v>
      </c>
      <c r="D2807">
        <v>1900</v>
      </c>
      <c r="E2807" s="957">
        <v>1</v>
      </c>
      <c r="F2807" t="s">
        <v>442</v>
      </c>
      <c r="G2807" s="957">
        <v>366</v>
      </c>
      <c r="H2807" t="s">
        <v>387</v>
      </c>
      <c r="I2807" s="937" t="s">
        <v>489</v>
      </c>
      <c r="J2807" s="937" t="s">
        <v>445</v>
      </c>
      <c r="K2807" s="937" t="s">
        <v>447</v>
      </c>
      <c r="L2807" s="953">
        <v>6.3</v>
      </c>
      <c r="M2807" s="958" t="s">
        <v>185</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ASRCMS202202</v>
      </c>
      <c r="AB2807" s="957">
        <f t="shared" si="476"/>
        <v>45230</v>
      </c>
      <c r="AC2807" t="str">
        <f t="shared" si="477"/>
        <v>Unaudited</v>
      </c>
    </row>
    <row r="2808" spans="1:29" x14ac:dyDescent="0.25">
      <c r="A2808" t="s">
        <v>421</v>
      </c>
      <c r="B2808" t="s">
        <v>1380</v>
      </c>
      <c r="C2808" t="s">
        <v>1381</v>
      </c>
      <c r="D2808">
        <v>1900</v>
      </c>
      <c r="E2808" s="957">
        <v>1</v>
      </c>
      <c r="F2808" t="s">
        <v>442</v>
      </c>
      <c r="G2808" s="957">
        <v>366</v>
      </c>
      <c r="H2808" t="s">
        <v>387</v>
      </c>
      <c r="I2808" s="937" t="s">
        <v>489</v>
      </c>
      <c r="J2808" s="937" t="s">
        <v>445</v>
      </c>
      <c r="K2808" s="937" t="s">
        <v>447</v>
      </c>
      <c r="L2808" s="937" t="s">
        <v>87</v>
      </c>
      <c r="M2808" s="958" t="s">
        <v>455</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ASRCMS202202</v>
      </c>
      <c r="AB2808" s="957">
        <f t="shared" si="476"/>
        <v>45230</v>
      </c>
      <c r="AC2808" t="str">
        <f t="shared" si="477"/>
        <v>Unaudited</v>
      </c>
    </row>
    <row r="2809" spans="1:29" x14ac:dyDescent="0.25">
      <c r="A2809" t="s">
        <v>421</v>
      </c>
      <c r="B2809" t="s">
        <v>1380</v>
      </c>
      <c r="C2809" t="s">
        <v>1381</v>
      </c>
      <c r="D2809">
        <v>1900</v>
      </c>
      <c r="E2809" s="957">
        <v>1</v>
      </c>
      <c r="F2809" t="s">
        <v>442</v>
      </c>
      <c r="G2809" s="957">
        <v>366</v>
      </c>
      <c r="H2809" t="s">
        <v>387</v>
      </c>
      <c r="I2809" s="958" t="s">
        <v>489</v>
      </c>
      <c r="J2809" s="958" t="s">
        <v>445</v>
      </c>
      <c r="K2809" s="958" t="s">
        <v>448</v>
      </c>
      <c r="L2809" s="937">
        <v>7.1</v>
      </c>
      <c r="M2809" s="958" t="s">
        <v>20</v>
      </c>
      <c r="N2809" s="678">
        <f t="shared" ca="1" si="479"/>
        <v>1064362.75</v>
      </c>
      <c r="O2809" s="678">
        <f t="shared" ca="1" si="480"/>
        <v>221767.48224223533</v>
      </c>
      <c r="P2809" s="678">
        <f t="shared" ca="1" si="480"/>
        <v>15906.982185858451</v>
      </c>
      <c r="Q2809" s="678">
        <f t="shared" ca="1" si="480"/>
        <v>535573.31972667668</v>
      </c>
      <c r="R2809" s="678">
        <f t="shared" ca="1" si="480"/>
        <v>35838.741351424062</v>
      </c>
      <c r="S2809" s="678">
        <f t="shared" ca="1" si="480"/>
        <v>2947.1066438375451</v>
      </c>
      <c r="T2809" s="678">
        <f t="shared" ca="1" si="480"/>
        <v>71644.658125199916</v>
      </c>
      <c r="U2809" s="678">
        <f t="shared" ca="1" si="480"/>
        <v>0</v>
      </c>
      <c r="V2809" s="678">
        <f t="shared" ca="1" si="480"/>
        <v>3813.3775776646894</v>
      </c>
      <c r="W2809" s="678">
        <f t="shared" ca="1" si="481"/>
        <v>176871.08214710336</v>
      </c>
      <c r="X2809" s="678">
        <f t="shared" ca="1" si="480"/>
        <v>0</v>
      </c>
      <c r="Y2809" s="678">
        <f t="shared" ca="1" si="480"/>
        <v>0</v>
      </c>
      <c r="Z2809" s="678">
        <f t="shared" ca="1" si="480"/>
        <v>0</v>
      </c>
      <c r="AA2809" t="str">
        <f t="shared" si="475"/>
        <v>ASRCMS202202</v>
      </c>
      <c r="AB2809" s="957">
        <f t="shared" si="476"/>
        <v>45230</v>
      </c>
      <c r="AC2809" t="str">
        <f t="shared" si="477"/>
        <v>Unaudited</v>
      </c>
    </row>
    <row r="2810" spans="1:29" x14ac:dyDescent="0.25">
      <c r="A2810" t="s">
        <v>421</v>
      </c>
      <c r="B2810" t="s">
        <v>1380</v>
      </c>
      <c r="C2810" t="s">
        <v>1381</v>
      </c>
      <c r="D2810">
        <v>1900</v>
      </c>
      <c r="E2810" s="957">
        <v>1</v>
      </c>
      <c r="F2810" t="s">
        <v>442</v>
      </c>
      <c r="G2810" s="957">
        <v>366</v>
      </c>
      <c r="H2810" t="s">
        <v>387</v>
      </c>
      <c r="I2810" s="937" t="s">
        <v>489</v>
      </c>
      <c r="J2810" s="937" t="s">
        <v>445</v>
      </c>
      <c r="K2810" s="937" t="s">
        <v>448</v>
      </c>
      <c r="L2810" s="937">
        <v>7.2</v>
      </c>
      <c r="M2810" s="958" t="s">
        <v>21</v>
      </c>
      <c r="N2810" s="678">
        <f t="shared" ca="1" si="479"/>
        <v>0</v>
      </c>
      <c r="O2810" s="678">
        <f t="shared" ca="1" si="480"/>
        <v>0</v>
      </c>
      <c r="P2810" s="678">
        <f t="shared" ca="1" si="480"/>
        <v>0</v>
      </c>
      <c r="Q2810" s="678">
        <f t="shared" ca="1" si="480"/>
        <v>0</v>
      </c>
      <c r="R2810" s="678">
        <f t="shared" ca="1" si="480"/>
        <v>0</v>
      </c>
      <c r="S2810" s="678">
        <f t="shared" ca="1" si="480"/>
        <v>0</v>
      </c>
      <c r="T2810" s="678">
        <f t="shared" ca="1" si="480"/>
        <v>0</v>
      </c>
      <c r="U2810" s="678">
        <f t="shared" ca="1" si="480"/>
        <v>0</v>
      </c>
      <c r="V2810" s="678">
        <f t="shared" ca="1" si="480"/>
        <v>0</v>
      </c>
      <c r="W2810" s="678">
        <f t="shared" ca="1" si="481"/>
        <v>0</v>
      </c>
      <c r="X2810" s="678">
        <f t="shared" ca="1" si="480"/>
        <v>0</v>
      </c>
      <c r="Y2810" s="678">
        <f t="shared" ca="1" si="480"/>
        <v>0</v>
      </c>
      <c r="Z2810" s="678">
        <f t="shared" ca="1" si="480"/>
        <v>0</v>
      </c>
      <c r="AA2810" t="str">
        <f t="shared" si="475"/>
        <v>ASRCMS202202</v>
      </c>
      <c r="AB2810" s="957">
        <f t="shared" si="476"/>
        <v>45230</v>
      </c>
      <c r="AC2810" t="str">
        <f t="shared" si="477"/>
        <v>Unaudited</v>
      </c>
    </row>
    <row r="2811" spans="1:29" x14ac:dyDescent="0.25">
      <c r="A2811" t="s">
        <v>421</v>
      </c>
      <c r="B2811" t="s">
        <v>1380</v>
      </c>
      <c r="C2811" t="s">
        <v>1381</v>
      </c>
      <c r="D2811">
        <v>1900</v>
      </c>
      <c r="E2811" s="957">
        <v>1</v>
      </c>
      <c r="F2811" t="s">
        <v>442</v>
      </c>
      <c r="G2811" s="957">
        <v>366</v>
      </c>
      <c r="H2811" t="s">
        <v>387</v>
      </c>
      <c r="I2811" s="937" t="s">
        <v>489</v>
      </c>
      <c r="J2811" s="937" t="s">
        <v>445</v>
      </c>
      <c r="K2811" s="937" t="s">
        <v>448</v>
      </c>
      <c r="L2811" s="937">
        <v>7.3</v>
      </c>
      <c r="M2811" s="958" t="s">
        <v>156</v>
      </c>
      <c r="N2811" s="678">
        <f t="shared" ca="1" si="479"/>
        <v>110831.67690341876</v>
      </c>
      <c r="O2811" s="678">
        <f t="shared" ca="1" si="480"/>
        <v>22787.04245995585</v>
      </c>
      <c r="P2811" s="678">
        <f t="shared" ca="1" si="480"/>
        <v>3178.5249201033753</v>
      </c>
      <c r="Q2811" s="678">
        <f t="shared" ca="1" si="480"/>
        <v>39507.842012962501</v>
      </c>
      <c r="R2811" s="678">
        <f t="shared" ca="1" si="480"/>
        <v>5713.7965487891443</v>
      </c>
      <c r="S2811" s="678">
        <f t="shared" ca="1" si="480"/>
        <v>109.36638267263938</v>
      </c>
      <c r="T2811" s="678">
        <f t="shared" ca="1" si="480"/>
        <v>3940.4530038491439</v>
      </c>
      <c r="U2811" s="678">
        <f t="shared" ca="1" si="480"/>
        <v>0</v>
      </c>
      <c r="V2811" s="678">
        <f t="shared" ca="1" si="480"/>
        <v>173.53082587556833</v>
      </c>
      <c r="W2811" s="678">
        <f t="shared" ca="1" si="481"/>
        <v>35421.120749210531</v>
      </c>
      <c r="X2811" s="678">
        <f t="shared" ca="1" si="480"/>
        <v>0</v>
      </c>
      <c r="Y2811" s="678">
        <f t="shared" ca="1" si="480"/>
        <v>0</v>
      </c>
      <c r="Z2811" s="678">
        <f t="shared" ca="1" si="480"/>
        <v>0</v>
      </c>
      <c r="AA2811" t="str">
        <f t="shared" si="475"/>
        <v>ASRCMS202202</v>
      </c>
      <c r="AB2811" s="957">
        <f t="shared" si="476"/>
        <v>45230</v>
      </c>
      <c r="AC2811" t="str">
        <f t="shared" si="477"/>
        <v>Unaudited</v>
      </c>
    </row>
    <row r="2812" spans="1:29" x14ac:dyDescent="0.25">
      <c r="A2812" t="s">
        <v>421</v>
      </c>
      <c r="B2812" t="s">
        <v>1380</v>
      </c>
      <c r="C2812" t="s">
        <v>1381</v>
      </c>
      <c r="D2812">
        <v>1900</v>
      </c>
      <c r="E2812" s="957">
        <v>1</v>
      </c>
      <c r="F2812" t="s">
        <v>442</v>
      </c>
      <c r="G2812" s="957">
        <v>366</v>
      </c>
      <c r="H2812" t="s">
        <v>387</v>
      </c>
      <c r="I2812" s="937" t="s">
        <v>489</v>
      </c>
      <c r="J2812" s="937" t="s">
        <v>445</v>
      </c>
      <c r="K2812" s="937" t="s">
        <v>448</v>
      </c>
      <c r="L2812" s="937" t="s">
        <v>91</v>
      </c>
      <c r="M2812" s="958" t="s">
        <v>456</v>
      </c>
      <c r="N2812" s="678">
        <f t="shared" ca="1" si="479"/>
        <v>248.49072999581398</v>
      </c>
      <c r="O2812" s="678">
        <f t="shared" ca="1" si="480"/>
        <v>51.089805491749026</v>
      </c>
      <c r="P2812" s="678">
        <f t="shared" ca="1" si="480"/>
        <v>7.1264281094894306</v>
      </c>
      <c r="Q2812" s="678">
        <f t="shared" ca="1" si="480"/>
        <v>88.578759941667101</v>
      </c>
      <c r="R2812" s="678">
        <f t="shared" ca="1" si="480"/>
        <v>12.810646875743341</v>
      </c>
      <c r="S2812" s="678">
        <f t="shared" ca="1" si="480"/>
        <v>0.24520545954572126</v>
      </c>
      <c r="T2812" s="678">
        <f t="shared" ca="1" si="480"/>
        <v>8.8347128799101302</v>
      </c>
      <c r="U2812" s="678">
        <f t="shared" ca="1" si="480"/>
        <v>0</v>
      </c>
      <c r="V2812" s="678">
        <f t="shared" ca="1" si="480"/>
        <v>0.38906567872443998</v>
      </c>
      <c r="W2812" s="678">
        <f t="shared" ca="1" si="481"/>
        <v>79.416105558984754</v>
      </c>
      <c r="X2812" s="678">
        <f t="shared" ca="1" si="480"/>
        <v>0</v>
      </c>
      <c r="Y2812" s="678">
        <f t="shared" ca="1" si="480"/>
        <v>0</v>
      </c>
      <c r="Z2812" s="678">
        <f t="shared" ca="1" si="480"/>
        <v>0</v>
      </c>
      <c r="AA2812" t="str">
        <f t="shared" si="475"/>
        <v>ASRCMS202202</v>
      </c>
      <c r="AB2812" s="957">
        <f t="shared" si="476"/>
        <v>45230</v>
      </c>
      <c r="AC2812" t="str">
        <f t="shared" si="477"/>
        <v>Unaudited</v>
      </c>
    </row>
    <row r="2813" spans="1:29" x14ac:dyDescent="0.25">
      <c r="A2813" t="s">
        <v>421</v>
      </c>
      <c r="B2813" t="s">
        <v>1380</v>
      </c>
      <c r="C2813" t="s">
        <v>1381</v>
      </c>
      <c r="D2813">
        <v>1900</v>
      </c>
      <c r="E2813" s="957">
        <v>1</v>
      </c>
      <c r="F2813" t="s">
        <v>442</v>
      </c>
      <c r="G2813" s="957">
        <v>366</v>
      </c>
      <c r="H2813" t="s">
        <v>387</v>
      </c>
      <c r="I2813" s="958" t="s">
        <v>489</v>
      </c>
      <c r="J2813" s="958" t="s">
        <v>445</v>
      </c>
      <c r="K2813" s="958" t="s">
        <v>449</v>
      </c>
      <c r="L2813" s="937">
        <v>8.1</v>
      </c>
      <c r="M2813" s="958" t="s">
        <v>22</v>
      </c>
      <c r="N2813" s="678">
        <f t="shared" ca="1" si="479"/>
        <v>14052340.176241182</v>
      </c>
      <c r="O2813" s="678">
        <f t="shared" ca="1" si="480"/>
        <v>4458723.0366482725</v>
      </c>
      <c r="P2813" s="678">
        <f t="shared" ca="1" si="480"/>
        <v>611615.85169789498</v>
      </c>
      <c r="Q2813" s="678">
        <f t="shared" ca="1" si="480"/>
        <v>5532263.5289838267</v>
      </c>
      <c r="R2813" s="678">
        <f t="shared" ca="1" si="480"/>
        <v>1021230.7098085792</v>
      </c>
      <c r="S2813" s="678">
        <f t="shared" ca="1" si="480"/>
        <v>7.1846220931748066</v>
      </c>
      <c r="T2813" s="678">
        <f t="shared" ca="1" si="480"/>
        <v>685072.22268999845</v>
      </c>
      <c r="U2813" s="678">
        <f t="shared" ca="1" si="480"/>
        <v>0</v>
      </c>
      <c r="V2813" s="678">
        <f t="shared" ca="1" si="480"/>
        <v>213523.18617579705</v>
      </c>
      <c r="W2813" s="678">
        <f t="shared" ca="1" si="481"/>
        <v>1529904.4556147202</v>
      </c>
      <c r="X2813" s="678">
        <f t="shared" ca="1" si="480"/>
        <v>0</v>
      </c>
      <c r="Y2813" s="678">
        <f t="shared" ca="1" si="480"/>
        <v>0</v>
      </c>
      <c r="Z2813" s="678">
        <f t="shared" ca="1" si="480"/>
        <v>0</v>
      </c>
      <c r="AA2813" t="str">
        <f t="shared" si="475"/>
        <v>ASRCMS202202</v>
      </c>
      <c r="AB2813" s="957">
        <f t="shared" si="476"/>
        <v>45230</v>
      </c>
      <c r="AC2813" t="str">
        <f t="shared" si="477"/>
        <v>Unaudited</v>
      </c>
    </row>
    <row r="2814" spans="1:29" x14ac:dyDescent="0.25">
      <c r="A2814" t="s">
        <v>421</v>
      </c>
      <c r="B2814" t="s">
        <v>1380</v>
      </c>
      <c r="C2814" t="s">
        <v>1381</v>
      </c>
      <c r="D2814">
        <v>1900</v>
      </c>
      <c r="E2814" s="957">
        <v>1</v>
      </c>
      <c r="F2814" t="s">
        <v>442</v>
      </c>
      <c r="G2814" s="957">
        <v>366</v>
      </c>
      <c r="H2814" t="s">
        <v>387</v>
      </c>
      <c r="I2814" s="958" t="s">
        <v>489</v>
      </c>
      <c r="J2814" s="958" t="s">
        <v>445</v>
      </c>
      <c r="K2814" s="958" t="s">
        <v>449</v>
      </c>
      <c r="L2814" s="937" t="s">
        <v>113</v>
      </c>
      <c r="M2814" s="958" t="s">
        <v>444</v>
      </c>
      <c r="N2814" s="678">
        <f t="shared" ca="1" si="479"/>
        <v>12719.92</v>
      </c>
      <c r="O2814" s="678">
        <f t="shared" ca="1" si="480"/>
        <v>0</v>
      </c>
      <c r="P2814" s="678">
        <f t="shared" ca="1" si="480"/>
        <v>0</v>
      </c>
      <c r="Q2814" s="678">
        <f t="shared" ca="1" si="480"/>
        <v>0</v>
      </c>
      <c r="R2814" s="678">
        <f t="shared" ca="1" si="480"/>
        <v>0</v>
      </c>
      <c r="S2814" s="678">
        <f t="shared" ca="1" si="480"/>
        <v>0</v>
      </c>
      <c r="T2814" s="678">
        <f t="shared" ca="1" si="480"/>
        <v>12719.92</v>
      </c>
      <c r="U2814" s="678">
        <f t="shared" ca="1" si="480"/>
        <v>0</v>
      </c>
      <c r="V2814" s="678">
        <f t="shared" ca="1" si="480"/>
        <v>0</v>
      </c>
      <c r="W2814" s="678">
        <f t="shared" ca="1" si="481"/>
        <v>0</v>
      </c>
      <c r="X2814" s="678">
        <f t="shared" ca="1" si="480"/>
        <v>0</v>
      </c>
      <c r="Y2814" s="678">
        <f t="shared" ca="1" si="480"/>
        <v>0</v>
      </c>
      <c r="Z2814" s="678">
        <f t="shared" ca="1" si="480"/>
        <v>0</v>
      </c>
      <c r="AA2814" t="str">
        <f t="shared" si="475"/>
        <v>ASRCMS202202</v>
      </c>
      <c r="AB2814" s="957">
        <f t="shared" si="476"/>
        <v>45230</v>
      </c>
      <c r="AC2814" t="str">
        <f t="shared" si="477"/>
        <v>Unaudited</v>
      </c>
    </row>
    <row r="2815" spans="1:29" x14ac:dyDescent="0.25">
      <c r="A2815" t="s">
        <v>421</v>
      </c>
      <c r="B2815" t="s">
        <v>1380</v>
      </c>
      <c r="C2815" t="s">
        <v>1381</v>
      </c>
      <c r="D2815">
        <v>1900</v>
      </c>
      <c r="E2815" s="957">
        <v>1</v>
      </c>
      <c r="F2815" t="s">
        <v>442</v>
      </c>
      <c r="G2815" s="957">
        <v>366</v>
      </c>
      <c r="H2815" t="s">
        <v>387</v>
      </c>
      <c r="I2815" s="958" t="s">
        <v>489</v>
      </c>
      <c r="J2815" s="958" t="s">
        <v>445</v>
      </c>
      <c r="K2815" s="958" t="s">
        <v>449</v>
      </c>
      <c r="L2815" s="937" t="s">
        <v>115</v>
      </c>
      <c r="M2815" s="958" t="s">
        <v>158</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ASRCMS202202</v>
      </c>
      <c r="AB2815" s="957">
        <f t="shared" si="476"/>
        <v>45230</v>
      </c>
      <c r="AC2815" t="str">
        <f t="shared" si="477"/>
        <v>Unaudited</v>
      </c>
    </row>
    <row r="2816" spans="1:29" x14ac:dyDescent="0.25">
      <c r="A2816" t="s">
        <v>421</v>
      </c>
      <c r="B2816" t="s">
        <v>1380</v>
      </c>
      <c r="C2816" t="s">
        <v>1381</v>
      </c>
      <c r="D2816">
        <v>1900</v>
      </c>
      <c r="E2816" s="957">
        <v>1</v>
      </c>
      <c r="F2816" t="s">
        <v>442</v>
      </c>
      <c r="G2816" s="957">
        <v>366</v>
      </c>
      <c r="H2816" t="s">
        <v>387</v>
      </c>
      <c r="I2816" s="958" t="s">
        <v>489</v>
      </c>
      <c r="J2816" s="958" t="s">
        <v>445</v>
      </c>
      <c r="K2816" s="958" t="s">
        <v>449</v>
      </c>
      <c r="L2816" s="937" t="s">
        <v>116</v>
      </c>
      <c r="M2816" s="958" t="s">
        <v>114</v>
      </c>
      <c r="N2816" s="678">
        <f t="shared" ca="1" si="479"/>
        <v>-40333.078907531046</v>
      </c>
      <c r="O2816" s="678">
        <f t="shared" ca="1" si="480"/>
        <v>-12797.443401492181</v>
      </c>
      <c r="P2816" s="678">
        <f t="shared" ca="1" si="480"/>
        <v>-1755.462086616413</v>
      </c>
      <c r="Q2816" s="678">
        <f t="shared" ca="1" si="480"/>
        <v>-15878.723305390835</v>
      </c>
      <c r="R2816" s="678">
        <f t="shared" ca="1" si="480"/>
        <v>-2931.140172022293</v>
      </c>
      <c r="S2816" s="678">
        <f t="shared" ca="1" si="480"/>
        <v>-2.0621328986523448E-2</v>
      </c>
      <c r="T2816" s="678">
        <f t="shared" ca="1" si="480"/>
        <v>-1966.2968351584793</v>
      </c>
      <c r="U2816" s="678">
        <f t="shared" ca="1" si="480"/>
        <v>0</v>
      </c>
      <c r="V2816" s="678">
        <f t="shared" ca="1" si="480"/>
        <v>-612.85504112521937</v>
      </c>
      <c r="W2816" s="678">
        <f t="shared" ca="1" si="481"/>
        <v>-4391.1374443966324</v>
      </c>
      <c r="X2816" s="678">
        <f t="shared" ca="1" si="480"/>
        <v>0</v>
      </c>
      <c r="Y2816" s="678">
        <f t="shared" ca="1" si="480"/>
        <v>0</v>
      </c>
      <c r="Z2816" s="678">
        <f t="shared" ca="1" si="480"/>
        <v>0</v>
      </c>
      <c r="AA2816" t="str">
        <f t="shared" si="475"/>
        <v>ASRCMS202202</v>
      </c>
      <c r="AB2816" s="957">
        <f t="shared" si="476"/>
        <v>45230</v>
      </c>
      <c r="AC2816" t="str">
        <f t="shared" si="477"/>
        <v>Unaudited</v>
      </c>
    </row>
    <row r="2817" spans="1:29" x14ac:dyDescent="0.25">
      <c r="A2817" t="s">
        <v>421</v>
      </c>
      <c r="B2817" t="s">
        <v>1380</v>
      </c>
      <c r="C2817" t="s">
        <v>1381</v>
      </c>
      <c r="D2817">
        <v>1900</v>
      </c>
      <c r="E2817" s="957">
        <v>1</v>
      </c>
      <c r="F2817" t="s">
        <v>442</v>
      </c>
      <c r="G2817" s="957">
        <v>366</v>
      </c>
      <c r="H2817" t="s">
        <v>387</v>
      </c>
      <c r="I2817" s="958" t="s">
        <v>489</v>
      </c>
      <c r="J2817" s="958" t="s">
        <v>445</v>
      </c>
      <c r="K2817" s="958" t="s">
        <v>449</v>
      </c>
      <c r="L2817" s="953" t="s">
        <v>117</v>
      </c>
      <c r="M2817" s="958" t="s">
        <v>159</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ASRCMS202202</v>
      </c>
      <c r="AB2817" s="957">
        <f t="shared" si="476"/>
        <v>45230</v>
      </c>
      <c r="AC2817" t="str">
        <f t="shared" si="477"/>
        <v>Unaudited</v>
      </c>
    </row>
    <row r="2818" spans="1:29" x14ac:dyDescent="0.25">
      <c r="A2818" t="s">
        <v>421</v>
      </c>
      <c r="B2818" t="s">
        <v>1380</v>
      </c>
      <c r="C2818" t="s">
        <v>1381</v>
      </c>
      <c r="D2818">
        <v>1900</v>
      </c>
      <c r="E2818" s="957">
        <v>1</v>
      </c>
      <c r="F2818" t="s">
        <v>442</v>
      </c>
      <c r="G2818" s="957">
        <v>366</v>
      </c>
      <c r="H2818" t="s">
        <v>387</v>
      </c>
      <c r="I2818" s="958" t="s">
        <v>489</v>
      </c>
      <c r="J2818" s="958" t="s">
        <v>445</v>
      </c>
      <c r="K2818" s="958" t="s">
        <v>449</v>
      </c>
      <c r="L2818" s="937" t="s">
        <v>160</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ASRCMS202202</v>
      </c>
      <c r="AB2818" s="957">
        <f t="shared" ref="AB2818:AB2881" si="486">file_date</f>
        <v>45230</v>
      </c>
      <c r="AC2818" t="str">
        <f t="shared" ref="AC2818:AC2881" si="487">status</f>
        <v>Unaudited</v>
      </c>
    </row>
    <row r="2819" spans="1:29" x14ac:dyDescent="0.25">
      <c r="A2819" t="s">
        <v>421</v>
      </c>
      <c r="B2819" t="s">
        <v>1380</v>
      </c>
      <c r="C2819" t="s">
        <v>1381</v>
      </c>
      <c r="D2819">
        <v>1900</v>
      </c>
      <c r="E2819" s="957">
        <v>1</v>
      </c>
      <c r="F2819" t="s">
        <v>442</v>
      </c>
      <c r="G2819" s="957">
        <v>366</v>
      </c>
      <c r="H2819" t="s">
        <v>387</v>
      </c>
      <c r="I2819" s="937" t="s">
        <v>489</v>
      </c>
      <c r="J2819" s="937" t="s">
        <v>445</v>
      </c>
      <c r="K2819" s="937" t="s">
        <v>449</v>
      </c>
      <c r="L2819" s="937" t="s">
        <v>443</v>
      </c>
      <c r="M2819" s="958" t="s">
        <v>457</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ASRCMS202202</v>
      </c>
      <c r="AB2819" s="957">
        <f t="shared" si="486"/>
        <v>45230</v>
      </c>
      <c r="AC2819" t="str">
        <f t="shared" si="487"/>
        <v>Unaudited</v>
      </c>
    </row>
    <row r="2820" spans="1:29" ht="30" x14ac:dyDescent="0.25">
      <c r="A2820" t="s">
        <v>421</v>
      </c>
      <c r="B2820" t="s">
        <v>1380</v>
      </c>
      <c r="C2820" t="s">
        <v>1381</v>
      </c>
      <c r="D2820">
        <v>1900</v>
      </c>
      <c r="E2820" s="957">
        <v>1</v>
      </c>
      <c r="F2820" t="s">
        <v>442</v>
      </c>
      <c r="G2820" s="957">
        <v>366</v>
      </c>
      <c r="H2820" t="s">
        <v>387</v>
      </c>
      <c r="I2820" s="958" t="s">
        <v>489</v>
      </c>
      <c r="J2820" s="958" t="s">
        <v>445</v>
      </c>
      <c r="K2820" s="958" t="s">
        <v>450</v>
      </c>
      <c r="L2820" s="937">
        <v>9.1</v>
      </c>
      <c r="M2820" s="958" t="s">
        <v>186</v>
      </c>
      <c r="N2820" s="678">
        <f t="shared" ca="1" si="479"/>
        <v>20612672.039999999</v>
      </c>
      <c r="O2820" s="678">
        <f t="shared" ca="1" si="483"/>
        <v>1839915.81</v>
      </c>
      <c r="P2820" s="678">
        <f t="shared" ca="1" si="483"/>
        <v>141079.34999999998</v>
      </c>
      <c r="Q2820" s="678">
        <f t="shared" ca="1" si="483"/>
        <v>5503894.8300000001</v>
      </c>
      <c r="R2820" s="678">
        <f t="shared" ca="1" si="483"/>
        <v>671730.40999999992</v>
      </c>
      <c r="S2820" s="678">
        <f t="shared" ca="1" si="483"/>
        <v>27524.050000000003</v>
      </c>
      <c r="T2820" s="678">
        <f t="shared" ca="1" si="483"/>
        <v>434301.07</v>
      </c>
      <c r="U2820" s="678">
        <f t="shared" ca="1" si="483"/>
        <v>0</v>
      </c>
      <c r="V2820" s="678">
        <f t="shared" ca="1" si="483"/>
        <v>11258</v>
      </c>
      <c r="W2820" s="678">
        <f t="shared" ca="1" si="481"/>
        <v>11982968.52</v>
      </c>
      <c r="X2820" s="678">
        <f t="shared" ca="1" si="484"/>
        <v>0</v>
      </c>
      <c r="Y2820" s="678">
        <f t="shared" ca="1" si="484"/>
        <v>0</v>
      </c>
      <c r="Z2820" s="678">
        <f t="shared" ca="1" si="484"/>
        <v>0</v>
      </c>
      <c r="AA2820" t="str">
        <f t="shared" si="485"/>
        <v>ASRCMS202202</v>
      </c>
      <c r="AB2820" s="957">
        <f t="shared" si="486"/>
        <v>45230</v>
      </c>
      <c r="AC2820" t="str">
        <f t="shared" si="487"/>
        <v>Unaudited</v>
      </c>
    </row>
    <row r="2821" spans="1:29" x14ac:dyDescent="0.25">
      <c r="A2821" t="s">
        <v>421</v>
      </c>
      <c r="B2821" t="s">
        <v>1380</v>
      </c>
      <c r="C2821" t="s">
        <v>1381</v>
      </c>
      <c r="D2821">
        <v>1900</v>
      </c>
      <c r="E2821" s="957">
        <v>1</v>
      </c>
      <c r="F2821" t="s">
        <v>442</v>
      </c>
      <c r="G2821" s="957">
        <v>366</v>
      </c>
      <c r="H2821" t="s">
        <v>387</v>
      </c>
      <c r="I2821" s="937" t="s">
        <v>489</v>
      </c>
      <c r="J2821" s="937" t="s">
        <v>445</v>
      </c>
      <c r="K2821" s="937" t="s">
        <v>450</v>
      </c>
      <c r="L2821" s="937" t="s">
        <v>107</v>
      </c>
      <c r="M2821" s="937" t="s">
        <v>187</v>
      </c>
      <c r="N2821" s="678">
        <f t="shared" ca="1" si="479"/>
        <v>192455.84999999998</v>
      </c>
      <c r="O2821" s="678">
        <f t="shared" ca="1" si="483"/>
        <v>0</v>
      </c>
      <c r="P2821" s="678">
        <f t="shared" ca="1" si="483"/>
        <v>0</v>
      </c>
      <c r="Q2821" s="678">
        <f t="shared" ca="1" si="483"/>
        <v>32996.32</v>
      </c>
      <c r="R2821" s="678">
        <f t="shared" ca="1" si="483"/>
        <v>27170.79</v>
      </c>
      <c r="S2821" s="678">
        <f t="shared" ca="1" si="483"/>
        <v>0</v>
      </c>
      <c r="T2821" s="678">
        <f t="shared" ca="1" si="483"/>
        <v>0</v>
      </c>
      <c r="U2821" s="678">
        <f t="shared" ca="1" si="483"/>
        <v>0</v>
      </c>
      <c r="V2821" s="678">
        <f t="shared" ca="1" si="483"/>
        <v>0</v>
      </c>
      <c r="W2821" s="678">
        <f t="shared" ca="1" si="481"/>
        <v>132288.74</v>
      </c>
      <c r="X2821" s="678">
        <f t="shared" ca="1" si="484"/>
        <v>0</v>
      </c>
      <c r="Y2821" s="678">
        <f t="shared" ca="1" si="484"/>
        <v>0</v>
      </c>
      <c r="Z2821" s="678">
        <f t="shared" ca="1" si="484"/>
        <v>0</v>
      </c>
      <c r="AA2821" t="str">
        <f t="shared" si="485"/>
        <v>ASRCMS202202</v>
      </c>
      <c r="AB2821" s="957">
        <f t="shared" si="486"/>
        <v>45230</v>
      </c>
      <c r="AC2821" t="str">
        <f t="shared" si="487"/>
        <v>Unaudited</v>
      </c>
    </row>
    <row r="2822" spans="1:29" x14ac:dyDescent="0.25">
      <c r="A2822" t="s">
        <v>421</v>
      </c>
      <c r="B2822" t="s">
        <v>1380</v>
      </c>
      <c r="C2822" t="s">
        <v>1381</v>
      </c>
      <c r="D2822">
        <v>1900</v>
      </c>
      <c r="E2822" s="957">
        <v>1</v>
      </c>
      <c r="F2822" t="s">
        <v>442</v>
      </c>
      <c r="G2822" s="957">
        <v>366</v>
      </c>
      <c r="H2822" t="s">
        <v>387</v>
      </c>
      <c r="I2822" s="937" t="s">
        <v>489</v>
      </c>
      <c r="J2822" s="937" t="s">
        <v>445</v>
      </c>
      <c r="K2822" s="937" t="s">
        <v>450</v>
      </c>
      <c r="L2822" s="937" t="s">
        <v>1316</v>
      </c>
      <c r="M2822" s="958" t="s">
        <v>1317</v>
      </c>
      <c r="N2822" s="678">
        <f t="shared" ca="1" si="479"/>
        <v>18395.199999999997</v>
      </c>
      <c r="O2822" s="678">
        <f t="shared" ca="1" si="483"/>
        <v>0</v>
      </c>
      <c r="P2822" s="678">
        <f t="shared" ca="1" si="483"/>
        <v>0</v>
      </c>
      <c r="Q2822" s="678">
        <f t="shared" ca="1" si="483"/>
        <v>18395.199999999997</v>
      </c>
      <c r="R2822" s="678">
        <f t="shared" ca="1" si="483"/>
        <v>0</v>
      </c>
      <c r="S2822" s="678">
        <f t="shared" ca="1" si="483"/>
        <v>0</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ASRCMS202202</v>
      </c>
      <c r="AB2822" s="957">
        <f t="shared" si="486"/>
        <v>45230</v>
      </c>
      <c r="AC2822" t="str">
        <f t="shared" si="487"/>
        <v>Unaudited</v>
      </c>
    </row>
    <row r="2823" spans="1:29" x14ac:dyDescent="0.25">
      <c r="A2823" t="s">
        <v>421</v>
      </c>
      <c r="B2823" t="s">
        <v>1380</v>
      </c>
      <c r="C2823" t="s">
        <v>1381</v>
      </c>
      <c r="D2823">
        <v>1900</v>
      </c>
      <c r="E2823" s="957">
        <v>1</v>
      </c>
      <c r="F2823" t="s">
        <v>442</v>
      </c>
      <c r="G2823" s="957">
        <v>366</v>
      </c>
      <c r="H2823" t="s">
        <v>387</v>
      </c>
      <c r="I2823" s="937" t="s">
        <v>489</v>
      </c>
      <c r="J2823" s="937" t="s">
        <v>445</v>
      </c>
      <c r="K2823" s="937" t="s">
        <v>450</v>
      </c>
      <c r="L2823" s="937" t="s">
        <v>108</v>
      </c>
      <c r="M2823" s="958" t="s">
        <v>188</v>
      </c>
      <c r="N2823" s="678">
        <f t="shared" ca="1" si="479"/>
        <v>3669553.2299999995</v>
      </c>
      <c r="O2823" s="678">
        <f t="shared" ca="1" si="483"/>
        <v>609846.31999999995</v>
      </c>
      <c r="P2823" s="678">
        <f t="shared" ca="1" si="483"/>
        <v>57375.510000000009</v>
      </c>
      <c r="Q2823" s="678">
        <f t="shared" ca="1" si="483"/>
        <v>1660248.82</v>
      </c>
      <c r="R2823" s="678">
        <f t="shared" ca="1" si="483"/>
        <v>127896.7</v>
      </c>
      <c r="S2823" s="678">
        <f t="shared" ca="1" si="483"/>
        <v>12145.009999999998</v>
      </c>
      <c r="T2823" s="678">
        <f t="shared" ca="1" si="483"/>
        <v>158260.54999999999</v>
      </c>
      <c r="U2823" s="678">
        <f t="shared" ca="1" si="483"/>
        <v>0</v>
      </c>
      <c r="V2823" s="678">
        <f t="shared" ca="1" si="483"/>
        <v>15012.11</v>
      </c>
      <c r="W2823" s="678">
        <f t="shared" ca="1" si="481"/>
        <v>1028768.2100000002</v>
      </c>
      <c r="X2823" s="678">
        <f t="shared" ca="1" si="484"/>
        <v>0</v>
      </c>
      <c r="Y2823" s="678">
        <f t="shared" ca="1" si="484"/>
        <v>0</v>
      </c>
      <c r="Z2823" s="678">
        <f t="shared" ca="1" si="484"/>
        <v>0</v>
      </c>
      <c r="AA2823" t="str">
        <f t="shared" si="485"/>
        <v>ASRCMS202202</v>
      </c>
      <c r="AB2823" s="957">
        <f t="shared" si="486"/>
        <v>45230</v>
      </c>
      <c r="AC2823" t="str">
        <f t="shared" si="487"/>
        <v>Unaudited</v>
      </c>
    </row>
    <row r="2824" spans="1:29" x14ac:dyDescent="0.25">
      <c r="A2824" t="s">
        <v>421</v>
      </c>
      <c r="B2824" t="s">
        <v>1380</v>
      </c>
      <c r="C2824" t="s">
        <v>1381</v>
      </c>
      <c r="D2824">
        <v>1900</v>
      </c>
      <c r="E2824" s="957">
        <v>1</v>
      </c>
      <c r="F2824" t="s">
        <v>442</v>
      </c>
      <c r="G2824" s="957">
        <v>366</v>
      </c>
      <c r="H2824" t="s">
        <v>387</v>
      </c>
      <c r="I2824" s="937" t="s">
        <v>489</v>
      </c>
      <c r="J2824" s="937" t="s">
        <v>445</v>
      </c>
      <c r="K2824" s="937" t="s">
        <v>450</v>
      </c>
      <c r="L2824" s="937" t="s">
        <v>109</v>
      </c>
      <c r="M2824" s="958" t="s">
        <v>161</v>
      </c>
      <c r="N2824" s="678">
        <f t="shared" ca="1" si="479"/>
        <v>6188072.0681875935</v>
      </c>
      <c r="O2824" s="678">
        <f t="shared" ca="1" si="483"/>
        <v>2598617.7927088384</v>
      </c>
      <c r="P2824" s="678">
        <f t="shared" ca="1" si="483"/>
        <v>97492.26688624121</v>
      </c>
      <c r="Q2824" s="678">
        <f t="shared" ca="1" si="483"/>
        <v>2673367.107193986</v>
      </c>
      <c r="R2824" s="678">
        <f t="shared" ca="1" si="483"/>
        <v>197505.76095745031</v>
      </c>
      <c r="S2824" s="678">
        <f t="shared" ca="1" si="483"/>
        <v>4255.8733270035318</v>
      </c>
      <c r="T2824" s="678">
        <f t="shared" ca="1" si="483"/>
        <v>198688.41776614808</v>
      </c>
      <c r="U2824" s="678">
        <f t="shared" ca="1" si="483"/>
        <v>0</v>
      </c>
      <c r="V2824" s="678">
        <f t="shared" ca="1" si="483"/>
        <v>11162.036849993379</v>
      </c>
      <c r="W2824" s="678">
        <f t="shared" ca="1" si="481"/>
        <v>406982.81249793153</v>
      </c>
      <c r="X2824" s="678">
        <f t="shared" ca="1" si="484"/>
        <v>0</v>
      </c>
      <c r="Y2824" s="678">
        <f t="shared" ca="1" si="484"/>
        <v>0</v>
      </c>
      <c r="Z2824" s="678">
        <f t="shared" ca="1" si="484"/>
        <v>0</v>
      </c>
      <c r="AA2824" t="str">
        <f t="shared" si="485"/>
        <v>ASRCMS202202</v>
      </c>
      <c r="AB2824" s="957">
        <f t="shared" si="486"/>
        <v>45230</v>
      </c>
      <c r="AC2824" t="str">
        <f t="shared" si="487"/>
        <v>Unaudited</v>
      </c>
    </row>
    <row r="2825" spans="1:29" x14ac:dyDescent="0.25">
      <c r="A2825" t="s">
        <v>421</v>
      </c>
      <c r="B2825" t="s">
        <v>1380</v>
      </c>
      <c r="C2825" t="s">
        <v>1381</v>
      </c>
      <c r="D2825">
        <v>1900</v>
      </c>
      <c r="E2825" s="957">
        <v>1</v>
      </c>
      <c r="F2825" t="s">
        <v>442</v>
      </c>
      <c r="G2825" s="957">
        <v>366</v>
      </c>
      <c r="H2825" t="s">
        <v>387</v>
      </c>
      <c r="I2825" s="937" t="s">
        <v>489</v>
      </c>
      <c r="J2825" s="937" t="s">
        <v>445</v>
      </c>
      <c r="K2825" s="937" t="s">
        <v>450</v>
      </c>
      <c r="L2825" s="943" t="s">
        <v>110</v>
      </c>
      <c r="M2825" s="959" t="s">
        <v>135</v>
      </c>
      <c r="N2825" s="678">
        <f t="shared" ca="1" si="479"/>
        <v>85964.429133379774</v>
      </c>
      <c r="O2825" s="678">
        <f t="shared" ca="1" si="483"/>
        <v>46802.489445364794</v>
      </c>
      <c r="P2825" s="678">
        <f t="shared" ca="1" si="483"/>
        <v>7675.7535758858903</v>
      </c>
      <c r="Q2825" s="678">
        <f t="shared" ca="1" si="483"/>
        <v>23274.400940487743</v>
      </c>
      <c r="R2825" s="678">
        <f t="shared" ca="1" si="483"/>
        <v>3829.0402222101043</v>
      </c>
      <c r="S2825" s="678">
        <f t="shared" ca="1" si="483"/>
        <v>86.438468032600809</v>
      </c>
      <c r="T2825" s="678">
        <f t="shared" ca="1" si="483"/>
        <v>2895.6710718029572</v>
      </c>
      <c r="U2825" s="678">
        <f t="shared" ca="1" si="483"/>
        <v>0</v>
      </c>
      <c r="V2825" s="678">
        <f t="shared" ca="1" si="483"/>
        <v>224.37219361653825</v>
      </c>
      <c r="W2825" s="678">
        <f t="shared" ca="1" si="481"/>
        <v>1176.2632159791342</v>
      </c>
      <c r="X2825" s="678">
        <f t="shared" ca="1" si="484"/>
        <v>0</v>
      </c>
      <c r="Y2825" s="678">
        <f t="shared" ca="1" si="484"/>
        <v>0</v>
      </c>
      <c r="Z2825" s="678">
        <f t="shared" ca="1" si="484"/>
        <v>0</v>
      </c>
      <c r="AA2825" t="str">
        <f t="shared" si="485"/>
        <v>ASRCMS202202</v>
      </c>
      <c r="AB2825" s="957">
        <f t="shared" si="486"/>
        <v>45230</v>
      </c>
      <c r="AC2825" t="str">
        <f t="shared" si="487"/>
        <v>Unaudited</v>
      </c>
    </row>
    <row r="2826" spans="1:29" x14ac:dyDescent="0.25">
      <c r="A2826" t="s">
        <v>421</v>
      </c>
      <c r="B2826" t="s">
        <v>1380</v>
      </c>
      <c r="C2826" t="s">
        <v>1381</v>
      </c>
      <c r="D2826">
        <v>1900</v>
      </c>
      <c r="E2826" s="957">
        <v>1</v>
      </c>
      <c r="F2826" t="s">
        <v>442</v>
      </c>
      <c r="G2826" s="957">
        <v>366</v>
      </c>
      <c r="H2826" t="s">
        <v>387</v>
      </c>
      <c r="I2826" s="937" t="s">
        <v>489</v>
      </c>
      <c r="J2826" s="937" t="s">
        <v>445</v>
      </c>
      <c r="K2826" s="937" t="s">
        <v>450</v>
      </c>
      <c r="L2826" s="937" t="s">
        <v>111</v>
      </c>
      <c r="M2826" s="958" t="s">
        <v>163</v>
      </c>
      <c r="N2826" s="678">
        <f t="shared" ca="1" si="479"/>
        <v>1241046.5457201023</v>
      </c>
      <c r="O2826" s="678">
        <f t="shared" ca="1" si="483"/>
        <v>208083.34871614288</v>
      </c>
      <c r="P2826" s="678">
        <f t="shared" ca="1" si="483"/>
        <v>13382.932815906817</v>
      </c>
      <c r="Q2826" s="678">
        <f t="shared" ca="1" si="483"/>
        <v>416610.26040038292</v>
      </c>
      <c r="R2826" s="678">
        <f t="shared" ca="1" si="483"/>
        <v>44711.992338869633</v>
      </c>
      <c r="S2826" s="678">
        <f t="shared" ca="1" si="483"/>
        <v>1168.2726530789751</v>
      </c>
      <c r="T2826" s="678">
        <f t="shared" ca="1" si="483"/>
        <v>27462.111415841362</v>
      </c>
      <c r="U2826" s="678">
        <f t="shared" ca="1" si="483"/>
        <v>0</v>
      </c>
      <c r="V2826" s="678">
        <f t="shared" ca="1" si="483"/>
        <v>1357.9529275538521</v>
      </c>
      <c r="W2826" s="678">
        <f t="shared" ca="1" si="481"/>
        <v>528269.67445232556</v>
      </c>
      <c r="X2826" s="678">
        <f t="shared" ca="1" si="484"/>
        <v>0</v>
      </c>
      <c r="Y2826" s="678">
        <f t="shared" ca="1" si="484"/>
        <v>0</v>
      </c>
      <c r="Z2826" s="678">
        <f t="shared" ca="1" si="484"/>
        <v>0</v>
      </c>
      <c r="AA2826" t="str">
        <f t="shared" si="485"/>
        <v>ASRCMS202202</v>
      </c>
      <c r="AB2826" s="957">
        <f t="shared" si="486"/>
        <v>45230</v>
      </c>
      <c r="AC2826" t="str">
        <f t="shared" si="487"/>
        <v>Unaudited</v>
      </c>
    </row>
    <row r="2827" spans="1:29" x14ac:dyDescent="0.25">
      <c r="A2827" t="s">
        <v>421</v>
      </c>
      <c r="B2827" t="s">
        <v>1380</v>
      </c>
      <c r="C2827" t="s">
        <v>1381</v>
      </c>
      <c r="D2827">
        <v>1900</v>
      </c>
      <c r="E2827" s="957">
        <v>1</v>
      </c>
      <c r="F2827" t="s">
        <v>442</v>
      </c>
      <c r="G2827" s="957">
        <v>366</v>
      </c>
      <c r="H2827" t="s">
        <v>387</v>
      </c>
      <c r="I2827" s="937" t="s">
        <v>489</v>
      </c>
      <c r="J2827" s="937" t="s">
        <v>445</v>
      </c>
      <c r="K2827" s="937" t="s">
        <v>450</v>
      </c>
      <c r="L2827" s="937" t="s">
        <v>112</v>
      </c>
      <c r="M2827" s="958" t="s">
        <v>464</v>
      </c>
      <c r="N2827" s="678">
        <f t="shared" ca="1" si="479"/>
        <v>198726.72034563796</v>
      </c>
      <c r="O2827" s="678">
        <f t="shared" ca="1" si="483"/>
        <v>40858.30279722259</v>
      </c>
      <c r="P2827" s="678">
        <f t="shared" ca="1" si="483"/>
        <v>5699.2535938932488</v>
      </c>
      <c r="Q2827" s="678">
        <f t="shared" ca="1" si="483"/>
        <v>70839.529731300703</v>
      </c>
      <c r="R2827" s="678">
        <f t="shared" ca="1" si="483"/>
        <v>10245.121977650653</v>
      </c>
      <c r="S2827" s="678">
        <f t="shared" ca="1" si="483"/>
        <v>196.0993747621373</v>
      </c>
      <c r="T2827" s="678">
        <f t="shared" ca="1" si="483"/>
        <v>7065.4286212185152</v>
      </c>
      <c r="U2827" s="678">
        <f t="shared" ca="1" si="483"/>
        <v>0</v>
      </c>
      <c r="V2827" s="678">
        <f t="shared" ca="1" si="483"/>
        <v>311.14941926912161</v>
      </c>
      <c r="W2827" s="678">
        <f t="shared" ca="1" si="481"/>
        <v>63511.834830321</v>
      </c>
      <c r="X2827" s="678">
        <f t="shared" ca="1" si="484"/>
        <v>0</v>
      </c>
      <c r="Y2827" s="678">
        <f t="shared" ca="1" si="484"/>
        <v>0</v>
      </c>
      <c r="Z2827" s="678">
        <f t="shared" ca="1" si="484"/>
        <v>0</v>
      </c>
      <c r="AA2827" t="str">
        <f t="shared" si="485"/>
        <v>ASRCMS202202</v>
      </c>
      <c r="AB2827" s="957">
        <f t="shared" si="486"/>
        <v>45230</v>
      </c>
      <c r="AC2827" t="str">
        <f t="shared" si="487"/>
        <v>Unaudited</v>
      </c>
    </row>
    <row r="2828" spans="1:29" x14ac:dyDescent="0.25">
      <c r="A2828" t="s">
        <v>421</v>
      </c>
      <c r="B2828" t="s">
        <v>1380</v>
      </c>
      <c r="C2828" t="s">
        <v>1381</v>
      </c>
      <c r="D2828">
        <v>1900</v>
      </c>
      <c r="E2828" s="957">
        <v>1</v>
      </c>
      <c r="F2828" t="s">
        <v>442</v>
      </c>
      <c r="G2828" s="957">
        <v>366</v>
      </c>
      <c r="H2828" t="s">
        <v>387</v>
      </c>
      <c r="I2828" s="937" t="s">
        <v>489</v>
      </c>
      <c r="J2828" s="937" t="s">
        <v>445</v>
      </c>
      <c r="K2828" s="937" t="s">
        <v>6</v>
      </c>
      <c r="L2828" s="937" t="s">
        <v>118</v>
      </c>
      <c r="M2828" s="958" t="s">
        <v>189</v>
      </c>
      <c r="N2828" s="678">
        <f t="shared" ca="1" si="479"/>
        <v>101752.00511527415</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32388.584674671107</v>
      </c>
      <c r="P2828" s="678">
        <f t="shared" ca="1" si="488"/>
        <v>4459.3321302703162</v>
      </c>
      <c r="Q2828" s="678">
        <f t="shared" ca="1" si="488"/>
        <v>39883.837647033622</v>
      </c>
      <c r="R2828" s="678">
        <f t="shared" ca="1" si="488"/>
        <v>7462.3752044313278</v>
      </c>
      <c r="S2828" s="678">
        <f t="shared" ca="1" si="488"/>
        <v>5.1796213180775354E-2</v>
      </c>
      <c r="T2828" s="678">
        <f t="shared" ca="1" si="488"/>
        <v>4938.9023431570231</v>
      </c>
      <c r="U2828" s="678">
        <f t="shared" ca="1" si="488"/>
        <v>0</v>
      </c>
      <c r="V2828" s="678">
        <f t="shared" ca="1" si="488"/>
        <v>1539.3561869741725</v>
      </c>
      <c r="W2828" s="678">
        <f t="shared" ca="1" si="481"/>
        <v>11079.565132523398</v>
      </c>
      <c r="X2828" s="678">
        <f t="shared" ca="1" si="484"/>
        <v>0</v>
      </c>
      <c r="Y2828" s="678">
        <f t="shared" ca="1" si="484"/>
        <v>0</v>
      </c>
      <c r="Z2828" s="678">
        <f t="shared" ca="1" si="484"/>
        <v>0</v>
      </c>
      <c r="AA2828" t="str">
        <f t="shared" si="485"/>
        <v>ASRCMS202202</v>
      </c>
      <c r="AB2828" s="957">
        <f t="shared" si="486"/>
        <v>45230</v>
      </c>
      <c r="AC2828" t="str">
        <f t="shared" si="487"/>
        <v>Unaudited</v>
      </c>
    </row>
    <row r="2829" spans="1:29" x14ac:dyDescent="0.25">
      <c r="A2829" t="s">
        <v>421</v>
      </c>
      <c r="B2829" t="s">
        <v>1380</v>
      </c>
      <c r="C2829" t="s">
        <v>1381</v>
      </c>
      <c r="D2829">
        <v>1900</v>
      </c>
      <c r="E2829" s="957">
        <v>1</v>
      </c>
      <c r="F2829" t="s">
        <v>442</v>
      </c>
      <c r="G2829" s="957">
        <v>366</v>
      </c>
      <c r="H2829" t="s">
        <v>387</v>
      </c>
      <c r="I2829" s="937" t="s">
        <v>489</v>
      </c>
      <c r="J2829" s="937" t="s">
        <v>445</v>
      </c>
      <c r="K2829" s="937" t="s">
        <v>6</v>
      </c>
      <c r="L2829" s="937" t="s">
        <v>45</v>
      </c>
      <c r="M2829" s="958" t="s">
        <v>164</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ASRCMS202202</v>
      </c>
      <c r="AB2829" s="957">
        <f t="shared" si="486"/>
        <v>45230</v>
      </c>
      <c r="AC2829" t="str">
        <f t="shared" si="487"/>
        <v>Unaudited</v>
      </c>
    </row>
    <row r="2830" spans="1:29" x14ac:dyDescent="0.25">
      <c r="A2830" t="s">
        <v>421</v>
      </c>
      <c r="B2830" t="s">
        <v>1380</v>
      </c>
      <c r="C2830" t="s">
        <v>1381</v>
      </c>
      <c r="D2830">
        <v>1900</v>
      </c>
      <c r="E2830" s="957">
        <v>1</v>
      </c>
      <c r="F2830" t="s">
        <v>442</v>
      </c>
      <c r="G2830" s="957">
        <v>366</v>
      </c>
      <c r="H2830" t="s">
        <v>387</v>
      </c>
      <c r="I2830" s="937" t="s">
        <v>489</v>
      </c>
      <c r="J2830" s="937" t="s">
        <v>445</v>
      </c>
      <c r="K2830" s="937" t="s">
        <v>6</v>
      </c>
      <c r="L2830" s="937" t="s">
        <v>46</v>
      </c>
      <c r="M2830" s="958" t="s">
        <v>165</v>
      </c>
      <c r="N2830" s="678">
        <f t="shared" ca="1" si="479"/>
        <v>12.44099315880606</v>
      </c>
      <c r="O2830" s="678">
        <f t="shared" ca="1" si="488"/>
        <v>6.6888668980457888</v>
      </c>
      <c r="P2830" s="678">
        <f t="shared" ca="1" si="488"/>
        <v>1.3693225716602089</v>
      </c>
      <c r="Q2830" s="678">
        <f t="shared" ca="1" si="488"/>
        <v>0</v>
      </c>
      <c r="R2830" s="678">
        <f t="shared" ca="1" si="488"/>
        <v>3.0134811174398539</v>
      </c>
      <c r="S2830" s="678">
        <f t="shared" ca="1" si="488"/>
        <v>0</v>
      </c>
      <c r="T2830" s="678">
        <f t="shared" ca="1" si="488"/>
        <v>0</v>
      </c>
      <c r="U2830" s="678">
        <f t="shared" ca="1" si="488"/>
        <v>0</v>
      </c>
      <c r="V2830" s="678">
        <f t="shared" ca="1" si="488"/>
        <v>0</v>
      </c>
      <c r="W2830" s="678">
        <f t="shared" ca="1" si="481"/>
        <v>1.3693225716602089</v>
      </c>
      <c r="X2830" s="678">
        <f t="shared" ca="1" si="484"/>
        <v>0</v>
      </c>
      <c r="Y2830" s="678">
        <f t="shared" ca="1" si="484"/>
        <v>0</v>
      </c>
      <c r="Z2830" s="678">
        <f t="shared" ca="1" si="484"/>
        <v>0</v>
      </c>
      <c r="AA2830" t="str">
        <f t="shared" si="485"/>
        <v>ASRCMS202202</v>
      </c>
      <c r="AB2830" s="957">
        <f t="shared" si="486"/>
        <v>45230</v>
      </c>
      <c r="AC2830" t="str">
        <f t="shared" si="487"/>
        <v>Unaudited</v>
      </c>
    </row>
    <row r="2831" spans="1:29" x14ac:dyDescent="0.25">
      <c r="A2831" t="s">
        <v>421</v>
      </c>
      <c r="B2831" t="s">
        <v>1380</v>
      </c>
      <c r="C2831" t="s">
        <v>1381</v>
      </c>
      <c r="D2831">
        <v>1900</v>
      </c>
      <c r="E2831" s="957">
        <v>1</v>
      </c>
      <c r="F2831" t="s">
        <v>442</v>
      </c>
      <c r="G2831" s="957">
        <v>366</v>
      </c>
      <c r="H2831" t="s">
        <v>387</v>
      </c>
      <c r="I2831" s="937" t="s">
        <v>489</v>
      </c>
      <c r="J2831" s="937" t="s">
        <v>445</v>
      </c>
      <c r="K2831" s="937" t="s">
        <v>6</v>
      </c>
      <c r="L2831" s="937" t="s">
        <v>166</v>
      </c>
      <c r="M2831" s="958" t="s">
        <v>462</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ASRCMS202202</v>
      </c>
      <c r="AB2831" s="957">
        <f t="shared" si="486"/>
        <v>45230</v>
      </c>
      <c r="AC2831" t="str">
        <f t="shared" si="487"/>
        <v>Unaudited</v>
      </c>
    </row>
    <row r="2832" spans="1:29" x14ac:dyDescent="0.25">
      <c r="A2832" t="s">
        <v>421</v>
      </c>
      <c r="B2832" t="s">
        <v>1380</v>
      </c>
      <c r="C2832" t="s">
        <v>1381</v>
      </c>
      <c r="D2832">
        <v>1900</v>
      </c>
      <c r="E2832" s="957">
        <v>1</v>
      </c>
      <c r="F2832" t="s">
        <v>442</v>
      </c>
      <c r="G2832" s="957">
        <v>366</v>
      </c>
      <c r="H2832" t="s">
        <v>387</v>
      </c>
      <c r="I2832" s="937" t="s">
        <v>489</v>
      </c>
      <c r="J2832" s="937" t="s">
        <v>445</v>
      </c>
      <c r="K2832" s="937" t="s">
        <v>435</v>
      </c>
      <c r="L2832" s="937" t="s">
        <v>121</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ASRCMS202202</v>
      </c>
      <c r="AB2832" s="957">
        <f t="shared" si="486"/>
        <v>45230</v>
      </c>
      <c r="AC2832" t="str">
        <f t="shared" si="487"/>
        <v>Unaudited</v>
      </c>
    </row>
    <row r="2833" spans="1:29" x14ac:dyDescent="0.25">
      <c r="A2833" t="s">
        <v>421</v>
      </c>
      <c r="B2833" t="s">
        <v>1380</v>
      </c>
      <c r="C2833" t="s">
        <v>1381</v>
      </c>
      <c r="D2833">
        <v>1900</v>
      </c>
      <c r="E2833" s="957">
        <v>1</v>
      </c>
      <c r="F2833" t="s">
        <v>442</v>
      </c>
      <c r="G2833" s="957">
        <v>366</v>
      </c>
      <c r="H2833" t="s">
        <v>387</v>
      </c>
      <c r="I2833" s="937" t="s">
        <v>489</v>
      </c>
      <c r="J2833" s="937" t="s">
        <v>445</v>
      </c>
      <c r="K2833" s="937" t="s">
        <v>435</v>
      </c>
      <c r="L2833" s="937" t="s">
        <v>938</v>
      </c>
      <c r="M2833" s="958" t="s">
        <v>930</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ASRCMS202202</v>
      </c>
      <c r="AB2833" s="957">
        <f t="shared" si="486"/>
        <v>45230</v>
      </c>
      <c r="AC2833" t="str">
        <f t="shared" si="487"/>
        <v>Unaudited</v>
      </c>
    </row>
    <row r="2834" spans="1:29" x14ac:dyDescent="0.25">
      <c r="A2834" t="s">
        <v>421</v>
      </c>
      <c r="B2834" t="s">
        <v>1380</v>
      </c>
      <c r="C2834" t="s">
        <v>1381</v>
      </c>
      <c r="D2834">
        <v>1900</v>
      </c>
      <c r="E2834" s="957">
        <v>1</v>
      </c>
      <c r="F2834" t="s">
        <v>442</v>
      </c>
      <c r="G2834" s="957">
        <v>366</v>
      </c>
      <c r="H2834" t="s">
        <v>387</v>
      </c>
      <c r="I2834" s="937" t="s">
        <v>489</v>
      </c>
      <c r="J2834" s="937" t="s">
        <v>445</v>
      </c>
      <c r="K2834" s="937" t="s">
        <v>435</v>
      </c>
      <c r="L2834" s="937" t="s">
        <v>168</v>
      </c>
      <c r="M2834" s="958" t="s">
        <v>40</v>
      </c>
      <c r="N2834" s="678">
        <f t="shared" ca="1" si="479"/>
        <v>-11626.074006668912</v>
      </c>
      <c r="O2834" s="678">
        <f t="shared" ca="1" si="488"/>
        <v>-5816.1462263409576</v>
      </c>
      <c r="P2834" s="678">
        <f t="shared" ca="1" si="488"/>
        <v>-953.8660384043568</v>
      </c>
      <c r="Q2834" s="678">
        <f t="shared" ca="1" si="488"/>
        <v>-3679.4042672239152</v>
      </c>
      <c r="R2834" s="678">
        <f t="shared" ca="1" si="488"/>
        <v>-605.32543754815197</v>
      </c>
      <c r="S2834" s="678">
        <f t="shared" ca="1" si="488"/>
        <v>-13.664887399021682</v>
      </c>
      <c r="T2834" s="678">
        <f t="shared" ca="1" si="488"/>
        <v>-336.24345270145903</v>
      </c>
      <c r="U2834" s="678">
        <f t="shared" ca="1" si="488"/>
        <v>0</v>
      </c>
      <c r="V2834" s="678">
        <f t="shared" ca="1" si="488"/>
        <v>-35.470558780439262</v>
      </c>
      <c r="W2834" s="678">
        <f t="shared" ca="1" si="481"/>
        <v>-185.95313827061076</v>
      </c>
      <c r="X2834" s="678">
        <f t="shared" ca="1" si="484"/>
        <v>0</v>
      </c>
      <c r="Y2834" s="678">
        <f t="shared" ca="1" si="484"/>
        <v>0</v>
      </c>
      <c r="Z2834" s="678">
        <f t="shared" ca="1" si="484"/>
        <v>0</v>
      </c>
      <c r="AA2834" t="str">
        <f t="shared" si="485"/>
        <v>ASRCMS202202</v>
      </c>
      <c r="AB2834" s="957">
        <f t="shared" si="486"/>
        <v>45230</v>
      </c>
      <c r="AC2834" t="str">
        <f t="shared" si="487"/>
        <v>Unaudited</v>
      </c>
    </row>
    <row r="2835" spans="1:29" x14ac:dyDescent="0.25">
      <c r="A2835" t="s">
        <v>421</v>
      </c>
      <c r="B2835" t="s">
        <v>1380</v>
      </c>
      <c r="C2835" t="s">
        <v>1381</v>
      </c>
      <c r="D2835">
        <v>1900</v>
      </c>
      <c r="E2835" s="957">
        <v>1</v>
      </c>
      <c r="F2835" t="s">
        <v>442</v>
      </c>
      <c r="G2835" s="957">
        <v>366</v>
      </c>
      <c r="H2835" t="s">
        <v>387</v>
      </c>
      <c r="I2835" s="937" t="s">
        <v>489</v>
      </c>
      <c r="J2835" s="937" t="s">
        <v>445</v>
      </c>
      <c r="K2835" s="937" t="s">
        <v>435</v>
      </c>
      <c r="L2835" s="945" t="s">
        <v>169</v>
      </c>
      <c r="M2835" s="960" t="s">
        <v>330</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ASRCMS202202</v>
      </c>
      <c r="AB2835" s="957">
        <f t="shared" si="486"/>
        <v>45230</v>
      </c>
      <c r="AC2835" t="str">
        <f t="shared" si="487"/>
        <v>Unaudited</v>
      </c>
    </row>
    <row r="2836" spans="1:29" x14ac:dyDescent="0.25">
      <c r="A2836" t="s">
        <v>421</v>
      </c>
      <c r="B2836" t="s">
        <v>1380</v>
      </c>
      <c r="C2836" t="s">
        <v>1381</v>
      </c>
      <c r="D2836">
        <v>1900</v>
      </c>
      <c r="E2836" s="957">
        <v>1</v>
      </c>
      <c r="F2836" t="s">
        <v>442</v>
      </c>
      <c r="G2836" s="957">
        <v>366</v>
      </c>
      <c r="H2836" t="s">
        <v>387</v>
      </c>
      <c r="I2836" s="937" t="s">
        <v>489</v>
      </c>
      <c r="J2836" s="937" t="s">
        <v>451</v>
      </c>
      <c r="K2836" s="937" t="s">
        <v>436</v>
      </c>
      <c r="L2836" s="947" t="s">
        <v>122</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3447410.7763250461</v>
      </c>
      <c r="O2836" s="678">
        <f t="shared" ca="1" si="489"/>
        <v>-1603.8074587568296</v>
      </c>
      <c r="P2836" s="678">
        <f t="shared" ca="1" si="489"/>
        <v>3449014.583783803</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ASRCMS202202</v>
      </c>
      <c r="AB2836" s="957">
        <f t="shared" si="486"/>
        <v>45230</v>
      </c>
      <c r="AC2836" t="str">
        <f t="shared" si="487"/>
        <v>Unaudited</v>
      </c>
    </row>
    <row r="2837" spans="1:29" x14ac:dyDescent="0.25">
      <c r="A2837" t="s">
        <v>421</v>
      </c>
      <c r="B2837" t="s">
        <v>1380</v>
      </c>
      <c r="C2837" t="s">
        <v>1381</v>
      </c>
      <c r="D2837">
        <v>1900</v>
      </c>
      <c r="E2837" s="957">
        <v>1</v>
      </c>
      <c r="F2837" t="s">
        <v>442</v>
      </c>
      <c r="G2837" s="957">
        <v>366</v>
      </c>
      <c r="H2837" t="s">
        <v>387</v>
      </c>
      <c r="I2837" s="958" t="s">
        <v>489</v>
      </c>
      <c r="J2837" s="958" t="s">
        <v>451</v>
      </c>
      <c r="K2837" s="958" t="s">
        <v>436</v>
      </c>
      <c r="L2837" s="937" t="s">
        <v>123</v>
      </c>
      <c r="M2837" s="958" t="s">
        <v>98</v>
      </c>
      <c r="N2837" s="678">
        <f t="shared" ca="1" si="490"/>
        <v>220677.36101797549</v>
      </c>
      <c r="O2837" s="678">
        <f t="shared" ca="1" si="489"/>
        <v>177164.20415815557</v>
      </c>
      <c r="P2837" s="678">
        <f t="shared" ca="1" si="489"/>
        <v>43513.156859819908</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ASRCMS202202</v>
      </c>
      <c r="AB2837" s="957">
        <f t="shared" si="486"/>
        <v>45230</v>
      </c>
      <c r="AC2837" t="str">
        <f t="shared" si="487"/>
        <v>Unaudited</v>
      </c>
    </row>
    <row r="2838" spans="1:29" x14ac:dyDescent="0.25">
      <c r="A2838" t="s">
        <v>421</v>
      </c>
      <c r="B2838" t="s">
        <v>1380</v>
      </c>
      <c r="C2838" t="s">
        <v>1381</v>
      </c>
      <c r="D2838">
        <v>1900</v>
      </c>
      <c r="E2838" s="957">
        <v>1</v>
      </c>
      <c r="F2838" t="s">
        <v>442</v>
      </c>
      <c r="G2838" s="957">
        <v>366</v>
      </c>
      <c r="H2838" t="s">
        <v>387</v>
      </c>
      <c r="I2838" s="937" t="s">
        <v>489</v>
      </c>
      <c r="J2838" s="937" t="s">
        <v>451</v>
      </c>
      <c r="K2838" s="937" t="s">
        <v>436</v>
      </c>
      <c r="L2838" s="937" t="s">
        <v>124</v>
      </c>
      <c r="M2838" s="962" t="s">
        <v>99</v>
      </c>
      <c r="N2838" s="678">
        <f t="shared" ca="1" si="490"/>
        <v>225666.04602387169</v>
      </c>
      <c r="O2838" s="678">
        <f t="shared" ca="1" si="489"/>
        <v>179674.44988537519</v>
      </c>
      <c r="P2838" s="678">
        <f t="shared" ca="1" si="489"/>
        <v>45991.59613849649</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ASRCMS202202</v>
      </c>
      <c r="AB2838" s="957">
        <f t="shared" si="486"/>
        <v>45230</v>
      </c>
      <c r="AC2838" t="str">
        <f t="shared" si="487"/>
        <v>Unaudited</v>
      </c>
    </row>
    <row r="2839" spans="1:29" x14ac:dyDescent="0.25">
      <c r="A2839" t="s">
        <v>421</v>
      </c>
      <c r="B2839" t="s">
        <v>1380</v>
      </c>
      <c r="C2839" t="s">
        <v>1381</v>
      </c>
      <c r="D2839">
        <v>1900</v>
      </c>
      <c r="E2839" s="957">
        <v>1</v>
      </c>
      <c r="F2839" t="s">
        <v>442</v>
      </c>
      <c r="G2839" s="957">
        <v>366</v>
      </c>
      <c r="H2839" t="s">
        <v>387</v>
      </c>
      <c r="I2839" s="937" t="s">
        <v>489</v>
      </c>
      <c r="J2839" s="937" t="s">
        <v>451</v>
      </c>
      <c r="K2839" s="937" t="s">
        <v>436</v>
      </c>
      <c r="L2839" s="937" t="s">
        <v>125</v>
      </c>
      <c r="M2839" s="962" t="s">
        <v>100</v>
      </c>
      <c r="N2839" s="678">
        <f t="shared" ca="1" si="490"/>
        <v>184996.6732107951</v>
      </c>
      <c r="O2839" s="678">
        <f t="shared" ca="1" si="489"/>
        <v>86818.628090190745</v>
      </c>
      <c r="P2839" s="678">
        <f t="shared" ca="1" si="489"/>
        <v>98178.045120604365</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ASRCMS202202</v>
      </c>
      <c r="AB2839" s="957">
        <f t="shared" si="486"/>
        <v>45230</v>
      </c>
      <c r="AC2839" t="str">
        <f t="shared" si="487"/>
        <v>Unaudited</v>
      </c>
    </row>
    <row r="2840" spans="1:29" x14ac:dyDescent="0.25">
      <c r="A2840" t="s">
        <v>421</v>
      </c>
      <c r="B2840" t="s">
        <v>1380</v>
      </c>
      <c r="C2840" t="s">
        <v>1381</v>
      </c>
      <c r="D2840">
        <v>1900</v>
      </c>
      <c r="E2840" s="957">
        <v>1</v>
      </c>
      <c r="F2840" t="s">
        <v>442</v>
      </c>
      <c r="G2840" s="957">
        <v>366</v>
      </c>
      <c r="H2840" t="s">
        <v>387</v>
      </c>
      <c r="I2840" s="937" t="s">
        <v>489</v>
      </c>
      <c r="J2840" s="937" t="s">
        <v>451</v>
      </c>
      <c r="K2840" s="937" t="s">
        <v>436</v>
      </c>
      <c r="L2840" s="937" t="s">
        <v>126</v>
      </c>
      <c r="M2840" s="962" t="s">
        <v>101</v>
      </c>
      <c r="N2840" s="678">
        <f t="shared" ca="1" si="490"/>
        <v>254290.35763367932</v>
      </c>
      <c r="O2840" s="678">
        <f t="shared" ca="1" si="489"/>
        <v>13046.698043986546</v>
      </c>
      <c r="P2840" s="678">
        <f t="shared" ca="1" si="489"/>
        <v>241243.65958969278</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ASRCMS202202</v>
      </c>
      <c r="AB2840" s="957">
        <f t="shared" si="486"/>
        <v>45230</v>
      </c>
      <c r="AC2840" t="str">
        <f t="shared" si="487"/>
        <v>Unaudited</v>
      </c>
    </row>
    <row r="2841" spans="1:29" x14ac:dyDescent="0.25">
      <c r="A2841" t="s">
        <v>421</v>
      </c>
      <c r="B2841" t="s">
        <v>1380</v>
      </c>
      <c r="C2841" t="s">
        <v>1381</v>
      </c>
      <c r="D2841">
        <v>1900</v>
      </c>
      <c r="E2841" s="957">
        <v>1</v>
      </c>
      <c r="F2841" t="s">
        <v>442</v>
      </c>
      <c r="G2841" s="957">
        <v>366</v>
      </c>
      <c r="H2841" t="s">
        <v>387</v>
      </c>
      <c r="I2841" s="937" t="s">
        <v>489</v>
      </c>
      <c r="J2841" s="937" t="s">
        <v>451</v>
      </c>
      <c r="K2841" s="937" t="s">
        <v>436</v>
      </c>
      <c r="L2841" s="937" t="s">
        <v>127</v>
      </c>
      <c r="M2841" s="962" t="s">
        <v>28</v>
      </c>
      <c r="N2841" s="678">
        <f t="shared" ca="1" si="490"/>
        <v>103096.40467554906</v>
      </c>
      <c r="O2841" s="678">
        <f t="shared" ca="1" si="489"/>
        <v>103096.40467554906</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ASRCMS202202</v>
      </c>
      <c r="AB2841" s="957">
        <f t="shared" si="486"/>
        <v>45230</v>
      </c>
      <c r="AC2841" t="str">
        <f t="shared" si="487"/>
        <v>Unaudited</v>
      </c>
    </row>
    <row r="2842" spans="1:29" x14ac:dyDescent="0.25">
      <c r="A2842" t="s">
        <v>421</v>
      </c>
      <c r="B2842" t="s">
        <v>1380</v>
      </c>
      <c r="C2842" t="s">
        <v>1381</v>
      </c>
      <c r="D2842">
        <v>1900</v>
      </c>
      <c r="E2842" s="957">
        <v>1</v>
      </c>
      <c r="F2842" t="s">
        <v>442</v>
      </c>
      <c r="G2842" s="957">
        <v>366</v>
      </c>
      <c r="H2842" t="s">
        <v>387</v>
      </c>
      <c r="I2842" s="937" t="s">
        <v>489</v>
      </c>
      <c r="J2842" s="937" t="s">
        <v>437</v>
      </c>
      <c r="K2842" s="937" t="s">
        <v>437</v>
      </c>
      <c r="L2842" s="937" t="s">
        <v>129</v>
      </c>
      <c r="M2842" s="962" t="s">
        <v>327</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ASRCMS202202</v>
      </c>
      <c r="AB2842" s="957">
        <f t="shared" si="486"/>
        <v>45230</v>
      </c>
      <c r="AC2842" t="str">
        <f t="shared" si="487"/>
        <v>Unaudited</v>
      </c>
    </row>
    <row r="2843" spans="1:29" x14ac:dyDescent="0.25">
      <c r="A2843" t="s">
        <v>421</v>
      </c>
      <c r="B2843" t="s">
        <v>1380</v>
      </c>
      <c r="C2843" t="s">
        <v>1381</v>
      </c>
      <c r="D2843">
        <v>1900</v>
      </c>
      <c r="E2843" s="957">
        <v>1</v>
      </c>
      <c r="F2843" t="s">
        <v>442</v>
      </c>
      <c r="G2843" s="957">
        <v>366</v>
      </c>
      <c r="H2843" t="s">
        <v>387</v>
      </c>
      <c r="I2843" s="937" t="s">
        <v>489</v>
      </c>
      <c r="J2843" s="937" t="s">
        <v>437</v>
      </c>
      <c r="K2843" s="937" t="s">
        <v>437</v>
      </c>
      <c r="L2843" s="937" t="s">
        <v>130</v>
      </c>
      <c r="M2843" s="962" t="s">
        <v>326</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ASRCMS202202</v>
      </c>
      <c r="AB2843" s="957">
        <f t="shared" si="486"/>
        <v>45230</v>
      </c>
      <c r="AC2843" t="str">
        <f t="shared" si="487"/>
        <v>Unaudited</v>
      </c>
    </row>
    <row r="2844" spans="1:29" ht="30" x14ac:dyDescent="0.25">
      <c r="A2844" t="s">
        <v>421</v>
      </c>
      <c r="B2844" t="s">
        <v>1380</v>
      </c>
      <c r="C2844" t="s">
        <v>1381</v>
      </c>
      <c r="D2844">
        <v>1900</v>
      </c>
      <c r="E2844" s="957">
        <v>1</v>
      </c>
      <c r="F2844" t="s">
        <v>442</v>
      </c>
      <c r="G2844" s="957">
        <v>366</v>
      </c>
      <c r="H2844" t="s">
        <v>387</v>
      </c>
      <c r="I2844" s="937" t="s">
        <v>489</v>
      </c>
      <c r="J2844" s="937" t="s">
        <v>437</v>
      </c>
      <c r="K2844" s="937" t="s">
        <v>437</v>
      </c>
      <c r="L2844" s="945" t="s">
        <v>131</v>
      </c>
      <c r="M2844" s="960" t="s">
        <v>180</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ASRCMS202202</v>
      </c>
      <c r="AB2844" s="957">
        <f t="shared" si="486"/>
        <v>45230</v>
      </c>
      <c r="AC2844" t="str">
        <f t="shared" si="487"/>
        <v>Unaudited</v>
      </c>
    </row>
    <row r="2845" spans="1:29" x14ac:dyDescent="0.25">
      <c r="A2845" t="s">
        <v>421</v>
      </c>
      <c r="B2845" t="s">
        <v>1380</v>
      </c>
      <c r="C2845" t="s">
        <v>1381</v>
      </c>
      <c r="D2845">
        <v>1900</v>
      </c>
      <c r="E2845" s="957">
        <v>1</v>
      </c>
      <c r="F2845" t="s">
        <v>442</v>
      </c>
      <c r="G2845" s="957">
        <v>366</v>
      </c>
      <c r="H2845" t="s">
        <v>387</v>
      </c>
      <c r="I2845" s="962" t="s">
        <v>489</v>
      </c>
      <c r="J2845" s="962" t="s">
        <v>437</v>
      </c>
      <c r="K2845" s="962" t="s">
        <v>437</v>
      </c>
      <c r="L2845" s="937" t="s">
        <v>132</v>
      </c>
      <c r="M2845" s="962" t="s">
        <v>495</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ASRCMS202202</v>
      </c>
      <c r="AB2845" s="957">
        <f t="shared" si="486"/>
        <v>45230</v>
      </c>
      <c r="AC2845" t="str">
        <f t="shared" si="487"/>
        <v>Unaudited</v>
      </c>
    </row>
    <row r="2846" spans="1:29" x14ac:dyDescent="0.25">
      <c r="A2846" t="s">
        <v>421</v>
      </c>
      <c r="B2846" t="s">
        <v>1380</v>
      </c>
      <c r="C2846" t="s">
        <v>1381</v>
      </c>
      <c r="D2846">
        <v>1900</v>
      </c>
      <c r="E2846" s="957">
        <v>1</v>
      </c>
      <c r="F2846" t="s">
        <v>442</v>
      </c>
      <c r="G2846" s="957">
        <v>366</v>
      </c>
      <c r="H2846" t="s">
        <v>387</v>
      </c>
      <c r="I2846" s="937" t="s">
        <v>489</v>
      </c>
      <c r="J2846" s="937" t="s">
        <v>437</v>
      </c>
      <c r="K2846" s="937" t="s">
        <v>437</v>
      </c>
      <c r="L2846" s="943" t="s">
        <v>133</v>
      </c>
      <c r="M2846" s="963" t="s">
        <v>496</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ASRCMS202202</v>
      </c>
      <c r="AB2846" s="957">
        <f t="shared" si="486"/>
        <v>45230</v>
      </c>
      <c r="AC2846" t="str">
        <f t="shared" si="487"/>
        <v>Unaudited</v>
      </c>
    </row>
    <row r="2847" spans="1:29" x14ac:dyDescent="0.25">
      <c r="A2847" t="s">
        <v>421</v>
      </c>
      <c r="B2847" t="s">
        <v>1380</v>
      </c>
      <c r="C2847" t="s">
        <v>1381</v>
      </c>
      <c r="D2847">
        <v>1900</v>
      </c>
      <c r="E2847" s="957">
        <v>1</v>
      </c>
      <c r="F2847" t="s">
        <v>442</v>
      </c>
      <c r="G2847" s="957">
        <v>366</v>
      </c>
      <c r="H2847" t="s">
        <v>387</v>
      </c>
      <c r="I2847" s="937" t="s">
        <v>489</v>
      </c>
      <c r="J2847" s="937" t="s">
        <v>437</v>
      </c>
      <c r="K2847" s="937" t="s">
        <v>437</v>
      </c>
      <c r="L2847" s="943" t="s">
        <v>134</v>
      </c>
      <c r="M2847" s="963" t="s">
        <v>497</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ASRCMS202202</v>
      </c>
      <c r="AB2847" s="957">
        <f t="shared" si="486"/>
        <v>45230</v>
      </c>
      <c r="AC2847" t="str">
        <f t="shared" si="487"/>
        <v>Unaudited</v>
      </c>
    </row>
    <row r="2848" spans="1:29" x14ac:dyDescent="0.25">
      <c r="A2848" t="s">
        <v>421</v>
      </c>
      <c r="B2848" t="s">
        <v>1380</v>
      </c>
      <c r="C2848" t="s">
        <v>1381</v>
      </c>
      <c r="D2848">
        <v>1900</v>
      </c>
      <c r="E2848" s="957">
        <v>1</v>
      </c>
      <c r="F2848" t="s">
        <v>442</v>
      </c>
      <c r="G2848" s="957">
        <v>366</v>
      </c>
      <c r="H2848" t="s">
        <v>387</v>
      </c>
      <c r="I2848" s="937" t="s">
        <v>490</v>
      </c>
      <c r="J2848" s="937" t="s">
        <v>26</v>
      </c>
      <c r="K2848" s="937" t="s">
        <v>26</v>
      </c>
      <c r="L2848" s="947" t="s">
        <v>270</v>
      </c>
      <c r="M2848" s="964" t="s">
        <v>26</v>
      </c>
      <c r="N2848" s="678">
        <f t="shared" ca="1" si="490"/>
        <v>-337078.85588084225</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ASRCMS202202</v>
      </c>
      <c r="AB2848" s="957">
        <f t="shared" si="486"/>
        <v>45230</v>
      </c>
      <c r="AC2848" t="str">
        <f t="shared" si="487"/>
        <v>Unaudited</v>
      </c>
    </row>
    <row r="2849" spans="1:29" x14ac:dyDescent="0.25">
      <c r="A2849" t="s">
        <v>421</v>
      </c>
      <c r="B2849" t="s">
        <v>1380</v>
      </c>
      <c r="C2849" t="s">
        <v>1381</v>
      </c>
      <c r="D2849">
        <v>1900</v>
      </c>
      <c r="E2849" s="957">
        <v>1</v>
      </c>
      <c r="F2849" t="s">
        <v>1026</v>
      </c>
      <c r="G2849" s="957" t="s">
        <v>1379</v>
      </c>
      <c r="H2849" t="s">
        <v>387</v>
      </c>
      <c r="I2849" s="963" t="s">
        <v>433</v>
      </c>
      <c r="J2849" s="963" t="s">
        <v>433</v>
      </c>
      <c r="K2849" s="963" t="s">
        <v>433</v>
      </c>
      <c r="L2849" s="943"/>
      <c r="M2849" s="963" t="s">
        <v>433</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ASRCMS202202</v>
      </c>
      <c r="AB2849" s="957">
        <f t="shared" si="486"/>
        <v>45230</v>
      </c>
      <c r="AC2849" t="str">
        <f t="shared" si="487"/>
        <v>Unaudited</v>
      </c>
    </row>
    <row r="2850" spans="1:29" x14ac:dyDescent="0.25">
      <c r="A2850" t="s">
        <v>421</v>
      </c>
      <c r="B2850" t="s">
        <v>1380</v>
      </c>
      <c r="C2850" t="s">
        <v>1381</v>
      </c>
      <c r="D2850">
        <v>1900</v>
      </c>
      <c r="E2850" s="957">
        <v>1</v>
      </c>
      <c r="F2850" t="s">
        <v>1026</v>
      </c>
      <c r="G2850" s="957" t="s">
        <v>1379</v>
      </c>
      <c r="H2850" t="s">
        <v>387</v>
      </c>
      <c r="I2850" s="937" t="s">
        <v>488</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3181255.8827933418</v>
      </c>
      <c r="AA2850" t="str">
        <f t="shared" si="485"/>
        <v>ASRCMS202202</v>
      </c>
      <c r="AB2850" s="957">
        <f t="shared" si="486"/>
        <v>45230</v>
      </c>
      <c r="AC2850" t="str">
        <f t="shared" si="487"/>
        <v>Unaudited</v>
      </c>
    </row>
    <row r="2851" spans="1:29" x14ac:dyDescent="0.25">
      <c r="A2851" t="s">
        <v>421</v>
      </c>
      <c r="B2851" t="s">
        <v>1380</v>
      </c>
      <c r="C2851" t="s">
        <v>1381</v>
      </c>
      <c r="D2851">
        <v>1900</v>
      </c>
      <c r="E2851" s="957">
        <v>1</v>
      </c>
      <c r="F2851" t="s">
        <v>1026</v>
      </c>
      <c r="G2851" s="957" t="s">
        <v>1379</v>
      </c>
      <c r="H2851" t="s">
        <v>387</v>
      </c>
      <c r="I2851" s="937" t="s">
        <v>488</v>
      </c>
      <c r="J2851" s="937" t="s">
        <v>12</v>
      </c>
      <c r="K2851" s="937" t="s">
        <v>1323</v>
      </c>
      <c r="L2851" s="937" t="s">
        <v>1314</v>
      </c>
      <c r="M2851" s="962" t="s">
        <v>1323</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ASRCMS202202</v>
      </c>
      <c r="AB2851" s="957">
        <f t="shared" si="486"/>
        <v>45230</v>
      </c>
      <c r="AC2851" t="str">
        <f t="shared" si="487"/>
        <v>Unaudited</v>
      </c>
    </row>
    <row r="2852" spans="1:29" x14ac:dyDescent="0.25">
      <c r="A2852" t="s">
        <v>421</v>
      </c>
      <c r="B2852" t="s">
        <v>1380</v>
      </c>
      <c r="C2852" t="s">
        <v>1381</v>
      </c>
      <c r="D2852">
        <v>1900</v>
      </c>
      <c r="E2852" s="957">
        <v>1</v>
      </c>
      <c r="F2852" t="s">
        <v>1026</v>
      </c>
      <c r="G2852" s="957" t="s">
        <v>1379</v>
      </c>
      <c r="H2852" t="s">
        <v>387</v>
      </c>
      <c r="I2852" s="937" t="s">
        <v>488</v>
      </c>
      <c r="J2852" s="937" t="s">
        <v>491</v>
      </c>
      <c r="K2852" s="937" t="s">
        <v>492</v>
      </c>
      <c r="L2852" s="937" t="s">
        <v>63</v>
      </c>
      <c r="M2852" s="962" t="s">
        <v>344</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ASRCMS202202</v>
      </c>
      <c r="AB2852" s="957">
        <f t="shared" si="486"/>
        <v>45230</v>
      </c>
      <c r="AC2852" t="str">
        <f t="shared" si="487"/>
        <v>Unaudited</v>
      </c>
    </row>
    <row r="2853" spans="1:29" x14ac:dyDescent="0.25">
      <c r="A2853" t="s">
        <v>421</v>
      </c>
      <c r="B2853" t="s">
        <v>1380</v>
      </c>
      <c r="C2853" t="s">
        <v>1381</v>
      </c>
      <c r="D2853">
        <v>1900</v>
      </c>
      <c r="E2853" s="957">
        <v>1</v>
      </c>
      <c r="F2853" t="s">
        <v>1026</v>
      </c>
      <c r="G2853" s="957" t="s">
        <v>1379</v>
      </c>
      <c r="H2853" t="s">
        <v>387</v>
      </c>
      <c r="I2853" s="937" t="s">
        <v>488</v>
      </c>
      <c r="J2853" s="937" t="s">
        <v>491</v>
      </c>
      <c r="K2853" s="937" t="s">
        <v>1014</v>
      </c>
      <c r="L2853" s="945" t="s">
        <v>910</v>
      </c>
      <c r="M2853" s="960" t="s">
        <v>911</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ASRCMS202202</v>
      </c>
      <c r="AB2853" s="957">
        <f t="shared" si="486"/>
        <v>45230</v>
      </c>
      <c r="AC2853" t="str">
        <f t="shared" si="487"/>
        <v>Unaudited</v>
      </c>
    </row>
    <row r="2854" spans="1:29" x14ac:dyDescent="0.25">
      <c r="A2854" t="s">
        <v>421</v>
      </c>
      <c r="B2854" t="s">
        <v>1380</v>
      </c>
      <c r="C2854" t="s">
        <v>1381</v>
      </c>
      <c r="D2854">
        <v>1900</v>
      </c>
      <c r="E2854" s="957">
        <v>1</v>
      </c>
      <c r="F2854" t="s">
        <v>1026</v>
      </c>
      <c r="G2854" s="957" t="s">
        <v>1379</v>
      </c>
      <c r="H2854" t="s">
        <v>387</v>
      </c>
      <c r="I2854" s="962" t="s">
        <v>488</v>
      </c>
      <c r="J2854" s="962" t="s">
        <v>13</v>
      </c>
      <c r="K2854" s="962" t="s">
        <v>493</v>
      </c>
      <c r="L2854" s="937" t="s">
        <v>95</v>
      </c>
      <c r="M2854" s="962" t="s">
        <v>147</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ASRCMS202202</v>
      </c>
      <c r="AB2854" s="957">
        <f t="shared" si="486"/>
        <v>45230</v>
      </c>
      <c r="AC2854" t="str">
        <f t="shared" si="487"/>
        <v>Unaudited</v>
      </c>
    </row>
    <row r="2855" spans="1:29" x14ac:dyDescent="0.25">
      <c r="A2855" t="s">
        <v>421</v>
      </c>
      <c r="B2855" t="s">
        <v>1380</v>
      </c>
      <c r="C2855" t="s">
        <v>1381</v>
      </c>
      <c r="D2855">
        <v>1900</v>
      </c>
      <c r="E2855" s="957">
        <v>1</v>
      </c>
      <c r="F2855" t="s">
        <v>1026</v>
      </c>
      <c r="G2855" s="957" t="s">
        <v>1379</v>
      </c>
      <c r="H2855" t="s">
        <v>387</v>
      </c>
      <c r="I2855" s="937" t="s">
        <v>488</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ASRCMS202202</v>
      </c>
      <c r="AB2855" s="957">
        <f t="shared" si="486"/>
        <v>45230</v>
      </c>
      <c r="AC2855" t="str">
        <f t="shared" si="487"/>
        <v>Unaudited</v>
      </c>
    </row>
    <row r="2856" spans="1:29" x14ac:dyDescent="0.25">
      <c r="A2856" t="s">
        <v>421</v>
      </c>
      <c r="B2856" t="s">
        <v>1380</v>
      </c>
      <c r="C2856" t="s">
        <v>1381</v>
      </c>
      <c r="D2856">
        <v>1900</v>
      </c>
      <c r="E2856" s="957">
        <v>1</v>
      </c>
      <c r="F2856" t="s">
        <v>1026</v>
      </c>
      <c r="G2856" s="957" t="s">
        <v>1379</v>
      </c>
      <c r="H2856" t="s">
        <v>387</v>
      </c>
      <c r="I2856" s="937" t="s">
        <v>489</v>
      </c>
      <c r="J2856" s="937" t="s">
        <v>445</v>
      </c>
      <c r="K2856" s="937" t="s">
        <v>0</v>
      </c>
      <c r="L2856" s="937">
        <v>2.1</v>
      </c>
      <c r="M2856" s="962" t="s">
        <v>148</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1747657.0717708196</v>
      </c>
      <c r="AA2856" t="str">
        <f t="shared" si="485"/>
        <v>ASRCMS202202</v>
      </c>
      <c r="AB2856" s="957">
        <f t="shared" si="486"/>
        <v>45230</v>
      </c>
      <c r="AC2856" t="str">
        <f t="shared" si="487"/>
        <v>Unaudited</v>
      </c>
    </row>
    <row r="2857" spans="1:29" ht="30" x14ac:dyDescent="0.25">
      <c r="A2857" t="s">
        <v>421</v>
      </c>
      <c r="B2857" t="s">
        <v>1380</v>
      </c>
      <c r="C2857" t="s">
        <v>1381</v>
      </c>
      <c r="D2857">
        <v>1900</v>
      </c>
      <c r="E2857" s="957">
        <v>1</v>
      </c>
      <c r="F2857" t="s">
        <v>1026</v>
      </c>
      <c r="G2857" s="957" t="s">
        <v>1379</v>
      </c>
      <c r="H2857" t="s">
        <v>387</v>
      </c>
      <c r="I2857" s="937" t="s">
        <v>489</v>
      </c>
      <c r="J2857" s="937" t="s">
        <v>445</v>
      </c>
      <c r="K2857" s="937" t="s">
        <v>0</v>
      </c>
      <c r="L2857" s="937">
        <v>2.2000000000000002</v>
      </c>
      <c r="M2857" s="962" t="s">
        <v>149</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-2667232.772338483</v>
      </c>
      <c r="AA2857" t="str">
        <f t="shared" si="485"/>
        <v>ASRCMS202202</v>
      </c>
      <c r="AB2857" s="957">
        <f t="shared" si="486"/>
        <v>45230</v>
      </c>
      <c r="AC2857" t="str">
        <f t="shared" si="487"/>
        <v>Unaudited</v>
      </c>
    </row>
    <row r="2858" spans="1:29" x14ac:dyDescent="0.25">
      <c r="A2858" t="s">
        <v>421</v>
      </c>
      <c r="B2858" t="s">
        <v>1380</v>
      </c>
      <c r="C2858" t="s">
        <v>1381</v>
      </c>
      <c r="D2858">
        <v>1900</v>
      </c>
      <c r="E2858" s="957">
        <v>1</v>
      </c>
      <c r="F2858" t="s">
        <v>1026</v>
      </c>
      <c r="G2858" s="957" t="s">
        <v>1379</v>
      </c>
      <c r="H2858" t="s">
        <v>387</v>
      </c>
      <c r="I2858" s="937" t="s">
        <v>489</v>
      </c>
      <c r="J2858" s="937" t="s">
        <v>445</v>
      </c>
      <c r="K2858" s="937" t="s">
        <v>0</v>
      </c>
      <c r="L2858" s="945">
        <v>2.2999999999999998</v>
      </c>
      <c r="M2858" s="960" t="s">
        <v>150</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10942.718371062745</v>
      </c>
      <c r="AA2858" t="str">
        <f t="shared" si="485"/>
        <v>ASRCMS202202</v>
      </c>
      <c r="AB2858" s="957">
        <f t="shared" si="486"/>
        <v>45230</v>
      </c>
      <c r="AC2858" t="str">
        <f t="shared" si="487"/>
        <v>Unaudited</v>
      </c>
    </row>
    <row r="2859" spans="1:29" x14ac:dyDescent="0.25">
      <c r="A2859" t="s">
        <v>421</v>
      </c>
      <c r="B2859" t="s">
        <v>1380</v>
      </c>
      <c r="C2859" t="s">
        <v>1381</v>
      </c>
      <c r="D2859">
        <v>1900</v>
      </c>
      <c r="E2859" s="957">
        <v>1</v>
      </c>
      <c r="F2859" t="s">
        <v>1026</v>
      </c>
      <c r="G2859" s="957" t="s">
        <v>1379</v>
      </c>
      <c r="H2859" t="s">
        <v>387</v>
      </c>
      <c r="I2859" s="962" t="s">
        <v>489</v>
      </c>
      <c r="J2859" s="962" t="s">
        <v>445</v>
      </c>
      <c r="K2859" s="962" t="s">
        <v>0</v>
      </c>
      <c r="L2859" s="937">
        <v>2.4</v>
      </c>
      <c r="M2859" s="962" t="s">
        <v>151</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316023.70850559772</v>
      </c>
      <c r="AA2859" t="str">
        <f t="shared" si="485"/>
        <v>ASRCMS202202</v>
      </c>
      <c r="AB2859" s="957">
        <f t="shared" si="486"/>
        <v>45230</v>
      </c>
      <c r="AC2859" t="str">
        <f t="shared" si="487"/>
        <v>Unaudited</v>
      </c>
    </row>
    <row r="2860" spans="1:29" ht="30" x14ac:dyDescent="0.25">
      <c r="A2860" t="s">
        <v>421</v>
      </c>
      <c r="B2860" t="s">
        <v>1380</v>
      </c>
      <c r="C2860" t="s">
        <v>1381</v>
      </c>
      <c r="D2860">
        <v>1900</v>
      </c>
      <c r="E2860" s="957">
        <v>1</v>
      </c>
      <c r="F2860" t="s">
        <v>1026</v>
      </c>
      <c r="G2860" s="957" t="s">
        <v>1379</v>
      </c>
      <c r="H2860" t="s">
        <v>387</v>
      </c>
      <c r="I2860" s="937" t="s">
        <v>489</v>
      </c>
      <c r="J2860" s="937" t="s">
        <v>445</v>
      </c>
      <c r="K2860" s="937" t="s">
        <v>0</v>
      </c>
      <c r="L2860" s="937">
        <v>2.5</v>
      </c>
      <c r="M2860" s="962" t="s">
        <v>152</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123241.16255331354</v>
      </c>
      <c r="AA2860" t="str">
        <f t="shared" si="485"/>
        <v>ASRCMS202202</v>
      </c>
      <c r="AB2860" s="957">
        <f t="shared" si="486"/>
        <v>45230</v>
      </c>
      <c r="AC2860" t="str">
        <f t="shared" si="487"/>
        <v>Unaudited</v>
      </c>
    </row>
    <row r="2861" spans="1:29" x14ac:dyDescent="0.25">
      <c r="A2861" t="s">
        <v>421</v>
      </c>
      <c r="B2861" t="s">
        <v>1380</v>
      </c>
      <c r="C2861" t="s">
        <v>1381</v>
      </c>
      <c r="D2861">
        <v>1900</v>
      </c>
      <c r="E2861" s="957">
        <v>1</v>
      </c>
      <c r="F2861" t="s">
        <v>1026</v>
      </c>
      <c r="G2861" s="957" t="s">
        <v>1379</v>
      </c>
      <c r="H2861" t="s">
        <v>387</v>
      </c>
      <c r="I2861" s="937" t="s">
        <v>489</v>
      </c>
      <c r="J2861" s="937" t="s">
        <v>445</v>
      </c>
      <c r="K2861" s="937" t="s">
        <v>0</v>
      </c>
      <c r="L2861" s="937" t="s">
        <v>97</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ASRCMS202202</v>
      </c>
      <c r="AB2861" s="957">
        <f t="shared" si="486"/>
        <v>45230</v>
      </c>
      <c r="AC2861" t="str">
        <f t="shared" si="487"/>
        <v>Unaudited</v>
      </c>
    </row>
    <row r="2862" spans="1:29" x14ac:dyDescent="0.25">
      <c r="A2862" t="s">
        <v>421</v>
      </c>
      <c r="B2862" t="s">
        <v>1380</v>
      </c>
      <c r="C2862" t="s">
        <v>1381</v>
      </c>
      <c r="D2862">
        <v>1900</v>
      </c>
      <c r="E2862" s="957">
        <v>1</v>
      </c>
      <c r="F2862" t="s">
        <v>1026</v>
      </c>
      <c r="G2862" s="957" t="s">
        <v>1379</v>
      </c>
      <c r="H2862" t="s">
        <v>387</v>
      </c>
      <c r="I2862" s="937" t="s">
        <v>489</v>
      </c>
      <c r="J2862" s="937" t="s">
        <v>445</v>
      </c>
      <c r="K2862" s="937" t="s">
        <v>0</v>
      </c>
      <c r="L2862" s="937" t="s">
        <v>153</v>
      </c>
      <c r="M2862" s="962" t="s">
        <v>452</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ASRCMS202202</v>
      </c>
      <c r="AB2862" s="957">
        <f t="shared" si="486"/>
        <v>45230</v>
      </c>
      <c r="AC2862" t="str">
        <f t="shared" si="487"/>
        <v>Unaudited</v>
      </c>
    </row>
    <row r="2863" spans="1:29" x14ac:dyDescent="0.25">
      <c r="A2863" t="s">
        <v>421</v>
      </c>
      <c r="B2863" t="s">
        <v>1380</v>
      </c>
      <c r="C2863" t="s">
        <v>1381</v>
      </c>
      <c r="D2863">
        <v>1900</v>
      </c>
      <c r="E2863" s="957">
        <v>1</v>
      </c>
      <c r="F2863" t="s">
        <v>1026</v>
      </c>
      <c r="G2863" s="957" t="s">
        <v>1379</v>
      </c>
      <c r="H2863" t="s">
        <v>387</v>
      </c>
      <c r="I2863" s="937" t="s">
        <v>489</v>
      </c>
      <c r="J2863" s="937" t="s">
        <v>445</v>
      </c>
      <c r="K2863" s="937" t="s">
        <v>0</v>
      </c>
      <c r="L2863" s="945" t="s">
        <v>912</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703.93089666395122</v>
      </c>
      <c r="AA2863" t="str">
        <f t="shared" si="485"/>
        <v>ASRCMS202202</v>
      </c>
      <c r="AB2863" s="957">
        <f t="shared" si="486"/>
        <v>45230</v>
      </c>
      <c r="AC2863" t="str">
        <f t="shared" si="487"/>
        <v>Unaudited</v>
      </c>
    </row>
    <row r="2864" spans="1:29" x14ac:dyDescent="0.25">
      <c r="A2864" t="s">
        <v>421</v>
      </c>
      <c r="B2864" t="s">
        <v>1380</v>
      </c>
      <c r="C2864" t="s">
        <v>1381</v>
      </c>
      <c r="D2864">
        <v>1900</v>
      </c>
      <c r="E2864" s="957">
        <v>1</v>
      </c>
      <c r="F2864" t="s">
        <v>1026</v>
      </c>
      <c r="G2864" s="957" t="s">
        <v>1379</v>
      </c>
      <c r="H2864" t="s">
        <v>387</v>
      </c>
      <c r="I2864" s="962" t="s">
        <v>489</v>
      </c>
      <c r="J2864" s="962" t="s">
        <v>445</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31962.633133669384</v>
      </c>
      <c r="AA2864" t="str">
        <f t="shared" si="485"/>
        <v>ASRCMS202202</v>
      </c>
      <c r="AB2864" s="957">
        <f t="shared" si="486"/>
        <v>45230</v>
      </c>
      <c r="AC2864" t="str">
        <f t="shared" si="487"/>
        <v>Unaudited</v>
      </c>
    </row>
    <row r="2865" spans="1:29" x14ac:dyDescent="0.25">
      <c r="A2865" t="s">
        <v>421</v>
      </c>
      <c r="B2865" t="s">
        <v>1380</v>
      </c>
      <c r="C2865" t="s">
        <v>1381</v>
      </c>
      <c r="D2865">
        <v>1900</v>
      </c>
      <c r="E2865" s="957">
        <v>1</v>
      </c>
      <c r="F2865" t="s">
        <v>1026</v>
      </c>
      <c r="G2865" s="957" t="s">
        <v>1379</v>
      </c>
      <c r="H2865" t="s">
        <v>387</v>
      </c>
      <c r="I2865" s="937" t="s">
        <v>489</v>
      </c>
      <c r="J2865" s="937" t="s">
        <v>445</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70124.464148708008</v>
      </c>
      <c r="AA2865" t="str">
        <f t="shared" si="485"/>
        <v>ASRCMS202202</v>
      </c>
      <c r="AB2865" s="957">
        <f t="shared" si="486"/>
        <v>45230</v>
      </c>
      <c r="AC2865" t="str">
        <f t="shared" si="487"/>
        <v>Unaudited</v>
      </c>
    </row>
    <row r="2866" spans="1:29" x14ac:dyDescent="0.25">
      <c r="A2866" t="s">
        <v>421</v>
      </c>
      <c r="B2866" t="s">
        <v>1380</v>
      </c>
      <c r="C2866" t="s">
        <v>1381</v>
      </c>
      <c r="D2866">
        <v>1900</v>
      </c>
      <c r="E2866" s="957">
        <v>1</v>
      </c>
      <c r="F2866" t="s">
        <v>1026</v>
      </c>
      <c r="G2866" s="957" t="s">
        <v>1379</v>
      </c>
      <c r="H2866" t="s">
        <v>387</v>
      </c>
      <c r="I2866" s="937" t="s">
        <v>489</v>
      </c>
      <c r="J2866" s="937" t="s">
        <v>445</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ASRCMS202202</v>
      </c>
      <c r="AB2866" s="957">
        <f t="shared" si="486"/>
        <v>45230</v>
      </c>
      <c r="AC2866" t="str">
        <f t="shared" si="487"/>
        <v>Unaudited</v>
      </c>
    </row>
    <row r="2867" spans="1:29" x14ac:dyDescent="0.25">
      <c r="A2867" t="s">
        <v>421</v>
      </c>
      <c r="B2867" t="s">
        <v>1380</v>
      </c>
      <c r="C2867" t="s">
        <v>1381</v>
      </c>
      <c r="D2867">
        <v>1900</v>
      </c>
      <c r="E2867" s="957">
        <v>1</v>
      </c>
      <c r="F2867" t="s">
        <v>1026</v>
      </c>
      <c r="G2867" s="957" t="s">
        <v>1379</v>
      </c>
      <c r="H2867" t="s">
        <v>387</v>
      </c>
      <c r="I2867" s="937" t="s">
        <v>489</v>
      </c>
      <c r="J2867" s="937" t="s">
        <v>445</v>
      </c>
      <c r="K2867" s="937" t="s">
        <v>53</v>
      </c>
      <c r="L2867" s="937" t="s">
        <v>44</v>
      </c>
      <c r="M2867" s="962" t="s">
        <v>154</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ASRCMS202202</v>
      </c>
      <c r="AB2867" s="957">
        <f t="shared" si="486"/>
        <v>45230</v>
      </c>
      <c r="AC2867" t="str">
        <f t="shared" si="487"/>
        <v>Unaudited</v>
      </c>
    </row>
    <row r="2868" spans="1:29" x14ac:dyDescent="0.25">
      <c r="A2868" t="s">
        <v>421</v>
      </c>
      <c r="B2868" t="s">
        <v>1380</v>
      </c>
      <c r="C2868" t="s">
        <v>1381</v>
      </c>
      <c r="D2868">
        <v>1900</v>
      </c>
      <c r="E2868" s="957">
        <v>1</v>
      </c>
      <c r="F2868" t="s">
        <v>1026</v>
      </c>
      <c r="G2868" s="957" t="s">
        <v>1379</v>
      </c>
      <c r="H2868" t="s">
        <v>387</v>
      </c>
      <c r="I2868" s="937" t="s">
        <v>489</v>
      </c>
      <c r="J2868" s="937" t="s">
        <v>445</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ASRCMS202202</v>
      </c>
      <c r="AB2868" s="957">
        <f t="shared" si="486"/>
        <v>45230</v>
      </c>
      <c r="AC2868" t="str">
        <f t="shared" si="487"/>
        <v>Unaudited</v>
      </c>
    </row>
    <row r="2869" spans="1:29" x14ac:dyDescent="0.25">
      <c r="A2869" t="s">
        <v>421</v>
      </c>
      <c r="B2869" t="s">
        <v>1380</v>
      </c>
      <c r="C2869" t="s">
        <v>1381</v>
      </c>
      <c r="D2869">
        <v>1900</v>
      </c>
      <c r="E2869" s="957">
        <v>1</v>
      </c>
      <c r="F2869" t="s">
        <v>1026</v>
      </c>
      <c r="G2869" s="957" t="s">
        <v>1379</v>
      </c>
      <c r="H2869" t="s">
        <v>387</v>
      </c>
      <c r="I2869" s="937" t="s">
        <v>489</v>
      </c>
      <c r="J2869" s="937" t="s">
        <v>445</v>
      </c>
      <c r="K2869" s="937" t="s">
        <v>53</v>
      </c>
      <c r="L2869" s="937" t="s">
        <v>42</v>
      </c>
      <c r="M2869" s="962" t="s">
        <v>155</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398807.65613116464</v>
      </c>
      <c r="AA2869" t="str">
        <f t="shared" si="485"/>
        <v>ASRCMS202202</v>
      </c>
      <c r="AB2869" s="957">
        <f t="shared" si="486"/>
        <v>45230</v>
      </c>
      <c r="AC2869" t="str">
        <f t="shared" si="487"/>
        <v>Unaudited</v>
      </c>
    </row>
    <row r="2870" spans="1:29" x14ac:dyDescent="0.25">
      <c r="A2870" t="s">
        <v>421</v>
      </c>
      <c r="B2870" t="s">
        <v>1380</v>
      </c>
      <c r="C2870" t="s">
        <v>1381</v>
      </c>
      <c r="D2870">
        <v>1900</v>
      </c>
      <c r="E2870" s="957">
        <v>1</v>
      </c>
      <c r="F2870" t="s">
        <v>1026</v>
      </c>
      <c r="G2870" s="957" t="s">
        <v>1379</v>
      </c>
      <c r="H2870" t="s">
        <v>387</v>
      </c>
      <c r="I2870" s="937" t="s">
        <v>489</v>
      </c>
      <c r="J2870" s="937" t="s">
        <v>445</v>
      </c>
      <c r="K2870" s="937" t="s">
        <v>53</v>
      </c>
      <c r="L2870" s="937" t="s">
        <v>43</v>
      </c>
      <c r="M2870" s="962" t="s">
        <v>463</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ASRCMS202202</v>
      </c>
      <c r="AB2870" s="957">
        <f t="shared" si="486"/>
        <v>45230</v>
      </c>
      <c r="AC2870" t="str">
        <f t="shared" si="487"/>
        <v>Unaudited</v>
      </c>
    </row>
    <row r="2871" spans="1:29" x14ac:dyDescent="0.25">
      <c r="A2871" t="s">
        <v>421</v>
      </c>
      <c r="B2871" t="s">
        <v>1380</v>
      </c>
      <c r="C2871" t="s">
        <v>1381</v>
      </c>
      <c r="D2871">
        <v>1900</v>
      </c>
      <c r="E2871" s="957">
        <v>1</v>
      </c>
      <c r="F2871" t="s">
        <v>1026</v>
      </c>
      <c r="G2871" s="957" t="s">
        <v>1379</v>
      </c>
      <c r="H2871" t="s">
        <v>387</v>
      </c>
      <c r="I2871" s="937" t="s">
        <v>489</v>
      </c>
      <c r="J2871" s="937" t="s">
        <v>445</v>
      </c>
      <c r="K2871" s="937" t="s">
        <v>915</v>
      </c>
      <c r="L2871" s="945" t="s">
        <v>916</v>
      </c>
      <c r="M2871" s="960" t="s">
        <v>915</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3790.7848547203143</v>
      </c>
      <c r="AA2871" t="str">
        <f t="shared" si="485"/>
        <v>ASRCMS202202</v>
      </c>
      <c r="AB2871" s="957">
        <f t="shared" si="486"/>
        <v>45230</v>
      </c>
      <c r="AC2871" t="str">
        <f t="shared" si="487"/>
        <v>Unaudited</v>
      </c>
    </row>
    <row r="2872" spans="1:29" x14ac:dyDescent="0.25">
      <c r="A2872" t="s">
        <v>421</v>
      </c>
      <c r="B2872" t="s">
        <v>1380</v>
      </c>
      <c r="C2872" t="s">
        <v>1381</v>
      </c>
      <c r="D2872">
        <v>1900</v>
      </c>
      <c r="E2872" s="957">
        <v>1</v>
      </c>
      <c r="F2872" t="s">
        <v>1026</v>
      </c>
      <c r="G2872" s="957" t="s">
        <v>1379</v>
      </c>
      <c r="H2872" t="s">
        <v>387</v>
      </c>
      <c r="I2872" s="962" t="s">
        <v>489</v>
      </c>
      <c r="J2872" s="962" t="s">
        <v>445</v>
      </c>
      <c r="K2872" s="962" t="s">
        <v>915</v>
      </c>
      <c r="L2872" s="937" t="s">
        <v>917</v>
      </c>
      <c r="M2872" s="962" t="s">
        <v>920</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-2505.458588571968</v>
      </c>
      <c r="AA2872" t="str">
        <f t="shared" si="485"/>
        <v>ASRCMS202202</v>
      </c>
      <c r="AB2872" s="957">
        <f t="shared" si="486"/>
        <v>45230</v>
      </c>
      <c r="AC2872" t="str">
        <f t="shared" si="487"/>
        <v>Unaudited</v>
      </c>
    </row>
    <row r="2873" spans="1:29" x14ac:dyDescent="0.25">
      <c r="A2873" t="s">
        <v>421</v>
      </c>
      <c r="B2873" t="s">
        <v>1380</v>
      </c>
      <c r="C2873" t="s">
        <v>1381</v>
      </c>
      <c r="D2873">
        <v>1900</v>
      </c>
      <c r="E2873" s="957">
        <v>1</v>
      </c>
      <c r="F2873" t="s">
        <v>1026</v>
      </c>
      <c r="G2873" s="957" t="s">
        <v>1379</v>
      </c>
      <c r="H2873" t="s">
        <v>387</v>
      </c>
      <c r="I2873" s="937" t="s">
        <v>489</v>
      </c>
      <c r="J2873" s="937" t="s">
        <v>445</v>
      </c>
      <c r="K2873" s="937" t="s">
        <v>915</v>
      </c>
      <c r="L2873" s="937" t="s">
        <v>918</v>
      </c>
      <c r="M2873" s="962" t="s">
        <v>921</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ASRCMS202202</v>
      </c>
      <c r="AB2873" s="957">
        <f t="shared" si="486"/>
        <v>45230</v>
      </c>
      <c r="AC2873" t="str">
        <f t="shared" si="487"/>
        <v>Unaudited</v>
      </c>
    </row>
    <row r="2874" spans="1:29" x14ac:dyDescent="0.25">
      <c r="A2874" t="s">
        <v>421</v>
      </c>
      <c r="B2874" t="s">
        <v>1380</v>
      </c>
      <c r="C2874" t="s">
        <v>1381</v>
      </c>
      <c r="D2874">
        <v>1900</v>
      </c>
      <c r="E2874" s="957">
        <v>1</v>
      </c>
      <c r="F2874" t="s">
        <v>1026</v>
      </c>
      <c r="G2874" s="957" t="s">
        <v>1379</v>
      </c>
      <c r="H2874" t="s">
        <v>387</v>
      </c>
      <c r="I2874" s="937" t="s">
        <v>489</v>
      </c>
      <c r="J2874" s="937" t="s">
        <v>445</v>
      </c>
      <c r="K2874" s="937" t="s">
        <v>446</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61149.541960551767</v>
      </c>
      <c r="AA2874" t="str">
        <f t="shared" si="485"/>
        <v>ASRCMS202202</v>
      </c>
      <c r="AB2874" s="957">
        <f t="shared" si="486"/>
        <v>45230</v>
      </c>
      <c r="AC2874" t="str">
        <f t="shared" si="487"/>
        <v>Unaudited</v>
      </c>
    </row>
    <row r="2875" spans="1:29" ht="30" x14ac:dyDescent="0.25">
      <c r="A2875" t="s">
        <v>421</v>
      </c>
      <c r="B2875" t="s">
        <v>1380</v>
      </c>
      <c r="C2875" t="s">
        <v>1381</v>
      </c>
      <c r="D2875">
        <v>1900</v>
      </c>
      <c r="E2875" s="957">
        <v>1</v>
      </c>
      <c r="F2875" t="s">
        <v>1026</v>
      </c>
      <c r="G2875" s="957" t="s">
        <v>1379</v>
      </c>
      <c r="H2875" t="s">
        <v>387</v>
      </c>
      <c r="I2875" s="937" t="s">
        <v>489</v>
      </c>
      <c r="J2875" s="937" t="s">
        <v>445</v>
      </c>
      <c r="K2875" s="937" t="s">
        <v>446</v>
      </c>
      <c r="L2875" s="937">
        <v>5.2</v>
      </c>
      <c r="M2875" s="962" t="s">
        <v>304</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ASRCMS202202</v>
      </c>
      <c r="AB2875" s="957">
        <f t="shared" si="486"/>
        <v>45230</v>
      </c>
      <c r="AC2875" t="str">
        <f t="shared" si="487"/>
        <v>Unaudited</v>
      </c>
    </row>
    <row r="2876" spans="1:29" ht="30" x14ac:dyDescent="0.25">
      <c r="A2876" t="s">
        <v>421</v>
      </c>
      <c r="B2876" t="s">
        <v>1380</v>
      </c>
      <c r="C2876" t="s">
        <v>1381</v>
      </c>
      <c r="D2876">
        <v>1900</v>
      </c>
      <c r="E2876" s="957">
        <v>1</v>
      </c>
      <c r="F2876" t="s">
        <v>1026</v>
      </c>
      <c r="G2876" s="957" t="s">
        <v>1379</v>
      </c>
      <c r="H2876" t="s">
        <v>387</v>
      </c>
      <c r="I2876" s="937" t="s">
        <v>489</v>
      </c>
      <c r="J2876" s="937" t="s">
        <v>445</v>
      </c>
      <c r="K2876" s="937" t="s">
        <v>446</v>
      </c>
      <c r="L2876" s="937">
        <v>5.3</v>
      </c>
      <c r="M2876" s="962" t="s">
        <v>305</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-287647.15185817471</v>
      </c>
      <c r="AA2876" t="str">
        <f t="shared" si="485"/>
        <v>ASRCMS202202</v>
      </c>
      <c r="AB2876" s="957">
        <f t="shared" si="486"/>
        <v>45230</v>
      </c>
      <c r="AC2876" t="str">
        <f t="shared" si="487"/>
        <v>Unaudited</v>
      </c>
    </row>
    <row r="2877" spans="1:29" x14ac:dyDescent="0.25">
      <c r="A2877" t="s">
        <v>421</v>
      </c>
      <c r="B2877" t="s">
        <v>1380</v>
      </c>
      <c r="C2877" t="s">
        <v>1381</v>
      </c>
      <c r="D2877">
        <v>1900</v>
      </c>
      <c r="E2877" s="957">
        <v>1</v>
      </c>
      <c r="F2877" t="s">
        <v>1026</v>
      </c>
      <c r="G2877" s="957" t="s">
        <v>1379</v>
      </c>
      <c r="H2877" t="s">
        <v>387</v>
      </c>
      <c r="I2877" s="937" t="s">
        <v>489</v>
      </c>
      <c r="J2877" s="937" t="s">
        <v>445</v>
      </c>
      <c r="K2877" s="937" t="s">
        <v>446</v>
      </c>
      <c r="L2877" s="937" t="s">
        <v>82</v>
      </c>
      <c r="M2877" s="962" t="s">
        <v>454</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ASRCMS202202</v>
      </c>
      <c r="AB2877" s="957">
        <f t="shared" si="486"/>
        <v>45230</v>
      </c>
      <c r="AC2877" t="str">
        <f t="shared" si="487"/>
        <v>Unaudited</v>
      </c>
    </row>
    <row r="2878" spans="1:29" x14ac:dyDescent="0.25">
      <c r="A2878" t="s">
        <v>421</v>
      </c>
      <c r="B2878" t="s">
        <v>1380</v>
      </c>
      <c r="C2878" t="s">
        <v>1381</v>
      </c>
      <c r="D2878">
        <v>1900</v>
      </c>
      <c r="E2878" s="957">
        <v>1</v>
      </c>
      <c r="F2878" t="s">
        <v>1026</v>
      </c>
      <c r="G2878" s="957" t="s">
        <v>1379</v>
      </c>
      <c r="H2878" t="s">
        <v>387</v>
      </c>
      <c r="I2878" s="937" t="s">
        <v>489</v>
      </c>
      <c r="J2878" s="937" t="s">
        <v>445</v>
      </c>
      <c r="K2878" s="937" t="s">
        <v>447</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ASRCMS202202</v>
      </c>
      <c r="AB2878" s="957">
        <f t="shared" si="486"/>
        <v>45230</v>
      </c>
      <c r="AC2878" t="str">
        <f t="shared" si="487"/>
        <v>Unaudited</v>
      </c>
    </row>
    <row r="2879" spans="1:29" x14ac:dyDescent="0.25">
      <c r="A2879" t="s">
        <v>421</v>
      </c>
      <c r="B2879" t="s">
        <v>1380</v>
      </c>
      <c r="C2879" t="s">
        <v>1381</v>
      </c>
      <c r="D2879">
        <v>1900</v>
      </c>
      <c r="E2879" s="957">
        <v>1</v>
      </c>
      <c r="F2879" t="s">
        <v>1026</v>
      </c>
      <c r="G2879" s="957" t="s">
        <v>1379</v>
      </c>
      <c r="H2879" t="s">
        <v>387</v>
      </c>
      <c r="I2879" s="937" t="s">
        <v>489</v>
      </c>
      <c r="J2879" s="937" t="s">
        <v>445</v>
      </c>
      <c r="K2879" s="937" t="s">
        <v>447</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ASRCMS202202</v>
      </c>
      <c r="AB2879" s="957">
        <f t="shared" si="486"/>
        <v>45230</v>
      </c>
      <c r="AC2879" t="str">
        <f t="shared" si="487"/>
        <v>Unaudited</v>
      </c>
    </row>
    <row r="2880" spans="1:29" x14ac:dyDescent="0.25">
      <c r="A2880" t="s">
        <v>421</v>
      </c>
      <c r="B2880" t="s">
        <v>1380</v>
      </c>
      <c r="C2880" t="s">
        <v>1381</v>
      </c>
      <c r="D2880">
        <v>1900</v>
      </c>
      <c r="E2880" s="957">
        <v>1</v>
      </c>
      <c r="F2880" t="s">
        <v>1026</v>
      </c>
      <c r="G2880" s="957" t="s">
        <v>1379</v>
      </c>
      <c r="H2880" t="s">
        <v>387</v>
      </c>
      <c r="I2880" s="937" t="s">
        <v>489</v>
      </c>
      <c r="J2880" s="937" t="s">
        <v>445</v>
      </c>
      <c r="K2880" s="937" t="s">
        <v>447</v>
      </c>
      <c r="L2880" s="937">
        <v>6.3</v>
      </c>
      <c r="M2880" s="962" t="s">
        <v>185</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ASRCMS202202</v>
      </c>
      <c r="AB2880" s="957">
        <f t="shared" si="486"/>
        <v>45230</v>
      </c>
      <c r="AC2880" t="str">
        <f t="shared" si="487"/>
        <v>Unaudited</v>
      </c>
    </row>
    <row r="2881" spans="1:29" x14ac:dyDescent="0.25">
      <c r="A2881" t="s">
        <v>421</v>
      </c>
      <c r="B2881" t="s">
        <v>1380</v>
      </c>
      <c r="C2881" t="s">
        <v>1381</v>
      </c>
      <c r="D2881">
        <v>1900</v>
      </c>
      <c r="E2881" s="957">
        <v>1</v>
      </c>
      <c r="F2881" t="s">
        <v>1026</v>
      </c>
      <c r="G2881" s="957" t="s">
        <v>1379</v>
      </c>
      <c r="H2881" t="s">
        <v>387</v>
      </c>
      <c r="I2881" s="937" t="s">
        <v>489</v>
      </c>
      <c r="J2881" s="937" t="s">
        <v>445</v>
      </c>
      <c r="K2881" s="937" t="s">
        <v>447</v>
      </c>
      <c r="L2881" s="937" t="s">
        <v>87</v>
      </c>
      <c r="M2881" s="962" t="s">
        <v>455</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ASRCMS202202</v>
      </c>
      <c r="AB2881" s="957">
        <f t="shared" si="486"/>
        <v>45230</v>
      </c>
      <c r="AC2881" t="str">
        <f t="shared" si="487"/>
        <v>Unaudited</v>
      </c>
    </row>
    <row r="2882" spans="1:29" x14ac:dyDescent="0.25">
      <c r="A2882" t="s">
        <v>421</v>
      </c>
      <c r="B2882" t="s">
        <v>1380</v>
      </c>
      <c r="C2882" t="s">
        <v>1381</v>
      </c>
      <c r="D2882">
        <v>1900</v>
      </c>
      <c r="E2882" s="957">
        <v>1</v>
      </c>
      <c r="F2882" t="s">
        <v>1026</v>
      </c>
      <c r="G2882" s="957" t="s">
        <v>1379</v>
      </c>
      <c r="H2882" t="s">
        <v>387</v>
      </c>
      <c r="I2882" s="937" t="s">
        <v>489</v>
      </c>
      <c r="J2882" s="937" t="s">
        <v>445</v>
      </c>
      <c r="K2882" s="937" t="s">
        <v>448</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17036.09948047527</v>
      </c>
      <c r="AA2882" t="str">
        <f t="shared" ref="AA2882:AA2945" si="497">file_name</f>
        <v>ASRCMS202202</v>
      </c>
      <c r="AB2882" s="957">
        <f t="shared" ref="AB2882:AB2945" si="498">file_date</f>
        <v>45230</v>
      </c>
      <c r="AC2882" t="str">
        <f t="shared" ref="AC2882:AC2945" si="499">status</f>
        <v>Unaudited</v>
      </c>
    </row>
    <row r="2883" spans="1:29" x14ac:dyDescent="0.25">
      <c r="A2883" t="s">
        <v>421</v>
      </c>
      <c r="B2883" t="s">
        <v>1380</v>
      </c>
      <c r="C2883" t="s">
        <v>1381</v>
      </c>
      <c r="D2883">
        <v>1900</v>
      </c>
      <c r="E2883" s="957">
        <v>1</v>
      </c>
      <c r="F2883" t="s">
        <v>1026</v>
      </c>
      <c r="G2883" s="957" t="s">
        <v>1379</v>
      </c>
      <c r="H2883" t="s">
        <v>387</v>
      </c>
      <c r="I2883" s="937" t="s">
        <v>489</v>
      </c>
      <c r="J2883" s="937" t="s">
        <v>445</v>
      </c>
      <c r="K2883" s="937" t="s">
        <v>448</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ASRCMS202202</v>
      </c>
      <c r="AB2883" s="957">
        <f t="shared" si="498"/>
        <v>45230</v>
      </c>
      <c r="AC2883" t="str">
        <f t="shared" si="499"/>
        <v>Unaudited</v>
      </c>
    </row>
    <row r="2884" spans="1:29" x14ac:dyDescent="0.25">
      <c r="A2884" t="s">
        <v>421</v>
      </c>
      <c r="B2884" t="s">
        <v>1380</v>
      </c>
      <c r="C2884" t="s">
        <v>1381</v>
      </c>
      <c r="D2884">
        <v>1900</v>
      </c>
      <c r="E2884" s="957">
        <v>1</v>
      </c>
      <c r="F2884" t="s">
        <v>1026</v>
      </c>
      <c r="G2884" s="957" t="s">
        <v>1379</v>
      </c>
      <c r="H2884" t="s">
        <v>387</v>
      </c>
      <c r="I2884" s="937" t="s">
        <v>489</v>
      </c>
      <c r="J2884" s="937" t="s">
        <v>445</v>
      </c>
      <c r="K2884" s="937" t="s">
        <v>448</v>
      </c>
      <c r="L2884" s="945">
        <v>7.3</v>
      </c>
      <c r="M2884" s="960" t="s">
        <v>156</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-11358</v>
      </c>
      <c r="AA2884" t="str">
        <f t="shared" si="497"/>
        <v>ASRCMS202202</v>
      </c>
      <c r="AB2884" s="957">
        <f t="shared" si="498"/>
        <v>45230</v>
      </c>
      <c r="AC2884" t="str">
        <f t="shared" si="499"/>
        <v>Unaudited</v>
      </c>
    </row>
    <row r="2885" spans="1:29" x14ac:dyDescent="0.25">
      <c r="A2885" t="s">
        <v>421</v>
      </c>
      <c r="B2885" t="s">
        <v>1380</v>
      </c>
      <c r="C2885" t="s">
        <v>1381</v>
      </c>
      <c r="D2885">
        <v>1900</v>
      </c>
      <c r="E2885" s="957">
        <v>1</v>
      </c>
      <c r="F2885" t="s">
        <v>1026</v>
      </c>
      <c r="G2885" s="957" t="s">
        <v>1379</v>
      </c>
      <c r="H2885" t="s">
        <v>387</v>
      </c>
      <c r="I2885" s="962" t="s">
        <v>489</v>
      </c>
      <c r="J2885" s="962" t="s">
        <v>445</v>
      </c>
      <c r="K2885" s="962" t="s">
        <v>448</v>
      </c>
      <c r="L2885" s="953" t="s">
        <v>91</v>
      </c>
      <c r="M2885" s="962" t="s">
        <v>456</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ASRCMS202202</v>
      </c>
      <c r="AB2885" s="957">
        <f t="shared" si="498"/>
        <v>45230</v>
      </c>
      <c r="AC2885" t="str">
        <f t="shared" si="499"/>
        <v>Unaudited</v>
      </c>
    </row>
    <row r="2886" spans="1:29" x14ac:dyDescent="0.25">
      <c r="A2886" t="s">
        <v>421</v>
      </c>
      <c r="B2886" t="s">
        <v>1380</v>
      </c>
      <c r="C2886" t="s">
        <v>1381</v>
      </c>
      <c r="D2886">
        <v>1900</v>
      </c>
      <c r="E2886" s="957">
        <v>1</v>
      </c>
      <c r="F2886" t="s">
        <v>1026</v>
      </c>
      <c r="G2886" s="957" t="s">
        <v>1379</v>
      </c>
      <c r="H2886" t="s">
        <v>387</v>
      </c>
      <c r="I2886" s="958" t="s">
        <v>489</v>
      </c>
      <c r="J2886" s="958" t="s">
        <v>445</v>
      </c>
      <c r="K2886" s="958" t="s">
        <v>449</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86603.057140657518</v>
      </c>
      <c r="AA2886" t="str">
        <f t="shared" si="497"/>
        <v>ASRCMS202202</v>
      </c>
      <c r="AB2886" s="957">
        <f t="shared" si="498"/>
        <v>45230</v>
      </c>
      <c r="AC2886" t="str">
        <f t="shared" si="499"/>
        <v>Unaudited</v>
      </c>
    </row>
    <row r="2887" spans="1:29" x14ac:dyDescent="0.25">
      <c r="A2887" t="s">
        <v>421</v>
      </c>
      <c r="B2887" t="s">
        <v>1380</v>
      </c>
      <c r="C2887" t="s">
        <v>1381</v>
      </c>
      <c r="D2887">
        <v>1900</v>
      </c>
      <c r="E2887" s="957">
        <v>1</v>
      </c>
      <c r="F2887" t="s">
        <v>1026</v>
      </c>
      <c r="G2887" s="957" t="s">
        <v>1379</v>
      </c>
      <c r="H2887" t="s">
        <v>387</v>
      </c>
      <c r="I2887" s="958" t="s">
        <v>489</v>
      </c>
      <c r="J2887" s="958" t="s">
        <v>445</v>
      </c>
      <c r="K2887" s="958" t="s">
        <v>449</v>
      </c>
      <c r="L2887" s="937" t="s">
        <v>113</v>
      </c>
      <c r="M2887" s="958" t="s">
        <v>444</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ASRCMS202202</v>
      </c>
      <c r="AB2887" s="957">
        <f t="shared" si="498"/>
        <v>45230</v>
      </c>
      <c r="AC2887" t="str">
        <f t="shared" si="499"/>
        <v>Unaudited</v>
      </c>
    </row>
    <row r="2888" spans="1:29" x14ac:dyDescent="0.25">
      <c r="A2888" t="s">
        <v>421</v>
      </c>
      <c r="B2888" t="s">
        <v>1380</v>
      </c>
      <c r="C2888" t="s">
        <v>1381</v>
      </c>
      <c r="D2888">
        <v>1900</v>
      </c>
      <c r="E2888" s="957">
        <v>1</v>
      </c>
      <c r="F2888" t="s">
        <v>1026</v>
      </c>
      <c r="G2888" s="957" t="s">
        <v>1379</v>
      </c>
      <c r="H2888" t="s">
        <v>387</v>
      </c>
      <c r="I2888" s="958" t="s">
        <v>489</v>
      </c>
      <c r="J2888" s="958" t="s">
        <v>445</v>
      </c>
      <c r="K2888" s="958" t="s">
        <v>449</v>
      </c>
      <c r="L2888" s="937" t="s">
        <v>115</v>
      </c>
      <c r="M2888" s="958" t="s">
        <v>158</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ASRCMS202202</v>
      </c>
      <c r="AB2888" s="957">
        <f t="shared" si="498"/>
        <v>45230</v>
      </c>
      <c r="AC2888" t="str">
        <f t="shared" si="499"/>
        <v>Unaudited</v>
      </c>
    </row>
    <row r="2889" spans="1:29" x14ac:dyDescent="0.25">
      <c r="A2889" t="s">
        <v>421</v>
      </c>
      <c r="B2889" t="s">
        <v>1380</v>
      </c>
      <c r="C2889" t="s">
        <v>1381</v>
      </c>
      <c r="D2889">
        <v>1900</v>
      </c>
      <c r="E2889" s="957">
        <v>1</v>
      </c>
      <c r="F2889" t="s">
        <v>1026</v>
      </c>
      <c r="G2889" s="957" t="s">
        <v>1379</v>
      </c>
      <c r="H2889" t="s">
        <v>387</v>
      </c>
      <c r="I2889" s="965" t="s">
        <v>489</v>
      </c>
      <c r="J2889" s="965" t="s">
        <v>445</v>
      </c>
      <c r="K2889" s="965" t="s">
        <v>449</v>
      </c>
      <c r="L2889" s="945" t="s">
        <v>116</v>
      </c>
      <c r="M2889" s="965" t="s">
        <v>114</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ASRCMS202202</v>
      </c>
      <c r="AB2889" s="957">
        <f t="shared" si="498"/>
        <v>45230</v>
      </c>
      <c r="AC2889" t="str">
        <f t="shared" si="499"/>
        <v>Unaudited</v>
      </c>
    </row>
    <row r="2890" spans="1:29" x14ac:dyDescent="0.25">
      <c r="A2890" t="s">
        <v>421</v>
      </c>
      <c r="B2890" t="s">
        <v>1380</v>
      </c>
      <c r="C2890" t="s">
        <v>1381</v>
      </c>
      <c r="D2890">
        <v>1900</v>
      </c>
      <c r="E2890" s="957">
        <v>1</v>
      </c>
      <c r="F2890" t="s">
        <v>1026</v>
      </c>
      <c r="G2890" s="957" t="s">
        <v>1379</v>
      </c>
      <c r="H2890" t="s">
        <v>387</v>
      </c>
      <c r="I2890" s="937" t="s">
        <v>489</v>
      </c>
      <c r="J2890" s="937" t="s">
        <v>445</v>
      </c>
      <c r="K2890" s="937" t="s">
        <v>449</v>
      </c>
      <c r="L2890" s="937" t="s">
        <v>117</v>
      </c>
      <c r="M2890" s="958" t="s">
        <v>159</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ASRCMS202202</v>
      </c>
      <c r="AB2890" s="957">
        <f t="shared" si="498"/>
        <v>45230</v>
      </c>
      <c r="AC2890" t="str">
        <f t="shared" si="499"/>
        <v>Unaudited</v>
      </c>
    </row>
    <row r="2891" spans="1:29" x14ac:dyDescent="0.25">
      <c r="A2891" t="s">
        <v>421</v>
      </c>
      <c r="B2891" t="s">
        <v>1380</v>
      </c>
      <c r="C2891" t="s">
        <v>1381</v>
      </c>
      <c r="D2891">
        <v>1900</v>
      </c>
      <c r="E2891" s="957">
        <v>1</v>
      </c>
      <c r="F2891" t="s">
        <v>1026</v>
      </c>
      <c r="G2891" s="957" t="s">
        <v>1379</v>
      </c>
      <c r="H2891" t="s">
        <v>387</v>
      </c>
      <c r="I2891" s="937" t="s">
        <v>489</v>
      </c>
      <c r="J2891" s="937" t="s">
        <v>445</v>
      </c>
      <c r="K2891" s="937" t="s">
        <v>449</v>
      </c>
      <c r="L2891" s="943" t="s">
        <v>160</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ASRCMS202202</v>
      </c>
      <c r="AB2891" s="957">
        <f t="shared" si="498"/>
        <v>45230</v>
      </c>
      <c r="AC2891" t="str">
        <f t="shared" si="499"/>
        <v>Unaudited</v>
      </c>
    </row>
    <row r="2892" spans="1:29" x14ac:dyDescent="0.25">
      <c r="A2892" t="s">
        <v>421</v>
      </c>
      <c r="B2892" t="s">
        <v>1380</v>
      </c>
      <c r="C2892" t="s">
        <v>1381</v>
      </c>
      <c r="D2892">
        <v>1900</v>
      </c>
      <c r="E2892" s="957">
        <v>1</v>
      </c>
      <c r="F2892" t="s">
        <v>1026</v>
      </c>
      <c r="G2892" s="957" t="s">
        <v>1379</v>
      </c>
      <c r="H2892" t="s">
        <v>387</v>
      </c>
      <c r="I2892" s="958" t="s">
        <v>489</v>
      </c>
      <c r="J2892" s="958" t="s">
        <v>445</v>
      </c>
      <c r="K2892" s="958" t="s">
        <v>449</v>
      </c>
      <c r="L2892" s="937" t="s">
        <v>443</v>
      </c>
      <c r="M2892" s="958" t="s">
        <v>457</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ASRCMS202202</v>
      </c>
      <c r="AB2892" s="957">
        <f t="shared" si="498"/>
        <v>45230</v>
      </c>
      <c r="AC2892" t="str">
        <f t="shared" si="499"/>
        <v>Unaudited</v>
      </c>
    </row>
    <row r="2893" spans="1:29" ht="30" x14ac:dyDescent="0.25">
      <c r="A2893" t="s">
        <v>421</v>
      </c>
      <c r="B2893" t="s">
        <v>1380</v>
      </c>
      <c r="C2893" t="s">
        <v>1381</v>
      </c>
      <c r="D2893">
        <v>1900</v>
      </c>
      <c r="E2893" s="957">
        <v>1</v>
      </c>
      <c r="F2893" t="s">
        <v>1026</v>
      </c>
      <c r="G2893" s="957" t="s">
        <v>1379</v>
      </c>
      <c r="H2893" t="s">
        <v>387</v>
      </c>
      <c r="I2893" s="937" t="s">
        <v>489</v>
      </c>
      <c r="J2893" s="937" t="s">
        <v>445</v>
      </c>
      <c r="K2893" s="937" t="s">
        <v>450</v>
      </c>
      <c r="L2893" s="937">
        <v>9.1</v>
      </c>
      <c r="M2893" s="958" t="s">
        <v>186</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1423799.6176452772</v>
      </c>
      <c r="AA2893" t="str">
        <f t="shared" si="497"/>
        <v>ASRCMS202202</v>
      </c>
      <c r="AB2893" s="957">
        <f t="shared" si="498"/>
        <v>45230</v>
      </c>
      <c r="AC2893" t="str">
        <f t="shared" si="499"/>
        <v>Unaudited</v>
      </c>
    </row>
    <row r="2894" spans="1:29" x14ac:dyDescent="0.25">
      <c r="A2894" t="s">
        <v>421</v>
      </c>
      <c r="B2894" t="s">
        <v>1380</v>
      </c>
      <c r="C2894" t="s">
        <v>1381</v>
      </c>
      <c r="D2894">
        <v>1900</v>
      </c>
      <c r="E2894" s="957">
        <v>1</v>
      </c>
      <c r="F2894" t="s">
        <v>1026</v>
      </c>
      <c r="G2894" s="957" t="s">
        <v>1379</v>
      </c>
      <c r="H2894" t="s">
        <v>387</v>
      </c>
      <c r="I2894" s="937" t="s">
        <v>489</v>
      </c>
      <c r="J2894" s="937" t="s">
        <v>445</v>
      </c>
      <c r="K2894" s="937" t="s">
        <v>450</v>
      </c>
      <c r="L2894" s="937" t="s">
        <v>107</v>
      </c>
      <c r="M2894" s="958" t="s">
        <v>187</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3464.0223646046079</v>
      </c>
      <c r="AA2894" t="str">
        <f t="shared" si="497"/>
        <v>ASRCMS202202</v>
      </c>
      <c r="AB2894" s="957">
        <f t="shared" si="498"/>
        <v>45230</v>
      </c>
      <c r="AC2894" t="str">
        <f t="shared" si="499"/>
        <v>Unaudited</v>
      </c>
    </row>
    <row r="2895" spans="1:29" x14ac:dyDescent="0.25">
      <c r="A2895" t="s">
        <v>421</v>
      </c>
      <c r="B2895" t="s">
        <v>1380</v>
      </c>
      <c r="C2895" t="s">
        <v>1381</v>
      </c>
      <c r="D2895">
        <v>1900</v>
      </c>
      <c r="E2895" s="957">
        <v>1</v>
      </c>
      <c r="F2895" t="s">
        <v>1026</v>
      </c>
      <c r="G2895" s="957" t="s">
        <v>1379</v>
      </c>
      <c r="H2895" t="s">
        <v>387</v>
      </c>
      <c r="I2895" s="958" t="s">
        <v>489</v>
      </c>
      <c r="J2895" s="958" t="s">
        <v>445</v>
      </c>
      <c r="K2895" s="958" t="s">
        <v>450</v>
      </c>
      <c r="L2895" s="937" t="s">
        <v>1316</v>
      </c>
      <c r="M2895" s="958" t="s">
        <v>1317</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351.35258545204829</v>
      </c>
      <c r="AA2895" t="str">
        <f t="shared" si="497"/>
        <v>ASRCMS202202</v>
      </c>
      <c r="AB2895" s="957">
        <f t="shared" si="498"/>
        <v>45230</v>
      </c>
      <c r="AC2895" t="str">
        <f t="shared" si="499"/>
        <v>Unaudited</v>
      </c>
    </row>
    <row r="2896" spans="1:29" x14ac:dyDescent="0.25">
      <c r="A2896" t="s">
        <v>421</v>
      </c>
      <c r="B2896" t="s">
        <v>1380</v>
      </c>
      <c r="C2896" t="s">
        <v>1381</v>
      </c>
      <c r="D2896">
        <v>1900</v>
      </c>
      <c r="E2896" s="957">
        <v>1</v>
      </c>
      <c r="F2896" t="s">
        <v>1026</v>
      </c>
      <c r="G2896" s="957" t="s">
        <v>1379</v>
      </c>
      <c r="H2896" t="s">
        <v>387</v>
      </c>
      <c r="I2896" s="958" t="s">
        <v>489</v>
      </c>
      <c r="J2896" s="958" t="s">
        <v>445</v>
      </c>
      <c r="K2896" s="958" t="s">
        <v>450</v>
      </c>
      <c r="L2896" s="953" t="s">
        <v>108</v>
      </c>
      <c r="M2896" s="958" t="s">
        <v>188</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300796.98978660593</v>
      </c>
      <c r="AA2896" t="str">
        <f t="shared" si="497"/>
        <v>ASRCMS202202</v>
      </c>
      <c r="AB2896" s="957">
        <f t="shared" si="498"/>
        <v>45230</v>
      </c>
      <c r="AC2896" t="str">
        <f t="shared" si="499"/>
        <v>Unaudited</v>
      </c>
    </row>
    <row r="2897" spans="1:29" x14ac:dyDescent="0.25">
      <c r="A2897" t="s">
        <v>421</v>
      </c>
      <c r="B2897" t="s">
        <v>1380</v>
      </c>
      <c r="C2897" t="s">
        <v>1381</v>
      </c>
      <c r="D2897">
        <v>1900</v>
      </c>
      <c r="E2897" s="957">
        <v>1</v>
      </c>
      <c r="F2897" t="s">
        <v>1026</v>
      </c>
      <c r="G2897" s="957" t="s">
        <v>1379</v>
      </c>
      <c r="H2897" t="s">
        <v>387</v>
      </c>
      <c r="I2897" s="937" t="s">
        <v>489</v>
      </c>
      <c r="J2897" s="937" t="s">
        <v>445</v>
      </c>
      <c r="K2897" s="937" t="s">
        <v>450</v>
      </c>
      <c r="L2897" s="937" t="s">
        <v>109</v>
      </c>
      <c r="M2897" s="958" t="s">
        <v>161</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311875.47603635071</v>
      </c>
      <c r="AA2897" t="str">
        <f t="shared" si="497"/>
        <v>ASRCMS202202</v>
      </c>
      <c r="AB2897" s="957">
        <f t="shared" si="498"/>
        <v>45230</v>
      </c>
      <c r="AC2897" t="str">
        <f t="shared" si="499"/>
        <v>Unaudited</v>
      </c>
    </row>
    <row r="2898" spans="1:29" x14ac:dyDescent="0.25">
      <c r="A2898" t="s">
        <v>421</v>
      </c>
      <c r="B2898" t="s">
        <v>1380</v>
      </c>
      <c r="C2898" t="s">
        <v>1381</v>
      </c>
      <c r="D2898">
        <v>1900</v>
      </c>
      <c r="E2898" s="957">
        <v>1</v>
      </c>
      <c r="F2898" t="s">
        <v>1026</v>
      </c>
      <c r="G2898" s="957" t="s">
        <v>1379</v>
      </c>
      <c r="H2898" t="s">
        <v>387</v>
      </c>
      <c r="I2898" s="937" t="s">
        <v>489</v>
      </c>
      <c r="J2898" s="937" t="s">
        <v>445</v>
      </c>
      <c r="K2898" s="937" t="s">
        <v>450</v>
      </c>
      <c r="L2898" s="937" t="s">
        <v>110</v>
      </c>
      <c r="M2898" s="958" t="s">
        <v>135</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ASRCMS202202</v>
      </c>
      <c r="AB2898" s="957">
        <f t="shared" si="498"/>
        <v>45230</v>
      </c>
      <c r="AC2898" t="str">
        <f t="shared" si="499"/>
        <v>Unaudited</v>
      </c>
    </row>
    <row r="2899" spans="1:29" x14ac:dyDescent="0.25">
      <c r="A2899" t="s">
        <v>421</v>
      </c>
      <c r="B2899" t="s">
        <v>1380</v>
      </c>
      <c r="C2899" t="s">
        <v>1381</v>
      </c>
      <c r="D2899">
        <v>1900</v>
      </c>
      <c r="E2899" s="957">
        <v>1</v>
      </c>
      <c r="F2899" t="s">
        <v>1026</v>
      </c>
      <c r="G2899" s="957" t="s">
        <v>1379</v>
      </c>
      <c r="H2899" t="s">
        <v>387</v>
      </c>
      <c r="I2899" s="937" t="s">
        <v>489</v>
      </c>
      <c r="J2899" s="937" t="s">
        <v>445</v>
      </c>
      <c r="K2899" s="937" t="s">
        <v>450</v>
      </c>
      <c r="L2899" s="937" t="s">
        <v>111</v>
      </c>
      <c r="M2899" s="958" t="s">
        <v>163</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-2267775.5034932652</v>
      </c>
      <c r="AA2899" t="str">
        <f t="shared" si="497"/>
        <v>ASRCMS202202</v>
      </c>
      <c r="AB2899" s="957">
        <f t="shared" si="498"/>
        <v>45230</v>
      </c>
      <c r="AC2899" t="str">
        <f t="shared" si="499"/>
        <v>Unaudited</v>
      </c>
    </row>
    <row r="2900" spans="1:29" x14ac:dyDescent="0.25">
      <c r="A2900" t="s">
        <v>421</v>
      </c>
      <c r="B2900" t="s">
        <v>1380</v>
      </c>
      <c r="C2900" t="s">
        <v>1381</v>
      </c>
      <c r="D2900">
        <v>1900</v>
      </c>
      <c r="E2900" s="957">
        <v>1</v>
      </c>
      <c r="F2900" t="s">
        <v>1026</v>
      </c>
      <c r="G2900" s="957" t="s">
        <v>1379</v>
      </c>
      <c r="H2900" t="s">
        <v>387</v>
      </c>
      <c r="I2900" s="937" t="s">
        <v>489</v>
      </c>
      <c r="J2900" s="937" t="s">
        <v>445</v>
      </c>
      <c r="K2900" s="937" t="s">
        <v>450</v>
      </c>
      <c r="L2900" s="953" t="s">
        <v>112</v>
      </c>
      <c r="M2900" s="958" t="s">
        <v>464</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ASRCMS202202</v>
      </c>
      <c r="AB2900" s="957">
        <f t="shared" si="498"/>
        <v>45230</v>
      </c>
      <c r="AC2900" t="str">
        <f t="shared" si="499"/>
        <v>Unaudited</v>
      </c>
    </row>
    <row r="2901" spans="1:29" x14ac:dyDescent="0.25">
      <c r="A2901" t="s">
        <v>421</v>
      </c>
      <c r="B2901" t="s">
        <v>1380</v>
      </c>
      <c r="C2901" t="s">
        <v>1381</v>
      </c>
      <c r="D2901">
        <v>1900</v>
      </c>
      <c r="E2901" s="957">
        <v>1</v>
      </c>
      <c r="F2901" t="s">
        <v>1026</v>
      </c>
      <c r="G2901" s="957" t="s">
        <v>1379</v>
      </c>
      <c r="H2901" t="s">
        <v>387</v>
      </c>
      <c r="I2901" s="937" t="s">
        <v>489</v>
      </c>
      <c r="J2901" s="937" t="s">
        <v>445</v>
      </c>
      <c r="K2901" s="937" t="s">
        <v>6</v>
      </c>
      <c r="L2901" s="953" t="s">
        <v>118</v>
      </c>
      <c r="M2901" s="958" t="s">
        <v>189</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26.51</v>
      </c>
      <c r="AA2901" t="str">
        <f t="shared" si="497"/>
        <v>ASRCMS202202</v>
      </c>
      <c r="AB2901" s="957">
        <f t="shared" si="498"/>
        <v>45230</v>
      </c>
      <c r="AC2901" t="str">
        <f t="shared" si="499"/>
        <v>Unaudited</v>
      </c>
    </row>
    <row r="2902" spans="1:29" x14ac:dyDescent="0.25">
      <c r="A2902" t="s">
        <v>421</v>
      </c>
      <c r="B2902" t="s">
        <v>1380</v>
      </c>
      <c r="C2902" t="s">
        <v>1381</v>
      </c>
      <c r="D2902">
        <v>1900</v>
      </c>
      <c r="E2902" s="957">
        <v>1</v>
      </c>
      <c r="F2902" t="s">
        <v>1026</v>
      </c>
      <c r="G2902" s="957" t="s">
        <v>1379</v>
      </c>
      <c r="H2902" t="s">
        <v>387</v>
      </c>
      <c r="I2902" s="937" t="s">
        <v>489</v>
      </c>
      <c r="J2902" s="937" t="s">
        <v>445</v>
      </c>
      <c r="K2902" s="937" t="s">
        <v>6</v>
      </c>
      <c r="L2902" s="937" t="s">
        <v>45</v>
      </c>
      <c r="M2902" s="958" t="s">
        <v>164</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ASRCMS202202</v>
      </c>
      <c r="AB2902" s="957">
        <f t="shared" si="498"/>
        <v>45230</v>
      </c>
      <c r="AC2902" t="str">
        <f t="shared" si="499"/>
        <v>Unaudited</v>
      </c>
    </row>
    <row r="2903" spans="1:29" x14ac:dyDescent="0.25">
      <c r="A2903" t="s">
        <v>421</v>
      </c>
      <c r="B2903" t="s">
        <v>1380</v>
      </c>
      <c r="C2903" t="s">
        <v>1381</v>
      </c>
      <c r="D2903">
        <v>1900</v>
      </c>
      <c r="E2903" s="957">
        <v>1</v>
      </c>
      <c r="F2903" t="s">
        <v>1026</v>
      </c>
      <c r="G2903" s="957" t="s">
        <v>1379</v>
      </c>
      <c r="H2903" t="s">
        <v>387</v>
      </c>
      <c r="I2903" s="958" t="s">
        <v>489</v>
      </c>
      <c r="J2903" s="958" t="s">
        <v>445</v>
      </c>
      <c r="K2903" s="958" t="s">
        <v>6</v>
      </c>
      <c r="L2903" s="937" t="s">
        <v>46</v>
      </c>
      <c r="M2903" s="958" t="s">
        <v>165</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-2048.1600749606996</v>
      </c>
      <c r="AA2903" t="str">
        <f t="shared" si="497"/>
        <v>ASRCMS202202</v>
      </c>
      <c r="AB2903" s="957">
        <f t="shared" si="498"/>
        <v>45230</v>
      </c>
      <c r="AC2903" t="str">
        <f t="shared" si="499"/>
        <v>Unaudited</v>
      </c>
    </row>
    <row r="2904" spans="1:29" x14ac:dyDescent="0.25">
      <c r="A2904" t="s">
        <v>421</v>
      </c>
      <c r="B2904" t="s">
        <v>1380</v>
      </c>
      <c r="C2904" t="s">
        <v>1381</v>
      </c>
      <c r="D2904">
        <v>1900</v>
      </c>
      <c r="E2904" s="957">
        <v>1</v>
      </c>
      <c r="F2904" t="s">
        <v>1026</v>
      </c>
      <c r="G2904" s="957" t="s">
        <v>1379</v>
      </c>
      <c r="H2904" t="s">
        <v>387</v>
      </c>
      <c r="I2904" s="937" t="s">
        <v>489</v>
      </c>
      <c r="J2904" s="937" t="s">
        <v>445</v>
      </c>
      <c r="K2904" s="937" t="s">
        <v>6</v>
      </c>
      <c r="L2904" s="937" t="s">
        <v>166</v>
      </c>
      <c r="M2904" s="958" t="s">
        <v>462</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ASRCMS202202</v>
      </c>
      <c r="AB2904" s="957">
        <f t="shared" si="498"/>
        <v>45230</v>
      </c>
      <c r="AC2904" t="str">
        <f t="shared" si="499"/>
        <v>Unaudited</v>
      </c>
    </row>
    <row r="2905" spans="1:29" x14ac:dyDescent="0.25">
      <c r="A2905" t="s">
        <v>421</v>
      </c>
      <c r="B2905" t="s">
        <v>1380</v>
      </c>
      <c r="C2905" t="s">
        <v>1381</v>
      </c>
      <c r="D2905">
        <v>1900</v>
      </c>
      <c r="E2905" s="957">
        <v>1</v>
      </c>
      <c r="F2905" t="s">
        <v>1026</v>
      </c>
      <c r="G2905" s="957" t="s">
        <v>1379</v>
      </c>
      <c r="H2905" t="s">
        <v>387</v>
      </c>
      <c r="I2905" s="937" t="s">
        <v>489</v>
      </c>
      <c r="J2905" s="937" t="s">
        <v>445</v>
      </c>
      <c r="K2905" s="937" t="s">
        <v>435</v>
      </c>
      <c r="L2905" s="937" t="s">
        <v>121</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ASRCMS202202</v>
      </c>
      <c r="AB2905" s="957">
        <f t="shared" si="498"/>
        <v>45230</v>
      </c>
      <c r="AC2905" t="str">
        <f t="shared" si="499"/>
        <v>Unaudited</v>
      </c>
    </row>
    <row r="2906" spans="1:29" x14ac:dyDescent="0.25">
      <c r="A2906" t="s">
        <v>421</v>
      </c>
      <c r="B2906" t="s">
        <v>1380</v>
      </c>
      <c r="C2906" t="s">
        <v>1381</v>
      </c>
      <c r="D2906">
        <v>1900</v>
      </c>
      <c r="E2906" s="957">
        <v>1</v>
      </c>
      <c r="F2906" t="s">
        <v>1026</v>
      </c>
      <c r="G2906" s="957" t="s">
        <v>1379</v>
      </c>
      <c r="H2906" t="s">
        <v>387</v>
      </c>
      <c r="I2906" s="937" t="s">
        <v>489</v>
      </c>
      <c r="J2906" s="937" t="s">
        <v>445</v>
      </c>
      <c r="K2906" s="937" t="s">
        <v>435</v>
      </c>
      <c r="L2906" s="937" t="s">
        <v>938</v>
      </c>
      <c r="M2906" s="958" t="s">
        <v>930</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ASRCMS202202</v>
      </c>
      <c r="AB2906" s="957">
        <f t="shared" si="498"/>
        <v>45230</v>
      </c>
      <c r="AC2906" t="str">
        <f t="shared" si="499"/>
        <v>Unaudited</v>
      </c>
    </row>
    <row r="2907" spans="1:29" x14ac:dyDescent="0.25">
      <c r="A2907" t="s">
        <v>421</v>
      </c>
      <c r="B2907" t="s">
        <v>1380</v>
      </c>
      <c r="C2907" t="s">
        <v>1381</v>
      </c>
      <c r="D2907">
        <v>1900</v>
      </c>
      <c r="E2907" s="957">
        <v>1</v>
      </c>
      <c r="F2907" t="s">
        <v>1026</v>
      </c>
      <c r="G2907" s="957" t="s">
        <v>1379</v>
      </c>
      <c r="H2907" t="s">
        <v>387</v>
      </c>
      <c r="I2907" s="958" t="s">
        <v>489</v>
      </c>
      <c r="J2907" s="958" t="s">
        <v>445</v>
      </c>
      <c r="K2907" s="958" t="s">
        <v>435</v>
      </c>
      <c r="L2907" s="937" t="s">
        <v>168</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ASRCMS202202</v>
      </c>
      <c r="AB2907" s="957">
        <f t="shared" si="498"/>
        <v>45230</v>
      </c>
      <c r="AC2907" t="str">
        <f t="shared" si="499"/>
        <v>Unaudited</v>
      </c>
    </row>
    <row r="2908" spans="1:29" x14ac:dyDescent="0.25">
      <c r="A2908" t="s">
        <v>421</v>
      </c>
      <c r="B2908" t="s">
        <v>1380</v>
      </c>
      <c r="C2908" t="s">
        <v>1381</v>
      </c>
      <c r="D2908">
        <v>1900</v>
      </c>
      <c r="E2908" s="957">
        <v>1</v>
      </c>
      <c r="F2908" t="s">
        <v>1026</v>
      </c>
      <c r="G2908" s="957" t="s">
        <v>1379</v>
      </c>
      <c r="H2908" t="s">
        <v>387</v>
      </c>
      <c r="I2908" s="958" t="s">
        <v>489</v>
      </c>
      <c r="J2908" s="958" t="s">
        <v>445</v>
      </c>
      <c r="K2908" s="958" t="s">
        <v>435</v>
      </c>
      <c r="L2908" s="937" t="s">
        <v>169</v>
      </c>
      <c r="M2908" s="958" t="s">
        <v>330</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ASRCMS202202</v>
      </c>
      <c r="AB2908" s="957">
        <f t="shared" si="498"/>
        <v>45230</v>
      </c>
      <c r="AC2908" t="str">
        <f t="shared" si="499"/>
        <v>Unaudited</v>
      </c>
    </row>
    <row r="2909" spans="1:29" x14ac:dyDescent="0.25">
      <c r="A2909" t="s">
        <v>421</v>
      </c>
      <c r="B2909" t="s">
        <v>1380</v>
      </c>
      <c r="C2909" t="s">
        <v>1381</v>
      </c>
      <c r="D2909">
        <v>1900</v>
      </c>
      <c r="E2909" s="957">
        <v>1</v>
      </c>
      <c r="F2909" t="s">
        <v>1026</v>
      </c>
      <c r="G2909" s="957" t="s">
        <v>1379</v>
      </c>
      <c r="H2909" t="s">
        <v>387</v>
      </c>
      <c r="I2909" s="958" t="s">
        <v>489</v>
      </c>
      <c r="J2909" s="958" t="s">
        <v>451</v>
      </c>
      <c r="K2909" s="958" t="s">
        <v>436</v>
      </c>
      <c r="L2909" s="937" t="s">
        <v>122</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ASRCMS202202</v>
      </c>
      <c r="AB2909" s="957">
        <f t="shared" si="498"/>
        <v>45230</v>
      </c>
      <c r="AC2909" t="str">
        <f t="shared" si="499"/>
        <v>Unaudited</v>
      </c>
    </row>
    <row r="2910" spans="1:29" x14ac:dyDescent="0.25">
      <c r="A2910" t="s">
        <v>421</v>
      </c>
      <c r="B2910" t="s">
        <v>1380</v>
      </c>
      <c r="C2910" t="s">
        <v>1381</v>
      </c>
      <c r="D2910">
        <v>1900</v>
      </c>
      <c r="E2910" s="957">
        <v>1</v>
      </c>
      <c r="F2910" t="s">
        <v>1026</v>
      </c>
      <c r="G2910" s="957" t="s">
        <v>1379</v>
      </c>
      <c r="H2910" t="s">
        <v>387</v>
      </c>
      <c r="I2910" s="958" t="s">
        <v>489</v>
      </c>
      <c r="J2910" s="958" t="s">
        <v>451</v>
      </c>
      <c r="K2910" s="958" t="s">
        <v>436</v>
      </c>
      <c r="L2910" s="937" t="s">
        <v>123</v>
      </c>
      <c r="M2910" s="958" t="s">
        <v>98</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ASRCMS202202</v>
      </c>
      <c r="AB2910" s="957">
        <f t="shared" si="498"/>
        <v>45230</v>
      </c>
      <c r="AC2910" t="str">
        <f t="shared" si="499"/>
        <v>Unaudited</v>
      </c>
    </row>
    <row r="2911" spans="1:29" x14ac:dyDescent="0.25">
      <c r="A2911" t="s">
        <v>421</v>
      </c>
      <c r="B2911" t="s">
        <v>1380</v>
      </c>
      <c r="C2911" t="s">
        <v>1381</v>
      </c>
      <c r="D2911">
        <v>1900</v>
      </c>
      <c r="E2911" s="957">
        <v>1</v>
      </c>
      <c r="F2911" t="s">
        <v>1026</v>
      </c>
      <c r="G2911" s="957" t="s">
        <v>1379</v>
      </c>
      <c r="H2911" t="s">
        <v>387</v>
      </c>
      <c r="I2911" s="958" t="s">
        <v>489</v>
      </c>
      <c r="J2911" s="958" t="s">
        <v>451</v>
      </c>
      <c r="K2911" s="958" t="s">
        <v>436</v>
      </c>
      <c r="L2911" s="953" t="s">
        <v>124</v>
      </c>
      <c r="M2911" s="958" t="s">
        <v>99</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ASRCMS202202</v>
      </c>
      <c r="AB2911" s="957">
        <f t="shared" si="498"/>
        <v>45230</v>
      </c>
      <c r="AC2911" t="str">
        <f t="shared" si="499"/>
        <v>Unaudited</v>
      </c>
    </row>
    <row r="2912" spans="1:29" x14ac:dyDescent="0.25">
      <c r="A2912" t="s">
        <v>421</v>
      </c>
      <c r="B2912" t="s">
        <v>1380</v>
      </c>
      <c r="C2912" t="s">
        <v>1381</v>
      </c>
      <c r="D2912">
        <v>1900</v>
      </c>
      <c r="E2912" s="957">
        <v>1</v>
      </c>
      <c r="F2912" t="s">
        <v>1026</v>
      </c>
      <c r="G2912" s="957" t="s">
        <v>1379</v>
      </c>
      <c r="H2912" t="s">
        <v>387</v>
      </c>
      <c r="I2912" s="958" t="s">
        <v>489</v>
      </c>
      <c r="J2912" s="958" t="s">
        <v>451</v>
      </c>
      <c r="K2912" s="958" t="s">
        <v>436</v>
      </c>
      <c r="L2912" s="937" t="s">
        <v>125</v>
      </c>
      <c r="M2912" s="958" t="s">
        <v>100</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ASRCMS202202</v>
      </c>
      <c r="AB2912" s="957">
        <f t="shared" si="498"/>
        <v>45230</v>
      </c>
      <c r="AC2912" t="str">
        <f t="shared" si="499"/>
        <v>Unaudited</v>
      </c>
    </row>
    <row r="2913" spans="1:29" x14ac:dyDescent="0.25">
      <c r="A2913" t="s">
        <v>421</v>
      </c>
      <c r="B2913" t="s">
        <v>1380</v>
      </c>
      <c r="C2913" t="s">
        <v>1381</v>
      </c>
      <c r="D2913">
        <v>1900</v>
      </c>
      <c r="E2913" s="957">
        <v>1</v>
      </c>
      <c r="F2913" t="s">
        <v>1026</v>
      </c>
      <c r="G2913" s="957" t="s">
        <v>1379</v>
      </c>
      <c r="H2913" t="s">
        <v>387</v>
      </c>
      <c r="I2913" s="937" t="s">
        <v>489</v>
      </c>
      <c r="J2913" s="937" t="s">
        <v>451</v>
      </c>
      <c r="K2913" s="937" t="s">
        <v>436</v>
      </c>
      <c r="L2913" s="937" t="s">
        <v>126</v>
      </c>
      <c r="M2913" s="958" t="s">
        <v>101</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ASRCMS202202</v>
      </c>
      <c r="AB2913" s="957">
        <f t="shared" si="498"/>
        <v>45230</v>
      </c>
      <c r="AC2913" t="str">
        <f t="shared" si="499"/>
        <v>Unaudited</v>
      </c>
    </row>
    <row r="2914" spans="1:29" x14ac:dyDescent="0.25">
      <c r="A2914" t="s">
        <v>421</v>
      </c>
      <c r="B2914" t="s">
        <v>1380</v>
      </c>
      <c r="C2914" t="s">
        <v>1381</v>
      </c>
      <c r="D2914">
        <v>1900</v>
      </c>
      <c r="E2914" s="957">
        <v>1</v>
      </c>
      <c r="F2914" t="s">
        <v>1026</v>
      </c>
      <c r="G2914" s="957" t="s">
        <v>1379</v>
      </c>
      <c r="H2914" t="s">
        <v>387</v>
      </c>
      <c r="I2914" s="958" t="s">
        <v>489</v>
      </c>
      <c r="J2914" s="958" t="s">
        <v>451</v>
      </c>
      <c r="K2914" s="958" t="s">
        <v>436</v>
      </c>
      <c r="L2914" s="937" t="s">
        <v>127</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ASRCMS202202</v>
      </c>
      <c r="AB2914" s="957">
        <f t="shared" si="498"/>
        <v>45230</v>
      </c>
      <c r="AC2914" t="str">
        <f t="shared" si="499"/>
        <v>Unaudited</v>
      </c>
    </row>
    <row r="2915" spans="1:29" x14ac:dyDescent="0.25">
      <c r="A2915" t="s">
        <v>421</v>
      </c>
      <c r="B2915" t="s">
        <v>1380</v>
      </c>
      <c r="C2915" t="s">
        <v>1381</v>
      </c>
      <c r="D2915">
        <v>1900</v>
      </c>
      <c r="E2915" s="957">
        <v>1</v>
      </c>
      <c r="F2915" t="s">
        <v>1026</v>
      </c>
      <c r="G2915" s="957" t="s">
        <v>1379</v>
      </c>
      <c r="H2915" t="s">
        <v>387</v>
      </c>
      <c r="I2915" s="937" t="s">
        <v>489</v>
      </c>
      <c r="J2915" s="937" t="s">
        <v>437</v>
      </c>
      <c r="K2915" s="937" t="s">
        <v>437</v>
      </c>
      <c r="L2915" s="937" t="s">
        <v>129</v>
      </c>
      <c r="M2915" s="937" t="s">
        <v>327</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ASRCMS202202</v>
      </c>
      <c r="AB2915" s="957">
        <f t="shared" si="498"/>
        <v>45230</v>
      </c>
      <c r="AC2915" t="str">
        <f t="shared" si="499"/>
        <v>Unaudited</v>
      </c>
    </row>
    <row r="2916" spans="1:29" x14ac:dyDescent="0.25">
      <c r="A2916" t="s">
        <v>421</v>
      </c>
      <c r="B2916" t="s">
        <v>1380</v>
      </c>
      <c r="C2916" t="s">
        <v>1381</v>
      </c>
      <c r="D2916">
        <v>1900</v>
      </c>
      <c r="E2916" s="957">
        <v>1</v>
      </c>
      <c r="F2916" t="s">
        <v>1026</v>
      </c>
      <c r="G2916" s="957" t="s">
        <v>1379</v>
      </c>
      <c r="H2916" t="s">
        <v>387</v>
      </c>
      <c r="I2916" s="937" t="s">
        <v>489</v>
      </c>
      <c r="J2916" s="937" t="s">
        <v>437</v>
      </c>
      <c r="K2916" s="937" t="s">
        <v>437</v>
      </c>
      <c r="L2916" s="937" t="s">
        <v>130</v>
      </c>
      <c r="M2916" s="958" t="s">
        <v>326</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ASRCMS202202</v>
      </c>
      <c r="AB2916" s="957">
        <f t="shared" si="498"/>
        <v>45230</v>
      </c>
      <c r="AC2916" t="str">
        <f t="shared" si="499"/>
        <v>Unaudited</v>
      </c>
    </row>
    <row r="2917" spans="1:29" ht="30" x14ac:dyDescent="0.25">
      <c r="A2917" t="s">
        <v>421</v>
      </c>
      <c r="B2917" t="s">
        <v>1380</v>
      </c>
      <c r="C2917" t="s">
        <v>1381</v>
      </c>
      <c r="D2917">
        <v>1900</v>
      </c>
      <c r="E2917" s="957">
        <v>1</v>
      </c>
      <c r="F2917" t="s">
        <v>1026</v>
      </c>
      <c r="G2917" s="957" t="s">
        <v>1379</v>
      </c>
      <c r="H2917" t="s">
        <v>387</v>
      </c>
      <c r="I2917" s="937" t="s">
        <v>489</v>
      </c>
      <c r="J2917" s="937" t="s">
        <v>437</v>
      </c>
      <c r="K2917" s="937" t="s">
        <v>437</v>
      </c>
      <c r="L2917" s="937" t="s">
        <v>131</v>
      </c>
      <c r="M2917" s="958" t="s">
        <v>180</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ASRCMS202202</v>
      </c>
      <c r="AB2917" s="957">
        <f t="shared" si="498"/>
        <v>45230</v>
      </c>
      <c r="AC2917" t="str">
        <f t="shared" si="499"/>
        <v>Unaudited</v>
      </c>
    </row>
    <row r="2918" spans="1:29" x14ac:dyDescent="0.25">
      <c r="A2918" t="s">
        <v>421</v>
      </c>
      <c r="B2918" t="s">
        <v>1380</v>
      </c>
      <c r="C2918" t="s">
        <v>1381</v>
      </c>
      <c r="D2918">
        <v>1900</v>
      </c>
      <c r="E2918" s="957">
        <v>1</v>
      </c>
      <c r="F2918" t="s">
        <v>1026</v>
      </c>
      <c r="G2918" s="957" t="s">
        <v>1379</v>
      </c>
      <c r="H2918" t="s">
        <v>387</v>
      </c>
      <c r="I2918" s="937" t="s">
        <v>489</v>
      </c>
      <c r="J2918" s="937" t="s">
        <v>437</v>
      </c>
      <c r="K2918" s="937" t="s">
        <v>437</v>
      </c>
      <c r="L2918" s="937" t="s">
        <v>132</v>
      </c>
      <c r="M2918" s="958" t="s">
        <v>495</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ASRCMS202202</v>
      </c>
      <c r="AB2918" s="957">
        <f t="shared" si="498"/>
        <v>45230</v>
      </c>
      <c r="AC2918" t="str">
        <f t="shared" si="499"/>
        <v>Unaudited</v>
      </c>
    </row>
    <row r="2919" spans="1:29" x14ac:dyDescent="0.25">
      <c r="A2919" t="s">
        <v>421</v>
      </c>
      <c r="B2919" t="s">
        <v>1380</v>
      </c>
      <c r="C2919" t="s">
        <v>1381</v>
      </c>
      <c r="D2919">
        <v>1900</v>
      </c>
      <c r="E2919" s="957">
        <v>1</v>
      </c>
      <c r="F2919" t="s">
        <v>1026</v>
      </c>
      <c r="G2919" s="957" t="s">
        <v>1379</v>
      </c>
      <c r="H2919" t="s">
        <v>387</v>
      </c>
      <c r="I2919" s="937" t="s">
        <v>489</v>
      </c>
      <c r="J2919" s="937" t="s">
        <v>437</v>
      </c>
      <c r="K2919" s="937" t="s">
        <v>437</v>
      </c>
      <c r="L2919" s="943" t="s">
        <v>133</v>
      </c>
      <c r="M2919" s="959" t="s">
        <v>496</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ASRCMS202202</v>
      </c>
      <c r="AB2919" s="957">
        <f t="shared" si="498"/>
        <v>45230</v>
      </c>
      <c r="AC2919" t="str">
        <f t="shared" si="499"/>
        <v>Unaudited</v>
      </c>
    </row>
    <row r="2920" spans="1:29" x14ac:dyDescent="0.25">
      <c r="A2920" t="s">
        <v>421</v>
      </c>
      <c r="B2920" t="s">
        <v>1380</v>
      </c>
      <c r="C2920" t="s">
        <v>1381</v>
      </c>
      <c r="D2920">
        <v>1900</v>
      </c>
      <c r="E2920" s="957">
        <v>1</v>
      </c>
      <c r="F2920" t="s">
        <v>1026</v>
      </c>
      <c r="G2920" s="957" t="s">
        <v>1379</v>
      </c>
      <c r="H2920" t="s">
        <v>387</v>
      </c>
      <c r="I2920" s="937" t="s">
        <v>489</v>
      </c>
      <c r="J2920" s="937" t="s">
        <v>437</v>
      </c>
      <c r="K2920" s="937" t="s">
        <v>437</v>
      </c>
      <c r="L2920" s="937" t="s">
        <v>134</v>
      </c>
      <c r="M2920" s="958" t="s">
        <v>497</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ASRCMS202202</v>
      </c>
      <c r="AB2920" s="957">
        <f t="shared" si="498"/>
        <v>45230</v>
      </c>
      <c r="AC2920" t="str">
        <f t="shared" si="499"/>
        <v>Unaudited</v>
      </c>
    </row>
    <row r="2921" spans="1:29" x14ac:dyDescent="0.25">
      <c r="A2921" t="s">
        <v>421</v>
      </c>
      <c r="B2921" t="s">
        <v>1380</v>
      </c>
      <c r="C2921" t="s">
        <v>1381</v>
      </c>
      <c r="D2921">
        <v>1900</v>
      </c>
      <c r="E2921" s="957">
        <v>1</v>
      </c>
      <c r="F2921" t="s">
        <v>1026</v>
      </c>
      <c r="G2921" s="957" t="s">
        <v>1379</v>
      </c>
      <c r="H2921" t="s">
        <v>387</v>
      </c>
      <c r="I2921" s="937" t="s">
        <v>490</v>
      </c>
      <c r="J2921" s="937" t="s">
        <v>26</v>
      </c>
      <c r="K2921" s="937" t="s">
        <v>26</v>
      </c>
      <c r="L2921" s="937" t="s">
        <v>270</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965302.03962662467</v>
      </c>
      <c r="AA2921" t="str">
        <f t="shared" si="497"/>
        <v>ASRCMS202202</v>
      </c>
      <c r="AB2921" s="957">
        <f t="shared" si="498"/>
        <v>45230</v>
      </c>
      <c r="AC2921" t="str">
        <f t="shared" si="499"/>
        <v>Unaudited</v>
      </c>
    </row>
    <row r="2922" spans="1:29" x14ac:dyDescent="0.25">
      <c r="A2922" t="s">
        <v>421</v>
      </c>
      <c r="B2922" t="s">
        <v>1380</v>
      </c>
      <c r="C2922" t="s">
        <v>1381</v>
      </c>
      <c r="D2922">
        <v>1900</v>
      </c>
      <c r="E2922" s="957">
        <v>1</v>
      </c>
      <c r="F2922" t="s">
        <v>439</v>
      </c>
      <c r="G2922" s="957">
        <v>91</v>
      </c>
      <c r="H2922" t="s">
        <v>388</v>
      </c>
      <c r="I2922" s="937" t="s">
        <v>433</v>
      </c>
      <c r="J2922" s="937" t="s">
        <v>433</v>
      </c>
      <c r="K2922" s="937" t="s">
        <v>433</v>
      </c>
      <c r="L2922" s="937"/>
      <c r="M2922" s="958" t="s">
        <v>433</v>
      </c>
      <c r="N2922" s="678">
        <f t="shared" ca="1" si="500"/>
        <v>16296.246543779998</v>
      </c>
      <c r="O2922" s="678">
        <f t="shared" ca="1" si="501"/>
        <v>8746.1221198149997</v>
      </c>
      <c r="P2922" s="678">
        <f t="shared" ca="1" si="501"/>
        <v>1263.291474655</v>
      </c>
      <c r="Q2922" s="678">
        <f t="shared" ca="1" si="501"/>
        <v>4538.0414746549995</v>
      </c>
      <c r="R2922" s="678">
        <f t="shared" ca="1" si="501"/>
        <v>724.17857142899993</v>
      </c>
      <c r="S2922" s="678">
        <f t="shared" ca="1" si="501"/>
        <v>35</v>
      </c>
      <c r="T2922" s="678">
        <f t="shared" ca="1" si="501"/>
        <v>719.61290322599996</v>
      </c>
      <c r="U2922" s="678">
        <f t="shared" ca="1" si="501"/>
        <v>0</v>
      </c>
      <c r="V2922" s="678">
        <f t="shared" ca="1" si="501"/>
        <v>58</v>
      </c>
      <c r="W2922" s="678">
        <f t="shared" ca="1" si="493"/>
        <v>212</v>
      </c>
      <c r="X2922" s="678">
        <f t="shared" ca="1" si="501"/>
        <v>0</v>
      </c>
      <c r="Y2922" s="678">
        <f t="shared" ca="1" si="501"/>
        <v>0</v>
      </c>
      <c r="Z2922" s="678">
        <f t="shared" ca="1" si="501"/>
        <v>0</v>
      </c>
      <c r="AA2922" t="str">
        <f t="shared" si="497"/>
        <v>ASRCMS202202</v>
      </c>
      <c r="AB2922" s="957">
        <f t="shared" si="498"/>
        <v>45230</v>
      </c>
      <c r="AC2922" t="str">
        <f t="shared" si="499"/>
        <v>Unaudited</v>
      </c>
    </row>
    <row r="2923" spans="1:29" x14ac:dyDescent="0.25">
      <c r="A2923" t="s">
        <v>421</v>
      </c>
      <c r="B2923" t="s">
        <v>1380</v>
      </c>
      <c r="C2923" t="s">
        <v>1381</v>
      </c>
      <c r="D2923">
        <v>1900</v>
      </c>
      <c r="E2923" s="957">
        <v>1</v>
      </c>
      <c r="F2923" t="s">
        <v>439</v>
      </c>
      <c r="G2923" s="957">
        <v>91</v>
      </c>
      <c r="H2923" t="s">
        <v>388</v>
      </c>
      <c r="I2923" s="937" t="s">
        <v>488</v>
      </c>
      <c r="J2923" s="937" t="s">
        <v>12</v>
      </c>
      <c r="K2923" s="937" t="s">
        <v>12</v>
      </c>
      <c r="L2923" s="937">
        <v>1.1000000000000001</v>
      </c>
      <c r="M2923" s="958" t="s">
        <v>12</v>
      </c>
      <c r="N2923" s="678">
        <f t="shared" ca="1" si="500"/>
        <v>29181704.479999997</v>
      </c>
      <c r="O2923" s="678">
        <f t="shared" ca="1" si="501"/>
        <v>13203933.09</v>
      </c>
      <c r="P2923" s="678">
        <f t="shared" ca="1" si="501"/>
        <v>1907178.5</v>
      </c>
      <c r="Q2923" s="678">
        <f t="shared" ca="1" si="501"/>
        <v>6851035.8399999999</v>
      </c>
      <c r="R2923" s="678">
        <f t="shared" ca="1" si="501"/>
        <v>1093285.1499999999</v>
      </c>
      <c r="S2923" s="678">
        <f t="shared" ca="1" si="501"/>
        <v>52839.15</v>
      </c>
      <c r="T2923" s="678">
        <f t="shared" ca="1" si="501"/>
        <v>1086392.3999999999</v>
      </c>
      <c r="U2923" s="678">
        <f t="shared" ca="1" si="501"/>
        <v>0</v>
      </c>
      <c r="V2923" s="678">
        <f t="shared" ca="1" si="501"/>
        <v>87562.02</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4899478.33</v>
      </c>
      <c r="X2923" s="678">
        <f t="shared" ca="1" si="501"/>
        <v>0</v>
      </c>
      <c r="Y2923" s="678">
        <f t="shared" ca="1" si="501"/>
        <v>0</v>
      </c>
      <c r="Z2923" s="678">
        <f t="shared" ca="1" si="501"/>
        <v>0</v>
      </c>
      <c r="AA2923" t="str">
        <f t="shared" si="497"/>
        <v>ASRCMS202202</v>
      </c>
      <c r="AB2923" s="957">
        <f t="shared" si="498"/>
        <v>45230</v>
      </c>
      <c r="AC2923" t="str">
        <f t="shared" si="499"/>
        <v>Unaudited</v>
      </c>
    </row>
    <row r="2924" spans="1:29" x14ac:dyDescent="0.25">
      <c r="A2924" t="s">
        <v>421</v>
      </c>
      <c r="B2924" t="s">
        <v>1380</v>
      </c>
      <c r="C2924" t="s">
        <v>1381</v>
      </c>
      <c r="D2924">
        <v>1900</v>
      </c>
      <c r="E2924" s="957">
        <v>1</v>
      </c>
      <c r="F2924" t="s">
        <v>439</v>
      </c>
      <c r="G2924" s="957">
        <v>91</v>
      </c>
      <c r="H2924" t="s">
        <v>388</v>
      </c>
      <c r="I2924" s="937" t="s">
        <v>488</v>
      </c>
      <c r="J2924" s="937" t="s">
        <v>12</v>
      </c>
      <c r="K2924" s="937" t="s">
        <v>1323</v>
      </c>
      <c r="L2924" s="937" t="s">
        <v>1314</v>
      </c>
      <c r="M2924" s="958" t="s">
        <v>1323</v>
      </c>
      <c r="N2924" s="678">
        <f t="shared" ca="1" si="500"/>
        <v>456927.18435872614</v>
      </c>
      <c r="O2924" s="678">
        <f t="shared" ca="1" si="501"/>
        <v>205848.46697264552</v>
      </c>
      <c r="P2924" s="678">
        <f t="shared" ca="1" si="501"/>
        <v>28654.434020892197</v>
      </c>
      <c r="Q2924" s="678">
        <f t="shared" ca="1" si="501"/>
        <v>101348.18433971104</v>
      </c>
      <c r="R2924" s="678">
        <f t="shared" ca="1" si="501"/>
        <v>16339.527249802944</v>
      </c>
      <c r="S2924" s="678">
        <f t="shared" ca="1" si="501"/>
        <v>761.67416497550255</v>
      </c>
      <c r="T2924" s="678">
        <f t="shared" ca="1" si="501"/>
        <v>16194.184900075432</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1274.8846592054194</v>
      </c>
      <c r="W2924" s="678">
        <f t="shared" ca="1" si="502"/>
        <v>86505.828051418037</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ASRCMS202202</v>
      </c>
      <c r="AB2924" s="957">
        <f t="shared" si="498"/>
        <v>45230</v>
      </c>
      <c r="AC2924" t="str">
        <f t="shared" si="499"/>
        <v>Unaudited</v>
      </c>
    </row>
    <row r="2925" spans="1:29" x14ac:dyDescent="0.25">
      <c r="A2925" t="s">
        <v>421</v>
      </c>
      <c r="B2925" t="s">
        <v>1380</v>
      </c>
      <c r="C2925" t="s">
        <v>1381</v>
      </c>
      <c r="D2925">
        <v>1900</v>
      </c>
      <c r="E2925" s="957">
        <v>1</v>
      </c>
      <c r="F2925" t="s">
        <v>439</v>
      </c>
      <c r="G2925" s="957">
        <v>91</v>
      </c>
      <c r="H2925" t="s">
        <v>388</v>
      </c>
      <c r="I2925" s="937" t="s">
        <v>488</v>
      </c>
      <c r="J2925" s="937" t="s">
        <v>491</v>
      </c>
      <c r="K2925" s="937" t="s">
        <v>492</v>
      </c>
      <c r="L2925" s="937" t="s">
        <v>63</v>
      </c>
      <c r="M2925" s="958" t="s">
        <v>344</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ASRCMS202202</v>
      </c>
      <c r="AB2925" s="957">
        <f t="shared" si="498"/>
        <v>45230</v>
      </c>
      <c r="AC2925" t="str">
        <f t="shared" si="499"/>
        <v>Unaudited</v>
      </c>
    </row>
    <row r="2926" spans="1:29" x14ac:dyDescent="0.25">
      <c r="A2926" t="s">
        <v>421</v>
      </c>
      <c r="B2926" t="s">
        <v>1380</v>
      </c>
      <c r="C2926" t="s">
        <v>1381</v>
      </c>
      <c r="D2926">
        <v>1900</v>
      </c>
      <c r="E2926" s="957">
        <v>1</v>
      </c>
      <c r="F2926" t="s">
        <v>439</v>
      </c>
      <c r="G2926" s="957">
        <v>91</v>
      </c>
      <c r="H2926" t="s">
        <v>388</v>
      </c>
      <c r="I2926" s="937" t="s">
        <v>488</v>
      </c>
      <c r="J2926" s="937" t="s">
        <v>491</v>
      </c>
      <c r="K2926" s="937" t="s">
        <v>1014</v>
      </c>
      <c r="L2926" s="937" t="s">
        <v>910</v>
      </c>
      <c r="M2926" s="958" t="s">
        <v>911</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ASRCMS202202</v>
      </c>
      <c r="AB2926" s="957">
        <f t="shared" si="498"/>
        <v>45230</v>
      </c>
      <c r="AC2926" t="str">
        <f t="shared" si="499"/>
        <v>Unaudited</v>
      </c>
    </row>
    <row r="2927" spans="1:29" x14ac:dyDescent="0.25">
      <c r="A2927" t="s">
        <v>421</v>
      </c>
      <c r="B2927" t="s">
        <v>1380</v>
      </c>
      <c r="C2927" t="s">
        <v>1381</v>
      </c>
      <c r="D2927">
        <v>1900</v>
      </c>
      <c r="E2927" s="957">
        <v>1</v>
      </c>
      <c r="F2927" t="s">
        <v>439</v>
      </c>
      <c r="G2927" s="957">
        <v>91</v>
      </c>
      <c r="H2927" t="s">
        <v>388</v>
      </c>
      <c r="I2927" s="937" t="s">
        <v>488</v>
      </c>
      <c r="J2927" s="937" t="s">
        <v>13</v>
      </c>
      <c r="K2927" s="937" t="s">
        <v>493</v>
      </c>
      <c r="L2927" s="937" t="s">
        <v>95</v>
      </c>
      <c r="M2927" s="958" t="s">
        <v>147</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ASRCMS202202</v>
      </c>
      <c r="AB2927" s="957">
        <f t="shared" si="498"/>
        <v>45230</v>
      </c>
      <c r="AC2927" t="str">
        <f t="shared" si="499"/>
        <v>Unaudited</v>
      </c>
    </row>
    <row r="2928" spans="1:29" x14ac:dyDescent="0.25">
      <c r="A2928" t="s">
        <v>421</v>
      </c>
      <c r="B2928" t="s">
        <v>1380</v>
      </c>
      <c r="C2928" t="s">
        <v>1381</v>
      </c>
      <c r="D2928">
        <v>1900</v>
      </c>
      <c r="E2928" s="957">
        <v>1</v>
      </c>
      <c r="F2928" t="s">
        <v>439</v>
      </c>
      <c r="G2928" s="957">
        <v>91</v>
      </c>
      <c r="H2928" t="s">
        <v>388</v>
      </c>
      <c r="I2928" s="937" t="s">
        <v>488</v>
      </c>
      <c r="J2928" s="937" t="s">
        <v>13</v>
      </c>
      <c r="K2928" s="937" t="s">
        <v>13</v>
      </c>
      <c r="L2928" s="937" t="s">
        <v>35</v>
      </c>
      <c r="M2928" s="958" t="s">
        <v>13</v>
      </c>
      <c r="N2928" s="678">
        <f t="shared" ca="1" si="500"/>
        <v>11027.982993610214</v>
      </c>
      <c r="O2928" s="678">
        <f t="shared" ca="1" si="505"/>
        <v>4968.1732029601799</v>
      </c>
      <c r="P2928" s="678">
        <f t="shared" ca="1" si="505"/>
        <v>691.57761212525759</v>
      </c>
      <c r="Q2928" s="678">
        <f t="shared" ca="1" si="505"/>
        <v>2446.048498734418</v>
      </c>
      <c r="R2928" s="678">
        <f t="shared" ca="1" si="505"/>
        <v>394.35611362748722</v>
      </c>
      <c r="S2928" s="678">
        <f t="shared" ca="1" si="505"/>
        <v>18.383081649673993</v>
      </c>
      <c r="T2928" s="678">
        <f t="shared" ca="1" si="505"/>
        <v>390.84826157597081</v>
      </c>
      <c r="U2928" s="678">
        <f t="shared" ca="1" si="505"/>
        <v>0</v>
      </c>
      <c r="V2928" s="678">
        <f t="shared" ca="1" si="503"/>
        <v>30.769467919190621</v>
      </c>
      <c r="W2928" s="678">
        <f t="shared" ca="1" si="502"/>
        <v>2087.8267550180376</v>
      </c>
      <c r="X2928" s="678">
        <f t="shared" ca="1" si="504"/>
        <v>0</v>
      </c>
      <c r="Y2928" s="678">
        <f t="shared" ca="1" si="504"/>
        <v>0</v>
      </c>
      <c r="Z2928" s="678">
        <f t="shared" ca="1" si="504"/>
        <v>0</v>
      </c>
      <c r="AA2928" t="str">
        <f t="shared" si="497"/>
        <v>ASRCMS202202</v>
      </c>
      <c r="AB2928" s="957">
        <f t="shared" si="498"/>
        <v>45230</v>
      </c>
      <c r="AC2928" t="str">
        <f t="shared" si="499"/>
        <v>Unaudited</v>
      </c>
    </row>
    <row r="2929" spans="1:29" x14ac:dyDescent="0.25">
      <c r="A2929" t="s">
        <v>421</v>
      </c>
      <c r="B2929" t="s">
        <v>1380</v>
      </c>
      <c r="C2929" t="s">
        <v>1381</v>
      </c>
      <c r="D2929">
        <v>1900</v>
      </c>
      <c r="E2929" s="957">
        <v>1</v>
      </c>
      <c r="F2929" t="s">
        <v>439</v>
      </c>
      <c r="G2929" s="957">
        <v>91</v>
      </c>
      <c r="H2929" t="s">
        <v>388</v>
      </c>
      <c r="I2929" s="937" t="s">
        <v>489</v>
      </c>
      <c r="J2929" s="937" t="s">
        <v>445</v>
      </c>
      <c r="K2929" s="937" t="s">
        <v>0</v>
      </c>
      <c r="L2929" s="945">
        <v>2.1</v>
      </c>
      <c r="M2929" s="960" t="s">
        <v>148</v>
      </c>
      <c r="N2929" s="678">
        <f t="shared" ca="1" si="500"/>
        <v>1925935.67</v>
      </c>
      <c r="O2929" s="678">
        <f t="shared" ca="1" si="505"/>
        <v>466613.37999999995</v>
      </c>
      <c r="P2929" s="678">
        <f t="shared" ca="1" si="505"/>
        <v>48323.630000000005</v>
      </c>
      <c r="Q2929" s="678">
        <f t="shared" ca="1" si="505"/>
        <v>967012.21</v>
      </c>
      <c r="R2929" s="678">
        <f t="shared" ca="1" si="505"/>
        <v>61068.74</v>
      </c>
      <c r="S2929" s="678">
        <f t="shared" ca="1" si="505"/>
        <v>1558.05</v>
      </c>
      <c r="T2929" s="678">
        <f t="shared" ca="1" si="505"/>
        <v>113947.17</v>
      </c>
      <c r="U2929" s="678">
        <f t="shared" ca="1" si="505"/>
        <v>0</v>
      </c>
      <c r="V2929" s="678">
        <f t="shared" ca="1" si="503"/>
        <v>0</v>
      </c>
      <c r="W2929" s="678">
        <f t="shared" ca="1" si="502"/>
        <v>267412.49</v>
      </c>
      <c r="X2929" s="678">
        <f t="shared" ca="1" si="504"/>
        <v>0</v>
      </c>
      <c r="Y2929" s="678">
        <f t="shared" ca="1" si="504"/>
        <v>0</v>
      </c>
      <c r="Z2929" s="678">
        <f t="shared" ca="1" si="504"/>
        <v>0</v>
      </c>
      <c r="AA2929" t="str">
        <f t="shared" si="497"/>
        <v>ASRCMS202202</v>
      </c>
      <c r="AB2929" s="957">
        <f t="shared" si="498"/>
        <v>45230</v>
      </c>
      <c r="AC2929" t="str">
        <f t="shared" si="499"/>
        <v>Unaudited</v>
      </c>
    </row>
    <row r="2930" spans="1:29" ht="30" x14ac:dyDescent="0.25">
      <c r="A2930" t="s">
        <v>421</v>
      </c>
      <c r="B2930" t="s">
        <v>1380</v>
      </c>
      <c r="C2930" t="s">
        <v>1381</v>
      </c>
      <c r="D2930">
        <v>1900</v>
      </c>
      <c r="E2930" s="957">
        <v>1</v>
      </c>
      <c r="F2930" t="s">
        <v>439</v>
      </c>
      <c r="G2930" s="957">
        <v>91</v>
      </c>
      <c r="H2930" t="s">
        <v>388</v>
      </c>
      <c r="I2930" s="937" t="s">
        <v>489</v>
      </c>
      <c r="J2930" s="937" t="s">
        <v>445</v>
      </c>
      <c r="K2930" s="937" t="s">
        <v>0</v>
      </c>
      <c r="L2930" s="947">
        <v>2.2000000000000002</v>
      </c>
      <c r="M2930" s="961" t="s">
        <v>149</v>
      </c>
      <c r="N2930" s="678">
        <f t="shared" ca="1" si="500"/>
        <v>3392.2960610916816</v>
      </c>
      <c r="O2930" s="678">
        <f t="shared" ca="1" si="505"/>
        <v>593.96142681462732</v>
      </c>
      <c r="P2930" s="678">
        <f t="shared" ca="1" si="505"/>
        <v>73.106975120342028</v>
      </c>
      <c r="Q2930" s="678">
        <f t="shared" ca="1" si="505"/>
        <v>1733.0401129337163</v>
      </c>
      <c r="R2930" s="678">
        <f t="shared" ca="1" si="505"/>
        <v>160.44236606928902</v>
      </c>
      <c r="S2930" s="678">
        <f t="shared" ca="1" si="505"/>
        <v>1.1943491643530075</v>
      </c>
      <c r="T2930" s="678">
        <f t="shared" ca="1" si="505"/>
        <v>196.72289971760989</v>
      </c>
      <c r="U2930" s="678">
        <f t="shared" ca="1" si="505"/>
        <v>0</v>
      </c>
      <c r="V2930" s="678">
        <f t="shared" ca="1" si="503"/>
        <v>9.5667503891907089</v>
      </c>
      <c r="W2930" s="678">
        <f t="shared" ca="1" si="502"/>
        <v>624.26118088255316</v>
      </c>
      <c r="X2930" s="678">
        <f t="shared" ca="1" si="504"/>
        <v>0</v>
      </c>
      <c r="Y2930" s="678">
        <f t="shared" ca="1" si="504"/>
        <v>0</v>
      </c>
      <c r="Z2930" s="678">
        <f t="shared" ca="1" si="504"/>
        <v>0</v>
      </c>
      <c r="AA2930" t="str">
        <f t="shared" si="497"/>
        <v>ASRCMS202202</v>
      </c>
      <c r="AB2930" s="957">
        <f t="shared" si="498"/>
        <v>45230</v>
      </c>
      <c r="AC2930" t="str">
        <f t="shared" si="499"/>
        <v>Unaudited</v>
      </c>
    </row>
    <row r="2931" spans="1:29" x14ac:dyDescent="0.25">
      <c r="A2931" t="s">
        <v>421</v>
      </c>
      <c r="B2931" t="s">
        <v>1380</v>
      </c>
      <c r="C2931" t="s">
        <v>1381</v>
      </c>
      <c r="D2931">
        <v>1900</v>
      </c>
      <c r="E2931" s="957">
        <v>1</v>
      </c>
      <c r="F2931" t="s">
        <v>439</v>
      </c>
      <c r="G2931" s="957">
        <v>91</v>
      </c>
      <c r="H2931" t="s">
        <v>388</v>
      </c>
      <c r="I2931" s="958" t="s">
        <v>489</v>
      </c>
      <c r="J2931" s="958" t="s">
        <v>445</v>
      </c>
      <c r="K2931" s="958" t="s">
        <v>0</v>
      </c>
      <c r="L2931" s="937">
        <v>2.2999999999999998</v>
      </c>
      <c r="M2931" s="958" t="s">
        <v>150</v>
      </c>
      <c r="N2931" s="678">
        <f t="shared" ca="1" si="500"/>
        <v>198803.28</v>
      </c>
      <c r="O2931" s="678">
        <f t="shared" ca="1" si="505"/>
        <v>84337.91</v>
      </c>
      <c r="P2931" s="678">
        <f t="shared" ca="1" si="505"/>
        <v>26252.469999999998</v>
      </c>
      <c r="Q2931" s="678">
        <f t="shared" ca="1" si="505"/>
        <v>56130.389999999985</v>
      </c>
      <c r="R2931" s="678">
        <f t="shared" ca="1" si="505"/>
        <v>15083.249999999998</v>
      </c>
      <c r="S2931" s="678">
        <f t="shared" ca="1" si="505"/>
        <v>535.03</v>
      </c>
      <c r="T2931" s="678">
        <f t="shared" ca="1" si="505"/>
        <v>10670.34</v>
      </c>
      <c r="U2931" s="678">
        <f t="shared" ca="1" si="505"/>
        <v>0</v>
      </c>
      <c r="V2931" s="678">
        <f t="shared" ca="1" si="503"/>
        <v>105.67</v>
      </c>
      <c r="W2931" s="678">
        <f t="shared" ca="1" si="502"/>
        <v>5688.22</v>
      </c>
      <c r="X2931" s="678">
        <f t="shared" ca="1" si="504"/>
        <v>0</v>
      </c>
      <c r="Y2931" s="678">
        <f t="shared" ca="1" si="504"/>
        <v>0</v>
      </c>
      <c r="Z2931" s="678">
        <f t="shared" ca="1" si="504"/>
        <v>0</v>
      </c>
      <c r="AA2931" t="str">
        <f t="shared" si="497"/>
        <v>ASRCMS202202</v>
      </c>
      <c r="AB2931" s="957">
        <f t="shared" si="498"/>
        <v>45230</v>
      </c>
      <c r="AC2931" t="str">
        <f t="shared" si="499"/>
        <v>Unaudited</v>
      </c>
    </row>
    <row r="2932" spans="1:29" x14ac:dyDescent="0.25">
      <c r="A2932" t="s">
        <v>421</v>
      </c>
      <c r="B2932" t="s">
        <v>1380</v>
      </c>
      <c r="C2932" t="s">
        <v>1381</v>
      </c>
      <c r="D2932">
        <v>1900</v>
      </c>
      <c r="E2932" s="957">
        <v>1</v>
      </c>
      <c r="F2932" t="s">
        <v>439</v>
      </c>
      <c r="G2932" s="957">
        <v>91</v>
      </c>
      <c r="H2932" t="s">
        <v>388</v>
      </c>
      <c r="I2932" s="937" t="s">
        <v>489</v>
      </c>
      <c r="J2932" s="937" t="s">
        <v>445</v>
      </c>
      <c r="K2932" s="937" t="s">
        <v>0</v>
      </c>
      <c r="L2932" s="937">
        <v>2.4</v>
      </c>
      <c r="M2932" s="962" t="s">
        <v>151</v>
      </c>
      <c r="N2932" s="678">
        <f t="shared" ca="1" si="500"/>
        <v>1259005.45</v>
      </c>
      <c r="O2932" s="678">
        <f t="shared" ca="1" si="505"/>
        <v>410704.7699999999</v>
      </c>
      <c r="P2932" s="678">
        <f t="shared" ca="1" si="505"/>
        <v>13687.04</v>
      </c>
      <c r="Q2932" s="678">
        <f t="shared" ca="1" si="505"/>
        <v>639064.11</v>
      </c>
      <c r="R2932" s="678">
        <f t="shared" ca="1" si="505"/>
        <v>38205.230000000003</v>
      </c>
      <c r="S2932" s="678">
        <f t="shared" ca="1" si="505"/>
        <v>26.04</v>
      </c>
      <c r="T2932" s="678">
        <f t="shared" ca="1" si="505"/>
        <v>98156.069999999992</v>
      </c>
      <c r="U2932" s="678">
        <f t="shared" ca="1" si="505"/>
        <v>0</v>
      </c>
      <c r="V2932" s="678">
        <f t="shared" ca="1" si="503"/>
        <v>2595.4400000000005</v>
      </c>
      <c r="W2932" s="678">
        <f t="shared" ca="1" si="502"/>
        <v>56566.75</v>
      </c>
      <c r="X2932" s="678">
        <f t="shared" ca="1" si="504"/>
        <v>0</v>
      </c>
      <c r="Y2932" s="678">
        <f t="shared" ca="1" si="504"/>
        <v>0</v>
      </c>
      <c r="Z2932" s="678">
        <f t="shared" ca="1" si="504"/>
        <v>0</v>
      </c>
      <c r="AA2932" t="str">
        <f t="shared" si="497"/>
        <v>ASRCMS202202</v>
      </c>
      <c r="AB2932" s="957">
        <f t="shared" si="498"/>
        <v>45230</v>
      </c>
      <c r="AC2932" t="str">
        <f t="shared" si="499"/>
        <v>Unaudited</v>
      </c>
    </row>
    <row r="2933" spans="1:29" ht="30" x14ac:dyDescent="0.25">
      <c r="A2933" t="s">
        <v>421</v>
      </c>
      <c r="B2933" t="s">
        <v>1380</v>
      </c>
      <c r="C2933" t="s">
        <v>1381</v>
      </c>
      <c r="D2933">
        <v>1900</v>
      </c>
      <c r="E2933" s="957">
        <v>1</v>
      </c>
      <c r="F2933" t="s">
        <v>439</v>
      </c>
      <c r="G2933" s="957">
        <v>91</v>
      </c>
      <c r="H2933" t="s">
        <v>388</v>
      </c>
      <c r="I2933" s="937" t="s">
        <v>489</v>
      </c>
      <c r="J2933" s="937" t="s">
        <v>445</v>
      </c>
      <c r="K2933" s="937" t="s">
        <v>0</v>
      </c>
      <c r="L2933" s="937">
        <v>2.5</v>
      </c>
      <c r="M2933" s="962" t="s">
        <v>152</v>
      </c>
      <c r="N2933" s="678">
        <f t="shared" ca="1" si="500"/>
        <v>19580.826249151629</v>
      </c>
      <c r="O2933" s="678">
        <f t="shared" ca="1" si="505"/>
        <v>7205.3004508968961</v>
      </c>
      <c r="P2933" s="678">
        <f t="shared" ca="1" si="505"/>
        <v>579.88272733573024</v>
      </c>
      <c r="Q2933" s="678">
        <f t="shared" ca="1" si="505"/>
        <v>9998.4117950554919</v>
      </c>
      <c r="R2933" s="678">
        <f t="shared" ca="1" si="505"/>
        <v>770.76675412449185</v>
      </c>
      <c r="S2933" s="678">
        <f t="shared" ca="1" si="505"/>
        <v>4.0897409571881633</v>
      </c>
      <c r="T2933" s="678">
        <f t="shared" ca="1" si="505"/>
        <v>67.094743519053409</v>
      </c>
      <c r="U2933" s="678">
        <f t="shared" ca="1" si="505"/>
        <v>0</v>
      </c>
      <c r="V2933" s="678">
        <f t="shared" ca="1" si="503"/>
        <v>41.892981282429176</v>
      </c>
      <c r="W2933" s="678">
        <f t="shared" ca="1" si="502"/>
        <v>913.38705598034801</v>
      </c>
      <c r="X2933" s="678">
        <f t="shared" ca="1" si="504"/>
        <v>0</v>
      </c>
      <c r="Y2933" s="678">
        <f t="shared" ca="1" si="504"/>
        <v>0</v>
      </c>
      <c r="Z2933" s="678">
        <f t="shared" ca="1" si="504"/>
        <v>0</v>
      </c>
      <c r="AA2933" t="str">
        <f t="shared" si="497"/>
        <v>ASRCMS202202</v>
      </c>
      <c r="AB2933" s="957">
        <f t="shared" si="498"/>
        <v>45230</v>
      </c>
      <c r="AC2933" t="str">
        <f t="shared" si="499"/>
        <v>Unaudited</v>
      </c>
    </row>
    <row r="2934" spans="1:29" x14ac:dyDescent="0.25">
      <c r="A2934" t="s">
        <v>421</v>
      </c>
      <c r="B2934" t="s">
        <v>1380</v>
      </c>
      <c r="C2934" t="s">
        <v>1381</v>
      </c>
      <c r="D2934">
        <v>1900</v>
      </c>
      <c r="E2934" s="957">
        <v>1</v>
      </c>
      <c r="F2934" t="s">
        <v>439</v>
      </c>
      <c r="G2934" s="957">
        <v>91</v>
      </c>
      <c r="H2934" t="s">
        <v>388</v>
      </c>
      <c r="I2934" s="937" t="s">
        <v>489</v>
      </c>
      <c r="J2934" s="937" t="s">
        <v>445</v>
      </c>
      <c r="K2934" s="937" t="s">
        <v>0</v>
      </c>
      <c r="L2934" s="937" t="s">
        <v>97</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ASRCMS202202</v>
      </c>
      <c r="AB2934" s="957">
        <f t="shared" si="498"/>
        <v>45230</v>
      </c>
      <c r="AC2934" t="str">
        <f t="shared" si="499"/>
        <v>Unaudited</v>
      </c>
    </row>
    <row r="2935" spans="1:29" x14ac:dyDescent="0.25">
      <c r="A2935" t="s">
        <v>421</v>
      </c>
      <c r="B2935" t="s">
        <v>1380</v>
      </c>
      <c r="C2935" t="s">
        <v>1381</v>
      </c>
      <c r="D2935">
        <v>1900</v>
      </c>
      <c r="E2935" s="957">
        <v>1</v>
      </c>
      <c r="F2935" t="s">
        <v>439</v>
      </c>
      <c r="G2935" s="957">
        <v>91</v>
      </c>
      <c r="H2935" t="s">
        <v>388</v>
      </c>
      <c r="I2935" s="937" t="s">
        <v>489</v>
      </c>
      <c r="J2935" s="937" t="s">
        <v>445</v>
      </c>
      <c r="K2935" s="937" t="s">
        <v>0</v>
      </c>
      <c r="L2935" s="937" t="s">
        <v>153</v>
      </c>
      <c r="M2935" s="962" t="s">
        <v>452</v>
      </c>
      <c r="N2935" s="678">
        <f t="shared" ca="1" si="500"/>
        <v>15597.43408473556</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3489.0529332712003</v>
      </c>
      <c r="P2935" s="678">
        <f t="shared" ca="1" si="506"/>
        <v>382.46743854682285</v>
      </c>
      <c r="Q2935" s="678">
        <f t="shared" ca="1" si="506"/>
        <v>4995.3853888938338</v>
      </c>
      <c r="R2935" s="678">
        <f t="shared" ca="1" si="506"/>
        <v>530.04006466193107</v>
      </c>
      <c r="S2935" s="678">
        <f t="shared" ca="1" si="506"/>
        <v>13.430374267213981</v>
      </c>
      <c r="T2935" s="678">
        <f t="shared" ca="1" si="506"/>
        <v>866.6767462919139</v>
      </c>
      <c r="U2935" s="678">
        <f t="shared" ca="1" si="506"/>
        <v>0</v>
      </c>
      <c r="V2935" s="678">
        <f t="shared" ca="1" si="503"/>
        <v>44.653300441354432</v>
      </c>
      <c r="W2935" s="678">
        <f t="shared" ca="1" si="502"/>
        <v>5275.7278383612893</v>
      </c>
      <c r="X2935" s="678">
        <f t="shared" ca="1" si="504"/>
        <v>0</v>
      </c>
      <c r="Y2935" s="678">
        <f t="shared" ca="1" si="504"/>
        <v>0</v>
      </c>
      <c r="Z2935" s="678">
        <f t="shared" ca="1" si="504"/>
        <v>0</v>
      </c>
      <c r="AA2935" t="str">
        <f t="shared" si="497"/>
        <v>ASRCMS202202</v>
      </c>
      <c r="AB2935" s="957">
        <f t="shared" si="498"/>
        <v>45230</v>
      </c>
      <c r="AC2935" t="str">
        <f t="shared" si="499"/>
        <v>Unaudited</v>
      </c>
    </row>
    <row r="2936" spans="1:29" x14ac:dyDescent="0.25">
      <c r="A2936" t="s">
        <v>421</v>
      </c>
      <c r="B2936" t="s">
        <v>1380</v>
      </c>
      <c r="C2936" t="s">
        <v>1381</v>
      </c>
      <c r="D2936">
        <v>1900</v>
      </c>
      <c r="E2936" s="957">
        <v>1</v>
      </c>
      <c r="F2936" t="s">
        <v>439</v>
      </c>
      <c r="G2936" s="957">
        <v>91</v>
      </c>
      <c r="H2936" t="s">
        <v>388</v>
      </c>
      <c r="I2936" s="937" t="s">
        <v>489</v>
      </c>
      <c r="J2936" s="937" t="s">
        <v>445</v>
      </c>
      <c r="K2936" s="937" t="s">
        <v>0</v>
      </c>
      <c r="L2936" s="937" t="s">
        <v>912</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ASRCMS202202</v>
      </c>
      <c r="AB2936" s="957">
        <f t="shared" si="498"/>
        <v>45230</v>
      </c>
      <c r="AC2936" t="str">
        <f t="shared" si="499"/>
        <v>Unaudited</v>
      </c>
    </row>
    <row r="2937" spans="1:29" x14ac:dyDescent="0.25">
      <c r="A2937" t="s">
        <v>421</v>
      </c>
      <c r="B2937" t="s">
        <v>1380</v>
      </c>
      <c r="C2937" t="s">
        <v>1381</v>
      </c>
      <c r="D2937">
        <v>1900</v>
      </c>
      <c r="E2937" s="957">
        <v>1</v>
      </c>
      <c r="F2937" t="s">
        <v>439</v>
      </c>
      <c r="G2937" s="957">
        <v>91</v>
      </c>
      <c r="H2937" t="s">
        <v>388</v>
      </c>
      <c r="I2937" s="937" t="s">
        <v>489</v>
      </c>
      <c r="J2937" s="937" t="s">
        <v>445</v>
      </c>
      <c r="K2937" s="937" t="s">
        <v>53</v>
      </c>
      <c r="L2937" s="937">
        <v>3.1</v>
      </c>
      <c r="M2937" s="962" t="s">
        <v>33</v>
      </c>
      <c r="N2937" s="678">
        <f t="shared" ca="1" si="500"/>
        <v>349183.94000000006</v>
      </c>
      <c r="O2937" s="678">
        <f t="shared" ca="1" si="506"/>
        <v>157633.73000000004</v>
      </c>
      <c r="P2937" s="678">
        <f t="shared" ca="1" si="506"/>
        <v>20042.12</v>
      </c>
      <c r="Q2937" s="678">
        <f t="shared" ca="1" si="506"/>
        <v>115267.82999999999</v>
      </c>
      <c r="R2937" s="678">
        <f t="shared" ca="1" si="506"/>
        <v>16791.990000000002</v>
      </c>
      <c r="S2937" s="678">
        <f t="shared" ca="1" si="506"/>
        <v>1246.2</v>
      </c>
      <c r="T2937" s="678">
        <f t="shared" ca="1" si="506"/>
        <v>23405.72</v>
      </c>
      <c r="U2937" s="678">
        <f t="shared" ca="1" si="506"/>
        <v>0</v>
      </c>
      <c r="V2937" s="678">
        <f t="shared" ca="1" si="503"/>
        <v>640.43000000000006</v>
      </c>
      <c r="W2937" s="678">
        <f t="shared" ca="1" si="502"/>
        <v>14155.92</v>
      </c>
      <c r="X2937" s="678">
        <f t="shared" ca="1" si="504"/>
        <v>0</v>
      </c>
      <c r="Y2937" s="678">
        <f t="shared" ca="1" si="504"/>
        <v>0</v>
      </c>
      <c r="Z2937" s="678">
        <f t="shared" ca="1" si="504"/>
        <v>0</v>
      </c>
      <c r="AA2937" t="str">
        <f t="shared" si="497"/>
        <v>ASRCMS202202</v>
      </c>
      <c r="AB2937" s="957">
        <f t="shared" si="498"/>
        <v>45230</v>
      </c>
      <c r="AC2937" t="str">
        <f t="shared" si="499"/>
        <v>Unaudited</v>
      </c>
    </row>
    <row r="2938" spans="1:29" x14ac:dyDescent="0.25">
      <c r="A2938" t="s">
        <v>421</v>
      </c>
      <c r="B2938" t="s">
        <v>1380</v>
      </c>
      <c r="C2938" t="s">
        <v>1381</v>
      </c>
      <c r="D2938">
        <v>1900</v>
      </c>
      <c r="E2938" s="957">
        <v>1</v>
      </c>
      <c r="F2938" t="s">
        <v>439</v>
      </c>
      <c r="G2938" s="957">
        <v>91</v>
      </c>
      <c r="H2938" t="s">
        <v>388</v>
      </c>
      <c r="I2938" s="937" t="s">
        <v>489</v>
      </c>
      <c r="J2938" s="937" t="s">
        <v>445</v>
      </c>
      <c r="K2938" s="937" t="s">
        <v>53</v>
      </c>
      <c r="L2938" s="945">
        <v>3.2</v>
      </c>
      <c r="M2938" s="960" t="s">
        <v>34</v>
      </c>
      <c r="N2938" s="678">
        <f t="shared" ca="1" si="500"/>
        <v>1123569.3199999998</v>
      </c>
      <c r="O2938" s="678">
        <f t="shared" ca="1" si="506"/>
        <v>441844.47</v>
      </c>
      <c r="P2938" s="678">
        <f t="shared" ca="1" si="506"/>
        <v>43626.390000000014</v>
      </c>
      <c r="Q2938" s="678">
        <f t="shared" ca="1" si="506"/>
        <v>416038.15999999992</v>
      </c>
      <c r="R2938" s="678">
        <f t="shared" ca="1" si="506"/>
        <v>36618.220000000008</v>
      </c>
      <c r="S2938" s="678">
        <f t="shared" ca="1" si="506"/>
        <v>1011.29</v>
      </c>
      <c r="T2938" s="678">
        <f t="shared" ca="1" si="506"/>
        <v>68362.99000000002</v>
      </c>
      <c r="U2938" s="678">
        <f t="shared" ca="1" si="506"/>
        <v>0</v>
      </c>
      <c r="V2938" s="678">
        <f t="shared" ca="1" si="503"/>
        <v>5726.18</v>
      </c>
      <c r="W2938" s="678">
        <f t="shared" ca="1" si="502"/>
        <v>110341.62</v>
      </c>
      <c r="X2938" s="678">
        <f t="shared" ca="1" si="504"/>
        <v>0</v>
      </c>
      <c r="Y2938" s="678">
        <f t="shared" ca="1" si="504"/>
        <v>0</v>
      </c>
      <c r="Z2938" s="678">
        <f t="shared" ca="1" si="504"/>
        <v>0</v>
      </c>
      <c r="AA2938" t="str">
        <f t="shared" si="497"/>
        <v>ASRCMS202202</v>
      </c>
      <c r="AB2938" s="957">
        <f t="shared" si="498"/>
        <v>45230</v>
      </c>
      <c r="AC2938" t="str">
        <f t="shared" si="499"/>
        <v>Unaudited</v>
      </c>
    </row>
    <row r="2939" spans="1:29" x14ac:dyDescent="0.25">
      <c r="A2939" t="s">
        <v>421</v>
      </c>
      <c r="B2939" t="s">
        <v>1380</v>
      </c>
      <c r="C2939" t="s">
        <v>1381</v>
      </c>
      <c r="D2939">
        <v>1900</v>
      </c>
      <c r="E2939" s="957">
        <v>1</v>
      </c>
      <c r="F2939" t="s">
        <v>439</v>
      </c>
      <c r="G2939" s="957">
        <v>91</v>
      </c>
      <c r="H2939" t="s">
        <v>388</v>
      </c>
      <c r="I2939" s="962" t="s">
        <v>489</v>
      </c>
      <c r="J2939" s="962" t="s">
        <v>445</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ASRCMS202202</v>
      </c>
      <c r="AB2939" s="957">
        <f t="shared" si="498"/>
        <v>45230</v>
      </c>
      <c r="AC2939" t="str">
        <f t="shared" si="499"/>
        <v>Unaudited</v>
      </c>
    </row>
    <row r="2940" spans="1:29" x14ac:dyDescent="0.25">
      <c r="A2940" t="s">
        <v>421</v>
      </c>
      <c r="B2940" t="s">
        <v>1380</v>
      </c>
      <c r="C2940" t="s">
        <v>1381</v>
      </c>
      <c r="D2940">
        <v>1900</v>
      </c>
      <c r="E2940" s="957">
        <v>1</v>
      </c>
      <c r="F2940" t="s">
        <v>439</v>
      </c>
      <c r="G2940" s="957">
        <v>91</v>
      </c>
      <c r="H2940" t="s">
        <v>388</v>
      </c>
      <c r="I2940" s="937" t="s">
        <v>489</v>
      </c>
      <c r="J2940" s="937" t="s">
        <v>445</v>
      </c>
      <c r="K2940" s="937" t="s">
        <v>53</v>
      </c>
      <c r="L2940" s="943" t="s">
        <v>44</v>
      </c>
      <c r="M2940" s="963" t="s">
        <v>154</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ASRCMS202202</v>
      </c>
      <c r="AB2940" s="957">
        <f t="shared" si="498"/>
        <v>45230</v>
      </c>
      <c r="AC2940" t="str">
        <f t="shared" si="499"/>
        <v>Unaudited</v>
      </c>
    </row>
    <row r="2941" spans="1:29" x14ac:dyDescent="0.25">
      <c r="A2941" t="s">
        <v>421</v>
      </c>
      <c r="B2941" t="s">
        <v>1380</v>
      </c>
      <c r="C2941" t="s">
        <v>1381</v>
      </c>
      <c r="D2941">
        <v>1900</v>
      </c>
      <c r="E2941" s="957">
        <v>1</v>
      </c>
      <c r="F2941" t="s">
        <v>439</v>
      </c>
      <c r="G2941" s="957">
        <v>91</v>
      </c>
      <c r="H2941" t="s">
        <v>388</v>
      </c>
      <c r="I2941" s="937" t="s">
        <v>489</v>
      </c>
      <c r="J2941" s="937" t="s">
        <v>445</v>
      </c>
      <c r="K2941" s="937" t="s">
        <v>53</v>
      </c>
      <c r="L2941" s="943" t="s">
        <v>41</v>
      </c>
      <c r="M2941" s="963" t="s">
        <v>52</v>
      </c>
      <c r="N2941" s="678">
        <f t="shared" ca="1" si="500"/>
        <v>7638.0644622581021</v>
      </c>
      <c r="O2941" s="678">
        <f t="shared" ca="1" si="506"/>
        <v>4562.3338063152423</v>
      </c>
      <c r="P2941" s="678">
        <f t="shared" ca="1" si="506"/>
        <v>717.67048638666745</v>
      </c>
      <c r="Q2941" s="678">
        <f t="shared" ca="1" si="506"/>
        <v>1742.9140383676208</v>
      </c>
      <c r="R2941" s="678">
        <f t="shared" ca="1" si="506"/>
        <v>307.57306559428605</v>
      </c>
      <c r="S2941" s="678">
        <f t="shared" ca="1" si="506"/>
        <v>0</v>
      </c>
      <c r="T2941" s="678">
        <f t="shared" ca="1" si="506"/>
        <v>307.57306559428605</v>
      </c>
      <c r="U2941" s="678">
        <f t="shared" ca="1" si="506"/>
        <v>0</v>
      </c>
      <c r="V2941" s="678">
        <f t="shared" ca="1" si="503"/>
        <v>0</v>
      </c>
      <c r="W2941" s="678">
        <f t="shared" ca="1" si="502"/>
        <v>0</v>
      </c>
      <c r="X2941" s="678">
        <f t="shared" ca="1" si="504"/>
        <v>0</v>
      </c>
      <c r="Y2941" s="678">
        <f t="shared" ca="1" si="504"/>
        <v>0</v>
      </c>
      <c r="Z2941" s="678">
        <f t="shared" ca="1" si="504"/>
        <v>0</v>
      </c>
      <c r="AA2941" t="str">
        <f t="shared" si="497"/>
        <v>ASRCMS202202</v>
      </c>
      <c r="AB2941" s="957">
        <f t="shared" si="498"/>
        <v>45230</v>
      </c>
      <c r="AC2941" t="str">
        <f t="shared" si="499"/>
        <v>Unaudited</v>
      </c>
    </row>
    <row r="2942" spans="1:29" x14ac:dyDescent="0.25">
      <c r="A2942" t="s">
        <v>421</v>
      </c>
      <c r="B2942" t="s">
        <v>1380</v>
      </c>
      <c r="C2942" t="s">
        <v>1381</v>
      </c>
      <c r="D2942">
        <v>1900</v>
      </c>
      <c r="E2942" s="957">
        <v>1</v>
      </c>
      <c r="F2942" t="s">
        <v>439</v>
      </c>
      <c r="G2942" s="957">
        <v>91</v>
      </c>
      <c r="H2942" t="s">
        <v>388</v>
      </c>
      <c r="I2942" s="937" t="s">
        <v>489</v>
      </c>
      <c r="J2942" s="937" t="s">
        <v>445</v>
      </c>
      <c r="K2942" s="937" t="s">
        <v>53</v>
      </c>
      <c r="L2942" s="947" t="s">
        <v>42</v>
      </c>
      <c r="M2942" s="964" t="s">
        <v>155</v>
      </c>
      <c r="N2942" s="678">
        <f t="shared" ca="1" si="500"/>
        <v>21021.967055563695</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9026.3303930099955</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964.13529432303358</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8063.8823393067642</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811.7237377942555</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2.2716573528749398</v>
      </c>
      <c r="T2942" s="678">
        <f t="shared" ca="1" si="507"/>
        <v>147.83095663518978</v>
      </c>
      <c r="U2942" s="678">
        <f t="shared" ca="1" si="507"/>
        <v>0</v>
      </c>
      <c r="V2942" s="678">
        <f t="shared" ca="1" si="507"/>
        <v>97.240997304575259</v>
      </c>
      <c r="W2942" s="678">
        <f t="shared" ca="1" si="502"/>
        <v>1908.5516798370072</v>
      </c>
      <c r="X2942" s="678">
        <f t="shared" ca="1" si="507"/>
        <v>0</v>
      </c>
      <c r="Y2942" s="678">
        <f t="shared" ca="1" si="507"/>
        <v>0</v>
      </c>
      <c r="Z2942" s="678">
        <f t="shared" ca="1" si="507"/>
        <v>0</v>
      </c>
      <c r="AA2942" t="str">
        <f t="shared" si="497"/>
        <v>ASRCMS202202</v>
      </c>
      <c r="AB2942" s="957">
        <f t="shared" si="498"/>
        <v>45230</v>
      </c>
      <c r="AC2942" t="str">
        <f t="shared" si="499"/>
        <v>Unaudited</v>
      </c>
    </row>
    <row r="2943" spans="1:29" x14ac:dyDescent="0.25">
      <c r="A2943" t="s">
        <v>421</v>
      </c>
      <c r="B2943" t="s">
        <v>1380</v>
      </c>
      <c r="C2943" t="s">
        <v>1381</v>
      </c>
      <c r="D2943">
        <v>1900</v>
      </c>
      <c r="E2943" s="957">
        <v>1</v>
      </c>
      <c r="F2943" t="s">
        <v>439</v>
      </c>
      <c r="G2943" s="957">
        <v>91</v>
      </c>
      <c r="H2943" t="s">
        <v>388</v>
      </c>
      <c r="I2943" s="963" t="s">
        <v>489</v>
      </c>
      <c r="J2943" s="963" t="s">
        <v>445</v>
      </c>
      <c r="K2943" s="963" t="s">
        <v>53</v>
      </c>
      <c r="L2943" s="943" t="s">
        <v>43</v>
      </c>
      <c r="M2943" s="963" t="s">
        <v>463</v>
      </c>
      <c r="N2943" s="678">
        <f t="shared" ca="1" si="500"/>
        <v>48498.224791782013</v>
      </c>
      <c r="O2943" s="678">
        <f t="shared" ca="1" si="507"/>
        <v>10848.763492054977</v>
      </c>
      <c r="P2943" s="678">
        <f t="shared" ca="1" si="507"/>
        <v>1189.2335437617826</v>
      </c>
      <c r="Q2943" s="678">
        <f t="shared" ca="1" si="507"/>
        <v>15532.51145002444</v>
      </c>
      <c r="R2943" s="678">
        <f t="shared" ca="1" si="507"/>
        <v>1648.09173515163</v>
      </c>
      <c r="S2943" s="678">
        <f t="shared" ca="1" si="507"/>
        <v>41.760029676070353</v>
      </c>
      <c r="T2943" s="678">
        <f t="shared" ca="1" si="507"/>
        <v>2694.8204066853787</v>
      </c>
      <c r="U2943" s="678">
        <f t="shared" ca="1" si="507"/>
        <v>0</v>
      </c>
      <c r="V2943" s="678">
        <f t="shared" ca="1" si="507"/>
        <v>138.84372203368744</v>
      </c>
      <c r="W2943" s="678">
        <f t="shared" ca="1" si="502"/>
        <v>16404.200412394042</v>
      </c>
      <c r="X2943" s="678">
        <f t="shared" ca="1" si="507"/>
        <v>0</v>
      </c>
      <c r="Y2943" s="678">
        <f t="shared" ca="1" si="507"/>
        <v>0</v>
      </c>
      <c r="Z2943" s="678">
        <f t="shared" ca="1" si="507"/>
        <v>0</v>
      </c>
      <c r="AA2943" t="str">
        <f t="shared" si="497"/>
        <v>ASRCMS202202</v>
      </c>
      <c r="AB2943" s="957">
        <f t="shared" si="498"/>
        <v>45230</v>
      </c>
      <c r="AC2943" t="str">
        <f t="shared" si="499"/>
        <v>Unaudited</v>
      </c>
    </row>
    <row r="2944" spans="1:29" x14ac:dyDescent="0.25">
      <c r="A2944" t="s">
        <v>421</v>
      </c>
      <c r="B2944" t="s">
        <v>1380</v>
      </c>
      <c r="C2944" t="s">
        <v>1381</v>
      </c>
      <c r="D2944">
        <v>1900</v>
      </c>
      <c r="E2944" s="957">
        <v>1</v>
      </c>
      <c r="F2944" t="s">
        <v>439</v>
      </c>
      <c r="G2944" s="957">
        <v>91</v>
      </c>
      <c r="H2944" t="s">
        <v>388</v>
      </c>
      <c r="I2944" s="937" t="s">
        <v>489</v>
      </c>
      <c r="J2944" s="937" t="s">
        <v>445</v>
      </c>
      <c r="K2944" s="937" t="s">
        <v>915</v>
      </c>
      <c r="L2944" s="937" t="s">
        <v>916</v>
      </c>
      <c r="M2944" s="962" t="s">
        <v>915</v>
      </c>
      <c r="N2944" s="678">
        <f t="shared" ca="1" si="500"/>
        <v>2816.74</v>
      </c>
      <c r="O2944" s="678">
        <f t="shared" ca="1" si="507"/>
        <v>2816.74</v>
      </c>
      <c r="P2944" s="678">
        <f t="shared" ca="1" si="507"/>
        <v>0</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ASRCMS202202</v>
      </c>
      <c r="AB2944" s="957">
        <f t="shared" si="498"/>
        <v>45230</v>
      </c>
      <c r="AC2944" t="str">
        <f t="shared" si="499"/>
        <v>Unaudited</v>
      </c>
    </row>
    <row r="2945" spans="1:29" x14ac:dyDescent="0.25">
      <c r="A2945" t="s">
        <v>421</v>
      </c>
      <c r="B2945" t="s">
        <v>1380</v>
      </c>
      <c r="C2945" t="s">
        <v>1381</v>
      </c>
      <c r="D2945">
        <v>1900</v>
      </c>
      <c r="E2945" s="957">
        <v>1</v>
      </c>
      <c r="F2945" t="s">
        <v>439</v>
      </c>
      <c r="G2945" s="957">
        <v>91</v>
      </c>
      <c r="H2945" t="s">
        <v>388</v>
      </c>
      <c r="I2945" s="937" t="s">
        <v>489</v>
      </c>
      <c r="J2945" s="937" t="s">
        <v>445</v>
      </c>
      <c r="K2945" s="937" t="s">
        <v>915</v>
      </c>
      <c r="L2945" s="937" t="s">
        <v>917</v>
      </c>
      <c r="M2945" s="962" t="s">
        <v>920</v>
      </c>
      <c r="N2945" s="678">
        <f t="shared" ca="1" si="500"/>
        <v>598.64048136912015</v>
      </c>
      <c r="O2945" s="678">
        <f t="shared" ca="1" si="507"/>
        <v>104.81672237905187</v>
      </c>
      <c r="P2945" s="678">
        <f t="shared" ca="1" si="507"/>
        <v>12.901230903589767</v>
      </c>
      <c r="Q2945" s="678">
        <f t="shared" ca="1" si="507"/>
        <v>305.83060816477342</v>
      </c>
      <c r="R2945" s="678">
        <f t="shared" ca="1" si="507"/>
        <v>28.313358718109825</v>
      </c>
      <c r="S2945" s="678">
        <f t="shared" ca="1" si="507"/>
        <v>0.21076749959170721</v>
      </c>
      <c r="T2945" s="678">
        <f t="shared" ca="1" si="507"/>
        <v>34.715805832519386</v>
      </c>
      <c r="U2945" s="678">
        <f t="shared" ca="1" si="507"/>
        <v>0</v>
      </c>
      <c r="V2945" s="678">
        <f t="shared" ca="1" si="507"/>
        <v>1.6882500686807131</v>
      </c>
      <c r="W2945" s="678">
        <f t="shared" ca="1" si="502"/>
        <v>110.16373780280348</v>
      </c>
      <c r="X2945" s="678">
        <f t="shared" ca="1" si="507"/>
        <v>0</v>
      </c>
      <c r="Y2945" s="678">
        <f t="shared" ca="1" si="507"/>
        <v>0</v>
      </c>
      <c r="Z2945" s="678">
        <f t="shared" ca="1" si="507"/>
        <v>0</v>
      </c>
      <c r="AA2945" t="str">
        <f t="shared" si="497"/>
        <v>ASRCMS202202</v>
      </c>
      <c r="AB2945" s="957">
        <f t="shared" si="498"/>
        <v>45230</v>
      </c>
      <c r="AC2945" t="str">
        <f t="shared" si="499"/>
        <v>Unaudited</v>
      </c>
    </row>
    <row r="2946" spans="1:29" x14ac:dyDescent="0.25">
      <c r="A2946" t="s">
        <v>421</v>
      </c>
      <c r="B2946" t="s">
        <v>1380</v>
      </c>
      <c r="C2946" t="s">
        <v>1381</v>
      </c>
      <c r="D2946">
        <v>1900</v>
      </c>
      <c r="E2946" s="957">
        <v>1</v>
      </c>
      <c r="F2946" t="s">
        <v>439</v>
      </c>
      <c r="G2946" s="957">
        <v>91</v>
      </c>
      <c r="H2946" t="s">
        <v>388</v>
      </c>
      <c r="I2946" s="937" t="s">
        <v>489</v>
      </c>
      <c r="J2946" s="937" t="s">
        <v>445</v>
      </c>
      <c r="K2946" s="937" t="s">
        <v>915</v>
      </c>
      <c r="L2946" s="937" t="s">
        <v>918</v>
      </c>
      <c r="M2946" s="962" t="s">
        <v>921</v>
      </c>
      <c r="N2946" s="678">
        <f t="shared" ca="1" si="500"/>
        <v>39.267600532298822</v>
      </c>
      <c r="O2946" s="678">
        <f t="shared" ca="1" si="507"/>
        <v>8.7839279252874487</v>
      </c>
      <c r="P2946" s="678">
        <f t="shared" ca="1" si="507"/>
        <v>0.96288777448119689</v>
      </c>
      <c r="Q2946" s="678">
        <f t="shared" ca="1" si="507"/>
        <v>12.576222274145351</v>
      </c>
      <c r="R2946" s="678">
        <f t="shared" ca="1" si="507"/>
        <v>1.3344118918654444</v>
      </c>
      <c r="S2946" s="678">
        <f t="shared" ca="1" si="507"/>
        <v>3.3811880137409496E-2</v>
      </c>
      <c r="T2946" s="678">
        <f t="shared" ca="1" si="507"/>
        <v>2.1819176204968946</v>
      </c>
      <c r="U2946" s="678">
        <f t="shared" ca="1" si="507"/>
        <v>0</v>
      </c>
      <c r="V2946" s="678">
        <f t="shared" ca="1" si="507"/>
        <v>0.11241771913598417</v>
      </c>
      <c r="W2946" s="678">
        <f t="shared" ca="1" si="502"/>
        <v>13.282003446749092</v>
      </c>
      <c r="X2946" s="678">
        <f t="shared" ca="1" si="507"/>
        <v>0</v>
      </c>
      <c r="Y2946" s="678">
        <f t="shared" ca="1" si="507"/>
        <v>0</v>
      </c>
      <c r="Z2946" s="678">
        <f t="shared" ca="1" si="507"/>
        <v>0</v>
      </c>
      <c r="AA2946" t="str">
        <f t="shared" ref="AA2946:AA3009" si="508">file_name</f>
        <v>ASRCMS202202</v>
      </c>
      <c r="AB2946" s="957">
        <f t="shared" ref="AB2946:AB3009" si="509">file_date</f>
        <v>45230</v>
      </c>
      <c r="AC2946" t="str">
        <f t="shared" ref="AC2946:AC3009" si="510">status</f>
        <v>Unaudited</v>
      </c>
    </row>
    <row r="2947" spans="1:29" x14ac:dyDescent="0.25">
      <c r="A2947" t="s">
        <v>421</v>
      </c>
      <c r="B2947" t="s">
        <v>1380</v>
      </c>
      <c r="C2947" t="s">
        <v>1381</v>
      </c>
      <c r="D2947">
        <v>1900</v>
      </c>
      <c r="E2947" s="957">
        <v>1</v>
      </c>
      <c r="F2947" t="s">
        <v>439</v>
      </c>
      <c r="G2947" s="957">
        <v>91</v>
      </c>
      <c r="H2947" t="s">
        <v>388</v>
      </c>
      <c r="I2947" s="937" t="s">
        <v>489</v>
      </c>
      <c r="J2947" s="937" t="s">
        <v>445</v>
      </c>
      <c r="K2947" s="937" t="s">
        <v>446</v>
      </c>
      <c r="L2947" s="945">
        <v>5.0999999999999996</v>
      </c>
      <c r="M2947" s="960" t="s">
        <v>37</v>
      </c>
      <c r="N2947" s="678">
        <f t="shared" ca="1" si="500"/>
        <v>549352.74</v>
      </c>
      <c r="O2947" s="678">
        <f t="shared" ca="1" si="507"/>
        <v>171103.42000000004</v>
      </c>
      <c r="P2947" s="678">
        <f t="shared" ca="1" si="507"/>
        <v>149961.59000000003</v>
      </c>
      <c r="Q2947" s="678">
        <f t="shared" ca="1" si="507"/>
        <v>67138.8</v>
      </c>
      <c r="R2947" s="678">
        <f t="shared" ca="1" si="507"/>
        <v>113876.95999999998</v>
      </c>
      <c r="S2947" s="678">
        <f t="shared" ca="1" si="507"/>
        <v>1264.1600000000001</v>
      </c>
      <c r="T2947" s="678">
        <f t="shared" ca="1" si="507"/>
        <v>42957.93</v>
      </c>
      <c r="U2947" s="678">
        <f t="shared" ca="1" si="507"/>
        <v>0</v>
      </c>
      <c r="V2947" s="678">
        <f t="shared" ca="1" si="507"/>
        <v>1149</v>
      </c>
      <c r="W2947" s="678">
        <f t="shared" ca="1" si="502"/>
        <v>1900.8799999999999</v>
      </c>
      <c r="X2947" s="678">
        <f t="shared" ca="1" si="507"/>
        <v>0</v>
      </c>
      <c r="Y2947" s="678">
        <f t="shared" ca="1" si="507"/>
        <v>0</v>
      </c>
      <c r="Z2947" s="678">
        <f t="shared" ca="1" si="507"/>
        <v>0</v>
      </c>
      <c r="AA2947" t="str">
        <f t="shared" si="508"/>
        <v>ASRCMS202202</v>
      </c>
      <c r="AB2947" s="957">
        <f t="shared" si="509"/>
        <v>45230</v>
      </c>
      <c r="AC2947" t="str">
        <f t="shared" si="510"/>
        <v>Unaudited</v>
      </c>
    </row>
    <row r="2948" spans="1:29" ht="30" x14ac:dyDescent="0.25">
      <c r="A2948" t="s">
        <v>421</v>
      </c>
      <c r="B2948" t="s">
        <v>1380</v>
      </c>
      <c r="C2948" t="s">
        <v>1381</v>
      </c>
      <c r="D2948">
        <v>1900</v>
      </c>
      <c r="E2948" s="957">
        <v>1</v>
      </c>
      <c r="F2948" t="s">
        <v>439</v>
      </c>
      <c r="G2948" s="957">
        <v>91</v>
      </c>
      <c r="H2948" t="s">
        <v>388</v>
      </c>
      <c r="I2948" s="962" t="s">
        <v>489</v>
      </c>
      <c r="J2948" s="962" t="s">
        <v>445</v>
      </c>
      <c r="K2948" s="962" t="s">
        <v>446</v>
      </c>
      <c r="L2948" s="937">
        <v>5.2</v>
      </c>
      <c r="M2948" s="962" t="s">
        <v>304</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ASRCMS202202</v>
      </c>
      <c r="AB2948" s="957">
        <f t="shared" si="509"/>
        <v>45230</v>
      </c>
      <c r="AC2948" t="str">
        <f t="shared" si="510"/>
        <v>Unaudited</v>
      </c>
    </row>
    <row r="2949" spans="1:29" ht="30" x14ac:dyDescent="0.25">
      <c r="A2949" t="s">
        <v>421</v>
      </c>
      <c r="B2949" t="s">
        <v>1380</v>
      </c>
      <c r="C2949" t="s">
        <v>1381</v>
      </c>
      <c r="D2949">
        <v>1900</v>
      </c>
      <c r="E2949" s="957">
        <v>1</v>
      </c>
      <c r="F2949" t="s">
        <v>439</v>
      </c>
      <c r="G2949" s="957">
        <v>91</v>
      </c>
      <c r="H2949" t="s">
        <v>388</v>
      </c>
      <c r="I2949" s="937" t="s">
        <v>489</v>
      </c>
      <c r="J2949" s="937" t="s">
        <v>445</v>
      </c>
      <c r="K2949" s="937" t="s">
        <v>446</v>
      </c>
      <c r="L2949" s="937">
        <v>5.3</v>
      </c>
      <c r="M2949" s="962" t="s">
        <v>305</v>
      </c>
      <c r="N2949" s="678">
        <f t="shared" ca="1" si="500"/>
        <v>7235.8908575710402</v>
      </c>
      <c r="O2949" s="678">
        <f t="shared" ca="1" si="507"/>
        <v>2441.3328425593927</v>
      </c>
      <c r="P2949" s="678">
        <f t="shared" ca="1" si="507"/>
        <v>2130.2727774829145</v>
      </c>
      <c r="Q2949" s="678">
        <f t="shared" ca="1" si="507"/>
        <v>960.91777886894909</v>
      </c>
      <c r="R2949" s="678">
        <f t="shared" ca="1" si="507"/>
        <v>1623.0725619192851</v>
      </c>
      <c r="S2949" s="678">
        <f t="shared" ca="1" si="507"/>
        <v>0.42046162790521896</v>
      </c>
      <c r="T2949" s="678">
        <f t="shared" ca="1" si="507"/>
        <v>32.960144967467457</v>
      </c>
      <c r="U2949" s="678">
        <f t="shared" ca="1" si="507"/>
        <v>0</v>
      </c>
      <c r="V2949" s="678">
        <f t="shared" ca="1" si="507"/>
        <v>18.569758420776317</v>
      </c>
      <c r="W2949" s="678">
        <f t="shared" ca="1" si="502"/>
        <v>28.344531724349082</v>
      </c>
      <c r="X2949" s="678">
        <f t="shared" ca="1" si="507"/>
        <v>0</v>
      </c>
      <c r="Y2949" s="678">
        <f t="shared" ca="1" si="507"/>
        <v>0</v>
      </c>
      <c r="Z2949" s="678">
        <f t="shared" ca="1" si="507"/>
        <v>0</v>
      </c>
      <c r="AA2949" t="str">
        <f t="shared" si="508"/>
        <v>ASRCMS202202</v>
      </c>
      <c r="AB2949" s="957">
        <f t="shared" si="509"/>
        <v>45230</v>
      </c>
      <c r="AC2949" t="str">
        <f t="shared" si="510"/>
        <v>Unaudited</v>
      </c>
    </row>
    <row r="2950" spans="1:29" x14ac:dyDescent="0.25">
      <c r="A2950" t="s">
        <v>421</v>
      </c>
      <c r="B2950" t="s">
        <v>1380</v>
      </c>
      <c r="C2950" t="s">
        <v>1381</v>
      </c>
      <c r="D2950">
        <v>1900</v>
      </c>
      <c r="E2950" s="957">
        <v>1</v>
      </c>
      <c r="F2950" t="s">
        <v>439</v>
      </c>
      <c r="G2950" s="957">
        <v>91</v>
      </c>
      <c r="H2950" t="s">
        <v>388</v>
      </c>
      <c r="I2950" s="937" t="s">
        <v>489</v>
      </c>
      <c r="J2950" s="937" t="s">
        <v>445</v>
      </c>
      <c r="K2950" s="937" t="s">
        <v>446</v>
      </c>
      <c r="L2950" s="937" t="s">
        <v>82</v>
      </c>
      <c r="M2950" s="962" t="s">
        <v>454</v>
      </c>
      <c r="N2950" s="678">
        <f t="shared" ca="1" si="500"/>
        <v>2811.1967294963424</v>
      </c>
      <c r="O2950" s="678">
        <f t="shared" ca="1" si="507"/>
        <v>628.84793368997987</v>
      </c>
      <c r="P2950" s="678">
        <f t="shared" ca="1" si="507"/>
        <v>68.933851974659632</v>
      </c>
      <c r="Q2950" s="678">
        <f t="shared" ca="1" si="507"/>
        <v>900.34110684752727</v>
      </c>
      <c r="R2950" s="678">
        <f t="shared" ca="1" si="507"/>
        <v>95.531539879234757</v>
      </c>
      <c r="S2950" s="678">
        <f t="shared" ca="1" si="507"/>
        <v>2.4206176484408517</v>
      </c>
      <c r="T2950" s="678">
        <f t="shared" ca="1" si="507"/>
        <v>156.20510536991102</v>
      </c>
      <c r="U2950" s="678">
        <f t="shared" ca="1" si="507"/>
        <v>0</v>
      </c>
      <c r="V2950" s="678">
        <f t="shared" ca="1" si="507"/>
        <v>8.0480681296677137</v>
      </c>
      <c r="W2950" s="678">
        <f t="shared" ca="1" si="502"/>
        <v>950.86850595692147</v>
      </c>
      <c r="X2950" s="678">
        <f t="shared" ca="1" si="507"/>
        <v>0</v>
      </c>
      <c r="Y2950" s="678">
        <f t="shared" ca="1" si="507"/>
        <v>0</v>
      </c>
      <c r="Z2950" s="678">
        <f t="shared" ca="1" si="507"/>
        <v>0</v>
      </c>
      <c r="AA2950" t="str">
        <f t="shared" si="508"/>
        <v>ASRCMS202202</v>
      </c>
      <c r="AB2950" s="957">
        <f t="shared" si="509"/>
        <v>45230</v>
      </c>
      <c r="AC2950" t="str">
        <f t="shared" si="510"/>
        <v>Unaudited</v>
      </c>
    </row>
    <row r="2951" spans="1:29" x14ac:dyDescent="0.25">
      <c r="A2951" t="s">
        <v>421</v>
      </c>
      <c r="B2951" t="s">
        <v>1380</v>
      </c>
      <c r="C2951" t="s">
        <v>1381</v>
      </c>
      <c r="D2951">
        <v>1900</v>
      </c>
      <c r="E2951" s="957">
        <v>1</v>
      </c>
      <c r="F2951" t="s">
        <v>439</v>
      </c>
      <c r="G2951" s="957">
        <v>91</v>
      </c>
      <c r="H2951" t="s">
        <v>388</v>
      </c>
      <c r="I2951" s="937" t="s">
        <v>489</v>
      </c>
      <c r="J2951" s="937" t="s">
        <v>445</v>
      </c>
      <c r="K2951" s="937" t="s">
        <v>447</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ASRCMS202202</v>
      </c>
      <c r="AB2951" s="957">
        <f t="shared" si="509"/>
        <v>45230</v>
      </c>
      <c r="AC2951" t="str">
        <f t="shared" si="510"/>
        <v>Unaudited</v>
      </c>
    </row>
    <row r="2952" spans="1:29" x14ac:dyDescent="0.25">
      <c r="A2952" t="s">
        <v>421</v>
      </c>
      <c r="B2952" t="s">
        <v>1380</v>
      </c>
      <c r="C2952" t="s">
        <v>1381</v>
      </c>
      <c r="D2952">
        <v>1900</v>
      </c>
      <c r="E2952" s="957">
        <v>1</v>
      </c>
      <c r="F2952" t="s">
        <v>439</v>
      </c>
      <c r="G2952" s="957">
        <v>91</v>
      </c>
      <c r="H2952" t="s">
        <v>388</v>
      </c>
      <c r="I2952" s="937" t="s">
        <v>489</v>
      </c>
      <c r="J2952" s="937" t="s">
        <v>445</v>
      </c>
      <c r="K2952" s="937" t="s">
        <v>447</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ASRCMS202202</v>
      </c>
      <c r="AB2952" s="957">
        <f t="shared" si="509"/>
        <v>45230</v>
      </c>
      <c r="AC2952" t="str">
        <f t="shared" si="510"/>
        <v>Unaudited</v>
      </c>
    </row>
    <row r="2953" spans="1:29" x14ac:dyDescent="0.25">
      <c r="A2953" t="s">
        <v>421</v>
      </c>
      <c r="B2953" t="s">
        <v>1380</v>
      </c>
      <c r="C2953" t="s">
        <v>1381</v>
      </c>
      <c r="D2953">
        <v>1900</v>
      </c>
      <c r="E2953" s="957">
        <v>1</v>
      </c>
      <c r="F2953" t="s">
        <v>439</v>
      </c>
      <c r="G2953" s="957">
        <v>91</v>
      </c>
      <c r="H2953" t="s">
        <v>388</v>
      </c>
      <c r="I2953" s="962" t="s">
        <v>489</v>
      </c>
      <c r="J2953" s="962" t="s">
        <v>445</v>
      </c>
      <c r="K2953" s="962" t="s">
        <v>447</v>
      </c>
      <c r="L2953" s="937">
        <v>6.3</v>
      </c>
      <c r="M2953" s="962" t="s">
        <v>185</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ASRCMS202202</v>
      </c>
      <c r="AB2953" s="957">
        <f t="shared" si="509"/>
        <v>45230</v>
      </c>
      <c r="AC2953" t="str">
        <f t="shared" si="510"/>
        <v>Unaudited</v>
      </c>
    </row>
    <row r="2954" spans="1:29" x14ac:dyDescent="0.25">
      <c r="A2954" t="s">
        <v>421</v>
      </c>
      <c r="B2954" t="s">
        <v>1380</v>
      </c>
      <c r="C2954" t="s">
        <v>1381</v>
      </c>
      <c r="D2954">
        <v>1900</v>
      </c>
      <c r="E2954" s="957">
        <v>1</v>
      </c>
      <c r="F2954" t="s">
        <v>439</v>
      </c>
      <c r="G2954" s="957">
        <v>91</v>
      </c>
      <c r="H2954" t="s">
        <v>388</v>
      </c>
      <c r="I2954" s="937" t="s">
        <v>489</v>
      </c>
      <c r="J2954" s="937" t="s">
        <v>445</v>
      </c>
      <c r="K2954" s="937" t="s">
        <v>447</v>
      </c>
      <c r="L2954" s="937" t="s">
        <v>87</v>
      </c>
      <c r="M2954" s="962" t="s">
        <v>455</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ASRCMS202202</v>
      </c>
      <c r="AB2954" s="957">
        <f t="shared" si="509"/>
        <v>45230</v>
      </c>
      <c r="AC2954" t="str">
        <f t="shared" si="510"/>
        <v>Unaudited</v>
      </c>
    </row>
    <row r="2955" spans="1:29" x14ac:dyDescent="0.25">
      <c r="A2955" t="s">
        <v>421</v>
      </c>
      <c r="B2955" t="s">
        <v>1380</v>
      </c>
      <c r="C2955" t="s">
        <v>1381</v>
      </c>
      <c r="D2955">
        <v>1900</v>
      </c>
      <c r="E2955" s="957">
        <v>1</v>
      </c>
      <c r="F2955" t="s">
        <v>439</v>
      </c>
      <c r="G2955" s="957">
        <v>91</v>
      </c>
      <c r="H2955" t="s">
        <v>388</v>
      </c>
      <c r="I2955" s="937" t="s">
        <v>489</v>
      </c>
      <c r="J2955" s="937" t="s">
        <v>445</v>
      </c>
      <c r="K2955" s="937" t="s">
        <v>448</v>
      </c>
      <c r="L2955" s="937">
        <v>7.1</v>
      </c>
      <c r="M2955" s="962" t="s">
        <v>20</v>
      </c>
      <c r="N2955" s="678">
        <f t="shared" ca="1" si="500"/>
        <v>311830.12</v>
      </c>
      <c r="O2955" s="678">
        <f t="shared" ca="1" si="507"/>
        <v>65746.651694826112</v>
      </c>
      <c r="P2955" s="678">
        <f t="shared" ca="1" si="507"/>
        <v>5609.5161153711651</v>
      </c>
      <c r="Q2955" s="678">
        <f t="shared" ca="1" si="507"/>
        <v>157842.02348453095</v>
      </c>
      <c r="R2955" s="678">
        <f t="shared" ca="1" si="507"/>
        <v>10475.792774716698</v>
      </c>
      <c r="S2955" s="678">
        <f t="shared" ca="1" si="507"/>
        <v>1053.2671070624397</v>
      </c>
      <c r="T2955" s="678">
        <f t="shared" ca="1" si="507"/>
        <v>21260.540484811634</v>
      </c>
      <c r="U2955" s="678">
        <f t="shared" ca="1" si="507"/>
        <v>0</v>
      </c>
      <c r="V2955" s="678">
        <f t="shared" ca="1" si="507"/>
        <v>1036.7929863022514</v>
      </c>
      <c r="W2955" s="678">
        <f t="shared" ca="1" si="502"/>
        <v>48805.535352378713</v>
      </c>
      <c r="X2955" s="678">
        <f t="shared" ca="1" si="507"/>
        <v>0</v>
      </c>
      <c r="Y2955" s="678">
        <f t="shared" ca="1" si="507"/>
        <v>0</v>
      </c>
      <c r="Z2955" s="678">
        <f t="shared" ca="1" si="507"/>
        <v>0</v>
      </c>
      <c r="AA2955" t="str">
        <f t="shared" si="508"/>
        <v>ASRCMS202202</v>
      </c>
      <c r="AB2955" s="957">
        <f t="shared" si="509"/>
        <v>45230</v>
      </c>
      <c r="AC2955" t="str">
        <f t="shared" si="510"/>
        <v>Unaudited</v>
      </c>
    </row>
    <row r="2956" spans="1:29" x14ac:dyDescent="0.25">
      <c r="A2956" t="s">
        <v>421</v>
      </c>
      <c r="B2956" t="s">
        <v>1380</v>
      </c>
      <c r="C2956" t="s">
        <v>1381</v>
      </c>
      <c r="D2956">
        <v>1900</v>
      </c>
      <c r="E2956" s="957">
        <v>1</v>
      </c>
      <c r="F2956" t="s">
        <v>439</v>
      </c>
      <c r="G2956" s="957">
        <v>91</v>
      </c>
      <c r="H2956" t="s">
        <v>388</v>
      </c>
      <c r="I2956" s="937" t="s">
        <v>489</v>
      </c>
      <c r="J2956" s="937" t="s">
        <v>445</v>
      </c>
      <c r="K2956" s="937" t="s">
        <v>448</v>
      </c>
      <c r="L2956" s="937">
        <v>7.2</v>
      </c>
      <c r="M2956" s="962"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ASRCMS202202</v>
      </c>
      <c r="AB2956" s="957">
        <f t="shared" si="509"/>
        <v>45230</v>
      </c>
      <c r="AC2956" t="str">
        <f t="shared" si="510"/>
        <v>Unaudited</v>
      </c>
    </row>
    <row r="2957" spans="1:29" x14ac:dyDescent="0.25">
      <c r="A2957" t="s">
        <v>421</v>
      </c>
      <c r="B2957" t="s">
        <v>1380</v>
      </c>
      <c r="C2957" t="s">
        <v>1381</v>
      </c>
      <c r="D2957">
        <v>1900</v>
      </c>
      <c r="E2957" s="957">
        <v>1</v>
      </c>
      <c r="F2957" t="s">
        <v>439</v>
      </c>
      <c r="G2957" s="957">
        <v>91</v>
      </c>
      <c r="H2957" t="s">
        <v>388</v>
      </c>
      <c r="I2957" s="937" t="s">
        <v>489</v>
      </c>
      <c r="J2957" s="937" t="s">
        <v>445</v>
      </c>
      <c r="K2957" s="937" t="s">
        <v>448</v>
      </c>
      <c r="L2957" s="945">
        <v>7.3</v>
      </c>
      <c r="M2957" s="960" t="s">
        <v>156</v>
      </c>
      <c r="N2957" s="678">
        <f t="shared" ca="1" si="500"/>
        <v>61454.551837141655</v>
      </c>
      <c r="O2957" s="678">
        <f t="shared" ca="1" si="507"/>
        <v>13747.016540373563</v>
      </c>
      <c r="P2957" s="678">
        <f t="shared" ca="1" si="507"/>
        <v>1506.9379296942873</v>
      </c>
      <c r="Q2957" s="678">
        <f t="shared" ca="1" si="507"/>
        <v>19682.030304504464</v>
      </c>
      <c r="R2957" s="678">
        <f t="shared" ca="1" si="507"/>
        <v>2088.3803356737062</v>
      </c>
      <c r="S2957" s="678">
        <f t="shared" ca="1" si="507"/>
        <v>52.916244243304853</v>
      </c>
      <c r="T2957" s="678">
        <f t="shared" ca="1" si="507"/>
        <v>3414.7431392683898</v>
      </c>
      <c r="U2957" s="678">
        <f t="shared" ca="1" si="507"/>
        <v>0</v>
      </c>
      <c r="V2957" s="678">
        <f t="shared" ca="1" si="507"/>
        <v>175.93589764602623</v>
      </c>
      <c r="W2957" s="678">
        <f t="shared" ca="1" si="502"/>
        <v>20786.591445737911</v>
      </c>
      <c r="X2957" s="678">
        <f t="shared" ca="1" si="507"/>
        <v>0</v>
      </c>
      <c r="Y2957" s="678">
        <f t="shared" ca="1" si="507"/>
        <v>0</v>
      </c>
      <c r="Z2957" s="678">
        <f t="shared" ca="1" si="507"/>
        <v>0</v>
      </c>
      <c r="AA2957" t="str">
        <f t="shared" si="508"/>
        <v>ASRCMS202202</v>
      </c>
      <c r="AB2957" s="957">
        <f t="shared" si="509"/>
        <v>45230</v>
      </c>
      <c r="AC2957" t="str">
        <f t="shared" si="510"/>
        <v>Unaudited</v>
      </c>
    </row>
    <row r="2958" spans="1:29" x14ac:dyDescent="0.25">
      <c r="A2958" t="s">
        <v>421</v>
      </c>
      <c r="B2958" t="s">
        <v>1380</v>
      </c>
      <c r="C2958" t="s">
        <v>1381</v>
      </c>
      <c r="D2958">
        <v>1900</v>
      </c>
      <c r="E2958" s="957">
        <v>1</v>
      </c>
      <c r="F2958" t="s">
        <v>439</v>
      </c>
      <c r="G2958" s="957">
        <v>91</v>
      </c>
      <c r="H2958" t="s">
        <v>388</v>
      </c>
      <c r="I2958" s="962" t="s">
        <v>489</v>
      </c>
      <c r="J2958" s="962" t="s">
        <v>445</v>
      </c>
      <c r="K2958" s="962" t="s">
        <v>448</v>
      </c>
      <c r="L2958" s="937" t="s">
        <v>91</v>
      </c>
      <c r="M2958" s="962" t="s">
        <v>456</v>
      </c>
      <c r="N2958" s="678">
        <f t="shared" ca="1" si="500"/>
        <v>93.84441441461658</v>
      </c>
      <c r="O2958" s="678">
        <f t="shared" ca="1" si="507"/>
        <v>20.992435525332585</v>
      </c>
      <c r="P2958" s="678">
        <f t="shared" ca="1" si="507"/>
        <v>2.3011754759208185</v>
      </c>
      <c r="Q2958" s="678">
        <f t="shared" ca="1" si="507"/>
        <v>30.055521571644551</v>
      </c>
      <c r="R2958" s="678">
        <f t="shared" ca="1" si="507"/>
        <v>3.1890693824546301</v>
      </c>
      <c r="S2958" s="678">
        <f t="shared" ca="1" si="507"/>
        <v>8.080595831523911E-2</v>
      </c>
      <c r="T2958" s="678">
        <f t="shared" ca="1" si="507"/>
        <v>5.2144969038289615</v>
      </c>
      <c r="U2958" s="678">
        <f t="shared" ca="1" si="507"/>
        <v>0</v>
      </c>
      <c r="V2958" s="678">
        <f t="shared" ca="1" si="507"/>
        <v>0.26866360254087218</v>
      </c>
      <c r="W2958" s="678">
        <f t="shared" ca="1" si="502"/>
        <v>31.74224599457893</v>
      </c>
      <c r="X2958" s="678">
        <f t="shared" ca="1" si="507"/>
        <v>0</v>
      </c>
      <c r="Y2958" s="678">
        <f t="shared" ca="1" si="507"/>
        <v>0</v>
      </c>
      <c r="Z2958" s="678">
        <f t="shared" ca="1" si="507"/>
        <v>0</v>
      </c>
      <c r="AA2958" t="str">
        <f t="shared" si="508"/>
        <v>ASRCMS202202</v>
      </c>
      <c r="AB2958" s="957">
        <f t="shared" si="509"/>
        <v>45230</v>
      </c>
      <c r="AC2958" t="str">
        <f t="shared" si="510"/>
        <v>Unaudited</v>
      </c>
    </row>
    <row r="2959" spans="1:29" x14ac:dyDescent="0.25">
      <c r="A2959" t="s">
        <v>421</v>
      </c>
      <c r="B2959" t="s">
        <v>1380</v>
      </c>
      <c r="C2959" t="s">
        <v>1381</v>
      </c>
      <c r="D2959">
        <v>1900</v>
      </c>
      <c r="E2959" s="957">
        <v>1</v>
      </c>
      <c r="F2959" t="s">
        <v>439</v>
      </c>
      <c r="G2959" s="957">
        <v>91</v>
      </c>
      <c r="H2959" t="s">
        <v>388</v>
      </c>
      <c r="I2959" s="937" t="s">
        <v>489</v>
      </c>
      <c r="J2959" s="937" t="s">
        <v>445</v>
      </c>
      <c r="K2959" s="937" t="s">
        <v>449</v>
      </c>
      <c r="L2959" s="937">
        <v>8.1</v>
      </c>
      <c r="M2959" s="962" t="s">
        <v>22</v>
      </c>
      <c r="N2959" s="678">
        <f t="shared" ca="1" si="500"/>
        <v>6699962.1917477287</v>
      </c>
      <c r="O2959" s="678">
        <f t="shared" ca="1" si="507"/>
        <v>2521482.0085655139</v>
      </c>
      <c r="P2959" s="678">
        <f t="shared" ca="1" si="507"/>
        <v>539587.40927047492</v>
      </c>
      <c r="Q2959" s="678">
        <f t="shared" ca="1" si="507"/>
        <v>2312763.4166984465</v>
      </c>
      <c r="R2959" s="678">
        <f t="shared" ca="1" si="507"/>
        <v>405202.89785134542</v>
      </c>
      <c r="S2959" s="678">
        <f t="shared" ca="1" si="507"/>
        <v>109.77875624424634</v>
      </c>
      <c r="T2959" s="678">
        <f t="shared" ca="1" si="507"/>
        <v>440177.36064713955</v>
      </c>
      <c r="U2959" s="678">
        <f t="shared" ca="1" si="507"/>
        <v>0</v>
      </c>
      <c r="V2959" s="678">
        <f t="shared" ca="1" si="507"/>
        <v>36583.330122217594</v>
      </c>
      <c r="W2959" s="678">
        <f t="shared" ca="1" si="502"/>
        <v>444055.98983634752</v>
      </c>
      <c r="X2959" s="678">
        <f t="shared" ca="1" si="507"/>
        <v>0</v>
      </c>
      <c r="Y2959" s="678">
        <f t="shared" ca="1" si="507"/>
        <v>0</v>
      </c>
      <c r="Z2959" s="678">
        <f t="shared" ca="1" si="507"/>
        <v>0</v>
      </c>
      <c r="AA2959" t="str">
        <f t="shared" si="508"/>
        <v>ASRCMS202202</v>
      </c>
      <c r="AB2959" s="957">
        <f t="shared" si="509"/>
        <v>45230</v>
      </c>
      <c r="AC2959" t="str">
        <f t="shared" si="510"/>
        <v>Unaudited</v>
      </c>
    </row>
    <row r="2960" spans="1:29" x14ac:dyDescent="0.25">
      <c r="A2960" t="s">
        <v>421</v>
      </c>
      <c r="B2960" t="s">
        <v>1380</v>
      </c>
      <c r="C2960" t="s">
        <v>1381</v>
      </c>
      <c r="D2960">
        <v>1900</v>
      </c>
      <c r="E2960" s="957">
        <v>1</v>
      </c>
      <c r="F2960" t="s">
        <v>439</v>
      </c>
      <c r="G2960" s="957">
        <v>91</v>
      </c>
      <c r="H2960" t="s">
        <v>388</v>
      </c>
      <c r="I2960" s="937" t="s">
        <v>489</v>
      </c>
      <c r="J2960" s="937" t="s">
        <v>445</v>
      </c>
      <c r="K2960" s="937" t="s">
        <v>449</v>
      </c>
      <c r="L2960" s="937" t="s">
        <v>113</v>
      </c>
      <c r="M2960" s="962" t="s">
        <v>444</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ASRCMS202202</v>
      </c>
      <c r="AB2960" s="957">
        <f t="shared" si="509"/>
        <v>45230</v>
      </c>
      <c r="AC2960" t="str">
        <f t="shared" si="510"/>
        <v>Unaudited</v>
      </c>
    </row>
    <row r="2961" spans="1:29" x14ac:dyDescent="0.25">
      <c r="A2961" t="s">
        <v>421</v>
      </c>
      <c r="B2961" t="s">
        <v>1380</v>
      </c>
      <c r="C2961" t="s">
        <v>1381</v>
      </c>
      <c r="D2961">
        <v>1900</v>
      </c>
      <c r="E2961" s="957">
        <v>1</v>
      </c>
      <c r="F2961" t="s">
        <v>439</v>
      </c>
      <c r="G2961" s="957">
        <v>91</v>
      </c>
      <c r="H2961" t="s">
        <v>388</v>
      </c>
      <c r="I2961" s="937" t="s">
        <v>489</v>
      </c>
      <c r="J2961" s="937" t="s">
        <v>445</v>
      </c>
      <c r="K2961" s="937" t="s">
        <v>449</v>
      </c>
      <c r="L2961" s="937" t="s">
        <v>115</v>
      </c>
      <c r="M2961" s="962" t="s">
        <v>158</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ASRCMS202202</v>
      </c>
      <c r="AB2961" s="957">
        <f t="shared" si="509"/>
        <v>45230</v>
      </c>
      <c r="AC2961" t="str">
        <f t="shared" si="510"/>
        <v>Unaudited</v>
      </c>
    </row>
    <row r="2962" spans="1:29" x14ac:dyDescent="0.25">
      <c r="A2962" t="s">
        <v>421</v>
      </c>
      <c r="B2962" t="s">
        <v>1380</v>
      </c>
      <c r="C2962" t="s">
        <v>1381</v>
      </c>
      <c r="D2962">
        <v>1900</v>
      </c>
      <c r="E2962" s="957">
        <v>1</v>
      </c>
      <c r="F2962" t="s">
        <v>439</v>
      </c>
      <c r="G2962" s="957">
        <v>91</v>
      </c>
      <c r="H2962" t="s">
        <v>388</v>
      </c>
      <c r="I2962" s="937" t="s">
        <v>489</v>
      </c>
      <c r="J2962" s="937" t="s">
        <v>445</v>
      </c>
      <c r="K2962" s="937" t="s">
        <v>449</v>
      </c>
      <c r="L2962" s="937" t="s">
        <v>116</v>
      </c>
      <c r="M2962" s="962" t="s">
        <v>114</v>
      </c>
      <c r="N2962" s="678">
        <f t="shared" ca="1" si="500"/>
        <v>-44352.888632757291</v>
      </c>
      <c r="O2962" s="678">
        <f t="shared" ca="1" si="507"/>
        <v>-16691.886836787435</v>
      </c>
      <c r="P2962" s="678">
        <f t="shared" ca="1" si="507"/>
        <v>-3571.9993018003161</v>
      </c>
      <c r="Q2962" s="678">
        <f t="shared" ca="1" si="507"/>
        <v>-15310.196583062116</v>
      </c>
      <c r="R2962" s="678">
        <f t="shared" ca="1" si="507"/>
        <v>-2682.3911072523765</v>
      </c>
      <c r="S2962" s="678">
        <f t="shared" ca="1" si="507"/>
        <v>-0.72672125761258288</v>
      </c>
      <c r="T2962" s="678">
        <f t="shared" ca="1" si="507"/>
        <v>-2913.9175560557728</v>
      </c>
      <c r="U2962" s="678">
        <f t="shared" ca="1" si="507"/>
        <v>0</v>
      </c>
      <c r="V2962" s="678">
        <f t="shared" ca="1" si="507"/>
        <v>-242.17694373329778</v>
      </c>
      <c r="W2962" s="678">
        <f t="shared" ca="1" si="502"/>
        <v>-2939.5935828083702</v>
      </c>
      <c r="X2962" s="678">
        <f t="shared" ca="1" si="507"/>
        <v>0</v>
      </c>
      <c r="Y2962" s="678">
        <f t="shared" ca="1" si="507"/>
        <v>0</v>
      </c>
      <c r="Z2962" s="678">
        <f t="shared" ca="1" si="507"/>
        <v>0</v>
      </c>
      <c r="AA2962" t="str">
        <f t="shared" si="508"/>
        <v>ASRCMS202202</v>
      </c>
      <c r="AB2962" s="957">
        <f t="shared" si="509"/>
        <v>45230</v>
      </c>
      <c r="AC2962" t="str">
        <f t="shared" si="510"/>
        <v>Unaudited</v>
      </c>
    </row>
    <row r="2963" spans="1:29" x14ac:dyDescent="0.25">
      <c r="A2963" t="s">
        <v>421</v>
      </c>
      <c r="B2963" t="s">
        <v>1380</v>
      </c>
      <c r="C2963" t="s">
        <v>1381</v>
      </c>
      <c r="D2963">
        <v>1900</v>
      </c>
      <c r="E2963" s="957">
        <v>1</v>
      </c>
      <c r="F2963" t="s">
        <v>439</v>
      </c>
      <c r="G2963" s="957">
        <v>91</v>
      </c>
      <c r="H2963" t="s">
        <v>388</v>
      </c>
      <c r="I2963" s="937" t="s">
        <v>489</v>
      </c>
      <c r="J2963" s="937" t="s">
        <v>445</v>
      </c>
      <c r="K2963" s="937" t="s">
        <v>449</v>
      </c>
      <c r="L2963" s="937" t="s">
        <v>117</v>
      </c>
      <c r="M2963" s="962" t="s">
        <v>159</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ASRCMS202202</v>
      </c>
      <c r="AB2963" s="957">
        <f t="shared" si="509"/>
        <v>45230</v>
      </c>
      <c r="AC2963" t="str">
        <f t="shared" si="510"/>
        <v>Unaudited</v>
      </c>
    </row>
    <row r="2964" spans="1:29" x14ac:dyDescent="0.25">
      <c r="A2964" t="s">
        <v>421</v>
      </c>
      <c r="B2964" t="s">
        <v>1380</v>
      </c>
      <c r="C2964" t="s">
        <v>1381</v>
      </c>
      <c r="D2964">
        <v>1900</v>
      </c>
      <c r="E2964" s="957">
        <v>1</v>
      </c>
      <c r="F2964" t="s">
        <v>439</v>
      </c>
      <c r="G2964" s="957">
        <v>91</v>
      </c>
      <c r="H2964" t="s">
        <v>388</v>
      </c>
      <c r="I2964" s="937" t="s">
        <v>489</v>
      </c>
      <c r="J2964" s="937" t="s">
        <v>445</v>
      </c>
      <c r="K2964" s="937" t="s">
        <v>449</v>
      </c>
      <c r="L2964" s="937" t="s">
        <v>160</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ASRCMS202202</v>
      </c>
      <c r="AB2964" s="957">
        <f t="shared" si="509"/>
        <v>45230</v>
      </c>
      <c r="AC2964" t="str">
        <f t="shared" si="510"/>
        <v>Unaudited</v>
      </c>
    </row>
    <row r="2965" spans="1:29" x14ac:dyDescent="0.25">
      <c r="A2965" t="s">
        <v>421</v>
      </c>
      <c r="B2965" t="s">
        <v>1380</v>
      </c>
      <c r="C2965" t="s">
        <v>1381</v>
      </c>
      <c r="D2965">
        <v>1900</v>
      </c>
      <c r="E2965" s="957">
        <v>1</v>
      </c>
      <c r="F2965" t="s">
        <v>439</v>
      </c>
      <c r="G2965" s="957">
        <v>91</v>
      </c>
      <c r="H2965" t="s">
        <v>388</v>
      </c>
      <c r="I2965" s="937" t="s">
        <v>489</v>
      </c>
      <c r="J2965" s="937" t="s">
        <v>445</v>
      </c>
      <c r="K2965" s="937" t="s">
        <v>449</v>
      </c>
      <c r="L2965" s="945" t="s">
        <v>443</v>
      </c>
      <c r="M2965" s="960" t="s">
        <v>457</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ASRCMS202202</v>
      </c>
      <c r="AB2965" s="957">
        <f t="shared" si="509"/>
        <v>45230</v>
      </c>
      <c r="AC2965" t="str">
        <f t="shared" si="510"/>
        <v>Unaudited</v>
      </c>
    </row>
    <row r="2966" spans="1:29" ht="30" x14ac:dyDescent="0.25">
      <c r="A2966" t="s">
        <v>421</v>
      </c>
      <c r="B2966" t="s">
        <v>1380</v>
      </c>
      <c r="C2966" t="s">
        <v>1381</v>
      </c>
      <c r="D2966">
        <v>1900</v>
      </c>
      <c r="E2966" s="957">
        <v>1</v>
      </c>
      <c r="F2966" t="s">
        <v>439</v>
      </c>
      <c r="G2966" s="957">
        <v>91</v>
      </c>
      <c r="H2966" t="s">
        <v>388</v>
      </c>
      <c r="I2966" s="962" t="s">
        <v>489</v>
      </c>
      <c r="J2966" s="962" t="s">
        <v>445</v>
      </c>
      <c r="K2966" s="962" t="s">
        <v>450</v>
      </c>
      <c r="L2966" s="937">
        <v>9.1</v>
      </c>
      <c r="M2966" s="962" t="s">
        <v>186</v>
      </c>
      <c r="N2966" s="678">
        <f t="shared" ca="1" si="511"/>
        <v>6544061.6999999993</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816535.88000000012</v>
      </c>
      <c r="P2966" s="678">
        <f t="shared" ca="1" si="513"/>
        <v>106024.84</v>
      </c>
      <c r="Q2966" s="678">
        <f t="shared" ca="1" si="513"/>
        <v>1539288.4</v>
      </c>
      <c r="R2966" s="678">
        <f t="shared" ca="1" si="513"/>
        <v>158285.88999999998</v>
      </c>
      <c r="S2966" s="678">
        <f t="shared" ca="1" si="513"/>
        <v>6852.98</v>
      </c>
      <c r="T2966" s="678">
        <f t="shared" ca="1" si="513"/>
        <v>193552.36000000002</v>
      </c>
      <c r="U2966" s="678">
        <f t="shared" ca="1" si="513"/>
        <v>0</v>
      </c>
      <c r="V2966" s="678">
        <f t="shared" ca="1" si="513"/>
        <v>720</v>
      </c>
      <c r="W2966" s="678">
        <f t="shared" ca="1" si="502"/>
        <v>3722801.3499999996</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ASRCMS202202</v>
      </c>
      <c r="AB2966" s="957">
        <f t="shared" si="509"/>
        <v>45230</v>
      </c>
      <c r="AC2966" t="str">
        <f t="shared" si="510"/>
        <v>Unaudited</v>
      </c>
    </row>
    <row r="2967" spans="1:29" x14ac:dyDescent="0.25">
      <c r="A2967" t="s">
        <v>421</v>
      </c>
      <c r="B2967" t="s">
        <v>1380</v>
      </c>
      <c r="C2967" t="s">
        <v>1381</v>
      </c>
      <c r="D2967">
        <v>1900</v>
      </c>
      <c r="E2967" s="957">
        <v>1</v>
      </c>
      <c r="F2967" t="s">
        <v>439</v>
      </c>
      <c r="G2967" s="957">
        <v>91</v>
      </c>
      <c r="H2967" t="s">
        <v>388</v>
      </c>
      <c r="I2967" s="937" t="s">
        <v>489</v>
      </c>
      <c r="J2967" s="937" t="s">
        <v>445</v>
      </c>
      <c r="K2967" s="937" t="s">
        <v>450</v>
      </c>
      <c r="L2967" s="937" t="s">
        <v>107</v>
      </c>
      <c r="M2967" s="962" t="s">
        <v>187</v>
      </c>
      <c r="N2967" s="678">
        <f t="shared" ca="1" si="511"/>
        <v>45634.57</v>
      </c>
      <c r="O2967" s="678">
        <f t="shared" ca="1" si="513"/>
        <v>17976.7</v>
      </c>
      <c r="P2967" s="678">
        <f t="shared" ca="1" si="513"/>
        <v>0</v>
      </c>
      <c r="Q2967" s="678">
        <f t="shared" ca="1" si="513"/>
        <v>0</v>
      </c>
      <c r="R2967" s="678">
        <f t="shared" ca="1" si="513"/>
        <v>0</v>
      </c>
      <c r="S2967" s="678">
        <f t="shared" ca="1" si="513"/>
        <v>0</v>
      </c>
      <c r="T2967" s="678">
        <f t="shared" ca="1" si="513"/>
        <v>13745.7</v>
      </c>
      <c r="U2967" s="678">
        <f t="shared" ca="1" si="513"/>
        <v>0</v>
      </c>
      <c r="V2967" s="678">
        <f t="shared" ca="1" si="513"/>
        <v>0</v>
      </c>
      <c r="W2967" s="678">
        <f t="shared" ca="1" si="502"/>
        <v>13912.17</v>
      </c>
      <c r="X2967" s="678">
        <f t="shared" ca="1" si="514"/>
        <v>0</v>
      </c>
      <c r="Y2967" s="678">
        <f t="shared" ca="1" si="514"/>
        <v>0</v>
      </c>
      <c r="Z2967" s="678">
        <f t="shared" ca="1" si="514"/>
        <v>0</v>
      </c>
      <c r="AA2967" t="str">
        <f t="shared" si="508"/>
        <v>ASRCMS202202</v>
      </c>
      <c r="AB2967" s="957">
        <f t="shared" si="509"/>
        <v>45230</v>
      </c>
      <c r="AC2967" t="str">
        <f t="shared" si="510"/>
        <v>Unaudited</v>
      </c>
    </row>
    <row r="2968" spans="1:29" x14ac:dyDescent="0.25">
      <c r="A2968" t="s">
        <v>421</v>
      </c>
      <c r="B2968" t="s">
        <v>1380</v>
      </c>
      <c r="C2968" t="s">
        <v>1381</v>
      </c>
      <c r="D2968">
        <v>1900</v>
      </c>
      <c r="E2968" s="957">
        <v>1</v>
      </c>
      <c r="F2968" t="s">
        <v>439</v>
      </c>
      <c r="G2968" s="957">
        <v>91</v>
      </c>
      <c r="H2968" t="s">
        <v>388</v>
      </c>
      <c r="I2968" s="937" t="s">
        <v>489</v>
      </c>
      <c r="J2968" s="937" t="s">
        <v>445</v>
      </c>
      <c r="K2968" s="937" t="s">
        <v>450</v>
      </c>
      <c r="L2968" s="937" t="s">
        <v>1316</v>
      </c>
      <c r="M2968" s="962" t="s">
        <v>1317</v>
      </c>
      <c r="N2968" s="678">
        <f t="shared" ca="1" si="511"/>
        <v>102295.85</v>
      </c>
      <c r="O2968" s="678">
        <f t="shared" ca="1" si="513"/>
        <v>0</v>
      </c>
      <c r="P2968" s="678">
        <f t="shared" ca="1" si="513"/>
        <v>0</v>
      </c>
      <c r="Q2968" s="678">
        <f t="shared" ca="1" si="513"/>
        <v>47166.35</v>
      </c>
      <c r="R2968" s="678">
        <f t="shared" ca="1" si="513"/>
        <v>0</v>
      </c>
      <c r="S2968" s="678">
        <f t="shared" ca="1" si="513"/>
        <v>0</v>
      </c>
      <c r="T2968" s="678">
        <f t="shared" ca="1" si="513"/>
        <v>55129.5</v>
      </c>
      <c r="U2968" s="678">
        <f t="shared" ca="1" si="513"/>
        <v>0</v>
      </c>
      <c r="V2968" s="678">
        <f t="shared" ca="1" si="513"/>
        <v>0</v>
      </c>
      <c r="W2968" s="678">
        <f t="shared" ca="1" si="502"/>
        <v>0</v>
      </c>
      <c r="X2968" s="678">
        <f t="shared" ca="1" si="514"/>
        <v>0</v>
      </c>
      <c r="Y2968" s="678">
        <f t="shared" ca="1" si="514"/>
        <v>0</v>
      </c>
      <c r="Z2968" s="678">
        <f t="shared" ca="1" si="514"/>
        <v>0</v>
      </c>
      <c r="AA2968" t="str">
        <f t="shared" si="508"/>
        <v>ASRCMS202202</v>
      </c>
      <c r="AB2968" s="957">
        <f t="shared" si="509"/>
        <v>45230</v>
      </c>
      <c r="AC2968" t="str">
        <f t="shared" si="510"/>
        <v>Unaudited</v>
      </c>
    </row>
    <row r="2969" spans="1:29" x14ac:dyDescent="0.25">
      <c r="A2969" t="s">
        <v>421</v>
      </c>
      <c r="B2969" t="s">
        <v>1380</v>
      </c>
      <c r="C2969" t="s">
        <v>1381</v>
      </c>
      <c r="D2969">
        <v>1900</v>
      </c>
      <c r="E2969" s="957">
        <v>1</v>
      </c>
      <c r="F2969" t="s">
        <v>439</v>
      </c>
      <c r="G2969" s="957">
        <v>91</v>
      </c>
      <c r="H2969" t="s">
        <v>388</v>
      </c>
      <c r="I2969" s="937" t="s">
        <v>489</v>
      </c>
      <c r="J2969" s="937" t="s">
        <v>445</v>
      </c>
      <c r="K2969" s="937" t="s">
        <v>450</v>
      </c>
      <c r="L2969" s="937" t="s">
        <v>108</v>
      </c>
      <c r="M2969" s="962" t="s">
        <v>188</v>
      </c>
      <c r="N2969" s="678">
        <f t="shared" ca="1" si="511"/>
        <v>1749020.8800000001</v>
      </c>
      <c r="O2969" s="678">
        <f t="shared" ca="1" si="513"/>
        <v>387875.6700000001</v>
      </c>
      <c r="P2969" s="678">
        <f t="shared" ca="1" si="513"/>
        <v>17523.579999999998</v>
      </c>
      <c r="Q2969" s="678">
        <f t="shared" ca="1" si="513"/>
        <v>674095.21000000008</v>
      </c>
      <c r="R2969" s="678">
        <f t="shared" ca="1" si="513"/>
        <v>24779.56</v>
      </c>
      <c r="S2969" s="678">
        <f t="shared" ca="1" si="513"/>
        <v>4893.8900000000003</v>
      </c>
      <c r="T2969" s="678">
        <f t="shared" ca="1" si="513"/>
        <v>201174.13999999996</v>
      </c>
      <c r="U2969" s="678">
        <f t="shared" ca="1" si="513"/>
        <v>0</v>
      </c>
      <c r="V2969" s="678">
        <f t="shared" ca="1" si="513"/>
        <v>3598.4399999999996</v>
      </c>
      <c r="W2969" s="678">
        <f t="shared" ca="1" si="502"/>
        <v>435080.39000000007</v>
      </c>
      <c r="X2969" s="678">
        <f t="shared" ca="1" si="514"/>
        <v>0</v>
      </c>
      <c r="Y2969" s="678">
        <f t="shared" ca="1" si="514"/>
        <v>0</v>
      </c>
      <c r="Z2969" s="678">
        <f t="shared" ca="1" si="514"/>
        <v>0</v>
      </c>
      <c r="AA2969" t="str">
        <f t="shared" si="508"/>
        <v>ASRCMS202202</v>
      </c>
      <c r="AB2969" s="957">
        <f t="shared" si="509"/>
        <v>45230</v>
      </c>
      <c r="AC2969" t="str">
        <f t="shared" si="510"/>
        <v>Unaudited</v>
      </c>
    </row>
    <row r="2970" spans="1:29" x14ac:dyDescent="0.25">
      <c r="A2970" t="s">
        <v>421</v>
      </c>
      <c r="B2970" t="s">
        <v>1380</v>
      </c>
      <c r="C2970" t="s">
        <v>1381</v>
      </c>
      <c r="D2970">
        <v>1900</v>
      </c>
      <c r="E2970" s="957">
        <v>1</v>
      </c>
      <c r="F2970" t="s">
        <v>439</v>
      </c>
      <c r="G2970" s="957">
        <v>91</v>
      </c>
      <c r="H2970" t="s">
        <v>388</v>
      </c>
      <c r="I2970" s="937" t="s">
        <v>489</v>
      </c>
      <c r="J2970" s="937" t="s">
        <v>445</v>
      </c>
      <c r="K2970" s="937" t="s">
        <v>450</v>
      </c>
      <c r="L2970" s="937" t="s">
        <v>109</v>
      </c>
      <c r="M2970" s="962" t="s">
        <v>161</v>
      </c>
      <c r="N2970" s="678">
        <f t="shared" ca="1" si="511"/>
        <v>1552809.9810289654</v>
      </c>
      <c r="O2970" s="678">
        <f t="shared" ca="1" si="513"/>
        <v>856825.76144644839</v>
      </c>
      <c r="P2970" s="678">
        <f t="shared" ca="1" si="513"/>
        <v>22321.221308275824</v>
      </c>
      <c r="Q2970" s="678">
        <f t="shared" ca="1" si="513"/>
        <v>532683.89210684691</v>
      </c>
      <c r="R2970" s="678">
        <f t="shared" ca="1" si="513"/>
        <v>38229.131831877276</v>
      </c>
      <c r="S2970" s="678">
        <f t="shared" ca="1" si="513"/>
        <v>1976.5669681336394</v>
      </c>
      <c r="T2970" s="678">
        <f t="shared" ca="1" si="513"/>
        <v>72732.471811607698</v>
      </c>
      <c r="U2970" s="678">
        <f t="shared" ca="1" si="513"/>
        <v>0</v>
      </c>
      <c r="V2970" s="678">
        <f t="shared" ca="1" si="513"/>
        <v>4131.2422565509423</v>
      </c>
      <c r="W2970" s="678">
        <f t="shared" ca="1" si="502"/>
        <v>23909.693299224909</v>
      </c>
      <c r="X2970" s="678">
        <f t="shared" ca="1" si="514"/>
        <v>0</v>
      </c>
      <c r="Y2970" s="678">
        <f t="shared" ca="1" si="514"/>
        <v>0</v>
      </c>
      <c r="Z2970" s="678">
        <f t="shared" ca="1" si="514"/>
        <v>0</v>
      </c>
      <c r="AA2970" t="str">
        <f t="shared" si="508"/>
        <v>ASRCMS202202</v>
      </c>
      <c r="AB2970" s="957">
        <f t="shared" si="509"/>
        <v>45230</v>
      </c>
      <c r="AC2970" t="str">
        <f t="shared" si="510"/>
        <v>Unaudited</v>
      </c>
    </row>
    <row r="2971" spans="1:29" x14ac:dyDescent="0.25">
      <c r="A2971" t="s">
        <v>421</v>
      </c>
      <c r="B2971" t="s">
        <v>1380</v>
      </c>
      <c r="C2971" t="s">
        <v>1381</v>
      </c>
      <c r="D2971">
        <v>1900</v>
      </c>
      <c r="E2971" s="957">
        <v>1</v>
      </c>
      <c r="F2971" t="s">
        <v>439</v>
      </c>
      <c r="G2971" s="957">
        <v>91</v>
      </c>
      <c r="H2971" t="s">
        <v>388</v>
      </c>
      <c r="I2971" s="937" t="s">
        <v>489</v>
      </c>
      <c r="J2971" s="937" t="s">
        <v>445</v>
      </c>
      <c r="K2971" s="937" t="s">
        <v>450</v>
      </c>
      <c r="L2971" s="937" t="s">
        <v>110</v>
      </c>
      <c r="M2971" s="962" t="s">
        <v>135</v>
      </c>
      <c r="N2971" s="678">
        <f t="shared" ca="1" si="511"/>
        <v>35458.584681075386</v>
      </c>
      <c r="O2971" s="678">
        <f t="shared" ca="1" si="513"/>
        <v>20462.437864784384</v>
      </c>
      <c r="P2971" s="678">
        <f t="shared" ca="1" si="513"/>
        <v>2955.5982584183903</v>
      </c>
      <c r="Q2971" s="678">
        <f t="shared" ca="1" si="513"/>
        <v>8345.9862327145274</v>
      </c>
      <c r="R2971" s="678">
        <f t="shared" ca="1" si="513"/>
        <v>1331.8486446034071</v>
      </c>
      <c r="S2971" s="678">
        <f t="shared" ca="1" si="513"/>
        <v>64.369071939170823</v>
      </c>
      <c r="T2971" s="678">
        <f t="shared" ca="1" si="513"/>
        <v>1801.7831965133323</v>
      </c>
      <c r="U2971" s="678">
        <f t="shared" ca="1" si="513"/>
        <v>0</v>
      </c>
      <c r="V2971" s="678">
        <f t="shared" ca="1" si="513"/>
        <v>106.66874778491164</v>
      </c>
      <c r="W2971" s="678">
        <f t="shared" ca="1" si="502"/>
        <v>389.89266431726321</v>
      </c>
      <c r="X2971" s="678">
        <f t="shared" ca="1" si="514"/>
        <v>0</v>
      </c>
      <c r="Y2971" s="678">
        <f t="shared" ca="1" si="514"/>
        <v>0</v>
      </c>
      <c r="Z2971" s="678">
        <f t="shared" ca="1" si="514"/>
        <v>0</v>
      </c>
      <c r="AA2971" t="str">
        <f t="shared" si="508"/>
        <v>ASRCMS202202</v>
      </c>
      <c r="AB2971" s="957">
        <f t="shared" si="509"/>
        <v>45230</v>
      </c>
      <c r="AC2971" t="str">
        <f t="shared" si="510"/>
        <v>Unaudited</v>
      </c>
    </row>
    <row r="2972" spans="1:29" x14ac:dyDescent="0.25">
      <c r="A2972" t="s">
        <v>421</v>
      </c>
      <c r="B2972" t="s">
        <v>1380</v>
      </c>
      <c r="C2972" t="s">
        <v>1381</v>
      </c>
      <c r="D2972">
        <v>1900</v>
      </c>
      <c r="E2972" s="957">
        <v>1</v>
      </c>
      <c r="F2972" t="s">
        <v>439</v>
      </c>
      <c r="G2972" s="957">
        <v>91</v>
      </c>
      <c r="H2972" t="s">
        <v>388</v>
      </c>
      <c r="I2972" s="937" t="s">
        <v>489</v>
      </c>
      <c r="J2972" s="937" t="s">
        <v>445</v>
      </c>
      <c r="K2972" s="937" t="s">
        <v>450</v>
      </c>
      <c r="L2972" s="937" t="s">
        <v>111</v>
      </c>
      <c r="M2972" s="962" t="s">
        <v>163</v>
      </c>
      <c r="N2972" s="678">
        <f t="shared" ca="1" si="511"/>
        <v>133249.90073412494</v>
      </c>
      <c r="O2972" s="678">
        <f t="shared" ca="1" si="513"/>
        <v>29206.422492216778</v>
      </c>
      <c r="P2972" s="678">
        <f t="shared" ca="1" si="513"/>
        <v>2044.3107888452664</v>
      </c>
      <c r="Q2972" s="678">
        <f t="shared" ca="1" si="513"/>
        <v>39294.773664162443</v>
      </c>
      <c r="R2972" s="678">
        <f t="shared" ca="1" si="513"/>
        <v>3120.580314070502</v>
      </c>
      <c r="S2972" s="678">
        <f t="shared" ca="1" si="513"/>
        <v>2.8652148349543372</v>
      </c>
      <c r="T2972" s="678">
        <f t="shared" ca="1" si="513"/>
        <v>238.48967113481251</v>
      </c>
      <c r="U2972" s="678">
        <f t="shared" ca="1" si="513"/>
        <v>0</v>
      </c>
      <c r="V2972" s="678">
        <f t="shared" ca="1" si="513"/>
        <v>125.42182169726169</v>
      </c>
      <c r="W2972" s="678">
        <f t="shared" ca="1" si="502"/>
        <v>59217.03676716295</v>
      </c>
      <c r="X2972" s="678">
        <f t="shared" ca="1" si="514"/>
        <v>0</v>
      </c>
      <c r="Y2972" s="678">
        <f t="shared" ca="1" si="514"/>
        <v>0</v>
      </c>
      <c r="Z2972" s="678">
        <f t="shared" ca="1" si="514"/>
        <v>0</v>
      </c>
      <c r="AA2972" t="str">
        <f t="shared" si="508"/>
        <v>ASRCMS202202</v>
      </c>
      <c r="AB2972" s="957">
        <f t="shared" si="509"/>
        <v>45230</v>
      </c>
      <c r="AC2972" t="str">
        <f t="shared" si="510"/>
        <v>Unaudited</v>
      </c>
    </row>
    <row r="2973" spans="1:29" x14ac:dyDescent="0.25">
      <c r="A2973" t="s">
        <v>421</v>
      </c>
      <c r="B2973" t="s">
        <v>1380</v>
      </c>
      <c r="C2973" t="s">
        <v>1381</v>
      </c>
      <c r="D2973">
        <v>1900</v>
      </c>
      <c r="E2973" s="957">
        <v>1</v>
      </c>
      <c r="F2973" t="s">
        <v>439</v>
      </c>
      <c r="G2973" s="957">
        <v>91</v>
      </c>
      <c r="H2973" t="s">
        <v>388</v>
      </c>
      <c r="I2973" s="937" t="s">
        <v>489</v>
      </c>
      <c r="J2973" s="937" t="s">
        <v>445</v>
      </c>
      <c r="K2973" s="937" t="s">
        <v>450</v>
      </c>
      <c r="L2973" s="945" t="s">
        <v>112</v>
      </c>
      <c r="M2973" s="960" t="s">
        <v>464</v>
      </c>
      <c r="N2973" s="678">
        <f t="shared" ca="1" si="511"/>
        <v>479167.70415429439</v>
      </c>
      <c r="O2973" s="678">
        <f t="shared" ca="1" si="513"/>
        <v>107186.95617662629</v>
      </c>
      <c r="P2973" s="678">
        <f t="shared" ca="1" si="513"/>
        <v>11749.755982082221</v>
      </c>
      <c r="Q2973" s="678">
        <f t="shared" ca="1" si="513"/>
        <v>153462.89236796266</v>
      </c>
      <c r="R2973" s="678">
        <f t="shared" ca="1" si="513"/>
        <v>16283.324520820197</v>
      </c>
      <c r="S2973" s="678">
        <f t="shared" ca="1" si="513"/>
        <v>412.59360793528521</v>
      </c>
      <c r="T2973" s="678">
        <f t="shared" ca="1" si="513"/>
        <v>26625.116958886705</v>
      </c>
      <c r="U2973" s="678">
        <f t="shared" ca="1" si="513"/>
        <v>0</v>
      </c>
      <c r="V2973" s="678">
        <f t="shared" ca="1" si="513"/>
        <v>1371.7909842834576</v>
      </c>
      <c r="W2973" s="678">
        <f t="shared" ca="1" si="502"/>
        <v>162075.27355569758</v>
      </c>
      <c r="X2973" s="678">
        <f t="shared" ca="1" si="514"/>
        <v>0</v>
      </c>
      <c r="Y2973" s="678">
        <f t="shared" ca="1" si="514"/>
        <v>0</v>
      </c>
      <c r="Z2973" s="678">
        <f t="shared" ca="1" si="514"/>
        <v>0</v>
      </c>
      <c r="AA2973" t="str">
        <f t="shared" si="508"/>
        <v>ASRCMS202202</v>
      </c>
      <c r="AB2973" s="957">
        <f t="shared" si="509"/>
        <v>45230</v>
      </c>
      <c r="AC2973" t="str">
        <f t="shared" si="510"/>
        <v>Unaudited</v>
      </c>
    </row>
    <row r="2974" spans="1:29" x14ac:dyDescent="0.25">
      <c r="A2974" t="s">
        <v>421</v>
      </c>
      <c r="B2974" t="s">
        <v>1380</v>
      </c>
      <c r="C2974" t="s">
        <v>1381</v>
      </c>
      <c r="D2974">
        <v>1900</v>
      </c>
      <c r="E2974" s="957">
        <v>1</v>
      </c>
      <c r="F2974" t="s">
        <v>439</v>
      </c>
      <c r="G2974" s="957">
        <v>91</v>
      </c>
      <c r="H2974" t="s">
        <v>388</v>
      </c>
      <c r="I2974" s="937" t="s">
        <v>489</v>
      </c>
      <c r="J2974" s="937" t="s">
        <v>445</v>
      </c>
      <c r="K2974" s="937" t="s">
        <v>6</v>
      </c>
      <c r="L2974" s="937" t="s">
        <v>118</v>
      </c>
      <c r="M2974" s="962" t="s">
        <v>189</v>
      </c>
      <c r="N2974" s="678">
        <f t="shared" ca="1" si="511"/>
        <v>47020.344342783144</v>
      </c>
      <c r="O2974" s="678">
        <f t="shared" ca="1" si="513"/>
        <v>17695.764379523389</v>
      </c>
      <c r="P2974" s="678">
        <f t="shared" ca="1" si="513"/>
        <v>3786.8252179359893</v>
      </c>
      <c r="Q2974" s="678">
        <f t="shared" ca="1" si="513"/>
        <v>16230.977000212779</v>
      </c>
      <c r="R2974" s="678">
        <f t="shared" ca="1" si="513"/>
        <v>2843.714522617895</v>
      </c>
      <c r="S2974" s="678">
        <f t="shared" ca="1" si="513"/>
        <v>0.77042746994672484</v>
      </c>
      <c r="T2974" s="678">
        <f t="shared" ca="1" si="513"/>
        <v>3089.165353055062</v>
      </c>
      <c r="U2974" s="678">
        <f t="shared" ca="1" si="513"/>
        <v>0</v>
      </c>
      <c r="V2974" s="678">
        <f t="shared" ca="1" si="513"/>
        <v>256.74186365873607</v>
      </c>
      <c r="W2974" s="678">
        <f t="shared" ca="1" si="502"/>
        <v>3116.3855783093413</v>
      </c>
      <c r="X2974" s="678">
        <f t="shared" ca="1" si="514"/>
        <v>0</v>
      </c>
      <c r="Y2974" s="678">
        <f t="shared" ca="1" si="514"/>
        <v>0</v>
      </c>
      <c r="Z2974" s="678">
        <f t="shared" ca="1" si="514"/>
        <v>0</v>
      </c>
      <c r="AA2974" t="str">
        <f t="shared" si="508"/>
        <v>ASRCMS202202</v>
      </c>
      <c r="AB2974" s="957">
        <f t="shared" si="509"/>
        <v>45230</v>
      </c>
      <c r="AC2974" t="str">
        <f t="shared" si="510"/>
        <v>Unaudited</v>
      </c>
    </row>
    <row r="2975" spans="1:29" x14ac:dyDescent="0.25">
      <c r="A2975" t="s">
        <v>421</v>
      </c>
      <c r="B2975" t="s">
        <v>1380</v>
      </c>
      <c r="C2975" t="s">
        <v>1381</v>
      </c>
      <c r="D2975">
        <v>1900</v>
      </c>
      <c r="E2975" s="957">
        <v>1</v>
      </c>
      <c r="F2975" t="s">
        <v>439</v>
      </c>
      <c r="G2975" s="957">
        <v>91</v>
      </c>
      <c r="H2975" t="s">
        <v>388</v>
      </c>
      <c r="I2975" s="937" t="s">
        <v>489</v>
      </c>
      <c r="J2975" s="937" t="s">
        <v>445</v>
      </c>
      <c r="K2975" s="937" t="s">
        <v>6</v>
      </c>
      <c r="L2975" s="937" t="s">
        <v>45</v>
      </c>
      <c r="M2975" s="962" t="s">
        <v>164</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ASRCMS202202</v>
      </c>
      <c r="AB2975" s="957">
        <f t="shared" si="509"/>
        <v>45230</v>
      </c>
      <c r="AC2975" t="str">
        <f t="shared" si="510"/>
        <v>Unaudited</v>
      </c>
    </row>
    <row r="2976" spans="1:29" x14ac:dyDescent="0.25">
      <c r="A2976" t="s">
        <v>421</v>
      </c>
      <c r="B2976" t="s">
        <v>1380</v>
      </c>
      <c r="C2976" t="s">
        <v>1381</v>
      </c>
      <c r="D2976">
        <v>1900</v>
      </c>
      <c r="E2976" s="957">
        <v>1</v>
      </c>
      <c r="F2976" t="s">
        <v>439</v>
      </c>
      <c r="G2976" s="957">
        <v>91</v>
      </c>
      <c r="H2976" t="s">
        <v>388</v>
      </c>
      <c r="I2976" s="937" t="s">
        <v>489</v>
      </c>
      <c r="J2976" s="937" t="s">
        <v>445</v>
      </c>
      <c r="K2976" s="937" t="s">
        <v>6</v>
      </c>
      <c r="L2976" s="937" t="s">
        <v>46</v>
      </c>
      <c r="M2976" s="962" t="s">
        <v>165</v>
      </c>
      <c r="N2976" s="678">
        <f t="shared" ca="1" si="511"/>
        <v>0.41577309404249402</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0.1408086480897516</v>
      </c>
      <c r="P2976" s="678">
        <f t="shared" ca="1" si="515"/>
        <v>0</v>
      </c>
      <c r="Q2976" s="678">
        <f t="shared" ca="1" si="515"/>
        <v>2.1460807183099371E-2</v>
      </c>
      <c r="R2976" s="678">
        <f t="shared" ca="1" si="515"/>
        <v>1.0730403591549685E-2</v>
      </c>
      <c r="S2976" s="678">
        <f t="shared" ca="1" si="515"/>
        <v>0.23204283158654368</v>
      </c>
      <c r="T2976" s="678">
        <f t="shared" ca="1" si="515"/>
        <v>0</v>
      </c>
      <c r="U2976" s="678">
        <f t="shared" ca="1" si="515"/>
        <v>0</v>
      </c>
      <c r="V2976" s="678">
        <f t="shared" ca="1" si="515"/>
        <v>0</v>
      </c>
      <c r="W2976" s="678">
        <f t="shared" ca="1" si="502"/>
        <v>1.0730403591549685E-2</v>
      </c>
      <c r="X2976" s="678">
        <f t="shared" ca="1" si="514"/>
        <v>0</v>
      </c>
      <c r="Y2976" s="678">
        <f t="shared" ca="1" si="514"/>
        <v>0</v>
      </c>
      <c r="Z2976" s="678">
        <f t="shared" ca="1" si="514"/>
        <v>0</v>
      </c>
      <c r="AA2976" t="str">
        <f t="shared" si="508"/>
        <v>ASRCMS202202</v>
      </c>
      <c r="AB2976" s="957">
        <f t="shared" si="509"/>
        <v>45230</v>
      </c>
      <c r="AC2976" t="str">
        <f t="shared" si="510"/>
        <v>Unaudited</v>
      </c>
    </row>
    <row r="2977" spans="1:29" x14ac:dyDescent="0.25">
      <c r="A2977" t="s">
        <v>421</v>
      </c>
      <c r="B2977" t="s">
        <v>1380</v>
      </c>
      <c r="C2977" t="s">
        <v>1381</v>
      </c>
      <c r="D2977">
        <v>1900</v>
      </c>
      <c r="E2977" s="957">
        <v>1</v>
      </c>
      <c r="F2977" t="s">
        <v>439</v>
      </c>
      <c r="G2977" s="957">
        <v>91</v>
      </c>
      <c r="H2977" t="s">
        <v>388</v>
      </c>
      <c r="I2977" s="937" t="s">
        <v>489</v>
      </c>
      <c r="J2977" s="937" t="s">
        <v>445</v>
      </c>
      <c r="K2977" s="937" t="s">
        <v>6</v>
      </c>
      <c r="L2977" s="937" t="s">
        <v>166</v>
      </c>
      <c r="M2977" s="962" t="s">
        <v>462</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ASRCMS202202</v>
      </c>
      <c r="AB2977" s="957">
        <f t="shared" si="509"/>
        <v>45230</v>
      </c>
      <c r="AC2977" t="str">
        <f t="shared" si="510"/>
        <v>Unaudited</v>
      </c>
    </row>
    <row r="2978" spans="1:29" x14ac:dyDescent="0.25">
      <c r="A2978" t="s">
        <v>421</v>
      </c>
      <c r="B2978" t="s">
        <v>1380</v>
      </c>
      <c r="C2978" t="s">
        <v>1381</v>
      </c>
      <c r="D2978">
        <v>1900</v>
      </c>
      <c r="E2978" s="957">
        <v>1</v>
      </c>
      <c r="F2978" t="s">
        <v>439</v>
      </c>
      <c r="G2978" s="957">
        <v>91</v>
      </c>
      <c r="H2978" t="s">
        <v>388</v>
      </c>
      <c r="I2978" s="937" t="s">
        <v>489</v>
      </c>
      <c r="J2978" s="937" t="s">
        <v>445</v>
      </c>
      <c r="K2978" s="937" t="s">
        <v>435</v>
      </c>
      <c r="L2978" s="945" t="s">
        <v>121</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ASRCMS202202</v>
      </c>
      <c r="AB2978" s="957">
        <f t="shared" si="509"/>
        <v>45230</v>
      </c>
      <c r="AC2978" t="str">
        <f t="shared" si="510"/>
        <v>Unaudited</v>
      </c>
    </row>
    <row r="2979" spans="1:29" x14ac:dyDescent="0.25">
      <c r="A2979" t="s">
        <v>421</v>
      </c>
      <c r="B2979" t="s">
        <v>1380</v>
      </c>
      <c r="C2979" t="s">
        <v>1381</v>
      </c>
      <c r="D2979">
        <v>1900</v>
      </c>
      <c r="E2979" s="957">
        <v>1</v>
      </c>
      <c r="F2979" t="s">
        <v>439</v>
      </c>
      <c r="G2979" s="957">
        <v>91</v>
      </c>
      <c r="H2979" t="s">
        <v>388</v>
      </c>
      <c r="I2979" s="962" t="s">
        <v>489</v>
      </c>
      <c r="J2979" s="962" t="s">
        <v>445</v>
      </c>
      <c r="K2979" s="962" t="s">
        <v>435</v>
      </c>
      <c r="L2979" s="953" t="s">
        <v>938</v>
      </c>
      <c r="M2979" s="962" t="s">
        <v>930</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ASRCMS202202</v>
      </c>
      <c r="AB2979" s="957">
        <f t="shared" si="509"/>
        <v>45230</v>
      </c>
      <c r="AC2979" t="str">
        <f t="shared" si="510"/>
        <v>Unaudited</v>
      </c>
    </row>
    <row r="2980" spans="1:29" x14ac:dyDescent="0.25">
      <c r="A2980" t="s">
        <v>421</v>
      </c>
      <c r="B2980" t="s">
        <v>1380</v>
      </c>
      <c r="C2980" t="s">
        <v>1381</v>
      </c>
      <c r="D2980">
        <v>1900</v>
      </c>
      <c r="E2980" s="957">
        <v>1</v>
      </c>
      <c r="F2980" t="s">
        <v>439</v>
      </c>
      <c r="G2980" s="957">
        <v>91</v>
      </c>
      <c r="H2980" t="s">
        <v>388</v>
      </c>
      <c r="I2980" s="958" t="s">
        <v>489</v>
      </c>
      <c r="J2980" s="958" t="s">
        <v>445</v>
      </c>
      <c r="K2980" s="958" t="s">
        <v>435</v>
      </c>
      <c r="L2980" s="953" t="s">
        <v>168</v>
      </c>
      <c r="M2980" s="958" t="s">
        <v>40</v>
      </c>
      <c r="N2980" s="678">
        <f t="shared" ca="1" si="511"/>
        <v>729.56173614243789</v>
      </c>
      <c r="O2980" s="678">
        <f t="shared" ca="1" si="515"/>
        <v>391.55249775485674</v>
      </c>
      <c r="P2980" s="678">
        <f t="shared" ca="1" si="515"/>
        <v>56.555914211731185</v>
      </c>
      <c r="Q2980" s="678">
        <f t="shared" ca="1" si="515"/>
        <v>203.1622072015939</v>
      </c>
      <c r="R2980" s="678">
        <f t="shared" ca="1" si="515"/>
        <v>32.420531588640415</v>
      </c>
      <c r="S2980" s="678">
        <f t="shared" ca="1" si="515"/>
        <v>1.5669044216032355</v>
      </c>
      <c r="T2980" s="678">
        <f t="shared" ca="1" si="515"/>
        <v>32.216132568787444</v>
      </c>
      <c r="U2980" s="678">
        <f t="shared" ca="1" si="515"/>
        <v>0</v>
      </c>
      <c r="V2980" s="678">
        <f t="shared" ca="1" si="515"/>
        <v>2.5965844700853618</v>
      </c>
      <c r="W2980" s="678">
        <f t="shared" ca="1" si="502"/>
        <v>9.4909639251395994</v>
      </c>
      <c r="X2980" s="678">
        <f t="shared" ca="1" si="514"/>
        <v>0</v>
      </c>
      <c r="Y2980" s="678">
        <f t="shared" ca="1" si="514"/>
        <v>0</v>
      </c>
      <c r="Z2980" s="678">
        <f t="shared" ca="1" si="514"/>
        <v>0</v>
      </c>
      <c r="AA2980" t="str">
        <f t="shared" si="508"/>
        <v>ASRCMS202202</v>
      </c>
      <c r="AB2980" s="957">
        <f t="shared" si="509"/>
        <v>45230</v>
      </c>
      <c r="AC2980" t="str">
        <f t="shared" si="510"/>
        <v>Unaudited</v>
      </c>
    </row>
    <row r="2981" spans="1:29" x14ac:dyDescent="0.25">
      <c r="A2981" t="s">
        <v>421</v>
      </c>
      <c r="B2981" t="s">
        <v>1380</v>
      </c>
      <c r="C2981" t="s">
        <v>1381</v>
      </c>
      <c r="D2981">
        <v>1900</v>
      </c>
      <c r="E2981" s="957">
        <v>1</v>
      </c>
      <c r="F2981" t="s">
        <v>439</v>
      </c>
      <c r="G2981" s="957">
        <v>91</v>
      </c>
      <c r="H2981" t="s">
        <v>388</v>
      </c>
      <c r="I2981" s="958" t="s">
        <v>489</v>
      </c>
      <c r="J2981" s="958" t="s">
        <v>445</v>
      </c>
      <c r="K2981" s="958" t="s">
        <v>435</v>
      </c>
      <c r="L2981" s="937" t="s">
        <v>169</v>
      </c>
      <c r="M2981" s="958" t="s">
        <v>330</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ASRCMS202202</v>
      </c>
      <c r="AB2981" s="957">
        <f t="shared" si="509"/>
        <v>45230</v>
      </c>
      <c r="AC2981" t="str">
        <f t="shared" si="510"/>
        <v>Unaudited</v>
      </c>
    </row>
    <row r="2982" spans="1:29" x14ac:dyDescent="0.25">
      <c r="A2982" t="s">
        <v>421</v>
      </c>
      <c r="B2982" t="s">
        <v>1380</v>
      </c>
      <c r="C2982" t="s">
        <v>1381</v>
      </c>
      <c r="D2982">
        <v>1900</v>
      </c>
      <c r="E2982" s="957">
        <v>1</v>
      </c>
      <c r="F2982" t="s">
        <v>439</v>
      </c>
      <c r="G2982" s="957">
        <v>91</v>
      </c>
      <c r="H2982" t="s">
        <v>388</v>
      </c>
      <c r="I2982" s="958" t="s">
        <v>489</v>
      </c>
      <c r="J2982" s="958" t="s">
        <v>451</v>
      </c>
      <c r="K2982" s="958" t="s">
        <v>436</v>
      </c>
      <c r="L2982" s="937" t="s">
        <v>122</v>
      </c>
      <c r="M2982" s="958" t="s">
        <v>27</v>
      </c>
      <c r="N2982" s="678">
        <f t="shared" ca="1" si="511"/>
        <v>1606858.2573496278</v>
      </c>
      <c r="O2982" s="678">
        <f t="shared" ca="1" si="515"/>
        <v>-747.54400490954083</v>
      </c>
      <c r="P2982" s="678">
        <f t="shared" ca="1" si="515"/>
        <v>1607605.8013545373</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ASRCMS202202</v>
      </c>
      <c r="AB2982" s="957">
        <f t="shared" si="509"/>
        <v>45230</v>
      </c>
      <c r="AC2982" t="str">
        <f t="shared" si="510"/>
        <v>Unaudited</v>
      </c>
    </row>
    <row r="2983" spans="1:29" x14ac:dyDescent="0.25">
      <c r="A2983" t="s">
        <v>421</v>
      </c>
      <c r="B2983" t="s">
        <v>1380</v>
      </c>
      <c r="C2983" t="s">
        <v>1381</v>
      </c>
      <c r="D2983">
        <v>1900</v>
      </c>
      <c r="E2983" s="957">
        <v>1</v>
      </c>
      <c r="F2983" t="s">
        <v>439</v>
      </c>
      <c r="G2983" s="957">
        <v>91</v>
      </c>
      <c r="H2983" t="s">
        <v>388</v>
      </c>
      <c r="I2983" s="965" t="s">
        <v>489</v>
      </c>
      <c r="J2983" s="965" t="s">
        <v>451</v>
      </c>
      <c r="K2983" s="965" t="s">
        <v>436</v>
      </c>
      <c r="L2983" s="945" t="s">
        <v>123</v>
      </c>
      <c r="M2983" s="965" t="s">
        <v>98</v>
      </c>
      <c r="N2983" s="678">
        <f t="shared" ca="1" si="511"/>
        <v>102859.00426982502</v>
      </c>
      <c r="O2983" s="678">
        <f t="shared" ca="1" si="515"/>
        <v>82577.268224988016</v>
      </c>
      <c r="P2983" s="678">
        <f t="shared" ca="1" si="515"/>
        <v>20281.736044837005</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ASRCMS202202</v>
      </c>
      <c r="AB2983" s="957">
        <f t="shared" si="509"/>
        <v>45230</v>
      </c>
      <c r="AC2983" t="str">
        <f t="shared" si="510"/>
        <v>Unaudited</v>
      </c>
    </row>
    <row r="2984" spans="1:29" x14ac:dyDescent="0.25">
      <c r="A2984" t="s">
        <v>421</v>
      </c>
      <c r="B2984" t="s">
        <v>1380</v>
      </c>
      <c r="C2984" t="s">
        <v>1381</v>
      </c>
      <c r="D2984">
        <v>1900</v>
      </c>
      <c r="E2984" s="957">
        <v>1</v>
      </c>
      <c r="F2984" t="s">
        <v>439</v>
      </c>
      <c r="G2984" s="957">
        <v>91</v>
      </c>
      <c r="H2984" t="s">
        <v>388</v>
      </c>
      <c r="I2984" s="937" t="s">
        <v>489</v>
      </c>
      <c r="J2984" s="937" t="s">
        <v>451</v>
      </c>
      <c r="K2984" s="937" t="s">
        <v>436</v>
      </c>
      <c r="L2984" s="937" t="s">
        <v>124</v>
      </c>
      <c r="M2984" s="958" t="s">
        <v>99</v>
      </c>
      <c r="N2984" s="678">
        <f t="shared" ca="1" si="511"/>
        <v>105184.25942946278</v>
      </c>
      <c r="O2984" s="678">
        <f t="shared" ca="1" si="515"/>
        <v>83747.308390337668</v>
      </c>
      <c r="P2984" s="678">
        <f t="shared" ca="1" si="515"/>
        <v>21436.951039125117</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ASRCMS202202</v>
      </c>
      <c r="AB2984" s="957">
        <f t="shared" si="509"/>
        <v>45230</v>
      </c>
      <c r="AC2984" t="str">
        <f t="shared" si="510"/>
        <v>Unaudited</v>
      </c>
    </row>
    <row r="2985" spans="1:29" x14ac:dyDescent="0.25">
      <c r="A2985" t="s">
        <v>421</v>
      </c>
      <c r="B2985" t="s">
        <v>1380</v>
      </c>
      <c r="C2985" t="s">
        <v>1381</v>
      </c>
      <c r="D2985">
        <v>1900</v>
      </c>
      <c r="E2985" s="957">
        <v>1</v>
      </c>
      <c r="F2985" t="s">
        <v>439</v>
      </c>
      <c r="G2985" s="957">
        <v>91</v>
      </c>
      <c r="H2985" t="s">
        <v>388</v>
      </c>
      <c r="I2985" s="937" t="s">
        <v>489</v>
      </c>
      <c r="J2985" s="937" t="s">
        <v>451</v>
      </c>
      <c r="K2985" s="937" t="s">
        <v>436</v>
      </c>
      <c r="L2985" s="943" t="s">
        <v>125</v>
      </c>
      <c r="M2985" s="959" t="s">
        <v>100</v>
      </c>
      <c r="N2985" s="678">
        <f t="shared" ca="1" si="511"/>
        <v>86228.027704856446</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40466.66860721555</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45761.359097640903</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ASRCMS202202</v>
      </c>
      <c r="AB2985" s="957">
        <f t="shared" si="509"/>
        <v>45230</v>
      </c>
      <c r="AC2985" t="str">
        <f t="shared" si="510"/>
        <v>Unaudited</v>
      </c>
    </row>
    <row r="2986" spans="1:29" x14ac:dyDescent="0.25">
      <c r="A2986" t="s">
        <v>421</v>
      </c>
      <c r="B2986" t="s">
        <v>1380</v>
      </c>
      <c r="C2986" t="s">
        <v>1381</v>
      </c>
      <c r="D2986">
        <v>1900</v>
      </c>
      <c r="E2986" s="957">
        <v>1</v>
      </c>
      <c r="F2986" t="s">
        <v>439</v>
      </c>
      <c r="G2986" s="957">
        <v>91</v>
      </c>
      <c r="H2986" t="s">
        <v>388</v>
      </c>
      <c r="I2986" s="958" t="s">
        <v>489</v>
      </c>
      <c r="J2986" s="958" t="s">
        <v>451</v>
      </c>
      <c r="K2986" s="958" t="s">
        <v>436</v>
      </c>
      <c r="L2986" s="937" t="s">
        <v>126</v>
      </c>
      <c r="M2986" s="958" t="s">
        <v>101</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118526.21791814607</v>
      </c>
      <c r="O2986" s="678">
        <f t="shared" ca="1" si="516"/>
        <v>6081.1420057910627</v>
      </c>
      <c r="P2986" s="678">
        <f t="shared" ca="1" si="516"/>
        <v>112445.07591235501</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ASRCMS202202</v>
      </c>
      <c r="AB2986" s="957">
        <f t="shared" si="509"/>
        <v>45230</v>
      </c>
      <c r="AC2986" t="str">
        <f t="shared" si="510"/>
        <v>Unaudited</v>
      </c>
    </row>
    <row r="2987" spans="1:29" x14ac:dyDescent="0.25">
      <c r="A2987" t="s">
        <v>421</v>
      </c>
      <c r="B2987" t="s">
        <v>1380</v>
      </c>
      <c r="C2987" t="s">
        <v>1381</v>
      </c>
      <c r="D2987">
        <v>1900</v>
      </c>
      <c r="E2987" s="957">
        <v>1</v>
      </c>
      <c r="F2987" t="s">
        <v>439</v>
      </c>
      <c r="G2987" s="957">
        <v>91</v>
      </c>
      <c r="H2987" t="s">
        <v>388</v>
      </c>
      <c r="I2987" s="937" t="s">
        <v>489</v>
      </c>
      <c r="J2987" s="937" t="s">
        <v>451</v>
      </c>
      <c r="K2987" s="937" t="s">
        <v>436</v>
      </c>
      <c r="L2987" s="937" t="s">
        <v>127</v>
      </c>
      <c r="M2987" s="958" t="s">
        <v>28</v>
      </c>
      <c r="N2987" s="678">
        <f t="shared" ca="1" si="517"/>
        <v>48053.835154672335</v>
      </c>
      <c r="O2987" s="678">
        <f t="shared" ca="1" si="516"/>
        <v>48053.835154672335</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ASRCMS202202</v>
      </c>
      <c r="AB2987" s="957">
        <f t="shared" si="509"/>
        <v>45230</v>
      </c>
      <c r="AC2987" t="str">
        <f t="shared" si="510"/>
        <v>Unaudited</v>
      </c>
    </row>
    <row r="2988" spans="1:29" x14ac:dyDescent="0.25">
      <c r="A2988" t="s">
        <v>421</v>
      </c>
      <c r="B2988" t="s">
        <v>1380</v>
      </c>
      <c r="C2988" t="s">
        <v>1381</v>
      </c>
      <c r="D2988">
        <v>1900</v>
      </c>
      <c r="E2988" s="957">
        <v>1</v>
      </c>
      <c r="F2988" t="s">
        <v>439</v>
      </c>
      <c r="G2988" s="957">
        <v>91</v>
      </c>
      <c r="H2988" t="s">
        <v>388</v>
      </c>
      <c r="I2988" s="937" t="s">
        <v>489</v>
      </c>
      <c r="J2988" s="937" t="s">
        <v>437</v>
      </c>
      <c r="K2988" s="937" t="s">
        <v>437</v>
      </c>
      <c r="L2988" s="937" t="s">
        <v>129</v>
      </c>
      <c r="M2988" s="958" t="s">
        <v>327</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ASRCMS202202</v>
      </c>
      <c r="AB2988" s="957">
        <f t="shared" si="509"/>
        <v>45230</v>
      </c>
      <c r="AC2988" t="str">
        <f t="shared" si="510"/>
        <v>Unaudited</v>
      </c>
    </row>
    <row r="2989" spans="1:29" x14ac:dyDescent="0.25">
      <c r="A2989" t="s">
        <v>421</v>
      </c>
      <c r="B2989" t="s">
        <v>1380</v>
      </c>
      <c r="C2989" t="s">
        <v>1381</v>
      </c>
      <c r="D2989">
        <v>1900</v>
      </c>
      <c r="E2989" s="957">
        <v>1</v>
      </c>
      <c r="F2989" t="s">
        <v>439</v>
      </c>
      <c r="G2989" s="957">
        <v>91</v>
      </c>
      <c r="H2989" t="s">
        <v>388</v>
      </c>
      <c r="I2989" s="958" t="s">
        <v>489</v>
      </c>
      <c r="J2989" s="958" t="s">
        <v>437</v>
      </c>
      <c r="K2989" s="958" t="s">
        <v>437</v>
      </c>
      <c r="L2989" s="937" t="s">
        <v>130</v>
      </c>
      <c r="M2989" s="958" t="s">
        <v>326</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ASRCMS202202</v>
      </c>
      <c r="AB2989" s="957">
        <f t="shared" si="509"/>
        <v>45230</v>
      </c>
      <c r="AC2989" t="str">
        <f t="shared" si="510"/>
        <v>Unaudited</v>
      </c>
    </row>
    <row r="2990" spans="1:29" ht="30" x14ac:dyDescent="0.25">
      <c r="A2990" t="s">
        <v>421</v>
      </c>
      <c r="B2990" t="s">
        <v>1380</v>
      </c>
      <c r="C2990" t="s">
        <v>1381</v>
      </c>
      <c r="D2990">
        <v>1900</v>
      </c>
      <c r="E2990" s="957">
        <v>1</v>
      </c>
      <c r="F2990" t="s">
        <v>439</v>
      </c>
      <c r="G2990" s="957">
        <v>91</v>
      </c>
      <c r="H2990" t="s">
        <v>388</v>
      </c>
      <c r="I2990" s="958" t="s">
        <v>489</v>
      </c>
      <c r="J2990" s="958" t="s">
        <v>437</v>
      </c>
      <c r="K2990" s="958" t="s">
        <v>437</v>
      </c>
      <c r="L2990" s="953" t="s">
        <v>131</v>
      </c>
      <c r="M2990" s="958" t="s">
        <v>180</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ASRCMS202202</v>
      </c>
      <c r="AB2990" s="957">
        <f t="shared" si="509"/>
        <v>45230</v>
      </c>
      <c r="AC2990" t="str">
        <f t="shared" si="510"/>
        <v>Unaudited</v>
      </c>
    </row>
    <row r="2991" spans="1:29" x14ac:dyDescent="0.25">
      <c r="A2991" t="s">
        <v>421</v>
      </c>
      <c r="B2991" t="s">
        <v>1380</v>
      </c>
      <c r="C2991" t="s">
        <v>1381</v>
      </c>
      <c r="D2991">
        <v>1900</v>
      </c>
      <c r="E2991" s="957">
        <v>1</v>
      </c>
      <c r="F2991" t="s">
        <v>439</v>
      </c>
      <c r="G2991" s="957">
        <v>91</v>
      </c>
      <c r="H2991" t="s">
        <v>388</v>
      </c>
      <c r="I2991" s="937" t="s">
        <v>489</v>
      </c>
      <c r="J2991" s="937" t="s">
        <v>437</v>
      </c>
      <c r="K2991" s="937" t="s">
        <v>437</v>
      </c>
      <c r="L2991" s="937" t="s">
        <v>132</v>
      </c>
      <c r="M2991" s="958" t="s">
        <v>495</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ASRCMS202202</v>
      </c>
      <c r="AB2991" s="957">
        <f t="shared" si="509"/>
        <v>45230</v>
      </c>
      <c r="AC2991" t="str">
        <f t="shared" si="510"/>
        <v>Unaudited</v>
      </c>
    </row>
    <row r="2992" spans="1:29" x14ac:dyDescent="0.25">
      <c r="A2992" t="s">
        <v>421</v>
      </c>
      <c r="B2992" t="s">
        <v>1380</v>
      </c>
      <c r="C2992" t="s">
        <v>1381</v>
      </c>
      <c r="D2992">
        <v>1900</v>
      </c>
      <c r="E2992" s="957">
        <v>1</v>
      </c>
      <c r="F2992" t="s">
        <v>439</v>
      </c>
      <c r="G2992" s="957">
        <v>91</v>
      </c>
      <c r="H2992" t="s">
        <v>388</v>
      </c>
      <c r="I2992" s="937" t="s">
        <v>489</v>
      </c>
      <c r="J2992" s="937" t="s">
        <v>437</v>
      </c>
      <c r="K2992" s="937" t="s">
        <v>437</v>
      </c>
      <c r="L2992" s="937" t="s">
        <v>133</v>
      </c>
      <c r="M2992" s="958" t="s">
        <v>496</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ASRCMS202202</v>
      </c>
      <c r="AB2992" s="957">
        <f t="shared" si="509"/>
        <v>45230</v>
      </c>
      <c r="AC2992" t="str">
        <f t="shared" si="510"/>
        <v>Unaudited</v>
      </c>
    </row>
    <row r="2993" spans="1:29" x14ac:dyDescent="0.25">
      <c r="A2993" t="s">
        <v>421</v>
      </c>
      <c r="B2993" t="s">
        <v>1380</v>
      </c>
      <c r="C2993" t="s">
        <v>1381</v>
      </c>
      <c r="D2993">
        <v>1900</v>
      </c>
      <c r="E2993" s="957">
        <v>1</v>
      </c>
      <c r="F2993" t="s">
        <v>439</v>
      </c>
      <c r="G2993" s="957">
        <v>91</v>
      </c>
      <c r="H2993" t="s">
        <v>388</v>
      </c>
      <c r="I2993" s="937" t="s">
        <v>489</v>
      </c>
      <c r="J2993" s="937" t="s">
        <v>437</v>
      </c>
      <c r="K2993" s="937" t="s">
        <v>437</v>
      </c>
      <c r="L2993" s="937" t="s">
        <v>134</v>
      </c>
      <c r="M2993" s="958" t="s">
        <v>497</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ASRCMS202202</v>
      </c>
      <c r="AB2993" s="957">
        <f t="shared" si="509"/>
        <v>45230</v>
      </c>
      <c r="AC2993" t="str">
        <f t="shared" si="510"/>
        <v>Unaudited</v>
      </c>
    </row>
    <row r="2994" spans="1:29" x14ac:dyDescent="0.25">
      <c r="A2994" t="s">
        <v>421</v>
      </c>
      <c r="B2994" t="s">
        <v>1380</v>
      </c>
      <c r="C2994" t="s">
        <v>1381</v>
      </c>
      <c r="D2994">
        <v>1900</v>
      </c>
      <c r="E2994" s="957">
        <v>1</v>
      </c>
      <c r="F2994" t="s">
        <v>439</v>
      </c>
      <c r="G2994" s="957">
        <v>91</v>
      </c>
      <c r="H2994" t="s">
        <v>388</v>
      </c>
      <c r="I2994" s="937" t="s">
        <v>490</v>
      </c>
      <c r="J2994" s="937" t="s">
        <v>26</v>
      </c>
      <c r="K2994" s="937" t="s">
        <v>26</v>
      </c>
      <c r="L2994" s="953" t="s">
        <v>270</v>
      </c>
      <c r="M2994" s="958" t="s">
        <v>26</v>
      </c>
      <c r="N2994" s="678">
        <f t="shared" ca="1" si="517"/>
        <v>1189885.8977886417</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ASRCMS202202</v>
      </c>
      <c r="AB2994" s="957">
        <f t="shared" si="509"/>
        <v>45230</v>
      </c>
      <c r="AC2994" t="str">
        <f t="shared" si="510"/>
        <v>Unaudited</v>
      </c>
    </row>
    <row r="2995" spans="1:29" x14ac:dyDescent="0.25">
      <c r="A2995" t="s">
        <v>421</v>
      </c>
      <c r="B2995" t="s">
        <v>1380</v>
      </c>
      <c r="C2995" t="s">
        <v>1381</v>
      </c>
      <c r="D2995">
        <v>1900</v>
      </c>
      <c r="E2995" s="957">
        <v>1</v>
      </c>
      <c r="F2995" t="s">
        <v>440</v>
      </c>
      <c r="G2995" s="957">
        <v>182</v>
      </c>
      <c r="H2995" t="s">
        <v>388</v>
      </c>
      <c r="I2995" s="937" t="s">
        <v>433</v>
      </c>
      <c r="J2995" s="937" t="s">
        <v>433</v>
      </c>
      <c r="K2995" s="937" t="s">
        <v>433</v>
      </c>
      <c r="L2995" s="953"/>
      <c r="M2995" s="958" t="s">
        <v>433</v>
      </c>
      <c r="N2995" s="678">
        <f t="shared" ca="1" si="517"/>
        <v>17038.241935482998</v>
      </c>
      <c r="O2995" s="678">
        <f t="shared" ca="1" si="516"/>
        <v>9307.3978494610001</v>
      </c>
      <c r="P2995" s="678">
        <f t="shared" ca="1" si="516"/>
        <v>1301.5666666669999</v>
      </c>
      <c r="Q2995" s="678">
        <f t="shared" ca="1" si="516"/>
        <v>4644.677419355</v>
      </c>
      <c r="R2995" s="678">
        <f t="shared" ca="1" si="516"/>
        <v>741</v>
      </c>
      <c r="S2995" s="678">
        <f t="shared" ca="1" si="516"/>
        <v>41</v>
      </c>
      <c r="T2995" s="678">
        <f t="shared" ca="1" si="516"/>
        <v>719</v>
      </c>
      <c r="U2995" s="678">
        <f t="shared" ca="1" si="516"/>
        <v>0</v>
      </c>
      <c r="V2995" s="678">
        <f t="shared" ca="1" si="516"/>
        <v>58.6</v>
      </c>
      <c r="W2995" s="678">
        <f t="shared" ca="1" si="516"/>
        <v>225</v>
      </c>
      <c r="X2995" s="678">
        <f t="shared" ca="1" si="516"/>
        <v>0</v>
      </c>
      <c r="Y2995" s="678">
        <f t="shared" ca="1" si="516"/>
        <v>0</v>
      </c>
      <c r="Z2995" s="678">
        <f t="shared" ca="1" si="516"/>
        <v>0</v>
      </c>
      <c r="AA2995" t="str">
        <f t="shared" si="508"/>
        <v>ASRCMS202202</v>
      </c>
      <c r="AB2995" s="957">
        <f t="shared" si="509"/>
        <v>45230</v>
      </c>
      <c r="AC2995" t="str">
        <f t="shared" si="510"/>
        <v>Unaudited</v>
      </c>
    </row>
    <row r="2996" spans="1:29" x14ac:dyDescent="0.25">
      <c r="A2996" t="s">
        <v>421</v>
      </c>
      <c r="B2996" t="s">
        <v>1380</v>
      </c>
      <c r="C2996" t="s">
        <v>1381</v>
      </c>
      <c r="D2996">
        <v>1900</v>
      </c>
      <c r="E2996" s="957">
        <v>1</v>
      </c>
      <c r="F2996" t="s">
        <v>440</v>
      </c>
      <c r="G2996" s="957">
        <v>182</v>
      </c>
      <c r="H2996" t="s">
        <v>388</v>
      </c>
      <c r="I2996" s="937" t="s">
        <v>488</v>
      </c>
      <c r="J2996" s="937" t="s">
        <v>12</v>
      </c>
      <c r="K2996" s="937" t="s">
        <v>12</v>
      </c>
      <c r="L2996" s="937">
        <v>1.1000000000000001</v>
      </c>
      <c r="M2996" s="958" t="s">
        <v>12</v>
      </c>
      <c r="N2996" s="678">
        <f t="shared" ca="1" si="517"/>
        <v>30582299.169999994</v>
      </c>
      <c r="O2996" s="678">
        <f t="shared" ca="1" si="516"/>
        <v>14051285.41</v>
      </c>
      <c r="P2996" s="678">
        <f t="shared" ca="1" si="516"/>
        <v>1964962.19</v>
      </c>
      <c r="Q2996" s="678">
        <f t="shared" ca="1" si="516"/>
        <v>7012023.0499999989</v>
      </c>
      <c r="R2996" s="678">
        <f t="shared" ca="1" si="516"/>
        <v>1118680.29</v>
      </c>
      <c r="S2996" s="678">
        <f t="shared" ca="1" si="516"/>
        <v>61897.29</v>
      </c>
      <c r="T2996" s="678">
        <f t="shared" ca="1" si="516"/>
        <v>1085467.1099999999</v>
      </c>
      <c r="U2996" s="678">
        <f t="shared" ca="1" si="516"/>
        <v>0</v>
      </c>
      <c r="V2996" s="678">
        <f t="shared" ca="1" si="516"/>
        <v>88467.83</v>
      </c>
      <c r="W2996" s="678">
        <f t="shared" ca="1" si="516"/>
        <v>5199516</v>
      </c>
      <c r="X2996" s="678">
        <f t="shared" ca="1" si="516"/>
        <v>0</v>
      </c>
      <c r="Y2996" s="678">
        <f t="shared" ca="1" si="516"/>
        <v>0</v>
      </c>
      <c r="Z2996" s="678">
        <f t="shared" ca="1" si="516"/>
        <v>0</v>
      </c>
      <c r="AA2996" t="str">
        <f t="shared" si="508"/>
        <v>ASRCMS202202</v>
      </c>
      <c r="AB2996" s="957">
        <f t="shared" si="509"/>
        <v>45230</v>
      </c>
      <c r="AC2996" t="str">
        <f t="shared" si="510"/>
        <v>Unaudited</v>
      </c>
    </row>
    <row r="2997" spans="1:29" x14ac:dyDescent="0.25">
      <c r="A2997" t="s">
        <v>421</v>
      </c>
      <c r="B2997" t="s">
        <v>1380</v>
      </c>
      <c r="C2997" t="s">
        <v>1381</v>
      </c>
      <c r="D2997">
        <v>1900</v>
      </c>
      <c r="E2997" s="957">
        <v>1</v>
      </c>
      <c r="F2997" t="s">
        <v>440</v>
      </c>
      <c r="G2997" s="957">
        <v>182</v>
      </c>
      <c r="H2997" t="s">
        <v>388</v>
      </c>
      <c r="I2997" s="958" t="s">
        <v>488</v>
      </c>
      <c r="J2997" s="958" t="s">
        <v>12</v>
      </c>
      <c r="K2997" s="958" t="s">
        <v>1323</v>
      </c>
      <c r="L2997" s="937" t="s">
        <v>1314</v>
      </c>
      <c r="M2997" s="958" t="s">
        <v>1323</v>
      </c>
      <c r="N2997" s="678">
        <f t="shared" ca="1" si="517"/>
        <v>470436.65495501593</v>
      </c>
      <c r="O2997" s="678">
        <f t="shared" ca="1" si="516"/>
        <v>211934.56538624971</v>
      </c>
      <c r="P2997" s="678">
        <f t="shared" ca="1" si="516"/>
        <v>29501.628600487747</v>
      </c>
      <c r="Q2997" s="678">
        <f t="shared" ca="1" si="516"/>
        <v>104344.63621036573</v>
      </c>
      <c r="R2997" s="678">
        <f t="shared" ca="1" si="516"/>
        <v>16822.620334422725</v>
      </c>
      <c r="S2997" s="678">
        <f t="shared" ca="1" si="516"/>
        <v>784.19375909886674</v>
      </c>
      <c r="T2997" s="678">
        <f t="shared" ca="1" si="516"/>
        <v>16672.980805041094</v>
      </c>
      <c r="U2997" s="678">
        <f t="shared" ca="1" si="516"/>
        <v>0</v>
      </c>
      <c r="V2997" s="678">
        <f t="shared" ca="1" si="516"/>
        <v>1312.5777915178865</v>
      </c>
      <c r="W2997" s="678">
        <f t="shared" ca="1" si="516"/>
        <v>89063.452067832099</v>
      </c>
      <c r="X2997" s="678">
        <f t="shared" ca="1" si="516"/>
        <v>0</v>
      </c>
      <c r="Y2997" s="678">
        <f t="shared" ca="1" si="516"/>
        <v>0</v>
      </c>
      <c r="Z2997" s="678">
        <f t="shared" ca="1" si="516"/>
        <v>0</v>
      </c>
      <c r="AA2997" t="str">
        <f t="shared" si="508"/>
        <v>ASRCMS202202</v>
      </c>
      <c r="AB2997" s="957">
        <f t="shared" si="509"/>
        <v>45230</v>
      </c>
      <c r="AC2997" t="str">
        <f t="shared" si="510"/>
        <v>Unaudited</v>
      </c>
    </row>
    <row r="2998" spans="1:29" x14ac:dyDescent="0.25">
      <c r="A2998" t="s">
        <v>421</v>
      </c>
      <c r="B2998" t="s">
        <v>1380</v>
      </c>
      <c r="C2998" t="s">
        <v>1381</v>
      </c>
      <c r="D2998">
        <v>1900</v>
      </c>
      <c r="E2998" s="957">
        <v>1</v>
      </c>
      <c r="F2998" t="s">
        <v>440</v>
      </c>
      <c r="G2998" s="957">
        <v>182</v>
      </c>
      <c r="H2998" t="s">
        <v>388</v>
      </c>
      <c r="I2998" s="937" t="s">
        <v>488</v>
      </c>
      <c r="J2998" s="937" t="s">
        <v>491</v>
      </c>
      <c r="K2998" s="937" t="s">
        <v>492</v>
      </c>
      <c r="L2998" s="937" t="s">
        <v>63</v>
      </c>
      <c r="M2998" s="958" t="s">
        <v>344</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ASRCMS202202</v>
      </c>
      <c r="AB2998" s="957">
        <f t="shared" si="509"/>
        <v>45230</v>
      </c>
      <c r="AC2998" t="str">
        <f t="shared" si="510"/>
        <v>Unaudited</v>
      </c>
    </row>
    <row r="2999" spans="1:29" x14ac:dyDescent="0.25">
      <c r="A2999" t="s">
        <v>421</v>
      </c>
      <c r="B2999" t="s">
        <v>1380</v>
      </c>
      <c r="C2999" t="s">
        <v>1381</v>
      </c>
      <c r="D2999">
        <v>1900</v>
      </c>
      <c r="E2999" s="957">
        <v>1</v>
      </c>
      <c r="F2999" t="s">
        <v>440</v>
      </c>
      <c r="G2999" s="957">
        <v>182</v>
      </c>
      <c r="H2999" t="s">
        <v>388</v>
      </c>
      <c r="I2999" s="937" t="s">
        <v>488</v>
      </c>
      <c r="J2999" s="937" t="s">
        <v>491</v>
      </c>
      <c r="K2999" s="937" t="s">
        <v>1014</v>
      </c>
      <c r="L2999" s="937" t="s">
        <v>910</v>
      </c>
      <c r="M2999" s="958" t="s">
        <v>911</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ASRCMS202202</v>
      </c>
      <c r="AB2999" s="957">
        <f t="shared" si="509"/>
        <v>45230</v>
      </c>
      <c r="AC2999" t="str">
        <f t="shared" si="510"/>
        <v>Unaudited</v>
      </c>
    </row>
    <row r="3000" spans="1:29" x14ac:dyDescent="0.25">
      <c r="A3000" t="s">
        <v>421</v>
      </c>
      <c r="B3000" t="s">
        <v>1380</v>
      </c>
      <c r="C3000" t="s">
        <v>1381</v>
      </c>
      <c r="D3000">
        <v>1900</v>
      </c>
      <c r="E3000" s="957">
        <v>1</v>
      </c>
      <c r="F3000" t="s">
        <v>440</v>
      </c>
      <c r="G3000" s="957">
        <v>182</v>
      </c>
      <c r="H3000" t="s">
        <v>388</v>
      </c>
      <c r="I3000" s="937" t="s">
        <v>488</v>
      </c>
      <c r="J3000" s="937" t="s">
        <v>13</v>
      </c>
      <c r="K3000" s="937" t="s">
        <v>493</v>
      </c>
      <c r="L3000" s="937" t="s">
        <v>95</v>
      </c>
      <c r="M3000" s="958" t="s">
        <v>147</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ASRCMS202202</v>
      </c>
      <c r="AB3000" s="957">
        <f t="shared" si="509"/>
        <v>45230</v>
      </c>
      <c r="AC3000" t="str">
        <f t="shared" si="510"/>
        <v>Unaudited</v>
      </c>
    </row>
    <row r="3001" spans="1:29" x14ac:dyDescent="0.25">
      <c r="A3001" t="s">
        <v>421</v>
      </c>
      <c r="B3001" t="s">
        <v>1380</v>
      </c>
      <c r="C3001" t="s">
        <v>1381</v>
      </c>
      <c r="D3001">
        <v>1900</v>
      </c>
      <c r="E3001" s="957">
        <v>1</v>
      </c>
      <c r="F3001" t="s">
        <v>440</v>
      </c>
      <c r="G3001" s="957">
        <v>182</v>
      </c>
      <c r="H3001" t="s">
        <v>388</v>
      </c>
      <c r="I3001" s="958" t="s">
        <v>488</v>
      </c>
      <c r="J3001" s="958" t="s">
        <v>13</v>
      </c>
      <c r="K3001" s="958" t="s">
        <v>13</v>
      </c>
      <c r="L3001" s="937" t="s">
        <v>35</v>
      </c>
      <c r="M3001" s="958" t="s">
        <v>13</v>
      </c>
      <c r="N3001" s="678">
        <f t="shared" ca="1" si="517"/>
        <v>71998.712229358702</v>
      </c>
      <c r="O3001" s="678">
        <f t="shared" ca="1" si="517"/>
        <v>33053.680434807648</v>
      </c>
      <c r="P3001" s="678">
        <f t="shared" ca="1" si="517"/>
        <v>4621.4371744222872</v>
      </c>
      <c r="Q3001" s="678">
        <f t="shared" ca="1" si="517"/>
        <v>16485.812729859928</v>
      </c>
      <c r="R3001" s="678">
        <f t="shared" ca="1" si="517"/>
        <v>2631.2192577436163</v>
      </c>
      <c r="S3001" s="678">
        <f t="shared" ca="1" si="517"/>
        <v>144.65709668502322</v>
      </c>
      <c r="T3001" s="678">
        <f t="shared" ca="1" si="517"/>
        <v>2555.3182101848051</v>
      </c>
      <c r="U3001" s="678">
        <f t="shared" ca="1" si="517"/>
        <v>0</v>
      </c>
      <c r="V3001" s="678">
        <f t="shared" ca="1" si="517"/>
        <v>207.97005317783055</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12298.617272477568</v>
      </c>
      <c r="X3001" s="678">
        <f t="shared" ca="1" si="517"/>
        <v>0</v>
      </c>
      <c r="Y3001" s="678">
        <f t="shared" ca="1" si="517"/>
        <v>0</v>
      </c>
      <c r="Z3001" s="678">
        <f t="shared" ca="1" si="517"/>
        <v>0</v>
      </c>
      <c r="AA3001" t="str">
        <f t="shared" si="508"/>
        <v>ASRCMS202202</v>
      </c>
      <c r="AB3001" s="957">
        <f t="shared" si="509"/>
        <v>45230</v>
      </c>
      <c r="AC3001" t="str">
        <f t="shared" si="510"/>
        <v>Unaudited</v>
      </c>
    </row>
    <row r="3002" spans="1:29" x14ac:dyDescent="0.25">
      <c r="A3002" t="s">
        <v>421</v>
      </c>
      <c r="B3002" t="s">
        <v>1380</v>
      </c>
      <c r="C3002" t="s">
        <v>1381</v>
      </c>
      <c r="D3002">
        <v>1900</v>
      </c>
      <c r="E3002" s="957">
        <v>1</v>
      </c>
      <c r="F3002" t="s">
        <v>440</v>
      </c>
      <c r="G3002" s="957">
        <v>182</v>
      </c>
      <c r="H3002" t="s">
        <v>388</v>
      </c>
      <c r="I3002" s="958" t="s">
        <v>489</v>
      </c>
      <c r="J3002" s="958" t="s">
        <v>445</v>
      </c>
      <c r="K3002" s="958" t="s">
        <v>0</v>
      </c>
      <c r="L3002" s="937">
        <v>2.1</v>
      </c>
      <c r="M3002" s="958" t="s">
        <v>148</v>
      </c>
      <c r="N3002" s="678">
        <f t="shared" ca="1" si="517"/>
        <v>2875225.8000000007</v>
      </c>
      <c r="O3002" s="678">
        <f t="shared" ca="1" si="517"/>
        <v>590375.49000000022</v>
      </c>
      <c r="P3002" s="678">
        <f t="shared" ca="1" si="517"/>
        <v>37835.130000000005</v>
      </c>
      <c r="Q3002" s="678">
        <f t="shared" ca="1" si="517"/>
        <v>1113363.1300000001</v>
      </c>
      <c r="R3002" s="678">
        <f t="shared" ca="1" si="517"/>
        <v>202436.66</v>
      </c>
      <c r="S3002" s="678">
        <f t="shared" ca="1" si="517"/>
        <v>0</v>
      </c>
      <c r="T3002" s="678">
        <f t="shared" ca="1" si="517"/>
        <v>221176.3</v>
      </c>
      <c r="U3002" s="678">
        <f t="shared" ca="1" si="517"/>
        <v>0</v>
      </c>
      <c r="V3002" s="678">
        <f t="shared" ca="1" si="517"/>
        <v>15826.73</v>
      </c>
      <c r="W3002" s="678">
        <f t="shared" ca="1" si="518"/>
        <v>694212.3600000001</v>
      </c>
      <c r="X3002" s="678">
        <f t="shared" ca="1" si="517"/>
        <v>0</v>
      </c>
      <c r="Y3002" s="678">
        <f t="shared" ca="1" si="517"/>
        <v>0</v>
      </c>
      <c r="Z3002" s="678">
        <f t="shared" ca="1" si="517"/>
        <v>0</v>
      </c>
      <c r="AA3002" t="str">
        <f t="shared" si="508"/>
        <v>ASRCMS202202</v>
      </c>
      <c r="AB3002" s="957">
        <f t="shared" si="509"/>
        <v>45230</v>
      </c>
      <c r="AC3002" t="str">
        <f t="shared" si="510"/>
        <v>Unaudited</v>
      </c>
    </row>
    <row r="3003" spans="1:29" ht="30" x14ac:dyDescent="0.25">
      <c r="A3003" t="s">
        <v>421</v>
      </c>
      <c r="B3003" t="s">
        <v>1380</v>
      </c>
      <c r="C3003" t="s">
        <v>1381</v>
      </c>
      <c r="D3003">
        <v>1900</v>
      </c>
      <c r="E3003" s="957">
        <v>1</v>
      </c>
      <c r="F3003" t="s">
        <v>440</v>
      </c>
      <c r="G3003" s="957">
        <v>182</v>
      </c>
      <c r="H3003" t="s">
        <v>388</v>
      </c>
      <c r="I3003" s="958" t="s">
        <v>489</v>
      </c>
      <c r="J3003" s="958" t="s">
        <v>445</v>
      </c>
      <c r="K3003" s="958" t="s">
        <v>0</v>
      </c>
      <c r="L3003" s="937">
        <v>2.2000000000000002</v>
      </c>
      <c r="M3003" s="958" t="s">
        <v>149</v>
      </c>
      <c r="N3003" s="678">
        <f t="shared" ca="1" si="517"/>
        <v>20366.15961267905</v>
      </c>
      <c r="O3003" s="678">
        <f t="shared" ca="1" si="517"/>
        <v>3565.9367591838136</v>
      </c>
      <c r="P3003" s="678">
        <f t="shared" ca="1" si="517"/>
        <v>438.90872060910078</v>
      </c>
      <c r="Q3003" s="678">
        <f t="shared" ca="1" si="517"/>
        <v>10404.566971617718</v>
      </c>
      <c r="R3003" s="678">
        <f t="shared" ca="1" si="517"/>
        <v>963.23987563499122</v>
      </c>
      <c r="S3003" s="678">
        <f t="shared" ca="1" si="517"/>
        <v>7.1704548413310789</v>
      </c>
      <c r="T3003" s="678">
        <f t="shared" ca="1" si="517"/>
        <v>1181.0555160767899</v>
      </c>
      <c r="U3003" s="678">
        <f t="shared" ca="1" si="517"/>
        <v>0</v>
      </c>
      <c r="V3003" s="678">
        <f t="shared" ca="1" si="517"/>
        <v>57.435424824983059</v>
      </c>
      <c r="W3003" s="678">
        <f t="shared" ca="1" si="518"/>
        <v>3747.8458898903218</v>
      </c>
      <c r="X3003" s="678">
        <f t="shared" ca="1" si="517"/>
        <v>0</v>
      </c>
      <c r="Y3003" s="678">
        <f t="shared" ca="1" si="517"/>
        <v>0</v>
      </c>
      <c r="Z3003" s="678">
        <f t="shared" ca="1" si="517"/>
        <v>0</v>
      </c>
      <c r="AA3003" t="str">
        <f t="shared" si="508"/>
        <v>ASRCMS202202</v>
      </c>
      <c r="AB3003" s="957">
        <f t="shared" si="509"/>
        <v>45230</v>
      </c>
      <c r="AC3003" t="str">
        <f t="shared" si="510"/>
        <v>Unaudited</v>
      </c>
    </row>
    <row r="3004" spans="1:29" x14ac:dyDescent="0.25">
      <c r="A3004" t="s">
        <v>421</v>
      </c>
      <c r="B3004" t="s">
        <v>1380</v>
      </c>
      <c r="C3004" t="s">
        <v>1381</v>
      </c>
      <c r="D3004">
        <v>1900</v>
      </c>
      <c r="E3004" s="957">
        <v>1</v>
      </c>
      <c r="F3004" t="s">
        <v>440</v>
      </c>
      <c r="G3004" s="957">
        <v>182</v>
      </c>
      <c r="H3004" t="s">
        <v>388</v>
      </c>
      <c r="I3004" s="958" t="s">
        <v>489</v>
      </c>
      <c r="J3004" s="958" t="s">
        <v>445</v>
      </c>
      <c r="K3004" s="958" t="s">
        <v>0</v>
      </c>
      <c r="L3004" s="937">
        <v>2.2999999999999998</v>
      </c>
      <c r="M3004" s="958" t="s">
        <v>150</v>
      </c>
      <c r="N3004" s="678">
        <f t="shared" ca="1" si="517"/>
        <v>237576.44999999998</v>
      </c>
      <c r="O3004" s="678">
        <f t="shared" ca="1" si="517"/>
        <v>103399.63999999998</v>
      </c>
      <c r="P3004" s="678">
        <f t="shared" ca="1" si="517"/>
        <v>24175.22</v>
      </c>
      <c r="Q3004" s="678">
        <f t="shared" ca="1" si="517"/>
        <v>64435.259999999995</v>
      </c>
      <c r="R3004" s="678">
        <f t="shared" ca="1" si="517"/>
        <v>15493.27</v>
      </c>
      <c r="S3004" s="678">
        <f t="shared" ca="1" si="517"/>
        <v>0</v>
      </c>
      <c r="T3004" s="678">
        <f t="shared" ca="1" si="517"/>
        <v>12148.550000000001</v>
      </c>
      <c r="U3004" s="678">
        <f t="shared" ca="1" si="517"/>
        <v>0</v>
      </c>
      <c r="V3004" s="678">
        <f t="shared" ca="1" si="517"/>
        <v>721.07</v>
      </c>
      <c r="W3004" s="678">
        <f t="shared" ca="1" si="518"/>
        <v>17203.439999999999</v>
      </c>
      <c r="X3004" s="678">
        <f t="shared" ca="1" si="517"/>
        <v>0</v>
      </c>
      <c r="Y3004" s="678">
        <f t="shared" ca="1" si="517"/>
        <v>0</v>
      </c>
      <c r="Z3004" s="678">
        <f t="shared" ca="1" si="517"/>
        <v>0</v>
      </c>
      <c r="AA3004" t="str">
        <f t="shared" si="508"/>
        <v>ASRCMS202202</v>
      </c>
      <c r="AB3004" s="957">
        <f t="shared" si="509"/>
        <v>45230</v>
      </c>
      <c r="AC3004" t="str">
        <f t="shared" si="510"/>
        <v>Unaudited</v>
      </c>
    </row>
    <row r="3005" spans="1:29" x14ac:dyDescent="0.25">
      <c r="A3005" t="s">
        <v>421</v>
      </c>
      <c r="B3005" t="s">
        <v>1380</v>
      </c>
      <c r="C3005" t="s">
        <v>1381</v>
      </c>
      <c r="D3005">
        <v>1900</v>
      </c>
      <c r="E3005" s="957">
        <v>1</v>
      </c>
      <c r="F3005" t="s">
        <v>440</v>
      </c>
      <c r="G3005" s="957">
        <v>182</v>
      </c>
      <c r="H3005" t="s">
        <v>388</v>
      </c>
      <c r="I3005" s="958" t="s">
        <v>489</v>
      </c>
      <c r="J3005" s="958" t="s">
        <v>445</v>
      </c>
      <c r="K3005" s="958" t="s">
        <v>0</v>
      </c>
      <c r="L3005" s="953">
        <v>2.4</v>
      </c>
      <c r="M3005" s="958" t="s">
        <v>151</v>
      </c>
      <c r="N3005" s="678">
        <f t="shared" ca="1" si="517"/>
        <v>1277304.05</v>
      </c>
      <c r="O3005" s="678">
        <f t="shared" ca="1" si="517"/>
        <v>517806.62000000005</v>
      </c>
      <c r="P3005" s="678">
        <f t="shared" ca="1" si="517"/>
        <v>18170.100000000002</v>
      </c>
      <c r="Q3005" s="678">
        <f t="shared" ca="1" si="517"/>
        <v>566154.95000000007</v>
      </c>
      <c r="R3005" s="678">
        <f t="shared" ca="1" si="517"/>
        <v>30979.969999999998</v>
      </c>
      <c r="S3005" s="678">
        <f t="shared" ca="1" si="517"/>
        <v>17304.600000000002</v>
      </c>
      <c r="T3005" s="678">
        <f t="shared" ca="1" si="517"/>
        <v>68608.25</v>
      </c>
      <c r="U3005" s="678">
        <f t="shared" ca="1" si="517"/>
        <v>0</v>
      </c>
      <c r="V3005" s="678">
        <f t="shared" ca="1" si="517"/>
        <v>5871.4</v>
      </c>
      <c r="W3005" s="678">
        <f t="shared" ca="1" si="518"/>
        <v>52408.160000000003</v>
      </c>
      <c r="X3005" s="678">
        <f t="shared" ca="1" si="517"/>
        <v>0</v>
      </c>
      <c r="Y3005" s="678">
        <f t="shared" ca="1" si="517"/>
        <v>0</v>
      </c>
      <c r="Z3005" s="678">
        <f t="shared" ca="1" si="517"/>
        <v>0</v>
      </c>
      <c r="AA3005" t="str">
        <f t="shared" si="508"/>
        <v>ASRCMS202202</v>
      </c>
      <c r="AB3005" s="957">
        <f t="shared" si="509"/>
        <v>45230</v>
      </c>
      <c r="AC3005" t="str">
        <f t="shared" si="510"/>
        <v>Unaudited</v>
      </c>
    </row>
    <row r="3006" spans="1:29" ht="30" x14ac:dyDescent="0.25">
      <c r="A3006" t="s">
        <v>421</v>
      </c>
      <c r="B3006" t="s">
        <v>1380</v>
      </c>
      <c r="C3006" t="s">
        <v>1381</v>
      </c>
      <c r="D3006">
        <v>1900</v>
      </c>
      <c r="E3006" s="957">
        <v>1</v>
      </c>
      <c r="F3006" t="s">
        <v>440</v>
      </c>
      <c r="G3006" s="957">
        <v>182</v>
      </c>
      <c r="H3006" t="s">
        <v>388</v>
      </c>
      <c r="I3006" s="958" t="s">
        <v>489</v>
      </c>
      <c r="J3006" s="958" t="s">
        <v>445</v>
      </c>
      <c r="K3006" s="958" t="s">
        <v>0</v>
      </c>
      <c r="L3006" s="937">
        <v>2.5</v>
      </c>
      <c r="M3006" s="958" t="s">
        <v>152</v>
      </c>
      <c r="N3006" s="678">
        <f t="shared" ca="1" si="517"/>
        <v>25763.445714571786</v>
      </c>
      <c r="O3006" s="678">
        <f t="shared" ca="1" si="517"/>
        <v>10866.967451698747</v>
      </c>
      <c r="P3006" s="678">
        <f t="shared" ca="1" si="517"/>
        <v>767.44861966527412</v>
      </c>
      <c r="Q3006" s="678">
        <f t="shared" ca="1" si="517"/>
        <v>11395.488236030107</v>
      </c>
      <c r="R3006" s="678">
        <f t="shared" ca="1" si="517"/>
        <v>876.32803366477003</v>
      </c>
      <c r="S3006" s="678">
        <f t="shared" ca="1" si="517"/>
        <v>25.229225416441043</v>
      </c>
      <c r="T3006" s="678">
        <f t="shared" ca="1" si="517"/>
        <v>413.90113120130655</v>
      </c>
      <c r="U3006" s="678">
        <f t="shared" ca="1" si="517"/>
        <v>0</v>
      </c>
      <c r="V3006" s="678">
        <f t="shared" ca="1" si="517"/>
        <v>116.59097998016419</v>
      </c>
      <c r="W3006" s="678">
        <f t="shared" ca="1" si="518"/>
        <v>1301.492036914977</v>
      </c>
      <c r="X3006" s="678">
        <f t="shared" ca="1" si="517"/>
        <v>0</v>
      </c>
      <c r="Y3006" s="678">
        <f t="shared" ca="1" si="517"/>
        <v>0</v>
      </c>
      <c r="Z3006" s="678">
        <f t="shared" ca="1" si="517"/>
        <v>0</v>
      </c>
      <c r="AA3006" t="str">
        <f t="shared" si="508"/>
        <v>ASRCMS202202</v>
      </c>
      <c r="AB3006" s="957">
        <f t="shared" si="509"/>
        <v>45230</v>
      </c>
      <c r="AC3006" t="str">
        <f t="shared" si="510"/>
        <v>Unaudited</v>
      </c>
    </row>
    <row r="3007" spans="1:29" x14ac:dyDescent="0.25">
      <c r="A3007" t="s">
        <v>421</v>
      </c>
      <c r="B3007" t="s">
        <v>1380</v>
      </c>
      <c r="C3007" t="s">
        <v>1381</v>
      </c>
      <c r="D3007">
        <v>1900</v>
      </c>
      <c r="E3007" s="957">
        <v>1</v>
      </c>
      <c r="F3007" t="s">
        <v>440</v>
      </c>
      <c r="G3007" s="957">
        <v>182</v>
      </c>
      <c r="H3007" t="s">
        <v>388</v>
      </c>
      <c r="I3007" s="937" t="s">
        <v>489</v>
      </c>
      <c r="J3007" s="937" t="s">
        <v>445</v>
      </c>
      <c r="K3007" s="937" t="s">
        <v>0</v>
      </c>
      <c r="L3007" s="937" t="s">
        <v>97</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ASRCMS202202</v>
      </c>
      <c r="AB3007" s="957">
        <f t="shared" si="509"/>
        <v>45230</v>
      </c>
      <c r="AC3007" t="str">
        <f t="shared" si="510"/>
        <v>Unaudited</v>
      </c>
    </row>
    <row r="3008" spans="1:29" x14ac:dyDescent="0.25">
      <c r="A3008" t="s">
        <v>421</v>
      </c>
      <c r="B3008" t="s">
        <v>1380</v>
      </c>
      <c r="C3008" t="s">
        <v>1381</v>
      </c>
      <c r="D3008">
        <v>1900</v>
      </c>
      <c r="E3008" s="957">
        <v>1</v>
      </c>
      <c r="F3008" t="s">
        <v>440</v>
      </c>
      <c r="G3008" s="957">
        <v>182</v>
      </c>
      <c r="H3008" t="s">
        <v>388</v>
      </c>
      <c r="I3008" s="958" t="s">
        <v>489</v>
      </c>
      <c r="J3008" s="958" t="s">
        <v>445</v>
      </c>
      <c r="K3008" s="958" t="s">
        <v>0</v>
      </c>
      <c r="L3008" s="937" t="s">
        <v>153</v>
      </c>
      <c r="M3008" s="958" t="s">
        <v>452</v>
      </c>
      <c r="N3008" s="678">
        <f t="shared" ca="1" si="517"/>
        <v>16572.480935017124</v>
      </c>
      <c r="O3008" s="678">
        <f t="shared" ca="1" si="517"/>
        <v>3707.1650954749239</v>
      </c>
      <c r="P3008" s="678">
        <f t="shared" ca="1" si="517"/>
        <v>406.37673473389879</v>
      </c>
      <c r="Q3008" s="678">
        <f t="shared" ca="1" si="517"/>
        <v>5307.6633419803748</v>
      </c>
      <c r="R3008" s="678">
        <f t="shared" ca="1" si="517"/>
        <v>563.17461055992794</v>
      </c>
      <c r="S3008" s="678">
        <f t="shared" ca="1" si="517"/>
        <v>14.269951088389023</v>
      </c>
      <c r="T3008" s="678">
        <f t="shared" ca="1" si="517"/>
        <v>920.85555718435501</v>
      </c>
      <c r="U3008" s="678">
        <f t="shared" ca="1" si="517"/>
        <v>0</v>
      </c>
      <c r="V3008" s="678">
        <f t="shared" ca="1" si="517"/>
        <v>47.444724961149547</v>
      </c>
      <c r="W3008" s="678">
        <f t="shared" ca="1" si="518"/>
        <v>5605.5309190341022</v>
      </c>
      <c r="X3008" s="678">
        <f t="shared" ca="1" si="517"/>
        <v>0</v>
      </c>
      <c r="Y3008" s="678">
        <f t="shared" ca="1" si="517"/>
        <v>0</v>
      </c>
      <c r="Z3008" s="678">
        <f t="shared" ca="1" si="517"/>
        <v>0</v>
      </c>
      <c r="AA3008" t="str">
        <f t="shared" si="508"/>
        <v>ASRCMS202202</v>
      </c>
      <c r="AB3008" s="957">
        <f t="shared" si="509"/>
        <v>45230</v>
      </c>
      <c r="AC3008" t="str">
        <f t="shared" si="510"/>
        <v>Unaudited</v>
      </c>
    </row>
    <row r="3009" spans="1:29" x14ac:dyDescent="0.25">
      <c r="A3009" t="s">
        <v>421</v>
      </c>
      <c r="B3009" t="s">
        <v>1380</v>
      </c>
      <c r="C3009" t="s">
        <v>1381</v>
      </c>
      <c r="D3009">
        <v>1900</v>
      </c>
      <c r="E3009" s="957">
        <v>1</v>
      </c>
      <c r="F3009" t="s">
        <v>440</v>
      </c>
      <c r="G3009" s="957">
        <v>182</v>
      </c>
      <c r="H3009" t="s">
        <v>388</v>
      </c>
      <c r="I3009" s="937" t="s">
        <v>489</v>
      </c>
      <c r="J3009" s="937" t="s">
        <v>445</v>
      </c>
      <c r="K3009" s="937" t="s">
        <v>0</v>
      </c>
      <c r="L3009" s="937" t="s">
        <v>912</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ASRCMS202202</v>
      </c>
      <c r="AB3009" s="957">
        <f t="shared" si="509"/>
        <v>45230</v>
      </c>
      <c r="AC3009" t="str">
        <f t="shared" si="510"/>
        <v>Unaudited</v>
      </c>
    </row>
    <row r="3010" spans="1:29" x14ac:dyDescent="0.25">
      <c r="A3010" t="s">
        <v>421</v>
      </c>
      <c r="B3010" t="s">
        <v>1380</v>
      </c>
      <c r="C3010" t="s">
        <v>1381</v>
      </c>
      <c r="D3010">
        <v>1900</v>
      </c>
      <c r="E3010" s="957">
        <v>1</v>
      </c>
      <c r="F3010" t="s">
        <v>440</v>
      </c>
      <c r="G3010" s="957">
        <v>182</v>
      </c>
      <c r="H3010" t="s">
        <v>388</v>
      </c>
      <c r="I3010" s="937" t="s">
        <v>489</v>
      </c>
      <c r="J3010" s="937" t="s">
        <v>445</v>
      </c>
      <c r="K3010" s="937" t="s">
        <v>53</v>
      </c>
      <c r="L3010" s="937">
        <v>3.1</v>
      </c>
      <c r="M3010" s="958" t="s">
        <v>33</v>
      </c>
      <c r="N3010" s="678">
        <f t="shared" ca="1" si="517"/>
        <v>335094.27</v>
      </c>
      <c r="O3010" s="678">
        <f t="shared" ca="1" si="517"/>
        <v>157951.9</v>
      </c>
      <c r="P3010" s="678">
        <f t="shared" ca="1" si="517"/>
        <v>17468</v>
      </c>
      <c r="Q3010" s="678">
        <f t="shared" ca="1" si="517"/>
        <v>107431.77999999998</v>
      </c>
      <c r="R3010" s="678">
        <f t="shared" ca="1" si="517"/>
        <v>15621.190000000002</v>
      </c>
      <c r="S3010" s="678">
        <f t="shared" ca="1" si="517"/>
        <v>528.65</v>
      </c>
      <c r="T3010" s="678">
        <f t="shared" ca="1" si="517"/>
        <v>20968.52</v>
      </c>
      <c r="U3010" s="678">
        <f t="shared" ca="1" si="517"/>
        <v>0</v>
      </c>
      <c r="V3010" s="678">
        <f t="shared" ca="1" si="517"/>
        <v>863.41000000000008</v>
      </c>
      <c r="W3010" s="678">
        <f t="shared" ca="1" si="518"/>
        <v>14260.820000000002</v>
      </c>
      <c r="X3010" s="678">
        <f t="shared" ca="1" si="517"/>
        <v>0</v>
      </c>
      <c r="Y3010" s="678">
        <f t="shared" ca="1" si="517"/>
        <v>0</v>
      </c>
      <c r="Z3010" s="678">
        <f t="shared" ca="1" si="517"/>
        <v>0</v>
      </c>
      <c r="AA3010" t="str">
        <f t="shared" ref="AA3010:AA3073" si="519">file_name</f>
        <v>ASRCMS202202</v>
      </c>
      <c r="AB3010" s="957">
        <f t="shared" ref="AB3010:AB3073" si="520">file_date</f>
        <v>45230</v>
      </c>
      <c r="AC3010" t="str">
        <f t="shared" ref="AC3010:AC3073" si="521">status</f>
        <v>Unaudited</v>
      </c>
    </row>
    <row r="3011" spans="1:29" x14ac:dyDescent="0.25">
      <c r="A3011" t="s">
        <v>421</v>
      </c>
      <c r="B3011" t="s">
        <v>1380</v>
      </c>
      <c r="C3011" t="s">
        <v>1381</v>
      </c>
      <c r="D3011">
        <v>1900</v>
      </c>
      <c r="E3011" s="957">
        <v>1</v>
      </c>
      <c r="F3011" t="s">
        <v>440</v>
      </c>
      <c r="G3011" s="957">
        <v>182</v>
      </c>
      <c r="H3011" t="s">
        <v>388</v>
      </c>
      <c r="I3011" s="937" t="s">
        <v>489</v>
      </c>
      <c r="J3011" s="937" t="s">
        <v>445</v>
      </c>
      <c r="K3011" s="937" t="s">
        <v>53</v>
      </c>
      <c r="L3011" s="937">
        <v>3.2</v>
      </c>
      <c r="M3011" s="958" t="s">
        <v>34</v>
      </c>
      <c r="N3011" s="678">
        <f t="shared" ca="1" si="517"/>
        <v>1187354.58</v>
      </c>
      <c r="O3011" s="678">
        <f t="shared" ca="1" si="517"/>
        <v>419994.84</v>
      </c>
      <c r="P3011" s="678">
        <f t="shared" ca="1" si="517"/>
        <v>42533.98</v>
      </c>
      <c r="Q3011" s="678">
        <f t="shared" ca="1" si="517"/>
        <v>446078.78</v>
      </c>
      <c r="R3011" s="678">
        <f t="shared" ca="1" si="517"/>
        <v>41053.98000000001</v>
      </c>
      <c r="S3011" s="678">
        <f t="shared" ca="1" si="517"/>
        <v>1220.1500000000003</v>
      </c>
      <c r="T3011" s="678">
        <f t="shared" ca="1" si="517"/>
        <v>88033.070000000022</v>
      </c>
      <c r="U3011" s="678">
        <f t="shared" ca="1" si="517"/>
        <v>0</v>
      </c>
      <c r="V3011" s="678">
        <f t="shared" ca="1" si="517"/>
        <v>7018.34</v>
      </c>
      <c r="W3011" s="678">
        <f t="shared" ca="1" si="518"/>
        <v>141421.44</v>
      </c>
      <c r="X3011" s="678">
        <f t="shared" ca="1" si="517"/>
        <v>0</v>
      </c>
      <c r="Y3011" s="678">
        <f t="shared" ca="1" si="517"/>
        <v>0</v>
      </c>
      <c r="Z3011" s="678">
        <f t="shared" ca="1" si="517"/>
        <v>0</v>
      </c>
      <c r="AA3011" t="str">
        <f t="shared" si="519"/>
        <v>ASRCMS202202</v>
      </c>
      <c r="AB3011" s="957">
        <f t="shared" si="520"/>
        <v>45230</v>
      </c>
      <c r="AC3011" t="str">
        <f t="shared" si="521"/>
        <v>Unaudited</v>
      </c>
    </row>
    <row r="3012" spans="1:29" x14ac:dyDescent="0.25">
      <c r="A3012" t="s">
        <v>421</v>
      </c>
      <c r="B3012" t="s">
        <v>1380</v>
      </c>
      <c r="C3012" t="s">
        <v>1381</v>
      </c>
      <c r="D3012">
        <v>1900</v>
      </c>
      <c r="E3012" s="957">
        <v>1</v>
      </c>
      <c r="F3012" t="s">
        <v>440</v>
      </c>
      <c r="G3012" s="957">
        <v>182</v>
      </c>
      <c r="H3012" t="s">
        <v>388</v>
      </c>
      <c r="I3012" s="937" t="s">
        <v>489</v>
      </c>
      <c r="J3012" s="937" t="s">
        <v>445</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ASRCMS202202</v>
      </c>
      <c r="AB3012" s="957">
        <f t="shared" si="520"/>
        <v>45230</v>
      </c>
      <c r="AC3012" t="str">
        <f t="shared" si="521"/>
        <v>Unaudited</v>
      </c>
    </row>
    <row r="3013" spans="1:29" x14ac:dyDescent="0.25">
      <c r="A3013" t="s">
        <v>421</v>
      </c>
      <c r="B3013" t="s">
        <v>1380</v>
      </c>
      <c r="C3013" t="s">
        <v>1381</v>
      </c>
      <c r="D3013">
        <v>1900</v>
      </c>
      <c r="E3013" s="957">
        <v>1</v>
      </c>
      <c r="F3013" t="s">
        <v>440</v>
      </c>
      <c r="G3013" s="957">
        <v>182</v>
      </c>
      <c r="H3013" t="s">
        <v>388</v>
      </c>
      <c r="I3013" s="937" t="s">
        <v>489</v>
      </c>
      <c r="J3013" s="937" t="s">
        <v>445</v>
      </c>
      <c r="K3013" s="937" t="s">
        <v>53</v>
      </c>
      <c r="L3013" s="943" t="s">
        <v>44</v>
      </c>
      <c r="M3013" s="959" t="s">
        <v>154</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ASRCMS202202</v>
      </c>
      <c r="AB3013" s="957">
        <f t="shared" si="520"/>
        <v>45230</v>
      </c>
      <c r="AC3013" t="str">
        <f t="shared" si="521"/>
        <v>Unaudited</v>
      </c>
    </row>
    <row r="3014" spans="1:29" x14ac:dyDescent="0.25">
      <c r="A3014" t="s">
        <v>421</v>
      </c>
      <c r="B3014" t="s">
        <v>1380</v>
      </c>
      <c r="C3014" t="s">
        <v>1381</v>
      </c>
      <c r="D3014">
        <v>1900</v>
      </c>
      <c r="E3014" s="957">
        <v>1</v>
      </c>
      <c r="F3014" t="s">
        <v>440</v>
      </c>
      <c r="G3014" s="957">
        <v>182</v>
      </c>
      <c r="H3014" t="s">
        <v>388</v>
      </c>
      <c r="I3014" s="937" t="s">
        <v>489</v>
      </c>
      <c r="J3014" s="937" t="s">
        <v>445</v>
      </c>
      <c r="K3014" s="937" t="s">
        <v>53</v>
      </c>
      <c r="L3014" s="937" t="s">
        <v>41</v>
      </c>
      <c r="M3014" s="958" t="s">
        <v>52</v>
      </c>
      <c r="N3014" s="678">
        <f t="shared" ca="1" si="517"/>
        <v>8301.0667398491914</v>
      </c>
      <c r="O3014" s="678">
        <f t="shared" ca="1" si="517"/>
        <v>4382.7025574473646</v>
      </c>
      <c r="P3014" s="678">
        <f t="shared" ca="1" si="517"/>
        <v>1116.041357565593</v>
      </c>
      <c r="Q3014" s="678">
        <f t="shared" ca="1" si="517"/>
        <v>2052.8643949381708</v>
      </c>
      <c r="R3014" s="678">
        <f t="shared" ca="1" si="517"/>
        <v>374.72921494903119</v>
      </c>
      <c r="S3014" s="678">
        <f t="shared" ca="1" si="517"/>
        <v>0</v>
      </c>
      <c r="T3014" s="678">
        <f t="shared" ca="1" si="517"/>
        <v>374.72921494903119</v>
      </c>
      <c r="U3014" s="678">
        <f t="shared" ca="1" si="517"/>
        <v>0</v>
      </c>
      <c r="V3014" s="678">
        <f t="shared" ca="1" si="517"/>
        <v>0</v>
      </c>
      <c r="W3014" s="678">
        <f t="shared" ca="1" si="518"/>
        <v>0</v>
      </c>
      <c r="X3014" s="678">
        <f t="shared" ca="1" si="517"/>
        <v>0</v>
      </c>
      <c r="Y3014" s="678">
        <f t="shared" ca="1" si="517"/>
        <v>0</v>
      </c>
      <c r="Z3014" s="678">
        <f t="shared" ca="1" si="517"/>
        <v>0</v>
      </c>
      <c r="AA3014" t="str">
        <f t="shared" si="519"/>
        <v>ASRCMS202202</v>
      </c>
      <c r="AB3014" s="957">
        <f t="shared" si="520"/>
        <v>45230</v>
      </c>
      <c r="AC3014" t="str">
        <f t="shared" si="521"/>
        <v>Unaudited</v>
      </c>
    </row>
    <row r="3015" spans="1:29" x14ac:dyDescent="0.25">
      <c r="A3015" t="s">
        <v>421</v>
      </c>
      <c r="B3015" t="s">
        <v>1380</v>
      </c>
      <c r="C3015" t="s">
        <v>1381</v>
      </c>
      <c r="D3015">
        <v>1900</v>
      </c>
      <c r="E3015" s="957">
        <v>1</v>
      </c>
      <c r="F3015" t="s">
        <v>440</v>
      </c>
      <c r="G3015" s="957">
        <v>182</v>
      </c>
      <c r="H3015" t="s">
        <v>388</v>
      </c>
      <c r="I3015" s="937" t="s">
        <v>489</v>
      </c>
      <c r="J3015" s="937" t="s">
        <v>445</v>
      </c>
      <c r="K3015" s="937" t="s">
        <v>53</v>
      </c>
      <c r="L3015" s="937" t="s">
        <v>42</v>
      </c>
      <c r="M3015" s="958" t="s">
        <v>155</v>
      </c>
      <c r="N3015" s="678">
        <f t="shared" ca="1" si="517"/>
        <v>26396.792126939734</v>
      </c>
      <c r="O3015" s="678">
        <f t="shared" ca="1" si="517"/>
        <v>10597.859715017934</v>
      </c>
      <c r="P3015" s="678">
        <f t="shared" ca="1" si="517"/>
        <v>1127.7104529941939</v>
      </c>
      <c r="Q3015" s="678">
        <f t="shared" ca="1" si="517"/>
        <v>10159.612589982751</v>
      </c>
      <c r="R3015" s="678">
        <f t="shared" ca="1" si="517"/>
        <v>1038.6346204457464</v>
      </c>
      <c r="S3015" s="678">
        <f t="shared" ca="1" si="517"/>
        <v>8.2818019963905929</v>
      </c>
      <c r="T3015" s="678">
        <f t="shared" ca="1" si="517"/>
        <v>538.94867121584196</v>
      </c>
      <c r="U3015" s="678">
        <f t="shared" ca="1" si="517"/>
        <v>0</v>
      </c>
      <c r="V3015" s="678">
        <f t="shared" ca="1" si="517"/>
        <v>140.11406339047775</v>
      </c>
      <c r="W3015" s="678">
        <f t="shared" ca="1" si="518"/>
        <v>2785.6302118963995</v>
      </c>
      <c r="X3015" s="678">
        <f t="shared" ca="1" si="517"/>
        <v>0</v>
      </c>
      <c r="Y3015" s="678">
        <f t="shared" ca="1" si="517"/>
        <v>0</v>
      </c>
      <c r="Z3015" s="678">
        <f t="shared" ca="1" si="517"/>
        <v>0</v>
      </c>
      <c r="AA3015" t="str">
        <f t="shared" si="519"/>
        <v>ASRCMS202202</v>
      </c>
      <c r="AB3015" s="957">
        <f t="shared" si="520"/>
        <v>45230</v>
      </c>
      <c r="AC3015" t="str">
        <f t="shared" si="521"/>
        <v>Unaudited</v>
      </c>
    </row>
    <row r="3016" spans="1:29" x14ac:dyDescent="0.25">
      <c r="A3016" t="s">
        <v>421</v>
      </c>
      <c r="B3016" t="s">
        <v>1380</v>
      </c>
      <c r="C3016" t="s">
        <v>1381</v>
      </c>
      <c r="D3016">
        <v>1900</v>
      </c>
      <c r="E3016" s="957">
        <v>1</v>
      </c>
      <c r="F3016" t="s">
        <v>440</v>
      </c>
      <c r="G3016" s="957">
        <v>182</v>
      </c>
      <c r="H3016" t="s">
        <v>388</v>
      </c>
      <c r="I3016" s="937" t="s">
        <v>489</v>
      </c>
      <c r="J3016" s="937" t="s">
        <v>445</v>
      </c>
      <c r="K3016" s="937" t="s">
        <v>53</v>
      </c>
      <c r="L3016" s="937" t="s">
        <v>43</v>
      </c>
      <c r="M3016" s="958" t="s">
        <v>463</v>
      </c>
      <c r="N3016" s="678">
        <f t="shared" ca="1" si="517"/>
        <v>45405.652975215358</v>
      </c>
      <c r="O3016" s="678">
        <f t="shared" ca="1" si="517"/>
        <v>10156.973630381286</v>
      </c>
      <c r="P3016" s="678">
        <f t="shared" ca="1" si="517"/>
        <v>1113.400043534851</v>
      </c>
      <c r="Q3016" s="678">
        <f t="shared" ca="1" si="517"/>
        <v>14542.054431090748</v>
      </c>
      <c r="R3016" s="678">
        <f t="shared" ca="1" si="517"/>
        <v>1542.9983616698439</v>
      </c>
      <c r="S3016" s="678">
        <f t="shared" ca="1" si="517"/>
        <v>39.097130335121982</v>
      </c>
      <c r="T3016" s="678">
        <f t="shared" ca="1" si="517"/>
        <v>2522.9805986057213</v>
      </c>
      <c r="U3016" s="678">
        <f t="shared" ca="1" si="517"/>
        <v>0</v>
      </c>
      <c r="V3016" s="678">
        <f t="shared" ca="1" si="517"/>
        <v>129.99011587568728</v>
      </c>
      <c r="W3016" s="678">
        <f t="shared" ca="1" si="518"/>
        <v>15358.158663722095</v>
      </c>
      <c r="X3016" s="678">
        <f t="shared" ca="1" si="517"/>
        <v>0</v>
      </c>
      <c r="Y3016" s="678">
        <f t="shared" ca="1" si="517"/>
        <v>0</v>
      </c>
      <c r="Z3016" s="678">
        <f t="shared" ca="1" si="517"/>
        <v>0</v>
      </c>
      <c r="AA3016" t="str">
        <f t="shared" si="519"/>
        <v>ASRCMS202202</v>
      </c>
      <c r="AB3016" s="957">
        <f t="shared" si="520"/>
        <v>45230</v>
      </c>
      <c r="AC3016" t="str">
        <f t="shared" si="521"/>
        <v>Unaudited</v>
      </c>
    </row>
    <row r="3017" spans="1:29" x14ac:dyDescent="0.25">
      <c r="A3017" t="s">
        <v>421</v>
      </c>
      <c r="B3017" t="s">
        <v>1380</v>
      </c>
      <c r="C3017" t="s">
        <v>1381</v>
      </c>
      <c r="D3017">
        <v>1900</v>
      </c>
      <c r="E3017" s="957">
        <v>1</v>
      </c>
      <c r="F3017" t="s">
        <v>440</v>
      </c>
      <c r="G3017" s="957">
        <v>182</v>
      </c>
      <c r="H3017" t="s">
        <v>388</v>
      </c>
      <c r="I3017" s="937" t="s">
        <v>489</v>
      </c>
      <c r="J3017" s="937" t="s">
        <v>445</v>
      </c>
      <c r="K3017" s="937" t="s">
        <v>915</v>
      </c>
      <c r="L3017" s="937" t="s">
        <v>916</v>
      </c>
      <c r="M3017" s="958" t="s">
        <v>915</v>
      </c>
      <c r="N3017" s="678">
        <f t="shared" ca="1" si="517"/>
        <v>5466.06</v>
      </c>
      <c r="O3017" s="678">
        <f t="shared" ca="1" si="517"/>
        <v>0</v>
      </c>
      <c r="P3017" s="678">
        <f t="shared" ca="1" si="517"/>
        <v>1720.78</v>
      </c>
      <c r="Q3017" s="678">
        <f t="shared" ca="1" si="517"/>
        <v>0</v>
      </c>
      <c r="R3017" s="678">
        <f t="shared" ca="1" si="517"/>
        <v>3745.28</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ASRCMS202202</v>
      </c>
      <c r="AB3017" s="957">
        <f t="shared" si="520"/>
        <v>45230</v>
      </c>
      <c r="AC3017" t="str">
        <f t="shared" si="521"/>
        <v>Unaudited</v>
      </c>
    </row>
    <row r="3018" spans="1:29" x14ac:dyDescent="0.25">
      <c r="A3018" t="s">
        <v>421</v>
      </c>
      <c r="B3018" t="s">
        <v>1380</v>
      </c>
      <c r="C3018" t="s">
        <v>1381</v>
      </c>
      <c r="D3018">
        <v>1900</v>
      </c>
      <c r="E3018" s="957">
        <v>1</v>
      </c>
      <c r="F3018" t="s">
        <v>440</v>
      </c>
      <c r="G3018" s="957">
        <v>182</v>
      </c>
      <c r="H3018" t="s">
        <v>388</v>
      </c>
      <c r="I3018" s="937" t="s">
        <v>489</v>
      </c>
      <c r="J3018" s="937" t="s">
        <v>445</v>
      </c>
      <c r="K3018" s="937" t="s">
        <v>915</v>
      </c>
      <c r="L3018" s="937" t="s">
        <v>917</v>
      </c>
      <c r="M3018" s="958" t="s">
        <v>920</v>
      </c>
      <c r="N3018" s="678">
        <f t="shared" ca="1" si="517"/>
        <v>3594.0281669433625</v>
      </c>
      <c r="O3018" s="678">
        <f t="shared" ca="1" si="517"/>
        <v>629.28295750302595</v>
      </c>
      <c r="P3018" s="678">
        <f t="shared" ca="1" si="517"/>
        <v>77.454480107488379</v>
      </c>
      <c r="Q3018" s="678">
        <f t="shared" ca="1" si="517"/>
        <v>1836.1000538148917</v>
      </c>
      <c r="R3018" s="678">
        <f t="shared" ca="1" si="517"/>
        <v>169.98350746499847</v>
      </c>
      <c r="S3018" s="678">
        <f t="shared" ca="1" si="517"/>
        <v>1.2653743837643081</v>
      </c>
      <c r="T3018" s="678">
        <f t="shared" ca="1" si="517"/>
        <v>208.42156166061</v>
      </c>
      <c r="U3018" s="678">
        <f t="shared" ca="1" si="517"/>
        <v>0</v>
      </c>
      <c r="V3018" s="678">
        <f t="shared" ca="1" si="517"/>
        <v>10.135663204408775</v>
      </c>
      <c r="W3018" s="678">
        <f t="shared" ca="1" si="518"/>
        <v>661.38456880417448</v>
      </c>
      <c r="X3018" s="678">
        <f t="shared" ca="1" si="517"/>
        <v>0</v>
      </c>
      <c r="Y3018" s="678">
        <f t="shared" ca="1" si="517"/>
        <v>0</v>
      </c>
      <c r="Z3018" s="678">
        <f t="shared" ca="1" si="517"/>
        <v>0</v>
      </c>
      <c r="AA3018" t="str">
        <f t="shared" si="519"/>
        <v>ASRCMS202202</v>
      </c>
      <c r="AB3018" s="957">
        <f t="shared" si="520"/>
        <v>45230</v>
      </c>
      <c r="AC3018" t="str">
        <f t="shared" si="521"/>
        <v>Unaudited</v>
      </c>
    </row>
    <row r="3019" spans="1:29" x14ac:dyDescent="0.25">
      <c r="A3019" t="s">
        <v>421</v>
      </c>
      <c r="B3019" t="s">
        <v>1380</v>
      </c>
      <c r="C3019" t="s">
        <v>1381</v>
      </c>
      <c r="D3019">
        <v>1900</v>
      </c>
      <c r="E3019" s="957">
        <v>1</v>
      </c>
      <c r="F3019" t="s">
        <v>440</v>
      </c>
      <c r="G3019" s="957">
        <v>182</v>
      </c>
      <c r="H3019" t="s">
        <v>388</v>
      </c>
      <c r="I3019" s="937" t="s">
        <v>489</v>
      </c>
      <c r="J3019" s="937" t="s">
        <v>445</v>
      </c>
      <c r="K3019" s="937" t="s">
        <v>915</v>
      </c>
      <c r="L3019" s="937" t="s">
        <v>918</v>
      </c>
      <c r="M3019" s="958" t="s">
        <v>921</v>
      </c>
      <c r="N3019" s="678">
        <f t="shared" ca="1" si="517"/>
        <v>41.722347255966838</v>
      </c>
      <c r="O3019" s="678">
        <f t="shared" ca="1" si="517"/>
        <v>9.3330401196472668</v>
      </c>
      <c r="P3019" s="678">
        <f t="shared" ca="1" si="517"/>
        <v>1.0230810528487797</v>
      </c>
      <c r="Q3019" s="678">
        <f t="shared" ca="1" si="517"/>
        <v>13.362403247902236</v>
      </c>
      <c r="R3019" s="678">
        <f t="shared" ca="1" si="517"/>
        <v>1.417830363459756</v>
      </c>
      <c r="S3019" s="678">
        <f t="shared" ca="1" si="517"/>
        <v>3.5925571854327411E-2</v>
      </c>
      <c r="T3019" s="678">
        <f t="shared" ca="1" si="517"/>
        <v>2.3183164596829746</v>
      </c>
      <c r="U3019" s="678">
        <f t="shared" ca="1" si="517"/>
        <v>0</v>
      </c>
      <c r="V3019" s="678">
        <f t="shared" ca="1" si="517"/>
        <v>0.11944532010957321</v>
      </c>
      <c r="W3019" s="678">
        <f t="shared" ca="1" si="518"/>
        <v>14.112305120461924</v>
      </c>
      <c r="X3019" s="678">
        <f t="shared" ca="1" si="517"/>
        <v>0</v>
      </c>
      <c r="Y3019" s="678">
        <f t="shared" ca="1" si="517"/>
        <v>0</v>
      </c>
      <c r="Z3019" s="678">
        <f t="shared" ca="1" si="517"/>
        <v>0</v>
      </c>
      <c r="AA3019" t="str">
        <f t="shared" si="519"/>
        <v>ASRCMS202202</v>
      </c>
      <c r="AB3019" s="957">
        <f t="shared" si="520"/>
        <v>45230</v>
      </c>
      <c r="AC3019" t="str">
        <f t="shared" si="521"/>
        <v>Unaudited</v>
      </c>
    </row>
    <row r="3020" spans="1:29" x14ac:dyDescent="0.25">
      <c r="A3020" t="s">
        <v>421</v>
      </c>
      <c r="B3020" t="s">
        <v>1380</v>
      </c>
      <c r="C3020" t="s">
        <v>1381</v>
      </c>
      <c r="D3020">
        <v>1900</v>
      </c>
      <c r="E3020" s="957">
        <v>1</v>
      </c>
      <c r="F3020" t="s">
        <v>440</v>
      </c>
      <c r="G3020" s="957">
        <v>182</v>
      </c>
      <c r="H3020" t="s">
        <v>388</v>
      </c>
      <c r="I3020" s="937" t="s">
        <v>489</v>
      </c>
      <c r="J3020" s="937" t="s">
        <v>445</v>
      </c>
      <c r="K3020" s="937" t="s">
        <v>446</v>
      </c>
      <c r="L3020" s="937">
        <v>5.0999999999999996</v>
      </c>
      <c r="M3020" s="958" t="s">
        <v>37</v>
      </c>
      <c r="N3020" s="678">
        <f t="shared" ca="1" si="517"/>
        <v>578618.60000000009</v>
      </c>
      <c r="O3020" s="678">
        <f t="shared" ca="1" si="517"/>
        <v>179025.37000000005</v>
      </c>
      <c r="P3020" s="678">
        <f t="shared" ca="1" si="517"/>
        <v>159806.27000000008</v>
      </c>
      <c r="Q3020" s="678">
        <f t="shared" ca="1" si="517"/>
        <v>70655.959999999992</v>
      </c>
      <c r="R3020" s="678">
        <f t="shared" ca="1" si="517"/>
        <v>98209.58</v>
      </c>
      <c r="S3020" s="678">
        <f t="shared" ca="1" si="517"/>
        <v>234.33</v>
      </c>
      <c r="T3020" s="678">
        <f t="shared" ca="1" si="517"/>
        <v>55027.7</v>
      </c>
      <c r="U3020" s="678">
        <f t="shared" ca="1" si="517"/>
        <v>0</v>
      </c>
      <c r="V3020" s="678">
        <f t="shared" ca="1" si="517"/>
        <v>12280</v>
      </c>
      <c r="W3020" s="678">
        <f t="shared" ca="1" si="518"/>
        <v>3379.39</v>
      </c>
      <c r="X3020" s="678">
        <f t="shared" ca="1" si="517"/>
        <v>0</v>
      </c>
      <c r="Y3020" s="678">
        <f t="shared" ca="1" si="517"/>
        <v>0</v>
      </c>
      <c r="Z3020" s="678">
        <f t="shared" ca="1" si="517"/>
        <v>0</v>
      </c>
      <c r="AA3020" t="str">
        <f t="shared" si="519"/>
        <v>ASRCMS202202</v>
      </c>
      <c r="AB3020" s="957">
        <f t="shared" si="520"/>
        <v>45230</v>
      </c>
      <c r="AC3020" t="str">
        <f t="shared" si="521"/>
        <v>Unaudited</v>
      </c>
    </row>
    <row r="3021" spans="1:29" ht="30" x14ac:dyDescent="0.25">
      <c r="A3021" t="s">
        <v>421</v>
      </c>
      <c r="B3021" t="s">
        <v>1380</v>
      </c>
      <c r="C3021" t="s">
        <v>1381</v>
      </c>
      <c r="D3021">
        <v>1900</v>
      </c>
      <c r="E3021" s="957">
        <v>1</v>
      </c>
      <c r="F3021" t="s">
        <v>440</v>
      </c>
      <c r="G3021" s="957">
        <v>182</v>
      </c>
      <c r="H3021" t="s">
        <v>388</v>
      </c>
      <c r="I3021" s="937" t="s">
        <v>489</v>
      </c>
      <c r="J3021" s="937" t="s">
        <v>445</v>
      </c>
      <c r="K3021" s="937" t="s">
        <v>446</v>
      </c>
      <c r="L3021" s="937">
        <v>5.2</v>
      </c>
      <c r="M3021" s="958" t="s">
        <v>304</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ASRCMS202202</v>
      </c>
      <c r="AB3021" s="957">
        <f t="shared" si="520"/>
        <v>45230</v>
      </c>
      <c r="AC3021" t="str">
        <f t="shared" si="521"/>
        <v>Unaudited</v>
      </c>
    </row>
    <row r="3022" spans="1:29" ht="30" x14ac:dyDescent="0.25">
      <c r="A3022" t="s">
        <v>421</v>
      </c>
      <c r="B3022" t="s">
        <v>1380</v>
      </c>
      <c r="C3022" t="s">
        <v>1381</v>
      </c>
      <c r="D3022">
        <v>1900</v>
      </c>
      <c r="E3022" s="957">
        <v>1</v>
      </c>
      <c r="F3022" t="s">
        <v>440</v>
      </c>
      <c r="G3022" s="957">
        <v>182</v>
      </c>
      <c r="H3022" t="s">
        <v>388</v>
      </c>
      <c r="I3022" s="937" t="s">
        <v>489</v>
      </c>
      <c r="J3022" s="937" t="s">
        <v>445</v>
      </c>
      <c r="K3022" s="937" t="s">
        <v>446</v>
      </c>
      <c r="L3022" s="937">
        <v>5.3</v>
      </c>
      <c r="M3022" s="958" t="s">
        <v>305</v>
      </c>
      <c r="N3022" s="678">
        <f t="shared" ca="1" si="522"/>
        <v>8366.5321645029289</v>
      </c>
      <c r="O3022" s="678">
        <f t="shared" ca="1" si="522"/>
        <v>2812.6426009121806</v>
      </c>
      <c r="P3022" s="678">
        <f t="shared" ca="1" si="522"/>
        <v>2459.9340763725359</v>
      </c>
      <c r="Q3022" s="678">
        <f t="shared" ca="1" si="522"/>
        <v>1122.4006783042723</v>
      </c>
      <c r="R3022" s="678">
        <f t="shared" ca="1" si="522"/>
        <v>1593.4352857421757</v>
      </c>
      <c r="S3022" s="678">
        <f t="shared" ca="1" si="522"/>
        <v>1.9076156128188413</v>
      </c>
      <c r="T3022" s="678">
        <f t="shared" ca="1" si="522"/>
        <v>149.53870452807817</v>
      </c>
      <c r="U3022" s="678">
        <f t="shared" ca="1" si="522"/>
        <v>0</v>
      </c>
      <c r="V3022" s="678">
        <f t="shared" ca="1" si="522"/>
        <v>171.91110224289503</v>
      </c>
      <c r="W3022" s="678">
        <f t="shared" ca="1" si="518"/>
        <v>54.7621007879739</v>
      </c>
      <c r="X3022" s="678">
        <f t="shared" ca="1" si="522"/>
        <v>0</v>
      </c>
      <c r="Y3022" s="678">
        <f t="shared" ca="1" si="522"/>
        <v>0</v>
      </c>
      <c r="Z3022" s="678">
        <f t="shared" ca="1" si="522"/>
        <v>0</v>
      </c>
      <c r="AA3022" t="str">
        <f t="shared" si="519"/>
        <v>ASRCMS202202</v>
      </c>
      <c r="AB3022" s="957">
        <f t="shared" si="520"/>
        <v>45230</v>
      </c>
      <c r="AC3022" t="str">
        <f t="shared" si="521"/>
        <v>Unaudited</v>
      </c>
    </row>
    <row r="3023" spans="1:29" x14ac:dyDescent="0.25">
      <c r="A3023" t="s">
        <v>421</v>
      </c>
      <c r="B3023" t="s">
        <v>1380</v>
      </c>
      <c r="C3023" t="s">
        <v>1381</v>
      </c>
      <c r="D3023">
        <v>1900</v>
      </c>
      <c r="E3023" s="957">
        <v>1</v>
      </c>
      <c r="F3023" t="s">
        <v>440</v>
      </c>
      <c r="G3023" s="957">
        <v>182</v>
      </c>
      <c r="H3023" t="s">
        <v>388</v>
      </c>
      <c r="I3023" s="937" t="s">
        <v>489</v>
      </c>
      <c r="J3023" s="937" t="s">
        <v>445</v>
      </c>
      <c r="K3023" s="937" t="s">
        <v>446</v>
      </c>
      <c r="L3023" s="945" t="s">
        <v>82</v>
      </c>
      <c r="M3023" s="960" t="s">
        <v>454</v>
      </c>
      <c r="N3023" s="678">
        <f t="shared" ca="1" si="522"/>
        <v>2986.9338732935876</v>
      </c>
      <c r="O3023" s="678">
        <f t="shared" ca="1" si="522"/>
        <v>668.15928411591608</v>
      </c>
      <c r="P3023" s="678">
        <f t="shared" ca="1" si="522"/>
        <v>73.243133544981873</v>
      </c>
      <c r="Q3023" s="678">
        <f t="shared" ca="1" si="522"/>
        <v>956.62438752314972</v>
      </c>
      <c r="R3023" s="678">
        <f t="shared" ca="1" si="522"/>
        <v>101.50353030764464</v>
      </c>
      <c r="S3023" s="678">
        <f t="shared" ca="1" si="522"/>
        <v>2.5719384106268599</v>
      </c>
      <c r="T3023" s="678">
        <f t="shared" ca="1" si="522"/>
        <v>165.96999972121245</v>
      </c>
      <c r="U3023" s="678">
        <f t="shared" ca="1" si="522"/>
        <v>0</v>
      </c>
      <c r="V3023" s="678">
        <f t="shared" ca="1" si="522"/>
        <v>8.5511793105230058</v>
      </c>
      <c r="W3023" s="678">
        <f t="shared" ca="1" si="518"/>
        <v>1010.3104203595331</v>
      </c>
      <c r="X3023" s="678">
        <f t="shared" ca="1" si="522"/>
        <v>0</v>
      </c>
      <c r="Y3023" s="678">
        <f t="shared" ca="1" si="522"/>
        <v>0</v>
      </c>
      <c r="Z3023" s="678">
        <f t="shared" ca="1" si="522"/>
        <v>0</v>
      </c>
      <c r="AA3023" t="str">
        <f t="shared" si="519"/>
        <v>ASRCMS202202</v>
      </c>
      <c r="AB3023" s="957">
        <f t="shared" si="520"/>
        <v>45230</v>
      </c>
      <c r="AC3023" t="str">
        <f t="shared" si="521"/>
        <v>Unaudited</v>
      </c>
    </row>
    <row r="3024" spans="1:29" x14ac:dyDescent="0.25">
      <c r="A3024" t="s">
        <v>421</v>
      </c>
      <c r="B3024" t="s">
        <v>1380</v>
      </c>
      <c r="C3024" t="s">
        <v>1381</v>
      </c>
      <c r="D3024">
        <v>1900</v>
      </c>
      <c r="E3024" s="957">
        <v>1</v>
      </c>
      <c r="F3024" t="s">
        <v>440</v>
      </c>
      <c r="G3024" s="957">
        <v>182</v>
      </c>
      <c r="H3024" t="s">
        <v>388</v>
      </c>
      <c r="I3024" s="937" t="s">
        <v>489</v>
      </c>
      <c r="J3024" s="937" t="s">
        <v>445</v>
      </c>
      <c r="K3024" s="937" t="s">
        <v>447</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ASRCMS202202</v>
      </c>
      <c r="AB3024" s="957">
        <f t="shared" si="520"/>
        <v>45230</v>
      </c>
      <c r="AC3024" t="str">
        <f t="shared" si="521"/>
        <v>Unaudited</v>
      </c>
    </row>
    <row r="3025" spans="1:29" x14ac:dyDescent="0.25">
      <c r="A3025" t="s">
        <v>421</v>
      </c>
      <c r="B3025" t="s">
        <v>1380</v>
      </c>
      <c r="C3025" t="s">
        <v>1381</v>
      </c>
      <c r="D3025">
        <v>1900</v>
      </c>
      <c r="E3025" s="957">
        <v>1</v>
      </c>
      <c r="F3025" t="s">
        <v>440</v>
      </c>
      <c r="G3025" s="957">
        <v>182</v>
      </c>
      <c r="H3025" t="s">
        <v>388</v>
      </c>
      <c r="I3025" s="958" t="s">
        <v>489</v>
      </c>
      <c r="J3025" s="958" t="s">
        <v>445</v>
      </c>
      <c r="K3025" s="958" t="s">
        <v>447</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ASRCMS202202</v>
      </c>
      <c r="AB3025" s="957">
        <f t="shared" si="520"/>
        <v>45230</v>
      </c>
      <c r="AC3025" t="str">
        <f t="shared" si="521"/>
        <v>Unaudited</v>
      </c>
    </row>
    <row r="3026" spans="1:29" x14ac:dyDescent="0.25">
      <c r="A3026" t="s">
        <v>421</v>
      </c>
      <c r="B3026" t="s">
        <v>1380</v>
      </c>
      <c r="C3026" t="s">
        <v>1381</v>
      </c>
      <c r="D3026">
        <v>1900</v>
      </c>
      <c r="E3026" s="957">
        <v>1</v>
      </c>
      <c r="F3026" t="s">
        <v>440</v>
      </c>
      <c r="G3026" s="957">
        <v>182</v>
      </c>
      <c r="H3026" t="s">
        <v>388</v>
      </c>
      <c r="I3026" s="937" t="s">
        <v>489</v>
      </c>
      <c r="J3026" s="937" t="s">
        <v>445</v>
      </c>
      <c r="K3026" s="937" t="s">
        <v>447</v>
      </c>
      <c r="L3026" s="937">
        <v>6.3</v>
      </c>
      <c r="M3026" s="962" t="s">
        <v>185</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ASRCMS202202</v>
      </c>
      <c r="AB3026" s="957">
        <f t="shared" si="520"/>
        <v>45230</v>
      </c>
      <c r="AC3026" t="str">
        <f t="shared" si="521"/>
        <v>Unaudited</v>
      </c>
    </row>
    <row r="3027" spans="1:29" x14ac:dyDescent="0.25">
      <c r="A3027" t="s">
        <v>421</v>
      </c>
      <c r="B3027" t="s">
        <v>1380</v>
      </c>
      <c r="C3027" t="s">
        <v>1381</v>
      </c>
      <c r="D3027">
        <v>1900</v>
      </c>
      <c r="E3027" s="957">
        <v>1</v>
      </c>
      <c r="F3027" t="s">
        <v>440</v>
      </c>
      <c r="G3027" s="957">
        <v>182</v>
      </c>
      <c r="H3027" t="s">
        <v>388</v>
      </c>
      <c r="I3027" s="937" t="s">
        <v>489</v>
      </c>
      <c r="J3027" s="937" t="s">
        <v>445</v>
      </c>
      <c r="K3027" s="937" t="s">
        <v>447</v>
      </c>
      <c r="L3027" s="937" t="s">
        <v>87</v>
      </c>
      <c r="M3027" s="962" t="s">
        <v>455</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ASRCMS202202</v>
      </c>
      <c r="AB3027" s="957">
        <f t="shared" si="520"/>
        <v>45230</v>
      </c>
      <c r="AC3027" t="str">
        <f t="shared" si="521"/>
        <v>Unaudited</v>
      </c>
    </row>
    <row r="3028" spans="1:29" x14ac:dyDescent="0.25">
      <c r="A3028" t="s">
        <v>421</v>
      </c>
      <c r="B3028" t="s">
        <v>1380</v>
      </c>
      <c r="C3028" t="s">
        <v>1381</v>
      </c>
      <c r="D3028">
        <v>1900</v>
      </c>
      <c r="E3028" s="957">
        <v>1</v>
      </c>
      <c r="F3028" t="s">
        <v>440</v>
      </c>
      <c r="G3028" s="957">
        <v>182</v>
      </c>
      <c r="H3028" t="s">
        <v>388</v>
      </c>
      <c r="I3028" s="937" t="s">
        <v>489</v>
      </c>
      <c r="J3028" s="937" t="s">
        <v>445</v>
      </c>
      <c r="K3028" s="937" t="s">
        <v>448</v>
      </c>
      <c r="L3028" s="937">
        <v>7.1</v>
      </c>
      <c r="M3028" s="962" t="s">
        <v>20</v>
      </c>
      <c r="N3028" s="678">
        <f t="shared" ca="1" si="522"/>
        <v>330525.31999999989</v>
      </c>
      <c r="O3028" s="678">
        <f t="shared" ca="1" si="522"/>
        <v>71230.365482391964</v>
      </c>
      <c r="P3028" s="678">
        <f t="shared" ca="1" si="522"/>
        <v>7304.494913466282</v>
      </c>
      <c r="Q3028" s="678">
        <f t="shared" ca="1" si="522"/>
        <v>162322.77745288244</v>
      </c>
      <c r="R3028" s="678">
        <f t="shared" ca="1" si="522"/>
        <v>11081.273985980673</v>
      </c>
      <c r="S3028" s="678">
        <f t="shared" ca="1" si="522"/>
        <v>878.54247952289518</v>
      </c>
      <c r="T3028" s="678">
        <f t="shared" ca="1" si="522"/>
        <v>23398.600736008513</v>
      </c>
      <c r="U3028" s="678">
        <f t="shared" ca="1" si="522"/>
        <v>0</v>
      </c>
      <c r="V3028" s="678">
        <f t="shared" ca="1" si="522"/>
        <v>1380.5280938465776</v>
      </c>
      <c r="W3028" s="678">
        <f t="shared" ca="1" si="518"/>
        <v>52928.736855900563</v>
      </c>
      <c r="X3028" s="678">
        <f t="shared" ca="1" si="522"/>
        <v>0</v>
      </c>
      <c r="Y3028" s="678">
        <f t="shared" ca="1" si="522"/>
        <v>0</v>
      </c>
      <c r="Z3028" s="678">
        <f t="shared" ca="1" si="522"/>
        <v>0</v>
      </c>
      <c r="AA3028" t="str">
        <f t="shared" si="519"/>
        <v>ASRCMS202202</v>
      </c>
      <c r="AB3028" s="957">
        <f t="shared" si="520"/>
        <v>45230</v>
      </c>
      <c r="AC3028" t="str">
        <f t="shared" si="521"/>
        <v>Unaudited</v>
      </c>
    </row>
    <row r="3029" spans="1:29" x14ac:dyDescent="0.25">
      <c r="A3029" t="s">
        <v>421</v>
      </c>
      <c r="B3029" t="s">
        <v>1380</v>
      </c>
      <c r="C3029" t="s">
        <v>1381</v>
      </c>
      <c r="D3029">
        <v>1900</v>
      </c>
      <c r="E3029" s="957">
        <v>1</v>
      </c>
      <c r="F3029" t="s">
        <v>440</v>
      </c>
      <c r="G3029" s="957">
        <v>182</v>
      </c>
      <c r="H3029" t="s">
        <v>388</v>
      </c>
      <c r="I3029" s="937" t="s">
        <v>489</v>
      </c>
      <c r="J3029" s="937" t="s">
        <v>445</v>
      </c>
      <c r="K3029" s="937" t="s">
        <v>448</v>
      </c>
      <c r="L3029" s="937">
        <v>7.2</v>
      </c>
      <c r="M3029" s="962"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ASRCMS202202</v>
      </c>
      <c r="AB3029" s="957">
        <f t="shared" si="520"/>
        <v>45230</v>
      </c>
      <c r="AC3029" t="str">
        <f t="shared" si="521"/>
        <v>Unaudited</v>
      </c>
    </row>
    <row r="3030" spans="1:29" x14ac:dyDescent="0.25">
      <c r="A3030" t="s">
        <v>421</v>
      </c>
      <c r="B3030" t="s">
        <v>1380</v>
      </c>
      <c r="C3030" t="s">
        <v>1381</v>
      </c>
      <c r="D3030">
        <v>1900</v>
      </c>
      <c r="E3030" s="957">
        <v>1</v>
      </c>
      <c r="F3030" t="s">
        <v>440</v>
      </c>
      <c r="G3030" s="957">
        <v>182</v>
      </c>
      <c r="H3030" t="s">
        <v>388</v>
      </c>
      <c r="I3030" s="937" t="s">
        <v>489</v>
      </c>
      <c r="J3030" s="937" t="s">
        <v>445</v>
      </c>
      <c r="K3030" s="937" t="s">
        <v>448</v>
      </c>
      <c r="L3030" s="937">
        <v>7.3</v>
      </c>
      <c r="M3030" s="962" t="s">
        <v>156</v>
      </c>
      <c r="N3030" s="678">
        <f t="shared" ca="1" si="522"/>
        <v>29912.024742595619</v>
      </c>
      <c r="O3030" s="678">
        <f t="shared" ca="1" si="522"/>
        <v>6691.1414468082603</v>
      </c>
      <c r="P3030" s="678">
        <f t="shared" ca="1" si="522"/>
        <v>733.47804663882926</v>
      </c>
      <c r="Q3030" s="678">
        <f t="shared" ca="1" si="522"/>
        <v>9579.9149103393247</v>
      </c>
      <c r="R3030" s="678">
        <f t="shared" ca="1" si="522"/>
        <v>1016.4858811136603</v>
      </c>
      <c r="S3030" s="678">
        <f t="shared" ca="1" si="522"/>
        <v>25.756139452217795</v>
      </c>
      <c r="T3030" s="678">
        <f t="shared" ca="1" si="522"/>
        <v>1662.0718599020458</v>
      </c>
      <c r="U3030" s="678">
        <f t="shared" ca="1" si="522"/>
        <v>0</v>
      </c>
      <c r="V3030" s="678">
        <f t="shared" ca="1" si="522"/>
        <v>85.633997257760797</v>
      </c>
      <c r="W3030" s="678">
        <f t="shared" ca="1" si="518"/>
        <v>10117.54246108352</v>
      </c>
      <c r="X3030" s="678">
        <f t="shared" ca="1" si="522"/>
        <v>0</v>
      </c>
      <c r="Y3030" s="678">
        <f t="shared" ca="1" si="522"/>
        <v>0</v>
      </c>
      <c r="Z3030" s="678">
        <f t="shared" ca="1" si="522"/>
        <v>0</v>
      </c>
      <c r="AA3030" t="str">
        <f t="shared" si="519"/>
        <v>ASRCMS202202</v>
      </c>
      <c r="AB3030" s="957">
        <f t="shared" si="520"/>
        <v>45230</v>
      </c>
      <c r="AC3030" t="str">
        <f t="shared" si="521"/>
        <v>Unaudited</v>
      </c>
    </row>
    <row r="3031" spans="1:29" x14ac:dyDescent="0.25">
      <c r="A3031" t="s">
        <v>421</v>
      </c>
      <c r="B3031" t="s">
        <v>1380</v>
      </c>
      <c r="C3031" t="s">
        <v>1381</v>
      </c>
      <c r="D3031">
        <v>1900</v>
      </c>
      <c r="E3031" s="957">
        <v>1</v>
      </c>
      <c r="F3031" t="s">
        <v>440</v>
      </c>
      <c r="G3031" s="957">
        <v>182</v>
      </c>
      <c r="H3031" t="s">
        <v>388</v>
      </c>
      <c r="I3031" s="937" t="s">
        <v>489</v>
      </c>
      <c r="J3031" s="937" t="s">
        <v>445</v>
      </c>
      <c r="K3031" s="937" t="s">
        <v>448</v>
      </c>
      <c r="L3031" s="937" t="s">
        <v>91</v>
      </c>
      <c r="M3031" s="962" t="s">
        <v>456</v>
      </c>
      <c r="N3031" s="678">
        <f t="shared" ca="1" si="522"/>
        <v>99.710937087152729</v>
      </c>
      <c r="O3031" s="678">
        <f t="shared" ca="1" si="522"/>
        <v>22.304741641038238</v>
      </c>
      <c r="P3031" s="678">
        <f t="shared" ca="1" si="522"/>
        <v>2.4450295154732351</v>
      </c>
      <c r="Q3031" s="678">
        <f t="shared" ca="1" si="522"/>
        <v>31.934390973034191</v>
      </c>
      <c r="R3031" s="678">
        <f t="shared" ca="1" si="522"/>
        <v>3.3884285872955631</v>
      </c>
      <c r="S3031" s="678">
        <f t="shared" ca="1" si="522"/>
        <v>8.5857404258925726E-2</v>
      </c>
      <c r="T3031" s="678">
        <f t="shared" ca="1" si="522"/>
        <v>5.5404722376088431</v>
      </c>
      <c r="U3031" s="678">
        <f t="shared" ca="1" si="522"/>
        <v>0</v>
      </c>
      <c r="V3031" s="678">
        <f t="shared" ca="1" si="522"/>
        <v>0.28545864703470603</v>
      </c>
      <c r="W3031" s="678">
        <f t="shared" ca="1" si="518"/>
        <v>33.726558081409031</v>
      </c>
      <c r="X3031" s="678">
        <f t="shared" ca="1" si="522"/>
        <v>0</v>
      </c>
      <c r="Y3031" s="678">
        <f t="shared" ca="1" si="522"/>
        <v>0</v>
      </c>
      <c r="Z3031" s="678">
        <f t="shared" ca="1" si="522"/>
        <v>0</v>
      </c>
      <c r="AA3031" t="str">
        <f t="shared" si="519"/>
        <v>ASRCMS202202</v>
      </c>
      <c r="AB3031" s="957">
        <f t="shared" si="520"/>
        <v>45230</v>
      </c>
      <c r="AC3031" t="str">
        <f t="shared" si="521"/>
        <v>Unaudited</v>
      </c>
    </row>
    <row r="3032" spans="1:29" x14ac:dyDescent="0.25">
      <c r="A3032" t="s">
        <v>421</v>
      </c>
      <c r="B3032" t="s">
        <v>1380</v>
      </c>
      <c r="C3032" t="s">
        <v>1381</v>
      </c>
      <c r="D3032">
        <v>1900</v>
      </c>
      <c r="E3032" s="957">
        <v>1</v>
      </c>
      <c r="F3032" t="s">
        <v>440</v>
      </c>
      <c r="G3032" s="957">
        <v>182</v>
      </c>
      <c r="H3032" t="s">
        <v>388</v>
      </c>
      <c r="I3032" s="937" t="s">
        <v>489</v>
      </c>
      <c r="J3032" s="937" t="s">
        <v>445</v>
      </c>
      <c r="K3032" s="937" t="s">
        <v>449</v>
      </c>
      <c r="L3032" s="945">
        <v>8.1</v>
      </c>
      <c r="M3032" s="960" t="s">
        <v>22</v>
      </c>
      <c r="N3032" s="678">
        <f t="shared" ca="1" si="522"/>
        <v>7335444.7554528713</v>
      </c>
      <c r="O3032" s="678">
        <f t="shared" ca="1" si="522"/>
        <v>2833285.3564622388</v>
      </c>
      <c r="P3032" s="678">
        <f t="shared" ca="1" si="522"/>
        <v>467296.57008123893</v>
      </c>
      <c r="Q3032" s="678">
        <f t="shared" ca="1" si="522"/>
        <v>2458929.8029396925</v>
      </c>
      <c r="R3032" s="678">
        <f t="shared" ca="1" si="522"/>
        <v>501249.62740274821</v>
      </c>
      <c r="S3032" s="678">
        <f t="shared" ca="1" si="522"/>
        <v>80.672675039209977</v>
      </c>
      <c r="T3032" s="678">
        <f t="shared" ca="1" si="522"/>
        <v>591599.85342352884</v>
      </c>
      <c r="U3032" s="678">
        <f t="shared" ca="1" si="522"/>
        <v>0</v>
      </c>
      <c r="V3032" s="678">
        <f t="shared" ca="1" si="522"/>
        <v>34947.584675225262</v>
      </c>
      <c r="W3032" s="678">
        <f t="shared" ca="1" si="518"/>
        <v>448055.2877931589</v>
      </c>
      <c r="X3032" s="678">
        <f t="shared" ca="1" si="522"/>
        <v>0</v>
      </c>
      <c r="Y3032" s="678">
        <f t="shared" ca="1" si="522"/>
        <v>0</v>
      </c>
      <c r="Z3032" s="678">
        <f t="shared" ca="1" si="522"/>
        <v>0</v>
      </c>
      <c r="AA3032" t="str">
        <f t="shared" si="519"/>
        <v>ASRCMS202202</v>
      </c>
      <c r="AB3032" s="957">
        <f t="shared" si="520"/>
        <v>45230</v>
      </c>
      <c r="AC3032" t="str">
        <f t="shared" si="521"/>
        <v>Unaudited</v>
      </c>
    </row>
    <row r="3033" spans="1:29" x14ac:dyDescent="0.25">
      <c r="A3033" t="s">
        <v>421</v>
      </c>
      <c r="B3033" t="s">
        <v>1380</v>
      </c>
      <c r="C3033" t="s">
        <v>1381</v>
      </c>
      <c r="D3033">
        <v>1900</v>
      </c>
      <c r="E3033" s="957">
        <v>1</v>
      </c>
      <c r="F3033" t="s">
        <v>440</v>
      </c>
      <c r="G3033" s="957">
        <v>182</v>
      </c>
      <c r="H3033" t="s">
        <v>388</v>
      </c>
      <c r="I3033" s="962" t="s">
        <v>489</v>
      </c>
      <c r="J3033" s="962" t="s">
        <v>445</v>
      </c>
      <c r="K3033" s="962" t="s">
        <v>449</v>
      </c>
      <c r="L3033" s="937" t="s">
        <v>113</v>
      </c>
      <c r="M3033" s="962" t="s">
        <v>444</v>
      </c>
      <c r="N3033" s="678">
        <f t="shared" ca="1" si="522"/>
        <v>30353.8</v>
      </c>
      <c r="O3033" s="678">
        <f t="shared" ca="1" si="522"/>
        <v>0</v>
      </c>
      <c r="P3033" s="678">
        <f t="shared" ca="1" si="522"/>
        <v>0</v>
      </c>
      <c r="Q3033" s="678">
        <f t="shared" ca="1" si="522"/>
        <v>0</v>
      </c>
      <c r="R3033" s="678">
        <f t="shared" ca="1" si="522"/>
        <v>30353.8</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ASRCMS202202</v>
      </c>
      <c r="AB3033" s="957">
        <f t="shared" si="520"/>
        <v>45230</v>
      </c>
      <c r="AC3033" t="str">
        <f t="shared" si="521"/>
        <v>Unaudited</v>
      </c>
    </row>
    <row r="3034" spans="1:29" x14ac:dyDescent="0.25">
      <c r="A3034" t="s">
        <v>421</v>
      </c>
      <c r="B3034" t="s">
        <v>1380</v>
      </c>
      <c r="C3034" t="s">
        <v>1381</v>
      </c>
      <c r="D3034">
        <v>1900</v>
      </c>
      <c r="E3034" s="957">
        <v>1</v>
      </c>
      <c r="F3034" t="s">
        <v>440</v>
      </c>
      <c r="G3034" s="957">
        <v>182</v>
      </c>
      <c r="H3034" t="s">
        <v>388</v>
      </c>
      <c r="I3034" s="937" t="s">
        <v>489</v>
      </c>
      <c r="J3034" s="937" t="s">
        <v>445</v>
      </c>
      <c r="K3034" s="937" t="s">
        <v>449</v>
      </c>
      <c r="L3034" s="943" t="s">
        <v>115</v>
      </c>
      <c r="M3034" s="963" t="s">
        <v>158</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ASRCMS202202</v>
      </c>
      <c r="AB3034" s="957">
        <f t="shared" si="520"/>
        <v>45230</v>
      </c>
      <c r="AC3034" t="str">
        <f t="shared" si="521"/>
        <v>Unaudited</v>
      </c>
    </row>
    <row r="3035" spans="1:29" x14ac:dyDescent="0.25">
      <c r="A3035" t="s">
        <v>421</v>
      </c>
      <c r="B3035" t="s">
        <v>1380</v>
      </c>
      <c r="C3035" t="s">
        <v>1381</v>
      </c>
      <c r="D3035">
        <v>1900</v>
      </c>
      <c r="E3035" s="957">
        <v>1</v>
      </c>
      <c r="F3035" t="s">
        <v>440</v>
      </c>
      <c r="G3035" s="957">
        <v>182</v>
      </c>
      <c r="H3035" t="s">
        <v>388</v>
      </c>
      <c r="I3035" s="937" t="s">
        <v>489</v>
      </c>
      <c r="J3035" s="937" t="s">
        <v>445</v>
      </c>
      <c r="K3035" s="937" t="s">
        <v>449</v>
      </c>
      <c r="L3035" s="943" t="s">
        <v>116</v>
      </c>
      <c r="M3035" s="963" t="s">
        <v>114</v>
      </c>
      <c r="N3035" s="678">
        <f t="shared" ca="1" si="522"/>
        <v>-16556.405668070882</v>
      </c>
      <c r="O3035" s="678">
        <f t="shared" ca="1" si="522"/>
        <v>-6394.8435710218373</v>
      </c>
      <c r="P3035" s="678">
        <f t="shared" ca="1" si="522"/>
        <v>-1054.7079065399437</v>
      </c>
      <c r="Q3035" s="678">
        <f t="shared" ca="1" si="522"/>
        <v>-5549.9074267468532</v>
      </c>
      <c r="R3035" s="678">
        <f t="shared" ca="1" si="522"/>
        <v>-1131.3413772328147</v>
      </c>
      <c r="S3035" s="678">
        <f t="shared" ca="1" si="522"/>
        <v>-0.18208160224841841</v>
      </c>
      <c r="T3035" s="678">
        <f t="shared" ca="1" si="522"/>
        <v>-1335.2656168762207</v>
      </c>
      <c r="U3035" s="678">
        <f t="shared" ca="1" si="522"/>
        <v>0</v>
      </c>
      <c r="V3035" s="678">
        <f t="shared" ca="1" si="522"/>
        <v>-78.878160533098438</v>
      </c>
      <c r="W3035" s="678">
        <f t="shared" ca="1" si="518"/>
        <v>-1011.2795275178659</v>
      </c>
      <c r="X3035" s="678">
        <f t="shared" ca="1" si="522"/>
        <v>0</v>
      </c>
      <c r="Y3035" s="678">
        <f t="shared" ca="1" si="522"/>
        <v>0</v>
      </c>
      <c r="Z3035" s="678">
        <f t="shared" ca="1" si="522"/>
        <v>0</v>
      </c>
      <c r="AA3035" t="str">
        <f t="shared" si="519"/>
        <v>ASRCMS202202</v>
      </c>
      <c r="AB3035" s="957">
        <f t="shared" si="520"/>
        <v>45230</v>
      </c>
      <c r="AC3035" t="str">
        <f t="shared" si="521"/>
        <v>Unaudited</v>
      </c>
    </row>
    <row r="3036" spans="1:29" x14ac:dyDescent="0.25">
      <c r="A3036" t="s">
        <v>421</v>
      </c>
      <c r="B3036" t="s">
        <v>1380</v>
      </c>
      <c r="C3036" t="s">
        <v>1381</v>
      </c>
      <c r="D3036">
        <v>1900</v>
      </c>
      <c r="E3036" s="957">
        <v>1</v>
      </c>
      <c r="F3036" t="s">
        <v>440</v>
      </c>
      <c r="G3036" s="957">
        <v>182</v>
      </c>
      <c r="H3036" t="s">
        <v>388</v>
      </c>
      <c r="I3036" s="937" t="s">
        <v>489</v>
      </c>
      <c r="J3036" s="937" t="s">
        <v>445</v>
      </c>
      <c r="K3036" s="937" t="s">
        <v>449</v>
      </c>
      <c r="L3036" s="947" t="s">
        <v>117</v>
      </c>
      <c r="M3036" s="964" t="s">
        <v>159</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ASRCMS202202</v>
      </c>
      <c r="AB3036" s="957">
        <f t="shared" si="520"/>
        <v>45230</v>
      </c>
      <c r="AC3036" t="str">
        <f t="shared" si="521"/>
        <v>Unaudited</v>
      </c>
    </row>
    <row r="3037" spans="1:29" x14ac:dyDescent="0.25">
      <c r="A3037" t="s">
        <v>421</v>
      </c>
      <c r="B3037" t="s">
        <v>1380</v>
      </c>
      <c r="C3037" t="s">
        <v>1381</v>
      </c>
      <c r="D3037">
        <v>1900</v>
      </c>
      <c r="E3037" s="957">
        <v>1</v>
      </c>
      <c r="F3037" t="s">
        <v>440</v>
      </c>
      <c r="G3037" s="957">
        <v>182</v>
      </c>
      <c r="H3037" t="s">
        <v>388</v>
      </c>
      <c r="I3037" s="963" t="s">
        <v>489</v>
      </c>
      <c r="J3037" s="963" t="s">
        <v>445</v>
      </c>
      <c r="K3037" s="963" t="s">
        <v>449</v>
      </c>
      <c r="L3037" s="943" t="s">
        <v>160</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ASRCMS202202</v>
      </c>
      <c r="AB3037" s="957">
        <f t="shared" si="520"/>
        <v>45230</v>
      </c>
      <c r="AC3037" t="str">
        <f t="shared" si="521"/>
        <v>Unaudited</v>
      </c>
    </row>
    <row r="3038" spans="1:29" x14ac:dyDescent="0.25">
      <c r="A3038" t="s">
        <v>421</v>
      </c>
      <c r="B3038" t="s">
        <v>1380</v>
      </c>
      <c r="C3038" t="s">
        <v>1381</v>
      </c>
      <c r="D3038">
        <v>1900</v>
      </c>
      <c r="E3038" s="957">
        <v>1</v>
      </c>
      <c r="F3038" t="s">
        <v>440</v>
      </c>
      <c r="G3038" s="957">
        <v>182</v>
      </c>
      <c r="H3038" t="s">
        <v>388</v>
      </c>
      <c r="I3038" s="937" t="s">
        <v>489</v>
      </c>
      <c r="J3038" s="937" t="s">
        <v>445</v>
      </c>
      <c r="K3038" s="937" t="s">
        <v>449</v>
      </c>
      <c r="L3038" s="937" t="s">
        <v>443</v>
      </c>
      <c r="M3038" s="962" t="s">
        <v>457</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ASRCMS202202</v>
      </c>
      <c r="AB3038" s="957">
        <f t="shared" si="520"/>
        <v>45230</v>
      </c>
      <c r="AC3038" t="str">
        <f t="shared" si="521"/>
        <v>Unaudited</v>
      </c>
    </row>
    <row r="3039" spans="1:29" ht="30" x14ac:dyDescent="0.25">
      <c r="A3039" t="s">
        <v>421</v>
      </c>
      <c r="B3039" t="s">
        <v>1380</v>
      </c>
      <c r="C3039" t="s">
        <v>1381</v>
      </c>
      <c r="D3039">
        <v>1900</v>
      </c>
      <c r="E3039" s="957">
        <v>1</v>
      </c>
      <c r="F3039" t="s">
        <v>440</v>
      </c>
      <c r="G3039" s="957">
        <v>182</v>
      </c>
      <c r="H3039" t="s">
        <v>388</v>
      </c>
      <c r="I3039" s="937" t="s">
        <v>489</v>
      </c>
      <c r="J3039" s="937" t="s">
        <v>445</v>
      </c>
      <c r="K3039" s="937" t="s">
        <v>450</v>
      </c>
      <c r="L3039" s="937">
        <v>9.1</v>
      </c>
      <c r="M3039" s="962" t="s">
        <v>186</v>
      </c>
      <c r="N3039" s="678">
        <f t="shared" ca="1" si="522"/>
        <v>7728131.5800000001</v>
      </c>
      <c r="O3039" s="678">
        <f t="shared" ca="1" si="522"/>
        <v>1008731.1100000001</v>
      </c>
      <c r="P3039" s="678">
        <f t="shared" ca="1" si="522"/>
        <v>95674.73</v>
      </c>
      <c r="Q3039" s="678">
        <f t="shared" ca="1" si="522"/>
        <v>1990754.0600000003</v>
      </c>
      <c r="R3039" s="678">
        <f t="shared" ca="1" si="522"/>
        <v>188894.52000000002</v>
      </c>
      <c r="S3039" s="678">
        <f t="shared" ca="1" si="522"/>
        <v>0</v>
      </c>
      <c r="T3039" s="678">
        <f t="shared" ca="1" si="522"/>
        <v>239302.58000000002</v>
      </c>
      <c r="U3039" s="678">
        <f t="shared" ca="1" si="522"/>
        <v>0</v>
      </c>
      <c r="V3039" s="678">
        <f t="shared" ca="1" si="522"/>
        <v>12585</v>
      </c>
      <c r="W3039" s="678">
        <f t="shared" ca="1" si="518"/>
        <v>4192189.58</v>
      </c>
      <c r="X3039" s="678">
        <f t="shared" ca="1" si="522"/>
        <v>0</v>
      </c>
      <c r="Y3039" s="678">
        <f t="shared" ca="1" si="522"/>
        <v>0</v>
      </c>
      <c r="Z3039" s="678">
        <f t="shared" ca="1" si="522"/>
        <v>0</v>
      </c>
      <c r="AA3039" t="str">
        <f t="shared" si="519"/>
        <v>ASRCMS202202</v>
      </c>
      <c r="AB3039" s="957">
        <f t="shared" si="520"/>
        <v>45230</v>
      </c>
      <c r="AC3039" t="str">
        <f t="shared" si="521"/>
        <v>Unaudited</v>
      </c>
    </row>
    <row r="3040" spans="1:29" x14ac:dyDescent="0.25">
      <c r="A3040" t="s">
        <v>421</v>
      </c>
      <c r="B3040" t="s">
        <v>1380</v>
      </c>
      <c r="C3040" t="s">
        <v>1381</v>
      </c>
      <c r="D3040">
        <v>1900</v>
      </c>
      <c r="E3040" s="957">
        <v>1</v>
      </c>
      <c r="F3040" t="s">
        <v>440</v>
      </c>
      <c r="G3040" s="957">
        <v>182</v>
      </c>
      <c r="H3040" t="s">
        <v>388</v>
      </c>
      <c r="I3040" s="937" t="s">
        <v>489</v>
      </c>
      <c r="J3040" s="937" t="s">
        <v>445</v>
      </c>
      <c r="K3040" s="937" t="s">
        <v>450</v>
      </c>
      <c r="L3040" s="937" t="s">
        <v>107</v>
      </c>
      <c r="M3040" s="962" t="s">
        <v>187</v>
      </c>
      <c r="N3040" s="678">
        <f t="shared" ca="1" si="522"/>
        <v>35734.020000000004</v>
      </c>
      <c r="O3040" s="678">
        <f t="shared" ca="1" si="522"/>
        <v>0</v>
      </c>
      <c r="P3040" s="678">
        <f t="shared" ca="1" si="522"/>
        <v>0</v>
      </c>
      <c r="Q3040" s="678">
        <f t="shared" ca="1" si="522"/>
        <v>0</v>
      </c>
      <c r="R3040" s="678">
        <f t="shared" ca="1" si="522"/>
        <v>0</v>
      </c>
      <c r="S3040" s="678">
        <f t="shared" ca="1" si="522"/>
        <v>3274.49</v>
      </c>
      <c r="T3040" s="678">
        <f t="shared" ca="1" si="522"/>
        <v>18367.760000000002</v>
      </c>
      <c r="U3040" s="678">
        <f t="shared" ca="1" si="522"/>
        <v>0</v>
      </c>
      <c r="V3040" s="678">
        <f t="shared" ca="1" si="522"/>
        <v>0</v>
      </c>
      <c r="W3040" s="678">
        <f t="shared" ca="1" si="518"/>
        <v>14091.77</v>
      </c>
      <c r="X3040" s="678">
        <f t="shared" ca="1" si="522"/>
        <v>0</v>
      </c>
      <c r="Y3040" s="678">
        <f t="shared" ca="1" si="522"/>
        <v>0</v>
      </c>
      <c r="Z3040" s="678">
        <f t="shared" ca="1" si="522"/>
        <v>0</v>
      </c>
      <c r="AA3040" t="str">
        <f t="shared" si="519"/>
        <v>ASRCMS202202</v>
      </c>
      <c r="AB3040" s="957">
        <f t="shared" si="520"/>
        <v>45230</v>
      </c>
      <c r="AC3040" t="str">
        <f t="shared" si="521"/>
        <v>Unaudited</v>
      </c>
    </row>
    <row r="3041" spans="1:29" x14ac:dyDescent="0.25">
      <c r="A3041" t="s">
        <v>421</v>
      </c>
      <c r="B3041" t="s">
        <v>1380</v>
      </c>
      <c r="C3041" t="s">
        <v>1381</v>
      </c>
      <c r="D3041">
        <v>1900</v>
      </c>
      <c r="E3041" s="957">
        <v>1</v>
      </c>
      <c r="F3041" t="s">
        <v>440</v>
      </c>
      <c r="G3041" s="957">
        <v>182</v>
      </c>
      <c r="H3041" t="s">
        <v>388</v>
      </c>
      <c r="I3041" s="937" t="s">
        <v>489</v>
      </c>
      <c r="J3041" s="937" t="s">
        <v>445</v>
      </c>
      <c r="K3041" s="937" t="s">
        <v>450</v>
      </c>
      <c r="L3041" s="945" t="s">
        <v>1316</v>
      </c>
      <c r="M3041" s="960" t="s">
        <v>1317</v>
      </c>
      <c r="N3041" s="678">
        <f t="shared" ca="1" si="522"/>
        <v>147936.4</v>
      </c>
      <c r="O3041" s="678">
        <f t="shared" ca="1" si="522"/>
        <v>0</v>
      </c>
      <c r="P3041" s="678">
        <f t="shared" ca="1" si="522"/>
        <v>0</v>
      </c>
      <c r="Q3041" s="678">
        <f t="shared" ca="1" si="522"/>
        <v>49616.55</v>
      </c>
      <c r="R3041" s="678">
        <f t="shared" ca="1" si="522"/>
        <v>0</v>
      </c>
      <c r="S3041" s="678">
        <f t="shared" ca="1" si="522"/>
        <v>0</v>
      </c>
      <c r="T3041" s="678">
        <f t="shared" ca="1" si="522"/>
        <v>55742.05</v>
      </c>
      <c r="U3041" s="678">
        <f t="shared" ca="1" si="522"/>
        <v>0</v>
      </c>
      <c r="V3041" s="678">
        <f t="shared" ca="1" si="522"/>
        <v>0</v>
      </c>
      <c r="W3041" s="678">
        <f t="shared" ca="1" si="518"/>
        <v>42577.799999999996</v>
      </c>
      <c r="X3041" s="678">
        <f t="shared" ca="1" si="522"/>
        <v>0</v>
      </c>
      <c r="Y3041" s="678">
        <f t="shared" ca="1" si="522"/>
        <v>0</v>
      </c>
      <c r="Z3041" s="678">
        <f t="shared" ca="1" si="522"/>
        <v>0</v>
      </c>
      <c r="AA3041" t="str">
        <f t="shared" si="519"/>
        <v>ASRCMS202202</v>
      </c>
      <c r="AB3041" s="957">
        <f t="shared" si="520"/>
        <v>45230</v>
      </c>
      <c r="AC3041" t="str">
        <f t="shared" si="521"/>
        <v>Unaudited</v>
      </c>
    </row>
    <row r="3042" spans="1:29" x14ac:dyDescent="0.25">
      <c r="A3042" t="s">
        <v>421</v>
      </c>
      <c r="B3042" t="s">
        <v>1380</v>
      </c>
      <c r="C3042" t="s">
        <v>1381</v>
      </c>
      <c r="D3042">
        <v>1900</v>
      </c>
      <c r="E3042" s="957">
        <v>1</v>
      </c>
      <c r="F3042" t="s">
        <v>440</v>
      </c>
      <c r="G3042" s="957">
        <v>182</v>
      </c>
      <c r="H3042" t="s">
        <v>388</v>
      </c>
      <c r="I3042" s="962" t="s">
        <v>489</v>
      </c>
      <c r="J3042" s="962" t="s">
        <v>445</v>
      </c>
      <c r="K3042" s="962" t="s">
        <v>450</v>
      </c>
      <c r="L3042" s="937" t="s">
        <v>108</v>
      </c>
      <c r="M3042" s="962" t="s">
        <v>188</v>
      </c>
      <c r="N3042" s="678">
        <f t="shared" ca="1" si="522"/>
        <v>1668509.5000000002</v>
      </c>
      <c r="O3042" s="678">
        <f t="shared" ca="1" si="522"/>
        <v>373659.93999999994</v>
      </c>
      <c r="P3042" s="678">
        <f t="shared" ca="1" si="522"/>
        <v>26020.7</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629726.19000000006</v>
      </c>
      <c r="R3042" s="678">
        <f t="shared" ca="1" si="523"/>
        <v>27172.309999999998</v>
      </c>
      <c r="S3042" s="678">
        <f t="shared" ca="1" si="523"/>
        <v>5170.3200000000006</v>
      </c>
      <c r="T3042" s="678">
        <f t="shared" ca="1" si="523"/>
        <v>158070.32</v>
      </c>
      <c r="U3042" s="678">
        <f t="shared" ca="1" si="523"/>
        <v>0</v>
      </c>
      <c r="V3042" s="678">
        <f t="shared" ca="1" si="523"/>
        <v>6736.9</v>
      </c>
      <c r="W3042" s="678">
        <f t="shared" ca="1" si="518"/>
        <v>441952.82000000007</v>
      </c>
      <c r="X3042" s="678">
        <f t="shared" ca="1" si="523"/>
        <v>0</v>
      </c>
      <c r="Y3042" s="678">
        <f t="shared" ca="1" si="523"/>
        <v>0</v>
      </c>
      <c r="Z3042" s="678">
        <f t="shared" ca="1" si="523"/>
        <v>0</v>
      </c>
      <c r="AA3042" t="str">
        <f t="shared" si="519"/>
        <v>ASRCMS202202</v>
      </c>
      <c r="AB3042" s="957">
        <f t="shared" si="520"/>
        <v>45230</v>
      </c>
      <c r="AC3042" t="str">
        <f t="shared" si="521"/>
        <v>Unaudited</v>
      </c>
    </row>
    <row r="3043" spans="1:29" x14ac:dyDescent="0.25">
      <c r="A3043" t="s">
        <v>421</v>
      </c>
      <c r="B3043" t="s">
        <v>1380</v>
      </c>
      <c r="C3043" t="s">
        <v>1381</v>
      </c>
      <c r="D3043">
        <v>1900</v>
      </c>
      <c r="E3043" s="957">
        <v>1</v>
      </c>
      <c r="F3043" t="s">
        <v>440</v>
      </c>
      <c r="G3043" s="957">
        <v>182</v>
      </c>
      <c r="H3043" t="s">
        <v>388</v>
      </c>
      <c r="I3043" s="937" t="s">
        <v>489</v>
      </c>
      <c r="J3043" s="937" t="s">
        <v>445</v>
      </c>
      <c r="K3043" s="937" t="s">
        <v>450</v>
      </c>
      <c r="L3043" s="937" t="s">
        <v>109</v>
      </c>
      <c r="M3043" s="962" t="s">
        <v>161</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1735666.7032700027</v>
      </c>
      <c r="O3043" s="678">
        <f t="shared" ca="1" si="523"/>
        <v>980330.90613028209</v>
      </c>
      <c r="P3043" s="678">
        <f t="shared" ca="1" si="523"/>
        <v>25355.780009331611</v>
      </c>
      <c r="Q3043" s="678">
        <f t="shared" ca="1" si="523"/>
        <v>585886.15800693899</v>
      </c>
      <c r="R3043" s="678">
        <f t="shared" ca="1" si="523"/>
        <v>43840.580269113641</v>
      </c>
      <c r="S3043" s="678">
        <f t="shared" ca="1" si="523"/>
        <v>765.11642193082832</v>
      </c>
      <c r="T3043" s="678">
        <f t="shared" ca="1" si="523"/>
        <v>73025.716909050301</v>
      </c>
      <c r="U3043" s="678">
        <f t="shared" ca="1" si="523"/>
        <v>0</v>
      </c>
      <c r="V3043" s="678">
        <f t="shared" ca="1" si="523"/>
        <v>3725.2619506938313</v>
      </c>
      <c r="W3043" s="678">
        <f t="shared" ca="1" si="518"/>
        <v>22737.18357266163</v>
      </c>
      <c r="X3043" s="678">
        <f t="shared" ca="1" si="523"/>
        <v>0</v>
      </c>
      <c r="Y3043" s="678">
        <f t="shared" ca="1" si="523"/>
        <v>0</v>
      </c>
      <c r="Z3043" s="678">
        <f t="shared" ca="1" si="523"/>
        <v>0</v>
      </c>
      <c r="AA3043" t="str">
        <f t="shared" si="519"/>
        <v>ASRCMS202202</v>
      </c>
      <c r="AB3043" s="957">
        <f t="shared" si="520"/>
        <v>45230</v>
      </c>
      <c r="AC3043" t="str">
        <f t="shared" si="521"/>
        <v>Unaudited</v>
      </c>
    </row>
    <row r="3044" spans="1:29" x14ac:dyDescent="0.25">
      <c r="A3044" t="s">
        <v>421</v>
      </c>
      <c r="B3044" t="s">
        <v>1380</v>
      </c>
      <c r="C3044" t="s">
        <v>1381</v>
      </c>
      <c r="D3044">
        <v>1900</v>
      </c>
      <c r="E3044" s="957">
        <v>1</v>
      </c>
      <c r="F3044" t="s">
        <v>440</v>
      </c>
      <c r="G3044" s="957">
        <v>182</v>
      </c>
      <c r="H3044" t="s">
        <v>388</v>
      </c>
      <c r="I3044" s="937" t="s">
        <v>489</v>
      </c>
      <c r="J3044" s="937" t="s">
        <v>445</v>
      </c>
      <c r="K3044" s="937" t="s">
        <v>450</v>
      </c>
      <c r="L3044" s="937" t="s">
        <v>110</v>
      </c>
      <c r="M3044" s="962" t="s">
        <v>135</v>
      </c>
      <c r="N3044" s="678">
        <f t="shared" ca="1" si="524"/>
        <v>37122.859292644818</v>
      </c>
      <c r="O3044" s="678">
        <f t="shared" ca="1" si="523"/>
        <v>21775.599239111925</v>
      </c>
      <c r="P3044" s="678">
        <f t="shared" ca="1" si="523"/>
        <v>3045.146943833362</v>
      </c>
      <c r="Q3044" s="678">
        <f t="shared" ca="1" si="523"/>
        <v>8542.1021411629772</v>
      </c>
      <c r="R3044" s="678">
        <f t="shared" ca="1" si="523"/>
        <v>1362.7852087693022</v>
      </c>
      <c r="S3044" s="678">
        <f t="shared" ca="1" si="523"/>
        <v>75.403769985885816</v>
      </c>
      <c r="T3044" s="678">
        <f t="shared" ca="1" si="523"/>
        <v>1800.2485954399708</v>
      </c>
      <c r="U3044" s="678">
        <f t="shared" ca="1" si="523"/>
        <v>0</v>
      </c>
      <c r="V3044" s="678">
        <f t="shared" ca="1" si="523"/>
        <v>107.77221758958315</v>
      </c>
      <c r="W3044" s="678">
        <f t="shared" ca="1" si="518"/>
        <v>413.80117675181242</v>
      </c>
      <c r="X3044" s="678">
        <f t="shared" ca="1" si="523"/>
        <v>0</v>
      </c>
      <c r="Y3044" s="678">
        <f t="shared" ca="1" si="523"/>
        <v>0</v>
      </c>
      <c r="Z3044" s="678">
        <f t="shared" ca="1" si="523"/>
        <v>0</v>
      </c>
      <c r="AA3044" t="str">
        <f t="shared" si="519"/>
        <v>ASRCMS202202</v>
      </c>
      <c r="AB3044" s="957">
        <f t="shared" si="520"/>
        <v>45230</v>
      </c>
      <c r="AC3044" t="str">
        <f t="shared" si="521"/>
        <v>Unaudited</v>
      </c>
    </row>
    <row r="3045" spans="1:29" x14ac:dyDescent="0.25">
      <c r="A3045" t="s">
        <v>421</v>
      </c>
      <c r="B3045" t="s">
        <v>1380</v>
      </c>
      <c r="C3045" t="s">
        <v>1381</v>
      </c>
      <c r="D3045">
        <v>1900</v>
      </c>
      <c r="E3045" s="957">
        <v>1</v>
      </c>
      <c r="F3045" t="s">
        <v>440</v>
      </c>
      <c r="G3045" s="957">
        <v>182</v>
      </c>
      <c r="H3045" t="s">
        <v>388</v>
      </c>
      <c r="I3045" s="937" t="s">
        <v>489</v>
      </c>
      <c r="J3045" s="937" t="s">
        <v>445</v>
      </c>
      <c r="K3045" s="937" t="s">
        <v>450</v>
      </c>
      <c r="L3045" s="937" t="s">
        <v>111</v>
      </c>
      <c r="M3045" s="962" t="s">
        <v>163</v>
      </c>
      <c r="N3045" s="678">
        <f t="shared" ca="1" si="524"/>
        <v>155510.85446928293</v>
      </c>
      <c r="O3045" s="678">
        <f t="shared" ca="1" si="523"/>
        <v>33680.743456389348</v>
      </c>
      <c r="P3045" s="678">
        <f t="shared" ca="1" si="523"/>
        <v>2104.2807716239604</v>
      </c>
      <c r="Q3045" s="678">
        <f t="shared" ca="1" si="523"/>
        <v>46515.586955917803</v>
      </c>
      <c r="R3045" s="678">
        <f t="shared" ca="1" si="523"/>
        <v>3737.1500034587757</v>
      </c>
      <c r="S3045" s="678">
        <f t="shared" ca="1" si="523"/>
        <v>10.287832818179512</v>
      </c>
      <c r="T3045" s="678">
        <f t="shared" ca="1" si="523"/>
        <v>856.32038322762094</v>
      </c>
      <c r="U3045" s="678">
        <f t="shared" ca="1" si="523"/>
        <v>0</v>
      </c>
      <c r="V3045" s="678">
        <f t="shared" ca="1" si="523"/>
        <v>334.78778893553545</v>
      </c>
      <c r="W3045" s="678">
        <f t="shared" ca="1" si="518"/>
        <v>68271.697276911698</v>
      </c>
      <c r="X3045" s="678">
        <f t="shared" ca="1" si="523"/>
        <v>0</v>
      </c>
      <c r="Y3045" s="678">
        <f t="shared" ca="1" si="523"/>
        <v>0</v>
      </c>
      <c r="Z3045" s="678">
        <f t="shared" ca="1" si="523"/>
        <v>0</v>
      </c>
      <c r="AA3045" t="str">
        <f t="shared" si="519"/>
        <v>ASRCMS202202</v>
      </c>
      <c r="AB3045" s="957">
        <f t="shared" si="520"/>
        <v>45230</v>
      </c>
      <c r="AC3045" t="str">
        <f t="shared" si="521"/>
        <v>Unaudited</v>
      </c>
    </row>
    <row r="3046" spans="1:29" x14ac:dyDescent="0.25">
      <c r="A3046" t="s">
        <v>421</v>
      </c>
      <c r="B3046" t="s">
        <v>1380</v>
      </c>
      <c r="C3046" t="s">
        <v>1381</v>
      </c>
      <c r="D3046">
        <v>1900</v>
      </c>
      <c r="E3046" s="957">
        <v>1</v>
      </c>
      <c r="F3046" t="s">
        <v>440</v>
      </c>
      <c r="G3046" s="957">
        <v>182</v>
      </c>
      <c r="H3046" t="s">
        <v>388</v>
      </c>
      <c r="I3046" s="937" t="s">
        <v>489</v>
      </c>
      <c r="J3046" s="937" t="s">
        <v>445</v>
      </c>
      <c r="K3046" s="937" t="s">
        <v>450</v>
      </c>
      <c r="L3046" s="945" t="s">
        <v>112</v>
      </c>
      <c r="M3046" s="960" t="s">
        <v>464</v>
      </c>
      <c r="N3046" s="678">
        <f t="shared" ca="1" si="524"/>
        <v>-335089.68481756782</v>
      </c>
      <c r="O3046" s="678">
        <f t="shared" ca="1" si="523"/>
        <v>-74957.562979275055</v>
      </c>
      <c r="P3046" s="678">
        <f t="shared" ca="1" si="523"/>
        <v>-8216.7933994388295</v>
      </c>
      <c r="Q3046" s="678">
        <f t="shared" ca="1" si="523"/>
        <v>-107319.06968883323</v>
      </c>
      <c r="R3046" s="678">
        <f t="shared" ca="1" si="523"/>
        <v>-11387.190818909685</v>
      </c>
      <c r="S3046" s="678">
        <f t="shared" ca="1" si="523"/>
        <v>-288.53334822469333</v>
      </c>
      <c r="T3046" s="678">
        <f t="shared" ca="1" si="523"/>
        <v>-18619.372659371387</v>
      </c>
      <c r="U3046" s="678">
        <f t="shared" ca="1" si="523"/>
        <v>0</v>
      </c>
      <c r="V3046" s="678">
        <f t="shared" ca="1" si="523"/>
        <v>-959.31550597806552</v>
      </c>
      <c r="W3046" s="678">
        <f t="shared" ca="1" si="518"/>
        <v>-113341.84641753689</v>
      </c>
      <c r="X3046" s="678">
        <f t="shared" ca="1" si="523"/>
        <v>0</v>
      </c>
      <c r="Y3046" s="678">
        <f t="shared" ca="1" si="523"/>
        <v>0</v>
      </c>
      <c r="Z3046" s="678">
        <f t="shared" ca="1" si="523"/>
        <v>0</v>
      </c>
      <c r="AA3046" t="str">
        <f t="shared" si="519"/>
        <v>ASRCMS202202</v>
      </c>
      <c r="AB3046" s="957">
        <f t="shared" si="520"/>
        <v>45230</v>
      </c>
      <c r="AC3046" t="str">
        <f t="shared" si="521"/>
        <v>Unaudited</v>
      </c>
    </row>
    <row r="3047" spans="1:29" x14ac:dyDescent="0.25">
      <c r="A3047" t="s">
        <v>421</v>
      </c>
      <c r="B3047" t="s">
        <v>1380</v>
      </c>
      <c r="C3047" t="s">
        <v>1381</v>
      </c>
      <c r="D3047">
        <v>1900</v>
      </c>
      <c r="E3047" s="957">
        <v>1</v>
      </c>
      <c r="F3047" t="s">
        <v>440</v>
      </c>
      <c r="G3047" s="957">
        <v>182</v>
      </c>
      <c r="H3047" t="s">
        <v>388</v>
      </c>
      <c r="I3047" s="962" t="s">
        <v>489</v>
      </c>
      <c r="J3047" s="962" t="s">
        <v>445</v>
      </c>
      <c r="K3047" s="962" t="s">
        <v>6</v>
      </c>
      <c r="L3047" s="937" t="s">
        <v>118</v>
      </c>
      <c r="M3047" s="962" t="s">
        <v>189</v>
      </c>
      <c r="N3047" s="678">
        <f t="shared" ca="1" si="524"/>
        <v>53321.25209287271</v>
      </c>
      <c r="O3047" s="678">
        <f t="shared" ca="1" si="523"/>
        <v>20595.1142404372</v>
      </c>
      <c r="P3047" s="678">
        <f t="shared" ca="1" si="523"/>
        <v>3396.7726628865062</v>
      </c>
      <c r="Q3047" s="678">
        <f t="shared" ca="1" si="523"/>
        <v>17873.928612680364</v>
      </c>
      <c r="R3047" s="678">
        <f t="shared" ca="1" si="523"/>
        <v>3643.5769929740809</v>
      </c>
      <c r="S3047" s="678">
        <f t="shared" ca="1" si="523"/>
        <v>0.58640862090529755</v>
      </c>
      <c r="T3047" s="678">
        <f t="shared" ca="1" si="523"/>
        <v>4300.3316055312634</v>
      </c>
      <c r="U3047" s="678">
        <f t="shared" ca="1" si="523"/>
        <v>0</v>
      </c>
      <c r="V3047" s="678">
        <f t="shared" ca="1" si="523"/>
        <v>254.03353642865204</v>
      </c>
      <c r="W3047" s="678">
        <f t="shared" ca="1" si="518"/>
        <v>3256.9080333137485</v>
      </c>
      <c r="X3047" s="678">
        <f t="shared" ca="1" si="523"/>
        <v>0</v>
      </c>
      <c r="Y3047" s="678">
        <f t="shared" ca="1" si="523"/>
        <v>0</v>
      </c>
      <c r="Z3047" s="678">
        <f t="shared" ca="1" si="523"/>
        <v>0</v>
      </c>
      <c r="AA3047" t="str">
        <f t="shared" si="519"/>
        <v>ASRCMS202202</v>
      </c>
      <c r="AB3047" s="957">
        <f t="shared" si="520"/>
        <v>45230</v>
      </c>
      <c r="AC3047" t="str">
        <f t="shared" si="521"/>
        <v>Unaudited</v>
      </c>
    </row>
    <row r="3048" spans="1:29" x14ac:dyDescent="0.25">
      <c r="A3048" t="s">
        <v>421</v>
      </c>
      <c r="B3048" t="s">
        <v>1380</v>
      </c>
      <c r="C3048" t="s">
        <v>1381</v>
      </c>
      <c r="D3048">
        <v>1900</v>
      </c>
      <c r="E3048" s="957">
        <v>1</v>
      </c>
      <c r="F3048" t="s">
        <v>440</v>
      </c>
      <c r="G3048" s="957">
        <v>182</v>
      </c>
      <c r="H3048" t="s">
        <v>388</v>
      </c>
      <c r="I3048" s="937" t="s">
        <v>489</v>
      </c>
      <c r="J3048" s="937" t="s">
        <v>445</v>
      </c>
      <c r="K3048" s="937" t="s">
        <v>6</v>
      </c>
      <c r="L3048" s="937" t="s">
        <v>45</v>
      </c>
      <c r="M3048" s="962" t="s">
        <v>164</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ASRCMS202202</v>
      </c>
      <c r="AB3048" s="957">
        <f t="shared" si="520"/>
        <v>45230</v>
      </c>
      <c r="AC3048" t="str">
        <f t="shared" si="521"/>
        <v>Unaudited</v>
      </c>
    </row>
    <row r="3049" spans="1:29" x14ac:dyDescent="0.25">
      <c r="A3049" t="s">
        <v>421</v>
      </c>
      <c r="B3049" t="s">
        <v>1380</v>
      </c>
      <c r="C3049" t="s">
        <v>1381</v>
      </c>
      <c r="D3049">
        <v>1900</v>
      </c>
      <c r="E3049" s="957">
        <v>1</v>
      </c>
      <c r="F3049" t="s">
        <v>440</v>
      </c>
      <c r="G3049" s="957">
        <v>182</v>
      </c>
      <c r="H3049" t="s">
        <v>388</v>
      </c>
      <c r="I3049" s="937" t="s">
        <v>489</v>
      </c>
      <c r="J3049" s="937" t="s">
        <v>445</v>
      </c>
      <c r="K3049" s="937" t="s">
        <v>6</v>
      </c>
      <c r="L3049" s="937" t="s">
        <v>46</v>
      </c>
      <c r="M3049" s="962" t="s">
        <v>165</v>
      </c>
      <c r="N3049" s="678">
        <f t="shared" ca="1" si="524"/>
        <v>2.5648649196845961</v>
      </c>
      <c r="O3049" s="678">
        <f t="shared" ca="1" si="523"/>
        <v>0.8686352413095435</v>
      </c>
      <c r="P3049" s="678">
        <f t="shared" ca="1" si="523"/>
        <v>0</v>
      </c>
      <c r="Q3049" s="678">
        <f t="shared" ca="1" si="523"/>
        <v>0.13238969110978835</v>
      </c>
      <c r="R3049" s="678">
        <f t="shared" ca="1" si="523"/>
        <v>6.6194845554894174E-2</v>
      </c>
      <c r="S3049" s="678">
        <f t="shared" ca="1" si="523"/>
        <v>1.4314502961554758</v>
      </c>
      <c r="T3049" s="678">
        <f t="shared" ca="1" si="523"/>
        <v>0</v>
      </c>
      <c r="U3049" s="678">
        <f t="shared" ca="1" si="523"/>
        <v>0</v>
      </c>
      <c r="V3049" s="678">
        <f t="shared" ca="1" si="523"/>
        <v>0</v>
      </c>
      <c r="W3049" s="678">
        <f t="shared" ca="1" si="518"/>
        <v>6.6194845554894174E-2</v>
      </c>
      <c r="X3049" s="678">
        <f t="shared" ca="1" si="523"/>
        <v>0</v>
      </c>
      <c r="Y3049" s="678">
        <f t="shared" ca="1" si="523"/>
        <v>0</v>
      </c>
      <c r="Z3049" s="678">
        <f t="shared" ca="1" si="523"/>
        <v>0</v>
      </c>
      <c r="AA3049" t="str">
        <f t="shared" si="519"/>
        <v>ASRCMS202202</v>
      </c>
      <c r="AB3049" s="957">
        <f t="shared" si="520"/>
        <v>45230</v>
      </c>
      <c r="AC3049" t="str">
        <f t="shared" si="521"/>
        <v>Unaudited</v>
      </c>
    </row>
    <row r="3050" spans="1:29" x14ac:dyDescent="0.25">
      <c r="A3050" t="s">
        <v>421</v>
      </c>
      <c r="B3050" t="s">
        <v>1380</v>
      </c>
      <c r="C3050" t="s">
        <v>1381</v>
      </c>
      <c r="D3050">
        <v>1900</v>
      </c>
      <c r="E3050" s="957">
        <v>1</v>
      </c>
      <c r="F3050" t="s">
        <v>440</v>
      </c>
      <c r="G3050" s="957">
        <v>182</v>
      </c>
      <c r="H3050" t="s">
        <v>388</v>
      </c>
      <c r="I3050" s="937" t="s">
        <v>489</v>
      </c>
      <c r="J3050" s="937" t="s">
        <v>445</v>
      </c>
      <c r="K3050" s="937" t="s">
        <v>6</v>
      </c>
      <c r="L3050" s="937" t="s">
        <v>166</v>
      </c>
      <c r="M3050" s="962" t="s">
        <v>462</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ASRCMS202202</v>
      </c>
      <c r="AB3050" s="957">
        <f t="shared" si="520"/>
        <v>45230</v>
      </c>
      <c r="AC3050" t="str">
        <f t="shared" si="521"/>
        <v>Unaudited</v>
      </c>
    </row>
    <row r="3051" spans="1:29" x14ac:dyDescent="0.25">
      <c r="A3051" t="s">
        <v>421</v>
      </c>
      <c r="B3051" t="s">
        <v>1380</v>
      </c>
      <c r="C3051" t="s">
        <v>1381</v>
      </c>
      <c r="D3051">
        <v>1900</v>
      </c>
      <c r="E3051" s="957">
        <v>1</v>
      </c>
      <c r="F3051" t="s">
        <v>440</v>
      </c>
      <c r="G3051" s="957">
        <v>182</v>
      </c>
      <c r="H3051" t="s">
        <v>388</v>
      </c>
      <c r="I3051" s="937" t="s">
        <v>489</v>
      </c>
      <c r="J3051" s="937" t="s">
        <v>445</v>
      </c>
      <c r="K3051" s="937" t="s">
        <v>435</v>
      </c>
      <c r="L3051" s="945" t="s">
        <v>121</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ASRCMS202202</v>
      </c>
      <c r="AB3051" s="957">
        <f t="shared" si="520"/>
        <v>45230</v>
      </c>
      <c r="AC3051" t="str">
        <f t="shared" si="521"/>
        <v>Unaudited</v>
      </c>
    </row>
    <row r="3052" spans="1:29" x14ac:dyDescent="0.25">
      <c r="A3052" t="s">
        <v>421</v>
      </c>
      <c r="B3052" t="s">
        <v>1380</v>
      </c>
      <c r="C3052" t="s">
        <v>1381</v>
      </c>
      <c r="D3052">
        <v>1900</v>
      </c>
      <c r="E3052" s="957">
        <v>1</v>
      </c>
      <c r="F3052" t="s">
        <v>440</v>
      </c>
      <c r="G3052" s="957">
        <v>182</v>
      </c>
      <c r="H3052" t="s">
        <v>388</v>
      </c>
      <c r="I3052" s="962" t="s">
        <v>489</v>
      </c>
      <c r="J3052" s="962" t="s">
        <v>445</v>
      </c>
      <c r="K3052" s="962" t="s">
        <v>435</v>
      </c>
      <c r="L3052" s="937" t="s">
        <v>938</v>
      </c>
      <c r="M3052" s="962" t="s">
        <v>930</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ASRCMS202202</v>
      </c>
      <c r="AB3052" s="957">
        <f t="shared" si="520"/>
        <v>45230</v>
      </c>
      <c r="AC3052" t="str">
        <f t="shared" si="521"/>
        <v>Unaudited</v>
      </c>
    </row>
    <row r="3053" spans="1:29" x14ac:dyDescent="0.25">
      <c r="A3053" t="s">
        <v>421</v>
      </c>
      <c r="B3053" t="s">
        <v>1380</v>
      </c>
      <c r="C3053" t="s">
        <v>1381</v>
      </c>
      <c r="D3053">
        <v>1900</v>
      </c>
      <c r="E3053" s="957">
        <v>1</v>
      </c>
      <c r="F3053" t="s">
        <v>440</v>
      </c>
      <c r="G3053" s="957">
        <v>182</v>
      </c>
      <c r="H3053" t="s">
        <v>388</v>
      </c>
      <c r="I3053" s="937" t="s">
        <v>489</v>
      </c>
      <c r="J3053" s="937" t="s">
        <v>445</v>
      </c>
      <c r="K3053" s="937" t="s">
        <v>435</v>
      </c>
      <c r="L3053" s="937" t="s">
        <v>168</v>
      </c>
      <c r="M3053" s="962" t="s">
        <v>40</v>
      </c>
      <c r="N3053" s="678">
        <f t="shared" ca="1" si="524"/>
        <v>487.32887674809183</v>
      </c>
      <c r="O3053" s="678">
        <f t="shared" ca="1" si="523"/>
        <v>266.21078375342688</v>
      </c>
      <c r="P3053" s="678">
        <f t="shared" ca="1" si="523"/>
        <v>37.227492371653902</v>
      </c>
      <c r="Q3053" s="678">
        <f t="shared" ca="1" si="523"/>
        <v>132.84735820763731</v>
      </c>
      <c r="R3053" s="678">
        <f t="shared" ca="1" si="523"/>
        <v>21.1941290091852</v>
      </c>
      <c r="S3053" s="678">
        <f t="shared" ca="1" si="523"/>
        <v>1.1726846010480338</v>
      </c>
      <c r="T3053" s="678">
        <f t="shared" ca="1" si="523"/>
        <v>20.564883613500889</v>
      </c>
      <c r="U3053" s="678">
        <f t="shared" ca="1" si="523"/>
        <v>0</v>
      </c>
      <c r="V3053" s="678">
        <f t="shared" ca="1" si="523"/>
        <v>1.6760809175954827</v>
      </c>
      <c r="W3053" s="678">
        <f t="shared" ca="1" si="518"/>
        <v>6.4354642740440884</v>
      </c>
      <c r="X3053" s="678">
        <f t="shared" ca="1" si="523"/>
        <v>0</v>
      </c>
      <c r="Y3053" s="678">
        <f t="shared" ca="1" si="523"/>
        <v>0</v>
      </c>
      <c r="Z3053" s="678">
        <f t="shared" ca="1" si="523"/>
        <v>0</v>
      </c>
      <c r="AA3053" t="str">
        <f t="shared" si="519"/>
        <v>ASRCMS202202</v>
      </c>
      <c r="AB3053" s="957">
        <f t="shared" si="520"/>
        <v>45230</v>
      </c>
      <c r="AC3053" t="str">
        <f t="shared" si="521"/>
        <v>Unaudited</v>
      </c>
    </row>
    <row r="3054" spans="1:29" x14ac:dyDescent="0.25">
      <c r="A3054" t="s">
        <v>421</v>
      </c>
      <c r="B3054" t="s">
        <v>1380</v>
      </c>
      <c r="C3054" t="s">
        <v>1381</v>
      </c>
      <c r="D3054">
        <v>1900</v>
      </c>
      <c r="E3054" s="957">
        <v>1</v>
      </c>
      <c r="F3054" t="s">
        <v>440</v>
      </c>
      <c r="G3054" s="957">
        <v>182</v>
      </c>
      <c r="H3054" t="s">
        <v>388</v>
      </c>
      <c r="I3054" s="937" t="s">
        <v>489</v>
      </c>
      <c r="J3054" s="937" t="s">
        <v>445</v>
      </c>
      <c r="K3054" s="937" t="s">
        <v>435</v>
      </c>
      <c r="L3054" s="937" t="s">
        <v>169</v>
      </c>
      <c r="M3054" s="962" t="s">
        <v>330</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ASRCMS202202</v>
      </c>
      <c r="AB3054" s="957">
        <f t="shared" si="520"/>
        <v>45230</v>
      </c>
      <c r="AC3054" t="str">
        <f t="shared" si="521"/>
        <v>Unaudited</v>
      </c>
    </row>
    <row r="3055" spans="1:29" x14ac:dyDescent="0.25">
      <c r="A3055" t="s">
        <v>421</v>
      </c>
      <c r="B3055" t="s">
        <v>1380</v>
      </c>
      <c r="C3055" t="s">
        <v>1381</v>
      </c>
      <c r="D3055">
        <v>1900</v>
      </c>
      <c r="E3055" s="957">
        <v>1</v>
      </c>
      <c r="F3055" t="s">
        <v>440</v>
      </c>
      <c r="G3055" s="957">
        <v>182</v>
      </c>
      <c r="H3055" t="s">
        <v>388</v>
      </c>
      <c r="I3055" s="937" t="s">
        <v>489</v>
      </c>
      <c r="J3055" s="937" t="s">
        <v>451</v>
      </c>
      <c r="K3055" s="937" t="s">
        <v>436</v>
      </c>
      <c r="L3055" s="937" t="s">
        <v>122</v>
      </c>
      <c r="M3055" s="962" t="s">
        <v>27</v>
      </c>
      <c r="N3055" s="678">
        <f t="shared" ca="1" si="524"/>
        <v>1642397.6351068111</v>
      </c>
      <c r="O3055" s="678">
        <f t="shared" ca="1" si="523"/>
        <v>-764.07766533607924</v>
      </c>
      <c r="P3055" s="678">
        <f t="shared" ca="1" si="523"/>
        <v>1643161.712772147</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ASRCMS202202</v>
      </c>
      <c r="AB3055" s="957">
        <f t="shared" si="520"/>
        <v>45230</v>
      </c>
      <c r="AC3055" t="str">
        <f t="shared" si="521"/>
        <v>Unaudited</v>
      </c>
    </row>
    <row r="3056" spans="1:29" x14ac:dyDescent="0.25">
      <c r="A3056" t="s">
        <v>421</v>
      </c>
      <c r="B3056" t="s">
        <v>1380</v>
      </c>
      <c r="C3056" t="s">
        <v>1381</v>
      </c>
      <c r="D3056">
        <v>1900</v>
      </c>
      <c r="E3056" s="957">
        <v>1</v>
      </c>
      <c r="F3056" t="s">
        <v>440</v>
      </c>
      <c r="G3056" s="957">
        <v>182</v>
      </c>
      <c r="H3056" t="s">
        <v>388</v>
      </c>
      <c r="I3056" s="937" t="s">
        <v>489</v>
      </c>
      <c r="J3056" s="937" t="s">
        <v>451</v>
      </c>
      <c r="K3056" s="937" t="s">
        <v>436</v>
      </c>
      <c r="L3056" s="937" t="s">
        <v>123</v>
      </c>
      <c r="M3056" s="962" t="s">
        <v>98</v>
      </c>
      <c r="N3056" s="678">
        <f t="shared" ca="1" si="524"/>
        <v>105133.96846890911</v>
      </c>
      <c r="O3056" s="678">
        <f t="shared" ca="1" si="523"/>
        <v>84403.655036756158</v>
      </c>
      <c r="P3056" s="678">
        <f t="shared" ca="1" si="523"/>
        <v>20730.313432152951</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ASRCMS202202</v>
      </c>
      <c r="AB3056" s="957">
        <f t="shared" si="520"/>
        <v>45230</v>
      </c>
      <c r="AC3056" t="str">
        <f t="shared" si="521"/>
        <v>Unaudited</v>
      </c>
    </row>
    <row r="3057" spans="1:29" x14ac:dyDescent="0.25">
      <c r="A3057" t="s">
        <v>421</v>
      </c>
      <c r="B3057" t="s">
        <v>1380</v>
      </c>
      <c r="C3057" t="s">
        <v>1381</v>
      </c>
      <c r="D3057">
        <v>1900</v>
      </c>
      <c r="E3057" s="957">
        <v>1</v>
      </c>
      <c r="F3057" t="s">
        <v>440</v>
      </c>
      <c r="G3057" s="957">
        <v>182</v>
      </c>
      <c r="H3057" t="s">
        <v>388</v>
      </c>
      <c r="I3057" s="937" t="s">
        <v>489</v>
      </c>
      <c r="J3057" s="937" t="s">
        <v>451</v>
      </c>
      <c r="K3057" s="937" t="s">
        <v>436</v>
      </c>
      <c r="L3057" s="937" t="s">
        <v>124</v>
      </c>
      <c r="M3057" s="962" t="s">
        <v>99</v>
      </c>
      <c r="N3057" s="678">
        <f t="shared" ca="1" si="524"/>
        <v>107510.65201130697</v>
      </c>
      <c r="O3057" s="678">
        <f t="shared" ca="1" si="523"/>
        <v>85599.573339917435</v>
      </c>
      <c r="P3057" s="678">
        <f t="shared" ca="1" si="523"/>
        <v>21911.07867138954</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ASRCMS202202</v>
      </c>
      <c r="AB3057" s="957">
        <f t="shared" si="520"/>
        <v>45230</v>
      </c>
      <c r="AC3057" t="str">
        <f t="shared" si="521"/>
        <v>Unaudited</v>
      </c>
    </row>
    <row r="3058" spans="1:29" x14ac:dyDescent="0.25">
      <c r="A3058" t="s">
        <v>421</v>
      </c>
      <c r="B3058" t="s">
        <v>1380</v>
      </c>
      <c r="C3058" t="s">
        <v>1381</v>
      </c>
      <c r="D3058">
        <v>1900</v>
      </c>
      <c r="E3058" s="957">
        <v>1</v>
      </c>
      <c r="F3058" t="s">
        <v>440</v>
      </c>
      <c r="G3058" s="957">
        <v>182</v>
      </c>
      <c r="H3058" t="s">
        <v>388</v>
      </c>
      <c r="I3058" s="937" t="s">
        <v>489</v>
      </c>
      <c r="J3058" s="937" t="s">
        <v>451</v>
      </c>
      <c r="K3058" s="937" t="s">
        <v>436</v>
      </c>
      <c r="L3058" s="937" t="s">
        <v>125</v>
      </c>
      <c r="M3058" s="962" t="s">
        <v>100</v>
      </c>
      <c r="N3058" s="678">
        <f t="shared" ca="1" si="524"/>
        <v>88135.159485673503</v>
      </c>
      <c r="O3058" s="678">
        <f t="shared" ca="1" si="523"/>
        <v>41361.682349484705</v>
      </c>
      <c r="P3058" s="678">
        <f t="shared" ca="1" si="523"/>
        <v>46773.477136188791</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ASRCMS202202</v>
      </c>
      <c r="AB3058" s="957">
        <f t="shared" si="520"/>
        <v>45230</v>
      </c>
      <c r="AC3058" t="str">
        <f t="shared" si="521"/>
        <v>Unaudited</v>
      </c>
    </row>
    <row r="3059" spans="1:29" x14ac:dyDescent="0.25">
      <c r="A3059" t="s">
        <v>421</v>
      </c>
      <c r="B3059" t="s">
        <v>1380</v>
      </c>
      <c r="C3059" t="s">
        <v>1381</v>
      </c>
      <c r="D3059">
        <v>1900</v>
      </c>
      <c r="E3059" s="957">
        <v>1</v>
      </c>
      <c r="F3059" t="s">
        <v>440</v>
      </c>
      <c r="G3059" s="957">
        <v>182</v>
      </c>
      <c r="H3059" t="s">
        <v>388</v>
      </c>
      <c r="I3059" s="937" t="s">
        <v>489</v>
      </c>
      <c r="J3059" s="937" t="s">
        <v>451</v>
      </c>
      <c r="K3059" s="937" t="s">
        <v>436</v>
      </c>
      <c r="L3059" s="945" t="s">
        <v>126</v>
      </c>
      <c r="M3059" s="960" t="s">
        <v>101</v>
      </c>
      <c r="N3059" s="678">
        <f t="shared" ca="1" si="524"/>
        <v>121147.69869497024</v>
      </c>
      <c r="O3059" s="678">
        <f t="shared" ca="1" si="523"/>
        <v>6215.6404918587486</v>
      </c>
      <c r="P3059" s="678">
        <f t="shared" ca="1" si="523"/>
        <v>114932.05820311149</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ASRCMS202202</v>
      </c>
      <c r="AB3059" s="957">
        <f t="shared" si="520"/>
        <v>45230</v>
      </c>
      <c r="AC3059" t="str">
        <f t="shared" si="521"/>
        <v>Unaudited</v>
      </c>
    </row>
    <row r="3060" spans="1:29" x14ac:dyDescent="0.25">
      <c r="A3060" t="s">
        <v>421</v>
      </c>
      <c r="B3060" t="s">
        <v>1380</v>
      </c>
      <c r="C3060" t="s">
        <v>1381</v>
      </c>
      <c r="D3060">
        <v>1900</v>
      </c>
      <c r="E3060" s="957">
        <v>1</v>
      </c>
      <c r="F3060" t="s">
        <v>440</v>
      </c>
      <c r="G3060" s="957">
        <v>182</v>
      </c>
      <c r="H3060" t="s">
        <v>388</v>
      </c>
      <c r="I3060" s="962" t="s">
        <v>489</v>
      </c>
      <c r="J3060" s="962" t="s">
        <v>451</v>
      </c>
      <c r="K3060" s="962" t="s">
        <v>436</v>
      </c>
      <c r="L3060" s="937" t="s">
        <v>127</v>
      </c>
      <c r="M3060" s="962" t="s">
        <v>28</v>
      </c>
      <c r="N3060" s="678">
        <f t="shared" ca="1" si="524"/>
        <v>49116.656590497172</v>
      </c>
      <c r="O3060" s="678">
        <f t="shared" ca="1" si="523"/>
        <v>49116.656590497172</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ASRCMS202202</v>
      </c>
      <c r="AB3060" s="957">
        <f t="shared" si="520"/>
        <v>45230</v>
      </c>
      <c r="AC3060" t="str">
        <f t="shared" si="521"/>
        <v>Unaudited</v>
      </c>
    </row>
    <row r="3061" spans="1:29" x14ac:dyDescent="0.25">
      <c r="A3061" t="s">
        <v>421</v>
      </c>
      <c r="B3061" t="s">
        <v>1380</v>
      </c>
      <c r="C3061" t="s">
        <v>1381</v>
      </c>
      <c r="D3061">
        <v>1900</v>
      </c>
      <c r="E3061" s="957">
        <v>1</v>
      </c>
      <c r="F3061" t="s">
        <v>440</v>
      </c>
      <c r="G3061" s="957">
        <v>182</v>
      </c>
      <c r="H3061" t="s">
        <v>388</v>
      </c>
      <c r="I3061" s="937" t="s">
        <v>489</v>
      </c>
      <c r="J3061" s="937" t="s">
        <v>437</v>
      </c>
      <c r="K3061" s="937" t="s">
        <v>437</v>
      </c>
      <c r="L3061" s="937" t="s">
        <v>129</v>
      </c>
      <c r="M3061" s="962" t="s">
        <v>327</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ASRCMS202202</v>
      </c>
      <c r="AB3061" s="957">
        <f t="shared" si="520"/>
        <v>45230</v>
      </c>
      <c r="AC3061" t="str">
        <f t="shared" si="521"/>
        <v>Unaudited</v>
      </c>
    </row>
    <row r="3062" spans="1:29" x14ac:dyDescent="0.25">
      <c r="A3062" t="s">
        <v>421</v>
      </c>
      <c r="B3062" t="s">
        <v>1380</v>
      </c>
      <c r="C3062" t="s">
        <v>1381</v>
      </c>
      <c r="D3062">
        <v>1900</v>
      </c>
      <c r="E3062" s="957">
        <v>1</v>
      </c>
      <c r="F3062" t="s">
        <v>440</v>
      </c>
      <c r="G3062" s="957">
        <v>182</v>
      </c>
      <c r="H3062" t="s">
        <v>388</v>
      </c>
      <c r="I3062" s="937" t="s">
        <v>489</v>
      </c>
      <c r="J3062" s="937" t="s">
        <v>437</v>
      </c>
      <c r="K3062" s="937" t="s">
        <v>437</v>
      </c>
      <c r="L3062" s="937" t="s">
        <v>130</v>
      </c>
      <c r="M3062" s="962" t="s">
        <v>326</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ASRCMS202202</v>
      </c>
      <c r="AB3062" s="957">
        <f t="shared" si="520"/>
        <v>45230</v>
      </c>
      <c r="AC3062" t="str">
        <f t="shared" si="521"/>
        <v>Unaudited</v>
      </c>
    </row>
    <row r="3063" spans="1:29" ht="30" x14ac:dyDescent="0.25">
      <c r="A3063" t="s">
        <v>421</v>
      </c>
      <c r="B3063" t="s">
        <v>1380</v>
      </c>
      <c r="C3063" t="s">
        <v>1381</v>
      </c>
      <c r="D3063">
        <v>1900</v>
      </c>
      <c r="E3063" s="957">
        <v>1</v>
      </c>
      <c r="F3063" t="s">
        <v>440</v>
      </c>
      <c r="G3063" s="957">
        <v>182</v>
      </c>
      <c r="H3063" t="s">
        <v>388</v>
      </c>
      <c r="I3063" s="937" t="s">
        <v>489</v>
      </c>
      <c r="J3063" s="937" t="s">
        <v>437</v>
      </c>
      <c r="K3063" s="937" t="s">
        <v>437</v>
      </c>
      <c r="L3063" s="937" t="s">
        <v>131</v>
      </c>
      <c r="M3063" s="962" t="s">
        <v>180</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ASRCMS202202</v>
      </c>
      <c r="AB3063" s="957">
        <f t="shared" si="520"/>
        <v>45230</v>
      </c>
      <c r="AC3063" t="str">
        <f t="shared" si="521"/>
        <v>Unaudited</v>
      </c>
    </row>
    <row r="3064" spans="1:29" x14ac:dyDescent="0.25">
      <c r="A3064" t="s">
        <v>421</v>
      </c>
      <c r="B3064" t="s">
        <v>1380</v>
      </c>
      <c r="C3064" t="s">
        <v>1381</v>
      </c>
      <c r="D3064">
        <v>1900</v>
      </c>
      <c r="E3064" s="957">
        <v>1</v>
      </c>
      <c r="F3064" t="s">
        <v>440</v>
      </c>
      <c r="G3064" s="957">
        <v>182</v>
      </c>
      <c r="H3064" t="s">
        <v>388</v>
      </c>
      <c r="I3064" s="937" t="s">
        <v>489</v>
      </c>
      <c r="J3064" s="937" t="s">
        <v>437</v>
      </c>
      <c r="K3064" s="937" t="s">
        <v>437</v>
      </c>
      <c r="L3064" s="937" t="s">
        <v>132</v>
      </c>
      <c r="M3064" s="962" t="s">
        <v>495</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ASRCMS202202</v>
      </c>
      <c r="AB3064" s="957">
        <f t="shared" si="520"/>
        <v>45230</v>
      </c>
      <c r="AC3064" t="str">
        <f t="shared" si="521"/>
        <v>Unaudited</v>
      </c>
    </row>
    <row r="3065" spans="1:29" x14ac:dyDescent="0.25">
      <c r="A3065" t="s">
        <v>421</v>
      </c>
      <c r="B3065" t="s">
        <v>1380</v>
      </c>
      <c r="C3065" t="s">
        <v>1381</v>
      </c>
      <c r="D3065">
        <v>1900</v>
      </c>
      <c r="E3065" s="957">
        <v>1</v>
      </c>
      <c r="F3065" t="s">
        <v>440</v>
      </c>
      <c r="G3065" s="957">
        <v>182</v>
      </c>
      <c r="H3065" t="s">
        <v>388</v>
      </c>
      <c r="I3065" s="937" t="s">
        <v>489</v>
      </c>
      <c r="J3065" s="937" t="s">
        <v>437</v>
      </c>
      <c r="K3065" s="937" t="s">
        <v>437</v>
      </c>
      <c r="L3065" s="937" t="s">
        <v>133</v>
      </c>
      <c r="M3065" s="962" t="s">
        <v>496</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ASRCMS202202</v>
      </c>
      <c r="AB3065" s="957">
        <f t="shared" si="520"/>
        <v>45230</v>
      </c>
      <c r="AC3065" t="str">
        <f t="shared" si="521"/>
        <v>Unaudited</v>
      </c>
    </row>
    <row r="3066" spans="1:29" x14ac:dyDescent="0.25">
      <c r="A3066" t="s">
        <v>421</v>
      </c>
      <c r="B3066" t="s">
        <v>1380</v>
      </c>
      <c r="C3066" t="s">
        <v>1381</v>
      </c>
      <c r="D3066">
        <v>1900</v>
      </c>
      <c r="E3066" s="957">
        <v>1</v>
      </c>
      <c r="F3066" t="s">
        <v>440</v>
      </c>
      <c r="G3066" s="957">
        <v>182</v>
      </c>
      <c r="H3066" t="s">
        <v>388</v>
      </c>
      <c r="I3066" s="937" t="s">
        <v>489</v>
      </c>
      <c r="J3066" s="937" t="s">
        <v>437</v>
      </c>
      <c r="K3066" s="937" t="s">
        <v>437</v>
      </c>
      <c r="L3066" s="937" t="s">
        <v>134</v>
      </c>
      <c r="M3066" s="962" t="s">
        <v>497</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ASRCMS202202</v>
      </c>
      <c r="AB3066" s="957">
        <f t="shared" si="520"/>
        <v>45230</v>
      </c>
      <c r="AC3066" t="str">
        <f t="shared" si="521"/>
        <v>Unaudited</v>
      </c>
    </row>
    <row r="3067" spans="1:29" x14ac:dyDescent="0.25">
      <c r="A3067" t="s">
        <v>421</v>
      </c>
      <c r="B3067" t="s">
        <v>1380</v>
      </c>
      <c r="C3067" t="s">
        <v>1381</v>
      </c>
      <c r="D3067">
        <v>1900</v>
      </c>
      <c r="E3067" s="957">
        <v>1</v>
      </c>
      <c r="F3067" t="s">
        <v>440</v>
      </c>
      <c r="G3067" s="957">
        <v>182</v>
      </c>
      <c r="H3067" t="s">
        <v>388</v>
      </c>
      <c r="I3067" s="937" t="s">
        <v>490</v>
      </c>
      <c r="J3067" s="937" t="s">
        <v>26</v>
      </c>
      <c r="K3067" s="937" t="s">
        <v>26</v>
      </c>
      <c r="L3067" s="945" t="s">
        <v>270</v>
      </c>
      <c r="M3067" s="960" t="s">
        <v>26</v>
      </c>
      <c r="N3067" s="678">
        <f t="shared" ca="1" si="524"/>
        <v>940088.05407468474</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ASRCMS202202</v>
      </c>
      <c r="AB3067" s="957">
        <f t="shared" si="520"/>
        <v>45230</v>
      </c>
      <c r="AC3067" t="str">
        <f t="shared" si="521"/>
        <v>Unaudited</v>
      </c>
    </row>
    <row r="3068" spans="1:29" x14ac:dyDescent="0.25">
      <c r="A3068" t="s">
        <v>421</v>
      </c>
      <c r="B3068" t="s">
        <v>1380</v>
      </c>
      <c r="C3068" t="s">
        <v>1381</v>
      </c>
      <c r="D3068">
        <v>1900</v>
      </c>
      <c r="E3068" s="957">
        <v>1</v>
      </c>
      <c r="F3068" t="s">
        <v>441</v>
      </c>
      <c r="G3068" s="957">
        <v>274</v>
      </c>
      <c r="H3068" t="s">
        <v>388</v>
      </c>
      <c r="I3068" s="937" t="s">
        <v>433</v>
      </c>
      <c r="J3068" s="937" t="s">
        <v>433</v>
      </c>
      <c r="K3068" s="937" t="s">
        <v>433</v>
      </c>
      <c r="L3068" s="937"/>
      <c r="M3068" s="962" t="s">
        <v>433</v>
      </c>
      <c r="N3068" s="678">
        <f t="shared" ca="1" si="524"/>
        <v>17526.329032258</v>
      </c>
      <c r="O3068" s="678">
        <f t="shared" ca="1" si="525"/>
        <v>9663.2623655910011</v>
      </c>
      <c r="P3068" s="678">
        <f t="shared" ca="1" si="525"/>
        <v>1320.5483870970002</v>
      </c>
      <c r="Q3068" s="678">
        <f t="shared" ca="1" si="525"/>
        <v>4678.9182795699999</v>
      </c>
      <c r="R3068" s="678">
        <f t="shared" ca="1" si="525"/>
        <v>747</v>
      </c>
      <c r="S3068" s="678">
        <f t="shared" ca="1" si="525"/>
        <v>34</v>
      </c>
      <c r="T3068" s="678">
        <f t="shared" ca="1" si="525"/>
        <v>765.6</v>
      </c>
      <c r="U3068" s="678">
        <f t="shared" ca="1" si="525"/>
        <v>0</v>
      </c>
      <c r="V3068" s="678">
        <f t="shared" ca="1" si="525"/>
        <v>59</v>
      </c>
      <c r="W3068" s="678">
        <f t="shared" ca="1" si="526"/>
        <v>258</v>
      </c>
      <c r="X3068" s="678">
        <f t="shared" ca="1" si="525"/>
        <v>0</v>
      </c>
      <c r="Y3068" s="678">
        <f t="shared" ca="1" si="525"/>
        <v>0</v>
      </c>
      <c r="Z3068" s="678">
        <f t="shared" ca="1" si="525"/>
        <v>0</v>
      </c>
      <c r="AA3068" t="str">
        <f t="shared" si="519"/>
        <v>ASRCMS202202</v>
      </c>
      <c r="AB3068" s="957">
        <f t="shared" si="520"/>
        <v>45230</v>
      </c>
      <c r="AC3068" t="str">
        <f t="shared" si="521"/>
        <v>Unaudited</v>
      </c>
    </row>
    <row r="3069" spans="1:29" x14ac:dyDescent="0.25">
      <c r="A3069" t="s">
        <v>421</v>
      </c>
      <c r="B3069" t="s">
        <v>1380</v>
      </c>
      <c r="C3069" t="s">
        <v>1381</v>
      </c>
      <c r="D3069">
        <v>1900</v>
      </c>
      <c r="E3069" s="957">
        <v>1</v>
      </c>
      <c r="F3069" t="s">
        <v>441</v>
      </c>
      <c r="G3069" s="957">
        <v>274</v>
      </c>
      <c r="H3069" t="s">
        <v>388</v>
      </c>
      <c r="I3069" s="937" t="s">
        <v>488</v>
      </c>
      <c r="J3069" s="937" t="s">
        <v>12</v>
      </c>
      <c r="K3069" s="937" t="s">
        <v>12</v>
      </c>
      <c r="L3069" s="937">
        <v>1.1000000000000001</v>
      </c>
      <c r="M3069" s="962" t="s">
        <v>12</v>
      </c>
      <c r="N3069" s="678">
        <f t="shared" ca="1" si="524"/>
        <v>32031935.340000004</v>
      </c>
      <c r="O3069" s="678">
        <f t="shared" ca="1" si="525"/>
        <v>14588530.550000001</v>
      </c>
      <c r="P3069" s="678">
        <f t="shared" ca="1" si="525"/>
        <v>1993618.7</v>
      </c>
      <c r="Q3069" s="678">
        <f t="shared" ca="1" si="525"/>
        <v>7063716.1400000006</v>
      </c>
      <c r="R3069" s="678">
        <f t="shared" ca="1" si="525"/>
        <v>1127738.43</v>
      </c>
      <c r="S3069" s="678">
        <f t="shared" ca="1" si="525"/>
        <v>51329.460000000006</v>
      </c>
      <c r="T3069" s="678">
        <f t="shared" ca="1" si="525"/>
        <v>1155818.67</v>
      </c>
      <c r="U3069" s="678">
        <f t="shared" ca="1" si="525"/>
        <v>0</v>
      </c>
      <c r="V3069" s="678">
        <f t="shared" ca="1" si="525"/>
        <v>89071.71</v>
      </c>
      <c r="W3069" s="678">
        <f t="shared" ca="1" si="526"/>
        <v>5962111.6799999997</v>
      </c>
      <c r="X3069" s="678">
        <f t="shared" ca="1" si="525"/>
        <v>0</v>
      </c>
      <c r="Y3069" s="678">
        <f t="shared" ca="1" si="525"/>
        <v>0</v>
      </c>
      <c r="Z3069" s="678">
        <f t="shared" ca="1" si="525"/>
        <v>0</v>
      </c>
      <c r="AA3069" t="str">
        <f t="shared" si="519"/>
        <v>ASRCMS202202</v>
      </c>
      <c r="AB3069" s="957">
        <f t="shared" si="520"/>
        <v>45230</v>
      </c>
      <c r="AC3069" t="str">
        <f t="shared" si="521"/>
        <v>Unaudited</v>
      </c>
    </row>
    <row r="3070" spans="1:29" x14ac:dyDescent="0.25">
      <c r="A3070" t="s">
        <v>421</v>
      </c>
      <c r="B3070" t="s">
        <v>1380</v>
      </c>
      <c r="C3070" t="s">
        <v>1381</v>
      </c>
      <c r="D3070">
        <v>1900</v>
      </c>
      <c r="E3070" s="957">
        <v>1</v>
      </c>
      <c r="F3070" t="s">
        <v>441</v>
      </c>
      <c r="G3070" s="957">
        <v>274</v>
      </c>
      <c r="H3070" t="s">
        <v>388</v>
      </c>
      <c r="I3070" s="937" t="s">
        <v>488</v>
      </c>
      <c r="J3070" s="937" t="s">
        <v>12</v>
      </c>
      <c r="K3070" s="937" t="s">
        <v>1323</v>
      </c>
      <c r="L3070" s="937" t="s">
        <v>1314</v>
      </c>
      <c r="M3070" s="962" t="s">
        <v>1323</v>
      </c>
      <c r="N3070" s="678">
        <f t="shared" ca="1" si="524"/>
        <v>484681.38451219269</v>
      </c>
      <c r="O3070" s="678">
        <f t="shared" ca="1" si="525"/>
        <v>218351.90241972049</v>
      </c>
      <c r="P3070" s="678">
        <f t="shared" ca="1" si="525"/>
        <v>30394.932122829996</v>
      </c>
      <c r="Q3070" s="678">
        <f t="shared" ca="1" si="525"/>
        <v>107504.17131015676</v>
      </c>
      <c r="R3070" s="678">
        <f t="shared" ca="1" si="525"/>
        <v>17332.005975577387</v>
      </c>
      <c r="S3070" s="678">
        <f t="shared" ca="1" si="525"/>
        <v>807.93899217356704</v>
      </c>
      <c r="T3070" s="678">
        <f t="shared" ca="1" si="525"/>
        <v>17177.835390622909</v>
      </c>
      <c r="U3070" s="678">
        <f t="shared" ca="1" si="525"/>
        <v>0</v>
      </c>
      <c r="V3070" s="678">
        <f t="shared" ca="1" si="525"/>
        <v>1352.3223893633001</v>
      </c>
      <c r="W3070" s="678">
        <f t="shared" ca="1" si="526"/>
        <v>91760.275911748264</v>
      </c>
      <c r="X3070" s="678">
        <f t="shared" ca="1" si="525"/>
        <v>0</v>
      </c>
      <c r="Y3070" s="678">
        <f t="shared" ca="1" si="525"/>
        <v>0</v>
      </c>
      <c r="Z3070" s="678">
        <f t="shared" ca="1" si="525"/>
        <v>0</v>
      </c>
      <c r="AA3070" t="str">
        <f t="shared" si="519"/>
        <v>ASRCMS202202</v>
      </c>
      <c r="AB3070" s="957">
        <f t="shared" si="520"/>
        <v>45230</v>
      </c>
      <c r="AC3070" t="str">
        <f t="shared" si="521"/>
        <v>Unaudited</v>
      </c>
    </row>
    <row r="3071" spans="1:29" x14ac:dyDescent="0.25">
      <c r="A3071" t="s">
        <v>421</v>
      </c>
      <c r="B3071" t="s">
        <v>1380</v>
      </c>
      <c r="C3071" t="s">
        <v>1381</v>
      </c>
      <c r="D3071">
        <v>1900</v>
      </c>
      <c r="E3071" s="957">
        <v>1</v>
      </c>
      <c r="F3071" t="s">
        <v>441</v>
      </c>
      <c r="G3071" s="957">
        <v>274</v>
      </c>
      <c r="H3071" t="s">
        <v>388</v>
      </c>
      <c r="I3071" s="937" t="s">
        <v>488</v>
      </c>
      <c r="J3071" s="937" t="s">
        <v>491</v>
      </c>
      <c r="K3071" s="937" t="s">
        <v>492</v>
      </c>
      <c r="L3071" s="937" t="s">
        <v>63</v>
      </c>
      <c r="M3071" s="962" t="s">
        <v>344</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ASRCMS202202</v>
      </c>
      <c r="AB3071" s="957">
        <f t="shared" si="520"/>
        <v>45230</v>
      </c>
      <c r="AC3071" t="str">
        <f t="shared" si="521"/>
        <v>Unaudited</v>
      </c>
    </row>
    <row r="3072" spans="1:29" x14ac:dyDescent="0.25">
      <c r="A3072" t="s">
        <v>421</v>
      </c>
      <c r="B3072" t="s">
        <v>1380</v>
      </c>
      <c r="C3072" t="s">
        <v>1381</v>
      </c>
      <c r="D3072">
        <v>1900</v>
      </c>
      <c r="E3072" s="957">
        <v>1</v>
      </c>
      <c r="F3072" t="s">
        <v>441</v>
      </c>
      <c r="G3072" s="957">
        <v>274</v>
      </c>
      <c r="H3072" t="s">
        <v>388</v>
      </c>
      <c r="I3072" s="937" t="s">
        <v>488</v>
      </c>
      <c r="J3072" s="937" t="s">
        <v>491</v>
      </c>
      <c r="K3072" s="937" t="s">
        <v>1014</v>
      </c>
      <c r="L3072" s="945" t="s">
        <v>910</v>
      </c>
      <c r="M3072" s="960" t="s">
        <v>911</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ASRCMS202202</v>
      </c>
      <c r="AB3072" s="957">
        <f t="shared" si="520"/>
        <v>45230</v>
      </c>
      <c r="AC3072" t="str">
        <f t="shared" si="521"/>
        <v>Unaudited</v>
      </c>
    </row>
    <row r="3073" spans="1:29" x14ac:dyDescent="0.25">
      <c r="A3073" t="s">
        <v>421</v>
      </c>
      <c r="B3073" t="s">
        <v>1380</v>
      </c>
      <c r="C3073" t="s">
        <v>1381</v>
      </c>
      <c r="D3073">
        <v>1900</v>
      </c>
      <c r="E3073" s="957">
        <v>1</v>
      </c>
      <c r="F3073" t="s">
        <v>441</v>
      </c>
      <c r="G3073" s="957">
        <v>274</v>
      </c>
      <c r="H3073" t="s">
        <v>388</v>
      </c>
      <c r="I3073" s="962" t="s">
        <v>488</v>
      </c>
      <c r="J3073" s="962" t="s">
        <v>13</v>
      </c>
      <c r="K3073" s="962" t="s">
        <v>493</v>
      </c>
      <c r="L3073" s="953" t="s">
        <v>95</v>
      </c>
      <c r="M3073" s="962" t="s">
        <v>147</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ASRCMS202202</v>
      </c>
      <c r="AB3073" s="957">
        <f t="shared" si="520"/>
        <v>45230</v>
      </c>
      <c r="AC3073" t="str">
        <f t="shared" si="521"/>
        <v>Unaudited</v>
      </c>
    </row>
    <row r="3074" spans="1:29" x14ac:dyDescent="0.25">
      <c r="A3074" t="s">
        <v>421</v>
      </c>
      <c r="B3074" t="s">
        <v>1380</v>
      </c>
      <c r="C3074" t="s">
        <v>1381</v>
      </c>
      <c r="D3074">
        <v>1900</v>
      </c>
      <c r="E3074" s="957">
        <v>1</v>
      </c>
      <c r="F3074" t="s">
        <v>441</v>
      </c>
      <c r="G3074" s="957">
        <v>274</v>
      </c>
      <c r="H3074" t="s">
        <v>388</v>
      </c>
      <c r="I3074" s="958" t="s">
        <v>488</v>
      </c>
      <c r="J3074" s="958" t="s">
        <v>13</v>
      </c>
      <c r="K3074" s="958" t="s">
        <v>13</v>
      </c>
      <c r="L3074" s="953" t="s">
        <v>35</v>
      </c>
      <c r="M3074" s="958" t="s">
        <v>13</v>
      </c>
      <c r="N3074" s="678">
        <f t="shared" ca="1" si="524"/>
        <v>1780.1250005695633</v>
      </c>
      <c r="O3074" s="678">
        <f t="shared" ca="1" si="525"/>
        <v>801.95710592530952</v>
      </c>
      <c r="P3074" s="678">
        <f t="shared" ca="1" si="525"/>
        <v>111.63370472113412</v>
      </c>
      <c r="Q3074" s="678">
        <f t="shared" ca="1" si="525"/>
        <v>394.83848385744864</v>
      </c>
      <c r="R3074" s="678">
        <f t="shared" ca="1" si="525"/>
        <v>63.656534236813116</v>
      </c>
      <c r="S3074" s="678">
        <f t="shared" ca="1" si="525"/>
        <v>2.9673770127372476</v>
      </c>
      <c r="T3074" s="678">
        <f t="shared" ca="1" si="525"/>
        <v>63.090300580230426</v>
      </c>
      <c r="U3074" s="678">
        <f t="shared" ca="1" si="525"/>
        <v>0</v>
      </c>
      <c r="V3074" s="678">
        <f t="shared" ca="1" si="525"/>
        <v>4.9667739902129862</v>
      </c>
      <c r="W3074" s="678">
        <f t="shared" ca="1" si="526"/>
        <v>337.01472024567732</v>
      </c>
      <c r="X3074" s="678">
        <f t="shared" ca="1" si="525"/>
        <v>0</v>
      </c>
      <c r="Y3074" s="678">
        <f t="shared" ca="1" si="525"/>
        <v>0</v>
      </c>
      <c r="Z3074" s="678">
        <f t="shared" ca="1" si="525"/>
        <v>0</v>
      </c>
      <c r="AA3074" t="str">
        <f t="shared" ref="AA3074:AA3137" si="527">file_name</f>
        <v>ASRCMS202202</v>
      </c>
      <c r="AB3074" s="957">
        <f t="shared" ref="AB3074:AB3137" si="528">file_date</f>
        <v>45230</v>
      </c>
      <c r="AC3074" t="str">
        <f t="shared" ref="AC3074:AC3137" si="529">status</f>
        <v>Unaudited</v>
      </c>
    </row>
    <row r="3075" spans="1:29" x14ac:dyDescent="0.25">
      <c r="A3075" t="s">
        <v>421</v>
      </c>
      <c r="B3075" t="s">
        <v>1380</v>
      </c>
      <c r="C3075" t="s">
        <v>1381</v>
      </c>
      <c r="D3075">
        <v>1900</v>
      </c>
      <c r="E3075" s="957">
        <v>1</v>
      </c>
      <c r="F3075" t="s">
        <v>441</v>
      </c>
      <c r="G3075" s="957">
        <v>274</v>
      </c>
      <c r="H3075" t="s">
        <v>388</v>
      </c>
      <c r="I3075" s="958" t="s">
        <v>489</v>
      </c>
      <c r="J3075" s="958" t="s">
        <v>445</v>
      </c>
      <c r="K3075" s="958" t="s">
        <v>0</v>
      </c>
      <c r="L3075" s="937">
        <v>2.1</v>
      </c>
      <c r="M3075" s="958" t="s">
        <v>148</v>
      </c>
      <c r="N3075" s="678">
        <f t="shared" ca="1" si="524"/>
        <v>1598952.33</v>
      </c>
      <c r="O3075" s="678">
        <f t="shared" ca="1" si="525"/>
        <v>328402.67000000004</v>
      </c>
      <c r="P3075" s="678">
        <f t="shared" ca="1" si="525"/>
        <v>87809</v>
      </c>
      <c r="Q3075" s="678">
        <f t="shared" ca="1" si="525"/>
        <v>618332.72</v>
      </c>
      <c r="R3075" s="678">
        <f t="shared" ca="1" si="525"/>
        <v>113273.53000000001</v>
      </c>
      <c r="S3075" s="678">
        <f t="shared" ca="1" si="525"/>
        <v>0</v>
      </c>
      <c r="T3075" s="678">
        <f t="shared" ca="1" si="525"/>
        <v>128074.88000000002</v>
      </c>
      <c r="U3075" s="678">
        <f t="shared" ca="1" si="525"/>
        <v>0</v>
      </c>
      <c r="V3075" s="678">
        <f t="shared" ca="1" si="525"/>
        <v>4808.33</v>
      </c>
      <c r="W3075" s="678">
        <f t="shared" ca="1" si="526"/>
        <v>318251.2</v>
      </c>
      <c r="X3075" s="678">
        <f t="shared" ca="1" si="525"/>
        <v>0</v>
      </c>
      <c r="Y3075" s="678">
        <f t="shared" ca="1" si="525"/>
        <v>0</v>
      </c>
      <c r="Z3075" s="678">
        <f t="shared" ca="1" si="525"/>
        <v>0</v>
      </c>
      <c r="AA3075" t="str">
        <f t="shared" si="527"/>
        <v>ASRCMS202202</v>
      </c>
      <c r="AB3075" s="957">
        <f t="shared" si="528"/>
        <v>45230</v>
      </c>
      <c r="AC3075" t="str">
        <f t="shared" si="529"/>
        <v>Unaudited</v>
      </c>
    </row>
    <row r="3076" spans="1:29" ht="30" x14ac:dyDescent="0.25">
      <c r="A3076" t="s">
        <v>421</v>
      </c>
      <c r="B3076" t="s">
        <v>1380</v>
      </c>
      <c r="C3076" t="s">
        <v>1381</v>
      </c>
      <c r="D3076">
        <v>1900</v>
      </c>
      <c r="E3076" s="957">
        <v>1</v>
      </c>
      <c r="F3076" t="s">
        <v>441</v>
      </c>
      <c r="G3076" s="957">
        <v>274</v>
      </c>
      <c r="H3076" t="s">
        <v>388</v>
      </c>
      <c r="I3076" s="958" t="s">
        <v>489</v>
      </c>
      <c r="J3076" s="958" t="s">
        <v>445</v>
      </c>
      <c r="K3076" s="958" t="s">
        <v>0</v>
      </c>
      <c r="L3076" s="937">
        <v>2.2000000000000002</v>
      </c>
      <c r="M3076" s="958" t="s">
        <v>149</v>
      </c>
      <c r="N3076" s="678">
        <f t="shared" ca="1" si="524"/>
        <v>54104.17720119594</v>
      </c>
      <c r="O3076" s="678">
        <f t="shared" ca="1" si="525"/>
        <v>9473.1691185916388</v>
      </c>
      <c r="P3076" s="678">
        <f t="shared" ca="1" si="525"/>
        <v>1165.9927863965727</v>
      </c>
      <c r="Q3076" s="678">
        <f t="shared" ca="1" si="525"/>
        <v>27640.485287351898</v>
      </c>
      <c r="R3076" s="678">
        <f t="shared" ca="1" si="525"/>
        <v>2558.916453064076</v>
      </c>
      <c r="S3076" s="678">
        <f t="shared" ca="1" si="525"/>
        <v>19.048832314317568</v>
      </c>
      <c r="T3076" s="678">
        <f t="shared" ca="1" si="525"/>
        <v>3137.5594683293798</v>
      </c>
      <c r="U3076" s="678">
        <f t="shared" ca="1" si="525"/>
        <v>0</v>
      </c>
      <c r="V3076" s="678">
        <f t="shared" ca="1" si="525"/>
        <v>152.58136347032578</v>
      </c>
      <c r="W3076" s="678">
        <f t="shared" ca="1" si="526"/>
        <v>9956.423891677734</v>
      </c>
      <c r="X3076" s="678">
        <f t="shared" ca="1" si="525"/>
        <v>0</v>
      </c>
      <c r="Y3076" s="678">
        <f t="shared" ca="1" si="525"/>
        <v>0</v>
      </c>
      <c r="Z3076" s="678">
        <f t="shared" ca="1" si="525"/>
        <v>0</v>
      </c>
      <c r="AA3076" t="str">
        <f t="shared" si="527"/>
        <v>ASRCMS202202</v>
      </c>
      <c r="AB3076" s="957">
        <f t="shared" si="528"/>
        <v>45230</v>
      </c>
      <c r="AC3076" t="str">
        <f t="shared" si="529"/>
        <v>Unaudited</v>
      </c>
    </row>
    <row r="3077" spans="1:29" x14ac:dyDescent="0.25">
      <c r="A3077" t="s">
        <v>421</v>
      </c>
      <c r="B3077" t="s">
        <v>1380</v>
      </c>
      <c r="C3077" t="s">
        <v>1381</v>
      </c>
      <c r="D3077">
        <v>1900</v>
      </c>
      <c r="E3077" s="957">
        <v>1</v>
      </c>
      <c r="F3077" t="s">
        <v>441</v>
      </c>
      <c r="G3077" s="957">
        <v>274</v>
      </c>
      <c r="H3077" t="s">
        <v>388</v>
      </c>
      <c r="I3077" s="965" t="s">
        <v>489</v>
      </c>
      <c r="J3077" s="965" t="s">
        <v>445</v>
      </c>
      <c r="K3077" s="965" t="s">
        <v>0</v>
      </c>
      <c r="L3077" s="945">
        <v>2.2999999999999998</v>
      </c>
      <c r="M3077" s="965" t="s">
        <v>150</v>
      </c>
      <c r="N3077" s="678">
        <f t="shared" ca="1" si="524"/>
        <v>269449.08</v>
      </c>
      <c r="O3077" s="678">
        <f t="shared" ca="1" si="525"/>
        <v>112635.40000000001</v>
      </c>
      <c r="P3077" s="678">
        <f t="shared" ca="1" si="525"/>
        <v>17168.79</v>
      </c>
      <c r="Q3077" s="678">
        <f t="shared" ca="1" si="525"/>
        <v>86419.6</v>
      </c>
      <c r="R3077" s="678">
        <f t="shared" ca="1" si="525"/>
        <v>19825.310000000001</v>
      </c>
      <c r="S3077" s="678">
        <f t="shared" ca="1" si="525"/>
        <v>167.85</v>
      </c>
      <c r="T3077" s="678">
        <f t="shared" ca="1" si="525"/>
        <v>18392.88</v>
      </c>
      <c r="U3077" s="678">
        <f t="shared" ca="1" si="525"/>
        <v>0</v>
      </c>
      <c r="V3077" s="678">
        <f t="shared" ca="1" si="525"/>
        <v>412.96</v>
      </c>
      <c r="W3077" s="678">
        <f t="shared" ca="1" si="526"/>
        <v>14426.290000000003</v>
      </c>
      <c r="X3077" s="678">
        <f t="shared" ca="1" si="525"/>
        <v>0</v>
      </c>
      <c r="Y3077" s="678">
        <f t="shared" ca="1" si="525"/>
        <v>0</v>
      </c>
      <c r="Z3077" s="678">
        <f t="shared" ca="1" si="525"/>
        <v>0</v>
      </c>
      <c r="AA3077" t="str">
        <f t="shared" si="527"/>
        <v>ASRCMS202202</v>
      </c>
      <c r="AB3077" s="957">
        <f t="shared" si="528"/>
        <v>45230</v>
      </c>
      <c r="AC3077" t="str">
        <f t="shared" si="529"/>
        <v>Unaudited</v>
      </c>
    </row>
    <row r="3078" spans="1:29" x14ac:dyDescent="0.25">
      <c r="A3078" t="s">
        <v>421</v>
      </c>
      <c r="B3078" t="s">
        <v>1380</v>
      </c>
      <c r="C3078" t="s">
        <v>1381</v>
      </c>
      <c r="D3078">
        <v>1900</v>
      </c>
      <c r="E3078" s="957">
        <v>1</v>
      </c>
      <c r="F3078" t="s">
        <v>441</v>
      </c>
      <c r="G3078" s="957">
        <v>274</v>
      </c>
      <c r="H3078" t="s">
        <v>388</v>
      </c>
      <c r="I3078" s="937" t="s">
        <v>489</v>
      </c>
      <c r="J3078" s="937" t="s">
        <v>445</v>
      </c>
      <c r="K3078" s="937" t="s">
        <v>0</v>
      </c>
      <c r="L3078" s="937">
        <v>2.4</v>
      </c>
      <c r="M3078" s="958" t="s">
        <v>151</v>
      </c>
      <c r="N3078" s="678">
        <f t="shared" ca="1" si="524"/>
        <v>1038128.3999999999</v>
      </c>
      <c r="O3078" s="678">
        <f t="shared" ca="1" si="525"/>
        <v>402505.75999999995</v>
      </c>
      <c r="P3078" s="678">
        <f t="shared" ca="1" si="525"/>
        <v>22323.870000000003</v>
      </c>
      <c r="Q3078" s="678">
        <f t="shared" ca="1" si="525"/>
        <v>467893.63999999996</v>
      </c>
      <c r="R3078" s="678">
        <f t="shared" ca="1" si="525"/>
        <v>34718.979999999996</v>
      </c>
      <c r="S3078" s="678">
        <f t="shared" ca="1" si="525"/>
        <v>768.09999999999991</v>
      </c>
      <c r="T3078" s="678">
        <f t="shared" ca="1" si="525"/>
        <v>40980.44000000001</v>
      </c>
      <c r="U3078" s="678">
        <f t="shared" ca="1" si="525"/>
        <v>0</v>
      </c>
      <c r="V3078" s="678">
        <f t="shared" ca="1" si="525"/>
        <v>10886.02</v>
      </c>
      <c r="W3078" s="678">
        <f t="shared" ca="1" si="526"/>
        <v>58051.590000000004</v>
      </c>
      <c r="X3078" s="678">
        <f t="shared" ca="1" si="525"/>
        <v>0</v>
      </c>
      <c r="Y3078" s="678">
        <f t="shared" ca="1" si="525"/>
        <v>0</v>
      </c>
      <c r="Z3078" s="678">
        <f t="shared" ca="1" si="525"/>
        <v>0</v>
      </c>
      <c r="AA3078" t="str">
        <f t="shared" si="527"/>
        <v>ASRCMS202202</v>
      </c>
      <c r="AB3078" s="957">
        <f t="shared" si="528"/>
        <v>45230</v>
      </c>
      <c r="AC3078" t="str">
        <f t="shared" si="529"/>
        <v>Unaudited</v>
      </c>
    </row>
    <row r="3079" spans="1:29" ht="30" x14ac:dyDescent="0.25">
      <c r="A3079" t="s">
        <v>421</v>
      </c>
      <c r="B3079" t="s">
        <v>1380</v>
      </c>
      <c r="C3079" t="s">
        <v>1381</v>
      </c>
      <c r="D3079">
        <v>1900</v>
      </c>
      <c r="E3079" s="957">
        <v>1</v>
      </c>
      <c r="F3079" t="s">
        <v>441</v>
      </c>
      <c r="G3079" s="957">
        <v>274</v>
      </c>
      <c r="H3079" t="s">
        <v>388</v>
      </c>
      <c r="I3079" s="937" t="s">
        <v>489</v>
      </c>
      <c r="J3079" s="937" t="s">
        <v>445</v>
      </c>
      <c r="K3079" s="937" t="s">
        <v>0</v>
      </c>
      <c r="L3079" s="943">
        <v>2.5</v>
      </c>
      <c r="M3079" s="959" t="s">
        <v>152</v>
      </c>
      <c r="N3079" s="678">
        <f t="shared" ca="1" si="524"/>
        <v>41827.862885785042</v>
      </c>
      <c r="O3079" s="678">
        <f t="shared" ca="1" si="525"/>
        <v>16438.383618147862</v>
      </c>
      <c r="P3079" s="678">
        <f t="shared" ca="1" si="525"/>
        <v>1269.1786102200249</v>
      </c>
      <c r="Q3079" s="678">
        <f t="shared" ca="1" si="525"/>
        <v>18357.397820445552</v>
      </c>
      <c r="R3079" s="678">
        <f t="shared" ca="1" si="525"/>
        <v>1653.5842335215718</v>
      </c>
      <c r="S3079" s="678">
        <f t="shared" ca="1" si="525"/>
        <v>88.212442739885958</v>
      </c>
      <c r="T3079" s="678">
        <f t="shared" ca="1" si="525"/>
        <v>1447.1799761349841</v>
      </c>
      <c r="U3079" s="678">
        <f t="shared" ca="1" si="525"/>
        <v>0</v>
      </c>
      <c r="V3079" s="678">
        <f t="shared" ca="1" si="525"/>
        <v>252.58675664870248</v>
      </c>
      <c r="W3079" s="678">
        <f t="shared" ca="1" si="526"/>
        <v>2321.3394279264612</v>
      </c>
      <c r="X3079" s="678">
        <f t="shared" ca="1" si="525"/>
        <v>0</v>
      </c>
      <c r="Y3079" s="678">
        <f t="shared" ca="1" si="525"/>
        <v>0</v>
      </c>
      <c r="Z3079" s="678">
        <f t="shared" ca="1" si="525"/>
        <v>0</v>
      </c>
      <c r="AA3079" t="str">
        <f t="shared" si="527"/>
        <v>ASRCMS202202</v>
      </c>
      <c r="AB3079" s="957">
        <f t="shared" si="528"/>
        <v>45230</v>
      </c>
      <c r="AC3079" t="str">
        <f t="shared" si="529"/>
        <v>Unaudited</v>
      </c>
    </row>
    <row r="3080" spans="1:29" x14ac:dyDescent="0.25">
      <c r="A3080" t="s">
        <v>421</v>
      </c>
      <c r="B3080" t="s">
        <v>1380</v>
      </c>
      <c r="C3080" t="s">
        <v>1381</v>
      </c>
      <c r="D3080">
        <v>1900</v>
      </c>
      <c r="E3080" s="957">
        <v>1</v>
      </c>
      <c r="F3080" t="s">
        <v>441</v>
      </c>
      <c r="G3080" s="957">
        <v>274</v>
      </c>
      <c r="H3080" t="s">
        <v>388</v>
      </c>
      <c r="I3080" s="958" t="s">
        <v>489</v>
      </c>
      <c r="J3080" s="958" t="s">
        <v>445</v>
      </c>
      <c r="K3080" s="958" t="s">
        <v>0</v>
      </c>
      <c r="L3080" s="937" t="s">
        <v>97</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ASRCMS202202</v>
      </c>
      <c r="AB3080" s="957">
        <f t="shared" si="528"/>
        <v>45230</v>
      </c>
      <c r="AC3080" t="str">
        <f t="shared" si="529"/>
        <v>Unaudited</v>
      </c>
    </row>
    <row r="3081" spans="1:29" x14ac:dyDescent="0.25">
      <c r="A3081" t="s">
        <v>421</v>
      </c>
      <c r="B3081" t="s">
        <v>1380</v>
      </c>
      <c r="C3081" t="s">
        <v>1381</v>
      </c>
      <c r="D3081">
        <v>1900</v>
      </c>
      <c r="E3081" s="957">
        <v>1</v>
      </c>
      <c r="F3081" t="s">
        <v>441</v>
      </c>
      <c r="G3081" s="957">
        <v>274</v>
      </c>
      <c r="H3081" t="s">
        <v>388</v>
      </c>
      <c r="I3081" s="937" t="s">
        <v>489</v>
      </c>
      <c r="J3081" s="937" t="s">
        <v>445</v>
      </c>
      <c r="K3081" s="937" t="s">
        <v>0</v>
      </c>
      <c r="L3081" s="937" t="s">
        <v>153</v>
      </c>
      <c r="M3081" s="958" t="s">
        <v>452</v>
      </c>
      <c r="N3081" s="678">
        <f t="shared" ca="1" si="524"/>
        <v>16735.977496000389</v>
      </c>
      <c r="O3081" s="678">
        <f t="shared" ca="1" si="525"/>
        <v>3743.7383005661823</v>
      </c>
      <c r="P3081" s="678">
        <f t="shared" ca="1" si="525"/>
        <v>410.38586280911738</v>
      </c>
      <c r="Q3081" s="678">
        <f t="shared" ca="1" si="525"/>
        <v>5360.0263349850702</v>
      </c>
      <c r="R3081" s="678">
        <f t="shared" ca="1" si="525"/>
        <v>568.73063517812989</v>
      </c>
      <c r="S3081" s="678">
        <f t="shared" ca="1" si="525"/>
        <v>14.410731936923371</v>
      </c>
      <c r="T3081" s="678">
        <f t="shared" ca="1" si="525"/>
        <v>929.94029937548044</v>
      </c>
      <c r="U3081" s="678">
        <f t="shared" ca="1" si="525"/>
        <v>0</v>
      </c>
      <c r="V3081" s="678">
        <f t="shared" ca="1" si="525"/>
        <v>47.912793043313066</v>
      </c>
      <c r="W3081" s="678">
        <f t="shared" ca="1" si="526"/>
        <v>5660.8325381061713</v>
      </c>
      <c r="X3081" s="678">
        <f t="shared" ca="1" si="525"/>
        <v>0</v>
      </c>
      <c r="Y3081" s="678">
        <f t="shared" ca="1" si="525"/>
        <v>0</v>
      </c>
      <c r="Z3081" s="678">
        <f t="shared" ca="1" si="525"/>
        <v>0</v>
      </c>
      <c r="AA3081" t="str">
        <f t="shared" si="527"/>
        <v>ASRCMS202202</v>
      </c>
      <c r="AB3081" s="957">
        <f t="shared" si="528"/>
        <v>45230</v>
      </c>
      <c r="AC3081" t="str">
        <f t="shared" si="529"/>
        <v>Unaudited</v>
      </c>
    </row>
    <row r="3082" spans="1:29" x14ac:dyDescent="0.25">
      <c r="A3082" t="s">
        <v>421</v>
      </c>
      <c r="B3082" t="s">
        <v>1380</v>
      </c>
      <c r="C3082" t="s">
        <v>1381</v>
      </c>
      <c r="D3082">
        <v>1900</v>
      </c>
      <c r="E3082" s="957">
        <v>1</v>
      </c>
      <c r="F3082" t="s">
        <v>441</v>
      </c>
      <c r="G3082" s="957">
        <v>274</v>
      </c>
      <c r="H3082" t="s">
        <v>388</v>
      </c>
      <c r="I3082" s="937" t="s">
        <v>489</v>
      </c>
      <c r="J3082" s="937" t="s">
        <v>445</v>
      </c>
      <c r="K3082" s="937" t="s">
        <v>0</v>
      </c>
      <c r="L3082" s="937" t="s">
        <v>912</v>
      </c>
      <c r="M3082" s="958" t="s">
        <v>24</v>
      </c>
      <c r="N3082" s="678">
        <f t="shared" ca="1" si="524"/>
        <v>330265.87</v>
      </c>
      <c r="O3082" s="678">
        <f t="shared" ca="1" si="525"/>
        <v>0</v>
      </c>
      <c r="P3082" s="678">
        <f t="shared" ca="1" si="525"/>
        <v>0</v>
      </c>
      <c r="Q3082" s="678">
        <f t="shared" ca="1" si="525"/>
        <v>330265.87</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ASRCMS202202</v>
      </c>
      <c r="AB3082" s="957">
        <f t="shared" si="528"/>
        <v>45230</v>
      </c>
      <c r="AC3082" t="str">
        <f t="shared" si="529"/>
        <v>Unaudited</v>
      </c>
    </row>
    <row r="3083" spans="1:29" x14ac:dyDescent="0.25">
      <c r="A3083" t="s">
        <v>421</v>
      </c>
      <c r="B3083" t="s">
        <v>1380</v>
      </c>
      <c r="C3083" t="s">
        <v>1381</v>
      </c>
      <c r="D3083">
        <v>1900</v>
      </c>
      <c r="E3083" s="957">
        <v>1</v>
      </c>
      <c r="F3083" t="s">
        <v>441</v>
      </c>
      <c r="G3083" s="957">
        <v>274</v>
      </c>
      <c r="H3083" t="s">
        <v>388</v>
      </c>
      <c r="I3083" s="958" t="s">
        <v>489</v>
      </c>
      <c r="J3083" s="958" t="s">
        <v>445</v>
      </c>
      <c r="K3083" s="958" t="s">
        <v>53</v>
      </c>
      <c r="L3083" s="937">
        <v>3.1</v>
      </c>
      <c r="M3083" s="958" t="s">
        <v>33</v>
      </c>
      <c r="N3083" s="678">
        <f t="shared" ca="1" si="524"/>
        <v>332535.78000000003</v>
      </c>
      <c r="O3083" s="678">
        <f t="shared" ca="1" si="525"/>
        <v>165352.14999999997</v>
      </c>
      <c r="P3083" s="678">
        <f t="shared" ca="1" si="525"/>
        <v>18174.419999999998</v>
      </c>
      <c r="Q3083" s="678">
        <f t="shared" ca="1" si="525"/>
        <v>98279.210000000021</v>
      </c>
      <c r="R3083" s="678">
        <f t="shared" ca="1" si="525"/>
        <v>11470.2</v>
      </c>
      <c r="S3083" s="678">
        <f t="shared" ca="1" si="525"/>
        <v>208.01</v>
      </c>
      <c r="T3083" s="678">
        <f t="shared" ca="1" si="525"/>
        <v>22880.11</v>
      </c>
      <c r="U3083" s="678">
        <f t="shared" ca="1" si="525"/>
        <v>0</v>
      </c>
      <c r="V3083" s="678">
        <f t="shared" ca="1" si="525"/>
        <v>530.53000000000009</v>
      </c>
      <c r="W3083" s="678">
        <f t="shared" ca="1" si="526"/>
        <v>15641.149999999996</v>
      </c>
      <c r="X3083" s="678">
        <f t="shared" ca="1" si="525"/>
        <v>0</v>
      </c>
      <c r="Y3083" s="678">
        <f t="shared" ca="1" si="525"/>
        <v>0</v>
      </c>
      <c r="Z3083" s="678">
        <f t="shared" ca="1" si="525"/>
        <v>0</v>
      </c>
      <c r="AA3083" t="str">
        <f t="shared" si="527"/>
        <v>ASRCMS202202</v>
      </c>
      <c r="AB3083" s="957">
        <f t="shared" si="528"/>
        <v>45230</v>
      </c>
      <c r="AC3083" t="str">
        <f t="shared" si="529"/>
        <v>Unaudited</v>
      </c>
    </row>
    <row r="3084" spans="1:29" x14ac:dyDescent="0.25">
      <c r="A3084" t="s">
        <v>421</v>
      </c>
      <c r="B3084" t="s">
        <v>1380</v>
      </c>
      <c r="C3084" t="s">
        <v>1381</v>
      </c>
      <c r="D3084">
        <v>1900</v>
      </c>
      <c r="E3084" s="957">
        <v>1</v>
      </c>
      <c r="F3084" t="s">
        <v>441</v>
      </c>
      <c r="G3084" s="957">
        <v>274</v>
      </c>
      <c r="H3084" t="s">
        <v>388</v>
      </c>
      <c r="I3084" s="958" t="s">
        <v>489</v>
      </c>
      <c r="J3084" s="958" t="s">
        <v>445</v>
      </c>
      <c r="K3084" s="958" t="s">
        <v>53</v>
      </c>
      <c r="L3084" s="953">
        <v>3.2</v>
      </c>
      <c r="M3084" s="958" t="s">
        <v>34</v>
      </c>
      <c r="N3084" s="678">
        <f t="shared" ca="1" si="524"/>
        <v>1030841.1199999999</v>
      </c>
      <c r="O3084" s="678">
        <f t="shared" ca="1" si="525"/>
        <v>353332.27</v>
      </c>
      <c r="P3084" s="678">
        <f t="shared" ca="1" si="525"/>
        <v>45569.62</v>
      </c>
      <c r="Q3084" s="678">
        <f t="shared" ca="1" si="525"/>
        <v>422152.58999999997</v>
      </c>
      <c r="R3084" s="678">
        <f t="shared" ca="1" si="525"/>
        <v>31590.480000000003</v>
      </c>
      <c r="S3084" s="678">
        <f t="shared" ca="1" si="525"/>
        <v>708.56</v>
      </c>
      <c r="T3084" s="678">
        <f t="shared" ca="1" si="525"/>
        <v>62750.590000000011</v>
      </c>
      <c r="U3084" s="678">
        <f t="shared" ca="1" si="525"/>
        <v>0</v>
      </c>
      <c r="V3084" s="678">
        <f t="shared" ca="1" si="525"/>
        <v>6355.4400000000005</v>
      </c>
      <c r="W3084" s="678">
        <f t="shared" ca="1" si="526"/>
        <v>108381.56999999999</v>
      </c>
      <c r="X3084" s="678">
        <f t="shared" ca="1" si="525"/>
        <v>0</v>
      </c>
      <c r="Y3084" s="678">
        <f t="shared" ca="1" si="525"/>
        <v>0</v>
      </c>
      <c r="Z3084" s="678">
        <f t="shared" ca="1" si="525"/>
        <v>0</v>
      </c>
      <c r="AA3084" t="str">
        <f t="shared" si="527"/>
        <v>ASRCMS202202</v>
      </c>
      <c r="AB3084" s="957">
        <f t="shared" si="528"/>
        <v>45230</v>
      </c>
      <c r="AC3084" t="str">
        <f t="shared" si="529"/>
        <v>Unaudited</v>
      </c>
    </row>
    <row r="3085" spans="1:29" x14ac:dyDescent="0.25">
      <c r="A3085" t="s">
        <v>421</v>
      </c>
      <c r="B3085" t="s">
        <v>1380</v>
      </c>
      <c r="C3085" t="s">
        <v>1381</v>
      </c>
      <c r="D3085">
        <v>1900</v>
      </c>
      <c r="E3085" s="957">
        <v>1</v>
      </c>
      <c r="F3085" t="s">
        <v>441</v>
      </c>
      <c r="G3085" s="957">
        <v>274</v>
      </c>
      <c r="H3085" t="s">
        <v>388</v>
      </c>
      <c r="I3085" s="937" t="s">
        <v>489</v>
      </c>
      <c r="J3085" s="937" t="s">
        <v>445</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ASRCMS202202</v>
      </c>
      <c r="AB3085" s="957">
        <f t="shared" si="528"/>
        <v>45230</v>
      </c>
      <c r="AC3085" t="str">
        <f t="shared" si="529"/>
        <v>Unaudited</v>
      </c>
    </row>
    <row r="3086" spans="1:29" x14ac:dyDescent="0.25">
      <c r="A3086" t="s">
        <v>421</v>
      </c>
      <c r="B3086" t="s">
        <v>1380</v>
      </c>
      <c r="C3086" t="s">
        <v>1381</v>
      </c>
      <c r="D3086">
        <v>1900</v>
      </c>
      <c r="E3086" s="957">
        <v>1</v>
      </c>
      <c r="F3086" t="s">
        <v>441</v>
      </c>
      <c r="G3086" s="957">
        <v>274</v>
      </c>
      <c r="H3086" t="s">
        <v>388</v>
      </c>
      <c r="I3086" s="937" t="s">
        <v>489</v>
      </c>
      <c r="J3086" s="937" t="s">
        <v>445</v>
      </c>
      <c r="K3086" s="937" t="s">
        <v>53</v>
      </c>
      <c r="L3086" s="937" t="s">
        <v>44</v>
      </c>
      <c r="M3086" s="958" t="s">
        <v>154</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ASRCMS202202</v>
      </c>
      <c r="AB3086" s="957">
        <f t="shared" si="528"/>
        <v>45230</v>
      </c>
      <c r="AC3086" t="str">
        <f t="shared" si="529"/>
        <v>Unaudited</v>
      </c>
    </row>
    <row r="3087" spans="1:29" x14ac:dyDescent="0.25">
      <c r="A3087" t="s">
        <v>421</v>
      </c>
      <c r="B3087" t="s">
        <v>1380</v>
      </c>
      <c r="C3087" t="s">
        <v>1381</v>
      </c>
      <c r="D3087">
        <v>1900</v>
      </c>
      <c r="E3087" s="957">
        <v>1</v>
      </c>
      <c r="F3087" t="s">
        <v>441</v>
      </c>
      <c r="G3087" s="957">
        <v>274</v>
      </c>
      <c r="H3087" t="s">
        <v>388</v>
      </c>
      <c r="I3087" s="937" t="s">
        <v>489</v>
      </c>
      <c r="J3087" s="937" t="s">
        <v>445</v>
      </c>
      <c r="K3087" s="937" t="s">
        <v>53</v>
      </c>
      <c r="L3087" s="937" t="s">
        <v>41</v>
      </c>
      <c r="M3087" s="958" t="s">
        <v>52</v>
      </c>
      <c r="N3087" s="678">
        <f t="shared" ca="1" si="524"/>
        <v>10430.46632029463</v>
      </c>
      <c r="O3087" s="678">
        <f t="shared" ca="1" si="525"/>
        <v>5461.6221283432506</v>
      </c>
      <c r="P3087" s="678">
        <f t="shared" ca="1" si="525"/>
        <v>1445.481946749492</v>
      </c>
      <c r="Q3087" s="678">
        <f t="shared" ca="1" si="525"/>
        <v>2636.3619596965168</v>
      </c>
      <c r="R3087" s="678">
        <f t="shared" ca="1" si="525"/>
        <v>443.50014275268506</v>
      </c>
      <c r="S3087" s="678">
        <f t="shared" ca="1" si="525"/>
        <v>0</v>
      </c>
      <c r="T3087" s="678">
        <f t="shared" ca="1" si="525"/>
        <v>443.50014275268506</v>
      </c>
      <c r="U3087" s="678">
        <f t="shared" ca="1" si="525"/>
        <v>0</v>
      </c>
      <c r="V3087" s="678">
        <f t="shared" ca="1" si="525"/>
        <v>0</v>
      </c>
      <c r="W3087" s="678">
        <f t="shared" ca="1" si="526"/>
        <v>0</v>
      </c>
      <c r="X3087" s="678">
        <f t="shared" ca="1" si="525"/>
        <v>0</v>
      </c>
      <c r="Y3087" s="678">
        <f t="shared" ca="1" si="525"/>
        <v>0</v>
      </c>
      <c r="Z3087" s="678">
        <f t="shared" ca="1" si="525"/>
        <v>0</v>
      </c>
      <c r="AA3087" t="str">
        <f t="shared" si="527"/>
        <v>ASRCMS202202</v>
      </c>
      <c r="AB3087" s="957">
        <f t="shared" si="528"/>
        <v>45230</v>
      </c>
      <c r="AC3087" t="str">
        <f t="shared" si="529"/>
        <v>Unaudited</v>
      </c>
    </row>
    <row r="3088" spans="1:29" x14ac:dyDescent="0.25">
      <c r="A3088" t="s">
        <v>421</v>
      </c>
      <c r="B3088" t="s">
        <v>1380</v>
      </c>
      <c r="C3088" t="s">
        <v>1381</v>
      </c>
      <c r="D3088">
        <v>1900</v>
      </c>
      <c r="E3088" s="957">
        <v>1</v>
      </c>
      <c r="F3088" t="s">
        <v>441</v>
      </c>
      <c r="G3088" s="957">
        <v>274</v>
      </c>
      <c r="H3088" t="s">
        <v>388</v>
      </c>
      <c r="I3088" s="937" t="s">
        <v>489</v>
      </c>
      <c r="J3088" s="937" t="s">
        <v>445</v>
      </c>
      <c r="K3088" s="937" t="s">
        <v>53</v>
      </c>
      <c r="L3088" s="953" t="s">
        <v>42</v>
      </c>
      <c r="M3088" s="958" t="s">
        <v>155</v>
      </c>
      <c r="N3088" s="678">
        <f t="shared" ca="1" si="524"/>
        <v>44173.195897770966</v>
      </c>
      <c r="O3088" s="678">
        <f t="shared" ca="1" si="525"/>
        <v>17314.882774157239</v>
      </c>
      <c r="P3088" s="678">
        <f t="shared" ca="1" si="525"/>
        <v>2017.0457798014891</v>
      </c>
      <c r="Q3088" s="678">
        <f t="shared" ca="1" si="525"/>
        <v>16915.8755386544</v>
      </c>
      <c r="R3088" s="678">
        <f t="shared" ca="1" si="525"/>
        <v>1597.190199342393</v>
      </c>
      <c r="S3088" s="678">
        <f t="shared" ca="1" si="525"/>
        <v>28.47529850800084</v>
      </c>
      <c r="T3088" s="678">
        <f t="shared" ca="1" si="525"/>
        <v>1853.0658303651753</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218.58336496805268</v>
      </c>
      <c r="W3088" s="678">
        <f t="shared" ca="1" si="526"/>
        <v>4228.0771119742212</v>
      </c>
      <c r="X3088" s="678">
        <f t="shared" ca="1" si="530"/>
        <v>0</v>
      </c>
      <c r="Y3088" s="678">
        <f t="shared" ca="1" si="530"/>
        <v>0</v>
      </c>
      <c r="Z3088" s="678">
        <f t="shared" ca="1" si="530"/>
        <v>0</v>
      </c>
      <c r="AA3088" t="str">
        <f t="shared" si="527"/>
        <v>ASRCMS202202</v>
      </c>
      <c r="AB3088" s="957">
        <f t="shared" si="528"/>
        <v>45230</v>
      </c>
      <c r="AC3088" t="str">
        <f t="shared" si="529"/>
        <v>Unaudited</v>
      </c>
    </row>
    <row r="3089" spans="1:29" x14ac:dyDescent="0.25">
      <c r="A3089" t="s">
        <v>421</v>
      </c>
      <c r="B3089" t="s">
        <v>1380</v>
      </c>
      <c r="C3089" t="s">
        <v>1381</v>
      </c>
      <c r="D3089">
        <v>1900</v>
      </c>
      <c r="E3089" s="957">
        <v>1</v>
      </c>
      <c r="F3089" t="s">
        <v>441</v>
      </c>
      <c r="G3089" s="957">
        <v>274</v>
      </c>
      <c r="H3089" t="s">
        <v>388</v>
      </c>
      <c r="I3089" s="937" t="s">
        <v>489</v>
      </c>
      <c r="J3089" s="937" t="s">
        <v>445</v>
      </c>
      <c r="K3089" s="937" t="s">
        <v>53</v>
      </c>
      <c r="L3089" s="953" t="s">
        <v>43</v>
      </c>
      <c r="M3089" s="958" t="s">
        <v>463</v>
      </c>
      <c r="N3089" s="678">
        <f t="shared" ca="1" si="524"/>
        <v>90117.356026539375</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20158.71480365824</v>
      </c>
      <c r="P3089" s="678">
        <f t="shared" ca="1" si="531"/>
        <v>2209.7836183076879</v>
      </c>
      <c r="Q3089" s="678">
        <f t="shared" ca="1" si="531"/>
        <v>28861.857734746169</v>
      </c>
      <c r="R3089" s="678">
        <f t="shared" ca="1" si="531"/>
        <v>3062.414558444279</v>
      </c>
      <c r="S3089" s="678">
        <f t="shared" ca="1" si="531"/>
        <v>77.596726027691048</v>
      </c>
      <c r="T3089" s="678">
        <f t="shared" ca="1" si="531"/>
        <v>5007.4016329356591</v>
      </c>
      <c r="U3089" s="678">
        <f t="shared" ca="1" si="531"/>
        <v>0</v>
      </c>
      <c r="V3089" s="678">
        <f t="shared" ca="1" si="531"/>
        <v>257.99354892428704</v>
      </c>
      <c r="W3089" s="678">
        <f t="shared" ca="1" si="526"/>
        <v>30481.593403495372</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ASRCMS202202</v>
      </c>
      <c r="AB3089" s="957">
        <f t="shared" si="528"/>
        <v>45230</v>
      </c>
      <c r="AC3089" t="str">
        <f t="shared" si="529"/>
        <v>Unaudited</v>
      </c>
    </row>
    <row r="3090" spans="1:29" x14ac:dyDescent="0.25">
      <c r="A3090" t="s">
        <v>421</v>
      </c>
      <c r="B3090" t="s">
        <v>1380</v>
      </c>
      <c r="C3090" t="s">
        <v>1381</v>
      </c>
      <c r="D3090">
        <v>1900</v>
      </c>
      <c r="E3090" s="957">
        <v>1</v>
      </c>
      <c r="F3090" t="s">
        <v>441</v>
      </c>
      <c r="G3090" s="957">
        <v>274</v>
      </c>
      <c r="H3090" t="s">
        <v>388</v>
      </c>
      <c r="I3090" s="937" t="s">
        <v>489</v>
      </c>
      <c r="J3090" s="937" t="s">
        <v>445</v>
      </c>
      <c r="K3090" s="937" t="s">
        <v>915</v>
      </c>
      <c r="L3090" s="937" t="s">
        <v>916</v>
      </c>
      <c r="M3090" s="958" t="s">
        <v>915</v>
      </c>
      <c r="N3090" s="678">
        <f t="shared" ca="1" si="524"/>
        <v>8627.869999999999</v>
      </c>
      <c r="O3090" s="678">
        <f t="shared" ca="1" si="531"/>
        <v>2739.15</v>
      </c>
      <c r="P3090" s="678">
        <f t="shared" ca="1" si="531"/>
        <v>5888.7199999999993</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ASRCMS202202</v>
      </c>
      <c r="AB3090" s="957">
        <f t="shared" si="528"/>
        <v>45230</v>
      </c>
      <c r="AC3090" t="str">
        <f t="shared" si="529"/>
        <v>Unaudited</v>
      </c>
    </row>
    <row r="3091" spans="1:29" x14ac:dyDescent="0.25">
      <c r="A3091" t="s">
        <v>421</v>
      </c>
      <c r="B3091" t="s">
        <v>1380</v>
      </c>
      <c r="C3091" t="s">
        <v>1381</v>
      </c>
      <c r="D3091">
        <v>1900</v>
      </c>
      <c r="E3091" s="957">
        <v>1</v>
      </c>
      <c r="F3091" t="s">
        <v>441</v>
      </c>
      <c r="G3091" s="957">
        <v>274</v>
      </c>
      <c r="H3091" t="s">
        <v>388</v>
      </c>
      <c r="I3091" s="958" t="s">
        <v>489</v>
      </c>
      <c r="J3091" s="958" t="s">
        <v>445</v>
      </c>
      <c r="K3091" s="958" t="s">
        <v>915</v>
      </c>
      <c r="L3091" s="937" t="s">
        <v>917</v>
      </c>
      <c r="M3091" s="958" t="s">
        <v>920</v>
      </c>
      <c r="N3091" s="678">
        <f t="shared" ca="1" si="524"/>
        <v>9547.7959766816366</v>
      </c>
      <c r="O3091" s="678">
        <f t="shared" ca="1" si="531"/>
        <v>1671.7357268102894</v>
      </c>
      <c r="P3091" s="678">
        <f t="shared" ca="1" si="531"/>
        <v>205.76343289351283</v>
      </c>
      <c r="Q3091" s="678">
        <f t="shared" ca="1" si="531"/>
        <v>4877.7326977679822</v>
      </c>
      <c r="R3091" s="678">
        <f t="shared" ca="1" si="531"/>
        <v>451.57349171718988</v>
      </c>
      <c r="S3091" s="678">
        <f t="shared" ca="1" si="531"/>
        <v>3.3615586437031002</v>
      </c>
      <c r="T3091" s="678">
        <f t="shared" ca="1" si="531"/>
        <v>553.68696499930229</v>
      </c>
      <c r="U3091" s="678">
        <f t="shared" ca="1" si="531"/>
        <v>0</v>
      </c>
      <c r="V3091" s="678">
        <f t="shared" ca="1" si="531"/>
        <v>26.92612296535161</v>
      </c>
      <c r="W3091" s="678">
        <f t="shared" ca="1" si="526"/>
        <v>1757.0159808843061</v>
      </c>
      <c r="X3091" s="678">
        <f t="shared" ca="1" si="532"/>
        <v>0</v>
      </c>
      <c r="Y3091" s="678">
        <f t="shared" ca="1" si="532"/>
        <v>0</v>
      </c>
      <c r="Z3091" s="678">
        <f t="shared" ca="1" si="532"/>
        <v>0</v>
      </c>
      <c r="AA3091" t="str">
        <f t="shared" si="527"/>
        <v>ASRCMS202202</v>
      </c>
      <c r="AB3091" s="957">
        <f t="shared" si="528"/>
        <v>45230</v>
      </c>
      <c r="AC3091" t="str">
        <f t="shared" si="529"/>
        <v>Unaudited</v>
      </c>
    </row>
    <row r="3092" spans="1:29" x14ac:dyDescent="0.25">
      <c r="A3092" t="s">
        <v>421</v>
      </c>
      <c r="B3092" t="s">
        <v>1380</v>
      </c>
      <c r="C3092" t="s">
        <v>1381</v>
      </c>
      <c r="D3092">
        <v>1900</v>
      </c>
      <c r="E3092" s="957">
        <v>1</v>
      </c>
      <c r="F3092" t="s">
        <v>441</v>
      </c>
      <c r="G3092" s="957">
        <v>274</v>
      </c>
      <c r="H3092" t="s">
        <v>388</v>
      </c>
      <c r="I3092" s="937" t="s">
        <v>489</v>
      </c>
      <c r="J3092" s="937" t="s">
        <v>445</v>
      </c>
      <c r="K3092" s="937" t="s">
        <v>915</v>
      </c>
      <c r="L3092" s="937" t="s">
        <v>918</v>
      </c>
      <c r="M3092" s="958" t="s">
        <v>921</v>
      </c>
      <c r="N3092" s="678">
        <f t="shared" ca="1" si="524"/>
        <v>42.133960961799303</v>
      </c>
      <c r="O3092" s="678">
        <f t="shared" ca="1" si="531"/>
        <v>9.4251156495009152</v>
      </c>
      <c r="P3092" s="678">
        <f t="shared" ca="1" si="531"/>
        <v>1.0331743052956406</v>
      </c>
      <c r="Q3092" s="678">
        <f t="shared" ca="1" si="531"/>
        <v>13.494230642127048</v>
      </c>
      <c r="R3092" s="678">
        <f t="shared" ca="1" si="531"/>
        <v>1.4318180331027193</v>
      </c>
      <c r="S3092" s="678">
        <f t="shared" ca="1" si="531"/>
        <v>3.6279997209986078E-2</v>
      </c>
      <c r="T3092" s="678">
        <f t="shared" ca="1" si="531"/>
        <v>2.3411879156777244</v>
      </c>
      <c r="U3092" s="678">
        <f t="shared" ca="1" si="531"/>
        <v>0</v>
      </c>
      <c r="V3092" s="678">
        <f t="shared" ca="1" si="531"/>
        <v>0.12062371332299951</v>
      </c>
      <c r="W3092" s="678">
        <f t="shared" ca="1" si="526"/>
        <v>14.251530705562272</v>
      </c>
      <c r="X3092" s="678">
        <f t="shared" ca="1" si="532"/>
        <v>0</v>
      </c>
      <c r="Y3092" s="678">
        <f t="shared" ca="1" si="532"/>
        <v>0</v>
      </c>
      <c r="Z3092" s="678">
        <f t="shared" ca="1" si="532"/>
        <v>0</v>
      </c>
      <c r="AA3092" t="str">
        <f t="shared" si="527"/>
        <v>ASRCMS202202</v>
      </c>
      <c r="AB3092" s="957">
        <f t="shared" si="528"/>
        <v>45230</v>
      </c>
      <c r="AC3092" t="str">
        <f t="shared" si="529"/>
        <v>Unaudited</v>
      </c>
    </row>
    <row r="3093" spans="1:29" x14ac:dyDescent="0.25">
      <c r="A3093" t="s">
        <v>421</v>
      </c>
      <c r="B3093" t="s">
        <v>1380</v>
      </c>
      <c r="C3093" t="s">
        <v>1381</v>
      </c>
      <c r="D3093">
        <v>1900</v>
      </c>
      <c r="E3093" s="957">
        <v>1</v>
      </c>
      <c r="F3093" t="s">
        <v>441</v>
      </c>
      <c r="G3093" s="957">
        <v>274</v>
      </c>
      <c r="H3093" t="s">
        <v>388</v>
      </c>
      <c r="I3093" s="937" t="s">
        <v>489</v>
      </c>
      <c r="J3093" s="937" t="s">
        <v>445</v>
      </c>
      <c r="K3093" s="937" t="s">
        <v>446</v>
      </c>
      <c r="L3093" s="937">
        <v>5.0999999999999996</v>
      </c>
      <c r="M3093" s="958" t="s">
        <v>37</v>
      </c>
      <c r="N3093" s="678">
        <f t="shared" ca="1" si="524"/>
        <v>428448.57</v>
      </c>
      <c r="O3093" s="678">
        <f t="shared" ca="1" si="531"/>
        <v>137925.19000000003</v>
      </c>
      <c r="P3093" s="678">
        <f t="shared" ca="1" si="531"/>
        <v>87616.199999999983</v>
      </c>
      <c r="Q3093" s="678">
        <f t="shared" ca="1" si="531"/>
        <v>62999.85</v>
      </c>
      <c r="R3093" s="678">
        <f t="shared" ca="1" si="531"/>
        <v>90621.190000000017</v>
      </c>
      <c r="S3093" s="678">
        <f t="shared" ca="1" si="531"/>
        <v>182.25</v>
      </c>
      <c r="T3093" s="678">
        <f t="shared" ca="1" si="531"/>
        <v>43103.31</v>
      </c>
      <c r="U3093" s="678">
        <f t="shared" ca="1" si="531"/>
        <v>0</v>
      </c>
      <c r="V3093" s="678">
        <f t="shared" ca="1" si="531"/>
        <v>1505.87</v>
      </c>
      <c r="W3093" s="678">
        <f t="shared" ca="1" si="526"/>
        <v>4494.7099999999991</v>
      </c>
      <c r="X3093" s="678">
        <f t="shared" ca="1" si="532"/>
        <v>0</v>
      </c>
      <c r="Y3093" s="678">
        <f t="shared" ca="1" si="532"/>
        <v>0</v>
      </c>
      <c r="Z3093" s="678">
        <f t="shared" ca="1" si="532"/>
        <v>0</v>
      </c>
      <c r="AA3093" t="str">
        <f t="shared" si="527"/>
        <v>ASRCMS202202</v>
      </c>
      <c r="AB3093" s="957">
        <f t="shared" si="528"/>
        <v>45230</v>
      </c>
      <c r="AC3093" t="str">
        <f t="shared" si="529"/>
        <v>Unaudited</v>
      </c>
    </row>
    <row r="3094" spans="1:29" ht="30" x14ac:dyDescent="0.25">
      <c r="A3094" t="s">
        <v>421</v>
      </c>
      <c r="B3094" t="s">
        <v>1380</v>
      </c>
      <c r="C3094" t="s">
        <v>1381</v>
      </c>
      <c r="D3094">
        <v>1900</v>
      </c>
      <c r="E3094" s="957">
        <v>1</v>
      </c>
      <c r="F3094" t="s">
        <v>441</v>
      </c>
      <c r="G3094" s="957">
        <v>274</v>
      </c>
      <c r="H3094" t="s">
        <v>388</v>
      </c>
      <c r="I3094" s="937" t="s">
        <v>489</v>
      </c>
      <c r="J3094" s="937" t="s">
        <v>445</v>
      </c>
      <c r="K3094" s="937" t="s">
        <v>446</v>
      </c>
      <c r="L3094" s="937">
        <v>5.2</v>
      </c>
      <c r="M3094" s="958" t="s">
        <v>304</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ASRCMS202202</v>
      </c>
      <c r="AB3094" s="957">
        <f t="shared" si="528"/>
        <v>45230</v>
      </c>
      <c r="AC3094" t="str">
        <f t="shared" si="529"/>
        <v>Unaudited</v>
      </c>
    </row>
    <row r="3095" spans="1:29" ht="30" x14ac:dyDescent="0.25">
      <c r="A3095" t="s">
        <v>421</v>
      </c>
      <c r="B3095" t="s">
        <v>1380</v>
      </c>
      <c r="C3095" t="s">
        <v>1381</v>
      </c>
      <c r="D3095">
        <v>1900</v>
      </c>
      <c r="E3095" s="957">
        <v>1</v>
      </c>
      <c r="F3095" t="s">
        <v>441</v>
      </c>
      <c r="G3095" s="957">
        <v>274</v>
      </c>
      <c r="H3095" t="s">
        <v>388</v>
      </c>
      <c r="I3095" s="958" t="s">
        <v>489</v>
      </c>
      <c r="J3095" s="958" t="s">
        <v>445</v>
      </c>
      <c r="K3095" s="958" t="s">
        <v>446</v>
      </c>
      <c r="L3095" s="937">
        <v>5.3</v>
      </c>
      <c r="M3095" s="958" t="s">
        <v>305</v>
      </c>
      <c r="N3095" s="678">
        <f t="shared" ca="1" si="524"/>
        <v>10313.921207644858</v>
      </c>
      <c r="O3095" s="678">
        <f t="shared" ca="1" si="531"/>
        <v>3438.6206582999912</v>
      </c>
      <c r="P3095" s="678">
        <f t="shared" ca="1" si="531"/>
        <v>2448.380608351802</v>
      </c>
      <c r="Q3095" s="678">
        <f t="shared" ca="1" si="531"/>
        <v>1507.2608361661626</v>
      </c>
      <c r="R3095" s="678">
        <f t="shared" ca="1" si="531"/>
        <v>2246.8511138783042</v>
      </c>
      <c r="S3095" s="678">
        <f t="shared" ca="1" si="531"/>
        <v>6.4791989480534822</v>
      </c>
      <c r="T3095" s="678">
        <f t="shared" ca="1" si="531"/>
        <v>507.90683959641939</v>
      </c>
      <c r="U3095" s="678">
        <f t="shared" ca="1" si="531"/>
        <v>0</v>
      </c>
      <c r="V3095" s="678">
        <f t="shared" ca="1" si="531"/>
        <v>63.943017053782341</v>
      </c>
      <c r="W3095" s="678">
        <f t="shared" ca="1" si="526"/>
        <v>94.478935350345239</v>
      </c>
      <c r="X3095" s="678">
        <f t="shared" ca="1" si="532"/>
        <v>0</v>
      </c>
      <c r="Y3095" s="678">
        <f t="shared" ca="1" si="532"/>
        <v>0</v>
      </c>
      <c r="Z3095" s="678">
        <f t="shared" ca="1" si="532"/>
        <v>0</v>
      </c>
      <c r="AA3095" t="str">
        <f t="shared" si="527"/>
        <v>ASRCMS202202</v>
      </c>
      <c r="AB3095" s="957">
        <f t="shared" si="528"/>
        <v>45230</v>
      </c>
      <c r="AC3095" t="str">
        <f t="shared" si="529"/>
        <v>Unaudited</v>
      </c>
    </row>
    <row r="3096" spans="1:29" x14ac:dyDescent="0.25">
      <c r="A3096" t="s">
        <v>421</v>
      </c>
      <c r="B3096" t="s">
        <v>1380</v>
      </c>
      <c r="C3096" t="s">
        <v>1381</v>
      </c>
      <c r="D3096">
        <v>1900</v>
      </c>
      <c r="E3096" s="957">
        <v>1</v>
      </c>
      <c r="F3096" t="s">
        <v>441</v>
      </c>
      <c r="G3096" s="957">
        <v>274</v>
      </c>
      <c r="H3096" t="s">
        <v>388</v>
      </c>
      <c r="I3096" s="958" t="s">
        <v>489</v>
      </c>
      <c r="J3096" s="958" t="s">
        <v>445</v>
      </c>
      <c r="K3096" s="958" t="s">
        <v>446</v>
      </c>
      <c r="L3096" s="937" t="s">
        <v>82</v>
      </c>
      <c r="M3096" s="958" t="s">
        <v>454</v>
      </c>
      <c r="N3096" s="678">
        <f t="shared" ca="1" si="524"/>
        <v>3016.4016046539582</v>
      </c>
      <c r="O3096" s="678">
        <f t="shared" ca="1" si="531"/>
        <v>674.75103978426455</v>
      </c>
      <c r="P3096" s="678">
        <f t="shared" ca="1" si="531"/>
        <v>73.965716995051807</v>
      </c>
      <c r="Q3096" s="678">
        <f t="shared" ca="1" si="531"/>
        <v>966.06200872941611</v>
      </c>
      <c r="R3096" s="678">
        <f t="shared" ca="1" si="531"/>
        <v>102.50491798146572</v>
      </c>
      <c r="S3096" s="678">
        <f t="shared" ca="1" si="531"/>
        <v>2.5973119854613773</v>
      </c>
      <c r="T3096" s="678">
        <f t="shared" ca="1" si="531"/>
        <v>167.60738426775166</v>
      </c>
      <c r="U3096" s="678">
        <f t="shared" ca="1" si="531"/>
        <v>0</v>
      </c>
      <c r="V3096" s="678">
        <f t="shared" ca="1" si="531"/>
        <v>8.6355413571655024</v>
      </c>
      <c r="W3096" s="678">
        <f t="shared" ca="1" si="526"/>
        <v>1020.2776835533812</v>
      </c>
      <c r="X3096" s="678">
        <f t="shared" ca="1" si="532"/>
        <v>0</v>
      </c>
      <c r="Y3096" s="678">
        <f t="shared" ca="1" si="532"/>
        <v>0</v>
      </c>
      <c r="Z3096" s="678">
        <f t="shared" ca="1" si="532"/>
        <v>0</v>
      </c>
      <c r="AA3096" t="str">
        <f t="shared" si="527"/>
        <v>ASRCMS202202</v>
      </c>
      <c r="AB3096" s="957">
        <f t="shared" si="528"/>
        <v>45230</v>
      </c>
      <c r="AC3096" t="str">
        <f t="shared" si="529"/>
        <v>Unaudited</v>
      </c>
    </row>
    <row r="3097" spans="1:29" x14ac:dyDescent="0.25">
      <c r="A3097" t="s">
        <v>421</v>
      </c>
      <c r="B3097" t="s">
        <v>1380</v>
      </c>
      <c r="C3097" t="s">
        <v>1381</v>
      </c>
      <c r="D3097">
        <v>1900</v>
      </c>
      <c r="E3097" s="957">
        <v>1</v>
      </c>
      <c r="F3097" t="s">
        <v>441</v>
      </c>
      <c r="G3097" s="957">
        <v>274</v>
      </c>
      <c r="H3097" t="s">
        <v>388</v>
      </c>
      <c r="I3097" s="958" t="s">
        <v>489</v>
      </c>
      <c r="J3097" s="958" t="s">
        <v>445</v>
      </c>
      <c r="K3097" s="958" t="s">
        <v>447</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ASRCMS202202</v>
      </c>
      <c r="AB3097" s="957">
        <f t="shared" si="528"/>
        <v>45230</v>
      </c>
      <c r="AC3097" t="str">
        <f t="shared" si="529"/>
        <v>Unaudited</v>
      </c>
    </row>
    <row r="3098" spans="1:29" x14ac:dyDescent="0.25">
      <c r="A3098" t="s">
        <v>421</v>
      </c>
      <c r="B3098" t="s">
        <v>1380</v>
      </c>
      <c r="C3098" t="s">
        <v>1381</v>
      </c>
      <c r="D3098">
        <v>1900</v>
      </c>
      <c r="E3098" s="957">
        <v>1</v>
      </c>
      <c r="F3098" t="s">
        <v>441</v>
      </c>
      <c r="G3098" s="957">
        <v>274</v>
      </c>
      <c r="H3098" t="s">
        <v>388</v>
      </c>
      <c r="I3098" s="958" t="s">
        <v>489</v>
      </c>
      <c r="J3098" s="958" t="s">
        <v>445</v>
      </c>
      <c r="K3098" s="958" t="s">
        <v>447</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ASRCMS202202</v>
      </c>
      <c r="AB3098" s="957">
        <f t="shared" si="528"/>
        <v>45230</v>
      </c>
      <c r="AC3098" t="str">
        <f t="shared" si="529"/>
        <v>Unaudited</v>
      </c>
    </row>
    <row r="3099" spans="1:29" x14ac:dyDescent="0.25">
      <c r="A3099" t="s">
        <v>421</v>
      </c>
      <c r="B3099" t="s">
        <v>1380</v>
      </c>
      <c r="C3099" t="s">
        <v>1381</v>
      </c>
      <c r="D3099">
        <v>1900</v>
      </c>
      <c r="E3099" s="957">
        <v>1</v>
      </c>
      <c r="F3099" t="s">
        <v>441</v>
      </c>
      <c r="G3099" s="957">
        <v>274</v>
      </c>
      <c r="H3099" t="s">
        <v>388</v>
      </c>
      <c r="I3099" s="958" t="s">
        <v>489</v>
      </c>
      <c r="J3099" s="958" t="s">
        <v>445</v>
      </c>
      <c r="K3099" s="958" t="s">
        <v>447</v>
      </c>
      <c r="L3099" s="953">
        <v>6.3</v>
      </c>
      <c r="M3099" s="958" t="s">
        <v>185</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ASRCMS202202</v>
      </c>
      <c r="AB3099" s="957">
        <f t="shared" si="528"/>
        <v>45230</v>
      </c>
      <c r="AC3099" t="str">
        <f t="shared" si="529"/>
        <v>Unaudited</v>
      </c>
    </row>
    <row r="3100" spans="1:29" x14ac:dyDescent="0.25">
      <c r="A3100" t="s">
        <v>421</v>
      </c>
      <c r="B3100" t="s">
        <v>1380</v>
      </c>
      <c r="C3100" t="s">
        <v>1381</v>
      </c>
      <c r="D3100">
        <v>1900</v>
      </c>
      <c r="E3100" s="957">
        <v>1</v>
      </c>
      <c r="F3100" t="s">
        <v>441</v>
      </c>
      <c r="G3100" s="957">
        <v>274</v>
      </c>
      <c r="H3100" t="s">
        <v>388</v>
      </c>
      <c r="I3100" s="958" t="s">
        <v>489</v>
      </c>
      <c r="J3100" s="958" t="s">
        <v>445</v>
      </c>
      <c r="K3100" s="958" t="s">
        <v>447</v>
      </c>
      <c r="L3100" s="937" t="s">
        <v>87</v>
      </c>
      <c r="M3100" s="958" t="s">
        <v>455</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ASRCMS202202</v>
      </c>
      <c r="AB3100" s="957">
        <f t="shared" si="528"/>
        <v>45230</v>
      </c>
      <c r="AC3100" t="str">
        <f t="shared" si="529"/>
        <v>Unaudited</v>
      </c>
    </row>
    <row r="3101" spans="1:29" x14ac:dyDescent="0.25">
      <c r="A3101" t="s">
        <v>421</v>
      </c>
      <c r="B3101" t="s">
        <v>1380</v>
      </c>
      <c r="C3101" t="s">
        <v>1381</v>
      </c>
      <c r="D3101">
        <v>1900</v>
      </c>
      <c r="E3101" s="957">
        <v>1</v>
      </c>
      <c r="F3101" t="s">
        <v>441</v>
      </c>
      <c r="G3101" s="957">
        <v>274</v>
      </c>
      <c r="H3101" t="s">
        <v>388</v>
      </c>
      <c r="I3101" s="937" t="s">
        <v>489</v>
      </c>
      <c r="J3101" s="937" t="s">
        <v>445</v>
      </c>
      <c r="K3101" s="937" t="s">
        <v>448</v>
      </c>
      <c r="L3101" s="937">
        <v>7.1</v>
      </c>
      <c r="M3101" s="958" t="s">
        <v>20</v>
      </c>
      <c r="N3101" s="678">
        <f t="shared" ca="1" si="524"/>
        <v>246025.64999999997</v>
      </c>
      <c r="O3101" s="678">
        <f t="shared" ca="1" si="533"/>
        <v>51896.99105078679</v>
      </c>
      <c r="P3101" s="678">
        <f t="shared" ca="1" si="533"/>
        <v>5839.4441870766323</v>
      </c>
      <c r="Q3101" s="678">
        <f t="shared" ca="1" si="533"/>
        <v>119397.07027970435</v>
      </c>
      <c r="R3101" s="678">
        <f t="shared" ca="1" si="533"/>
        <v>9661.4022216273988</v>
      </c>
      <c r="S3101" s="678">
        <f t="shared" ca="1" si="533"/>
        <v>641.51889820874078</v>
      </c>
      <c r="T3101" s="678">
        <f t="shared" ca="1" si="533"/>
        <v>18660.695183206844</v>
      </c>
      <c r="U3101" s="678">
        <f t="shared" ca="1" si="533"/>
        <v>0</v>
      </c>
      <c r="V3101" s="678">
        <f t="shared" ca="1" si="533"/>
        <v>770.02503198479678</v>
      </c>
      <c r="W3101" s="678">
        <f t="shared" ca="1" si="526"/>
        <v>39158.503147404444</v>
      </c>
      <c r="X3101" s="678">
        <f t="shared" ca="1" si="532"/>
        <v>0</v>
      </c>
      <c r="Y3101" s="678">
        <f t="shared" ca="1" si="532"/>
        <v>0</v>
      </c>
      <c r="Z3101" s="678">
        <f t="shared" ca="1" si="532"/>
        <v>0</v>
      </c>
      <c r="AA3101" t="str">
        <f t="shared" si="527"/>
        <v>ASRCMS202202</v>
      </c>
      <c r="AB3101" s="957">
        <f t="shared" si="528"/>
        <v>45230</v>
      </c>
      <c r="AC3101" t="str">
        <f t="shared" si="529"/>
        <v>Unaudited</v>
      </c>
    </row>
    <row r="3102" spans="1:29" x14ac:dyDescent="0.25">
      <c r="A3102" t="s">
        <v>421</v>
      </c>
      <c r="B3102" t="s">
        <v>1380</v>
      </c>
      <c r="C3102" t="s">
        <v>1381</v>
      </c>
      <c r="D3102">
        <v>1900</v>
      </c>
      <c r="E3102" s="957">
        <v>1</v>
      </c>
      <c r="F3102" t="s">
        <v>441</v>
      </c>
      <c r="G3102" s="957">
        <v>274</v>
      </c>
      <c r="H3102" t="s">
        <v>388</v>
      </c>
      <c r="I3102" s="958" t="s">
        <v>489</v>
      </c>
      <c r="J3102" s="958" t="s">
        <v>445</v>
      </c>
      <c r="K3102" s="958" t="s">
        <v>448</v>
      </c>
      <c r="L3102" s="937">
        <v>7.2</v>
      </c>
      <c r="M3102" s="958"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ASRCMS202202</v>
      </c>
      <c r="AB3102" s="957">
        <f t="shared" si="528"/>
        <v>45230</v>
      </c>
      <c r="AC3102" t="str">
        <f t="shared" si="529"/>
        <v>Unaudited</v>
      </c>
    </row>
    <row r="3103" spans="1:29" x14ac:dyDescent="0.25">
      <c r="A3103" t="s">
        <v>421</v>
      </c>
      <c r="B3103" t="s">
        <v>1380</v>
      </c>
      <c r="C3103" t="s">
        <v>1381</v>
      </c>
      <c r="D3103">
        <v>1900</v>
      </c>
      <c r="E3103" s="957">
        <v>1</v>
      </c>
      <c r="F3103" t="s">
        <v>441</v>
      </c>
      <c r="G3103" s="957">
        <v>274</v>
      </c>
      <c r="H3103" t="s">
        <v>388</v>
      </c>
      <c r="I3103" s="937" t="s">
        <v>489</v>
      </c>
      <c r="J3103" s="937" t="s">
        <v>445</v>
      </c>
      <c r="K3103" s="937" t="s">
        <v>448</v>
      </c>
      <c r="L3103" s="937">
        <v>7.3</v>
      </c>
      <c r="M3103" s="937" t="s">
        <v>156</v>
      </c>
      <c r="N3103" s="678">
        <f t="shared" ca="1" si="524"/>
        <v>41168.808120337155</v>
      </c>
      <c r="O3103" s="678">
        <f t="shared" ca="1" si="533"/>
        <v>9209.2167180315319</v>
      </c>
      <c r="P3103" s="678">
        <f t="shared" ca="1" si="533"/>
        <v>1009.507621847914</v>
      </c>
      <c r="Q3103" s="678">
        <f t="shared" ca="1" si="533"/>
        <v>13185.121440184161</v>
      </c>
      <c r="R3103" s="678">
        <f t="shared" ca="1" si="533"/>
        <v>1399.0197105249117</v>
      </c>
      <c r="S3103" s="678">
        <f t="shared" ca="1" si="533"/>
        <v>35.448939754286528</v>
      </c>
      <c r="T3103" s="678">
        <f t="shared" ca="1" si="533"/>
        <v>2287.5588687608711</v>
      </c>
      <c r="U3103" s="678">
        <f t="shared" ca="1" si="533"/>
        <v>0</v>
      </c>
      <c r="V3103" s="678">
        <f t="shared" ca="1" si="533"/>
        <v>117.86061398451191</v>
      </c>
      <c r="W3103" s="678">
        <f t="shared" ca="1" si="526"/>
        <v>13925.074207248965</v>
      </c>
      <c r="X3103" s="678">
        <f t="shared" ca="1" si="532"/>
        <v>0</v>
      </c>
      <c r="Y3103" s="678">
        <f t="shared" ca="1" si="532"/>
        <v>0</v>
      </c>
      <c r="Z3103" s="678">
        <f t="shared" ca="1" si="532"/>
        <v>0</v>
      </c>
      <c r="AA3103" t="str">
        <f t="shared" si="527"/>
        <v>ASRCMS202202</v>
      </c>
      <c r="AB3103" s="957">
        <f t="shared" si="528"/>
        <v>45230</v>
      </c>
      <c r="AC3103" t="str">
        <f t="shared" si="529"/>
        <v>Unaudited</v>
      </c>
    </row>
    <row r="3104" spans="1:29" x14ac:dyDescent="0.25">
      <c r="A3104" t="s">
        <v>421</v>
      </c>
      <c r="B3104" t="s">
        <v>1380</v>
      </c>
      <c r="C3104" t="s">
        <v>1381</v>
      </c>
      <c r="D3104">
        <v>1900</v>
      </c>
      <c r="E3104" s="957">
        <v>1</v>
      </c>
      <c r="F3104" t="s">
        <v>441</v>
      </c>
      <c r="G3104" s="957">
        <v>274</v>
      </c>
      <c r="H3104" t="s">
        <v>388</v>
      </c>
      <c r="I3104" s="937" t="s">
        <v>489</v>
      </c>
      <c r="J3104" s="937" t="s">
        <v>445</v>
      </c>
      <c r="K3104" s="937" t="s">
        <v>448</v>
      </c>
      <c r="L3104" s="937" t="s">
        <v>91</v>
      </c>
      <c r="M3104" s="958" t="s">
        <v>456</v>
      </c>
      <c r="N3104" s="678">
        <f t="shared" ca="1" si="524"/>
        <v>100.6946398513974</v>
      </c>
      <c r="O3104" s="678">
        <f t="shared" ca="1" si="533"/>
        <v>22.524790079544786</v>
      </c>
      <c r="P3104" s="678">
        <f t="shared" ca="1" si="533"/>
        <v>2.4691510648568156</v>
      </c>
      <c r="Q3104" s="678">
        <f t="shared" ca="1" si="533"/>
        <v>32.249441153007794</v>
      </c>
      <c r="R3104" s="678">
        <f t="shared" ca="1" si="533"/>
        <v>3.4218572829345875</v>
      </c>
      <c r="S3104" s="678">
        <f t="shared" ca="1" si="533"/>
        <v>8.6704434367835023E-2</v>
      </c>
      <c r="T3104" s="678">
        <f t="shared" ca="1" si="533"/>
        <v>5.5951320173137811</v>
      </c>
      <c r="U3104" s="678">
        <f t="shared" ca="1" si="533"/>
        <v>0</v>
      </c>
      <c r="V3104" s="678">
        <f t="shared" ca="1" si="533"/>
        <v>0.28827485224116345</v>
      </c>
      <c r="W3104" s="678">
        <f t="shared" ca="1" si="526"/>
        <v>34.059288967130648</v>
      </c>
      <c r="X3104" s="678">
        <f t="shared" ca="1" si="532"/>
        <v>0</v>
      </c>
      <c r="Y3104" s="678">
        <f t="shared" ca="1" si="532"/>
        <v>0</v>
      </c>
      <c r="Z3104" s="678">
        <f t="shared" ca="1" si="532"/>
        <v>0</v>
      </c>
      <c r="AA3104" t="str">
        <f t="shared" si="527"/>
        <v>ASRCMS202202</v>
      </c>
      <c r="AB3104" s="957">
        <f t="shared" si="528"/>
        <v>45230</v>
      </c>
      <c r="AC3104" t="str">
        <f t="shared" si="529"/>
        <v>Unaudited</v>
      </c>
    </row>
    <row r="3105" spans="1:29" x14ac:dyDescent="0.25">
      <c r="A3105" t="s">
        <v>421</v>
      </c>
      <c r="B3105" t="s">
        <v>1380</v>
      </c>
      <c r="C3105" t="s">
        <v>1381</v>
      </c>
      <c r="D3105">
        <v>1900</v>
      </c>
      <c r="E3105" s="957">
        <v>1</v>
      </c>
      <c r="F3105" t="s">
        <v>441</v>
      </c>
      <c r="G3105" s="957">
        <v>274</v>
      </c>
      <c r="H3105" t="s">
        <v>388</v>
      </c>
      <c r="I3105" s="937" t="s">
        <v>489</v>
      </c>
      <c r="J3105" s="937" t="s">
        <v>445</v>
      </c>
      <c r="K3105" s="937" t="s">
        <v>449</v>
      </c>
      <c r="L3105" s="937">
        <v>8.1</v>
      </c>
      <c r="M3105" s="958" t="s">
        <v>22</v>
      </c>
      <c r="N3105" s="678">
        <f t="shared" ca="1" si="524"/>
        <v>7362007.5003573652</v>
      </c>
      <c r="O3105" s="678">
        <f t="shared" ca="1" si="533"/>
        <v>2906974.7862610132</v>
      </c>
      <c r="P3105" s="678">
        <f t="shared" ca="1" si="533"/>
        <v>322500.47424425598</v>
      </c>
      <c r="Q3105" s="678">
        <f t="shared" ca="1" si="533"/>
        <v>2481723.171319392</v>
      </c>
      <c r="R3105" s="678">
        <f t="shared" ca="1" si="533"/>
        <v>406657.69714057253</v>
      </c>
      <c r="S3105" s="678">
        <f t="shared" ca="1" si="533"/>
        <v>7.3594535583932652</v>
      </c>
      <c r="T3105" s="678">
        <f t="shared" ca="1" si="533"/>
        <v>620615.49911535135</v>
      </c>
      <c r="U3105" s="678">
        <f t="shared" ca="1" si="533"/>
        <v>0</v>
      </c>
      <c r="V3105" s="678">
        <f t="shared" ca="1" si="533"/>
        <v>69685.395838716722</v>
      </c>
      <c r="W3105" s="678">
        <f t="shared" ca="1" si="526"/>
        <v>553843.11698450393</v>
      </c>
      <c r="X3105" s="678">
        <f t="shared" ca="1" si="532"/>
        <v>0</v>
      </c>
      <c r="Y3105" s="678">
        <f t="shared" ca="1" si="532"/>
        <v>0</v>
      </c>
      <c r="Z3105" s="678">
        <f t="shared" ca="1" si="532"/>
        <v>0</v>
      </c>
      <c r="AA3105" t="str">
        <f t="shared" si="527"/>
        <v>ASRCMS202202</v>
      </c>
      <c r="AB3105" s="957">
        <f t="shared" si="528"/>
        <v>45230</v>
      </c>
      <c r="AC3105" t="str">
        <f t="shared" si="529"/>
        <v>Unaudited</v>
      </c>
    </row>
    <row r="3106" spans="1:29" x14ac:dyDescent="0.25">
      <c r="A3106" t="s">
        <v>421</v>
      </c>
      <c r="B3106" t="s">
        <v>1380</v>
      </c>
      <c r="C3106" t="s">
        <v>1381</v>
      </c>
      <c r="D3106">
        <v>1900</v>
      </c>
      <c r="E3106" s="957">
        <v>1</v>
      </c>
      <c r="F3106" t="s">
        <v>441</v>
      </c>
      <c r="G3106" s="957">
        <v>274</v>
      </c>
      <c r="H3106" t="s">
        <v>388</v>
      </c>
      <c r="I3106" s="937" t="s">
        <v>489</v>
      </c>
      <c r="J3106" s="937" t="s">
        <v>445</v>
      </c>
      <c r="K3106" s="937" t="s">
        <v>449</v>
      </c>
      <c r="L3106" s="937" t="s">
        <v>113</v>
      </c>
      <c r="M3106" s="958" t="s">
        <v>444</v>
      </c>
      <c r="N3106" s="678">
        <f t="shared" ca="1" si="524"/>
        <v>60707.6</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60707.6</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ASRCMS202202</v>
      </c>
      <c r="AB3106" s="957">
        <f t="shared" si="528"/>
        <v>45230</v>
      </c>
      <c r="AC3106" t="str">
        <f t="shared" si="529"/>
        <v>Unaudited</v>
      </c>
    </row>
    <row r="3107" spans="1:29" x14ac:dyDescent="0.25">
      <c r="A3107" t="s">
        <v>421</v>
      </c>
      <c r="B3107" t="s">
        <v>1380</v>
      </c>
      <c r="C3107" t="s">
        <v>1381</v>
      </c>
      <c r="D3107">
        <v>1900</v>
      </c>
      <c r="E3107" s="957">
        <v>1</v>
      </c>
      <c r="F3107" t="s">
        <v>441</v>
      </c>
      <c r="G3107" s="957">
        <v>274</v>
      </c>
      <c r="H3107" t="s">
        <v>388</v>
      </c>
      <c r="I3107" s="937" t="s">
        <v>489</v>
      </c>
      <c r="J3107" s="937" t="s">
        <v>445</v>
      </c>
      <c r="K3107" s="937" t="s">
        <v>449</v>
      </c>
      <c r="L3107" s="943" t="s">
        <v>115</v>
      </c>
      <c r="M3107" s="959" t="s">
        <v>158</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ASRCMS202202</v>
      </c>
      <c r="AB3107" s="957">
        <f t="shared" si="528"/>
        <v>45230</v>
      </c>
      <c r="AC3107" t="str">
        <f t="shared" si="529"/>
        <v>Unaudited</v>
      </c>
    </row>
    <row r="3108" spans="1:29" x14ac:dyDescent="0.25">
      <c r="A3108" t="s">
        <v>421</v>
      </c>
      <c r="B3108" t="s">
        <v>1380</v>
      </c>
      <c r="C3108" t="s">
        <v>1381</v>
      </c>
      <c r="D3108">
        <v>1900</v>
      </c>
      <c r="E3108" s="957">
        <v>1</v>
      </c>
      <c r="F3108" t="s">
        <v>441</v>
      </c>
      <c r="G3108" s="957">
        <v>274</v>
      </c>
      <c r="H3108" t="s">
        <v>388</v>
      </c>
      <c r="I3108" s="937" t="s">
        <v>489</v>
      </c>
      <c r="J3108" s="937" t="s">
        <v>445</v>
      </c>
      <c r="K3108" s="937" t="s">
        <v>449</v>
      </c>
      <c r="L3108" s="937" t="s">
        <v>116</v>
      </c>
      <c r="M3108" s="958" t="s">
        <v>114</v>
      </c>
      <c r="N3108" s="678">
        <f t="shared" ca="1" si="535"/>
        <v>-18552.621543430607</v>
      </c>
      <c r="O3108" s="678">
        <f t="shared" ca="1" si="534"/>
        <v>-7325.7196550231329</v>
      </c>
      <c r="P3108" s="678">
        <f t="shared" ca="1" si="534"/>
        <v>-812.71708103260369</v>
      </c>
      <c r="Q3108" s="678">
        <f t="shared" ca="1" si="534"/>
        <v>-6254.0646380509816</v>
      </c>
      <c r="R3108" s="678">
        <f t="shared" ca="1" si="534"/>
        <v>-1024.7974282022722</v>
      </c>
      <c r="S3108" s="678">
        <f t="shared" ca="1" si="534"/>
        <v>-1.8546185483877355E-2</v>
      </c>
      <c r="T3108" s="678">
        <f t="shared" ca="1" si="534"/>
        <v>-1563.9816284505955</v>
      </c>
      <c r="U3108" s="678">
        <f t="shared" ca="1" si="534"/>
        <v>0</v>
      </c>
      <c r="V3108" s="678">
        <f t="shared" ca="1" si="534"/>
        <v>-175.61063012189388</v>
      </c>
      <c r="W3108" s="678">
        <f t="shared" ca="1" si="526"/>
        <v>-1395.7119363636466</v>
      </c>
      <c r="X3108" s="678">
        <f t="shared" ca="1" si="534"/>
        <v>0</v>
      </c>
      <c r="Y3108" s="678">
        <f t="shared" ca="1" si="534"/>
        <v>0</v>
      </c>
      <c r="Z3108" s="678">
        <f t="shared" ca="1" si="534"/>
        <v>0</v>
      </c>
      <c r="AA3108" t="str">
        <f t="shared" si="527"/>
        <v>ASRCMS202202</v>
      </c>
      <c r="AB3108" s="957">
        <f t="shared" si="528"/>
        <v>45230</v>
      </c>
      <c r="AC3108" t="str">
        <f t="shared" si="529"/>
        <v>Unaudited</v>
      </c>
    </row>
    <row r="3109" spans="1:29" x14ac:dyDescent="0.25">
      <c r="A3109" t="s">
        <v>421</v>
      </c>
      <c r="B3109" t="s">
        <v>1380</v>
      </c>
      <c r="C3109" t="s">
        <v>1381</v>
      </c>
      <c r="D3109">
        <v>1900</v>
      </c>
      <c r="E3109" s="957">
        <v>1</v>
      </c>
      <c r="F3109" t="s">
        <v>441</v>
      </c>
      <c r="G3109" s="957">
        <v>274</v>
      </c>
      <c r="H3109" t="s">
        <v>388</v>
      </c>
      <c r="I3109" s="937" t="s">
        <v>489</v>
      </c>
      <c r="J3109" s="937" t="s">
        <v>445</v>
      </c>
      <c r="K3109" s="937" t="s">
        <v>449</v>
      </c>
      <c r="L3109" s="937" t="s">
        <v>117</v>
      </c>
      <c r="M3109" s="958" t="s">
        <v>159</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ASRCMS202202</v>
      </c>
      <c r="AB3109" s="957">
        <f t="shared" si="528"/>
        <v>45230</v>
      </c>
      <c r="AC3109" t="str">
        <f t="shared" si="529"/>
        <v>Unaudited</v>
      </c>
    </row>
    <row r="3110" spans="1:29" x14ac:dyDescent="0.25">
      <c r="A3110" t="s">
        <v>421</v>
      </c>
      <c r="B3110" t="s">
        <v>1380</v>
      </c>
      <c r="C3110" t="s">
        <v>1381</v>
      </c>
      <c r="D3110">
        <v>1900</v>
      </c>
      <c r="E3110" s="957">
        <v>1</v>
      </c>
      <c r="F3110" t="s">
        <v>441</v>
      </c>
      <c r="G3110" s="957">
        <v>274</v>
      </c>
      <c r="H3110" t="s">
        <v>388</v>
      </c>
      <c r="I3110" s="937" t="s">
        <v>489</v>
      </c>
      <c r="J3110" s="937" t="s">
        <v>445</v>
      </c>
      <c r="K3110" s="937" t="s">
        <v>449</v>
      </c>
      <c r="L3110" s="937" t="s">
        <v>160</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ASRCMS202202</v>
      </c>
      <c r="AB3110" s="957">
        <f t="shared" si="528"/>
        <v>45230</v>
      </c>
      <c r="AC3110" t="str">
        <f t="shared" si="529"/>
        <v>Unaudited</v>
      </c>
    </row>
    <row r="3111" spans="1:29" x14ac:dyDescent="0.25">
      <c r="A3111" t="s">
        <v>421</v>
      </c>
      <c r="B3111" t="s">
        <v>1380</v>
      </c>
      <c r="C3111" t="s">
        <v>1381</v>
      </c>
      <c r="D3111">
        <v>1900</v>
      </c>
      <c r="E3111" s="957">
        <v>1</v>
      </c>
      <c r="F3111" t="s">
        <v>441</v>
      </c>
      <c r="G3111" s="957">
        <v>274</v>
      </c>
      <c r="H3111" t="s">
        <v>388</v>
      </c>
      <c r="I3111" s="937" t="s">
        <v>489</v>
      </c>
      <c r="J3111" s="937" t="s">
        <v>445</v>
      </c>
      <c r="K3111" s="937" t="s">
        <v>449</v>
      </c>
      <c r="L3111" s="937" t="s">
        <v>443</v>
      </c>
      <c r="M3111" s="958" t="s">
        <v>457</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ASRCMS202202</v>
      </c>
      <c r="AB3111" s="957">
        <f t="shared" si="528"/>
        <v>45230</v>
      </c>
      <c r="AC3111" t="str">
        <f t="shared" si="529"/>
        <v>Unaudited</v>
      </c>
    </row>
    <row r="3112" spans="1:29" ht="30" x14ac:dyDescent="0.25">
      <c r="A3112" t="s">
        <v>421</v>
      </c>
      <c r="B3112" t="s">
        <v>1380</v>
      </c>
      <c r="C3112" t="s">
        <v>1381</v>
      </c>
      <c r="D3112">
        <v>1900</v>
      </c>
      <c r="E3112" s="957">
        <v>1</v>
      </c>
      <c r="F3112" t="s">
        <v>441</v>
      </c>
      <c r="G3112" s="957">
        <v>274</v>
      </c>
      <c r="H3112" t="s">
        <v>388</v>
      </c>
      <c r="I3112" s="937" t="s">
        <v>489</v>
      </c>
      <c r="J3112" s="937" t="s">
        <v>445</v>
      </c>
      <c r="K3112" s="937" t="s">
        <v>450</v>
      </c>
      <c r="L3112" s="937">
        <v>9.1</v>
      </c>
      <c r="M3112" s="958" t="s">
        <v>186</v>
      </c>
      <c r="N3112" s="678">
        <f t="shared" ca="1" si="535"/>
        <v>8353124.0800000001</v>
      </c>
      <c r="O3112" s="678">
        <f t="shared" ca="1" si="534"/>
        <v>952248.15999999992</v>
      </c>
      <c r="P3112" s="678">
        <f t="shared" ca="1" si="534"/>
        <v>83487.44</v>
      </c>
      <c r="Q3112" s="678">
        <f t="shared" ca="1" si="534"/>
        <v>1871950.8900000001</v>
      </c>
      <c r="R3112" s="678">
        <f t="shared" ca="1" si="534"/>
        <v>208311.01</v>
      </c>
      <c r="S3112" s="678">
        <f t="shared" ca="1" si="534"/>
        <v>0</v>
      </c>
      <c r="T3112" s="678">
        <f t="shared" ca="1" si="534"/>
        <v>279010.93</v>
      </c>
      <c r="U3112" s="678">
        <f t="shared" ca="1" si="534"/>
        <v>0</v>
      </c>
      <c r="V3112" s="678">
        <f t="shared" ca="1" si="534"/>
        <v>17955</v>
      </c>
      <c r="W3112" s="678">
        <f t="shared" ca="1" si="526"/>
        <v>4940160.6499999994</v>
      </c>
      <c r="X3112" s="678">
        <f t="shared" ca="1" si="534"/>
        <v>0</v>
      </c>
      <c r="Y3112" s="678">
        <f t="shared" ca="1" si="534"/>
        <v>0</v>
      </c>
      <c r="Z3112" s="678">
        <f t="shared" ca="1" si="534"/>
        <v>0</v>
      </c>
      <c r="AA3112" t="str">
        <f t="shared" si="527"/>
        <v>ASRCMS202202</v>
      </c>
      <c r="AB3112" s="957">
        <f t="shared" si="528"/>
        <v>45230</v>
      </c>
      <c r="AC3112" t="str">
        <f t="shared" si="529"/>
        <v>Unaudited</v>
      </c>
    </row>
    <row r="3113" spans="1:29" x14ac:dyDescent="0.25">
      <c r="A3113" t="s">
        <v>421</v>
      </c>
      <c r="B3113" t="s">
        <v>1380</v>
      </c>
      <c r="C3113" t="s">
        <v>1381</v>
      </c>
      <c r="D3113">
        <v>1900</v>
      </c>
      <c r="E3113" s="957">
        <v>1</v>
      </c>
      <c r="F3113" t="s">
        <v>441</v>
      </c>
      <c r="G3113" s="957">
        <v>274</v>
      </c>
      <c r="H3113" t="s">
        <v>388</v>
      </c>
      <c r="I3113" s="937" t="s">
        <v>489</v>
      </c>
      <c r="J3113" s="937" t="s">
        <v>445</v>
      </c>
      <c r="K3113" s="937" t="s">
        <v>450</v>
      </c>
      <c r="L3113" s="937" t="s">
        <v>107</v>
      </c>
      <c r="M3113" s="958" t="s">
        <v>187</v>
      </c>
      <c r="N3113" s="678">
        <f t="shared" ca="1" si="535"/>
        <v>14675.82</v>
      </c>
      <c r="O3113" s="678">
        <f t="shared" ca="1" si="534"/>
        <v>0</v>
      </c>
      <c r="P3113" s="678">
        <f t="shared" ca="1" si="534"/>
        <v>0</v>
      </c>
      <c r="Q3113" s="678">
        <f t="shared" ca="1" si="534"/>
        <v>0</v>
      </c>
      <c r="R3113" s="678">
        <f t="shared" ca="1" si="534"/>
        <v>0</v>
      </c>
      <c r="S3113" s="678">
        <f t="shared" ca="1" si="534"/>
        <v>0</v>
      </c>
      <c r="T3113" s="678">
        <f t="shared" ca="1" si="534"/>
        <v>14120.96</v>
      </c>
      <c r="U3113" s="678">
        <f t="shared" ca="1" si="534"/>
        <v>0</v>
      </c>
      <c r="V3113" s="678">
        <f t="shared" ca="1" si="534"/>
        <v>0</v>
      </c>
      <c r="W3113" s="678">
        <f t="shared" ca="1" si="526"/>
        <v>554.86</v>
      </c>
      <c r="X3113" s="678">
        <f t="shared" ca="1" si="534"/>
        <v>0</v>
      </c>
      <c r="Y3113" s="678">
        <f t="shared" ca="1" si="534"/>
        <v>0</v>
      </c>
      <c r="Z3113" s="678">
        <f t="shared" ca="1" si="534"/>
        <v>0</v>
      </c>
      <c r="AA3113" t="str">
        <f t="shared" si="527"/>
        <v>ASRCMS202202</v>
      </c>
      <c r="AB3113" s="957">
        <f t="shared" si="528"/>
        <v>45230</v>
      </c>
      <c r="AC3113" t="str">
        <f t="shared" si="529"/>
        <v>Unaudited</v>
      </c>
    </row>
    <row r="3114" spans="1:29" x14ac:dyDescent="0.25">
      <c r="A3114" t="s">
        <v>421</v>
      </c>
      <c r="B3114" t="s">
        <v>1380</v>
      </c>
      <c r="C3114" t="s">
        <v>1381</v>
      </c>
      <c r="D3114">
        <v>1900</v>
      </c>
      <c r="E3114" s="957">
        <v>1</v>
      </c>
      <c r="F3114" t="s">
        <v>441</v>
      </c>
      <c r="G3114" s="957">
        <v>274</v>
      </c>
      <c r="H3114" t="s">
        <v>388</v>
      </c>
      <c r="I3114" s="937" t="s">
        <v>489</v>
      </c>
      <c r="J3114" s="937" t="s">
        <v>445</v>
      </c>
      <c r="K3114" s="937" t="s">
        <v>450</v>
      </c>
      <c r="L3114" s="937" t="s">
        <v>1316</v>
      </c>
      <c r="M3114" s="958" t="s">
        <v>1317</v>
      </c>
      <c r="N3114" s="678">
        <f t="shared" ca="1" si="535"/>
        <v>165637.62</v>
      </c>
      <c r="O3114" s="678">
        <f t="shared" ca="1" si="534"/>
        <v>0</v>
      </c>
      <c r="P3114" s="678">
        <f t="shared" ca="1" si="534"/>
        <v>0</v>
      </c>
      <c r="Q3114" s="678">
        <f t="shared" ca="1" si="534"/>
        <v>51093.359999999993</v>
      </c>
      <c r="R3114" s="678">
        <f t="shared" ca="1" si="534"/>
        <v>0</v>
      </c>
      <c r="S3114" s="678">
        <f t="shared" ca="1" si="534"/>
        <v>0</v>
      </c>
      <c r="T3114" s="678">
        <f t="shared" ca="1" si="534"/>
        <v>56354.600000000006</v>
      </c>
      <c r="U3114" s="678">
        <f t="shared" ca="1" si="534"/>
        <v>0</v>
      </c>
      <c r="V3114" s="678">
        <f t="shared" ca="1" si="534"/>
        <v>0</v>
      </c>
      <c r="W3114" s="678">
        <f t="shared" ca="1" si="526"/>
        <v>58189.66</v>
      </c>
      <c r="X3114" s="678">
        <f t="shared" ca="1" si="534"/>
        <v>0</v>
      </c>
      <c r="Y3114" s="678">
        <f t="shared" ca="1" si="534"/>
        <v>0</v>
      </c>
      <c r="Z3114" s="678">
        <f t="shared" ca="1" si="534"/>
        <v>0</v>
      </c>
      <c r="AA3114" t="str">
        <f t="shared" si="527"/>
        <v>ASRCMS202202</v>
      </c>
      <c r="AB3114" s="957">
        <f t="shared" si="528"/>
        <v>45230</v>
      </c>
      <c r="AC3114" t="str">
        <f t="shared" si="529"/>
        <v>Unaudited</v>
      </c>
    </row>
    <row r="3115" spans="1:29" x14ac:dyDescent="0.25">
      <c r="A3115" t="s">
        <v>421</v>
      </c>
      <c r="B3115" t="s">
        <v>1380</v>
      </c>
      <c r="C3115" t="s">
        <v>1381</v>
      </c>
      <c r="D3115">
        <v>1900</v>
      </c>
      <c r="E3115" s="957">
        <v>1</v>
      </c>
      <c r="F3115" t="s">
        <v>441</v>
      </c>
      <c r="G3115" s="957">
        <v>274</v>
      </c>
      <c r="H3115" t="s">
        <v>388</v>
      </c>
      <c r="I3115" s="937" t="s">
        <v>489</v>
      </c>
      <c r="J3115" s="937" t="s">
        <v>445</v>
      </c>
      <c r="K3115" s="937" t="s">
        <v>450</v>
      </c>
      <c r="L3115" s="937" t="s">
        <v>108</v>
      </c>
      <c r="M3115" s="958" t="s">
        <v>188</v>
      </c>
      <c r="N3115" s="678">
        <f t="shared" ca="1" si="535"/>
        <v>1783230.5700000003</v>
      </c>
      <c r="O3115" s="678">
        <f t="shared" ca="1" si="534"/>
        <v>328492.61000000004</v>
      </c>
      <c r="P3115" s="678">
        <f t="shared" ca="1" si="534"/>
        <v>15780.91</v>
      </c>
      <c r="Q3115" s="678">
        <f t="shared" ca="1" si="534"/>
        <v>693357.65000000014</v>
      </c>
      <c r="R3115" s="678">
        <f t="shared" ca="1" si="534"/>
        <v>31537.67</v>
      </c>
      <c r="S3115" s="678">
        <f t="shared" ca="1" si="534"/>
        <v>4231.8</v>
      </c>
      <c r="T3115" s="678">
        <f t="shared" ca="1" si="534"/>
        <v>205484.09999999998</v>
      </c>
      <c r="U3115" s="678">
        <f t="shared" ca="1" si="534"/>
        <v>0</v>
      </c>
      <c r="V3115" s="678">
        <f t="shared" ca="1" si="534"/>
        <v>3886.1099999999997</v>
      </c>
      <c r="W3115" s="678">
        <f t="shared" ca="1" si="526"/>
        <v>500459.72000000009</v>
      </c>
      <c r="X3115" s="678">
        <f t="shared" ca="1" si="534"/>
        <v>0</v>
      </c>
      <c r="Y3115" s="678">
        <f t="shared" ca="1" si="534"/>
        <v>0</v>
      </c>
      <c r="Z3115" s="678">
        <f t="shared" ca="1" si="534"/>
        <v>0</v>
      </c>
      <c r="AA3115" t="str">
        <f t="shared" si="527"/>
        <v>ASRCMS202202</v>
      </c>
      <c r="AB3115" s="957">
        <f t="shared" si="528"/>
        <v>45230</v>
      </c>
      <c r="AC3115" t="str">
        <f t="shared" si="529"/>
        <v>Unaudited</v>
      </c>
    </row>
    <row r="3116" spans="1:29" x14ac:dyDescent="0.25">
      <c r="A3116" t="s">
        <v>421</v>
      </c>
      <c r="B3116" t="s">
        <v>1380</v>
      </c>
      <c r="C3116" t="s">
        <v>1381</v>
      </c>
      <c r="D3116">
        <v>1900</v>
      </c>
      <c r="E3116" s="957">
        <v>1</v>
      </c>
      <c r="F3116" t="s">
        <v>441</v>
      </c>
      <c r="G3116" s="957">
        <v>274</v>
      </c>
      <c r="H3116" t="s">
        <v>388</v>
      </c>
      <c r="I3116" s="937" t="s">
        <v>489</v>
      </c>
      <c r="J3116" s="937" t="s">
        <v>445</v>
      </c>
      <c r="K3116" s="937" t="s">
        <v>450</v>
      </c>
      <c r="L3116" s="937" t="s">
        <v>109</v>
      </c>
      <c r="M3116" s="958" t="s">
        <v>161</v>
      </c>
      <c r="N3116" s="678">
        <f t="shared" ca="1" si="535"/>
        <v>1656066.3538504287</v>
      </c>
      <c r="O3116" s="678">
        <f t="shared" ca="1" si="534"/>
        <v>978531.5270239946</v>
      </c>
      <c r="P3116" s="678">
        <f t="shared" ca="1" si="534"/>
        <v>25750.840464134519</v>
      </c>
      <c r="Q3116" s="678">
        <f t="shared" ca="1" si="534"/>
        <v>535797.4984502485</v>
      </c>
      <c r="R3116" s="678">
        <f t="shared" ca="1" si="534"/>
        <v>26543.363838775618</v>
      </c>
      <c r="S3116" s="678">
        <f t="shared" ca="1" si="534"/>
        <v>89.293330405389511</v>
      </c>
      <c r="T3116" s="678">
        <f t="shared" ca="1" si="534"/>
        <v>58716.594042969387</v>
      </c>
      <c r="U3116" s="678">
        <f t="shared" ca="1" si="534"/>
        <v>0</v>
      </c>
      <c r="V3116" s="678">
        <f t="shared" ca="1" si="534"/>
        <v>3377.2728532185583</v>
      </c>
      <c r="W3116" s="678">
        <f t="shared" ca="1" si="526"/>
        <v>27259.963846682393</v>
      </c>
      <c r="X3116" s="678">
        <f t="shared" ca="1" si="534"/>
        <v>0</v>
      </c>
      <c r="Y3116" s="678">
        <f t="shared" ca="1" si="534"/>
        <v>0</v>
      </c>
      <c r="Z3116" s="678">
        <f t="shared" ca="1" si="534"/>
        <v>0</v>
      </c>
      <c r="AA3116" t="str">
        <f t="shared" si="527"/>
        <v>ASRCMS202202</v>
      </c>
      <c r="AB3116" s="957">
        <f t="shared" si="528"/>
        <v>45230</v>
      </c>
      <c r="AC3116" t="str">
        <f t="shared" si="529"/>
        <v>Unaudited</v>
      </c>
    </row>
    <row r="3117" spans="1:29" x14ac:dyDescent="0.25">
      <c r="A3117" t="s">
        <v>421</v>
      </c>
      <c r="B3117" t="s">
        <v>1380</v>
      </c>
      <c r="C3117" t="s">
        <v>1381</v>
      </c>
      <c r="D3117">
        <v>1900</v>
      </c>
      <c r="E3117" s="957">
        <v>1</v>
      </c>
      <c r="F3117" t="s">
        <v>441</v>
      </c>
      <c r="G3117" s="957">
        <v>274</v>
      </c>
      <c r="H3117" t="s">
        <v>388</v>
      </c>
      <c r="I3117" s="937" t="s">
        <v>489</v>
      </c>
      <c r="J3117" s="937" t="s">
        <v>445</v>
      </c>
      <c r="K3117" s="937" t="s">
        <v>450</v>
      </c>
      <c r="L3117" s="945" t="s">
        <v>110</v>
      </c>
      <c r="M3117" s="960" t="s">
        <v>135</v>
      </c>
      <c r="N3117" s="678">
        <f t="shared" ca="1" si="535"/>
        <v>38239.088437631224</v>
      </c>
      <c r="O3117" s="678">
        <f t="shared" ca="1" si="534"/>
        <v>22608.180290443706</v>
      </c>
      <c r="P3117" s="678">
        <f t="shared" ca="1" si="534"/>
        <v>3089.556599855156</v>
      </c>
      <c r="Q3117" s="678">
        <f t="shared" ca="1" si="534"/>
        <v>8605.075066718362</v>
      </c>
      <c r="R3117" s="678">
        <f t="shared" ca="1" si="534"/>
        <v>1373.819906816017</v>
      </c>
      <c r="S3117" s="678">
        <f t="shared" ca="1" si="534"/>
        <v>62.52995559805165</v>
      </c>
      <c r="T3117" s="678">
        <f t="shared" ca="1" si="534"/>
        <v>1916.9267380651484</v>
      </c>
      <c r="U3117" s="678">
        <f t="shared" ca="1" si="534"/>
        <v>0</v>
      </c>
      <c r="V3117" s="678">
        <f t="shared" ca="1" si="534"/>
        <v>108.5078641260308</v>
      </c>
      <c r="W3117" s="678">
        <f t="shared" ca="1" si="526"/>
        <v>474.49201600874488</v>
      </c>
      <c r="X3117" s="678">
        <f t="shared" ca="1" si="534"/>
        <v>0</v>
      </c>
      <c r="Y3117" s="678">
        <f t="shared" ca="1" si="534"/>
        <v>0</v>
      </c>
      <c r="Z3117" s="678">
        <f t="shared" ca="1" si="534"/>
        <v>0</v>
      </c>
      <c r="AA3117" t="str">
        <f t="shared" si="527"/>
        <v>ASRCMS202202</v>
      </c>
      <c r="AB3117" s="957">
        <f t="shared" si="528"/>
        <v>45230</v>
      </c>
      <c r="AC3117" t="str">
        <f t="shared" si="529"/>
        <v>Unaudited</v>
      </c>
    </row>
    <row r="3118" spans="1:29" x14ac:dyDescent="0.25">
      <c r="A3118" t="s">
        <v>421</v>
      </c>
      <c r="B3118" t="s">
        <v>1380</v>
      </c>
      <c r="C3118" t="s">
        <v>1381</v>
      </c>
      <c r="D3118">
        <v>1900</v>
      </c>
      <c r="E3118" s="957">
        <v>1</v>
      </c>
      <c r="F3118" t="s">
        <v>441</v>
      </c>
      <c r="G3118" s="957">
        <v>274</v>
      </c>
      <c r="H3118" t="s">
        <v>388</v>
      </c>
      <c r="I3118" s="937" t="s">
        <v>489</v>
      </c>
      <c r="J3118" s="937" t="s">
        <v>445</v>
      </c>
      <c r="K3118" s="937" t="s">
        <v>450</v>
      </c>
      <c r="L3118" s="947" t="s">
        <v>111</v>
      </c>
      <c r="M3118" s="961" t="s">
        <v>163</v>
      </c>
      <c r="N3118" s="678">
        <f t="shared" ca="1" si="535"/>
        <v>212922.02262107021</v>
      </c>
      <c r="O3118" s="678">
        <f t="shared" ca="1" si="534"/>
        <v>41851.314741565693</v>
      </c>
      <c r="P3118" s="678">
        <f t="shared" ca="1" si="534"/>
        <v>2441.6994795241249</v>
      </c>
      <c r="Q3118" s="678">
        <f t="shared" ca="1" si="534"/>
        <v>58591.959815421185</v>
      </c>
      <c r="R3118" s="678">
        <f t="shared" ca="1" si="534"/>
        <v>4965.3694739829043</v>
      </c>
      <c r="S3118" s="678">
        <f t="shared" ca="1" si="534"/>
        <v>43.452177460155795</v>
      </c>
      <c r="T3118" s="678">
        <f t="shared" ca="1" si="534"/>
        <v>3616.7952874393172</v>
      </c>
      <c r="U3118" s="678">
        <f t="shared" ca="1" si="534"/>
        <v>0</v>
      </c>
      <c r="V3118" s="678">
        <f t="shared" ca="1" si="534"/>
        <v>474.82614602533539</v>
      </c>
      <c r="W3118" s="678">
        <f t="shared" ca="1" si="526"/>
        <v>100936.60549965149</v>
      </c>
      <c r="X3118" s="678">
        <f t="shared" ca="1" si="534"/>
        <v>0</v>
      </c>
      <c r="Y3118" s="678">
        <f t="shared" ca="1" si="534"/>
        <v>0</v>
      </c>
      <c r="Z3118" s="678">
        <f t="shared" ca="1" si="534"/>
        <v>0</v>
      </c>
      <c r="AA3118" t="str">
        <f t="shared" si="527"/>
        <v>ASRCMS202202</v>
      </c>
      <c r="AB3118" s="957">
        <f t="shared" si="528"/>
        <v>45230</v>
      </c>
      <c r="AC3118" t="str">
        <f t="shared" si="529"/>
        <v>Unaudited</v>
      </c>
    </row>
    <row r="3119" spans="1:29" x14ac:dyDescent="0.25">
      <c r="A3119" t="s">
        <v>421</v>
      </c>
      <c r="B3119" t="s">
        <v>1380</v>
      </c>
      <c r="C3119" t="s">
        <v>1381</v>
      </c>
      <c r="D3119">
        <v>1900</v>
      </c>
      <c r="E3119" s="957">
        <v>1</v>
      </c>
      <c r="F3119" t="s">
        <v>441</v>
      </c>
      <c r="G3119" s="957">
        <v>274</v>
      </c>
      <c r="H3119" t="s">
        <v>388</v>
      </c>
      <c r="I3119" s="958" t="s">
        <v>489</v>
      </c>
      <c r="J3119" s="958" t="s">
        <v>445</v>
      </c>
      <c r="K3119" s="958" t="s">
        <v>450</v>
      </c>
      <c r="L3119" s="937" t="s">
        <v>112</v>
      </c>
      <c r="M3119" s="958" t="s">
        <v>464</v>
      </c>
      <c r="N3119" s="678">
        <f t="shared" ca="1" si="535"/>
        <v>264597.31648577115</v>
      </c>
      <c r="O3119" s="678">
        <f t="shared" ca="1" si="534"/>
        <v>59188.840818622375</v>
      </c>
      <c r="P3119" s="678">
        <f t="shared" ca="1" si="534"/>
        <v>6488.2375737503662</v>
      </c>
      <c r="Q3119" s="678">
        <f t="shared" ca="1" si="534"/>
        <v>84742.50069164169</v>
      </c>
      <c r="R3119" s="678">
        <f t="shared" ca="1" si="534"/>
        <v>8991.6827330429041</v>
      </c>
      <c r="S3119" s="678">
        <f t="shared" ca="1" si="534"/>
        <v>227.8349740860356</v>
      </c>
      <c r="T3119" s="678">
        <f t="shared" ca="1" si="534"/>
        <v>14702.440163147377</v>
      </c>
      <c r="U3119" s="678">
        <f t="shared" ca="1" si="534"/>
        <v>0</v>
      </c>
      <c r="V3119" s="678">
        <f t="shared" ca="1" si="534"/>
        <v>757.50558744647503</v>
      </c>
      <c r="W3119" s="678">
        <f t="shared" ca="1" si="526"/>
        <v>89498.273944033936</v>
      </c>
      <c r="X3119" s="678">
        <f t="shared" ca="1" si="534"/>
        <v>0</v>
      </c>
      <c r="Y3119" s="678">
        <f t="shared" ca="1" si="534"/>
        <v>0</v>
      </c>
      <c r="Z3119" s="678">
        <f t="shared" ca="1" si="534"/>
        <v>0</v>
      </c>
      <c r="AA3119" t="str">
        <f t="shared" si="527"/>
        <v>ASRCMS202202</v>
      </c>
      <c r="AB3119" s="957">
        <f t="shared" si="528"/>
        <v>45230</v>
      </c>
      <c r="AC3119" t="str">
        <f t="shared" si="529"/>
        <v>Unaudited</v>
      </c>
    </row>
    <row r="3120" spans="1:29" x14ac:dyDescent="0.25">
      <c r="A3120" t="s">
        <v>421</v>
      </c>
      <c r="B3120" t="s">
        <v>1380</v>
      </c>
      <c r="C3120" t="s">
        <v>1381</v>
      </c>
      <c r="D3120">
        <v>1900</v>
      </c>
      <c r="E3120" s="957">
        <v>1</v>
      </c>
      <c r="F3120" t="s">
        <v>441</v>
      </c>
      <c r="G3120" s="957">
        <v>274</v>
      </c>
      <c r="H3120" t="s">
        <v>388</v>
      </c>
      <c r="I3120" s="937" t="s">
        <v>489</v>
      </c>
      <c r="J3120" s="937" t="s">
        <v>445</v>
      </c>
      <c r="K3120" s="937" t="s">
        <v>6</v>
      </c>
      <c r="L3120" s="937" t="s">
        <v>118</v>
      </c>
      <c r="M3120" s="962" t="s">
        <v>189</v>
      </c>
      <c r="N3120" s="678">
        <f t="shared" ca="1" si="535"/>
        <v>52027.009884974286</v>
      </c>
      <c r="O3120" s="678">
        <f t="shared" ca="1" si="534"/>
        <v>20096.790145321225</v>
      </c>
      <c r="P3120" s="678">
        <f t="shared" ca="1" si="534"/>
        <v>2229.5426789681983</v>
      </c>
      <c r="Q3120" s="678">
        <f t="shared" ca="1" si="534"/>
        <v>17156.897957459176</v>
      </c>
      <c r="R3120" s="678">
        <f t="shared" ca="1" si="534"/>
        <v>2811.3468472580976</v>
      </c>
      <c r="S3120" s="678">
        <f t="shared" ca="1" si="534"/>
        <v>1081.2908781137169</v>
      </c>
      <c r="T3120" s="678">
        <f t="shared" ca="1" si="534"/>
        <v>4290.5014194144887</v>
      </c>
      <c r="U3120" s="678">
        <f t="shared" ca="1" si="534"/>
        <v>0</v>
      </c>
      <c r="V3120" s="678">
        <f t="shared" ca="1" si="534"/>
        <v>481.75607954467694</v>
      </c>
      <c r="W3120" s="678">
        <f t="shared" ca="1" si="526"/>
        <v>3878.8838788947032</v>
      </c>
      <c r="X3120" s="678">
        <f t="shared" ca="1" si="534"/>
        <v>0</v>
      </c>
      <c r="Y3120" s="678">
        <f t="shared" ca="1" si="534"/>
        <v>0</v>
      </c>
      <c r="Z3120" s="678">
        <f t="shared" ca="1" si="534"/>
        <v>0</v>
      </c>
      <c r="AA3120" t="str">
        <f t="shared" si="527"/>
        <v>ASRCMS202202</v>
      </c>
      <c r="AB3120" s="957">
        <f t="shared" si="528"/>
        <v>45230</v>
      </c>
      <c r="AC3120" t="str">
        <f t="shared" si="529"/>
        <v>Unaudited</v>
      </c>
    </row>
    <row r="3121" spans="1:29" x14ac:dyDescent="0.25">
      <c r="A3121" t="s">
        <v>421</v>
      </c>
      <c r="B3121" t="s">
        <v>1380</v>
      </c>
      <c r="C3121" t="s">
        <v>1381</v>
      </c>
      <c r="D3121">
        <v>1900</v>
      </c>
      <c r="E3121" s="957">
        <v>1</v>
      </c>
      <c r="F3121" t="s">
        <v>441</v>
      </c>
      <c r="G3121" s="957">
        <v>274</v>
      </c>
      <c r="H3121" t="s">
        <v>388</v>
      </c>
      <c r="I3121" s="937" t="s">
        <v>489</v>
      </c>
      <c r="J3121" s="937" t="s">
        <v>445</v>
      </c>
      <c r="K3121" s="937" t="s">
        <v>6</v>
      </c>
      <c r="L3121" s="937" t="s">
        <v>45</v>
      </c>
      <c r="M3121" s="962" t="s">
        <v>164</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ASRCMS202202</v>
      </c>
      <c r="AB3121" s="957">
        <f t="shared" si="528"/>
        <v>45230</v>
      </c>
      <c r="AC3121" t="str">
        <f t="shared" si="529"/>
        <v>Unaudited</v>
      </c>
    </row>
    <row r="3122" spans="1:29" x14ac:dyDescent="0.25">
      <c r="A3122" t="s">
        <v>421</v>
      </c>
      <c r="B3122" t="s">
        <v>1380</v>
      </c>
      <c r="C3122" t="s">
        <v>1381</v>
      </c>
      <c r="D3122">
        <v>1900</v>
      </c>
      <c r="E3122" s="957">
        <v>1</v>
      </c>
      <c r="F3122" t="s">
        <v>441</v>
      </c>
      <c r="G3122" s="957">
        <v>274</v>
      </c>
      <c r="H3122" t="s">
        <v>388</v>
      </c>
      <c r="I3122" s="937" t="s">
        <v>489</v>
      </c>
      <c r="J3122" s="937" t="s">
        <v>445</v>
      </c>
      <c r="K3122" s="937" t="s">
        <v>6</v>
      </c>
      <c r="L3122" s="937" t="s">
        <v>46</v>
      </c>
      <c r="M3122" s="962" t="s">
        <v>165</v>
      </c>
      <c r="N3122" s="678">
        <f t="shared" ca="1" si="535"/>
        <v>9.5998048210639553</v>
      </c>
      <c r="O3122" s="678">
        <f t="shared" ca="1" si="534"/>
        <v>3.0371299642014193</v>
      </c>
      <c r="P3122" s="678">
        <f t="shared" ca="1" si="534"/>
        <v>0</v>
      </c>
      <c r="Q3122" s="678">
        <f t="shared" ca="1" si="534"/>
        <v>0.46289245324047718</v>
      </c>
      <c r="R3122" s="678">
        <f t="shared" ca="1" si="534"/>
        <v>0.23144622662023859</v>
      </c>
      <c r="S3122" s="678">
        <f t="shared" ca="1" si="534"/>
        <v>5.0049783614173364</v>
      </c>
      <c r="T3122" s="678">
        <f t="shared" ca="1" si="534"/>
        <v>0</v>
      </c>
      <c r="U3122" s="678">
        <f t="shared" ca="1" si="534"/>
        <v>0</v>
      </c>
      <c r="V3122" s="678">
        <f t="shared" ca="1" si="534"/>
        <v>0</v>
      </c>
      <c r="W3122" s="678">
        <f t="shared" ca="1" si="526"/>
        <v>0.86335781558448366</v>
      </c>
      <c r="X3122" s="678">
        <f t="shared" ca="1" si="534"/>
        <v>0</v>
      </c>
      <c r="Y3122" s="678">
        <f t="shared" ca="1" si="534"/>
        <v>0</v>
      </c>
      <c r="Z3122" s="678">
        <f t="shared" ca="1" si="534"/>
        <v>0</v>
      </c>
      <c r="AA3122" t="str">
        <f t="shared" si="527"/>
        <v>ASRCMS202202</v>
      </c>
      <c r="AB3122" s="957">
        <f t="shared" si="528"/>
        <v>45230</v>
      </c>
      <c r="AC3122" t="str">
        <f t="shared" si="529"/>
        <v>Unaudited</v>
      </c>
    </row>
    <row r="3123" spans="1:29" x14ac:dyDescent="0.25">
      <c r="A3123" t="s">
        <v>421</v>
      </c>
      <c r="B3123" t="s">
        <v>1380</v>
      </c>
      <c r="C3123" t="s">
        <v>1381</v>
      </c>
      <c r="D3123">
        <v>1900</v>
      </c>
      <c r="E3123" s="957">
        <v>1</v>
      </c>
      <c r="F3123" t="s">
        <v>441</v>
      </c>
      <c r="G3123" s="957">
        <v>274</v>
      </c>
      <c r="H3123" t="s">
        <v>388</v>
      </c>
      <c r="I3123" s="937" t="s">
        <v>489</v>
      </c>
      <c r="J3123" s="937" t="s">
        <v>445</v>
      </c>
      <c r="K3123" s="937" t="s">
        <v>6</v>
      </c>
      <c r="L3123" s="937" t="s">
        <v>166</v>
      </c>
      <c r="M3123" s="962" t="s">
        <v>462</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ASRCMS202202</v>
      </c>
      <c r="AB3123" s="957">
        <f t="shared" si="528"/>
        <v>45230</v>
      </c>
      <c r="AC3123" t="str">
        <f t="shared" si="529"/>
        <v>Unaudited</v>
      </c>
    </row>
    <row r="3124" spans="1:29" x14ac:dyDescent="0.25">
      <c r="A3124" t="s">
        <v>421</v>
      </c>
      <c r="B3124" t="s">
        <v>1380</v>
      </c>
      <c r="C3124" t="s">
        <v>1381</v>
      </c>
      <c r="D3124">
        <v>1900</v>
      </c>
      <c r="E3124" s="957">
        <v>1</v>
      </c>
      <c r="F3124" t="s">
        <v>441</v>
      </c>
      <c r="G3124" s="957">
        <v>274</v>
      </c>
      <c r="H3124" t="s">
        <v>388</v>
      </c>
      <c r="I3124" s="937" t="s">
        <v>489</v>
      </c>
      <c r="J3124" s="937" t="s">
        <v>445</v>
      </c>
      <c r="K3124" s="937" t="s">
        <v>435</v>
      </c>
      <c r="L3124" s="937" t="s">
        <v>121</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ASRCMS202202</v>
      </c>
      <c r="AB3124" s="957">
        <f t="shared" si="528"/>
        <v>45230</v>
      </c>
      <c r="AC3124" t="str">
        <f t="shared" si="529"/>
        <v>Unaudited</v>
      </c>
    </row>
    <row r="3125" spans="1:29" x14ac:dyDescent="0.25">
      <c r="A3125" t="s">
        <v>421</v>
      </c>
      <c r="B3125" t="s">
        <v>1380</v>
      </c>
      <c r="C3125" t="s">
        <v>1381</v>
      </c>
      <c r="D3125">
        <v>1900</v>
      </c>
      <c r="E3125" s="957">
        <v>1</v>
      </c>
      <c r="F3125" t="s">
        <v>441</v>
      </c>
      <c r="G3125" s="957">
        <v>274</v>
      </c>
      <c r="H3125" t="s">
        <v>388</v>
      </c>
      <c r="I3125" s="937" t="s">
        <v>489</v>
      </c>
      <c r="J3125" s="937" t="s">
        <v>445</v>
      </c>
      <c r="K3125" s="937" t="s">
        <v>435</v>
      </c>
      <c r="L3125" s="937" t="s">
        <v>938</v>
      </c>
      <c r="M3125" s="962" t="s">
        <v>930</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ASRCMS202202</v>
      </c>
      <c r="AB3125" s="957">
        <f t="shared" si="528"/>
        <v>45230</v>
      </c>
      <c r="AC3125" t="str">
        <f t="shared" si="529"/>
        <v>Unaudited</v>
      </c>
    </row>
    <row r="3126" spans="1:29" x14ac:dyDescent="0.25">
      <c r="A3126" t="s">
        <v>421</v>
      </c>
      <c r="B3126" t="s">
        <v>1380</v>
      </c>
      <c r="C3126" t="s">
        <v>1381</v>
      </c>
      <c r="D3126">
        <v>1900</v>
      </c>
      <c r="E3126" s="957">
        <v>1</v>
      </c>
      <c r="F3126" t="s">
        <v>441</v>
      </c>
      <c r="G3126" s="957">
        <v>274</v>
      </c>
      <c r="H3126" t="s">
        <v>388</v>
      </c>
      <c r="I3126" s="937" t="s">
        <v>489</v>
      </c>
      <c r="J3126" s="937" t="s">
        <v>445</v>
      </c>
      <c r="K3126" s="937" t="s">
        <v>435</v>
      </c>
      <c r="L3126" s="945" t="s">
        <v>168</v>
      </c>
      <c r="M3126" s="960" t="s">
        <v>40</v>
      </c>
      <c r="N3126" s="678">
        <f t="shared" ca="1" si="535"/>
        <v>1844.7792248414933</v>
      </c>
      <c r="O3126" s="678">
        <f t="shared" ca="1" si="534"/>
        <v>1017.1317463813616</v>
      </c>
      <c r="P3126" s="678">
        <f t="shared" ca="1" si="534"/>
        <v>138.99774593017733</v>
      </c>
      <c r="Q3126" s="678">
        <f t="shared" ca="1" si="534"/>
        <v>492.49168043091288</v>
      </c>
      <c r="R3126" s="678">
        <f t="shared" ca="1" si="534"/>
        <v>78.62742268619013</v>
      </c>
      <c r="S3126" s="678">
        <f t="shared" ca="1" si="534"/>
        <v>3.5787581945521616</v>
      </c>
      <c r="T3126" s="678">
        <f t="shared" ca="1" si="534"/>
        <v>80.585213933798073</v>
      </c>
      <c r="U3126" s="678">
        <f t="shared" ca="1" si="534"/>
        <v>0</v>
      </c>
      <c r="V3126" s="678">
        <f t="shared" ca="1" si="534"/>
        <v>6.2101980434875736</v>
      </c>
      <c r="W3126" s="678">
        <f t="shared" ca="1" si="526"/>
        <v>27.156459241013458</v>
      </c>
      <c r="X3126" s="678">
        <f t="shared" ca="1" si="534"/>
        <v>0</v>
      </c>
      <c r="Y3126" s="678">
        <f t="shared" ca="1" si="534"/>
        <v>0</v>
      </c>
      <c r="Z3126" s="678">
        <f t="shared" ca="1" si="534"/>
        <v>0</v>
      </c>
      <c r="AA3126" t="str">
        <f t="shared" si="527"/>
        <v>ASRCMS202202</v>
      </c>
      <c r="AB3126" s="957">
        <f t="shared" si="528"/>
        <v>45230</v>
      </c>
      <c r="AC3126" t="str">
        <f t="shared" si="529"/>
        <v>Unaudited</v>
      </c>
    </row>
    <row r="3127" spans="1:29" x14ac:dyDescent="0.25">
      <c r="A3127" t="s">
        <v>421</v>
      </c>
      <c r="B3127" t="s">
        <v>1380</v>
      </c>
      <c r="C3127" t="s">
        <v>1381</v>
      </c>
      <c r="D3127">
        <v>1900</v>
      </c>
      <c r="E3127" s="957">
        <v>1</v>
      </c>
      <c r="F3127" t="s">
        <v>441</v>
      </c>
      <c r="G3127" s="957">
        <v>274</v>
      </c>
      <c r="H3127" t="s">
        <v>388</v>
      </c>
      <c r="I3127" s="962" t="s">
        <v>489</v>
      </c>
      <c r="J3127" s="962" t="s">
        <v>445</v>
      </c>
      <c r="K3127" s="962" t="s">
        <v>435</v>
      </c>
      <c r="L3127" s="937" t="s">
        <v>169</v>
      </c>
      <c r="M3127" s="962" t="s">
        <v>330</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ASRCMS202202</v>
      </c>
      <c r="AB3127" s="957">
        <f t="shared" si="528"/>
        <v>45230</v>
      </c>
      <c r="AC3127" t="str">
        <f t="shared" si="529"/>
        <v>Unaudited</v>
      </c>
    </row>
    <row r="3128" spans="1:29" x14ac:dyDescent="0.25">
      <c r="A3128" t="s">
        <v>421</v>
      </c>
      <c r="B3128" t="s">
        <v>1380</v>
      </c>
      <c r="C3128" t="s">
        <v>1381</v>
      </c>
      <c r="D3128">
        <v>1900</v>
      </c>
      <c r="E3128" s="957">
        <v>1</v>
      </c>
      <c r="F3128" t="s">
        <v>441</v>
      </c>
      <c r="G3128" s="957">
        <v>274</v>
      </c>
      <c r="H3128" t="s">
        <v>388</v>
      </c>
      <c r="I3128" s="937" t="s">
        <v>489</v>
      </c>
      <c r="J3128" s="937" t="s">
        <v>451</v>
      </c>
      <c r="K3128" s="937" t="s">
        <v>436</v>
      </c>
      <c r="L3128" s="943" t="s">
        <v>122</v>
      </c>
      <c r="M3128" s="963" t="s">
        <v>27</v>
      </c>
      <c r="N3128" s="678">
        <f t="shared" ca="1" si="535"/>
        <v>1700847.9558377897</v>
      </c>
      <c r="O3128" s="678">
        <f t="shared" ca="1" si="534"/>
        <v>-791.26997470601248</v>
      </c>
      <c r="P3128" s="678">
        <f t="shared" ca="1" si="534"/>
        <v>1701639.2258124957</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ASRCMS202202</v>
      </c>
      <c r="AB3128" s="957">
        <f t="shared" si="528"/>
        <v>45230</v>
      </c>
      <c r="AC3128" t="str">
        <f t="shared" si="529"/>
        <v>Unaudited</v>
      </c>
    </row>
    <row r="3129" spans="1:29" x14ac:dyDescent="0.25">
      <c r="A3129" t="s">
        <v>421</v>
      </c>
      <c r="B3129" t="s">
        <v>1380</v>
      </c>
      <c r="C3129" t="s">
        <v>1381</v>
      </c>
      <c r="D3129">
        <v>1900</v>
      </c>
      <c r="E3129" s="957">
        <v>1</v>
      </c>
      <c r="F3129" t="s">
        <v>441</v>
      </c>
      <c r="G3129" s="957">
        <v>274</v>
      </c>
      <c r="H3129" t="s">
        <v>388</v>
      </c>
      <c r="I3129" s="937" t="s">
        <v>489</v>
      </c>
      <c r="J3129" s="937" t="s">
        <v>451</v>
      </c>
      <c r="K3129" s="937" t="s">
        <v>436</v>
      </c>
      <c r="L3129" s="943" t="s">
        <v>123</v>
      </c>
      <c r="M3129" s="963" t="s">
        <v>98</v>
      </c>
      <c r="N3129" s="678">
        <f t="shared" ca="1" si="535"/>
        <v>108875.51926353668</v>
      </c>
      <c r="O3129" s="678">
        <f t="shared" ca="1" si="534"/>
        <v>87407.44693362189</v>
      </c>
      <c r="P3129" s="678">
        <f t="shared" ca="1" si="534"/>
        <v>21468.07232991479</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ASRCMS202202</v>
      </c>
      <c r="AB3129" s="957">
        <f t="shared" si="528"/>
        <v>45230</v>
      </c>
      <c r="AC3129" t="str">
        <f t="shared" si="529"/>
        <v>Unaudited</v>
      </c>
    </row>
    <row r="3130" spans="1:29" x14ac:dyDescent="0.25">
      <c r="A3130" t="s">
        <v>421</v>
      </c>
      <c r="B3130" t="s">
        <v>1380</v>
      </c>
      <c r="C3130" t="s">
        <v>1381</v>
      </c>
      <c r="D3130">
        <v>1900</v>
      </c>
      <c r="E3130" s="957">
        <v>1</v>
      </c>
      <c r="F3130" t="s">
        <v>441</v>
      </c>
      <c r="G3130" s="957">
        <v>274</v>
      </c>
      <c r="H3130" t="s">
        <v>388</v>
      </c>
      <c r="I3130" s="937" t="s">
        <v>489</v>
      </c>
      <c r="J3130" s="937" t="s">
        <v>451</v>
      </c>
      <c r="K3130" s="937" t="s">
        <v>436</v>
      </c>
      <c r="L3130" s="947" t="s">
        <v>124</v>
      </c>
      <c r="M3130" s="964" t="s">
        <v>99</v>
      </c>
      <c r="N3130" s="678">
        <f t="shared" ca="1" si="535"/>
        <v>111336.78519472992</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88645.926067908134</v>
      </c>
      <c r="P3130" s="678">
        <f t="shared" ca="1" si="537"/>
        <v>22690.859126821779</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ASRCMS202202</v>
      </c>
      <c r="AB3130" s="957">
        <f t="shared" si="528"/>
        <v>45230</v>
      </c>
      <c r="AC3130" t="str">
        <f t="shared" si="529"/>
        <v>Unaudited</v>
      </c>
    </row>
    <row r="3131" spans="1:29" x14ac:dyDescent="0.25">
      <c r="A3131" t="s">
        <v>421</v>
      </c>
      <c r="B3131" t="s">
        <v>1380</v>
      </c>
      <c r="C3131" t="s">
        <v>1381</v>
      </c>
      <c r="D3131">
        <v>1900</v>
      </c>
      <c r="E3131" s="957">
        <v>1</v>
      </c>
      <c r="F3131" t="s">
        <v>441</v>
      </c>
      <c r="G3131" s="957">
        <v>274</v>
      </c>
      <c r="H3131" t="s">
        <v>388</v>
      </c>
      <c r="I3131" s="963" t="s">
        <v>489</v>
      </c>
      <c r="J3131" s="963" t="s">
        <v>451</v>
      </c>
      <c r="K3131" s="963" t="s">
        <v>436</v>
      </c>
      <c r="L3131" s="943" t="s">
        <v>125</v>
      </c>
      <c r="M3131" s="963" t="s">
        <v>100</v>
      </c>
      <c r="N3131" s="678">
        <f t="shared" ca="1" si="535"/>
        <v>91271.749693487916</v>
      </c>
      <c r="O3131" s="678">
        <f t="shared" ca="1" si="537"/>
        <v>42833.678867029019</v>
      </c>
      <c r="P3131" s="678">
        <f t="shared" ca="1" si="537"/>
        <v>48438.07082645889</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ASRCMS202202</v>
      </c>
      <c r="AB3131" s="957">
        <f t="shared" si="528"/>
        <v>45230</v>
      </c>
      <c r="AC3131" t="str">
        <f t="shared" si="529"/>
        <v>Unaudited</v>
      </c>
    </row>
    <row r="3132" spans="1:29" x14ac:dyDescent="0.25">
      <c r="A3132" t="s">
        <v>421</v>
      </c>
      <c r="B3132" t="s">
        <v>1380</v>
      </c>
      <c r="C3132" t="s">
        <v>1381</v>
      </c>
      <c r="D3132">
        <v>1900</v>
      </c>
      <c r="E3132" s="957">
        <v>1</v>
      </c>
      <c r="F3132" t="s">
        <v>441</v>
      </c>
      <c r="G3132" s="957">
        <v>274</v>
      </c>
      <c r="H3132" t="s">
        <v>388</v>
      </c>
      <c r="I3132" s="937" t="s">
        <v>489</v>
      </c>
      <c r="J3132" s="937" t="s">
        <v>451</v>
      </c>
      <c r="K3132" s="937" t="s">
        <v>436</v>
      </c>
      <c r="L3132" s="937" t="s">
        <v>126</v>
      </c>
      <c r="M3132" s="962" t="s">
        <v>101</v>
      </c>
      <c r="N3132" s="678">
        <f t="shared" ca="1" si="535"/>
        <v>125459.15268953258</v>
      </c>
      <c r="O3132" s="678">
        <f t="shared" ca="1" si="537"/>
        <v>6436.84525526793</v>
      </c>
      <c r="P3132" s="678">
        <f t="shared" ca="1" si="537"/>
        <v>119022.30743426464</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ASRCMS202202</v>
      </c>
      <c r="AB3132" s="957">
        <f t="shared" si="528"/>
        <v>45230</v>
      </c>
      <c r="AC3132" t="str">
        <f t="shared" si="529"/>
        <v>Unaudited</v>
      </c>
    </row>
    <row r="3133" spans="1:29" x14ac:dyDescent="0.25">
      <c r="A3133" t="s">
        <v>421</v>
      </c>
      <c r="B3133" t="s">
        <v>1380</v>
      </c>
      <c r="C3133" t="s">
        <v>1381</v>
      </c>
      <c r="D3133">
        <v>1900</v>
      </c>
      <c r="E3133" s="957">
        <v>1</v>
      </c>
      <c r="F3133" t="s">
        <v>441</v>
      </c>
      <c r="G3133" s="957">
        <v>274</v>
      </c>
      <c r="H3133" t="s">
        <v>388</v>
      </c>
      <c r="I3133" s="937" t="s">
        <v>489</v>
      </c>
      <c r="J3133" s="937" t="s">
        <v>451</v>
      </c>
      <c r="K3133" s="937" t="s">
        <v>436</v>
      </c>
      <c r="L3133" s="937" t="s">
        <v>127</v>
      </c>
      <c r="M3133" s="962" t="s">
        <v>28</v>
      </c>
      <c r="N3133" s="678">
        <f t="shared" ca="1" si="535"/>
        <v>50864.640312332711</v>
      </c>
      <c r="O3133" s="678">
        <f t="shared" ca="1" si="537"/>
        <v>50864.640312332711</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ASRCMS202202</v>
      </c>
      <c r="AB3133" s="957">
        <f t="shared" si="528"/>
        <v>45230</v>
      </c>
      <c r="AC3133" t="str">
        <f t="shared" si="529"/>
        <v>Unaudited</v>
      </c>
    </row>
    <row r="3134" spans="1:29" x14ac:dyDescent="0.25">
      <c r="A3134" t="s">
        <v>421</v>
      </c>
      <c r="B3134" t="s">
        <v>1380</v>
      </c>
      <c r="C3134" t="s">
        <v>1381</v>
      </c>
      <c r="D3134">
        <v>1900</v>
      </c>
      <c r="E3134" s="957">
        <v>1</v>
      </c>
      <c r="F3134" t="s">
        <v>441</v>
      </c>
      <c r="G3134" s="957">
        <v>274</v>
      </c>
      <c r="H3134" t="s">
        <v>388</v>
      </c>
      <c r="I3134" s="937" t="s">
        <v>489</v>
      </c>
      <c r="J3134" s="937" t="s">
        <v>437</v>
      </c>
      <c r="K3134" s="937" t="s">
        <v>437</v>
      </c>
      <c r="L3134" s="937" t="s">
        <v>129</v>
      </c>
      <c r="M3134" s="962" t="s">
        <v>327</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ASRCMS202202</v>
      </c>
      <c r="AB3134" s="957">
        <f t="shared" si="528"/>
        <v>45230</v>
      </c>
      <c r="AC3134" t="str">
        <f t="shared" si="529"/>
        <v>Unaudited</v>
      </c>
    </row>
    <row r="3135" spans="1:29" x14ac:dyDescent="0.25">
      <c r="A3135" t="s">
        <v>421</v>
      </c>
      <c r="B3135" t="s">
        <v>1380</v>
      </c>
      <c r="C3135" t="s">
        <v>1381</v>
      </c>
      <c r="D3135">
        <v>1900</v>
      </c>
      <c r="E3135" s="957">
        <v>1</v>
      </c>
      <c r="F3135" t="s">
        <v>441</v>
      </c>
      <c r="G3135" s="957">
        <v>274</v>
      </c>
      <c r="H3135" t="s">
        <v>388</v>
      </c>
      <c r="I3135" s="937" t="s">
        <v>489</v>
      </c>
      <c r="J3135" s="937" t="s">
        <v>437</v>
      </c>
      <c r="K3135" s="937" t="s">
        <v>437</v>
      </c>
      <c r="L3135" s="945" t="s">
        <v>130</v>
      </c>
      <c r="M3135" s="960" t="s">
        <v>326</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ASRCMS202202</v>
      </c>
      <c r="AB3135" s="957">
        <f t="shared" si="528"/>
        <v>45230</v>
      </c>
      <c r="AC3135" t="str">
        <f t="shared" si="529"/>
        <v>Unaudited</v>
      </c>
    </row>
    <row r="3136" spans="1:29" ht="30" x14ac:dyDescent="0.25">
      <c r="A3136" t="s">
        <v>421</v>
      </c>
      <c r="B3136" t="s">
        <v>1380</v>
      </c>
      <c r="C3136" t="s">
        <v>1381</v>
      </c>
      <c r="D3136">
        <v>1900</v>
      </c>
      <c r="E3136" s="957">
        <v>1</v>
      </c>
      <c r="F3136" t="s">
        <v>441</v>
      </c>
      <c r="G3136" s="957">
        <v>274</v>
      </c>
      <c r="H3136" t="s">
        <v>388</v>
      </c>
      <c r="I3136" s="962" t="s">
        <v>489</v>
      </c>
      <c r="J3136" s="962" t="s">
        <v>437</v>
      </c>
      <c r="K3136" s="962" t="s">
        <v>437</v>
      </c>
      <c r="L3136" s="937" t="s">
        <v>131</v>
      </c>
      <c r="M3136" s="962" t="s">
        <v>180</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ASRCMS202202</v>
      </c>
      <c r="AB3136" s="957">
        <f t="shared" si="528"/>
        <v>45230</v>
      </c>
      <c r="AC3136" t="str">
        <f t="shared" si="529"/>
        <v>Unaudited</v>
      </c>
    </row>
    <row r="3137" spans="1:29" x14ac:dyDescent="0.25">
      <c r="A3137" t="s">
        <v>421</v>
      </c>
      <c r="B3137" t="s">
        <v>1380</v>
      </c>
      <c r="C3137" t="s">
        <v>1381</v>
      </c>
      <c r="D3137">
        <v>1900</v>
      </c>
      <c r="E3137" s="957">
        <v>1</v>
      </c>
      <c r="F3137" t="s">
        <v>441</v>
      </c>
      <c r="G3137" s="957">
        <v>274</v>
      </c>
      <c r="H3137" t="s">
        <v>388</v>
      </c>
      <c r="I3137" s="937" t="s">
        <v>489</v>
      </c>
      <c r="J3137" s="937" t="s">
        <v>437</v>
      </c>
      <c r="K3137" s="937" t="s">
        <v>437</v>
      </c>
      <c r="L3137" s="937" t="s">
        <v>132</v>
      </c>
      <c r="M3137" s="962" t="s">
        <v>495</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ASRCMS202202</v>
      </c>
      <c r="AB3137" s="957">
        <f t="shared" si="528"/>
        <v>45230</v>
      </c>
      <c r="AC3137" t="str">
        <f t="shared" si="529"/>
        <v>Unaudited</v>
      </c>
    </row>
    <row r="3138" spans="1:29" x14ac:dyDescent="0.25">
      <c r="A3138" t="s">
        <v>421</v>
      </c>
      <c r="B3138" t="s">
        <v>1380</v>
      </c>
      <c r="C3138" t="s">
        <v>1381</v>
      </c>
      <c r="D3138">
        <v>1900</v>
      </c>
      <c r="E3138" s="957">
        <v>1</v>
      </c>
      <c r="F3138" t="s">
        <v>441</v>
      </c>
      <c r="G3138" s="957">
        <v>274</v>
      </c>
      <c r="H3138" t="s">
        <v>388</v>
      </c>
      <c r="I3138" s="937" t="s">
        <v>489</v>
      </c>
      <c r="J3138" s="937" t="s">
        <v>437</v>
      </c>
      <c r="K3138" s="937" t="s">
        <v>437</v>
      </c>
      <c r="L3138" s="937" t="s">
        <v>133</v>
      </c>
      <c r="M3138" s="962" t="s">
        <v>496</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ASRCMS202202</v>
      </c>
      <c r="AB3138" s="957">
        <f t="shared" ref="AB3138:AB3201" si="539">file_date</f>
        <v>45230</v>
      </c>
      <c r="AC3138" t="str">
        <f t="shared" ref="AC3138:AC3201" si="540">status</f>
        <v>Unaudited</v>
      </c>
    </row>
    <row r="3139" spans="1:29" x14ac:dyDescent="0.25">
      <c r="A3139" t="s">
        <v>421</v>
      </c>
      <c r="B3139" t="s">
        <v>1380</v>
      </c>
      <c r="C3139" t="s">
        <v>1381</v>
      </c>
      <c r="D3139">
        <v>1900</v>
      </c>
      <c r="E3139" s="957">
        <v>1</v>
      </c>
      <c r="F3139" t="s">
        <v>441</v>
      </c>
      <c r="G3139" s="957">
        <v>274</v>
      </c>
      <c r="H3139" t="s">
        <v>388</v>
      </c>
      <c r="I3139" s="937" t="s">
        <v>489</v>
      </c>
      <c r="J3139" s="937" t="s">
        <v>437</v>
      </c>
      <c r="K3139" s="937" t="s">
        <v>437</v>
      </c>
      <c r="L3139" s="937" t="s">
        <v>134</v>
      </c>
      <c r="M3139" s="962" t="s">
        <v>497</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ASRCMS202202</v>
      </c>
      <c r="AB3139" s="957">
        <f t="shared" si="539"/>
        <v>45230</v>
      </c>
      <c r="AC3139" t="str">
        <f t="shared" si="540"/>
        <v>Unaudited</v>
      </c>
    </row>
    <row r="3140" spans="1:29" x14ac:dyDescent="0.25">
      <c r="A3140" t="s">
        <v>421</v>
      </c>
      <c r="B3140" t="s">
        <v>1380</v>
      </c>
      <c r="C3140" t="s">
        <v>1381</v>
      </c>
      <c r="D3140">
        <v>1900</v>
      </c>
      <c r="E3140" s="957">
        <v>1</v>
      </c>
      <c r="F3140" t="s">
        <v>441</v>
      </c>
      <c r="G3140" s="957">
        <v>274</v>
      </c>
      <c r="H3140" t="s">
        <v>388</v>
      </c>
      <c r="I3140" s="937" t="s">
        <v>490</v>
      </c>
      <c r="J3140" s="937" t="s">
        <v>26</v>
      </c>
      <c r="K3140" s="937" t="s">
        <v>26</v>
      </c>
      <c r="L3140" s="945" t="s">
        <v>270</v>
      </c>
      <c r="M3140" s="960" t="s">
        <v>26</v>
      </c>
      <c r="N3140" s="678">
        <f t="shared" ca="1" si="535"/>
        <v>1313568.6475819391</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ASRCMS202202</v>
      </c>
      <c r="AB3140" s="957">
        <f t="shared" si="539"/>
        <v>45230</v>
      </c>
      <c r="AC3140" t="str">
        <f t="shared" si="540"/>
        <v>Unaudited</v>
      </c>
    </row>
    <row r="3141" spans="1:29" x14ac:dyDescent="0.25">
      <c r="A3141" t="s">
        <v>421</v>
      </c>
      <c r="B3141" t="s">
        <v>1380</v>
      </c>
      <c r="C3141" t="s">
        <v>1381</v>
      </c>
      <c r="D3141">
        <v>1900</v>
      </c>
      <c r="E3141" s="957">
        <v>1</v>
      </c>
      <c r="F3141" t="s">
        <v>442</v>
      </c>
      <c r="G3141" s="957">
        <v>366</v>
      </c>
      <c r="H3141" t="s">
        <v>388</v>
      </c>
      <c r="I3141" s="962" t="s">
        <v>433</v>
      </c>
      <c r="J3141" s="962" t="s">
        <v>433</v>
      </c>
      <c r="K3141" s="962" t="s">
        <v>433</v>
      </c>
      <c r="L3141" s="937"/>
      <c r="M3141" s="962" t="s">
        <v>433</v>
      </c>
      <c r="N3141" s="678">
        <f t="shared" ca="1" si="535"/>
        <v>18094.99784946</v>
      </c>
      <c r="O3141" s="678">
        <f t="shared" ca="1" si="542"/>
        <v>10071.739784943999</v>
      </c>
      <c r="P3141" s="678">
        <f t="shared" ca="1" si="542"/>
        <v>1371.806451613</v>
      </c>
      <c r="Q3141" s="678">
        <f t="shared" ca="1" si="542"/>
        <v>4719.4516129029998</v>
      </c>
      <c r="R3141" s="678">
        <f t="shared" ca="1" si="542"/>
        <v>786</v>
      </c>
      <c r="S3141" s="678">
        <f t="shared" ca="1" si="542"/>
        <v>29</v>
      </c>
      <c r="T3141" s="678">
        <f t="shared" ca="1" si="542"/>
        <v>766</v>
      </c>
      <c r="U3141" s="678">
        <f t="shared" ca="1" si="541"/>
        <v>0</v>
      </c>
      <c r="V3141" s="678">
        <f t="shared" ca="1" si="541"/>
        <v>58</v>
      </c>
      <c r="W3141" s="678">
        <f t="shared" ca="1" si="541"/>
        <v>293</v>
      </c>
      <c r="X3141" s="678">
        <f t="shared" ca="1" si="541"/>
        <v>0</v>
      </c>
      <c r="Y3141" s="678">
        <f t="shared" ca="1" si="541"/>
        <v>0</v>
      </c>
      <c r="Z3141" s="678">
        <f t="shared" ca="1" si="541"/>
        <v>0</v>
      </c>
      <c r="AA3141" t="str">
        <f t="shared" si="538"/>
        <v>ASRCMS202202</v>
      </c>
      <c r="AB3141" s="957">
        <f t="shared" si="539"/>
        <v>45230</v>
      </c>
      <c r="AC3141" t="str">
        <f t="shared" si="540"/>
        <v>Unaudited</v>
      </c>
    </row>
    <row r="3142" spans="1:29" x14ac:dyDescent="0.25">
      <c r="A3142" t="s">
        <v>421</v>
      </c>
      <c r="B3142" t="s">
        <v>1380</v>
      </c>
      <c r="C3142" t="s">
        <v>1381</v>
      </c>
      <c r="D3142">
        <v>1900</v>
      </c>
      <c r="E3142" s="957">
        <v>1</v>
      </c>
      <c r="F3142" t="s">
        <v>442</v>
      </c>
      <c r="G3142" s="957">
        <v>366</v>
      </c>
      <c r="H3142" t="s">
        <v>388</v>
      </c>
      <c r="I3142" s="937" t="s">
        <v>488</v>
      </c>
      <c r="J3142" s="937" t="s">
        <v>12</v>
      </c>
      <c r="K3142" s="937" t="s">
        <v>12</v>
      </c>
      <c r="L3142" s="937">
        <v>1.1000000000000001</v>
      </c>
      <c r="M3142" s="962" t="s">
        <v>12</v>
      </c>
      <c r="N3142" s="678">
        <f t="shared" ca="1" si="535"/>
        <v>31473345.160000004</v>
      </c>
      <c r="O3142" s="678">
        <f t="shared" ca="1" si="542"/>
        <v>13689810.859999999</v>
      </c>
      <c r="P3142" s="678">
        <f t="shared" ca="1" si="542"/>
        <v>1864600.48</v>
      </c>
      <c r="Q3142" s="678">
        <f t="shared" ca="1" si="542"/>
        <v>6414820.2200000007</v>
      </c>
      <c r="R3142" s="678">
        <f t="shared" ca="1" si="542"/>
        <v>1068354.78</v>
      </c>
      <c r="S3142" s="678">
        <f t="shared" ca="1" si="542"/>
        <v>39417.67</v>
      </c>
      <c r="T3142" s="678">
        <f t="shared" ca="1" si="542"/>
        <v>1041170.1799999999</v>
      </c>
      <c r="U3142" s="678">
        <f t="shared" ca="1" si="541"/>
        <v>0</v>
      </c>
      <c r="V3142" s="678">
        <f t="shared" ca="1" si="541"/>
        <v>78835.34</v>
      </c>
      <c r="W3142" s="678">
        <f t="shared" ca="1" si="541"/>
        <v>7276335.6300000008</v>
      </c>
      <c r="X3142" s="678">
        <f t="shared" ca="1" si="541"/>
        <v>0</v>
      </c>
      <c r="Y3142" s="678">
        <f t="shared" ca="1" si="541"/>
        <v>0</v>
      </c>
      <c r="Z3142" s="678">
        <f t="shared" ca="1" si="541"/>
        <v>0</v>
      </c>
      <c r="AA3142" t="str">
        <f t="shared" si="538"/>
        <v>ASRCMS202202</v>
      </c>
      <c r="AB3142" s="957">
        <f t="shared" si="539"/>
        <v>45230</v>
      </c>
      <c r="AC3142" t="str">
        <f t="shared" si="540"/>
        <v>Unaudited</v>
      </c>
    </row>
    <row r="3143" spans="1:29" x14ac:dyDescent="0.25">
      <c r="A3143" t="s">
        <v>421</v>
      </c>
      <c r="B3143" t="s">
        <v>1380</v>
      </c>
      <c r="C3143" t="s">
        <v>1381</v>
      </c>
      <c r="D3143">
        <v>1900</v>
      </c>
      <c r="E3143" s="957">
        <v>1</v>
      </c>
      <c r="F3143" t="s">
        <v>442</v>
      </c>
      <c r="G3143" s="957">
        <v>366</v>
      </c>
      <c r="H3143" t="s">
        <v>388</v>
      </c>
      <c r="I3143" s="937" t="s">
        <v>488</v>
      </c>
      <c r="J3143" s="937" t="s">
        <v>12</v>
      </c>
      <c r="K3143" s="937" t="s">
        <v>1323</v>
      </c>
      <c r="L3143" s="937" t="s">
        <v>1314</v>
      </c>
      <c r="M3143" s="962" t="s">
        <v>1323</v>
      </c>
      <c r="N3143" s="678">
        <f t="shared" ca="1" si="535"/>
        <v>423206.84307208844</v>
      </c>
      <c r="O3143" s="678">
        <f t="shared" ca="1" si="542"/>
        <v>190657.24877145555</v>
      </c>
      <c r="P3143" s="678">
        <f t="shared" ca="1" si="542"/>
        <v>26539.792284450123</v>
      </c>
      <c r="Q3143" s="678">
        <f t="shared" ca="1" si="542"/>
        <v>93868.884613842471</v>
      </c>
      <c r="R3143" s="678">
        <f t="shared" ca="1" si="542"/>
        <v>15133.701783106462</v>
      </c>
      <c r="S3143" s="678">
        <f t="shared" ca="1" si="542"/>
        <v>705.46408671492645</v>
      </c>
      <c r="T3143" s="678">
        <f t="shared" ca="1" si="542"/>
        <v>14999.085417308077</v>
      </c>
      <c r="U3143" s="678">
        <f t="shared" ca="1" si="541"/>
        <v>0</v>
      </c>
      <c r="V3143" s="678">
        <f t="shared" ca="1" si="541"/>
        <v>1180.8006403921393</v>
      </c>
      <c r="W3143" s="678">
        <f t="shared" ca="1" si="541"/>
        <v>80121.865474818725</v>
      </c>
      <c r="X3143" s="678">
        <f t="shared" ca="1" si="541"/>
        <v>0</v>
      </c>
      <c r="Y3143" s="678">
        <f t="shared" ca="1" si="541"/>
        <v>0</v>
      </c>
      <c r="Z3143" s="678">
        <f t="shared" ca="1" si="541"/>
        <v>0</v>
      </c>
      <c r="AA3143" t="str">
        <f t="shared" si="538"/>
        <v>ASRCMS202202</v>
      </c>
      <c r="AB3143" s="957">
        <f t="shared" si="539"/>
        <v>45230</v>
      </c>
      <c r="AC3143" t="str">
        <f t="shared" si="540"/>
        <v>Unaudited</v>
      </c>
    </row>
    <row r="3144" spans="1:29" x14ac:dyDescent="0.25">
      <c r="A3144" t="s">
        <v>421</v>
      </c>
      <c r="B3144" t="s">
        <v>1380</v>
      </c>
      <c r="C3144" t="s">
        <v>1381</v>
      </c>
      <c r="D3144">
        <v>1900</v>
      </c>
      <c r="E3144" s="957">
        <v>1</v>
      </c>
      <c r="F3144" t="s">
        <v>442</v>
      </c>
      <c r="G3144" s="957">
        <v>366</v>
      </c>
      <c r="H3144" t="s">
        <v>388</v>
      </c>
      <c r="I3144" s="937" t="s">
        <v>488</v>
      </c>
      <c r="J3144" s="937" t="s">
        <v>491</v>
      </c>
      <c r="K3144" s="937" t="s">
        <v>492</v>
      </c>
      <c r="L3144" s="937" t="s">
        <v>63</v>
      </c>
      <c r="M3144" s="962" t="s">
        <v>344</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ASRCMS202202</v>
      </c>
      <c r="AB3144" s="957">
        <f t="shared" si="539"/>
        <v>45230</v>
      </c>
      <c r="AC3144" t="str">
        <f t="shared" si="540"/>
        <v>Unaudited</v>
      </c>
    </row>
    <row r="3145" spans="1:29" x14ac:dyDescent="0.25">
      <c r="A3145" t="s">
        <v>421</v>
      </c>
      <c r="B3145" t="s">
        <v>1380</v>
      </c>
      <c r="C3145" t="s">
        <v>1381</v>
      </c>
      <c r="D3145">
        <v>1900</v>
      </c>
      <c r="E3145" s="957">
        <v>1</v>
      </c>
      <c r="F3145" t="s">
        <v>442</v>
      </c>
      <c r="G3145" s="957">
        <v>366</v>
      </c>
      <c r="H3145" t="s">
        <v>388</v>
      </c>
      <c r="I3145" s="937" t="s">
        <v>488</v>
      </c>
      <c r="J3145" s="937" t="s">
        <v>491</v>
      </c>
      <c r="K3145" s="937" t="s">
        <v>1014</v>
      </c>
      <c r="L3145" s="945" t="s">
        <v>910</v>
      </c>
      <c r="M3145" s="960" t="s">
        <v>911</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ASRCMS202202</v>
      </c>
      <c r="AB3145" s="957">
        <f t="shared" si="539"/>
        <v>45230</v>
      </c>
      <c r="AC3145" t="str">
        <f t="shared" si="540"/>
        <v>Unaudited</v>
      </c>
    </row>
    <row r="3146" spans="1:29" x14ac:dyDescent="0.25">
      <c r="A3146" t="s">
        <v>421</v>
      </c>
      <c r="B3146" t="s">
        <v>1380</v>
      </c>
      <c r="C3146" t="s">
        <v>1381</v>
      </c>
      <c r="D3146">
        <v>1900</v>
      </c>
      <c r="E3146" s="957">
        <v>1</v>
      </c>
      <c r="F3146" t="s">
        <v>442</v>
      </c>
      <c r="G3146" s="957">
        <v>366</v>
      </c>
      <c r="H3146" t="s">
        <v>388</v>
      </c>
      <c r="I3146" s="962" t="s">
        <v>488</v>
      </c>
      <c r="J3146" s="962" t="s">
        <v>13</v>
      </c>
      <c r="K3146" s="962" t="s">
        <v>493</v>
      </c>
      <c r="L3146" s="937" t="s">
        <v>95</v>
      </c>
      <c r="M3146" s="962" t="s">
        <v>147</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ASRCMS202202</v>
      </c>
      <c r="AB3146" s="957">
        <f t="shared" si="539"/>
        <v>45230</v>
      </c>
      <c r="AC3146" t="str">
        <f t="shared" si="540"/>
        <v>Unaudited</v>
      </c>
    </row>
    <row r="3147" spans="1:29" x14ac:dyDescent="0.25">
      <c r="A3147" t="s">
        <v>421</v>
      </c>
      <c r="B3147" t="s">
        <v>1380</v>
      </c>
      <c r="C3147" t="s">
        <v>1381</v>
      </c>
      <c r="D3147">
        <v>1900</v>
      </c>
      <c r="E3147" s="957">
        <v>1</v>
      </c>
      <c r="F3147" t="s">
        <v>442</v>
      </c>
      <c r="G3147" s="957">
        <v>366</v>
      </c>
      <c r="H3147" t="s">
        <v>388</v>
      </c>
      <c r="I3147" s="937" t="s">
        <v>488</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ASRCMS202202</v>
      </c>
      <c r="AB3147" s="957">
        <f t="shared" si="539"/>
        <v>45230</v>
      </c>
      <c r="AC3147" t="str">
        <f t="shared" si="540"/>
        <v>Unaudited</v>
      </c>
    </row>
    <row r="3148" spans="1:29" x14ac:dyDescent="0.25">
      <c r="A3148" t="s">
        <v>421</v>
      </c>
      <c r="B3148" t="s">
        <v>1380</v>
      </c>
      <c r="C3148" t="s">
        <v>1381</v>
      </c>
      <c r="D3148">
        <v>1900</v>
      </c>
      <c r="E3148" s="957">
        <v>1</v>
      </c>
      <c r="F3148" t="s">
        <v>442</v>
      </c>
      <c r="G3148" s="957">
        <v>366</v>
      </c>
      <c r="H3148" t="s">
        <v>388</v>
      </c>
      <c r="I3148" s="937" t="s">
        <v>489</v>
      </c>
      <c r="J3148" s="937" t="s">
        <v>445</v>
      </c>
      <c r="K3148" s="937" t="s">
        <v>0</v>
      </c>
      <c r="L3148" s="937">
        <v>2.1</v>
      </c>
      <c r="M3148" s="962" t="s">
        <v>148</v>
      </c>
      <c r="N3148" s="678">
        <f t="shared" ca="1" si="535"/>
        <v>3078019.0199999991</v>
      </c>
      <c r="O3148" s="678">
        <f t="shared" ca="1" si="542"/>
        <v>260355.57</v>
      </c>
      <c r="P3148" s="678">
        <f t="shared" ca="1" si="542"/>
        <v>17807.02</v>
      </c>
      <c r="Q3148" s="678">
        <f t="shared" ca="1" si="542"/>
        <v>2162528.3599999994</v>
      </c>
      <c r="R3148" s="678">
        <f t="shared" ca="1" si="542"/>
        <v>69522.079999999987</v>
      </c>
      <c r="S3148" s="678">
        <f t="shared" ca="1" si="542"/>
        <v>1792.14</v>
      </c>
      <c r="T3148" s="678">
        <f t="shared" ca="1" si="542"/>
        <v>88616.07</v>
      </c>
      <c r="U3148" s="678">
        <f t="shared" ca="1" si="543"/>
        <v>0</v>
      </c>
      <c r="V3148" s="678">
        <f t="shared" ca="1" si="543"/>
        <v>6200</v>
      </c>
      <c r="W3148" s="678">
        <f t="shared" ca="1" si="544"/>
        <v>471197.77999999997</v>
      </c>
      <c r="X3148" s="678">
        <f t="shared" ca="1" si="545"/>
        <v>0</v>
      </c>
      <c r="Y3148" s="678">
        <f t="shared" ca="1" si="545"/>
        <v>0</v>
      </c>
      <c r="Z3148" s="678">
        <f t="shared" ca="1" si="545"/>
        <v>0</v>
      </c>
      <c r="AA3148" t="str">
        <f t="shared" si="538"/>
        <v>ASRCMS202202</v>
      </c>
      <c r="AB3148" s="957">
        <f t="shared" si="539"/>
        <v>45230</v>
      </c>
      <c r="AC3148" t="str">
        <f t="shared" si="540"/>
        <v>Unaudited</v>
      </c>
    </row>
    <row r="3149" spans="1:29" ht="30" x14ac:dyDescent="0.25">
      <c r="A3149" t="s">
        <v>421</v>
      </c>
      <c r="B3149" t="s">
        <v>1380</v>
      </c>
      <c r="C3149" t="s">
        <v>1381</v>
      </c>
      <c r="D3149">
        <v>1900</v>
      </c>
      <c r="E3149" s="957">
        <v>1</v>
      </c>
      <c r="F3149" t="s">
        <v>442</v>
      </c>
      <c r="G3149" s="957">
        <v>366</v>
      </c>
      <c r="H3149" t="s">
        <v>388</v>
      </c>
      <c r="I3149" s="937" t="s">
        <v>489</v>
      </c>
      <c r="J3149" s="937" t="s">
        <v>445</v>
      </c>
      <c r="K3149" s="937" t="s">
        <v>0</v>
      </c>
      <c r="L3149" s="937">
        <v>2.2000000000000002</v>
      </c>
      <c r="M3149" s="962" t="s">
        <v>149</v>
      </c>
      <c r="N3149" s="678">
        <f t="shared" ca="1" si="535"/>
        <v>288024.51136646292</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50430.577593441551</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6207.1825121715374</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147144.59549429137</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13622.435441178677</v>
      </c>
      <c r="S3149" s="678">
        <f t="shared" ca="1" si="546"/>
        <v>101.40678415698613</v>
      </c>
      <c r="T3149" s="678">
        <f t="shared" ca="1" si="546"/>
        <v>16702.851415487625</v>
      </c>
      <c r="U3149" s="678">
        <f t="shared" ca="1" si="546"/>
        <v>0</v>
      </c>
      <c r="V3149" s="678">
        <f t="shared" ca="1" si="546"/>
        <v>812.26949434502887</v>
      </c>
      <c r="W3149" s="678">
        <f t="shared" ca="1" si="544"/>
        <v>53003.192631390171</v>
      </c>
      <c r="X3149" s="678">
        <f t="shared" ca="1" si="546"/>
        <v>0</v>
      </c>
      <c r="Y3149" s="678">
        <f t="shared" ca="1" si="546"/>
        <v>0</v>
      </c>
      <c r="Z3149" s="678">
        <f t="shared" ca="1" si="546"/>
        <v>0</v>
      </c>
      <c r="AA3149" t="str">
        <f t="shared" si="538"/>
        <v>ASRCMS202202</v>
      </c>
      <c r="AB3149" s="957">
        <f t="shared" si="539"/>
        <v>45230</v>
      </c>
      <c r="AC3149" t="str">
        <f t="shared" si="540"/>
        <v>Unaudited</v>
      </c>
    </row>
    <row r="3150" spans="1:29" x14ac:dyDescent="0.25">
      <c r="A3150" t="s">
        <v>421</v>
      </c>
      <c r="B3150" t="s">
        <v>1380</v>
      </c>
      <c r="C3150" t="s">
        <v>1381</v>
      </c>
      <c r="D3150">
        <v>1900</v>
      </c>
      <c r="E3150" s="957">
        <v>1</v>
      </c>
      <c r="F3150" t="s">
        <v>442</v>
      </c>
      <c r="G3150" s="957">
        <v>366</v>
      </c>
      <c r="H3150" t="s">
        <v>388</v>
      </c>
      <c r="I3150" s="937" t="s">
        <v>489</v>
      </c>
      <c r="J3150" s="937" t="s">
        <v>445</v>
      </c>
      <c r="K3150" s="937" t="s">
        <v>0</v>
      </c>
      <c r="L3150" s="937">
        <v>2.2999999999999998</v>
      </c>
      <c r="M3150" s="962" t="s">
        <v>150</v>
      </c>
      <c r="N3150" s="678">
        <f t="shared" ca="1" si="535"/>
        <v>277244.18</v>
      </c>
      <c r="O3150" s="678">
        <f t="shared" ca="1" si="546"/>
        <v>125039.45000000001</v>
      </c>
      <c r="P3150" s="678">
        <f t="shared" ca="1" si="546"/>
        <v>21521.17</v>
      </c>
      <c r="Q3150" s="678">
        <f t="shared" ca="1" si="546"/>
        <v>83634.559999999998</v>
      </c>
      <c r="R3150" s="678">
        <f t="shared" ca="1" si="546"/>
        <v>16664.75</v>
      </c>
      <c r="S3150" s="678">
        <f t="shared" ca="1" si="546"/>
        <v>201.63000000000011</v>
      </c>
      <c r="T3150" s="678">
        <f t="shared" ca="1" si="546"/>
        <v>11739.090000000002</v>
      </c>
      <c r="U3150" s="678">
        <f t="shared" ca="1" si="546"/>
        <v>0</v>
      </c>
      <c r="V3150" s="678">
        <f t="shared" ca="1" si="546"/>
        <v>829.03</v>
      </c>
      <c r="W3150" s="678">
        <f t="shared" ca="1" si="544"/>
        <v>17614.5</v>
      </c>
      <c r="X3150" s="678">
        <f t="shared" ca="1" si="546"/>
        <v>0</v>
      </c>
      <c r="Y3150" s="678">
        <f t="shared" ca="1" si="546"/>
        <v>0</v>
      </c>
      <c r="Z3150" s="678">
        <f t="shared" ca="1" si="546"/>
        <v>0</v>
      </c>
      <c r="AA3150" t="str">
        <f t="shared" si="538"/>
        <v>ASRCMS202202</v>
      </c>
      <c r="AB3150" s="957">
        <f t="shared" si="539"/>
        <v>45230</v>
      </c>
      <c r="AC3150" t="str">
        <f t="shared" si="540"/>
        <v>Unaudited</v>
      </c>
    </row>
    <row r="3151" spans="1:29" x14ac:dyDescent="0.25">
      <c r="A3151" t="s">
        <v>421</v>
      </c>
      <c r="B3151" t="s">
        <v>1380</v>
      </c>
      <c r="C3151" t="s">
        <v>1381</v>
      </c>
      <c r="D3151">
        <v>1900</v>
      </c>
      <c r="E3151" s="957">
        <v>1</v>
      </c>
      <c r="F3151" t="s">
        <v>442</v>
      </c>
      <c r="G3151" s="957">
        <v>366</v>
      </c>
      <c r="H3151" t="s">
        <v>388</v>
      </c>
      <c r="I3151" s="937" t="s">
        <v>489</v>
      </c>
      <c r="J3151" s="937" t="s">
        <v>445</v>
      </c>
      <c r="K3151" s="937" t="s">
        <v>0</v>
      </c>
      <c r="L3151" s="937">
        <v>2.4</v>
      </c>
      <c r="M3151" s="962" t="s">
        <v>151</v>
      </c>
      <c r="N3151" s="678">
        <f t="shared" ca="1" si="535"/>
        <v>1073299.8900000001</v>
      </c>
      <c r="O3151" s="678">
        <f t="shared" ca="1" si="546"/>
        <v>388325.7099999999</v>
      </c>
      <c r="P3151" s="678">
        <f t="shared" ca="1" si="546"/>
        <v>23059.9</v>
      </c>
      <c r="Q3151" s="678">
        <f t="shared" ca="1" si="546"/>
        <v>488642.45000000013</v>
      </c>
      <c r="R3151" s="678">
        <f t="shared" ca="1" si="546"/>
        <v>37336.990000000005</v>
      </c>
      <c r="S3151" s="678">
        <f t="shared" ca="1" si="546"/>
        <v>53.54</v>
      </c>
      <c r="T3151" s="678">
        <f t="shared" ca="1" si="546"/>
        <v>51942.869999999995</v>
      </c>
      <c r="U3151" s="678">
        <f t="shared" ca="1" si="546"/>
        <v>0</v>
      </c>
      <c r="V3151" s="678">
        <f t="shared" ca="1" si="546"/>
        <v>2296.15</v>
      </c>
      <c r="W3151" s="678">
        <f t="shared" ca="1" si="544"/>
        <v>81642.28</v>
      </c>
      <c r="X3151" s="678">
        <f t="shared" ca="1" si="546"/>
        <v>0</v>
      </c>
      <c r="Y3151" s="678">
        <f t="shared" ca="1" si="546"/>
        <v>0</v>
      </c>
      <c r="Z3151" s="678">
        <f t="shared" ca="1" si="546"/>
        <v>0</v>
      </c>
      <c r="AA3151" t="str">
        <f t="shared" si="538"/>
        <v>ASRCMS202202</v>
      </c>
      <c r="AB3151" s="957">
        <f t="shared" si="539"/>
        <v>45230</v>
      </c>
      <c r="AC3151" t="str">
        <f t="shared" si="540"/>
        <v>Unaudited</v>
      </c>
    </row>
    <row r="3152" spans="1:29" ht="30" x14ac:dyDescent="0.25">
      <c r="A3152" t="s">
        <v>421</v>
      </c>
      <c r="B3152" t="s">
        <v>1380</v>
      </c>
      <c r="C3152" t="s">
        <v>1381</v>
      </c>
      <c r="D3152">
        <v>1900</v>
      </c>
      <c r="E3152" s="957">
        <v>1</v>
      </c>
      <c r="F3152" t="s">
        <v>442</v>
      </c>
      <c r="G3152" s="957">
        <v>366</v>
      </c>
      <c r="H3152" t="s">
        <v>388</v>
      </c>
      <c r="I3152" s="937" t="s">
        <v>489</v>
      </c>
      <c r="J3152" s="937" t="s">
        <v>445</v>
      </c>
      <c r="K3152" s="937" t="s">
        <v>0</v>
      </c>
      <c r="L3152" s="937">
        <v>2.5</v>
      </c>
      <c r="M3152" s="962" t="s">
        <v>152</v>
      </c>
      <c r="N3152" s="678">
        <f t="shared" ca="1" si="535"/>
        <v>102651.94484181686</v>
      </c>
      <c r="O3152" s="678">
        <f t="shared" ca="1" si="546"/>
        <v>39376.284877982755</v>
      </c>
      <c r="P3152" s="678">
        <f t="shared" ca="1" si="546"/>
        <v>3110.7442474110799</v>
      </c>
      <c r="Q3152" s="678">
        <f t="shared" ca="1" si="546"/>
        <v>44849.291059518815</v>
      </c>
      <c r="R3152" s="678">
        <f t="shared" ca="1" si="546"/>
        <v>3873.5429395211427</v>
      </c>
      <c r="S3152" s="678">
        <f t="shared" ca="1" si="546"/>
        <v>295.73638866400512</v>
      </c>
      <c r="T3152" s="678">
        <f t="shared" ca="1" si="546"/>
        <v>4851.7393532681872</v>
      </c>
      <c r="U3152" s="678">
        <f t="shared" ca="1" si="546"/>
        <v>0</v>
      </c>
      <c r="V3152" s="678">
        <f t="shared" ca="1" si="546"/>
        <v>405.15711525969556</v>
      </c>
      <c r="W3152" s="678">
        <f t="shared" ca="1" si="544"/>
        <v>5889.4488601911671</v>
      </c>
      <c r="X3152" s="678">
        <f t="shared" ca="1" si="546"/>
        <v>0</v>
      </c>
      <c r="Y3152" s="678">
        <f t="shared" ca="1" si="546"/>
        <v>0</v>
      </c>
      <c r="Z3152" s="678">
        <f t="shared" ca="1" si="546"/>
        <v>0</v>
      </c>
      <c r="AA3152" t="str">
        <f t="shared" si="538"/>
        <v>ASRCMS202202</v>
      </c>
      <c r="AB3152" s="957">
        <f t="shared" si="539"/>
        <v>45230</v>
      </c>
      <c r="AC3152" t="str">
        <f t="shared" si="540"/>
        <v>Unaudited</v>
      </c>
    </row>
    <row r="3153" spans="1:29" x14ac:dyDescent="0.25">
      <c r="A3153" t="s">
        <v>421</v>
      </c>
      <c r="B3153" t="s">
        <v>1380</v>
      </c>
      <c r="C3153" t="s">
        <v>1381</v>
      </c>
      <c r="D3153">
        <v>1900</v>
      </c>
      <c r="E3153" s="957">
        <v>1</v>
      </c>
      <c r="F3153" t="s">
        <v>442</v>
      </c>
      <c r="G3153" s="957">
        <v>366</v>
      </c>
      <c r="H3153" t="s">
        <v>388</v>
      </c>
      <c r="I3153" s="937" t="s">
        <v>489</v>
      </c>
      <c r="J3153" s="937" t="s">
        <v>445</v>
      </c>
      <c r="K3153" s="937" t="s">
        <v>0</v>
      </c>
      <c r="L3153" s="945" t="s">
        <v>97</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ASRCMS202202</v>
      </c>
      <c r="AB3153" s="957">
        <f t="shared" si="539"/>
        <v>45230</v>
      </c>
      <c r="AC3153" t="str">
        <f t="shared" si="540"/>
        <v>Unaudited</v>
      </c>
    </row>
    <row r="3154" spans="1:29" x14ac:dyDescent="0.25">
      <c r="A3154" t="s">
        <v>421</v>
      </c>
      <c r="B3154" t="s">
        <v>1380</v>
      </c>
      <c r="C3154" t="s">
        <v>1381</v>
      </c>
      <c r="D3154">
        <v>1900</v>
      </c>
      <c r="E3154" s="957">
        <v>1</v>
      </c>
      <c r="F3154" t="s">
        <v>442</v>
      </c>
      <c r="G3154" s="957">
        <v>366</v>
      </c>
      <c r="H3154" t="s">
        <v>388</v>
      </c>
      <c r="I3154" s="962" t="s">
        <v>489</v>
      </c>
      <c r="J3154" s="962" t="s">
        <v>445</v>
      </c>
      <c r="K3154" s="962" t="s">
        <v>0</v>
      </c>
      <c r="L3154" s="937" t="s">
        <v>153</v>
      </c>
      <c r="M3154" s="962" t="s">
        <v>452</v>
      </c>
      <c r="N3154" s="678">
        <f t="shared" ca="1" si="535"/>
        <v>17786.124391976333</v>
      </c>
      <c r="O3154" s="678">
        <f t="shared" ca="1" si="546"/>
        <v>3978.649894862087</v>
      </c>
      <c r="P3154" s="678">
        <f t="shared" ca="1" si="546"/>
        <v>436.13670049304693</v>
      </c>
      <c r="Q3154" s="678">
        <f t="shared" ca="1" si="546"/>
        <v>5696.3565564722267</v>
      </c>
      <c r="R3154" s="678">
        <f t="shared" ca="1" si="546"/>
        <v>604.41726963503413</v>
      </c>
      <c r="S3154" s="678">
        <f t="shared" ca="1" si="546"/>
        <v>15.314974632990458</v>
      </c>
      <c r="T3154" s="678">
        <f t="shared" ca="1" si="546"/>
        <v>988.29206992879801</v>
      </c>
      <c r="U3154" s="678">
        <f t="shared" ca="1" si="546"/>
        <v>0</v>
      </c>
      <c r="V3154" s="678">
        <f t="shared" ca="1" si="546"/>
        <v>50.919218625804284</v>
      </c>
      <c r="W3154" s="678">
        <f t="shared" ca="1" si="544"/>
        <v>6016.0377073263444</v>
      </c>
      <c r="X3154" s="678">
        <f t="shared" ca="1" si="546"/>
        <v>0</v>
      </c>
      <c r="Y3154" s="678">
        <f t="shared" ca="1" si="546"/>
        <v>0</v>
      </c>
      <c r="Z3154" s="678">
        <f t="shared" ca="1" si="546"/>
        <v>0</v>
      </c>
      <c r="AA3154" t="str">
        <f t="shared" si="538"/>
        <v>ASRCMS202202</v>
      </c>
      <c r="AB3154" s="957">
        <f t="shared" si="539"/>
        <v>45230</v>
      </c>
      <c r="AC3154" t="str">
        <f t="shared" si="540"/>
        <v>Unaudited</v>
      </c>
    </row>
    <row r="3155" spans="1:29" x14ac:dyDescent="0.25">
      <c r="A3155" t="s">
        <v>421</v>
      </c>
      <c r="B3155" t="s">
        <v>1380</v>
      </c>
      <c r="C3155" t="s">
        <v>1381</v>
      </c>
      <c r="D3155">
        <v>1900</v>
      </c>
      <c r="E3155" s="957">
        <v>1</v>
      </c>
      <c r="F3155" t="s">
        <v>442</v>
      </c>
      <c r="G3155" s="957">
        <v>366</v>
      </c>
      <c r="H3155" t="s">
        <v>388</v>
      </c>
      <c r="I3155" s="937" t="s">
        <v>489</v>
      </c>
      <c r="J3155" s="937" t="s">
        <v>445</v>
      </c>
      <c r="K3155" s="937" t="s">
        <v>0</v>
      </c>
      <c r="L3155" s="937" t="s">
        <v>912</v>
      </c>
      <c r="M3155" s="962" t="s">
        <v>24</v>
      </c>
      <c r="N3155" s="678">
        <f t="shared" ca="1" si="535"/>
        <v>331243.09999999998</v>
      </c>
      <c r="O3155" s="678">
        <f t="shared" ca="1" si="546"/>
        <v>0</v>
      </c>
      <c r="P3155" s="678">
        <f t="shared" ca="1" si="546"/>
        <v>0</v>
      </c>
      <c r="Q3155" s="678">
        <f t="shared" ca="1" si="546"/>
        <v>331243.09999999998</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ASRCMS202202</v>
      </c>
      <c r="AB3155" s="957">
        <f t="shared" si="539"/>
        <v>45230</v>
      </c>
      <c r="AC3155" t="str">
        <f t="shared" si="540"/>
        <v>Unaudited</v>
      </c>
    </row>
    <row r="3156" spans="1:29" x14ac:dyDescent="0.25">
      <c r="A3156" t="s">
        <v>421</v>
      </c>
      <c r="B3156" t="s">
        <v>1380</v>
      </c>
      <c r="C3156" t="s">
        <v>1381</v>
      </c>
      <c r="D3156">
        <v>1900</v>
      </c>
      <c r="E3156" s="957">
        <v>1</v>
      </c>
      <c r="F3156" t="s">
        <v>442</v>
      </c>
      <c r="G3156" s="957">
        <v>366</v>
      </c>
      <c r="H3156" t="s">
        <v>388</v>
      </c>
      <c r="I3156" s="937" t="s">
        <v>489</v>
      </c>
      <c r="J3156" s="937" t="s">
        <v>445</v>
      </c>
      <c r="K3156" s="937" t="s">
        <v>53</v>
      </c>
      <c r="L3156" s="937">
        <v>3.1</v>
      </c>
      <c r="M3156" s="962" t="s">
        <v>33</v>
      </c>
      <c r="N3156" s="678">
        <f t="shared" ca="1" si="535"/>
        <v>346953.85</v>
      </c>
      <c r="O3156" s="678">
        <f t="shared" ca="1" si="546"/>
        <v>167504.62</v>
      </c>
      <c r="P3156" s="678">
        <f t="shared" ca="1" si="546"/>
        <v>18706.660000000003</v>
      </c>
      <c r="Q3156" s="678">
        <f t="shared" ca="1" si="546"/>
        <v>100873.70000000001</v>
      </c>
      <c r="R3156" s="678">
        <f t="shared" ca="1" si="546"/>
        <v>19721.089999999997</v>
      </c>
      <c r="S3156" s="678">
        <f t="shared" ca="1" si="546"/>
        <v>110.16999999999999</v>
      </c>
      <c r="T3156" s="678">
        <f t="shared" ca="1" si="546"/>
        <v>20460.019999999997</v>
      </c>
      <c r="U3156" s="678">
        <f t="shared" ca="1" si="546"/>
        <v>0</v>
      </c>
      <c r="V3156" s="678">
        <f t="shared" ca="1" si="546"/>
        <v>1081.3800000000001</v>
      </c>
      <c r="W3156" s="678">
        <f t="shared" ca="1" si="544"/>
        <v>18496.21</v>
      </c>
      <c r="X3156" s="678">
        <f t="shared" ca="1" si="546"/>
        <v>0</v>
      </c>
      <c r="Y3156" s="678">
        <f t="shared" ca="1" si="546"/>
        <v>0</v>
      </c>
      <c r="Z3156" s="678">
        <f t="shared" ca="1" si="546"/>
        <v>0</v>
      </c>
      <c r="AA3156" t="str">
        <f t="shared" si="538"/>
        <v>ASRCMS202202</v>
      </c>
      <c r="AB3156" s="957">
        <f t="shared" si="539"/>
        <v>45230</v>
      </c>
      <c r="AC3156" t="str">
        <f t="shared" si="540"/>
        <v>Unaudited</v>
      </c>
    </row>
    <row r="3157" spans="1:29" x14ac:dyDescent="0.25">
      <c r="A3157" t="s">
        <v>421</v>
      </c>
      <c r="B3157" t="s">
        <v>1380</v>
      </c>
      <c r="C3157" t="s">
        <v>1381</v>
      </c>
      <c r="D3157">
        <v>1900</v>
      </c>
      <c r="E3157" s="957">
        <v>1</v>
      </c>
      <c r="F3157" t="s">
        <v>442</v>
      </c>
      <c r="G3157" s="957">
        <v>366</v>
      </c>
      <c r="H3157" t="s">
        <v>388</v>
      </c>
      <c r="I3157" s="937" t="s">
        <v>489</v>
      </c>
      <c r="J3157" s="937" t="s">
        <v>445</v>
      </c>
      <c r="K3157" s="937" t="s">
        <v>53</v>
      </c>
      <c r="L3157" s="937">
        <v>3.2</v>
      </c>
      <c r="M3157" s="962" t="s">
        <v>34</v>
      </c>
      <c r="N3157" s="678">
        <f t="shared" ca="1" si="535"/>
        <v>980292.82</v>
      </c>
      <c r="O3157" s="678">
        <f t="shared" ca="1" si="546"/>
        <v>318461.21999999997</v>
      </c>
      <c r="P3157" s="678">
        <f t="shared" ca="1" si="546"/>
        <v>39560.120000000003</v>
      </c>
      <c r="Q3157" s="678">
        <f t="shared" ca="1" si="546"/>
        <v>390555.01</v>
      </c>
      <c r="R3157" s="678">
        <f t="shared" ca="1" si="546"/>
        <v>40679.26</v>
      </c>
      <c r="S3157" s="678">
        <f t="shared" ca="1" si="546"/>
        <v>741.81999999999994</v>
      </c>
      <c r="T3157" s="678">
        <f t="shared" ca="1" si="546"/>
        <v>68944.600000000006</v>
      </c>
      <c r="U3157" s="678">
        <f t="shared" ca="1" si="546"/>
        <v>0</v>
      </c>
      <c r="V3157" s="678">
        <f t="shared" ca="1" si="546"/>
        <v>4464.3</v>
      </c>
      <c r="W3157" s="678">
        <f t="shared" ca="1" si="544"/>
        <v>116886.48999999999</v>
      </c>
      <c r="X3157" s="678">
        <f t="shared" ca="1" si="546"/>
        <v>0</v>
      </c>
      <c r="Y3157" s="678">
        <f t="shared" ca="1" si="546"/>
        <v>0</v>
      </c>
      <c r="Z3157" s="678">
        <f t="shared" ca="1" si="546"/>
        <v>0</v>
      </c>
      <c r="AA3157" t="str">
        <f t="shared" si="538"/>
        <v>ASRCMS202202</v>
      </c>
      <c r="AB3157" s="957">
        <f t="shared" si="539"/>
        <v>45230</v>
      </c>
      <c r="AC3157" t="str">
        <f t="shared" si="540"/>
        <v>Unaudited</v>
      </c>
    </row>
    <row r="3158" spans="1:29" x14ac:dyDescent="0.25">
      <c r="A3158" t="s">
        <v>421</v>
      </c>
      <c r="B3158" t="s">
        <v>1380</v>
      </c>
      <c r="C3158" t="s">
        <v>1381</v>
      </c>
      <c r="D3158">
        <v>1900</v>
      </c>
      <c r="E3158" s="957">
        <v>1</v>
      </c>
      <c r="F3158" t="s">
        <v>442</v>
      </c>
      <c r="G3158" s="957">
        <v>366</v>
      </c>
      <c r="H3158" t="s">
        <v>388</v>
      </c>
      <c r="I3158" s="937" t="s">
        <v>489</v>
      </c>
      <c r="J3158" s="937" t="s">
        <v>445</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ASRCMS202202</v>
      </c>
      <c r="AB3158" s="957">
        <f t="shared" si="539"/>
        <v>45230</v>
      </c>
      <c r="AC3158" t="str">
        <f t="shared" si="540"/>
        <v>Unaudited</v>
      </c>
    </row>
    <row r="3159" spans="1:29" x14ac:dyDescent="0.25">
      <c r="A3159" t="s">
        <v>421</v>
      </c>
      <c r="B3159" t="s">
        <v>1380</v>
      </c>
      <c r="C3159" t="s">
        <v>1381</v>
      </c>
      <c r="D3159">
        <v>1900</v>
      </c>
      <c r="E3159" s="957">
        <v>1</v>
      </c>
      <c r="F3159" t="s">
        <v>442</v>
      </c>
      <c r="G3159" s="957">
        <v>366</v>
      </c>
      <c r="H3159" t="s">
        <v>388</v>
      </c>
      <c r="I3159" s="937" t="s">
        <v>489</v>
      </c>
      <c r="J3159" s="937" t="s">
        <v>445</v>
      </c>
      <c r="K3159" s="937" t="s">
        <v>53</v>
      </c>
      <c r="L3159" s="937" t="s">
        <v>44</v>
      </c>
      <c r="M3159" s="962" t="s">
        <v>154</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ASRCMS202202</v>
      </c>
      <c r="AB3159" s="957">
        <f t="shared" si="539"/>
        <v>45230</v>
      </c>
      <c r="AC3159" t="str">
        <f t="shared" si="540"/>
        <v>Unaudited</v>
      </c>
    </row>
    <row r="3160" spans="1:29" x14ac:dyDescent="0.25">
      <c r="A3160" t="s">
        <v>421</v>
      </c>
      <c r="B3160" t="s">
        <v>1380</v>
      </c>
      <c r="C3160" t="s">
        <v>1381</v>
      </c>
      <c r="D3160">
        <v>1900</v>
      </c>
      <c r="E3160" s="957">
        <v>1</v>
      </c>
      <c r="F3160" t="s">
        <v>442</v>
      </c>
      <c r="G3160" s="957">
        <v>366</v>
      </c>
      <c r="H3160" t="s">
        <v>388</v>
      </c>
      <c r="I3160" s="937" t="s">
        <v>489</v>
      </c>
      <c r="J3160" s="937" t="s">
        <v>445</v>
      </c>
      <c r="K3160" s="937" t="s">
        <v>53</v>
      </c>
      <c r="L3160" s="937" t="s">
        <v>41</v>
      </c>
      <c r="M3160" s="962" t="s">
        <v>52</v>
      </c>
      <c r="N3160" s="678">
        <f t="shared" ca="1" si="535"/>
        <v>5992.4761921635436</v>
      </c>
      <c r="O3160" s="678">
        <f t="shared" ca="1" si="546"/>
        <v>3328.1566875638841</v>
      </c>
      <c r="P3160" s="678">
        <f t="shared" ca="1" si="546"/>
        <v>834.28186507666101</v>
      </c>
      <c r="Q3160" s="678">
        <f t="shared" ca="1" si="546"/>
        <v>1368.0428432708688</v>
      </c>
      <c r="R3160" s="678">
        <f t="shared" ca="1" si="546"/>
        <v>242.21086405451447</v>
      </c>
      <c r="S3160" s="678">
        <f t="shared" ca="1" si="546"/>
        <v>0</v>
      </c>
      <c r="T3160" s="678">
        <f t="shared" ca="1" si="546"/>
        <v>219.78393219761497</v>
      </c>
      <c r="U3160" s="678">
        <f t="shared" ca="1" si="546"/>
        <v>0</v>
      </c>
      <c r="V3160" s="678">
        <f t="shared" ca="1" si="546"/>
        <v>0</v>
      </c>
      <c r="W3160" s="678">
        <f t="shared" ca="1" si="544"/>
        <v>0</v>
      </c>
      <c r="X3160" s="678">
        <f t="shared" ca="1" si="546"/>
        <v>0</v>
      </c>
      <c r="Y3160" s="678">
        <f t="shared" ca="1" si="546"/>
        <v>0</v>
      </c>
      <c r="Z3160" s="678">
        <f t="shared" ca="1" si="546"/>
        <v>0</v>
      </c>
      <c r="AA3160" t="str">
        <f t="shared" si="538"/>
        <v>ASRCMS202202</v>
      </c>
      <c r="AB3160" s="957">
        <f t="shared" si="539"/>
        <v>45230</v>
      </c>
      <c r="AC3160" t="str">
        <f t="shared" si="540"/>
        <v>Unaudited</v>
      </c>
    </row>
    <row r="3161" spans="1:29" x14ac:dyDescent="0.25">
      <c r="A3161" t="s">
        <v>421</v>
      </c>
      <c r="B3161" t="s">
        <v>1380</v>
      </c>
      <c r="C3161" t="s">
        <v>1381</v>
      </c>
      <c r="D3161">
        <v>1900</v>
      </c>
      <c r="E3161" s="957">
        <v>1</v>
      </c>
      <c r="F3161" t="s">
        <v>442</v>
      </c>
      <c r="G3161" s="957">
        <v>366</v>
      </c>
      <c r="H3161" t="s">
        <v>388</v>
      </c>
      <c r="I3161" s="937" t="s">
        <v>489</v>
      </c>
      <c r="J3161" s="937" t="s">
        <v>445</v>
      </c>
      <c r="K3161" s="937" t="s">
        <v>53</v>
      </c>
      <c r="L3161" s="945" t="s">
        <v>42</v>
      </c>
      <c r="M3161" s="960" t="s">
        <v>155</v>
      </c>
      <c r="N3161" s="678">
        <f t="shared" ca="1" si="535"/>
        <v>117917.30116313904</v>
      </c>
      <c r="O3161" s="678">
        <f t="shared" ca="1" si="546"/>
        <v>45387.059361801068</v>
      </c>
      <c r="P3161" s="678">
        <f t="shared" ca="1" si="546"/>
        <v>5152.3085230489314</v>
      </c>
      <c r="Q3161" s="678">
        <f t="shared" ca="1" si="546"/>
        <v>43901.32549675084</v>
      </c>
      <c r="R3161" s="678">
        <f t="shared" ca="1" si="546"/>
        <v>4594.1589010319067</v>
      </c>
      <c r="S3161" s="678">
        <f t="shared" ca="1" si="546"/>
        <v>104.85340255161501</v>
      </c>
      <c r="T3161" s="678">
        <f t="shared" ca="1" si="546"/>
        <v>6823.4669220878923</v>
      </c>
      <c r="U3161" s="678">
        <f t="shared" ca="1" si="546"/>
        <v>0</v>
      </c>
      <c r="V3161" s="678">
        <f t="shared" ca="1" si="546"/>
        <v>550.24122093794097</v>
      </c>
      <c r="W3161" s="678">
        <f t="shared" ca="1" si="544"/>
        <v>11403.887334928862</v>
      </c>
      <c r="X3161" s="678">
        <f t="shared" ca="1" si="546"/>
        <v>0</v>
      </c>
      <c r="Y3161" s="678">
        <f t="shared" ca="1" si="546"/>
        <v>0</v>
      </c>
      <c r="Z3161" s="678">
        <f t="shared" ca="1" si="546"/>
        <v>0</v>
      </c>
      <c r="AA3161" t="str">
        <f t="shared" si="538"/>
        <v>ASRCMS202202</v>
      </c>
      <c r="AB3161" s="957">
        <f t="shared" si="539"/>
        <v>45230</v>
      </c>
      <c r="AC3161" t="str">
        <f t="shared" si="540"/>
        <v>Unaudited</v>
      </c>
    </row>
    <row r="3162" spans="1:29" x14ac:dyDescent="0.25">
      <c r="A3162" t="s">
        <v>421</v>
      </c>
      <c r="B3162" t="s">
        <v>1380</v>
      </c>
      <c r="C3162" t="s">
        <v>1381</v>
      </c>
      <c r="D3162">
        <v>1900</v>
      </c>
      <c r="E3162" s="957">
        <v>1</v>
      </c>
      <c r="F3162" t="s">
        <v>442</v>
      </c>
      <c r="G3162" s="957">
        <v>366</v>
      </c>
      <c r="H3162" t="s">
        <v>388</v>
      </c>
      <c r="I3162" s="937" t="s">
        <v>489</v>
      </c>
      <c r="J3162" s="937" t="s">
        <v>445</v>
      </c>
      <c r="K3162" s="937" t="s">
        <v>53</v>
      </c>
      <c r="L3162" s="937" t="s">
        <v>43</v>
      </c>
      <c r="M3162" s="962" t="s">
        <v>463</v>
      </c>
      <c r="N3162" s="678">
        <f t="shared" ca="1" si="535"/>
        <v>28791.269044435066</v>
      </c>
      <c r="O3162" s="678">
        <f t="shared" ca="1" si="546"/>
        <v>6440.4350847936021</v>
      </c>
      <c r="P3162" s="678">
        <f t="shared" ca="1" si="546"/>
        <v>705.99579803412291</v>
      </c>
      <c r="Q3162" s="678">
        <f t="shared" ca="1" si="546"/>
        <v>9220.9708296209574</v>
      </c>
      <c r="R3162" s="678">
        <f t="shared" ca="1" si="546"/>
        <v>978.39978185553878</v>
      </c>
      <c r="S3162" s="678">
        <f t="shared" ca="1" si="546"/>
        <v>24.791098125122861</v>
      </c>
      <c r="T3162" s="678">
        <f t="shared" ca="1" si="546"/>
        <v>1599.7966871657491</v>
      </c>
      <c r="U3162" s="678">
        <f t="shared" ca="1" si="546"/>
        <v>0</v>
      </c>
      <c r="V3162" s="678">
        <f t="shared" ca="1" si="546"/>
        <v>82.425428422691937</v>
      </c>
      <c r="W3162" s="678">
        <f t="shared" ca="1" si="544"/>
        <v>9738.4543364172805</v>
      </c>
      <c r="X3162" s="678">
        <f t="shared" ca="1" si="546"/>
        <v>0</v>
      </c>
      <c r="Y3162" s="678">
        <f t="shared" ca="1" si="546"/>
        <v>0</v>
      </c>
      <c r="Z3162" s="678">
        <f t="shared" ca="1" si="546"/>
        <v>0</v>
      </c>
      <c r="AA3162" t="str">
        <f t="shared" si="538"/>
        <v>ASRCMS202202</v>
      </c>
      <c r="AB3162" s="957">
        <f t="shared" si="539"/>
        <v>45230</v>
      </c>
      <c r="AC3162" t="str">
        <f t="shared" si="540"/>
        <v>Unaudited</v>
      </c>
    </row>
    <row r="3163" spans="1:29" x14ac:dyDescent="0.25">
      <c r="A3163" t="s">
        <v>421</v>
      </c>
      <c r="B3163" t="s">
        <v>1380</v>
      </c>
      <c r="C3163" t="s">
        <v>1381</v>
      </c>
      <c r="D3163">
        <v>1900</v>
      </c>
      <c r="E3163" s="957">
        <v>1</v>
      </c>
      <c r="F3163" t="s">
        <v>442</v>
      </c>
      <c r="G3163" s="957">
        <v>366</v>
      </c>
      <c r="H3163" t="s">
        <v>388</v>
      </c>
      <c r="I3163" s="937" t="s">
        <v>489</v>
      </c>
      <c r="J3163" s="937" t="s">
        <v>445</v>
      </c>
      <c r="K3163" s="937" t="s">
        <v>915</v>
      </c>
      <c r="L3163" s="937" t="s">
        <v>916</v>
      </c>
      <c r="M3163" s="962" t="s">
        <v>915</v>
      </c>
      <c r="N3163" s="678">
        <f t="shared" ca="1" si="535"/>
        <v>20462.260000000002</v>
      </c>
      <c r="O3163" s="678">
        <f t="shared" ca="1" si="546"/>
        <v>14778.99</v>
      </c>
      <c r="P3163" s="678">
        <f t="shared" ca="1" si="546"/>
        <v>5683.27</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ASRCMS202202</v>
      </c>
      <c r="AB3163" s="957">
        <f t="shared" si="539"/>
        <v>45230</v>
      </c>
      <c r="AC3163" t="str">
        <f t="shared" si="540"/>
        <v>Unaudited</v>
      </c>
    </row>
    <row r="3164" spans="1:29" x14ac:dyDescent="0.25">
      <c r="A3164" t="s">
        <v>421</v>
      </c>
      <c r="B3164" t="s">
        <v>1380</v>
      </c>
      <c r="C3164" t="s">
        <v>1381</v>
      </c>
      <c r="D3164">
        <v>1900</v>
      </c>
      <c r="E3164" s="957">
        <v>1</v>
      </c>
      <c r="F3164" t="s">
        <v>442</v>
      </c>
      <c r="G3164" s="957">
        <v>366</v>
      </c>
      <c r="H3164" t="s">
        <v>388</v>
      </c>
      <c r="I3164" s="937" t="s">
        <v>489</v>
      </c>
      <c r="J3164" s="937" t="s">
        <v>445</v>
      </c>
      <c r="K3164" s="937" t="s">
        <v>915</v>
      </c>
      <c r="L3164" s="937" t="s">
        <v>917</v>
      </c>
      <c r="M3164" s="962" t="s">
        <v>920</v>
      </c>
      <c r="N3164" s="678">
        <f t="shared" ca="1" si="535"/>
        <v>50827.854947022861</v>
      </c>
      <c r="O3164" s="678">
        <f t="shared" ca="1" si="546"/>
        <v>8899.5136929602741</v>
      </c>
      <c r="P3164" s="678">
        <f t="shared" ca="1" si="546"/>
        <v>1095.385149206742</v>
      </c>
      <c r="Q3164" s="678">
        <f t="shared" ca="1" si="546"/>
        <v>25966.693322522005</v>
      </c>
      <c r="R3164" s="678">
        <f t="shared" ca="1" si="546"/>
        <v>2403.9591955021192</v>
      </c>
      <c r="S3164" s="678">
        <f t="shared" ca="1" si="546"/>
        <v>17.895314851232847</v>
      </c>
      <c r="T3164" s="678">
        <f t="shared" ca="1" si="546"/>
        <v>2947.5620144978157</v>
      </c>
      <c r="U3164" s="678">
        <f t="shared" ca="1" si="546"/>
        <v>0</v>
      </c>
      <c r="V3164" s="678">
        <f t="shared" ca="1" si="546"/>
        <v>143.34167547265216</v>
      </c>
      <c r="W3164" s="678">
        <f t="shared" ca="1" si="544"/>
        <v>9353.5045820100295</v>
      </c>
      <c r="X3164" s="678">
        <f t="shared" ca="1" si="546"/>
        <v>0</v>
      </c>
      <c r="Y3164" s="678">
        <f t="shared" ca="1" si="546"/>
        <v>0</v>
      </c>
      <c r="Z3164" s="678">
        <f t="shared" ca="1" si="546"/>
        <v>0</v>
      </c>
      <c r="AA3164" t="str">
        <f t="shared" si="538"/>
        <v>ASRCMS202202</v>
      </c>
      <c r="AB3164" s="957">
        <f t="shared" si="539"/>
        <v>45230</v>
      </c>
      <c r="AC3164" t="str">
        <f t="shared" si="540"/>
        <v>Unaudited</v>
      </c>
    </row>
    <row r="3165" spans="1:29" x14ac:dyDescent="0.25">
      <c r="A3165" t="s">
        <v>421</v>
      </c>
      <c r="B3165" t="s">
        <v>1380</v>
      </c>
      <c r="C3165" t="s">
        <v>1381</v>
      </c>
      <c r="D3165">
        <v>1900</v>
      </c>
      <c r="E3165" s="957">
        <v>1</v>
      </c>
      <c r="F3165" t="s">
        <v>442</v>
      </c>
      <c r="G3165" s="957">
        <v>366</v>
      </c>
      <c r="H3165" t="s">
        <v>388</v>
      </c>
      <c r="I3165" s="937" t="s">
        <v>489</v>
      </c>
      <c r="J3165" s="937" t="s">
        <v>445</v>
      </c>
      <c r="K3165" s="937" t="s">
        <v>915</v>
      </c>
      <c r="L3165" s="937" t="s">
        <v>918</v>
      </c>
      <c r="M3165" s="962" t="s">
        <v>921</v>
      </c>
      <c r="N3165" s="678">
        <f t="shared" ca="1" si="535"/>
        <v>44.777777155372661</v>
      </c>
      <c r="O3165" s="678">
        <f t="shared" ca="1" si="546"/>
        <v>10.016521556081697</v>
      </c>
      <c r="P3165" s="678">
        <f t="shared" ca="1" si="546"/>
        <v>1.0980037895589656</v>
      </c>
      <c r="Q3165" s="678">
        <f t="shared" ca="1" si="546"/>
        <v>14.340964836517534</v>
      </c>
      <c r="R3165" s="678">
        <f t="shared" ca="1" si="546"/>
        <v>1.5216615611204012</v>
      </c>
      <c r="S3165" s="678">
        <f t="shared" ca="1" si="546"/>
        <v>3.8556489662559451E-2</v>
      </c>
      <c r="T3165" s="678">
        <f t="shared" ca="1" si="546"/>
        <v>2.48809246446389</v>
      </c>
      <c r="U3165" s="678">
        <f t="shared" ca="1" si="546"/>
        <v>0</v>
      </c>
      <c r="V3165" s="678">
        <f t="shared" ca="1" si="546"/>
        <v>0.12819259408646327</v>
      </c>
      <c r="W3165" s="678">
        <f t="shared" ca="1" si="544"/>
        <v>15.145783863881153</v>
      </c>
      <c r="X3165" s="678">
        <f t="shared" ca="1" si="546"/>
        <v>0</v>
      </c>
      <c r="Y3165" s="678">
        <f t="shared" ca="1" si="546"/>
        <v>0</v>
      </c>
      <c r="Z3165" s="678">
        <f t="shared" ca="1" si="546"/>
        <v>0</v>
      </c>
      <c r="AA3165" t="str">
        <f t="shared" si="538"/>
        <v>ASRCMS202202</v>
      </c>
      <c r="AB3165" s="957">
        <f t="shared" si="539"/>
        <v>45230</v>
      </c>
      <c r="AC3165" t="str">
        <f t="shared" si="540"/>
        <v>Unaudited</v>
      </c>
    </row>
    <row r="3166" spans="1:29" x14ac:dyDescent="0.25">
      <c r="A3166" t="s">
        <v>421</v>
      </c>
      <c r="B3166" t="s">
        <v>1380</v>
      </c>
      <c r="C3166" t="s">
        <v>1381</v>
      </c>
      <c r="D3166">
        <v>1900</v>
      </c>
      <c r="E3166" s="957">
        <v>1</v>
      </c>
      <c r="F3166" t="s">
        <v>442</v>
      </c>
      <c r="G3166" s="957">
        <v>366</v>
      </c>
      <c r="H3166" t="s">
        <v>388</v>
      </c>
      <c r="I3166" s="937" t="s">
        <v>489</v>
      </c>
      <c r="J3166" s="937" t="s">
        <v>445</v>
      </c>
      <c r="K3166" s="937" t="s">
        <v>446</v>
      </c>
      <c r="L3166" s="945">
        <v>5.0999999999999996</v>
      </c>
      <c r="M3166" s="960" t="s">
        <v>37</v>
      </c>
      <c r="N3166" s="678">
        <f t="shared" ca="1" si="535"/>
        <v>487959.78</v>
      </c>
      <c r="O3166" s="678">
        <f t="shared" ca="1" si="546"/>
        <v>148401.28</v>
      </c>
      <c r="P3166" s="678">
        <f t="shared" ca="1" si="546"/>
        <v>106027.30000000002</v>
      </c>
      <c r="Q3166" s="678">
        <f t="shared" ca="1" si="546"/>
        <v>66121.8</v>
      </c>
      <c r="R3166" s="678">
        <f t="shared" ca="1" si="546"/>
        <v>110797.09000000001</v>
      </c>
      <c r="S3166" s="678">
        <f t="shared" ca="1" si="546"/>
        <v>751.43</v>
      </c>
      <c r="T3166" s="678">
        <f t="shared" ca="1" si="546"/>
        <v>49569.78</v>
      </c>
      <c r="U3166" s="678">
        <f t="shared" ca="1" si="546"/>
        <v>0</v>
      </c>
      <c r="V3166" s="678">
        <f t="shared" ca="1" si="546"/>
        <v>1924.0600000000002</v>
      </c>
      <c r="W3166" s="678">
        <f t="shared" ca="1" si="544"/>
        <v>4367.04</v>
      </c>
      <c r="X3166" s="678">
        <f t="shared" ca="1" si="546"/>
        <v>0</v>
      </c>
      <c r="Y3166" s="678">
        <f t="shared" ca="1" si="546"/>
        <v>0</v>
      </c>
      <c r="Z3166" s="678">
        <f t="shared" ca="1" si="546"/>
        <v>0</v>
      </c>
      <c r="AA3166" t="str">
        <f t="shared" si="538"/>
        <v>ASRCMS202202</v>
      </c>
      <c r="AB3166" s="957">
        <f t="shared" si="539"/>
        <v>45230</v>
      </c>
      <c r="AC3166" t="str">
        <f t="shared" si="540"/>
        <v>Unaudited</v>
      </c>
    </row>
    <row r="3167" spans="1:29" ht="30" x14ac:dyDescent="0.25">
      <c r="A3167" t="s">
        <v>421</v>
      </c>
      <c r="B3167" t="s">
        <v>1380</v>
      </c>
      <c r="C3167" t="s">
        <v>1381</v>
      </c>
      <c r="D3167">
        <v>1900</v>
      </c>
      <c r="E3167" s="957">
        <v>1</v>
      </c>
      <c r="F3167" t="s">
        <v>442</v>
      </c>
      <c r="G3167" s="957">
        <v>366</v>
      </c>
      <c r="H3167" t="s">
        <v>388</v>
      </c>
      <c r="I3167" s="962" t="s">
        <v>489</v>
      </c>
      <c r="J3167" s="962" t="s">
        <v>445</v>
      </c>
      <c r="K3167" s="962" t="s">
        <v>446</v>
      </c>
      <c r="L3167" s="953">
        <v>5.2</v>
      </c>
      <c r="M3167" s="962" t="s">
        <v>304</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ASRCMS202202</v>
      </c>
      <c r="AB3167" s="957">
        <f t="shared" si="539"/>
        <v>45230</v>
      </c>
      <c r="AC3167" t="str">
        <f t="shared" si="540"/>
        <v>Unaudited</v>
      </c>
    </row>
    <row r="3168" spans="1:29" ht="30" x14ac:dyDescent="0.25">
      <c r="A3168" t="s">
        <v>421</v>
      </c>
      <c r="B3168" t="s">
        <v>1380</v>
      </c>
      <c r="C3168" t="s">
        <v>1381</v>
      </c>
      <c r="D3168">
        <v>1900</v>
      </c>
      <c r="E3168" s="957">
        <v>1</v>
      </c>
      <c r="F3168" t="s">
        <v>442</v>
      </c>
      <c r="G3168" s="957">
        <v>366</v>
      </c>
      <c r="H3168" t="s">
        <v>388</v>
      </c>
      <c r="I3168" s="958" t="s">
        <v>489</v>
      </c>
      <c r="J3168" s="958" t="s">
        <v>445</v>
      </c>
      <c r="K3168" s="958" t="s">
        <v>446</v>
      </c>
      <c r="L3168" s="953">
        <v>5.3</v>
      </c>
      <c r="M3168" s="958" t="s">
        <v>305</v>
      </c>
      <c r="N3168" s="678">
        <f t="shared" ca="1" si="535"/>
        <v>31233.36556081719</v>
      </c>
      <c r="O3168" s="678">
        <f t="shared" ca="1" si="546"/>
        <v>9867.8185675392178</v>
      </c>
      <c r="P3168" s="678">
        <f t="shared" ca="1" si="546"/>
        <v>7670.3338482277049</v>
      </c>
      <c r="Q3168" s="678">
        <f t="shared" ca="1" si="546"/>
        <v>4184.4727196999338</v>
      </c>
      <c r="R3168" s="678">
        <f t="shared" ca="1" si="546"/>
        <v>6581.7873225558178</v>
      </c>
      <c r="S3168" s="678">
        <f t="shared" ca="1" si="546"/>
        <v>30.978918889152997</v>
      </c>
      <c r="T3168" s="678">
        <f t="shared" ca="1" si="546"/>
        <v>2428.4490896564516</v>
      </c>
      <c r="U3168" s="678">
        <f t="shared" ca="1" si="546"/>
        <v>0</v>
      </c>
      <c r="V3168" s="678">
        <f t="shared" ca="1" si="546"/>
        <v>237.56904120278793</v>
      </c>
      <c r="W3168" s="678">
        <f t="shared" ca="1" si="544"/>
        <v>231.95605304612309</v>
      </c>
      <c r="X3168" s="678">
        <f t="shared" ca="1" si="546"/>
        <v>0</v>
      </c>
      <c r="Y3168" s="678">
        <f t="shared" ca="1" si="546"/>
        <v>0</v>
      </c>
      <c r="Z3168" s="678">
        <f t="shared" ca="1" si="546"/>
        <v>0</v>
      </c>
      <c r="AA3168" t="str">
        <f t="shared" si="538"/>
        <v>ASRCMS202202</v>
      </c>
      <c r="AB3168" s="957">
        <f t="shared" si="539"/>
        <v>45230</v>
      </c>
      <c r="AC3168" t="str">
        <f t="shared" si="540"/>
        <v>Unaudited</v>
      </c>
    </row>
    <row r="3169" spans="1:29" x14ac:dyDescent="0.25">
      <c r="A3169" t="s">
        <v>421</v>
      </c>
      <c r="B3169" t="s">
        <v>1380</v>
      </c>
      <c r="C3169" t="s">
        <v>1381</v>
      </c>
      <c r="D3169">
        <v>1900</v>
      </c>
      <c r="E3169" s="957">
        <v>1</v>
      </c>
      <c r="F3169" t="s">
        <v>442</v>
      </c>
      <c r="G3169" s="957">
        <v>366</v>
      </c>
      <c r="H3169" t="s">
        <v>388</v>
      </c>
      <c r="I3169" s="958" t="s">
        <v>489</v>
      </c>
      <c r="J3169" s="958" t="s">
        <v>445</v>
      </c>
      <c r="K3169" s="958" t="s">
        <v>446</v>
      </c>
      <c r="L3169" s="937" t="s">
        <v>82</v>
      </c>
      <c r="M3169" s="958" t="s">
        <v>454</v>
      </c>
      <c r="N3169" s="678">
        <f t="shared" ca="1" si="535"/>
        <v>3205.6743724323096</v>
      </c>
      <c r="O3169" s="678">
        <f t="shared" ca="1" si="546"/>
        <v>717.09022852632199</v>
      </c>
      <c r="P3169" s="678">
        <f t="shared" ca="1" si="546"/>
        <v>78.606907993877655</v>
      </c>
      <c r="Q3169" s="678">
        <f t="shared" ca="1" si="546"/>
        <v>1026.6803395099116</v>
      </c>
      <c r="R3169" s="678">
        <f t="shared" ca="1" si="546"/>
        <v>108.93688297820584</v>
      </c>
      <c r="S3169" s="678">
        <f t="shared" ca="1" si="546"/>
        <v>2.7602877734047597</v>
      </c>
      <c r="T3169" s="678">
        <f t="shared" ca="1" si="546"/>
        <v>178.12439018350952</v>
      </c>
      <c r="U3169" s="678">
        <f t="shared" ca="1" si="546"/>
        <v>0</v>
      </c>
      <c r="V3169" s="678">
        <f t="shared" ca="1" si="546"/>
        <v>9.1774031607838751</v>
      </c>
      <c r="W3169" s="678">
        <f t="shared" ca="1" si="544"/>
        <v>1084.2979323062948</v>
      </c>
      <c r="X3169" s="678">
        <f t="shared" ca="1" si="546"/>
        <v>0</v>
      </c>
      <c r="Y3169" s="678">
        <f t="shared" ca="1" si="546"/>
        <v>0</v>
      </c>
      <c r="Z3169" s="678">
        <f t="shared" ca="1" si="546"/>
        <v>0</v>
      </c>
      <c r="AA3169" t="str">
        <f t="shared" si="538"/>
        <v>ASRCMS202202</v>
      </c>
      <c r="AB3169" s="957">
        <f t="shared" si="539"/>
        <v>45230</v>
      </c>
      <c r="AC3169" t="str">
        <f t="shared" si="540"/>
        <v>Unaudited</v>
      </c>
    </row>
    <row r="3170" spans="1:29" x14ac:dyDescent="0.25">
      <c r="A3170" t="s">
        <v>421</v>
      </c>
      <c r="B3170" t="s">
        <v>1380</v>
      </c>
      <c r="C3170" t="s">
        <v>1381</v>
      </c>
      <c r="D3170">
        <v>1900</v>
      </c>
      <c r="E3170" s="957">
        <v>1</v>
      </c>
      <c r="F3170" t="s">
        <v>442</v>
      </c>
      <c r="G3170" s="957">
        <v>366</v>
      </c>
      <c r="H3170" t="s">
        <v>388</v>
      </c>
      <c r="I3170" s="958" t="s">
        <v>489</v>
      </c>
      <c r="J3170" s="958" t="s">
        <v>445</v>
      </c>
      <c r="K3170" s="958" t="s">
        <v>447</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ASRCMS202202</v>
      </c>
      <c r="AB3170" s="957">
        <f t="shared" si="539"/>
        <v>45230</v>
      </c>
      <c r="AC3170" t="str">
        <f t="shared" si="540"/>
        <v>Unaudited</v>
      </c>
    </row>
    <row r="3171" spans="1:29" x14ac:dyDescent="0.25">
      <c r="A3171" t="s">
        <v>421</v>
      </c>
      <c r="B3171" t="s">
        <v>1380</v>
      </c>
      <c r="C3171" t="s">
        <v>1381</v>
      </c>
      <c r="D3171">
        <v>1900</v>
      </c>
      <c r="E3171" s="957">
        <v>1</v>
      </c>
      <c r="F3171" t="s">
        <v>442</v>
      </c>
      <c r="G3171" s="957">
        <v>366</v>
      </c>
      <c r="H3171" t="s">
        <v>388</v>
      </c>
      <c r="I3171" s="965" t="s">
        <v>489</v>
      </c>
      <c r="J3171" s="965" t="s">
        <v>445</v>
      </c>
      <c r="K3171" s="965" t="s">
        <v>447</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ASRCMS202202</v>
      </c>
      <c r="AB3171" s="957">
        <f t="shared" si="539"/>
        <v>45230</v>
      </c>
      <c r="AC3171" t="str">
        <f t="shared" si="540"/>
        <v>Unaudited</v>
      </c>
    </row>
    <row r="3172" spans="1:29" x14ac:dyDescent="0.25">
      <c r="A3172" t="s">
        <v>421</v>
      </c>
      <c r="B3172" t="s">
        <v>1380</v>
      </c>
      <c r="C3172" t="s">
        <v>1381</v>
      </c>
      <c r="D3172">
        <v>1900</v>
      </c>
      <c r="E3172" s="957">
        <v>1</v>
      </c>
      <c r="F3172" t="s">
        <v>442</v>
      </c>
      <c r="G3172" s="957">
        <v>366</v>
      </c>
      <c r="H3172" t="s">
        <v>388</v>
      </c>
      <c r="I3172" s="937" t="s">
        <v>489</v>
      </c>
      <c r="J3172" s="937" t="s">
        <v>445</v>
      </c>
      <c r="K3172" s="937" t="s">
        <v>447</v>
      </c>
      <c r="L3172" s="937">
        <v>6.3</v>
      </c>
      <c r="M3172" s="958" t="s">
        <v>185</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ASRCMS202202</v>
      </c>
      <c r="AB3172" s="957">
        <f t="shared" si="539"/>
        <v>45230</v>
      </c>
      <c r="AC3172" t="str">
        <f t="shared" si="540"/>
        <v>Unaudited</v>
      </c>
    </row>
    <row r="3173" spans="1:29" x14ac:dyDescent="0.25">
      <c r="A3173" t="s">
        <v>421</v>
      </c>
      <c r="B3173" t="s">
        <v>1380</v>
      </c>
      <c r="C3173" t="s">
        <v>1381</v>
      </c>
      <c r="D3173">
        <v>1900</v>
      </c>
      <c r="E3173" s="957">
        <v>1</v>
      </c>
      <c r="F3173" t="s">
        <v>442</v>
      </c>
      <c r="G3173" s="957">
        <v>366</v>
      </c>
      <c r="H3173" t="s">
        <v>388</v>
      </c>
      <c r="I3173" s="937" t="s">
        <v>489</v>
      </c>
      <c r="J3173" s="937" t="s">
        <v>445</v>
      </c>
      <c r="K3173" s="937" t="s">
        <v>447</v>
      </c>
      <c r="L3173" s="943" t="s">
        <v>87</v>
      </c>
      <c r="M3173" s="959" t="s">
        <v>455</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ASRCMS202202</v>
      </c>
      <c r="AB3173" s="957">
        <f t="shared" si="539"/>
        <v>45230</v>
      </c>
      <c r="AC3173" t="str">
        <f t="shared" si="540"/>
        <v>Unaudited</v>
      </c>
    </row>
    <row r="3174" spans="1:29" x14ac:dyDescent="0.25">
      <c r="A3174" t="s">
        <v>421</v>
      </c>
      <c r="B3174" t="s">
        <v>1380</v>
      </c>
      <c r="C3174" t="s">
        <v>1381</v>
      </c>
      <c r="D3174">
        <v>1900</v>
      </c>
      <c r="E3174" s="957">
        <v>1</v>
      </c>
      <c r="F3174" t="s">
        <v>442</v>
      </c>
      <c r="G3174" s="957">
        <v>366</v>
      </c>
      <c r="H3174" t="s">
        <v>388</v>
      </c>
      <c r="I3174" s="958" t="s">
        <v>489</v>
      </c>
      <c r="J3174" s="958" t="s">
        <v>445</v>
      </c>
      <c r="K3174" s="958" t="s">
        <v>448</v>
      </c>
      <c r="L3174" s="937">
        <v>7.1</v>
      </c>
      <c r="M3174" s="958" t="s">
        <v>20</v>
      </c>
      <c r="N3174" s="678">
        <f t="shared" ca="1" si="547"/>
        <v>263828.89</v>
      </c>
      <c r="O3174" s="678">
        <f t="shared" ca="1" si="548"/>
        <v>51817.237507796184</v>
      </c>
      <c r="P3174" s="678">
        <f t="shared" ca="1" si="548"/>
        <v>4449.7015933206767</v>
      </c>
      <c r="Q3174" s="678">
        <f t="shared" ca="1" si="548"/>
        <v>136925.70959936018</v>
      </c>
      <c r="R3174" s="678">
        <f t="shared" ca="1" si="548"/>
        <v>8714.6533150520918</v>
      </c>
      <c r="S3174" s="678">
        <f t="shared" ca="1" si="548"/>
        <v>716.10010873367821</v>
      </c>
      <c r="T3174" s="678">
        <f t="shared" ca="1" si="548"/>
        <v>17274.715434789137</v>
      </c>
      <c r="U3174" s="678">
        <f t="shared" ca="1" si="548"/>
        <v>0</v>
      </c>
      <c r="V3174" s="678">
        <f t="shared" ca="1" si="548"/>
        <v>1026.577256395422</v>
      </c>
      <c r="W3174" s="678">
        <f t="shared" ca="1" si="544"/>
        <v>42904.195184552605</v>
      </c>
      <c r="X3174" s="678">
        <f t="shared" ca="1" si="548"/>
        <v>0</v>
      </c>
      <c r="Y3174" s="678">
        <f t="shared" ca="1" si="548"/>
        <v>0</v>
      </c>
      <c r="Z3174" s="678">
        <f t="shared" ca="1" si="548"/>
        <v>0</v>
      </c>
      <c r="AA3174" t="str">
        <f t="shared" si="538"/>
        <v>ASRCMS202202</v>
      </c>
      <c r="AB3174" s="957">
        <f t="shared" si="539"/>
        <v>45230</v>
      </c>
      <c r="AC3174" t="str">
        <f t="shared" si="540"/>
        <v>Unaudited</v>
      </c>
    </row>
    <row r="3175" spans="1:29" x14ac:dyDescent="0.25">
      <c r="A3175" t="s">
        <v>421</v>
      </c>
      <c r="B3175" t="s">
        <v>1380</v>
      </c>
      <c r="C3175" t="s">
        <v>1381</v>
      </c>
      <c r="D3175">
        <v>1900</v>
      </c>
      <c r="E3175" s="957">
        <v>1</v>
      </c>
      <c r="F3175" t="s">
        <v>442</v>
      </c>
      <c r="G3175" s="957">
        <v>366</v>
      </c>
      <c r="H3175" t="s">
        <v>388</v>
      </c>
      <c r="I3175" s="937" t="s">
        <v>489</v>
      </c>
      <c r="J3175" s="937" t="s">
        <v>445</v>
      </c>
      <c r="K3175" s="937" t="s">
        <v>448</v>
      </c>
      <c r="L3175" s="937">
        <v>7.2</v>
      </c>
      <c r="M3175" s="958"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ASRCMS202202</v>
      </c>
      <c r="AB3175" s="957">
        <f t="shared" si="539"/>
        <v>45230</v>
      </c>
      <c r="AC3175" t="str">
        <f t="shared" si="540"/>
        <v>Unaudited</v>
      </c>
    </row>
    <row r="3176" spans="1:29" x14ac:dyDescent="0.25">
      <c r="A3176" t="s">
        <v>421</v>
      </c>
      <c r="B3176" t="s">
        <v>1380</v>
      </c>
      <c r="C3176" t="s">
        <v>1381</v>
      </c>
      <c r="D3176">
        <v>1900</v>
      </c>
      <c r="E3176" s="957">
        <v>1</v>
      </c>
      <c r="F3176" t="s">
        <v>442</v>
      </c>
      <c r="G3176" s="957">
        <v>366</v>
      </c>
      <c r="H3176" t="s">
        <v>388</v>
      </c>
      <c r="I3176" s="937" t="s">
        <v>489</v>
      </c>
      <c r="J3176" s="937" t="s">
        <v>445</v>
      </c>
      <c r="K3176" s="937" t="s">
        <v>448</v>
      </c>
      <c r="L3176" s="937">
        <v>7.3</v>
      </c>
      <c r="M3176" s="958" t="s">
        <v>156</v>
      </c>
      <c r="N3176" s="678">
        <f t="shared" ca="1" si="547"/>
        <v>47729.876141790963</v>
      </c>
      <c r="O3176" s="678">
        <f t="shared" ca="1" si="548"/>
        <v>10676.888483866944</v>
      </c>
      <c r="P3176" s="678">
        <f t="shared" ca="1" si="548"/>
        <v>1170.3927306846765</v>
      </c>
      <c r="Q3176" s="678">
        <f t="shared" ca="1" si="548"/>
        <v>15286.432665598106</v>
      </c>
      <c r="R3176" s="678">
        <f t="shared" ca="1" si="548"/>
        <v>1621.9813143021695</v>
      </c>
      <c r="S3176" s="678">
        <f t="shared" ca="1" si="548"/>
        <v>41.098433039019177</v>
      </c>
      <c r="T3176" s="678">
        <f t="shared" ca="1" si="548"/>
        <v>2652.1268518112647</v>
      </c>
      <c r="U3176" s="678">
        <f t="shared" ca="1" si="548"/>
        <v>0</v>
      </c>
      <c r="V3176" s="678">
        <f t="shared" ca="1" si="548"/>
        <v>136.6440459250808</v>
      </c>
      <c r="W3176" s="678">
        <f t="shared" ca="1" si="544"/>
        <v>16144.311616563698</v>
      </c>
      <c r="X3176" s="678">
        <f t="shared" ca="1" si="548"/>
        <v>0</v>
      </c>
      <c r="Y3176" s="678">
        <f t="shared" ca="1" si="548"/>
        <v>0</v>
      </c>
      <c r="Z3176" s="678">
        <f t="shared" ca="1" si="548"/>
        <v>0</v>
      </c>
      <c r="AA3176" t="str">
        <f t="shared" si="538"/>
        <v>ASRCMS202202</v>
      </c>
      <c r="AB3176" s="957">
        <f t="shared" si="539"/>
        <v>45230</v>
      </c>
      <c r="AC3176" t="str">
        <f t="shared" si="540"/>
        <v>Unaudited</v>
      </c>
    </row>
    <row r="3177" spans="1:29" x14ac:dyDescent="0.25">
      <c r="A3177" t="s">
        <v>421</v>
      </c>
      <c r="B3177" t="s">
        <v>1380</v>
      </c>
      <c r="C3177" t="s">
        <v>1381</v>
      </c>
      <c r="D3177">
        <v>1900</v>
      </c>
      <c r="E3177" s="957">
        <v>1</v>
      </c>
      <c r="F3177" t="s">
        <v>442</v>
      </c>
      <c r="G3177" s="957">
        <v>366</v>
      </c>
      <c r="H3177" t="s">
        <v>388</v>
      </c>
      <c r="I3177" s="958" t="s">
        <v>489</v>
      </c>
      <c r="J3177" s="958" t="s">
        <v>445</v>
      </c>
      <c r="K3177" s="958" t="s">
        <v>448</v>
      </c>
      <c r="L3177" s="937" t="s">
        <v>91</v>
      </c>
      <c r="M3177" s="958" t="s">
        <v>456</v>
      </c>
      <c r="N3177" s="678">
        <f t="shared" ca="1" si="547"/>
        <v>107.01301375615628</v>
      </c>
      <c r="O3177" s="678">
        <f t="shared" ca="1" si="548"/>
        <v>23.93817261965615</v>
      </c>
      <c r="P3177" s="678">
        <f t="shared" ca="1" si="548"/>
        <v>2.6240850283540031</v>
      </c>
      <c r="Q3177" s="678">
        <f t="shared" ca="1" si="548"/>
        <v>34.273024808750847</v>
      </c>
      <c r="R3177" s="678">
        <f t="shared" ca="1" si="548"/>
        <v>3.6365715298320396</v>
      </c>
      <c r="S3177" s="678">
        <f t="shared" ca="1" si="548"/>
        <v>9.2144952714641584E-2</v>
      </c>
      <c r="T3177" s="678">
        <f t="shared" ca="1" si="548"/>
        <v>5.9462146189701155</v>
      </c>
      <c r="U3177" s="678">
        <f t="shared" ca="1" si="548"/>
        <v>0</v>
      </c>
      <c r="V3177" s="678">
        <f t="shared" ca="1" si="548"/>
        <v>0.30636348443138528</v>
      </c>
      <c r="W3177" s="678">
        <f t="shared" ca="1" si="544"/>
        <v>36.196436713447092</v>
      </c>
      <c r="X3177" s="678">
        <f t="shared" ca="1" si="548"/>
        <v>0</v>
      </c>
      <c r="Y3177" s="678">
        <f t="shared" ca="1" si="548"/>
        <v>0</v>
      </c>
      <c r="Z3177" s="678">
        <f t="shared" ca="1" si="548"/>
        <v>0</v>
      </c>
      <c r="AA3177" t="str">
        <f t="shared" si="538"/>
        <v>ASRCMS202202</v>
      </c>
      <c r="AB3177" s="957">
        <f t="shared" si="539"/>
        <v>45230</v>
      </c>
      <c r="AC3177" t="str">
        <f t="shared" si="540"/>
        <v>Unaudited</v>
      </c>
    </row>
    <row r="3178" spans="1:29" x14ac:dyDescent="0.25">
      <c r="A3178" t="s">
        <v>421</v>
      </c>
      <c r="B3178" t="s">
        <v>1380</v>
      </c>
      <c r="C3178" t="s">
        <v>1381</v>
      </c>
      <c r="D3178">
        <v>1900</v>
      </c>
      <c r="E3178" s="957">
        <v>1</v>
      </c>
      <c r="F3178" t="s">
        <v>442</v>
      </c>
      <c r="G3178" s="957">
        <v>366</v>
      </c>
      <c r="H3178" t="s">
        <v>388</v>
      </c>
      <c r="I3178" s="958" t="s">
        <v>489</v>
      </c>
      <c r="J3178" s="958" t="s">
        <v>445</v>
      </c>
      <c r="K3178" s="958" t="s">
        <v>449</v>
      </c>
      <c r="L3178" s="953">
        <v>8.1</v>
      </c>
      <c r="M3178" s="958" t="s">
        <v>22</v>
      </c>
      <c r="N3178" s="678">
        <f t="shared" ca="1" si="547"/>
        <v>8171041.4564391281</v>
      </c>
      <c r="O3178" s="678">
        <f t="shared" ca="1" si="548"/>
        <v>3007658.541257571</v>
      </c>
      <c r="P3178" s="678">
        <f t="shared" ca="1" si="548"/>
        <v>459016.50974566571</v>
      </c>
      <c r="Q3178" s="678">
        <f t="shared" ca="1" si="548"/>
        <v>2707525.6363279191</v>
      </c>
      <c r="R3178" s="678">
        <f t="shared" ca="1" si="548"/>
        <v>480060.30788232456</v>
      </c>
      <c r="S3178" s="678">
        <f t="shared" ca="1" si="548"/>
        <v>20.333080909932043</v>
      </c>
      <c r="T3178" s="678">
        <f t="shared" ca="1" si="548"/>
        <v>711999.52035552636</v>
      </c>
      <c r="U3178" s="678">
        <f t="shared" ca="1" si="548"/>
        <v>0</v>
      </c>
      <c r="V3178" s="678">
        <f t="shared" ca="1" si="548"/>
        <v>96797.092611600019</v>
      </c>
      <c r="W3178" s="678">
        <f t="shared" ca="1" si="544"/>
        <v>707963.51517761091</v>
      </c>
      <c r="X3178" s="678">
        <f t="shared" ca="1" si="548"/>
        <v>0</v>
      </c>
      <c r="Y3178" s="678">
        <f t="shared" ca="1" si="548"/>
        <v>0</v>
      </c>
      <c r="Z3178" s="678">
        <f t="shared" ca="1" si="548"/>
        <v>0</v>
      </c>
      <c r="AA3178" t="str">
        <f t="shared" si="538"/>
        <v>ASRCMS202202</v>
      </c>
      <c r="AB3178" s="957">
        <f t="shared" si="539"/>
        <v>45230</v>
      </c>
      <c r="AC3178" t="str">
        <f t="shared" si="540"/>
        <v>Unaudited</v>
      </c>
    </row>
    <row r="3179" spans="1:29" x14ac:dyDescent="0.25">
      <c r="A3179" t="s">
        <v>421</v>
      </c>
      <c r="B3179" t="s">
        <v>1380</v>
      </c>
      <c r="C3179" t="s">
        <v>1381</v>
      </c>
      <c r="D3179">
        <v>1900</v>
      </c>
      <c r="E3179" s="957">
        <v>1</v>
      </c>
      <c r="F3179" t="s">
        <v>442</v>
      </c>
      <c r="G3179" s="957">
        <v>366</v>
      </c>
      <c r="H3179" t="s">
        <v>388</v>
      </c>
      <c r="I3179" s="937" t="s">
        <v>489</v>
      </c>
      <c r="J3179" s="937" t="s">
        <v>445</v>
      </c>
      <c r="K3179" s="937" t="s">
        <v>449</v>
      </c>
      <c r="L3179" s="937" t="s">
        <v>113</v>
      </c>
      <c r="M3179" s="958" t="s">
        <v>444</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ASRCMS202202</v>
      </c>
      <c r="AB3179" s="957">
        <f t="shared" si="539"/>
        <v>45230</v>
      </c>
      <c r="AC3179" t="str">
        <f t="shared" si="540"/>
        <v>Unaudited</v>
      </c>
    </row>
    <row r="3180" spans="1:29" x14ac:dyDescent="0.25">
      <c r="A3180" t="s">
        <v>421</v>
      </c>
      <c r="B3180" t="s">
        <v>1380</v>
      </c>
      <c r="C3180" t="s">
        <v>1381</v>
      </c>
      <c r="D3180">
        <v>1900</v>
      </c>
      <c r="E3180" s="957">
        <v>1</v>
      </c>
      <c r="F3180" t="s">
        <v>442</v>
      </c>
      <c r="G3180" s="957">
        <v>366</v>
      </c>
      <c r="H3180" t="s">
        <v>388</v>
      </c>
      <c r="I3180" s="937" t="s">
        <v>489</v>
      </c>
      <c r="J3180" s="937" t="s">
        <v>445</v>
      </c>
      <c r="K3180" s="937" t="s">
        <v>449</v>
      </c>
      <c r="L3180" s="937" t="s">
        <v>115</v>
      </c>
      <c r="M3180" s="958" t="s">
        <v>158</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ASRCMS202202</v>
      </c>
      <c r="AB3180" s="957">
        <f t="shared" si="539"/>
        <v>45230</v>
      </c>
      <c r="AC3180" t="str">
        <f t="shared" si="540"/>
        <v>Unaudited</v>
      </c>
    </row>
    <row r="3181" spans="1:29" x14ac:dyDescent="0.25">
      <c r="A3181" t="s">
        <v>421</v>
      </c>
      <c r="B3181" t="s">
        <v>1380</v>
      </c>
      <c r="C3181" t="s">
        <v>1381</v>
      </c>
      <c r="D3181">
        <v>1900</v>
      </c>
      <c r="E3181" s="957">
        <v>1</v>
      </c>
      <c r="F3181" t="s">
        <v>442</v>
      </c>
      <c r="G3181" s="957">
        <v>366</v>
      </c>
      <c r="H3181" t="s">
        <v>388</v>
      </c>
      <c r="I3181" s="937" t="s">
        <v>489</v>
      </c>
      <c r="J3181" s="937" t="s">
        <v>445</v>
      </c>
      <c r="K3181" s="937" t="s">
        <v>449</v>
      </c>
      <c r="L3181" s="937" t="s">
        <v>116</v>
      </c>
      <c r="M3181" s="958" t="s">
        <v>114</v>
      </c>
      <c r="N3181" s="678">
        <f t="shared" ca="1" si="547"/>
        <v>-23452.553502545547</v>
      </c>
      <c r="O3181" s="678">
        <f t="shared" ca="1" si="548"/>
        <v>-8632.5927034239812</v>
      </c>
      <c r="P3181" s="678">
        <f t="shared" ca="1" si="548"/>
        <v>-1317.4708892069789</v>
      </c>
      <c r="Q3181" s="678">
        <f t="shared" ca="1" si="548"/>
        <v>-7771.1501262124648</v>
      </c>
      <c r="R3181" s="678">
        <f t="shared" ca="1" si="548"/>
        <v>-1377.8708766905618</v>
      </c>
      <c r="S3181" s="678">
        <f t="shared" ca="1" si="548"/>
        <v>-5.8360084262695879E-2</v>
      </c>
      <c r="T3181" s="678">
        <f t="shared" ca="1" si="548"/>
        <v>-2043.5836648173965</v>
      </c>
      <c r="U3181" s="678">
        <f t="shared" ca="1" si="548"/>
        <v>0</v>
      </c>
      <c r="V3181" s="678">
        <f t="shared" ca="1" si="548"/>
        <v>-277.82737432759444</v>
      </c>
      <c r="W3181" s="678">
        <f t="shared" ca="1" si="544"/>
        <v>-2031.9995077823075</v>
      </c>
      <c r="X3181" s="678">
        <f t="shared" ca="1" si="548"/>
        <v>0</v>
      </c>
      <c r="Y3181" s="678">
        <f t="shared" ca="1" si="548"/>
        <v>0</v>
      </c>
      <c r="Z3181" s="678">
        <f t="shared" ca="1" si="548"/>
        <v>0</v>
      </c>
      <c r="AA3181" t="str">
        <f t="shared" si="538"/>
        <v>ASRCMS202202</v>
      </c>
      <c r="AB3181" s="957">
        <f t="shared" si="539"/>
        <v>45230</v>
      </c>
      <c r="AC3181" t="str">
        <f t="shared" si="540"/>
        <v>Unaudited</v>
      </c>
    </row>
    <row r="3182" spans="1:29" x14ac:dyDescent="0.25">
      <c r="A3182" t="s">
        <v>421</v>
      </c>
      <c r="B3182" t="s">
        <v>1380</v>
      </c>
      <c r="C3182" t="s">
        <v>1381</v>
      </c>
      <c r="D3182">
        <v>1900</v>
      </c>
      <c r="E3182" s="957">
        <v>1</v>
      </c>
      <c r="F3182" t="s">
        <v>442</v>
      </c>
      <c r="G3182" s="957">
        <v>366</v>
      </c>
      <c r="H3182" t="s">
        <v>388</v>
      </c>
      <c r="I3182" s="937" t="s">
        <v>489</v>
      </c>
      <c r="J3182" s="937" t="s">
        <v>445</v>
      </c>
      <c r="K3182" s="937" t="s">
        <v>449</v>
      </c>
      <c r="L3182" s="953" t="s">
        <v>117</v>
      </c>
      <c r="M3182" s="958" t="s">
        <v>159</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ASRCMS202202</v>
      </c>
      <c r="AB3182" s="957">
        <f t="shared" si="539"/>
        <v>45230</v>
      </c>
      <c r="AC3182" t="str">
        <f t="shared" si="540"/>
        <v>Unaudited</v>
      </c>
    </row>
    <row r="3183" spans="1:29" x14ac:dyDescent="0.25">
      <c r="A3183" t="s">
        <v>421</v>
      </c>
      <c r="B3183" t="s">
        <v>1380</v>
      </c>
      <c r="C3183" t="s">
        <v>1381</v>
      </c>
      <c r="D3183">
        <v>1900</v>
      </c>
      <c r="E3183" s="957">
        <v>1</v>
      </c>
      <c r="F3183" t="s">
        <v>442</v>
      </c>
      <c r="G3183" s="957">
        <v>366</v>
      </c>
      <c r="H3183" t="s">
        <v>388</v>
      </c>
      <c r="I3183" s="937" t="s">
        <v>489</v>
      </c>
      <c r="J3183" s="937" t="s">
        <v>445</v>
      </c>
      <c r="K3183" s="937" t="s">
        <v>449</v>
      </c>
      <c r="L3183" s="953" t="s">
        <v>160</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ASRCMS202202</v>
      </c>
      <c r="AB3183" s="957">
        <f t="shared" si="539"/>
        <v>45230</v>
      </c>
      <c r="AC3183" t="str">
        <f t="shared" si="540"/>
        <v>Unaudited</v>
      </c>
    </row>
    <row r="3184" spans="1:29" x14ac:dyDescent="0.25">
      <c r="A3184" t="s">
        <v>421</v>
      </c>
      <c r="B3184" t="s">
        <v>1380</v>
      </c>
      <c r="C3184" t="s">
        <v>1381</v>
      </c>
      <c r="D3184">
        <v>1900</v>
      </c>
      <c r="E3184" s="957">
        <v>1</v>
      </c>
      <c r="F3184" t="s">
        <v>442</v>
      </c>
      <c r="G3184" s="957">
        <v>366</v>
      </c>
      <c r="H3184" t="s">
        <v>388</v>
      </c>
      <c r="I3184" s="937" t="s">
        <v>489</v>
      </c>
      <c r="J3184" s="937" t="s">
        <v>445</v>
      </c>
      <c r="K3184" s="937" t="s">
        <v>449</v>
      </c>
      <c r="L3184" s="937" t="s">
        <v>443</v>
      </c>
      <c r="M3184" s="958" t="s">
        <v>457</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ASRCMS202202</v>
      </c>
      <c r="AB3184" s="957">
        <f t="shared" si="539"/>
        <v>45230</v>
      </c>
      <c r="AC3184" t="str">
        <f t="shared" si="540"/>
        <v>Unaudited</v>
      </c>
    </row>
    <row r="3185" spans="1:29" ht="30" x14ac:dyDescent="0.25">
      <c r="A3185" t="s">
        <v>421</v>
      </c>
      <c r="B3185" t="s">
        <v>1380</v>
      </c>
      <c r="C3185" t="s">
        <v>1381</v>
      </c>
      <c r="D3185">
        <v>1900</v>
      </c>
      <c r="E3185" s="957">
        <v>1</v>
      </c>
      <c r="F3185" t="s">
        <v>442</v>
      </c>
      <c r="G3185" s="957">
        <v>366</v>
      </c>
      <c r="H3185" t="s">
        <v>388</v>
      </c>
      <c r="I3185" s="958" t="s">
        <v>489</v>
      </c>
      <c r="J3185" s="958" t="s">
        <v>445</v>
      </c>
      <c r="K3185" s="958" t="s">
        <v>450</v>
      </c>
      <c r="L3185" s="937">
        <v>9.1</v>
      </c>
      <c r="M3185" s="958" t="s">
        <v>186</v>
      </c>
      <c r="N3185" s="678">
        <f t="shared" ca="1" si="547"/>
        <v>9886811.6300000008</v>
      </c>
      <c r="O3185" s="678">
        <f t="shared" ca="1" si="548"/>
        <v>1018307.94</v>
      </c>
      <c r="P3185" s="678">
        <f t="shared" ca="1" si="548"/>
        <v>110159.89000000001</v>
      </c>
      <c r="Q3185" s="678">
        <f t="shared" ca="1" si="548"/>
        <v>2062631.81</v>
      </c>
      <c r="R3185" s="678">
        <f t="shared" ca="1" si="548"/>
        <v>255642.04</v>
      </c>
      <c r="S3185" s="678">
        <f t="shared" ca="1" si="548"/>
        <v>0</v>
      </c>
      <c r="T3185" s="678">
        <f t="shared" ca="1" si="548"/>
        <v>410597.81999999995</v>
      </c>
      <c r="U3185" s="678">
        <f t="shared" ca="1" si="548"/>
        <v>0</v>
      </c>
      <c r="V3185" s="678">
        <f t="shared" ca="1" si="548"/>
        <v>41105.68</v>
      </c>
      <c r="W3185" s="678">
        <f t="shared" ca="1" si="544"/>
        <v>5988366.4500000011</v>
      </c>
      <c r="X3185" s="678">
        <f t="shared" ca="1" si="548"/>
        <v>0</v>
      </c>
      <c r="Y3185" s="678">
        <f t="shared" ca="1" si="548"/>
        <v>0</v>
      </c>
      <c r="Z3185" s="678">
        <f t="shared" ca="1" si="548"/>
        <v>0</v>
      </c>
      <c r="AA3185" t="str">
        <f t="shared" si="538"/>
        <v>ASRCMS202202</v>
      </c>
      <c r="AB3185" s="957">
        <f t="shared" si="539"/>
        <v>45230</v>
      </c>
      <c r="AC3185" t="str">
        <f t="shared" si="540"/>
        <v>Unaudited</v>
      </c>
    </row>
    <row r="3186" spans="1:29" x14ac:dyDescent="0.25">
      <c r="A3186" t="s">
        <v>421</v>
      </c>
      <c r="B3186" t="s">
        <v>1380</v>
      </c>
      <c r="C3186" t="s">
        <v>1381</v>
      </c>
      <c r="D3186">
        <v>1900</v>
      </c>
      <c r="E3186" s="957">
        <v>1</v>
      </c>
      <c r="F3186" t="s">
        <v>442</v>
      </c>
      <c r="G3186" s="957">
        <v>366</v>
      </c>
      <c r="H3186" t="s">
        <v>388</v>
      </c>
      <c r="I3186" s="937" t="s">
        <v>489</v>
      </c>
      <c r="J3186" s="937" t="s">
        <v>445</v>
      </c>
      <c r="K3186" s="937" t="s">
        <v>450</v>
      </c>
      <c r="L3186" s="937" t="s">
        <v>107</v>
      </c>
      <c r="M3186" s="958" t="s">
        <v>187</v>
      </c>
      <c r="N3186" s="678">
        <f t="shared" ca="1" si="547"/>
        <v>12631.619999999999</v>
      </c>
      <c r="O3186" s="678">
        <f t="shared" ca="1" si="548"/>
        <v>0</v>
      </c>
      <c r="P3186" s="678">
        <f t="shared" ca="1" si="548"/>
        <v>0</v>
      </c>
      <c r="Q3186" s="678">
        <f t="shared" ca="1" si="548"/>
        <v>0</v>
      </c>
      <c r="R3186" s="678">
        <f t="shared" ca="1" si="548"/>
        <v>0</v>
      </c>
      <c r="S3186" s="678">
        <f t="shared" ca="1" si="548"/>
        <v>0</v>
      </c>
      <c r="T3186" s="678">
        <f t="shared" ca="1" si="548"/>
        <v>12631.619999999999</v>
      </c>
      <c r="U3186" s="678">
        <f t="shared" ca="1" si="548"/>
        <v>0</v>
      </c>
      <c r="V3186" s="678">
        <f t="shared" ca="1" si="548"/>
        <v>0</v>
      </c>
      <c r="W3186" s="678">
        <f t="shared" ca="1" si="544"/>
        <v>0</v>
      </c>
      <c r="X3186" s="678">
        <f t="shared" ca="1" si="548"/>
        <v>0</v>
      </c>
      <c r="Y3186" s="678">
        <f t="shared" ca="1" si="548"/>
        <v>0</v>
      </c>
      <c r="Z3186" s="678">
        <f t="shared" ca="1" si="548"/>
        <v>0</v>
      </c>
      <c r="AA3186" t="str">
        <f t="shared" si="538"/>
        <v>ASRCMS202202</v>
      </c>
      <c r="AB3186" s="957">
        <f t="shared" si="539"/>
        <v>45230</v>
      </c>
      <c r="AC3186" t="str">
        <f t="shared" si="540"/>
        <v>Unaudited</v>
      </c>
    </row>
    <row r="3187" spans="1:29" x14ac:dyDescent="0.25">
      <c r="A3187" t="s">
        <v>421</v>
      </c>
      <c r="B3187" t="s">
        <v>1380</v>
      </c>
      <c r="C3187" t="s">
        <v>1381</v>
      </c>
      <c r="D3187">
        <v>1900</v>
      </c>
      <c r="E3187" s="957">
        <v>1</v>
      </c>
      <c r="F3187" t="s">
        <v>442</v>
      </c>
      <c r="G3187" s="957">
        <v>366</v>
      </c>
      <c r="H3187" t="s">
        <v>388</v>
      </c>
      <c r="I3187" s="937" t="s">
        <v>489</v>
      </c>
      <c r="J3187" s="937" t="s">
        <v>445</v>
      </c>
      <c r="K3187" s="937" t="s">
        <v>450</v>
      </c>
      <c r="L3187" s="937" t="s">
        <v>1316</v>
      </c>
      <c r="M3187" s="958" t="s">
        <v>1317</v>
      </c>
      <c r="N3187" s="678">
        <f t="shared" ca="1" si="547"/>
        <v>65728.08</v>
      </c>
      <c r="O3187" s="678">
        <f t="shared" ca="1" si="548"/>
        <v>0</v>
      </c>
      <c r="P3187" s="678">
        <f t="shared" ca="1" si="548"/>
        <v>0</v>
      </c>
      <c r="Q3187" s="678">
        <f t="shared" ca="1" si="548"/>
        <v>46308.42</v>
      </c>
      <c r="R3187" s="678">
        <f t="shared" ca="1" si="548"/>
        <v>0</v>
      </c>
      <c r="S3187" s="678">
        <f t="shared" ca="1" si="548"/>
        <v>0</v>
      </c>
      <c r="T3187" s="678">
        <f t="shared" ca="1" si="548"/>
        <v>0</v>
      </c>
      <c r="U3187" s="678">
        <f t="shared" ca="1" si="548"/>
        <v>0</v>
      </c>
      <c r="V3187" s="678">
        <f t="shared" ca="1" si="548"/>
        <v>0</v>
      </c>
      <c r="W3187" s="678">
        <f t="shared" ca="1" si="544"/>
        <v>19419.66</v>
      </c>
      <c r="X3187" s="678">
        <f t="shared" ca="1" si="548"/>
        <v>0</v>
      </c>
      <c r="Y3187" s="678">
        <f t="shared" ca="1" si="548"/>
        <v>0</v>
      </c>
      <c r="Z3187" s="678">
        <f t="shared" ca="1" si="548"/>
        <v>0</v>
      </c>
      <c r="AA3187" t="str">
        <f t="shared" si="538"/>
        <v>ASRCMS202202</v>
      </c>
      <c r="AB3187" s="957">
        <f t="shared" si="539"/>
        <v>45230</v>
      </c>
      <c r="AC3187" t="str">
        <f t="shared" si="540"/>
        <v>Unaudited</v>
      </c>
    </row>
    <row r="3188" spans="1:29" x14ac:dyDescent="0.25">
      <c r="A3188" t="s">
        <v>421</v>
      </c>
      <c r="B3188" t="s">
        <v>1380</v>
      </c>
      <c r="C3188" t="s">
        <v>1381</v>
      </c>
      <c r="D3188">
        <v>1900</v>
      </c>
      <c r="E3188" s="957">
        <v>1</v>
      </c>
      <c r="F3188" t="s">
        <v>442</v>
      </c>
      <c r="G3188" s="957">
        <v>366</v>
      </c>
      <c r="H3188" t="s">
        <v>388</v>
      </c>
      <c r="I3188" s="937" t="s">
        <v>489</v>
      </c>
      <c r="J3188" s="937" t="s">
        <v>445</v>
      </c>
      <c r="K3188" s="937" t="s">
        <v>450</v>
      </c>
      <c r="L3188" s="937" t="s">
        <v>108</v>
      </c>
      <c r="M3188" s="958" t="s">
        <v>188</v>
      </c>
      <c r="N3188" s="678">
        <f t="shared" ca="1" si="547"/>
        <v>1986335.4699999997</v>
      </c>
      <c r="O3188" s="678">
        <f t="shared" ca="1" si="548"/>
        <v>302341.17</v>
      </c>
      <c r="P3188" s="678">
        <f t="shared" ca="1" si="548"/>
        <v>19603.400000000001</v>
      </c>
      <c r="Q3188" s="678">
        <f t="shared" ca="1" si="548"/>
        <v>809945.64</v>
      </c>
      <c r="R3188" s="678">
        <f t="shared" ca="1" si="548"/>
        <v>33097.17</v>
      </c>
      <c r="S3188" s="678">
        <f t="shared" ca="1" si="548"/>
        <v>2072.6600000000003</v>
      </c>
      <c r="T3188" s="678">
        <f t="shared" ca="1" si="548"/>
        <v>251532.86999999997</v>
      </c>
      <c r="U3188" s="678">
        <f t="shared" ca="1" si="548"/>
        <v>0</v>
      </c>
      <c r="V3188" s="678">
        <f t="shared" ca="1" si="548"/>
        <v>4997.1000000000004</v>
      </c>
      <c r="W3188" s="678">
        <f t="shared" ca="1" si="544"/>
        <v>562745.46</v>
      </c>
      <c r="X3188" s="678">
        <f t="shared" ca="1" si="548"/>
        <v>0</v>
      </c>
      <c r="Y3188" s="678">
        <f t="shared" ca="1" si="548"/>
        <v>0</v>
      </c>
      <c r="Z3188" s="678">
        <f t="shared" ca="1" si="548"/>
        <v>0</v>
      </c>
      <c r="AA3188" t="str">
        <f t="shared" si="538"/>
        <v>ASRCMS202202</v>
      </c>
      <c r="AB3188" s="957">
        <f t="shared" si="539"/>
        <v>45230</v>
      </c>
      <c r="AC3188" t="str">
        <f t="shared" si="540"/>
        <v>Unaudited</v>
      </c>
    </row>
    <row r="3189" spans="1:29" x14ac:dyDescent="0.25">
      <c r="A3189" t="s">
        <v>421</v>
      </c>
      <c r="B3189" t="s">
        <v>1380</v>
      </c>
      <c r="C3189" t="s">
        <v>1381</v>
      </c>
      <c r="D3189">
        <v>1900</v>
      </c>
      <c r="E3189" s="957">
        <v>1</v>
      </c>
      <c r="F3189" t="s">
        <v>442</v>
      </c>
      <c r="G3189" s="957">
        <v>366</v>
      </c>
      <c r="H3189" t="s">
        <v>388</v>
      </c>
      <c r="I3189" s="958" t="s">
        <v>489</v>
      </c>
      <c r="J3189" s="958" t="s">
        <v>445</v>
      </c>
      <c r="K3189" s="958" t="s">
        <v>450</v>
      </c>
      <c r="L3189" s="937" t="s">
        <v>109</v>
      </c>
      <c r="M3189" s="958" t="s">
        <v>161</v>
      </c>
      <c r="N3189" s="678">
        <f t="shared" ca="1" si="547"/>
        <v>1735253.6158399142</v>
      </c>
      <c r="O3189" s="678">
        <f t="shared" ca="1" si="548"/>
        <v>975801.86428772716</v>
      </c>
      <c r="P3189" s="678">
        <f t="shared" ca="1" si="548"/>
        <v>35318.320393405062</v>
      </c>
      <c r="Q3189" s="678">
        <f t="shared" ca="1" si="548"/>
        <v>568698.74526625045</v>
      </c>
      <c r="R3189" s="678">
        <f t="shared" ca="1" si="548"/>
        <v>45329.189725465418</v>
      </c>
      <c r="S3189" s="678">
        <f t="shared" ca="1" si="548"/>
        <v>73.147728881019574</v>
      </c>
      <c r="T3189" s="678">
        <f t="shared" ca="1" si="548"/>
        <v>77874.979758512505</v>
      </c>
      <c r="U3189" s="678">
        <f t="shared" ca="1" si="548"/>
        <v>0</v>
      </c>
      <c r="V3189" s="678">
        <f t="shared" ca="1" si="548"/>
        <v>2808.1474232496171</v>
      </c>
      <c r="W3189" s="678">
        <f t="shared" ca="1" si="544"/>
        <v>29349.221256422854</v>
      </c>
      <c r="X3189" s="678">
        <f t="shared" ca="1" si="548"/>
        <v>0</v>
      </c>
      <c r="Y3189" s="678">
        <f t="shared" ca="1" si="548"/>
        <v>0</v>
      </c>
      <c r="Z3189" s="678">
        <f t="shared" ca="1" si="548"/>
        <v>0</v>
      </c>
      <c r="AA3189" t="str">
        <f t="shared" si="538"/>
        <v>ASRCMS202202</v>
      </c>
      <c r="AB3189" s="957">
        <f t="shared" si="539"/>
        <v>45230</v>
      </c>
      <c r="AC3189" t="str">
        <f t="shared" si="540"/>
        <v>Unaudited</v>
      </c>
    </row>
    <row r="3190" spans="1:29" x14ac:dyDescent="0.25">
      <c r="A3190" t="s">
        <v>421</v>
      </c>
      <c r="B3190" t="s">
        <v>1380</v>
      </c>
      <c r="C3190" t="s">
        <v>1381</v>
      </c>
      <c r="D3190">
        <v>1900</v>
      </c>
      <c r="E3190" s="957">
        <v>1</v>
      </c>
      <c r="F3190" t="s">
        <v>442</v>
      </c>
      <c r="G3190" s="957">
        <v>366</v>
      </c>
      <c r="H3190" t="s">
        <v>388</v>
      </c>
      <c r="I3190" s="958" t="s">
        <v>489</v>
      </c>
      <c r="J3190" s="958" t="s">
        <v>445</v>
      </c>
      <c r="K3190" s="958" t="s">
        <v>450</v>
      </c>
      <c r="L3190" s="937" t="s">
        <v>110</v>
      </c>
      <c r="M3190" s="958" t="s">
        <v>135</v>
      </c>
      <c r="N3190" s="678">
        <f t="shared" ca="1" si="547"/>
        <v>39515.293086428261</v>
      </c>
      <c r="O3190" s="678">
        <f t="shared" ca="1" si="548"/>
        <v>23563.854553639903</v>
      </c>
      <c r="P3190" s="678">
        <f t="shared" ca="1" si="548"/>
        <v>3209.4800294459083</v>
      </c>
      <c r="Q3190" s="678">
        <f t="shared" ca="1" si="548"/>
        <v>8679.620582411113</v>
      </c>
      <c r="R3190" s="678">
        <f t="shared" ca="1" si="548"/>
        <v>1445.5454441196648</v>
      </c>
      <c r="S3190" s="678">
        <f t="shared" ca="1" si="548"/>
        <v>53.334373892455822</v>
      </c>
      <c r="T3190" s="678">
        <f t="shared" ca="1" si="548"/>
        <v>1917.9282671863944</v>
      </c>
      <c r="U3190" s="678">
        <f t="shared" ca="1" si="548"/>
        <v>0</v>
      </c>
      <c r="V3190" s="678">
        <f t="shared" ca="1" si="548"/>
        <v>106.66874778491164</v>
      </c>
      <c r="W3190" s="678">
        <f t="shared" ca="1" si="544"/>
        <v>538.86108794791562</v>
      </c>
      <c r="X3190" s="678">
        <f t="shared" ca="1" si="548"/>
        <v>0</v>
      </c>
      <c r="Y3190" s="678">
        <f t="shared" ca="1" si="548"/>
        <v>0</v>
      </c>
      <c r="Z3190" s="678">
        <f t="shared" ca="1" si="548"/>
        <v>0</v>
      </c>
      <c r="AA3190" t="str">
        <f t="shared" si="538"/>
        <v>ASRCMS202202</v>
      </c>
      <c r="AB3190" s="957">
        <f t="shared" si="539"/>
        <v>45230</v>
      </c>
      <c r="AC3190" t="str">
        <f t="shared" si="540"/>
        <v>Unaudited</v>
      </c>
    </row>
    <row r="3191" spans="1:29" x14ac:dyDescent="0.25">
      <c r="A3191" t="s">
        <v>421</v>
      </c>
      <c r="B3191" t="s">
        <v>1380</v>
      </c>
      <c r="C3191" t="s">
        <v>1381</v>
      </c>
      <c r="D3191">
        <v>1900</v>
      </c>
      <c r="E3191" s="957">
        <v>1</v>
      </c>
      <c r="F3191" t="s">
        <v>442</v>
      </c>
      <c r="G3191" s="957">
        <v>366</v>
      </c>
      <c r="H3191" t="s">
        <v>388</v>
      </c>
      <c r="I3191" s="958" t="s">
        <v>489</v>
      </c>
      <c r="J3191" s="958" t="s">
        <v>445</v>
      </c>
      <c r="K3191" s="958" t="s">
        <v>450</v>
      </c>
      <c r="L3191" s="937" t="s">
        <v>111</v>
      </c>
      <c r="M3191" s="958" t="s">
        <v>163</v>
      </c>
      <c r="N3191" s="678">
        <f t="shared" ca="1" si="547"/>
        <v>526995.39028736297</v>
      </c>
      <c r="O3191" s="678">
        <f t="shared" ca="1" si="548"/>
        <v>98807.318648302695</v>
      </c>
      <c r="P3191" s="678">
        <f t="shared" ca="1" si="548"/>
        <v>6595.609523348412</v>
      </c>
      <c r="Q3191" s="678">
        <f t="shared" ca="1" si="548"/>
        <v>142298.68028532114</v>
      </c>
      <c r="R3191" s="678">
        <f t="shared" ca="1" si="548"/>
        <v>12566.528759262426</v>
      </c>
      <c r="S3191" s="678">
        <f t="shared" ca="1" si="548"/>
        <v>233.80461591499744</v>
      </c>
      <c r="T3191" s="678">
        <f t="shared" ca="1" si="548"/>
        <v>19461.013980216088</v>
      </c>
      <c r="U3191" s="678">
        <f t="shared" ca="1" si="548"/>
        <v>0</v>
      </c>
      <c r="V3191" s="678">
        <f t="shared" ca="1" si="548"/>
        <v>1420.4517364529625</v>
      </c>
      <c r="W3191" s="678">
        <f t="shared" ca="1" si="544"/>
        <v>245611.98273854417</v>
      </c>
      <c r="X3191" s="678">
        <f t="shared" ca="1" si="548"/>
        <v>0</v>
      </c>
      <c r="Y3191" s="678">
        <f t="shared" ca="1" si="548"/>
        <v>0</v>
      </c>
      <c r="Z3191" s="678">
        <f t="shared" ca="1" si="548"/>
        <v>0</v>
      </c>
      <c r="AA3191" t="str">
        <f t="shared" si="538"/>
        <v>ASRCMS202202</v>
      </c>
      <c r="AB3191" s="957">
        <f t="shared" si="539"/>
        <v>45230</v>
      </c>
      <c r="AC3191" t="str">
        <f t="shared" si="540"/>
        <v>Unaudited</v>
      </c>
    </row>
    <row r="3192" spans="1:29" x14ac:dyDescent="0.25">
      <c r="A3192" t="s">
        <v>421</v>
      </c>
      <c r="B3192" t="s">
        <v>1380</v>
      </c>
      <c r="C3192" t="s">
        <v>1381</v>
      </c>
      <c r="D3192">
        <v>1900</v>
      </c>
      <c r="E3192" s="957">
        <v>1</v>
      </c>
      <c r="F3192" t="s">
        <v>442</v>
      </c>
      <c r="G3192" s="957">
        <v>366</v>
      </c>
      <c r="H3192" t="s">
        <v>388</v>
      </c>
      <c r="I3192" s="958" t="s">
        <v>489</v>
      </c>
      <c r="J3192" s="958" t="s">
        <v>445</v>
      </c>
      <c r="K3192" s="958" t="s">
        <v>450</v>
      </c>
      <c r="L3192" s="937" t="s">
        <v>112</v>
      </c>
      <c r="M3192" s="958" t="s">
        <v>464</v>
      </c>
      <c r="N3192" s="678">
        <f t="shared" ca="1" si="547"/>
        <v>85582.046696155739</v>
      </c>
      <c r="O3192" s="678">
        <f t="shared" ca="1" si="548"/>
        <v>19144.193169105965</v>
      </c>
      <c r="P3192" s="678">
        <f t="shared" ca="1" si="548"/>
        <v>2098.5724964535548</v>
      </c>
      <c r="Q3192" s="678">
        <f t="shared" ca="1" si="548"/>
        <v>27409.335618606292</v>
      </c>
      <c r="R3192" s="678">
        <f t="shared" ca="1" si="548"/>
        <v>2908.2933332684674</v>
      </c>
      <c r="S3192" s="678">
        <f t="shared" ca="1" si="548"/>
        <v>73.691538713307693</v>
      </c>
      <c r="T3192" s="678">
        <f t="shared" ca="1" si="548"/>
        <v>4755.3956226822811</v>
      </c>
      <c r="U3192" s="678">
        <f t="shared" ca="1" si="548"/>
        <v>0</v>
      </c>
      <c r="V3192" s="678">
        <f t="shared" ca="1" si="548"/>
        <v>245.00958444500822</v>
      </c>
      <c r="W3192" s="678">
        <f t="shared" ca="1" si="544"/>
        <v>28947.555332880867</v>
      </c>
      <c r="X3192" s="678">
        <f t="shared" ca="1" si="548"/>
        <v>0</v>
      </c>
      <c r="Y3192" s="678">
        <f t="shared" ca="1" si="548"/>
        <v>0</v>
      </c>
      <c r="Z3192" s="678">
        <f t="shared" ca="1" si="548"/>
        <v>0</v>
      </c>
      <c r="AA3192" t="str">
        <f t="shared" si="538"/>
        <v>ASRCMS202202</v>
      </c>
      <c r="AB3192" s="957">
        <f t="shared" si="539"/>
        <v>45230</v>
      </c>
      <c r="AC3192" t="str">
        <f t="shared" si="540"/>
        <v>Unaudited</v>
      </c>
    </row>
    <row r="3193" spans="1:29" x14ac:dyDescent="0.25">
      <c r="A3193" t="s">
        <v>421</v>
      </c>
      <c r="B3193" t="s">
        <v>1380</v>
      </c>
      <c r="C3193" t="s">
        <v>1381</v>
      </c>
      <c r="D3193">
        <v>1900</v>
      </c>
      <c r="E3193" s="957">
        <v>1</v>
      </c>
      <c r="F3193" t="s">
        <v>442</v>
      </c>
      <c r="G3193" s="957">
        <v>366</v>
      </c>
      <c r="H3193" t="s">
        <v>388</v>
      </c>
      <c r="I3193" s="958" t="s">
        <v>489</v>
      </c>
      <c r="J3193" s="958" t="s">
        <v>445</v>
      </c>
      <c r="K3193" s="958" t="s">
        <v>6</v>
      </c>
      <c r="L3193" s="953" t="s">
        <v>118</v>
      </c>
      <c r="M3193" s="958" t="s">
        <v>189</v>
      </c>
      <c r="N3193" s="678">
        <f t="shared" ca="1" si="547"/>
        <v>59713.742377066999</v>
      </c>
      <c r="O3193" s="678">
        <f t="shared" ca="1" si="548"/>
        <v>22339.281752647883</v>
      </c>
      <c r="P3193" s="678">
        <f t="shared" ca="1" si="548"/>
        <v>3309.1952066439021</v>
      </c>
      <c r="Q3193" s="678">
        <f t="shared" ca="1" si="548"/>
        <v>19619.408708340983</v>
      </c>
      <c r="R3193" s="678">
        <f t="shared" ca="1" si="548"/>
        <v>3510.9066036086838</v>
      </c>
      <c r="S3193" s="678">
        <f t="shared" ca="1" si="548"/>
        <v>0.14658761167595474</v>
      </c>
      <c r="T3193" s="678">
        <f t="shared" ca="1" si="548"/>
        <v>5133.0297491886959</v>
      </c>
      <c r="U3193" s="678">
        <f t="shared" ca="1" si="548"/>
        <v>0</v>
      </c>
      <c r="V3193" s="678">
        <f t="shared" ca="1" si="548"/>
        <v>697.84085776099323</v>
      </c>
      <c r="W3193" s="678">
        <f t="shared" ca="1" si="544"/>
        <v>5103.9329112641772</v>
      </c>
      <c r="X3193" s="678">
        <f t="shared" ca="1" si="548"/>
        <v>0</v>
      </c>
      <c r="Y3193" s="678">
        <f t="shared" ca="1" si="548"/>
        <v>0</v>
      </c>
      <c r="Z3193" s="678">
        <f t="shared" ca="1" si="548"/>
        <v>0</v>
      </c>
      <c r="AA3193" t="str">
        <f t="shared" si="538"/>
        <v>ASRCMS202202</v>
      </c>
      <c r="AB3193" s="957">
        <f t="shared" si="539"/>
        <v>45230</v>
      </c>
      <c r="AC3193" t="str">
        <f t="shared" si="540"/>
        <v>Unaudited</v>
      </c>
    </row>
    <row r="3194" spans="1:29" x14ac:dyDescent="0.25">
      <c r="A3194" t="s">
        <v>421</v>
      </c>
      <c r="B3194" t="s">
        <v>1380</v>
      </c>
      <c r="C3194" t="s">
        <v>1381</v>
      </c>
      <c r="D3194">
        <v>1900</v>
      </c>
      <c r="E3194" s="957">
        <v>1</v>
      </c>
      <c r="F3194" t="s">
        <v>442</v>
      </c>
      <c r="G3194" s="957">
        <v>366</v>
      </c>
      <c r="H3194" t="s">
        <v>388</v>
      </c>
      <c r="I3194" s="958" t="s">
        <v>489</v>
      </c>
      <c r="J3194" s="958" t="s">
        <v>445</v>
      </c>
      <c r="K3194" s="958" t="s">
        <v>6</v>
      </c>
      <c r="L3194" s="937" t="s">
        <v>45</v>
      </c>
      <c r="M3194" s="958" t="s">
        <v>164</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ASRCMS202202</v>
      </c>
      <c r="AB3194" s="957">
        <f t="shared" si="539"/>
        <v>45230</v>
      </c>
      <c r="AC3194" t="str">
        <f t="shared" si="540"/>
        <v>Unaudited</v>
      </c>
    </row>
    <row r="3195" spans="1:29" x14ac:dyDescent="0.25">
      <c r="A3195" t="s">
        <v>421</v>
      </c>
      <c r="B3195" t="s">
        <v>1380</v>
      </c>
      <c r="C3195" t="s">
        <v>1381</v>
      </c>
      <c r="D3195">
        <v>1900</v>
      </c>
      <c r="E3195" s="957">
        <v>1</v>
      </c>
      <c r="F3195" t="s">
        <v>442</v>
      </c>
      <c r="G3195" s="957">
        <v>366</v>
      </c>
      <c r="H3195" t="s">
        <v>388</v>
      </c>
      <c r="I3195" s="937" t="s">
        <v>489</v>
      </c>
      <c r="J3195" s="937" t="s">
        <v>445</v>
      </c>
      <c r="K3195" s="937" t="s">
        <v>6</v>
      </c>
      <c r="L3195" s="937" t="s">
        <v>46</v>
      </c>
      <c r="M3195" s="958" t="s">
        <v>165</v>
      </c>
      <c r="N3195" s="678">
        <f t="shared" ca="1" si="547"/>
        <v>39.632127458181024</v>
      </c>
      <c r="O3195" s="678">
        <f t="shared" ca="1" si="548"/>
        <v>17.968798514353924</v>
      </c>
      <c r="P3195" s="678">
        <f t="shared" ca="1" si="548"/>
        <v>0</v>
      </c>
      <c r="Q3195" s="678">
        <f t="shared" ca="1" si="548"/>
        <v>2.7386451433204178</v>
      </c>
      <c r="R3195" s="678">
        <f t="shared" ca="1" si="548"/>
        <v>1.3693225716602089</v>
      </c>
      <c r="S3195" s="678">
        <f t="shared" ca="1" si="548"/>
        <v>16.779426801631796</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0.77593442721466999</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ASRCMS202202</v>
      </c>
      <c r="AB3195" s="957">
        <f t="shared" si="539"/>
        <v>45230</v>
      </c>
      <c r="AC3195" t="str">
        <f t="shared" si="540"/>
        <v>Unaudited</v>
      </c>
    </row>
    <row r="3196" spans="1:29" x14ac:dyDescent="0.25">
      <c r="A3196" t="s">
        <v>421</v>
      </c>
      <c r="B3196" t="s">
        <v>1380</v>
      </c>
      <c r="C3196" t="s">
        <v>1381</v>
      </c>
      <c r="D3196">
        <v>1900</v>
      </c>
      <c r="E3196" s="957">
        <v>1</v>
      </c>
      <c r="F3196" t="s">
        <v>442</v>
      </c>
      <c r="G3196" s="957">
        <v>366</v>
      </c>
      <c r="H3196" t="s">
        <v>388</v>
      </c>
      <c r="I3196" s="958" t="s">
        <v>489</v>
      </c>
      <c r="J3196" s="958" t="s">
        <v>445</v>
      </c>
      <c r="K3196" s="958" t="s">
        <v>6</v>
      </c>
      <c r="L3196" s="937" t="s">
        <v>166</v>
      </c>
      <c r="M3196" s="958" t="s">
        <v>462</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ASRCMS202202</v>
      </c>
      <c r="AB3196" s="957">
        <f t="shared" si="539"/>
        <v>45230</v>
      </c>
      <c r="AC3196" t="str">
        <f t="shared" si="540"/>
        <v>Unaudited</v>
      </c>
    </row>
    <row r="3197" spans="1:29" x14ac:dyDescent="0.25">
      <c r="A3197" t="s">
        <v>421</v>
      </c>
      <c r="B3197" t="s">
        <v>1380</v>
      </c>
      <c r="C3197" t="s">
        <v>1381</v>
      </c>
      <c r="D3197">
        <v>1900</v>
      </c>
      <c r="E3197" s="957">
        <v>1</v>
      </c>
      <c r="F3197" t="s">
        <v>442</v>
      </c>
      <c r="G3197" s="957">
        <v>366</v>
      </c>
      <c r="H3197" t="s">
        <v>388</v>
      </c>
      <c r="I3197" s="937" t="s">
        <v>489</v>
      </c>
      <c r="J3197" s="937" t="s">
        <v>445</v>
      </c>
      <c r="K3197" s="937" t="s">
        <v>435</v>
      </c>
      <c r="L3197" s="937" t="s">
        <v>121</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ASRCMS202202</v>
      </c>
      <c r="AB3197" s="957">
        <f t="shared" si="539"/>
        <v>45230</v>
      </c>
      <c r="AC3197" t="str">
        <f t="shared" si="540"/>
        <v>Unaudited</v>
      </c>
    </row>
    <row r="3198" spans="1:29" x14ac:dyDescent="0.25">
      <c r="A3198" t="s">
        <v>421</v>
      </c>
      <c r="B3198" t="s">
        <v>1380</v>
      </c>
      <c r="C3198" t="s">
        <v>1381</v>
      </c>
      <c r="D3198">
        <v>1900</v>
      </c>
      <c r="E3198" s="957">
        <v>1</v>
      </c>
      <c r="F3198" t="s">
        <v>442</v>
      </c>
      <c r="G3198" s="957">
        <v>366</v>
      </c>
      <c r="H3198" t="s">
        <v>388</v>
      </c>
      <c r="I3198" s="937" t="s">
        <v>489</v>
      </c>
      <c r="J3198" s="937" t="s">
        <v>445</v>
      </c>
      <c r="K3198" s="937" t="s">
        <v>435</v>
      </c>
      <c r="L3198" s="937" t="s">
        <v>938</v>
      </c>
      <c r="M3198" s="958" t="s">
        <v>930</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ASRCMS202202</v>
      </c>
      <c r="AB3198" s="957">
        <f t="shared" si="539"/>
        <v>45230</v>
      </c>
      <c r="AC3198" t="str">
        <f t="shared" si="540"/>
        <v>Unaudited</v>
      </c>
    </row>
    <row r="3199" spans="1:29" x14ac:dyDescent="0.25">
      <c r="A3199" t="s">
        <v>421</v>
      </c>
      <c r="B3199" t="s">
        <v>1380</v>
      </c>
      <c r="C3199" t="s">
        <v>1381</v>
      </c>
      <c r="D3199">
        <v>1900</v>
      </c>
      <c r="E3199" s="957">
        <v>1</v>
      </c>
      <c r="F3199" t="s">
        <v>442</v>
      </c>
      <c r="G3199" s="957">
        <v>366</v>
      </c>
      <c r="H3199" t="s">
        <v>388</v>
      </c>
      <c r="I3199" s="937" t="s">
        <v>489</v>
      </c>
      <c r="J3199" s="937" t="s">
        <v>445</v>
      </c>
      <c r="K3199" s="937" t="s">
        <v>435</v>
      </c>
      <c r="L3199" s="937" t="s">
        <v>168</v>
      </c>
      <c r="M3199" s="958" t="s">
        <v>40</v>
      </c>
      <c r="N3199" s="678">
        <f t="shared" ca="1" si="547"/>
        <v>-5260.9810233704347</v>
      </c>
      <c r="O3199" s="678">
        <f t="shared" ca="1" si="551"/>
        <v>-2928.2806398618422</v>
      </c>
      <c r="P3199" s="678">
        <f t="shared" ca="1" si="551"/>
        <v>-398.84214243708789</v>
      </c>
      <c r="Q3199" s="678">
        <f t="shared" ca="1" si="551"/>
        <v>-1372.1441462861865</v>
      </c>
      <c r="R3199" s="678">
        <f t="shared" ca="1" si="551"/>
        <v>-228.52343607725621</v>
      </c>
      <c r="S3199" s="678">
        <f t="shared" ca="1" si="551"/>
        <v>-8.4315262674814626</v>
      </c>
      <c r="T3199" s="678">
        <f t="shared" ca="1" si="551"/>
        <v>-222.70859037554487</v>
      </c>
      <c r="U3199" s="678">
        <f t="shared" ca="1" si="551"/>
        <v>0</v>
      </c>
      <c r="V3199" s="678">
        <f t="shared" ca="1" si="549"/>
        <v>-16.863052534962925</v>
      </c>
      <c r="W3199" s="678">
        <f t="shared" ca="1" si="544"/>
        <v>-85.187489530071332</v>
      </c>
      <c r="X3199" s="678">
        <f t="shared" ca="1" si="550"/>
        <v>0</v>
      </c>
      <c r="Y3199" s="678">
        <f t="shared" ca="1" si="550"/>
        <v>0</v>
      </c>
      <c r="Z3199" s="678">
        <f t="shared" ca="1" si="550"/>
        <v>0</v>
      </c>
      <c r="AA3199" t="str">
        <f t="shared" si="538"/>
        <v>ASRCMS202202</v>
      </c>
      <c r="AB3199" s="957">
        <f t="shared" si="539"/>
        <v>45230</v>
      </c>
      <c r="AC3199" t="str">
        <f t="shared" si="540"/>
        <v>Unaudited</v>
      </c>
    </row>
    <row r="3200" spans="1:29" x14ac:dyDescent="0.25">
      <c r="A3200" t="s">
        <v>421</v>
      </c>
      <c r="B3200" t="s">
        <v>1380</v>
      </c>
      <c r="C3200" t="s">
        <v>1381</v>
      </c>
      <c r="D3200">
        <v>1900</v>
      </c>
      <c r="E3200" s="957">
        <v>1</v>
      </c>
      <c r="F3200" t="s">
        <v>442</v>
      </c>
      <c r="G3200" s="957">
        <v>366</v>
      </c>
      <c r="H3200" t="s">
        <v>388</v>
      </c>
      <c r="I3200" s="937" t="s">
        <v>489</v>
      </c>
      <c r="J3200" s="937" t="s">
        <v>445</v>
      </c>
      <c r="K3200" s="937" t="s">
        <v>435</v>
      </c>
      <c r="L3200" s="937" t="s">
        <v>169</v>
      </c>
      <c r="M3200" s="958" t="s">
        <v>330</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ASRCMS202202</v>
      </c>
      <c r="AB3200" s="957">
        <f t="shared" si="539"/>
        <v>45230</v>
      </c>
      <c r="AC3200" t="str">
        <f t="shared" si="540"/>
        <v>Unaudited</v>
      </c>
    </row>
    <row r="3201" spans="1:29" x14ac:dyDescent="0.25">
      <c r="A3201" t="s">
        <v>421</v>
      </c>
      <c r="B3201" t="s">
        <v>1380</v>
      </c>
      <c r="C3201" t="s">
        <v>1381</v>
      </c>
      <c r="D3201">
        <v>1900</v>
      </c>
      <c r="E3201" s="957">
        <v>1</v>
      </c>
      <c r="F3201" t="s">
        <v>442</v>
      </c>
      <c r="G3201" s="957">
        <v>366</v>
      </c>
      <c r="H3201" t="s">
        <v>388</v>
      </c>
      <c r="I3201" s="937" t="s">
        <v>489</v>
      </c>
      <c r="J3201" s="937" t="s">
        <v>451</v>
      </c>
      <c r="K3201" s="937" t="s">
        <v>436</v>
      </c>
      <c r="L3201" s="943" t="s">
        <v>122</v>
      </c>
      <c r="M3201" s="959" t="s">
        <v>27</v>
      </c>
      <c r="N3201" s="678">
        <f t="shared" ca="1" si="547"/>
        <v>1701974.8354212807</v>
      </c>
      <c r="O3201" s="678">
        <f t="shared" ca="1" si="551"/>
        <v>-791.79422261216143</v>
      </c>
      <c r="P3201" s="678">
        <f t="shared" ca="1" si="551"/>
        <v>1702766.6296438929</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ASRCMS202202</v>
      </c>
      <c r="AB3201" s="957">
        <f t="shared" si="539"/>
        <v>45230</v>
      </c>
      <c r="AC3201" t="str">
        <f t="shared" si="540"/>
        <v>Unaudited</v>
      </c>
    </row>
    <row r="3202" spans="1:29" x14ac:dyDescent="0.25">
      <c r="A3202" t="s">
        <v>421</v>
      </c>
      <c r="B3202" t="s">
        <v>1380</v>
      </c>
      <c r="C3202" t="s">
        <v>1381</v>
      </c>
      <c r="D3202">
        <v>1900</v>
      </c>
      <c r="E3202" s="957">
        <v>1</v>
      </c>
      <c r="F3202" t="s">
        <v>442</v>
      </c>
      <c r="G3202" s="957">
        <v>366</v>
      </c>
      <c r="H3202" t="s">
        <v>388</v>
      </c>
      <c r="I3202" s="937" t="s">
        <v>489</v>
      </c>
      <c r="J3202" s="937" t="s">
        <v>451</v>
      </c>
      <c r="K3202" s="937" t="s">
        <v>436</v>
      </c>
      <c r="L3202" s="937" t="s">
        <v>123</v>
      </c>
      <c r="M3202" s="958" t="s">
        <v>98</v>
      </c>
      <c r="N3202" s="678">
        <f t="shared" ca="1" si="547"/>
        <v>108947.65363591192</v>
      </c>
      <c r="O3202" s="678">
        <f t="shared" ca="1" si="551"/>
        <v>87465.357852147266</v>
      </c>
      <c r="P3202" s="678">
        <f t="shared" ca="1" si="551"/>
        <v>21482.29578376465</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ASRCMS202202</v>
      </c>
      <c r="AB3202" s="957">
        <f t="shared" ref="AB3202:AB3265" si="553">file_date</f>
        <v>45230</v>
      </c>
      <c r="AC3202" t="str">
        <f t="shared" ref="AC3202:AC3265" si="554">status</f>
        <v>Unaudited</v>
      </c>
    </row>
    <row r="3203" spans="1:29" x14ac:dyDescent="0.25">
      <c r="A3203" t="s">
        <v>421</v>
      </c>
      <c r="B3203" t="s">
        <v>1380</v>
      </c>
      <c r="C3203" t="s">
        <v>1381</v>
      </c>
      <c r="D3203">
        <v>1900</v>
      </c>
      <c r="E3203" s="957">
        <v>1</v>
      </c>
      <c r="F3203" t="s">
        <v>442</v>
      </c>
      <c r="G3203" s="957">
        <v>366</v>
      </c>
      <c r="H3203" t="s">
        <v>388</v>
      </c>
      <c r="I3203" s="937" t="s">
        <v>489</v>
      </c>
      <c r="J3203" s="937" t="s">
        <v>451</v>
      </c>
      <c r="K3203" s="937" t="s">
        <v>436</v>
      </c>
      <c r="L3203" s="937" t="s">
        <v>124</v>
      </c>
      <c r="M3203" s="958" t="s">
        <v>99</v>
      </c>
      <c r="N3203" s="678">
        <f t="shared" ca="1" si="547"/>
        <v>111410.55025391515</v>
      </c>
      <c r="O3203" s="678">
        <f t="shared" ca="1" si="551"/>
        <v>88704.657528238095</v>
      </c>
      <c r="P3203" s="678">
        <f t="shared" ca="1" si="551"/>
        <v>22705.892725677058</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ASRCMS202202</v>
      </c>
      <c r="AB3203" s="957">
        <f t="shared" si="553"/>
        <v>45230</v>
      </c>
      <c r="AC3203" t="str">
        <f t="shared" si="554"/>
        <v>Unaudited</v>
      </c>
    </row>
    <row r="3204" spans="1:29" x14ac:dyDescent="0.25">
      <c r="A3204" t="s">
        <v>421</v>
      </c>
      <c r="B3204" t="s">
        <v>1380</v>
      </c>
      <c r="C3204" t="s">
        <v>1381</v>
      </c>
      <c r="D3204">
        <v>1900</v>
      </c>
      <c r="E3204" s="957">
        <v>1</v>
      </c>
      <c r="F3204" t="s">
        <v>442</v>
      </c>
      <c r="G3204" s="957">
        <v>366</v>
      </c>
      <c r="H3204" t="s">
        <v>388</v>
      </c>
      <c r="I3204" s="937" t="s">
        <v>489</v>
      </c>
      <c r="J3204" s="937" t="s">
        <v>451</v>
      </c>
      <c r="K3204" s="937" t="s">
        <v>436</v>
      </c>
      <c r="L3204" s="937" t="s">
        <v>125</v>
      </c>
      <c r="M3204" s="958" t="s">
        <v>100</v>
      </c>
      <c r="N3204" s="678">
        <f t="shared" ca="1" si="547"/>
        <v>91332.220866661315</v>
      </c>
      <c r="O3204" s="678">
        <f t="shared" ca="1" si="551"/>
        <v>42862.0578870557</v>
      </c>
      <c r="P3204" s="678">
        <f t="shared" ca="1" si="551"/>
        <v>48470.162979605608</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ASRCMS202202</v>
      </c>
      <c r="AB3204" s="957">
        <f t="shared" si="553"/>
        <v>45230</v>
      </c>
      <c r="AC3204" t="str">
        <f t="shared" si="554"/>
        <v>Unaudited</v>
      </c>
    </row>
    <row r="3205" spans="1:29" x14ac:dyDescent="0.25">
      <c r="A3205" t="s">
        <v>421</v>
      </c>
      <c r="B3205" t="s">
        <v>1380</v>
      </c>
      <c r="C3205" t="s">
        <v>1381</v>
      </c>
      <c r="D3205">
        <v>1900</v>
      </c>
      <c r="E3205" s="957">
        <v>1</v>
      </c>
      <c r="F3205" t="s">
        <v>442</v>
      </c>
      <c r="G3205" s="957">
        <v>366</v>
      </c>
      <c r="H3205" t="s">
        <v>388</v>
      </c>
      <c r="I3205" s="937" t="s">
        <v>489</v>
      </c>
      <c r="J3205" s="937" t="s">
        <v>451</v>
      </c>
      <c r="K3205" s="937" t="s">
        <v>436</v>
      </c>
      <c r="L3205" s="937" t="s">
        <v>126</v>
      </c>
      <c r="M3205" s="958" t="s">
        <v>101</v>
      </c>
      <c r="N3205" s="678">
        <f t="shared" ca="1" si="547"/>
        <v>125542.2743802414</v>
      </c>
      <c r="O3205" s="678">
        <f t="shared" ca="1" si="551"/>
        <v>6441.1099218863401</v>
      </c>
      <c r="P3205" s="678">
        <f t="shared" ca="1" si="551"/>
        <v>119101.16445835507</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ASRCMS202202</v>
      </c>
      <c r="AB3205" s="957">
        <f t="shared" si="553"/>
        <v>45230</v>
      </c>
      <c r="AC3205" t="str">
        <f t="shared" si="554"/>
        <v>Unaudited</v>
      </c>
    </row>
    <row r="3206" spans="1:29" x14ac:dyDescent="0.25">
      <c r="A3206" t="s">
        <v>421</v>
      </c>
      <c r="B3206" t="s">
        <v>1380</v>
      </c>
      <c r="C3206" t="s">
        <v>1381</v>
      </c>
      <c r="D3206">
        <v>1900</v>
      </c>
      <c r="E3206" s="957">
        <v>1</v>
      </c>
      <c r="F3206" t="s">
        <v>442</v>
      </c>
      <c r="G3206" s="957">
        <v>366</v>
      </c>
      <c r="H3206" t="s">
        <v>388</v>
      </c>
      <c r="I3206" s="937" t="s">
        <v>489</v>
      </c>
      <c r="J3206" s="937" t="s">
        <v>451</v>
      </c>
      <c r="K3206" s="937" t="s">
        <v>436</v>
      </c>
      <c r="L3206" s="937" t="s">
        <v>127</v>
      </c>
      <c r="M3206" s="958" t="s">
        <v>28</v>
      </c>
      <c r="N3206" s="678">
        <f t="shared" ca="1" si="547"/>
        <v>50898.340164511057</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50898.340164511057</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ASRCMS202202</v>
      </c>
      <c r="AB3206" s="957">
        <f t="shared" si="553"/>
        <v>45230</v>
      </c>
      <c r="AC3206" t="str">
        <f t="shared" si="554"/>
        <v>Unaudited</v>
      </c>
    </row>
    <row r="3207" spans="1:29" x14ac:dyDescent="0.25">
      <c r="A3207" t="s">
        <v>421</v>
      </c>
      <c r="B3207" t="s">
        <v>1380</v>
      </c>
      <c r="C3207" t="s">
        <v>1381</v>
      </c>
      <c r="D3207">
        <v>1900</v>
      </c>
      <c r="E3207" s="957">
        <v>1</v>
      </c>
      <c r="F3207" t="s">
        <v>442</v>
      </c>
      <c r="G3207" s="957">
        <v>366</v>
      </c>
      <c r="H3207" t="s">
        <v>388</v>
      </c>
      <c r="I3207" s="937" t="s">
        <v>489</v>
      </c>
      <c r="J3207" s="937" t="s">
        <v>437</v>
      </c>
      <c r="K3207" s="937" t="s">
        <v>437</v>
      </c>
      <c r="L3207" s="937" t="s">
        <v>129</v>
      </c>
      <c r="M3207" s="958" t="s">
        <v>327</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ASRCMS202202</v>
      </c>
      <c r="AB3207" s="957">
        <f t="shared" si="553"/>
        <v>45230</v>
      </c>
      <c r="AC3207" t="str">
        <f t="shared" si="554"/>
        <v>Unaudited</v>
      </c>
    </row>
    <row r="3208" spans="1:29" x14ac:dyDescent="0.25">
      <c r="A3208" t="s">
        <v>421</v>
      </c>
      <c r="B3208" t="s">
        <v>1380</v>
      </c>
      <c r="C3208" t="s">
        <v>1381</v>
      </c>
      <c r="D3208">
        <v>1900</v>
      </c>
      <c r="E3208" s="957">
        <v>1</v>
      </c>
      <c r="F3208" t="s">
        <v>442</v>
      </c>
      <c r="G3208" s="957">
        <v>366</v>
      </c>
      <c r="H3208" t="s">
        <v>388</v>
      </c>
      <c r="I3208" s="937" t="s">
        <v>489</v>
      </c>
      <c r="J3208" s="937" t="s">
        <v>437</v>
      </c>
      <c r="K3208" s="937" t="s">
        <v>437</v>
      </c>
      <c r="L3208" s="937" t="s">
        <v>130</v>
      </c>
      <c r="M3208" s="958" t="s">
        <v>326</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ASRCMS202202</v>
      </c>
      <c r="AB3208" s="957">
        <f t="shared" si="553"/>
        <v>45230</v>
      </c>
      <c r="AC3208" t="str">
        <f t="shared" si="554"/>
        <v>Unaudited</v>
      </c>
    </row>
    <row r="3209" spans="1:29" ht="30" x14ac:dyDescent="0.25">
      <c r="A3209" t="s">
        <v>421</v>
      </c>
      <c r="B3209" t="s">
        <v>1380</v>
      </c>
      <c r="C3209" t="s">
        <v>1381</v>
      </c>
      <c r="D3209">
        <v>1900</v>
      </c>
      <c r="E3209" s="957">
        <v>1</v>
      </c>
      <c r="F3209" t="s">
        <v>442</v>
      </c>
      <c r="G3209" s="957">
        <v>366</v>
      </c>
      <c r="H3209" t="s">
        <v>388</v>
      </c>
      <c r="I3209" s="937" t="s">
        <v>489</v>
      </c>
      <c r="J3209" s="937" t="s">
        <v>437</v>
      </c>
      <c r="K3209" s="937" t="s">
        <v>437</v>
      </c>
      <c r="L3209" s="937" t="s">
        <v>131</v>
      </c>
      <c r="M3209" s="958" t="s">
        <v>180</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ASRCMS202202</v>
      </c>
      <c r="AB3209" s="957">
        <f t="shared" si="553"/>
        <v>45230</v>
      </c>
      <c r="AC3209" t="str">
        <f t="shared" si="554"/>
        <v>Unaudited</v>
      </c>
    </row>
    <row r="3210" spans="1:29" x14ac:dyDescent="0.25">
      <c r="A3210" t="s">
        <v>421</v>
      </c>
      <c r="B3210" t="s">
        <v>1380</v>
      </c>
      <c r="C3210" t="s">
        <v>1381</v>
      </c>
      <c r="D3210">
        <v>1900</v>
      </c>
      <c r="E3210" s="957">
        <v>1</v>
      </c>
      <c r="F3210" t="s">
        <v>442</v>
      </c>
      <c r="G3210" s="957">
        <v>366</v>
      </c>
      <c r="H3210" t="s">
        <v>388</v>
      </c>
      <c r="I3210" s="937" t="s">
        <v>489</v>
      </c>
      <c r="J3210" s="937" t="s">
        <v>437</v>
      </c>
      <c r="K3210" s="937" t="s">
        <v>437</v>
      </c>
      <c r="L3210" s="937" t="s">
        <v>132</v>
      </c>
      <c r="M3210" s="958" t="s">
        <v>495</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ASRCMS202202</v>
      </c>
      <c r="AB3210" s="957">
        <f t="shared" si="553"/>
        <v>45230</v>
      </c>
      <c r="AC3210" t="str">
        <f t="shared" si="554"/>
        <v>Unaudited</v>
      </c>
    </row>
    <row r="3211" spans="1:29" x14ac:dyDescent="0.25">
      <c r="A3211" t="s">
        <v>421</v>
      </c>
      <c r="B3211" t="s">
        <v>1380</v>
      </c>
      <c r="C3211" t="s">
        <v>1381</v>
      </c>
      <c r="D3211">
        <v>1900</v>
      </c>
      <c r="E3211" s="957">
        <v>1</v>
      </c>
      <c r="F3211" t="s">
        <v>442</v>
      </c>
      <c r="G3211" s="957">
        <v>366</v>
      </c>
      <c r="H3211" t="s">
        <v>388</v>
      </c>
      <c r="I3211" s="937" t="s">
        <v>489</v>
      </c>
      <c r="J3211" s="937" t="s">
        <v>437</v>
      </c>
      <c r="K3211" s="937" t="s">
        <v>437</v>
      </c>
      <c r="L3211" s="945" t="s">
        <v>133</v>
      </c>
      <c r="M3211" s="960" t="s">
        <v>496</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ASRCMS202202</v>
      </c>
      <c r="AB3211" s="957">
        <f t="shared" si="553"/>
        <v>45230</v>
      </c>
      <c r="AC3211" t="str">
        <f t="shared" si="554"/>
        <v>Unaudited</v>
      </c>
    </row>
    <row r="3212" spans="1:29" x14ac:dyDescent="0.25">
      <c r="A3212" t="s">
        <v>421</v>
      </c>
      <c r="B3212" t="s">
        <v>1380</v>
      </c>
      <c r="C3212" t="s">
        <v>1381</v>
      </c>
      <c r="D3212">
        <v>1900</v>
      </c>
      <c r="E3212" s="957">
        <v>1</v>
      </c>
      <c r="F3212" t="s">
        <v>442</v>
      </c>
      <c r="G3212" s="957">
        <v>366</v>
      </c>
      <c r="H3212" t="s">
        <v>388</v>
      </c>
      <c r="I3212" s="937" t="s">
        <v>489</v>
      </c>
      <c r="J3212" s="937" t="s">
        <v>437</v>
      </c>
      <c r="K3212" s="937" t="s">
        <v>437</v>
      </c>
      <c r="L3212" s="947" t="s">
        <v>134</v>
      </c>
      <c r="M3212" s="961" t="s">
        <v>497</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ASRCMS202202</v>
      </c>
      <c r="AB3212" s="957">
        <f t="shared" si="553"/>
        <v>45230</v>
      </c>
      <c r="AC3212" t="str">
        <f t="shared" si="554"/>
        <v>Unaudited</v>
      </c>
    </row>
    <row r="3213" spans="1:29" ht="30" x14ac:dyDescent="0.25">
      <c r="A3213" t="s">
        <v>421</v>
      </c>
      <c r="B3213" t="s">
        <v>1380</v>
      </c>
      <c r="C3213" t="s">
        <v>1381</v>
      </c>
      <c r="D3213">
        <v>1900</v>
      </c>
      <c r="E3213" s="957">
        <v>1</v>
      </c>
      <c r="F3213" t="s">
        <v>442</v>
      </c>
      <c r="G3213" s="957">
        <v>366</v>
      </c>
      <c r="H3213" t="s">
        <v>388</v>
      </c>
      <c r="I3213" s="958" t="s">
        <v>490</v>
      </c>
      <c r="J3213" s="958" t="s">
        <v>26</v>
      </c>
      <c r="K3213" s="958" t="s">
        <v>26</v>
      </c>
      <c r="L3213" s="937" t="s">
        <v>270</v>
      </c>
      <c r="M3213" s="958" t="s">
        <v>26</v>
      </c>
      <c r="N3213" s="678">
        <f t="shared" ca="1" si="547"/>
        <v>-106689.8700882463</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ASRCMS202202</v>
      </c>
      <c r="AB3213" s="957">
        <f t="shared" si="553"/>
        <v>45230</v>
      </c>
      <c r="AC3213" t="str">
        <f t="shared" si="554"/>
        <v>Unaudited</v>
      </c>
    </row>
    <row r="3214" spans="1:29" x14ac:dyDescent="0.25">
      <c r="A3214" t="s">
        <v>421</v>
      </c>
      <c r="B3214" t="s">
        <v>1380</v>
      </c>
      <c r="C3214" t="s">
        <v>1381</v>
      </c>
      <c r="D3214">
        <v>1900</v>
      </c>
      <c r="E3214" s="957">
        <v>1</v>
      </c>
      <c r="F3214" t="s">
        <v>1026</v>
      </c>
      <c r="G3214" s="957" t="s">
        <v>1379</v>
      </c>
      <c r="H3214" t="s">
        <v>388</v>
      </c>
      <c r="I3214" s="937" t="s">
        <v>433</v>
      </c>
      <c r="J3214" s="937" t="s">
        <v>433</v>
      </c>
      <c r="K3214" s="937" t="s">
        <v>433</v>
      </c>
      <c r="L3214" s="937"/>
      <c r="M3214" s="962" t="s">
        <v>433</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ASRCMS202202</v>
      </c>
      <c r="AB3214" s="957">
        <f t="shared" si="553"/>
        <v>45230</v>
      </c>
      <c r="AC3214" t="str">
        <f t="shared" si="554"/>
        <v>Unaudited</v>
      </c>
    </row>
    <row r="3215" spans="1:29" x14ac:dyDescent="0.25">
      <c r="A3215" t="s">
        <v>421</v>
      </c>
      <c r="B3215" t="s">
        <v>1380</v>
      </c>
      <c r="C3215" t="s">
        <v>1381</v>
      </c>
      <c r="D3215">
        <v>1900</v>
      </c>
      <c r="E3215" s="957">
        <v>1</v>
      </c>
      <c r="F3215" t="s">
        <v>1026</v>
      </c>
      <c r="G3215" s="957" t="s">
        <v>1379</v>
      </c>
      <c r="H3215" t="s">
        <v>388</v>
      </c>
      <c r="I3215" s="937" t="s">
        <v>488</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1494936.9778276558</v>
      </c>
      <c r="AA3215" t="str">
        <f t="shared" si="552"/>
        <v>ASRCMS202202</v>
      </c>
      <c r="AB3215" s="957">
        <f t="shared" si="553"/>
        <v>45230</v>
      </c>
      <c r="AC3215" t="str">
        <f t="shared" si="554"/>
        <v>Unaudited</v>
      </c>
    </row>
    <row r="3216" spans="1:29" x14ac:dyDescent="0.25">
      <c r="A3216" t="s">
        <v>421</v>
      </c>
      <c r="B3216" t="s">
        <v>1380</v>
      </c>
      <c r="C3216" t="s">
        <v>1381</v>
      </c>
      <c r="D3216">
        <v>1900</v>
      </c>
      <c r="E3216" s="957">
        <v>1</v>
      </c>
      <c r="F3216" t="s">
        <v>1026</v>
      </c>
      <c r="G3216" s="957" t="s">
        <v>1379</v>
      </c>
      <c r="H3216" t="s">
        <v>388</v>
      </c>
      <c r="I3216" s="937" t="s">
        <v>488</v>
      </c>
      <c r="J3216" s="937" t="s">
        <v>12</v>
      </c>
      <c r="K3216" s="937" t="s">
        <v>1323</v>
      </c>
      <c r="L3216" s="937" t="s">
        <v>1314</v>
      </c>
      <c r="M3216" s="962" t="s">
        <v>1323</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ASRCMS202202</v>
      </c>
      <c r="AB3216" s="957">
        <f t="shared" si="553"/>
        <v>45230</v>
      </c>
      <c r="AC3216" t="str">
        <f t="shared" si="554"/>
        <v>Unaudited</v>
      </c>
    </row>
    <row r="3217" spans="1:29" x14ac:dyDescent="0.25">
      <c r="A3217" t="s">
        <v>421</v>
      </c>
      <c r="B3217" t="s">
        <v>1380</v>
      </c>
      <c r="C3217" t="s">
        <v>1381</v>
      </c>
      <c r="D3217">
        <v>1900</v>
      </c>
      <c r="E3217" s="957">
        <v>1</v>
      </c>
      <c r="F3217" t="s">
        <v>1026</v>
      </c>
      <c r="G3217" s="957" t="s">
        <v>1379</v>
      </c>
      <c r="H3217" t="s">
        <v>388</v>
      </c>
      <c r="I3217" s="937" t="s">
        <v>488</v>
      </c>
      <c r="J3217" s="937" t="s">
        <v>491</v>
      </c>
      <c r="K3217" s="937" t="s">
        <v>492</v>
      </c>
      <c r="L3217" s="937" t="s">
        <v>63</v>
      </c>
      <c r="M3217" s="962" t="s">
        <v>344</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ASRCMS202202</v>
      </c>
      <c r="AB3217" s="957">
        <f t="shared" si="553"/>
        <v>45230</v>
      </c>
      <c r="AC3217" t="str">
        <f t="shared" si="554"/>
        <v>Unaudited</v>
      </c>
    </row>
    <row r="3218" spans="1:29" x14ac:dyDescent="0.25">
      <c r="A3218" t="s">
        <v>421</v>
      </c>
      <c r="B3218" t="s">
        <v>1380</v>
      </c>
      <c r="C3218" t="s">
        <v>1381</v>
      </c>
      <c r="D3218">
        <v>1900</v>
      </c>
      <c r="E3218" s="957">
        <v>1</v>
      </c>
      <c r="F3218" t="s">
        <v>1026</v>
      </c>
      <c r="G3218" s="957" t="s">
        <v>1379</v>
      </c>
      <c r="H3218" t="s">
        <v>388</v>
      </c>
      <c r="I3218" s="937" t="s">
        <v>488</v>
      </c>
      <c r="J3218" s="937" t="s">
        <v>491</v>
      </c>
      <c r="K3218" s="937" t="s">
        <v>1014</v>
      </c>
      <c r="L3218" s="937" t="s">
        <v>910</v>
      </c>
      <c r="M3218" s="962" t="s">
        <v>911</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ASRCMS202202</v>
      </c>
      <c r="AB3218" s="957">
        <f t="shared" si="553"/>
        <v>45230</v>
      </c>
      <c r="AC3218" t="str">
        <f t="shared" si="554"/>
        <v>Unaudited</v>
      </c>
    </row>
    <row r="3219" spans="1:29" x14ac:dyDescent="0.25">
      <c r="A3219" t="s">
        <v>421</v>
      </c>
      <c r="B3219" t="s">
        <v>1380</v>
      </c>
      <c r="C3219" t="s">
        <v>1381</v>
      </c>
      <c r="D3219">
        <v>1900</v>
      </c>
      <c r="E3219" s="957">
        <v>1</v>
      </c>
      <c r="F3219" t="s">
        <v>1026</v>
      </c>
      <c r="G3219" s="957" t="s">
        <v>1379</v>
      </c>
      <c r="H3219" t="s">
        <v>388</v>
      </c>
      <c r="I3219" s="937" t="s">
        <v>488</v>
      </c>
      <c r="J3219" s="937" t="s">
        <v>13</v>
      </c>
      <c r="K3219" s="937" t="s">
        <v>493</v>
      </c>
      <c r="L3219" s="937" t="s">
        <v>95</v>
      </c>
      <c r="M3219" s="962" t="s">
        <v>147</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ASRCMS202202</v>
      </c>
      <c r="AB3219" s="957">
        <f t="shared" si="553"/>
        <v>45230</v>
      </c>
      <c r="AC3219" t="str">
        <f t="shared" si="554"/>
        <v>Unaudited</v>
      </c>
    </row>
    <row r="3220" spans="1:29" x14ac:dyDescent="0.25">
      <c r="A3220" t="s">
        <v>421</v>
      </c>
      <c r="B3220" t="s">
        <v>1380</v>
      </c>
      <c r="C3220" t="s">
        <v>1381</v>
      </c>
      <c r="D3220">
        <v>1900</v>
      </c>
      <c r="E3220" s="957">
        <v>1</v>
      </c>
      <c r="F3220" t="s">
        <v>1026</v>
      </c>
      <c r="G3220" s="957" t="s">
        <v>1379</v>
      </c>
      <c r="H3220" t="s">
        <v>388</v>
      </c>
      <c r="I3220" s="937" t="s">
        <v>488</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ASRCMS202202</v>
      </c>
      <c r="AB3220" s="957">
        <f t="shared" si="553"/>
        <v>45230</v>
      </c>
      <c r="AC3220" t="str">
        <f t="shared" si="554"/>
        <v>Unaudited</v>
      </c>
    </row>
    <row r="3221" spans="1:29" x14ac:dyDescent="0.25">
      <c r="A3221" t="s">
        <v>421</v>
      </c>
      <c r="B3221" t="s">
        <v>1380</v>
      </c>
      <c r="C3221" t="s">
        <v>1381</v>
      </c>
      <c r="D3221">
        <v>1900</v>
      </c>
      <c r="E3221" s="957">
        <v>1</v>
      </c>
      <c r="F3221" t="s">
        <v>1026</v>
      </c>
      <c r="G3221" s="957" t="s">
        <v>1379</v>
      </c>
      <c r="H3221" t="s">
        <v>388</v>
      </c>
      <c r="I3221" s="962" t="s">
        <v>489</v>
      </c>
      <c r="J3221" s="962" t="s">
        <v>445</v>
      </c>
      <c r="K3221" s="962" t="s">
        <v>0</v>
      </c>
      <c r="L3221" s="937">
        <v>2.1</v>
      </c>
      <c r="M3221" s="962" t="s">
        <v>148</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874754.60685799911</v>
      </c>
      <c r="AA3221" t="str">
        <f t="shared" si="552"/>
        <v>ASRCMS202202</v>
      </c>
      <c r="AB3221" s="957">
        <f t="shared" si="553"/>
        <v>45230</v>
      </c>
      <c r="AC3221" t="str">
        <f t="shared" si="554"/>
        <v>Unaudited</v>
      </c>
    </row>
    <row r="3222" spans="1:29" ht="30" x14ac:dyDescent="0.25">
      <c r="A3222" t="s">
        <v>421</v>
      </c>
      <c r="B3222" t="s">
        <v>1380</v>
      </c>
      <c r="C3222" t="s">
        <v>1381</v>
      </c>
      <c r="D3222">
        <v>1900</v>
      </c>
      <c r="E3222" s="957">
        <v>1</v>
      </c>
      <c r="F3222" t="s">
        <v>1026</v>
      </c>
      <c r="G3222" s="957" t="s">
        <v>1379</v>
      </c>
      <c r="H3222" t="s">
        <v>388</v>
      </c>
      <c r="I3222" s="937" t="s">
        <v>489</v>
      </c>
      <c r="J3222" s="937" t="s">
        <v>445</v>
      </c>
      <c r="K3222" s="937" t="s">
        <v>0</v>
      </c>
      <c r="L3222" s="943">
        <v>2.2000000000000002</v>
      </c>
      <c r="M3222" s="963" t="s">
        <v>149</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-1937962.0078537334</v>
      </c>
      <c r="AA3222" t="str">
        <f t="shared" si="552"/>
        <v>ASRCMS202202</v>
      </c>
      <c r="AB3222" s="957">
        <f t="shared" si="553"/>
        <v>45230</v>
      </c>
      <c r="AC3222" t="str">
        <f t="shared" si="554"/>
        <v>Unaudited</v>
      </c>
    </row>
    <row r="3223" spans="1:29" x14ac:dyDescent="0.25">
      <c r="A3223" t="s">
        <v>421</v>
      </c>
      <c r="B3223" t="s">
        <v>1380</v>
      </c>
      <c r="C3223" t="s">
        <v>1381</v>
      </c>
      <c r="D3223">
        <v>1900</v>
      </c>
      <c r="E3223" s="957">
        <v>1</v>
      </c>
      <c r="F3223" t="s">
        <v>1026</v>
      </c>
      <c r="G3223" s="957" t="s">
        <v>1379</v>
      </c>
      <c r="H3223" t="s">
        <v>388</v>
      </c>
      <c r="I3223" s="937" t="s">
        <v>489</v>
      </c>
      <c r="J3223" s="937" t="s">
        <v>445</v>
      </c>
      <c r="K3223" s="937" t="s">
        <v>0</v>
      </c>
      <c r="L3223" s="943">
        <v>2.2999999999999998</v>
      </c>
      <c r="M3223" s="963" t="s">
        <v>150</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4870.1591408154691</v>
      </c>
      <c r="AA3223" t="str">
        <f t="shared" si="552"/>
        <v>ASRCMS202202</v>
      </c>
      <c r="AB3223" s="957">
        <f t="shared" si="553"/>
        <v>45230</v>
      </c>
      <c r="AC3223" t="str">
        <f t="shared" si="554"/>
        <v>Unaudited</v>
      </c>
    </row>
    <row r="3224" spans="1:29" x14ac:dyDescent="0.25">
      <c r="A3224" t="s">
        <v>421</v>
      </c>
      <c r="B3224" t="s">
        <v>1380</v>
      </c>
      <c r="C3224" t="s">
        <v>1381</v>
      </c>
      <c r="D3224">
        <v>1900</v>
      </c>
      <c r="E3224" s="957">
        <v>1</v>
      </c>
      <c r="F3224" t="s">
        <v>1026</v>
      </c>
      <c r="G3224" s="957" t="s">
        <v>1379</v>
      </c>
      <c r="H3224" t="s">
        <v>388</v>
      </c>
      <c r="I3224" s="937" t="s">
        <v>489</v>
      </c>
      <c r="J3224" s="937" t="s">
        <v>445</v>
      </c>
      <c r="K3224" s="937" t="s">
        <v>0</v>
      </c>
      <c r="L3224" s="947">
        <v>2.4</v>
      </c>
      <c r="M3224" s="964" t="s">
        <v>151</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18240.647830548784</v>
      </c>
      <c r="AA3224" t="str">
        <f t="shared" si="552"/>
        <v>ASRCMS202202</v>
      </c>
      <c r="AB3224" s="957">
        <f t="shared" si="553"/>
        <v>45230</v>
      </c>
      <c r="AC3224" t="str">
        <f t="shared" si="554"/>
        <v>Unaudited</v>
      </c>
    </row>
    <row r="3225" spans="1:29" ht="30" x14ac:dyDescent="0.25">
      <c r="A3225" t="s">
        <v>421</v>
      </c>
      <c r="B3225" t="s">
        <v>1380</v>
      </c>
      <c r="C3225" t="s">
        <v>1381</v>
      </c>
      <c r="D3225">
        <v>1900</v>
      </c>
      <c r="E3225" s="957">
        <v>1</v>
      </c>
      <c r="F3225" t="s">
        <v>1026</v>
      </c>
      <c r="G3225" s="957" t="s">
        <v>1379</v>
      </c>
      <c r="H3225" t="s">
        <v>388</v>
      </c>
      <c r="I3225" s="963" t="s">
        <v>489</v>
      </c>
      <c r="J3225" s="963" t="s">
        <v>445</v>
      </c>
      <c r="K3225" s="963" t="s">
        <v>0</v>
      </c>
      <c r="L3225" s="943">
        <v>2.5</v>
      </c>
      <c r="M3225" s="963" t="s">
        <v>152</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-2718.9650052729576</v>
      </c>
      <c r="AA3225" t="str">
        <f t="shared" si="552"/>
        <v>ASRCMS202202</v>
      </c>
      <c r="AB3225" s="957">
        <f t="shared" si="553"/>
        <v>45230</v>
      </c>
      <c r="AC3225" t="str">
        <f t="shared" si="554"/>
        <v>Unaudited</v>
      </c>
    </row>
    <row r="3226" spans="1:29" x14ac:dyDescent="0.25">
      <c r="A3226" t="s">
        <v>421</v>
      </c>
      <c r="B3226" t="s">
        <v>1380</v>
      </c>
      <c r="C3226" t="s">
        <v>1381</v>
      </c>
      <c r="D3226">
        <v>1900</v>
      </c>
      <c r="E3226" s="957">
        <v>1</v>
      </c>
      <c r="F3226" t="s">
        <v>1026</v>
      </c>
      <c r="G3226" s="957" t="s">
        <v>1379</v>
      </c>
      <c r="H3226" t="s">
        <v>388</v>
      </c>
      <c r="I3226" s="937" t="s">
        <v>489</v>
      </c>
      <c r="J3226" s="937" t="s">
        <v>445</v>
      </c>
      <c r="K3226" s="937" t="s">
        <v>0</v>
      </c>
      <c r="L3226" s="937" t="s">
        <v>97</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ASRCMS202202</v>
      </c>
      <c r="AB3226" s="957">
        <f t="shared" si="553"/>
        <v>45230</v>
      </c>
      <c r="AC3226" t="str">
        <f t="shared" si="554"/>
        <v>Unaudited</v>
      </c>
    </row>
    <row r="3227" spans="1:29" x14ac:dyDescent="0.25">
      <c r="A3227" t="s">
        <v>421</v>
      </c>
      <c r="B3227" t="s">
        <v>1380</v>
      </c>
      <c r="C3227" t="s">
        <v>1381</v>
      </c>
      <c r="D3227">
        <v>1900</v>
      </c>
      <c r="E3227" s="957">
        <v>1</v>
      </c>
      <c r="F3227" t="s">
        <v>1026</v>
      </c>
      <c r="G3227" s="957" t="s">
        <v>1379</v>
      </c>
      <c r="H3227" t="s">
        <v>388</v>
      </c>
      <c r="I3227" s="937" t="s">
        <v>489</v>
      </c>
      <c r="J3227" s="937" t="s">
        <v>445</v>
      </c>
      <c r="K3227" s="937" t="s">
        <v>0</v>
      </c>
      <c r="L3227" s="937" t="s">
        <v>153</v>
      </c>
      <c r="M3227" s="962" t="s">
        <v>452</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ASRCMS202202</v>
      </c>
      <c r="AB3227" s="957">
        <f t="shared" si="553"/>
        <v>45230</v>
      </c>
      <c r="AC3227" t="str">
        <f t="shared" si="554"/>
        <v>Unaudited</v>
      </c>
    </row>
    <row r="3228" spans="1:29" x14ac:dyDescent="0.25">
      <c r="A3228" t="s">
        <v>421</v>
      </c>
      <c r="B3228" t="s">
        <v>1380</v>
      </c>
      <c r="C3228" t="s">
        <v>1381</v>
      </c>
      <c r="D3228">
        <v>1900</v>
      </c>
      <c r="E3228" s="957">
        <v>1</v>
      </c>
      <c r="F3228" t="s">
        <v>1026</v>
      </c>
      <c r="G3228" s="957" t="s">
        <v>1379</v>
      </c>
      <c r="H3228" t="s">
        <v>388</v>
      </c>
      <c r="I3228" s="937" t="s">
        <v>489</v>
      </c>
      <c r="J3228" s="937" t="s">
        <v>445</v>
      </c>
      <c r="K3228" s="937" t="s">
        <v>0</v>
      </c>
      <c r="L3228" s="937" t="s">
        <v>912</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549215.00597296748</v>
      </c>
      <c r="AA3228" t="str">
        <f t="shared" si="552"/>
        <v>ASRCMS202202</v>
      </c>
      <c r="AB3228" s="957">
        <f t="shared" si="553"/>
        <v>45230</v>
      </c>
      <c r="AC3228" t="str">
        <f t="shared" si="554"/>
        <v>Unaudited</v>
      </c>
    </row>
    <row r="3229" spans="1:29" x14ac:dyDescent="0.25">
      <c r="A3229" t="s">
        <v>421</v>
      </c>
      <c r="B3229" t="s">
        <v>1380</v>
      </c>
      <c r="C3229" t="s">
        <v>1381</v>
      </c>
      <c r="D3229">
        <v>1900</v>
      </c>
      <c r="E3229" s="957">
        <v>1</v>
      </c>
      <c r="F3229" t="s">
        <v>1026</v>
      </c>
      <c r="G3229" s="957" t="s">
        <v>1379</v>
      </c>
      <c r="H3229" t="s">
        <v>388</v>
      </c>
      <c r="I3229" s="937" t="s">
        <v>489</v>
      </c>
      <c r="J3229" s="937" t="s">
        <v>445</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-46593.387032791637</v>
      </c>
      <c r="AA3229" t="str">
        <f t="shared" si="552"/>
        <v>ASRCMS202202</v>
      </c>
      <c r="AB3229" s="957">
        <f t="shared" si="553"/>
        <v>45230</v>
      </c>
      <c r="AC3229" t="str">
        <f t="shared" si="554"/>
        <v>Unaudited</v>
      </c>
    </row>
    <row r="3230" spans="1:29" x14ac:dyDescent="0.25">
      <c r="A3230" t="s">
        <v>421</v>
      </c>
      <c r="B3230" t="s">
        <v>1380</v>
      </c>
      <c r="C3230" t="s">
        <v>1381</v>
      </c>
      <c r="D3230">
        <v>1900</v>
      </c>
      <c r="E3230" s="957">
        <v>1</v>
      </c>
      <c r="F3230" t="s">
        <v>1026</v>
      </c>
      <c r="G3230" s="957" t="s">
        <v>1379</v>
      </c>
      <c r="H3230" t="s">
        <v>388</v>
      </c>
      <c r="I3230" s="962" t="s">
        <v>489</v>
      </c>
      <c r="J3230" s="962" t="s">
        <v>445</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43481.923748592882</v>
      </c>
      <c r="AA3230" t="str">
        <f t="shared" si="552"/>
        <v>ASRCMS202202</v>
      </c>
      <c r="AB3230" s="957">
        <f t="shared" si="553"/>
        <v>45230</v>
      </c>
      <c r="AC3230" t="str">
        <f t="shared" si="554"/>
        <v>Unaudited</v>
      </c>
    </row>
    <row r="3231" spans="1:29" x14ac:dyDescent="0.25">
      <c r="A3231" t="s">
        <v>421</v>
      </c>
      <c r="B3231" t="s">
        <v>1380</v>
      </c>
      <c r="C3231" t="s">
        <v>1381</v>
      </c>
      <c r="D3231">
        <v>1900</v>
      </c>
      <c r="E3231" s="957">
        <v>1</v>
      </c>
      <c r="F3231" t="s">
        <v>1026</v>
      </c>
      <c r="G3231" s="957" t="s">
        <v>1379</v>
      </c>
      <c r="H3231" t="s">
        <v>388</v>
      </c>
      <c r="I3231" s="937" t="s">
        <v>489</v>
      </c>
      <c r="J3231" s="937" t="s">
        <v>445</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ASRCMS202202</v>
      </c>
      <c r="AB3231" s="957">
        <f t="shared" si="553"/>
        <v>45230</v>
      </c>
      <c r="AC3231" t="str">
        <f t="shared" si="554"/>
        <v>Unaudited</v>
      </c>
    </row>
    <row r="3232" spans="1:29" x14ac:dyDescent="0.25">
      <c r="A3232" t="s">
        <v>421</v>
      </c>
      <c r="B3232" t="s">
        <v>1380</v>
      </c>
      <c r="C3232" t="s">
        <v>1381</v>
      </c>
      <c r="D3232">
        <v>1900</v>
      </c>
      <c r="E3232" s="957">
        <v>1</v>
      </c>
      <c r="F3232" t="s">
        <v>1026</v>
      </c>
      <c r="G3232" s="957" t="s">
        <v>1379</v>
      </c>
      <c r="H3232" t="s">
        <v>388</v>
      </c>
      <c r="I3232" s="937" t="s">
        <v>489</v>
      </c>
      <c r="J3232" s="937" t="s">
        <v>445</v>
      </c>
      <c r="K3232" s="937" t="s">
        <v>53</v>
      </c>
      <c r="L3232" s="937" t="s">
        <v>44</v>
      </c>
      <c r="M3232" s="962" t="s">
        <v>154</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ASRCMS202202</v>
      </c>
      <c r="AB3232" s="957">
        <f t="shared" si="553"/>
        <v>45230</v>
      </c>
      <c r="AC3232" t="str">
        <f t="shared" si="554"/>
        <v>Unaudited</v>
      </c>
    </row>
    <row r="3233" spans="1:29" x14ac:dyDescent="0.25">
      <c r="A3233" t="s">
        <v>421</v>
      </c>
      <c r="B3233" t="s">
        <v>1380</v>
      </c>
      <c r="C3233" t="s">
        <v>1381</v>
      </c>
      <c r="D3233">
        <v>1900</v>
      </c>
      <c r="E3233" s="957">
        <v>1</v>
      </c>
      <c r="F3233" t="s">
        <v>1026</v>
      </c>
      <c r="G3233" s="957" t="s">
        <v>1379</v>
      </c>
      <c r="H3233" t="s">
        <v>388</v>
      </c>
      <c r="I3233" s="937" t="s">
        <v>489</v>
      </c>
      <c r="J3233" s="937" t="s">
        <v>445</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ASRCMS202202</v>
      </c>
      <c r="AB3233" s="957">
        <f t="shared" si="553"/>
        <v>45230</v>
      </c>
      <c r="AC3233" t="str">
        <f t="shared" si="554"/>
        <v>Unaudited</v>
      </c>
    </row>
    <row r="3234" spans="1:29" x14ac:dyDescent="0.25">
      <c r="A3234" t="s">
        <v>421</v>
      </c>
      <c r="B3234" t="s">
        <v>1380</v>
      </c>
      <c r="C3234" t="s">
        <v>1381</v>
      </c>
      <c r="D3234">
        <v>1900</v>
      </c>
      <c r="E3234" s="957">
        <v>1</v>
      </c>
      <c r="F3234" t="s">
        <v>1026</v>
      </c>
      <c r="G3234" s="957" t="s">
        <v>1379</v>
      </c>
      <c r="H3234" t="s">
        <v>388</v>
      </c>
      <c r="I3234" s="937" t="s">
        <v>489</v>
      </c>
      <c r="J3234" s="937" t="s">
        <v>445</v>
      </c>
      <c r="K3234" s="937" t="s">
        <v>53</v>
      </c>
      <c r="L3234" s="945" t="s">
        <v>42</v>
      </c>
      <c r="M3234" s="960" t="s">
        <v>155</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282057.12678497448</v>
      </c>
      <c r="AA3234" t="str">
        <f t="shared" si="552"/>
        <v>ASRCMS202202</v>
      </c>
      <c r="AB3234" s="957">
        <f t="shared" si="553"/>
        <v>45230</v>
      </c>
      <c r="AC3234" t="str">
        <f t="shared" si="554"/>
        <v>Unaudited</v>
      </c>
    </row>
    <row r="3235" spans="1:29" x14ac:dyDescent="0.25">
      <c r="A3235" t="s">
        <v>421</v>
      </c>
      <c r="B3235" t="s">
        <v>1380</v>
      </c>
      <c r="C3235" t="s">
        <v>1381</v>
      </c>
      <c r="D3235">
        <v>1900</v>
      </c>
      <c r="E3235" s="957">
        <v>1</v>
      </c>
      <c r="F3235" t="s">
        <v>1026</v>
      </c>
      <c r="G3235" s="957" t="s">
        <v>1379</v>
      </c>
      <c r="H3235" t="s">
        <v>388</v>
      </c>
      <c r="I3235" s="962" t="s">
        <v>489</v>
      </c>
      <c r="J3235" s="962" t="s">
        <v>445</v>
      </c>
      <c r="K3235" s="962" t="s">
        <v>53</v>
      </c>
      <c r="L3235" s="937" t="s">
        <v>43</v>
      </c>
      <c r="M3235" s="962" t="s">
        <v>463</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ASRCMS202202</v>
      </c>
      <c r="AB3235" s="957">
        <f t="shared" si="553"/>
        <v>45230</v>
      </c>
      <c r="AC3235" t="str">
        <f t="shared" si="554"/>
        <v>Unaudited</v>
      </c>
    </row>
    <row r="3236" spans="1:29" x14ac:dyDescent="0.25">
      <c r="A3236" t="s">
        <v>421</v>
      </c>
      <c r="B3236" t="s">
        <v>1380</v>
      </c>
      <c r="C3236" t="s">
        <v>1381</v>
      </c>
      <c r="D3236">
        <v>1900</v>
      </c>
      <c r="E3236" s="957">
        <v>1</v>
      </c>
      <c r="F3236" t="s">
        <v>1026</v>
      </c>
      <c r="G3236" s="957" t="s">
        <v>1379</v>
      </c>
      <c r="H3236" t="s">
        <v>388</v>
      </c>
      <c r="I3236" s="937" t="s">
        <v>489</v>
      </c>
      <c r="J3236" s="937" t="s">
        <v>445</v>
      </c>
      <c r="K3236" s="937" t="s">
        <v>915</v>
      </c>
      <c r="L3236" s="937" t="s">
        <v>916</v>
      </c>
      <c r="M3236" s="962" t="s">
        <v>915</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840.93151876149318</v>
      </c>
      <c r="AA3236" t="str">
        <f t="shared" si="552"/>
        <v>ASRCMS202202</v>
      </c>
      <c r="AB3236" s="957">
        <f t="shared" si="553"/>
        <v>45230</v>
      </c>
      <c r="AC3236" t="str">
        <f t="shared" si="554"/>
        <v>Unaudited</v>
      </c>
    </row>
    <row r="3237" spans="1:29" x14ac:dyDescent="0.25">
      <c r="A3237" t="s">
        <v>421</v>
      </c>
      <c r="B3237" t="s">
        <v>1380</v>
      </c>
      <c r="C3237" t="s">
        <v>1381</v>
      </c>
      <c r="D3237">
        <v>1900</v>
      </c>
      <c r="E3237" s="957">
        <v>1</v>
      </c>
      <c r="F3237" t="s">
        <v>1026</v>
      </c>
      <c r="G3237" s="957" t="s">
        <v>1379</v>
      </c>
      <c r="H3237" t="s">
        <v>388</v>
      </c>
      <c r="I3237" s="937" t="s">
        <v>489</v>
      </c>
      <c r="J3237" s="937" t="s">
        <v>445</v>
      </c>
      <c r="K3237" s="937" t="s">
        <v>915</v>
      </c>
      <c r="L3237" s="937" t="s">
        <v>917</v>
      </c>
      <c r="M3237" s="962" t="s">
        <v>920</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1799.5058512759488</v>
      </c>
      <c r="AA3237" t="str">
        <f t="shared" si="552"/>
        <v>ASRCMS202202</v>
      </c>
      <c r="AB3237" s="957">
        <f t="shared" si="553"/>
        <v>45230</v>
      </c>
      <c r="AC3237" t="str">
        <f t="shared" si="554"/>
        <v>Unaudited</v>
      </c>
    </row>
    <row r="3238" spans="1:29" x14ac:dyDescent="0.25">
      <c r="A3238" t="s">
        <v>421</v>
      </c>
      <c r="B3238" t="s">
        <v>1380</v>
      </c>
      <c r="C3238" t="s">
        <v>1381</v>
      </c>
      <c r="D3238">
        <v>1900</v>
      </c>
      <c r="E3238" s="957">
        <v>1</v>
      </c>
      <c r="F3238" t="s">
        <v>1026</v>
      </c>
      <c r="G3238" s="957" t="s">
        <v>1379</v>
      </c>
      <c r="H3238" t="s">
        <v>388</v>
      </c>
      <c r="I3238" s="937" t="s">
        <v>489</v>
      </c>
      <c r="J3238" s="937" t="s">
        <v>445</v>
      </c>
      <c r="K3238" s="937" t="s">
        <v>915</v>
      </c>
      <c r="L3238" s="937" t="s">
        <v>918</v>
      </c>
      <c r="M3238" s="962" t="s">
        <v>921</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ASRCMS202202</v>
      </c>
      <c r="AB3238" s="957">
        <f t="shared" si="553"/>
        <v>45230</v>
      </c>
      <c r="AC3238" t="str">
        <f t="shared" si="554"/>
        <v>Unaudited</v>
      </c>
    </row>
    <row r="3239" spans="1:29" x14ac:dyDescent="0.25">
      <c r="A3239" t="s">
        <v>421</v>
      </c>
      <c r="B3239" t="s">
        <v>1380</v>
      </c>
      <c r="C3239" t="s">
        <v>1381</v>
      </c>
      <c r="D3239">
        <v>1900</v>
      </c>
      <c r="E3239" s="957">
        <v>1</v>
      </c>
      <c r="F3239" t="s">
        <v>1026</v>
      </c>
      <c r="G3239" s="957" t="s">
        <v>1379</v>
      </c>
      <c r="H3239" t="s">
        <v>388</v>
      </c>
      <c r="I3239" s="937" t="s">
        <v>489</v>
      </c>
      <c r="J3239" s="937" t="s">
        <v>445</v>
      </c>
      <c r="K3239" s="937" t="s">
        <v>446</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45376.862910299176</v>
      </c>
      <c r="AA3239" t="str">
        <f t="shared" si="552"/>
        <v>ASRCMS202202</v>
      </c>
      <c r="AB3239" s="957">
        <f t="shared" si="553"/>
        <v>45230</v>
      </c>
      <c r="AC3239" t="str">
        <f t="shared" si="554"/>
        <v>Unaudited</v>
      </c>
    </row>
    <row r="3240" spans="1:29" ht="30" x14ac:dyDescent="0.25">
      <c r="A3240" t="s">
        <v>421</v>
      </c>
      <c r="B3240" t="s">
        <v>1380</v>
      </c>
      <c r="C3240" t="s">
        <v>1381</v>
      </c>
      <c r="D3240">
        <v>1900</v>
      </c>
      <c r="E3240" s="957">
        <v>1</v>
      </c>
      <c r="F3240" t="s">
        <v>1026</v>
      </c>
      <c r="G3240" s="957" t="s">
        <v>1379</v>
      </c>
      <c r="H3240" t="s">
        <v>388</v>
      </c>
      <c r="I3240" s="962" t="s">
        <v>489</v>
      </c>
      <c r="J3240" s="962" t="s">
        <v>445</v>
      </c>
      <c r="K3240" s="962" t="s">
        <v>446</v>
      </c>
      <c r="L3240" s="937">
        <v>5.2</v>
      </c>
      <c r="M3240" s="962" t="s">
        <v>304</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ASRCMS202202</v>
      </c>
      <c r="AB3240" s="957">
        <f t="shared" si="553"/>
        <v>45230</v>
      </c>
      <c r="AC3240" t="str">
        <f t="shared" si="554"/>
        <v>Unaudited</v>
      </c>
    </row>
    <row r="3241" spans="1:29" ht="30" x14ac:dyDescent="0.25">
      <c r="A3241" t="s">
        <v>421</v>
      </c>
      <c r="B3241" t="s">
        <v>1380</v>
      </c>
      <c r="C3241" t="s">
        <v>1381</v>
      </c>
      <c r="D3241">
        <v>1900</v>
      </c>
      <c r="E3241" s="957">
        <v>1</v>
      </c>
      <c r="F3241" t="s">
        <v>1026</v>
      </c>
      <c r="G3241" s="957" t="s">
        <v>1379</v>
      </c>
      <c r="H3241" t="s">
        <v>388</v>
      </c>
      <c r="I3241" s="937" t="s">
        <v>489</v>
      </c>
      <c r="J3241" s="937" t="s">
        <v>445</v>
      </c>
      <c r="K3241" s="937" t="s">
        <v>446</v>
      </c>
      <c r="L3241" s="937">
        <v>5.3</v>
      </c>
      <c r="M3241" s="962" t="s">
        <v>305</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-77867.896233852298</v>
      </c>
      <c r="AA3241" t="str">
        <f t="shared" si="552"/>
        <v>ASRCMS202202</v>
      </c>
      <c r="AB3241" s="957">
        <f t="shared" si="553"/>
        <v>45230</v>
      </c>
      <c r="AC3241" t="str">
        <f t="shared" si="554"/>
        <v>Unaudited</v>
      </c>
    </row>
    <row r="3242" spans="1:29" x14ac:dyDescent="0.25">
      <c r="A3242" t="s">
        <v>421</v>
      </c>
      <c r="B3242" t="s">
        <v>1380</v>
      </c>
      <c r="C3242" t="s">
        <v>1381</v>
      </c>
      <c r="D3242">
        <v>1900</v>
      </c>
      <c r="E3242" s="957">
        <v>1</v>
      </c>
      <c r="F3242" t="s">
        <v>1026</v>
      </c>
      <c r="G3242" s="957" t="s">
        <v>1379</v>
      </c>
      <c r="H3242" t="s">
        <v>388</v>
      </c>
      <c r="I3242" s="937" t="s">
        <v>489</v>
      </c>
      <c r="J3242" s="937" t="s">
        <v>445</v>
      </c>
      <c r="K3242" s="937" t="s">
        <v>446</v>
      </c>
      <c r="L3242" s="937" t="s">
        <v>82</v>
      </c>
      <c r="M3242" s="962" t="s">
        <v>454</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ASRCMS202202</v>
      </c>
      <c r="AB3242" s="957">
        <f t="shared" si="553"/>
        <v>45230</v>
      </c>
      <c r="AC3242" t="str">
        <f t="shared" si="554"/>
        <v>Unaudited</v>
      </c>
    </row>
    <row r="3243" spans="1:29" x14ac:dyDescent="0.25">
      <c r="A3243" t="s">
        <v>421</v>
      </c>
      <c r="B3243" t="s">
        <v>1380</v>
      </c>
      <c r="C3243" t="s">
        <v>1381</v>
      </c>
      <c r="D3243">
        <v>1900</v>
      </c>
      <c r="E3243" s="957">
        <v>1</v>
      </c>
      <c r="F3243" t="s">
        <v>1026</v>
      </c>
      <c r="G3243" s="957" t="s">
        <v>1379</v>
      </c>
      <c r="H3243" t="s">
        <v>388</v>
      </c>
      <c r="I3243" s="937" t="s">
        <v>489</v>
      </c>
      <c r="J3243" s="937" t="s">
        <v>445</v>
      </c>
      <c r="K3243" s="937" t="s">
        <v>447</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ASRCMS202202</v>
      </c>
      <c r="AB3243" s="957">
        <f t="shared" si="553"/>
        <v>45230</v>
      </c>
      <c r="AC3243" t="str">
        <f t="shared" si="554"/>
        <v>Unaudited</v>
      </c>
    </row>
    <row r="3244" spans="1:29" x14ac:dyDescent="0.25">
      <c r="A3244" t="s">
        <v>421</v>
      </c>
      <c r="B3244" t="s">
        <v>1380</v>
      </c>
      <c r="C3244" t="s">
        <v>1381</v>
      </c>
      <c r="D3244">
        <v>1900</v>
      </c>
      <c r="E3244" s="957">
        <v>1</v>
      </c>
      <c r="F3244" t="s">
        <v>1026</v>
      </c>
      <c r="G3244" s="957" t="s">
        <v>1379</v>
      </c>
      <c r="H3244" t="s">
        <v>388</v>
      </c>
      <c r="I3244" s="937" t="s">
        <v>489</v>
      </c>
      <c r="J3244" s="937" t="s">
        <v>445</v>
      </c>
      <c r="K3244" s="937" t="s">
        <v>447</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ASRCMS202202</v>
      </c>
      <c r="AB3244" s="957">
        <f t="shared" si="553"/>
        <v>45230</v>
      </c>
      <c r="AC3244" t="str">
        <f t="shared" si="554"/>
        <v>Unaudited</v>
      </c>
    </row>
    <row r="3245" spans="1:29" x14ac:dyDescent="0.25">
      <c r="A3245" t="s">
        <v>421</v>
      </c>
      <c r="B3245" t="s">
        <v>1380</v>
      </c>
      <c r="C3245" t="s">
        <v>1381</v>
      </c>
      <c r="D3245">
        <v>1900</v>
      </c>
      <c r="E3245" s="957">
        <v>1</v>
      </c>
      <c r="F3245" t="s">
        <v>1026</v>
      </c>
      <c r="G3245" s="957" t="s">
        <v>1379</v>
      </c>
      <c r="H3245" t="s">
        <v>388</v>
      </c>
      <c r="I3245" s="937" t="s">
        <v>489</v>
      </c>
      <c r="J3245" s="937" t="s">
        <v>445</v>
      </c>
      <c r="K3245" s="937" t="s">
        <v>447</v>
      </c>
      <c r="L3245" s="937">
        <v>6.3</v>
      </c>
      <c r="M3245" s="962" t="s">
        <v>185</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ASRCMS202202</v>
      </c>
      <c r="AB3245" s="957">
        <f t="shared" si="553"/>
        <v>45230</v>
      </c>
      <c r="AC3245" t="str">
        <f t="shared" si="554"/>
        <v>Unaudited</v>
      </c>
    </row>
    <row r="3246" spans="1:29" x14ac:dyDescent="0.25">
      <c r="A3246" t="s">
        <v>421</v>
      </c>
      <c r="B3246" t="s">
        <v>1380</v>
      </c>
      <c r="C3246" t="s">
        <v>1381</v>
      </c>
      <c r="D3246">
        <v>1900</v>
      </c>
      <c r="E3246" s="957">
        <v>1</v>
      </c>
      <c r="F3246" t="s">
        <v>1026</v>
      </c>
      <c r="G3246" s="957" t="s">
        <v>1379</v>
      </c>
      <c r="H3246" t="s">
        <v>388</v>
      </c>
      <c r="I3246" s="937" t="s">
        <v>489</v>
      </c>
      <c r="J3246" s="937" t="s">
        <v>445</v>
      </c>
      <c r="K3246" s="937" t="s">
        <v>447</v>
      </c>
      <c r="L3246" s="937" t="s">
        <v>87</v>
      </c>
      <c r="M3246" s="962" t="s">
        <v>455</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ASRCMS202202</v>
      </c>
      <c r="AB3246" s="957">
        <f t="shared" si="553"/>
        <v>45230</v>
      </c>
      <c r="AC3246" t="str">
        <f t="shared" si="554"/>
        <v>Unaudited</v>
      </c>
    </row>
    <row r="3247" spans="1:29" x14ac:dyDescent="0.25">
      <c r="A3247" t="s">
        <v>421</v>
      </c>
      <c r="B3247" t="s">
        <v>1380</v>
      </c>
      <c r="C3247" t="s">
        <v>1381</v>
      </c>
      <c r="D3247">
        <v>1900</v>
      </c>
      <c r="E3247" s="957">
        <v>1</v>
      </c>
      <c r="F3247" t="s">
        <v>1026</v>
      </c>
      <c r="G3247" s="957" t="s">
        <v>1379</v>
      </c>
      <c r="H3247" t="s">
        <v>388</v>
      </c>
      <c r="I3247" s="937" t="s">
        <v>489</v>
      </c>
      <c r="J3247" s="937" t="s">
        <v>445</v>
      </c>
      <c r="K3247" s="937" t="s">
        <v>448</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8594.7204818653663</v>
      </c>
      <c r="AA3247" t="str">
        <f t="shared" si="552"/>
        <v>ASRCMS202202</v>
      </c>
      <c r="AB3247" s="957">
        <f t="shared" si="553"/>
        <v>45230</v>
      </c>
      <c r="AC3247" t="str">
        <f t="shared" si="554"/>
        <v>Unaudited</v>
      </c>
    </row>
    <row r="3248" spans="1:29" x14ac:dyDescent="0.25">
      <c r="A3248" t="s">
        <v>421</v>
      </c>
      <c r="B3248" t="s">
        <v>1380</v>
      </c>
      <c r="C3248" t="s">
        <v>1381</v>
      </c>
      <c r="D3248">
        <v>1900</v>
      </c>
      <c r="E3248" s="957">
        <v>1</v>
      </c>
      <c r="F3248" t="s">
        <v>1026</v>
      </c>
      <c r="G3248" s="957" t="s">
        <v>1379</v>
      </c>
      <c r="H3248" t="s">
        <v>388</v>
      </c>
      <c r="I3248" s="962" t="s">
        <v>489</v>
      </c>
      <c r="J3248" s="962" t="s">
        <v>445</v>
      </c>
      <c r="K3248" s="962" t="s">
        <v>448</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ASRCMS202202</v>
      </c>
      <c r="AB3248" s="957">
        <f t="shared" si="553"/>
        <v>45230</v>
      </c>
      <c r="AC3248" t="str">
        <f t="shared" si="554"/>
        <v>Unaudited</v>
      </c>
    </row>
    <row r="3249" spans="1:29" x14ac:dyDescent="0.25">
      <c r="A3249" t="s">
        <v>421</v>
      </c>
      <c r="B3249" t="s">
        <v>1380</v>
      </c>
      <c r="C3249" t="s">
        <v>1381</v>
      </c>
      <c r="D3249">
        <v>1900</v>
      </c>
      <c r="E3249" s="957">
        <v>1</v>
      </c>
      <c r="F3249" t="s">
        <v>1026</v>
      </c>
      <c r="G3249" s="957" t="s">
        <v>1379</v>
      </c>
      <c r="H3249" t="s">
        <v>388</v>
      </c>
      <c r="I3249" s="937" t="s">
        <v>489</v>
      </c>
      <c r="J3249" s="937" t="s">
        <v>445</v>
      </c>
      <c r="K3249" s="937" t="s">
        <v>448</v>
      </c>
      <c r="L3249" s="937">
        <v>7.3</v>
      </c>
      <c r="M3249" s="962" t="s">
        <v>156</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-3785</v>
      </c>
      <c r="AA3249" t="str">
        <f t="shared" si="552"/>
        <v>ASRCMS202202</v>
      </c>
      <c r="AB3249" s="957">
        <f t="shared" si="553"/>
        <v>45230</v>
      </c>
      <c r="AC3249" t="str">
        <f t="shared" si="554"/>
        <v>Unaudited</v>
      </c>
    </row>
    <row r="3250" spans="1:29" x14ac:dyDescent="0.25">
      <c r="A3250" t="s">
        <v>421</v>
      </c>
      <c r="B3250" t="s">
        <v>1380</v>
      </c>
      <c r="C3250" t="s">
        <v>1381</v>
      </c>
      <c r="D3250">
        <v>1900</v>
      </c>
      <c r="E3250" s="957">
        <v>1</v>
      </c>
      <c r="F3250" t="s">
        <v>1026</v>
      </c>
      <c r="G3250" s="957" t="s">
        <v>1379</v>
      </c>
      <c r="H3250" t="s">
        <v>388</v>
      </c>
      <c r="I3250" s="937" t="s">
        <v>489</v>
      </c>
      <c r="J3250" s="937" t="s">
        <v>445</v>
      </c>
      <c r="K3250" s="937" t="s">
        <v>448</v>
      </c>
      <c r="L3250" s="937" t="s">
        <v>91</v>
      </c>
      <c r="M3250" s="962" t="s">
        <v>456</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ASRCMS202202</v>
      </c>
      <c r="AB3250" s="957">
        <f t="shared" si="553"/>
        <v>45230</v>
      </c>
      <c r="AC3250" t="str">
        <f t="shared" si="554"/>
        <v>Unaudited</v>
      </c>
    </row>
    <row r="3251" spans="1:29" x14ac:dyDescent="0.25">
      <c r="A3251" t="s">
        <v>421</v>
      </c>
      <c r="B3251" t="s">
        <v>1380</v>
      </c>
      <c r="C3251" t="s">
        <v>1381</v>
      </c>
      <c r="D3251">
        <v>1900</v>
      </c>
      <c r="E3251" s="957">
        <v>1</v>
      </c>
      <c r="F3251" t="s">
        <v>1026</v>
      </c>
      <c r="G3251" s="957" t="s">
        <v>1379</v>
      </c>
      <c r="H3251" t="s">
        <v>388</v>
      </c>
      <c r="I3251" s="937" t="s">
        <v>489</v>
      </c>
      <c r="J3251" s="937" t="s">
        <v>445</v>
      </c>
      <c r="K3251" s="937" t="s">
        <v>449</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45474.171152869989</v>
      </c>
      <c r="AA3251" t="str">
        <f t="shared" si="552"/>
        <v>ASRCMS202202</v>
      </c>
      <c r="AB3251" s="957">
        <f t="shared" si="553"/>
        <v>45230</v>
      </c>
      <c r="AC3251" t="str">
        <f t="shared" si="554"/>
        <v>Unaudited</v>
      </c>
    </row>
    <row r="3252" spans="1:29" x14ac:dyDescent="0.25">
      <c r="A3252" t="s">
        <v>421</v>
      </c>
      <c r="B3252" t="s">
        <v>1380</v>
      </c>
      <c r="C3252" t="s">
        <v>1381</v>
      </c>
      <c r="D3252">
        <v>1900</v>
      </c>
      <c r="E3252" s="957">
        <v>1</v>
      </c>
      <c r="F3252" t="s">
        <v>1026</v>
      </c>
      <c r="G3252" s="957" t="s">
        <v>1379</v>
      </c>
      <c r="H3252" t="s">
        <v>388</v>
      </c>
      <c r="I3252" s="937" t="s">
        <v>489</v>
      </c>
      <c r="J3252" s="937" t="s">
        <v>445</v>
      </c>
      <c r="K3252" s="937" t="s">
        <v>449</v>
      </c>
      <c r="L3252" s="937" t="s">
        <v>113</v>
      </c>
      <c r="M3252" s="962" t="s">
        <v>444</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ASRCMS202202</v>
      </c>
      <c r="AB3252" s="957">
        <f t="shared" si="553"/>
        <v>45230</v>
      </c>
      <c r="AC3252" t="str">
        <f t="shared" si="554"/>
        <v>Unaudited</v>
      </c>
    </row>
    <row r="3253" spans="1:29" x14ac:dyDescent="0.25">
      <c r="A3253" t="s">
        <v>421</v>
      </c>
      <c r="B3253" t="s">
        <v>1380</v>
      </c>
      <c r="C3253" t="s">
        <v>1381</v>
      </c>
      <c r="D3253">
        <v>1900</v>
      </c>
      <c r="E3253" s="957">
        <v>1</v>
      </c>
      <c r="F3253" t="s">
        <v>1026</v>
      </c>
      <c r="G3253" s="957" t="s">
        <v>1379</v>
      </c>
      <c r="H3253" t="s">
        <v>388</v>
      </c>
      <c r="I3253" s="937" t="s">
        <v>489</v>
      </c>
      <c r="J3253" s="937" t="s">
        <v>445</v>
      </c>
      <c r="K3253" s="937" t="s">
        <v>449</v>
      </c>
      <c r="L3253" s="937" t="s">
        <v>115</v>
      </c>
      <c r="M3253" s="962" t="s">
        <v>158</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ASRCMS202202</v>
      </c>
      <c r="AB3253" s="957">
        <f t="shared" si="553"/>
        <v>45230</v>
      </c>
      <c r="AC3253" t="str">
        <f t="shared" si="554"/>
        <v>Unaudited</v>
      </c>
    </row>
    <row r="3254" spans="1:29" x14ac:dyDescent="0.25">
      <c r="A3254" t="s">
        <v>421</v>
      </c>
      <c r="B3254" t="s">
        <v>1380</v>
      </c>
      <c r="C3254" t="s">
        <v>1381</v>
      </c>
      <c r="D3254">
        <v>1900</v>
      </c>
      <c r="E3254" s="957">
        <v>1</v>
      </c>
      <c r="F3254" t="s">
        <v>1026</v>
      </c>
      <c r="G3254" s="957" t="s">
        <v>1379</v>
      </c>
      <c r="H3254" t="s">
        <v>388</v>
      </c>
      <c r="I3254" s="937" t="s">
        <v>489</v>
      </c>
      <c r="J3254" s="937" t="s">
        <v>445</v>
      </c>
      <c r="K3254" s="937" t="s">
        <v>449</v>
      </c>
      <c r="L3254" s="937" t="s">
        <v>116</v>
      </c>
      <c r="M3254" s="962" t="s">
        <v>114</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ASRCMS202202</v>
      </c>
      <c r="AB3254" s="957">
        <f t="shared" si="553"/>
        <v>45230</v>
      </c>
      <c r="AC3254" t="str">
        <f t="shared" si="554"/>
        <v>Unaudited</v>
      </c>
    </row>
    <row r="3255" spans="1:29" x14ac:dyDescent="0.25">
      <c r="A3255" t="s">
        <v>421</v>
      </c>
      <c r="B3255" t="s">
        <v>1380</v>
      </c>
      <c r="C3255" t="s">
        <v>1381</v>
      </c>
      <c r="D3255">
        <v>1900</v>
      </c>
      <c r="E3255" s="957">
        <v>1</v>
      </c>
      <c r="F3255" t="s">
        <v>1026</v>
      </c>
      <c r="G3255" s="957" t="s">
        <v>1379</v>
      </c>
      <c r="H3255" t="s">
        <v>388</v>
      </c>
      <c r="I3255" s="937" t="s">
        <v>489</v>
      </c>
      <c r="J3255" s="937" t="s">
        <v>445</v>
      </c>
      <c r="K3255" s="937" t="s">
        <v>449</v>
      </c>
      <c r="L3255" s="945" t="s">
        <v>117</v>
      </c>
      <c r="M3255" s="960" t="s">
        <v>159</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ASRCMS202202</v>
      </c>
      <c r="AB3255" s="957">
        <f t="shared" si="553"/>
        <v>45230</v>
      </c>
      <c r="AC3255" t="str">
        <f t="shared" si="554"/>
        <v>Unaudited</v>
      </c>
    </row>
    <row r="3256" spans="1:29" x14ac:dyDescent="0.25">
      <c r="A3256" t="s">
        <v>421</v>
      </c>
      <c r="B3256" t="s">
        <v>1380</v>
      </c>
      <c r="C3256" t="s">
        <v>1381</v>
      </c>
      <c r="D3256">
        <v>1900</v>
      </c>
      <c r="E3256" s="957">
        <v>1</v>
      </c>
      <c r="F3256" t="s">
        <v>1026</v>
      </c>
      <c r="G3256" s="957" t="s">
        <v>1379</v>
      </c>
      <c r="H3256" t="s">
        <v>388</v>
      </c>
      <c r="I3256" s="937" t="s">
        <v>489</v>
      </c>
      <c r="J3256" s="937" t="s">
        <v>445</v>
      </c>
      <c r="K3256" s="937" t="s">
        <v>449</v>
      </c>
      <c r="L3256" s="937" t="s">
        <v>160</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ASRCMS202202</v>
      </c>
      <c r="AB3256" s="957">
        <f t="shared" si="553"/>
        <v>45230</v>
      </c>
      <c r="AC3256" t="str">
        <f t="shared" si="554"/>
        <v>Unaudited</v>
      </c>
    </row>
    <row r="3257" spans="1:29" x14ac:dyDescent="0.25">
      <c r="A3257" t="s">
        <v>421</v>
      </c>
      <c r="B3257" t="s">
        <v>1380</v>
      </c>
      <c r="C3257" t="s">
        <v>1381</v>
      </c>
      <c r="D3257">
        <v>1900</v>
      </c>
      <c r="E3257" s="957">
        <v>1</v>
      </c>
      <c r="F3257" t="s">
        <v>1026</v>
      </c>
      <c r="G3257" s="957" t="s">
        <v>1379</v>
      </c>
      <c r="H3257" t="s">
        <v>388</v>
      </c>
      <c r="I3257" s="937" t="s">
        <v>489</v>
      </c>
      <c r="J3257" s="937" t="s">
        <v>445</v>
      </c>
      <c r="K3257" s="937" t="s">
        <v>449</v>
      </c>
      <c r="L3257" s="937" t="s">
        <v>443</v>
      </c>
      <c r="M3257" s="962" t="s">
        <v>457</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ASRCMS202202</v>
      </c>
      <c r="AB3257" s="957">
        <f t="shared" si="553"/>
        <v>45230</v>
      </c>
      <c r="AC3257" t="str">
        <f t="shared" si="554"/>
        <v>Unaudited</v>
      </c>
    </row>
    <row r="3258" spans="1:29" ht="30" x14ac:dyDescent="0.25">
      <c r="A3258" t="s">
        <v>421</v>
      </c>
      <c r="B3258" t="s">
        <v>1380</v>
      </c>
      <c r="C3258" t="s">
        <v>1381</v>
      </c>
      <c r="D3258">
        <v>1900</v>
      </c>
      <c r="E3258" s="957">
        <v>1</v>
      </c>
      <c r="F3258" t="s">
        <v>1026</v>
      </c>
      <c r="G3258" s="957" t="s">
        <v>1379</v>
      </c>
      <c r="H3258" t="s">
        <v>388</v>
      </c>
      <c r="I3258" s="937" t="s">
        <v>489</v>
      </c>
      <c r="J3258" s="937" t="s">
        <v>445</v>
      </c>
      <c r="K3258" s="937" t="s">
        <v>450</v>
      </c>
      <c r="L3258" s="937">
        <v>9.1</v>
      </c>
      <c r="M3258" s="962" t="s">
        <v>186</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348057.39462048642</v>
      </c>
      <c r="AA3258" t="str">
        <f t="shared" si="552"/>
        <v>ASRCMS202202</v>
      </c>
      <c r="AB3258" s="957">
        <f t="shared" si="553"/>
        <v>45230</v>
      </c>
      <c r="AC3258" t="str">
        <f t="shared" si="554"/>
        <v>Unaudited</v>
      </c>
    </row>
    <row r="3259" spans="1:29" x14ac:dyDescent="0.25">
      <c r="A3259" t="s">
        <v>421</v>
      </c>
      <c r="B3259" t="s">
        <v>1380</v>
      </c>
      <c r="C3259" t="s">
        <v>1381</v>
      </c>
      <c r="D3259">
        <v>1900</v>
      </c>
      <c r="E3259" s="957">
        <v>1</v>
      </c>
      <c r="F3259" t="s">
        <v>1026</v>
      </c>
      <c r="G3259" s="957" t="s">
        <v>1379</v>
      </c>
      <c r="H3259" t="s">
        <v>388</v>
      </c>
      <c r="I3259" s="937" t="s">
        <v>489</v>
      </c>
      <c r="J3259" s="937" t="s">
        <v>445</v>
      </c>
      <c r="K3259" s="937" t="s">
        <v>450</v>
      </c>
      <c r="L3259" s="937" t="s">
        <v>107</v>
      </c>
      <c r="M3259" s="962" t="s">
        <v>187</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1296.7075199702385</v>
      </c>
      <c r="AA3259" t="str">
        <f t="shared" si="552"/>
        <v>ASRCMS202202</v>
      </c>
      <c r="AB3259" s="957">
        <f t="shared" si="553"/>
        <v>45230</v>
      </c>
      <c r="AC3259" t="str">
        <f t="shared" si="554"/>
        <v>Unaudited</v>
      </c>
    </row>
    <row r="3260" spans="1:29" x14ac:dyDescent="0.25">
      <c r="A3260" t="s">
        <v>421</v>
      </c>
      <c r="B3260" t="s">
        <v>1380</v>
      </c>
      <c r="C3260" t="s">
        <v>1381</v>
      </c>
      <c r="D3260">
        <v>1900</v>
      </c>
      <c r="E3260" s="957">
        <v>1</v>
      </c>
      <c r="F3260" t="s">
        <v>1026</v>
      </c>
      <c r="G3260" s="957" t="s">
        <v>1379</v>
      </c>
      <c r="H3260" t="s">
        <v>388</v>
      </c>
      <c r="I3260" s="937" t="s">
        <v>489</v>
      </c>
      <c r="J3260" s="937" t="s">
        <v>445</v>
      </c>
      <c r="K3260" s="937" t="s">
        <v>450</v>
      </c>
      <c r="L3260" s="945" t="s">
        <v>1316</v>
      </c>
      <c r="M3260" s="960" t="s">
        <v>1317</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80344.215638409965</v>
      </c>
      <c r="AA3260" t="str">
        <f t="shared" si="552"/>
        <v>ASRCMS202202</v>
      </c>
      <c r="AB3260" s="957">
        <f t="shared" si="553"/>
        <v>45230</v>
      </c>
      <c r="AC3260" t="str">
        <f t="shared" si="554"/>
        <v>Unaudited</v>
      </c>
    </row>
    <row r="3261" spans="1:29" x14ac:dyDescent="0.25">
      <c r="A3261" t="s">
        <v>421</v>
      </c>
      <c r="B3261" t="s">
        <v>1380</v>
      </c>
      <c r="C3261" t="s">
        <v>1381</v>
      </c>
      <c r="D3261">
        <v>1900</v>
      </c>
      <c r="E3261" s="957">
        <v>1</v>
      </c>
      <c r="F3261" t="s">
        <v>1026</v>
      </c>
      <c r="G3261" s="957" t="s">
        <v>1379</v>
      </c>
      <c r="H3261" t="s">
        <v>388</v>
      </c>
      <c r="I3261" s="962" t="s">
        <v>489</v>
      </c>
      <c r="J3261" s="962" t="s">
        <v>445</v>
      </c>
      <c r="K3261" s="962" t="s">
        <v>450</v>
      </c>
      <c r="L3261" s="953" t="s">
        <v>108</v>
      </c>
      <c r="M3261" s="962" t="s">
        <v>188</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160473.8021770195</v>
      </c>
      <c r="AA3261" t="str">
        <f t="shared" si="552"/>
        <v>ASRCMS202202</v>
      </c>
      <c r="AB3261" s="957">
        <f t="shared" si="553"/>
        <v>45230</v>
      </c>
      <c r="AC3261" t="str">
        <f t="shared" si="554"/>
        <v>Unaudited</v>
      </c>
    </row>
    <row r="3262" spans="1:29" x14ac:dyDescent="0.25">
      <c r="A3262" t="s">
        <v>421</v>
      </c>
      <c r="B3262" t="s">
        <v>1380</v>
      </c>
      <c r="C3262" t="s">
        <v>1381</v>
      </c>
      <c r="D3262">
        <v>1900</v>
      </c>
      <c r="E3262" s="957">
        <v>1</v>
      </c>
      <c r="F3262" t="s">
        <v>1026</v>
      </c>
      <c r="G3262" s="957" t="s">
        <v>1379</v>
      </c>
      <c r="H3262" t="s">
        <v>388</v>
      </c>
      <c r="I3262" s="958" t="s">
        <v>489</v>
      </c>
      <c r="J3262" s="958" t="s">
        <v>445</v>
      </c>
      <c r="K3262" s="958" t="s">
        <v>450</v>
      </c>
      <c r="L3262" s="953" t="s">
        <v>109</v>
      </c>
      <c r="M3262" s="958" t="s">
        <v>161</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108622.57776369258</v>
      </c>
      <c r="AA3262" t="str">
        <f t="shared" si="552"/>
        <v>ASRCMS202202</v>
      </c>
      <c r="AB3262" s="957">
        <f t="shared" si="553"/>
        <v>45230</v>
      </c>
      <c r="AC3262" t="str">
        <f t="shared" si="554"/>
        <v>Unaudited</v>
      </c>
    </row>
    <row r="3263" spans="1:29" x14ac:dyDescent="0.25">
      <c r="A3263" t="s">
        <v>421</v>
      </c>
      <c r="B3263" t="s">
        <v>1380</v>
      </c>
      <c r="C3263" t="s">
        <v>1381</v>
      </c>
      <c r="D3263">
        <v>1900</v>
      </c>
      <c r="E3263" s="957">
        <v>1</v>
      </c>
      <c r="F3263" t="s">
        <v>1026</v>
      </c>
      <c r="G3263" s="957" t="s">
        <v>1379</v>
      </c>
      <c r="H3263" t="s">
        <v>388</v>
      </c>
      <c r="I3263" s="958" t="s">
        <v>489</v>
      </c>
      <c r="J3263" s="958" t="s">
        <v>445</v>
      </c>
      <c r="K3263" s="958" t="s">
        <v>450</v>
      </c>
      <c r="L3263" s="937" t="s">
        <v>110</v>
      </c>
      <c r="M3263" s="958" t="s">
        <v>135</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ASRCMS202202</v>
      </c>
      <c r="AB3263" s="957">
        <f t="shared" si="553"/>
        <v>45230</v>
      </c>
      <c r="AC3263" t="str">
        <f t="shared" si="554"/>
        <v>Unaudited</v>
      </c>
    </row>
    <row r="3264" spans="1:29" x14ac:dyDescent="0.25">
      <c r="A3264" t="s">
        <v>421</v>
      </c>
      <c r="B3264" t="s">
        <v>1380</v>
      </c>
      <c r="C3264" t="s">
        <v>1381</v>
      </c>
      <c r="D3264">
        <v>1900</v>
      </c>
      <c r="E3264" s="957">
        <v>1</v>
      </c>
      <c r="F3264" t="s">
        <v>1026</v>
      </c>
      <c r="G3264" s="957" t="s">
        <v>1379</v>
      </c>
      <c r="H3264" t="s">
        <v>388</v>
      </c>
      <c r="I3264" s="958" t="s">
        <v>489</v>
      </c>
      <c r="J3264" s="958" t="s">
        <v>445</v>
      </c>
      <c r="K3264" s="958" t="s">
        <v>450</v>
      </c>
      <c r="L3264" s="937" t="s">
        <v>111</v>
      </c>
      <c r="M3264" s="958" t="s">
        <v>163</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-1156050.3481880655</v>
      </c>
      <c r="AA3264" t="str">
        <f t="shared" si="552"/>
        <v>ASRCMS202202</v>
      </c>
      <c r="AB3264" s="957">
        <f t="shared" si="553"/>
        <v>45230</v>
      </c>
      <c r="AC3264" t="str">
        <f t="shared" si="554"/>
        <v>Unaudited</v>
      </c>
    </row>
    <row r="3265" spans="1:29" x14ac:dyDescent="0.25">
      <c r="A3265" t="s">
        <v>421</v>
      </c>
      <c r="B3265" t="s">
        <v>1380</v>
      </c>
      <c r="C3265" t="s">
        <v>1381</v>
      </c>
      <c r="D3265">
        <v>1900</v>
      </c>
      <c r="E3265" s="957">
        <v>1</v>
      </c>
      <c r="F3265" t="s">
        <v>1026</v>
      </c>
      <c r="G3265" s="957" t="s">
        <v>1379</v>
      </c>
      <c r="H3265" t="s">
        <v>388</v>
      </c>
      <c r="I3265" s="965" t="s">
        <v>489</v>
      </c>
      <c r="J3265" s="965" t="s">
        <v>445</v>
      </c>
      <c r="K3265" s="965" t="s">
        <v>450</v>
      </c>
      <c r="L3265" s="945" t="s">
        <v>112</v>
      </c>
      <c r="M3265" s="965" t="s">
        <v>464</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ASRCMS202202</v>
      </c>
      <c r="AB3265" s="957">
        <f t="shared" si="553"/>
        <v>45230</v>
      </c>
      <c r="AC3265" t="str">
        <f t="shared" si="554"/>
        <v>Unaudited</v>
      </c>
    </row>
    <row r="3266" spans="1:29" x14ac:dyDescent="0.25">
      <c r="A3266" t="s">
        <v>421</v>
      </c>
      <c r="B3266" t="s">
        <v>1380</v>
      </c>
      <c r="C3266" t="s">
        <v>1381</v>
      </c>
      <c r="D3266">
        <v>1900</v>
      </c>
      <c r="E3266" s="957">
        <v>1</v>
      </c>
      <c r="F3266" t="s">
        <v>1026</v>
      </c>
      <c r="G3266" s="957" t="s">
        <v>1379</v>
      </c>
      <c r="H3266" t="s">
        <v>388</v>
      </c>
      <c r="I3266" s="937" t="s">
        <v>489</v>
      </c>
      <c r="J3266" s="937" t="s">
        <v>445</v>
      </c>
      <c r="K3266" s="937" t="s">
        <v>6</v>
      </c>
      <c r="L3266" s="937" t="s">
        <v>118</v>
      </c>
      <c r="M3266" s="958" t="s">
        <v>189</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-139.62</v>
      </c>
      <c r="AA3266" t="str">
        <f t="shared" ref="AA3266:AA3329" si="565">file_name</f>
        <v>ASRCMS202202</v>
      </c>
      <c r="AB3266" s="957">
        <f t="shared" ref="AB3266:AB3329" si="566">file_date</f>
        <v>45230</v>
      </c>
      <c r="AC3266" t="str">
        <f t="shared" ref="AC3266:AC3329" si="567">status</f>
        <v>Unaudited</v>
      </c>
    </row>
    <row r="3267" spans="1:29" x14ac:dyDescent="0.25">
      <c r="A3267" t="s">
        <v>421</v>
      </c>
      <c r="B3267" t="s">
        <v>1380</v>
      </c>
      <c r="C3267" t="s">
        <v>1381</v>
      </c>
      <c r="D3267">
        <v>1900</v>
      </c>
      <c r="E3267" s="957">
        <v>1</v>
      </c>
      <c r="F3267" t="s">
        <v>1026</v>
      </c>
      <c r="G3267" s="957" t="s">
        <v>1379</v>
      </c>
      <c r="H3267" t="s">
        <v>388</v>
      </c>
      <c r="I3267" s="937" t="s">
        <v>489</v>
      </c>
      <c r="J3267" s="937" t="s">
        <v>445</v>
      </c>
      <c r="K3267" s="937" t="s">
        <v>6</v>
      </c>
      <c r="L3267" s="943" t="s">
        <v>45</v>
      </c>
      <c r="M3267" s="959" t="s">
        <v>164</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ASRCMS202202</v>
      </c>
      <c r="AB3267" s="957">
        <f t="shared" si="566"/>
        <v>45230</v>
      </c>
      <c r="AC3267" t="str">
        <f t="shared" si="567"/>
        <v>Unaudited</v>
      </c>
    </row>
    <row r="3268" spans="1:29" x14ac:dyDescent="0.25">
      <c r="A3268" t="s">
        <v>421</v>
      </c>
      <c r="B3268" t="s">
        <v>1380</v>
      </c>
      <c r="C3268" t="s">
        <v>1381</v>
      </c>
      <c r="D3268">
        <v>1900</v>
      </c>
      <c r="E3268" s="957">
        <v>1</v>
      </c>
      <c r="F3268" t="s">
        <v>1026</v>
      </c>
      <c r="G3268" s="957" t="s">
        <v>1379</v>
      </c>
      <c r="H3268" t="s">
        <v>388</v>
      </c>
      <c r="I3268" s="958" t="s">
        <v>489</v>
      </c>
      <c r="J3268" s="958" t="s">
        <v>445</v>
      </c>
      <c r="K3268" s="958" t="s">
        <v>6</v>
      </c>
      <c r="L3268" s="937" t="s">
        <v>46</v>
      </c>
      <c r="M3268" s="958" t="s">
        <v>165</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-2761</v>
      </c>
      <c r="AA3268" t="str">
        <f t="shared" si="565"/>
        <v>ASRCMS202202</v>
      </c>
      <c r="AB3268" s="957">
        <f t="shared" si="566"/>
        <v>45230</v>
      </c>
      <c r="AC3268" t="str">
        <f t="shared" si="567"/>
        <v>Unaudited</v>
      </c>
    </row>
    <row r="3269" spans="1:29" x14ac:dyDescent="0.25">
      <c r="A3269" t="s">
        <v>421</v>
      </c>
      <c r="B3269" t="s">
        <v>1380</v>
      </c>
      <c r="C3269" t="s">
        <v>1381</v>
      </c>
      <c r="D3269">
        <v>1900</v>
      </c>
      <c r="E3269" s="957">
        <v>1</v>
      </c>
      <c r="F3269" t="s">
        <v>1026</v>
      </c>
      <c r="G3269" s="957" t="s">
        <v>1379</v>
      </c>
      <c r="H3269" t="s">
        <v>388</v>
      </c>
      <c r="I3269" s="937" t="s">
        <v>489</v>
      </c>
      <c r="J3269" s="937" t="s">
        <v>445</v>
      </c>
      <c r="K3269" s="937" t="s">
        <v>6</v>
      </c>
      <c r="L3269" s="937" t="s">
        <v>166</v>
      </c>
      <c r="M3269" s="958" t="s">
        <v>462</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ASRCMS202202</v>
      </c>
      <c r="AB3269" s="957">
        <f t="shared" si="566"/>
        <v>45230</v>
      </c>
      <c r="AC3269" t="str">
        <f t="shared" si="567"/>
        <v>Unaudited</v>
      </c>
    </row>
    <row r="3270" spans="1:29" x14ac:dyDescent="0.25">
      <c r="A3270" t="s">
        <v>421</v>
      </c>
      <c r="B3270" t="s">
        <v>1380</v>
      </c>
      <c r="C3270" t="s">
        <v>1381</v>
      </c>
      <c r="D3270">
        <v>1900</v>
      </c>
      <c r="E3270" s="957">
        <v>1</v>
      </c>
      <c r="F3270" t="s">
        <v>1026</v>
      </c>
      <c r="G3270" s="957" t="s">
        <v>1379</v>
      </c>
      <c r="H3270" t="s">
        <v>388</v>
      </c>
      <c r="I3270" s="937" t="s">
        <v>489</v>
      </c>
      <c r="J3270" s="937" t="s">
        <v>445</v>
      </c>
      <c r="K3270" s="937" t="s">
        <v>435</v>
      </c>
      <c r="L3270" s="937" t="s">
        <v>121</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ASRCMS202202</v>
      </c>
      <c r="AB3270" s="957">
        <f t="shared" si="566"/>
        <v>45230</v>
      </c>
      <c r="AC3270" t="str">
        <f t="shared" si="567"/>
        <v>Unaudited</v>
      </c>
    </row>
    <row r="3271" spans="1:29" x14ac:dyDescent="0.25">
      <c r="A3271" t="s">
        <v>421</v>
      </c>
      <c r="B3271" t="s">
        <v>1380</v>
      </c>
      <c r="C3271" t="s">
        <v>1381</v>
      </c>
      <c r="D3271">
        <v>1900</v>
      </c>
      <c r="E3271" s="957">
        <v>1</v>
      </c>
      <c r="F3271" t="s">
        <v>1026</v>
      </c>
      <c r="G3271" s="957" t="s">
        <v>1379</v>
      </c>
      <c r="H3271" t="s">
        <v>388</v>
      </c>
      <c r="I3271" s="958" t="s">
        <v>489</v>
      </c>
      <c r="J3271" s="958" t="s">
        <v>445</v>
      </c>
      <c r="K3271" s="958" t="s">
        <v>435</v>
      </c>
      <c r="L3271" s="937" t="s">
        <v>938</v>
      </c>
      <c r="M3271" s="958" t="s">
        <v>930</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ASRCMS202202</v>
      </c>
      <c r="AB3271" s="957">
        <f t="shared" si="566"/>
        <v>45230</v>
      </c>
      <c r="AC3271" t="str">
        <f t="shared" si="567"/>
        <v>Unaudited</v>
      </c>
    </row>
    <row r="3272" spans="1:29" x14ac:dyDescent="0.25">
      <c r="A3272" t="s">
        <v>421</v>
      </c>
      <c r="B3272" t="s">
        <v>1380</v>
      </c>
      <c r="C3272" t="s">
        <v>1381</v>
      </c>
      <c r="D3272">
        <v>1900</v>
      </c>
      <c r="E3272" s="957">
        <v>1</v>
      </c>
      <c r="F3272" t="s">
        <v>1026</v>
      </c>
      <c r="G3272" s="957" t="s">
        <v>1379</v>
      </c>
      <c r="H3272" t="s">
        <v>388</v>
      </c>
      <c r="I3272" s="958" t="s">
        <v>489</v>
      </c>
      <c r="J3272" s="958" t="s">
        <v>445</v>
      </c>
      <c r="K3272" s="958" t="s">
        <v>435</v>
      </c>
      <c r="L3272" s="953" t="s">
        <v>168</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ASRCMS202202</v>
      </c>
      <c r="AB3272" s="957">
        <f t="shared" si="566"/>
        <v>45230</v>
      </c>
      <c r="AC3272" t="str">
        <f t="shared" si="567"/>
        <v>Unaudited</v>
      </c>
    </row>
    <row r="3273" spans="1:29" x14ac:dyDescent="0.25">
      <c r="A3273" t="s">
        <v>421</v>
      </c>
      <c r="B3273" t="s">
        <v>1380</v>
      </c>
      <c r="C3273" t="s">
        <v>1381</v>
      </c>
      <c r="D3273">
        <v>1900</v>
      </c>
      <c r="E3273" s="957">
        <v>1</v>
      </c>
      <c r="F3273" t="s">
        <v>1026</v>
      </c>
      <c r="G3273" s="957" t="s">
        <v>1379</v>
      </c>
      <c r="H3273" t="s">
        <v>388</v>
      </c>
      <c r="I3273" s="937" t="s">
        <v>489</v>
      </c>
      <c r="J3273" s="937" t="s">
        <v>445</v>
      </c>
      <c r="K3273" s="937" t="s">
        <v>435</v>
      </c>
      <c r="L3273" s="937" t="s">
        <v>169</v>
      </c>
      <c r="M3273" s="958" t="s">
        <v>330</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ASRCMS202202</v>
      </c>
      <c r="AB3273" s="957">
        <f t="shared" si="566"/>
        <v>45230</v>
      </c>
      <c r="AC3273" t="str">
        <f t="shared" si="567"/>
        <v>Unaudited</v>
      </c>
    </row>
    <row r="3274" spans="1:29" x14ac:dyDescent="0.25">
      <c r="A3274" t="s">
        <v>421</v>
      </c>
      <c r="B3274" t="s">
        <v>1380</v>
      </c>
      <c r="C3274" t="s">
        <v>1381</v>
      </c>
      <c r="D3274">
        <v>1900</v>
      </c>
      <c r="E3274" s="957">
        <v>1</v>
      </c>
      <c r="F3274" t="s">
        <v>1026</v>
      </c>
      <c r="G3274" s="957" t="s">
        <v>1379</v>
      </c>
      <c r="H3274" t="s">
        <v>388</v>
      </c>
      <c r="I3274" s="937" t="s">
        <v>489</v>
      </c>
      <c r="J3274" s="937" t="s">
        <v>451</v>
      </c>
      <c r="K3274" s="937" t="s">
        <v>436</v>
      </c>
      <c r="L3274" s="937" t="s">
        <v>122</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ASRCMS202202</v>
      </c>
      <c r="AB3274" s="957">
        <f t="shared" si="566"/>
        <v>45230</v>
      </c>
      <c r="AC3274" t="str">
        <f t="shared" si="567"/>
        <v>Unaudited</v>
      </c>
    </row>
    <row r="3275" spans="1:29" x14ac:dyDescent="0.25">
      <c r="A3275" t="s">
        <v>421</v>
      </c>
      <c r="B3275" t="s">
        <v>1380</v>
      </c>
      <c r="C3275" t="s">
        <v>1381</v>
      </c>
      <c r="D3275">
        <v>1900</v>
      </c>
      <c r="E3275" s="957">
        <v>1</v>
      </c>
      <c r="F3275" t="s">
        <v>1026</v>
      </c>
      <c r="G3275" s="957" t="s">
        <v>1379</v>
      </c>
      <c r="H3275" t="s">
        <v>388</v>
      </c>
      <c r="I3275" s="937" t="s">
        <v>489</v>
      </c>
      <c r="J3275" s="937" t="s">
        <v>451</v>
      </c>
      <c r="K3275" s="937" t="s">
        <v>436</v>
      </c>
      <c r="L3275" s="937" t="s">
        <v>123</v>
      </c>
      <c r="M3275" s="958" t="s">
        <v>98</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ASRCMS202202</v>
      </c>
      <c r="AB3275" s="957">
        <f t="shared" si="566"/>
        <v>45230</v>
      </c>
      <c r="AC3275" t="str">
        <f t="shared" si="567"/>
        <v>Unaudited</v>
      </c>
    </row>
    <row r="3276" spans="1:29" x14ac:dyDescent="0.25">
      <c r="A3276" t="s">
        <v>421</v>
      </c>
      <c r="B3276" t="s">
        <v>1380</v>
      </c>
      <c r="C3276" t="s">
        <v>1381</v>
      </c>
      <c r="D3276">
        <v>1900</v>
      </c>
      <c r="E3276" s="957">
        <v>1</v>
      </c>
      <c r="F3276" t="s">
        <v>1026</v>
      </c>
      <c r="G3276" s="957" t="s">
        <v>1379</v>
      </c>
      <c r="H3276" t="s">
        <v>388</v>
      </c>
      <c r="I3276" s="937" t="s">
        <v>489</v>
      </c>
      <c r="J3276" s="937" t="s">
        <v>451</v>
      </c>
      <c r="K3276" s="937" t="s">
        <v>436</v>
      </c>
      <c r="L3276" s="953" t="s">
        <v>124</v>
      </c>
      <c r="M3276" s="958" t="s">
        <v>99</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ASRCMS202202</v>
      </c>
      <c r="AB3276" s="957">
        <f t="shared" si="566"/>
        <v>45230</v>
      </c>
      <c r="AC3276" t="str">
        <f t="shared" si="567"/>
        <v>Unaudited</v>
      </c>
    </row>
    <row r="3277" spans="1:29" x14ac:dyDescent="0.25">
      <c r="A3277" t="s">
        <v>421</v>
      </c>
      <c r="B3277" t="s">
        <v>1380</v>
      </c>
      <c r="C3277" t="s">
        <v>1381</v>
      </c>
      <c r="D3277">
        <v>1900</v>
      </c>
      <c r="E3277" s="957">
        <v>1</v>
      </c>
      <c r="F3277" t="s">
        <v>1026</v>
      </c>
      <c r="G3277" s="957" t="s">
        <v>1379</v>
      </c>
      <c r="H3277" t="s">
        <v>388</v>
      </c>
      <c r="I3277" s="937" t="s">
        <v>489</v>
      </c>
      <c r="J3277" s="937" t="s">
        <v>451</v>
      </c>
      <c r="K3277" s="937" t="s">
        <v>436</v>
      </c>
      <c r="L3277" s="953" t="s">
        <v>125</v>
      </c>
      <c r="M3277" s="958" t="s">
        <v>100</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ASRCMS202202</v>
      </c>
      <c r="AB3277" s="957">
        <f t="shared" si="566"/>
        <v>45230</v>
      </c>
      <c r="AC3277" t="str">
        <f t="shared" si="567"/>
        <v>Unaudited</v>
      </c>
    </row>
    <row r="3278" spans="1:29" x14ac:dyDescent="0.25">
      <c r="A3278" t="s">
        <v>421</v>
      </c>
      <c r="B3278" t="s">
        <v>1380</v>
      </c>
      <c r="C3278" t="s">
        <v>1381</v>
      </c>
      <c r="D3278">
        <v>1900</v>
      </c>
      <c r="E3278" s="957">
        <v>1</v>
      </c>
      <c r="F3278" t="s">
        <v>1026</v>
      </c>
      <c r="G3278" s="957" t="s">
        <v>1379</v>
      </c>
      <c r="H3278" t="s">
        <v>388</v>
      </c>
      <c r="I3278" s="937" t="s">
        <v>489</v>
      </c>
      <c r="J3278" s="937" t="s">
        <v>451</v>
      </c>
      <c r="K3278" s="937" t="s">
        <v>436</v>
      </c>
      <c r="L3278" s="937" t="s">
        <v>126</v>
      </c>
      <c r="M3278" s="958" t="s">
        <v>101</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ASRCMS202202</v>
      </c>
      <c r="AB3278" s="957">
        <f t="shared" si="566"/>
        <v>45230</v>
      </c>
      <c r="AC3278" t="str">
        <f t="shared" si="567"/>
        <v>Unaudited</v>
      </c>
    </row>
    <row r="3279" spans="1:29" x14ac:dyDescent="0.25">
      <c r="A3279" t="s">
        <v>421</v>
      </c>
      <c r="B3279" t="s">
        <v>1380</v>
      </c>
      <c r="C3279" t="s">
        <v>1381</v>
      </c>
      <c r="D3279">
        <v>1900</v>
      </c>
      <c r="E3279" s="957">
        <v>1</v>
      </c>
      <c r="F3279" t="s">
        <v>1026</v>
      </c>
      <c r="G3279" s="957" t="s">
        <v>1379</v>
      </c>
      <c r="H3279" t="s">
        <v>388</v>
      </c>
      <c r="I3279" s="958" t="s">
        <v>489</v>
      </c>
      <c r="J3279" s="958" t="s">
        <v>451</v>
      </c>
      <c r="K3279" s="958" t="s">
        <v>436</v>
      </c>
      <c r="L3279" s="937" t="s">
        <v>127</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ASRCMS202202</v>
      </c>
      <c r="AB3279" s="957">
        <f t="shared" si="566"/>
        <v>45230</v>
      </c>
      <c r="AC3279" t="str">
        <f t="shared" si="567"/>
        <v>Unaudited</v>
      </c>
    </row>
    <row r="3280" spans="1:29" x14ac:dyDescent="0.25">
      <c r="A3280" t="s">
        <v>421</v>
      </c>
      <c r="B3280" t="s">
        <v>1380</v>
      </c>
      <c r="C3280" t="s">
        <v>1381</v>
      </c>
      <c r="D3280">
        <v>1900</v>
      </c>
      <c r="E3280" s="957">
        <v>1</v>
      </c>
      <c r="F3280" t="s">
        <v>1026</v>
      </c>
      <c r="G3280" s="957" t="s">
        <v>1379</v>
      </c>
      <c r="H3280" t="s">
        <v>388</v>
      </c>
      <c r="I3280" s="937" t="s">
        <v>489</v>
      </c>
      <c r="J3280" s="937" t="s">
        <v>437</v>
      </c>
      <c r="K3280" s="937" t="s">
        <v>437</v>
      </c>
      <c r="L3280" s="937" t="s">
        <v>129</v>
      </c>
      <c r="M3280" s="958" t="s">
        <v>327</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ASRCMS202202</v>
      </c>
      <c r="AB3280" s="957">
        <f t="shared" si="566"/>
        <v>45230</v>
      </c>
      <c r="AC3280" t="str">
        <f t="shared" si="567"/>
        <v>Unaudited</v>
      </c>
    </row>
    <row r="3281" spans="1:29" x14ac:dyDescent="0.25">
      <c r="A3281" t="s">
        <v>421</v>
      </c>
      <c r="B3281" t="s">
        <v>1380</v>
      </c>
      <c r="C3281" t="s">
        <v>1381</v>
      </c>
      <c r="D3281">
        <v>1900</v>
      </c>
      <c r="E3281" s="957">
        <v>1</v>
      </c>
      <c r="F3281" t="s">
        <v>1026</v>
      </c>
      <c r="G3281" s="957" t="s">
        <v>1379</v>
      </c>
      <c r="H3281" t="s">
        <v>388</v>
      </c>
      <c r="I3281" s="937" t="s">
        <v>489</v>
      </c>
      <c r="J3281" s="937" t="s">
        <v>437</v>
      </c>
      <c r="K3281" s="937" t="s">
        <v>437</v>
      </c>
      <c r="L3281" s="937" t="s">
        <v>130</v>
      </c>
      <c r="M3281" s="958" t="s">
        <v>326</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ASRCMS202202</v>
      </c>
      <c r="AB3281" s="957">
        <f t="shared" si="566"/>
        <v>45230</v>
      </c>
      <c r="AC3281" t="str">
        <f t="shared" si="567"/>
        <v>Unaudited</v>
      </c>
    </row>
    <row r="3282" spans="1:29" ht="30" x14ac:dyDescent="0.25">
      <c r="A3282" t="s">
        <v>421</v>
      </c>
      <c r="B3282" t="s">
        <v>1380</v>
      </c>
      <c r="C3282" t="s">
        <v>1381</v>
      </c>
      <c r="D3282">
        <v>1900</v>
      </c>
      <c r="E3282" s="957">
        <v>1</v>
      </c>
      <c r="F3282" t="s">
        <v>1026</v>
      </c>
      <c r="G3282" s="957" t="s">
        <v>1379</v>
      </c>
      <c r="H3282" t="s">
        <v>388</v>
      </c>
      <c r="I3282" s="937" t="s">
        <v>489</v>
      </c>
      <c r="J3282" s="937" t="s">
        <v>437</v>
      </c>
      <c r="K3282" s="937" t="s">
        <v>437</v>
      </c>
      <c r="L3282" s="937" t="s">
        <v>131</v>
      </c>
      <c r="M3282" s="958" t="s">
        <v>180</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ASRCMS202202</v>
      </c>
      <c r="AB3282" s="957">
        <f t="shared" si="566"/>
        <v>45230</v>
      </c>
      <c r="AC3282" t="str">
        <f t="shared" si="567"/>
        <v>Unaudited</v>
      </c>
    </row>
    <row r="3283" spans="1:29" x14ac:dyDescent="0.25">
      <c r="A3283" t="s">
        <v>421</v>
      </c>
      <c r="B3283" t="s">
        <v>1380</v>
      </c>
      <c r="C3283" t="s">
        <v>1381</v>
      </c>
      <c r="D3283">
        <v>1900</v>
      </c>
      <c r="E3283" s="957">
        <v>1</v>
      </c>
      <c r="F3283" t="s">
        <v>1026</v>
      </c>
      <c r="G3283" s="957" t="s">
        <v>1379</v>
      </c>
      <c r="H3283" t="s">
        <v>388</v>
      </c>
      <c r="I3283" s="958" t="s">
        <v>489</v>
      </c>
      <c r="J3283" s="958" t="s">
        <v>437</v>
      </c>
      <c r="K3283" s="958" t="s">
        <v>437</v>
      </c>
      <c r="L3283" s="937" t="s">
        <v>132</v>
      </c>
      <c r="M3283" s="958" t="s">
        <v>495</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ASRCMS202202</v>
      </c>
      <c r="AB3283" s="957">
        <f t="shared" si="566"/>
        <v>45230</v>
      </c>
      <c r="AC3283" t="str">
        <f t="shared" si="567"/>
        <v>Unaudited</v>
      </c>
    </row>
    <row r="3284" spans="1:29" x14ac:dyDescent="0.25">
      <c r="A3284" t="s">
        <v>421</v>
      </c>
      <c r="B3284" t="s">
        <v>1380</v>
      </c>
      <c r="C3284" t="s">
        <v>1381</v>
      </c>
      <c r="D3284">
        <v>1900</v>
      </c>
      <c r="E3284" s="957">
        <v>1</v>
      </c>
      <c r="F3284" t="s">
        <v>1026</v>
      </c>
      <c r="G3284" s="957" t="s">
        <v>1379</v>
      </c>
      <c r="H3284" t="s">
        <v>388</v>
      </c>
      <c r="I3284" s="958" t="s">
        <v>489</v>
      </c>
      <c r="J3284" s="958" t="s">
        <v>437</v>
      </c>
      <c r="K3284" s="958" t="s">
        <v>437</v>
      </c>
      <c r="L3284" s="937" t="s">
        <v>133</v>
      </c>
      <c r="M3284" s="958" t="s">
        <v>496</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ASRCMS202202</v>
      </c>
      <c r="AB3284" s="957">
        <f t="shared" si="566"/>
        <v>45230</v>
      </c>
      <c r="AC3284" t="str">
        <f t="shared" si="567"/>
        <v>Unaudited</v>
      </c>
    </row>
    <row r="3285" spans="1:29" x14ac:dyDescent="0.25">
      <c r="A3285" t="s">
        <v>421</v>
      </c>
      <c r="B3285" t="s">
        <v>1380</v>
      </c>
      <c r="C3285" t="s">
        <v>1381</v>
      </c>
      <c r="D3285">
        <v>1900</v>
      </c>
      <c r="E3285" s="957">
        <v>1</v>
      </c>
      <c r="F3285" t="s">
        <v>1026</v>
      </c>
      <c r="G3285" s="957" t="s">
        <v>1379</v>
      </c>
      <c r="H3285" t="s">
        <v>388</v>
      </c>
      <c r="I3285" s="958" t="s">
        <v>489</v>
      </c>
      <c r="J3285" s="958" t="s">
        <v>437</v>
      </c>
      <c r="K3285" s="958" t="s">
        <v>437</v>
      </c>
      <c r="L3285" s="937" t="s">
        <v>134</v>
      </c>
      <c r="M3285" s="958" t="s">
        <v>497</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ASRCMS202202</v>
      </c>
      <c r="AB3285" s="957">
        <f t="shared" si="566"/>
        <v>45230</v>
      </c>
      <c r="AC3285" t="str">
        <f t="shared" si="567"/>
        <v>Unaudited</v>
      </c>
    </row>
    <row r="3286" spans="1:29" ht="30" x14ac:dyDescent="0.25">
      <c r="A3286" t="s">
        <v>421</v>
      </c>
      <c r="B3286" t="s">
        <v>1380</v>
      </c>
      <c r="C3286" t="s">
        <v>1381</v>
      </c>
      <c r="D3286">
        <v>1900</v>
      </c>
      <c r="E3286" s="957">
        <v>1</v>
      </c>
      <c r="F3286" t="s">
        <v>1026</v>
      </c>
      <c r="G3286" s="957" t="s">
        <v>1379</v>
      </c>
      <c r="H3286" t="s">
        <v>388</v>
      </c>
      <c r="I3286" s="958" t="s">
        <v>490</v>
      </c>
      <c r="J3286" s="958" t="s">
        <v>26</v>
      </c>
      <c r="K3286" s="958" t="s">
        <v>26</v>
      </c>
      <c r="L3286" s="937" t="s">
        <v>270</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590846.65011275909</v>
      </c>
      <c r="AA3286" t="str">
        <f t="shared" si="565"/>
        <v>ASRCMS202202</v>
      </c>
      <c r="AB3286" s="957">
        <f t="shared" si="566"/>
        <v>45230</v>
      </c>
      <c r="AC3286" t="str">
        <f t="shared" si="567"/>
        <v>Unaudited</v>
      </c>
    </row>
    <row r="3287" spans="1:29" x14ac:dyDescent="0.25">
      <c r="A3287" t="s">
        <v>421</v>
      </c>
      <c r="B3287" t="s">
        <v>1380</v>
      </c>
      <c r="C3287" t="s">
        <v>1381</v>
      </c>
      <c r="D3287">
        <v>1900</v>
      </c>
      <c r="E3287" s="957">
        <v>1</v>
      </c>
      <c r="F3287" t="s">
        <v>439</v>
      </c>
      <c r="G3287" s="957">
        <v>91</v>
      </c>
      <c r="H3287" t="s">
        <v>389</v>
      </c>
      <c r="I3287" s="958" t="s">
        <v>433</v>
      </c>
      <c r="J3287" s="958" t="s">
        <v>433</v>
      </c>
      <c r="K3287" s="958" t="s">
        <v>433</v>
      </c>
      <c r="L3287" s="953"/>
      <c r="M3287" s="958" t="s">
        <v>433</v>
      </c>
      <c r="N3287" s="678">
        <f t="shared" ca="1" si="564"/>
        <v>19759.177419353</v>
      </c>
      <c r="O3287" s="678">
        <f t="shared" ca="1" si="564"/>
        <v>10889.470046082</v>
      </c>
      <c r="P3287" s="678">
        <f t="shared" ca="1" si="564"/>
        <v>1566.3559907829999</v>
      </c>
      <c r="Q3287" s="678">
        <f t="shared" ca="1" si="564"/>
        <v>5476.0691244230002</v>
      </c>
      <c r="R3287" s="678">
        <f t="shared" ca="1" si="564"/>
        <v>824</v>
      </c>
      <c r="S3287" s="678">
        <f t="shared" ca="1" si="564"/>
        <v>42</v>
      </c>
      <c r="T3287" s="678">
        <f t="shared" ca="1" si="564"/>
        <v>594</v>
      </c>
      <c r="U3287" s="678">
        <f t="shared" ca="1" si="564"/>
        <v>0</v>
      </c>
      <c r="V3287" s="678">
        <f t="shared" ca="1" si="564"/>
        <v>82.25</v>
      </c>
      <c r="W3287" s="678">
        <f t="shared" ca="1" si="568"/>
        <v>285.03225806500001</v>
      </c>
      <c r="X3287" s="678">
        <f t="shared" ca="1" si="564"/>
        <v>0</v>
      </c>
      <c r="Y3287" s="678">
        <f t="shared" ca="1" si="564"/>
        <v>0</v>
      </c>
      <c r="Z3287" s="678">
        <f t="shared" ca="1" si="564"/>
        <v>0</v>
      </c>
      <c r="AA3287" t="str">
        <f t="shared" si="565"/>
        <v>ASRCMS202202</v>
      </c>
      <c r="AB3287" s="957">
        <f t="shared" si="566"/>
        <v>45230</v>
      </c>
      <c r="AC3287" t="str">
        <f t="shared" si="567"/>
        <v>Unaudited</v>
      </c>
    </row>
    <row r="3288" spans="1:29" x14ac:dyDescent="0.25">
      <c r="A3288" t="s">
        <v>421</v>
      </c>
      <c r="B3288" t="s">
        <v>1380</v>
      </c>
      <c r="C3288" t="s">
        <v>1381</v>
      </c>
      <c r="D3288">
        <v>1900</v>
      </c>
      <c r="E3288" s="957">
        <v>1</v>
      </c>
      <c r="F3288" t="s">
        <v>439</v>
      </c>
      <c r="G3288" s="957">
        <v>91</v>
      </c>
      <c r="H3288" t="s">
        <v>389</v>
      </c>
      <c r="I3288" s="958" t="s">
        <v>488</v>
      </c>
      <c r="J3288" s="958" t="s">
        <v>12</v>
      </c>
      <c r="K3288" s="958" t="s">
        <v>12</v>
      </c>
      <c r="L3288" s="937">
        <v>1.1000000000000001</v>
      </c>
      <c r="M3288" s="958" t="s">
        <v>12</v>
      </c>
      <c r="N3288" s="678">
        <f t="shared" ca="1" si="564"/>
        <v>31385729.919999994</v>
      </c>
      <c r="O3288" s="678">
        <f t="shared" ca="1" si="564"/>
        <v>13345045.560000001</v>
      </c>
      <c r="P3288" s="678">
        <f t="shared" ca="1" si="564"/>
        <v>1919569.2800000003</v>
      </c>
      <c r="Q3288" s="678">
        <f t="shared" ca="1" si="564"/>
        <v>6710922.709999999</v>
      </c>
      <c r="R3288" s="678">
        <f t="shared" ca="1" si="564"/>
        <v>1009812</v>
      </c>
      <c r="S3288" s="678">
        <f t="shared" ca="1" si="564"/>
        <v>51471</v>
      </c>
      <c r="T3288" s="678">
        <f t="shared" ca="1" si="564"/>
        <v>727947</v>
      </c>
      <c r="U3288" s="678">
        <f t="shared" ca="1" si="564"/>
        <v>0</v>
      </c>
      <c r="V3288" s="678">
        <f t="shared" ca="1" si="564"/>
        <v>100797.38</v>
      </c>
      <c r="W3288" s="678">
        <f t="shared" ca="1" si="568"/>
        <v>7520164.9900000002</v>
      </c>
      <c r="X3288" s="678">
        <f t="shared" ca="1" si="564"/>
        <v>0</v>
      </c>
      <c r="Y3288" s="678">
        <f t="shared" ca="1" si="564"/>
        <v>0</v>
      </c>
      <c r="Z3288" s="678">
        <f t="shared" ca="1" si="564"/>
        <v>0</v>
      </c>
      <c r="AA3288" t="str">
        <f t="shared" si="565"/>
        <v>ASRCMS202202</v>
      </c>
      <c r="AB3288" s="957">
        <f t="shared" si="566"/>
        <v>45230</v>
      </c>
      <c r="AC3288" t="str">
        <f t="shared" si="567"/>
        <v>Unaudited</v>
      </c>
    </row>
    <row r="3289" spans="1:29" x14ac:dyDescent="0.25">
      <c r="A3289" t="s">
        <v>421</v>
      </c>
      <c r="B3289" t="s">
        <v>1380</v>
      </c>
      <c r="C3289" t="s">
        <v>1381</v>
      </c>
      <c r="D3289">
        <v>1900</v>
      </c>
      <c r="E3289" s="957">
        <v>1</v>
      </c>
      <c r="F3289" t="s">
        <v>439</v>
      </c>
      <c r="G3289" s="957">
        <v>91</v>
      </c>
      <c r="H3289" t="s">
        <v>389</v>
      </c>
      <c r="I3289" s="937" t="s">
        <v>488</v>
      </c>
      <c r="J3289" s="937" t="s">
        <v>12</v>
      </c>
      <c r="K3289" s="937" t="s">
        <v>1323</v>
      </c>
      <c r="L3289" s="937" t="s">
        <v>1314</v>
      </c>
      <c r="M3289" s="958" t="s">
        <v>1323</v>
      </c>
      <c r="N3289" s="678">
        <f t="shared" ca="1" si="564"/>
        <v>467415.94732833136</v>
      </c>
      <c r="O3289" s="678">
        <f t="shared" ca="1" si="564"/>
        <v>200365.45322209055</v>
      </c>
      <c r="P3289" s="678">
        <f t="shared" ca="1" si="564"/>
        <v>28597.718489755909</v>
      </c>
      <c r="Q3289" s="678">
        <f t="shared" ca="1" si="564"/>
        <v>98826.306126838055</v>
      </c>
      <c r="R3289" s="678">
        <f t="shared" ca="1" si="564"/>
        <v>14824.881715188592</v>
      </c>
      <c r="S3289" s="678">
        <f t="shared" ca="1" si="564"/>
        <v>657.58527361940139</v>
      </c>
      <c r="T3289" s="678">
        <f t="shared" ca="1" si="564"/>
        <v>10866.360528150313</v>
      </c>
      <c r="U3289" s="678">
        <f t="shared" ca="1" si="564"/>
        <v>0</v>
      </c>
      <c r="V3289" s="678">
        <f t="shared" ca="1" si="564"/>
        <v>1534.2080772843499</v>
      </c>
      <c r="W3289" s="678">
        <f t="shared" ca="1" si="568"/>
        <v>111743.43389540417</v>
      </c>
      <c r="X3289" s="678">
        <f t="shared" ca="1" si="564"/>
        <v>0</v>
      </c>
      <c r="Y3289" s="678">
        <f t="shared" ca="1" si="564"/>
        <v>0</v>
      </c>
      <c r="Z3289" s="678">
        <f t="shared" ca="1" si="564"/>
        <v>0</v>
      </c>
      <c r="AA3289" t="str">
        <f t="shared" si="565"/>
        <v>ASRCMS202202</v>
      </c>
      <c r="AB3289" s="957">
        <f t="shared" si="566"/>
        <v>45230</v>
      </c>
      <c r="AC3289" t="str">
        <f t="shared" si="567"/>
        <v>Unaudited</v>
      </c>
    </row>
    <row r="3290" spans="1:29" x14ac:dyDescent="0.25">
      <c r="A3290" t="s">
        <v>421</v>
      </c>
      <c r="B3290" t="s">
        <v>1380</v>
      </c>
      <c r="C3290" t="s">
        <v>1381</v>
      </c>
      <c r="D3290">
        <v>1900</v>
      </c>
      <c r="E3290" s="957">
        <v>1</v>
      </c>
      <c r="F3290" t="s">
        <v>439</v>
      </c>
      <c r="G3290" s="957">
        <v>91</v>
      </c>
      <c r="H3290" t="s">
        <v>389</v>
      </c>
      <c r="I3290" s="958" t="s">
        <v>488</v>
      </c>
      <c r="J3290" s="958" t="s">
        <v>491</v>
      </c>
      <c r="K3290" s="958" t="s">
        <v>492</v>
      </c>
      <c r="L3290" s="937" t="s">
        <v>63</v>
      </c>
      <c r="M3290" s="958" t="s">
        <v>344</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ASRCMS202202</v>
      </c>
      <c r="AB3290" s="957">
        <f t="shared" si="566"/>
        <v>45230</v>
      </c>
      <c r="AC3290" t="str">
        <f t="shared" si="567"/>
        <v>Unaudited</v>
      </c>
    </row>
    <row r="3291" spans="1:29" x14ac:dyDescent="0.25">
      <c r="A3291" t="s">
        <v>421</v>
      </c>
      <c r="B3291" t="s">
        <v>1380</v>
      </c>
      <c r="C3291" t="s">
        <v>1381</v>
      </c>
      <c r="D3291">
        <v>1900</v>
      </c>
      <c r="E3291" s="957">
        <v>1</v>
      </c>
      <c r="F3291" t="s">
        <v>439</v>
      </c>
      <c r="G3291" s="957">
        <v>91</v>
      </c>
      <c r="H3291" t="s">
        <v>389</v>
      </c>
      <c r="I3291" s="937" t="s">
        <v>488</v>
      </c>
      <c r="J3291" s="937" t="s">
        <v>491</v>
      </c>
      <c r="K3291" s="937" t="s">
        <v>1014</v>
      </c>
      <c r="L3291" s="937" t="s">
        <v>910</v>
      </c>
      <c r="M3291" s="937" t="s">
        <v>911</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ASRCMS202202</v>
      </c>
      <c r="AB3291" s="957">
        <f t="shared" si="566"/>
        <v>45230</v>
      </c>
      <c r="AC3291" t="str">
        <f t="shared" si="567"/>
        <v>Unaudited</v>
      </c>
    </row>
    <row r="3292" spans="1:29" x14ac:dyDescent="0.25">
      <c r="A3292" t="s">
        <v>421</v>
      </c>
      <c r="B3292" t="s">
        <v>1380</v>
      </c>
      <c r="C3292" t="s">
        <v>1381</v>
      </c>
      <c r="D3292">
        <v>1900</v>
      </c>
      <c r="E3292" s="957">
        <v>1</v>
      </c>
      <c r="F3292" t="s">
        <v>439</v>
      </c>
      <c r="G3292" s="957">
        <v>91</v>
      </c>
      <c r="H3292" t="s">
        <v>389</v>
      </c>
      <c r="I3292" s="937" t="s">
        <v>488</v>
      </c>
      <c r="J3292" s="937" t="s">
        <v>13</v>
      </c>
      <c r="K3292" s="937" t="s">
        <v>493</v>
      </c>
      <c r="L3292" s="937" t="s">
        <v>95</v>
      </c>
      <c r="M3292" s="958" t="s">
        <v>147</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ASRCMS202202</v>
      </c>
      <c r="AB3292" s="957">
        <f t="shared" si="566"/>
        <v>45230</v>
      </c>
      <c r="AC3292" t="str">
        <f t="shared" si="567"/>
        <v>Unaudited</v>
      </c>
    </row>
    <row r="3293" spans="1:29" x14ac:dyDescent="0.25">
      <c r="A3293" t="s">
        <v>421</v>
      </c>
      <c r="B3293" t="s">
        <v>1380</v>
      </c>
      <c r="C3293" t="s">
        <v>1381</v>
      </c>
      <c r="D3293">
        <v>1900</v>
      </c>
      <c r="E3293" s="957">
        <v>1</v>
      </c>
      <c r="F3293" t="s">
        <v>439</v>
      </c>
      <c r="G3293" s="957">
        <v>91</v>
      </c>
      <c r="H3293" t="s">
        <v>389</v>
      </c>
      <c r="I3293" s="937" t="s">
        <v>488</v>
      </c>
      <c r="J3293" s="937" t="s">
        <v>13</v>
      </c>
      <c r="K3293" s="937" t="s">
        <v>13</v>
      </c>
      <c r="L3293" s="937" t="s">
        <v>35</v>
      </c>
      <c r="M3293" s="958" t="s">
        <v>13</v>
      </c>
      <c r="N3293" s="678">
        <f t="shared" ca="1" si="569"/>
        <v>11281.130330018208</v>
      </c>
      <c r="O3293" s="678">
        <f t="shared" ca="1" si="569"/>
        <v>4835.8401213123616</v>
      </c>
      <c r="P3293" s="678">
        <f t="shared" ca="1" si="569"/>
        <v>690.2087771461737</v>
      </c>
      <c r="Q3293" s="678">
        <f t="shared" ca="1" si="569"/>
        <v>2385.1827174993814</v>
      </c>
      <c r="R3293" s="678">
        <f t="shared" ca="1" si="569"/>
        <v>357.79999315827672</v>
      </c>
      <c r="S3293" s="678">
        <f t="shared" ca="1" si="569"/>
        <v>15.870885914789387</v>
      </c>
      <c r="T3293" s="678">
        <f t="shared" ca="1" si="569"/>
        <v>262.26069100060198</v>
      </c>
      <c r="U3293" s="678">
        <f t="shared" ca="1" si="569"/>
        <v>0</v>
      </c>
      <c r="V3293" s="678">
        <f t="shared" ca="1" si="569"/>
        <v>37.028264380234887</v>
      </c>
      <c r="W3293" s="678">
        <f t="shared" ca="1" si="568"/>
        <v>2696.9388796063886</v>
      </c>
      <c r="X3293" s="678">
        <f t="shared" ca="1" si="569"/>
        <v>0</v>
      </c>
      <c r="Y3293" s="678">
        <f t="shared" ca="1" si="569"/>
        <v>0</v>
      </c>
      <c r="Z3293" s="678">
        <f t="shared" ca="1" si="569"/>
        <v>0</v>
      </c>
      <c r="AA3293" t="str">
        <f t="shared" si="565"/>
        <v>ASRCMS202202</v>
      </c>
      <c r="AB3293" s="957">
        <f t="shared" si="566"/>
        <v>45230</v>
      </c>
      <c r="AC3293" t="str">
        <f t="shared" si="567"/>
        <v>Unaudited</v>
      </c>
    </row>
    <row r="3294" spans="1:29" x14ac:dyDescent="0.25">
      <c r="A3294" t="s">
        <v>421</v>
      </c>
      <c r="B3294" t="s">
        <v>1380</v>
      </c>
      <c r="C3294" t="s">
        <v>1381</v>
      </c>
      <c r="D3294">
        <v>1900</v>
      </c>
      <c r="E3294" s="957">
        <v>1</v>
      </c>
      <c r="F3294" t="s">
        <v>439</v>
      </c>
      <c r="G3294" s="957">
        <v>91</v>
      </c>
      <c r="H3294" t="s">
        <v>389</v>
      </c>
      <c r="I3294" s="937" t="s">
        <v>489</v>
      </c>
      <c r="J3294" s="937" t="s">
        <v>445</v>
      </c>
      <c r="K3294" s="937" t="s">
        <v>0</v>
      </c>
      <c r="L3294" s="937">
        <v>2.1</v>
      </c>
      <c r="M3294" s="958" t="s">
        <v>148</v>
      </c>
      <c r="N3294" s="678">
        <f t="shared" ca="1" si="569"/>
        <v>2189484.88</v>
      </c>
      <c r="O3294" s="678">
        <f t="shared" ca="1" si="569"/>
        <v>385199.77999999997</v>
      </c>
      <c r="P3294" s="678">
        <f t="shared" ca="1" si="569"/>
        <v>144932</v>
      </c>
      <c r="Q3294" s="678">
        <f t="shared" ca="1" si="569"/>
        <v>1056798.75</v>
      </c>
      <c r="R3294" s="678">
        <f t="shared" ca="1" si="569"/>
        <v>35755.990000000005</v>
      </c>
      <c r="S3294" s="678">
        <f t="shared" ca="1" si="569"/>
        <v>0</v>
      </c>
      <c r="T3294" s="678">
        <f t="shared" ca="1" si="569"/>
        <v>110367.75</v>
      </c>
      <c r="U3294" s="678">
        <f t="shared" ca="1" si="569"/>
        <v>0</v>
      </c>
      <c r="V3294" s="678">
        <f t="shared" ca="1" si="569"/>
        <v>0</v>
      </c>
      <c r="W3294" s="678">
        <f t="shared" ca="1" si="568"/>
        <v>456430.61</v>
      </c>
      <c r="X3294" s="678">
        <f t="shared" ca="1" si="569"/>
        <v>0</v>
      </c>
      <c r="Y3294" s="678">
        <f t="shared" ca="1" si="569"/>
        <v>0</v>
      </c>
      <c r="Z3294" s="678">
        <f t="shared" ca="1" si="569"/>
        <v>0</v>
      </c>
      <c r="AA3294" t="str">
        <f t="shared" si="565"/>
        <v>ASRCMS202202</v>
      </c>
      <c r="AB3294" s="957">
        <f t="shared" si="566"/>
        <v>45230</v>
      </c>
      <c r="AC3294" t="str">
        <f t="shared" si="567"/>
        <v>Unaudited</v>
      </c>
    </row>
    <row r="3295" spans="1:29" ht="30" x14ac:dyDescent="0.25">
      <c r="A3295" t="s">
        <v>421</v>
      </c>
      <c r="B3295" t="s">
        <v>1380</v>
      </c>
      <c r="C3295" t="s">
        <v>1381</v>
      </c>
      <c r="D3295">
        <v>1900</v>
      </c>
      <c r="E3295" s="957">
        <v>1</v>
      </c>
      <c r="F3295" t="s">
        <v>439</v>
      </c>
      <c r="G3295" s="957">
        <v>91</v>
      </c>
      <c r="H3295" t="s">
        <v>389</v>
      </c>
      <c r="I3295" s="937" t="s">
        <v>489</v>
      </c>
      <c r="J3295" s="937" t="s">
        <v>445</v>
      </c>
      <c r="K3295" s="937" t="s">
        <v>0</v>
      </c>
      <c r="L3295" s="943">
        <v>2.2000000000000002</v>
      </c>
      <c r="M3295" s="959" t="s">
        <v>149</v>
      </c>
      <c r="N3295" s="678">
        <f t="shared" ca="1" si="569"/>
        <v>3366.6342294353572</v>
      </c>
      <c r="O3295" s="678">
        <f t="shared" ca="1" si="569"/>
        <v>698.8726796619618</v>
      </c>
      <c r="P3295" s="678">
        <f t="shared" ca="1" si="569"/>
        <v>178.09428408709772</v>
      </c>
      <c r="Q3295" s="678">
        <f t="shared" ca="1" si="569"/>
        <v>1432.4656694533376</v>
      </c>
      <c r="R3295" s="678">
        <f t="shared" ca="1" si="569"/>
        <v>255.97065952680629</v>
      </c>
      <c r="S3295" s="678">
        <f t="shared" ca="1" si="569"/>
        <v>4.7891398306272182</v>
      </c>
      <c r="T3295" s="678">
        <f t="shared" ca="1" si="569"/>
        <v>226.77797582339917</v>
      </c>
      <c r="U3295" s="678">
        <f t="shared" ca="1" si="569"/>
        <v>0</v>
      </c>
      <c r="V3295" s="678">
        <f t="shared" ca="1" si="569"/>
        <v>20.275494070895252</v>
      </c>
      <c r="W3295" s="678">
        <f t="shared" ca="1" si="568"/>
        <v>549.38832698123213</v>
      </c>
      <c r="X3295" s="678">
        <f t="shared" ca="1" si="569"/>
        <v>0</v>
      </c>
      <c r="Y3295" s="678">
        <f t="shared" ca="1" si="569"/>
        <v>0</v>
      </c>
      <c r="Z3295" s="678">
        <f t="shared" ca="1" si="569"/>
        <v>0</v>
      </c>
      <c r="AA3295" t="str">
        <f t="shared" si="565"/>
        <v>ASRCMS202202</v>
      </c>
      <c r="AB3295" s="957">
        <f t="shared" si="566"/>
        <v>45230</v>
      </c>
      <c r="AC3295" t="str">
        <f t="shared" si="567"/>
        <v>Unaudited</v>
      </c>
    </row>
    <row r="3296" spans="1:29" x14ac:dyDescent="0.25">
      <c r="A3296" t="s">
        <v>421</v>
      </c>
      <c r="B3296" t="s">
        <v>1380</v>
      </c>
      <c r="C3296" t="s">
        <v>1381</v>
      </c>
      <c r="D3296">
        <v>1900</v>
      </c>
      <c r="E3296" s="957">
        <v>1</v>
      </c>
      <c r="F3296" t="s">
        <v>439</v>
      </c>
      <c r="G3296" s="957">
        <v>91</v>
      </c>
      <c r="H3296" t="s">
        <v>389</v>
      </c>
      <c r="I3296" s="937" t="s">
        <v>489</v>
      </c>
      <c r="J3296" s="937" t="s">
        <v>445</v>
      </c>
      <c r="K3296" s="937" t="s">
        <v>0</v>
      </c>
      <c r="L3296" s="937">
        <v>2.2999999999999998</v>
      </c>
      <c r="M3296" s="958" t="s">
        <v>150</v>
      </c>
      <c r="N3296" s="678">
        <f t="shared" ca="1" si="569"/>
        <v>390753.82</v>
      </c>
      <c r="O3296" s="678">
        <f t="shared" ca="1" si="569"/>
        <v>201654.25</v>
      </c>
      <c r="P3296" s="678">
        <f t="shared" ca="1" si="569"/>
        <v>42232.23</v>
      </c>
      <c r="Q3296" s="678">
        <f t="shared" ca="1" si="569"/>
        <v>102949.95000000001</v>
      </c>
      <c r="R3296" s="678">
        <f t="shared" ca="1" si="569"/>
        <v>21253.31</v>
      </c>
      <c r="S3296" s="678">
        <f t="shared" ca="1" si="569"/>
        <v>0</v>
      </c>
      <c r="T3296" s="678">
        <f t="shared" ca="1" si="569"/>
        <v>11377.24</v>
      </c>
      <c r="U3296" s="678">
        <f t="shared" ca="1" si="569"/>
        <v>0</v>
      </c>
      <c r="V3296" s="678">
        <f t="shared" ca="1" si="569"/>
        <v>2127.6</v>
      </c>
      <c r="W3296" s="678">
        <f t="shared" ca="1" si="568"/>
        <v>9159.24</v>
      </c>
      <c r="X3296" s="678">
        <f t="shared" ca="1" si="569"/>
        <v>0</v>
      </c>
      <c r="Y3296" s="678">
        <f t="shared" ca="1" si="569"/>
        <v>0</v>
      </c>
      <c r="Z3296" s="678">
        <f t="shared" ca="1" si="569"/>
        <v>0</v>
      </c>
      <c r="AA3296" t="str">
        <f t="shared" si="565"/>
        <v>ASRCMS202202</v>
      </c>
      <c r="AB3296" s="957">
        <f t="shared" si="566"/>
        <v>45230</v>
      </c>
      <c r="AC3296" t="str">
        <f t="shared" si="567"/>
        <v>Unaudited</v>
      </c>
    </row>
    <row r="3297" spans="1:29" x14ac:dyDescent="0.25">
      <c r="A3297" t="s">
        <v>421</v>
      </c>
      <c r="B3297" t="s">
        <v>1380</v>
      </c>
      <c r="C3297" t="s">
        <v>1381</v>
      </c>
      <c r="D3297">
        <v>1900</v>
      </c>
      <c r="E3297" s="957">
        <v>1</v>
      </c>
      <c r="F3297" t="s">
        <v>439</v>
      </c>
      <c r="G3297" s="957">
        <v>91</v>
      </c>
      <c r="H3297" t="s">
        <v>389</v>
      </c>
      <c r="I3297" s="937" t="s">
        <v>489</v>
      </c>
      <c r="J3297" s="937" t="s">
        <v>445</v>
      </c>
      <c r="K3297" s="937" t="s">
        <v>0</v>
      </c>
      <c r="L3297" s="937">
        <v>2.4</v>
      </c>
      <c r="M3297" s="958" t="s">
        <v>151</v>
      </c>
      <c r="N3297" s="678">
        <f t="shared" ca="1" si="569"/>
        <v>938567.88</v>
      </c>
      <c r="O3297" s="678">
        <f t="shared" ca="1" si="569"/>
        <v>430472.45999999996</v>
      </c>
      <c r="P3297" s="678">
        <f t="shared" ca="1" si="569"/>
        <v>35128.229999999996</v>
      </c>
      <c r="Q3297" s="678">
        <f t="shared" ca="1" si="569"/>
        <v>393243.70000000019</v>
      </c>
      <c r="R3297" s="678">
        <f t="shared" ca="1" si="569"/>
        <v>25665.599999999995</v>
      </c>
      <c r="S3297" s="678">
        <f t="shared" ca="1" si="569"/>
        <v>35.82</v>
      </c>
      <c r="T3297" s="678">
        <f t="shared" ca="1" si="569"/>
        <v>21796.210000000003</v>
      </c>
      <c r="U3297" s="678">
        <f t="shared" ca="1" si="569"/>
        <v>0</v>
      </c>
      <c r="V3297" s="678">
        <f t="shared" ca="1" si="569"/>
        <v>1135.4599999999998</v>
      </c>
      <c r="W3297" s="678">
        <f t="shared" ca="1" si="568"/>
        <v>31090.400000000001</v>
      </c>
      <c r="X3297" s="678">
        <f t="shared" ca="1" si="569"/>
        <v>0</v>
      </c>
      <c r="Y3297" s="678">
        <f t="shared" ca="1" si="569"/>
        <v>0</v>
      </c>
      <c r="Z3297" s="678">
        <f t="shared" ca="1" si="569"/>
        <v>0</v>
      </c>
      <c r="AA3297" t="str">
        <f t="shared" si="565"/>
        <v>ASRCMS202202</v>
      </c>
      <c r="AB3297" s="957">
        <f t="shared" si="566"/>
        <v>45230</v>
      </c>
      <c r="AC3297" t="str">
        <f t="shared" si="567"/>
        <v>Unaudited</v>
      </c>
    </row>
    <row r="3298" spans="1:29" ht="30" x14ac:dyDescent="0.25">
      <c r="A3298" t="s">
        <v>421</v>
      </c>
      <c r="B3298" t="s">
        <v>1380</v>
      </c>
      <c r="C3298" t="s">
        <v>1381</v>
      </c>
      <c r="D3298">
        <v>1900</v>
      </c>
      <c r="E3298" s="957">
        <v>1</v>
      </c>
      <c r="F3298" t="s">
        <v>439</v>
      </c>
      <c r="G3298" s="957">
        <v>91</v>
      </c>
      <c r="H3298" t="s">
        <v>389</v>
      </c>
      <c r="I3298" s="937" t="s">
        <v>489</v>
      </c>
      <c r="J3298" s="937" t="s">
        <v>445</v>
      </c>
      <c r="K3298" s="937" t="s">
        <v>0</v>
      </c>
      <c r="L3298" s="937">
        <v>2.5</v>
      </c>
      <c r="M3298" s="958" t="s">
        <v>152</v>
      </c>
      <c r="N3298" s="678">
        <f t="shared" ca="1" si="569"/>
        <v>18844.825482673325</v>
      </c>
      <c r="O3298" s="678">
        <f t="shared" ca="1" si="569"/>
        <v>9126.8077072915821</v>
      </c>
      <c r="P3298" s="678">
        <f t="shared" ca="1" si="569"/>
        <v>1123.9508906636038</v>
      </c>
      <c r="Q3298" s="678">
        <f t="shared" ca="1" si="569"/>
        <v>7224.5039646183723</v>
      </c>
      <c r="R3298" s="678">
        <f t="shared" ca="1" si="569"/>
        <v>693.24462931460323</v>
      </c>
      <c r="S3298" s="678">
        <f t="shared" ca="1" si="569"/>
        <v>0.47351768793005955</v>
      </c>
      <c r="T3298" s="678">
        <f t="shared" ca="1" si="569"/>
        <v>38.363976306481781</v>
      </c>
      <c r="U3298" s="678">
        <f t="shared" ca="1" si="569"/>
        <v>0</v>
      </c>
      <c r="V3298" s="678">
        <f t="shared" ca="1" si="569"/>
        <v>50.297933170119698</v>
      </c>
      <c r="W3298" s="678">
        <f t="shared" ca="1" si="568"/>
        <v>587.18286362062906</v>
      </c>
      <c r="X3298" s="678">
        <f t="shared" ca="1" si="569"/>
        <v>0</v>
      </c>
      <c r="Y3298" s="678">
        <f t="shared" ca="1" si="569"/>
        <v>0</v>
      </c>
      <c r="Z3298" s="678">
        <f t="shared" ca="1" si="569"/>
        <v>0</v>
      </c>
      <c r="AA3298" t="str">
        <f t="shared" si="565"/>
        <v>ASRCMS202202</v>
      </c>
      <c r="AB3298" s="957">
        <f t="shared" si="566"/>
        <v>45230</v>
      </c>
      <c r="AC3298" t="str">
        <f t="shared" si="567"/>
        <v>Unaudited</v>
      </c>
    </row>
    <row r="3299" spans="1:29" x14ac:dyDescent="0.25">
      <c r="A3299" t="s">
        <v>421</v>
      </c>
      <c r="B3299" t="s">
        <v>1380</v>
      </c>
      <c r="C3299" t="s">
        <v>1381</v>
      </c>
      <c r="D3299">
        <v>1900</v>
      </c>
      <c r="E3299" s="957">
        <v>1</v>
      </c>
      <c r="F3299" t="s">
        <v>439</v>
      </c>
      <c r="G3299" s="957">
        <v>91</v>
      </c>
      <c r="H3299" t="s">
        <v>389</v>
      </c>
      <c r="I3299" s="937" t="s">
        <v>489</v>
      </c>
      <c r="J3299" s="937" t="s">
        <v>445</v>
      </c>
      <c r="K3299" s="937" t="s">
        <v>0</v>
      </c>
      <c r="L3299" s="937" t="s">
        <v>97</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ASRCMS202202</v>
      </c>
      <c r="AB3299" s="957">
        <f t="shared" si="566"/>
        <v>45230</v>
      </c>
      <c r="AC3299" t="str">
        <f t="shared" si="567"/>
        <v>Unaudited</v>
      </c>
    </row>
    <row r="3300" spans="1:29" x14ac:dyDescent="0.25">
      <c r="A3300" t="s">
        <v>421</v>
      </c>
      <c r="B3300" t="s">
        <v>1380</v>
      </c>
      <c r="C3300" t="s">
        <v>1381</v>
      </c>
      <c r="D3300">
        <v>1900</v>
      </c>
      <c r="E3300" s="957">
        <v>1</v>
      </c>
      <c r="F3300" t="s">
        <v>439</v>
      </c>
      <c r="G3300" s="957">
        <v>91</v>
      </c>
      <c r="H3300" t="s">
        <v>389</v>
      </c>
      <c r="I3300" s="937" t="s">
        <v>489</v>
      </c>
      <c r="J3300" s="937" t="s">
        <v>445</v>
      </c>
      <c r="K3300" s="937" t="s">
        <v>0</v>
      </c>
      <c r="L3300" s="937" t="s">
        <v>153</v>
      </c>
      <c r="M3300" s="958" t="s">
        <v>452</v>
      </c>
      <c r="N3300" s="678">
        <f t="shared" ca="1" si="569"/>
        <v>16613.356262361362</v>
      </c>
      <c r="O3300" s="678">
        <f t="shared" ca="1" si="569"/>
        <v>3893.0324905388038</v>
      </c>
      <c r="P3300" s="678">
        <f t="shared" ca="1" si="569"/>
        <v>691.42582882004024</v>
      </c>
      <c r="Q3300" s="678">
        <f t="shared" ca="1" si="569"/>
        <v>5244.9003909580624</v>
      </c>
      <c r="R3300" s="678">
        <f t="shared" ca="1" si="569"/>
        <v>744.86383700617364</v>
      </c>
      <c r="S3300" s="678">
        <f t="shared" ca="1" si="569"/>
        <v>27.763082884332967</v>
      </c>
      <c r="T3300" s="678">
        <f t="shared" ca="1" si="569"/>
        <v>745.34826120410935</v>
      </c>
      <c r="U3300" s="678">
        <f t="shared" ca="1" si="569"/>
        <v>0</v>
      </c>
      <c r="V3300" s="678">
        <f t="shared" ca="1" si="569"/>
        <v>101.49274329215106</v>
      </c>
      <c r="W3300" s="678">
        <f t="shared" ca="1" si="568"/>
        <v>5164.5296276576864</v>
      </c>
      <c r="X3300" s="678">
        <f t="shared" ca="1" si="569"/>
        <v>0</v>
      </c>
      <c r="Y3300" s="678">
        <f t="shared" ca="1" si="569"/>
        <v>0</v>
      </c>
      <c r="Z3300" s="678">
        <f t="shared" ca="1" si="569"/>
        <v>0</v>
      </c>
      <c r="AA3300" t="str">
        <f t="shared" si="565"/>
        <v>ASRCMS202202</v>
      </c>
      <c r="AB3300" s="957">
        <f t="shared" si="566"/>
        <v>45230</v>
      </c>
      <c r="AC3300" t="str">
        <f t="shared" si="567"/>
        <v>Unaudited</v>
      </c>
    </row>
    <row r="3301" spans="1:29" x14ac:dyDescent="0.25">
      <c r="A3301" t="s">
        <v>421</v>
      </c>
      <c r="B3301" t="s">
        <v>1380</v>
      </c>
      <c r="C3301" t="s">
        <v>1381</v>
      </c>
      <c r="D3301">
        <v>1900</v>
      </c>
      <c r="E3301" s="957">
        <v>1</v>
      </c>
      <c r="F3301" t="s">
        <v>439</v>
      </c>
      <c r="G3301" s="957">
        <v>91</v>
      </c>
      <c r="H3301" t="s">
        <v>389</v>
      </c>
      <c r="I3301" s="937" t="s">
        <v>489</v>
      </c>
      <c r="J3301" s="937" t="s">
        <v>445</v>
      </c>
      <c r="K3301" s="937" t="s">
        <v>0</v>
      </c>
      <c r="L3301" s="937" t="s">
        <v>912</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ASRCMS202202</v>
      </c>
      <c r="AB3301" s="957">
        <f t="shared" si="566"/>
        <v>45230</v>
      </c>
      <c r="AC3301" t="str">
        <f t="shared" si="567"/>
        <v>Unaudited</v>
      </c>
    </row>
    <row r="3302" spans="1:29" x14ac:dyDescent="0.25">
      <c r="A3302" t="s">
        <v>421</v>
      </c>
      <c r="B3302" t="s">
        <v>1380</v>
      </c>
      <c r="C3302" t="s">
        <v>1381</v>
      </c>
      <c r="D3302">
        <v>1900</v>
      </c>
      <c r="E3302" s="957">
        <v>1</v>
      </c>
      <c r="F3302" t="s">
        <v>439</v>
      </c>
      <c r="G3302" s="957">
        <v>91</v>
      </c>
      <c r="H3302" t="s">
        <v>389</v>
      </c>
      <c r="I3302" s="937" t="s">
        <v>489</v>
      </c>
      <c r="J3302" s="937" t="s">
        <v>445</v>
      </c>
      <c r="K3302" s="937" t="s">
        <v>53</v>
      </c>
      <c r="L3302" s="937">
        <v>3.1</v>
      </c>
      <c r="M3302" s="958" t="s">
        <v>33</v>
      </c>
      <c r="N3302" s="678">
        <f t="shared" ca="1" si="569"/>
        <v>628557.42999999993</v>
      </c>
      <c r="O3302" s="678">
        <f t="shared" ca="1" si="569"/>
        <v>321329.75999999995</v>
      </c>
      <c r="P3302" s="678">
        <f t="shared" ca="1" si="569"/>
        <v>39851.099999999984</v>
      </c>
      <c r="Q3302" s="678">
        <f t="shared" ca="1" si="569"/>
        <v>187855.79</v>
      </c>
      <c r="R3302" s="678">
        <f t="shared" ca="1" si="569"/>
        <v>32021.479999999996</v>
      </c>
      <c r="S3302" s="678">
        <f t="shared" ca="1" si="569"/>
        <v>2521.11</v>
      </c>
      <c r="T3302" s="678">
        <f t="shared" ca="1" si="569"/>
        <v>21185.049999999996</v>
      </c>
      <c r="U3302" s="678">
        <f t="shared" ca="1" si="569"/>
        <v>0</v>
      </c>
      <c r="V3302" s="678">
        <f t="shared" ca="1" si="569"/>
        <v>3155.1200000000003</v>
      </c>
      <c r="W3302" s="678">
        <f t="shared" ca="1" si="568"/>
        <v>20638.02</v>
      </c>
      <c r="X3302" s="678">
        <f t="shared" ca="1" si="569"/>
        <v>0</v>
      </c>
      <c r="Y3302" s="678">
        <f t="shared" ca="1" si="569"/>
        <v>0</v>
      </c>
      <c r="Z3302" s="678">
        <f t="shared" ca="1" si="569"/>
        <v>0</v>
      </c>
      <c r="AA3302" t="str">
        <f t="shared" si="565"/>
        <v>ASRCMS202202</v>
      </c>
      <c r="AB3302" s="957">
        <f t="shared" si="566"/>
        <v>45230</v>
      </c>
      <c r="AC3302" t="str">
        <f t="shared" si="567"/>
        <v>Unaudited</v>
      </c>
    </row>
    <row r="3303" spans="1:29" x14ac:dyDescent="0.25">
      <c r="A3303" t="s">
        <v>421</v>
      </c>
      <c r="B3303" t="s">
        <v>1380</v>
      </c>
      <c r="C3303" t="s">
        <v>1381</v>
      </c>
      <c r="D3303">
        <v>1900</v>
      </c>
      <c r="E3303" s="957">
        <v>1</v>
      </c>
      <c r="F3303" t="s">
        <v>439</v>
      </c>
      <c r="G3303" s="957">
        <v>91</v>
      </c>
      <c r="H3303" t="s">
        <v>389</v>
      </c>
      <c r="I3303" s="937" t="s">
        <v>489</v>
      </c>
      <c r="J3303" s="937" t="s">
        <v>445</v>
      </c>
      <c r="K3303" s="937" t="s">
        <v>53</v>
      </c>
      <c r="L3303" s="937">
        <v>3.2</v>
      </c>
      <c r="M3303" s="958" t="s">
        <v>34</v>
      </c>
      <c r="N3303" s="678">
        <f t="shared" ca="1" si="569"/>
        <v>1299692.0299999998</v>
      </c>
      <c r="O3303" s="678">
        <f t="shared" ca="1" si="569"/>
        <v>445414.64999999985</v>
      </c>
      <c r="P3303" s="678">
        <f t="shared" ca="1" si="569"/>
        <v>78587.8</v>
      </c>
      <c r="Q3303" s="678">
        <f t="shared" ca="1" si="569"/>
        <v>499338.13999999996</v>
      </c>
      <c r="R3303" s="678">
        <f t="shared" ca="1" si="569"/>
        <v>59012.520000000004</v>
      </c>
      <c r="S3303" s="678">
        <f t="shared" ca="1" si="569"/>
        <v>1602.54</v>
      </c>
      <c r="T3303" s="678">
        <f t="shared" ca="1" si="569"/>
        <v>47586.159999999996</v>
      </c>
      <c r="U3303" s="678">
        <f t="shared" ca="1" si="569"/>
        <v>0</v>
      </c>
      <c r="V3303" s="678">
        <f t="shared" ca="1" si="569"/>
        <v>5359.5700000000006</v>
      </c>
      <c r="W3303" s="678">
        <f t="shared" ca="1" si="568"/>
        <v>162790.65000000002</v>
      </c>
      <c r="X3303" s="678">
        <f t="shared" ca="1" si="569"/>
        <v>0</v>
      </c>
      <c r="Y3303" s="678">
        <f t="shared" ca="1" si="569"/>
        <v>0</v>
      </c>
      <c r="Z3303" s="678">
        <f t="shared" ca="1" si="569"/>
        <v>0</v>
      </c>
      <c r="AA3303" t="str">
        <f t="shared" si="565"/>
        <v>ASRCMS202202</v>
      </c>
      <c r="AB3303" s="957">
        <f t="shared" si="566"/>
        <v>45230</v>
      </c>
      <c r="AC3303" t="str">
        <f t="shared" si="567"/>
        <v>Unaudited</v>
      </c>
    </row>
    <row r="3304" spans="1:29" x14ac:dyDescent="0.25">
      <c r="A3304" t="s">
        <v>421</v>
      </c>
      <c r="B3304" t="s">
        <v>1380</v>
      </c>
      <c r="C3304" t="s">
        <v>1381</v>
      </c>
      <c r="D3304">
        <v>1900</v>
      </c>
      <c r="E3304" s="957">
        <v>1</v>
      </c>
      <c r="F3304" t="s">
        <v>439</v>
      </c>
      <c r="G3304" s="957">
        <v>91</v>
      </c>
      <c r="H3304" t="s">
        <v>389</v>
      </c>
      <c r="I3304" s="937" t="s">
        <v>489</v>
      </c>
      <c r="J3304" s="937" t="s">
        <v>445</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ASRCMS202202</v>
      </c>
      <c r="AB3304" s="957">
        <f t="shared" si="566"/>
        <v>45230</v>
      </c>
      <c r="AC3304" t="str">
        <f t="shared" si="567"/>
        <v>Unaudited</v>
      </c>
    </row>
    <row r="3305" spans="1:29" x14ac:dyDescent="0.25">
      <c r="A3305" t="s">
        <v>421</v>
      </c>
      <c r="B3305" t="s">
        <v>1380</v>
      </c>
      <c r="C3305" t="s">
        <v>1381</v>
      </c>
      <c r="D3305">
        <v>1900</v>
      </c>
      <c r="E3305" s="957">
        <v>1</v>
      </c>
      <c r="F3305" t="s">
        <v>439</v>
      </c>
      <c r="G3305" s="957">
        <v>91</v>
      </c>
      <c r="H3305" t="s">
        <v>389</v>
      </c>
      <c r="I3305" s="937" t="s">
        <v>489</v>
      </c>
      <c r="J3305" s="937" t="s">
        <v>445</v>
      </c>
      <c r="K3305" s="937" t="s">
        <v>53</v>
      </c>
      <c r="L3305" s="945" t="s">
        <v>44</v>
      </c>
      <c r="M3305" s="960" t="s">
        <v>154</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ASRCMS202202</v>
      </c>
      <c r="AB3305" s="957">
        <f t="shared" si="566"/>
        <v>45230</v>
      </c>
      <c r="AC3305" t="str">
        <f t="shared" si="567"/>
        <v>Unaudited</v>
      </c>
    </row>
    <row r="3306" spans="1:29" x14ac:dyDescent="0.25">
      <c r="A3306" t="s">
        <v>421</v>
      </c>
      <c r="B3306" t="s">
        <v>1380</v>
      </c>
      <c r="C3306" t="s">
        <v>1381</v>
      </c>
      <c r="D3306">
        <v>1900</v>
      </c>
      <c r="E3306" s="957">
        <v>1</v>
      </c>
      <c r="F3306" t="s">
        <v>439</v>
      </c>
      <c r="G3306" s="957">
        <v>91</v>
      </c>
      <c r="H3306" t="s">
        <v>389</v>
      </c>
      <c r="I3306" s="937" t="s">
        <v>489</v>
      </c>
      <c r="J3306" s="937" t="s">
        <v>445</v>
      </c>
      <c r="K3306" s="937" t="s">
        <v>53</v>
      </c>
      <c r="L3306" s="947" t="s">
        <v>41</v>
      </c>
      <c r="M3306" s="961" t="s">
        <v>52</v>
      </c>
      <c r="N3306" s="678">
        <f t="shared" ca="1" si="569"/>
        <v>5966.9174725291496</v>
      </c>
      <c r="O3306" s="678">
        <f t="shared" ca="1" si="569"/>
        <v>246.05845247542882</v>
      </c>
      <c r="P3306" s="678">
        <f t="shared" ca="1" si="569"/>
        <v>2153.0114591600022</v>
      </c>
      <c r="Q3306" s="678">
        <f t="shared" ca="1" si="569"/>
        <v>2952.701429705146</v>
      </c>
      <c r="R3306" s="678">
        <f t="shared" ca="1" si="569"/>
        <v>615.1461311885721</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ASRCMS202202</v>
      </c>
      <c r="AB3306" s="957">
        <f t="shared" si="566"/>
        <v>45230</v>
      </c>
      <c r="AC3306" t="str">
        <f t="shared" si="567"/>
        <v>Unaudited</v>
      </c>
    </row>
    <row r="3307" spans="1:29" x14ac:dyDescent="0.25">
      <c r="A3307" t="s">
        <v>421</v>
      </c>
      <c r="B3307" t="s">
        <v>1380</v>
      </c>
      <c r="C3307" t="s">
        <v>1381</v>
      </c>
      <c r="D3307">
        <v>1900</v>
      </c>
      <c r="E3307" s="957">
        <v>1</v>
      </c>
      <c r="F3307" t="s">
        <v>439</v>
      </c>
      <c r="G3307" s="957">
        <v>91</v>
      </c>
      <c r="H3307" t="s">
        <v>389</v>
      </c>
      <c r="I3307" s="958" t="s">
        <v>489</v>
      </c>
      <c r="J3307" s="958" t="s">
        <v>445</v>
      </c>
      <c r="K3307" s="958" t="s">
        <v>53</v>
      </c>
      <c r="L3307" s="937" t="s">
        <v>42</v>
      </c>
      <c r="M3307" s="958" t="s">
        <v>155</v>
      </c>
      <c r="N3307" s="678">
        <f t="shared" ca="1" si="569"/>
        <v>28400.322801439099</v>
      </c>
      <c r="O3307" s="678">
        <f t="shared" ca="1" si="569"/>
        <v>11725.330555418368</v>
      </c>
      <c r="P3307" s="678">
        <f t="shared" ca="1" si="569"/>
        <v>1805.97155150412</v>
      </c>
      <c r="Q3307" s="678">
        <f t="shared" ca="1" si="569"/>
        <v>10467.977572596592</v>
      </c>
      <c r="R3307" s="678">
        <f t="shared" ca="1" si="569"/>
        <v>1400.319172296782</v>
      </c>
      <c r="S3307" s="678">
        <f t="shared" ca="1" si="569"/>
        <v>6.4001310824618276</v>
      </c>
      <c r="T3307" s="678">
        <f t="shared" ca="1" si="569"/>
        <v>123.85580110563058</v>
      </c>
      <c r="U3307" s="678">
        <f t="shared" ca="1" si="569"/>
        <v>0</v>
      </c>
      <c r="V3307" s="678">
        <f t="shared" ca="1" si="569"/>
        <v>129.80233430077982</v>
      </c>
      <c r="W3307" s="678">
        <f t="shared" ca="1" si="568"/>
        <v>2740.6656831343635</v>
      </c>
      <c r="X3307" s="678">
        <f t="shared" ca="1" si="569"/>
        <v>0</v>
      </c>
      <c r="Y3307" s="678">
        <f t="shared" ca="1" si="569"/>
        <v>0</v>
      </c>
      <c r="Z3307" s="678">
        <f t="shared" ca="1" si="569"/>
        <v>0</v>
      </c>
      <c r="AA3307" t="str">
        <f t="shared" si="565"/>
        <v>ASRCMS202202</v>
      </c>
      <c r="AB3307" s="957">
        <f t="shared" si="566"/>
        <v>45230</v>
      </c>
      <c r="AC3307" t="str">
        <f t="shared" si="567"/>
        <v>Unaudited</v>
      </c>
    </row>
    <row r="3308" spans="1:29" x14ac:dyDescent="0.25">
      <c r="A3308" t="s">
        <v>421</v>
      </c>
      <c r="B3308" t="s">
        <v>1380</v>
      </c>
      <c r="C3308" t="s">
        <v>1381</v>
      </c>
      <c r="D3308">
        <v>1900</v>
      </c>
      <c r="E3308" s="957">
        <v>1</v>
      </c>
      <c r="F3308" t="s">
        <v>439</v>
      </c>
      <c r="G3308" s="957">
        <v>91</v>
      </c>
      <c r="H3308" t="s">
        <v>389</v>
      </c>
      <c r="I3308" s="937" t="s">
        <v>489</v>
      </c>
      <c r="J3308" s="937" t="s">
        <v>445</v>
      </c>
      <c r="K3308" s="937" t="s">
        <v>53</v>
      </c>
      <c r="L3308" s="937" t="s">
        <v>43</v>
      </c>
      <c r="M3308" s="962" t="s">
        <v>463</v>
      </c>
      <c r="N3308" s="678">
        <f t="shared" ca="1" si="569"/>
        <v>51657.104763563482</v>
      </c>
      <c r="O3308" s="678">
        <f t="shared" ca="1" si="569"/>
        <v>12104.886215395914</v>
      </c>
      <c r="P3308" s="678">
        <f t="shared" ca="1" si="569"/>
        <v>2149.9001111840262</v>
      </c>
      <c r="Q3308" s="678">
        <f t="shared" ca="1" si="569"/>
        <v>16308.346410652714</v>
      </c>
      <c r="R3308" s="678">
        <f t="shared" ca="1" si="569"/>
        <v>2316.0587574944793</v>
      </c>
      <c r="S3308" s="678">
        <f t="shared" ca="1" si="569"/>
        <v>86.325752513034828</v>
      </c>
      <c r="T3308" s="678">
        <f t="shared" ca="1" si="569"/>
        <v>2317.5650125309444</v>
      </c>
      <c r="U3308" s="678">
        <f t="shared" ca="1" si="569"/>
        <v>0</v>
      </c>
      <c r="V3308" s="678">
        <f t="shared" ca="1" si="569"/>
        <v>315.57869404522762</v>
      </c>
      <c r="W3308" s="678">
        <f t="shared" ca="1" si="568"/>
        <v>16058.443809747134</v>
      </c>
      <c r="X3308" s="678">
        <f t="shared" ca="1" si="569"/>
        <v>0</v>
      </c>
      <c r="Y3308" s="678">
        <f t="shared" ca="1" si="569"/>
        <v>0</v>
      </c>
      <c r="Z3308" s="678">
        <f t="shared" ca="1" si="569"/>
        <v>0</v>
      </c>
      <c r="AA3308" t="str">
        <f t="shared" si="565"/>
        <v>ASRCMS202202</v>
      </c>
      <c r="AB3308" s="957">
        <f t="shared" si="566"/>
        <v>45230</v>
      </c>
      <c r="AC3308" t="str">
        <f t="shared" si="567"/>
        <v>Unaudited</v>
      </c>
    </row>
    <row r="3309" spans="1:29" x14ac:dyDescent="0.25">
      <c r="A3309" t="s">
        <v>421</v>
      </c>
      <c r="B3309" t="s">
        <v>1380</v>
      </c>
      <c r="C3309" t="s">
        <v>1381</v>
      </c>
      <c r="D3309">
        <v>1900</v>
      </c>
      <c r="E3309" s="957">
        <v>1</v>
      </c>
      <c r="F3309" t="s">
        <v>439</v>
      </c>
      <c r="G3309" s="957">
        <v>91</v>
      </c>
      <c r="H3309" t="s">
        <v>389</v>
      </c>
      <c r="I3309" s="937" t="s">
        <v>489</v>
      </c>
      <c r="J3309" s="937" t="s">
        <v>445</v>
      </c>
      <c r="K3309" s="937" t="s">
        <v>915</v>
      </c>
      <c r="L3309" s="937" t="s">
        <v>916</v>
      </c>
      <c r="M3309" s="962" t="s">
        <v>915</v>
      </c>
      <c r="N3309" s="678">
        <f t="shared" ca="1" si="569"/>
        <v>19084.329999999998</v>
      </c>
      <c r="O3309" s="678">
        <f t="shared" ca="1" si="569"/>
        <v>10714.789999999999</v>
      </c>
      <c r="P3309" s="678">
        <f t="shared" ca="1" si="569"/>
        <v>6358.78</v>
      </c>
      <c r="Q3309" s="678">
        <f t="shared" ca="1" si="569"/>
        <v>0</v>
      </c>
      <c r="R3309" s="678">
        <f t="shared" ca="1" si="569"/>
        <v>0</v>
      </c>
      <c r="S3309" s="678">
        <f t="shared" ca="1" si="569"/>
        <v>0</v>
      </c>
      <c r="T3309" s="678">
        <f t="shared" ca="1" si="569"/>
        <v>0</v>
      </c>
      <c r="U3309" s="678">
        <f t="shared" ca="1" si="569"/>
        <v>0</v>
      </c>
      <c r="V3309" s="678">
        <f t="shared" ca="1" si="569"/>
        <v>2010.76</v>
      </c>
      <c r="W3309" s="678">
        <f t="shared" ca="1" si="568"/>
        <v>0</v>
      </c>
      <c r="X3309" s="678">
        <f t="shared" ca="1" si="569"/>
        <v>0</v>
      </c>
      <c r="Y3309" s="678">
        <f t="shared" ca="1" si="569"/>
        <v>0</v>
      </c>
      <c r="Z3309" s="678">
        <f t="shared" ca="1" si="569"/>
        <v>0</v>
      </c>
      <c r="AA3309" t="str">
        <f t="shared" si="565"/>
        <v>ASRCMS202202</v>
      </c>
      <c r="AB3309" s="957">
        <f t="shared" si="566"/>
        <v>45230</v>
      </c>
      <c r="AC3309" t="str">
        <f t="shared" si="567"/>
        <v>Unaudited</v>
      </c>
    </row>
    <row r="3310" spans="1:29" x14ac:dyDescent="0.25">
      <c r="A3310" t="s">
        <v>421</v>
      </c>
      <c r="B3310" t="s">
        <v>1380</v>
      </c>
      <c r="C3310" t="s">
        <v>1381</v>
      </c>
      <c r="D3310">
        <v>1900</v>
      </c>
      <c r="E3310" s="957">
        <v>1</v>
      </c>
      <c r="F3310" t="s">
        <v>439</v>
      </c>
      <c r="G3310" s="957">
        <v>91</v>
      </c>
      <c r="H3310" t="s">
        <v>389</v>
      </c>
      <c r="I3310" s="937" t="s">
        <v>489</v>
      </c>
      <c r="J3310" s="937" t="s">
        <v>445</v>
      </c>
      <c r="K3310" s="937" t="s">
        <v>915</v>
      </c>
      <c r="L3310" s="937" t="s">
        <v>917</v>
      </c>
      <c r="M3310" s="962" t="s">
        <v>920</v>
      </c>
      <c r="N3310" s="678">
        <f t="shared" ca="1" si="569"/>
        <v>594.11192284153356</v>
      </c>
      <c r="O3310" s="678">
        <f t="shared" ca="1" si="569"/>
        <v>123.33047288152267</v>
      </c>
      <c r="P3310" s="678">
        <f t="shared" ca="1" si="569"/>
        <v>31.428403074193714</v>
      </c>
      <c r="Q3310" s="678">
        <f t="shared" ca="1" si="569"/>
        <v>252.78805931529484</v>
      </c>
      <c r="R3310" s="678">
        <f t="shared" ca="1" si="569"/>
        <v>45.171292857671695</v>
      </c>
      <c r="S3310" s="678">
        <f t="shared" ca="1" si="569"/>
        <v>0.84514232305186199</v>
      </c>
      <c r="T3310" s="678">
        <f t="shared" ca="1" si="569"/>
        <v>40.019642792364557</v>
      </c>
      <c r="U3310" s="678">
        <f t="shared" ca="1" si="569"/>
        <v>0</v>
      </c>
      <c r="V3310" s="678">
        <f t="shared" ca="1" si="569"/>
        <v>3.578028365452103</v>
      </c>
      <c r="W3310" s="678">
        <f t="shared" ca="1" si="568"/>
        <v>96.950881231982137</v>
      </c>
      <c r="X3310" s="678">
        <f t="shared" ca="1" si="569"/>
        <v>0</v>
      </c>
      <c r="Y3310" s="678">
        <f t="shared" ca="1" si="569"/>
        <v>0</v>
      </c>
      <c r="Z3310" s="678">
        <f t="shared" ca="1" si="569"/>
        <v>0</v>
      </c>
      <c r="AA3310" t="str">
        <f t="shared" si="565"/>
        <v>ASRCMS202202</v>
      </c>
      <c r="AB3310" s="957">
        <f t="shared" si="566"/>
        <v>45230</v>
      </c>
      <c r="AC3310" t="str">
        <f t="shared" si="567"/>
        <v>Unaudited</v>
      </c>
    </row>
    <row r="3311" spans="1:29" x14ac:dyDescent="0.25">
      <c r="A3311" t="s">
        <v>421</v>
      </c>
      <c r="B3311" t="s">
        <v>1380</v>
      </c>
      <c r="C3311" t="s">
        <v>1381</v>
      </c>
      <c r="D3311">
        <v>1900</v>
      </c>
      <c r="E3311" s="957">
        <v>1</v>
      </c>
      <c r="F3311" t="s">
        <v>439</v>
      </c>
      <c r="G3311" s="957">
        <v>91</v>
      </c>
      <c r="H3311" t="s">
        <v>389</v>
      </c>
      <c r="I3311" s="937" t="s">
        <v>489</v>
      </c>
      <c r="J3311" s="937" t="s">
        <v>445</v>
      </c>
      <c r="K3311" s="937" t="s">
        <v>915</v>
      </c>
      <c r="L3311" s="937" t="s">
        <v>918</v>
      </c>
      <c r="M3311" s="962" t="s">
        <v>921</v>
      </c>
      <c r="N3311" s="678">
        <f t="shared" ca="1" si="569"/>
        <v>41.825253671025926</v>
      </c>
      <c r="O3311" s="678">
        <f t="shared" ca="1" si="569"/>
        <v>9.8009739209184747</v>
      </c>
      <c r="P3311" s="678">
        <f t="shared" ca="1" si="569"/>
        <v>1.7407115232107282</v>
      </c>
      <c r="Q3311" s="678">
        <f t="shared" ca="1" si="569"/>
        <v>13.204393252438669</v>
      </c>
      <c r="R3311" s="678">
        <f t="shared" ca="1" si="569"/>
        <v>1.8752453412281662</v>
      </c>
      <c r="S3311" s="678">
        <f t="shared" ca="1" si="569"/>
        <v>6.9895448336210919E-2</v>
      </c>
      <c r="T3311" s="678">
        <f t="shared" ca="1" si="569"/>
        <v>1.876464912074844</v>
      </c>
      <c r="U3311" s="678">
        <f t="shared" ca="1" si="569"/>
        <v>0</v>
      </c>
      <c r="V3311" s="678">
        <f t="shared" ca="1" si="569"/>
        <v>0.25551488013170259</v>
      </c>
      <c r="W3311" s="678">
        <f t="shared" ca="1" si="568"/>
        <v>13.002054392687132</v>
      </c>
      <c r="X3311" s="678">
        <f t="shared" ca="1" si="569"/>
        <v>0</v>
      </c>
      <c r="Y3311" s="678">
        <f t="shared" ca="1" si="569"/>
        <v>0</v>
      </c>
      <c r="Z3311" s="678">
        <f t="shared" ca="1" si="569"/>
        <v>0</v>
      </c>
      <c r="AA3311" t="str">
        <f t="shared" si="565"/>
        <v>ASRCMS202202</v>
      </c>
      <c r="AB3311" s="957">
        <f t="shared" si="566"/>
        <v>45230</v>
      </c>
      <c r="AC3311" t="str">
        <f t="shared" si="567"/>
        <v>Unaudited</v>
      </c>
    </row>
    <row r="3312" spans="1:29" x14ac:dyDescent="0.25">
      <c r="A3312" t="s">
        <v>421</v>
      </c>
      <c r="B3312" t="s">
        <v>1380</v>
      </c>
      <c r="C3312" t="s">
        <v>1381</v>
      </c>
      <c r="D3312">
        <v>1900</v>
      </c>
      <c r="E3312" s="957">
        <v>1</v>
      </c>
      <c r="F3312" t="s">
        <v>439</v>
      </c>
      <c r="G3312" s="957">
        <v>91</v>
      </c>
      <c r="H3312" t="s">
        <v>389</v>
      </c>
      <c r="I3312" s="937" t="s">
        <v>489</v>
      </c>
      <c r="J3312" s="937" t="s">
        <v>445</v>
      </c>
      <c r="K3312" s="937" t="s">
        <v>446</v>
      </c>
      <c r="L3312" s="937">
        <v>5.0999999999999996</v>
      </c>
      <c r="M3312" s="962" t="s">
        <v>37</v>
      </c>
      <c r="N3312" s="678">
        <f t="shared" ca="1" si="569"/>
        <v>976049.99000000011</v>
      </c>
      <c r="O3312" s="678">
        <f t="shared" ca="1" si="569"/>
        <v>328903.81000000006</v>
      </c>
      <c r="P3312" s="678">
        <f t="shared" ca="1" si="569"/>
        <v>217023.55999999997</v>
      </c>
      <c r="Q3312" s="678">
        <f t="shared" ca="1" si="569"/>
        <v>150400.78000000003</v>
      </c>
      <c r="R3312" s="678">
        <f t="shared" ca="1" si="569"/>
        <v>181968.99</v>
      </c>
      <c r="S3312" s="678">
        <f t="shared" ca="1" si="569"/>
        <v>1582.29</v>
      </c>
      <c r="T3312" s="678">
        <f t="shared" ca="1" si="569"/>
        <v>74342.999999999971</v>
      </c>
      <c r="U3312" s="678">
        <f t="shared" ca="1" si="569"/>
        <v>0</v>
      </c>
      <c r="V3312" s="678">
        <f t="shared" ca="1" si="569"/>
        <v>18103.78</v>
      </c>
      <c r="W3312" s="678">
        <f t="shared" ca="1" si="568"/>
        <v>3723.78</v>
      </c>
      <c r="X3312" s="678">
        <f t="shared" ca="1" si="569"/>
        <v>0</v>
      </c>
      <c r="Y3312" s="678">
        <f t="shared" ca="1" si="569"/>
        <v>0</v>
      </c>
      <c r="Z3312" s="678">
        <f t="shared" ca="1" si="569"/>
        <v>0</v>
      </c>
      <c r="AA3312" t="str">
        <f t="shared" si="565"/>
        <v>ASRCMS202202</v>
      </c>
      <c r="AB3312" s="957">
        <f t="shared" si="566"/>
        <v>45230</v>
      </c>
      <c r="AC3312" t="str">
        <f t="shared" si="567"/>
        <v>Unaudited</v>
      </c>
    </row>
    <row r="3313" spans="1:29" ht="30" x14ac:dyDescent="0.25">
      <c r="A3313" t="s">
        <v>421</v>
      </c>
      <c r="B3313" t="s">
        <v>1380</v>
      </c>
      <c r="C3313" t="s">
        <v>1381</v>
      </c>
      <c r="D3313">
        <v>1900</v>
      </c>
      <c r="E3313" s="957">
        <v>1</v>
      </c>
      <c r="F3313" t="s">
        <v>439</v>
      </c>
      <c r="G3313" s="957">
        <v>91</v>
      </c>
      <c r="H3313" t="s">
        <v>389</v>
      </c>
      <c r="I3313" s="937" t="s">
        <v>489</v>
      </c>
      <c r="J3313" s="937" t="s">
        <v>445</v>
      </c>
      <c r="K3313" s="937" t="s">
        <v>446</v>
      </c>
      <c r="L3313" s="937">
        <v>5.2</v>
      </c>
      <c r="M3313" s="962" t="s">
        <v>304</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ASRCMS202202</v>
      </c>
      <c r="AB3313" s="957">
        <f t="shared" si="566"/>
        <v>45230</v>
      </c>
      <c r="AC3313" t="str">
        <f t="shared" si="567"/>
        <v>Unaudited</v>
      </c>
    </row>
    <row r="3314" spans="1:29" ht="30" x14ac:dyDescent="0.25">
      <c r="A3314" t="s">
        <v>421</v>
      </c>
      <c r="B3314" t="s">
        <v>1380</v>
      </c>
      <c r="C3314" t="s">
        <v>1381</v>
      </c>
      <c r="D3314">
        <v>1900</v>
      </c>
      <c r="E3314" s="957">
        <v>1</v>
      </c>
      <c r="F3314" t="s">
        <v>439</v>
      </c>
      <c r="G3314" s="957">
        <v>91</v>
      </c>
      <c r="H3314" t="s">
        <v>389</v>
      </c>
      <c r="I3314" s="937" t="s">
        <v>489</v>
      </c>
      <c r="J3314" s="937" t="s">
        <v>445</v>
      </c>
      <c r="K3314" s="937" t="s">
        <v>446</v>
      </c>
      <c r="L3314" s="945">
        <v>5.3</v>
      </c>
      <c r="M3314" s="960" t="s">
        <v>305</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12937.200350532057</v>
      </c>
      <c r="O3314" s="678">
        <f t="shared" ca="1" si="570"/>
        <v>4716.147807579222</v>
      </c>
      <c r="P3314" s="678">
        <f t="shared" ca="1" si="570"/>
        <v>3098.3374938063298</v>
      </c>
      <c r="Q3314" s="678">
        <f t="shared" ca="1" si="570"/>
        <v>2181.6379981326836</v>
      </c>
      <c r="R3314" s="678">
        <f t="shared" ca="1" si="570"/>
        <v>2580.1181879967567</v>
      </c>
      <c r="S3314" s="678">
        <f t="shared" ca="1" si="570"/>
        <v>1.0255746058386528</v>
      </c>
      <c r="T3314" s="678">
        <f t="shared" ca="1" si="570"/>
        <v>52.06415545492618</v>
      </c>
      <c r="U3314" s="678">
        <f t="shared" ca="1" si="570"/>
        <v>0</v>
      </c>
      <c r="V3314" s="678">
        <f t="shared" ca="1" si="570"/>
        <v>252.74518423018137</v>
      </c>
      <c r="W3314" s="678">
        <f t="shared" ca="1" si="568"/>
        <v>55.123948726117369</v>
      </c>
      <c r="X3314" s="678">
        <f t="shared" ca="1" si="570"/>
        <v>0</v>
      </c>
      <c r="Y3314" s="678">
        <f t="shared" ca="1" si="570"/>
        <v>0</v>
      </c>
      <c r="Z3314" s="678">
        <f t="shared" ca="1" si="570"/>
        <v>0</v>
      </c>
      <c r="AA3314" t="str">
        <f t="shared" si="565"/>
        <v>ASRCMS202202</v>
      </c>
      <c r="AB3314" s="957">
        <f t="shared" si="566"/>
        <v>45230</v>
      </c>
      <c r="AC3314" t="str">
        <f t="shared" si="567"/>
        <v>Unaudited</v>
      </c>
    </row>
    <row r="3315" spans="1:29" x14ac:dyDescent="0.25">
      <c r="A3315" t="s">
        <v>421</v>
      </c>
      <c r="B3315" t="s">
        <v>1380</v>
      </c>
      <c r="C3315" t="s">
        <v>1381</v>
      </c>
      <c r="D3315">
        <v>1900</v>
      </c>
      <c r="E3315" s="957">
        <v>1</v>
      </c>
      <c r="F3315" t="s">
        <v>439</v>
      </c>
      <c r="G3315" s="957">
        <v>91</v>
      </c>
      <c r="H3315" t="s">
        <v>389</v>
      </c>
      <c r="I3315" s="962" t="s">
        <v>489</v>
      </c>
      <c r="J3315" s="962" t="s">
        <v>445</v>
      </c>
      <c r="K3315" s="962" t="s">
        <v>446</v>
      </c>
      <c r="L3315" s="937" t="s">
        <v>82</v>
      </c>
      <c r="M3315" s="962" t="s">
        <v>454</v>
      </c>
      <c r="N3315" s="678">
        <f t="shared" ca="1" si="571"/>
        <v>2994.301020089847</v>
      </c>
      <c r="O3315" s="678">
        <f t="shared" ca="1" si="570"/>
        <v>701.65901299984455</v>
      </c>
      <c r="P3315" s="678">
        <f t="shared" ca="1" si="570"/>
        <v>124.61883269443862</v>
      </c>
      <c r="Q3315" s="678">
        <f t="shared" ca="1" si="570"/>
        <v>945.31233441948359</v>
      </c>
      <c r="R3315" s="678">
        <f t="shared" ca="1" si="570"/>
        <v>134.2502087930672</v>
      </c>
      <c r="S3315" s="678">
        <f t="shared" ca="1" si="570"/>
        <v>5.0038671348868817</v>
      </c>
      <c r="T3315" s="678">
        <f t="shared" ca="1" si="570"/>
        <v>134.33751877710225</v>
      </c>
      <c r="U3315" s="678">
        <f t="shared" ca="1" si="570"/>
        <v>0</v>
      </c>
      <c r="V3315" s="678">
        <f t="shared" ca="1" si="570"/>
        <v>18.292500321558126</v>
      </c>
      <c r="W3315" s="678">
        <f t="shared" ca="1" si="568"/>
        <v>930.82674494946582</v>
      </c>
      <c r="X3315" s="678">
        <f t="shared" ca="1" si="570"/>
        <v>0</v>
      </c>
      <c r="Y3315" s="678">
        <f t="shared" ca="1" si="570"/>
        <v>0</v>
      </c>
      <c r="Z3315" s="678">
        <f t="shared" ca="1" si="570"/>
        <v>0</v>
      </c>
      <c r="AA3315" t="str">
        <f t="shared" si="565"/>
        <v>ASRCMS202202</v>
      </c>
      <c r="AB3315" s="957">
        <f t="shared" si="566"/>
        <v>45230</v>
      </c>
      <c r="AC3315" t="str">
        <f t="shared" si="567"/>
        <v>Unaudited</v>
      </c>
    </row>
    <row r="3316" spans="1:29" x14ac:dyDescent="0.25">
      <c r="A3316" t="s">
        <v>421</v>
      </c>
      <c r="B3316" t="s">
        <v>1380</v>
      </c>
      <c r="C3316" t="s">
        <v>1381</v>
      </c>
      <c r="D3316">
        <v>1900</v>
      </c>
      <c r="E3316" s="957">
        <v>1</v>
      </c>
      <c r="F3316" t="s">
        <v>439</v>
      </c>
      <c r="G3316" s="957">
        <v>91</v>
      </c>
      <c r="H3316" t="s">
        <v>389</v>
      </c>
      <c r="I3316" s="937" t="s">
        <v>489</v>
      </c>
      <c r="J3316" s="937" t="s">
        <v>445</v>
      </c>
      <c r="K3316" s="937" t="s">
        <v>447</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ASRCMS202202</v>
      </c>
      <c r="AB3316" s="957">
        <f t="shared" si="566"/>
        <v>45230</v>
      </c>
      <c r="AC3316" t="str">
        <f t="shared" si="567"/>
        <v>Unaudited</v>
      </c>
    </row>
    <row r="3317" spans="1:29" x14ac:dyDescent="0.25">
      <c r="A3317" t="s">
        <v>421</v>
      </c>
      <c r="B3317" t="s">
        <v>1380</v>
      </c>
      <c r="C3317" t="s">
        <v>1381</v>
      </c>
      <c r="D3317">
        <v>1900</v>
      </c>
      <c r="E3317" s="957">
        <v>1</v>
      </c>
      <c r="F3317" t="s">
        <v>439</v>
      </c>
      <c r="G3317" s="957">
        <v>91</v>
      </c>
      <c r="H3317" t="s">
        <v>389</v>
      </c>
      <c r="I3317" s="937" t="s">
        <v>489</v>
      </c>
      <c r="J3317" s="937" t="s">
        <v>445</v>
      </c>
      <c r="K3317" s="937" t="s">
        <v>447</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ASRCMS202202</v>
      </c>
      <c r="AB3317" s="957">
        <f t="shared" si="566"/>
        <v>45230</v>
      </c>
      <c r="AC3317" t="str">
        <f t="shared" si="567"/>
        <v>Unaudited</v>
      </c>
    </row>
    <row r="3318" spans="1:29" x14ac:dyDescent="0.25">
      <c r="A3318" t="s">
        <v>421</v>
      </c>
      <c r="B3318" t="s">
        <v>1380</v>
      </c>
      <c r="C3318" t="s">
        <v>1381</v>
      </c>
      <c r="D3318">
        <v>1900</v>
      </c>
      <c r="E3318" s="957">
        <v>1</v>
      </c>
      <c r="F3318" t="s">
        <v>439</v>
      </c>
      <c r="G3318" s="957">
        <v>91</v>
      </c>
      <c r="H3318" t="s">
        <v>389</v>
      </c>
      <c r="I3318" s="937" t="s">
        <v>489</v>
      </c>
      <c r="J3318" s="937" t="s">
        <v>445</v>
      </c>
      <c r="K3318" s="937" t="s">
        <v>447</v>
      </c>
      <c r="L3318" s="947">
        <v>6.3</v>
      </c>
      <c r="M3318" s="964" t="s">
        <v>185</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ASRCMS202202</v>
      </c>
      <c r="AB3318" s="957">
        <f t="shared" si="566"/>
        <v>45230</v>
      </c>
      <c r="AC3318" t="str">
        <f t="shared" si="567"/>
        <v>Unaudited</v>
      </c>
    </row>
    <row r="3319" spans="1:29" x14ac:dyDescent="0.25">
      <c r="A3319" t="s">
        <v>421</v>
      </c>
      <c r="B3319" t="s">
        <v>1380</v>
      </c>
      <c r="C3319" t="s">
        <v>1381</v>
      </c>
      <c r="D3319">
        <v>1900</v>
      </c>
      <c r="E3319" s="957">
        <v>1</v>
      </c>
      <c r="F3319" t="s">
        <v>439</v>
      </c>
      <c r="G3319" s="957">
        <v>91</v>
      </c>
      <c r="H3319" t="s">
        <v>389</v>
      </c>
      <c r="I3319" s="963" t="s">
        <v>489</v>
      </c>
      <c r="J3319" s="963" t="s">
        <v>445</v>
      </c>
      <c r="K3319" s="963" t="s">
        <v>447</v>
      </c>
      <c r="L3319" s="943" t="s">
        <v>87</v>
      </c>
      <c r="M3319" s="963" t="s">
        <v>455</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ASRCMS202202</v>
      </c>
      <c r="AB3319" s="957">
        <f t="shared" si="566"/>
        <v>45230</v>
      </c>
      <c r="AC3319" t="str">
        <f t="shared" si="567"/>
        <v>Unaudited</v>
      </c>
    </row>
    <row r="3320" spans="1:29" x14ac:dyDescent="0.25">
      <c r="A3320" t="s">
        <v>421</v>
      </c>
      <c r="B3320" t="s">
        <v>1380</v>
      </c>
      <c r="C3320" t="s">
        <v>1381</v>
      </c>
      <c r="D3320">
        <v>1900</v>
      </c>
      <c r="E3320" s="957">
        <v>1</v>
      </c>
      <c r="F3320" t="s">
        <v>439</v>
      </c>
      <c r="G3320" s="957">
        <v>91</v>
      </c>
      <c r="H3320" t="s">
        <v>389</v>
      </c>
      <c r="I3320" s="937" t="s">
        <v>489</v>
      </c>
      <c r="J3320" s="937" t="s">
        <v>445</v>
      </c>
      <c r="K3320" s="937" t="s">
        <v>448</v>
      </c>
      <c r="L3320" s="937">
        <v>7.1</v>
      </c>
      <c r="M3320" s="962" t="s">
        <v>20</v>
      </c>
      <c r="N3320" s="678">
        <f t="shared" ca="1" si="571"/>
        <v>707854.81999999972</v>
      </c>
      <c r="O3320" s="678">
        <f t="shared" ca="1" si="570"/>
        <v>148901.15490922981</v>
      </c>
      <c r="P3320" s="678">
        <f t="shared" ca="1" si="570"/>
        <v>9283.3667143809107</v>
      </c>
      <c r="Q3320" s="678">
        <f t="shared" ca="1" si="570"/>
        <v>363293.16343158</v>
      </c>
      <c r="R3320" s="678">
        <f t="shared" ca="1" si="570"/>
        <v>21539.617276601814</v>
      </c>
      <c r="S3320" s="678">
        <f t="shared" ca="1" si="570"/>
        <v>1998.430960407326</v>
      </c>
      <c r="T3320" s="678">
        <f t="shared" ca="1" si="570"/>
        <v>47982.415840253241</v>
      </c>
      <c r="U3320" s="678">
        <f t="shared" ca="1" si="570"/>
        <v>0</v>
      </c>
      <c r="V3320" s="678">
        <f t="shared" ca="1" si="570"/>
        <v>2534.7475170315915</v>
      </c>
      <c r="W3320" s="678">
        <f t="shared" ca="1" si="568"/>
        <v>112321.923350515</v>
      </c>
      <c r="X3320" s="678">
        <f t="shared" ca="1" si="570"/>
        <v>0</v>
      </c>
      <c r="Y3320" s="678">
        <f t="shared" ca="1" si="570"/>
        <v>0</v>
      </c>
      <c r="Z3320" s="678">
        <f t="shared" ca="1" si="570"/>
        <v>0</v>
      </c>
      <c r="AA3320" t="str">
        <f t="shared" si="565"/>
        <v>ASRCMS202202</v>
      </c>
      <c r="AB3320" s="957">
        <f t="shared" si="566"/>
        <v>45230</v>
      </c>
      <c r="AC3320" t="str">
        <f t="shared" si="567"/>
        <v>Unaudited</v>
      </c>
    </row>
    <row r="3321" spans="1:29" x14ac:dyDescent="0.25">
      <c r="A3321" t="s">
        <v>421</v>
      </c>
      <c r="B3321" t="s">
        <v>1380</v>
      </c>
      <c r="C3321" t="s">
        <v>1381</v>
      </c>
      <c r="D3321">
        <v>1900</v>
      </c>
      <c r="E3321" s="957">
        <v>1</v>
      </c>
      <c r="F3321" t="s">
        <v>439</v>
      </c>
      <c r="G3321" s="957">
        <v>91</v>
      </c>
      <c r="H3321" t="s">
        <v>389</v>
      </c>
      <c r="I3321" s="937" t="s">
        <v>489</v>
      </c>
      <c r="J3321" s="937" t="s">
        <v>445</v>
      </c>
      <c r="K3321" s="937" t="s">
        <v>448</v>
      </c>
      <c r="L3321" s="937">
        <v>7.2</v>
      </c>
      <c r="M3321" s="962"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ASRCMS202202</v>
      </c>
      <c r="AB3321" s="957">
        <f t="shared" si="566"/>
        <v>45230</v>
      </c>
      <c r="AC3321" t="str">
        <f t="shared" si="567"/>
        <v>Unaudited</v>
      </c>
    </row>
    <row r="3322" spans="1:29" x14ac:dyDescent="0.25">
      <c r="A3322" t="s">
        <v>421</v>
      </c>
      <c r="B3322" t="s">
        <v>1380</v>
      </c>
      <c r="C3322" t="s">
        <v>1381</v>
      </c>
      <c r="D3322">
        <v>1900</v>
      </c>
      <c r="E3322" s="957">
        <v>1</v>
      </c>
      <c r="F3322" t="s">
        <v>439</v>
      </c>
      <c r="G3322" s="957">
        <v>91</v>
      </c>
      <c r="H3322" t="s">
        <v>389</v>
      </c>
      <c r="I3322" s="937" t="s">
        <v>489</v>
      </c>
      <c r="J3322" s="937" t="s">
        <v>445</v>
      </c>
      <c r="K3322" s="937" t="s">
        <v>448</v>
      </c>
      <c r="L3322" s="937">
        <v>7.3</v>
      </c>
      <c r="M3322" s="962" t="s">
        <v>156</v>
      </c>
      <c r="N3322" s="678">
        <f t="shared" ca="1" si="571"/>
        <v>65457.32830590113</v>
      </c>
      <c r="O3322" s="678">
        <f t="shared" ca="1" si="570"/>
        <v>15338.71313023406</v>
      </c>
      <c r="P3322" s="678">
        <f t="shared" ca="1" si="570"/>
        <v>2724.2470914074192</v>
      </c>
      <c r="Q3322" s="678">
        <f t="shared" ca="1" si="570"/>
        <v>20665.129995466268</v>
      </c>
      <c r="R3322" s="678">
        <f t="shared" ca="1" si="570"/>
        <v>2934.7951101589288</v>
      </c>
      <c r="S3322" s="678">
        <f t="shared" ca="1" si="570"/>
        <v>109.38772409648089</v>
      </c>
      <c r="T3322" s="678">
        <f t="shared" ca="1" si="570"/>
        <v>2936.7037620449682</v>
      </c>
      <c r="U3322" s="678">
        <f t="shared" ca="1" si="570"/>
        <v>0</v>
      </c>
      <c r="V3322" s="678">
        <f t="shared" ca="1" si="570"/>
        <v>399.8857132433879</v>
      </c>
      <c r="W3322" s="678">
        <f t="shared" ca="1" si="568"/>
        <v>20348.465779249618</v>
      </c>
      <c r="X3322" s="678">
        <f t="shared" ca="1" si="570"/>
        <v>0</v>
      </c>
      <c r="Y3322" s="678">
        <f t="shared" ca="1" si="570"/>
        <v>0</v>
      </c>
      <c r="Z3322" s="678">
        <f t="shared" ca="1" si="570"/>
        <v>0</v>
      </c>
      <c r="AA3322" t="str">
        <f t="shared" si="565"/>
        <v>ASRCMS202202</v>
      </c>
      <c r="AB3322" s="957">
        <f t="shared" si="566"/>
        <v>45230</v>
      </c>
      <c r="AC3322" t="str">
        <f t="shared" si="567"/>
        <v>Unaudited</v>
      </c>
    </row>
    <row r="3323" spans="1:29" x14ac:dyDescent="0.25">
      <c r="A3323" t="s">
        <v>421</v>
      </c>
      <c r="B3323" t="s">
        <v>1380</v>
      </c>
      <c r="C3323" t="s">
        <v>1381</v>
      </c>
      <c r="D3323">
        <v>1900</v>
      </c>
      <c r="E3323" s="957">
        <v>1</v>
      </c>
      <c r="F3323" t="s">
        <v>439</v>
      </c>
      <c r="G3323" s="957">
        <v>91</v>
      </c>
      <c r="H3323" t="s">
        <v>389</v>
      </c>
      <c r="I3323" s="937" t="s">
        <v>489</v>
      </c>
      <c r="J3323" s="937" t="s">
        <v>445</v>
      </c>
      <c r="K3323" s="937" t="s">
        <v>448</v>
      </c>
      <c r="L3323" s="945" t="s">
        <v>91</v>
      </c>
      <c r="M3323" s="960" t="s">
        <v>456</v>
      </c>
      <c r="N3323" s="678">
        <f t="shared" ca="1" si="571"/>
        <v>99.956869920578214</v>
      </c>
      <c r="O3323" s="678">
        <f t="shared" ca="1" si="570"/>
        <v>23.423042045693276</v>
      </c>
      <c r="P3323" s="678">
        <f t="shared" ca="1" si="570"/>
        <v>4.1600722057391977</v>
      </c>
      <c r="Q3323" s="678">
        <f t="shared" ca="1" si="570"/>
        <v>31.556767810556057</v>
      </c>
      <c r="R3323" s="678">
        <f t="shared" ca="1" si="570"/>
        <v>4.4815903835668554</v>
      </c>
      <c r="S3323" s="678">
        <f t="shared" ca="1" si="570"/>
        <v>0.16704095311256859</v>
      </c>
      <c r="T3323" s="678">
        <f t="shared" ca="1" si="570"/>
        <v>4.4845049979153808</v>
      </c>
      <c r="U3323" s="678">
        <f t="shared" ca="1" si="570"/>
        <v>0</v>
      </c>
      <c r="V3323" s="678">
        <f t="shared" ca="1" si="570"/>
        <v>0.61064704680535287</v>
      </c>
      <c r="W3323" s="678">
        <f t="shared" ca="1" si="568"/>
        <v>31.073204477189517</v>
      </c>
      <c r="X3323" s="678">
        <f t="shared" ca="1" si="570"/>
        <v>0</v>
      </c>
      <c r="Y3323" s="678">
        <f t="shared" ca="1" si="570"/>
        <v>0</v>
      </c>
      <c r="Z3323" s="678">
        <f t="shared" ca="1" si="570"/>
        <v>0</v>
      </c>
      <c r="AA3323" t="str">
        <f t="shared" si="565"/>
        <v>ASRCMS202202</v>
      </c>
      <c r="AB3323" s="957">
        <f t="shared" si="566"/>
        <v>45230</v>
      </c>
      <c r="AC3323" t="str">
        <f t="shared" si="567"/>
        <v>Unaudited</v>
      </c>
    </row>
    <row r="3324" spans="1:29" x14ac:dyDescent="0.25">
      <c r="A3324" t="s">
        <v>421</v>
      </c>
      <c r="B3324" t="s">
        <v>1380</v>
      </c>
      <c r="C3324" t="s">
        <v>1381</v>
      </c>
      <c r="D3324">
        <v>1900</v>
      </c>
      <c r="E3324" s="957">
        <v>1</v>
      </c>
      <c r="F3324" t="s">
        <v>439</v>
      </c>
      <c r="G3324" s="957">
        <v>91</v>
      </c>
      <c r="H3324" t="s">
        <v>389</v>
      </c>
      <c r="I3324" s="962" t="s">
        <v>489</v>
      </c>
      <c r="J3324" s="962" t="s">
        <v>445</v>
      </c>
      <c r="K3324" s="962" t="s">
        <v>449</v>
      </c>
      <c r="L3324" s="937">
        <v>8.1</v>
      </c>
      <c r="M3324" s="962" t="s">
        <v>22</v>
      </c>
      <c r="N3324" s="678">
        <f t="shared" ca="1" si="571"/>
        <v>6249421.638440907</v>
      </c>
      <c r="O3324" s="678">
        <f t="shared" ca="1" si="570"/>
        <v>2222601.6978114741</v>
      </c>
      <c r="P3324" s="678">
        <f t="shared" ca="1" si="570"/>
        <v>237495.4493380379</v>
      </c>
      <c r="Q3324" s="678">
        <f t="shared" ca="1" si="570"/>
        <v>2249289.1556723509</v>
      </c>
      <c r="R3324" s="678">
        <f t="shared" ca="1" si="570"/>
        <v>308298.20302774571</v>
      </c>
      <c r="S3324" s="678">
        <f t="shared" ca="1" si="570"/>
        <v>525.16243265676155</v>
      </c>
      <c r="T3324" s="678">
        <f t="shared" ca="1" si="570"/>
        <v>394894.94488492043</v>
      </c>
      <c r="U3324" s="678">
        <f t="shared" ca="1" si="570"/>
        <v>0</v>
      </c>
      <c r="V3324" s="678">
        <f t="shared" ca="1" si="570"/>
        <v>132553.20398705572</v>
      </c>
      <c r="W3324" s="678">
        <f t="shared" ca="1" si="568"/>
        <v>703763.82128666493</v>
      </c>
      <c r="X3324" s="678">
        <f t="shared" ca="1" si="570"/>
        <v>0</v>
      </c>
      <c r="Y3324" s="678">
        <f t="shared" ca="1" si="570"/>
        <v>0</v>
      </c>
      <c r="Z3324" s="678">
        <f t="shared" ca="1" si="570"/>
        <v>0</v>
      </c>
      <c r="AA3324" t="str">
        <f t="shared" si="565"/>
        <v>ASRCMS202202</v>
      </c>
      <c r="AB3324" s="957">
        <f t="shared" si="566"/>
        <v>45230</v>
      </c>
      <c r="AC3324" t="str">
        <f t="shared" si="567"/>
        <v>Unaudited</v>
      </c>
    </row>
    <row r="3325" spans="1:29" x14ac:dyDescent="0.25">
      <c r="A3325" t="s">
        <v>421</v>
      </c>
      <c r="B3325" t="s">
        <v>1380</v>
      </c>
      <c r="C3325" t="s">
        <v>1381</v>
      </c>
      <c r="D3325">
        <v>1900</v>
      </c>
      <c r="E3325" s="957">
        <v>1</v>
      </c>
      <c r="F3325" t="s">
        <v>439</v>
      </c>
      <c r="G3325" s="957">
        <v>91</v>
      </c>
      <c r="H3325" t="s">
        <v>389</v>
      </c>
      <c r="I3325" s="937" t="s">
        <v>489</v>
      </c>
      <c r="J3325" s="937" t="s">
        <v>445</v>
      </c>
      <c r="K3325" s="937" t="s">
        <v>449</v>
      </c>
      <c r="L3325" s="937" t="s">
        <v>113</v>
      </c>
      <c r="M3325" s="962" t="s">
        <v>444</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ASRCMS202202</v>
      </c>
      <c r="AB3325" s="957">
        <f t="shared" si="566"/>
        <v>45230</v>
      </c>
      <c r="AC3325" t="str">
        <f t="shared" si="567"/>
        <v>Unaudited</v>
      </c>
    </row>
    <row r="3326" spans="1:29" x14ac:dyDescent="0.25">
      <c r="A3326" t="s">
        <v>421</v>
      </c>
      <c r="B3326" t="s">
        <v>1380</v>
      </c>
      <c r="C3326" t="s">
        <v>1381</v>
      </c>
      <c r="D3326">
        <v>1900</v>
      </c>
      <c r="E3326" s="957">
        <v>1</v>
      </c>
      <c r="F3326" t="s">
        <v>439</v>
      </c>
      <c r="G3326" s="957">
        <v>91</v>
      </c>
      <c r="H3326" t="s">
        <v>389</v>
      </c>
      <c r="I3326" s="937" t="s">
        <v>489</v>
      </c>
      <c r="J3326" s="937" t="s">
        <v>445</v>
      </c>
      <c r="K3326" s="937" t="s">
        <v>449</v>
      </c>
      <c r="L3326" s="937" t="s">
        <v>115</v>
      </c>
      <c r="M3326" s="962" t="s">
        <v>158</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ASRCMS202202</v>
      </c>
      <c r="AB3326" s="957">
        <f t="shared" si="566"/>
        <v>45230</v>
      </c>
      <c r="AC3326" t="str">
        <f t="shared" si="567"/>
        <v>Unaudited</v>
      </c>
    </row>
    <row r="3327" spans="1:29" x14ac:dyDescent="0.25">
      <c r="A3327" t="s">
        <v>421</v>
      </c>
      <c r="B3327" t="s">
        <v>1380</v>
      </c>
      <c r="C3327" t="s">
        <v>1381</v>
      </c>
      <c r="D3327">
        <v>1900</v>
      </c>
      <c r="E3327" s="957">
        <v>1</v>
      </c>
      <c r="F3327" t="s">
        <v>439</v>
      </c>
      <c r="G3327" s="957">
        <v>91</v>
      </c>
      <c r="H3327" t="s">
        <v>389</v>
      </c>
      <c r="I3327" s="937" t="s">
        <v>489</v>
      </c>
      <c r="J3327" s="937" t="s">
        <v>445</v>
      </c>
      <c r="K3327" s="937" t="s">
        <v>449</v>
      </c>
      <c r="L3327" s="937" t="s">
        <v>116</v>
      </c>
      <c r="M3327" s="962" t="s">
        <v>114</v>
      </c>
      <c r="N3327" s="678">
        <f t="shared" ca="1" si="571"/>
        <v>-41370.368073168036</v>
      </c>
      <c r="O3327" s="678">
        <f t="shared" ca="1" si="570"/>
        <v>-14713.337591580448</v>
      </c>
      <c r="P3327" s="678">
        <f t="shared" ca="1" si="570"/>
        <v>-1572.1893517922801</v>
      </c>
      <c r="Q3327" s="678">
        <f t="shared" ca="1" si="570"/>
        <v>-14890.005132757438</v>
      </c>
      <c r="R3327" s="678">
        <f t="shared" ca="1" si="570"/>
        <v>-2040.8944816749588</v>
      </c>
      <c r="S3327" s="678">
        <f t="shared" ca="1" si="570"/>
        <v>-3.4765078105100851</v>
      </c>
      <c r="T3327" s="678">
        <f t="shared" ca="1" si="570"/>
        <v>-2614.1537833888688</v>
      </c>
      <c r="U3327" s="678">
        <f t="shared" ca="1" si="570"/>
        <v>0</v>
      </c>
      <c r="V3327" s="678">
        <f t="shared" ca="1" si="570"/>
        <v>-877.48517470655088</v>
      </c>
      <c r="W3327" s="678">
        <f t="shared" ca="1" si="568"/>
        <v>-4658.826049456974</v>
      </c>
      <c r="X3327" s="678">
        <f t="shared" ca="1" si="570"/>
        <v>0</v>
      </c>
      <c r="Y3327" s="678">
        <f t="shared" ca="1" si="570"/>
        <v>0</v>
      </c>
      <c r="Z3327" s="678">
        <f t="shared" ca="1" si="570"/>
        <v>0</v>
      </c>
      <c r="AA3327" t="str">
        <f t="shared" si="565"/>
        <v>ASRCMS202202</v>
      </c>
      <c r="AB3327" s="957">
        <f t="shared" si="566"/>
        <v>45230</v>
      </c>
      <c r="AC3327" t="str">
        <f t="shared" si="567"/>
        <v>Unaudited</v>
      </c>
    </row>
    <row r="3328" spans="1:29" x14ac:dyDescent="0.25">
      <c r="A3328" t="s">
        <v>421</v>
      </c>
      <c r="B3328" t="s">
        <v>1380</v>
      </c>
      <c r="C3328" t="s">
        <v>1381</v>
      </c>
      <c r="D3328">
        <v>1900</v>
      </c>
      <c r="E3328" s="957">
        <v>1</v>
      </c>
      <c r="F3328" t="s">
        <v>439</v>
      </c>
      <c r="G3328" s="957">
        <v>91</v>
      </c>
      <c r="H3328" t="s">
        <v>389</v>
      </c>
      <c r="I3328" s="937" t="s">
        <v>489</v>
      </c>
      <c r="J3328" s="937" t="s">
        <v>445</v>
      </c>
      <c r="K3328" s="937" t="s">
        <v>449</v>
      </c>
      <c r="L3328" s="945" t="s">
        <v>117</v>
      </c>
      <c r="M3328" s="960" t="s">
        <v>159</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ASRCMS202202</v>
      </c>
      <c r="AB3328" s="957">
        <f t="shared" si="566"/>
        <v>45230</v>
      </c>
      <c r="AC3328" t="str">
        <f t="shared" si="567"/>
        <v>Unaudited</v>
      </c>
    </row>
    <row r="3329" spans="1:29" x14ac:dyDescent="0.25">
      <c r="A3329" t="s">
        <v>421</v>
      </c>
      <c r="B3329" t="s">
        <v>1380</v>
      </c>
      <c r="C3329" t="s">
        <v>1381</v>
      </c>
      <c r="D3329">
        <v>1900</v>
      </c>
      <c r="E3329" s="957">
        <v>1</v>
      </c>
      <c r="F3329" t="s">
        <v>439</v>
      </c>
      <c r="G3329" s="957">
        <v>91</v>
      </c>
      <c r="H3329" t="s">
        <v>389</v>
      </c>
      <c r="I3329" s="962" t="s">
        <v>489</v>
      </c>
      <c r="J3329" s="962" t="s">
        <v>445</v>
      </c>
      <c r="K3329" s="962" t="s">
        <v>449</v>
      </c>
      <c r="L3329" s="937" t="s">
        <v>160</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ASRCMS202202</v>
      </c>
      <c r="AB3329" s="957">
        <f t="shared" si="566"/>
        <v>45230</v>
      </c>
      <c r="AC3329" t="str">
        <f t="shared" si="567"/>
        <v>Unaudited</v>
      </c>
    </row>
    <row r="3330" spans="1:29" x14ac:dyDescent="0.25">
      <c r="A3330" t="s">
        <v>421</v>
      </c>
      <c r="B3330" t="s">
        <v>1380</v>
      </c>
      <c r="C3330" t="s">
        <v>1381</v>
      </c>
      <c r="D3330">
        <v>1900</v>
      </c>
      <c r="E3330" s="957">
        <v>1</v>
      </c>
      <c r="F3330" t="s">
        <v>439</v>
      </c>
      <c r="G3330" s="957">
        <v>91</v>
      </c>
      <c r="H3330" t="s">
        <v>389</v>
      </c>
      <c r="I3330" s="937" t="s">
        <v>489</v>
      </c>
      <c r="J3330" s="937" t="s">
        <v>445</v>
      </c>
      <c r="K3330" s="937" t="s">
        <v>449</v>
      </c>
      <c r="L3330" s="937" t="s">
        <v>443</v>
      </c>
      <c r="M3330" s="962" t="s">
        <v>457</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ASRCMS202202</v>
      </c>
      <c r="AB3330" s="957">
        <f t="shared" ref="AB3330:AB3393" si="573">file_date</f>
        <v>45230</v>
      </c>
      <c r="AC3330" t="str">
        <f t="shared" ref="AC3330:AC3393" si="574">status</f>
        <v>Unaudited</v>
      </c>
    </row>
    <row r="3331" spans="1:29" ht="30" x14ac:dyDescent="0.25">
      <c r="A3331" t="s">
        <v>421</v>
      </c>
      <c r="B3331" t="s">
        <v>1380</v>
      </c>
      <c r="C3331" t="s">
        <v>1381</v>
      </c>
      <c r="D3331">
        <v>1900</v>
      </c>
      <c r="E3331" s="957">
        <v>1</v>
      </c>
      <c r="F3331" t="s">
        <v>439</v>
      </c>
      <c r="G3331" s="957">
        <v>91</v>
      </c>
      <c r="H3331" t="s">
        <v>389</v>
      </c>
      <c r="I3331" s="937" t="s">
        <v>489</v>
      </c>
      <c r="J3331" s="937" t="s">
        <v>445</v>
      </c>
      <c r="K3331" s="937" t="s">
        <v>450</v>
      </c>
      <c r="L3331" s="937">
        <v>9.1</v>
      </c>
      <c r="M3331" s="962" t="s">
        <v>186</v>
      </c>
      <c r="N3331" s="678">
        <f t="shared" ca="1" si="571"/>
        <v>6937050.0899999999</v>
      </c>
      <c r="O3331" s="678">
        <f t="shared" ca="1" si="570"/>
        <v>508844.24000000005</v>
      </c>
      <c r="P3331" s="678">
        <f t="shared" ca="1" si="570"/>
        <v>112833.18999999999</v>
      </c>
      <c r="Q3331" s="678">
        <f t="shared" ca="1" si="570"/>
        <v>1627642.3199999998</v>
      </c>
      <c r="R3331" s="678">
        <f t="shared" ca="1" si="570"/>
        <v>263637.89</v>
      </c>
      <c r="S3331" s="678">
        <f t="shared" ca="1" si="570"/>
        <v>33445.199999999997</v>
      </c>
      <c r="T3331" s="678">
        <f t="shared" ca="1" si="570"/>
        <v>302931.61000000004</v>
      </c>
      <c r="U3331" s="678">
        <f t="shared" ca="1" si="570"/>
        <v>0</v>
      </c>
      <c r="V3331" s="678">
        <f t="shared" ca="1" si="570"/>
        <v>18028.189999999999</v>
      </c>
      <c r="W3331" s="678">
        <f t="shared" ca="1" si="568"/>
        <v>4069687.45</v>
      </c>
      <c r="X3331" s="678">
        <f t="shared" ca="1" si="570"/>
        <v>0</v>
      </c>
      <c r="Y3331" s="678">
        <f t="shared" ca="1" si="570"/>
        <v>0</v>
      </c>
      <c r="Z3331" s="678">
        <f t="shared" ca="1" si="570"/>
        <v>0</v>
      </c>
      <c r="AA3331" t="str">
        <f t="shared" si="572"/>
        <v>ASRCMS202202</v>
      </c>
      <c r="AB3331" s="957">
        <f t="shared" si="573"/>
        <v>45230</v>
      </c>
      <c r="AC3331" t="str">
        <f t="shared" si="574"/>
        <v>Unaudited</v>
      </c>
    </row>
    <row r="3332" spans="1:29" x14ac:dyDescent="0.25">
      <c r="A3332" t="s">
        <v>421</v>
      </c>
      <c r="B3332" t="s">
        <v>1380</v>
      </c>
      <c r="C3332" t="s">
        <v>1381</v>
      </c>
      <c r="D3332">
        <v>1900</v>
      </c>
      <c r="E3332" s="957">
        <v>1</v>
      </c>
      <c r="F3332" t="s">
        <v>439</v>
      </c>
      <c r="G3332" s="957">
        <v>91</v>
      </c>
      <c r="H3332" t="s">
        <v>389</v>
      </c>
      <c r="I3332" s="937" t="s">
        <v>489</v>
      </c>
      <c r="J3332" s="937" t="s">
        <v>445</v>
      </c>
      <c r="K3332" s="937" t="s">
        <v>450</v>
      </c>
      <c r="L3332" s="937" t="s">
        <v>107</v>
      </c>
      <c r="M3332" s="962" t="s">
        <v>187</v>
      </c>
      <c r="N3332" s="678">
        <f t="shared" ca="1" si="571"/>
        <v>64412.210000000006</v>
      </c>
      <c r="O3332" s="678">
        <f t="shared" ca="1" si="570"/>
        <v>8534.32</v>
      </c>
      <c r="P3332" s="678">
        <f t="shared" ca="1" si="570"/>
        <v>0</v>
      </c>
      <c r="Q3332" s="678">
        <f t="shared" ca="1" si="570"/>
        <v>33311.270000000004</v>
      </c>
      <c r="R3332" s="678">
        <f t="shared" ca="1" si="570"/>
        <v>0</v>
      </c>
      <c r="S3332" s="678">
        <f t="shared" ca="1" si="570"/>
        <v>0</v>
      </c>
      <c r="T3332" s="678">
        <f t="shared" ca="1" si="570"/>
        <v>0</v>
      </c>
      <c r="U3332" s="678">
        <f t="shared" ca="1" si="570"/>
        <v>0</v>
      </c>
      <c r="V3332" s="678">
        <f t="shared" ca="1" si="570"/>
        <v>0</v>
      </c>
      <c r="W3332" s="678">
        <f t="shared" ca="1" si="568"/>
        <v>22566.620000000003</v>
      </c>
      <c r="X3332" s="678">
        <f t="shared" ca="1" si="570"/>
        <v>0</v>
      </c>
      <c r="Y3332" s="678">
        <f t="shared" ca="1" si="570"/>
        <v>0</v>
      </c>
      <c r="Z3332" s="678">
        <f t="shared" ca="1" si="570"/>
        <v>0</v>
      </c>
      <c r="AA3332" t="str">
        <f t="shared" si="572"/>
        <v>ASRCMS202202</v>
      </c>
      <c r="AB3332" s="957">
        <f t="shared" si="573"/>
        <v>45230</v>
      </c>
      <c r="AC3332" t="str">
        <f t="shared" si="574"/>
        <v>Unaudited</v>
      </c>
    </row>
    <row r="3333" spans="1:29" x14ac:dyDescent="0.25">
      <c r="A3333" t="s">
        <v>421</v>
      </c>
      <c r="B3333" t="s">
        <v>1380</v>
      </c>
      <c r="C3333" t="s">
        <v>1381</v>
      </c>
      <c r="D3333">
        <v>1900</v>
      </c>
      <c r="E3333" s="957">
        <v>1</v>
      </c>
      <c r="F3333" t="s">
        <v>439</v>
      </c>
      <c r="G3333" s="957">
        <v>91</v>
      </c>
      <c r="H3333" t="s">
        <v>389</v>
      </c>
      <c r="I3333" s="937" t="s">
        <v>489</v>
      </c>
      <c r="J3333" s="937" t="s">
        <v>445</v>
      </c>
      <c r="K3333" s="937" t="s">
        <v>450</v>
      </c>
      <c r="L3333" s="945" t="s">
        <v>1316</v>
      </c>
      <c r="M3333" s="960" t="s">
        <v>1317</v>
      </c>
      <c r="N3333" s="678">
        <f t="shared" ca="1" si="571"/>
        <v>140066.75999999998</v>
      </c>
      <c r="O3333" s="678">
        <f t="shared" ca="1" si="570"/>
        <v>127945.01999999999</v>
      </c>
      <c r="P3333" s="678">
        <f t="shared" ca="1" si="570"/>
        <v>0</v>
      </c>
      <c r="Q3333" s="678">
        <f t="shared" ca="1" si="570"/>
        <v>12121.74</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ASRCMS202202</v>
      </c>
      <c r="AB3333" s="957">
        <f t="shared" si="573"/>
        <v>45230</v>
      </c>
      <c r="AC3333" t="str">
        <f t="shared" si="574"/>
        <v>Unaudited</v>
      </c>
    </row>
    <row r="3334" spans="1:29" x14ac:dyDescent="0.25">
      <c r="A3334" t="s">
        <v>421</v>
      </c>
      <c r="B3334" t="s">
        <v>1380</v>
      </c>
      <c r="C3334" t="s">
        <v>1381</v>
      </c>
      <c r="D3334">
        <v>1900</v>
      </c>
      <c r="E3334" s="957">
        <v>1</v>
      </c>
      <c r="F3334" t="s">
        <v>439</v>
      </c>
      <c r="G3334" s="957">
        <v>91</v>
      </c>
      <c r="H3334" t="s">
        <v>389</v>
      </c>
      <c r="I3334" s="962" t="s">
        <v>489</v>
      </c>
      <c r="J3334" s="962" t="s">
        <v>445</v>
      </c>
      <c r="K3334" s="962" t="s">
        <v>450</v>
      </c>
      <c r="L3334" s="937" t="s">
        <v>108</v>
      </c>
      <c r="M3334" s="962" t="s">
        <v>188</v>
      </c>
      <c r="N3334" s="678">
        <f t="shared" ca="1" si="571"/>
        <v>1424477.28</v>
      </c>
      <c r="O3334" s="678">
        <f t="shared" ca="1" si="570"/>
        <v>298310.40000000002</v>
      </c>
      <c r="P3334" s="678">
        <f t="shared" ca="1" si="570"/>
        <v>24711.570000000003</v>
      </c>
      <c r="Q3334" s="678">
        <f t="shared" ca="1" si="570"/>
        <v>570639.49</v>
      </c>
      <c r="R3334" s="678">
        <f t="shared" ca="1" si="570"/>
        <v>20284.43</v>
      </c>
      <c r="S3334" s="678">
        <f t="shared" ca="1" si="570"/>
        <v>1958.8600000000004</v>
      </c>
      <c r="T3334" s="678">
        <f t="shared" ca="1" si="570"/>
        <v>135950.51</v>
      </c>
      <c r="U3334" s="678">
        <f t="shared" ca="1" si="570"/>
        <v>0</v>
      </c>
      <c r="V3334" s="678">
        <f t="shared" ca="1" si="570"/>
        <v>637.54</v>
      </c>
      <c r="W3334" s="678">
        <f t="shared" ca="1" si="568"/>
        <v>371984.48000000004</v>
      </c>
      <c r="X3334" s="678">
        <f t="shared" ca="1" si="570"/>
        <v>0</v>
      </c>
      <c r="Y3334" s="678">
        <f t="shared" ca="1" si="570"/>
        <v>0</v>
      </c>
      <c r="Z3334" s="678">
        <f t="shared" ca="1" si="570"/>
        <v>0</v>
      </c>
      <c r="AA3334" t="str">
        <f t="shared" si="572"/>
        <v>ASRCMS202202</v>
      </c>
      <c r="AB3334" s="957">
        <f t="shared" si="573"/>
        <v>45230</v>
      </c>
      <c r="AC3334" t="str">
        <f t="shared" si="574"/>
        <v>Unaudited</v>
      </c>
    </row>
    <row r="3335" spans="1:29" x14ac:dyDescent="0.25">
      <c r="A3335" t="s">
        <v>421</v>
      </c>
      <c r="B3335" t="s">
        <v>1380</v>
      </c>
      <c r="C3335" t="s">
        <v>1381</v>
      </c>
      <c r="D3335">
        <v>1900</v>
      </c>
      <c r="E3335" s="957">
        <v>1</v>
      </c>
      <c r="F3335" t="s">
        <v>439</v>
      </c>
      <c r="G3335" s="957">
        <v>91</v>
      </c>
      <c r="H3335" t="s">
        <v>389</v>
      </c>
      <c r="I3335" s="937" t="s">
        <v>489</v>
      </c>
      <c r="J3335" s="937" t="s">
        <v>445</v>
      </c>
      <c r="K3335" s="937" t="s">
        <v>450</v>
      </c>
      <c r="L3335" s="937" t="s">
        <v>109</v>
      </c>
      <c r="M3335" s="962" t="s">
        <v>161</v>
      </c>
      <c r="N3335" s="678">
        <f t="shared" ca="1" si="571"/>
        <v>2447105.569361988</v>
      </c>
      <c r="O3335" s="678">
        <f t="shared" ca="1" si="570"/>
        <v>1056363.7105027954</v>
      </c>
      <c r="P3335" s="678">
        <f t="shared" ca="1" si="570"/>
        <v>56521.001454014498</v>
      </c>
      <c r="Q3335" s="678">
        <f t="shared" ca="1" si="570"/>
        <v>1002973.5020070866</v>
      </c>
      <c r="R3335" s="678">
        <f t="shared" ca="1" si="570"/>
        <v>45961.09476494907</v>
      </c>
      <c r="S3335" s="678">
        <f t="shared" ca="1" si="570"/>
        <v>1672.8870273791222</v>
      </c>
      <c r="T3335" s="678">
        <f t="shared" ca="1" si="570"/>
        <v>123771.04994575831</v>
      </c>
      <c r="U3335" s="678">
        <f t="shared" ca="1" si="570"/>
        <v>0</v>
      </c>
      <c r="V3335" s="678">
        <f t="shared" ca="1" si="570"/>
        <v>5682.0407595793968</v>
      </c>
      <c r="W3335" s="678">
        <f t="shared" ca="1" si="568"/>
        <v>154160.28290042561</v>
      </c>
      <c r="X3335" s="678">
        <f t="shared" ca="1" si="570"/>
        <v>0</v>
      </c>
      <c r="Y3335" s="678">
        <f t="shared" ca="1" si="570"/>
        <v>0</v>
      </c>
      <c r="Z3335" s="678">
        <f t="shared" ca="1" si="570"/>
        <v>0</v>
      </c>
      <c r="AA3335" t="str">
        <f t="shared" si="572"/>
        <v>ASRCMS202202</v>
      </c>
      <c r="AB3335" s="957">
        <f t="shared" si="573"/>
        <v>45230</v>
      </c>
      <c r="AC3335" t="str">
        <f t="shared" si="574"/>
        <v>Unaudited</v>
      </c>
    </row>
    <row r="3336" spans="1:29" x14ac:dyDescent="0.25">
      <c r="A3336" t="s">
        <v>421</v>
      </c>
      <c r="B3336" t="s">
        <v>1380</v>
      </c>
      <c r="C3336" t="s">
        <v>1381</v>
      </c>
      <c r="D3336">
        <v>1900</v>
      </c>
      <c r="E3336" s="957">
        <v>1</v>
      </c>
      <c r="F3336" t="s">
        <v>439</v>
      </c>
      <c r="G3336" s="957">
        <v>91</v>
      </c>
      <c r="H3336" t="s">
        <v>389</v>
      </c>
      <c r="I3336" s="937" t="s">
        <v>489</v>
      </c>
      <c r="J3336" s="937" t="s">
        <v>445</v>
      </c>
      <c r="K3336" s="937" t="s">
        <v>450</v>
      </c>
      <c r="L3336" s="937" t="s">
        <v>110</v>
      </c>
      <c r="M3336" s="962" t="s">
        <v>135</v>
      </c>
      <c r="N3336" s="678">
        <f t="shared" ca="1" si="571"/>
        <v>42968.214136220398</v>
      </c>
      <c r="O3336" s="678">
        <f t="shared" ca="1" si="570"/>
        <v>25477.017259289871</v>
      </c>
      <c r="P3336" s="678">
        <f t="shared" ca="1" si="570"/>
        <v>3664.6483660358349</v>
      </c>
      <c r="Q3336" s="678">
        <f t="shared" ca="1" si="570"/>
        <v>10071.128211824464</v>
      </c>
      <c r="R3336" s="678">
        <f t="shared" ca="1" si="570"/>
        <v>1515.4318650821929</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77.242886327004982</v>
      </c>
      <c r="T3336" s="678">
        <f t="shared" ca="1" si="575"/>
        <v>1487.2707450505459</v>
      </c>
      <c r="U3336" s="678">
        <f t="shared" ca="1" si="575"/>
        <v>0</v>
      </c>
      <c r="V3336" s="678">
        <f t="shared" ca="1" si="575"/>
        <v>151.26731905705142</v>
      </c>
      <c r="W3336" s="678">
        <f t="shared" ca="1" si="568"/>
        <v>524.20748355343676</v>
      </c>
      <c r="X3336" s="678">
        <f t="shared" ca="1" si="575"/>
        <v>0</v>
      </c>
      <c r="Y3336" s="678">
        <f t="shared" ca="1" si="575"/>
        <v>0</v>
      </c>
      <c r="Z3336" s="678">
        <f t="shared" ca="1" si="575"/>
        <v>0</v>
      </c>
      <c r="AA3336" t="str">
        <f t="shared" si="572"/>
        <v>ASRCMS202202</v>
      </c>
      <c r="AB3336" s="957">
        <f t="shared" si="573"/>
        <v>45230</v>
      </c>
      <c r="AC3336" t="str">
        <f t="shared" si="574"/>
        <v>Unaudited</v>
      </c>
    </row>
    <row r="3337" spans="1:29" x14ac:dyDescent="0.25">
      <c r="A3337" t="s">
        <v>421</v>
      </c>
      <c r="B3337" t="s">
        <v>1380</v>
      </c>
      <c r="C3337" t="s">
        <v>1381</v>
      </c>
      <c r="D3337">
        <v>1900</v>
      </c>
      <c r="E3337" s="957">
        <v>1</v>
      </c>
      <c r="F3337" t="s">
        <v>439</v>
      </c>
      <c r="G3337" s="957">
        <v>91</v>
      </c>
      <c r="H3337" t="s">
        <v>389</v>
      </c>
      <c r="I3337" s="937" t="s">
        <v>489</v>
      </c>
      <c r="J3337" s="937" t="s">
        <v>445</v>
      </c>
      <c r="K3337" s="937" t="s">
        <v>450</v>
      </c>
      <c r="L3337" s="937" t="s">
        <v>111</v>
      </c>
      <c r="M3337" s="962" t="s">
        <v>163</v>
      </c>
      <c r="N3337" s="678">
        <f t="shared" ca="1" si="571"/>
        <v>146523.21537043178</v>
      </c>
      <c r="O3337" s="678">
        <f t="shared" ca="1" si="575"/>
        <v>28075.701262763163</v>
      </c>
      <c r="P3337" s="678">
        <f t="shared" ca="1" si="575"/>
        <v>2737.5418780340533</v>
      </c>
      <c r="Q3337" s="678">
        <f t="shared" ca="1" si="575"/>
        <v>45574.100810601194</v>
      </c>
      <c r="R3337" s="678">
        <f t="shared" ca="1" si="575"/>
        <v>4628.3728308737664</v>
      </c>
      <c r="S3337" s="678">
        <f t="shared" ca="1" si="575"/>
        <v>8.4449092093466991</v>
      </c>
      <c r="T3337" s="678">
        <f t="shared" ca="1" si="575"/>
        <v>185.75412025849499</v>
      </c>
      <c r="U3337" s="678">
        <f t="shared" ca="1" si="575"/>
        <v>0</v>
      </c>
      <c r="V3337" s="678">
        <f t="shared" ca="1" si="575"/>
        <v>360.93063778528</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64952.368920906476</v>
      </c>
      <c r="X3337" s="678">
        <f t="shared" ca="1" si="575"/>
        <v>0</v>
      </c>
      <c r="Y3337" s="678">
        <f t="shared" ca="1" si="575"/>
        <v>0</v>
      </c>
      <c r="Z3337" s="678">
        <f t="shared" ca="1" si="575"/>
        <v>0</v>
      </c>
      <c r="AA3337" t="str">
        <f t="shared" si="572"/>
        <v>ASRCMS202202</v>
      </c>
      <c r="AB3337" s="957">
        <f t="shared" si="573"/>
        <v>45230</v>
      </c>
      <c r="AC3337" t="str">
        <f t="shared" si="574"/>
        <v>Unaudited</v>
      </c>
    </row>
    <row r="3338" spans="1:29" x14ac:dyDescent="0.25">
      <c r="A3338" t="s">
        <v>421</v>
      </c>
      <c r="B3338" t="s">
        <v>1380</v>
      </c>
      <c r="C3338" t="s">
        <v>1381</v>
      </c>
      <c r="D3338">
        <v>1900</v>
      </c>
      <c r="E3338" s="957">
        <v>1</v>
      </c>
      <c r="F3338" t="s">
        <v>439</v>
      </c>
      <c r="G3338" s="957">
        <v>91</v>
      </c>
      <c r="H3338" t="s">
        <v>389</v>
      </c>
      <c r="I3338" s="937" t="s">
        <v>489</v>
      </c>
      <c r="J3338" s="937" t="s">
        <v>445</v>
      </c>
      <c r="K3338" s="937" t="s">
        <v>450</v>
      </c>
      <c r="L3338" s="937" t="s">
        <v>112</v>
      </c>
      <c r="M3338" s="962" t="s">
        <v>464</v>
      </c>
      <c r="N3338" s="678">
        <f t="shared" ca="1" si="571"/>
        <v>510377.77978646453</v>
      </c>
      <c r="O3338" s="678">
        <f t="shared" ca="1" si="575"/>
        <v>119597.58448443412</v>
      </c>
      <c r="P3338" s="678">
        <f t="shared" ca="1" si="575"/>
        <v>21241.245527231596</v>
      </c>
      <c r="Q3338" s="678">
        <f t="shared" ca="1" si="575"/>
        <v>161128.22565558192</v>
      </c>
      <c r="R3338" s="678">
        <f t="shared" ca="1" si="575"/>
        <v>22882.910916424491</v>
      </c>
      <c r="S3338" s="678">
        <f t="shared" ca="1" si="575"/>
        <v>852.90776762764926</v>
      </c>
      <c r="T3338" s="678">
        <f t="shared" ca="1" si="575"/>
        <v>22897.792879028122</v>
      </c>
      <c r="U3338" s="678">
        <f t="shared" ca="1" si="575"/>
        <v>0</v>
      </c>
      <c r="V3338" s="678">
        <f t="shared" ca="1" si="575"/>
        <v>3117.9516148245802</v>
      </c>
      <c r="W3338" s="678">
        <f t="shared" ca="1" si="576"/>
        <v>158659.16094131212</v>
      </c>
      <c r="X3338" s="678">
        <f t="shared" ca="1" si="575"/>
        <v>0</v>
      </c>
      <c r="Y3338" s="678">
        <f t="shared" ca="1" si="575"/>
        <v>0</v>
      </c>
      <c r="Z3338" s="678">
        <f t="shared" ca="1" si="575"/>
        <v>0</v>
      </c>
      <c r="AA3338" t="str">
        <f t="shared" si="572"/>
        <v>ASRCMS202202</v>
      </c>
      <c r="AB3338" s="957">
        <f t="shared" si="573"/>
        <v>45230</v>
      </c>
      <c r="AC3338" t="str">
        <f t="shared" si="574"/>
        <v>Unaudited</v>
      </c>
    </row>
    <row r="3339" spans="1:29" x14ac:dyDescent="0.25">
      <c r="A3339" t="s">
        <v>421</v>
      </c>
      <c r="B3339" t="s">
        <v>1380</v>
      </c>
      <c r="C3339" t="s">
        <v>1381</v>
      </c>
      <c r="D3339">
        <v>1900</v>
      </c>
      <c r="E3339" s="957">
        <v>1</v>
      </c>
      <c r="F3339" t="s">
        <v>439</v>
      </c>
      <c r="G3339" s="957">
        <v>91</v>
      </c>
      <c r="H3339" t="s">
        <v>389</v>
      </c>
      <c r="I3339" s="937" t="s">
        <v>489</v>
      </c>
      <c r="J3339" s="937" t="s">
        <v>445</v>
      </c>
      <c r="K3339" s="937" t="s">
        <v>6</v>
      </c>
      <c r="L3339" s="937" t="s">
        <v>118</v>
      </c>
      <c r="M3339" s="962" t="s">
        <v>189</v>
      </c>
      <c r="N3339" s="678">
        <f t="shared" ca="1" si="571"/>
        <v>43858.450088668149</v>
      </c>
      <c r="O3339" s="678">
        <f t="shared" ca="1" si="575"/>
        <v>15598.221926785005</v>
      </c>
      <c r="P3339" s="678">
        <f t="shared" ca="1" si="575"/>
        <v>1666.7434066229459</v>
      </c>
      <c r="Q3339" s="678">
        <f t="shared" ca="1" si="575"/>
        <v>15785.514544614627</v>
      </c>
      <c r="R3339" s="678">
        <f t="shared" ca="1" si="575"/>
        <v>2163.6372343236189</v>
      </c>
      <c r="S3339" s="678">
        <f t="shared" ca="1" si="575"/>
        <v>3.6855907112176065</v>
      </c>
      <c r="T3339" s="678">
        <f t="shared" ca="1" si="575"/>
        <v>2771.3732938050675</v>
      </c>
      <c r="U3339" s="678">
        <f t="shared" ca="1" si="575"/>
        <v>0</v>
      </c>
      <c r="V3339" s="678">
        <f t="shared" ca="1" si="575"/>
        <v>930.25857711365586</v>
      </c>
      <c r="W3339" s="678">
        <f t="shared" ca="1" si="576"/>
        <v>4939.0155146920042</v>
      </c>
      <c r="X3339" s="678">
        <f t="shared" ca="1" si="575"/>
        <v>0</v>
      </c>
      <c r="Y3339" s="678">
        <f t="shared" ca="1" si="575"/>
        <v>0</v>
      </c>
      <c r="Z3339" s="678">
        <f t="shared" ca="1" si="575"/>
        <v>0</v>
      </c>
      <c r="AA3339" t="str">
        <f t="shared" si="572"/>
        <v>ASRCMS202202</v>
      </c>
      <c r="AB3339" s="957">
        <f t="shared" si="573"/>
        <v>45230</v>
      </c>
      <c r="AC3339" t="str">
        <f t="shared" si="574"/>
        <v>Unaudited</v>
      </c>
    </row>
    <row r="3340" spans="1:29" x14ac:dyDescent="0.25">
      <c r="A3340" t="s">
        <v>421</v>
      </c>
      <c r="B3340" t="s">
        <v>1380</v>
      </c>
      <c r="C3340" t="s">
        <v>1381</v>
      </c>
      <c r="D3340">
        <v>1900</v>
      </c>
      <c r="E3340" s="957">
        <v>1</v>
      </c>
      <c r="F3340" t="s">
        <v>439</v>
      </c>
      <c r="G3340" s="957">
        <v>91</v>
      </c>
      <c r="H3340" t="s">
        <v>389</v>
      </c>
      <c r="I3340" s="937" t="s">
        <v>489</v>
      </c>
      <c r="J3340" s="937" t="s">
        <v>445</v>
      </c>
      <c r="K3340" s="937" t="s">
        <v>6</v>
      </c>
      <c r="L3340" s="937" t="s">
        <v>45</v>
      </c>
      <c r="M3340" s="962" t="s">
        <v>164</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ASRCMS202202</v>
      </c>
      <c r="AB3340" s="957">
        <f t="shared" si="573"/>
        <v>45230</v>
      </c>
      <c r="AC3340" t="str">
        <f t="shared" si="574"/>
        <v>Unaudited</v>
      </c>
    </row>
    <row r="3341" spans="1:29" x14ac:dyDescent="0.25">
      <c r="A3341" t="s">
        <v>421</v>
      </c>
      <c r="B3341" t="s">
        <v>1380</v>
      </c>
      <c r="C3341" t="s">
        <v>1381</v>
      </c>
      <c r="D3341">
        <v>1900</v>
      </c>
      <c r="E3341" s="957">
        <v>1</v>
      </c>
      <c r="F3341" t="s">
        <v>439</v>
      </c>
      <c r="G3341" s="957">
        <v>91</v>
      </c>
      <c r="H3341" t="s">
        <v>389</v>
      </c>
      <c r="I3341" s="937" t="s">
        <v>489</v>
      </c>
      <c r="J3341" s="937" t="s">
        <v>445</v>
      </c>
      <c r="K3341" s="937" t="s">
        <v>6</v>
      </c>
      <c r="L3341" s="945" t="s">
        <v>46</v>
      </c>
      <c r="M3341" s="960" t="s">
        <v>165</v>
      </c>
      <c r="N3341" s="678">
        <f t="shared" ca="1" si="571"/>
        <v>7.4760867903044967E-2</v>
      </c>
      <c r="O3341" s="678">
        <f t="shared" ca="1" si="575"/>
        <v>1.0730403591549685E-2</v>
      </c>
      <c r="P3341" s="678">
        <f t="shared" ca="1" si="575"/>
        <v>0</v>
      </c>
      <c r="Q3341" s="678">
        <f t="shared" ca="1" si="575"/>
        <v>6.4030464311495283E-2</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ASRCMS202202</v>
      </c>
      <c r="AB3341" s="957">
        <f t="shared" si="573"/>
        <v>45230</v>
      </c>
      <c r="AC3341" t="str">
        <f t="shared" si="574"/>
        <v>Unaudited</v>
      </c>
    </row>
    <row r="3342" spans="1:29" x14ac:dyDescent="0.25">
      <c r="A3342" t="s">
        <v>421</v>
      </c>
      <c r="B3342" t="s">
        <v>1380</v>
      </c>
      <c r="C3342" t="s">
        <v>1381</v>
      </c>
      <c r="D3342">
        <v>1900</v>
      </c>
      <c r="E3342" s="957">
        <v>1</v>
      </c>
      <c r="F3342" t="s">
        <v>439</v>
      </c>
      <c r="G3342" s="957">
        <v>91</v>
      </c>
      <c r="H3342" t="s">
        <v>389</v>
      </c>
      <c r="I3342" s="962" t="s">
        <v>489</v>
      </c>
      <c r="J3342" s="962" t="s">
        <v>445</v>
      </c>
      <c r="K3342" s="962" t="s">
        <v>6</v>
      </c>
      <c r="L3342" s="937" t="s">
        <v>166</v>
      </c>
      <c r="M3342" s="962" t="s">
        <v>462</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ASRCMS202202</v>
      </c>
      <c r="AB3342" s="957">
        <f t="shared" si="573"/>
        <v>45230</v>
      </c>
      <c r="AC3342" t="str">
        <f t="shared" si="574"/>
        <v>Unaudited</v>
      </c>
    </row>
    <row r="3343" spans="1:29" x14ac:dyDescent="0.25">
      <c r="A3343" t="s">
        <v>421</v>
      </c>
      <c r="B3343" t="s">
        <v>1380</v>
      </c>
      <c r="C3343" t="s">
        <v>1381</v>
      </c>
      <c r="D3343">
        <v>1900</v>
      </c>
      <c r="E3343" s="957">
        <v>1</v>
      </c>
      <c r="F3343" t="s">
        <v>439</v>
      </c>
      <c r="G3343" s="957">
        <v>91</v>
      </c>
      <c r="H3343" t="s">
        <v>389</v>
      </c>
      <c r="I3343" s="937" t="s">
        <v>489</v>
      </c>
      <c r="J3343" s="937" t="s">
        <v>445</v>
      </c>
      <c r="K3343" s="937" t="s">
        <v>435</v>
      </c>
      <c r="L3343" s="937" t="s">
        <v>121</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ASRCMS202202</v>
      </c>
      <c r="AB3343" s="957">
        <f t="shared" si="573"/>
        <v>45230</v>
      </c>
      <c r="AC3343" t="str">
        <f t="shared" si="574"/>
        <v>Unaudited</v>
      </c>
    </row>
    <row r="3344" spans="1:29" x14ac:dyDescent="0.25">
      <c r="A3344" t="s">
        <v>421</v>
      </c>
      <c r="B3344" t="s">
        <v>1380</v>
      </c>
      <c r="C3344" t="s">
        <v>1381</v>
      </c>
      <c r="D3344">
        <v>1900</v>
      </c>
      <c r="E3344" s="957">
        <v>1</v>
      </c>
      <c r="F3344" t="s">
        <v>439</v>
      </c>
      <c r="G3344" s="957">
        <v>91</v>
      </c>
      <c r="H3344" t="s">
        <v>389</v>
      </c>
      <c r="I3344" s="937" t="s">
        <v>489</v>
      </c>
      <c r="J3344" s="937" t="s">
        <v>445</v>
      </c>
      <c r="K3344" s="937" t="s">
        <v>435</v>
      </c>
      <c r="L3344" s="937" t="s">
        <v>938</v>
      </c>
      <c r="M3344" s="962" t="s">
        <v>930</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ASRCMS202202</v>
      </c>
      <c r="AB3344" s="957">
        <f t="shared" si="573"/>
        <v>45230</v>
      </c>
      <c r="AC3344" t="str">
        <f t="shared" si="574"/>
        <v>Unaudited</v>
      </c>
    </row>
    <row r="3345" spans="1:29" x14ac:dyDescent="0.25">
      <c r="A3345" t="s">
        <v>421</v>
      </c>
      <c r="B3345" t="s">
        <v>1380</v>
      </c>
      <c r="C3345" t="s">
        <v>1381</v>
      </c>
      <c r="D3345">
        <v>1900</v>
      </c>
      <c r="E3345" s="957">
        <v>1</v>
      </c>
      <c r="F3345" t="s">
        <v>439</v>
      </c>
      <c r="G3345" s="957">
        <v>91</v>
      </c>
      <c r="H3345" t="s">
        <v>389</v>
      </c>
      <c r="I3345" s="937" t="s">
        <v>489</v>
      </c>
      <c r="J3345" s="937" t="s">
        <v>445</v>
      </c>
      <c r="K3345" s="937" t="s">
        <v>435</v>
      </c>
      <c r="L3345" s="937" t="s">
        <v>168</v>
      </c>
      <c r="M3345" s="962" t="s">
        <v>40</v>
      </c>
      <c r="N3345" s="678">
        <f t="shared" ca="1" si="571"/>
        <v>884.59264187505789</v>
      </c>
      <c r="O3345" s="678">
        <f t="shared" ca="1" si="575"/>
        <v>487.50739326062501</v>
      </c>
      <c r="P3345" s="678">
        <f t="shared" ca="1" si="575"/>
        <v>70.123717936074272</v>
      </c>
      <c r="Q3345" s="678">
        <f t="shared" ca="1" si="575"/>
        <v>245.1564835446674</v>
      </c>
      <c r="R3345" s="678">
        <f t="shared" ca="1" si="575"/>
        <v>36.889406954316179</v>
      </c>
      <c r="S3345" s="678">
        <f t="shared" ca="1" si="575"/>
        <v>1.8802853059238829</v>
      </c>
      <c r="T3345" s="678">
        <f t="shared" ca="1" si="575"/>
        <v>26.592606469494914</v>
      </c>
      <c r="U3345" s="678">
        <f t="shared" ca="1" si="575"/>
        <v>0</v>
      </c>
      <c r="V3345" s="678">
        <f t="shared" ca="1" si="575"/>
        <v>3.6822253907676039</v>
      </c>
      <c r="W3345" s="678">
        <f t="shared" ca="1" si="576"/>
        <v>12.760523013188656</v>
      </c>
      <c r="X3345" s="678">
        <f t="shared" ca="1" si="575"/>
        <v>0</v>
      </c>
      <c r="Y3345" s="678">
        <f t="shared" ca="1" si="575"/>
        <v>0</v>
      </c>
      <c r="Z3345" s="678">
        <f t="shared" ca="1" si="575"/>
        <v>0</v>
      </c>
      <c r="AA3345" t="str">
        <f t="shared" si="572"/>
        <v>ASRCMS202202</v>
      </c>
      <c r="AB3345" s="957">
        <f t="shared" si="573"/>
        <v>45230</v>
      </c>
      <c r="AC3345" t="str">
        <f t="shared" si="574"/>
        <v>Unaudited</v>
      </c>
    </row>
    <row r="3346" spans="1:29" x14ac:dyDescent="0.25">
      <c r="A3346" t="s">
        <v>421</v>
      </c>
      <c r="B3346" t="s">
        <v>1380</v>
      </c>
      <c r="C3346" t="s">
        <v>1381</v>
      </c>
      <c r="D3346">
        <v>1900</v>
      </c>
      <c r="E3346" s="957">
        <v>1</v>
      </c>
      <c r="F3346" t="s">
        <v>439</v>
      </c>
      <c r="G3346" s="957">
        <v>91</v>
      </c>
      <c r="H3346" t="s">
        <v>389</v>
      </c>
      <c r="I3346" s="937" t="s">
        <v>489</v>
      </c>
      <c r="J3346" s="937" t="s">
        <v>445</v>
      </c>
      <c r="K3346" s="937" t="s">
        <v>435</v>
      </c>
      <c r="L3346" s="937" t="s">
        <v>169</v>
      </c>
      <c r="M3346" s="962" t="s">
        <v>330</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ASRCMS202202</v>
      </c>
      <c r="AB3346" s="957">
        <f t="shared" si="573"/>
        <v>45230</v>
      </c>
      <c r="AC3346" t="str">
        <f t="shared" si="574"/>
        <v>Unaudited</v>
      </c>
    </row>
    <row r="3347" spans="1:29" x14ac:dyDescent="0.25">
      <c r="A3347" t="s">
        <v>421</v>
      </c>
      <c r="B3347" t="s">
        <v>1380</v>
      </c>
      <c r="C3347" t="s">
        <v>1381</v>
      </c>
      <c r="D3347">
        <v>1900</v>
      </c>
      <c r="E3347" s="957">
        <v>1</v>
      </c>
      <c r="F3347" t="s">
        <v>439</v>
      </c>
      <c r="G3347" s="957">
        <v>91</v>
      </c>
      <c r="H3347" t="s">
        <v>389</v>
      </c>
      <c r="I3347" s="937" t="s">
        <v>489</v>
      </c>
      <c r="J3347" s="937" t="s">
        <v>451</v>
      </c>
      <c r="K3347" s="937" t="s">
        <v>436</v>
      </c>
      <c r="L3347" s="937" t="s">
        <v>122</v>
      </c>
      <c r="M3347" s="962" t="s">
        <v>27</v>
      </c>
      <c r="N3347" s="678">
        <f t="shared" ca="1" si="571"/>
        <v>1643752.0632155833</v>
      </c>
      <c r="O3347" s="678">
        <f t="shared" ca="1" si="575"/>
        <v>-764.70777356632459</v>
      </c>
      <c r="P3347" s="678">
        <f t="shared" ca="1" si="575"/>
        <v>1644516.7709891496</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ASRCMS202202</v>
      </c>
      <c r="AB3347" s="957">
        <f t="shared" si="573"/>
        <v>45230</v>
      </c>
      <c r="AC3347" t="str">
        <f t="shared" si="574"/>
        <v>Unaudited</v>
      </c>
    </row>
    <row r="3348" spans="1:29" x14ac:dyDescent="0.25">
      <c r="A3348" t="s">
        <v>421</v>
      </c>
      <c r="B3348" t="s">
        <v>1380</v>
      </c>
      <c r="C3348" t="s">
        <v>1381</v>
      </c>
      <c r="D3348">
        <v>1900</v>
      </c>
      <c r="E3348" s="957">
        <v>1</v>
      </c>
      <c r="F3348" t="s">
        <v>439</v>
      </c>
      <c r="G3348" s="957">
        <v>91</v>
      </c>
      <c r="H3348" t="s">
        <v>389</v>
      </c>
      <c r="I3348" s="937" t="s">
        <v>489</v>
      </c>
      <c r="J3348" s="937" t="s">
        <v>451</v>
      </c>
      <c r="K3348" s="937" t="s">
        <v>436</v>
      </c>
      <c r="L3348" s="937" t="s">
        <v>123</v>
      </c>
      <c r="M3348" s="962" t="s">
        <v>98</v>
      </c>
      <c r="N3348" s="678">
        <f t="shared" ca="1" si="571"/>
        <v>105220.66878985289</v>
      </c>
      <c r="O3348" s="678">
        <f t="shared" ca="1" si="575"/>
        <v>84473.259790453623</v>
      </c>
      <c r="P3348" s="678">
        <f t="shared" ca="1" si="575"/>
        <v>20747.408999399271</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ASRCMS202202</v>
      </c>
      <c r="AB3348" s="957">
        <f t="shared" si="573"/>
        <v>45230</v>
      </c>
      <c r="AC3348" t="str">
        <f t="shared" si="574"/>
        <v>Unaudited</v>
      </c>
    </row>
    <row r="3349" spans="1:29" x14ac:dyDescent="0.25">
      <c r="A3349" t="s">
        <v>421</v>
      </c>
      <c r="B3349" t="s">
        <v>1380</v>
      </c>
      <c r="C3349" t="s">
        <v>1381</v>
      </c>
      <c r="D3349">
        <v>1900</v>
      </c>
      <c r="E3349" s="957">
        <v>1</v>
      </c>
      <c r="F3349" t="s">
        <v>439</v>
      </c>
      <c r="G3349" s="957">
        <v>91</v>
      </c>
      <c r="H3349" t="s">
        <v>389</v>
      </c>
      <c r="I3349" s="937" t="s">
        <v>489</v>
      </c>
      <c r="J3349" s="937" t="s">
        <v>451</v>
      </c>
      <c r="K3349" s="937" t="s">
        <v>436</v>
      </c>
      <c r="L3349" s="945" t="s">
        <v>124</v>
      </c>
      <c r="M3349" s="960" t="s">
        <v>99</v>
      </c>
      <c r="N3349" s="678">
        <f t="shared" ca="1" si="571"/>
        <v>107599.31230036487</v>
      </c>
      <c r="O3349" s="678">
        <f t="shared" ca="1" si="575"/>
        <v>85670.164325773905</v>
      </c>
      <c r="P3349" s="678">
        <f t="shared" ca="1" si="575"/>
        <v>21929.147974590967</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ASRCMS202202</v>
      </c>
      <c r="AB3349" s="957">
        <f t="shared" si="573"/>
        <v>45230</v>
      </c>
      <c r="AC3349" t="str">
        <f t="shared" si="574"/>
        <v>Unaudited</v>
      </c>
    </row>
    <row r="3350" spans="1:29" x14ac:dyDescent="0.25">
      <c r="A3350" t="s">
        <v>421</v>
      </c>
      <c r="B3350" t="s">
        <v>1380</v>
      </c>
      <c r="C3350" t="s">
        <v>1381</v>
      </c>
      <c r="D3350">
        <v>1900</v>
      </c>
      <c r="E3350" s="957">
        <v>1</v>
      </c>
      <c r="F3350" t="s">
        <v>439</v>
      </c>
      <c r="G3350" s="957">
        <v>91</v>
      </c>
      <c r="H3350" t="s">
        <v>389</v>
      </c>
      <c r="I3350" s="937" t="s">
        <v>489</v>
      </c>
      <c r="J3350" s="937" t="s">
        <v>451</v>
      </c>
      <c r="K3350" s="937" t="s">
        <v>436</v>
      </c>
      <c r="L3350" s="937" t="s">
        <v>125</v>
      </c>
      <c r="M3350" s="962" t="s">
        <v>100</v>
      </c>
      <c r="N3350" s="678">
        <f t="shared" ca="1" si="571"/>
        <v>88207.841481084906</v>
      </c>
      <c r="O3350" s="678">
        <f t="shared" ca="1" si="575"/>
        <v>41395.791887883192</v>
      </c>
      <c r="P3350" s="678">
        <f t="shared" ca="1" si="575"/>
        <v>46812.049593201707</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ASRCMS202202</v>
      </c>
      <c r="AB3350" s="957">
        <f t="shared" si="573"/>
        <v>45230</v>
      </c>
      <c r="AC3350" t="str">
        <f t="shared" si="574"/>
        <v>Unaudited</v>
      </c>
    </row>
    <row r="3351" spans="1:29" x14ac:dyDescent="0.25">
      <c r="A3351" t="s">
        <v>421</v>
      </c>
      <c r="B3351" t="s">
        <v>1380</v>
      </c>
      <c r="C3351" t="s">
        <v>1381</v>
      </c>
      <c r="D3351">
        <v>1900</v>
      </c>
      <c r="E3351" s="957">
        <v>1</v>
      </c>
      <c r="F3351" t="s">
        <v>439</v>
      </c>
      <c r="G3351" s="957">
        <v>91</v>
      </c>
      <c r="H3351" t="s">
        <v>389</v>
      </c>
      <c r="I3351" s="937" t="s">
        <v>489</v>
      </c>
      <c r="J3351" s="937" t="s">
        <v>451</v>
      </c>
      <c r="K3351" s="937" t="s">
        <v>436</v>
      </c>
      <c r="L3351" s="937" t="s">
        <v>126</v>
      </c>
      <c r="M3351" s="962" t="s">
        <v>101</v>
      </c>
      <c r="N3351" s="678">
        <f t="shared" ca="1" si="571"/>
        <v>121247.60498131538</v>
      </c>
      <c r="O3351" s="678">
        <f t="shared" ca="1" si="575"/>
        <v>6220.7663140203531</v>
      </c>
      <c r="P3351" s="678">
        <f t="shared" ca="1" si="575"/>
        <v>115026.83866729503</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ASRCMS202202</v>
      </c>
      <c r="AB3351" s="957">
        <f t="shared" si="573"/>
        <v>45230</v>
      </c>
      <c r="AC3351" t="str">
        <f t="shared" si="574"/>
        <v>Unaudited</v>
      </c>
    </row>
    <row r="3352" spans="1:29" x14ac:dyDescent="0.25">
      <c r="A3352" t="s">
        <v>421</v>
      </c>
      <c r="B3352" t="s">
        <v>1380</v>
      </c>
      <c r="C3352" t="s">
        <v>1381</v>
      </c>
      <c r="D3352">
        <v>1900</v>
      </c>
      <c r="E3352" s="957">
        <v>1</v>
      </c>
      <c r="F3352" t="s">
        <v>439</v>
      </c>
      <c r="G3352" s="957">
        <v>91</v>
      </c>
      <c r="H3352" t="s">
        <v>389</v>
      </c>
      <c r="I3352" s="937" t="s">
        <v>489</v>
      </c>
      <c r="J3352" s="937" t="s">
        <v>451</v>
      </c>
      <c r="K3352" s="937" t="s">
        <v>436</v>
      </c>
      <c r="L3352" s="937" t="s">
        <v>127</v>
      </c>
      <c r="M3352" s="962" t="s">
        <v>28</v>
      </c>
      <c r="N3352" s="678">
        <f t="shared" ca="1" si="571"/>
        <v>49157.161385970023</v>
      </c>
      <c r="O3352" s="678">
        <f t="shared" ca="1" si="575"/>
        <v>49157.161385970023</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ASRCMS202202</v>
      </c>
      <c r="AB3352" s="957">
        <f t="shared" si="573"/>
        <v>45230</v>
      </c>
      <c r="AC3352" t="str">
        <f t="shared" si="574"/>
        <v>Unaudited</v>
      </c>
    </row>
    <row r="3353" spans="1:29" x14ac:dyDescent="0.25">
      <c r="A3353" t="s">
        <v>421</v>
      </c>
      <c r="B3353" t="s">
        <v>1380</v>
      </c>
      <c r="C3353" t="s">
        <v>1381</v>
      </c>
      <c r="D3353">
        <v>1900</v>
      </c>
      <c r="E3353" s="957">
        <v>1</v>
      </c>
      <c r="F3353" t="s">
        <v>439</v>
      </c>
      <c r="G3353" s="957">
        <v>91</v>
      </c>
      <c r="H3353" t="s">
        <v>389</v>
      </c>
      <c r="I3353" s="937" t="s">
        <v>489</v>
      </c>
      <c r="J3353" s="937" t="s">
        <v>437</v>
      </c>
      <c r="K3353" s="937" t="s">
        <v>437</v>
      </c>
      <c r="L3353" s="937" t="s">
        <v>129</v>
      </c>
      <c r="M3353" s="962" t="s">
        <v>327</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ASRCMS202202</v>
      </c>
      <c r="AB3353" s="957">
        <f t="shared" si="573"/>
        <v>45230</v>
      </c>
      <c r="AC3353" t="str">
        <f t="shared" si="574"/>
        <v>Unaudited</v>
      </c>
    </row>
    <row r="3354" spans="1:29" x14ac:dyDescent="0.25">
      <c r="A3354" t="s">
        <v>421</v>
      </c>
      <c r="B3354" t="s">
        <v>1380</v>
      </c>
      <c r="C3354" t="s">
        <v>1381</v>
      </c>
      <c r="D3354">
        <v>1900</v>
      </c>
      <c r="E3354" s="957">
        <v>1</v>
      </c>
      <c r="F3354" t="s">
        <v>439</v>
      </c>
      <c r="G3354" s="957">
        <v>91</v>
      </c>
      <c r="H3354" t="s">
        <v>389</v>
      </c>
      <c r="I3354" s="937" t="s">
        <v>489</v>
      </c>
      <c r="J3354" s="937" t="s">
        <v>437</v>
      </c>
      <c r="K3354" s="937" t="s">
        <v>437</v>
      </c>
      <c r="L3354" s="945" t="s">
        <v>130</v>
      </c>
      <c r="M3354" s="960" t="s">
        <v>326</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ASRCMS202202</v>
      </c>
      <c r="AB3354" s="957">
        <f t="shared" si="573"/>
        <v>45230</v>
      </c>
      <c r="AC3354" t="str">
        <f t="shared" si="574"/>
        <v>Unaudited</v>
      </c>
    </row>
    <row r="3355" spans="1:29" ht="30" x14ac:dyDescent="0.25">
      <c r="A3355" t="s">
        <v>421</v>
      </c>
      <c r="B3355" t="s">
        <v>1380</v>
      </c>
      <c r="C3355" t="s">
        <v>1381</v>
      </c>
      <c r="D3355">
        <v>1900</v>
      </c>
      <c r="E3355" s="957">
        <v>1</v>
      </c>
      <c r="F3355" t="s">
        <v>439</v>
      </c>
      <c r="G3355" s="957">
        <v>91</v>
      </c>
      <c r="H3355" t="s">
        <v>389</v>
      </c>
      <c r="I3355" s="962" t="s">
        <v>489</v>
      </c>
      <c r="J3355" s="962" t="s">
        <v>437</v>
      </c>
      <c r="K3355" s="962" t="s">
        <v>437</v>
      </c>
      <c r="L3355" s="953" t="s">
        <v>131</v>
      </c>
      <c r="M3355" s="962" t="s">
        <v>180</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ASRCMS202202</v>
      </c>
      <c r="AB3355" s="957">
        <f t="shared" si="573"/>
        <v>45230</v>
      </c>
      <c r="AC3355" t="str">
        <f t="shared" si="574"/>
        <v>Unaudited</v>
      </c>
    </row>
    <row r="3356" spans="1:29" x14ac:dyDescent="0.25">
      <c r="A3356" t="s">
        <v>421</v>
      </c>
      <c r="B3356" t="s">
        <v>1380</v>
      </c>
      <c r="C3356" t="s">
        <v>1381</v>
      </c>
      <c r="D3356">
        <v>1900</v>
      </c>
      <c r="E3356" s="957">
        <v>1</v>
      </c>
      <c r="F3356" t="s">
        <v>439</v>
      </c>
      <c r="G3356" s="957">
        <v>91</v>
      </c>
      <c r="H3356" t="s">
        <v>389</v>
      </c>
      <c r="I3356" s="958" t="s">
        <v>489</v>
      </c>
      <c r="J3356" s="958" t="s">
        <v>437</v>
      </c>
      <c r="K3356" s="958" t="s">
        <v>437</v>
      </c>
      <c r="L3356" s="953" t="s">
        <v>132</v>
      </c>
      <c r="M3356" s="958" t="s">
        <v>495</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ASRCMS202202</v>
      </c>
      <c r="AB3356" s="957">
        <f t="shared" si="573"/>
        <v>45230</v>
      </c>
      <c r="AC3356" t="str">
        <f t="shared" si="574"/>
        <v>Unaudited</v>
      </c>
    </row>
    <row r="3357" spans="1:29" x14ac:dyDescent="0.25">
      <c r="A3357" t="s">
        <v>421</v>
      </c>
      <c r="B3357" t="s">
        <v>1380</v>
      </c>
      <c r="C3357" t="s">
        <v>1381</v>
      </c>
      <c r="D3357">
        <v>1900</v>
      </c>
      <c r="E3357" s="957">
        <v>1</v>
      </c>
      <c r="F3357" t="s">
        <v>439</v>
      </c>
      <c r="G3357" s="957">
        <v>91</v>
      </c>
      <c r="H3357" t="s">
        <v>389</v>
      </c>
      <c r="I3357" s="958" t="s">
        <v>489</v>
      </c>
      <c r="J3357" s="958" t="s">
        <v>437</v>
      </c>
      <c r="K3357" s="958" t="s">
        <v>437</v>
      </c>
      <c r="L3357" s="937" t="s">
        <v>133</v>
      </c>
      <c r="M3357" s="958" t="s">
        <v>496</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ASRCMS202202</v>
      </c>
      <c r="AB3357" s="957">
        <f t="shared" si="573"/>
        <v>45230</v>
      </c>
      <c r="AC3357" t="str">
        <f t="shared" si="574"/>
        <v>Unaudited</v>
      </c>
    </row>
    <row r="3358" spans="1:29" x14ac:dyDescent="0.25">
      <c r="A3358" t="s">
        <v>421</v>
      </c>
      <c r="B3358" t="s">
        <v>1380</v>
      </c>
      <c r="C3358" t="s">
        <v>1381</v>
      </c>
      <c r="D3358">
        <v>1900</v>
      </c>
      <c r="E3358" s="957">
        <v>1</v>
      </c>
      <c r="F3358" t="s">
        <v>439</v>
      </c>
      <c r="G3358" s="957">
        <v>91</v>
      </c>
      <c r="H3358" t="s">
        <v>389</v>
      </c>
      <c r="I3358" s="958" t="s">
        <v>489</v>
      </c>
      <c r="J3358" s="958" t="s">
        <v>437</v>
      </c>
      <c r="K3358" s="958" t="s">
        <v>437</v>
      </c>
      <c r="L3358" s="937" t="s">
        <v>134</v>
      </c>
      <c r="M3358" s="958" t="s">
        <v>497</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ASRCMS202202</v>
      </c>
      <c r="AB3358" s="957">
        <f t="shared" si="573"/>
        <v>45230</v>
      </c>
      <c r="AC3358" t="str">
        <f t="shared" si="574"/>
        <v>Unaudited</v>
      </c>
    </row>
    <row r="3359" spans="1:29" ht="30" x14ac:dyDescent="0.25">
      <c r="A3359" t="s">
        <v>421</v>
      </c>
      <c r="B3359" t="s">
        <v>1380</v>
      </c>
      <c r="C3359" t="s">
        <v>1381</v>
      </c>
      <c r="D3359">
        <v>1900</v>
      </c>
      <c r="E3359" s="957">
        <v>1</v>
      </c>
      <c r="F3359" t="s">
        <v>439</v>
      </c>
      <c r="G3359" s="957">
        <v>91</v>
      </c>
      <c r="H3359" t="s">
        <v>389</v>
      </c>
      <c r="I3359" s="965" t="s">
        <v>490</v>
      </c>
      <c r="J3359" s="965" t="s">
        <v>26</v>
      </c>
      <c r="K3359" s="965" t="s">
        <v>26</v>
      </c>
      <c r="L3359" s="945" t="s">
        <v>270</v>
      </c>
      <c r="M3359" s="965" t="s">
        <v>26</v>
      </c>
      <c r="N3359" s="678">
        <f t="shared" ca="1" si="571"/>
        <v>1216830.4931426882</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ASRCMS202202</v>
      </c>
      <c r="AB3359" s="957">
        <f t="shared" si="573"/>
        <v>45230</v>
      </c>
      <c r="AC3359" t="str">
        <f t="shared" si="574"/>
        <v>Unaudited</v>
      </c>
    </row>
    <row r="3360" spans="1:29" x14ac:dyDescent="0.25">
      <c r="A3360" t="s">
        <v>421</v>
      </c>
      <c r="B3360" t="s">
        <v>1380</v>
      </c>
      <c r="C3360" t="s">
        <v>1381</v>
      </c>
      <c r="D3360">
        <v>1900</v>
      </c>
      <c r="E3360" s="957">
        <v>1</v>
      </c>
      <c r="F3360" t="s">
        <v>440</v>
      </c>
      <c r="G3360" s="957">
        <v>182</v>
      </c>
      <c r="H3360" t="s">
        <v>389</v>
      </c>
      <c r="I3360" s="937" t="s">
        <v>433</v>
      </c>
      <c r="J3360" s="937" t="s">
        <v>433</v>
      </c>
      <c r="K3360" s="937" t="s">
        <v>433</v>
      </c>
      <c r="L3360" s="937"/>
      <c r="M3360" s="958" t="s">
        <v>433</v>
      </c>
      <c r="N3360" s="678">
        <f t="shared" ca="1" si="571"/>
        <v>20221.409677422998</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11234.302150541</v>
      </c>
      <c r="P3360" s="678">
        <f t="shared" ca="1" si="578"/>
        <v>1590.8623655920001</v>
      </c>
      <c r="Q3360" s="678">
        <f t="shared" ca="1" si="578"/>
        <v>5578.2451612900004</v>
      </c>
      <c r="R3360" s="678">
        <f t="shared" ca="1" si="578"/>
        <v>817</v>
      </c>
      <c r="S3360" s="678">
        <f t="shared" ca="1" si="578"/>
        <v>36</v>
      </c>
      <c r="T3360" s="678">
        <f t="shared" ca="1" si="578"/>
        <v>610</v>
      </c>
      <c r="U3360" s="678">
        <f t="shared" ca="1" si="578"/>
        <v>0</v>
      </c>
      <c r="V3360" s="678">
        <f t="shared" ca="1" si="578"/>
        <v>85</v>
      </c>
      <c r="W3360" s="678">
        <f t="shared" ca="1" si="576"/>
        <v>270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ASRCMS202202</v>
      </c>
      <c r="AB3360" s="957">
        <f t="shared" si="573"/>
        <v>45230</v>
      </c>
      <c r="AC3360" t="str">
        <f t="shared" si="574"/>
        <v>Unaudited</v>
      </c>
    </row>
    <row r="3361" spans="1:29" x14ac:dyDescent="0.25">
      <c r="A3361" t="s">
        <v>421</v>
      </c>
      <c r="B3361" t="s">
        <v>1380</v>
      </c>
      <c r="C3361" t="s">
        <v>1381</v>
      </c>
      <c r="D3361">
        <v>1900</v>
      </c>
      <c r="E3361" s="957">
        <v>1</v>
      </c>
      <c r="F3361" t="s">
        <v>440</v>
      </c>
      <c r="G3361" s="957">
        <v>182</v>
      </c>
      <c r="H3361" t="s">
        <v>389</v>
      </c>
      <c r="I3361" s="937" t="s">
        <v>488</v>
      </c>
      <c r="J3361" s="937" t="s">
        <v>12</v>
      </c>
      <c r="K3361" s="937" t="s">
        <v>12</v>
      </c>
      <c r="L3361" s="943">
        <v>1.1000000000000001</v>
      </c>
      <c r="M3361" s="959" t="s">
        <v>12</v>
      </c>
      <c r="N3361" s="678">
        <f t="shared" ca="1" si="571"/>
        <v>31573503.479999997</v>
      </c>
      <c r="O3361" s="678">
        <f t="shared" ca="1" si="578"/>
        <v>13767637.300000001</v>
      </c>
      <c r="P3361" s="678">
        <f t="shared" ca="1" si="578"/>
        <v>1949601.83</v>
      </c>
      <c r="Q3361" s="678">
        <f t="shared" ca="1" si="578"/>
        <v>6836139.4499999993</v>
      </c>
      <c r="R3361" s="678">
        <f t="shared" ca="1" si="578"/>
        <v>1001233.5</v>
      </c>
      <c r="S3361" s="678">
        <f t="shared" ca="1" si="578"/>
        <v>44118</v>
      </c>
      <c r="T3361" s="678">
        <f t="shared" ca="1" si="578"/>
        <v>747555</v>
      </c>
      <c r="U3361" s="678">
        <f t="shared" ca="1" si="578"/>
        <v>0</v>
      </c>
      <c r="V3361" s="678">
        <f t="shared" ca="1" si="578"/>
        <v>104167.5</v>
      </c>
      <c r="W3361" s="678">
        <f t="shared" ca="1" si="576"/>
        <v>7123050.8999999994</v>
      </c>
      <c r="X3361" s="678">
        <f t="shared" ca="1" si="579"/>
        <v>0</v>
      </c>
      <c r="Y3361" s="678">
        <f t="shared" ca="1" si="579"/>
        <v>0</v>
      </c>
      <c r="Z3361" s="678">
        <f t="shared" ca="1" si="579"/>
        <v>0</v>
      </c>
      <c r="AA3361" t="str">
        <f t="shared" si="572"/>
        <v>ASRCMS202202</v>
      </c>
      <c r="AB3361" s="957">
        <f t="shared" si="573"/>
        <v>45230</v>
      </c>
      <c r="AC3361" t="str">
        <f t="shared" si="574"/>
        <v>Unaudited</v>
      </c>
    </row>
    <row r="3362" spans="1:29" x14ac:dyDescent="0.25">
      <c r="A3362" t="s">
        <v>421</v>
      </c>
      <c r="B3362" t="s">
        <v>1380</v>
      </c>
      <c r="C3362" t="s">
        <v>1381</v>
      </c>
      <c r="D3362">
        <v>1900</v>
      </c>
      <c r="E3362" s="957">
        <v>1</v>
      </c>
      <c r="F3362" t="s">
        <v>440</v>
      </c>
      <c r="G3362" s="957">
        <v>182</v>
      </c>
      <c r="H3362" t="s">
        <v>389</v>
      </c>
      <c r="I3362" s="958" t="s">
        <v>488</v>
      </c>
      <c r="J3362" s="958" t="s">
        <v>12</v>
      </c>
      <c r="K3362" s="958" t="s">
        <v>1323</v>
      </c>
      <c r="L3362" s="937" t="s">
        <v>1314</v>
      </c>
      <c r="M3362" s="958" t="s">
        <v>1323</v>
      </c>
      <c r="N3362" s="678">
        <f t="shared" ca="1" si="571"/>
        <v>481235.5278059761</v>
      </c>
      <c r="O3362" s="678">
        <f t="shared" ca="1" si="578"/>
        <v>206289.44131357392</v>
      </c>
      <c r="P3362" s="678">
        <f t="shared" ca="1" si="578"/>
        <v>29443.236222741176</v>
      </c>
      <c r="Q3362" s="678">
        <f t="shared" ca="1" si="578"/>
        <v>101748.19635894184</v>
      </c>
      <c r="R3362" s="678">
        <f t="shared" ca="1" si="578"/>
        <v>15263.192917674589</v>
      </c>
      <c r="S3362" s="678">
        <f t="shared" ca="1" si="578"/>
        <v>677.02738435961089</v>
      </c>
      <c r="T3362" s="678">
        <f t="shared" ca="1" si="578"/>
        <v>11187.634427075269</v>
      </c>
      <c r="U3362" s="678">
        <f t="shared" ca="1" si="578"/>
        <v>0</v>
      </c>
      <c r="V3362" s="678">
        <f t="shared" ca="1" si="578"/>
        <v>1579.5683439048435</v>
      </c>
      <c r="W3362" s="678">
        <f t="shared" ca="1" si="576"/>
        <v>115047.23083770485</v>
      </c>
      <c r="X3362" s="678">
        <f t="shared" ca="1" si="579"/>
        <v>0</v>
      </c>
      <c r="Y3362" s="678">
        <f t="shared" ca="1" si="579"/>
        <v>0</v>
      </c>
      <c r="Z3362" s="678">
        <f t="shared" ca="1" si="579"/>
        <v>0</v>
      </c>
      <c r="AA3362" t="str">
        <f t="shared" si="572"/>
        <v>ASRCMS202202</v>
      </c>
      <c r="AB3362" s="957">
        <f t="shared" si="573"/>
        <v>45230</v>
      </c>
      <c r="AC3362" t="str">
        <f t="shared" si="574"/>
        <v>Unaudited</v>
      </c>
    </row>
    <row r="3363" spans="1:29" x14ac:dyDescent="0.25">
      <c r="A3363" t="s">
        <v>421</v>
      </c>
      <c r="B3363" t="s">
        <v>1380</v>
      </c>
      <c r="C3363" t="s">
        <v>1381</v>
      </c>
      <c r="D3363">
        <v>1900</v>
      </c>
      <c r="E3363" s="957">
        <v>1</v>
      </c>
      <c r="F3363" t="s">
        <v>440</v>
      </c>
      <c r="G3363" s="957">
        <v>182</v>
      </c>
      <c r="H3363" t="s">
        <v>389</v>
      </c>
      <c r="I3363" s="937" t="s">
        <v>488</v>
      </c>
      <c r="J3363" s="937" t="s">
        <v>491</v>
      </c>
      <c r="K3363" s="937" t="s">
        <v>492</v>
      </c>
      <c r="L3363" s="937" t="s">
        <v>63</v>
      </c>
      <c r="M3363" s="958" t="s">
        <v>344</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ASRCMS202202</v>
      </c>
      <c r="AB3363" s="957">
        <f t="shared" si="573"/>
        <v>45230</v>
      </c>
      <c r="AC3363" t="str">
        <f t="shared" si="574"/>
        <v>Unaudited</v>
      </c>
    </row>
    <row r="3364" spans="1:29" x14ac:dyDescent="0.25">
      <c r="A3364" t="s">
        <v>421</v>
      </c>
      <c r="B3364" t="s">
        <v>1380</v>
      </c>
      <c r="C3364" t="s">
        <v>1381</v>
      </c>
      <c r="D3364">
        <v>1900</v>
      </c>
      <c r="E3364" s="957">
        <v>1</v>
      </c>
      <c r="F3364" t="s">
        <v>440</v>
      </c>
      <c r="G3364" s="957">
        <v>182</v>
      </c>
      <c r="H3364" t="s">
        <v>389</v>
      </c>
      <c r="I3364" s="937" t="s">
        <v>488</v>
      </c>
      <c r="J3364" s="937" t="s">
        <v>491</v>
      </c>
      <c r="K3364" s="937" t="s">
        <v>1014</v>
      </c>
      <c r="L3364" s="937" t="s">
        <v>910</v>
      </c>
      <c r="M3364" s="958" t="s">
        <v>911</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ASRCMS202202</v>
      </c>
      <c r="AB3364" s="957">
        <f t="shared" si="573"/>
        <v>45230</v>
      </c>
      <c r="AC3364" t="str">
        <f t="shared" si="574"/>
        <v>Unaudited</v>
      </c>
    </row>
    <row r="3365" spans="1:29" x14ac:dyDescent="0.25">
      <c r="A3365" t="s">
        <v>421</v>
      </c>
      <c r="B3365" t="s">
        <v>1380</v>
      </c>
      <c r="C3365" t="s">
        <v>1381</v>
      </c>
      <c r="D3365">
        <v>1900</v>
      </c>
      <c r="E3365" s="957">
        <v>1</v>
      </c>
      <c r="F3365" t="s">
        <v>440</v>
      </c>
      <c r="G3365" s="957">
        <v>182</v>
      </c>
      <c r="H3365" t="s">
        <v>389</v>
      </c>
      <c r="I3365" s="958" t="s">
        <v>488</v>
      </c>
      <c r="J3365" s="958" t="s">
        <v>13</v>
      </c>
      <c r="K3365" s="958" t="s">
        <v>493</v>
      </c>
      <c r="L3365" s="937" t="s">
        <v>95</v>
      </c>
      <c r="M3365" s="958" t="s">
        <v>147</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ASRCMS202202</v>
      </c>
      <c r="AB3365" s="957">
        <f t="shared" si="573"/>
        <v>45230</v>
      </c>
      <c r="AC3365" t="str">
        <f t="shared" si="574"/>
        <v>Unaudited</v>
      </c>
    </row>
    <row r="3366" spans="1:29" x14ac:dyDescent="0.25">
      <c r="A3366" t="s">
        <v>421</v>
      </c>
      <c r="B3366" t="s">
        <v>1380</v>
      </c>
      <c r="C3366" t="s">
        <v>1381</v>
      </c>
      <c r="D3366">
        <v>1900</v>
      </c>
      <c r="E3366" s="957">
        <v>1</v>
      </c>
      <c r="F3366" t="s">
        <v>440</v>
      </c>
      <c r="G3366" s="957">
        <v>182</v>
      </c>
      <c r="H3366" t="s">
        <v>389</v>
      </c>
      <c r="I3366" s="958" t="s">
        <v>488</v>
      </c>
      <c r="J3366" s="958" t="s">
        <v>13</v>
      </c>
      <c r="K3366" s="958" t="s">
        <v>13</v>
      </c>
      <c r="L3366" s="953" t="s">
        <v>35</v>
      </c>
      <c r="M3366" s="958" t="s">
        <v>13</v>
      </c>
      <c r="N3366" s="678">
        <f t="shared" ca="1" si="571"/>
        <v>74304.050049746525</v>
      </c>
      <c r="O3366" s="678">
        <f t="shared" ca="1" si="578"/>
        <v>32377.768151095028</v>
      </c>
      <c r="P3366" s="678">
        <f t="shared" ca="1" si="578"/>
        <v>4586.4032034101474</v>
      </c>
      <c r="Q3366" s="678">
        <f t="shared" ca="1" si="578"/>
        <v>16072.428936923556</v>
      </c>
      <c r="R3366" s="678">
        <f t="shared" ca="1" si="578"/>
        <v>2356.2869027127372</v>
      </c>
      <c r="S3366" s="678">
        <f t="shared" ca="1" si="578"/>
        <v>103.85498224006645</v>
      </c>
      <c r="T3366" s="678">
        <f t="shared" ca="1" si="578"/>
        <v>1757.9622358234883</v>
      </c>
      <c r="U3366" s="678">
        <f t="shared" ca="1" si="578"/>
        <v>0</v>
      </c>
      <c r="V3366" s="678">
        <f t="shared" ca="1" si="578"/>
        <v>245.09283887674266</v>
      </c>
      <c r="W3366" s="678">
        <f t="shared" ca="1" si="576"/>
        <v>16804.252798664755</v>
      </c>
      <c r="X3366" s="678">
        <f t="shared" ca="1" si="579"/>
        <v>0</v>
      </c>
      <c r="Y3366" s="678">
        <f t="shared" ca="1" si="579"/>
        <v>0</v>
      </c>
      <c r="Z3366" s="678">
        <f t="shared" ca="1" si="579"/>
        <v>0</v>
      </c>
      <c r="AA3366" t="str">
        <f t="shared" si="572"/>
        <v>ASRCMS202202</v>
      </c>
      <c r="AB3366" s="957">
        <f t="shared" si="573"/>
        <v>45230</v>
      </c>
      <c r="AC3366" t="str">
        <f t="shared" si="574"/>
        <v>Unaudited</v>
      </c>
    </row>
    <row r="3367" spans="1:29" x14ac:dyDescent="0.25">
      <c r="A3367" t="s">
        <v>421</v>
      </c>
      <c r="B3367" t="s">
        <v>1380</v>
      </c>
      <c r="C3367" t="s">
        <v>1381</v>
      </c>
      <c r="D3367">
        <v>1900</v>
      </c>
      <c r="E3367" s="957">
        <v>1</v>
      </c>
      <c r="F3367" t="s">
        <v>440</v>
      </c>
      <c r="G3367" s="957">
        <v>182</v>
      </c>
      <c r="H3367" t="s">
        <v>389</v>
      </c>
      <c r="I3367" s="937" t="s">
        <v>489</v>
      </c>
      <c r="J3367" s="937" t="s">
        <v>445</v>
      </c>
      <c r="K3367" s="937" t="s">
        <v>0</v>
      </c>
      <c r="L3367" s="937">
        <v>2.1</v>
      </c>
      <c r="M3367" s="958" t="s">
        <v>148</v>
      </c>
      <c r="N3367" s="678">
        <f t="shared" ca="1" si="571"/>
        <v>1981173.5</v>
      </c>
      <c r="O3367" s="678">
        <f t="shared" ca="1" si="578"/>
        <v>559692.89999999991</v>
      </c>
      <c r="P3367" s="678">
        <f t="shared" ca="1" si="578"/>
        <v>36365.65</v>
      </c>
      <c r="Q3367" s="678">
        <f t="shared" ca="1" si="578"/>
        <v>726494.43</v>
      </c>
      <c r="R3367" s="678">
        <f t="shared" ca="1" si="578"/>
        <v>348803.22999999992</v>
      </c>
      <c r="S3367" s="678">
        <f t="shared" ca="1" si="578"/>
        <v>0</v>
      </c>
      <c r="T3367" s="678">
        <f t="shared" ca="1" si="578"/>
        <v>82472.569999999992</v>
      </c>
      <c r="U3367" s="678">
        <f t="shared" ca="1" si="578"/>
        <v>0</v>
      </c>
      <c r="V3367" s="678">
        <f t="shared" ca="1" si="578"/>
        <v>0</v>
      </c>
      <c r="W3367" s="678">
        <f t="shared" ca="1" si="576"/>
        <v>227344.72000000003</v>
      </c>
      <c r="X3367" s="678">
        <f t="shared" ca="1" si="579"/>
        <v>0</v>
      </c>
      <c r="Y3367" s="678">
        <f t="shared" ca="1" si="579"/>
        <v>0</v>
      </c>
      <c r="Z3367" s="678">
        <f t="shared" ca="1" si="579"/>
        <v>0</v>
      </c>
      <c r="AA3367" t="str">
        <f t="shared" si="572"/>
        <v>ASRCMS202202</v>
      </c>
      <c r="AB3367" s="957">
        <f t="shared" si="573"/>
        <v>45230</v>
      </c>
      <c r="AC3367" t="str">
        <f t="shared" si="574"/>
        <v>Unaudited</v>
      </c>
    </row>
    <row r="3368" spans="1:29" ht="30" x14ac:dyDescent="0.25">
      <c r="A3368" t="s">
        <v>421</v>
      </c>
      <c r="B3368" t="s">
        <v>1380</v>
      </c>
      <c r="C3368" t="s">
        <v>1381</v>
      </c>
      <c r="D3368">
        <v>1900</v>
      </c>
      <c r="E3368" s="957">
        <v>1</v>
      </c>
      <c r="F3368" t="s">
        <v>440</v>
      </c>
      <c r="G3368" s="957">
        <v>182</v>
      </c>
      <c r="H3368" t="s">
        <v>389</v>
      </c>
      <c r="I3368" s="937" t="s">
        <v>489</v>
      </c>
      <c r="J3368" s="937" t="s">
        <v>445</v>
      </c>
      <c r="K3368" s="937" t="s">
        <v>0</v>
      </c>
      <c r="L3368" s="937">
        <v>2.2000000000000002</v>
      </c>
      <c r="M3368" s="958" t="s">
        <v>149</v>
      </c>
      <c r="N3368" s="678">
        <f t="shared" ca="1" si="571"/>
        <v>20212.094946725862</v>
      </c>
      <c r="O3368" s="678">
        <f t="shared" ca="1" si="578"/>
        <v>4195.7872445707962</v>
      </c>
      <c r="P3368" s="678">
        <f t="shared" ca="1" si="578"/>
        <v>1069.2158203480612</v>
      </c>
      <c r="Q3368" s="678">
        <f t="shared" ca="1" si="578"/>
        <v>8600.0230930260659</v>
      </c>
      <c r="R3368" s="678">
        <f t="shared" ca="1" si="578"/>
        <v>1536.7583531043608</v>
      </c>
      <c r="S3368" s="678">
        <f t="shared" ca="1" si="578"/>
        <v>28.752321271924675</v>
      </c>
      <c r="T3368" s="678">
        <f t="shared" ca="1" si="578"/>
        <v>1361.4956858374262</v>
      </c>
      <c r="U3368" s="678">
        <f t="shared" ca="1" si="578"/>
        <v>0</v>
      </c>
      <c r="V3368" s="678">
        <f t="shared" ca="1" si="578"/>
        <v>121.72697814025506</v>
      </c>
      <c r="W3368" s="678">
        <f t="shared" ca="1" si="576"/>
        <v>3298.3354504269746</v>
      </c>
      <c r="X3368" s="678">
        <f t="shared" ca="1" si="579"/>
        <v>0</v>
      </c>
      <c r="Y3368" s="678">
        <f t="shared" ca="1" si="579"/>
        <v>0</v>
      </c>
      <c r="Z3368" s="678">
        <f t="shared" ca="1" si="579"/>
        <v>0</v>
      </c>
      <c r="AA3368" t="str">
        <f t="shared" si="572"/>
        <v>ASRCMS202202</v>
      </c>
      <c r="AB3368" s="957">
        <f t="shared" si="573"/>
        <v>45230</v>
      </c>
      <c r="AC3368" t="str">
        <f t="shared" si="574"/>
        <v>Unaudited</v>
      </c>
    </row>
    <row r="3369" spans="1:29" x14ac:dyDescent="0.25">
      <c r="A3369" t="s">
        <v>421</v>
      </c>
      <c r="B3369" t="s">
        <v>1380</v>
      </c>
      <c r="C3369" t="s">
        <v>1381</v>
      </c>
      <c r="D3369">
        <v>1900</v>
      </c>
      <c r="E3369" s="957">
        <v>1</v>
      </c>
      <c r="F3369" t="s">
        <v>440</v>
      </c>
      <c r="G3369" s="957">
        <v>182</v>
      </c>
      <c r="H3369" t="s">
        <v>389</v>
      </c>
      <c r="I3369" s="937" t="s">
        <v>489</v>
      </c>
      <c r="J3369" s="937" t="s">
        <v>445</v>
      </c>
      <c r="K3369" s="937" t="s">
        <v>0</v>
      </c>
      <c r="L3369" s="937">
        <v>2.2999999999999998</v>
      </c>
      <c r="M3369" s="958" t="s">
        <v>150</v>
      </c>
      <c r="N3369" s="678">
        <f t="shared" ca="1" si="571"/>
        <v>455183.12999999995</v>
      </c>
      <c r="O3369" s="678">
        <f t="shared" ca="1" si="578"/>
        <v>209009.13999999998</v>
      </c>
      <c r="P3369" s="678">
        <f t="shared" ca="1" si="578"/>
        <v>52254.320000000007</v>
      </c>
      <c r="Q3369" s="678">
        <f t="shared" ca="1" si="578"/>
        <v>135151.63999999998</v>
      </c>
      <c r="R3369" s="678">
        <f t="shared" ca="1" si="578"/>
        <v>24733.62</v>
      </c>
      <c r="S3369" s="678">
        <f t="shared" ca="1" si="578"/>
        <v>0</v>
      </c>
      <c r="T3369" s="678">
        <f t="shared" ca="1" si="578"/>
        <v>18857.980000000003</v>
      </c>
      <c r="U3369" s="678">
        <f t="shared" ca="1" si="578"/>
        <v>0</v>
      </c>
      <c r="V3369" s="678">
        <f t="shared" ca="1" si="578"/>
        <v>1856.1399999999999</v>
      </c>
      <c r="W3369" s="678">
        <f t="shared" ca="1" si="576"/>
        <v>13320.29</v>
      </c>
      <c r="X3369" s="678">
        <f t="shared" ca="1" si="579"/>
        <v>0</v>
      </c>
      <c r="Y3369" s="678">
        <f t="shared" ca="1" si="579"/>
        <v>0</v>
      </c>
      <c r="Z3369" s="678">
        <f t="shared" ca="1" si="579"/>
        <v>0</v>
      </c>
      <c r="AA3369" t="str">
        <f t="shared" si="572"/>
        <v>ASRCMS202202</v>
      </c>
      <c r="AB3369" s="957">
        <f t="shared" si="573"/>
        <v>45230</v>
      </c>
      <c r="AC3369" t="str">
        <f t="shared" si="574"/>
        <v>Unaudited</v>
      </c>
    </row>
    <row r="3370" spans="1:29" x14ac:dyDescent="0.25">
      <c r="A3370" t="s">
        <v>421</v>
      </c>
      <c r="B3370" t="s">
        <v>1380</v>
      </c>
      <c r="C3370" t="s">
        <v>1381</v>
      </c>
      <c r="D3370">
        <v>1900</v>
      </c>
      <c r="E3370" s="957">
        <v>1</v>
      </c>
      <c r="F3370" t="s">
        <v>440</v>
      </c>
      <c r="G3370" s="957">
        <v>182</v>
      </c>
      <c r="H3370" t="s">
        <v>389</v>
      </c>
      <c r="I3370" s="937" t="s">
        <v>489</v>
      </c>
      <c r="J3370" s="937" t="s">
        <v>445</v>
      </c>
      <c r="K3370" s="937" t="s">
        <v>0</v>
      </c>
      <c r="L3370" s="953">
        <v>2.4</v>
      </c>
      <c r="M3370" s="958" t="s">
        <v>151</v>
      </c>
      <c r="N3370" s="678">
        <f t="shared" ca="1" si="571"/>
        <v>935226.30999999982</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380922.97</v>
      </c>
      <c r="P3370" s="678">
        <f t="shared" ca="1" si="580"/>
        <v>46212.66</v>
      </c>
      <c r="Q3370" s="678">
        <f t="shared" ca="1" si="580"/>
        <v>416629.10000000003</v>
      </c>
      <c r="R3370" s="678">
        <f t="shared" ca="1" si="580"/>
        <v>34308.58</v>
      </c>
      <c r="S3370" s="678">
        <f t="shared" ca="1" si="580"/>
        <v>833.8900000000001</v>
      </c>
      <c r="T3370" s="678">
        <f t="shared" ca="1" si="580"/>
        <v>33404.449999999997</v>
      </c>
      <c r="U3370" s="678">
        <f t="shared" ca="1" si="580"/>
        <v>0</v>
      </c>
      <c r="V3370" s="678">
        <f t="shared" ca="1" si="580"/>
        <v>645.08000000000004</v>
      </c>
      <c r="W3370" s="678">
        <f t="shared" ca="1" si="576"/>
        <v>22269.58</v>
      </c>
      <c r="X3370" s="678">
        <f t="shared" ca="1" si="579"/>
        <v>0</v>
      </c>
      <c r="Y3370" s="678">
        <f t="shared" ca="1" si="579"/>
        <v>0</v>
      </c>
      <c r="Z3370" s="678">
        <f t="shared" ca="1" si="579"/>
        <v>0</v>
      </c>
      <c r="AA3370" t="str">
        <f t="shared" si="572"/>
        <v>ASRCMS202202</v>
      </c>
      <c r="AB3370" s="957">
        <f t="shared" si="573"/>
        <v>45230</v>
      </c>
      <c r="AC3370" t="str">
        <f t="shared" si="574"/>
        <v>Unaudited</v>
      </c>
    </row>
    <row r="3371" spans="1:29" ht="30" x14ac:dyDescent="0.25">
      <c r="A3371" t="s">
        <v>421</v>
      </c>
      <c r="B3371" t="s">
        <v>1380</v>
      </c>
      <c r="C3371" t="s">
        <v>1381</v>
      </c>
      <c r="D3371">
        <v>1900</v>
      </c>
      <c r="E3371" s="957">
        <v>1</v>
      </c>
      <c r="F3371" t="s">
        <v>440</v>
      </c>
      <c r="G3371" s="957">
        <v>182</v>
      </c>
      <c r="H3371" t="s">
        <v>389</v>
      </c>
      <c r="I3371" s="937" t="s">
        <v>489</v>
      </c>
      <c r="J3371" s="937" t="s">
        <v>445</v>
      </c>
      <c r="K3371" s="937" t="s">
        <v>0</v>
      </c>
      <c r="L3371" s="953">
        <v>2.5</v>
      </c>
      <c r="M3371" s="958" t="s">
        <v>152</v>
      </c>
      <c r="N3371" s="678">
        <f t="shared" ca="1" si="571"/>
        <v>24592.377980607609</v>
      </c>
      <c r="O3371" s="678">
        <f t="shared" ca="1" si="580"/>
        <v>10794.221974628843</v>
      </c>
      <c r="P3371" s="678">
        <f t="shared" ca="1" si="580"/>
        <v>1703.675501244679</v>
      </c>
      <c r="Q3371" s="678">
        <f t="shared" ca="1" si="580"/>
        <v>9991.5399647792747</v>
      </c>
      <c r="R3371" s="678">
        <f t="shared" ca="1" si="580"/>
        <v>1095.8994596921509</v>
      </c>
      <c r="S3371" s="678">
        <f t="shared" ca="1" si="580"/>
        <v>2.9210858615537036</v>
      </c>
      <c r="T3371" s="678">
        <f t="shared" ca="1" si="580"/>
        <v>236.66374380168369</v>
      </c>
      <c r="U3371" s="678">
        <f t="shared" ca="1" si="580"/>
        <v>0</v>
      </c>
      <c r="V3371" s="678">
        <f t="shared" ca="1" si="580"/>
        <v>68.33810646782581</v>
      </c>
      <c r="W3371" s="678">
        <f t="shared" ca="1" si="576"/>
        <v>699.11814413159709</v>
      </c>
      <c r="X3371" s="678">
        <f t="shared" ca="1" si="579"/>
        <v>0</v>
      </c>
      <c r="Y3371" s="678">
        <f t="shared" ca="1" si="579"/>
        <v>0</v>
      </c>
      <c r="Z3371" s="678">
        <f t="shared" ca="1" si="579"/>
        <v>0</v>
      </c>
      <c r="AA3371" t="str">
        <f t="shared" si="572"/>
        <v>ASRCMS202202</v>
      </c>
      <c r="AB3371" s="957">
        <f t="shared" si="573"/>
        <v>45230</v>
      </c>
      <c r="AC3371" t="str">
        <f t="shared" si="574"/>
        <v>Unaudited</v>
      </c>
    </row>
    <row r="3372" spans="1:29" x14ac:dyDescent="0.25">
      <c r="A3372" t="s">
        <v>421</v>
      </c>
      <c r="B3372" t="s">
        <v>1380</v>
      </c>
      <c r="C3372" t="s">
        <v>1381</v>
      </c>
      <c r="D3372">
        <v>1900</v>
      </c>
      <c r="E3372" s="957">
        <v>1</v>
      </c>
      <c r="F3372" t="s">
        <v>440</v>
      </c>
      <c r="G3372" s="957">
        <v>182</v>
      </c>
      <c r="H3372" t="s">
        <v>389</v>
      </c>
      <c r="I3372" s="937" t="s">
        <v>489</v>
      </c>
      <c r="J3372" s="937" t="s">
        <v>445</v>
      </c>
      <c r="K3372" s="937" t="s">
        <v>0</v>
      </c>
      <c r="L3372" s="937" t="s">
        <v>97</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ASRCMS202202</v>
      </c>
      <c r="AB3372" s="957">
        <f t="shared" si="573"/>
        <v>45230</v>
      </c>
      <c r="AC3372" t="str">
        <f t="shared" si="574"/>
        <v>Unaudited</v>
      </c>
    </row>
    <row r="3373" spans="1:29" x14ac:dyDescent="0.25">
      <c r="A3373" t="s">
        <v>421</v>
      </c>
      <c r="B3373" t="s">
        <v>1380</v>
      </c>
      <c r="C3373" t="s">
        <v>1381</v>
      </c>
      <c r="D3373">
        <v>1900</v>
      </c>
      <c r="E3373" s="957">
        <v>1</v>
      </c>
      <c r="F3373" t="s">
        <v>440</v>
      </c>
      <c r="G3373" s="957">
        <v>182</v>
      </c>
      <c r="H3373" t="s">
        <v>389</v>
      </c>
      <c r="I3373" s="958" t="s">
        <v>489</v>
      </c>
      <c r="J3373" s="958" t="s">
        <v>445</v>
      </c>
      <c r="K3373" s="958" t="s">
        <v>0</v>
      </c>
      <c r="L3373" s="937" t="s">
        <v>153</v>
      </c>
      <c r="M3373" s="958" t="s">
        <v>452</v>
      </c>
      <c r="N3373" s="678">
        <f t="shared" ca="1" si="571"/>
        <v>17651.91174579654</v>
      </c>
      <c r="O3373" s="678">
        <f t="shared" ca="1" si="580"/>
        <v>4136.3987421492848</v>
      </c>
      <c r="P3373" s="678">
        <f t="shared" ca="1" si="580"/>
        <v>734.64912907133464</v>
      </c>
      <c r="Q3373" s="678">
        <f t="shared" ca="1" si="580"/>
        <v>5572.7763466095776</v>
      </c>
      <c r="R3373" s="678">
        <f t="shared" ca="1" si="580"/>
        <v>791.42772272070147</v>
      </c>
      <c r="S3373" s="678">
        <f t="shared" ca="1" si="580"/>
        <v>29.498644411531032</v>
      </c>
      <c r="T3373" s="678">
        <f t="shared" ca="1" si="580"/>
        <v>791.94242986683446</v>
      </c>
      <c r="U3373" s="678">
        <f t="shared" ca="1" si="580"/>
        <v>0</v>
      </c>
      <c r="V3373" s="678">
        <f t="shared" ca="1" si="580"/>
        <v>107.8373881315413</v>
      </c>
      <c r="W3373" s="678">
        <f t="shared" ca="1" si="576"/>
        <v>5487.3813428357344</v>
      </c>
      <c r="X3373" s="678">
        <f t="shared" ca="1" si="579"/>
        <v>0</v>
      </c>
      <c r="Y3373" s="678">
        <f t="shared" ca="1" si="579"/>
        <v>0</v>
      </c>
      <c r="Z3373" s="678">
        <f t="shared" ca="1" si="579"/>
        <v>0</v>
      </c>
      <c r="AA3373" t="str">
        <f t="shared" si="572"/>
        <v>ASRCMS202202</v>
      </c>
      <c r="AB3373" s="957">
        <f t="shared" si="573"/>
        <v>45230</v>
      </c>
      <c r="AC3373" t="str">
        <f t="shared" si="574"/>
        <v>Unaudited</v>
      </c>
    </row>
    <row r="3374" spans="1:29" x14ac:dyDescent="0.25">
      <c r="A3374" t="s">
        <v>421</v>
      </c>
      <c r="B3374" t="s">
        <v>1380</v>
      </c>
      <c r="C3374" t="s">
        <v>1381</v>
      </c>
      <c r="D3374">
        <v>1900</v>
      </c>
      <c r="E3374" s="957">
        <v>1</v>
      </c>
      <c r="F3374" t="s">
        <v>440</v>
      </c>
      <c r="G3374" s="957">
        <v>182</v>
      </c>
      <c r="H3374" t="s">
        <v>389</v>
      </c>
      <c r="I3374" s="937" t="s">
        <v>489</v>
      </c>
      <c r="J3374" s="937" t="s">
        <v>445</v>
      </c>
      <c r="K3374" s="937" t="s">
        <v>0</v>
      </c>
      <c r="L3374" s="937" t="s">
        <v>912</v>
      </c>
      <c r="M3374" s="958" t="s">
        <v>24</v>
      </c>
      <c r="N3374" s="678">
        <f t="shared" ca="1" si="571"/>
        <v>85548.86</v>
      </c>
      <c r="O3374" s="678">
        <f t="shared" ca="1" si="580"/>
        <v>85548.86</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ASRCMS202202</v>
      </c>
      <c r="AB3374" s="957">
        <f t="shared" si="573"/>
        <v>45230</v>
      </c>
      <c r="AC3374" t="str">
        <f t="shared" si="574"/>
        <v>Unaudited</v>
      </c>
    </row>
    <row r="3375" spans="1:29" x14ac:dyDescent="0.25">
      <c r="A3375" t="s">
        <v>421</v>
      </c>
      <c r="B3375" t="s">
        <v>1380</v>
      </c>
      <c r="C3375" t="s">
        <v>1381</v>
      </c>
      <c r="D3375">
        <v>1900</v>
      </c>
      <c r="E3375" s="957">
        <v>1</v>
      </c>
      <c r="F3375" t="s">
        <v>440</v>
      </c>
      <c r="G3375" s="957">
        <v>182</v>
      </c>
      <c r="H3375" t="s">
        <v>389</v>
      </c>
      <c r="I3375" s="937" t="s">
        <v>489</v>
      </c>
      <c r="J3375" s="937" t="s">
        <v>445</v>
      </c>
      <c r="K3375" s="937" t="s">
        <v>53</v>
      </c>
      <c r="L3375" s="937">
        <v>3.1</v>
      </c>
      <c r="M3375" s="958" t="s">
        <v>33</v>
      </c>
      <c r="N3375" s="678">
        <f t="shared" ca="1" si="571"/>
        <v>637988.77</v>
      </c>
      <c r="O3375" s="678">
        <f t="shared" ca="1" si="580"/>
        <v>330607.84000000003</v>
      </c>
      <c r="P3375" s="678">
        <f t="shared" ca="1" si="580"/>
        <v>41763.960000000014</v>
      </c>
      <c r="Q3375" s="678">
        <f t="shared" ca="1" si="580"/>
        <v>192130.7</v>
      </c>
      <c r="R3375" s="678">
        <f t="shared" ca="1" si="580"/>
        <v>26063.040000000001</v>
      </c>
      <c r="S3375" s="678">
        <f t="shared" ca="1" si="580"/>
        <v>4844.1500000000005</v>
      </c>
      <c r="T3375" s="678">
        <f t="shared" ca="1" si="580"/>
        <v>23948.99</v>
      </c>
      <c r="U3375" s="678">
        <f t="shared" ca="1" si="580"/>
        <v>0</v>
      </c>
      <c r="V3375" s="678">
        <f t="shared" ca="1" si="580"/>
        <v>2476.98</v>
      </c>
      <c r="W3375" s="678">
        <f t="shared" ca="1" si="576"/>
        <v>16153.109999999999</v>
      </c>
      <c r="X3375" s="678">
        <f t="shared" ca="1" si="579"/>
        <v>0</v>
      </c>
      <c r="Y3375" s="678">
        <f t="shared" ca="1" si="579"/>
        <v>0</v>
      </c>
      <c r="Z3375" s="678">
        <f t="shared" ca="1" si="579"/>
        <v>0</v>
      </c>
      <c r="AA3375" t="str">
        <f t="shared" si="572"/>
        <v>ASRCMS202202</v>
      </c>
      <c r="AB3375" s="957">
        <f t="shared" si="573"/>
        <v>45230</v>
      </c>
      <c r="AC3375" t="str">
        <f t="shared" si="574"/>
        <v>Unaudited</v>
      </c>
    </row>
    <row r="3376" spans="1:29" x14ac:dyDescent="0.25">
      <c r="A3376" t="s">
        <v>421</v>
      </c>
      <c r="B3376" t="s">
        <v>1380</v>
      </c>
      <c r="C3376" t="s">
        <v>1381</v>
      </c>
      <c r="D3376">
        <v>1900</v>
      </c>
      <c r="E3376" s="957">
        <v>1</v>
      </c>
      <c r="F3376" t="s">
        <v>440</v>
      </c>
      <c r="G3376" s="957">
        <v>182</v>
      </c>
      <c r="H3376" t="s">
        <v>389</v>
      </c>
      <c r="I3376" s="937" t="s">
        <v>489</v>
      </c>
      <c r="J3376" s="937" t="s">
        <v>445</v>
      </c>
      <c r="K3376" s="937" t="s">
        <v>53</v>
      </c>
      <c r="L3376" s="937">
        <v>3.2</v>
      </c>
      <c r="M3376" s="958" t="s">
        <v>34</v>
      </c>
      <c r="N3376" s="678">
        <f t="shared" ca="1" si="571"/>
        <v>1303438.6100000001</v>
      </c>
      <c r="O3376" s="678">
        <f t="shared" ca="1" si="580"/>
        <v>507005.02999999985</v>
      </c>
      <c r="P3376" s="678">
        <f t="shared" ca="1" si="580"/>
        <v>80580.239999999991</v>
      </c>
      <c r="Q3376" s="678">
        <f t="shared" ca="1" si="580"/>
        <v>488194.5</v>
      </c>
      <c r="R3376" s="678">
        <f t="shared" ca="1" si="580"/>
        <v>64346.249999999993</v>
      </c>
      <c r="S3376" s="678">
        <f t="shared" ca="1" si="580"/>
        <v>1865.8600000000001</v>
      </c>
      <c r="T3376" s="678">
        <f t="shared" ca="1" si="580"/>
        <v>56589.32</v>
      </c>
      <c r="U3376" s="678">
        <f t="shared" ca="1" si="580"/>
        <v>0</v>
      </c>
      <c r="V3376" s="678">
        <f t="shared" ca="1" si="580"/>
        <v>5504.37</v>
      </c>
      <c r="W3376" s="678">
        <f t="shared" ca="1" si="576"/>
        <v>99353.040000000008</v>
      </c>
      <c r="X3376" s="678">
        <f t="shared" ca="1" si="579"/>
        <v>0</v>
      </c>
      <c r="Y3376" s="678">
        <f t="shared" ca="1" si="579"/>
        <v>0</v>
      </c>
      <c r="Z3376" s="678">
        <f t="shared" ca="1" si="579"/>
        <v>0</v>
      </c>
      <c r="AA3376" t="str">
        <f t="shared" si="572"/>
        <v>ASRCMS202202</v>
      </c>
      <c r="AB3376" s="957">
        <f t="shared" si="573"/>
        <v>45230</v>
      </c>
      <c r="AC3376" t="str">
        <f t="shared" si="574"/>
        <v>Unaudited</v>
      </c>
    </row>
    <row r="3377" spans="1:29" x14ac:dyDescent="0.25">
      <c r="A3377" t="s">
        <v>421</v>
      </c>
      <c r="B3377" t="s">
        <v>1380</v>
      </c>
      <c r="C3377" t="s">
        <v>1381</v>
      </c>
      <c r="D3377">
        <v>1900</v>
      </c>
      <c r="E3377" s="957">
        <v>1</v>
      </c>
      <c r="F3377" t="s">
        <v>440</v>
      </c>
      <c r="G3377" s="957">
        <v>182</v>
      </c>
      <c r="H3377" t="s">
        <v>389</v>
      </c>
      <c r="I3377" s="958" t="s">
        <v>489</v>
      </c>
      <c r="J3377" s="958" t="s">
        <v>445</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ASRCMS202202</v>
      </c>
      <c r="AB3377" s="957">
        <f t="shared" si="573"/>
        <v>45230</v>
      </c>
      <c r="AC3377" t="str">
        <f t="shared" si="574"/>
        <v>Unaudited</v>
      </c>
    </row>
    <row r="3378" spans="1:29" x14ac:dyDescent="0.25">
      <c r="A3378" t="s">
        <v>421</v>
      </c>
      <c r="B3378" t="s">
        <v>1380</v>
      </c>
      <c r="C3378" t="s">
        <v>1381</v>
      </c>
      <c r="D3378">
        <v>1900</v>
      </c>
      <c r="E3378" s="957">
        <v>1</v>
      </c>
      <c r="F3378" t="s">
        <v>440</v>
      </c>
      <c r="G3378" s="957">
        <v>182</v>
      </c>
      <c r="H3378" t="s">
        <v>389</v>
      </c>
      <c r="I3378" s="958" t="s">
        <v>489</v>
      </c>
      <c r="J3378" s="958" t="s">
        <v>445</v>
      </c>
      <c r="K3378" s="958" t="s">
        <v>53</v>
      </c>
      <c r="L3378" s="937" t="s">
        <v>44</v>
      </c>
      <c r="M3378" s="958" t="s">
        <v>154</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ASRCMS202202</v>
      </c>
      <c r="AB3378" s="957">
        <f t="shared" si="573"/>
        <v>45230</v>
      </c>
      <c r="AC3378" t="str">
        <f t="shared" si="574"/>
        <v>Unaudited</v>
      </c>
    </row>
    <row r="3379" spans="1:29" x14ac:dyDescent="0.25">
      <c r="A3379" t="s">
        <v>421</v>
      </c>
      <c r="B3379" t="s">
        <v>1380</v>
      </c>
      <c r="C3379" t="s">
        <v>1381</v>
      </c>
      <c r="D3379">
        <v>1900</v>
      </c>
      <c r="E3379" s="957">
        <v>1</v>
      </c>
      <c r="F3379" t="s">
        <v>440</v>
      </c>
      <c r="G3379" s="957">
        <v>182</v>
      </c>
      <c r="H3379" t="s">
        <v>389</v>
      </c>
      <c r="I3379" s="958" t="s">
        <v>489</v>
      </c>
      <c r="J3379" s="958" t="s">
        <v>445</v>
      </c>
      <c r="K3379" s="958" t="s">
        <v>53</v>
      </c>
      <c r="L3379" s="937" t="s">
        <v>41</v>
      </c>
      <c r="M3379" s="958" t="s">
        <v>52</v>
      </c>
      <c r="N3379" s="678">
        <f t="shared" ca="1" si="582"/>
        <v>6158.5931848145128</v>
      </c>
      <c r="O3379" s="678">
        <f t="shared" ca="1" si="581"/>
        <v>1612.9648817371342</v>
      </c>
      <c r="P3379" s="678">
        <f t="shared" ca="1" si="581"/>
        <v>2199.4975660051832</v>
      </c>
      <c r="Q3379" s="678">
        <f t="shared" ca="1" si="581"/>
        <v>2346.1307370721952</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ASRCMS202202</v>
      </c>
      <c r="AB3379" s="957">
        <f t="shared" si="573"/>
        <v>45230</v>
      </c>
      <c r="AC3379" t="str">
        <f t="shared" si="574"/>
        <v>Unaudited</v>
      </c>
    </row>
    <row r="3380" spans="1:29" x14ac:dyDescent="0.25">
      <c r="A3380" t="s">
        <v>421</v>
      </c>
      <c r="B3380" t="s">
        <v>1380</v>
      </c>
      <c r="C3380" t="s">
        <v>1381</v>
      </c>
      <c r="D3380">
        <v>1900</v>
      </c>
      <c r="E3380" s="957">
        <v>1</v>
      </c>
      <c r="F3380" t="s">
        <v>440</v>
      </c>
      <c r="G3380" s="957">
        <v>182</v>
      </c>
      <c r="H3380" t="s">
        <v>389</v>
      </c>
      <c r="I3380" s="958" t="s">
        <v>489</v>
      </c>
      <c r="J3380" s="958" t="s">
        <v>445</v>
      </c>
      <c r="K3380" s="958" t="s">
        <v>53</v>
      </c>
      <c r="L3380" s="937" t="s">
        <v>42</v>
      </c>
      <c r="M3380" s="958" t="s">
        <v>155</v>
      </c>
      <c r="N3380" s="678">
        <f t="shared" ca="1" si="582"/>
        <v>35338.446466942987</v>
      </c>
      <c r="O3380" s="678">
        <f t="shared" ca="1" si="581"/>
        <v>15484.507248088858</v>
      </c>
      <c r="P3380" s="678">
        <f t="shared" ca="1" si="581"/>
        <v>2281.7944119515932</v>
      </c>
      <c r="Q3380" s="678">
        <f t="shared" ca="1" si="581"/>
        <v>12819.545871511935</v>
      </c>
      <c r="R3380" s="678">
        <f t="shared" ca="1" si="581"/>
        <v>1751.5155269909046</v>
      </c>
      <c r="S3380" s="678">
        <f t="shared" ca="1" si="581"/>
        <v>23.333016446698192</v>
      </c>
      <c r="T3380" s="678">
        <f t="shared" ca="1" si="581"/>
        <v>451.54222733591877</v>
      </c>
      <c r="U3380" s="678">
        <f t="shared" ca="1" si="581"/>
        <v>0</v>
      </c>
      <c r="V3380" s="678">
        <f t="shared" ca="1" si="581"/>
        <v>153.40820400431983</v>
      </c>
      <c r="W3380" s="678">
        <f t="shared" ca="1" si="576"/>
        <v>2372.7999606127596</v>
      </c>
      <c r="X3380" s="678">
        <f t="shared" ca="1" si="581"/>
        <v>0</v>
      </c>
      <c r="Y3380" s="678">
        <f t="shared" ca="1" si="581"/>
        <v>0</v>
      </c>
      <c r="Z3380" s="678">
        <f t="shared" ca="1" si="581"/>
        <v>0</v>
      </c>
      <c r="AA3380" t="str">
        <f t="shared" si="572"/>
        <v>ASRCMS202202</v>
      </c>
      <c r="AB3380" s="957">
        <f t="shared" si="573"/>
        <v>45230</v>
      </c>
      <c r="AC3380" t="str">
        <f t="shared" si="574"/>
        <v>Unaudited</v>
      </c>
    </row>
    <row r="3381" spans="1:29" x14ac:dyDescent="0.25">
      <c r="A3381" t="s">
        <v>421</v>
      </c>
      <c r="B3381" t="s">
        <v>1380</v>
      </c>
      <c r="C3381" t="s">
        <v>1381</v>
      </c>
      <c r="D3381">
        <v>1900</v>
      </c>
      <c r="E3381" s="957">
        <v>1</v>
      </c>
      <c r="F3381" t="s">
        <v>440</v>
      </c>
      <c r="G3381" s="957">
        <v>182</v>
      </c>
      <c r="H3381" t="s">
        <v>389</v>
      </c>
      <c r="I3381" s="958" t="s">
        <v>489</v>
      </c>
      <c r="J3381" s="958" t="s">
        <v>445</v>
      </c>
      <c r="K3381" s="958" t="s">
        <v>53</v>
      </c>
      <c r="L3381" s="953" t="s">
        <v>43</v>
      </c>
      <c r="M3381" s="958" t="s">
        <v>463</v>
      </c>
      <c r="N3381" s="678">
        <f t="shared" ca="1" si="582"/>
        <v>48363.101591218539</v>
      </c>
      <c r="O3381" s="678">
        <f t="shared" ca="1" si="581"/>
        <v>11332.997551157157</v>
      </c>
      <c r="P3381" s="678">
        <f t="shared" ca="1" si="581"/>
        <v>2012.8080728501229</v>
      </c>
      <c r="Q3381" s="678">
        <f t="shared" ca="1" si="581"/>
        <v>15268.416955483528</v>
      </c>
      <c r="R3381" s="678">
        <f t="shared" ca="1" si="581"/>
        <v>2168.371330383673</v>
      </c>
      <c r="S3381" s="678">
        <f t="shared" ca="1" si="581"/>
        <v>80.821044033252349</v>
      </c>
      <c r="T3381" s="678">
        <f t="shared" ca="1" si="581"/>
        <v>2169.7815365050628</v>
      </c>
      <c r="U3381" s="678">
        <f t="shared" ca="1" si="581"/>
        <v>0</v>
      </c>
      <c r="V3381" s="678">
        <f t="shared" ca="1" si="581"/>
        <v>295.45528170790516</v>
      </c>
      <c r="W3381" s="678">
        <f t="shared" ca="1" si="576"/>
        <v>15034.449819097843</v>
      </c>
      <c r="X3381" s="678">
        <f t="shared" ca="1" si="581"/>
        <v>0</v>
      </c>
      <c r="Y3381" s="678">
        <f t="shared" ca="1" si="581"/>
        <v>0</v>
      </c>
      <c r="Z3381" s="678">
        <f t="shared" ca="1" si="581"/>
        <v>0</v>
      </c>
      <c r="AA3381" t="str">
        <f t="shared" si="572"/>
        <v>ASRCMS202202</v>
      </c>
      <c r="AB3381" s="957">
        <f t="shared" si="573"/>
        <v>45230</v>
      </c>
      <c r="AC3381" t="str">
        <f t="shared" si="574"/>
        <v>Unaudited</v>
      </c>
    </row>
    <row r="3382" spans="1:29" x14ac:dyDescent="0.25">
      <c r="A3382" t="s">
        <v>421</v>
      </c>
      <c r="B3382" t="s">
        <v>1380</v>
      </c>
      <c r="C3382" t="s">
        <v>1381</v>
      </c>
      <c r="D3382">
        <v>1900</v>
      </c>
      <c r="E3382" s="957">
        <v>1</v>
      </c>
      <c r="F3382" t="s">
        <v>440</v>
      </c>
      <c r="G3382" s="957">
        <v>182</v>
      </c>
      <c r="H3382" t="s">
        <v>389</v>
      </c>
      <c r="I3382" s="958" t="s">
        <v>489</v>
      </c>
      <c r="J3382" s="958" t="s">
        <v>445</v>
      </c>
      <c r="K3382" s="958" t="s">
        <v>915</v>
      </c>
      <c r="L3382" s="937" t="s">
        <v>916</v>
      </c>
      <c r="M3382" s="958" t="s">
        <v>915</v>
      </c>
      <c r="N3382" s="678">
        <f t="shared" ca="1" si="582"/>
        <v>7293.18</v>
      </c>
      <c r="O3382" s="678">
        <f t="shared" ca="1" si="581"/>
        <v>5271.02</v>
      </c>
      <c r="P3382" s="678">
        <f t="shared" ca="1" si="581"/>
        <v>2022.16</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ASRCMS202202</v>
      </c>
      <c r="AB3382" s="957">
        <f t="shared" si="573"/>
        <v>45230</v>
      </c>
      <c r="AC3382" t="str">
        <f t="shared" si="574"/>
        <v>Unaudited</v>
      </c>
    </row>
    <row r="3383" spans="1:29" x14ac:dyDescent="0.25">
      <c r="A3383" t="s">
        <v>421</v>
      </c>
      <c r="B3383" t="s">
        <v>1380</v>
      </c>
      <c r="C3383" t="s">
        <v>1381</v>
      </c>
      <c r="D3383">
        <v>1900</v>
      </c>
      <c r="E3383" s="957">
        <v>1</v>
      </c>
      <c r="F3383" t="s">
        <v>440</v>
      </c>
      <c r="G3383" s="957">
        <v>182</v>
      </c>
      <c r="H3383" t="s">
        <v>389</v>
      </c>
      <c r="I3383" s="937" t="s">
        <v>489</v>
      </c>
      <c r="J3383" s="937" t="s">
        <v>445</v>
      </c>
      <c r="K3383" s="937" t="s">
        <v>915</v>
      </c>
      <c r="L3383" s="937" t="s">
        <v>917</v>
      </c>
      <c r="M3383" s="958" t="s">
        <v>920</v>
      </c>
      <c r="N3383" s="678">
        <f t="shared" ca="1" si="582"/>
        <v>3566.8402847163288</v>
      </c>
      <c r="O3383" s="678">
        <f t="shared" ca="1" si="581"/>
        <v>740.43304315955231</v>
      </c>
      <c r="P3383" s="678">
        <f t="shared" ca="1" si="581"/>
        <v>188.68514476730493</v>
      </c>
      <c r="Q3383" s="678">
        <f t="shared" ca="1" si="581"/>
        <v>1517.6511340634233</v>
      </c>
      <c r="R3383" s="678">
        <f t="shared" ca="1" si="581"/>
        <v>271.19265054782835</v>
      </c>
      <c r="S3383" s="678">
        <f t="shared" ca="1" si="581"/>
        <v>5.0739390479867081</v>
      </c>
      <c r="T3383" s="678">
        <f t="shared" ca="1" si="581"/>
        <v>240.26394455954582</v>
      </c>
      <c r="U3383" s="678">
        <f t="shared" ca="1" si="581"/>
        <v>0</v>
      </c>
      <c r="V3383" s="678">
        <f t="shared" ca="1" si="581"/>
        <v>21.4812314365156</v>
      </c>
      <c r="W3383" s="678">
        <f t="shared" ca="1" si="576"/>
        <v>582.059197134172</v>
      </c>
      <c r="X3383" s="678">
        <f t="shared" ca="1" si="581"/>
        <v>0</v>
      </c>
      <c r="Y3383" s="678">
        <f t="shared" ca="1" si="581"/>
        <v>0</v>
      </c>
      <c r="Z3383" s="678">
        <f t="shared" ca="1" si="581"/>
        <v>0</v>
      </c>
      <c r="AA3383" t="str">
        <f t="shared" si="572"/>
        <v>ASRCMS202202</v>
      </c>
      <c r="AB3383" s="957">
        <f t="shared" si="573"/>
        <v>45230</v>
      </c>
      <c r="AC3383" t="str">
        <f t="shared" si="574"/>
        <v>Unaudited</v>
      </c>
    </row>
    <row r="3384" spans="1:29" x14ac:dyDescent="0.25">
      <c r="A3384" t="s">
        <v>421</v>
      </c>
      <c r="B3384" t="s">
        <v>1380</v>
      </c>
      <c r="C3384" t="s">
        <v>1381</v>
      </c>
      <c r="D3384">
        <v>1900</v>
      </c>
      <c r="E3384" s="957">
        <v>1</v>
      </c>
      <c r="F3384" t="s">
        <v>440</v>
      </c>
      <c r="G3384" s="957">
        <v>182</v>
      </c>
      <c r="H3384" t="s">
        <v>389</v>
      </c>
      <c r="I3384" s="958" t="s">
        <v>489</v>
      </c>
      <c r="J3384" s="958" t="s">
        <v>445</v>
      </c>
      <c r="K3384" s="958" t="s">
        <v>915</v>
      </c>
      <c r="L3384" s="937" t="s">
        <v>918</v>
      </c>
      <c r="M3384" s="958" t="s">
        <v>921</v>
      </c>
      <c r="N3384" s="678">
        <f t="shared" ca="1" si="582"/>
        <v>44.439887695610267</v>
      </c>
      <c r="O3384" s="678">
        <f t="shared" ca="1" si="581"/>
        <v>10.413665001987741</v>
      </c>
      <c r="P3384" s="678">
        <f t="shared" ca="1" si="581"/>
        <v>1.849529119665037</v>
      </c>
      <c r="Q3384" s="678">
        <f t="shared" ca="1" si="581"/>
        <v>14.029843257915495</v>
      </c>
      <c r="R3384" s="678">
        <f t="shared" ca="1" si="581"/>
        <v>1.9924730886599766</v>
      </c>
      <c r="S3384" s="678">
        <f t="shared" ca="1" si="581"/>
        <v>7.4264842454435542E-2</v>
      </c>
      <c r="T3384" s="678">
        <f t="shared" ca="1" si="581"/>
        <v>1.9937688988872018</v>
      </c>
      <c r="U3384" s="678">
        <f t="shared" ca="1" si="581"/>
        <v>0</v>
      </c>
      <c r="V3384" s="678">
        <f t="shared" ca="1" si="581"/>
        <v>0.27148795478737986</v>
      </c>
      <c r="W3384" s="678">
        <f t="shared" ca="1" si="576"/>
        <v>13.814855531252999</v>
      </c>
      <c r="X3384" s="678">
        <f t="shared" ca="1" si="581"/>
        <v>0</v>
      </c>
      <c r="Y3384" s="678">
        <f t="shared" ca="1" si="581"/>
        <v>0</v>
      </c>
      <c r="Z3384" s="678">
        <f t="shared" ca="1" si="581"/>
        <v>0</v>
      </c>
      <c r="AA3384" t="str">
        <f t="shared" si="572"/>
        <v>ASRCMS202202</v>
      </c>
      <c r="AB3384" s="957">
        <f t="shared" si="573"/>
        <v>45230</v>
      </c>
      <c r="AC3384" t="str">
        <f t="shared" si="574"/>
        <v>Unaudited</v>
      </c>
    </row>
    <row r="3385" spans="1:29" x14ac:dyDescent="0.25">
      <c r="A3385" t="s">
        <v>421</v>
      </c>
      <c r="B3385" t="s">
        <v>1380</v>
      </c>
      <c r="C3385" t="s">
        <v>1381</v>
      </c>
      <c r="D3385">
        <v>1900</v>
      </c>
      <c r="E3385" s="957">
        <v>1</v>
      </c>
      <c r="F3385" t="s">
        <v>440</v>
      </c>
      <c r="G3385" s="957">
        <v>182</v>
      </c>
      <c r="H3385" t="s">
        <v>389</v>
      </c>
      <c r="I3385" s="937" t="s">
        <v>489</v>
      </c>
      <c r="J3385" s="937" t="s">
        <v>445</v>
      </c>
      <c r="K3385" s="937" t="s">
        <v>446</v>
      </c>
      <c r="L3385" s="937">
        <v>5.0999999999999996</v>
      </c>
      <c r="M3385" s="937" t="s">
        <v>37</v>
      </c>
      <c r="N3385" s="678">
        <f t="shared" ca="1" si="582"/>
        <v>889555.7899999998</v>
      </c>
      <c r="O3385" s="678">
        <f t="shared" ca="1" si="581"/>
        <v>294962.07</v>
      </c>
      <c r="P3385" s="678">
        <f t="shared" ca="1" si="581"/>
        <v>194871.14999999997</v>
      </c>
      <c r="Q3385" s="678">
        <f t="shared" ca="1" si="581"/>
        <v>161685.47000000003</v>
      </c>
      <c r="R3385" s="678">
        <f t="shared" ca="1" si="581"/>
        <v>159780.62999999998</v>
      </c>
      <c r="S3385" s="678">
        <f t="shared" ca="1" si="581"/>
        <v>1407.82</v>
      </c>
      <c r="T3385" s="678">
        <f t="shared" ca="1" si="581"/>
        <v>65724.429999999993</v>
      </c>
      <c r="U3385" s="678">
        <f t="shared" ca="1" si="581"/>
        <v>0</v>
      </c>
      <c r="V3385" s="678">
        <f t="shared" ca="1" si="581"/>
        <v>7362.6500000000005</v>
      </c>
      <c r="W3385" s="678">
        <f t="shared" ca="1" si="576"/>
        <v>3761.57</v>
      </c>
      <c r="X3385" s="678">
        <f t="shared" ca="1" si="581"/>
        <v>0</v>
      </c>
      <c r="Y3385" s="678">
        <f t="shared" ca="1" si="581"/>
        <v>0</v>
      </c>
      <c r="Z3385" s="678">
        <f t="shared" ca="1" si="581"/>
        <v>0</v>
      </c>
      <c r="AA3385" t="str">
        <f t="shared" si="572"/>
        <v>ASRCMS202202</v>
      </c>
      <c r="AB3385" s="957">
        <f t="shared" si="573"/>
        <v>45230</v>
      </c>
      <c r="AC3385" t="str">
        <f t="shared" si="574"/>
        <v>Unaudited</v>
      </c>
    </row>
    <row r="3386" spans="1:29" ht="30" x14ac:dyDescent="0.25">
      <c r="A3386" t="s">
        <v>421</v>
      </c>
      <c r="B3386" t="s">
        <v>1380</v>
      </c>
      <c r="C3386" t="s">
        <v>1381</v>
      </c>
      <c r="D3386">
        <v>1900</v>
      </c>
      <c r="E3386" s="957">
        <v>1</v>
      </c>
      <c r="F3386" t="s">
        <v>440</v>
      </c>
      <c r="G3386" s="957">
        <v>182</v>
      </c>
      <c r="H3386" t="s">
        <v>389</v>
      </c>
      <c r="I3386" s="937" t="s">
        <v>489</v>
      </c>
      <c r="J3386" s="937" t="s">
        <v>445</v>
      </c>
      <c r="K3386" s="937" t="s">
        <v>446</v>
      </c>
      <c r="L3386" s="937">
        <v>5.2</v>
      </c>
      <c r="M3386" s="958" t="s">
        <v>304</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ASRCMS202202</v>
      </c>
      <c r="AB3386" s="957">
        <f t="shared" si="573"/>
        <v>45230</v>
      </c>
      <c r="AC3386" t="str">
        <f t="shared" si="574"/>
        <v>Unaudited</v>
      </c>
    </row>
    <row r="3387" spans="1:29" ht="30" x14ac:dyDescent="0.25">
      <c r="A3387" t="s">
        <v>421</v>
      </c>
      <c r="B3387" t="s">
        <v>1380</v>
      </c>
      <c r="C3387" t="s">
        <v>1381</v>
      </c>
      <c r="D3387">
        <v>1900</v>
      </c>
      <c r="E3387" s="957">
        <v>1</v>
      </c>
      <c r="F3387" t="s">
        <v>440</v>
      </c>
      <c r="G3387" s="957">
        <v>182</v>
      </c>
      <c r="H3387" t="s">
        <v>389</v>
      </c>
      <c r="I3387" s="937" t="s">
        <v>489</v>
      </c>
      <c r="J3387" s="937" t="s">
        <v>445</v>
      </c>
      <c r="K3387" s="937" t="s">
        <v>446</v>
      </c>
      <c r="L3387" s="937">
        <v>5.3</v>
      </c>
      <c r="M3387" s="958" t="s">
        <v>305</v>
      </c>
      <c r="N3387" s="678">
        <f t="shared" ca="1" si="582"/>
        <v>13680.625384921244</v>
      </c>
      <c r="O3387" s="678">
        <f t="shared" ca="1" si="581"/>
        <v>4876.8861272256099</v>
      </c>
      <c r="P3387" s="678">
        <f t="shared" ca="1" si="581"/>
        <v>3159.5840314886391</v>
      </c>
      <c r="Q3387" s="678">
        <f t="shared" ca="1" si="581"/>
        <v>2690.1105063700797</v>
      </c>
      <c r="R3387" s="678">
        <f t="shared" ca="1" si="581"/>
        <v>2521.9430841841822</v>
      </c>
      <c r="S3387" s="678">
        <f t="shared" ca="1" si="581"/>
        <v>4.6529861475239258</v>
      </c>
      <c r="T3387" s="678">
        <f t="shared" ca="1" si="581"/>
        <v>236.21274623527097</v>
      </c>
      <c r="U3387" s="678">
        <f t="shared" ca="1" si="581"/>
        <v>0</v>
      </c>
      <c r="V3387" s="678">
        <f t="shared" ca="1" si="581"/>
        <v>122.72352051382823</v>
      </c>
      <c r="W3387" s="678">
        <f t="shared" ca="1" si="576"/>
        <v>68.512382756109304</v>
      </c>
      <c r="X3387" s="678">
        <f t="shared" ca="1" si="581"/>
        <v>0</v>
      </c>
      <c r="Y3387" s="678">
        <f t="shared" ca="1" si="581"/>
        <v>0</v>
      </c>
      <c r="Z3387" s="678">
        <f t="shared" ca="1" si="581"/>
        <v>0</v>
      </c>
      <c r="AA3387" t="str">
        <f t="shared" si="572"/>
        <v>ASRCMS202202</v>
      </c>
      <c r="AB3387" s="957">
        <f t="shared" si="573"/>
        <v>45230</v>
      </c>
      <c r="AC3387" t="str">
        <f t="shared" si="574"/>
        <v>Unaudited</v>
      </c>
    </row>
    <row r="3388" spans="1:29" x14ac:dyDescent="0.25">
      <c r="A3388" t="s">
        <v>421</v>
      </c>
      <c r="B3388" t="s">
        <v>1380</v>
      </c>
      <c r="C3388" t="s">
        <v>1381</v>
      </c>
      <c r="D3388">
        <v>1900</v>
      </c>
      <c r="E3388" s="957">
        <v>1</v>
      </c>
      <c r="F3388" t="s">
        <v>440</v>
      </c>
      <c r="G3388" s="957">
        <v>182</v>
      </c>
      <c r="H3388" t="s">
        <v>389</v>
      </c>
      <c r="I3388" s="937" t="s">
        <v>489</v>
      </c>
      <c r="J3388" s="937" t="s">
        <v>445</v>
      </c>
      <c r="K3388" s="937" t="s">
        <v>446</v>
      </c>
      <c r="L3388" s="937" t="s">
        <v>82</v>
      </c>
      <c r="M3388" s="958" t="s">
        <v>454</v>
      </c>
      <c r="N3388" s="678">
        <f t="shared" ca="1" si="582"/>
        <v>3181.4846146844675</v>
      </c>
      <c r="O3388" s="678">
        <f t="shared" ca="1" si="581"/>
        <v>745.52202321552545</v>
      </c>
      <c r="P3388" s="678">
        <f t="shared" ca="1" si="581"/>
        <v>132.40916536354038</v>
      </c>
      <c r="Q3388" s="678">
        <f t="shared" ca="1" si="581"/>
        <v>1004.4069142843904</v>
      </c>
      <c r="R3388" s="678">
        <f t="shared" ca="1" si="581"/>
        <v>142.64263042615025</v>
      </c>
      <c r="S3388" s="678">
        <f t="shared" ca="1" si="581"/>
        <v>5.3166753097823731</v>
      </c>
      <c r="T3388" s="678">
        <f t="shared" ca="1" si="581"/>
        <v>142.73539844414583</v>
      </c>
      <c r="U3388" s="678">
        <f t="shared" ca="1" si="581"/>
        <v>0</v>
      </c>
      <c r="V3388" s="678">
        <f t="shared" ca="1" si="581"/>
        <v>19.436024616991112</v>
      </c>
      <c r="W3388" s="678">
        <f t="shared" ca="1" si="576"/>
        <v>989.01578302394205</v>
      </c>
      <c r="X3388" s="678">
        <f t="shared" ca="1" si="581"/>
        <v>0</v>
      </c>
      <c r="Y3388" s="678">
        <f t="shared" ca="1" si="581"/>
        <v>0</v>
      </c>
      <c r="Z3388" s="678">
        <f t="shared" ca="1" si="581"/>
        <v>0</v>
      </c>
      <c r="AA3388" t="str">
        <f t="shared" si="572"/>
        <v>ASRCMS202202</v>
      </c>
      <c r="AB3388" s="957">
        <f t="shared" si="573"/>
        <v>45230</v>
      </c>
      <c r="AC3388" t="str">
        <f t="shared" si="574"/>
        <v>Unaudited</v>
      </c>
    </row>
    <row r="3389" spans="1:29" x14ac:dyDescent="0.25">
      <c r="A3389" t="s">
        <v>421</v>
      </c>
      <c r="B3389" t="s">
        <v>1380</v>
      </c>
      <c r="C3389" t="s">
        <v>1381</v>
      </c>
      <c r="D3389">
        <v>1900</v>
      </c>
      <c r="E3389" s="957">
        <v>1</v>
      </c>
      <c r="F3389" t="s">
        <v>440</v>
      </c>
      <c r="G3389" s="957">
        <v>182</v>
      </c>
      <c r="H3389" t="s">
        <v>389</v>
      </c>
      <c r="I3389" s="937" t="s">
        <v>489</v>
      </c>
      <c r="J3389" s="937" t="s">
        <v>445</v>
      </c>
      <c r="K3389" s="937" t="s">
        <v>447</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ASRCMS202202</v>
      </c>
      <c r="AB3389" s="957">
        <f t="shared" si="573"/>
        <v>45230</v>
      </c>
      <c r="AC3389" t="str">
        <f t="shared" si="574"/>
        <v>Unaudited</v>
      </c>
    </row>
    <row r="3390" spans="1:29" x14ac:dyDescent="0.25">
      <c r="A3390" t="s">
        <v>421</v>
      </c>
      <c r="B3390" t="s">
        <v>1380</v>
      </c>
      <c r="C3390" t="s">
        <v>1381</v>
      </c>
      <c r="D3390">
        <v>1900</v>
      </c>
      <c r="E3390" s="957">
        <v>1</v>
      </c>
      <c r="F3390" t="s">
        <v>440</v>
      </c>
      <c r="G3390" s="957">
        <v>182</v>
      </c>
      <c r="H3390" t="s">
        <v>389</v>
      </c>
      <c r="I3390" s="937" t="s">
        <v>489</v>
      </c>
      <c r="J3390" s="937" t="s">
        <v>445</v>
      </c>
      <c r="K3390" s="937" t="s">
        <v>447</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ASRCMS202202</v>
      </c>
      <c r="AB3390" s="957">
        <f t="shared" si="573"/>
        <v>45230</v>
      </c>
      <c r="AC3390" t="str">
        <f t="shared" si="574"/>
        <v>Unaudited</v>
      </c>
    </row>
    <row r="3391" spans="1:29" x14ac:dyDescent="0.25">
      <c r="A3391" t="s">
        <v>421</v>
      </c>
      <c r="B3391" t="s">
        <v>1380</v>
      </c>
      <c r="C3391" t="s">
        <v>1381</v>
      </c>
      <c r="D3391">
        <v>1900</v>
      </c>
      <c r="E3391" s="957">
        <v>1</v>
      </c>
      <c r="F3391" t="s">
        <v>440</v>
      </c>
      <c r="G3391" s="957">
        <v>182</v>
      </c>
      <c r="H3391" t="s">
        <v>389</v>
      </c>
      <c r="I3391" s="937" t="s">
        <v>489</v>
      </c>
      <c r="J3391" s="937" t="s">
        <v>445</v>
      </c>
      <c r="K3391" s="937" t="s">
        <v>447</v>
      </c>
      <c r="L3391" s="937">
        <v>6.3</v>
      </c>
      <c r="M3391" s="958" t="s">
        <v>185</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ASRCMS202202</v>
      </c>
      <c r="AB3391" s="957">
        <f t="shared" si="573"/>
        <v>45230</v>
      </c>
      <c r="AC3391" t="str">
        <f t="shared" si="574"/>
        <v>Unaudited</v>
      </c>
    </row>
    <row r="3392" spans="1:29" x14ac:dyDescent="0.25">
      <c r="A3392" t="s">
        <v>421</v>
      </c>
      <c r="B3392" t="s">
        <v>1380</v>
      </c>
      <c r="C3392" t="s">
        <v>1381</v>
      </c>
      <c r="D3392">
        <v>1900</v>
      </c>
      <c r="E3392" s="957">
        <v>1</v>
      </c>
      <c r="F3392" t="s">
        <v>440</v>
      </c>
      <c r="G3392" s="957">
        <v>182</v>
      </c>
      <c r="H3392" t="s">
        <v>389</v>
      </c>
      <c r="I3392" s="937" t="s">
        <v>489</v>
      </c>
      <c r="J3392" s="937" t="s">
        <v>445</v>
      </c>
      <c r="K3392" s="937" t="s">
        <v>447</v>
      </c>
      <c r="L3392" s="937" t="s">
        <v>87</v>
      </c>
      <c r="M3392" s="958" t="s">
        <v>455</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ASRCMS202202</v>
      </c>
      <c r="AB3392" s="957">
        <f t="shared" si="573"/>
        <v>45230</v>
      </c>
      <c r="AC3392" t="str">
        <f t="shared" si="574"/>
        <v>Unaudited</v>
      </c>
    </row>
    <row r="3393" spans="1:29" x14ac:dyDescent="0.25">
      <c r="A3393" t="s">
        <v>421</v>
      </c>
      <c r="B3393" t="s">
        <v>1380</v>
      </c>
      <c r="C3393" t="s">
        <v>1381</v>
      </c>
      <c r="D3393">
        <v>1900</v>
      </c>
      <c r="E3393" s="957">
        <v>1</v>
      </c>
      <c r="F3393" t="s">
        <v>440</v>
      </c>
      <c r="G3393" s="957">
        <v>182</v>
      </c>
      <c r="H3393" t="s">
        <v>389</v>
      </c>
      <c r="I3393" s="937" t="s">
        <v>489</v>
      </c>
      <c r="J3393" s="937" t="s">
        <v>445</v>
      </c>
      <c r="K3393" s="937" t="s">
        <v>448</v>
      </c>
      <c r="L3393" s="937">
        <v>7.1</v>
      </c>
      <c r="M3393" s="958" t="s">
        <v>20</v>
      </c>
      <c r="N3393" s="678">
        <f t="shared" ca="1" si="582"/>
        <v>793444.87</v>
      </c>
      <c r="O3393" s="678">
        <f t="shared" ca="1" si="581"/>
        <v>167681.33883328331</v>
      </c>
      <c r="P3393" s="678">
        <f t="shared" ca="1" si="581"/>
        <v>10857.036154227173</v>
      </c>
      <c r="Q3393" s="678">
        <f t="shared" ca="1" si="581"/>
        <v>405789.33753537922</v>
      </c>
      <c r="R3393" s="678">
        <f t="shared" ca="1" si="581"/>
        <v>24523.549035078922</v>
      </c>
      <c r="S3393" s="678">
        <f t="shared" ca="1" si="581"/>
        <v>2241.7018008424602</v>
      </c>
      <c r="T3393" s="678">
        <f t="shared" ca="1" si="581"/>
        <v>53014.324714192349</v>
      </c>
      <c r="U3393" s="678">
        <f t="shared" ca="1" si="581"/>
        <v>0</v>
      </c>
      <c r="V3393" s="678">
        <f t="shared" ca="1" si="581"/>
        <v>2962.7492604098202</v>
      </c>
      <c r="W3393" s="678">
        <f t="shared" ca="1" si="576"/>
        <v>126374.83266658676</v>
      </c>
      <c r="X3393" s="678">
        <f t="shared" ca="1" si="581"/>
        <v>0</v>
      </c>
      <c r="Y3393" s="678">
        <f t="shared" ca="1" si="581"/>
        <v>0</v>
      </c>
      <c r="Z3393" s="678">
        <f t="shared" ca="1" si="581"/>
        <v>0</v>
      </c>
      <c r="AA3393" t="str">
        <f t="shared" si="572"/>
        <v>ASRCMS202202</v>
      </c>
      <c r="AB3393" s="957">
        <f t="shared" si="573"/>
        <v>45230</v>
      </c>
      <c r="AC3393" t="str">
        <f t="shared" si="574"/>
        <v>Unaudited</v>
      </c>
    </row>
    <row r="3394" spans="1:29" x14ac:dyDescent="0.25">
      <c r="A3394" t="s">
        <v>421</v>
      </c>
      <c r="B3394" t="s">
        <v>1380</v>
      </c>
      <c r="C3394" t="s">
        <v>1381</v>
      </c>
      <c r="D3394">
        <v>1900</v>
      </c>
      <c r="E3394" s="957">
        <v>1</v>
      </c>
      <c r="F3394" t="s">
        <v>440</v>
      </c>
      <c r="G3394" s="957">
        <v>182</v>
      </c>
      <c r="H3394" t="s">
        <v>389</v>
      </c>
      <c r="I3394" s="937" t="s">
        <v>489</v>
      </c>
      <c r="J3394" s="937" t="s">
        <v>445</v>
      </c>
      <c r="K3394" s="937" t="s">
        <v>448</v>
      </c>
      <c r="L3394" s="937">
        <v>7.2</v>
      </c>
      <c r="M3394" s="958"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ASRCMS202202</v>
      </c>
      <c r="AB3394" s="957">
        <f t="shared" ref="AB3394:AB3457" si="584">file_date</f>
        <v>45230</v>
      </c>
      <c r="AC3394" t="str">
        <f t="shared" ref="AC3394:AC3457" si="585">status</f>
        <v>Unaudited</v>
      </c>
    </row>
    <row r="3395" spans="1:29" x14ac:dyDescent="0.25">
      <c r="A3395" t="s">
        <v>421</v>
      </c>
      <c r="B3395" t="s">
        <v>1380</v>
      </c>
      <c r="C3395" t="s">
        <v>1381</v>
      </c>
      <c r="D3395">
        <v>1900</v>
      </c>
      <c r="E3395" s="957">
        <v>1</v>
      </c>
      <c r="F3395" t="s">
        <v>440</v>
      </c>
      <c r="G3395" s="957">
        <v>182</v>
      </c>
      <c r="H3395" t="s">
        <v>389</v>
      </c>
      <c r="I3395" s="937" t="s">
        <v>489</v>
      </c>
      <c r="J3395" s="937" t="s">
        <v>445</v>
      </c>
      <c r="K3395" s="937" t="s">
        <v>448</v>
      </c>
      <c r="L3395" s="937">
        <v>7.3</v>
      </c>
      <c r="M3395" s="958" t="s">
        <v>156</v>
      </c>
      <c r="N3395" s="678">
        <f t="shared" ca="1" si="582"/>
        <v>31860.312464063478</v>
      </c>
      <c r="O3395" s="678">
        <f t="shared" ca="1" si="581"/>
        <v>7465.8744219145465</v>
      </c>
      <c r="P3395" s="678">
        <f t="shared" ca="1" si="581"/>
        <v>1325.9839013889552</v>
      </c>
      <c r="Q3395" s="678">
        <f t="shared" ca="1" si="581"/>
        <v>10058.42303384524</v>
      </c>
      <c r="R3395" s="678">
        <f t="shared" ca="1" si="581"/>
        <v>1428.4647975655232</v>
      </c>
      <c r="S3395" s="678">
        <f t="shared" ca="1" si="581"/>
        <v>53.242733237745888</v>
      </c>
      <c r="T3395" s="678">
        <f t="shared" ca="1" si="581"/>
        <v>1429.3938034850769</v>
      </c>
      <c r="U3395" s="678">
        <f t="shared" ca="1" si="581"/>
        <v>0</v>
      </c>
      <c r="V3395" s="678">
        <f t="shared" ca="1" si="581"/>
        <v>194.63800469076949</v>
      </c>
      <c r="W3395" s="678">
        <f t="shared" ca="1" si="576"/>
        <v>9904.2917679356196</v>
      </c>
      <c r="X3395" s="678">
        <f t="shared" ca="1" si="581"/>
        <v>0</v>
      </c>
      <c r="Y3395" s="678">
        <f t="shared" ca="1" si="581"/>
        <v>0</v>
      </c>
      <c r="Z3395" s="678">
        <f t="shared" ca="1" si="581"/>
        <v>0</v>
      </c>
      <c r="AA3395" t="str">
        <f t="shared" si="583"/>
        <v>ASRCMS202202</v>
      </c>
      <c r="AB3395" s="957">
        <f t="shared" si="584"/>
        <v>45230</v>
      </c>
      <c r="AC3395" t="str">
        <f t="shared" si="585"/>
        <v>Unaudited</v>
      </c>
    </row>
    <row r="3396" spans="1:29" x14ac:dyDescent="0.25">
      <c r="A3396" t="s">
        <v>421</v>
      </c>
      <c r="B3396" t="s">
        <v>1380</v>
      </c>
      <c r="C3396" t="s">
        <v>1381</v>
      </c>
      <c r="D3396">
        <v>1900</v>
      </c>
      <c r="E3396" s="957">
        <v>1</v>
      </c>
      <c r="F3396" t="s">
        <v>440</v>
      </c>
      <c r="G3396" s="957">
        <v>182</v>
      </c>
      <c r="H3396" t="s">
        <v>389</v>
      </c>
      <c r="I3396" s="937" t="s">
        <v>489</v>
      </c>
      <c r="J3396" s="937" t="s">
        <v>445</v>
      </c>
      <c r="K3396" s="937" t="s">
        <v>448</v>
      </c>
      <c r="L3396" s="937" t="s">
        <v>91</v>
      </c>
      <c r="M3396" s="958" t="s">
        <v>456</v>
      </c>
      <c r="N3396" s="678">
        <f t="shared" ca="1" si="582"/>
        <v>106.20550226937237</v>
      </c>
      <c r="O3396" s="678">
        <f t="shared" ca="1" si="581"/>
        <v>24.887293360787258</v>
      </c>
      <c r="P3396" s="678">
        <f t="shared" ca="1" si="581"/>
        <v>4.4201319873105476</v>
      </c>
      <c r="Q3396" s="678">
        <f t="shared" ca="1" si="581"/>
        <v>33.529485046711045</v>
      </c>
      <c r="R3396" s="678">
        <f t="shared" ca="1" si="581"/>
        <v>4.7617493227878551</v>
      </c>
      <c r="S3396" s="678">
        <f t="shared" ca="1" si="581"/>
        <v>0.17748323190763238</v>
      </c>
      <c r="T3396" s="678">
        <f t="shared" ca="1" si="581"/>
        <v>4.7648461392553241</v>
      </c>
      <c r="U3396" s="678">
        <f t="shared" ca="1" si="581"/>
        <v>0</v>
      </c>
      <c r="V3396" s="678">
        <f t="shared" ca="1" si="581"/>
        <v>0.64882059999279629</v>
      </c>
      <c r="W3396" s="678">
        <f t="shared" ca="1" si="576"/>
        <v>33.015692580619906</v>
      </c>
      <c r="X3396" s="678">
        <f t="shared" ca="1" si="581"/>
        <v>0</v>
      </c>
      <c r="Y3396" s="678">
        <f t="shared" ca="1" si="581"/>
        <v>0</v>
      </c>
      <c r="Z3396" s="678">
        <f t="shared" ca="1" si="581"/>
        <v>0</v>
      </c>
      <c r="AA3396" t="str">
        <f t="shared" si="583"/>
        <v>ASRCMS202202</v>
      </c>
      <c r="AB3396" s="957">
        <f t="shared" si="584"/>
        <v>45230</v>
      </c>
      <c r="AC3396" t="str">
        <f t="shared" si="585"/>
        <v>Unaudited</v>
      </c>
    </row>
    <row r="3397" spans="1:29" x14ac:dyDescent="0.25">
      <c r="A3397" t="s">
        <v>421</v>
      </c>
      <c r="B3397" t="s">
        <v>1380</v>
      </c>
      <c r="C3397" t="s">
        <v>1381</v>
      </c>
      <c r="D3397">
        <v>1900</v>
      </c>
      <c r="E3397" s="957">
        <v>1</v>
      </c>
      <c r="F3397" t="s">
        <v>440</v>
      </c>
      <c r="G3397" s="957">
        <v>182</v>
      </c>
      <c r="H3397" t="s">
        <v>389</v>
      </c>
      <c r="I3397" s="937" t="s">
        <v>489</v>
      </c>
      <c r="J3397" s="937" t="s">
        <v>445</v>
      </c>
      <c r="K3397" s="937" t="s">
        <v>449</v>
      </c>
      <c r="L3397" s="937">
        <v>8.1</v>
      </c>
      <c r="M3397" s="958" t="s">
        <v>22</v>
      </c>
      <c r="N3397" s="678">
        <f t="shared" ca="1" si="582"/>
        <v>6464882.7533367211</v>
      </c>
      <c r="O3397" s="678">
        <f t="shared" ca="1" si="581"/>
        <v>2380960.9514386267</v>
      </c>
      <c r="P3397" s="678">
        <f t="shared" ca="1" si="581"/>
        <v>310990.75428573007</v>
      </c>
      <c r="Q3397" s="678">
        <f t="shared" ca="1" si="581"/>
        <v>2430299.8659045314</v>
      </c>
      <c r="R3397" s="678">
        <f t="shared" ca="1" si="581"/>
        <v>331460.89860116731</v>
      </c>
      <c r="S3397" s="678">
        <f t="shared" ca="1" si="581"/>
        <v>10.631127847624402</v>
      </c>
      <c r="T3397" s="678">
        <f t="shared" ca="1" si="581"/>
        <v>384087.06214271247</v>
      </c>
      <c r="U3397" s="678">
        <f t="shared" ca="1" si="581"/>
        <v>0</v>
      </c>
      <c r="V3397" s="678">
        <f t="shared" ca="1" si="581"/>
        <v>132757.79767138997</v>
      </c>
      <c r="W3397" s="678">
        <f t="shared" ca="1" si="576"/>
        <v>494314.79216471681</v>
      </c>
      <c r="X3397" s="678">
        <f t="shared" ca="1" si="581"/>
        <v>0</v>
      </c>
      <c r="Y3397" s="678">
        <f t="shared" ca="1" si="581"/>
        <v>0</v>
      </c>
      <c r="Z3397" s="678">
        <f t="shared" ca="1" si="581"/>
        <v>0</v>
      </c>
      <c r="AA3397" t="str">
        <f t="shared" si="583"/>
        <v>ASRCMS202202</v>
      </c>
      <c r="AB3397" s="957">
        <f t="shared" si="584"/>
        <v>45230</v>
      </c>
      <c r="AC3397" t="str">
        <f t="shared" si="585"/>
        <v>Unaudited</v>
      </c>
    </row>
    <row r="3398" spans="1:29" x14ac:dyDescent="0.25">
      <c r="A3398" t="s">
        <v>421</v>
      </c>
      <c r="B3398" t="s">
        <v>1380</v>
      </c>
      <c r="C3398" t="s">
        <v>1381</v>
      </c>
      <c r="D3398">
        <v>1900</v>
      </c>
      <c r="E3398" s="957">
        <v>1</v>
      </c>
      <c r="F3398" t="s">
        <v>440</v>
      </c>
      <c r="G3398" s="957">
        <v>182</v>
      </c>
      <c r="H3398" t="s">
        <v>389</v>
      </c>
      <c r="I3398" s="937" t="s">
        <v>489</v>
      </c>
      <c r="J3398" s="937" t="s">
        <v>445</v>
      </c>
      <c r="K3398" s="937" t="s">
        <v>449</v>
      </c>
      <c r="L3398" s="937" t="s">
        <v>113</v>
      </c>
      <c r="M3398" s="958" t="s">
        <v>444</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ASRCMS202202</v>
      </c>
      <c r="AB3398" s="957">
        <f t="shared" si="584"/>
        <v>45230</v>
      </c>
      <c r="AC3398" t="str">
        <f t="shared" si="585"/>
        <v>Unaudited</v>
      </c>
    </row>
    <row r="3399" spans="1:29" x14ac:dyDescent="0.25">
      <c r="A3399" t="s">
        <v>421</v>
      </c>
      <c r="B3399" t="s">
        <v>1380</v>
      </c>
      <c r="C3399" t="s">
        <v>1381</v>
      </c>
      <c r="D3399">
        <v>1900</v>
      </c>
      <c r="E3399" s="957">
        <v>1</v>
      </c>
      <c r="F3399" t="s">
        <v>440</v>
      </c>
      <c r="G3399" s="957">
        <v>182</v>
      </c>
      <c r="H3399" t="s">
        <v>389</v>
      </c>
      <c r="I3399" s="937" t="s">
        <v>489</v>
      </c>
      <c r="J3399" s="937" t="s">
        <v>445</v>
      </c>
      <c r="K3399" s="937" t="s">
        <v>449</v>
      </c>
      <c r="L3399" s="945" t="s">
        <v>115</v>
      </c>
      <c r="M3399" s="960" t="s">
        <v>158</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ASRCMS202202</v>
      </c>
      <c r="AB3399" s="957">
        <f t="shared" si="584"/>
        <v>45230</v>
      </c>
      <c r="AC3399" t="str">
        <f t="shared" si="585"/>
        <v>Unaudited</v>
      </c>
    </row>
    <row r="3400" spans="1:29" x14ac:dyDescent="0.25">
      <c r="A3400" t="s">
        <v>421</v>
      </c>
      <c r="B3400" t="s">
        <v>1380</v>
      </c>
      <c r="C3400" t="s">
        <v>1381</v>
      </c>
      <c r="D3400">
        <v>1900</v>
      </c>
      <c r="E3400" s="957">
        <v>1</v>
      </c>
      <c r="F3400" t="s">
        <v>440</v>
      </c>
      <c r="G3400" s="957">
        <v>182</v>
      </c>
      <c r="H3400" t="s">
        <v>389</v>
      </c>
      <c r="I3400" s="937" t="s">
        <v>489</v>
      </c>
      <c r="J3400" s="937" t="s">
        <v>445</v>
      </c>
      <c r="K3400" s="937" t="s">
        <v>449</v>
      </c>
      <c r="L3400" s="947" t="s">
        <v>116</v>
      </c>
      <c r="M3400" s="961" t="s">
        <v>114</v>
      </c>
      <c r="N3400" s="678">
        <f t="shared" ca="1" si="582"/>
        <v>-14591.510812100685</v>
      </c>
      <c r="O3400" s="678">
        <f t="shared" ca="1" si="581"/>
        <v>-5373.9284673298898</v>
      </c>
      <c r="P3400" s="678">
        <f t="shared" ca="1" si="581"/>
        <v>-701.91914173253451</v>
      </c>
      <c r="Q3400" s="678">
        <f t="shared" ca="1" si="581"/>
        <v>-5485.2884612160869</v>
      </c>
      <c r="R3400" s="678">
        <f t="shared" ca="1" si="581"/>
        <v>-748.12111375589427</v>
      </c>
      <c r="S3400" s="678">
        <f t="shared" ca="1" si="581"/>
        <v>-2.3994900271528015E-2</v>
      </c>
      <c r="T3400" s="678">
        <f t="shared" ca="1" si="581"/>
        <v>-866.90056631742766</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-299.63990284478803</v>
      </c>
      <c r="W3400" s="678">
        <f t="shared" ca="1" si="576"/>
        <v>-1115.68916400379</v>
      </c>
      <c r="X3400" s="678">
        <f t="shared" ca="1" si="586"/>
        <v>0</v>
      </c>
      <c r="Y3400" s="678">
        <f t="shared" ca="1" si="586"/>
        <v>0</v>
      </c>
      <c r="Z3400" s="678">
        <f t="shared" ca="1" si="586"/>
        <v>0</v>
      </c>
      <c r="AA3400" t="str">
        <f t="shared" si="583"/>
        <v>ASRCMS202202</v>
      </c>
      <c r="AB3400" s="957">
        <f t="shared" si="584"/>
        <v>45230</v>
      </c>
      <c r="AC3400" t="str">
        <f t="shared" si="585"/>
        <v>Unaudited</v>
      </c>
    </row>
    <row r="3401" spans="1:29" x14ac:dyDescent="0.25">
      <c r="A3401" t="s">
        <v>421</v>
      </c>
      <c r="B3401" t="s">
        <v>1380</v>
      </c>
      <c r="C3401" t="s">
        <v>1381</v>
      </c>
      <c r="D3401">
        <v>1900</v>
      </c>
      <c r="E3401" s="957">
        <v>1</v>
      </c>
      <c r="F3401" t="s">
        <v>440</v>
      </c>
      <c r="G3401" s="957">
        <v>182</v>
      </c>
      <c r="H3401" t="s">
        <v>389</v>
      </c>
      <c r="I3401" s="958" t="s">
        <v>489</v>
      </c>
      <c r="J3401" s="958" t="s">
        <v>445</v>
      </c>
      <c r="K3401" s="958" t="s">
        <v>449</v>
      </c>
      <c r="L3401" s="937" t="s">
        <v>117</v>
      </c>
      <c r="M3401" s="958" t="s">
        <v>159</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ASRCMS202202</v>
      </c>
      <c r="AB3401" s="957">
        <f t="shared" si="584"/>
        <v>45230</v>
      </c>
      <c r="AC3401" t="str">
        <f t="shared" si="585"/>
        <v>Unaudited</v>
      </c>
    </row>
    <row r="3402" spans="1:29" x14ac:dyDescent="0.25">
      <c r="A3402" t="s">
        <v>421</v>
      </c>
      <c r="B3402" t="s">
        <v>1380</v>
      </c>
      <c r="C3402" t="s">
        <v>1381</v>
      </c>
      <c r="D3402">
        <v>1900</v>
      </c>
      <c r="E3402" s="957">
        <v>1</v>
      </c>
      <c r="F3402" t="s">
        <v>440</v>
      </c>
      <c r="G3402" s="957">
        <v>182</v>
      </c>
      <c r="H3402" t="s">
        <v>389</v>
      </c>
      <c r="I3402" s="937" t="s">
        <v>489</v>
      </c>
      <c r="J3402" s="937" t="s">
        <v>445</v>
      </c>
      <c r="K3402" s="937" t="s">
        <v>449</v>
      </c>
      <c r="L3402" s="937" t="s">
        <v>160</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ASRCMS202202</v>
      </c>
      <c r="AB3402" s="957">
        <f t="shared" si="584"/>
        <v>45230</v>
      </c>
      <c r="AC3402" t="str">
        <f t="shared" si="585"/>
        <v>Unaudited</v>
      </c>
    </row>
    <row r="3403" spans="1:29" x14ac:dyDescent="0.25">
      <c r="A3403" t="s">
        <v>421</v>
      </c>
      <c r="B3403" t="s">
        <v>1380</v>
      </c>
      <c r="C3403" t="s">
        <v>1381</v>
      </c>
      <c r="D3403">
        <v>1900</v>
      </c>
      <c r="E3403" s="957">
        <v>1</v>
      </c>
      <c r="F3403" t="s">
        <v>440</v>
      </c>
      <c r="G3403" s="957">
        <v>182</v>
      </c>
      <c r="H3403" t="s">
        <v>389</v>
      </c>
      <c r="I3403" s="937" t="s">
        <v>489</v>
      </c>
      <c r="J3403" s="937" t="s">
        <v>445</v>
      </c>
      <c r="K3403" s="937" t="s">
        <v>449</v>
      </c>
      <c r="L3403" s="937" t="s">
        <v>443</v>
      </c>
      <c r="M3403" s="962" t="s">
        <v>457</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ASRCMS202202</v>
      </c>
      <c r="AB3403" s="957">
        <f t="shared" si="584"/>
        <v>45230</v>
      </c>
      <c r="AC3403" t="str">
        <f t="shared" si="585"/>
        <v>Unaudited</v>
      </c>
    </row>
    <row r="3404" spans="1:29" ht="30" x14ac:dyDescent="0.25">
      <c r="A3404" t="s">
        <v>421</v>
      </c>
      <c r="B3404" t="s">
        <v>1380</v>
      </c>
      <c r="C3404" t="s">
        <v>1381</v>
      </c>
      <c r="D3404">
        <v>1900</v>
      </c>
      <c r="E3404" s="957">
        <v>1</v>
      </c>
      <c r="F3404" t="s">
        <v>440</v>
      </c>
      <c r="G3404" s="957">
        <v>182</v>
      </c>
      <c r="H3404" t="s">
        <v>389</v>
      </c>
      <c r="I3404" s="937" t="s">
        <v>489</v>
      </c>
      <c r="J3404" s="937" t="s">
        <v>445</v>
      </c>
      <c r="K3404" s="937" t="s">
        <v>450</v>
      </c>
      <c r="L3404" s="937">
        <v>9.1</v>
      </c>
      <c r="M3404" s="962" t="s">
        <v>186</v>
      </c>
      <c r="N3404" s="678">
        <f t="shared" ca="1" si="582"/>
        <v>7500585.1900000013</v>
      </c>
      <c r="O3404" s="678">
        <f t="shared" ca="1" si="587"/>
        <v>527614.54999999993</v>
      </c>
      <c r="P3404" s="678">
        <f t="shared" ca="1" si="587"/>
        <v>107362.78</v>
      </c>
      <c r="Q3404" s="678">
        <f t="shared" ca="1" si="587"/>
        <v>2030223.9700000004</v>
      </c>
      <c r="R3404" s="678">
        <f t="shared" ca="1" si="587"/>
        <v>311107.01</v>
      </c>
      <c r="S3404" s="678">
        <f t="shared" ca="1" si="587"/>
        <v>19691.400000000001</v>
      </c>
      <c r="T3404" s="678">
        <f t="shared" ca="1" si="587"/>
        <v>241643.8</v>
      </c>
      <c r="U3404" s="678">
        <f t="shared" ca="1" si="587"/>
        <v>0</v>
      </c>
      <c r="V3404" s="678">
        <f t="shared" ca="1" si="587"/>
        <v>30309</v>
      </c>
      <c r="W3404" s="678">
        <f t="shared" ca="1" si="588"/>
        <v>4232632.6800000006</v>
      </c>
      <c r="X3404" s="678">
        <f t="shared" ca="1" si="589"/>
        <v>0</v>
      </c>
      <c r="Y3404" s="678">
        <f t="shared" ca="1" si="589"/>
        <v>0</v>
      </c>
      <c r="Z3404" s="678">
        <f t="shared" ca="1" si="589"/>
        <v>0</v>
      </c>
      <c r="AA3404" t="str">
        <f t="shared" si="583"/>
        <v>ASRCMS202202</v>
      </c>
      <c r="AB3404" s="957">
        <f t="shared" si="584"/>
        <v>45230</v>
      </c>
      <c r="AC3404" t="str">
        <f t="shared" si="585"/>
        <v>Unaudited</v>
      </c>
    </row>
    <row r="3405" spans="1:29" x14ac:dyDescent="0.25">
      <c r="A3405" t="s">
        <v>421</v>
      </c>
      <c r="B3405" t="s">
        <v>1380</v>
      </c>
      <c r="C3405" t="s">
        <v>1381</v>
      </c>
      <c r="D3405">
        <v>1900</v>
      </c>
      <c r="E3405" s="957">
        <v>1</v>
      </c>
      <c r="F3405" t="s">
        <v>440</v>
      </c>
      <c r="G3405" s="957">
        <v>182</v>
      </c>
      <c r="H3405" t="s">
        <v>389</v>
      </c>
      <c r="I3405" s="937" t="s">
        <v>489</v>
      </c>
      <c r="J3405" s="937" t="s">
        <v>445</v>
      </c>
      <c r="K3405" s="937" t="s">
        <v>450</v>
      </c>
      <c r="L3405" s="937" t="s">
        <v>107</v>
      </c>
      <c r="M3405" s="962" t="s">
        <v>187</v>
      </c>
      <c r="N3405" s="678">
        <f t="shared" ca="1" si="582"/>
        <v>87427.670000000013</v>
      </c>
      <c r="O3405" s="678">
        <f t="shared" ca="1" si="587"/>
        <v>31594.46</v>
      </c>
      <c r="P3405" s="678">
        <f t="shared" ca="1" si="587"/>
        <v>0</v>
      </c>
      <c r="Q3405" s="678">
        <f t="shared" ca="1" si="587"/>
        <v>37642.120000000003</v>
      </c>
      <c r="R3405" s="678">
        <f t="shared" ca="1" si="587"/>
        <v>0</v>
      </c>
      <c r="S3405" s="678">
        <f t="shared" ca="1" si="587"/>
        <v>0</v>
      </c>
      <c r="T3405" s="678">
        <f t="shared" ca="1" si="587"/>
        <v>0</v>
      </c>
      <c r="U3405" s="678">
        <f t="shared" ca="1" si="587"/>
        <v>0</v>
      </c>
      <c r="V3405" s="678">
        <f t="shared" ca="1" si="587"/>
        <v>0</v>
      </c>
      <c r="W3405" s="678">
        <f t="shared" ca="1" si="588"/>
        <v>18191.090000000004</v>
      </c>
      <c r="X3405" s="678">
        <f t="shared" ca="1" si="589"/>
        <v>0</v>
      </c>
      <c r="Y3405" s="678">
        <f t="shared" ca="1" si="589"/>
        <v>0</v>
      </c>
      <c r="Z3405" s="678">
        <f t="shared" ca="1" si="589"/>
        <v>0</v>
      </c>
      <c r="AA3405" t="str">
        <f t="shared" si="583"/>
        <v>ASRCMS202202</v>
      </c>
      <c r="AB3405" s="957">
        <f t="shared" si="584"/>
        <v>45230</v>
      </c>
      <c r="AC3405" t="str">
        <f t="shared" si="585"/>
        <v>Unaudited</v>
      </c>
    </row>
    <row r="3406" spans="1:29" x14ac:dyDescent="0.25">
      <c r="A3406" t="s">
        <v>421</v>
      </c>
      <c r="B3406" t="s">
        <v>1380</v>
      </c>
      <c r="C3406" t="s">
        <v>1381</v>
      </c>
      <c r="D3406">
        <v>1900</v>
      </c>
      <c r="E3406" s="957">
        <v>1</v>
      </c>
      <c r="F3406" t="s">
        <v>440</v>
      </c>
      <c r="G3406" s="957">
        <v>182</v>
      </c>
      <c r="H3406" t="s">
        <v>389</v>
      </c>
      <c r="I3406" s="937" t="s">
        <v>489</v>
      </c>
      <c r="J3406" s="937" t="s">
        <v>445</v>
      </c>
      <c r="K3406" s="937" t="s">
        <v>450</v>
      </c>
      <c r="L3406" s="937" t="s">
        <v>1316</v>
      </c>
      <c r="M3406" s="962" t="s">
        <v>1317</v>
      </c>
      <c r="N3406" s="678">
        <f t="shared" ca="1" si="582"/>
        <v>122056.36</v>
      </c>
      <c r="O3406" s="678">
        <f t="shared" ca="1" si="587"/>
        <v>106444.5</v>
      </c>
      <c r="P3406" s="678">
        <f t="shared" ca="1" si="587"/>
        <v>0</v>
      </c>
      <c r="Q3406" s="678">
        <f t="shared" ca="1" si="587"/>
        <v>15611.86</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ASRCMS202202</v>
      </c>
      <c r="AB3406" s="957">
        <f t="shared" si="584"/>
        <v>45230</v>
      </c>
      <c r="AC3406" t="str">
        <f t="shared" si="585"/>
        <v>Unaudited</v>
      </c>
    </row>
    <row r="3407" spans="1:29" x14ac:dyDescent="0.25">
      <c r="A3407" t="s">
        <v>421</v>
      </c>
      <c r="B3407" t="s">
        <v>1380</v>
      </c>
      <c r="C3407" t="s">
        <v>1381</v>
      </c>
      <c r="D3407">
        <v>1900</v>
      </c>
      <c r="E3407" s="957">
        <v>1</v>
      </c>
      <c r="F3407" t="s">
        <v>440</v>
      </c>
      <c r="G3407" s="957">
        <v>182</v>
      </c>
      <c r="H3407" t="s">
        <v>389</v>
      </c>
      <c r="I3407" s="937" t="s">
        <v>489</v>
      </c>
      <c r="J3407" s="937" t="s">
        <v>445</v>
      </c>
      <c r="K3407" s="937" t="s">
        <v>450</v>
      </c>
      <c r="L3407" s="937" t="s">
        <v>108</v>
      </c>
      <c r="M3407" s="962" t="s">
        <v>188</v>
      </c>
      <c r="N3407" s="678">
        <f t="shared" ca="1" si="582"/>
        <v>1269374.1900000002</v>
      </c>
      <c r="O3407" s="678">
        <f t="shared" ca="1" si="587"/>
        <v>241645.23000000007</v>
      </c>
      <c r="P3407" s="678">
        <f t="shared" ca="1" si="587"/>
        <v>23524.27</v>
      </c>
      <c r="Q3407" s="678">
        <f t="shared" ca="1" si="587"/>
        <v>474815.43000000005</v>
      </c>
      <c r="R3407" s="678">
        <f t="shared" ca="1" si="587"/>
        <v>21655.52</v>
      </c>
      <c r="S3407" s="678">
        <f t="shared" ca="1" si="587"/>
        <v>131.12</v>
      </c>
      <c r="T3407" s="678">
        <f t="shared" ca="1" si="587"/>
        <v>129349.81000000001</v>
      </c>
      <c r="U3407" s="678">
        <f t="shared" ca="1" si="587"/>
        <v>0</v>
      </c>
      <c r="V3407" s="678">
        <f t="shared" ca="1" si="587"/>
        <v>1450.3999999999999</v>
      </c>
      <c r="W3407" s="678">
        <f t="shared" ca="1" si="588"/>
        <v>376802.41</v>
      </c>
      <c r="X3407" s="678">
        <f t="shared" ca="1" si="589"/>
        <v>0</v>
      </c>
      <c r="Y3407" s="678">
        <f t="shared" ca="1" si="589"/>
        <v>0</v>
      </c>
      <c r="Z3407" s="678">
        <f t="shared" ca="1" si="589"/>
        <v>0</v>
      </c>
      <c r="AA3407" t="str">
        <f t="shared" si="583"/>
        <v>ASRCMS202202</v>
      </c>
      <c r="AB3407" s="957">
        <f t="shared" si="584"/>
        <v>45230</v>
      </c>
      <c r="AC3407" t="str">
        <f t="shared" si="585"/>
        <v>Unaudited</v>
      </c>
    </row>
    <row r="3408" spans="1:29" x14ac:dyDescent="0.25">
      <c r="A3408" t="s">
        <v>421</v>
      </c>
      <c r="B3408" t="s">
        <v>1380</v>
      </c>
      <c r="C3408" t="s">
        <v>1381</v>
      </c>
      <c r="D3408">
        <v>1900</v>
      </c>
      <c r="E3408" s="957">
        <v>1</v>
      </c>
      <c r="F3408" t="s">
        <v>440</v>
      </c>
      <c r="G3408" s="957">
        <v>182</v>
      </c>
      <c r="H3408" t="s">
        <v>389</v>
      </c>
      <c r="I3408" s="937" t="s">
        <v>489</v>
      </c>
      <c r="J3408" s="937" t="s">
        <v>445</v>
      </c>
      <c r="K3408" s="937" t="s">
        <v>450</v>
      </c>
      <c r="L3408" s="945" t="s">
        <v>109</v>
      </c>
      <c r="M3408" s="960" t="s">
        <v>161</v>
      </c>
      <c r="N3408" s="678">
        <f t="shared" ca="1" si="582"/>
        <v>2386593.1936526708</v>
      </c>
      <c r="O3408" s="678">
        <f t="shared" ca="1" si="587"/>
        <v>1051747.3355073321</v>
      </c>
      <c r="P3408" s="678">
        <f t="shared" ca="1" si="587"/>
        <v>65431.811271487917</v>
      </c>
      <c r="Q3408" s="678">
        <f t="shared" ca="1" si="587"/>
        <v>957077.59436255461</v>
      </c>
      <c r="R3408" s="678">
        <f t="shared" ca="1" si="587"/>
        <v>38266.69411975806</v>
      </c>
      <c r="S3408" s="678">
        <f t="shared" ca="1" si="587"/>
        <v>118.39180436184301</v>
      </c>
      <c r="T3408" s="678">
        <f t="shared" ca="1" si="587"/>
        <v>117413.19222437633</v>
      </c>
      <c r="U3408" s="678">
        <f t="shared" ca="1" si="587"/>
        <v>0</v>
      </c>
      <c r="V3408" s="678">
        <f t="shared" ca="1" si="587"/>
        <v>3854.7470420943991</v>
      </c>
      <c r="W3408" s="678">
        <f t="shared" ca="1" si="588"/>
        <v>152683.42732070587</v>
      </c>
      <c r="X3408" s="678">
        <f t="shared" ca="1" si="589"/>
        <v>0</v>
      </c>
      <c r="Y3408" s="678">
        <f t="shared" ca="1" si="589"/>
        <v>0</v>
      </c>
      <c r="Z3408" s="678">
        <f t="shared" ca="1" si="589"/>
        <v>0</v>
      </c>
      <c r="AA3408" t="str">
        <f t="shared" si="583"/>
        <v>ASRCMS202202</v>
      </c>
      <c r="AB3408" s="957">
        <f t="shared" si="584"/>
        <v>45230</v>
      </c>
      <c r="AC3408" t="str">
        <f t="shared" si="585"/>
        <v>Unaudited</v>
      </c>
    </row>
    <row r="3409" spans="1:29" x14ac:dyDescent="0.25">
      <c r="A3409" t="s">
        <v>421</v>
      </c>
      <c r="B3409" t="s">
        <v>1380</v>
      </c>
      <c r="C3409" t="s">
        <v>1381</v>
      </c>
      <c r="D3409">
        <v>1900</v>
      </c>
      <c r="E3409" s="957">
        <v>1</v>
      </c>
      <c r="F3409" t="s">
        <v>440</v>
      </c>
      <c r="G3409" s="957">
        <v>182</v>
      </c>
      <c r="H3409" t="s">
        <v>389</v>
      </c>
      <c r="I3409" s="962" t="s">
        <v>489</v>
      </c>
      <c r="J3409" s="962" t="s">
        <v>445</v>
      </c>
      <c r="K3409" s="962" t="s">
        <v>450</v>
      </c>
      <c r="L3409" s="937" t="s">
        <v>110</v>
      </c>
      <c r="M3409" s="962" t="s">
        <v>135</v>
      </c>
      <c r="N3409" s="678">
        <f t="shared" ca="1" si="582"/>
        <v>44013.796657942825</v>
      </c>
      <c r="O3409" s="678">
        <f t="shared" ca="1" si="587"/>
        <v>26283.786866964219</v>
      </c>
      <c r="P3409" s="678">
        <f t="shared" ca="1" si="587"/>
        <v>3721.9835101089075</v>
      </c>
      <c r="Q3409" s="678">
        <f t="shared" ca="1" si="587"/>
        <v>10259.041830897359</v>
      </c>
      <c r="R3409" s="678">
        <f t="shared" ca="1" si="587"/>
        <v>1502.5580506943588</v>
      </c>
      <c r="S3409" s="678">
        <f t="shared" ca="1" si="587"/>
        <v>66.208188280289988</v>
      </c>
      <c r="T3409" s="678">
        <f t="shared" ca="1" si="587"/>
        <v>1527.3319099003925</v>
      </c>
      <c r="U3409" s="678">
        <f t="shared" ca="1" si="587"/>
        <v>0</v>
      </c>
      <c r="V3409" s="678">
        <f t="shared" ca="1" si="587"/>
        <v>156.32488899512913</v>
      </c>
      <c r="W3409" s="678">
        <f t="shared" ca="1" si="588"/>
        <v>496.56141210217481</v>
      </c>
      <c r="X3409" s="678">
        <f t="shared" ca="1" si="589"/>
        <v>0</v>
      </c>
      <c r="Y3409" s="678">
        <f t="shared" ca="1" si="589"/>
        <v>0</v>
      </c>
      <c r="Z3409" s="678">
        <f t="shared" ca="1" si="589"/>
        <v>0</v>
      </c>
      <c r="AA3409" t="str">
        <f t="shared" si="583"/>
        <v>ASRCMS202202</v>
      </c>
      <c r="AB3409" s="957">
        <f t="shared" si="584"/>
        <v>45230</v>
      </c>
      <c r="AC3409" t="str">
        <f t="shared" si="585"/>
        <v>Unaudited</v>
      </c>
    </row>
    <row r="3410" spans="1:29" x14ac:dyDescent="0.25">
      <c r="A3410" t="s">
        <v>421</v>
      </c>
      <c r="B3410" t="s">
        <v>1380</v>
      </c>
      <c r="C3410" t="s">
        <v>1381</v>
      </c>
      <c r="D3410">
        <v>1900</v>
      </c>
      <c r="E3410" s="957">
        <v>1</v>
      </c>
      <c r="F3410" t="s">
        <v>440</v>
      </c>
      <c r="G3410" s="957">
        <v>182</v>
      </c>
      <c r="H3410" t="s">
        <v>389</v>
      </c>
      <c r="I3410" s="937" t="s">
        <v>489</v>
      </c>
      <c r="J3410" s="937" t="s">
        <v>445</v>
      </c>
      <c r="K3410" s="937" t="s">
        <v>450</v>
      </c>
      <c r="L3410" s="943" t="s">
        <v>111</v>
      </c>
      <c r="M3410" s="963" t="s">
        <v>163</v>
      </c>
      <c r="N3410" s="678">
        <f t="shared" ca="1" si="582"/>
        <v>156967.25995403511</v>
      </c>
      <c r="O3410" s="678">
        <f t="shared" ca="1" si="587"/>
        <v>28279.728445193272</v>
      </c>
      <c r="P3410" s="678">
        <f t="shared" ca="1" si="587"/>
        <v>2872.1883272552682</v>
      </c>
      <c r="Q3410" s="678">
        <f t="shared" ca="1" si="587"/>
        <v>50230.008207137435</v>
      </c>
      <c r="R3410" s="678">
        <f t="shared" ca="1" si="587"/>
        <v>5274.5767434116951</v>
      </c>
      <c r="S3410" s="678">
        <f t="shared" ca="1" si="587"/>
        <v>30.322268700611399</v>
      </c>
      <c r="T3410" s="678">
        <f t="shared" ca="1" si="587"/>
        <v>666.96825354733437</v>
      </c>
      <c r="U3410" s="678">
        <f t="shared" ca="1" si="587"/>
        <v>0</v>
      </c>
      <c r="V3410" s="678">
        <f t="shared" ca="1" si="587"/>
        <v>565.03019218877114</v>
      </c>
      <c r="W3410" s="678">
        <f t="shared" ca="1" si="588"/>
        <v>69048.437516600694</v>
      </c>
      <c r="X3410" s="678">
        <f t="shared" ca="1" si="589"/>
        <v>0</v>
      </c>
      <c r="Y3410" s="678">
        <f t="shared" ca="1" si="589"/>
        <v>0</v>
      </c>
      <c r="Z3410" s="678">
        <f t="shared" ca="1" si="589"/>
        <v>0</v>
      </c>
      <c r="AA3410" t="str">
        <f t="shared" si="583"/>
        <v>ASRCMS202202</v>
      </c>
      <c r="AB3410" s="957">
        <f t="shared" si="584"/>
        <v>45230</v>
      </c>
      <c r="AC3410" t="str">
        <f t="shared" si="585"/>
        <v>Unaudited</v>
      </c>
    </row>
    <row r="3411" spans="1:29" x14ac:dyDescent="0.25">
      <c r="A3411" t="s">
        <v>421</v>
      </c>
      <c r="B3411" t="s">
        <v>1380</v>
      </c>
      <c r="C3411" t="s">
        <v>1381</v>
      </c>
      <c r="D3411">
        <v>1900</v>
      </c>
      <c r="E3411" s="957">
        <v>1</v>
      </c>
      <c r="F3411" t="s">
        <v>440</v>
      </c>
      <c r="G3411" s="957">
        <v>182</v>
      </c>
      <c r="H3411" t="s">
        <v>389</v>
      </c>
      <c r="I3411" s="937" t="s">
        <v>489</v>
      </c>
      <c r="J3411" s="937" t="s">
        <v>445</v>
      </c>
      <c r="K3411" s="937" t="s">
        <v>450</v>
      </c>
      <c r="L3411" s="943" t="s">
        <v>112</v>
      </c>
      <c r="M3411" s="963" t="s">
        <v>464</v>
      </c>
      <c r="N3411" s="678">
        <f t="shared" ca="1" si="582"/>
        <v>-356915.39284431073</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-83636.515028831796</v>
      </c>
      <c r="P3411" s="678">
        <f t="shared" ca="1" si="590"/>
        <v>-14854.344746407754</v>
      </c>
      <c r="Q3411" s="678">
        <f t="shared" ca="1" si="590"/>
        <v>-112679.56058398515</v>
      </c>
      <c r="R3411" s="678">
        <f t="shared" ca="1" si="590"/>
        <v>-16002.387765733238</v>
      </c>
      <c r="S3411" s="678">
        <f t="shared" ca="1" si="590"/>
        <v>-596.45212428752325</v>
      </c>
      <c r="T3411" s="678">
        <f t="shared" ca="1" si="590"/>
        <v>-16012.794961617024</v>
      </c>
      <c r="U3411" s="678">
        <f t="shared" ca="1" si="590"/>
        <v>0</v>
      </c>
      <c r="V3411" s="678">
        <f t="shared" ca="1" si="590"/>
        <v>-2180.4337287964768</v>
      </c>
      <c r="W3411" s="678">
        <f t="shared" ca="1" si="588"/>
        <v>-110952.90390465179</v>
      </c>
      <c r="X3411" s="678">
        <f t="shared" ca="1" si="589"/>
        <v>0</v>
      </c>
      <c r="Y3411" s="678">
        <f t="shared" ca="1" si="589"/>
        <v>0</v>
      </c>
      <c r="Z3411" s="678">
        <f t="shared" ca="1" si="589"/>
        <v>0</v>
      </c>
      <c r="AA3411" t="str">
        <f t="shared" si="583"/>
        <v>ASRCMS202202</v>
      </c>
      <c r="AB3411" s="957">
        <f t="shared" si="584"/>
        <v>45230</v>
      </c>
      <c r="AC3411" t="str">
        <f t="shared" si="585"/>
        <v>Unaudited</v>
      </c>
    </row>
    <row r="3412" spans="1:29" x14ac:dyDescent="0.25">
      <c r="A3412" t="s">
        <v>421</v>
      </c>
      <c r="B3412" t="s">
        <v>1380</v>
      </c>
      <c r="C3412" t="s">
        <v>1381</v>
      </c>
      <c r="D3412">
        <v>1900</v>
      </c>
      <c r="E3412" s="957">
        <v>1</v>
      </c>
      <c r="F3412" t="s">
        <v>440</v>
      </c>
      <c r="G3412" s="957">
        <v>182</v>
      </c>
      <c r="H3412" t="s">
        <v>389</v>
      </c>
      <c r="I3412" s="937" t="s">
        <v>489</v>
      </c>
      <c r="J3412" s="937" t="s">
        <v>445</v>
      </c>
      <c r="K3412" s="937" t="s">
        <v>6</v>
      </c>
      <c r="L3412" s="947" t="s">
        <v>118</v>
      </c>
      <c r="M3412" s="964" t="s">
        <v>189</v>
      </c>
      <c r="N3412" s="678">
        <f t="shared" ca="1" si="582"/>
        <v>46993.148273018473</v>
      </c>
      <c r="O3412" s="678">
        <f t="shared" ca="1" si="590"/>
        <v>17307.174049749516</v>
      </c>
      <c r="P3412" s="678">
        <f t="shared" ca="1" si="590"/>
        <v>2260.5877299389867</v>
      </c>
      <c r="Q3412" s="678">
        <f t="shared" ca="1" si="590"/>
        <v>17665.817974409922</v>
      </c>
      <c r="R3412" s="678">
        <f t="shared" ca="1" si="590"/>
        <v>2409.384941534036</v>
      </c>
      <c r="S3412" s="678">
        <f t="shared" ca="1" si="590"/>
        <v>7.727752943314796E-2</v>
      </c>
      <c r="T3412" s="678">
        <f t="shared" ca="1" si="590"/>
        <v>2791.923836778737</v>
      </c>
      <c r="U3412" s="678">
        <f t="shared" ca="1" si="590"/>
        <v>0</v>
      </c>
      <c r="V3412" s="678">
        <f t="shared" ca="1" si="590"/>
        <v>965.01469684829601</v>
      </c>
      <c r="W3412" s="678">
        <f t="shared" ca="1" si="588"/>
        <v>3593.1677662295492</v>
      </c>
      <c r="X3412" s="678">
        <f t="shared" ca="1" si="589"/>
        <v>0</v>
      </c>
      <c r="Y3412" s="678">
        <f t="shared" ca="1" si="589"/>
        <v>0</v>
      </c>
      <c r="Z3412" s="678">
        <f t="shared" ca="1" si="589"/>
        <v>0</v>
      </c>
      <c r="AA3412" t="str">
        <f t="shared" si="583"/>
        <v>ASRCMS202202</v>
      </c>
      <c r="AB3412" s="957">
        <f t="shared" si="584"/>
        <v>45230</v>
      </c>
      <c r="AC3412" t="str">
        <f t="shared" si="585"/>
        <v>Unaudited</v>
      </c>
    </row>
    <row r="3413" spans="1:29" x14ac:dyDescent="0.25">
      <c r="A3413" t="s">
        <v>421</v>
      </c>
      <c r="B3413" t="s">
        <v>1380</v>
      </c>
      <c r="C3413" t="s">
        <v>1381</v>
      </c>
      <c r="D3413">
        <v>1900</v>
      </c>
      <c r="E3413" s="957">
        <v>1</v>
      </c>
      <c r="F3413" t="s">
        <v>440</v>
      </c>
      <c r="G3413" s="957">
        <v>182</v>
      </c>
      <c r="H3413" t="s">
        <v>389</v>
      </c>
      <c r="I3413" s="963" t="s">
        <v>489</v>
      </c>
      <c r="J3413" s="963" t="s">
        <v>445</v>
      </c>
      <c r="K3413" s="963" t="s">
        <v>6</v>
      </c>
      <c r="L3413" s="943" t="s">
        <v>45</v>
      </c>
      <c r="M3413" s="963" t="s">
        <v>164</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ASRCMS202202</v>
      </c>
      <c r="AB3413" s="957">
        <f t="shared" si="584"/>
        <v>45230</v>
      </c>
      <c r="AC3413" t="str">
        <f t="shared" si="585"/>
        <v>Unaudited</v>
      </c>
    </row>
    <row r="3414" spans="1:29" x14ac:dyDescent="0.25">
      <c r="A3414" t="s">
        <v>421</v>
      </c>
      <c r="B3414" t="s">
        <v>1380</v>
      </c>
      <c r="C3414" t="s">
        <v>1381</v>
      </c>
      <c r="D3414">
        <v>1900</v>
      </c>
      <c r="E3414" s="957">
        <v>1</v>
      </c>
      <c r="F3414" t="s">
        <v>440</v>
      </c>
      <c r="G3414" s="957">
        <v>182</v>
      </c>
      <c r="H3414" t="s">
        <v>389</v>
      </c>
      <c r="I3414" s="937" t="s">
        <v>489</v>
      </c>
      <c r="J3414" s="937" t="s">
        <v>445</v>
      </c>
      <c r="K3414" s="937" t="s">
        <v>6</v>
      </c>
      <c r="L3414" s="937" t="s">
        <v>46</v>
      </c>
      <c r="M3414" s="962" t="s">
        <v>165</v>
      </c>
      <c r="N3414" s="678">
        <f t="shared" ca="1" si="582"/>
        <v>0.46119272795005872</v>
      </c>
      <c r="O3414" s="678">
        <f t="shared" ca="1" si="590"/>
        <v>6.6194845554894174E-2</v>
      </c>
      <c r="P3414" s="678">
        <f t="shared" ca="1" si="590"/>
        <v>0</v>
      </c>
      <c r="Q3414" s="678">
        <f t="shared" ca="1" si="590"/>
        <v>0.39499788239516453</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ASRCMS202202</v>
      </c>
      <c r="AB3414" s="957">
        <f t="shared" si="584"/>
        <v>45230</v>
      </c>
      <c r="AC3414" t="str">
        <f t="shared" si="585"/>
        <v>Unaudited</v>
      </c>
    </row>
    <row r="3415" spans="1:29" x14ac:dyDescent="0.25">
      <c r="A3415" t="s">
        <v>421</v>
      </c>
      <c r="B3415" t="s">
        <v>1380</v>
      </c>
      <c r="C3415" t="s">
        <v>1381</v>
      </c>
      <c r="D3415">
        <v>1900</v>
      </c>
      <c r="E3415" s="957">
        <v>1</v>
      </c>
      <c r="F3415" t="s">
        <v>440</v>
      </c>
      <c r="G3415" s="957">
        <v>182</v>
      </c>
      <c r="H3415" t="s">
        <v>389</v>
      </c>
      <c r="I3415" s="937" t="s">
        <v>489</v>
      </c>
      <c r="J3415" s="937" t="s">
        <v>445</v>
      </c>
      <c r="K3415" s="937" t="s">
        <v>6</v>
      </c>
      <c r="L3415" s="937" t="s">
        <v>166</v>
      </c>
      <c r="M3415" s="962" t="s">
        <v>462</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ASRCMS202202</v>
      </c>
      <c r="AB3415" s="957">
        <f t="shared" si="584"/>
        <v>45230</v>
      </c>
      <c r="AC3415" t="str">
        <f t="shared" si="585"/>
        <v>Unaudited</v>
      </c>
    </row>
    <row r="3416" spans="1:29" x14ac:dyDescent="0.25">
      <c r="A3416" t="s">
        <v>421</v>
      </c>
      <c r="B3416" t="s">
        <v>1380</v>
      </c>
      <c r="C3416" t="s">
        <v>1381</v>
      </c>
      <c r="D3416">
        <v>1900</v>
      </c>
      <c r="E3416" s="957">
        <v>1</v>
      </c>
      <c r="F3416" t="s">
        <v>440</v>
      </c>
      <c r="G3416" s="957">
        <v>182</v>
      </c>
      <c r="H3416" t="s">
        <v>389</v>
      </c>
      <c r="I3416" s="937" t="s">
        <v>489</v>
      </c>
      <c r="J3416" s="937" t="s">
        <v>445</v>
      </c>
      <c r="K3416" s="937" t="s">
        <v>435</v>
      </c>
      <c r="L3416" s="937" t="s">
        <v>121</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ASRCMS202202</v>
      </c>
      <c r="AB3416" s="957">
        <f t="shared" si="584"/>
        <v>45230</v>
      </c>
      <c r="AC3416" t="str">
        <f t="shared" si="585"/>
        <v>Unaudited</v>
      </c>
    </row>
    <row r="3417" spans="1:29" x14ac:dyDescent="0.25">
      <c r="A3417" t="s">
        <v>421</v>
      </c>
      <c r="B3417" t="s">
        <v>1380</v>
      </c>
      <c r="C3417" t="s">
        <v>1381</v>
      </c>
      <c r="D3417">
        <v>1900</v>
      </c>
      <c r="E3417" s="957">
        <v>1</v>
      </c>
      <c r="F3417" t="s">
        <v>440</v>
      </c>
      <c r="G3417" s="957">
        <v>182</v>
      </c>
      <c r="H3417" t="s">
        <v>389</v>
      </c>
      <c r="I3417" s="937" t="s">
        <v>489</v>
      </c>
      <c r="J3417" s="937" t="s">
        <v>445</v>
      </c>
      <c r="K3417" s="937" t="s">
        <v>435</v>
      </c>
      <c r="L3417" s="945" t="s">
        <v>938</v>
      </c>
      <c r="M3417" s="960" t="s">
        <v>930</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ASRCMS202202</v>
      </c>
      <c r="AB3417" s="957">
        <f t="shared" si="584"/>
        <v>45230</v>
      </c>
      <c r="AC3417" t="str">
        <f t="shared" si="585"/>
        <v>Unaudited</v>
      </c>
    </row>
    <row r="3418" spans="1:29" x14ac:dyDescent="0.25">
      <c r="A3418" t="s">
        <v>421</v>
      </c>
      <c r="B3418" t="s">
        <v>1380</v>
      </c>
      <c r="C3418" t="s">
        <v>1381</v>
      </c>
      <c r="D3418">
        <v>1900</v>
      </c>
      <c r="E3418" s="957">
        <v>1</v>
      </c>
      <c r="F3418" t="s">
        <v>440</v>
      </c>
      <c r="G3418" s="957">
        <v>182</v>
      </c>
      <c r="H3418" t="s">
        <v>389</v>
      </c>
      <c r="I3418" s="962" t="s">
        <v>489</v>
      </c>
      <c r="J3418" s="962" t="s">
        <v>445</v>
      </c>
      <c r="K3418" s="962" t="s">
        <v>435</v>
      </c>
      <c r="L3418" s="937" t="s">
        <v>168</v>
      </c>
      <c r="M3418" s="962" t="s">
        <v>40</v>
      </c>
      <c r="N3418" s="678">
        <f t="shared" ca="1" si="582"/>
        <v>578.37404244384504</v>
      </c>
      <c r="O3418" s="678">
        <f t="shared" ca="1" si="590"/>
        <v>321.32422281610349</v>
      </c>
      <c r="P3418" s="678">
        <f t="shared" ca="1" si="590"/>
        <v>45.501946305282587</v>
      </c>
      <c r="Q3418" s="678">
        <f t="shared" ca="1" si="590"/>
        <v>159.54932198818267</v>
      </c>
      <c r="R3418" s="678">
        <f t="shared" ca="1" si="590"/>
        <v>23.367885830640091</v>
      </c>
      <c r="S3418" s="678">
        <f t="shared" ca="1" si="590"/>
        <v>1.0296742838470541</v>
      </c>
      <c r="T3418" s="678">
        <f t="shared" ca="1" si="590"/>
        <v>17.44725869851953</v>
      </c>
      <c r="U3418" s="678">
        <f t="shared" ca="1" si="590"/>
        <v>0</v>
      </c>
      <c r="V3418" s="678">
        <f t="shared" ca="1" si="590"/>
        <v>2.4311753924166557</v>
      </c>
      <c r="W3418" s="678">
        <f t="shared" ca="1" si="588"/>
        <v>7.7225571288529062</v>
      </c>
      <c r="X3418" s="678">
        <f t="shared" ca="1" si="589"/>
        <v>0</v>
      </c>
      <c r="Y3418" s="678">
        <f t="shared" ca="1" si="589"/>
        <v>0</v>
      </c>
      <c r="Z3418" s="678">
        <f t="shared" ca="1" si="589"/>
        <v>0</v>
      </c>
      <c r="AA3418" t="str">
        <f t="shared" si="583"/>
        <v>ASRCMS202202</v>
      </c>
      <c r="AB3418" s="957">
        <f t="shared" si="584"/>
        <v>45230</v>
      </c>
      <c r="AC3418" t="str">
        <f t="shared" si="585"/>
        <v>Unaudited</v>
      </c>
    </row>
    <row r="3419" spans="1:29" x14ac:dyDescent="0.25">
      <c r="A3419" t="s">
        <v>421</v>
      </c>
      <c r="B3419" t="s">
        <v>1380</v>
      </c>
      <c r="C3419" t="s">
        <v>1381</v>
      </c>
      <c r="D3419">
        <v>1900</v>
      </c>
      <c r="E3419" s="957">
        <v>1</v>
      </c>
      <c r="F3419" t="s">
        <v>440</v>
      </c>
      <c r="G3419" s="957">
        <v>182</v>
      </c>
      <c r="H3419" t="s">
        <v>389</v>
      </c>
      <c r="I3419" s="937" t="s">
        <v>489</v>
      </c>
      <c r="J3419" s="937" t="s">
        <v>445</v>
      </c>
      <c r="K3419" s="937" t="s">
        <v>435</v>
      </c>
      <c r="L3419" s="937" t="s">
        <v>169</v>
      </c>
      <c r="M3419" s="962" t="s">
        <v>330</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ASRCMS202202</v>
      </c>
      <c r="AB3419" s="957">
        <f t="shared" si="584"/>
        <v>45230</v>
      </c>
      <c r="AC3419" t="str">
        <f t="shared" si="585"/>
        <v>Unaudited</v>
      </c>
    </row>
    <row r="3420" spans="1:29" x14ac:dyDescent="0.25">
      <c r="A3420" t="s">
        <v>421</v>
      </c>
      <c r="B3420" t="s">
        <v>1380</v>
      </c>
      <c r="C3420" t="s">
        <v>1381</v>
      </c>
      <c r="D3420">
        <v>1900</v>
      </c>
      <c r="E3420" s="957">
        <v>1</v>
      </c>
      <c r="F3420" t="s">
        <v>440</v>
      </c>
      <c r="G3420" s="957">
        <v>182</v>
      </c>
      <c r="H3420" t="s">
        <v>389</v>
      </c>
      <c r="I3420" s="937" t="s">
        <v>489</v>
      </c>
      <c r="J3420" s="937" t="s">
        <v>451</v>
      </c>
      <c r="K3420" s="937" t="s">
        <v>436</v>
      </c>
      <c r="L3420" s="937" t="s">
        <v>122</v>
      </c>
      <c r="M3420" s="962" t="s">
        <v>27</v>
      </c>
      <c r="N3420" s="678">
        <f t="shared" ca="1" si="582"/>
        <v>1680107.4326120871</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-781.62105033751584</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1680889.0536624247</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ASRCMS202202</v>
      </c>
      <c r="AB3420" s="957">
        <f t="shared" si="584"/>
        <v>45230</v>
      </c>
      <c r="AC3420" t="str">
        <f t="shared" si="585"/>
        <v>Unaudited</v>
      </c>
    </row>
    <row r="3421" spans="1:29" x14ac:dyDescent="0.25">
      <c r="A3421" t="s">
        <v>421</v>
      </c>
      <c r="B3421" t="s">
        <v>1380</v>
      </c>
      <c r="C3421" t="s">
        <v>1381</v>
      </c>
      <c r="D3421">
        <v>1900</v>
      </c>
      <c r="E3421" s="957">
        <v>1</v>
      </c>
      <c r="F3421" t="s">
        <v>440</v>
      </c>
      <c r="G3421" s="957">
        <v>182</v>
      </c>
      <c r="H3421" t="s">
        <v>389</v>
      </c>
      <c r="I3421" s="937" t="s">
        <v>489</v>
      </c>
      <c r="J3421" s="937" t="s">
        <v>451</v>
      </c>
      <c r="K3421" s="937" t="s">
        <v>436</v>
      </c>
      <c r="L3421" s="937" t="s">
        <v>123</v>
      </c>
      <c r="M3421" s="962" t="s">
        <v>98</v>
      </c>
      <c r="N3421" s="678">
        <f t="shared" ca="1" si="582"/>
        <v>107547.86664870699</v>
      </c>
      <c r="O3421" s="678">
        <f t="shared" ca="1" si="591"/>
        <v>86341.580830185761</v>
      </c>
      <c r="P3421" s="678">
        <f t="shared" ca="1" si="591"/>
        <v>21206.285818521221</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ASRCMS202202</v>
      </c>
      <c r="AB3421" s="957">
        <f t="shared" si="584"/>
        <v>45230</v>
      </c>
      <c r="AC3421" t="str">
        <f t="shared" si="585"/>
        <v>Unaudited</v>
      </c>
    </row>
    <row r="3422" spans="1:29" x14ac:dyDescent="0.25">
      <c r="A3422" t="s">
        <v>421</v>
      </c>
      <c r="B3422" t="s">
        <v>1380</v>
      </c>
      <c r="C3422" t="s">
        <v>1381</v>
      </c>
      <c r="D3422">
        <v>1900</v>
      </c>
      <c r="E3422" s="957">
        <v>1</v>
      </c>
      <c r="F3422" t="s">
        <v>440</v>
      </c>
      <c r="G3422" s="957">
        <v>182</v>
      </c>
      <c r="H3422" t="s">
        <v>389</v>
      </c>
      <c r="I3422" s="937" t="s">
        <v>489</v>
      </c>
      <c r="J3422" s="937" t="s">
        <v>451</v>
      </c>
      <c r="K3422" s="937" t="s">
        <v>436</v>
      </c>
      <c r="L3422" s="945" t="s">
        <v>124</v>
      </c>
      <c r="M3422" s="960" t="s">
        <v>99</v>
      </c>
      <c r="N3422" s="678">
        <f t="shared" ca="1" si="582"/>
        <v>109979.11934853798</v>
      </c>
      <c r="O3422" s="678">
        <f t="shared" ca="1" si="591"/>
        <v>87564.957670841904</v>
      </c>
      <c r="P3422" s="678">
        <f t="shared" ca="1" si="591"/>
        <v>22414.161677696076</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ASRCMS202202</v>
      </c>
      <c r="AB3422" s="957">
        <f t="shared" si="584"/>
        <v>45230</v>
      </c>
      <c r="AC3422" t="str">
        <f t="shared" si="585"/>
        <v>Unaudited</v>
      </c>
    </row>
    <row r="3423" spans="1:29" x14ac:dyDescent="0.25">
      <c r="A3423" t="s">
        <v>421</v>
      </c>
      <c r="B3423" t="s">
        <v>1380</v>
      </c>
      <c r="C3423" t="s">
        <v>1381</v>
      </c>
      <c r="D3423">
        <v>1900</v>
      </c>
      <c r="E3423" s="957">
        <v>1</v>
      </c>
      <c r="F3423" t="s">
        <v>440</v>
      </c>
      <c r="G3423" s="957">
        <v>182</v>
      </c>
      <c r="H3423" t="s">
        <v>389</v>
      </c>
      <c r="I3423" s="962" t="s">
        <v>489</v>
      </c>
      <c r="J3423" s="962" t="s">
        <v>451</v>
      </c>
      <c r="K3423" s="962" t="s">
        <v>436</v>
      </c>
      <c r="L3423" s="937" t="s">
        <v>125</v>
      </c>
      <c r="M3423" s="962" t="s">
        <v>100</v>
      </c>
      <c r="N3423" s="678">
        <f t="shared" ca="1" si="582"/>
        <v>90158.761411454296</v>
      </c>
      <c r="O3423" s="678">
        <f t="shared" ca="1" si="591"/>
        <v>42311.355335207918</v>
      </c>
      <c r="P3423" s="678">
        <f t="shared" ca="1" si="591"/>
        <v>47847.406076246385</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ASRCMS202202</v>
      </c>
      <c r="AB3423" s="957">
        <f t="shared" si="584"/>
        <v>45230</v>
      </c>
      <c r="AC3423" t="str">
        <f t="shared" si="585"/>
        <v>Unaudited</v>
      </c>
    </row>
    <row r="3424" spans="1:29" x14ac:dyDescent="0.25">
      <c r="A3424" t="s">
        <v>421</v>
      </c>
      <c r="B3424" t="s">
        <v>1380</v>
      </c>
      <c r="C3424" t="s">
        <v>1381</v>
      </c>
      <c r="D3424">
        <v>1900</v>
      </c>
      <c r="E3424" s="957">
        <v>1</v>
      </c>
      <c r="F3424" t="s">
        <v>440</v>
      </c>
      <c r="G3424" s="957">
        <v>182</v>
      </c>
      <c r="H3424" t="s">
        <v>389</v>
      </c>
      <c r="I3424" s="937" t="s">
        <v>489</v>
      </c>
      <c r="J3424" s="937" t="s">
        <v>451</v>
      </c>
      <c r="K3424" s="937" t="s">
        <v>436</v>
      </c>
      <c r="L3424" s="937" t="s">
        <v>126</v>
      </c>
      <c r="M3424" s="962" t="s">
        <v>101</v>
      </c>
      <c r="N3424" s="678">
        <f t="shared" ca="1" si="582"/>
        <v>123929.27551191473</v>
      </c>
      <c r="O3424" s="678">
        <f t="shared" ca="1" si="591"/>
        <v>6358.3529138102977</v>
      </c>
      <c r="P3424" s="678">
        <f t="shared" ca="1" si="591"/>
        <v>117570.92259810443</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ASRCMS202202</v>
      </c>
      <c r="AB3424" s="957">
        <f t="shared" si="584"/>
        <v>45230</v>
      </c>
      <c r="AC3424" t="str">
        <f t="shared" si="585"/>
        <v>Unaudited</v>
      </c>
    </row>
    <row r="3425" spans="1:29" x14ac:dyDescent="0.25">
      <c r="A3425" t="s">
        <v>421</v>
      </c>
      <c r="B3425" t="s">
        <v>1380</v>
      </c>
      <c r="C3425" t="s">
        <v>1381</v>
      </c>
      <c r="D3425">
        <v>1900</v>
      </c>
      <c r="E3425" s="957">
        <v>1</v>
      </c>
      <c r="F3425" t="s">
        <v>440</v>
      </c>
      <c r="G3425" s="957">
        <v>182</v>
      </c>
      <c r="H3425" t="s">
        <v>389</v>
      </c>
      <c r="I3425" s="937" t="s">
        <v>489</v>
      </c>
      <c r="J3425" s="937" t="s">
        <v>451</v>
      </c>
      <c r="K3425" s="937" t="s">
        <v>436</v>
      </c>
      <c r="L3425" s="937" t="s">
        <v>127</v>
      </c>
      <c r="M3425" s="962" t="s">
        <v>28</v>
      </c>
      <c r="N3425" s="678">
        <f t="shared" ca="1" si="582"/>
        <v>50244.385427030349</v>
      </c>
      <c r="O3425" s="678">
        <f t="shared" ca="1" si="591"/>
        <v>50244.385427030349</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ASRCMS202202</v>
      </c>
      <c r="AB3425" s="957">
        <f t="shared" si="584"/>
        <v>45230</v>
      </c>
      <c r="AC3425" t="str">
        <f t="shared" si="585"/>
        <v>Unaudited</v>
      </c>
    </row>
    <row r="3426" spans="1:29" x14ac:dyDescent="0.25">
      <c r="A3426" t="s">
        <v>421</v>
      </c>
      <c r="B3426" t="s">
        <v>1380</v>
      </c>
      <c r="C3426" t="s">
        <v>1381</v>
      </c>
      <c r="D3426">
        <v>1900</v>
      </c>
      <c r="E3426" s="957">
        <v>1</v>
      </c>
      <c r="F3426" t="s">
        <v>440</v>
      </c>
      <c r="G3426" s="957">
        <v>182</v>
      </c>
      <c r="H3426" t="s">
        <v>389</v>
      </c>
      <c r="I3426" s="937" t="s">
        <v>489</v>
      </c>
      <c r="J3426" s="937" t="s">
        <v>437</v>
      </c>
      <c r="K3426" s="937" t="s">
        <v>437</v>
      </c>
      <c r="L3426" s="937" t="s">
        <v>129</v>
      </c>
      <c r="M3426" s="962" t="s">
        <v>327</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ASRCMS202202</v>
      </c>
      <c r="AB3426" s="957">
        <f t="shared" si="584"/>
        <v>45230</v>
      </c>
      <c r="AC3426" t="str">
        <f t="shared" si="585"/>
        <v>Unaudited</v>
      </c>
    </row>
    <row r="3427" spans="1:29" x14ac:dyDescent="0.25">
      <c r="A3427" t="s">
        <v>421</v>
      </c>
      <c r="B3427" t="s">
        <v>1380</v>
      </c>
      <c r="C3427" t="s">
        <v>1381</v>
      </c>
      <c r="D3427">
        <v>1900</v>
      </c>
      <c r="E3427" s="957">
        <v>1</v>
      </c>
      <c r="F3427" t="s">
        <v>440</v>
      </c>
      <c r="G3427" s="957">
        <v>182</v>
      </c>
      <c r="H3427" t="s">
        <v>389</v>
      </c>
      <c r="I3427" s="937" t="s">
        <v>489</v>
      </c>
      <c r="J3427" s="937" t="s">
        <v>437</v>
      </c>
      <c r="K3427" s="937" t="s">
        <v>437</v>
      </c>
      <c r="L3427" s="945" t="s">
        <v>130</v>
      </c>
      <c r="M3427" s="960" t="s">
        <v>326</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ASRCMS202202</v>
      </c>
      <c r="AB3427" s="957">
        <f t="shared" si="584"/>
        <v>45230</v>
      </c>
      <c r="AC3427" t="str">
        <f t="shared" si="585"/>
        <v>Unaudited</v>
      </c>
    </row>
    <row r="3428" spans="1:29" ht="30" x14ac:dyDescent="0.25">
      <c r="A3428" t="s">
        <v>421</v>
      </c>
      <c r="B3428" t="s">
        <v>1380</v>
      </c>
      <c r="C3428" t="s">
        <v>1381</v>
      </c>
      <c r="D3428">
        <v>1900</v>
      </c>
      <c r="E3428" s="957">
        <v>1</v>
      </c>
      <c r="F3428" t="s">
        <v>440</v>
      </c>
      <c r="G3428" s="957">
        <v>182</v>
      </c>
      <c r="H3428" t="s">
        <v>389</v>
      </c>
      <c r="I3428" s="962" t="s">
        <v>489</v>
      </c>
      <c r="J3428" s="962" t="s">
        <v>437</v>
      </c>
      <c r="K3428" s="962" t="s">
        <v>437</v>
      </c>
      <c r="L3428" s="937" t="s">
        <v>131</v>
      </c>
      <c r="M3428" s="962" t="s">
        <v>180</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ASRCMS202202</v>
      </c>
      <c r="AB3428" s="957">
        <f t="shared" si="584"/>
        <v>45230</v>
      </c>
      <c r="AC3428" t="str">
        <f t="shared" si="585"/>
        <v>Unaudited</v>
      </c>
    </row>
    <row r="3429" spans="1:29" x14ac:dyDescent="0.25">
      <c r="A3429" t="s">
        <v>421</v>
      </c>
      <c r="B3429" t="s">
        <v>1380</v>
      </c>
      <c r="C3429" t="s">
        <v>1381</v>
      </c>
      <c r="D3429">
        <v>1900</v>
      </c>
      <c r="E3429" s="957">
        <v>1</v>
      </c>
      <c r="F3429" t="s">
        <v>440</v>
      </c>
      <c r="G3429" s="957">
        <v>182</v>
      </c>
      <c r="H3429" t="s">
        <v>389</v>
      </c>
      <c r="I3429" s="937" t="s">
        <v>489</v>
      </c>
      <c r="J3429" s="937" t="s">
        <v>437</v>
      </c>
      <c r="K3429" s="937" t="s">
        <v>437</v>
      </c>
      <c r="L3429" s="937" t="s">
        <v>132</v>
      </c>
      <c r="M3429" s="962" t="s">
        <v>495</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ASRCMS202202</v>
      </c>
      <c r="AB3429" s="957">
        <f t="shared" si="584"/>
        <v>45230</v>
      </c>
      <c r="AC3429" t="str">
        <f t="shared" si="585"/>
        <v>Unaudited</v>
      </c>
    </row>
    <row r="3430" spans="1:29" x14ac:dyDescent="0.25">
      <c r="A3430" t="s">
        <v>421</v>
      </c>
      <c r="B3430" t="s">
        <v>1380</v>
      </c>
      <c r="C3430" t="s">
        <v>1381</v>
      </c>
      <c r="D3430">
        <v>1900</v>
      </c>
      <c r="E3430" s="957">
        <v>1</v>
      </c>
      <c r="F3430" t="s">
        <v>440</v>
      </c>
      <c r="G3430" s="957">
        <v>182</v>
      </c>
      <c r="H3430" t="s">
        <v>389</v>
      </c>
      <c r="I3430" s="937" t="s">
        <v>489</v>
      </c>
      <c r="J3430" s="937" t="s">
        <v>437</v>
      </c>
      <c r="K3430" s="937" t="s">
        <v>437</v>
      </c>
      <c r="L3430" s="937" t="s">
        <v>133</v>
      </c>
      <c r="M3430" s="962" t="s">
        <v>496</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ASRCMS202202</v>
      </c>
      <c r="AB3430" s="957">
        <f t="shared" si="584"/>
        <v>45230</v>
      </c>
      <c r="AC3430" t="str">
        <f t="shared" si="585"/>
        <v>Unaudited</v>
      </c>
    </row>
    <row r="3431" spans="1:29" x14ac:dyDescent="0.25">
      <c r="A3431" t="s">
        <v>421</v>
      </c>
      <c r="B3431" t="s">
        <v>1380</v>
      </c>
      <c r="C3431" t="s">
        <v>1381</v>
      </c>
      <c r="D3431">
        <v>1900</v>
      </c>
      <c r="E3431" s="957">
        <v>1</v>
      </c>
      <c r="F3431" t="s">
        <v>440</v>
      </c>
      <c r="G3431" s="957">
        <v>182</v>
      </c>
      <c r="H3431" t="s">
        <v>389</v>
      </c>
      <c r="I3431" s="937" t="s">
        <v>489</v>
      </c>
      <c r="J3431" s="937" t="s">
        <v>437</v>
      </c>
      <c r="K3431" s="937" t="s">
        <v>437</v>
      </c>
      <c r="L3431" s="937" t="s">
        <v>134</v>
      </c>
      <c r="M3431" s="962" t="s">
        <v>497</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ASRCMS202202</v>
      </c>
      <c r="AB3431" s="957">
        <f t="shared" si="584"/>
        <v>45230</v>
      </c>
      <c r="AC3431" t="str">
        <f t="shared" si="585"/>
        <v>Unaudited</v>
      </c>
    </row>
    <row r="3432" spans="1:29" x14ac:dyDescent="0.25">
      <c r="A3432" t="s">
        <v>421</v>
      </c>
      <c r="B3432" t="s">
        <v>1380</v>
      </c>
      <c r="C3432" t="s">
        <v>1381</v>
      </c>
      <c r="D3432">
        <v>1900</v>
      </c>
      <c r="E3432" s="957">
        <v>1</v>
      </c>
      <c r="F3432" t="s">
        <v>440</v>
      </c>
      <c r="G3432" s="957">
        <v>182</v>
      </c>
      <c r="H3432" t="s">
        <v>389</v>
      </c>
      <c r="I3432" s="937" t="s">
        <v>490</v>
      </c>
      <c r="J3432" s="937" t="s">
        <v>26</v>
      </c>
      <c r="K3432" s="937" t="s">
        <v>26</v>
      </c>
      <c r="L3432" s="937" t="s">
        <v>270</v>
      </c>
      <c r="M3432" s="962" t="s">
        <v>26</v>
      </c>
      <c r="N3432" s="678">
        <f t="shared" ca="1" si="582"/>
        <v>1365016.298954868</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ASRCMS202202</v>
      </c>
      <c r="AB3432" s="957">
        <f t="shared" si="584"/>
        <v>45230</v>
      </c>
      <c r="AC3432" t="str">
        <f t="shared" si="585"/>
        <v>Unaudited</v>
      </c>
    </row>
    <row r="3433" spans="1:29" x14ac:dyDescent="0.25">
      <c r="A3433" t="s">
        <v>421</v>
      </c>
      <c r="B3433" t="s">
        <v>1380</v>
      </c>
      <c r="C3433" t="s">
        <v>1381</v>
      </c>
      <c r="D3433">
        <v>1900</v>
      </c>
      <c r="E3433" s="957">
        <v>1</v>
      </c>
      <c r="F3433" t="s">
        <v>441</v>
      </c>
      <c r="G3433" s="957">
        <v>274</v>
      </c>
      <c r="H3433" t="s">
        <v>389</v>
      </c>
      <c r="I3433" s="937" t="s">
        <v>433</v>
      </c>
      <c r="J3433" s="937" t="s">
        <v>433</v>
      </c>
      <c r="K3433" s="937" t="s">
        <v>433</v>
      </c>
      <c r="L3433" s="937"/>
      <c r="M3433" s="962" t="s">
        <v>433</v>
      </c>
      <c r="N3433" s="678">
        <f t="shared" ca="1" si="582"/>
        <v>20572.66451613</v>
      </c>
      <c r="O3433" s="678">
        <f t="shared" ca="1" si="591"/>
        <v>11466.618279570999</v>
      </c>
      <c r="P3433" s="678">
        <f t="shared" ca="1" si="591"/>
        <v>1620.409677419</v>
      </c>
      <c r="Q3433" s="678">
        <f t="shared" ca="1" si="591"/>
        <v>5607.6365591399999</v>
      </c>
      <c r="R3433" s="678">
        <f t="shared" ca="1" si="591"/>
        <v>856</v>
      </c>
      <c r="S3433" s="678">
        <f t="shared" ca="1" si="591"/>
        <v>39</v>
      </c>
      <c r="T3433" s="678">
        <f t="shared" ca="1" si="591"/>
        <v>615</v>
      </c>
      <c r="U3433" s="678">
        <f t="shared" ca="1" si="591"/>
        <v>0</v>
      </c>
      <c r="V3433" s="678">
        <f t="shared" ca="1" si="591"/>
        <v>89</v>
      </c>
      <c r="W3433" s="678">
        <f t="shared" ca="1" si="588"/>
        <v>279</v>
      </c>
      <c r="X3433" s="678">
        <f t="shared" ca="1" si="591"/>
        <v>0</v>
      </c>
      <c r="Y3433" s="678">
        <f t="shared" ca="1" si="591"/>
        <v>0</v>
      </c>
      <c r="Z3433" s="678">
        <f t="shared" ca="1" si="591"/>
        <v>0</v>
      </c>
      <c r="AA3433" t="str">
        <f t="shared" si="583"/>
        <v>ASRCMS202202</v>
      </c>
      <c r="AB3433" s="957">
        <f t="shared" si="584"/>
        <v>45230</v>
      </c>
      <c r="AC3433" t="str">
        <f t="shared" si="585"/>
        <v>Unaudited</v>
      </c>
    </row>
    <row r="3434" spans="1:29" x14ac:dyDescent="0.25">
      <c r="A3434" t="s">
        <v>421</v>
      </c>
      <c r="B3434" t="s">
        <v>1380</v>
      </c>
      <c r="C3434" t="s">
        <v>1381</v>
      </c>
      <c r="D3434">
        <v>1900</v>
      </c>
      <c r="E3434" s="957">
        <v>1</v>
      </c>
      <c r="F3434" t="s">
        <v>441</v>
      </c>
      <c r="G3434" s="957">
        <v>274</v>
      </c>
      <c r="H3434" t="s">
        <v>389</v>
      </c>
      <c r="I3434" s="937" t="s">
        <v>488</v>
      </c>
      <c r="J3434" s="937" t="s">
        <v>12</v>
      </c>
      <c r="K3434" s="937" t="s">
        <v>12</v>
      </c>
      <c r="L3434" s="937">
        <v>1.1000000000000001</v>
      </c>
      <c r="M3434" s="962" t="s">
        <v>12</v>
      </c>
      <c r="N3434" s="678">
        <f t="shared" ca="1" si="582"/>
        <v>32230371.84</v>
      </c>
      <c r="O3434" s="678">
        <f t="shared" ca="1" si="591"/>
        <v>14052340.75</v>
      </c>
      <c r="P3434" s="678">
        <f t="shared" ca="1" si="591"/>
        <v>1985812.06</v>
      </c>
      <c r="Q3434" s="678">
        <f t="shared" ca="1" si="591"/>
        <v>6872158.6000000006</v>
      </c>
      <c r="R3434" s="678">
        <f t="shared" ca="1" si="591"/>
        <v>1049028</v>
      </c>
      <c r="S3434" s="678">
        <f t="shared" ca="1" si="591"/>
        <v>47794.5</v>
      </c>
      <c r="T3434" s="678">
        <f t="shared" ca="1" si="591"/>
        <v>753682.5</v>
      </c>
      <c r="U3434" s="678">
        <f t="shared" ca="1" si="591"/>
        <v>0</v>
      </c>
      <c r="V3434" s="678">
        <f t="shared" ca="1" si="591"/>
        <v>109069.5</v>
      </c>
      <c r="W3434" s="678">
        <f t="shared" ca="1" si="588"/>
        <v>7360485.9299999997</v>
      </c>
      <c r="X3434" s="678">
        <f t="shared" ca="1" si="591"/>
        <v>0</v>
      </c>
      <c r="Y3434" s="678">
        <f t="shared" ca="1" si="591"/>
        <v>0</v>
      </c>
      <c r="Z3434" s="678">
        <f t="shared" ca="1" si="591"/>
        <v>0</v>
      </c>
      <c r="AA3434" t="str">
        <f t="shared" si="583"/>
        <v>ASRCMS202202</v>
      </c>
      <c r="AB3434" s="957">
        <f t="shared" si="584"/>
        <v>45230</v>
      </c>
      <c r="AC3434" t="str">
        <f t="shared" si="585"/>
        <v>Unaudited</v>
      </c>
    </row>
    <row r="3435" spans="1:29" x14ac:dyDescent="0.25">
      <c r="A3435" t="s">
        <v>421</v>
      </c>
      <c r="B3435" t="s">
        <v>1380</v>
      </c>
      <c r="C3435" t="s">
        <v>1381</v>
      </c>
      <c r="D3435">
        <v>1900</v>
      </c>
      <c r="E3435" s="957">
        <v>1</v>
      </c>
      <c r="F3435" t="s">
        <v>441</v>
      </c>
      <c r="G3435" s="957">
        <v>274</v>
      </c>
      <c r="H3435" t="s">
        <v>389</v>
      </c>
      <c r="I3435" s="937" t="s">
        <v>488</v>
      </c>
      <c r="J3435" s="937" t="s">
        <v>12</v>
      </c>
      <c r="K3435" s="937" t="s">
        <v>1323</v>
      </c>
      <c r="L3435" s="945" t="s">
        <v>1314</v>
      </c>
      <c r="M3435" s="960" t="s">
        <v>1323</v>
      </c>
      <c r="N3435" s="678">
        <f t="shared" ca="1" si="582"/>
        <v>495807.2451130742</v>
      </c>
      <c r="O3435" s="678">
        <f t="shared" ca="1" si="591"/>
        <v>212535.84509835966</v>
      </c>
      <c r="P3435" s="678">
        <f t="shared" ca="1" si="591"/>
        <v>30334.77163534869</v>
      </c>
      <c r="Q3435" s="678">
        <f t="shared" ca="1" si="591"/>
        <v>104829.11176975787</v>
      </c>
      <c r="R3435" s="678">
        <f t="shared" ca="1" si="591"/>
        <v>15725.359402792721</v>
      </c>
      <c r="S3435" s="678">
        <f t="shared" ca="1" si="591"/>
        <v>697.52764064582152</v>
      </c>
      <c r="T3435" s="678">
        <f t="shared" ca="1" si="591"/>
        <v>11526.393801200755</v>
      </c>
      <c r="U3435" s="678">
        <f t="shared" ca="1" si="591"/>
        <v>0</v>
      </c>
      <c r="V3435" s="678">
        <f t="shared" ca="1" si="591"/>
        <v>1627.3973632616655</v>
      </c>
      <c r="W3435" s="678">
        <f t="shared" ca="1" si="588"/>
        <v>118530.83840170706</v>
      </c>
      <c r="X3435" s="678">
        <f t="shared" ca="1" si="591"/>
        <v>0</v>
      </c>
      <c r="Y3435" s="678">
        <f t="shared" ca="1" si="591"/>
        <v>0</v>
      </c>
      <c r="Z3435" s="678">
        <f t="shared" ca="1" si="591"/>
        <v>0</v>
      </c>
      <c r="AA3435" t="str">
        <f t="shared" si="583"/>
        <v>ASRCMS202202</v>
      </c>
      <c r="AB3435" s="957">
        <f t="shared" si="584"/>
        <v>45230</v>
      </c>
      <c r="AC3435" t="str">
        <f t="shared" si="585"/>
        <v>Unaudited</v>
      </c>
    </row>
    <row r="3436" spans="1:29" x14ac:dyDescent="0.25">
      <c r="A3436" t="s">
        <v>421</v>
      </c>
      <c r="B3436" t="s">
        <v>1380</v>
      </c>
      <c r="C3436" t="s">
        <v>1381</v>
      </c>
      <c r="D3436">
        <v>1900</v>
      </c>
      <c r="E3436" s="957">
        <v>1</v>
      </c>
      <c r="F3436" t="s">
        <v>441</v>
      </c>
      <c r="G3436" s="957">
        <v>274</v>
      </c>
      <c r="H3436" t="s">
        <v>389</v>
      </c>
      <c r="I3436" s="962" t="s">
        <v>488</v>
      </c>
      <c r="J3436" s="962" t="s">
        <v>491</v>
      </c>
      <c r="K3436" s="962" t="s">
        <v>492</v>
      </c>
      <c r="L3436" s="937" t="s">
        <v>63</v>
      </c>
      <c r="M3436" s="962" t="s">
        <v>344</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ASRCMS202202</v>
      </c>
      <c r="AB3436" s="957">
        <f t="shared" si="584"/>
        <v>45230</v>
      </c>
      <c r="AC3436" t="str">
        <f t="shared" si="585"/>
        <v>Unaudited</v>
      </c>
    </row>
    <row r="3437" spans="1:29" x14ac:dyDescent="0.25">
      <c r="A3437" t="s">
        <v>421</v>
      </c>
      <c r="B3437" t="s">
        <v>1380</v>
      </c>
      <c r="C3437" t="s">
        <v>1381</v>
      </c>
      <c r="D3437">
        <v>1900</v>
      </c>
      <c r="E3437" s="957">
        <v>1</v>
      </c>
      <c r="F3437" t="s">
        <v>441</v>
      </c>
      <c r="G3437" s="957">
        <v>274</v>
      </c>
      <c r="H3437" t="s">
        <v>389</v>
      </c>
      <c r="I3437" s="937" t="s">
        <v>488</v>
      </c>
      <c r="J3437" s="937" t="s">
        <v>491</v>
      </c>
      <c r="K3437" s="937" t="s">
        <v>1014</v>
      </c>
      <c r="L3437" s="937" t="s">
        <v>910</v>
      </c>
      <c r="M3437" s="962" t="s">
        <v>911</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ASRCMS202202</v>
      </c>
      <c r="AB3437" s="957">
        <f t="shared" si="584"/>
        <v>45230</v>
      </c>
      <c r="AC3437" t="str">
        <f t="shared" si="585"/>
        <v>Unaudited</v>
      </c>
    </row>
    <row r="3438" spans="1:29" x14ac:dyDescent="0.25">
      <c r="A3438" t="s">
        <v>421</v>
      </c>
      <c r="B3438" t="s">
        <v>1380</v>
      </c>
      <c r="C3438" t="s">
        <v>1381</v>
      </c>
      <c r="D3438">
        <v>1900</v>
      </c>
      <c r="E3438" s="957">
        <v>1</v>
      </c>
      <c r="F3438" t="s">
        <v>441</v>
      </c>
      <c r="G3438" s="957">
        <v>274</v>
      </c>
      <c r="H3438" t="s">
        <v>389</v>
      </c>
      <c r="I3438" s="937" t="s">
        <v>488</v>
      </c>
      <c r="J3438" s="937" t="s">
        <v>13</v>
      </c>
      <c r="K3438" s="937" t="s">
        <v>493</v>
      </c>
      <c r="L3438" s="937" t="s">
        <v>95</v>
      </c>
      <c r="M3438" s="962" t="s">
        <v>147</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ASRCMS202202</v>
      </c>
      <c r="AB3438" s="957">
        <f t="shared" si="584"/>
        <v>45230</v>
      </c>
      <c r="AC3438" t="str">
        <f t="shared" si="585"/>
        <v>Unaudited</v>
      </c>
    </row>
    <row r="3439" spans="1:29" x14ac:dyDescent="0.25">
      <c r="A3439" t="s">
        <v>421</v>
      </c>
      <c r="B3439" t="s">
        <v>1380</v>
      </c>
      <c r="C3439" t="s">
        <v>1381</v>
      </c>
      <c r="D3439">
        <v>1900</v>
      </c>
      <c r="E3439" s="957">
        <v>1</v>
      </c>
      <c r="F3439" t="s">
        <v>441</v>
      </c>
      <c r="G3439" s="957">
        <v>274</v>
      </c>
      <c r="H3439" t="s">
        <v>389</v>
      </c>
      <c r="I3439" s="937" t="s">
        <v>488</v>
      </c>
      <c r="J3439" s="937" t="s">
        <v>13</v>
      </c>
      <c r="K3439" s="937" t="s">
        <v>13</v>
      </c>
      <c r="L3439" s="937" t="s">
        <v>35</v>
      </c>
      <c r="M3439" s="962" t="s">
        <v>13</v>
      </c>
      <c r="N3439" s="678">
        <f t="shared" ca="1" si="582"/>
        <v>1820.987767825241</v>
      </c>
      <c r="O3439" s="678">
        <f t="shared" ca="1" si="591"/>
        <v>780.59604405386972</v>
      </c>
      <c r="P3439" s="678">
        <f t="shared" ca="1" si="591"/>
        <v>111.41274887006568</v>
      </c>
      <c r="Q3439" s="678">
        <f t="shared" ca="1" si="591"/>
        <v>385.01359575973709</v>
      </c>
      <c r="R3439" s="678">
        <f t="shared" ca="1" si="591"/>
        <v>57.755685096151623</v>
      </c>
      <c r="S3439" s="678">
        <f t="shared" ca="1" si="591"/>
        <v>2.5618611140834795</v>
      </c>
      <c r="T3439" s="678">
        <f t="shared" ca="1" si="591"/>
        <v>42.333835025618448</v>
      </c>
      <c r="U3439" s="678">
        <f t="shared" ca="1" si="591"/>
        <v>0</v>
      </c>
      <c r="V3439" s="678">
        <f t="shared" ca="1" si="591"/>
        <v>5.9770620964094441</v>
      </c>
      <c r="W3439" s="678">
        <f t="shared" ca="1" si="588"/>
        <v>435.33693580930526</v>
      </c>
      <c r="X3439" s="678">
        <f t="shared" ca="1" si="591"/>
        <v>0</v>
      </c>
      <c r="Y3439" s="678">
        <f t="shared" ca="1" si="591"/>
        <v>0</v>
      </c>
      <c r="Z3439" s="678">
        <f t="shared" ca="1" si="591"/>
        <v>0</v>
      </c>
      <c r="AA3439" t="str">
        <f t="shared" si="583"/>
        <v>ASRCMS202202</v>
      </c>
      <c r="AB3439" s="957">
        <f t="shared" si="584"/>
        <v>45230</v>
      </c>
      <c r="AC3439" t="str">
        <f t="shared" si="585"/>
        <v>Unaudited</v>
      </c>
    </row>
    <row r="3440" spans="1:29" x14ac:dyDescent="0.25">
      <c r="A3440" t="s">
        <v>421</v>
      </c>
      <c r="B3440" t="s">
        <v>1380</v>
      </c>
      <c r="C3440" t="s">
        <v>1381</v>
      </c>
      <c r="D3440">
        <v>1900</v>
      </c>
      <c r="E3440" s="957">
        <v>1</v>
      </c>
      <c r="F3440" t="s">
        <v>441</v>
      </c>
      <c r="G3440" s="957">
        <v>274</v>
      </c>
      <c r="H3440" t="s">
        <v>389</v>
      </c>
      <c r="I3440" s="937" t="s">
        <v>489</v>
      </c>
      <c r="J3440" s="937" t="s">
        <v>445</v>
      </c>
      <c r="K3440" s="937" t="s">
        <v>0</v>
      </c>
      <c r="L3440" s="937">
        <v>2.1</v>
      </c>
      <c r="M3440" s="962" t="s">
        <v>148</v>
      </c>
      <c r="N3440" s="678">
        <f t="shared" ca="1" si="582"/>
        <v>3290283.4</v>
      </c>
      <c r="O3440" s="678">
        <f t="shared" ca="1" si="591"/>
        <v>598643.77</v>
      </c>
      <c r="P3440" s="678">
        <f t="shared" ca="1" si="591"/>
        <v>215800.52</v>
      </c>
      <c r="Q3440" s="678">
        <f t="shared" ca="1" si="591"/>
        <v>1676867.4000000001</v>
      </c>
      <c r="R3440" s="678">
        <f t="shared" ca="1" si="591"/>
        <v>165557.58999999997</v>
      </c>
      <c r="S3440" s="678">
        <f t="shared" ca="1" si="591"/>
        <v>0</v>
      </c>
      <c r="T3440" s="678">
        <f t="shared" ca="1" si="591"/>
        <v>158261.10999999996</v>
      </c>
      <c r="U3440" s="678">
        <f t="shared" ca="1" si="591"/>
        <v>0</v>
      </c>
      <c r="V3440" s="678">
        <f t="shared" ca="1" si="591"/>
        <v>48110.96</v>
      </c>
      <c r="W3440" s="678">
        <f t="shared" ca="1" si="588"/>
        <v>427042.05</v>
      </c>
      <c r="X3440" s="678">
        <f t="shared" ca="1" si="591"/>
        <v>0</v>
      </c>
      <c r="Y3440" s="678">
        <f t="shared" ca="1" si="591"/>
        <v>0</v>
      </c>
      <c r="Z3440" s="678">
        <f t="shared" ca="1" si="591"/>
        <v>0</v>
      </c>
      <c r="AA3440" t="str">
        <f t="shared" si="583"/>
        <v>ASRCMS202202</v>
      </c>
      <c r="AB3440" s="957">
        <f t="shared" si="584"/>
        <v>45230</v>
      </c>
      <c r="AC3440" t="str">
        <f t="shared" si="585"/>
        <v>Unaudited</v>
      </c>
    </row>
    <row r="3441" spans="1:29" ht="30" x14ac:dyDescent="0.25">
      <c r="A3441" t="s">
        <v>421</v>
      </c>
      <c r="B3441" t="s">
        <v>1380</v>
      </c>
      <c r="C3441" t="s">
        <v>1381</v>
      </c>
      <c r="D3441">
        <v>1900</v>
      </c>
      <c r="E3441" s="957">
        <v>1</v>
      </c>
      <c r="F3441" t="s">
        <v>441</v>
      </c>
      <c r="G3441" s="957">
        <v>274</v>
      </c>
      <c r="H3441" t="s">
        <v>389</v>
      </c>
      <c r="I3441" s="937" t="s">
        <v>489</v>
      </c>
      <c r="J3441" s="937" t="s">
        <v>445</v>
      </c>
      <c r="K3441" s="937" t="s">
        <v>0</v>
      </c>
      <c r="L3441" s="937">
        <v>2.2000000000000002</v>
      </c>
      <c r="M3441" s="962" t="s">
        <v>149</v>
      </c>
      <c r="N3441" s="678">
        <f t="shared" ca="1" si="582"/>
        <v>53694.893264229016</v>
      </c>
      <c r="O3441" s="678">
        <f t="shared" ca="1" si="591"/>
        <v>11146.412524305764</v>
      </c>
      <c r="P3441" s="678">
        <f t="shared" ca="1" si="591"/>
        <v>2840.4492211884362</v>
      </c>
      <c r="Q3441" s="678">
        <f t="shared" ca="1" si="591"/>
        <v>22846.583853235959</v>
      </c>
      <c r="R3441" s="678">
        <f t="shared" ca="1" si="591"/>
        <v>4082.50980219236</v>
      </c>
      <c r="S3441" s="678">
        <f t="shared" ca="1" si="591"/>
        <v>76.382622675384965</v>
      </c>
      <c r="T3441" s="678">
        <f t="shared" ca="1" si="591"/>
        <v>3616.911840333064</v>
      </c>
      <c r="U3441" s="678">
        <f t="shared" ca="1" si="591"/>
        <v>0</v>
      </c>
      <c r="V3441" s="678">
        <f t="shared" ca="1" si="591"/>
        <v>323.37652855113424</v>
      </c>
      <c r="W3441" s="678">
        <f t="shared" ca="1" si="588"/>
        <v>8762.2668717469078</v>
      </c>
      <c r="X3441" s="678">
        <f t="shared" ca="1" si="591"/>
        <v>0</v>
      </c>
      <c r="Y3441" s="678">
        <f t="shared" ca="1" si="591"/>
        <v>0</v>
      </c>
      <c r="Z3441" s="678">
        <f t="shared" ca="1" si="591"/>
        <v>0</v>
      </c>
      <c r="AA3441" t="str">
        <f t="shared" si="583"/>
        <v>ASRCMS202202</v>
      </c>
      <c r="AB3441" s="957">
        <f t="shared" si="584"/>
        <v>45230</v>
      </c>
      <c r="AC3441" t="str">
        <f t="shared" si="585"/>
        <v>Unaudited</v>
      </c>
    </row>
    <row r="3442" spans="1:29" x14ac:dyDescent="0.25">
      <c r="A3442" t="s">
        <v>421</v>
      </c>
      <c r="B3442" t="s">
        <v>1380</v>
      </c>
      <c r="C3442" t="s">
        <v>1381</v>
      </c>
      <c r="D3442">
        <v>1900</v>
      </c>
      <c r="E3442" s="957">
        <v>1</v>
      </c>
      <c r="F3442" t="s">
        <v>441</v>
      </c>
      <c r="G3442" s="957">
        <v>274</v>
      </c>
      <c r="H3442" t="s">
        <v>389</v>
      </c>
      <c r="I3442" s="937" t="s">
        <v>489</v>
      </c>
      <c r="J3442" s="937" t="s">
        <v>445</v>
      </c>
      <c r="K3442" s="937" t="s">
        <v>0</v>
      </c>
      <c r="L3442" s="937">
        <v>2.2999999999999998</v>
      </c>
      <c r="M3442" s="962" t="s">
        <v>150</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368742.56</v>
      </c>
      <c r="O3442" s="678">
        <f t="shared" ca="1" si="591"/>
        <v>153509.80999999997</v>
      </c>
      <c r="P3442" s="678">
        <f t="shared" ca="1" si="591"/>
        <v>36853.03</v>
      </c>
      <c r="Q3442" s="678">
        <f t="shared" ca="1" si="591"/>
        <v>100842.99</v>
      </c>
      <c r="R3442" s="678">
        <f t="shared" ca="1" si="591"/>
        <v>28378.160000000003</v>
      </c>
      <c r="S3442" s="678">
        <f t="shared" ca="1" si="591"/>
        <v>1090.1500000000001</v>
      </c>
      <c r="T3442" s="678">
        <f t="shared" ca="1" si="591"/>
        <v>26748.849999999995</v>
      </c>
      <c r="U3442" s="678">
        <f t="shared" ca="1" si="591"/>
        <v>0</v>
      </c>
      <c r="V3442" s="678">
        <f t="shared" ca="1" si="591"/>
        <v>14083.690000000002</v>
      </c>
      <c r="W3442" s="678">
        <f t="shared" ca="1" si="588"/>
        <v>7235.88</v>
      </c>
      <c r="X3442" s="678">
        <f t="shared" ca="1" si="591"/>
        <v>0</v>
      </c>
      <c r="Y3442" s="678">
        <f t="shared" ca="1" si="591"/>
        <v>0</v>
      </c>
      <c r="Z3442" s="678">
        <f t="shared" ca="1" si="591"/>
        <v>0</v>
      </c>
      <c r="AA3442" t="str">
        <f t="shared" si="583"/>
        <v>ASRCMS202202</v>
      </c>
      <c r="AB3442" s="957">
        <f t="shared" si="584"/>
        <v>45230</v>
      </c>
      <c r="AC3442" t="str">
        <f t="shared" si="585"/>
        <v>Unaudited</v>
      </c>
    </row>
    <row r="3443" spans="1:29" x14ac:dyDescent="0.25">
      <c r="A3443" t="s">
        <v>421</v>
      </c>
      <c r="B3443" t="s">
        <v>1380</v>
      </c>
      <c r="C3443" t="s">
        <v>1381</v>
      </c>
      <c r="D3443">
        <v>1900</v>
      </c>
      <c r="E3443" s="957">
        <v>1</v>
      </c>
      <c r="F3443" t="s">
        <v>441</v>
      </c>
      <c r="G3443" s="957">
        <v>274</v>
      </c>
      <c r="H3443" t="s">
        <v>389</v>
      </c>
      <c r="I3443" s="937" t="s">
        <v>489</v>
      </c>
      <c r="J3443" s="937" t="s">
        <v>445</v>
      </c>
      <c r="K3443" s="937" t="s">
        <v>0</v>
      </c>
      <c r="L3443" s="945">
        <v>2.4</v>
      </c>
      <c r="M3443" s="960" t="s">
        <v>151</v>
      </c>
      <c r="N3443" s="678">
        <f t="shared" ca="1" si="592"/>
        <v>1007503.1499999999</v>
      </c>
      <c r="O3443" s="678">
        <f t="shared" ca="1" si="591"/>
        <v>386208.23000000004</v>
      </c>
      <c r="P3443" s="678">
        <f t="shared" ca="1" si="591"/>
        <v>33363.850000000006</v>
      </c>
      <c r="Q3443" s="678">
        <f t="shared" ca="1" si="591"/>
        <v>457974.74999999983</v>
      </c>
      <c r="R3443" s="678">
        <f t="shared" ca="1" si="591"/>
        <v>56767.400000000009</v>
      </c>
      <c r="S3443" s="678">
        <f t="shared" ca="1" si="591"/>
        <v>237.77</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37942.790000000008</v>
      </c>
      <c r="U3443" s="678">
        <f t="shared" ca="1" si="593"/>
        <v>0</v>
      </c>
      <c r="V3443" s="678">
        <f t="shared" ca="1" si="593"/>
        <v>131.60000000000002</v>
      </c>
      <c r="W3443" s="678">
        <f t="shared" ca="1" si="588"/>
        <v>34876.760000000009</v>
      </c>
      <c r="X3443" s="678">
        <f t="shared" ca="1" si="593"/>
        <v>0</v>
      </c>
      <c r="Y3443" s="678">
        <f t="shared" ca="1" si="593"/>
        <v>0</v>
      </c>
      <c r="Z3443" s="678">
        <f t="shared" ca="1" si="593"/>
        <v>0</v>
      </c>
      <c r="AA3443" t="str">
        <f t="shared" si="583"/>
        <v>ASRCMS202202</v>
      </c>
      <c r="AB3443" s="957">
        <f t="shared" si="584"/>
        <v>45230</v>
      </c>
      <c r="AC3443" t="str">
        <f t="shared" si="585"/>
        <v>Unaudited</v>
      </c>
    </row>
    <row r="3444" spans="1:29" ht="30" x14ac:dyDescent="0.25">
      <c r="A3444" t="s">
        <v>421</v>
      </c>
      <c r="B3444" t="s">
        <v>1380</v>
      </c>
      <c r="C3444" t="s">
        <v>1381</v>
      </c>
      <c r="D3444">
        <v>1900</v>
      </c>
      <c r="E3444" s="957">
        <v>1</v>
      </c>
      <c r="F3444" t="s">
        <v>441</v>
      </c>
      <c r="G3444" s="957">
        <v>274</v>
      </c>
      <c r="H3444" t="s">
        <v>389</v>
      </c>
      <c r="I3444" s="937" t="s">
        <v>489</v>
      </c>
      <c r="J3444" s="937" t="s">
        <v>445</v>
      </c>
      <c r="K3444" s="937" t="s">
        <v>0</v>
      </c>
      <c r="L3444" s="937">
        <v>2.5</v>
      </c>
      <c r="M3444" s="962" t="s">
        <v>152</v>
      </c>
      <c r="N3444" s="678">
        <f t="shared" ca="1" si="592"/>
        <v>42121.268144961061</v>
      </c>
      <c r="O3444" s="678">
        <f t="shared" ca="1" si="593"/>
        <v>17907.692370325803</v>
      </c>
      <c r="P3444" s="678">
        <f t="shared" ca="1" si="593"/>
        <v>2395.2102623688306</v>
      </c>
      <c r="Q3444" s="678">
        <f t="shared" ca="1" si="593"/>
        <v>17066.332206572042</v>
      </c>
      <c r="R3444" s="678">
        <f t="shared" ca="1" si="593"/>
        <v>2240.1486745144434</v>
      </c>
      <c r="S3444" s="678">
        <f t="shared" ca="1" si="593"/>
        <v>10.213397956033864</v>
      </c>
      <c r="T3444" s="678">
        <f t="shared" ca="1" si="593"/>
        <v>827.48029731853853</v>
      </c>
      <c r="U3444" s="678">
        <f t="shared" ca="1" si="593"/>
        <v>0</v>
      </c>
      <c r="V3444" s="678">
        <f t="shared" ca="1" si="593"/>
        <v>305.58426274250041</v>
      </c>
      <c r="W3444" s="678">
        <f t="shared" ca="1" si="588"/>
        <v>1368.6066731628771</v>
      </c>
      <c r="X3444" s="678">
        <f t="shared" ca="1" si="593"/>
        <v>0</v>
      </c>
      <c r="Y3444" s="678">
        <f t="shared" ca="1" si="593"/>
        <v>0</v>
      </c>
      <c r="Z3444" s="678">
        <f t="shared" ca="1" si="593"/>
        <v>0</v>
      </c>
      <c r="AA3444" t="str">
        <f t="shared" si="583"/>
        <v>ASRCMS202202</v>
      </c>
      <c r="AB3444" s="957">
        <f t="shared" si="584"/>
        <v>45230</v>
      </c>
      <c r="AC3444" t="str">
        <f t="shared" si="585"/>
        <v>Unaudited</v>
      </c>
    </row>
    <row r="3445" spans="1:29" x14ac:dyDescent="0.25">
      <c r="A3445" t="s">
        <v>421</v>
      </c>
      <c r="B3445" t="s">
        <v>1380</v>
      </c>
      <c r="C3445" t="s">
        <v>1381</v>
      </c>
      <c r="D3445">
        <v>1900</v>
      </c>
      <c r="E3445" s="957">
        <v>1</v>
      </c>
      <c r="F3445" t="s">
        <v>441</v>
      </c>
      <c r="G3445" s="957">
        <v>274</v>
      </c>
      <c r="H3445" t="s">
        <v>389</v>
      </c>
      <c r="I3445" s="937" t="s">
        <v>489</v>
      </c>
      <c r="J3445" s="937" t="s">
        <v>445</v>
      </c>
      <c r="K3445" s="937" t="s">
        <v>0</v>
      </c>
      <c r="L3445" s="937" t="s">
        <v>97</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ASRCMS202202</v>
      </c>
      <c r="AB3445" s="957">
        <f t="shared" si="584"/>
        <v>45230</v>
      </c>
      <c r="AC3445" t="str">
        <f t="shared" si="585"/>
        <v>Unaudited</v>
      </c>
    </row>
    <row r="3446" spans="1:29" x14ac:dyDescent="0.25">
      <c r="A3446" t="s">
        <v>421</v>
      </c>
      <c r="B3446" t="s">
        <v>1380</v>
      </c>
      <c r="C3446" t="s">
        <v>1381</v>
      </c>
      <c r="D3446">
        <v>1900</v>
      </c>
      <c r="E3446" s="957">
        <v>1</v>
      </c>
      <c r="F3446" t="s">
        <v>441</v>
      </c>
      <c r="G3446" s="957">
        <v>274</v>
      </c>
      <c r="H3446" t="s">
        <v>389</v>
      </c>
      <c r="I3446" s="937" t="s">
        <v>489</v>
      </c>
      <c r="J3446" s="937" t="s">
        <v>445</v>
      </c>
      <c r="K3446" s="937" t="s">
        <v>0</v>
      </c>
      <c r="L3446" s="937" t="s">
        <v>153</v>
      </c>
      <c r="M3446" s="962" t="s">
        <v>452</v>
      </c>
      <c r="N3446" s="678">
        <f t="shared" ca="1" si="592"/>
        <v>17826.057480314768</v>
      </c>
      <c r="O3446" s="678">
        <f t="shared" ca="1" si="593"/>
        <v>4177.2065712153571</v>
      </c>
      <c r="P3446" s="678">
        <f t="shared" ca="1" si="593"/>
        <v>741.89684331541753</v>
      </c>
      <c r="Q3446" s="678">
        <f t="shared" ca="1" si="593"/>
        <v>5627.7548239644302</v>
      </c>
      <c r="R3446" s="678">
        <f t="shared" ca="1" si="593"/>
        <v>799.23558875108222</v>
      </c>
      <c r="S3446" s="678">
        <f t="shared" ca="1" si="593"/>
        <v>29.789664623523727</v>
      </c>
      <c r="T3446" s="678">
        <f t="shared" ca="1" si="593"/>
        <v>799.75537376386876</v>
      </c>
      <c r="U3446" s="678">
        <f t="shared" ca="1" si="593"/>
        <v>0</v>
      </c>
      <c r="V3446" s="678">
        <f t="shared" ca="1" si="593"/>
        <v>108.90126276648935</v>
      </c>
      <c r="W3446" s="678">
        <f t="shared" ca="1" si="588"/>
        <v>5541.5173519145983</v>
      </c>
      <c r="X3446" s="678">
        <f t="shared" ca="1" si="593"/>
        <v>0</v>
      </c>
      <c r="Y3446" s="678">
        <f t="shared" ca="1" si="593"/>
        <v>0</v>
      </c>
      <c r="Z3446" s="678">
        <f t="shared" ca="1" si="593"/>
        <v>0</v>
      </c>
      <c r="AA3446" t="str">
        <f t="shared" si="583"/>
        <v>ASRCMS202202</v>
      </c>
      <c r="AB3446" s="957">
        <f t="shared" si="584"/>
        <v>45230</v>
      </c>
      <c r="AC3446" t="str">
        <f t="shared" si="585"/>
        <v>Unaudited</v>
      </c>
    </row>
    <row r="3447" spans="1:29" x14ac:dyDescent="0.25">
      <c r="A3447" t="s">
        <v>421</v>
      </c>
      <c r="B3447" t="s">
        <v>1380</v>
      </c>
      <c r="C3447" t="s">
        <v>1381</v>
      </c>
      <c r="D3447">
        <v>1900</v>
      </c>
      <c r="E3447" s="957">
        <v>1</v>
      </c>
      <c r="F3447" t="s">
        <v>441</v>
      </c>
      <c r="G3447" s="957">
        <v>274</v>
      </c>
      <c r="H3447" t="s">
        <v>389</v>
      </c>
      <c r="I3447" s="937" t="s">
        <v>489</v>
      </c>
      <c r="J3447" s="937" t="s">
        <v>445</v>
      </c>
      <c r="K3447" s="937" t="s">
        <v>0</v>
      </c>
      <c r="L3447" s="937" t="s">
        <v>912</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ASRCMS202202</v>
      </c>
      <c r="AB3447" s="957">
        <f t="shared" si="584"/>
        <v>45230</v>
      </c>
      <c r="AC3447" t="str">
        <f t="shared" si="585"/>
        <v>Unaudited</v>
      </c>
    </row>
    <row r="3448" spans="1:29" x14ac:dyDescent="0.25">
      <c r="A3448" t="s">
        <v>421</v>
      </c>
      <c r="B3448" t="s">
        <v>1380</v>
      </c>
      <c r="C3448" t="s">
        <v>1381</v>
      </c>
      <c r="D3448">
        <v>1900</v>
      </c>
      <c r="E3448" s="957">
        <v>1</v>
      </c>
      <c r="F3448" t="s">
        <v>441</v>
      </c>
      <c r="G3448" s="957">
        <v>274</v>
      </c>
      <c r="H3448" t="s">
        <v>389</v>
      </c>
      <c r="I3448" s="937" t="s">
        <v>489</v>
      </c>
      <c r="J3448" s="937" t="s">
        <v>445</v>
      </c>
      <c r="K3448" s="937" t="s">
        <v>53</v>
      </c>
      <c r="L3448" s="945">
        <v>3.1</v>
      </c>
      <c r="M3448" s="960" t="s">
        <v>33</v>
      </c>
      <c r="N3448" s="678">
        <f t="shared" ca="1" si="592"/>
        <v>668855.23999999987</v>
      </c>
      <c r="O3448" s="678">
        <f t="shared" ca="1" si="593"/>
        <v>346174.29</v>
      </c>
      <c r="P3448" s="678">
        <f t="shared" ca="1" si="593"/>
        <v>47485.979999999996</v>
      </c>
      <c r="Q3448" s="678">
        <f t="shared" ca="1" si="593"/>
        <v>195220.80999999994</v>
      </c>
      <c r="R3448" s="678">
        <f t="shared" ca="1" si="593"/>
        <v>25547.789999999994</v>
      </c>
      <c r="S3448" s="678">
        <f t="shared" ca="1" si="593"/>
        <v>3040.5999999999995</v>
      </c>
      <c r="T3448" s="678">
        <f t="shared" ca="1" si="593"/>
        <v>27095.39</v>
      </c>
      <c r="U3448" s="678">
        <f t="shared" ca="1" si="593"/>
        <v>0</v>
      </c>
      <c r="V3448" s="678">
        <f t="shared" ca="1" si="593"/>
        <v>3426.2300000000005</v>
      </c>
      <c r="W3448" s="678">
        <f t="shared" ca="1" si="588"/>
        <v>20864.150000000005</v>
      </c>
      <c r="X3448" s="678">
        <f t="shared" ca="1" si="593"/>
        <v>0</v>
      </c>
      <c r="Y3448" s="678">
        <f t="shared" ca="1" si="593"/>
        <v>0</v>
      </c>
      <c r="Z3448" s="678">
        <f t="shared" ca="1" si="593"/>
        <v>0</v>
      </c>
      <c r="AA3448" t="str">
        <f t="shared" si="583"/>
        <v>ASRCMS202202</v>
      </c>
      <c r="AB3448" s="957">
        <f t="shared" si="584"/>
        <v>45230</v>
      </c>
      <c r="AC3448" t="str">
        <f t="shared" si="585"/>
        <v>Unaudited</v>
      </c>
    </row>
    <row r="3449" spans="1:29" x14ac:dyDescent="0.25">
      <c r="A3449" t="s">
        <v>421</v>
      </c>
      <c r="B3449" t="s">
        <v>1380</v>
      </c>
      <c r="C3449" t="s">
        <v>1381</v>
      </c>
      <c r="D3449">
        <v>1900</v>
      </c>
      <c r="E3449" s="957">
        <v>1</v>
      </c>
      <c r="F3449" t="s">
        <v>441</v>
      </c>
      <c r="G3449" s="957">
        <v>274</v>
      </c>
      <c r="H3449" t="s">
        <v>389</v>
      </c>
      <c r="I3449" s="962" t="s">
        <v>489</v>
      </c>
      <c r="J3449" s="962" t="s">
        <v>445</v>
      </c>
      <c r="K3449" s="962" t="s">
        <v>53</v>
      </c>
      <c r="L3449" s="953">
        <v>3.2</v>
      </c>
      <c r="M3449" s="962" t="s">
        <v>34</v>
      </c>
      <c r="N3449" s="678">
        <f t="shared" ca="1" si="592"/>
        <v>1391402.62</v>
      </c>
      <c r="O3449" s="678">
        <f t="shared" ca="1" si="593"/>
        <v>485343.23000000004</v>
      </c>
      <c r="P3449" s="678">
        <f t="shared" ca="1" si="593"/>
        <v>73672.319999999992</v>
      </c>
      <c r="Q3449" s="678">
        <f t="shared" ca="1" si="593"/>
        <v>526056.83000000007</v>
      </c>
      <c r="R3449" s="678">
        <f t="shared" ca="1" si="593"/>
        <v>81389.760000000024</v>
      </c>
      <c r="S3449" s="678">
        <f t="shared" ca="1" si="593"/>
        <v>2056.83</v>
      </c>
      <c r="T3449" s="678">
        <f t="shared" ca="1" si="593"/>
        <v>60737.039999999994</v>
      </c>
      <c r="U3449" s="678">
        <f t="shared" ca="1" si="593"/>
        <v>0</v>
      </c>
      <c r="V3449" s="678">
        <f t="shared" ca="1" si="593"/>
        <v>7488.6399999999994</v>
      </c>
      <c r="W3449" s="678">
        <f t="shared" ca="1" si="588"/>
        <v>154657.97</v>
      </c>
      <c r="X3449" s="678">
        <f t="shared" ca="1" si="593"/>
        <v>0</v>
      </c>
      <c r="Y3449" s="678">
        <f t="shared" ca="1" si="593"/>
        <v>0</v>
      </c>
      <c r="Z3449" s="678">
        <f t="shared" ca="1" si="593"/>
        <v>0</v>
      </c>
      <c r="AA3449" t="str">
        <f t="shared" si="583"/>
        <v>ASRCMS202202</v>
      </c>
      <c r="AB3449" s="957">
        <f t="shared" si="584"/>
        <v>45230</v>
      </c>
      <c r="AC3449" t="str">
        <f t="shared" si="585"/>
        <v>Unaudited</v>
      </c>
    </row>
    <row r="3450" spans="1:29" x14ac:dyDescent="0.25">
      <c r="A3450" t="s">
        <v>421</v>
      </c>
      <c r="B3450" t="s">
        <v>1380</v>
      </c>
      <c r="C3450" t="s">
        <v>1381</v>
      </c>
      <c r="D3450">
        <v>1900</v>
      </c>
      <c r="E3450" s="957">
        <v>1</v>
      </c>
      <c r="F3450" t="s">
        <v>441</v>
      </c>
      <c r="G3450" s="957">
        <v>274</v>
      </c>
      <c r="H3450" t="s">
        <v>389</v>
      </c>
      <c r="I3450" s="958" t="s">
        <v>489</v>
      </c>
      <c r="J3450" s="958" t="s">
        <v>445</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ASRCMS202202</v>
      </c>
      <c r="AB3450" s="957">
        <f t="shared" si="584"/>
        <v>45230</v>
      </c>
      <c r="AC3450" t="str">
        <f t="shared" si="585"/>
        <v>Unaudited</v>
      </c>
    </row>
    <row r="3451" spans="1:29" x14ac:dyDescent="0.25">
      <c r="A3451" t="s">
        <v>421</v>
      </c>
      <c r="B3451" t="s">
        <v>1380</v>
      </c>
      <c r="C3451" t="s">
        <v>1381</v>
      </c>
      <c r="D3451">
        <v>1900</v>
      </c>
      <c r="E3451" s="957">
        <v>1</v>
      </c>
      <c r="F3451" t="s">
        <v>441</v>
      </c>
      <c r="G3451" s="957">
        <v>274</v>
      </c>
      <c r="H3451" t="s">
        <v>389</v>
      </c>
      <c r="I3451" s="958" t="s">
        <v>489</v>
      </c>
      <c r="J3451" s="958" t="s">
        <v>445</v>
      </c>
      <c r="K3451" s="958" t="s">
        <v>53</v>
      </c>
      <c r="L3451" s="937" t="s">
        <v>44</v>
      </c>
      <c r="M3451" s="958" t="s">
        <v>154</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ASRCMS202202</v>
      </c>
      <c r="AB3451" s="957">
        <f t="shared" si="584"/>
        <v>45230</v>
      </c>
      <c r="AC3451" t="str">
        <f t="shared" si="585"/>
        <v>Unaudited</v>
      </c>
    </row>
    <row r="3452" spans="1:29" x14ac:dyDescent="0.25">
      <c r="A3452" t="s">
        <v>421</v>
      </c>
      <c r="B3452" t="s">
        <v>1380</v>
      </c>
      <c r="C3452" t="s">
        <v>1381</v>
      </c>
      <c r="D3452">
        <v>1900</v>
      </c>
      <c r="E3452" s="957">
        <v>1</v>
      </c>
      <c r="F3452" t="s">
        <v>441</v>
      </c>
      <c r="G3452" s="957">
        <v>274</v>
      </c>
      <c r="H3452" t="s">
        <v>389</v>
      </c>
      <c r="I3452" s="958" t="s">
        <v>489</v>
      </c>
      <c r="J3452" s="958" t="s">
        <v>445</v>
      </c>
      <c r="K3452" s="958" t="s">
        <v>53</v>
      </c>
      <c r="L3452" s="937" t="s">
        <v>41</v>
      </c>
      <c r="M3452" s="958" t="s">
        <v>52</v>
      </c>
      <c r="N3452" s="678">
        <f t="shared" ca="1" si="592"/>
        <v>6274.7057233898395</v>
      </c>
      <c r="O3452" s="678">
        <f t="shared" ca="1" si="593"/>
        <v>1626.1671900931785</v>
      </c>
      <c r="P3452" s="678">
        <f t="shared" ca="1" si="593"/>
        <v>2217.5007137634252</v>
      </c>
      <c r="Q3452" s="678">
        <f t="shared" ca="1" si="593"/>
        <v>2365.3340946809867</v>
      </c>
      <c r="R3452" s="678">
        <f t="shared" ca="1" si="593"/>
        <v>65.703724852249636</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ASRCMS202202</v>
      </c>
      <c r="AB3452" s="957">
        <f t="shared" si="584"/>
        <v>45230</v>
      </c>
      <c r="AC3452" t="str">
        <f t="shared" si="585"/>
        <v>Unaudited</v>
      </c>
    </row>
    <row r="3453" spans="1:29" x14ac:dyDescent="0.25">
      <c r="A3453" t="s">
        <v>421</v>
      </c>
      <c r="B3453" t="s">
        <v>1380</v>
      </c>
      <c r="C3453" t="s">
        <v>1381</v>
      </c>
      <c r="D3453">
        <v>1900</v>
      </c>
      <c r="E3453" s="957">
        <v>1</v>
      </c>
      <c r="F3453" t="s">
        <v>441</v>
      </c>
      <c r="G3453" s="957">
        <v>274</v>
      </c>
      <c r="H3453" t="s">
        <v>389</v>
      </c>
      <c r="I3453" s="965" t="s">
        <v>489</v>
      </c>
      <c r="J3453" s="965" t="s">
        <v>445</v>
      </c>
      <c r="K3453" s="965" t="s">
        <v>53</v>
      </c>
      <c r="L3453" s="945" t="s">
        <v>42</v>
      </c>
      <c r="M3453" s="965" t="s">
        <v>155</v>
      </c>
      <c r="N3453" s="678">
        <f t="shared" ca="1" si="592"/>
        <v>63983.922586176399</v>
      </c>
      <c r="O3453" s="678">
        <f t="shared" ca="1" si="593"/>
        <v>26532.965970311816</v>
      </c>
      <c r="P3453" s="678">
        <f t="shared" ca="1" si="593"/>
        <v>3940.7942232529858</v>
      </c>
      <c r="Q3453" s="678">
        <f t="shared" ca="1" si="593"/>
        <v>22965.305495363067</v>
      </c>
      <c r="R3453" s="678">
        <f t="shared" ca="1" si="593"/>
        <v>3356.7243369973917</v>
      </c>
      <c r="S3453" s="678">
        <f t="shared" ca="1" si="593"/>
        <v>80.22585044914041</v>
      </c>
      <c r="T3453" s="678">
        <f t="shared" ca="1" si="593"/>
        <v>1552.5364791335994</v>
      </c>
      <c r="U3453" s="678">
        <f t="shared" ca="1" si="593"/>
        <v>0</v>
      </c>
      <c r="V3453" s="678">
        <f t="shared" ca="1" si="593"/>
        <v>310.78538210397369</v>
      </c>
      <c r="W3453" s="678">
        <f t="shared" ca="1" si="588"/>
        <v>5244.5848485644219</v>
      </c>
      <c r="X3453" s="678">
        <f t="shared" ca="1" si="593"/>
        <v>0</v>
      </c>
      <c r="Y3453" s="678">
        <f t="shared" ca="1" si="593"/>
        <v>0</v>
      </c>
      <c r="Z3453" s="678">
        <f t="shared" ca="1" si="593"/>
        <v>0</v>
      </c>
      <c r="AA3453" t="str">
        <f t="shared" si="583"/>
        <v>ASRCMS202202</v>
      </c>
      <c r="AB3453" s="957">
        <f t="shared" si="584"/>
        <v>45230</v>
      </c>
      <c r="AC3453" t="str">
        <f t="shared" si="585"/>
        <v>Unaudited</v>
      </c>
    </row>
    <row r="3454" spans="1:29" x14ac:dyDescent="0.25">
      <c r="A3454" t="s">
        <v>421</v>
      </c>
      <c r="B3454" t="s">
        <v>1380</v>
      </c>
      <c r="C3454" t="s">
        <v>1381</v>
      </c>
      <c r="D3454">
        <v>1900</v>
      </c>
      <c r="E3454" s="957">
        <v>1</v>
      </c>
      <c r="F3454" t="s">
        <v>441</v>
      </c>
      <c r="G3454" s="957">
        <v>274</v>
      </c>
      <c r="H3454" t="s">
        <v>389</v>
      </c>
      <c r="I3454" s="937" t="s">
        <v>489</v>
      </c>
      <c r="J3454" s="937" t="s">
        <v>445</v>
      </c>
      <c r="K3454" s="937" t="s">
        <v>53</v>
      </c>
      <c r="L3454" s="937" t="s">
        <v>43</v>
      </c>
      <c r="M3454" s="958" t="s">
        <v>463</v>
      </c>
      <c r="N3454" s="678">
        <f t="shared" ca="1" si="592"/>
        <v>95987.053572878678</v>
      </c>
      <c r="O3454" s="678">
        <f t="shared" ca="1" si="593"/>
        <v>22492.789074589553</v>
      </c>
      <c r="P3454" s="678">
        <f t="shared" ca="1" si="593"/>
        <v>3994.8537203757028</v>
      </c>
      <c r="Q3454" s="678">
        <f t="shared" ca="1" si="593"/>
        <v>30303.481539843084</v>
      </c>
      <c r="R3454" s="678">
        <f t="shared" ca="1" si="593"/>
        <v>4303.602709657971</v>
      </c>
      <c r="S3454" s="678">
        <f t="shared" ca="1" si="593"/>
        <v>160.40687276442969</v>
      </c>
      <c r="T3454" s="678">
        <f t="shared" ca="1" si="593"/>
        <v>4306.4015692444955</v>
      </c>
      <c r="U3454" s="678">
        <f t="shared" ca="1" si="593"/>
        <v>0</v>
      </c>
      <c r="V3454" s="678">
        <f t="shared" ca="1" si="593"/>
        <v>586.39502059636436</v>
      </c>
      <c r="W3454" s="678">
        <f t="shared" ca="1" si="588"/>
        <v>29839.123065807093</v>
      </c>
      <c r="X3454" s="678">
        <f t="shared" ca="1" si="593"/>
        <v>0</v>
      </c>
      <c r="Y3454" s="678">
        <f t="shared" ca="1" si="593"/>
        <v>0</v>
      </c>
      <c r="Z3454" s="678">
        <f t="shared" ca="1" si="593"/>
        <v>0</v>
      </c>
      <c r="AA3454" t="str">
        <f t="shared" si="583"/>
        <v>ASRCMS202202</v>
      </c>
      <c r="AB3454" s="957">
        <f t="shared" si="584"/>
        <v>45230</v>
      </c>
      <c r="AC3454" t="str">
        <f t="shared" si="585"/>
        <v>Unaudited</v>
      </c>
    </row>
    <row r="3455" spans="1:29" x14ac:dyDescent="0.25">
      <c r="A3455" t="s">
        <v>421</v>
      </c>
      <c r="B3455" t="s">
        <v>1380</v>
      </c>
      <c r="C3455" t="s">
        <v>1381</v>
      </c>
      <c r="D3455">
        <v>1900</v>
      </c>
      <c r="E3455" s="957">
        <v>1</v>
      </c>
      <c r="F3455" t="s">
        <v>441</v>
      </c>
      <c r="G3455" s="957">
        <v>274</v>
      </c>
      <c r="H3455" t="s">
        <v>389</v>
      </c>
      <c r="I3455" s="937" t="s">
        <v>489</v>
      </c>
      <c r="J3455" s="937" t="s">
        <v>445</v>
      </c>
      <c r="K3455" s="937" t="s">
        <v>915</v>
      </c>
      <c r="L3455" s="943" t="s">
        <v>916</v>
      </c>
      <c r="M3455" s="959" t="s">
        <v>915</v>
      </c>
      <c r="N3455" s="678">
        <f t="shared" ca="1" si="592"/>
        <v>9182.3499999999985</v>
      </c>
      <c r="O3455" s="678">
        <f t="shared" ca="1" si="593"/>
        <v>1708.44</v>
      </c>
      <c r="P3455" s="678">
        <f t="shared" ca="1" si="593"/>
        <v>7473.9099999999989</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ASRCMS202202</v>
      </c>
      <c r="AB3455" s="957">
        <f t="shared" si="584"/>
        <v>45230</v>
      </c>
      <c r="AC3455" t="str">
        <f t="shared" si="585"/>
        <v>Unaudited</v>
      </c>
    </row>
    <row r="3456" spans="1:29" x14ac:dyDescent="0.25">
      <c r="A3456" t="s">
        <v>421</v>
      </c>
      <c r="B3456" t="s">
        <v>1380</v>
      </c>
      <c r="C3456" t="s">
        <v>1381</v>
      </c>
      <c r="D3456">
        <v>1900</v>
      </c>
      <c r="E3456" s="957">
        <v>1</v>
      </c>
      <c r="F3456" t="s">
        <v>441</v>
      </c>
      <c r="G3456" s="957">
        <v>274</v>
      </c>
      <c r="H3456" t="s">
        <v>389</v>
      </c>
      <c r="I3456" s="958" t="s">
        <v>489</v>
      </c>
      <c r="J3456" s="958" t="s">
        <v>445</v>
      </c>
      <c r="K3456" s="958" t="s">
        <v>915</v>
      </c>
      <c r="L3456" s="937" t="s">
        <v>917</v>
      </c>
      <c r="M3456" s="958" t="s">
        <v>920</v>
      </c>
      <c r="N3456" s="678">
        <f t="shared" ca="1" si="592"/>
        <v>9475.5693995698257</v>
      </c>
      <c r="O3456" s="678">
        <f t="shared" ca="1" si="593"/>
        <v>1967.013974877488</v>
      </c>
      <c r="P3456" s="678">
        <f t="shared" ca="1" si="593"/>
        <v>501.25574491560639</v>
      </c>
      <c r="Q3456" s="678">
        <f t="shared" ca="1" si="593"/>
        <v>4031.7500917475222</v>
      </c>
      <c r="R3456" s="678">
        <f t="shared" ca="1" si="593"/>
        <v>720.44290626923998</v>
      </c>
      <c r="S3456" s="678">
        <f t="shared" ca="1" si="593"/>
        <v>13.479286354479699</v>
      </c>
      <c r="T3456" s="678">
        <f t="shared" ca="1" si="593"/>
        <v>638.27856005877607</v>
      </c>
      <c r="U3456" s="678">
        <f t="shared" ca="1" si="593"/>
        <v>0</v>
      </c>
      <c r="V3456" s="678">
        <f t="shared" ca="1" si="593"/>
        <v>57.066446214906051</v>
      </c>
      <c r="W3456" s="678">
        <f t="shared" ca="1" si="588"/>
        <v>1546.2823891318073</v>
      </c>
      <c r="X3456" s="678">
        <f t="shared" ca="1" si="593"/>
        <v>0</v>
      </c>
      <c r="Y3456" s="678">
        <f t="shared" ca="1" si="593"/>
        <v>0</v>
      </c>
      <c r="Z3456" s="678">
        <f t="shared" ca="1" si="593"/>
        <v>0</v>
      </c>
      <c r="AA3456" t="str">
        <f t="shared" si="583"/>
        <v>ASRCMS202202</v>
      </c>
      <c r="AB3456" s="957">
        <f t="shared" si="584"/>
        <v>45230</v>
      </c>
      <c r="AC3456" t="str">
        <f t="shared" si="585"/>
        <v>Unaudited</v>
      </c>
    </row>
    <row r="3457" spans="1:29" x14ac:dyDescent="0.25">
      <c r="A3457" t="s">
        <v>421</v>
      </c>
      <c r="B3457" t="s">
        <v>1380</v>
      </c>
      <c r="C3457" t="s">
        <v>1381</v>
      </c>
      <c r="D3457">
        <v>1900</v>
      </c>
      <c r="E3457" s="957">
        <v>1</v>
      </c>
      <c r="F3457" t="s">
        <v>441</v>
      </c>
      <c r="G3457" s="957">
        <v>274</v>
      </c>
      <c r="H3457" t="s">
        <v>389</v>
      </c>
      <c r="I3457" s="937" t="s">
        <v>489</v>
      </c>
      <c r="J3457" s="937" t="s">
        <v>445</v>
      </c>
      <c r="K3457" s="937" t="s">
        <v>915</v>
      </c>
      <c r="L3457" s="937" t="s">
        <v>918</v>
      </c>
      <c r="M3457" s="958" t="s">
        <v>921</v>
      </c>
      <c r="N3457" s="678">
        <f t="shared" ca="1" si="592"/>
        <v>44.878311419686639</v>
      </c>
      <c r="O3457" s="678">
        <f t="shared" ca="1" si="593"/>
        <v>10.516401485543399</v>
      </c>
      <c r="P3457" s="678">
        <f t="shared" ca="1" si="593"/>
        <v>1.8677757329324993</v>
      </c>
      <c r="Q3457" s="678">
        <f t="shared" ca="1" si="593"/>
        <v>14.168255311777429</v>
      </c>
      <c r="R3457" s="678">
        <f t="shared" ca="1" si="593"/>
        <v>2.0121299221253448</v>
      </c>
      <c r="S3457" s="678">
        <f t="shared" ca="1" si="593"/>
        <v>7.499750562000955E-2</v>
      </c>
      <c r="T3457" s="678">
        <f t="shared" ca="1" si="593"/>
        <v>2.0134385162270343</v>
      </c>
      <c r="U3457" s="678">
        <f t="shared" ca="1" si="593"/>
        <v>0</v>
      </c>
      <c r="V3457" s="678">
        <f t="shared" ca="1" si="593"/>
        <v>0.27416633149694836</v>
      </c>
      <c r="W3457" s="678">
        <f t="shared" ca="1" si="588"/>
        <v>13.951146613963978</v>
      </c>
      <c r="X3457" s="678">
        <f t="shared" ca="1" si="593"/>
        <v>0</v>
      </c>
      <c r="Y3457" s="678">
        <f t="shared" ca="1" si="593"/>
        <v>0</v>
      </c>
      <c r="Z3457" s="678">
        <f t="shared" ca="1" si="593"/>
        <v>0</v>
      </c>
      <c r="AA3457" t="str">
        <f t="shared" si="583"/>
        <v>ASRCMS202202</v>
      </c>
      <c r="AB3457" s="957">
        <f t="shared" si="584"/>
        <v>45230</v>
      </c>
      <c r="AC3457" t="str">
        <f t="shared" si="585"/>
        <v>Unaudited</v>
      </c>
    </row>
    <row r="3458" spans="1:29" x14ac:dyDescent="0.25">
      <c r="A3458" t="s">
        <v>421</v>
      </c>
      <c r="B3458" t="s">
        <v>1380</v>
      </c>
      <c r="C3458" t="s">
        <v>1381</v>
      </c>
      <c r="D3458">
        <v>1900</v>
      </c>
      <c r="E3458" s="957">
        <v>1</v>
      </c>
      <c r="F3458" t="s">
        <v>441</v>
      </c>
      <c r="G3458" s="957">
        <v>274</v>
      </c>
      <c r="H3458" t="s">
        <v>389</v>
      </c>
      <c r="I3458" s="937" t="s">
        <v>489</v>
      </c>
      <c r="J3458" s="937" t="s">
        <v>445</v>
      </c>
      <c r="K3458" s="937" t="s">
        <v>446</v>
      </c>
      <c r="L3458" s="937">
        <v>5.0999999999999996</v>
      </c>
      <c r="M3458" s="958" t="s">
        <v>37</v>
      </c>
      <c r="N3458" s="678">
        <f t="shared" ca="1" si="592"/>
        <v>920853.49</v>
      </c>
      <c r="O3458" s="678">
        <f t="shared" ca="1" si="593"/>
        <v>343135.75999999995</v>
      </c>
      <c r="P3458" s="678">
        <f t="shared" ca="1" si="593"/>
        <v>171856.25999999995</v>
      </c>
      <c r="Q3458" s="678">
        <f t="shared" ca="1" si="593"/>
        <v>206037.65999999997</v>
      </c>
      <c r="R3458" s="678">
        <f t="shared" ca="1" si="593"/>
        <v>123269.73</v>
      </c>
      <c r="S3458" s="678">
        <f t="shared" ca="1" si="593"/>
        <v>2202.7500000000005</v>
      </c>
      <c r="T3458" s="678">
        <f t="shared" ca="1" si="593"/>
        <v>62352.35</v>
      </c>
      <c r="U3458" s="678">
        <f t="shared" ca="1" si="593"/>
        <v>0</v>
      </c>
      <c r="V3458" s="678">
        <f t="shared" ca="1" si="593"/>
        <v>5492.81</v>
      </c>
      <c r="W3458" s="678">
        <f t="shared" ca="1" si="588"/>
        <v>6506.17</v>
      </c>
      <c r="X3458" s="678">
        <f t="shared" ca="1" si="593"/>
        <v>0</v>
      </c>
      <c r="Y3458" s="678">
        <f t="shared" ca="1" si="593"/>
        <v>0</v>
      </c>
      <c r="Z3458" s="678">
        <f t="shared" ca="1" si="593"/>
        <v>0</v>
      </c>
      <c r="AA3458" t="str">
        <f t="shared" ref="AA3458:AA3521" si="594">file_name</f>
        <v>ASRCMS202202</v>
      </c>
      <c r="AB3458" s="957">
        <f t="shared" ref="AB3458:AB3521" si="595">file_date</f>
        <v>45230</v>
      </c>
      <c r="AC3458" t="str">
        <f t="shared" ref="AC3458:AC3521" si="596">status</f>
        <v>Unaudited</v>
      </c>
    </row>
    <row r="3459" spans="1:29" ht="30" x14ac:dyDescent="0.25">
      <c r="A3459" t="s">
        <v>421</v>
      </c>
      <c r="B3459" t="s">
        <v>1380</v>
      </c>
      <c r="C3459" t="s">
        <v>1381</v>
      </c>
      <c r="D3459">
        <v>1900</v>
      </c>
      <c r="E3459" s="957">
        <v>1</v>
      </c>
      <c r="F3459" t="s">
        <v>441</v>
      </c>
      <c r="G3459" s="957">
        <v>274</v>
      </c>
      <c r="H3459" t="s">
        <v>389</v>
      </c>
      <c r="I3459" s="958" t="s">
        <v>489</v>
      </c>
      <c r="J3459" s="958" t="s">
        <v>445</v>
      </c>
      <c r="K3459" s="958" t="s">
        <v>446</v>
      </c>
      <c r="L3459" s="937">
        <v>5.2</v>
      </c>
      <c r="M3459" s="958" t="s">
        <v>304</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ASRCMS202202</v>
      </c>
      <c r="AB3459" s="957">
        <f t="shared" si="595"/>
        <v>45230</v>
      </c>
      <c r="AC3459" t="str">
        <f t="shared" si="596"/>
        <v>Unaudited</v>
      </c>
    </row>
    <row r="3460" spans="1:29" ht="30" x14ac:dyDescent="0.25">
      <c r="A3460" t="s">
        <v>421</v>
      </c>
      <c r="B3460" t="s">
        <v>1380</v>
      </c>
      <c r="C3460" t="s">
        <v>1381</v>
      </c>
      <c r="D3460">
        <v>1900</v>
      </c>
      <c r="E3460" s="957">
        <v>1</v>
      </c>
      <c r="F3460" t="s">
        <v>441</v>
      </c>
      <c r="G3460" s="957">
        <v>274</v>
      </c>
      <c r="H3460" t="s">
        <v>389</v>
      </c>
      <c r="I3460" s="958" t="s">
        <v>489</v>
      </c>
      <c r="J3460" s="958" t="s">
        <v>445</v>
      </c>
      <c r="K3460" s="958" t="s">
        <v>446</v>
      </c>
      <c r="L3460" s="953">
        <v>5.3</v>
      </c>
      <c r="M3460" s="958" t="s">
        <v>305</v>
      </c>
      <c r="N3460" s="678">
        <f t="shared" ca="1" si="592"/>
        <v>21191.12285627969</v>
      </c>
      <c r="O3460" s="678">
        <f t="shared" ca="1" si="593"/>
        <v>7954.7115719864796</v>
      </c>
      <c r="P3460" s="678">
        <f t="shared" ca="1" si="593"/>
        <v>4350.3436832174466</v>
      </c>
      <c r="Q3460" s="678">
        <f t="shared" ca="1" si="593"/>
        <v>4644.3304028094553</v>
      </c>
      <c r="R3460" s="678">
        <f t="shared" ca="1" si="593"/>
        <v>3110.7165794542107</v>
      </c>
      <c r="S3460" s="678">
        <f t="shared" ca="1" si="593"/>
        <v>15.803824811328719</v>
      </c>
      <c r="T3460" s="678">
        <f t="shared" ca="1" si="593"/>
        <v>802.29442799687047</v>
      </c>
      <c r="U3460" s="678">
        <f t="shared" ca="1" si="593"/>
        <v>0</v>
      </c>
      <c r="V3460" s="678">
        <f t="shared" ca="1" si="593"/>
        <v>163.09373595782805</v>
      </c>
      <c r="W3460" s="678">
        <f t="shared" ca="1" si="588"/>
        <v>149.82863004607341</v>
      </c>
      <c r="X3460" s="678">
        <f t="shared" ca="1" si="593"/>
        <v>0</v>
      </c>
      <c r="Y3460" s="678">
        <f t="shared" ca="1" si="593"/>
        <v>0</v>
      </c>
      <c r="Z3460" s="678">
        <f t="shared" ca="1" si="593"/>
        <v>0</v>
      </c>
      <c r="AA3460" t="str">
        <f t="shared" si="594"/>
        <v>ASRCMS202202</v>
      </c>
      <c r="AB3460" s="957">
        <f t="shared" si="595"/>
        <v>45230</v>
      </c>
      <c r="AC3460" t="str">
        <f t="shared" si="596"/>
        <v>Unaudited</v>
      </c>
    </row>
    <row r="3461" spans="1:29" x14ac:dyDescent="0.25">
      <c r="A3461" t="s">
        <v>421</v>
      </c>
      <c r="B3461" t="s">
        <v>1380</v>
      </c>
      <c r="C3461" t="s">
        <v>1381</v>
      </c>
      <c r="D3461">
        <v>1900</v>
      </c>
      <c r="E3461" s="957">
        <v>1</v>
      </c>
      <c r="F3461" t="s">
        <v>441</v>
      </c>
      <c r="G3461" s="957">
        <v>274</v>
      </c>
      <c r="H3461" t="s">
        <v>389</v>
      </c>
      <c r="I3461" s="937" t="s">
        <v>489</v>
      </c>
      <c r="J3461" s="937" t="s">
        <v>445</v>
      </c>
      <c r="K3461" s="937" t="s">
        <v>446</v>
      </c>
      <c r="L3461" s="937" t="s">
        <v>82</v>
      </c>
      <c r="M3461" s="958" t="s">
        <v>454</v>
      </c>
      <c r="N3461" s="678">
        <f t="shared" ca="1" si="592"/>
        <v>3212.8716951923125</v>
      </c>
      <c r="O3461" s="678">
        <f t="shared" ca="1" si="593"/>
        <v>752.87700448905809</v>
      </c>
      <c r="P3461" s="678">
        <f t="shared" ca="1" si="593"/>
        <v>133.71545397925763</v>
      </c>
      <c r="Q3461" s="678">
        <f t="shared" ca="1" si="593"/>
        <v>1014.315936171773</v>
      </c>
      <c r="R3461" s="678">
        <f t="shared" ca="1" si="593"/>
        <v>144.04987775476269</v>
      </c>
      <c r="S3461" s="678">
        <f t="shared" ca="1" si="593"/>
        <v>5.3691272107634367</v>
      </c>
      <c r="T3461" s="678">
        <f t="shared" ca="1" si="593"/>
        <v>144.14356097983986</v>
      </c>
      <c r="U3461" s="678">
        <f t="shared" ca="1" si="593"/>
        <v>0</v>
      </c>
      <c r="V3461" s="678">
        <f t="shared" ca="1" si="593"/>
        <v>19.627771597815798</v>
      </c>
      <c r="W3461" s="678">
        <f t="shared" ca="1" si="588"/>
        <v>998.7729630090414</v>
      </c>
      <c r="X3461" s="678">
        <f t="shared" ca="1" si="593"/>
        <v>0</v>
      </c>
      <c r="Y3461" s="678">
        <f t="shared" ca="1" si="593"/>
        <v>0</v>
      </c>
      <c r="Z3461" s="678">
        <f t="shared" ca="1" si="593"/>
        <v>0</v>
      </c>
      <c r="AA3461" t="str">
        <f t="shared" si="594"/>
        <v>ASRCMS202202</v>
      </c>
      <c r="AB3461" s="957">
        <f t="shared" si="595"/>
        <v>45230</v>
      </c>
      <c r="AC3461" t="str">
        <f t="shared" si="596"/>
        <v>Unaudited</v>
      </c>
    </row>
    <row r="3462" spans="1:29" x14ac:dyDescent="0.25">
      <c r="A3462" t="s">
        <v>421</v>
      </c>
      <c r="B3462" t="s">
        <v>1380</v>
      </c>
      <c r="C3462" t="s">
        <v>1381</v>
      </c>
      <c r="D3462">
        <v>1900</v>
      </c>
      <c r="E3462" s="957">
        <v>1</v>
      </c>
      <c r="F3462" t="s">
        <v>441</v>
      </c>
      <c r="G3462" s="957">
        <v>274</v>
      </c>
      <c r="H3462" t="s">
        <v>389</v>
      </c>
      <c r="I3462" s="937" t="s">
        <v>489</v>
      </c>
      <c r="J3462" s="937" t="s">
        <v>445</v>
      </c>
      <c r="K3462" s="937" t="s">
        <v>447</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ASRCMS202202</v>
      </c>
      <c r="AB3462" s="957">
        <f t="shared" si="595"/>
        <v>45230</v>
      </c>
      <c r="AC3462" t="str">
        <f t="shared" si="596"/>
        <v>Unaudited</v>
      </c>
    </row>
    <row r="3463" spans="1:29" x14ac:dyDescent="0.25">
      <c r="A3463" t="s">
        <v>421</v>
      </c>
      <c r="B3463" t="s">
        <v>1380</v>
      </c>
      <c r="C3463" t="s">
        <v>1381</v>
      </c>
      <c r="D3463">
        <v>1900</v>
      </c>
      <c r="E3463" s="957">
        <v>1</v>
      </c>
      <c r="F3463" t="s">
        <v>441</v>
      </c>
      <c r="G3463" s="957">
        <v>274</v>
      </c>
      <c r="H3463" t="s">
        <v>389</v>
      </c>
      <c r="I3463" s="937" t="s">
        <v>489</v>
      </c>
      <c r="J3463" s="937" t="s">
        <v>445</v>
      </c>
      <c r="K3463" s="937" t="s">
        <v>447</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ASRCMS202202</v>
      </c>
      <c r="AB3463" s="957">
        <f t="shared" si="595"/>
        <v>45230</v>
      </c>
      <c r="AC3463" t="str">
        <f t="shared" si="596"/>
        <v>Unaudited</v>
      </c>
    </row>
    <row r="3464" spans="1:29" x14ac:dyDescent="0.25">
      <c r="A3464" t="s">
        <v>421</v>
      </c>
      <c r="B3464" t="s">
        <v>1380</v>
      </c>
      <c r="C3464" t="s">
        <v>1381</v>
      </c>
      <c r="D3464">
        <v>1900</v>
      </c>
      <c r="E3464" s="957">
        <v>1</v>
      </c>
      <c r="F3464" t="s">
        <v>441</v>
      </c>
      <c r="G3464" s="957">
        <v>274</v>
      </c>
      <c r="H3464" t="s">
        <v>389</v>
      </c>
      <c r="I3464" s="937" t="s">
        <v>489</v>
      </c>
      <c r="J3464" s="937" t="s">
        <v>445</v>
      </c>
      <c r="K3464" s="937" t="s">
        <v>447</v>
      </c>
      <c r="L3464" s="953">
        <v>6.3</v>
      </c>
      <c r="M3464" s="958" t="s">
        <v>185</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ASRCMS202202</v>
      </c>
      <c r="AB3464" s="957">
        <f t="shared" si="595"/>
        <v>45230</v>
      </c>
      <c r="AC3464" t="str">
        <f t="shared" si="596"/>
        <v>Unaudited</v>
      </c>
    </row>
    <row r="3465" spans="1:29" x14ac:dyDescent="0.25">
      <c r="A3465" t="s">
        <v>421</v>
      </c>
      <c r="B3465" t="s">
        <v>1380</v>
      </c>
      <c r="C3465" t="s">
        <v>1381</v>
      </c>
      <c r="D3465">
        <v>1900</v>
      </c>
      <c r="E3465" s="957">
        <v>1</v>
      </c>
      <c r="F3465" t="s">
        <v>441</v>
      </c>
      <c r="G3465" s="957">
        <v>274</v>
      </c>
      <c r="H3465" t="s">
        <v>389</v>
      </c>
      <c r="I3465" s="937" t="s">
        <v>489</v>
      </c>
      <c r="J3465" s="937" t="s">
        <v>445</v>
      </c>
      <c r="K3465" s="937" t="s">
        <v>447</v>
      </c>
      <c r="L3465" s="953" t="s">
        <v>87</v>
      </c>
      <c r="M3465" s="958" t="s">
        <v>455</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ASRCMS202202</v>
      </c>
      <c r="AB3465" s="957">
        <f t="shared" si="595"/>
        <v>45230</v>
      </c>
      <c r="AC3465" t="str">
        <f t="shared" si="596"/>
        <v>Unaudited</v>
      </c>
    </row>
    <row r="3466" spans="1:29" x14ac:dyDescent="0.25">
      <c r="A3466" t="s">
        <v>421</v>
      </c>
      <c r="B3466" t="s">
        <v>1380</v>
      </c>
      <c r="C3466" t="s">
        <v>1381</v>
      </c>
      <c r="D3466">
        <v>1900</v>
      </c>
      <c r="E3466" s="957">
        <v>1</v>
      </c>
      <c r="F3466" t="s">
        <v>441</v>
      </c>
      <c r="G3466" s="957">
        <v>274</v>
      </c>
      <c r="H3466" t="s">
        <v>389</v>
      </c>
      <c r="I3466" s="937" t="s">
        <v>489</v>
      </c>
      <c r="J3466" s="937" t="s">
        <v>445</v>
      </c>
      <c r="K3466" s="937" t="s">
        <v>448</v>
      </c>
      <c r="L3466" s="937">
        <v>7.1</v>
      </c>
      <c r="M3466" s="958" t="s">
        <v>20</v>
      </c>
      <c r="N3466" s="678">
        <f t="shared" ca="1" si="592"/>
        <v>651842.3899999999</v>
      </c>
      <c r="O3466" s="678">
        <f t="shared" ca="1" si="593"/>
        <v>136964.7113619046</v>
      </c>
      <c r="P3466" s="678">
        <f t="shared" ca="1" si="593"/>
        <v>11055.007503628691</v>
      </c>
      <c r="Q3466" s="678">
        <f t="shared" ca="1" si="593"/>
        <v>329281.15658089105</v>
      </c>
      <c r="R3466" s="678">
        <f t="shared" ca="1" si="593"/>
        <v>20315.848496781589</v>
      </c>
      <c r="S3466" s="678">
        <f t="shared" ca="1" si="593"/>
        <v>1840.4331720594869</v>
      </c>
      <c r="T3466" s="678">
        <f t="shared" ca="1" si="593"/>
        <v>46600.816520814275</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2919.7903338141068</v>
      </c>
      <c r="W3466" s="678">
        <f t="shared" ca="1" si="597"/>
        <v>102864.62603010616</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ASRCMS202202</v>
      </c>
      <c r="AB3466" s="957">
        <f t="shared" si="595"/>
        <v>45230</v>
      </c>
      <c r="AC3466" t="str">
        <f t="shared" si="596"/>
        <v>Unaudited</v>
      </c>
    </row>
    <row r="3467" spans="1:29" x14ac:dyDescent="0.25">
      <c r="A3467" t="s">
        <v>421</v>
      </c>
      <c r="B3467" t="s">
        <v>1380</v>
      </c>
      <c r="C3467" t="s">
        <v>1381</v>
      </c>
      <c r="D3467">
        <v>1900</v>
      </c>
      <c r="E3467" s="957">
        <v>1</v>
      </c>
      <c r="F3467" t="s">
        <v>441</v>
      </c>
      <c r="G3467" s="957">
        <v>274</v>
      </c>
      <c r="H3467" t="s">
        <v>389</v>
      </c>
      <c r="I3467" s="958" t="s">
        <v>489</v>
      </c>
      <c r="J3467" s="958" t="s">
        <v>445</v>
      </c>
      <c r="K3467" s="958" t="s">
        <v>448</v>
      </c>
      <c r="L3467" s="937">
        <v>7.2</v>
      </c>
      <c r="M3467" s="958"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ASRCMS202202</v>
      </c>
      <c r="AB3467" s="957">
        <f t="shared" si="595"/>
        <v>45230</v>
      </c>
      <c r="AC3467" t="str">
        <f t="shared" si="596"/>
        <v>Unaudited</v>
      </c>
    </row>
    <row r="3468" spans="1:29" x14ac:dyDescent="0.25">
      <c r="A3468" t="s">
        <v>421</v>
      </c>
      <c r="B3468" t="s">
        <v>1380</v>
      </c>
      <c r="C3468" t="s">
        <v>1381</v>
      </c>
      <c r="D3468">
        <v>1900</v>
      </c>
      <c r="E3468" s="957">
        <v>1</v>
      </c>
      <c r="F3468" t="s">
        <v>441</v>
      </c>
      <c r="G3468" s="957">
        <v>274</v>
      </c>
      <c r="H3468" t="s">
        <v>389</v>
      </c>
      <c r="I3468" s="937" t="s">
        <v>489</v>
      </c>
      <c r="J3468" s="937" t="s">
        <v>445</v>
      </c>
      <c r="K3468" s="937" t="s">
        <v>448</v>
      </c>
      <c r="L3468" s="937">
        <v>7.3</v>
      </c>
      <c r="M3468" s="958" t="s">
        <v>156</v>
      </c>
      <c r="N3468" s="678">
        <f t="shared" ca="1" si="592"/>
        <v>43850.294380747313</v>
      </c>
      <c r="O3468" s="678">
        <f t="shared" ca="1" si="600"/>
        <v>10275.504723310874</v>
      </c>
      <c r="P3468" s="678">
        <f t="shared" ca="1" si="600"/>
        <v>1824.9910287484263</v>
      </c>
      <c r="Q3468" s="678">
        <f t="shared" ca="1" si="600"/>
        <v>13843.70638353588</v>
      </c>
      <c r="R3468" s="678">
        <f t="shared" ca="1" si="600"/>
        <v>1966.0385301128297</v>
      </c>
      <c r="S3468" s="678">
        <f t="shared" ca="1" si="600"/>
        <v>73.279555206627975</v>
      </c>
      <c r="T3468" s="678">
        <f t="shared" ca="1" si="600"/>
        <v>1967.3171485538708</v>
      </c>
      <c r="U3468" s="678">
        <f t="shared" ca="1" si="600"/>
        <v>0</v>
      </c>
      <c r="V3468" s="678">
        <f t="shared" ca="1" si="598"/>
        <v>267.88606712499802</v>
      </c>
      <c r="W3468" s="678">
        <f t="shared" ca="1" si="597"/>
        <v>13631.570944153811</v>
      </c>
      <c r="X3468" s="678">
        <f t="shared" ca="1" si="599"/>
        <v>0</v>
      </c>
      <c r="Y3468" s="678">
        <f t="shared" ca="1" si="599"/>
        <v>0</v>
      </c>
      <c r="Z3468" s="678">
        <f t="shared" ca="1" si="599"/>
        <v>0</v>
      </c>
      <c r="AA3468" t="str">
        <f t="shared" si="594"/>
        <v>ASRCMS202202</v>
      </c>
      <c r="AB3468" s="957">
        <f t="shared" si="595"/>
        <v>45230</v>
      </c>
      <c r="AC3468" t="str">
        <f t="shared" si="596"/>
        <v>Unaudited</v>
      </c>
    </row>
    <row r="3469" spans="1:29" x14ac:dyDescent="0.25">
      <c r="A3469" t="s">
        <v>421</v>
      </c>
      <c r="B3469" t="s">
        <v>1380</v>
      </c>
      <c r="C3469" t="s">
        <v>1381</v>
      </c>
      <c r="D3469">
        <v>1900</v>
      </c>
      <c r="E3469" s="957">
        <v>1</v>
      </c>
      <c r="F3469" t="s">
        <v>441</v>
      </c>
      <c r="G3469" s="957">
        <v>274</v>
      </c>
      <c r="H3469" t="s">
        <v>389</v>
      </c>
      <c r="I3469" s="937" t="s">
        <v>489</v>
      </c>
      <c r="J3469" s="937" t="s">
        <v>445</v>
      </c>
      <c r="K3469" s="937" t="s">
        <v>448</v>
      </c>
      <c r="L3469" s="937" t="s">
        <v>91</v>
      </c>
      <c r="M3469" s="958" t="s">
        <v>456</v>
      </c>
      <c r="N3469" s="678">
        <f t="shared" ca="1" si="592"/>
        <v>107.25327746046359</v>
      </c>
      <c r="O3469" s="678">
        <f t="shared" ca="1" si="600"/>
        <v>25.132820080209989</v>
      </c>
      <c r="P3469" s="678">
        <f t="shared" ca="1" si="600"/>
        <v>4.4637389995527785</v>
      </c>
      <c r="Q3469" s="678">
        <f t="shared" ca="1" si="600"/>
        <v>33.860271699486375</v>
      </c>
      <c r="R3469" s="678">
        <f t="shared" ca="1" si="600"/>
        <v>4.8087265763199571</v>
      </c>
      <c r="S3469" s="678">
        <f t="shared" ca="1" si="600"/>
        <v>0.17923420076756816</v>
      </c>
      <c r="T3469" s="678">
        <f t="shared" ca="1" si="600"/>
        <v>4.811853944570494</v>
      </c>
      <c r="U3469" s="678">
        <f t="shared" ca="1" si="600"/>
        <v>0</v>
      </c>
      <c r="V3469" s="678">
        <f t="shared" ca="1" si="598"/>
        <v>0.65522156899736939</v>
      </c>
      <c r="W3469" s="678">
        <f t="shared" ca="1" si="597"/>
        <v>33.341410390559062</v>
      </c>
      <c r="X3469" s="678">
        <f t="shared" ca="1" si="599"/>
        <v>0</v>
      </c>
      <c r="Y3469" s="678">
        <f t="shared" ca="1" si="599"/>
        <v>0</v>
      </c>
      <c r="Z3469" s="678">
        <f t="shared" ca="1" si="599"/>
        <v>0</v>
      </c>
      <c r="AA3469" t="str">
        <f t="shared" si="594"/>
        <v>ASRCMS202202</v>
      </c>
      <c r="AB3469" s="957">
        <f t="shared" si="595"/>
        <v>45230</v>
      </c>
      <c r="AC3469" t="str">
        <f t="shared" si="596"/>
        <v>Unaudited</v>
      </c>
    </row>
    <row r="3470" spans="1:29" x14ac:dyDescent="0.25">
      <c r="A3470" t="s">
        <v>421</v>
      </c>
      <c r="B3470" t="s">
        <v>1380</v>
      </c>
      <c r="C3470" t="s">
        <v>1381</v>
      </c>
      <c r="D3470">
        <v>1900</v>
      </c>
      <c r="E3470" s="957">
        <v>1</v>
      </c>
      <c r="F3470" t="s">
        <v>441</v>
      </c>
      <c r="G3470" s="957">
        <v>274</v>
      </c>
      <c r="H3470" t="s">
        <v>389</v>
      </c>
      <c r="I3470" s="937" t="s">
        <v>489</v>
      </c>
      <c r="J3470" s="937" t="s">
        <v>445</v>
      </c>
      <c r="K3470" s="937" t="s">
        <v>449</v>
      </c>
      <c r="L3470" s="937">
        <v>8.1</v>
      </c>
      <c r="M3470" s="958" t="s">
        <v>22</v>
      </c>
      <c r="N3470" s="678">
        <f t="shared" ca="1" si="592"/>
        <v>6620714.923014163</v>
      </c>
      <c r="O3470" s="678">
        <f t="shared" ca="1" si="600"/>
        <v>2593429.3671012656</v>
      </c>
      <c r="P3470" s="678">
        <f t="shared" ca="1" si="600"/>
        <v>328938.91618803469</v>
      </c>
      <c r="Q3470" s="678">
        <f t="shared" ca="1" si="600"/>
        <v>2097699.255208917</v>
      </c>
      <c r="R3470" s="678">
        <f t="shared" ca="1" si="600"/>
        <v>377841.88818626967</v>
      </c>
      <c r="S3470" s="678">
        <f t="shared" ca="1" si="600"/>
        <v>1464.90123064969</v>
      </c>
      <c r="T3470" s="678">
        <f t="shared" ca="1" si="600"/>
        <v>466135.93926843017</v>
      </c>
      <c r="U3470" s="678">
        <f t="shared" ca="1" si="600"/>
        <v>0</v>
      </c>
      <c r="V3470" s="678">
        <f t="shared" ca="1" si="598"/>
        <v>122076.81576026812</v>
      </c>
      <c r="W3470" s="678">
        <f t="shared" ca="1" si="597"/>
        <v>633127.84007032891</v>
      </c>
      <c r="X3470" s="678">
        <f t="shared" ca="1" si="599"/>
        <v>0</v>
      </c>
      <c r="Y3470" s="678">
        <f t="shared" ca="1" si="599"/>
        <v>0</v>
      </c>
      <c r="Z3470" s="678">
        <f t="shared" ca="1" si="599"/>
        <v>0</v>
      </c>
      <c r="AA3470" t="str">
        <f t="shared" si="594"/>
        <v>ASRCMS202202</v>
      </c>
      <c r="AB3470" s="957">
        <f t="shared" si="595"/>
        <v>45230</v>
      </c>
      <c r="AC3470" t="str">
        <f t="shared" si="596"/>
        <v>Unaudited</v>
      </c>
    </row>
    <row r="3471" spans="1:29" x14ac:dyDescent="0.25">
      <c r="A3471" t="s">
        <v>421</v>
      </c>
      <c r="B3471" t="s">
        <v>1380</v>
      </c>
      <c r="C3471" t="s">
        <v>1381</v>
      </c>
      <c r="D3471">
        <v>1900</v>
      </c>
      <c r="E3471" s="957">
        <v>1</v>
      </c>
      <c r="F3471" t="s">
        <v>441</v>
      </c>
      <c r="G3471" s="957">
        <v>274</v>
      </c>
      <c r="H3471" t="s">
        <v>389</v>
      </c>
      <c r="I3471" s="958" t="s">
        <v>489</v>
      </c>
      <c r="J3471" s="958" t="s">
        <v>445</v>
      </c>
      <c r="K3471" s="958" t="s">
        <v>449</v>
      </c>
      <c r="L3471" s="937" t="s">
        <v>113</v>
      </c>
      <c r="M3471" s="958" t="s">
        <v>444</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ASRCMS202202</v>
      </c>
      <c r="AB3471" s="957">
        <f t="shared" si="595"/>
        <v>45230</v>
      </c>
      <c r="AC3471" t="str">
        <f t="shared" si="596"/>
        <v>Unaudited</v>
      </c>
    </row>
    <row r="3472" spans="1:29" x14ac:dyDescent="0.25">
      <c r="A3472" t="s">
        <v>421</v>
      </c>
      <c r="B3472" t="s">
        <v>1380</v>
      </c>
      <c r="C3472" t="s">
        <v>1381</v>
      </c>
      <c r="D3472">
        <v>1900</v>
      </c>
      <c r="E3472" s="957">
        <v>1</v>
      </c>
      <c r="F3472" t="s">
        <v>441</v>
      </c>
      <c r="G3472" s="957">
        <v>274</v>
      </c>
      <c r="H3472" t="s">
        <v>389</v>
      </c>
      <c r="I3472" s="958" t="s">
        <v>489</v>
      </c>
      <c r="J3472" s="958" t="s">
        <v>445</v>
      </c>
      <c r="K3472" s="958" t="s">
        <v>449</v>
      </c>
      <c r="L3472" s="937" t="s">
        <v>115</v>
      </c>
      <c r="M3472" s="958" t="s">
        <v>158</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ASRCMS202202</v>
      </c>
      <c r="AB3472" s="957">
        <f t="shared" si="595"/>
        <v>45230</v>
      </c>
      <c r="AC3472" t="str">
        <f t="shared" si="596"/>
        <v>Unaudited</v>
      </c>
    </row>
    <row r="3473" spans="1:29" x14ac:dyDescent="0.25">
      <c r="A3473" t="s">
        <v>421</v>
      </c>
      <c r="B3473" t="s">
        <v>1380</v>
      </c>
      <c r="C3473" t="s">
        <v>1381</v>
      </c>
      <c r="D3473">
        <v>1900</v>
      </c>
      <c r="E3473" s="957">
        <v>1</v>
      </c>
      <c r="F3473" t="s">
        <v>441</v>
      </c>
      <c r="G3473" s="957">
        <v>274</v>
      </c>
      <c r="H3473" t="s">
        <v>389</v>
      </c>
      <c r="I3473" s="958" t="s">
        <v>489</v>
      </c>
      <c r="J3473" s="958" t="s">
        <v>445</v>
      </c>
      <c r="K3473" s="958" t="s">
        <v>449</v>
      </c>
      <c r="L3473" s="937" t="s">
        <v>116</v>
      </c>
      <c r="M3473" s="958" t="s">
        <v>114</v>
      </c>
      <c r="N3473" s="678">
        <f t="shared" ca="1" si="592"/>
        <v>-16684.527733456212</v>
      </c>
      <c r="O3473" s="678">
        <f t="shared" ca="1" si="600"/>
        <v>-6535.5697539173898</v>
      </c>
      <c r="P3473" s="678">
        <f t="shared" ca="1" si="600"/>
        <v>-828.9422718798661</v>
      </c>
      <c r="Q3473" s="678">
        <f t="shared" ca="1" si="600"/>
        <v>-5286.3054529539886</v>
      </c>
      <c r="R3473" s="678">
        <f t="shared" ca="1" si="600"/>
        <v>-952.18017020966238</v>
      </c>
      <c r="S3473" s="678">
        <f t="shared" ca="1" si="600"/>
        <v>-3.691623260290104</v>
      </c>
      <c r="T3473" s="678">
        <f t="shared" ca="1" si="600"/>
        <v>-1174.6855281822179</v>
      </c>
      <c r="U3473" s="678">
        <f t="shared" ca="1" si="600"/>
        <v>0</v>
      </c>
      <c r="V3473" s="678">
        <f t="shared" ca="1" si="598"/>
        <v>-307.63958905467291</v>
      </c>
      <c r="W3473" s="678">
        <f t="shared" ca="1" si="597"/>
        <v>-1595.5133439981273</v>
      </c>
      <c r="X3473" s="678">
        <f t="shared" ca="1" si="599"/>
        <v>0</v>
      </c>
      <c r="Y3473" s="678">
        <f t="shared" ca="1" si="599"/>
        <v>0</v>
      </c>
      <c r="Z3473" s="678">
        <f t="shared" ca="1" si="599"/>
        <v>0</v>
      </c>
      <c r="AA3473" t="str">
        <f t="shared" si="594"/>
        <v>ASRCMS202202</v>
      </c>
      <c r="AB3473" s="957">
        <f t="shared" si="595"/>
        <v>45230</v>
      </c>
      <c r="AC3473" t="str">
        <f t="shared" si="596"/>
        <v>Unaudited</v>
      </c>
    </row>
    <row r="3474" spans="1:29" x14ac:dyDescent="0.25">
      <c r="A3474" t="s">
        <v>421</v>
      </c>
      <c r="B3474" t="s">
        <v>1380</v>
      </c>
      <c r="C3474" t="s">
        <v>1381</v>
      </c>
      <c r="D3474">
        <v>1900</v>
      </c>
      <c r="E3474" s="957">
        <v>1</v>
      </c>
      <c r="F3474" t="s">
        <v>441</v>
      </c>
      <c r="G3474" s="957">
        <v>274</v>
      </c>
      <c r="H3474" t="s">
        <v>389</v>
      </c>
      <c r="I3474" s="958" t="s">
        <v>489</v>
      </c>
      <c r="J3474" s="958" t="s">
        <v>445</v>
      </c>
      <c r="K3474" s="958" t="s">
        <v>449</v>
      </c>
      <c r="L3474" s="937" t="s">
        <v>117</v>
      </c>
      <c r="M3474" s="958" t="s">
        <v>159</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ASRCMS202202</v>
      </c>
      <c r="AB3474" s="957">
        <f t="shared" si="595"/>
        <v>45230</v>
      </c>
      <c r="AC3474" t="str">
        <f t="shared" si="596"/>
        <v>Unaudited</v>
      </c>
    </row>
    <row r="3475" spans="1:29" x14ac:dyDescent="0.25">
      <c r="A3475" t="s">
        <v>421</v>
      </c>
      <c r="B3475" t="s">
        <v>1380</v>
      </c>
      <c r="C3475" t="s">
        <v>1381</v>
      </c>
      <c r="D3475">
        <v>1900</v>
      </c>
      <c r="E3475" s="957">
        <v>1</v>
      </c>
      <c r="F3475" t="s">
        <v>441</v>
      </c>
      <c r="G3475" s="957">
        <v>274</v>
      </c>
      <c r="H3475" t="s">
        <v>389</v>
      </c>
      <c r="I3475" s="958" t="s">
        <v>489</v>
      </c>
      <c r="J3475" s="958" t="s">
        <v>445</v>
      </c>
      <c r="K3475" s="958" t="s">
        <v>449</v>
      </c>
      <c r="L3475" s="953" t="s">
        <v>160</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ASRCMS202202</v>
      </c>
      <c r="AB3475" s="957">
        <f t="shared" si="595"/>
        <v>45230</v>
      </c>
      <c r="AC3475" t="str">
        <f t="shared" si="596"/>
        <v>Unaudited</v>
      </c>
    </row>
    <row r="3476" spans="1:29" x14ac:dyDescent="0.25">
      <c r="A3476" t="s">
        <v>421</v>
      </c>
      <c r="B3476" t="s">
        <v>1380</v>
      </c>
      <c r="C3476" t="s">
        <v>1381</v>
      </c>
      <c r="D3476">
        <v>1900</v>
      </c>
      <c r="E3476" s="957">
        <v>1</v>
      </c>
      <c r="F3476" t="s">
        <v>441</v>
      </c>
      <c r="G3476" s="957">
        <v>274</v>
      </c>
      <c r="H3476" t="s">
        <v>389</v>
      </c>
      <c r="I3476" s="958" t="s">
        <v>489</v>
      </c>
      <c r="J3476" s="958" t="s">
        <v>445</v>
      </c>
      <c r="K3476" s="958" t="s">
        <v>449</v>
      </c>
      <c r="L3476" s="937" t="s">
        <v>443</v>
      </c>
      <c r="M3476" s="958" t="s">
        <v>457</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ASRCMS202202</v>
      </c>
      <c r="AB3476" s="957">
        <f t="shared" si="595"/>
        <v>45230</v>
      </c>
      <c r="AC3476" t="str">
        <f t="shared" si="596"/>
        <v>Unaudited</v>
      </c>
    </row>
    <row r="3477" spans="1:29" ht="30" x14ac:dyDescent="0.25">
      <c r="A3477" t="s">
        <v>421</v>
      </c>
      <c r="B3477" t="s">
        <v>1380</v>
      </c>
      <c r="C3477" t="s">
        <v>1381</v>
      </c>
      <c r="D3477">
        <v>1900</v>
      </c>
      <c r="E3477" s="957">
        <v>1</v>
      </c>
      <c r="F3477" t="s">
        <v>441</v>
      </c>
      <c r="G3477" s="957">
        <v>274</v>
      </c>
      <c r="H3477" t="s">
        <v>389</v>
      </c>
      <c r="I3477" s="937" t="s">
        <v>489</v>
      </c>
      <c r="J3477" s="937" t="s">
        <v>445</v>
      </c>
      <c r="K3477" s="937" t="s">
        <v>450</v>
      </c>
      <c r="L3477" s="937">
        <v>9.1</v>
      </c>
      <c r="M3477" s="958" t="s">
        <v>186</v>
      </c>
      <c r="N3477" s="678">
        <f t="shared" ca="1" si="592"/>
        <v>7952633.5099999998</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779889.77</v>
      </c>
      <c r="P3477" s="678">
        <f t="shared" ca="1" si="601"/>
        <v>175157.75999999998</v>
      </c>
      <c r="Q3477" s="678">
        <f t="shared" ca="1" si="601"/>
        <v>1802239.01</v>
      </c>
      <c r="R3477" s="678">
        <f t="shared" ca="1" si="601"/>
        <v>247265.83000000002</v>
      </c>
      <c r="S3477" s="678">
        <f t="shared" ca="1" si="601"/>
        <v>17680.510000000002</v>
      </c>
      <c r="T3477" s="678">
        <f t="shared" ca="1" si="601"/>
        <v>214989.78000000003</v>
      </c>
      <c r="U3477" s="678">
        <f t="shared" ca="1" si="601"/>
        <v>0</v>
      </c>
      <c r="V3477" s="678">
        <f t="shared" ca="1" si="598"/>
        <v>72845.98</v>
      </c>
      <c r="W3477" s="678">
        <f t="shared" ca="1" si="597"/>
        <v>4642564.87</v>
      </c>
      <c r="X3477" s="678">
        <f t="shared" ca="1" si="599"/>
        <v>0</v>
      </c>
      <c r="Y3477" s="678">
        <f t="shared" ca="1" si="599"/>
        <v>0</v>
      </c>
      <c r="Z3477" s="678">
        <f t="shared" ca="1" si="599"/>
        <v>0</v>
      </c>
      <c r="AA3477" t="str">
        <f t="shared" si="594"/>
        <v>ASRCMS202202</v>
      </c>
      <c r="AB3477" s="957">
        <f t="shared" si="595"/>
        <v>45230</v>
      </c>
      <c r="AC3477" t="str">
        <f t="shared" si="596"/>
        <v>Unaudited</v>
      </c>
    </row>
    <row r="3478" spans="1:29" x14ac:dyDescent="0.25">
      <c r="A3478" t="s">
        <v>421</v>
      </c>
      <c r="B3478" t="s">
        <v>1380</v>
      </c>
      <c r="C3478" t="s">
        <v>1381</v>
      </c>
      <c r="D3478">
        <v>1900</v>
      </c>
      <c r="E3478" s="957">
        <v>1</v>
      </c>
      <c r="F3478" t="s">
        <v>441</v>
      </c>
      <c r="G3478" s="957">
        <v>274</v>
      </c>
      <c r="H3478" t="s">
        <v>389</v>
      </c>
      <c r="I3478" s="958" t="s">
        <v>489</v>
      </c>
      <c r="J3478" s="958" t="s">
        <v>445</v>
      </c>
      <c r="K3478" s="958" t="s">
        <v>450</v>
      </c>
      <c r="L3478" s="937" t="s">
        <v>107</v>
      </c>
      <c r="M3478" s="958" t="s">
        <v>187</v>
      </c>
      <c r="N3478" s="678">
        <f t="shared" ca="1" si="592"/>
        <v>74057.119999999995</v>
      </c>
      <c r="O3478" s="678">
        <f t="shared" ca="1" si="601"/>
        <v>27983.13</v>
      </c>
      <c r="P3478" s="678">
        <f t="shared" ca="1" si="601"/>
        <v>0</v>
      </c>
      <c r="Q3478" s="678">
        <f t="shared" ca="1" si="601"/>
        <v>32162.840000000004</v>
      </c>
      <c r="R3478" s="678">
        <f t="shared" ca="1" si="601"/>
        <v>0</v>
      </c>
      <c r="S3478" s="678">
        <f t="shared" ca="1" si="601"/>
        <v>0</v>
      </c>
      <c r="T3478" s="678">
        <f t="shared" ca="1" si="601"/>
        <v>0</v>
      </c>
      <c r="U3478" s="678">
        <f t="shared" ca="1" si="601"/>
        <v>0</v>
      </c>
      <c r="V3478" s="678">
        <f t="shared" ca="1" si="598"/>
        <v>0</v>
      </c>
      <c r="W3478" s="678">
        <f t="shared" ca="1" si="597"/>
        <v>13911.15</v>
      </c>
      <c r="X3478" s="678">
        <f t="shared" ca="1" si="599"/>
        <v>0</v>
      </c>
      <c r="Y3478" s="678">
        <f t="shared" ca="1" si="599"/>
        <v>0</v>
      </c>
      <c r="Z3478" s="678">
        <f t="shared" ca="1" si="599"/>
        <v>0</v>
      </c>
      <c r="AA3478" t="str">
        <f t="shared" si="594"/>
        <v>ASRCMS202202</v>
      </c>
      <c r="AB3478" s="957">
        <f t="shared" si="595"/>
        <v>45230</v>
      </c>
      <c r="AC3478" t="str">
        <f t="shared" si="596"/>
        <v>Unaudited</v>
      </c>
    </row>
    <row r="3479" spans="1:29" x14ac:dyDescent="0.25">
      <c r="A3479" t="s">
        <v>421</v>
      </c>
      <c r="B3479" t="s">
        <v>1380</v>
      </c>
      <c r="C3479" t="s">
        <v>1381</v>
      </c>
      <c r="D3479">
        <v>1900</v>
      </c>
      <c r="E3479" s="957">
        <v>1</v>
      </c>
      <c r="F3479" t="s">
        <v>441</v>
      </c>
      <c r="G3479" s="957">
        <v>274</v>
      </c>
      <c r="H3479" t="s">
        <v>389</v>
      </c>
      <c r="I3479" s="937" t="s">
        <v>489</v>
      </c>
      <c r="J3479" s="937" t="s">
        <v>445</v>
      </c>
      <c r="K3479" s="937" t="s">
        <v>450</v>
      </c>
      <c r="L3479" s="937" t="s">
        <v>1316</v>
      </c>
      <c r="M3479" s="937" t="s">
        <v>1317</v>
      </c>
      <c r="N3479" s="678">
        <f t="shared" ca="1" si="592"/>
        <v>135304.80000000002</v>
      </c>
      <c r="O3479" s="678">
        <f t="shared" ca="1" si="601"/>
        <v>129862.29000000001</v>
      </c>
      <c r="P3479" s="678">
        <f t="shared" ca="1" si="601"/>
        <v>0</v>
      </c>
      <c r="Q3479" s="678">
        <f t="shared" ca="1" si="601"/>
        <v>4967.41</v>
      </c>
      <c r="R3479" s="678">
        <f t="shared" ca="1" si="601"/>
        <v>0</v>
      </c>
      <c r="S3479" s="678">
        <f t="shared" ca="1" si="601"/>
        <v>475.1</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ASRCMS202202</v>
      </c>
      <c r="AB3479" s="957">
        <f t="shared" si="595"/>
        <v>45230</v>
      </c>
      <c r="AC3479" t="str">
        <f t="shared" si="596"/>
        <v>Unaudited</v>
      </c>
    </row>
    <row r="3480" spans="1:29" x14ac:dyDescent="0.25">
      <c r="A3480" t="s">
        <v>421</v>
      </c>
      <c r="B3480" t="s">
        <v>1380</v>
      </c>
      <c r="C3480" t="s">
        <v>1381</v>
      </c>
      <c r="D3480">
        <v>1900</v>
      </c>
      <c r="E3480" s="957">
        <v>1</v>
      </c>
      <c r="F3480" t="s">
        <v>441</v>
      </c>
      <c r="G3480" s="957">
        <v>274</v>
      </c>
      <c r="H3480" t="s">
        <v>389</v>
      </c>
      <c r="I3480" s="937" t="s">
        <v>489</v>
      </c>
      <c r="J3480" s="937" t="s">
        <v>445</v>
      </c>
      <c r="K3480" s="937" t="s">
        <v>450</v>
      </c>
      <c r="L3480" s="937" t="s">
        <v>108</v>
      </c>
      <c r="M3480" s="958" t="s">
        <v>188</v>
      </c>
      <c r="N3480" s="678">
        <f t="shared" ca="1" si="592"/>
        <v>1445573.1000000006</v>
      </c>
      <c r="O3480" s="678">
        <f t="shared" ca="1" si="601"/>
        <v>293794.66000000009</v>
      </c>
      <c r="P3480" s="678">
        <f t="shared" ca="1" si="601"/>
        <v>33291.86</v>
      </c>
      <c r="Q3480" s="678">
        <f t="shared" ca="1" si="601"/>
        <v>483222.58000000019</v>
      </c>
      <c r="R3480" s="678">
        <f t="shared" ca="1" si="601"/>
        <v>30181.380000000005</v>
      </c>
      <c r="S3480" s="678">
        <f t="shared" ca="1" si="601"/>
        <v>222.43</v>
      </c>
      <c r="T3480" s="678">
        <f t="shared" ca="1" si="601"/>
        <v>144362.39000000001</v>
      </c>
      <c r="U3480" s="678">
        <f t="shared" ca="1" si="601"/>
        <v>0</v>
      </c>
      <c r="V3480" s="678">
        <f t="shared" ca="1" si="598"/>
        <v>13529.91</v>
      </c>
      <c r="W3480" s="678">
        <f t="shared" ca="1" si="597"/>
        <v>446967.89</v>
      </c>
      <c r="X3480" s="678">
        <f t="shared" ca="1" si="599"/>
        <v>0</v>
      </c>
      <c r="Y3480" s="678">
        <f t="shared" ca="1" si="599"/>
        <v>0</v>
      </c>
      <c r="Z3480" s="678">
        <f t="shared" ca="1" si="599"/>
        <v>0</v>
      </c>
      <c r="AA3480" t="str">
        <f t="shared" si="594"/>
        <v>ASRCMS202202</v>
      </c>
      <c r="AB3480" s="957">
        <f t="shared" si="595"/>
        <v>45230</v>
      </c>
      <c r="AC3480" t="str">
        <f t="shared" si="596"/>
        <v>Unaudited</v>
      </c>
    </row>
    <row r="3481" spans="1:29" x14ac:dyDescent="0.25">
      <c r="A3481" t="s">
        <v>421</v>
      </c>
      <c r="B3481" t="s">
        <v>1380</v>
      </c>
      <c r="C3481" t="s">
        <v>1381</v>
      </c>
      <c r="D3481">
        <v>1900</v>
      </c>
      <c r="E3481" s="957">
        <v>1</v>
      </c>
      <c r="F3481" t="s">
        <v>441</v>
      </c>
      <c r="G3481" s="957">
        <v>274</v>
      </c>
      <c r="H3481" t="s">
        <v>389</v>
      </c>
      <c r="I3481" s="937" t="s">
        <v>489</v>
      </c>
      <c r="J3481" s="937" t="s">
        <v>445</v>
      </c>
      <c r="K3481" s="937" t="s">
        <v>450</v>
      </c>
      <c r="L3481" s="937" t="s">
        <v>109</v>
      </c>
      <c r="M3481" s="958" t="s">
        <v>161</v>
      </c>
      <c r="N3481" s="678">
        <f t="shared" ca="1" si="592"/>
        <v>2354731.271561692</v>
      </c>
      <c r="O3481" s="678">
        <f t="shared" ca="1" si="601"/>
        <v>1044450.2851451455</v>
      </c>
      <c r="P3481" s="678">
        <f t="shared" ca="1" si="601"/>
        <v>57907.856457703987</v>
      </c>
      <c r="Q3481" s="678">
        <f t="shared" ca="1" si="601"/>
        <v>922020.91689702659</v>
      </c>
      <c r="R3481" s="678">
        <f t="shared" ca="1" si="601"/>
        <v>61741.190288939622</v>
      </c>
      <c r="S3481" s="678">
        <f t="shared" ca="1" si="601"/>
        <v>5285.9127831567284</v>
      </c>
      <c r="T3481" s="678">
        <f t="shared" ca="1" si="601"/>
        <v>101868.64753155025</v>
      </c>
      <c r="U3481" s="678">
        <f t="shared" ca="1" si="601"/>
        <v>0</v>
      </c>
      <c r="V3481" s="678">
        <f t="shared" ca="1" si="598"/>
        <v>8207.5553013827794</v>
      </c>
      <c r="W3481" s="678">
        <f t="shared" ca="1" si="597"/>
        <v>153248.90715678706</v>
      </c>
      <c r="X3481" s="678">
        <f t="shared" ca="1" si="599"/>
        <v>0</v>
      </c>
      <c r="Y3481" s="678">
        <f t="shared" ca="1" si="599"/>
        <v>0</v>
      </c>
      <c r="Z3481" s="678">
        <f t="shared" ca="1" si="599"/>
        <v>0</v>
      </c>
      <c r="AA3481" t="str">
        <f t="shared" si="594"/>
        <v>ASRCMS202202</v>
      </c>
      <c r="AB3481" s="957">
        <f t="shared" si="595"/>
        <v>45230</v>
      </c>
      <c r="AC3481" t="str">
        <f t="shared" si="596"/>
        <v>Unaudited</v>
      </c>
    </row>
    <row r="3482" spans="1:29" x14ac:dyDescent="0.25">
      <c r="A3482" t="s">
        <v>421</v>
      </c>
      <c r="B3482" t="s">
        <v>1380</v>
      </c>
      <c r="C3482" t="s">
        <v>1381</v>
      </c>
      <c r="D3482">
        <v>1900</v>
      </c>
      <c r="E3482" s="957">
        <v>1</v>
      </c>
      <c r="F3482" t="s">
        <v>441</v>
      </c>
      <c r="G3482" s="957">
        <v>274</v>
      </c>
      <c r="H3482" t="s">
        <v>389</v>
      </c>
      <c r="I3482" s="937" t="s">
        <v>489</v>
      </c>
      <c r="J3482" s="937" t="s">
        <v>445</v>
      </c>
      <c r="K3482" s="937" t="s">
        <v>450</v>
      </c>
      <c r="L3482" s="937" t="s">
        <v>110</v>
      </c>
      <c r="M3482" s="958" t="s">
        <v>135</v>
      </c>
      <c r="N3482" s="678">
        <f t="shared" ca="1" si="592"/>
        <v>44794.177392993508</v>
      </c>
      <c r="O3482" s="678">
        <f t="shared" ca="1" si="601"/>
        <v>26827.313962760611</v>
      </c>
      <c r="P3482" s="678">
        <f t="shared" ca="1" si="601"/>
        <v>3791.1124365118003</v>
      </c>
      <c r="Q3482" s="678">
        <f t="shared" ca="1" si="601"/>
        <v>10313.096030971627</v>
      </c>
      <c r="R3482" s="678">
        <f t="shared" ca="1" si="601"/>
        <v>1574.2835879980062</v>
      </c>
      <c r="S3482" s="678">
        <f t="shared" ca="1" si="601"/>
        <v>71.725537303647485</v>
      </c>
      <c r="T3482" s="678">
        <f t="shared" ca="1" si="601"/>
        <v>1539.8510239159693</v>
      </c>
      <c r="U3482" s="678">
        <f t="shared" ca="1" si="601"/>
        <v>0</v>
      </c>
      <c r="V3482" s="678">
        <f t="shared" ca="1" si="598"/>
        <v>163.68135435960579</v>
      </c>
      <c r="W3482" s="678">
        <f t="shared" ca="1" si="597"/>
        <v>513.11345917224742</v>
      </c>
      <c r="X3482" s="678">
        <f t="shared" ca="1" si="599"/>
        <v>0</v>
      </c>
      <c r="Y3482" s="678">
        <f t="shared" ca="1" si="599"/>
        <v>0</v>
      </c>
      <c r="Z3482" s="678">
        <f t="shared" ca="1" si="599"/>
        <v>0</v>
      </c>
      <c r="AA3482" t="str">
        <f t="shared" si="594"/>
        <v>ASRCMS202202</v>
      </c>
      <c r="AB3482" s="957">
        <f t="shared" si="595"/>
        <v>45230</v>
      </c>
      <c r="AC3482" t="str">
        <f t="shared" si="596"/>
        <v>Unaudited</v>
      </c>
    </row>
    <row r="3483" spans="1:29" x14ac:dyDescent="0.25">
      <c r="A3483" t="s">
        <v>421</v>
      </c>
      <c r="B3483" t="s">
        <v>1380</v>
      </c>
      <c r="C3483" t="s">
        <v>1381</v>
      </c>
      <c r="D3483">
        <v>1900</v>
      </c>
      <c r="E3483" s="957">
        <v>1</v>
      </c>
      <c r="F3483" t="s">
        <v>441</v>
      </c>
      <c r="G3483" s="957">
        <v>274</v>
      </c>
      <c r="H3483" t="s">
        <v>389</v>
      </c>
      <c r="I3483" s="937" t="s">
        <v>489</v>
      </c>
      <c r="J3483" s="937" t="s">
        <v>445</v>
      </c>
      <c r="K3483" s="937" t="s">
        <v>450</v>
      </c>
      <c r="L3483" s="943" t="s">
        <v>111</v>
      </c>
      <c r="M3483" s="959" t="s">
        <v>163</v>
      </c>
      <c r="N3483" s="678">
        <f t="shared" ca="1" si="592"/>
        <v>215415.41463727388</v>
      </c>
      <c r="O3483" s="678">
        <f t="shared" ca="1" si="601"/>
        <v>41283.137995005047</v>
      </c>
      <c r="P3483" s="678">
        <f t="shared" ca="1" si="601"/>
        <v>4782.3054934803631</v>
      </c>
      <c r="Q3483" s="678">
        <f t="shared" ca="1" si="601"/>
        <v>61290.896649266215</v>
      </c>
      <c r="R3483" s="678">
        <f t="shared" ca="1" si="601"/>
        <v>6313.9012717135574</v>
      </c>
      <c r="S3483" s="678">
        <f t="shared" ca="1" si="601"/>
        <v>128.07056878346953</v>
      </c>
      <c r="T3483" s="678">
        <f t="shared" ca="1" si="601"/>
        <v>2817.0386733167529</v>
      </c>
      <c r="U3483" s="678">
        <f t="shared" ca="1" si="601"/>
        <v>0</v>
      </c>
      <c r="V3483" s="678">
        <f t="shared" ca="1" si="598"/>
        <v>1638.0339622178908</v>
      </c>
      <c r="W3483" s="678">
        <f t="shared" ca="1" si="597"/>
        <v>97162.030023490574</v>
      </c>
      <c r="X3483" s="678">
        <f t="shared" ca="1" si="599"/>
        <v>0</v>
      </c>
      <c r="Y3483" s="678">
        <f t="shared" ca="1" si="599"/>
        <v>0</v>
      </c>
      <c r="Z3483" s="678">
        <f t="shared" ca="1" si="599"/>
        <v>0</v>
      </c>
      <c r="AA3483" t="str">
        <f t="shared" si="594"/>
        <v>ASRCMS202202</v>
      </c>
      <c r="AB3483" s="957">
        <f t="shared" si="595"/>
        <v>45230</v>
      </c>
      <c r="AC3483" t="str">
        <f t="shared" si="596"/>
        <v>Unaudited</v>
      </c>
    </row>
    <row r="3484" spans="1:29" x14ac:dyDescent="0.25">
      <c r="A3484" t="s">
        <v>421</v>
      </c>
      <c r="B3484" t="s">
        <v>1380</v>
      </c>
      <c r="C3484" t="s">
        <v>1381</v>
      </c>
      <c r="D3484">
        <v>1900</v>
      </c>
      <c r="E3484" s="957">
        <v>1</v>
      </c>
      <c r="F3484" t="s">
        <v>441</v>
      </c>
      <c r="G3484" s="957">
        <v>274</v>
      </c>
      <c r="H3484" t="s">
        <v>389</v>
      </c>
      <c r="I3484" s="937" t="s">
        <v>489</v>
      </c>
      <c r="J3484" s="937" t="s">
        <v>445</v>
      </c>
      <c r="K3484" s="937" t="s">
        <v>450</v>
      </c>
      <c r="L3484" s="937" t="s">
        <v>112</v>
      </c>
      <c r="M3484" s="958" t="s">
        <v>464</v>
      </c>
      <c r="N3484" s="678">
        <f t="shared" ca="1" si="592"/>
        <v>281831.57953813043</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66042.013346065694</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11729.456131106615</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88975.312294528863</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12635.986877611469</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470.97728951172496</v>
      </c>
      <c r="T3484" s="678">
        <f t="shared" ca="1" si="602"/>
        <v>12644.204725631742</v>
      </c>
      <c r="U3484" s="678">
        <f t="shared" ca="1" si="602"/>
        <v>0</v>
      </c>
      <c r="V3484" s="678">
        <f t="shared" ca="1" si="602"/>
        <v>1721.738804728388</v>
      </c>
      <c r="W3484" s="678">
        <f t="shared" ca="1" si="597"/>
        <v>87611.89006894597</v>
      </c>
      <c r="X3484" s="678">
        <f t="shared" ca="1" si="602"/>
        <v>0</v>
      </c>
      <c r="Y3484" s="678">
        <f t="shared" ca="1" si="602"/>
        <v>0</v>
      </c>
      <c r="Z3484" s="678">
        <f t="shared" ca="1" si="602"/>
        <v>0</v>
      </c>
      <c r="AA3484" t="str">
        <f t="shared" si="594"/>
        <v>ASRCMS202202</v>
      </c>
      <c r="AB3484" s="957">
        <f t="shared" si="595"/>
        <v>45230</v>
      </c>
      <c r="AC3484" t="str">
        <f t="shared" si="596"/>
        <v>Unaudited</v>
      </c>
    </row>
    <row r="3485" spans="1:29" x14ac:dyDescent="0.25">
      <c r="A3485" t="s">
        <v>421</v>
      </c>
      <c r="B3485" t="s">
        <v>1380</v>
      </c>
      <c r="C3485" t="s">
        <v>1381</v>
      </c>
      <c r="D3485">
        <v>1900</v>
      </c>
      <c r="E3485" s="957">
        <v>1</v>
      </c>
      <c r="F3485" t="s">
        <v>441</v>
      </c>
      <c r="G3485" s="957">
        <v>274</v>
      </c>
      <c r="H3485" t="s">
        <v>389</v>
      </c>
      <c r="I3485" s="937" t="s">
        <v>489</v>
      </c>
      <c r="J3485" s="937" t="s">
        <v>445</v>
      </c>
      <c r="K3485" s="937" t="s">
        <v>6</v>
      </c>
      <c r="L3485" s="937" t="s">
        <v>118</v>
      </c>
      <c r="M3485" s="958" t="s">
        <v>189</v>
      </c>
      <c r="N3485" s="678">
        <f t="shared" ca="1" si="592"/>
        <v>45840.991564377939</v>
      </c>
      <c r="O3485" s="678">
        <f t="shared" ca="1" si="602"/>
        <v>17949.15645284432</v>
      </c>
      <c r="P3485" s="678">
        <f t="shared" ca="1" si="602"/>
        <v>2274.0535626602377</v>
      </c>
      <c r="Q3485" s="678">
        <f t="shared" ca="1" si="602"/>
        <v>14552.02523915012</v>
      </c>
      <c r="R3485" s="678">
        <f t="shared" ca="1" si="602"/>
        <v>2612.1345017780927</v>
      </c>
      <c r="S3485" s="678">
        <f t="shared" ca="1" si="602"/>
        <v>10.127302360904023</v>
      </c>
      <c r="T3485" s="678">
        <f t="shared" ca="1" si="602"/>
        <v>3222.5378062941054</v>
      </c>
      <c r="U3485" s="678">
        <f t="shared" ca="1" si="602"/>
        <v>0</v>
      </c>
      <c r="V3485" s="678">
        <f t="shared" ca="1" si="602"/>
        <v>843.95370731738706</v>
      </c>
      <c r="W3485" s="678">
        <f t="shared" ca="1" si="597"/>
        <v>4377.002991972784</v>
      </c>
      <c r="X3485" s="678">
        <f t="shared" ca="1" si="602"/>
        <v>0</v>
      </c>
      <c r="Y3485" s="678">
        <f t="shared" ca="1" si="602"/>
        <v>0</v>
      </c>
      <c r="Z3485" s="678">
        <f t="shared" ca="1" si="602"/>
        <v>0</v>
      </c>
      <c r="AA3485" t="str">
        <f t="shared" si="594"/>
        <v>ASRCMS202202</v>
      </c>
      <c r="AB3485" s="957">
        <f t="shared" si="595"/>
        <v>45230</v>
      </c>
      <c r="AC3485" t="str">
        <f t="shared" si="596"/>
        <v>Unaudited</v>
      </c>
    </row>
    <row r="3486" spans="1:29" x14ac:dyDescent="0.25">
      <c r="A3486" t="s">
        <v>421</v>
      </c>
      <c r="B3486" t="s">
        <v>1380</v>
      </c>
      <c r="C3486" t="s">
        <v>1381</v>
      </c>
      <c r="D3486">
        <v>1900</v>
      </c>
      <c r="E3486" s="957">
        <v>1</v>
      </c>
      <c r="F3486" t="s">
        <v>441</v>
      </c>
      <c r="G3486" s="957">
        <v>274</v>
      </c>
      <c r="H3486" t="s">
        <v>389</v>
      </c>
      <c r="I3486" s="937" t="s">
        <v>489</v>
      </c>
      <c r="J3486" s="937" t="s">
        <v>445</v>
      </c>
      <c r="K3486" s="937" t="s">
        <v>6</v>
      </c>
      <c r="L3486" s="937" t="s">
        <v>45</v>
      </c>
      <c r="M3486" s="958" t="s">
        <v>164</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ASRCMS202202</v>
      </c>
      <c r="AB3486" s="957">
        <f t="shared" si="595"/>
        <v>45230</v>
      </c>
      <c r="AC3486" t="str">
        <f t="shared" si="596"/>
        <v>Unaudited</v>
      </c>
    </row>
    <row r="3487" spans="1:29" x14ac:dyDescent="0.25">
      <c r="A3487" t="s">
        <v>421</v>
      </c>
      <c r="B3487" t="s">
        <v>1380</v>
      </c>
      <c r="C3487" t="s">
        <v>1381</v>
      </c>
      <c r="D3487">
        <v>1900</v>
      </c>
      <c r="E3487" s="957">
        <v>1</v>
      </c>
      <c r="F3487" t="s">
        <v>441</v>
      </c>
      <c r="G3487" s="957">
        <v>274</v>
      </c>
      <c r="H3487" t="s">
        <v>389</v>
      </c>
      <c r="I3487" s="937" t="s">
        <v>489</v>
      </c>
      <c r="J3487" s="937" t="s">
        <v>445</v>
      </c>
      <c r="K3487" s="937" t="s">
        <v>6</v>
      </c>
      <c r="L3487" s="937" t="s">
        <v>46</v>
      </c>
      <c r="M3487" s="958" t="s">
        <v>165</v>
      </c>
      <c r="N3487" s="678">
        <f t="shared" ca="1" si="592"/>
        <v>2.4972083746584692</v>
      </c>
      <c r="O3487" s="678">
        <f t="shared" ca="1" si="602"/>
        <v>0.48421086220593657</v>
      </c>
      <c r="P3487" s="678">
        <f t="shared" ca="1" si="602"/>
        <v>0</v>
      </c>
      <c r="Q3487" s="678">
        <f t="shared" ca="1" si="602"/>
        <v>2.0129975124525328</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ASRCMS202202</v>
      </c>
      <c r="AB3487" s="957">
        <f t="shared" si="595"/>
        <v>45230</v>
      </c>
      <c r="AC3487" t="str">
        <f t="shared" si="596"/>
        <v>Unaudited</v>
      </c>
    </row>
    <row r="3488" spans="1:29" x14ac:dyDescent="0.25">
      <c r="A3488" t="s">
        <v>421</v>
      </c>
      <c r="B3488" t="s">
        <v>1380</v>
      </c>
      <c r="C3488" t="s">
        <v>1381</v>
      </c>
      <c r="D3488">
        <v>1900</v>
      </c>
      <c r="E3488" s="957">
        <v>1</v>
      </c>
      <c r="F3488" t="s">
        <v>441</v>
      </c>
      <c r="G3488" s="957">
        <v>274</v>
      </c>
      <c r="H3488" t="s">
        <v>389</v>
      </c>
      <c r="I3488" s="937" t="s">
        <v>489</v>
      </c>
      <c r="J3488" s="937" t="s">
        <v>445</v>
      </c>
      <c r="K3488" s="937" t="s">
        <v>6</v>
      </c>
      <c r="L3488" s="937" t="s">
        <v>166</v>
      </c>
      <c r="M3488" s="958" t="s">
        <v>462</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ASRCMS202202</v>
      </c>
      <c r="AB3488" s="957">
        <f t="shared" si="595"/>
        <v>45230</v>
      </c>
      <c r="AC3488" t="str">
        <f t="shared" si="596"/>
        <v>Unaudited</v>
      </c>
    </row>
    <row r="3489" spans="1:29" x14ac:dyDescent="0.25">
      <c r="A3489" t="s">
        <v>421</v>
      </c>
      <c r="B3489" t="s">
        <v>1380</v>
      </c>
      <c r="C3489" t="s">
        <v>1381</v>
      </c>
      <c r="D3489">
        <v>1900</v>
      </c>
      <c r="E3489" s="957">
        <v>1</v>
      </c>
      <c r="F3489" t="s">
        <v>441</v>
      </c>
      <c r="G3489" s="957">
        <v>274</v>
      </c>
      <c r="H3489" t="s">
        <v>389</v>
      </c>
      <c r="I3489" s="937" t="s">
        <v>489</v>
      </c>
      <c r="J3489" s="937" t="s">
        <v>445</v>
      </c>
      <c r="K3489" s="937" t="s">
        <v>435</v>
      </c>
      <c r="L3489" s="937" t="s">
        <v>121</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ASRCMS202202</v>
      </c>
      <c r="AB3489" s="957">
        <f t="shared" si="595"/>
        <v>45230</v>
      </c>
      <c r="AC3489" t="str">
        <f t="shared" si="596"/>
        <v>Unaudited</v>
      </c>
    </row>
    <row r="3490" spans="1:29" x14ac:dyDescent="0.25">
      <c r="A3490" t="s">
        <v>421</v>
      </c>
      <c r="B3490" t="s">
        <v>1380</v>
      </c>
      <c r="C3490" t="s">
        <v>1381</v>
      </c>
      <c r="D3490">
        <v>1900</v>
      </c>
      <c r="E3490" s="957">
        <v>1</v>
      </c>
      <c r="F3490" t="s">
        <v>441</v>
      </c>
      <c r="G3490" s="957">
        <v>274</v>
      </c>
      <c r="H3490" t="s">
        <v>389</v>
      </c>
      <c r="I3490" s="937" t="s">
        <v>489</v>
      </c>
      <c r="J3490" s="937" t="s">
        <v>445</v>
      </c>
      <c r="K3490" s="937" t="s">
        <v>435</v>
      </c>
      <c r="L3490" s="937" t="s">
        <v>938</v>
      </c>
      <c r="M3490" s="958" t="s">
        <v>930</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ASRCMS202202</v>
      </c>
      <c r="AB3490" s="957">
        <f t="shared" si="595"/>
        <v>45230</v>
      </c>
      <c r="AC3490" t="str">
        <f t="shared" si="596"/>
        <v>Unaudited</v>
      </c>
    </row>
    <row r="3491" spans="1:29" x14ac:dyDescent="0.25">
      <c r="A3491" t="s">
        <v>421</v>
      </c>
      <c r="B3491" t="s">
        <v>1380</v>
      </c>
      <c r="C3491" t="s">
        <v>1381</v>
      </c>
      <c r="D3491">
        <v>1900</v>
      </c>
      <c r="E3491" s="957">
        <v>1</v>
      </c>
      <c r="F3491" t="s">
        <v>441</v>
      </c>
      <c r="G3491" s="957">
        <v>274</v>
      </c>
      <c r="H3491" t="s">
        <v>389</v>
      </c>
      <c r="I3491" s="937" t="s">
        <v>489</v>
      </c>
      <c r="J3491" s="937" t="s">
        <v>445</v>
      </c>
      <c r="K3491" s="937" t="s">
        <v>435</v>
      </c>
      <c r="L3491" s="937" t="s">
        <v>168</v>
      </c>
      <c r="M3491" s="958" t="s">
        <v>40</v>
      </c>
      <c r="N3491" s="678">
        <f t="shared" ca="1" si="592"/>
        <v>2165.4291682609623</v>
      </c>
      <c r="O3491" s="678">
        <f t="shared" ca="1" si="602"/>
        <v>1206.9486509357741</v>
      </c>
      <c r="P3491" s="678">
        <f t="shared" ca="1" si="602"/>
        <v>170.56042387043735</v>
      </c>
      <c r="Q3491" s="678">
        <f t="shared" ca="1" si="602"/>
        <v>590.2463320027224</v>
      </c>
      <c r="R3491" s="678">
        <f t="shared" ca="1" si="602"/>
        <v>90.100500427548539</v>
      </c>
      <c r="S3491" s="678">
        <f t="shared" ca="1" si="602"/>
        <v>4.1050461643392442</v>
      </c>
      <c r="T3491" s="678">
        <f t="shared" ca="1" si="602"/>
        <v>64.733420283811157</v>
      </c>
      <c r="U3491" s="678">
        <f t="shared" ca="1" si="602"/>
        <v>0</v>
      </c>
      <c r="V3491" s="678">
        <f t="shared" ca="1" si="602"/>
        <v>9.3679258622100683</v>
      </c>
      <c r="W3491" s="678">
        <f t="shared" ca="1" si="597"/>
        <v>29.366868714119203</v>
      </c>
      <c r="X3491" s="678">
        <f t="shared" ca="1" si="602"/>
        <v>0</v>
      </c>
      <c r="Y3491" s="678">
        <f t="shared" ca="1" si="602"/>
        <v>0</v>
      </c>
      <c r="Z3491" s="678">
        <f t="shared" ca="1" si="602"/>
        <v>0</v>
      </c>
      <c r="AA3491" t="str">
        <f t="shared" si="594"/>
        <v>ASRCMS202202</v>
      </c>
      <c r="AB3491" s="957">
        <f t="shared" si="595"/>
        <v>45230</v>
      </c>
      <c r="AC3491" t="str">
        <f t="shared" si="596"/>
        <v>Unaudited</v>
      </c>
    </row>
    <row r="3492" spans="1:29" x14ac:dyDescent="0.25">
      <c r="A3492" t="s">
        <v>421</v>
      </c>
      <c r="B3492" t="s">
        <v>1380</v>
      </c>
      <c r="C3492" t="s">
        <v>1381</v>
      </c>
      <c r="D3492">
        <v>1900</v>
      </c>
      <c r="E3492" s="957">
        <v>1</v>
      </c>
      <c r="F3492" t="s">
        <v>441</v>
      </c>
      <c r="G3492" s="957">
        <v>274</v>
      </c>
      <c r="H3492" t="s">
        <v>389</v>
      </c>
      <c r="I3492" s="937" t="s">
        <v>489</v>
      </c>
      <c r="J3492" s="937" t="s">
        <v>445</v>
      </c>
      <c r="K3492" s="937" t="s">
        <v>435</v>
      </c>
      <c r="L3492" s="937" t="s">
        <v>169</v>
      </c>
      <c r="M3492" s="958" t="s">
        <v>330</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ASRCMS202202</v>
      </c>
      <c r="AB3492" s="957">
        <f t="shared" si="595"/>
        <v>45230</v>
      </c>
      <c r="AC3492" t="str">
        <f t="shared" si="596"/>
        <v>Unaudited</v>
      </c>
    </row>
    <row r="3493" spans="1:29" x14ac:dyDescent="0.25">
      <c r="A3493" t="s">
        <v>421</v>
      </c>
      <c r="B3493" t="s">
        <v>1380</v>
      </c>
      <c r="C3493" t="s">
        <v>1381</v>
      </c>
      <c r="D3493">
        <v>1900</v>
      </c>
      <c r="E3493" s="957">
        <v>1</v>
      </c>
      <c r="F3493" t="s">
        <v>441</v>
      </c>
      <c r="G3493" s="957">
        <v>274</v>
      </c>
      <c r="H3493" t="s">
        <v>389</v>
      </c>
      <c r="I3493" s="937" t="s">
        <v>489</v>
      </c>
      <c r="J3493" s="937" t="s">
        <v>451</v>
      </c>
      <c r="K3493" s="937" t="s">
        <v>436</v>
      </c>
      <c r="L3493" s="945" t="s">
        <v>122</v>
      </c>
      <c r="M3493" s="960" t="s">
        <v>27</v>
      </c>
      <c r="N3493" s="678">
        <f t="shared" ca="1" si="592"/>
        <v>1739899.7850848129</v>
      </c>
      <c r="O3493" s="678">
        <f t="shared" ca="1" si="602"/>
        <v>-809.43770088897679</v>
      </c>
      <c r="P3493" s="678">
        <f t="shared" ca="1" si="602"/>
        <v>1740709.222785702</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ASRCMS202202</v>
      </c>
      <c r="AB3493" s="957">
        <f t="shared" si="595"/>
        <v>45230</v>
      </c>
      <c r="AC3493" t="str">
        <f t="shared" si="596"/>
        <v>Unaudited</v>
      </c>
    </row>
    <row r="3494" spans="1:29" x14ac:dyDescent="0.25">
      <c r="A3494" t="s">
        <v>421</v>
      </c>
      <c r="B3494" t="s">
        <v>1380</v>
      </c>
      <c r="C3494" t="s">
        <v>1381</v>
      </c>
      <c r="D3494">
        <v>1900</v>
      </c>
      <c r="E3494" s="957">
        <v>1</v>
      </c>
      <c r="F3494" t="s">
        <v>441</v>
      </c>
      <c r="G3494" s="957">
        <v>274</v>
      </c>
      <c r="H3494" t="s">
        <v>389</v>
      </c>
      <c r="I3494" s="937" t="s">
        <v>489</v>
      </c>
      <c r="J3494" s="937" t="s">
        <v>451</v>
      </c>
      <c r="K3494" s="937" t="s">
        <v>436</v>
      </c>
      <c r="L3494" s="947" t="s">
        <v>123</v>
      </c>
      <c r="M3494" s="961" t="s">
        <v>98</v>
      </c>
      <c r="N3494" s="678">
        <f t="shared" ca="1" si="592"/>
        <v>111375.32424191073</v>
      </c>
      <c r="O3494" s="678">
        <f t="shared" ca="1" si="602"/>
        <v>89414.340425103146</v>
      </c>
      <c r="P3494" s="678">
        <f t="shared" ca="1" si="602"/>
        <v>21960.983816807584</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ASRCMS202202</v>
      </c>
      <c r="AB3494" s="957">
        <f t="shared" si="595"/>
        <v>45230</v>
      </c>
      <c r="AC3494" t="str">
        <f t="shared" si="596"/>
        <v>Unaudited</v>
      </c>
    </row>
    <row r="3495" spans="1:29" x14ac:dyDescent="0.25">
      <c r="A3495" t="s">
        <v>421</v>
      </c>
      <c r="B3495" t="s">
        <v>1380</v>
      </c>
      <c r="C3495" t="s">
        <v>1381</v>
      </c>
      <c r="D3495">
        <v>1900</v>
      </c>
      <c r="E3495" s="957">
        <v>1</v>
      </c>
      <c r="F3495" t="s">
        <v>441</v>
      </c>
      <c r="G3495" s="957">
        <v>274</v>
      </c>
      <c r="H3495" t="s">
        <v>389</v>
      </c>
      <c r="I3495" s="958" t="s">
        <v>489</v>
      </c>
      <c r="J3495" s="958" t="s">
        <v>451</v>
      </c>
      <c r="K3495" s="958" t="s">
        <v>436</v>
      </c>
      <c r="L3495" s="937" t="s">
        <v>124</v>
      </c>
      <c r="M3495" s="958" t="s">
        <v>99</v>
      </c>
      <c r="N3495" s="678">
        <f t="shared" ca="1" si="592"/>
        <v>113893.10136009548</v>
      </c>
      <c r="O3495" s="678">
        <f t="shared" ca="1" si="602"/>
        <v>90681.255302579812</v>
      </c>
      <c r="P3495" s="678">
        <f t="shared" ca="1" si="602"/>
        <v>23211.846057515668</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ASRCMS202202</v>
      </c>
      <c r="AB3495" s="957">
        <f t="shared" si="595"/>
        <v>45230</v>
      </c>
      <c r="AC3495" t="str">
        <f t="shared" si="596"/>
        <v>Unaudited</v>
      </c>
    </row>
    <row r="3496" spans="1:29" x14ac:dyDescent="0.25">
      <c r="A3496" t="s">
        <v>421</v>
      </c>
      <c r="B3496" t="s">
        <v>1380</v>
      </c>
      <c r="C3496" t="s">
        <v>1381</v>
      </c>
      <c r="D3496">
        <v>1900</v>
      </c>
      <c r="E3496" s="957">
        <v>1</v>
      </c>
      <c r="F3496" t="s">
        <v>441</v>
      </c>
      <c r="G3496" s="957">
        <v>274</v>
      </c>
      <c r="H3496" t="s">
        <v>389</v>
      </c>
      <c r="I3496" s="937" t="s">
        <v>489</v>
      </c>
      <c r="J3496" s="937" t="s">
        <v>451</v>
      </c>
      <c r="K3496" s="937" t="s">
        <v>436</v>
      </c>
      <c r="L3496" s="937" t="s">
        <v>125</v>
      </c>
      <c r="M3496" s="962" t="s">
        <v>100</v>
      </c>
      <c r="N3496" s="678">
        <f t="shared" ca="1" si="592"/>
        <v>93367.368394661855</v>
      </c>
      <c r="O3496" s="678">
        <f t="shared" ca="1" si="602"/>
        <v>43817.149204513189</v>
      </c>
      <c r="P3496" s="678">
        <f t="shared" ca="1" si="602"/>
        <v>49550.219190148666</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ASRCMS202202</v>
      </c>
      <c r="AB3496" s="957">
        <f t="shared" si="595"/>
        <v>45230</v>
      </c>
      <c r="AC3496" t="str">
        <f t="shared" si="596"/>
        <v>Unaudited</v>
      </c>
    </row>
    <row r="3497" spans="1:29" x14ac:dyDescent="0.25">
      <c r="A3497" t="s">
        <v>421</v>
      </c>
      <c r="B3497" t="s">
        <v>1380</v>
      </c>
      <c r="C3497" t="s">
        <v>1381</v>
      </c>
      <c r="D3497">
        <v>1900</v>
      </c>
      <c r="E3497" s="957">
        <v>1</v>
      </c>
      <c r="F3497" t="s">
        <v>441</v>
      </c>
      <c r="G3497" s="957">
        <v>274</v>
      </c>
      <c r="H3497" t="s">
        <v>389</v>
      </c>
      <c r="I3497" s="937" t="s">
        <v>489</v>
      </c>
      <c r="J3497" s="937" t="s">
        <v>451</v>
      </c>
      <c r="K3497" s="937" t="s">
        <v>436</v>
      </c>
      <c r="L3497" s="937" t="s">
        <v>126</v>
      </c>
      <c r="M3497" s="962" t="s">
        <v>101</v>
      </c>
      <c r="N3497" s="678">
        <f t="shared" ca="1" si="592"/>
        <v>128339.72140320959</v>
      </c>
      <c r="O3497" s="678">
        <f t="shared" ca="1" si="602"/>
        <v>6584.6365854309006</v>
      </c>
      <c r="P3497" s="678">
        <f t="shared" ca="1" si="602"/>
        <v>121755.0848177787</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ASRCMS202202</v>
      </c>
      <c r="AB3497" s="957">
        <f t="shared" si="595"/>
        <v>45230</v>
      </c>
      <c r="AC3497" t="str">
        <f t="shared" si="596"/>
        <v>Unaudited</v>
      </c>
    </row>
    <row r="3498" spans="1:29" x14ac:dyDescent="0.25">
      <c r="A3498" t="s">
        <v>421</v>
      </c>
      <c r="B3498" t="s">
        <v>1380</v>
      </c>
      <c r="C3498" t="s">
        <v>1381</v>
      </c>
      <c r="D3498">
        <v>1900</v>
      </c>
      <c r="E3498" s="957">
        <v>1</v>
      </c>
      <c r="F3498" t="s">
        <v>441</v>
      </c>
      <c r="G3498" s="957">
        <v>274</v>
      </c>
      <c r="H3498" t="s">
        <v>389</v>
      </c>
      <c r="I3498" s="937" t="s">
        <v>489</v>
      </c>
      <c r="J3498" s="937" t="s">
        <v>451</v>
      </c>
      <c r="K3498" s="937" t="s">
        <v>436</v>
      </c>
      <c r="L3498" s="937" t="s">
        <v>127</v>
      </c>
      <c r="M3498" s="962" t="s">
        <v>28</v>
      </c>
      <c r="N3498" s="678">
        <f t="shared" ca="1" si="592"/>
        <v>52032.503225281951</v>
      </c>
      <c r="O3498" s="678">
        <f t="shared" ca="1" si="602"/>
        <v>52032.503225281951</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ASRCMS202202</v>
      </c>
      <c r="AB3498" s="957">
        <f t="shared" si="595"/>
        <v>45230</v>
      </c>
      <c r="AC3498" t="str">
        <f t="shared" si="596"/>
        <v>Unaudited</v>
      </c>
    </row>
    <row r="3499" spans="1:29" x14ac:dyDescent="0.25">
      <c r="A3499" t="s">
        <v>421</v>
      </c>
      <c r="B3499" t="s">
        <v>1380</v>
      </c>
      <c r="C3499" t="s">
        <v>1381</v>
      </c>
      <c r="D3499">
        <v>1900</v>
      </c>
      <c r="E3499" s="957">
        <v>1</v>
      </c>
      <c r="F3499" t="s">
        <v>441</v>
      </c>
      <c r="G3499" s="957">
        <v>274</v>
      </c>
      <c r="H3499" t="s">
        <v>389</v>
      </c>
      <c r="I3499" s="937" t="s">
        <v>489</v>
      </c>
      <c r="J3499" s="937" t="s">
        <v>437</v>
      </c>
      <c r="K3499" s="937" t="s">
        <v>437</v>
      </c>
      <c r="L3499" s="937" t="s">
        <v>129</v>
      </c>
      <c r="M3499" s="962" t="s">
        <v>327</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ASRCMS202202</v>
      </c>
      <c r="AB3499" s="957">
        <f t="shared" si="595"/>
        <v>45230</v>
      </c>
      <c r="AC3499" t="str">
        <f t="shared" si="596"/>
        <v>Unaudited</v>
      </c>
    </row>
    <row r="3500" spans="1:29" x14ac:dyDescent="0.25">
      <c r="A3500" t="s">
        <v>421</v>
      </c>
      <c r="B3500" t="s">
        <v>1380</v>
      </c>
      <c r="C3500" t="s">
        <v>1381</v>
      </c>
      <c r="D3500">
        <v>1900</v>
      </c>
      <c r="E3500" s="957">
        <v>1</v>
      </c>
      <c r="F3500" t="s">
        <v>441</v>
      </c>
      <c r="G3500" s="957">
        <v>274</v>
      </c>
      <c r="H3500" t="s">
        <v>389</v>
      </c>
      <c r="I3500" s="937" t="s">
        <v>489</v>
      </c>
      <c r="J3500" s="937" t="s">
        <v>437</v>
      </c>
      <c r="K3500" s="937" t="s">
        <v>437</v>
      </c>
      <c r="L3500" s="937" t="s">
        <v>130</v>
      </c>
      <c r="M3500" s="962" t="s">
        <v>326</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ASRCMS202202</v>
      </c>
      <c r="AB3500" s="957">
        <f t="shared" si="595"/>
        <v>45230</v>
      </c>
      <c r="AC3500" t="str">
        <f t="shared" si="596"/>
        <v>Unaudited</v>
      </c>
    </row>
    <row r="3501" spans="1:29" ht="30" x14ac:dyDescent="0.25">
      <c r="A3501" t="s">
        <v>421</v>
      </c>
      <c r="B3501" t="s">
        <v>1380</v>
      </c>
      <c r="C3501" t="s">
        <v>1381</v>
      </c>
      <c r="D3501">
        <v>1900</v>
      </c>
      <c r="E3501" s="957">
        <v>1</v>
      </c>
      <c r="F3501" t="s">
        <v>441</v>
      </c>
      <c r="G3501" s="957">
        <v>274</v>
      </c>
      <c r="H3501" t="s">
        <v>389</v>
      </c>
      <c r="I3501" s="937" t="s">
        <v>489</v>
      </c>
      <c r="J3501" s="937" t="s">
        <v>437</v>
      </c>
      <c r="K3501" s="937" t="s">
        <v>437</v>
      </c>
      <c r="L3501" s="937" t="s">
        <v>131</v>
      </c>
      <c r="M3501" s="962" t="s">
        <v>180</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ASRCMS202202</v>
      </c>
      <c r="AB3501" s="957">
        <f t="shared" si="595"/>
        <v>45230</v>
      </c>
      <c r="AC3501" t="str">
        <f t="shared" si="596"/>
        <v>Unaudited</v>
      </c>
    </row>
    <row r="3502" spans="1:29" x14ac:dyDescent="0.25">
      <c r="A3502" t="s">
        <v>421</v>
      </c>
      <c r="B3502" t="s">
        <v>1380</v>
      </c>
      <c r="C3502" t="s">
        <v>1381</v>
      </c>
      <c r="D3502">
        <v>1900</v>
      </c>
      <c r="E3502" s="957">
        <v>1</v>
      </c>
      <c r="F3502" t="s">
        <v>441</v>
      </c>
      <c r="G3502" s="957">
        <v>274</v>
      </c>
      <c r="H3502" t="s">
        <v>389</v>
      </c>
      <c r="I3502" s="937" t="s">
        <v>489</v>
      </c>
      <c r="J3502" s="937" t="s">
        <v>437</v>
      </c>
      <c r="K3502" s="937" t="s">
        <v>437</v>
      </c>
      <c r="L3502" s="945" t="s">
        <v>132</v>
      </c>
      <c r="M3502" s="960" t="s">
        <v>495</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ASRCMS202202</v>
      </c>
      <c r="AB3502" s="957">
        <f t="shared" si="595"/>
        <v>45230</v>
      </c>
      <c r="AC3502" t="str">
        <f t="shared" si="596"/>
        <v>Unaudited</v>
      </c>
    </row>
    <row r="3503" spans="1:29" x14ac:dyDescent="0.25">
      <c r="A3503" t="s">
        <v>421</v>
      </c>
      <c r="B3503" t="s">
        <v>1380</v>
      </c>
      <c r="C3503" t="s">
        <v>1381</v>
      </c>
      <c r="D3503">
        <v>1900</v>
      </c>
      <c r="E3503" s="957">
        <v>1</v>
      </c>
      <c r="F3503" t="s">
        <v>441</v>
      </c>
      <c r="G3503" s="957">
        <v>274</v>
      </c>
      <c r="H3503" t="s">
        <v>389</v>
      </c>
      <c r="I3503" s="962" t="s">
        <v>489</v>
      </c>
      <c r="J3503" s="962" t="s">
        <v>437</v>
      </c>
      <c r="K3503" s="962" t="s">
        <v>437</v>
      </c>
      <c r="L3503" s="937" t="s">
        <v>133</v>
      </c>
      <c r="M3503" s="962" t="s">
        <v>496</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ASRCMS202202</v>
      </c>
      <c r="AB3503" s="957">
        <f t="shared" si="595"/>
        <v>45230</v>
      </c>
      <c r="AC3503" t="str">
        <f t="shared" si="596"/>
        <v>Unaudited</v>
      </c>
    </row>
    <row r="3504" spans="1:29" x14ac:dyDescent="0.25">
      <c r="A3504" t="s">
        <v>421</v>
      </c>
      <c r="B3504" t="s">
        <v>1380</v>
      </c>
      <c r="C3504" t="s">
        <v>1381</v>
      </c>
      <c r="D3504">
        <v>1900</v>
      </c>
      <c r="E3504" s="957">
        <v>1</v>
      </c>
      <c r="F3504" t="s">
        <v>441</v>
      </c>
      <c r="G3504" s="957">
        <v>274</v>
      </c>
      <c r="H3504" t="s">
        <v>389</v>
      </c>
      <c r="I3504" s="937" t="s">
        <v>489</v>
      </c>
      <c r="J3504" s="937" t="s">
        <v>437</v>
      </c>
      <c r="K3504" s="937" t="s">
        <v>437</v>
      </c>
      <c r="L3504" s="943" t="s">
        <v>134</v>
      </c>
      <c r="M3504" s="963" t="s">
        <v>497</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ASRCMS202202</v>
      </c>
      <c r="AB3504" s="957">
        <f t="shared" si="595"/>
        <v>45230</v>
      </c>
      <c r="AC3504" t="str">
        <f t="shared" si="596"/>
        <v>Unaudited</v>
      </c>
    </row>
    <row r="3505" spans="1:29" x14ac:dyDescent="0.25">
      <c r="A3505" t="s">
        <v>421</v>
      </c>
      <c r="B3505" t="s">
        <v>1380</v>
      </c>
      <c r="C3505" t="s">
        <v>1381</v>
      </c>
      <c r="D3505">
        <v>1900</v>
      </c>
      <c r="E3505" s="957">
        <v>1</v>
      </c>
      <c r="F3505" t="s">
        <v>441</v>
      </c>
      <c r="G3505" s="957">
        <v>274</v>
      </c>
      <c r="H3505" t="s">
        <v>389</v>
      </c>
      <c r="I3505" s="937" t="s">
        <v>490</v>
      </c>
      <c r="J3505" s="937" t="s">
        <v>26</v>
      </c>
      <c r="K3505" s="937" t="s">
        <v>26</v>
      </c>
      <c r="L3505" s="943" t="s">
        <v>270</v>
      </c>
      <c r="M3505" s="963" t="s">
        <v>26</v>
      </c>
      <c r="N3505" s="678">
        <f t="shared" ca="1" si="592"/>
        <v>732959.51764557499</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ASRCMS202202</v>
      </c>
      <c r="AB3505" s="957">
        <f t="shared" si="595"/>
        <v>45230</v>
      </c>
      <c r="AC3505" t="str">
        <f t="shared" si="596"/>
        <v>Unaudited</v>
      </c>
    </row>
    <row r="3506" spans="1:29" x14ac:dyDescent="0.25">
      <c r="A3506" t="s">
        <v>421</v>
      </c>
      <c r="B3506" t="s">
        <v>1380</v>
      </c>
      <c r="C3506" t="s">
        <v>1381</v>
      </c>
      <c r="D3506">
        <v>1900</v>
      </c>
      <c r="E3506" s="957">
        <v>1</v>
      </c>
      <c r="F3506" t="s">
        <v>442</v>
      </c>
      <c r="G3506" s="957">
        <v>366</v>
      </c>
      <c r="H3506" t="s">
        <v>389</v>
      </c>
      <c r="I3506" s="937" t="s">
        <v>433</v>
      </c>
      <c r="J3506" s="937" t="s">
        <v>433</v>
      </c>
      <c r="K3506" s="937" t="s">
        <v>433</v>
      </c>
      <c r="L3506" s="947"/>
      <c r="M3506" s="964" t="s">
        <v>433</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21042.510752686001</v>
      </c>
      <c r="O3506" s="678">
        <f t="shared" ca="1" si="602"/>
        <v>11745.446236558</v>
      </c>
      <c r="P3506" s="678">
        <f t="shared" ca="1" si="602"/>
        <v>1695</v>
      </c>
      <c r="Q3506" s="678">
        <f t="shared" ca="1" si="602"/>
        <v>5688.0645161279999</v>
      </c>
      <c r="R3506" s="678">
        <f t="shared" ca="1" si="602"/>
        <v>856</v>
      </c>
      <c r="S3506" s="678">
        <f t="shared" ca="1" si="602"/>
        <v>31</v>
      </c>
      <c r="T3506" s="678">
        <f t="shared" ca="1" si="602"/>
        <v>640</v>
      </c>
      <c r="U3506" s="678">
        <f t="shared" ca="1" si="602"/>
        <v>0</v>
      </c>
      <c r="V3506" s="678">
        <f t="shared" ca="1" si="602"/>
        <v>91</v>
      </c>
      <c r="W3506" s="678">
        <f t="shared" ca="1" si="597"/>
        <v>296</v>
      </c>
      <c r="X3506" s="678">
        <f t="shared" ca="1" si="602"/>
        <v>0</v>
      </c>
      <c r="Y3506" s="678">
        <f t="shared" ca="1" si="602"/>
        <v>0</v>
      </c>
      <c r="Z3506" s="678">
        <f t="shared" ca="1" si="602"/>
        <v>0</v>
      </c>
      <c r="AA3506" t="str">
        <f t="shared" si="594"/>
        <v>ASRCMS202202</v>
      </c>
      <c r="AB3506" s="957">
        <f t="shared" si="595"/>
        <v>45230</v>
      </c>
      <c r="AC3506" t="str">
        <f t="shared" si="596"/>
        <v>Unaudited</v>
      </c>
    </row>
    <row r="3507" spans="1:29" x14ac:dyDescent="0.25">
      <c r="A3507" t="s">
        <v>421</v>
      </c>
      <c r="B3507" t="s">
        <v>1380</v>
      </c>
      <c r="C3507" t="s">
        <v>1381</v>
      </c>
      <c r="D3507">
        <v>1900</v>
      </c>
      <c r="E3507" s="957">
        <v>1</v>
      </c>
      <c r="F3507" t="s">
        <v>442</v>
      </c>
      <c r="G3507" s="957">
        <v>366</v>
      </c>
      <c r="H3507" t="s">
        <v>389</v>
      </c>
      <c r="I3507" s="963" t="s">
        <v>488</v>
      </c>
      <c r="J3507" s="963" t="s">
        <v>12</v>
      </c>
      <c r="K3507" s="963" t="s">
        <v>12</v>
      </c>
      <c r="L3507" s="943">
        <v>1.1000000000000001</v>
      </c>
      <c r="M3507" s="963" t="s">
        <v>12</v>
      </c>
      <c r="N3507" s="678">
        <f t="shared" ca="1" si="603"/>
        <v>30909325.18</v>
      </c>
      <c r="O3507" s="678">
        <f t="shared" ca="1" si="602"/>
        <v>12889335.229999999</v>
      </c>
      <c r="P3507" s="678">
        <f t="shared" ca="1" si="602"/>
        <v>1860076.0500000003</v>
      </c>
      <c r="Q3507" s="678">
        <f t="shared" ca="1" si="602"/>
        <v>6242025.1200000001</v>
      </c>
      <c r="R3507" s="678">
        <f t="shared" ca="1" si="602"/>
        <v>939365.84000000008</v>
      </c>
      <c r="S3507" s="678">
        <f t="shared" ca="1" si="602"/>
        <v>34019.089999999997</v>
      </c>
      <c r="T3507" s="678">
        <f t="shared" ca="1" si="602"/>
        <v>702329.6</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99862.489999999991</v>
      </c>
      <c r="W3507" s="678">
        <f t="shared" ca="1" si="597"/>
        <v>8142311.7599999998</v>
      </c>
      <c r="X3507" s="678">
        <f t="shared" ca="1" si="604"/>
        <v>0</v>
      </c>
      <c r="Y3507" s="678">
        <f t="shared" ca="1" si="604"/>
        <v>0</v>
      </c>
      <c r="Z3507" s="678">
        <f t="shared" ca="1" si="604"/>
        <v>0</v>
      </c>
      <c r="AA3507" t="str">
        <f t="shared" si="594"/>
        <v>ASRCMS202202</v>
      </c>
      <c r="AB3507" s="957">
        <f t="shared" si="595"/>
        <v>45230</v>
      </c>
      <c r="AC3507" t="str">
        <f t="shared" si="596"/>
        <v>Unaudited</v>
      </c>
    </row>
    <row r="3508" spans="1:29" x14ac:dyDescent="0.25">
      <c r="A3508" t="s">
        <v>421</v>
      </c>
      <c r="B3508" t="s">
        <v>1380</v>
      </c>
      <c r="C3508" t="s">
        <v>1381</v>
      </c>
      <c r="D3508">
        <v>1900</v>
      </c>
      <c r="E3508" s="957">
        <v>1</v>
      </c>
      <c r="F3508" t="s">
        <v>442</v>
      </c>
      <c r="G3508" s="957">
        <v>366</v>
      </c>
      <c r="H3508" t="s">
        <v>389</v>
      </c>
      <c r="I3508" s="937" t="s">
        <v>488</v>
      </c>
      <c r="J3508" s="937" t="s">
        <v>12</v>
      </c>
      <c r="K3508" s="937" t="s">
        <v>1323</v>
      </c>
      <c r="L3508" s="937" t="s">
        <v>1314</v>
      </c>
      <c r="M3508" s="962" t="s">
        <v>1323</v>
      </c>
      <c r="N3508" s="678">
        <f t="shared" ca="1" si="603"/>
        <v>432921.55564785236</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185578.87081688092</v>
      </c>
      <c r="P3508" s="678">
        <f t="shared" ca="1" si="605"/>
        <v>26487.262249672192</v>
      </c>
      <c r="Q3508" s="678">
        <f t="shared" ca="1" si="605"/>
        <v>91533.116129023329</v>
      </c>
      <c r="R3508" s="678">
        <f t="shared" ca="1" si="605"/>
        <v>13730.834155571894</v>
      </c>
      <c r="S3508" s="678">
        <f t="shared" ca="1" si="605"/>
        <v>609.05675395464721</v>
      </c>
      <c r="T3508" s="678">
        <f t="shared" ca="1" si="605"/>
        <v>10064.444165771645</v>
      </c>
      <c r="U3508" s="678">
        <f t="shared" ca="1" si="605"/>
        <v>0</v>
      </c>
      <c r="V3508" s="678">
        <f t="shared" ca="1" si="605"/>
        <v>1420.986492441788</v>
      </c>
      <c r="W3508" s="678">
        <f t="shared" ca="1" si="597"/>
        <v>103496.98488453586</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ASRCMS202202</v>
      </c>
      <c r="AB3508" s="957">
        <f t="shared" si="595"/>
        <v>45230</v>
      </c>
      <c r="AC3508" t="str">
        <f t="shared" si="596"/>
        <v>Unaudited</v>
      </c>
    </row>
    <row r="3509" spans="1:29" x14ac:dyDescent="0.25">
      <c r="A3509" t="s">
        <v>421</v>
      </c>
      <c r="B3509" t="s">
        <v>1380</v>
      </c>
      <c r="C3509" t="s">
        <v>1381</v>
      </c>
      <c r="D3509">
        <v>1900</v>
      </c>
      <c r="E3509" s="957">
        <v>1</v>
      </c>
      <c r="F3509" t="s">
        <v>442</v>
      </c>
      <c r="G3509" s="957">
        <v>366</v>
      </c>
      <c r="H3509" t="s">
        <v>389</v>
      </c>
      <c r="I3509" s="937" t="s">
        <v>488</v>
      </c>
      <c r="J3509" s="937" t="s">
        <v>491</v>
      </c>
      <c r="K3509" s="937" t="s">
        <v>492</v>
      </c>
      <c r="L3509" s="937" t="s">
        <v>63</v>
      </c>
      <c r="M3509" s="962" t="s">
        <v>344</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ASRCMS202202</v>
      </c>
      <c r="AB3509" s="957">
        <f t="shared" si="595"/>
        <v>45230</v>
      </c>
      <c r="AC3509" t="str">
        <f t="shared" si="596"/>
        <v>Unaudited</v>
      </c>
    </row>
    <row r="3510" spans="1:29" x14ac:dyDescent="0.25">
      <c r="A3510" t="s">
        <v>421</v>
      </c>
      <c r="B3510" t="s">
        <v>1380</v>
      </c>
      <c r="C3510" t="s">
        <v>1381</v>
      </c>
      <c r="D3510">
        <v>1900</v>
      </c>
      <c r="E3510" s="957">
        <v>1</v>
      </c>
      <c r="F3510" t="s">
        <v>442</v>
      </c>
      <c r="G3510" s="957">
        <v>366</v>
      </c>
      <c r="H3510" t="s">
        <v>389</v>
      </c>
      <c r="I3510" s="937" t="s">
        <v>488</v>
      </c>
      <c r="J3510" s="937" t="s">
        <v>491</v>
      </c>
      <c r="K3510" s="937" t="s">
        <v>1014</v>
      </c>
      <c r="L3510" s="937" t="s">
        <v>910</v>
      </c>
      <c r="M3510" s="962" t="s">
        <v>911</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ASRCMS202202</v>
      </c>
      <c r="AB3510" s="957">
        <f t="shared" si="595"/>
        <v>45230</v>
      </c>
      <c r="AC3510" t="str">
        <f t="shared" si="596"/>
        <v>Unaudited</v>
      </c>
    </row>
    <row r="3511" spans="1:29" x14ac:dyDescent="0.25">
      <c r="A3511" t="s">
        <v>421</v>
      </c>
      <c r="B3511" t="s">
        <v>1380</v>
      </c>
      <c r="C3511" t="s">
        <v>1381</v>
      </c>
      <c r="D3511">
        <v>1900</v>
      </c>
      <c r="E3511" s="957">
        <v>1</v>
      </c>
      <c r="F3511" t="s">
        <v>442</v>
      </c>
      <c r="G3511" s="957">
        <v>366</v>
      </c>
      <c r="H3511" t="s">
        <v>389</v>
      </c>
      <c r="I3511" s="937" t="s">
        <v>488</v>
      </c>
      <c r="J3511" s="937" t="s">
        <v>13</v>
      </c>
      <c r="K3511" s="937" t="s">
        <v>493</v>
      </c>
      <c r="L3511" s="945" t="s">
        <v>95</v>
      </c>
      <c r="M3511" s="960" t="s">
        <v>147</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ASRCMS202202</v>
      </c>
      <c r="AB3511" s="957">
        <f t="shared" si="595"/>
        <v>45230</v>
      </c>
      <c r="AC3511" t="str">
        <f t="shared" si="596"/>
        <v>Unaudited</v>
      </c>
    </row>
    <row r="3512" spans="1:29" x14ac:dyDescent="0.25">
      <c r="A3512" t="s">
        <v>421</v>
      </c>
      <c r="B3512" t="s">
        <v>1380</v>
      </c>
      <c r="C3512" t="s">
        <v>1381</v>
      </c>
      <c r="D3512">
        <v>1900</v>
      </c>
      <c r="E3512" s="957">
        <v>1</v>
      </c>
      <c r="F3512" t="s">
        <v>442</v>
      </c>
      <c r="G3512" s="957">
        <v>366</v>
      </c>
      <c r="H3512" t="s">
        <v>389</v>
      </c>
      <c r="I3512" s="962" t="s">
        <v>488</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ASRCMS202202</v>
      </c>
      <c r="AB3512" s="957">
        <f t="shared" si="595"/>
        <v>45230</v>
      </c>
      <c r="AC3512" t="str">
        <f t="shared" si="596"/>
        <v>Unaudited</v>
      </c>
    </row>
    <row r="3513" spans="1:29" x14ac:dyDescent="0.25">
      <c r="A3513" t="s">
        <v>421</v>
      </c>
      <c r="B3513" t="s">
        <v>1380</v>
      </c>
      <c r="C3513" t="s">
        <v>1381</v>
      </c>
      <c r="D3513">
        <v>1900</v>
      </c>
      <c r="E3513" s="957">
        <v>1</v>
      </c>
      <c r="F3513" t="s">
        <v>442</v>
      </c>
      <c r="G3513" s="957">
        <v>366</v>
      </c>
      <c r="H3513" t="s">
        <v>389</v>
      </c>
      <c r="I3513" s="937" t="s">
        <v>489</v>
      </c>
      <c r="J3513" s="937" t="s">
        <v>445</v>
      </c>
      <c r="K3513" s="937" t="s">
        <v>0</v>
      </c>
      <c r="L3513" s="937">
        <v>2.1</v>
      </c>
      <c r="M3513" s="962" t="s">
        <v>148</v>
      </c>
      <c r="N3513" s="678">
        <f t="shared" ca="1" si="603"/>
        <v>1931160.8499999999</v>
      </c>
      <c r="O3513" s="678">
        <f t="shared" ca="1" si="605"/>
        <v>394929.76</v>
      </c>
      <c r="P3513" s="678">
        <f t="shared" ca="1" si="605"/>
        <v>84769.87</v>
      </c>
      <c r="Q3513" s="678">
        <f t="shared" ca="1" si="605"/>
        <v>548132.14999999991</v>
      </c>
      <c r="R3513" s="678">
        <f t="shared" ca="1" si="605"/>
        <v>167889.59</v>
      </c>
      <c r="S3513" s="678">
        <f t="shared" ca="1" si="605"/>
        <v>13433.7</v>
      </c>
      <c r="T3513" s="678">
        <f t="shared" ca="1" si="605"/>
        <v>285018.49999999994</v>
      </c>
      <c r="U3513" s="678">
        <f t="shared" ca="1" si="605"/>
        <v>0</v>
      </c>
      <c r="V3513" s="678">
        <f t="shared" ca="1" si="605"/>
        <v>6751.7300000000005</v>
      </c>
      <c r="W3513" s="678">
        <f t="shared" ca="1" si="597"/>
        <v>430235.55</v>
      </c>
      <c r="X3513" s="678">
        <f t="shared" ca="1" si="606"/>
        <v>0</v>
      </c>
      <c r="Y3513" s="678">
        <f t="shared" ca="1" si="606"/>
        <v>0</v>
      </c>
      <c r="Z3513" s="678">
        <f t="shared" ca="1" si="606"/>
        <v>0</v>
      </c>
      <c r="AA3513" t="str">
        <f t="shared" si="594"/>
        <v>ASRCMS202202</v>
      </c>
      <c r="AB3513" s="957">
        <f t="shared" si="595"/>
        <v>45230</v>
      </c>
      <c r="AC3513" t="str">
        <f t="shared" si="596"/>
        <v>Unaudited</v>
      </c>
    </row>
    <row r="3514" spans="1:29" ht="30" x14ac:dyDescent="0.25">
      <c r="A3514" t="s">
        <v>421</v>
      </c>
      <c r="B3514" t="s">
        <v>1380</v>
      </c>
      <c r="C3514" t="s">
        <v>1381</v>
      </c>
      <c r="D3514">
        <v>1900</v>
      </c>
      <c r="E3514" s="957">
        <v>1</v>
      </c>
      <c r="F3514" t="s">
        <v>442</v>
      </c>
      <c r="G3514" s="957">
        <v>366</v>
      </c>
      <c r="H3514" t="s">
        <v>389</v>
      </c>
      <c r="I3514" s="937" t="s">
        <v>489</v>
      </c>
      <c r="J3514" s="937" t="s">
        <v>445</v>
      </c>
      <c r="K3514" s="937" t="s">
        <v>0</v>
      </c>
      <c r="L3514" s="937">
        <v>2.2000000000000002</v>
      </c>
      <c r="M3514" s="962" t="s">
        <v>149</v>
      </c>
      <c r="N3514" s="678">
        <f t="shared" ca="1" si="603"/>
        <v>285845.6813379298</v>
      </c>
      <c r="O3514" s="678">
        <f t="shared" ca="1" si="605"/>
        <v>59338.117440795788</v>
      </c>
      <c r="P3514" s="678">
        <f t="shared" ca="1" si="605"/>
        <v>15121.179940538224</v>
      </c>
      <c r="Q3514" s="678">
        <f t="shared" ca="1" si="605"/>
        <v>121624.17933556068</v>
      </c>
      <c r="R3514" s="678">
        <f t="shared" ca="1" si="605"/>
        <v>21733.310656450718</v>
      </c>
      <c r="S3514" s="678">
        <f t="shared" ca="1" si="605"/>
        <v>406.62419633803</v>
      </c>
      <c r="T3514" s="678">
        <f t="shared" ca="1" si="605"/>
        <v>19254.691954625596</v>
      </c>
      <c r="U3514" s="678">
        <f t="shared" ca="1" si="605"/>
        <v>0</v>
      </c>
      <c r="V3514" s="678">
        <f t="shared" ca="1" si="605"/>
        <v>1721.5004726338336</v>
      </c>
      <c r="W3514" s="678">
        <f t="shared" ca="1" si="597"/>
        <v>46646.077340986951</v>
      </c>
      <c r="X3514" s="678">
        <f t="shared" ca="1" si="606"/>
        <v>0</v>
      </c>
      <c r="Y3514" s="678">
        <f t="shared" ca="1" si="606"/>
        <v>0</v>
      </c>
      <c r="Z3514" s="678">
        <f t="shared" ca="1" si="606"/>
        <v>0</v>
      </c>
      <c r="AA3514" t="str">
        <f t="shared" si="594"/>
        <v>ASRCMS202202</v>
      </c>
      <c r="AB3514" s="957">
        <f t="shared" si="595"/>
        <v>45230</v>
      </c>
      <c r="AC3514" t="str">
        <f t="shared" si="596"/>
        <v>Unaudited</v>
      </c>
    </row>
    <row r="3515" spans="1:29" x14ac:dyDescent="0.25">
      <c r="A3515" t="s">
        <v>421</v>
      </c>
      <c r="B3515" t="s">
        <v>1380</v>
      </c>
      <c r="C3515" t="s">
        <v>1381</v>
      </c>
      <c r="D3515">
        <v>1900</v>
      </c>
      <c r="E3515" s="957">
        <v>1</v>
      </c>
      <c r="F3515" t="s">
        <v>442</v>
      </c>
      <c r="G3515" s="957">
        <v>366</v>
      </c>
      <c r="H3515" t="s">
        <v>389</v>
      </c>
      <c r="I3515" s="937" t="s">
        <v>489</v>
      </c>
      <c r="J3515" s="937" t="s">
        <v>445</v>
      </c>
      <c r="K3515" s="937" t="s">
        <v>0</v>
      </c>
      <c r="L3515" s="937">
        <v>2.2999999999999998</v>
      </c>
      <c r="M3515" s="962" t="s">
        <v>150</v>
      </c>
      <c r="N3515" s="678">
        <f t="shared" ca="1" si="603"/>
        <v>445122.11999999994</v>
      </c>
      <c r="O3515" s="678">
        <f t="shared" ca="1" si="605"/>
        <v>186401.36999999997</v>
      </c>
      <c r="P3515" s="678">
        <f t="shared" ca="1" si="605"/>
        <v>47674.679999999993</v>
      </c>
      <c r="Q3515" s="678">
        <f t="shared" ca="1" si="605"/>
        <v>122038.13</v>
      </c>
      <c r="R3515" s="678">
        <f t="shared" ca="1" si="605"/>
        <v>44966.599999999991</v>
      </c>
      <c r="S3515" s="678">
        <f t="shared" ca="1" si="605"/>
        <v>0</v>
      </c>
      <c r="T3515" s="678">
        <f t="shared" ca="1" si="605"/>
        <v>10640.710000000001</v>
      </c>
      <c r="U3515" s="678">
        <f t="shared" ca="1" si="605"/>
        <v>0</v>
      </c>
      <c r="V3515" s="678">
        <f t="shared" ca="1" si="605"/>
        <v>7225.05</v>
      </c>
      <c r="W3515" s="678">
        <f t="shared" ca="1" si="597"/>
        <v>26175.579999999998</v>
      </c>
      <c r="X3515" s="678">
        <f t="shared" ca="1" si="606"/>
        <v>0</v>
      </c>
      <c r="Y3515" s="678">
        <f t="shared" ca="1" si="606"/>
        <v>0</v>
      </c>
      <c r="Z3515" s="678">
        <f t="shared" ca="1" si="606"/>
        <v>0</v>
      </c>
      <c r="AA3515" t="str">
        <f t="shared" si="594"/>
        <v>ASRCMS202202</v>
      </c>
      <c r="AB3515" s="957">
        <f t="shared" si="595"/>
        <v>45230</v>
      </c>
      <c r="AC3515" t="str">
        <f t="shared" si="596"/>
        <v>Unaudited</v>
      </c>
    </row>
    <row r="3516" spans="1:29" x14ac:dyDescent="0.25">
      <c r="A3516" t="s">
        <v>421</v>
      </c>
      <c r="B3516" t="s">
        <v>1380</v>
      </c>
      <c r="C3516" t="s">
        <v>1381</v>
      </c>
      <c r="D3516">
        <v>1900</v>
      </c>
      <c r="E3516" s="957">
        <v>1</v>
      </c>
      <c r="F3516" t="s">
        <v>442</v>
      </c>
      <c r="G3516" s="957">
        <v>366</v>
      </c>
      <c r="H3516" t="s">
        <v>389</v>
      </c>
      <c r="I3516" s="937" t="s">
        <v>489</v>
      </c>
      <c r="J3516" s="937" t="s">
        <v>445</v>
      </c>
      <c r="K3516" s="937" t="s">
        <v>0</v>
      </c>
      <c r="L3516" s="945">
        <v>2.4</v>
      </c>
      <c r="M3516" s="960" t="s">
        <v>151</v>
      </c>
      <c r="N3516" s="678">
        <f t="shared" ca="1" si="603"/>
        <v>981204.58</v>
      </c>
      <c r="O3516" s="678">
        <f t="shared" ca="1" si="605"/>
        <v>446894.44999999984</v>
      </c>
      <c r="P3516" s="678">
        <f t="shared" ca="1" si="605"/>
        <v>32013.910000000003</v>
      </c>
      <c r="Q3516" s="678">
        <f t="shared" ca="1" si="605"/>
        <v>432333.53</v>
      </c>
      <c r="R3516" s="678">
        <f t="shared" ca="1" si="605"/>
        <v>15401.849999999999</v>
      </c>
      <c r="S3516" s="678">
        <f t="shared" ca="1" si="605"/>
        <v>8.8000000000000007</v>
      </c>
      <c r="T3516" s="678">
        <f t="shared" ca="1" si="605"/>
        <v>17994.739999999998</v>
      </c>
      <c r="U3516" s="678">
        <f t="shared" ca="1" si="605"/>
        <v>0</v>
      </c>
      <c r="V3516" s="678">
        <f t="shared" ca="1" si="605"/>
        <v>0</v>
      </c>
      <c r="W3516" s="678">
        <f t="shared" ca="1" si="597"/>
        <v>36557.300000000003</v>
      </c>
      <c r="X3516" s="678">
        <f t="shared" ca="1" si="606"/>
        <v>0</v>
      </c>
      <c r="Y3516" s="678">
        <f t="shared" ca="1" si="606"/>
        <v>0</v>
      </c>
      <c r="Z3516" s="678">
        <f t="shared" ca="1" si="606"/>
        <v>0</v>
      </c>
      <c r="AA3516" t="str">
        <f t="shared" si="594"/>
        <v>ASRCMS202202</v>
      </c>
      <c r="AB3516" s="957">
        <f t="shared" si="595"/>
        <v>45230</v>
      </c>
      <c r="AC3516" t="str">
        <f t="shared" si="596"/>
        <v>Unaudited</v>
      </c>
    </row>
    <row r="3517" spans="1:29" ht="30" x14ac:dyDescent="0.25">
      <c r="A3517" t="s">
        <v>421</v>
      </c>
      <c r="B3517" t="s">
        <v>1380</v>
      </c>
      <c r="C3517" t="s">
        <v>1381</v>
      </c>
      <c r="D3517">
        <v>1900</v>
      </c>
      <c r="E3517" s="957">
        <v>1</v>
      </c>
      <c r="F3517" t="s">
        <v>442</v>
      </c>
      <c r="G3517" s="957">
        <v>366</v>
      </c>
      <c r="H3517" t="s">
        <v>389</v>
      </c>
      <c r="I3517" s="962" t="s">
        <v>489</v>
      </c>
      <c r="J3517" s="962" t="s">
        <v>445</v>
      </c>
      <c r="K3517" s="962" t="s">
        <v>0</v>
      </c>
      <c r="L3517" s="937">
        <v>2.5</v>
      </c>
      <c r="M3517" s="962" t="s">
        <v>152</v>
      </c>
      <c r="N3517" s="678">
        <f t="shared" ca="1" si="603"/>
        <v>102286.27275008766</v>
      </c>
      <c r="O3517" s="678">
        <f t="shared" ca="1" si="605"/>
        <v>44684.19159216441</v>
      </c>
      <c r="P3517" s="678">
        <f t="shared" ca="1" si="605"/>
        <v>6000.6728699879795</v>
      </c>
      <c r="Q3517" s="678">
        <f t="shared" ca="1" si="605"/>
        <v>40117.57916342657</v>
      </c>
      <c r="R3517" s="678">
        <f t="shared" ca="1" si="605"/>
        <v>4619.0025144898736</v>
      </c>
      <c r="S3517" s="678">
        <f t="shared" ca="1" si="605"/>
        <v>34.240899964785292</v>
      </c>
      <c r="T3517" s="678">
        <f t="shared" ca="1" si="605"/>
        <v>2774.1668546828655</v>
      </c>
      <c r="U3517" s="678">
        <f t="shared" ca="1" si="605"/>
        <v>0</v>
      </c>
      <c r="V3517" s="678">
        <f t="shared" ca="1" si="605"/>
        <v>507.92520500637994</v>
      </c>
      <c r="W3517" s="678">
        <f t="shared" ca="1" si="597"/>
        <v>3548.4936503648032</v>
      </c>
      <c r="X3517" s="678">
        <f t="shared" ca="1" si="606"/>
        <v>0</v>
      </c>
      <c r="Y3517" s="678">
        <f t="shared" ca="1" si="606"/>
        <v>0</v>
      </c>
      <c r="Z3517" s="678">
        <f t="shared" ca="1" si="606"/>
        <v>0</v>
      </c>
      <c r="AA3517" t="str">
        <f t="shared" si="594"/>
        <v>ASRCMS202202</v>
      </c>
      <c r="AB3517" s="957">
        <f t="shared" si="595"/>
        <v>45230</v>
      </c>
      <c r="AC3517" t="str">
        <f t="shared" si="596"/>
        <v>Unaudited</v>
      </c>
    </row>
    <row r="3518" spans="1:29" x14ac:dyDescent="0.25">
      <c r="A3518" t="s">
        <v>421</v>
      </c>
      <c r="B3518" t="s">
        <v>1380</v>
      </c>
      <c r="C3518" t="s">
        <v>1381</v>
      </c>
      <c r="D3518">
        <v>1900</v>
      </c>
      <c r="E3518" s="957">
        <v>1</v>
      </c>
      <c r="F3518" t="s">
        <v>442</v>
      </c>
      <c r="G3518" s="957">
        <v>366</v>
      </c>
      <c r="H3518" t="s">
        <v>389</v>
      </c>
      <c r="I3518" s="937" t="s">
        <v>489</v>
      </c>
      <c r="J3518" s="937" t="s">
        <v>445</v>
      </c>
      <c r="K3518" s="937" t="s">
        <v>0</v>
      </c>
      <c r="L3518" s="937" t="s">
        <v>97</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ASRCMS202202</v>
      </c>
      <c r="AB3518" s="957">
        <f t="shared" si="595"/>
        <v>45230</v>
      </c>
      <c r="AC3518" t="str">
        <f t="shared" si="596"/>
        <v>Unaudited</v>
      </c>
    </row>
    <row r="3519" spans="1:29" x14ac:dyDescent="0.25">
      <c r="A3519" t="s">
        <v>421</v>
      </c>
      <c r="B3519" t="s">
        <v>1380</v>
      </c>
      <c r="C3519" t="s">
        <v>1381</v>
      </c>
      <c r="D3519">
        <v>1900</v>
      </c>
      <c r="E3519" s="957">
        <v>1</v>
      </c>
      <c r="F3519" t="s">
        <v>442</v>
      </c>
      <c r="G3519" s="957">
        <v>366</v>
      </c>
      <c r="H3519" t="s">
        <v>389</v>
      </c>
      <c r="I3519" s="937" t="s">
        <v>489</v>
      </c>
      <c r="J3519" s="937" t="s">
        <v>445</v>
      </c>
      <c r="K3519" s="937" t="s">
        <v>0</v>
      </c>
      <c r="L3519" s="937" t="s">
        <v>153</v>
      </c>
      <c r="M3519" s="962" t="s">
        <v>452</v>
      </c>
      <c r="N3519" s="678">
        <f t="shared" ca="1" si="603"/>
        <v>18944.604570552852</v>
      </c>
      <c r="O3519" s="678">
        <f t="shared" ca="1" si="607"/>
        <v>4439.3173750605738</v>
      </c>
      <c r="P3519" s="678">
        <f t="shared" ca="1" si="607"/>
        <v>788.44928803089522</v>
      </c>
      <c r="Q3519" s="678">
        <f t="shared" ca="1" si="607"/>
        <v>5980.8844371652285</v>
      </c>
      <c r="R3519" s="678">
        <f t="shared" ca="1" si="607"/>
        <v>849.38591745946133</v>
      </c>
      <c r="S3519" s="678">
        <f t="shared" ca="1" si="607"/>
        <v>31.65890254787168</v>
      </c>
      <c r="T3519" s="678">
        <f t="shared" ca="1" si="607"/>
        <v>849.93831787328327</v>
      </c>
      <c r="U3519" s="678">
        <f t="shared" ca="1" si="607"/>
        <v>0</v>
      </c>
      <c r="V3519" s="678">
        <f t="shared" ca="1" si="607"/>
        <v>115.73458475735723</v>
      </c>
      <c r="W3519" s="678">
        <f t="shared" ca="1" si="597"/>
        <v>5889.2357476581801</v>
      </c>
      <c r="X3519" s="678">
        <f t="shared" ca="1" si="606"/>
        <v>0</v>
      </c>
      <c r="Y3519" s="678">
        <f t="shared" ca="1" si="606"/>
        <v>0</v>
      </c>
      <c r="Z3519" s="678">
        <f t="shared" ca="1" si="606"/>
        <v>0</v>
      </c>
      <c r="AA3519" t="str">
        <f t="shared" si="594"/>
        <v>ASRCMS202202</v>
      </c>
      <c r="AB3519" s="957">
        <f t="shared" si="595"/>
        <v>45230</v>
      </c>
      <c r="AC3519" t="str">
        <f t="shared" si="596"/>
        <v>Unaudited</v>
      </c>
    </row>
    <row r="3520" spans="1:29" x14ac:dyDescent="0.25">
      <c r="A3520" t="s">
        <v>421</v>
      </c>
      <c r="B3520" t="s">
        <v>1380</v>
      </c>
      <c r="C3520" t="s">
        <v>1381</v>
      </c>
      <c r="D3520">
        <v>1900</v>
      </c>
      <c r="E3520" s="957">
        <v>1</v>
      </c>
      <c r="F3520" t="s">
        <v>442</v>
      </c>
      <c r="G3520" s="957">
        <v>366</v>
      </c>
      <c r="H3520" t="s">
        <v>389</v>
      </c>
      <c r="I3520" s="937" t="s">
        <v>489</v>
      </c>
      <c r="J3520" s="937" t="s">
        <v>445</v>
      </c>
      <c r="K3520" s="937" t="s">
        <v>0</v>
      </c>
      <c r="L3520" s="937" t="s">
        <v>912</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ASRCMS202202</v>
      </c>
      <c r="AB3520" s="957">
        <f t="shared" si="595"/>
        <v>45230</v>
      </c>
      <c r="AC3520" t="str">
        <f t="shared" si="596"/>
        <v>Unaudited</v>
      </c>
    </row>
    <row r="3521" spans="1:29" x14ac:dyDescent="0.25">
      <c r="A3521" t="s">
        <v>421</v>
      </c>
      <c r="B3521" t="s">
        <v>1380</v>
      </c>
      <c r="C3521" t="s">
        <v>1381</v>
      </c>
      <c r="D3521">
        <v>1900</v>
      </c>
      <c r="E3521" s="957">
        <v>1</v>
      </c>
      <c r="F3521" t="s">
        <v>442</v>
      </c>
      <c r="G3521" s="957">
        <v>366</v>
      </c>
      <c r="H3521" t="s">
        <v>389</v>
      </c>
      <c r="I3521" s="937" t="s">
        <v>489</v>
      </c>
      <c r="J3521" s="937" t="s">
        <v>445</v>
      </c>
      <c r="K3521" s="937" t="s">
        <v>53</v>
      </c>
      <c r="L3521" s="945">
        <v>3.1</v>
      </c>
      <c r="M3521" s="960" t="s">
        <v>33</v>
      </c>
      <c r="N3521" s="678">
        <f t="shared" ca="1" si="603"/>
        <v>630909.16999999993</v>
      </c>
      <c r="O3521" s="678">
        <f t="shared" ca="1" si="607"/>
        <v>338211.86999999994</v>
      </c>
      <c r="P3521" s="678">
        <f t="shared" ca="1" si="607"/>
        <v>45209.630000000005</v>
      </c>
      <c r="Q3521" s="678">
        <f t="shared" ca="1" si="607"/>
        <v>176449.97999999998</v>
      </c>
      <c r="R3521" s="678">
        <f t="shared" ca="1" si="607"/>
        <v>23774.899999999998</v>
      </c>
      <c r="S3521" s="678">
        <f t="shared" ca="1" si="607"/>
        <v>0</v>
      </c>
      <c r="T3521" s="678">
        <f t="shared" ca="1" si="607"/>
        <v>22737.989999999998</v>
      </c>
      <c r="U3521" s="678">
        <f t="shared" ca="1" si="607"/>
        <v>0</v>
      </c>
      <c r="V3521" s="678">
        <f t="shared" ca="1" si="607"/>
        <v>2406.5700000000006</v>
      </c>
      <c r="W3521" s="678">
        <f t="shared" ca="1" si="597"/>
        <v>22118.23</v>
      </c>
      <c r="X3521" s="678">
        <f t="shared" ca="1" si="606"/>
        <v>0</v>
      </c>
      <c r="Y3521" s="678">
        <f t="shared" ca="1" si="606"/>
        <v>0</v>
      </c>
      <c r="Z3521" s="678">
        <f t="shared" ca="1" si="606"/>
        <v>0</v>
      </c>
      <c r="AA3521" t="str">
        <f t="shared" si="594"/>
        <v>ASRCMS202202</v>
      </c>
      <c r="AB3521" s="957">
        <f t="shared" si="595"/>
        <v>45230</v>
      </c>
      <c r="AC3521" t="str">
        <f t="shared" si="596"/>
        <v>Unaudited</v>
      </c>
    </row>
    <row r="3522" spans="1:29" x14ac:dyDescent="0.25">
      <c r="A3522" t="s">
        <v>421</v>
      </c>
      <c r="B3522" t="s">
        <v>1380</v>
      </c>
      <c r="C3522" t="s">
        <v>1381</v>
      </c>
      <c r="D3522">
        <v>1900</v>
      </c>
      <c r="E3522" s="957">
        <v>1</v>
      </c>
      <c r="F3522" t="s">
        <v>442</v>
      </c>
      <c r="G3522" s="957">
        <v>366</v>
      </c>
      <c r="H3522" t="s">
        <v>389</v>
      </c>
      <c r="I3522" s="962" t="s">
        <v>489</v>
      </c>
      <c r="J3522" s="962" t="s">
        <v>445</v>
      </c>
      <c r="K3522" s="962" t="s">
        <v>53</v>
      </c>
      <c r="L3522" s="937">
        <v>3.2</v>
      </c>
      <c r="M3522" s="962" t="s">
        <v>34</v>
      </c>
      <c r="N3522" s="678">
        <f t="shared" ca="1" si="603"/>
        <v>1372849.9399999997</v>
      </c>
      <c r="O3522" s="678">
        <f t="shared" ca="1" si="607"/>
        <v>475625.11000000004</v>
      </c>
      <c r="P3522" s="678">
        <f t="shared" ca="1" si="607"/>
        <v>81514.300000000017</v>
      </c>
      <c r="Q3522" s="678">
        <f t="shared" ca="1" si="607"/>
        <v>543487.44000000006</v>
      </c>
      <c r="R3522" s="678">
        <f t="shared" ca="1" si="607"/>
        <v>94507.63</v>
      </c>
      <c r="S3522" s="678">
        <f t="shared" ca="1" si="607"/>
        <v>338.88000000000005</v>
      </c>
      <c r="T3522" s="678">
        <f t="shared" ca="1" si="607"/>
        <v>54977.7</v>
      </c>
      <c r="U3522" s="678">
        <f t="shared" ca="1" si="607"/>
        <v>0</v>
      </c>
      <c r="V3522" s="678">
        <f t="shared" ca="1" si="607"/>
        <v>5234.9800000000005</v>
      </c>
      <c r="W3522" s="678">
        <f t="shared" ca="1" si="597"/>
        <v>117163.9</v>
      </c>
      <c r="X3522" s="678">
        <f t="shared" ca="1" si="606"/>
        <v>0</v>
      </c>
      <c r="Y3522" s="678">
        <f t="shared" ca="1" si="606"/>
        <v>0</v>
      </c>
      <c r="Z3522" s="678">
        <f t="shared" ca="1" si="606"/>
        <v>0</v>
      </c>
      <c r="AA3522" t="str">
        <f t="shared" ref="AA3522:AA3585" si="608">file_name</f>
        <v>ASRCMS202202</v>
      </c>
      <c r="AB3522" s="957">
        <f t="shared" ref="AB3522:AB3585" si="609">file_date</f>
        <v>45230</v>
      </c>
      <c r="AC3522" t="str">
        <f t="shared" ref="AC3522:AC3585" si="610">status</f>
        <v>Unaudited</v>
      </c>
    </row>
    <row r="3523" spans="1:29" x14ac:dyDescent="0.25">
      <c r="A3523" t="s">
        <v>421</v>
      </c>
      <c r="B3523" t="s">
        <v>1380</v>
      </c>
      <c r="C3523" t="s">
        <v>1381</v>
      </c>
      <c r="D3523">
        <v>1900</v>
      </c>
      <c r="E3523" s="957">
        <v>1</v>
      </c>
      <c r="F3523" t="s">
        <v>442</v>
      </c>
      <c r="G3523" s="957">
        <v>366</v>
      </c>
      <c r="H3523" t="s">
        <v>389</v>
      </c>
      <c r="I3523" s="937" t="s">
        <v>489</v>
      </c>
      <c r="J3523" s="937" t="s">
        <v>445</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ASRCMS202202</v>
      </c>
      <c r="AB3523" s="957">
        <f t="shared" si="609"/>
        <v>45230</v>
      </c>
      <c r="AC3523" t="str">
        <f t="shared" si="610"/>
        <v>Unaudited</v>
      </c>
    </row>
    <row r="3524" spans="1:29" x14ac:dyDescent="0.25">
      <c r="A3524" t="s">
        <v>421</v>
      </c>
      <c r="B3524" t="s">
        <v>1380</v>
      </c>
      <c r="C3524" t="s">
        <v>1381</v>
      </c>
      <c r="D3524">
        <v>1900</v>
      </c>
      <c r="E3524" s="957">
        <v>1</v>
      </c>
      <c r="F3524" t="s">
        <v>442</v>
      </c>
      <c r="G3524" s="957">
        <v>366</v>
      </c>
      <c r="H3524" t="s">
        <v>389</v>
      </c>
      <c r="I3524" s="937" t="s">
        <v>489</v>
      </c>
      <c r="J3524" s="937" t="s">
        <v>445</v>
      </c>
      <c r="K3524" s="937" t="s">
        <v>53</v>
      </c>
      <c r="L3524" s="937" t="s">
        <v>44</v>
      </c>
      <c r="M3524" s="962" t="s">
        <v>154</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ASRCMS202202</v>
      </c>
      <c r="AB3524" s="957">
        <f t="shared" si="609"/>
        <v>45230</v>
      </c>
      <c r="AC3524" t="str">
        <f t="shared" si="610"/>
        <v>Unaudited</v>
      </c>
    </row>
    <row r="3525" spans="1:29" x14ac:dyDescent="0.25">
      <c r="A3525" t="s">
        <v>421</v>
      </c>
      <c r="B3525" t="s">
        <v>1380</v>
      </c>
      <c r="C3525" t="s">
        <v>1381</v>
      </c>
      <c r="D3525">
        <v>1900</v>
      </c>
      <c r="E3525" s="957">
        <v>1</v>
      </c>
      <c r="F3525" t="s">
        <v>442</v>
      </c>
      <c r="G3525" s="957">
        <v>366</v>
      </c>
      <c r="H3525" t="s">
        <v>389</v>
      </c>
      <c r="I3525" s="937" t="s">
        <v>489</v>
      </c>
      <c r="J3525" s="937" t="s">
        <v>445</v>
      </c>
      <c r="K3525" s="937" t="s">
        <v>53</v>
      </c>
      <c r="L3525" s="937" t="s">
        <v>41</v>
      </c>
      <c r="M3525" s="962" t="s">
        <v>52</v>
      </c>
      <c r="N3525" s="678">
        <f t="shared" ca="1" si="603"/>
        <v>3767.7245519591138</v>
      </c>
      <c r="O3525" s="678">
        <f t="shared" ca="1" si="607"/>
        <v>1022.6680926746167</v>
      </c>
      <c r="P3525" s="678">
        <f t="shared" ca="1" si="607"/>
        <v>1211.0543202725723</v>
      </c>
      <c r="Q3525" s="678">
        <f t="shared" ca="1" si="607"/>
        <v>1426.3528660988075</v>
      </c>
      <c r="R3525" s="678">
        <f t="shared" ca="1" si="607"/>
        <v>107.64927291311754</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ASRCMS202202</v>
      </c>
      <c r="AB3525" s="957">
        <f t="shared" si="609"/>
        <v>45230</v>
      </c>
      <c r="AC3525" t="str">
        <f t="shared" si="610"/>
        <v>Unaudited</v>
      </c>
    </row>
    <row r="3526" spans="1:29" x14ac:dyDescent="0.25">
      <c r="A3526" t="s">
        <v>421</v>
      </c>
      <c r="B3526" t="s">
        <v>1380</v>
      </c>
      <c r="C3526" t="s">
        <v>1381</v>
      </c>
      <c r="D3526">
        <v>1900</v>
      </c>
      <c r="E3526" s="957">
        <v>1</v>
      </c>
      <c r="F3526" t="s">
        <v>442</v>
      </c>
      <c r="G3526" s="957">
        <v>366</v>
      </c>
      <c r="H3526" t="s">
        <v>389</v>
      </c>
      <c r="I3526" s="937" t="s">
        <v>489</v>
      </c>
      <c r="J3526" s="937" t="s">
        <v>445</v>
      </c>
      <c r="K3526" s="937" t="s">
        <v>53</v>
      </c>
      <c r="L3526" s="937" t="s">
        <v>42</v>
      </c>
      <c r="M3526" s="962" t="s">
        <v>155</v>
      </c>
      <c r="N3526" s="678">
        <f t="shared" ca="1" si="603"/>
        <v>166905.12928691387</v>
      </c>
      <c r="O3526" s="678">
        <f t="shared" ca="1" si="607"/>
        <v>68663.132213845762</v>
      </c>
      <c r="P3526" s="678">
        <f t="shared" ca="1" si="607"/>
        <v>10376.579502855029</v>
      </c>
      <c r="Q3526" s="678">
        <f t="shared" ca="1" si="607"/>
        <v>59541.966313598081</v>
      </c>
      <c r="R3526" s="678">
        <f t="shared" ca="1" si="607"/>
        <v>8787.4971757551466</v>
      </c>
      <c r="S3526" s="678">
        <f t="shared" ca="1" si="607"/>
        <v>295.41229883247178</v>
      </c>
      <c r="T3526" s="678">
        <f t="shared" ca="1" si="607"/>
        <v>5716.8402423217021</v>
      </c>
      <c r="U3526" s="678">
        <f t="shared" ca="1" si="607"/>
        <v>0</v>
      </c>
      <c r="V3526" s="678">
        <f t="shared" ca="1" si="607"/>
        <v>727.1322879941556</v>
      </c>
      <c r="W3526" s="678">
        <f t="shared" ca="1" si="597"/>
        <v>12796.569251711548</v>
      </c>
      <c r="X3526" s="678">
        <f t="shared" ca="1" si="606"/>
        <v>0</v>
      </c>
      <c r="Y3526" s="678">
        <f t="shared" ca="1" si="606"/>
        <v>0</v>
      </c>
      <c r="Z3526" s="678">
        <f t="shared" ca="1" si="606"/>
        <v>0</v>
      </c>
      <c r="AA3526" t="str">
        <f t="shared" si="608"/>
        <v>ASRCMS202202</v>
      </c>
      <c r="AB3526" s="957">
        <f t="shared" si="609"/>
        <v>45230</v>
      </c>
      <c r="AC3526" t="str">
        <f t="shared" si="610"/>
        <v>Unaudited</v>
      </c>
    </row>
    <row r="3527" spans="1:29" x14ac:dyDescent="0.25">
      <c r="A3527" t="s">
        <v>421</v>
      </c>
      <c r="B3527" t="s">
        <v>1380</v>
      </c>
      <c r="C3527" t="s">
        <v>1381</v>
      </c>
      <c r="D3527">
        <v>1900</v>
      </c>
      <c r="E3527" s="957">
        <v>1</v>
      </c>
      <c r="F3527" t="s">
        <v>442</v>
      </c>
      <c r="G3527" s="957">
        <v>366</v>
      </c>
      <c r="H3527" t="s">
        <v>389</v>
      </c>
      <c r="I3527" s="937" t="s">
        <v>489</v>
      </c>
      <c r="J3527" s="937" t="s">
        <v>445</v>
      </c>
      <c r="K3527" s="937" t="s">
        <v>53</v>
      </c>
      <c r="L3527" s="937" t="s">
        <v>43</v>
      </c>
      <c r="M3527" s="962" t="s">
        <v>463</v>
      </c>
      <c r="N3527" s="678">
        <f t="shared" ca="1" si="603"/>
        <v>30666.557542872</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7186.1400551467768</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1276.3014066083672</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9681.5500195073546</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1374.9425076078828</v>
      </c>
      <c r="S3527" s="678">
        <f t="shared" ca="1" si="611"/>
        <v>51.247813228975268</v>
      </c>
      <c r="T3527" s="678">
        <f t="shared" ca="1" si="611"/>
        <v>1375.8367051623416</v>
      </c>
      <c r="U3527" s="678">
        <f t="shared" ca="1" si="611"/>
        <v>0</v>
      </c>
      <c r="V3527" s="678">
        <f t="shared" ca="1" si="611"/>
        <v>187.34523013896393</v>
      </c>
      <c r="W3527" s="678">
        <f t="shared" ca="1" si="597"/>
        <v>9533.1938054713355</v>
      </c>
      <c r="X3527" s="678">
        <f t="shared" ca="1" si="611"/>
        <v>0</v>
      </c>
      <c r="Y3527" s="678">
        <f t="shared" ca="1" si="611"/>
        <v>0</v>
      </c>
      <c r="Z3527" s="678">
        <f t="shared" ca="1" si="611"/>
        <v>0</v>
      </c>
      <c r="AA3527" t="str">
        <f t="shared" si="608"/>
        <v>ASRCMS202202</v>
      </c>
      <c r="AB3527" s="957">
        <f t="shared" si="609"/>
        <v>45230</v>
      </c>
      <c r="AC3527" t="str">
        <f t="shared" si="610"/>
        <v>Unaudited</v>
      </c>
    </row>
    <row r="3528" spans="1:29" x14ac:dyDescent="0.25">
      <c r="A3528" t="s">
        <v>421</v>
      </c>
      <c r="B3528" t="s">
        <v>1380</v>
      </c>
      <c r="C3528" t="s">
        <v>1381</v>
      </c>
      <c r="D3528">
        <v>1900</v>
      </c>
      <c r="E3528" s="957">
        <v>1</v>
      </c>
      <c r="F3528" t="s">
        <v>442</v>
      </c>
      <c r="G3528" s="957">
        <v>366</v>
      </c>
      <c r="H3528" t="s">
        <v>389</v>
      </c>
      <c r="I3528" s="937" t="s">
        <v>489</v>
      </c>
      <c r="J3528" s="937" t="s">
        <v>445</v>
      </c>
      <c r="K3528" s="937" t="s">
        <v>915</v>
      </c>
      <c r="L3528" s="937" t="s">
        <v>916</v>
      </c>
      <c r="M3528" s="962" t="s">
        <v>915</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15860.95</v>
      </c>
      <c r="O3528" s="678">
        <f t="shared" ca="1" si="611"/>
        <v>4201.16</v>
      </c>
      <c r="P3528" s="678">
        <f t="shared" ca="1" si="611"/>
        <v>1837.63</v>
      </c>
      <c r="Q3528" s="678">
        <f t="shared" ca="1" si="611"/>
        <v>9822.16</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ASRCMS202202</v>
      </c>
      <c r="AB3528" s="957">
        <f t="shared" si="609"/>
        <v>45230</v>
      </c>
      <c r="AC3528" t="str">
        <f t="shared" si="610"/>
        <v>Unaudited</v>
      </c>
    </row>
    <row r="3529" spans="1:29" x14ac:dyDescent="0.25">
      <c r="A3529" t="s">
        <v>421</v>
      </c>
      <c r="B3529" t="s">
        <v>1380</v>
      </c>
      <c r="C3529" t="s">
        <v>1381</v>
      </c>
      <c r="D3529">
        <v>1900</v>
      </c>
      <c r="E3529" s="957">
        <v>1</v>
      </c>
      <c r="F3529" t="s">
        <v>442</v>
      </c>
      <c r="G3529" s="957">
        <v>366</v>
      </c>
      <c r="H3529" t="s">
        <v>389</v>
      </c>
      <c r="I3529" s="937" t="s">
        <v>489</v>
      </c>
      <c r="J3529" s="937" t="s">
        <v>445</v>
      </c>
      <c r="K3529" s="937" t="s">
        <v>915</v>
      </c>
      <c r="L3529" s="945" t="s">
        <v>917</v>
      </c>
      <c r="M3529" s="960" t="s">
        <v>920</v>
      </c>
      <c r="N3529" s="678">
        <f t="shared" ca="1" si="612"/>
        <v>50443.355530222922</v>
      </c>
      <c r="O3529" s="678">
        <f t="shared" ca="1" si="611"/>
        <v>10471.432489552197</v>
      </c>
      <c r="P3529" s="678">
        <f t="shared" ca="1" si="611"/>
        <v>2668.4435189185101</v>
      </c>
      <c r="Q3529" s="678">
        <f t="shared" ca="1" si="611"/>
        <v>21463.090470981297</v>
      </c>
      <c r="R3529" s="678">
        <f t="shared" ca="1" si="611"/>
        <v>3835.2901158442442</v>
      </c>
      <c r="S3529" s="678">
        <f t="shared" ca="1" si="611"/>
        <v>71.75721111847588</v>
      </c>
      <c r="T3529" s="678">
        <f t="shared" ca="1" si="611"/>
        <v>3397.8868155221639</v>
      </c>
      <c r="U3529" s="678">
        <f t="shared" ca="1" si="611"/>
        <v>0</v>
      </c>
      <c r="V3529" s="678">
        <f t="shared" ca="1" si="611"/>
        <v>303.79420105302944</v>
      </c>
      <c r="W3529" s="678">
        <f t="shared" ca="1" si="611"/>
        <v>8231.6607072329916</v>
      </c>
      <c r="X3529" s="678">
        <f t="shared" ca="1" si="611"/>
        <v>0</v>
      </c>
      <c r="Y3529" s="678">
        <f t="shared" ca="1" si="611"/>
        <v>0</v>
      </c>
      <c r="Z3529" s="678">
        <f t="shared" ca="1" si="611"/>
        <v>0</v>
      </c>
      <c r="AA3529" t="str">
        <f t="shared" si="608"/>
        <v>ASRCMS202202</v>
      </c>
      <c r="AB3529" s="957">
        <f t="shared" si="609"/>
        <v>45230</v>
      </c>
      <c r="AC3529" t="str">
        <f t="shared" si="610"/>
        <v>Unaudited</v>
      </c>
    </row>
    <row r="3530" spans="1:29" x14ac:dyDescent="0.25">
      <c r="A3530" t="s">
        <v>421</v>
      </c>
      <c r="B3530" t="s">
        <v>1380</v>
      </c>
      <c r="C3530" t="s">
        <v>1381</v>
      </c>
      <c r="D3530">
        <v>1900</v>
      </c>
      <c r="E3530" s="957">
        <v>1</v>
      </c>
      <c r="F3530" t="s">
        <v>442</v>
      </c>
      <c r="G3530" s="957">
        <v>366</v>
      </c>
      <c r="H3530" t="s">
        <v>389</v>
      </c>
      <c r="I3530" s="962" t="s">
        <v>489</v>
      </c>
      <c r="J3530" s="962" t="s">
        <v>445</v>
      </c>
      <c r="K3530" s="962" t="s">
        <v>915</v>
      </c>
      <c r="L3530" s="937" t="s">
        <v>918</v>
      </c>
      <c r="M3530" s="962" t="s">
        <v>921</v>
      </c>
      <c r="N3530" s="678">
        <f t="shared" ca="1" si="612"/>
        <v>47.694329751767263</v>
      </c>
      <c r="O3530" s="678">
        <f t="shared" ca="1" si="611"/>
        <v>11.176283251010608</v>
      </c>
      <c r="P3530" s="678">
        <f t="shared" ca="1" si="611"/>
        <v>1.9849746768715077</v>
      </c>
      <c r="Q3530" s="678">
        <f t="shared" ca="1" si="611"/>
        <v>15.057283116733162</v>
      </c>
      <c r="R3530" s="678">
        <f t="shared" ca="1" si="611"/>
        <v>2.1383867835799699</v>
      </c>
      <c r="S3530" s="678">
        <f t="shared" ca="1" si="611"/>
        <v>7.9703439154612671E-2</v>
      </c>
      <c r="T3530" s="678">
        <f t="shared" ca="1" si="611"/>
        <v>2.1397774891707741</v>
      </c>
      <c r="U3530" s="678">
        <f t="shared" ca="1" si="611"/>
        <v>0</v>
      </c>
      <c r="V3530" s="678">
        <f t="shared" ca="1" si="611"/>
        <v>0.29136968409893643</v>
      </c>
      <c r="W3530" s="678">
        <f t="shared" ca="1" si="611"/>
        <v>14.826551311147687</v>
      </c>
      <c r="X3530" s="678">
        <f t="shared" ca="1" si="611"/>
        <v>0</v>
      </c>
      <c r="Y3530" s="678">
        <f t="shared" ca="1" si="611"/>
        <v>0</v>
      </c>
      <c r="Z3530" s="678">
        <f t="shared" ca="1" si="611"/>
        <v>0</v>
      </c>
      <c r="AA3530" t="str">
        <f t="shared" si="608"/>
        <v>ASRCMS202202</v>
      </c>
      <c r="AB3530" s="957">
        <f t="shared" si="609"/>
        <v>45230</v>
      </c>
      <c r="AC3530" t="str">
        <f t="shared" si="610"/>
        <v>Unaudited</v>
      </c>
    </row>
    <row r="3531" spans="1:29" x14ac:dyDescent="0.25">
      <c r="A3531" t="s">
        <v>421</v>
      </c>
      <c r="B3531" t="s">
        <v>1380</v>
      </c>
      <c r="C3531" t="s">
        <v>1381</v>
      </c>
      <c r="D3531">
        <v>1900</v>
      </c>
      <c r="E3531" s="957">
        <v>1</v>
      </c>
      <c r="F3531" t="s">
        <v>442</v>
      </c>
      <c r="G3531" s="957">
        <v>366</v>
      </c>
      <c r="H3531" t="s">
        <v>389</v>
      </c>
      <c r="I3531" s="937" t="s">
        <v>489</v>
      </c>
      <c r="J3531" s="937" t="s">
        <v>445</v>
      </c>
      <c r="K3531" s="937" t="s">
        <v>446</v>
      </c>
      <c r="L3531" s="937">
        <v>5.0999999999999996</v>
      </c>
      <c r="M3531" s="962" t="s">
        <v>37</v>
      </c>
      <c r="N3531" s="678">
        <f t="shared" ca="1" si="612"/>
        <v>1105878.74</v>
      </c>
      <c r="O3531" s="678">
        <f t="shared" ca="1" si="611"/>
        <v>391158.73</v>
      </c>
      <c r="P3531" s="678">
        <f t="shared" ca="1" si="611"/>
        <v>233973.76999999996</v>
      </c>
      <c r="Q3531" s="678">
        <f t="shared" ca="1" si="611"/>
        <v>247796.05999999994</v>
      </c>
      <c r="R3531" s="678">
        <f t="shared" ca="1" si="611"/>
        <v>117874.64000000001</v>
      </c>
      <c r="S3531" s="678">
        <f t="shared" ca="1" si="611"/>
        <v>739.59999999999991</v>
      </c>
      <c r="T3531" s="678">
        <f t="shared" ca="1" si="611"/>
        <v>98746.529999999984</v>
      </c>
      <c r="U3531" s="678">
        <f t="shared" ca="1" si="611"/>
        <v>0</v>
      </c>
      <c r="V3531" s="678">
        <f t="shared" ca="1" si="611"/>
        <v>4204.3500000000004</v>
      </c>
      <c r="W3531" s="678">
        <f t="shared" ca="1" si="611"/>
        <v>11385.06</v>
      </c>
      <c r="X3531" s="678">
        <f t="shared" ca="1" si="611"/>
        <v>0</v>
      </c>
      <c r="Y3531" s="678">
        <f t="shared" ca="1" si="611"/>
        <v>0</v>
      </c>
      <c r="Z3531" s="678">
        <f t="shared" ca="1" si="611"/>
        <v>0</v>
      </c>
      <c r="AA3531" t="str">
        <f t="shared" si="608"/>
        <v>ASRCMS202202</v>
      </c>
      <c r="AB3531" s="957">
        <f t="shared" si="609"/>
        <v>45230</v>
      </c>
      <c r="AC3531" t="str">
        <f t="shared" si="610"/>
        <v>Unaudited</v>
      </c>
    </row>
    <row r="3532" spans="1:29" ht="30" x14ac:dyDescent="0.25">
      <c r="A3532" t="s">
        <v>421</v>
      </c>
      <c r="B3532" t="s">
        <v>1380</v>
      </c>
      <c r="C3532" t="s">
        <v>1381</v>
      </c>
      <c r="D3532">
        <v>1900</v>
      </c>
      <c r="E3532" s="957">
        <v>1</v>
      </c>
      <c r="F3532" t="s">
        <v>442</v>
      </c>
      <c r="G3532" s="957">
        <v>366</v>
      </c>
      <c r="H3532" t="s">
        <v>389</v>
      </c>
      <c r="I3532" s="937" t="s">
        <v>489</v>
      </c>
      <c r="J3532" s="937" t="s">
        <v>445</v>
      </c>
      <c r="K3532" s="937" t="s">
        <v>446</v>
      </c>
      <c r="L3532" s="937">
        <v>5.2</v>
      </c>
      <c r="M3532" s="962" t="s">
        <v>304</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ASRCMS202202</v>
      </c>
      <c r="AB3532" s="957">
        <f t="shared" si="609"/>
        <v>45230</v>
      </c>
      <c r="AC3532" t="str">
        <f t="shared" si="610"/>
        <v>Unaudited</v>
      </c>
    </row>
    <row r="3533" spans="1:29" ht="30" x14ac:dyDescent="0.25">
      <c r="A3533" t="s">
        <v>421</v>
      </c>
      <c r="B3533" t="s">
        <v>1380</v>
      </c>
      <c r="C3533" t="s">
        <v>1381</v>
      </c>
      <c r="D3533">
        <v>1900</v>
      </c>
      <c r="E3533" s="957">
        <v>1</v>
      </c>
      <c r="F3533" t="s">
        <v>442</v>
      </c>
      <c r="G3533" s="957">
        <v>366</v>
      </c>
      <c r="H3533" t="s">
        <v>389</v>
      </c>
      <c r="I3533" s="937" t="s">
        <v>489</v>
      </c>
      <c r="J3533" s="937" t="s">
        <v>445</v>
      </c>
      <c r="K3533" s="937" t="s">
        <v>446</v>
      </c>
      <c r="L3533" s="937">
        <v>5.3</v>
      </c>
      <c r="M3533" s="962" t="s">
        <v>305</v>
      </c>
      <c r="N3533" s="678">
        <f t="shared" ca="1" si="612"/>
        <v>61520.929592248096</v>
      </c>
      <c r="O3533" s="678">
        <f t="shared" ca="1" si="611"/>
        <v>21941.274081992728</v>
      </c>
      <c r="P3533" s="678">
        <f t="shared" ca="1" si="611"/>
        <v>13192.229501634967</v>
      </c>
      <c r="Q3533" s="678">
        <f t="shared" ca="1" si="611"/>
        <v>12696.423934053306</v>
      </c>
      <c r="R3533" s="678">
        <f t="shared" ca="1" si="611"/>
        <v>8823.3176069181463</v>
      </c>
      <c r="S3533" s="678">
        <f t="shared" ca="1" si="611"/>
        <v>75.562644532719602</v>
      </c>
      <c r="T3533" s="678">
        <f t="shared" ca="1" si="611"/>
        <v>3836.0010565196944</v>
      </c>
      <c r="U3533" s="678">
        <f t="shared" ca="1" si="611"/>
        <v>0</v>
      </c>
      <c r="V3533" s="678">
        <f t="shared" ca="1" si="611"/>
        <v>497.78021828654641</v>
      </c>
      <c r="W3533" s="678">
        <f t="shared" ca="1" si="611"/>
        <v>458.34054830997979</v>
      </c>
      <c r="X3533" s="678">
        <f t="shared" ca="1" si="611"/>
        <v>0</v>
      </c>
      <c r="Y3533" s="678">
        <f t="shared" ca="1" si="611"/>
        <v>0</v>
      </c>
      <c r="Z3533" s="678">
        <f t="shared" ca="1" si="611"/>
        <v>0</v>
      </c>
      <c r="AA3533" t="str">
        <f t="shared" si="608"/>
        <v>ASRCMS202202</v>
      </c>
      <c r="AB3533" s="957">
        <f t="shared" si="609"/>
        <v>45230</v>
      </c>
      <c r="AC3533" t="str">
        <f t="shared" si="610"/>
        <v>Unaudited</v>
      </c>
    </row>
    <row r="3534" spans="1:29" x14ac:dyDescent="0.25">
      <c r="A3534" t="s">
        <v>421</v>
      </c>
      <c r="B3534" t="s">
        <v>1380</v>
      </c>
      <c r="C3534" t="s">
        <v>1381</v>
      </c>
      <c r="D3534">
        <v>1900</v>
      </c>
      <c r="E3534" s="957">
        <v>1</v>
      </c>
      <c r="F3534" t="s">
        <v>442</v>
      </c>
      <c r="G3534" s="957">
        <v>366</v>
      </c>
      <c r="H3534" t="s">
        <v>389</v>
      </c>
      <c r="I3534" s="937" t="s">
        <v>489</v>
      </c>
      <c r="J3534" s="937" t="s">
        <v>445</v>
      </c>
      <c r="K3534" s="937" t="s">
        <v>446</v>
      </c>
      <c r="L3534" s="937" t="s">
        <v>82</v>
      </c>
      <c r="M3534" s="962" t="s">
        <v>454</v>
      </c>
      <c r="N3534" s="678">
        <f t="shared" ca="1" si="612"/>
        <v>3414.472542150997</v>
      </c>
      <c r="O3534" s="678">
        <f t="shared" ca="1" si="611"/>
        <v>800.11843090139632</v>
      </c>
      <c r="P3534" s="678">
        <f t="shared" ca="1" si="611"/>
        <v>142.10581354886688</v>
      </c>
      <c r="Q3534" s="678">
        <f t="shared" ca="1" si="611"/>
        <v>1077.9620979907813</v>
      </c>
      <c r="R3534" s="678">
        <f t="shared" ca="1" si="611"/>
        <v>153.08870037662805</v>
      </c>
      <c r="S3534" s="678">
        <f t="shared" ca="1" si="611"/>
        <v>5.7060284927967491</v>
      </c>
      <c r="T3534" s="678">
        <f t="shared" ca="1" si="611"/>
        <v>153.18826202428576</v>
      </c>
      <c r="U3534" s="678">
        <f t="shared" ca="1" si="611"/>
        <v>0</v>
      </c>
      <c r="V3534" s="678">
        <f t="shared" ca="1" si="611"/>
        <v>20.859372406510538</v>
      </c>
      <c r="W3534" s="678">
        <f t="shared" ca="1" si="611"/>
        <v>1061.4438364097318</v>
      </c>
      <c r="X3534" s="678">
        <f t="shared" ca="1" si="611"/>
        <v>0</v>
      </c>
      <c r="Y3534" s="678">
        <f t="shared" ca="1" si="611"/>
        <v>0</v>
      </c>
      <c r="Z3534" s="678">
        <f t="shared" ca="1" si="611"/>
        <v>0</v>
      </c>
      <c r="AA3534" t="str">
        <f t="shared" si="608"/>
        <v>ASRCMS202202</v>
      </c>
      <c r="AB3534" s="957">
        <f t="shared" si="609"/>
        <v>45230</v>
      </c>
      <c r="AC3534" t="str">
        <f t="shared" si="610"/>
        <v>Unaudited</v>
      </c>
    </row>
    <row r="3535" spans="1:29" x14ac:dyDescent="0.25">
      <c r="A3535" t="s">
        <v>421</v>
      </c>
      <c r="B3535" t="s">
        <v>1380</v>
      </c>
      <c r="C3535" t="s">
        <v>1381</v>
      </c>
      <c r="D3535">
        <v>1900</v>
      </c>
      <c r="E3535" s="957">
        <v>1</v>
      </c>
      <c r="F3535" t="s">
        <v>442</v>
      </c>
      <c r="G3535" s="957">
        <v>366</v>
      </c>
      <c r="H3535" t="s">
        <v>389</v>
      </c>
      <c r="I3535" s="937" t="s">
        <v>489</v>
      </c>
      <c r="J3535" s="937" t="s">
        <v>445</v>
      </c>
      <c r="K3535" s="937" t="s">
        <v>447</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ASRCMS202202</v>
      </c>
      <c r="AB3535" s="957">
        <f t="shared" si="609"/>
        <v>45230</v>
      </c>
      <c r="AC3535" t="str">
        <f t="shared" si="610"/>
        <v>Unaudited</v>
      </c>
    </row>
    <row r="3536" spans="1:29" x14ac:dyDescent="0.25">
      <c r="A3536" t="s">
        <v>421</v>
      </c>
      <c r="B3536" t="s">
        <v>1380</v>
      </c>
      <c r="C3536" t="s">
        <v>1381</v>
      </c>
      <c r="D3536">
        <v>1900</v>
      </c>
      <c r="E3536" s="957">
        <v>1</v>
      </c>
      <c r="F3536" t="s">
        <v>442</v>
      </c>
      <c r="G3536" s="957">
        <v>366</v>
      </c>
      <c r="H3536" t="s">
        <v>389</v>
      </c>
      <c r="I3536" s="937" t="s">
        <v>489</v>
      </c>
      <c r="J3536" s="937" t="s">
        <v>445</v>
      </c>
      <c r="K3536" s="937" t="s">
        <v>447</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ASRCMS202202</v>
      </c>
      <c r="AB3536" s="957">
        <f t="shared" si="609"/>
        <v>45230</v>
      </c>
      <c r="AC3536" t="str">
        <f t="shared" si="610"/>
        <v>Unaudited</v>
      </c>
    </row>
    <row r="3537" spans="1:29" x14ac:dyDescent="0.25">
      <c r="A3537" t="s">
        <v>421</v>
      </c>
      <c r="B3537" t="s">
        <v>1380</v>
      </c>
      <c r="C3537" t="s">
        <v>1381</v>
      </c>
      <c r="D3537">
        <v>1900</v>
      </c>
      <c r="E3537" s="957">
        <v>1</v>
      </c>
      <c r="F3537" t="s">
        <v>442</v>
      </c>
      <c r="G3537" s="957">
        <v>366</v>
      </c>
      <c r="H3537" t="s">
        <v>389</v>
      </c>
      <c r="I3537" s="937" t="s">
        <v>489</v>
      </c>
      <c r="J3537" s="937" t="s">
        <v>445</v>
      </c>
      <c r="K3537" s="937" t="s">
        <v>447</v>
      </c>
      <c r="L3537" s="945">
        <v>6.3</v>
      </c>
      <c r="M3537" s="960" t="s">
        <v>185</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ASRCMS202202</v>
      </c>
      <c r="AB3537" s="957">
        <f t="shared" si="609"/>
        <v>45230</v>
      </c>
      <c r="AC3537" t="str">
        <f t="shared" si="610"/>
        <v>Unaudited</v>
      </c>
    </row>
    <row r="3538" spans="1:29" x14ac:dyDescent="0.25">
      <c r="A3538" t="s">
        <v>421</v>
      </c>
      <c r="B3538" t="s">
        <v>1380</v>
      </c>
      <c r="C3538" t="s">
        <v>1381</v>
      </c>
      <c r="D3538">
        <v>1900</v>
      </c>
      <c r="E3538" s="957">
        <v>1</v>
      </c>
      <c r="F3538" t="s">
        <v>442</v>
      </c>
      <c r="G3538" s="957">
        <v>366</v>
      </c>
      <c r="H3538" t="s">
        <v>389</v>
      </c>
      <c r="I3538" s="937" t="s">
        <v>489</v>
      </c>
      <c r="J3538" s="937" t="s">
        <v>445</v>
      </c>
      <c r="K3538" s="937" t="s">
        <v>447</v>
      </c>
      <c r="L3538" s="937" t="s">
        <v>87</v>
      </c>
      <c r="M3538" s="962" t="s">
        <v>455</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ASRCMS202202</v>
      </c>
      <c r="AB3538" s="957">
        <f t="shared" si="609"/>
        <v>45230</v>
      </c>
      <c r="AC3538" t="str">
        <f t="shared" si="610"/>
        <v>Unaudited</v>
      </c>
    </row>
    <row r="3539" spans="1:29" x14ac:dyDescent="0.25">
      <c r="A3539" t="s">
        <v>421</v>
      </c>
      <c r="B3539" t="s">
        <v>1380</v>
      </c>
      <c r="C3539" t="s">
        <v>1381</v>
      </c>
      <c r="D3539">
        <v>1900</v>
      </c>
      <c r="E3539" s="957">
        <v>1</v>
      </c>
      <c r="F3539" t="s">
        <v>442</v>
      </c>
      <c r="G3539" s="957">
        <v>366</v>
      </c>
      <c r="H3539" t="s">
        <v>389</v>
      </c>
      <c r="I3539" s="937" t="s">
        <v>489</v>
      </c>
      <c r="J3539" s="937" t="s">
        <v>445</v>
      </c>
      <c r="K3539" s="937" t="s">
        <v>448</v>
      </c>
      <c r="L3539" s="937">
        <v>7.1</v>
      </c>
      <c r="M3539" s="962" t="s">
        <v>20</v>
      </c>
      <c r="N3539" s="678">
        <f t="shared" ca="1" si="612"/>
        <v>766156.0299999998</v>
      </c>
      <c r="O3539" s="678">
        <f t="shared" ca="1" si="611"/>
        <v>163202.00676825541</v>
      </c>
      <c r="P3539" s="678">
        <f t="shared" ca="1" si="611"/>
        <v>10722.551858650981</v>
      </c>
      <c r="Q3539" s="678">
        <f t="shared" ca="1" si="611"/>
        <v>391031.61395325256</v>
      </c>
      <c r="R3539" s="678">
        <f t="shared" ca="1" si="611"/>
        <v>23757.953300865542</v>
      </c>
      <c r="S3539" s="678">
        <f t="shared" ca="1" si="611"/>
        <v>2146.355501095913</v>
      </c>
      <c r="T3539" s="678">
        <f t="shared" ca="1" si="611"/>
        <v>50947.469050357628</v>
      </c>
      <c r="U3539" s="678">
        <f t="shared" ca="1" si="611"/>
        <v>0</v>
      </c>
      <c r="V3539" s="678">
        <f t="shared" ca="1" si="611"/>
        <v>2769.0336256561613</v>
      </c>
      <c r="W3539" s="678">
        <f t="shared" ca="1" si="611"/>
        <v>121579.04594186574</v>
      </c>
      <c r="X3539" s="678">
        <f t="shared" ca="1" si="611"/>
        <v>0</v>
      </c>
      <c r="Y3539" s="678">
        <f t="shared" ca="1" si="611"/>
        <v>0</v>
      </c>
      <c r="Z3539" s="678">
        <f t="shared" ca="1" si="611"/>
        <v>0</v>
      </c>
      <c r="AA3539" t="str">
        <f t="shared" si="608"/>
        <v>ASRCMS202202</v>
      </c>
      <c r="AB3539" s="957">
        <f t="shared" si="609"/>
        <v>45230</v>
      </c>
      <c r="AC3539" t="str">
        <f t="shared" si="610"/>
        <v>Unaudited</v>
      </c>
    </row>
    <row r="3540" spans="1:29" x14ac:dyDescent="0.25">
      <c r="A3540" t="s">
        <v>421</v>
      </c>
      <c r="B3540" t="s">
        <v>1380</v>
      </c>
      <c r="C3540" t="s">
        <v>1381</v>
      </c>
      <c r="D3540">
        <v>1900</v>
      </c>
      <c r="E3540" s="957">
        <v>1</v>
      </c>
      <c r="F3540" t="s">
        <v>442</v>
      </c>
      <c r="G3540" s="957">
        <v>366</v>
      </c>
      <c r="H3540" t="s">
        <v>389</v>
      </c>
      <c r="I3540" s="937" t="s">
        <v>489</v>
      </c>
      <c r="J3540" s="937" t="s">
        <v>445</v>
      </c>
      <c r="K3540" s="937" t="s">
        <v>448</v>
      </c>
      <c r="L3540" s="937">
        <v>7.2</v>
      </c>
      <c r="M3540" s="962"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ASRCMS202202</v>
      </c>
      <c r="AB3540" s="957">
        <f t="shared" si="609"/>
        <v>45230</v>
      </c>
      <c r="AC3540" t="str">
        <f t="shared" si="610"/>
        <v>Unaudited</v>
      </c>
    </row>
    <row r="3541" spans="1:29" x14ac:dyDescent="0.25">
      <c r="A3541" t="s">
        <v>421</v>
      </c>
      <c r="B3541" t="s">
        <v>1380</v>
      </c>
      <c r="C3541" t="s">
        <v>1381</v>
      </c>
      <c r="D3541">
        <v>1900</v>
      </c>
      <c r="E3541" s="957">
        <v>1</v>
      </c>
      <c r="F3541" t="s">
        <v>442</v>
      </c>
      <c r="G3541" s="957">
        <v>366</v>
      </c>
      <c r="H3541" t="s">
        <v>389</v>
      </c>
      <c r="I3541" s="937" t="s">
        <v>489</v>
      </c>
      <c r="J3541" s="937" t="s">
        <v>445</v>
      </c>
      <c r="K3541" s="937" t="s">
        <v>448</v>
      </c>
      <c r="L3541" s="937">
        <v>7.3</v>
      </c>
      <c r="M3541" s="962" t="s">
        <v>156</v>
      </c>
      <c r="N3541" s="678">
        <f t="shared" ca="1" si="612"/>
        <v>50838.710546498107</v>
      </c>
      <c r="O3541" s="678">
        <f t="shared" ca="1" si="611"/>
        <v>11913.110680892831</v>
      </c>
      <c r="P3541" s="678">
        <f t="shared" ca="1" si="611"/>
        <v>2115.8396305141487</v>
      </c>
      <c r="Q3541" s="678">
        <f t="shared" ca="1" si="611"/>
        <v>16049.976212526726</v>
      </c>
      <c r="R3541" s="678">
        <f t="shared" ca="1" si="611"/>
        <v>2279.3658552849456</v>
      </c>
      <c r="S3541" s="678">
        <f t="shared" ca="1" si="611"/>
        <v>84.958109146960723</v>
      </c>
      <c r="T3541" s="678">
        <f t="shared" ca="1" si="611"/>
        <v>2280.8482469938608</v>
      </c>
      <c r="U3541" s="678">
        <f t="shared" ca="1" si="611"/>
        <v>0</v>
      </c>
      <c r="V3541" s="678">
        <f t="shared" ca="1" si="611"/>
        <v>310.57903757168435</v>
      </c>
      <c r="W3541" s="678">
        <f t="shared" ca="1" si="611"/>
        <v>15804.032773566958</v>
      </c>
      <c r="X3541" s="678">
        <f t="shared" ca="1" si="611"/>
        <v>0</v>
      </c>
      <c r="Y3541" s="678">
        <f t="shared" ca="1" si="611"/>
        <v>0</v>
      </c>
      <c r="Z3541" s="678">
        <f t="shared" ca="1" si="611"/>
        <v>0</v>
      </c>
      <c r="AA3541" t="str">
        <f t="shared" si="608"/>
        <v>ASRCMS202202</v>
      </c>
      <c r="AB3541" s="957">
        <f t="shared" si="609"/>
        <v>45230</v>
      </c>
      <c r="AC3541" t="str">
        <f t="shared" si="610"/>
        <v>Unaudited</v>
      </c>
    </row>
    <row r="3542" spans="1:29" x14ac:dyDescent="0.25">
      <c r="A3542" t="s">
        <v>421</v>
      </c>
      <c r="B3542" t="s">
        <v>1380</v>
      </c>
      <c r="C3542" t="s">
        <v>1381</v>
      </c>
      <c r="D3542">
        <v>1900</v>
      </c>
      <c r="E3542" s="957">
        <v>1</v>
      </c>
      <c r="F3542" t="s">
        <v>442</v>
      </c>
      <c r="G3542" s="957">
        <v>366</v>
      </c>
      <c r="H3542" t="s">
        <v>389</v>
      </c>
      <c r="I3542" s="937" t="s">
        <v>489</v>
      </c>
      <c r="J3542" s="937" t="s">
        <v>445</v>
      </c>
      <c r="K3542" s="937" t="s">
        <v>448</v>
      </c>
      <c r="L3542" s="945" t="s">
        <v>91</v>
      </c>
      <c r="M3542" s="960" t="s">
        <v>456</v>
      </c>
      <c r="N3542" s="678">
        <f t="shared" ca="1" si="612"/>
        <v>113.98319188794591</v>
      </c>
      <c r="O3542" s="678">
        <f t="shared" ca="1" si="611"/>
        <v>26.709850940861052</v>
      </c>
      <c r="P3542" s="678">
        <f t="shared" ca="1" si="611"/>
        <v>4.7438291022042289</v>
      </c>
      <c r="Q3542" s="678">
        <f t="shared" ca="1" si="611"/>
        <v>35.984931536691313</v>
      </c>
      <c r="R3542" s="678">
        <f t="shared" ca="1" si="611"/>
        <v>5.1104639136775312</v>
      </c>
      <c r="S3542" s="678">
        <f t="shared" ca="1" si="611"/>
        <v>0.19048076462281788</v>
      </c>
      <c r="T3542" s="678">
        <f t="shared" ca="1" si="611"/>
        <v>5.1137875176162231</v>
      </c>
      <c r="U3542" s="678">
        <f t="shared" ca="1" si="611"/>
        <v>0</v>
      </c>
      <c r="V3542" s="678">
        <f t="shared" ca="1" si="611"/>
        <v>0.6963353250969766</v>
      </c>
      <c r="W3542" s="678">
        <f t="shared" ca="1" si="611"/>
        <v>35.433512787175765</v>
      </c>
      <c r="X3542" s="678">
        <f t="shared" ca="1" si="611"/>
        <v>0</v>
      </c>
      <c r="Y3542" s="678">
        <f t="shared" ca="1" si="611"/>
        <v>0</v>
      </c>
      <c r="Z3542" s="678">
        <f t="shared" ca="1" si="611"/>
        <v>0</v>
      </c>
      <c r="AA3542" t="str">
        <f t="shared" si="608"/>
        <v>ASRCMS202202</v>
      </c>
      <c r="AB3542" s="957">
        <f t="shared" si="609"/>
        <v>45230</v>
      </c>
      <c r="AC3542" t="str">
        <f t="shared" si="610"/>
        <v>Unaudited</v>
      </c>
    </row>
    <row r="3543" spans="1:29" x14ac:dyDescent="0.25">
      <c r="A3543" t="s">
        <v>421</v>
      </c>
      <c r="B3543" t="s">
        <v>1380</v>
      </c>
      <c r="C3543" t="s">
        <v>1381</v>
      </c>
      <c r="D3543">
        <v>1900</v>
      </c>
      <c r="E3543" s="957">
        <v>1</v>
      </c>
      <c r="F3543" t="s">
        <v>442</v>
      </c>
      <c r="G3543" s="957">
        <v>366</v>
      </c>
      <c r="H3543" t="s">
        <v>389</v>
      </c>
      <c r="I3543" s="962" t="s">
        <v>489</v>
      </c>
      <c r="J3543" s="962" t="s">
        <v>445</v>
      </c>
      <c r="K3543" s="962" t="s">
        <v>449</v>
      </c>
      <c r="L3543" s="953">
        <v>8.1</v>
      </c>
      <c r="M3543" s="962" t="s">
        <v>22</v>
      </c>
      <c r="N3543" s="678">
        <f t="shared" ca="1" si="612"/>
        <v>6828182.1535308128</v>
      </c>
      <c r="O3543" s="678">
        <f t="shared" ca="1" si="612"/>
        <v>2452177.2727010818</v>
      </c>
      <c r="P3543" s="678">
        <f t="shared" ca="1" si="612"/>
        <v>319226.26829032181</v>
      </c>
      <c r="Q3543" s="678">
        <f t="shared" ca="1" si="612"/>
        <v>2341708.8849156639</v>
      </c>
      <c r="R3543" s="678">
        <f t="shared" ca="1" si="612"/>
        <v>375958.68603751843</v>
      </c>
      <c r="S3543" s="678">
        <f t="shared" ca="1" si="612"/>
        <v>1160.59664829649</v>
      </c>
      <c r="T3543" s="678">
        <f t="shared" ca="1" si="612"/>
        <v>416145.06857087207</v>
      </c>
      <c r="U3543" s="678">
        <f t="shared" ca="1" si="612"/>
        <v>0</v>
      </c>
      <c r="V3543" s="678">
        <f t="shared" ca="1" si="612"/>
        <v>113097.25902089635</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808708.11734616221</v>
      </c>
      <c r="X3543" s="678">
        <f t="shared" ca="1" si="612"/>
        <v>0</v>
      </c>
      <c r="Y3543" s="678">
        <f t="shared" ca="1" si="612"/>
        <v>0</v>
      </c>
      <c r="Z3543" s="678">
        <f t="shared" ca="1" si="612"/>
        <v>0</v>
      </c>
      <c r="AA3543" t="str">
        <f t="shared" si="608"/>
        <v>ASRCMS202202</v>
      </c>
      <c r="AB3543" s="957">
        <f t="shared" si="609"/>
        <v>45230</v>
      </c>
      <c r="AC3543" t="str">
        <f t="shared" si="610"/>
        <v>Unaudited</v>
      </c>
    </row>
    <row r="3544" spans="1:29" x14ac:dyDescent="0.25">
      <c r="A3544" t="s">
        <v>421</v>
      </c>
      <c r="B3544" t="s">
        <v>1380</v>
      </c>
      <c r="C3544" t="s">
        <v>1381</v>
      </c>
      <c r="D3544">
        <v>1900</v>
      </c>
      <c r="E3544" s="957">
        <v>1</v>
      </c>
      <c r="F3544" t="s">
        <v>442</v>
      </c>
      <c r="G3544" s="957">
        <v>366</v>
      </c>
      <c r="H3544" t="s">
        <v>389</v>
      </c>
      <c r="I3544" s="958" t="s">
        <v>489</v>
      </c>
      <c r="J3544" s="958" t="s">
        <v>445</v>
      </c>
      <c r="K3544" s="958" t="s">
        <v>449</v>
      </c>
      <c r="L3544" s="953" t="s">
        <v>113</v>
      </c>
      <c r="M3544" s="958" t="s">
        <v>444</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ASRCMS202202</v>
      </c>
      <c r="AB3544" s="957">
        <f t="shared" si="609"/>
        <v>45230</v>
      </c>
      <c r="AC3544" t="str">
        <f t="shared" si="610"/>
        <v>Unaudited</v>
      </c>
    </row>
    <row r="3545" spans="1:29" x14ac:dyDescent="0.25">
      <c r="A3545" t="s">
        <v>421</v>
      </c>
      <c r="B3545" t="s">
        <v>1380</v>
      </c>
      <c r="C3545" t="s">
        <v>1381</v>
      </c>
      <c r="D3545">
        <v>1900</v>
      </c>
      <c r="E3545" s="957">
        <v>1</v>
      </c>
      <c r="F3545" t="s">
        <v>442</v>
      </c>
      <c r="G3545" s="957">
        <v>366</v>
      </c>
      <c r="H3545" t="s">
        <v>389</v>
      </c>
      <c r="I3545" s="958" t="s">
        <v>489</v>
      </c>
      <c r="J3545" s="958" t="s">
        <v>445</v>
      </c>
      <c r="K3545" s="958" t="s">
        <v>449</v>
      </c>
      <c r="L3545" s="937" t="s">
        <v>115</v>
      </c>
      <c r="M3545" s="958" t="s">
        <v>158</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ASRCMS202202</v>
      </c>
      <c r="AB3545" s="957">
        <f t="shared" si="609"/>
        <v>45230</v>
      </c>
      <c r="AC3545" t="str">
        <f t="shared" si="610"/>
        <v>Unaudited</v>
      </c>
    </row>
    <row r="3546" spans="1:29" x14ac:dyDescent="0.25">
      <c r="A3546" t="s">
        <v>421</v>
      </c>
      <c r="B3546" t="s">
        <v>1380</v>
      </c>
      <c r="C3546" t="s">
        <v>1381</v>
      </c>
      <c r="D3546">
        <v>1900</v>
      </c>
      <c r="E3546" s="957">
        <v>1</v>
      </c>
      <c r="F3546" t="s">
        <v>442</v>
      </c>
      <c r="G3546" s="957">
        <v>366</v>
      </c>
      <c r="H3546" t="s">
        <v>389</v>
      </c>
      <c r="I3546" s="958" t="s">
        <v>489</v>
      </c>
      <c r="J3546" s="958" t="s">
        <v>445</v>
      </c>
      <c r="K3546" s="958" t="s">
        <v>449</v>
      </c>
      <c r="L3546" s="937" t="s">
        <v>116</v>
      </c>
      <c r="M3546" s="958" t="s">
        <v>114</v>
      </c>
      <c r="N3546" s="678">
        <f t="shared" ca="1" si="612"/>
        <v>-19598.273749377728</v>
      </c>
      <c r="O3546" s="678">
        <f t="shared" ca="1" si="612"/>
        <v>-7038.2483055973444</v>
      </c>
      <c r="P3546" s="678">
        <f t="shared" ca="1" si="612"/>
        <v>-916.24441956501369</v>
      </c>
      <c r="Q3546" s="678">
        <f t="shared" ca="1" si="612"/>
        <v>-6721.1815291418388</v>
      </c>
      <c r="R3546" s="678">
        <f t="shared" ca="1" si="612"/>
        <v>-1079.0780154582746</v>
      </c>
      <c r="S3546" s="678">
        <f t="shared" ca="1" si="612"/>
        <v>-3.3311488057129832</v>
      </c>
      <c r="T3546" s="678">
        <f t="shared" ca="1" si="612"/>
        <v>-1194.4211196955603</v>
      </c>
      <c r="U3546" s="678">
        <f t="shared" ca="1" si="612"/>
        <v>0</v>
      </c>
      <c r="V3546" s="678">
        <f t="shared" ca="1" si="612"/>
        <v>-324.61217242859595</v>
      </c>
      <c r="W3546" s="678">
        <f t="shared" ca="1" si="613"/>
        <v>-2321.1570386853841</v>
      </c>
      <c r="X3546" s="678">
        <f t="shared" ca="1" si="612"/>
        <v>0</v>
      </c>
      <c r="Y3546" s="678">
        <f t="shared" ca="1" si="612"/>
        <v>0</v>
      </c>
      <c r="Z3546" s="678">
        <f t="shared" ca="1" si="612"/>
        <v>0</v>
      </c>
      <c r="AA3546" t="str">
        <f t="shared" si="608"/>
        <v>ASRCMS202202</v>
      </c>
      <c r="AB3546" s="957">
        <f t="shared" si="609"/>
        <v>45230</v>
      </c>
      <c r="AC3546" t="str">
        <f t="shared" si="610"/>
        <v>Unaudited</v>
      </c>
    </row>
    <row r="3547" spans="1:29" x14ac:dyDescent="0.25">
      <c r="A3547" t="s">
        <v>421</v>
      </c>
      <c r="B3547" t="s">
        <v>1380</v>
      </c>
      <c r="C3547" t="s">
        <v>1381</v>
      </c>
      <c r="D3547">
        <v>1900</v>
      </c>
      <c r="E3547" s="957">
        <v>1</v>
      </c>
      <c r="F3547" t="s">
        <v>442</v>
      </c>
      <c r="G3547" s="957">
        <v>366</v>
      </c>
      <c r="H3547" t="s">
        <v>389</v>
      </c>
      <c r="I3547" s="965" t="s">
        <v>489</v>
      </c>
      <c r="J3547" s="965" t="s">
        <v>445</v>
      </c>
      <c r="K3547" s="965" t="s">
        <v>449</v>
      </c>
      <c r="L3547" s="945" t="s">
        <v>117</v>
      </c>
      <c r="M3547" s="965" t="s">
        <v>159</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ASRCMS202202</v>
      </c>
      <c r="AB3547" s="957">
        <f t="shared" si="609"/>
        <v>45230</v>
      </c>
      <c r="AC3547" t="str">
        <f t="shared" si="610"/>
        <v>Unaudited</v>
      </c>
    </row>
    <row r="3548" spans="1:29" x14ac:dyDescent="0.25">
      <c r="A3548" t="s">
        <v>421</v>
      </c>
      <c r="B3548" t="s">
        <v>1380</v>
      </c>
      <c r="C3548" t="s">
        <v>1381</v>
      </c>
      <c r="D3548">
        <v>1900</v>
      </c>
      <c r="E3548" s="957">
        <v>1</v>
      </c>
      <c r="F3548" t="s">
        <v>442</v>
      </c>
      <c r="G3548" s="957">
        <v>366</v>
      </c>
      <c r="H3548" t="s">
        <v>389</v>
      </c>
      <c r="I3548" s="937" t="s">
        <v>489</v>
      </c>
      <c r="J3548" s="937" t="s">
        <v>445</v>
      </c>
      <c r="K3548" s="937" t="s">
        <v>449</v>
      </c>
      <c r="L3548" s="937" t="s">
        <v>160</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ASRCMS202202</v>
      </c>
      <c r="AB3548" s="957">
        <f t="shared" si="609"/>
        <v>45230</v>
      </c>
      <c r="AC3548" t="str">
        <f t="shared" si="610"/>
        <v>Unaudited</v>
      </c>
    </row>
    <row r="3549" spans="1:29" x14ac:dyDescent="0.25">
      <c r="A3549" t="s">
        <v>421</v>
      </c>
      <c r="B3549" t="s">
        <v>1380</v>
      </c>
      <c r="C3549" t="s">
        <v>1381</v>
      </c>
      <c r="D3549">
        <v>1900</v>
      </c>
      <c r="E3549" s="957">
        <v>1</v>
      </c>
      <c r="F3549" t="s">
        <v>442</v>
      </c>
      <c r="G3549" s="957">
        <v>366</v>
      </c>
      <c r="H3549" t="s">
        <v>389</v>
      </c>
      <c r="I3549" s="937" t="s">
        <v>489</v>
      </c>
      <c r="J3549" s="937" t="s">
        <v>445</v>
      </c>
      <c r="K3549" s="937" t="s">
        <v>449</v>
      </c>
      <c r="L3549" s="943" t="s">
        <v>443</v>
      </c>
      <c r="M3549" s="959" t="s">
        <v>457</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ASRCMS202202</v>
      </c>
      <c r="AB3549" s="957">
        <f t="shared" si="609"/>
        <v>45230</v>
      </c>
      <c r="AC3549" t="str">
        <f t="shared" si="610"/>
        <v>Unaudited</v>
      </c>
    </row>
    <row r="3550" spans="1:29" ht="30" x14ac:dyDescent="0.25">
      <c r="A3550" t="s">
        <v>421</v>
      </c>
      <c r="B3550" t="s">
        <v>1380</v>
      </c>
      <c r="C3550" t="s">
        <v>1381</v>
      </c>
      <c r="D3550">
        <v>1900</v>
      </c>
      <c r="E3550" s="957">
        <v>1</v>
      </c>
      <c r="F3550" t="s">
        <v>442</v>
      </c>
      <c r="G3550" s="957">
        <v>366</v>
      </c>
      <c r="H3550" t="s">
        <v>389</v>
      </c>
      <c r="I3550" s="958" t="s">
        <v>489</v>
      </c>
      <c r="J3550" s="958" t="s">
        <v>445</v>
      </c>
      <c r="K3550" s="958" t="s">
        <v>450</v>
      </c>
      <c r="L3550" s="937">
        <v>9.1</v>
      </c>
      <c r="M3550" s="958" t="s">
        <v>186</v>
      </c>
      <c r="N3550" s="678">
        <f t="shared" ca="1" si="612"/>
        <v>9083465.0599999987</v>
      </c>
      <c r="O3550" s="678">
        <f t="shared" ca="1" si="612"/>
        <v>692413.63000000012</v>
      </c>
      <c r="P3550" s="678">
        <f t="shared" ca="1" si="612"/>
        <v>200712.85</v>
      </c>
      <c r="Q3550" s="678">
        <f t="shared" ca="1" si="612"/>
        <v>2126992.9799999995</v>
      </c>
      <c r="R3550" s="678">
        <f t="shared" ca="1" si="612"/>
        <v>236939.32999999996</v>
      </c>
      <c r="S3550" s="678">
        <f t="shared" ca="1" si="612"/>
        <v>2263.16</v>
      </c>
      <c r="T3550" s="678">
        <f t="shared" ca="1" si="612"/>
        <v>226586.68000000002</v>
      </c>
      <c r="U3550" s="678">
        <f t="shared" ca="1" si="612"/>
        <v>0</v>
      </c>
      <c r="V3550" s="678">
        <f t="shared" ca="1" si="612"/>
        <v>124094.13</v>
      </c>
      <c r="W3550" s="678">
        <f t="shared" ca="1" si="613"/>
        <v>5473462.2999999989</v>
      </c>
      <c r="X3550" s="678">
        <f t="shared" ca="1" si="612"/>
        <v>0</v>
      </c>
      <c r="Y3550" s="678">
        <f t="shared" ca="1" si="612"/>
        <v>0</v>
      </c>
      <c r="Z3550" s="678">
        <f t="shared" ca="1" si="612"/>
        <v>0</v>
      </c>
      <c r="AA3550" t="str">
        <f t="shared" si="608"/>
        <v>ASRCMS202202</v>
      </c>
      <c r="AB3550" s="957">
        <f t="shared" si="609"/>
        <v>45230</v>
      </c>
      <c r="AC3550" t="str">
        <f t="shared" si="610"/>
        <v>Unaudited</v>
      </c>
    </row>
    <row r="3551" spans="1:29" x14ac:dyDescent="0.25">
      <c r="A3551" t="s">
        <v>421</v>
      </c>
      <c r="B3551" t="s">
        <v>1380</v>
      </c>
      <c r="C3551" t="s">
        <v>1381</v>
      </c>
      <c r="D3551">
        <v>1900</v>
      </c>
      <c r="E3551" s="957">
        <v>1</v>
      </c>
      <c r="F3551" t="s">
        <v>442</v>
      </c>
      <c r="G3551" s="957">
        <v>366</v>
      </c>
      <c r="H3551" t="s">
        <v>389</v>
      </c>
      <c r="I3551" s="937" t="s">
        <v>489</v>
      </c>
      <c r="J3551" s="937" t="s">
        <v>445</v>
      </c>
      <c r="K3551" s="937" t="s">
        <v>450</v>
      </c>
      <c r="L3551" s="937" t="s">
        <v>107</v>
      </c>
      <c r="M3551" s="958" t="s">
        <v>187</v>
      </c>
      <c r="N3551" s="678">
        <f t="shared" ca="1" si="612"/>
        <v>104395.92</v>
      </c>
      <c r="O3551" s="678">
        <f t="shared" ca="1" si="612"/>
        <v>33233.81</v>
      </c>
      <c r="P3551" s="678">
        <f t="shared" ca="1" si="612"/>
        <v>0</v>
      </c>
      <c r="Q3551" s="678">
        <f t="shared" ca="1" si="612"/>
        <v>56566.270000000004</v>
      </c>
      <c r="R3551" s="678">
        <f t="shared" ca="1" si="612"/>
        <v>0</v>
      </c>
      <c r="S3551" s="678">
        <f t="shared" ca="1" si="612"/>
        <v>0</v>
      </c>
      <c r="T3551" s="678">
        <f t="shared" ca="1" si="612"/>
        <v>0</v>
      </c>
      <c r="U3551" s="678">
        <f t="shared" ca="1" si="612"/>
        <v>0</v>
      </c>
      <c r="V3551" s="678">
        <f t="shared" ca="1" si="612"/>
        <v>0</v>
      </c>
      <c r="W3551" s="678">
        <f t="shared" ca="1" si="613"/>
        <v>14595.84</v>
      </c>
      <c r="X3551" s="678">
        <f t="shared" ca="1" si="612"/>
        <v>0</v>
      </c>
      <c r="Y3551" s="678">
        <f t="shared" ca="1" si="612"/>
        <v>0</v>
      </c>
      <c r="Z3551" s="678">
        <f t="shared" ca="1" si="612"/>
        <v>0</v>
      </c>
      <c r="AA3551" t="str">
        <f t="shared" si="608"/>
        <v>ASRCMS202202</v>
      </c>
      <c r="AB3551" s="957">
        <f t="shared" si="609"/>
        <v>45230</v>
      </c>
      <c r="AC3551" t="str">
        <f t="shared" si="610"/>
        <v>Unaudited</v>
      </c>
    </row>
    <row r="3552" spans="1:29" x14ac:dyDescent="0.25">
      <c r="A3552" t="s">
        <v>421</v>
      </c>
      <c r="B3552" t="s">
        <v>1380</v>
      </c>
      <c r="C3552" t="s">
        <v>1381</v>
      </c>
      <c r="D3552">
        <v>1900</v>
      </c>
      <c r="E3552" s="957">
        <v>1</v>
      </c>
      <c r="F3552" t="s">
        <v>442</v>
      </c>
      <c r="G3552" s="957">
        <v>366</v>
      </c>
      <c r="H3552" t="s">
        <v>389</v>
      </c>
      <c r="I3552" s="937" t="s">
        <v>489</v>
      </c>
      <c r="J3552" s="937" t="s">
        <v>445</v>
      </c>
      <c r="K3552" s="937" t="s">
        <v>450</v>
      </c>
      <c r="L3552" s="937" t="s">
        <v>1316</v>
      </c>
      <c r="M3552" s="958" t="s">
        <v>1317</v>
      </c>
      <c r="N3552" s="678">
        <f t="shared" ca="1" si="612"/>
        <v>178511.49</v>
      </c>
      <c r="O3552" s="678">
        <f t="shared" ca="1" si="612"/>
        <v>137431.44</v>
      </c>
      <c r="P3552" s="678">
        <f t="shared" ca="1" si="612"/>
        <v>0</v>
      </c>
      <c r="Q3552" s="678">
        <f t="shared" ca="1" si="612"/>
        <v>18672.75</v>
      </c>
      <c r="R3552" s="678">
        <f t="shared" ca="1" si="612"/>
        <v>0</v>
      </c>
      <c r="S3552" s="678">
        <f t="shared" ca="1" si="612"/>
        <v>0</v>
      </c>
      <c r="T3552" s="678">
        <f t="shared" ca="1" si="612"/>
        <v>0</v>
      </c>
      <c r="U3552" s="678">
        <f t="shared" ca="1" si="612"/>
        <v>0</v>
      </c>
      <c r="V3552" s="678">
        <f t="shared" ca="1" si="612"/>
        <v>0</v>
      </c>
      <c r="W3552" s="678">
        <f t="shared" ca="1" si="613"/>
        <v>22407.3</v>
      </c>
      <c r="X3552" s="678">
        <f t="shared" ca="1" si="612"/>
        <v>0</v>
      </c>
      <c r="Y3552" s="678">
        <f t="shared" ca="1" si="612"/>
        <v>0</v>
      </c>
      <c r="Z3552" s="678">
        <f t="shared" ca="1" si="612"/>
        <v>0</v>
      </c>
      <c r="AA3552" t="str">
        <f t="shared" si="608"/>
        <v>ASRCMS202202</v>
      </c>
      <c r="AB3552" s="957">
        <f t="shared" si="609"/>
        <v>45230</v>
      </c>
      <c r="AC3552" t="str">
        <f t="shared" si="610"/>
        <v>Unaudited</v>
      </c>
    </row>
    <row r="3553" spans="1:29" x14ac:dyDescent="0.25">
      <c r="A3553" t="s">
        <v>421</v>
      </c>
      <c r="B3553" t="s">
        <v>1380</v>
      </c>
      <c r="C3553" t="s">
        <v>1381</v>
      </c>
      <c r="D3553">
        <v>1900</v>
      </c>
      <c r="E3553" s="957">
        <v>1</v>
      </c>
      <c r="F3553" t="s">
        <v>442</v>
      </c>
      <c r="G3553" s="957">
        <v>366</v>
      </c>
      <c r="H3553" t="s">
        <v>389</v>
      </c>
      <c r="I3553" s="958" t="s">
        <v>489</v>
      </c>
      <c r="J3553" s="958" t="s">
        <v>445</v>
      </c>
      <c r="K3553" s="958" t="s">
        <v>450</v>
      </c>
      <c r="L3553" s="937" t="s">
        <v>108</v>
      </c>
      <c r="M3553" s="958" t="s">
        <v>188</v>
      </c>
      <c r="N3553" s="678">
        <f t="shared" ca="1" si="612"/>
        <v>1551242.1400000001</v>
      </c>
      <c r="O3553" s="678">
        <f t="shared" ca="1" si="612"/>
        <v>303242.99</v>
      </c>
      <c r="P3553" s="678">
        <f t="shared" ca="1" si="612"/>
        <v>39311.93</v>
      </c>
      <c r="Q3553" s="678">
        <f t="shared" ca="1" si="612"/>
        <v>620555.70000000007</v>
      </c>
      <c r="R3553" s="678">
        <f t="shared" ca="1" si="612"/>
        <v>26326.739999999998</v>
      </c>
      <c r="S3553" s="678">
        <f t="shared" ca="1" si="612"/>
        <v>144.72</v>
      </c>
      <c r="T3553" s="678">
        <f t="shared" ca="1" si="612"/>
        <v>79216.570000000007</v>
      </c>
      <c r="U3553" s="678">
        <f t="shared" ca="1" si="612"/>
        <v>0</v>
      </c>
      <c r="V3553" s="678">
        <f t="shared" ca="1" si="612"/>
        <v>14653.77</v>
      </c>
      <c r="W3553" s="678">
        <f t="shared" ca="1" si="613"/>
        <v>467789.72000000009</v>
      </c>
      <c r="X3553" s="678">
        <f t="shared" ca="1" si="612"/>
        <v>0</v>
      </c>
      <c r="Y3553" s="678">
        <f t="shared" ca="1" si="612"/>
        <v>0</v>
      </c>
      <c r="Z3553" s="678">
        <f t="shared" ca="1" si="612"/>
        <v>0</v>
      </c>
      <c r="AA3553" t="str">
        <f t="shared" si="608"/>
        <v>ASRCMS202202</v>
      </c>
      <c r="AB3553" s="957">
        <f t="shared" si="609"/>
        <v>45230</v>
      </c>
      <c r="AC3553" t="str">
        <f t="shared" si="610"/>
        <v>Unaudited</v>
      </c>
    </row>
    <row r="3554" spans="1:29" x14ac:dyDescent="0.25">
      <c r="A3554" t="s">
        <v>421</v>
      </c>
      <c r="B3554" t="s">
        <v>1380</v>
      </c>
      <c r="C3554" t="s">
        <v>1381</v>
      </c>
      <c r="D3554">
        <v>1900</v>
      </c>
      <c r="E3554" s="957">
        <v>1</v>
      </c>
      <c r="F3554" t="s">
        <v>442</v>
      </c>
      <c r="G3554" s="957">
        <v>366</v>
      </c>
      <c r="H3554" t="s">
        <v>389</v>
      </c>
      <c r="I3554" s="958" t="s">
        <v>489</v>
      </c>
      <c r="J3554" s="958" t="s">
        <v>445</v>
      </c>
      <c r="K3554" s="958" t="s">
        <v>450</v>
      </c>
      <c r="L3554" s="953" t="s">
        <v>109</v>
      </c>
      <c r="M3554" s="958" t="s">
        <v>161</v>
      </c>
      <c r="N3554" s="678">
        <f t="shared" ca="1" si="612"/>
        <v>2348157.5945493695</v>
      </c>
      <c r="O3554" s="678">
        <f t="shared" ca="1" si="612"/>
        <v>1069006.548141184</v>
      </c>
      <c r="P3554" s="678">
        <f t="shared" ca="1" si="612"/>
        <v>61327.863414316322</v>
      </c>
      <c r="Q3554" s="678">
        <f t="shared" ca="1" si="612"/>
        <v>895430.91490136355</v>
      </c>
      <c r="R3554" s="678">
        <f t="shared" ca="1" si="612"/>
        <v>68233.42580544301</v>
      </c>
      <c r="S3554" s="678">
        <f t="shared" ca="1" si="612"/>
        <v>3564.3913448216099</v>
      </c>
      <c r="T3554" s="678">
        <f t="shared" ca="1" si="612"/>
        <v>87958.115159387948</v>
      </c>
      <c r="U3554" s="678">
        <f t="shared" ca="1" si="612"/>
        <v>0</v>
      </c>
      <c r="V3554" s="678">
        <f t="shared" ca="1" si="612"/>
        <v>6220.1718784913692</v>
      </c>
      <c r="W3554" s="678">
        <f t="shared" ca="1" si="613"/>
        <v>156416.16390436149</v>
      </c>
      <c r="X3554" s="678">
        <f t="shared" ca="1" si="612"/>
        <v>0</v>
      </c>
      <c r="Y3554" s="678">
        <f t="shared" ca="1" si="612"/>
        <v>0</v>
      </c>
      <c r="Z3554" s="678">
        <f t="shared" ca="1" si="612"/>
        <v>0</v>
      </c>
      <c r="AA3554" t="str">
        <f t="shared" si="608"/>
        <v>ASRCMS202202</v>
      </c>
      <c r="AB3554" s="957">
        <f t="shared" si="609"/>
        <v>45230</v>
      </c>
      <c r="AC3554" t="str">
        <f t="shared" si="610"/>
        <v>Unaudited</v>
      </c>
    </row>
    <row r="3555" spans="1:29" x14ac:dyDescent="0.25">
      <c r="A3555" t="s">
        <v>421</v>
      </c>
      <c r="B3555" t="s">
        <v>1380</v>
      </c>
      <c r="C3555" t="s">
        <v>1381</v>
      </c>
      <c r="D3555">
        <v>1900</v>
      </c>
      <c r="E3555" s="957">
        <v>1</v>
      </c>
      <c r="F3555" t="s">
        <v>442</v>
      </c>
      <c r="G3555" s="957">
        <v>366</v>
      </c>
      <c r="H3555" t="s">
        <v>389</v>
      </c>
      <c r="I3555" s="937" t="s">
        <v>489</v>
      </c>
      <c r="J3555" s="937" t="s">
        <v>445</v>
      </c>
      <c r="K3555" s="937" t="s">
        <v>450</v>
      </c>
      <c r="L3555" s="937" t="s">
        <v>110</v>
      </c>
      <c r="M3555" s="958" t="s">
        <v>135</v>
      </c>
      <c r="N3555" s="678">
        <f t="shared" ca="1" si="612"/>
        <v>45851.777446122811</v>
      </c>
      <c r="O3555" s="678">
        <f t="shared" ca="1" si="612"/>
        <v>27479.660187367401</v>
      </c>
      <c r="P3555" s="678">
        <f t="shared" ca="1" si="612"/>
        <v>3965.6240452246475</v>
      </c>
      <c r="Q3555" s="678">
        <f t="shared" ca="1" si="612"/>
        <v>10461.012400951087</v>
      </c>
      <c r="R3555" s="678">
        <f t="shared" ca="1" si="612"/>
        <v>1574.2835879980062</v>
      </c>
      <c r="S3555" s="678">
        <f t="shared" ca="1" si="612"/>
        <v>57.012606574694146</v>
      </c>
      <c r="T3555" s="678">
        <f t="shared" ca="1" si="612"/>
        <v>1602.4465939938541</v>
      </c>
      <c r="U3555" s="678">
        <f t="shared" ca="1" si="612"/>
        <v>0</v>
      </c>
      <c r="V3555" s="678">
        <f t="shared" ca="1" si="612"/>
        <v>167.35958704184412</v>
      </c>
      <c r="W3555" s="678">
        <f t="shared" ca="1" si="613"/>
        <v>544.37843697127323</v>
      </c>
      <c r="X3555" s="678">
        <f t="shared" ca="1" si="612"/>
        <v>0</v>
      </c>
      <c r="Y3555" s="678">
        <f t="shared" ca="1" si="612"/>
        <v>0</v>
      </c>
      <c r="Z3555" s="678">
        <f t="shared" ca="1" si="612"/>
        <v>0</v>
      </c>
      <c r="AA3555" t="str">
        <f t="shared" si="608"/>
        <v>ASRCMS202202</v>
      </c>
      <c r="AB3555" s="957">
        <f t="shared" si="609"/>
        <v>45230</v>
      </c>
      <c r="AC3555" t="str">
        <f t="shared" si="610"/>
        <v>Unaudited</v>
      </c>
    </row>
    <row r="3556" spans="1:29" x14ac:dyDescent="0.25">
      <c r="A3556" t="s">
        <v>421</v>
      </c>
      <c r="B3556" t="s">
        <v>1380</v>
      </c>
      <c r="C3556" t="s">
        <v>1381</v>
      </c>
      <c r="D3556">
        <v>1900</v>
      </c>
      <c r="E3556" s="957">
        <v>1</v>
      </c>
      <c r="F3556" t="s">
        <v>442</v>
      </c>
      <c r="G3556" s="957">
        <v>366</v>
      </c>
      <c r="H3556" t="s">
        <v>389</v>
      </c>
      <c r="I3556" s="937" t="s">
        <v>489</v>
      </c>
      <c r="J3556" s="937" t="s">
        <v>445</v>
      </c>
      <c r="K3556" s="937" t="s">
        <v>450</v>
      </c>
      <c r="L3556" s="937" t="s">
        <v>111</v>
      </c>
      <c r="M3556" s="958" t="s">
        <v>163</v>
      </c>
      <c r="N3556" s="678">
        <f t="shared" ca="1" si="612"/>
        <v>531285.91780363256</v>
      </c>
      <c r="O3556" s="678">
        <f t="shared" ca="1" si="612"/>
        <v>93888.540071148134</v>
      </c>
      <c r="P3556" s="678">
        <f t="shared" ca="1" si="612"/>
        <v>11195.597990313936</v>
      </c>
      <c r="Q3556" s="678">
        <f t="shared" ca="1" si="612"/>
        <v>153273.66911404458</v>
      </c>
      <c r="R3556" s="678">
        <f t="shared" ca="1" si="612"/>
        <v>14841.764616731745</v>
      </c>
      <c r="S3556" s="678">
        <f t="shared" ca="1" si="612"/>
        <v>689.11368531281403</v>
      </c>
      <c r="T3556" s="678">
        <f t="shared" ca="1" si="612"/>
        <v>15157.736240869983</v>
      </c>
      <c r="U3556" s="678">
        <f t="shared" ca="1" si="612"/>
        <v>0</v>
      </c>
      <c r="V3556" s="678">
        <f t="shared" ca="1" si="612"/>
        <v>4102.317238996965</v>
      </c>
      <c r="W3556" s="678">
        <f t="shared" ca="1" si="613"/>
        <v>238137.17884621437</v>
      </c>
      <c r="X3556" s="678">
        <f t="shared" ca="1" si="612"/>
        <v>0</v>
      </c>
      <c r="Y3556" s="678">
        <f t="shared" ca="1" si="612"/>
        <v>0</v>
      </c>
      <c r="Z3556" s="678">
        <f t="shared" ca="1" si="612"/>
        <v>0</v>
      </c>
      <c r="AA3556" t="str">
        <f t="shared" si="608"/>
        <v>ASRCMS202202</v>
      </c>
      <c r="AB3556" s="957">
        <f t="shared" si="609"/>
        <v>45230</v>
      </c>
      <c r="AC3556" t="str">
        <f t="shared" si="610"/>
        <v>Unaudited</v>
      </c>
    </row>
    <row r="3557" spans="1:29" x14ac:dyDescent="0.25">
      <c r="A3557" t="s">
        <v>421</v>
      </c>
      <c r="B3557" t="s">
        <v>1380</v>
      </c>
      <c r="C3557" t="s">
        <v>1381</v>
      </c>
      <c r="D3557">
        <v>1900</v>
      </c>
      <c r="E3557" s="957">
        <v>1</v>
      </c>
      <c r="F3557" t="s">
        <v>442</v>
      </c>
      <c r="G3557" s="957">
        <v>366</v>
      </c>
      <c r="H3557" t="s">
        <v>389</v>
      </c>
      <c r="I3557" s="937" t="s">
        <v>489</v>
      </c>
      <c r="J3557" s="937" t="s">
        <v>445</v>
      </c>
      <c r="K3557" s="937" t="s">
        <v>450</v>
      </c>
      <c r="L3557" s="937" t="s">
        <v>112</v>
      </c>
      <c r="M3557" s="958" t="s">
        <v>464</v>
      </c>
      <c r="N3557" s="678">
        <f t="shared" ca="1" si="612"/>
        <v>91156.341722689627</v>
      </c>
      <c r="O3557" s="678">
        <f t="shared" ca="1" si="612"/>
        <v>21360.801179535298</v>
      </c>
      <c r="P3557" s="678">
        <f t="shared" ca="1" si="612"/>
        <v>3793.8059072751712</v>
      </c>
      <c r="Q3557" s="678">
        <f t="shared" ca="1" si="612"/>
        <v>28778.407251930283</v>
      </c>
      <c r="R3557" s="678">
        <f t="shared" ca="1" si="612"/>
        <v>4087.0165781515375</v>
      </c>
      <c r="S3557" s="678">
        <f t="shared" ca="1" si="612"/>
        <v>152.33412386474012</v>
      </c>
      <c r="T3557" s="678">
        <f t="shared" ca="1" si="612"/>
        <v>4089.6745803654439</v>
      </c>
      <c r="U3557" s="678">
        <f t="shared" ca="1" si="612"/>
        <v>0</v>
      </c>
      <c r="V3557" s="678">
        <f t="shared" ca="1" si="612"/>
        <v>556.88369308451433</v>
      </c>
      <c r="W3557" s="678">
        <f t="shared" ca="1" si="613"/>
        <v>28337.418408482634</v>
      </c>
      <c r="X3557" s="678">
        <f t="shared" ca="1" si="612"/>
        <v>0</v>
      </c>
      <c r="Y3557" s="678">
        <f t="shared" ca="1" si="612"/>
        <v>0</v>
      </c>
      <c r="Z3557" s="678">
        <f t="shared" ca="1" si="612"/>
        <v>0</v>
      </c>
      <c r="AA3557" t="str">
        <f t="shared" si="608"/>
        <v>ASRCMS202202</v>
      </c>
      <c r="AB3557" s="957">
        <f t="shared" si="609"/>
        <v>45230</v>
      </c>
      <c r="AC3557" t="str">
        <f t="shared" si="610"/>
        <v>Unaudited</v>
      </c>
    </row>
    <row r="3558" spans="1:29" x14ac:dyDescent="0.25">
      <c r="A3558" t="s">
        <v>421</v>
      </c>
      <c r="B3558" t="s">
        <v>1380</v>
      </c>
      <c r="C3558" t="s">
        <v>1381</v>
      </c>
      <c r="D3558">
        <v>1900</v>
      </c>
      <c r="E3558" s="957">
        <v>1</v>
      </c>
      <c r="F3558" t="s">
        <v>442</v>
      </c>
      <c r="G3558" s="957">
        <v>366</v>
      </c>
      <c r="H3558" t="s">
        <v>389</v>
      </c>
      <c r="I3558" s="937" t="s">
        <v>489</v>
      </c>
      <c r="J3558" s="937" t="s">
        <v>445</v>
      </c>
      <c r="K3558" s="937" t="s">
        <v>6</v>
      </c>
      <c r="L3558" s="953" t="s">
        <v>118</v>
      </c>
      <c r="M3558" s="958" t="s">
        <v>189</v>
      </c>
      <c r="N3558" s="678">
        <f t="shared" ca="1" si="612"/>
        <v>49504.884913179252</v>
      </c>
      <c r="O3558" s="678">
        <f t="shared" ca="1" si="612"/>
        <v>17708.521587730669</v>
      </c>
      <c r="P3558" s="678">
        <f t="shared" ca="1" si="612"/>
        <v>2301.4031400449608</v>
      </c>
      <c r="Q3558" s="678">
        <f t="shared" ca="1" si="612"/>
        <v>17130.480038802209</v>
      </c>
      <c r="R3558" s="678">
        <f t="shared" ca="1" si="612"/>
        <v>2710.4050841675489</v>
      </c>
      <c r="S3558" s="678">
        <f t="shared" ca="1" si="612"/>
        <v>8.3671083367301247</v>
      </c>
      <c r="T3558" s="678">
        <f t="shared" ca="1" si="612"/>
        <v>3000.1214268878075</v>
      </c>
      <c r="U3558" s="678">
        <f t="shared" ca="1" si="612"/>
        <v>0</v>
      </c>
      <c r="V3558" s="678">
        <f t="shared" ca="1" si="612"/>
        <v>815.35391318252687</v>
      </c>
      <c r="W3558" s="678">
        <f t="shared" ca="1" si="613"/>
        <v>5830.2326140268078</v>
      </c>
      <c r="X3558" s="678">
        <f t="shared" ca="1" si="612"/>
        <v>0</v>
      </c>
      <c r="Y3558" s="678">
        <f t="shared" ca="1" si="612"/>
        <v>0</v>
      </c>
      <c r="Z3558" s="678">
        <f t="shared" ca="1" si="612"/>
        <v>0</v>
      </c>
      <c r="AA3558" t="str">
        <f t="shared" si="608"/>
        <v>ASRCMS202202</v>
      </c>
      <c r="AB3558" s="957">
        <f t="shared" si="609"/>
        <v>45230</v>
      </c>
      <c r="AC3558" t="str">
        <f t="shared" si="610"/>
        <v>Unaudited</v>
      </c>
    </row>
    <row r="3559" spans="1:29" x14ac:dyDescent="0.25">
      <c r="A3559" t="s">
        <v>421</v>
      </c>
      <c r="B3559" t="s">
        <v>1380</v>
      </c>
      <c r="C3559" t="s">
        <v>1381</v>
      </c>
      <c r="D3559">
        <v>1900</v>
      </c>
      <c r="E3559" s="957">
        <v>1</v>
      </c>
      <c r="F3559" t="s">
        <v>442</v>
      </c>
      <c r="G3559" s="957">
        <v>366</v>
      </c>
      <c r="H3559" t="s">
        <v>389</v>
      </c>
      <c r="I3559" s="937" t="s">
        <v>489</v>
      </c>
      <c r="J3559" s="937" t="s">
        <v>445</v>
      </c>
      <c r="K3559" s="937" t="s">
        <v>6</v>
      </c>
      <c r="L3559" s="953" t="s">
        <v>45</v>
      </c>
      <c r="M3559" s="958" t="s">
        <v>164</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ASRCMS202202</v>
      </c>
      <c r="AB3559" s="957">
        <f t="shared" si="609"/>
        <v>45230</v>
      </c>
      <c r="AC3559" t="str">
        <f t="shared" si="610"/>
        <v>Unaudited</v>
      </c>
    </row>
    <row r="3560" spans="1:29" x14ac:dyDescent="0.25">
      <c r="A3560" t="s">
        <v>421</v>
      </c>
      <c r="B3560" t="s">
        <v>1380</v>
      </c>
      <c r="C3560" t="s">
        <v>1381</v>
      </c>
      <c r="D3560">
        <v>1900</v>
      </c>
      <c r="E3560" s="957">
        <v>1</v>
      </c>
      <c r="F3560" t="s">
        <v>442</v>
      </c>
      <c r="G3560" s="957">
        <v>366</v>
      </c>
      <c r="H3560" t="s">
        <v>389</v>
      </c>
      <c r="I3560" s="937" t="s">
        <v>489</v>
      </c>
      <c r="J3560" s="937" t="s">
        <v>445</v>
      </c>
      <c r="K3560" s="937" t="s">
        <v>6</v>
      </c>
      <c r="L3560" s="937" t="s">
        <v>46</v>
      </c>
      <c r="M3560" s="958" t="s">
        <v>165</v>
      </c>
      <c r="N3560" s="678">
        <f t="shared" ca="1" si="612"/>
        <v>8.7096008190472531</v>
      </c>
      <c r="O3560" s="678">
        <f t="shared" ca="1" si="612"/>
        <v>1.1319673138819932</v>
      </c>
      <c r="P3560" s="678">
        <f t="shared" ca="1" si="612"/>
        <v>0</v>
      </c>
      <c r="Q3560" s="678">
        <f t="shared" ca="1" si="612"/>
        <v>7.5776335051652595</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ASRCMS202202</v>
      </c>
      <c r="AB3560" s="957">
        <f t="shared" si="609"/>
        <v>45230</v>
      </c>
      <c r="AC3560" t="str">
        <f t="shared" si="610"/>
        <v>Unaudited</v>
      </c>
    </row>
    <row r="3561" spans="1:29" x14ac:dyDescent="0.25">
      <c r="A3561" t="s">
        <v>421</v>
      </c>
      <c r="B3561" t="s">
        <v>1380</v>
      </c>
      <c r="C3561" t="s">
        <v>1381</v>
      </c>
      <c r="D3561">
        <v>1900</v>
      </c>
      <c r="E3561" s="957">
        <v>1</v>
      </c>
      <c r="F3561" t="s">
        <v>442</v>
      </c>
      <c r="G3561" s="957">
        <v>366</v>
      </c>
      <c r="H3561" t="s">
        <v>389</v>
      </c>
      <c r="I3561" s="958" t="s">
        <v>489</v>
      </c>
      <c r="J3561" s="958" t="s">
        <v>445</v>
      </c>
      <c r="K3561" s="958" t="s">
        <v>6</v>
      </c>
      <c r="L3561" s="937" t="s">
        <v>166</v>
      </c>
      <c r="M3561" s="958" t="s">
        <v>462</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ASRCMS202202</v>
      </c>
      <c r="AB3561" s="957">
        <f t="shared" si="609"/>
        <v>45230</v>
      </c>
      <c r="AC3561" t="str">
        <f t="shared" si="610"/>
        <v>Unaudited</v>
      </c>
    </row>
    <row r="3562" spans="1:29" x14ac:dyDescent="0.25">
      <c r="A3562" t="s">
        <v>421</v>
      </c>
      <c r="B3562" t="s">
        <v>1380</v>
      </c>
      <c r="C3562" t="s">
        <v>1381</v>
      </c>
      <c r="D3562">
        <v>1900</v>
      </c>
      <c r="E3562" s="957">
        <v>1</v>
      </c>
      <c r="F3562" t="s">
        <v>442</v>
      </c>
      <c r="G3562" s="957">
        <v>366</v>
      </c>
      <c r="H3562" t="s">
        <v>389</v>
      </c>
      <c r="I3562" s="937" t="s">
        <v>489</v>
      </c>
      <c r="J3562" s="937" t="s">
        <v>445</v>
      </c>
      <c r="K3562" s="937" t="s">
        <v>435</v>
      </c>
      <c r="L3562" s="937" t="s">
        <v>121</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ASRCMS202202</v>
      </c>
      <c r="AB3562" s="957">
        <f t="shared" si="609"/>
        <v>45230</v>
      </c>
      <c r="AC3562" t="str">
        <f t="shared" si="610"/>
        <v>Unaudited</v>
      </c>
    </row>
    <row r="3563" spans="1:29" x14ac:dyDescent="0.25">
      <c r="A3563" t="s">
        <v>421</v>
      </c>
      <c r="B3563" t="s">
        <v>1380</v>
      </c>
      <c r="C3563" t="s">
        <v>1381</v>
      </c>
      <c r="D3563">
        <v>1900</v>
      </c>
      <c r="E3563" s="957">
        <v>1</v>
      </c>
      <c r="F3563" t="s">
        <v>442</v>
      </c>
      <c r="G3563" s="957">
        <v>366</v>
      </c>
      <c r="H3563" t="s">
        <v>389</v>
      </c>
      <c r="I3563" s="937" t="s">
        <v>489</v>
      </c>
      <c r="J3563" s="937" t="s">
        <v>445</v>
      </c>
      <c r="K3563" s="937" t="s">
        <v>435</v>
      </c>
      <c r="L3563" s="937" t="s">
        <v>938</v>
      </c>
      <c r="M3563" s="958" t="s">
        <v>930</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ASRCMS202202</v>
      </c>
      <c r="AB3563" s="957">
        <f t="shared" si="609"/>
        <v>45230</v>
      </c>
      <c r="AC3563" t="str">
        <f t="shared" si="610"/>
        <v>Unaudited</v>
      </c>
    </row>
    <row r="3564" spans="1:29" x14ac:dyDescent="0.25">
      <c r="A3564" t="s">
        <v>421</v>
      </c>
      <c r="B3564" t="s">
        <v>1380</v>
      </c>
      <c r="C3564" t="s">
        <v>1381</v>
      </c>
      <c r="D3564">
        <v>1900</v>
      </c>
      <c r="E3564" s="957">
        <v>1</v>
      </c>
      <c r="F3564" t="s">
        <v>442</v>
      </c>
      <c r="G3564" s="957">
        <v>366</v>
      </c>
      <c r="H3564" t="s">
        <v>389</v>
      </c>
      <c r="I3564" s="937" t="s">
        <v>489</v>
      </c>
      <c r="J3564" s="937" t="s">
        <v>445</v>
      </c>
      <c r="K3564" s="937" t="s">
        <v>435</v>
      </c>
      <c r="L3564" s="937" t="s">
        <v>168</v>
      </c>
      <c r="M3564" s="958" t="s">
        <v>40</v>
      </c>
      <c r="N3564" s="678">
        <f t="shared" ca="1" si="614"/>
        <v>-6117.9476601735578</v>
      </c>
      <c r="O3564" s="678">
        <f t="shared" ca="1" si="614"/>
        <v>-3414.8978781665546</v>
      </c>
      <c r="P3564" s="678">
        <f t="shared" ca="1" si="614"/>
        <v>-492.80817322003725</v>
      </c>
      <c r="Q3564" s="678">
        <f t="shared" ca="1" si="614"/>
        <v>-1653.7608751331888</v>
      </c>
      <c r="R3564" s="678">
        <f t="shared" ca="1" si="614"/>
        <v>-248.87539603324595</v>
      </c>
      <c r="S3564" s="678">
        <f t="shared" ca="1" si="614"/>
        <v>-9.0130108376525992</v>
      </c>
      <c r="T3564" s="678">
        <f t="shared" ca="1" si="614"/>
        <v>-186.07506245476335</v>
      </c>
      <c r="U3564" s="678">
        <f t="shared" ca="1" si="614"/>
        <v>0</v>
      </c>
      <c r="V3564" s="678">
        <f t="shared" ca="1" si="614"/>
        <v>-26.457547942786661</v>
      </c>
      <c r="W3564" s="678">
        <f t="shared" ca="1" si="613"/>
        <v>-86.059716385328045</v>
      </c>
      <c r="X3564" s="678">
        <f t="shared" ca="1" si="614"/>
        <v>0</v>
      </c>
      <c r="Y3564" s="678">
        <f t="shared" ca="1" si="614"/>
        <v>0</v>
      </c>
      <c r="Z3564" s="678">
        <f t="shared" ca="1" si="614"/>
        <v>0</v>
      </c>
      <c r="AA3564" t="str">
        <f t="shared" si="608"/>
        <v>ASRCMS202202</v>
      </c>
      <c r="AB3564" s="957">
        <f t="shared" si="609"/>
        <v>45230</v>
      </c>
      <c r="AC3564" t="str">
        <f t="shared" si="610"/>
        <v>Unaudited</v>
      </c>
    </row>
    <row r="3565" spans="1:29" x14ac:dyDescent="0.25">
      <c r="A3565" t="s">
        <v>421</v>
      </c>
      <c r="B3565" t="s">
        <v>1380</v>
      </c>
      <c r="C3565" t="s">
        <v>1381</v>
      </c>
      <c r="D3565">
        <v>1900</v>
      </c>
      <c r="E3565" s="957">
        <v>1</v>
      </c>
      <c r="F3565" t="s">
        <v>442</v>
      </c>
      <c r="G3565" s="957">
        <v>366</v>
      </c>
      <c r="H3565" t="s">
        <v>389</v>
      </c>
      <c r="I3565" s="958" t="s">
        <v>489</v>
      </c>
      <c r="J3565" s="958" t="s">
        <v>445</v>
      </c>
      <c r="K3565" s="958" t="s">
        <v>435</v>
      </c>
      <c r="L3565" s="937" t="s">
        <v>169</v>
      </c>
      <c r="M3565" s="958" t="s">
        <v>330</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ASRCMS202202</v>
      </c>
      <c r="AB3565" s="957">
        <f t="shared" si="609"/>
        <v>45230</v>
      </c>
      <c r="AC3565" t="str">
        <f t="shared" si="610"/>
        <v>Unaudited</v>
      </c>
    </row>
    <row r="3566" spans="1:29" x14ac:dyDescent="0.25">
      <c r="A3566" t="s">
        <v>421</v>
      </c>
      <c r="B3566" t="s">
        <v>1380</v>
      </c>
      <c r="C3566" t="s">
        <v>1381</v>
      </c>
      <c r="D3566">
        <v>1900</v>
      </c>
      <c r="E3566" s="957">
        <v>1</v>
      </c>
      <c r="F3566" t="s">
        <v>442</v>
      </c>
      <c r="G3566" s="957">
        <v>366</v>
      </c>
      <c r="H3566" t="s">
        <v>389</v>
      </c>
      <c r="I3566" s="958" t="s">
        <v>489</v>
      </c>
      <c r="J3566" s="958" t="s">
        <v>451</v>
      </c>
      <c r="K3566" s="958" t="s">
        <v>436</v>
      </c>
      <c r="L3566" s="937" t="s">
        <v>122</v>
      </c>
      <c r="M3566" s="958" t="s">
        <v>27</v>
      </c>
      <c r="N3566" s="678">
        <f t="shared" ca="1" si="614"/>
        <v>1741052.5380621753</v>
      </c>
      <c r="O3566" s="678">
        <f t="shared" ca="1" si="614"/>
        <v>-809.9739856380686</v>
      </c>
      <c r="P3566" s="678">
        <f t="shared" ca="1" si="614"/>
        <v>1741862.5120478133</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ASRCMS202202</v>
      </c>
      <c r="AB3566" s="957">
        <f t="shared" si="609"/>
        <v>45230</v>
      </c>
      <c r="AC3566" t="str">
        <f t="shared" si="610"/>
        <v>Unaudited</v>
      </c>
    </row>
    <row r="3567" spans="1:29" x14ac:dyDescent="0.25">
      <c r="A3567" t="s">
        <v>421</v>
      </c>
      <c r="B3567" t="s">
        <v>1380</v>
      </c>
      <c r="C3567" t="s">
        <v>1381</v>
      </c>
      <c r="D3567">
        <v>1900</v>
      </c>
      <c r="E3567" s="957">
        <v>1</v>
      </c>
      <c r="F3567" t="s">
        <v>442</v>
      </c>
      <c r="G3567" s="957">
        <v>366</v>
      </c>
      <c r="H3567" t="s">
        <v>389</v>
      </c>
      <c r="I3567" s="958" t="s">
        <v>489</v>
      </c>
      <c r="J3567" s="958" t="s">
        <v>451</v>
      </c>
      <c r="K3567" s="958" t="s">
        <v>436</v>
      </c>
      <c r="L3567" s="937" t="s">
        <v>123</v>
      </c>
      <c r="M3567" s="958" t="s">
        <v>98</v>
      </c>
      <c r="N3567" s="678">
        <f t="shared" ca="1" si="614"/>
        <v>111449.11483475126</v>
      </c>
      <c r="O3567" s="678">
        <f t="shared" ca="1" si="614"/>
        <v>89473.580990581395</v>
      </c>
      <c r="P3567" s="678">
        <f t="shared" ca="1" si="614"/>
        <v>21975.533844169877</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ASRCMS202202</v>
      </c>
      <c r="AB3567" s="957">
        <f t="shared" si="609"/>
        <v>45230</v>
      </c>
      <c r="AC3567" t="str">
        <f t="shared" si="610"/>
        <v>Unaudited</v>
      </c>
    </row>
    <row r="3568" spans="1:29" x14ac:dyDescent="0.25">
      <c r="A3568" t="s">
        <v>421</v>
      </c>
      <c r="B3568" t="s">
        <v>1380</v>
      </c>
      <c r="C3568" t="s">
        <v>1381</v>
      </c>
      <c r="D3568">
        <v>1900</v>
      </c>
      <c r="E3568" s="957">
        <v>1</v>
      </c>
      <c r="F3568" t="s">
        <v>442</v>
      </c>
      <c r="G3568" s="957">
        <v>366</v>
      </c>
      <c r="H3568" t="s">
        <v>389</v>
      </c>
      <c r="I3568" s="958" t="s">
        <v>489</v>
      </c>
      <c r="J3568" s="958" t="s">
        <v>451</v>
      </c>
      <c r="K3568" s="958" t="s">
        <v>436</v>
      </c>
      <c r="L3568" s="937" t="s">
        <v>124</v>
      </c>
      <c r="M3568" s="958" t="s">
        <v>99</v>
      </c>
      <c r="N3568" s="678">
        <f t="shared" ca="1" si="614"/>
        <v>113968.56008066051</v>
      </c>
      <c r="O3568" s="678">
        <f t="shared" ca="1" si="614"/>
        <v>90741.335249676238</v>
      </c>
      <c r="P3568" s="678">
        <f t="shared" ca="1" si="614"/>
        <v>23227.224830984262</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ASRCMS202202</v>
      </c>
      <c r="AB3568" s="957">
        <f t="shared" si="609"/>
        <v>45230</v>
      </c>
      <c r="AC3568" t="str">
        <f t="shared" si="610"/>
        <v>Unaudited</v>
      </c>
    </row>
    <row r="3569" spans="1:29" x14ac:dyDescent="0.25">
      <c r="A3569" t="s">
        <v>421</v>
      </c>
      <c r="B3569" t="s">
        <v>1380</v>
      </c>
      <c r="C3569" t="s">
        <v>1381</v>
      </c>
      <c r="D3569">
        <v>1900</v>
      </c>
      <c r="E3569" s="957">
        <v>1</v>
      </c>
      <c r="F3569" t="s">
        <v>442</v>
      </c>
      <c r="G3569" s="957">
        <v>366</v>
      </c>
      <c r="H3569" t="s">
        <v>389</v>
      </c>
      <c r="I3569" s="958" t="s">
        <v>489</v>
      </c>
      <c r="J3569" s="958" t="s">
        <v>451</v>
      </c>
      <c r="K3569" s="958" t="s">
        <v>436</v>
      </c>
      <c r="L3569" s="953" t="s">
        <v>125</v>
      </c>
      <c r="M3569" s="958" t="s">
        <v>100</v>
      </c>
      <c r="N3569" s="678">
        <f t="shared" ca="1" si="614"/>
        <v>93429.227998777031</v>
      </c>
      <c r="O3569" s="678">
        <f t="shared" ca="1" si="614"/>
        <v>43846.179812849383</v>
      </c>
      <c r="P3569" s="678">
        <f t="shared" ca="1" si="614"/>
        <v>49583.048185927641</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ASRCMS202202</v>
      </c>
      <c r="AB3569" s="957">
        <f t="shared" si="609"/>
        <v>45230</v>
      </c>
      <c r="AC3569" t="str">
        <f t="shared" si="610"/>
        <v>Unaudited</v>
      </c>
    </row>
    <row r="3570" spans="1:29" x14ac:dyDescent="0.25">
      <c r="A3570" t="s">
        <v>421</v>
      </c>
      <c r="B3570" t="s">
        <v>1380</v>
      </c>
      <c r="C3570" t="s">
        <v>1381</v>
      </c>
      <c r="D3570">
        <v>1900</v>
      </c>
      <c r="E3570" s="957">
        <v>1</v>
      </c>
      <c r="F3570" t="s">
        <v>442</v>
      </c>
      <c r="G3570" s="957">
        <v>366</v>
      </c>
      <c r="H3570" t="s">
        <v>389</v>
      </c>
      <c r="I3570" s="958" t="s">
        <v>489</v>
      </c>
      <c r="J3570" s="958" t="s">
        <v>451</v>
      </c>
      <c r="K3570" s="958" t="s">
        <v>436</v>
      </c>
      <c r="L3570" s="937" t="s">
        <v>126</v>
      </c>
      <c r="M3570" s="958" t="s">
        <v>101</v>
      </c>
      <c r="N3570" s="678">
        <f t="shared" ca="1" si="614"/>
        <v>128424.75158553943</v>
      </c>
      <c r="O3570" s="678">
        <f t="shared" ca="1" si="614"/>
        <v>6588.9991696979787</v>
      </c>
      <c r="P3570" s="678">
        <f t="shared" ca="1" si="614"/>
        <v>121835.75241584145</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ASRCMS202202</v>
      </c>
      <c r="AB3570" s="957">
        <f t="shared" si="609"/>
        <v>45230</v>
      </c>
      <c r="AC3570" t="str">
        <f t="shared" si="610"/>
        <v>Unaudited</v>
      </c>
    </row>
    <row r="3571" spans="1:29" x14ac:dyDescent="0.25">
      <c r="A3571" t="s">
        <v>421</v>
      </c>
      <c r="B3571" t="s">
        <v>1380</v>
      </c>
      <c r="C3571" t="s">
        <v>1381</v>
      </c>
      <c r="D3571">
        <v>1900</v>
      </c>
      <c r="E3571" s="957">
        <v>1</v>
      </c>
      <c r="F3571" t="s">
        <v>442</v>
      </c>
      <c r="G3571" s="957">
        <v>366</v>
      </c>
      <c r="H3571" t="s">
        <v>389</v>
      </c>
      <c r="I3571" s="937" t="s">
        <v>489</v>
      </c>
      <c r="J3571" s="937" t="s">
        <v>451</v>
      </c>
      <c r="K3571" s="937" t="s">
        <v>436</v>
      </c>
      <c r="L3571" s="937" t="s">
        <v>127</v>
      </c>
      <c r="M3571" s="958" t="s">
        <v>28</v>
      </c>
      <c r="N3571" s="678">
        <f t="shared" ca="1" si="614"/>
        <v>52066.976833202782</v>
      </c>
      <c r="O3571" s="678">
        <f t="shared" ca="1" si="614"/>
        <v>52066.976833202782</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ASRCMS202202</v>
      </c>
      <c r="AB3571" s="957">
        <f t="shared" si="609"/>
        <v>45230</v>
      </c>
      <c r="AC3571" t="str">
        <f t="shared" si="610"/>
        <v>Unaudited</v>
      </c>
    </row>
    <row r="3572" spans="1:29" x14ac:dyDescent="0.25">
      <c r="A3572" t="s">
        <v>421</v>
      </c>
      <c r="B3572" t="s">
        <v>1380</v>
      </c>
      <c r="C3572" t="s">
        <v>1381</v>
      </c>
      <c r="D3572">
        <v>1900</v>
      </c>
      <c r="E3572" s="957">
        <v>1</v>
      </c>
      <c r="F3572" t="s">
        <v>442</v>
      </c>
      <c r="G3572" s="957">
        <v>366</v>
      </c>
      <c r="H3572" t="s">
        <v>389</v>
      </c>
      <c r="I3572" s="958" t="s">
        <v>489</v>
      </c>
      <c r="J3572" s="958" t="s">
        <v>437</v>
      </c>
      <c r="K3572" s="958" t="s">
        <v>437</v>
      </c>
      <c r="L3572" s="937" t="s">
        <v>129</v>
      </c>
      <c r="M3572" s="958" t="s">
        <v>327</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ASRCMS202202</v>
      </c>
      <c r="AB3572" s="957">
        <f t="shared" si="609"/>
        <v>45230</v>
      </c>
      <c r="AC3572" t="str">
        <f t="shared" si="610"/>
        <v>Unaudited</v>
      </c>
    </row>
    <row r="3573" spans="1:29" x14ac:dyDescent="0.25">
      <c r="A3573" t="s">
        <v>421</v>
      </c>
      <c r="B3573" t="s">
        <v>1380</v>
      </c>
      <c r="C3573" t="s">
        <v>1381</v>
      </c>
      <c r="D3573">
        <v>1900</v>
      </c>
      <c r="E3573" s="957">
        <v>1</v>
      </c>
      <c r="F3573" t="s">
        <v>442</v>
      </c>
      <c r="G3573" s="957">
        <v>366</v>
      </c>
      <c r="H3573" t="s">
        <v>389</v>
      </c>
      <c r="I3573" s="937" t="s">
        <v>489</v>
      </c>
      <c r="J3573" s="937" t="s">
        <v>437</v>
      </c>
      <c r="K3573" s="937" t="s">
        <v>437</v>
      </c>
      <c r="L3573" s="937" t="s">
        <v>130</v>
      </c>
      <c r="M3573" s="937" t="s">
        <v>326</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ASRCMS202202</v>
      </c>
      <c r="AB3573" s="957">
        <f t="shared" si="609"/>
        <v>45230</v>
      </c>
      <c r="AC3573" t="str">
        <f t="shared" si="610"/>
        <v>Unaudited</v>
      </c>
    </row>
    <row r="3574" spans="1:29" ht="30" x14ac:dyDescent="0.25">
      <c r="A3574" t="s">
        <v>421</v>
      </c>
      <c r="B3574" t="s">
        <v>1380</v>
      </c>
      <c r="C3574" t="s">
        <v>1381</v>
      </c>
      <c r="D3574">
        <v>1900</v>
      </c>
      <c r="E3574" s="957">
        <v>1</v>
      </c>
      <c r="F3574" t="s">
        <v>442</v>
      </c>
      <c r="G3574" s="957">
        <v>366</v>
      </c>
      <c r="H3574" t="s">
        <v>389</v>
      </c>
      <c r="I3574" s="937" t="s">
        <v>489</v>
      </c>
      <c r="J3574" s="937" t="s">
        <v>437</v>
      </c>
      <c r="K3574" s="937" t="s">
        <v>437</v>
      </c>
      <c r="L3574" s="937" t="s">
        <v>131</v>
      </c>
      <c r="M3574" s="958" t="s">
        <v>180</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ASRCMS202202</v>
      </c>
      <c r="AB3574" s="957">
        <f t="shared" si="609"/>
        <v>45230</v>
      </c>
      <c r="AC3574" t="str">
        <f t="shared" si="610"/>
        <v>Unaudited</v>
      </c>
    </row>
    <row r="3575" spans="1:29" x14ac:dyDescent="0.25">
      <c r="A3575" t="s">
        <v>421</v>
      </c>
      <c r="B3575" t="s">
        <v>1380</v>
      </c>
      <c r="C3575" t="s">
        <v>1381</v>
      </c>
      <c r="D3575">
        <v>1900</v>
      </c>
      <c r="E3575" s="957">
        <v>1</v>
      </c>
      <c r="F3575" t="s">
        <v>442</v>
      </c>
      <c r="G3575" s="957">
        <v>366</v>
      </c>
      <c r="H3575" t="s">
        <v>389</v>
      </c>
      <c r="I3575" s="937" t="s">
        <v>489</v>
      </c>
      <c r="J3575" s="937" t="s">
        <v>437</v>
      </c>
      <c r="K3575" s="937" t="s">
        <v>437</v>
      </c>
      <c r="L3575" s="937" t="s">
        <v>132</v>
      </c>
      <c r="M3575" s="958" t="s">
        <v>495</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ASRCMS202202</v>
      </c>
      <c r="AB3575" s="957">
        <f t="shared" si="609"/>
        <v>45230</v>
      </c>
      <c r="AC3575" t="str">
        <f t="shared" si="610"/>
        <v>Unaudited</v>
      </c>
    </row>
    <row r="3576" spans="1:29" x14ac:dyDescent="0.25">
      <c r="A3576" t="s">
        <v>421</v>
      </c>
      <c r="B3576" t="s">
        <v>1380</v>
      </c>
      <c r="C3576" t="s">
        <v>1381</v>
      </c>
      <c r="D3576">
        <v>1900</v>
      </c>
      <c r="E3576" s="957">
        <v>1</v>
      </c>
      <c r="F3576" t="s">
        <v>442</v>
      </c>
      <c r="G3576" s="957">
        <v>366</v>
      </c>
      <c r="H3576" t="s">
        <v>389</v>
      </c>
      <c r="I3576" s="937" t="s">
        <v>489</v>
      </c>
      <c r="J3576" s="937" t="s">
        <v>437</v>
      </c>
      <c r="K3576" s="937" t="s">
        <v>437</v>
      </c>
      <c r="L3576" s="937" t="s">
        <v>133</v>
      </c>
      <c r="M3576" s="958" t="s">
        <v>496</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ASRCMS202202</v>
      </c>
      <c r="AB3576" s="957">
        <f t="shared" si="609"/>
        <v>45230</v>
      </c>
      <c r="AC3576" t="str">
        <f t="shared" si="610"/>
        <v>Unaudited</v>
      </c>
    </row>
    <row r="3577" spans="1:29" x14ac:dyDescent="0.25">
      <c r="A3577" t="s">
        <v>421</v>
      </c>
      <c r="B3577" t="s">
        <v>1380</v>
      </c>
      <c r="C3577" t="s">
        <v>1381</v>
      </c>
      <c r="D3577">
        <v>1900</v>
      </c>
      <c r="E3577" s="957">
        <v>1</v>
      </c>
      <c r="F3577" t="s">
        <v>442</v>
      </c>
      <c r="G3577" s="957">
        <v>366</v>
      </c>
      <c r="H3577" t="s">
        <v>389</v>
      </c>
      <c r="I3577" s="937" t="s">
        <v>489</v>
      </c>
      <c r="J3577" s="937" t="s">
        <v>437</v>
      </c>
      <c r="K3577" s="937" t="s">
        <v>437</v>
      </c>
      <c r="L3577" s="943" t="s">
        <v>134</v>
      </c>
      <c r="M3577" s="959" t="s">
        <v>497</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ASRCMS202202</v>
      </c>
      <c r="AB3577" s="957">
        <f t="shared" si="609"/>
        <v>45230</v>
      </c>
      <c r="AC3577" t="str">
        <f t="shared" si="610"/>
        <v>Unaudited</v>
      </c>
    </row>
    <row r="3578" spans="1:29" x14ac:dyDescent="0.25">
      <c r="A3578" t="s">
        <v>421</v>
      </c>
      <c r="B3578" t="s">
        <v>1380</v>
      </c>
      <c r="C3578" t="s">
        <v>1381</v>
      </c>
      <c r="D3578">
        <v>1900</v>
      </c>
      <c r="E3578" s="957">
        <v>1</v>
      </c>
      <c r="F3578" t="s">
        <v>442</v>
      </c>
      <c r="G3578" s="957">
        <v>366</v>
      </c>
      <c r="H3578" t="s">
        <v>389</v>
      </c>
      <c r="I3578" s="937" t="s">
        <v>490</v>
      </c>
      <c r="J3578" s="937" t="s">
        <v>26</v>
      </c>
      <c r="K3578" s="937" t="s">
        <v>26</v>
      </c>
      <c r="L3578" s="937" t="s">
        <v>270</v>
      </c>
      <c r="M3578" s="958" t="s">
        <v>26</v>
      </c>
      <c r="N3578" s="678">
        <f t="shared" ca="1" si="614"/>
        <v>80235.695908481721</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ASRCMS202202</v>
      </c>
      <c r="AB3578" s="957">
        <f t="shared" si="609"/>
        <v>45230</v>
      </c>
      <c r="AC3578" t="str">
        <f t="shared" si="610"/>
        <v>Unaudited</v>
      </c>
    </row>
    <row r="3579" spans="1:29" x14ac:dyDescent="0.25">
      <c r="A3579" t="s">
        <v>421</v>
      </c>
      <c r="B3579" t="s">
        <v>1380</v>
      </c>
      <c r="C3579" t="s">
        <v>1381</v>
      </c>
      <c r="D3579">
        <v>1900</v>
      </c>
      <c r="E3579" s="957">
        <v>1</v>
      </c>
      <c r="F3579" t="s">
        <v>1026</v>
      </c>
      <c r="G3579" s="957" t="s">
        <v>1379</v>
      </c>
      <c r="H3579" t="s">
        <v>389</v>
      </c>
      <c r="I3579" s="937" t="s">
        <v>433</v>
      </c>
      <c r="J3579" s="937" t="s">
        <v>433</v>
      </c>
      <c r="K3579" s="937" t="s">
        <v>433</v>
      </c>
      <c r="L3579" s="937"/>
      <c r="M3579" s="958" t="s">
        <v>433</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ASRCMS202202</v>
      </c>
      <c r="AB3579" s="957">
        <f t="shared" si="609"/>
        <v>45230</v>
      </c>
      <c r="AC3579" t="str">
        <f t="shared" si="610"/>
        <v>Unaudited</v>
      </c>
    </row>
    <row r="3580" spans="1:29" x14ac:dyDescent="0.25">
      <c r="A3580" t="s">
        <v>421</v>
      </c>
      <c r="B3580" t="s">
        <v>1380</v>
      </c>
      <c r="C3580" t="s">
        <v>1381</v>
      </c>
      <c r="D3580">
        <v>1900</v>
      </c>
      <c r="E3580" s="957">
        <v>1</v>
      </c>
      <c r="F3580" t="s">
        <v>1026</v>
      </c>
      <c r="G3580" s="957" t="s">
        <v>1379</v>
      </c>
      <c r="H3580" t="s">
        <v>389</v>
      </c>
      <c r="I3580" s="937" t="s">
        <v>488</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1601760.6662542596</v>
      </c>
      <c r="AA3580" t="str">
        <f t="shared" si="608"/>
        <v>ASRCMS202202</v>
      </c>
      <c r="AB3580" s="957">
        <f t="shared" si="609"/>
        <v>45230</v>
      </c>
      <c r="AC3580" t="str">
        <f t="shared" si="610"/>
        <v>Unaudited</v>
      </c>
    </row>
    <row r="3581" spans="1:29" x14ac:dyDescent="0.25">
      <c r="A3581" t="s">
        <v>421</v>
      </c>
      <c r="B3581" t="s">
        <v>1380</v>
      </c>
      <c r="C3581" t="s">
        <v>1381</v>
      </c>
      <c r="D3581">
        <v>1900</v>
      </c>
      <c r="E3581" s="957">
        <v>1</v>
      </c>
      <c r="F3581" t="s">
        <v>1026</v>
      </c>
      <c r="G3581" s="957" t="s">
        <v>1379</v>
      </c>
      <c r="H3581" t="s">
        <v>389</v>
      </c>
      <c r="I3581" s="937" t="s">
        <v>488</v>
      </c>
      <c r="J3581" s="937" t="s">
        <v>12</v>
      </c>
      <c r="K3581" s="937" t="s">
        <v>1323</v>
      </c>
      <c r="L3581" s="937" t="s">
        <v>1314</v>
      </c>
      <c r="M3581" s="958" t="s">
        <v>1323</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ASRCMS202202</v>
      </c>
      <c r="AB3581" s="957">
        <f t="shared" si="609"/>
        <v>45230</v>
      </c>
      <c r="AC3581" t="str">
        <f t="shared" si="610"/>
        <v>Unaudited</v>
      </c>
    </row>
    <row r="3582" spans="1:29" x14ac:dyDescent="0.25">
      <c r="A3582" t="s">
        <v>421</v>
      </c>
      <c r="B3582" t="s">
        <v>1380</v>
      </c>
      <c r="C3582" t="s">
        <v>1381</v>
      </c>
      <c r="D3582">
        <v>1900</v>
      </c>
      <c r="E3582" s="957">
        <v>1</v>
      </c>
      <c r="F3582" t="s">
        <v>1026</v>
      </c>
      <c r="G3582" s="957" t="s">
        <v>1379</v>
      </c>
      <c r="H3582" t="s">
        <v>389</v>
      </c>
      <c r="I3582" s="937" t="s">
        <v>488</v>
      </c>
      <c r="J3582" s="937" t="s">
        <v>491</v>
      </c>
      <c r="K3582" s="937" t="s">
        <v>492</v>
      </c>
      <c r="L3582" s="937" t="s">
        <v>63</v>
      </c>
      <c r="M3582" s="958" t="s">
        <v>344</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ASRCMS202202</v>
      </c>
      <c r="AB3582" s="957">
        <f t="shared" si="609"/>
        <v>45230</v>
      </c>
      <c r="AC3582" t="str">
        <f t="shared" si="610"/>
        <v>Unaudited</v>
      </c>
    </row>
    <row r="3583" spans="1:29" x14ac:dyDescent="0.25">
      <c r="A3583" t="s">
        <v>421</v>
      </c>
      <c r="B3583" t="s">
        <v>1380</v>
      </c>
      <c r="C3583" t="s">
        <v>1381</v>
      </c>
      <c r="D3583">
        <v>1900</v>
      </c>
      <c r="E3583" s="957">
        <v>1</v>
      </c>
      <c r="F3583" t="s">
        <v>1026</v>
      </c>
      <c r="G3583" s="957" t="s">
        <v>1379</v>
      </c>
      <c r="H3583" t="s">
        <v>389</v>
      </c>
      <c r="I3583" s="937" t="s">
        <v>488</v>
      </c>
      <c r="J3583" s="937" t="s">
        <v>491</v>
      </c>
      <c r="K3583" s="937" t="s">
        <v>1014</v>
      </c>
      <c r="L3583" s="937" t="s">
        <v>910</v>
      </c>
      <c r="M3583" s="958" t="s">
        <v>911</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ASRCMS202202</v>
      </c>
      <c r="AB3583" s="957">
        <f t="shared" si="609"/>
        <v>45230</v>
      </c>
      <c r="AC3583" t="str">
        <f t="shared" si="610"/>
        <v>Unaudited</v>
      </c>
    </row>
    <row r="3584" spans="1:29" x14ac:dyDescent="0.25">
      <c r="A3584" t="s">
        <v>421</v>
      </c>
      <c r="B3584" t="s">
        <v>1380</v>
      </c>
      <c r="C3584" t="s">
        <v>1381</v>
      </c>
      <c r="D3584">
        <v>1900</v>
      </c>
      <c r="E3584" s="957">
        <v>1</v>
      </c>
      <c r="F3584" t="s">
        <v>1026</v>
      </c>
      <c r="G3584" s="957" t="s">
        <v>1379</v>
      </c>
      <c r="H3584" t="s">
        <v>389</v>
      </c>
      <c r="I3584" s="937" t="s">
        <v>488</v>
      </c>
      <c r="J3584" s="937" t="s">
        <v>13</v>
      </c>
      <c r="K3584" s="937" t="s">
        <v>493</v>
      </c>
      <c r="L3584" s="937" t="s">
        <v>95</v>
      </c>
      <c r="M3584" s="958" t="s">
        <v>147</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ASRCMS202202</v>
      </c>
      <c r="AB3584" s="957">
        <f t="shared" si="609"/>
        <v>45230</v>
      </c>
      <c r="AC3584" t="str">
        <f t="shared" si="610"/>
        <v>Unaudited</v>
      </c>
    </row>
    <row r="3585" spans="1:29" x14ac:dyDescent="0.25">
      <c r="A3585" t="s">
        <v>421</v>
      </c>
      <c r="B3585" t="s">
        <v>1380</v>
      </c>
      <c r="C3585" t="s">
        <v>1381</v>
      </c>
      <c r="D3585">
        <v>1900</v>
      </c>
      <c r="E3585" s="957">
        <v>1</v>
      </c>
      <c r="F3585" t="s">
        <v>1026</v>
      </c>
      <c r="G3585" s="957" t="s">
        <v>1379</v>
      </c>
      <c r="H3585" t="s">
        <v>389</v>
      </c>
      <c r="I3585" s="937" t="s">
        <v>488</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ASRCMS202202</v>
      </c>
      <c r="AB3585" s="957">
        <f t="shared" si="609"/>
        <v>45230</v>
      </c>
      <c r="AC3585" t="str">
        <f t="shared" si="610"/>
        <v>Unaudited</v>
      </c>
    </row>
    <row r="3586" spans="1:29" x14ac:dyDescent="0.25">
      <c r="A3586" t="s">
        <v>421</v>
      </c>
      <c r="B3586" t="s">
        <v>1380</v>
      </c>
      <c r="C3586" t="s">
        <v>1381</v>
      </c>
      <c r="D3586">
        <v>1900</v>
      </c>
      <c r="E3586" s="957">
        <v>1</v>
      </c>
      <c r="F3586" t="s">
        <v>1026</v>
      </c>
      <c r="G3586" s="957" t="s">
        <v>1379</v>
      </c>
      <c r="H3586" t="s">
        <v>389</v>
      </c>
      <c r="I3586" s="937" t="s">
        <v>489</v>
      </c>
      <c r="J3586" s="937" t="s">
        <v>445</v>
      </c>
      <c r="K3586" s="937" t="s">
        <v>0</v>
      </c>
      <c r="L3586" s="937">
        <v>2.1</v>
      </c>
      <c r="M3586" s="958" t="s">
        <v>148</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3420415.7362464252</v>
      </c>
      <c r="AA3586" t="str">
        <f t="shared" ref="AA3586:AA3649" si="617">file_name</f>
        <v>ASRCMS202202</v>
      </c>
      <c r="AB3586" s="957">
        <f t="shared" ref="AB3586:AB3649" si="618">file_date</f>
        <v>45230</v>
      </c>
      <c r="AC3586" t="str">
        <f t="shared" ref="AC3586:AC3649" si="619">status</f>
        <v>Unaudited</v>
      </c>
    </row>
    <row r="3587" spans="1:29" ht="30" x14ac:dyDescent="0.25">
      <c r="A3587" t="s">
        <v>421</v>
      </c>
      <c r="B3587" t="s">
        <v>1380</v>
      </c>
      <c r="C3587" t="s">
        <v>1381</v>
      </c>
      <c r="D3587">
        <v>1900</v>
      </c>
      <c r="E3587" s="957">
        <v>1</v>
      </c>
      <c r="F3587" t="s">
        <v>1026</v>
      </c>
      <c r="G3587" s="957" t="s">
        <v>1379</v>
      </c>
      <c r="H3587" t="s">
        <v>389</v>
      </c>
      <c r="I3587" s="937" t="s">
        <v>489</v>
      </c>
      <c r="J3587" s="937" t="s">
        <v>445</v>
      </c>
      <c r="K3587" s="937" t="s">
        <v>0</v>
      </c>
      <c r="L3587" s="945">
        <v>2.2000000000000002</v>
      </c>
      <c r="M3587" s="960" t="s">
        <v>149</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-1734371.136129085</v>
      </c>
      <c r="AA3587" t="str">
        <f t="shared" si="617"/>
        <v>ASRCMS202202</v>
      </c>
      <c r="AB3587" s="957">
        <f t="shared" si="618"/>
        <v>45230</v>
      </c>
      <c r="AC3587" t="str">
        <f t="shared" si="619"/>
        <v>Unaudited</v>
      </c>
    </row>
    <row r="3588" spans="1:29" x14ac:dyDescent="0.25">
      <c r="A3588" t="s">
        <v>421</v>
      </c>
      <c r="B3588" t="s">
        <v>1380</v>
      </c>
      <c r="C3588" t="s">
        <v>1381</v>
      </c>
      <c r="D3588">
        <v>1900</v>
      </c>
      <c r="E3588" s="957">
        <v>1</v>
      </c>
      <c r="F3588" t="s">
        <v>1026</v>
      </c>
      <c r="G3588" s="957" t="s">
        <v>1379</v>
      </c>
      <c r="H3588" t="s">
        <v>389</v>
      </c>
      <c r="I3588" s="937" t="s">
        <v>489</v>
      </c>
      <c r="J3588" s="937" t="s">
        <v>445</v>
      </c>
      <c r="K3588" s="937" t="s">
        <v>0</v>
      </c>
      <c r="L3588" s="947">
        <v>2.2999999999999998</v>
      </c>
      <c r="M3588" s="961" t="s">
        <v>150</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38557.708426338373</v>
      </c>
      <c r="AA3588" t="str">
        <f t="shared" si="617"/>
        <v>ASRCMS202202</v>
      </c>
      <c r="AB3588" s="957">
        <f t="shared" si="618"/>
        <v>45230</v>
      </c>
      <c r="AC3588" t="str">
        <f t="shared" si="619"/>
        <v>Unaudited</v>
      </c>
    </row>
    <row r="3589" spans="1:29" x14ac:dyDescent="0.25">
      <c r="A3589" t="s">
        <v>421</v>
      </c>
      <c r="B3589" t="s">
        <v>1380</v>
      </c>
      <c r="C3589" t="s">
        <v>1381</v>
      </c>
      <c r="D3589">
        <v>1900</v>
      </c>
      <c r="E3589" s="957">
        <v>1</v>
      </c>
      <c r="F3589" t="s">
        <v>1026</v>
      </c>
      <c r="G3589" s="957" t="s">
        <v>1379</v>
      </c>
      <c r="H3589" t="s">
        <v>389</v>
      </c>
      <c r="I3589" s="958" t="s">
        <v>489</v>
      </c>
      <c r="J3589" s="958" t="s">
        <v>445</v>
      </c>
      <c r="K3589" s="958" t="s">
        <v>0</v>
      </c>
      <c r="L3589" s="937">
        <v>2.4</v>
      </c>
      <c r="M3589" s="958" t="s">
        <v>151</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154693.79423802564</v>
      </c>
      <c r="AA3589" t="str">
        <f t="shared" si="617"/>
        <v>ASRCMS202202</v>
      </c>
      <c r="AB3589" s="957">
        <f t="shared" si="618"/>
        <v>45230</v>
      </c>
      <c r="AC3589" t="str">
        <f t="shared" si="619"/>
        <v>Unaudited</v>
      </c>
    </row>
    <row r="3590" spans="1:29" ht="30" x14ac:dyDescent="0.25">
      <c r="A3590" t="s">
        <v>421</v>
      </c>
      <c r="B3590" t="s">
        <v>1380</v>
      </c>
      <c r="C3590" t="s">
        <v>1381</v>
      </c>
      <c r="D3590">
        <v>1900</v>
      </c>
      <c r="E3590" s="957">
        <v>1</v>
      </c>
      <c r="F3590" t="s">
        <v>1026</v>
      </c>
      <c r="G3590" s="957" t="s">
        <v>1379</v>
      </c>
      <c r="H3590" t="s">
        <v>389</v>
      </c>
      <c r="I3590" s="937" t="s">
        <v>489</v>
      </c>
      <c r="J3590" s="937" t="s">
        <v>445</v>
      </c>
      <c r="K3590" s="937" t="s">
        <v>0</v>
      </c>
      <c r="L3590" s="937">
        <v>2.5</v>
      </c>
      <c r="M3590" s="962" t="s">
        <v>152</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-15462.79684764941</v>
      </c>
      <c r="AA3590" t="str">
        <f t="shared" si="617"/>
        <v>ASRCMS202202</v>
      </c>
      <c r="AB3590" s="957">
        <f t="shared" si="618"/>
        <v>45230</v>
      </c>
      <c r="AC3590" t="str">
        <f t="shared" si="619"/>
        <v>Unaudited</v>
      </c>
    </row>
    <row r="3591" spans="1:29" x14ac:dyDescent="0.25">
      <c r="A3591" t="s">
        <v>421</v>
      </c>
      <c r="B3591" t="s">
        <v>1380</v>
      </c>
      <c r="C3591" t="s">
        <v>1381</v>
      </c>
      <c r="D3591">
        <v>1900</v>
      </c>
      <c r="E3591" s="957">
        <v>1</v>
      </c>
      <c r="F3591" t="s">
        <v>1026</v>
      </c>
      <c r="G3591" s="957" t="s">
        <v>1379</v>
      </c>
      <c r="H3591" t="s">
        <v>389</v>
      </c>
      <c r="I3591" s="937" t="s">
        <v>489</v>
      </c>
      <c r="J3591" s="937" t="s">
        <v>445</v>
      </c>
      <c r="K3591" s="937" t="s">
        <v>0</v>
      </c>
      <c r="L3591" s="937" t="s">
        <v>97</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ASRCMS202202</v>
      </c>
      <c r="AB3591" s="957">
        <f t="shared" si="618"/>
        <v>45230</v>
      </c>
      <c r="AC3591" t="str">
        <f t="shared" si="619"/>
        <v>Unaudited</v>
      </c>
    </row>
    <row r="3592" spans="1:29" x14ac:dyDescent="0.25">
      <c r="A3592" t="s">
        <v>421</v>
      </c>
      <c r="B3592" t="s">
        <v>1380</v>
      </c>
      <c r="C3592" t="s">
        <v>1381</v>
      </c>
      <c r="D3592">
        <v>1900</v>
      </c>
      <c r="E3592" s="957">
        <v>1</v>
      </c>
      <c r="F3592" t="s">
        <v>1026</v>
      </c>
      <c r="G3592" s="957" t="s">
        <v>1379</v>
      </c>
      <c r="H3592" t="s">
        <v>389</v>
      </c>
      <c r="I3592" s="937" t="s">
        <v>489</v>
      </c>
      <c r="J3592" s="937" t="s">
        <v>445</v>
      </c>
      <c r="K3592" s="937" t="s">
        <v>0</v>
      </c>
      <c r="L3592" s="937" t="s">
        <v>153</v>
      </c>
      <c r="M3592" s="962" t="s">
        <v>452</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ASRCMS202202</v>
      </c>
      <c r="AB3592" s="957">
        <f t="shared" si="618"/>
        <v>45230</v>
      </c>
      <c r="AC3592" t="str">
        <f t="shared" si="619"/>
        <v>Unaudited</v>
      </c>
    </row>
    <row r="3593" spans="1:29" x14ac:dyDescent="0.25">
      <c r="A3593" t="s">
        <v>421</v>
      </c>
      <c r="B3593" t="s">
        <v>1380</v>
      </c>
      <c r="C3593" t="s">
        <v>1381</v>
      </c>
      <c r="D3593">
        <v>1900</v>
      </c>
      <c r="E3593" s="957">
        <v>1</v>
      </c>
      <c r="F3593" t="s">
        <v>1026</v>
      </c>
      <c r="G3593" s="957" t="s">
        <v>1379</v>
      </c>
      <c r="H3593" t="s">
        <v>389</v>
      </c>
      <c r="I3593" s="937" t="s">
        <v>489</v>
      </c>
      <c r="J3593" s="937" t="s">
        <v>445</v>
      </c>
      <c r="K3593" s="937" t="s">
        <v>0</v>
      </c>
      <c r="L3593" s="937" t="s">
        <v>912</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ASRCMS202202</v>
      </c>
      <c r="AB3593" s="957">
        <f t="shared" si="618"/>
        <v>45230</v>
      </c>
      <c r="AC3593" t="str">
        <f t="shared" si="619"/>
        <v>Unaudited</v>
      </c>
    </row>
    <row r="3594" spans="1:29" x14ac:dyDescent="0.25">
      <c r="A3594" t="s">
        <v>421</v>
      </c>
      <c r="B3594" t="s">
        <v>1380</v>
      </c>
      <c r="C3594" t="s">
        <v>1381</v>
      </c>
      <c r="D3594">
        <v>1900</v>
      </c>
      <c r="E3594" s="957">
        <v>1</v>
      </c>
      <c r="F3594" t="s">
        <v>1026</v>
      </c>
      <c r="G3594" s="957" t="s">
        <v>1379</v>
      </c>
      <c r="H3594" t="s">
        <v>389</v>
      </c>
      <c r="I3594" s="937" t="s">
        <v>489</v>
      </c>
      <c r="J3594" s="937" t="s">
        <v>445</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5386.6023103048356</v>
      </c>
      <c r="AA3594" t="str">
        <f t="shared" si="617"/>
        <v>ASRCMS202202</v>
      </c>
      <c r="AB3594" s="957">
        <f t="shared" si="618"/>
        <v>45230</v>
      </c>
      <c r="AC3594" t="str">
        <f t="shared" si="619"/>
        <v>Unaudited</v>
      </c>
    </row>
    <row r="3595" spans="1:29" x14ac:dyDescent="0.25">
      <c r="A3595" t="s">
        <v>421</v>
      </c>
      <c r="B3595" t="s">
        <v>1380</v>
      </c>
      <c r="C3595" t="s">
        <v>1381</v>
      </c>
      <c r="D3595">
        <v>1900</v>
      </c>
      <c r="E3595" s="957">
        <v>1</v>
      </c>
      <c r="F3595" t="s">
        <v>1026</v>
      </c>
      <c r="G3595" s="957" t="s">
        <v>1379</v>
      </c>
      <c r="H3595" t="s">
        <v>389</v>
      </c>
      <c r="I3595" s="937" t="s">
        <v>489</v>
      </c>
      <c r="J3595" s="937" t="s">
        <v>445</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75884.624900748313</v>
      </c>
      <c r="AA3595" t="str">
        <f t="shared" si="617"/>
        <v>ASRCMS202202</v>
      </c>
      <c r="AB3595" s="957">
        <f t="shared" si="618"/>
        <v>45230</v>
      </c>
      <c r="AC3595" t="str">
        <f t="shared" si="619"/>
        <v>Unaudited</v>
      </c>
    </row>
    <row r="3596" spans="1:29" x14ac:dyDescent="0.25">
      <c r="A3596" t="s">
        <v>421</v>
      </c>
      <c r="B3596" t="s">
        <v>1380</v>
      </c>
      <c r="C3596" t="s">
        <v>1381</v>
      </c>
      <c r="D3596">
        <v>1900</v>
      </c>
      <c r="E3596" s="957">
        <v>1</v>
      </c>
      <c r="F3596" t="s">
        <v>1026</v>
      </c>
      <c r="G3596" s="957" t="s">
        <v>1379</v>
      </c>
      <c r="H3596" t="s">
        <v>389</v>
      </c>
      <c r="I3596" s="937" t="s">
        <v>489</v>
      </c>
      <c r="J3596" s="937" t="s">
        <v>445</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ASRCMS202202</v>
      </c>
      <c r="AB3596" s="957">
        <f t="shared" si="618"/>
        <v>45230</v>
      </c>
      <c r="AC3596" t="str">
        <f t="shared" si="619"/>
        <v>Unaudited</v>
      </c>
    </row>
    <row r="3597" spans="1:29" x14ac:dyDescent="0.25">
      <c r="A3597" t="s">
        <v>421</v>
      </c>
      <c r="B3597" t="s">
        <v>1380</v>
      </c>
      <c r="C3597" t="s">
        <v>1381</v>
      </c>
      <c r="D3597">
        <v>1900</v>
      </c>
      <c r="E3597" s="957">
        <v>1</v>
      </c>
      <c r="F3597" t="s">
        <v>1026</v>
      </c>
      <c r="G3597" s="957" t="s">
        <v>1379</v>
      </c>
      <c r="H3597" t="s">
        <v>389</v>
      </c>
      <c r="I3597" s="962" t="s">
        <v>489</v>
      </c>
      <c r="J3597" s="962" t="s">
        <v>445</v>
      </c>
      <c r="K3597" s="962" t="s">
        <v>53</v>
      </c>
      <c r="L3597" s="937" t="s">
        <v>44</v>
      </c>
      <c r="M3597" s="962" t="s">
        <v>154</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ASRCMS202202</v>
      </c>
      <c r="AB3597" s="957">
        <f t="shared" si="618"/>
        <v>45230</v>
      </c>
      <c r="AC3597" t="str">
        <f t="shared" si="619"/>
        <v>Unaudited</v>
      </c>
    </row>
    <row r="3598" spans="1:29" x14ac:dyDescent="0.25">
      <c r="A3598" t="s">
        <v>421</v>
      </c>
      <c r="B3598" t="s">
        <v>1380</v>
      </c>
      <c r="C3598" t="s">
        <v>1381</v>
      </c>
      <c r="D3598">
        <v>1900</v>
      </c>
      <c r="E3598" s="957">
        <v>1</v>
      </c>
      <c r="F3598" t="s">
        <v>1026</v>
      </c>
      <c r="G3598" s="957" t="s">
        <v>1379</v>
      </c>
      <c r="H3598" t="s">
        <v>389</v>
      </c>
      <c r="I3598" s="937" t="s">
        <v>489</v>
      </c>
      <c r="J3598" s="937" t="s">
        <v>445</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ASRCMS202202</v>
      </c>
      <c r="AB3598" s="957">
        <f t="shared" si="618"/>
        <v>45230</v>
      </c>
      <c r="AC3598" t="str">
        <f t="shared" si="619"/>
        <v>Unaudited</v>
      </c>
    </row>
    <row r="3599" spans="1:29" x14ac:dyDescent="0.25">
      <c r="A3599" t="s">
        <v>421</v>
      </c>
      <c r="B3599" t="s">
        <v>1380</v>
      </c>
      <c r="C3599" t="s">
        <v>1381</v>
      </c>
      <c r="D3599">
        <v>1900</v>
      </c>
      <c r="E3599" s="957">
        <v>1</v>
      </c>
      <c r="F3599" t="s">
        <v>1026</v>
      </c>
      <c r="G3599" s="957" t="s">
        <v>1379</v>
      </c>
      <c r="H3599" t="s">
        <v>389</v>
      </c>
      <c r="I3599" s="937" t="s">
        <v>489</v>
      </c>
      <c r="J3599" s="937" t="s">
        <v>445</v>
      </c>
      <c r="K3599" s="937" t="s">
        <v>53</v>
      </c>
      <c r="L3599" s="943" t="s">
        <v>42</v>
      </c>
      <c r="M3599" s="963" t="s">
        <v>155</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736591.87179882056</v>
      </c>
      <c r="AA3599" t="str">
        <f t="shared" si="617"/>
        <v>ASRCMS202202</v>
      </c>
      <c r="AB3599" s="957">
        <f t="shared" si="618"/>
        <v>45230</v>
      </c>
      <c r="AC3599" t="str">
        <f t="shared" si="619"/>
        <v>Unaudited</v>
      </c>
    </row>
    <row r="3600" spans="1:29" x14ac:dyDescent="0.25">
      <c r="A3600" t="s">
        <v>421</v>
      </c>
      <c r="B3600" t="s">
        <v>1380</v>
      </c>
      <c r="C3600" t="s">
        <v>1381</v>
      </c>
      <c r="D3600">
        <v>1900</v>
      </c>
      <c r="E3600" s="957">
        <v>1</v>
      </c>
      <c r="F3600" t="s">
        <v>1026</v>
      </c>
      <c r="G3600" s="957" t="s">
        <v>1379</v>
      </c>
      <c r="H3600" t="s">
        <v>389</v>
      </c>
      <c r="I3600" s="937" t="s">
        <v>489</v>
      </c>
      <c r="J3600" s="937" t="s">
        <v>445</v>
      </c>
      <c r="K3600" s="937" t="s">
        <v>53</v>
      </c>
      <c r="L3600" s="947" t="s">
        <v>43</v>
      </c>
      <c r="M3600" s="964" t="s">
        <v>463</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ASRCMS202202</v>
      </c>
      <c r="AB3600" s="957">
        <f t="shared" si="618"/>
        <v>45230</v>
      </c>
      <c r="AC3600" t="str">
        <f t="shared" si="619"/>
        <v>Unaudited</v>
      </c>
    </row>
    <row r="3601" spans="1:29" x14ac:dyDescent="0.25">
      <c r="A3601" t="s">
        <v>421</v>
      </c>
      <c r="B3601" t="s">
        <v>1380</v>
      </c>
      <c r="C3601" t="s">
        <v>1381</v>
      </c>
      <c r="D3601">
        <v>1900</v>
      </c>
      <c r="E3601" s="957">
        <v>1</v>
      </c>
      <c r="F3601" t="s">
        <v>1026</v>
      </c>
      <c r="G3601" s="957" t="s">
        <v>1379</v>
      </c>
      <c r="H3601" t="s">
        <v>389</v>
      </c>
      <c r="I3601" s="963" t="s">
        <v>489</v>
      </c>
      <c r="J3601" s="963" t="s">
        <v>445</v>
      </c>
      <c r="K3601" s="963" t="s">
        <v>915</v>
      </c>
      <c r="L3601" s="943" t="s">
        <v>916</v>
      </c>
      <c r="M3601" s="963" t="s">
        <v>915</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4195.7954267288433</v>
      </c>
      <c r="AA3601" t="str">
        <f t="shared" si="617"/>
        <v>ASRCMS202202</v>
      </c>
      <c r="AB3601" s="957">
        <f t="shared" si="618"/>
        <v>45230</v>
      </c>
      <c r="AC3601" t="str">
        <f t="shared" si="619"/>
        <v>Unaudited</v>
      </c>
    </row>
    <row r="3602" spans="1:29" x14ac:dyDescent="0.25">
      <c r="A3602" t="s">
        <v>421</v>
      </c>
      <c r="B3602" t="s">
        <v>1380</v>
      </c>
      <c r="C3602" t="s">
        <v>1381</v>
      </c>
      <c r="D3602">
        <v>1900</v>
      </c>
      <c r="E3602" s="957">
        <v>1</v>
      </c>
      <c r="F3602" t="s">
        <v>1026</v>
      </c>
      <c r="G3602" s="957" t="s">
        <v>1379</v>
      </c>
      <c r="H3602" t="s">
        <v>389</v>
      </c>
      <c r="I3602" s="937" t="s">
        <v>489</v>
      </c>
      <c r="J3602" s="937" t="s">
        <v>445</v>
      </c>
      <c r="K3602" s="937" t="s">
        <v>915</v>
      </c>
      <c r="L3602" s="937" t="s">
        <v>917</v>
      </c>
      <c r="M3602" s="962" t="s">
        <v>920</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-13049.169170856212</v>
      </c>
      <c r="AA3602" t="str">
        <f t="shared" si="617"/>
        <v>ASRCMS202202</v>
      </c>
      <c r="AB3602" s="957">
        <f t="shared" si="618"/>
        <v>45230</v>
      </c>
      <c r="AC3602" t="str">
        <f t="shared" si="619"/>
        <v>Unaudited</v>
      </c>
    </row>
    <row r="3603" spans="1:29" x14ac:dyDescent="0.25">
      <c r="A3603" t="s">
        <v>421</v>
      </c>
      <c r="B3603" t="s">
        <v>1380</v>
      </c>
      <c r="C3603" t="s">
        <v>1381</v>
      </c>
      <c r="D3603">
        <v>1900</v>
      </c>
      <c r="E3603" s="957">
        <v>1</v>
      </c>
      <c r="F3603" t="s">
        <v>1026</v>
      </c>
      <c r="G3603" s="957" t="s">
        <v>1379</v>
      </c>
      <c r="H3603" t="s">
        <v>389</v>
      </c>
      <c r="I3603" s="937" t="s">
        <v>489</v>
      </c>
      <c r="J3603" s="937" t="s">
        <v>445</v>
      </c>
      <c r="K3603" s="937" t="s">
        <v>915</v>
      </c>
      <c r="L3603" s="937" t="s">
        <v>918</v>
      </c>
      <c r="M3603" s="962" t="s">
        <v>921</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ASRCMS202202</v>
      </c>
      <c r="AB3603" s="957">
        <f t="shared" si="618"/>
        <v>45230</v>
      </c>
      <c r="AC3603" t="str">
        <f t="shared" si="619"/>
        <v>Unaudited</v>
      </c>
    </row>
    <row r="3604" spans="1:29" x14ac:dyDescent="0.25">
      <c r="A3604" t="s">
        <v>421</v>
      </c>
      <c r="B3604" t="s">
        <v>1380</v>
      </c>
      <c r="C3604" t="s">
        <v>1381</v>
      </c>
      <c r="D3604">
        <v>1900</v>
      </c>
      <c r="E3604" s="957">
        <v>1</v>
      </c>
      <c r="F3604" t="s">
        <v>1026</v>
      </c>
      <c r="G3604" s="957" t="s">
        <v>1379</v>
      </c>
      <c r="H3604" t="s">
        <v>389</v>
      </c>
      <c r="I3604" s="937" t="s">
        <v>489</v>
      </c>
      <c r="J3604" s="937" t="s">
        <v>445</v>
      </c>
      <c r="K3604" s="937" t="s">
        <v>446</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49766.214499298898</v>
      </c>
      <c r="AA3604" t="str">
        <f t="shared" si="617"/>
        <v>ASRCMS202202</v>
      </c>
      <c r="AB3604" s="957">
        <f t="shared" si="618"/>
        <v>45230</v>
      </c>
      <c r="AC3604" t="str">
        <f t="shared" si="619"/>
        <v>Unaudited</v>
      </c>
    </row>
    <row r="3605" spans="1:29" ht="30" x14ac:dyDescent="0.25">
      <c r="A3605" t="s">
        <v>421</v>
      </c>
      <c r="B3605" t="s">
        <v>1380</v>
      </c>
      <c r="C3605" t="s">
        <v>1381</v>
      </c>
      <c r="D3605">
        <v>1900</v>
      </c>
      <c r="E3605" s="957">
        <v>1</v>
      </c>
      <c r="F3605" t="s">
        <v>1026</v>
      </c>
      <c r="G3605" s="957" t="s">
        <v>1379</v>
      </c>
      <c r="H3605" t="s">
        <v>389</v>
      </c>
      <c r="I3605" s="937" t="s">
        <v>489</v>
      </c>
      <c r="J3605" s="937" t="s">
        <v>445</v>
      </c>
      <c r="K3605" s="937" t="s">
        <v>446</v>
      </c>
      <c r="L3605" s="945">
        <v>5.2</v>
      </c>
      <c r="M3605" s="960" t="s">
        <v>304</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ASRCMS202202</v>
      </c>
      <c r="AB3605" s="957">
        <f t="shared" si="618"/>
        <v>45230</v>
      </c>
      <c r="AC3605" t="str">
        <f t="shared" si="619"/>
        <v>Unaudited</v>
      </c>
    </row>
    <row r="3606" spans="1:29" ht="30" x14ac:dyDescent="0.25">
      <c r="A3606" t="s">
        <v>421</v>
      </c>
      <c r="B3606" t="s">
        <v>1380</v>
      </c>
      <c r="C3606" t="s">
        <v>1381</v>
      </c>
      <c r="D3606">
        <v>1900</v>
      </c>
      <c r="E3606" s="957">
        <v>1</v>
      </c>
      <c r="F3606" t="s">
        <v>1026</v>
      </c>
      <c r="G3606" s="957" t="s">
        <v>1379</v>
      </c>
      <c r="H3606" t="s">
        <v>389</v>
      </c>
      <c r="I3606" s="962" t="s">
        <v>489</v>
      </c>
      <c r="J3606" s="962" t="s">
        <v>445</v>
      </c>
      <c r="K3606" s="962" t="s">
        <v>446</v>
      </c>
      <c r="L3606" s="937">
        <v>5.3</v>
      </c>
      <c r="M3606" s="962" t="s">
        <v>305</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-391084.37831172202</v>
      </c>
      <c r="AA3606" t="str">
        <f t="shared" si="617"/>
        <v>ASRCMS202202</v>
      </c>
      <c r="AB3606" s="957">
        <f t="shared" si="618"/>
        <v>45230</v>
      </c>
      <c r="AC3606" t="str">
        <f t="shared" si="619"/>
        <v>Unaudited</v>
      </c>
    </row>
    <row r="3607" spans="1:29" x14ac:dyDescent="0.25">
      <c r="A3607" t="s">
        <v>421</v>
      </c>
      <c r="B3607" t="s">
        <v>1380</v>
      </c>
      <c r="C3607" t="s">
        <v>1381</v>
      </c>
      <c r="D3607">
        <v>1900</v>
      </c>
      <c r="E3607" s="957">
        <v>1</v>
      </c>
      <c r="F3607" t="s">
        <v>1026</v>
      </c>
      <c r="G3607" s="957" t="s">
        <v>1379</v>
      </c>
      <c r="H3607" t="s">
        <v>389</v>
      </c>
      <c r="I3607" s="937" t="s">
        <v>489</v>
      </c>
      <c r="J3607" s="937" t="s">
        <v>445</v>
      </c>
      <c r="K3607" s="937" t="s">
        <v>446</v>
      </c>
      <c r="L3607" s="937" t="s">
        <v>82</v>
      </c>
      <c r="M3607" s="962" t="s">
        <v>454</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ASRCMS202202</v>
      </c>
      <c r="AB3607" s="957">
        <f t="shared" si="618"/>
        <v>45230</v>
      </c>
      <c r="AC3607" t="str">
        <f t="shared" si="619"/>
        <v>Unaudited</v>
      </c>
    </row>
    <row r="3608" spans="1:29" x14ac:dyDescent="0.25">
      <c r="A3608" t="s">
        <v>421</v>
      </c>
      <c r="B3608" t="s">
        <v>1380</v>
      </c>
      <c r="C3608" t="s">
        <v>1381</v>
      </c>
      <c r="D3608">
        <v>1900</v>
      </c>
      <c r="E3608" s="957">
        <v>1</v>
      </c>
      <c r="F3608" t="s">
        <v>1026</v>
      </c>
      <c r="G3608" s="957" t="s">
        <v>1379</v>
      </c>
      <c r="H3608" t="s">
        <v>389</v>
      </c>
      <c r="I3608" s="937" t="s">
        <v>489</v>
      </c>
      <c r="J3608" s="937" t="s">
        <v>445</v>
      </c>
      <c r="K3608" s="937" t="s">
        <v>447</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ASRCMS202202</v>
      </c>
      <c r="AB3608" s="957">
        <f t="shared" si="618"/>
        <v>45230</v>
      </c>
      <c r="AC3608" t="str">
        <f t="shared" si="619"/>
        <v>Unaudited</v>
      </c>
    </row>
    <row r="3609" spans="1:29" x14ac:dyDescent="0.25">
      <c r="A3609" t="s">
        <v>421</v>
      </c>
      <c r="B3609" t="s">
        <v>1380</v>
      </c>
      <c r="C3609" t="s">
        <v>1381</v>
      </c>
      <c r="D3609">
        <v>1900</v>
      </c>
      <c r="E3609" s="957">
        <v>1</v>
      </c>
      <c r="F3609" t="s">
        <v>1026</v>
      </c>
      <c r="G3609" s="957" t="s">
        <v>1379</v>
      </c>
      <c r="H3609" t="s">
        <v>389</v>
      </c>
      <c r="I3609" s="937" t="s">
        <v>489</v>
      </c>
      <c r="J3609" s="937" t="s">
        <v>445</v>
      </c>
      <c r="K3609" s="937" t="s">
        <v>447</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ASRCMS202202</v>
      </c>
      <c r="AB3609" s="957">
        <f t="shared" si="618"/>
        <v>45230</v>
      </c>
      <c r="AC3609" t="str">
        <f t="shared" si="619"/>
        <v>Unaudited</v>
      </c>
    </row>
    <row r="3610" spans="1:29" x14ac:dyDescent="0.25">
      <c r="A3610" t="s">
        <v>421</v>
      </c>
      <c r="B3610" t="s">
        <v>1380</v>
      </c>
      <c r="C3610" t="s">
        <v>1381</v>
      </c>
      <c r="D3610">
        <v>1900</v>
      </c>
      <c r="E3610" s="957">
        <v>1</v>
      </c>
      <c r="F3610" t="s">
        <v>1026</v>
      </c>
      <c r="G3610" s="957" t="s">
        <v>1379</v>
      </c>
      <c r="H3610" t="s">
        <v>389</v>
      </c>
      <c r="I3610" s="937" t="s">
        <v>489</v>
      </c>
      <c r="J3610" s="937" t="s">
        <v>445</v>
      </c>
      <c r="K3610" s="937" t="s">
        <v>447</v>
      </c>
      <c r="L3610" s="945">
        <v>6.3</v>
      </c>
      <c r="M3610" s="960" t="s">
        <v>185</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ASRCMS202202</v>
      </c>
      <c r="AB3610" s="957">
        <f t="shared" si="618"/>
        <v>45230</v>
      </c>
      <c r="AC3610" t="str">
        <f t="shared" si="619"/>
        <v>Unaudited</v>
      </c>
    </row>
    <row r="3611" spans="1:29" x14ac:dyDescent="0.25">
      <c r="A3611" t="s">
        <v>421</v>
      </c>
      <c r="B3611" t="s">
        <v>1380</v>
      </c>
      <c r="C3611" t="s">
        <v>1381</v>
      </c>
      <c r="D3611">
        <v>1900</v>
      </c>
      <c r="E3611" s="957">
        <v>1</v>
      </c>
      <c r="F3611" t="s">
        <v>1026</v>
      </c>
      <c r="G3611" s="957" t="s">
        <v>1379</v>
      </c>
      <c r="H3611" t="s">
        <v>389</v>
      </c>
      <c r="I3611" s="962" t="s">
        <v>489</v>
      </c>
      <c r="J3611" s="962" t="s">
        <v>445</v>
      </c>
      <c r="K3611" s="962" t="s">
        <v>447</v>
      </c>
      <c r="L3611" s="937" t="s">
        <v>87</v>
      </c>
      <c r="M3611" s="962" t="s">
        <v>455</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ASRCMS202202</v>
      </c>
      <c r="AB3611" s="957">
        <f t="shared" si="618"/>
        <v>45230</v>
      </c>
      <c r="AC3611" t="str">
        <f t="shared" si="619"/>
        <v>Unaudited</v>
      </c>
    </row>
    <row r="3612" spans="1:29" x14ac:dyDescent="0.25">
      <c r="A3612" t="s">
        <v>421</v>
      </c>
      <c r="B3612" t="s">
        <v>1380</v>
      </c>
      <c r="C3612" t="s">
        <v>1381</v>
      </c>
      <c r="D3612">
        <v>1900</v>
      </c>
      <c r="E3612" s="957">
        <v>1</v>
      </c>
      <c r="F3612" t="s">
        <v>1026</v>
      </c>
      <c r="G3612" s="957" t="s">
        <v>1379</v>
      </c>
      <c r="H3612" t="s">
        <v>389</v>
      </c>
      <c r="I3612" s="937" t="s">
        <v>489</v>
      </c>
      <c r="J3612" s="937" t="s">
        <v>445</v>
      </c>
      <c r="K3612" s="937" t="s">
        <v>448</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11538.013262028377</v>
      </c>
      <c r="AA3612" t="str">
        <f t="shared" si="617"/>
        <v>ASRCMS202202</v>
      </c>
      <c r="AB3612" s="957">
        <f t="shared" si="618"/>
        <v>45230</v>
      </c>
      <c r="AC3612" t="str">
        <f t="shared" si="619"/>
        <v>Unaudited</v>
      </c>
    </row>
    <row r="3613" spans="1:29" x14ac:dyDescent="0.25">
      <c r="A3613" t="s">
        <v>421</v>
      </c>
      <c r="B3613" t="s">
        <v>1380</v>
      </c>
      <c r="C3613" t="s">
        <v>1381</v>
      </c>
      <c r="D3613">
        <v>1900</v>
      </c>
      <c r="E3613" s="957">
        <v>1</v>
      </c>
      <c r="F3613" t="s">
        <v>1026</v>
      </c>
      <c r="G3613" s="957" t="s">
        <v>1379</v>
      </c>
      <c r="H3613" t="s">
        <v>389</v>
      </c>
      <c r="I3613" s="937" t="s">
        <v>489</v>
      </c>
      <c r="J3613" s="937" t="s">
        <v>445</v>
      </c>
      <c r="K3613" s="937" t="s">
        <v>448</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ASRCMS202202</v>
      </c>
      <c r="AB3613" s="957">
        <f t="shared" si="618"/>
        <v>45230</v>
      </c>
      <c r="AC3613" t="str">
        <f t="shared" si="619"/>
        <v>Unaudited</v>
      </c>
    </row>
    <row r="3614" spans="1:29" x14ac:dyDescent="0.25">
      <c r="A3614" t="s">
        <v>421</v>
      </c>
      <c r="B3614" t="s">
        <v>1380</v>
      </c>
      <c r="C3614" t="s">
        <v>1381</v>
      </c>
      <c r="D3614">
        <v>1900</v>
      </c>
      <c r="E3614" s="957">
        <v>1</v>
      </c>
      <c r="F3614" t="s">
        <v>1026</v>
      </c>
      <c r="G3614" s="957" t="s">
        <v>1379</v>
      </c>
      <c r="H3614" t="s">
        <v>389</v>
      </c>
      <c r="I3614" s="937" t="s">
        <v>489</v>
      </c>
      <c r="J3614" s="937" t="s">
        <v>445</v>
      </c>
      <c r="K3614" s="937" t="s">
        <v>448</v>
      </c>
      <c r="L3614" s="937">
        <v>7.3</v>
      </c>
      <c r="M3614" s="962" t="s">
        <v>156</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-7319</v>
      </c>
      <c r="AA3614" t="str">
        <f t="shared" si="617"/>
        <v>ASRCMS202202</v>
      </c>
      <c r="AB3614" s="957">
        <f t="shared" si="618"/>
        <v>45230</v>
      </c>
      <c r="AC3614" t="str">
        <f t="shared" si="619"/>
        <v>Unaudited</v>
      </c>
    </row>
    <row r="3615" spans="1:29" x14ac:dyDescent="0.25">
      <c r="A3615" t="s">
        <v>421</v>
      </c>
      <c r="B3615" t="s">
        <v>1380</v>
      </c>
      <c r="C3615" t="s">
        <v>1381</v>
      </c>
      <c r="D3615">
        <v>1900</v>
      </c>
      <c r="E3615" s="957">
        <v>1</v>
      </c>
      <c r="F3615" t="s">
        <v>1026</v>
      </c>
      <c r="G3615" s="957" t="s">
        <v>1379</v>
      </c>
      <c r="H3615" t="s">
        <v>389</v>
      </c>
      <c r="I3615" s="937" t="s">
        <v>489</v>
      </c>
      <c r="J3615" s="937" t="s">
        <v>445</v>
      </c>
      <c r="K3615" s="937" t="s">
        <v>448</v>
      </c>
      <c r="L3615" s="945" t="s">
        <v>91</v>
      </c>
      <c r="M3615" s="960" t="s">
        <v>456</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ASRCMS202202</v>
      </c>
      <c r="AB3615" s="957">
        <f t="shared" si="618"/>
        <v>45230</v>
      </c>
      <c r="AC3615" t="str">
        <f t="shared" si="619"/>
        <v>Unaudited</v>
      </c>
    </row>
    <row r="3616" spans="1:29" x14ac:dyDescent="0.25">
      <c r="A3616" t="s">
        <v>421</v>
      </c>
      <c r="B3616" t="s">
        <v>1380</v>
      </c>
      <c r="C3616" t="s">
        <v>1381</v>
      </c>
      <c r="D3616">
        <v>1900</v>
      </c>
      <c r="E3616" s="957">
        <v>1</v>
      </c>
      <c r="F3616" t="s">
        <v>1026</v>
      </c>
      <c r="G3616" s="957" t="s">
        <v>1379</v>
      </c>
      <c r="H3616" t="s">
        <v>389</v>
      </c>
      <c r="I3616" s="962" t="s">
        <v>489</v>
      </c>
      <c r="J3616" s="962" t="s">
        <v>445</v>
      </c>
      <c r="K3616" s="962" t="s">
        <v>449</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45560.912267790874</v>
      </c>
      <c r="AA3616" t="str">
        <f t="shared" si="617"/>
        <v>ASRCMS202202</v>
      </c>
      <c r="AB3616" s="957">
        <f t="shared" si="618"/>
        <v>45230</v>
      </c>
      <c r="AC3616" t="str">
        <f t="shared" si="619"/>
        <v>Unaudited</v>
      </c>
    </row>
    <row r="3617" spans="1:29" x14ac:dyDescent="0.25">
      <c r="A3617" t="s">
        <v>421</v>
      </c>
      <c r="B3617" t="s">
        <v>1380</v>
      </c>
      <c r="C3617" t="s">
        <v>1381</v>
      </c>
      <c r="D3617">
        <v>1900</v>
      </c>
      <c r="E3617" s="957">
        <v>1</v>
      </c>
      <c r="F3617" t="s">
        <v>1026</v>
      </c>
      <c r="G3617" s="957" t="s">
        <v>1379</v>
      </c>
      <c r="H3617" t="s">
        <v>389</v>
      </c>
      <c r="I3617" s="937" t="s">
        <v>489</v>
      </c>
      <c r="J3617" s="937" t="s">
        <v>445</v>
      </c>
      <c r="K3617" s="937" t="s">
        <v>449</v>
      </c>
      <c r="L3617" s="937" t="s">
        <v>113</v>
      </c>
      <c r="M3617" s="962" t="s">
        <v>444</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ASRCMS202202</v>
      </c>
      <c r="AB3617" s="957">
        <f t="shared" si="618"/>
        <v>45230</v>
      </c>
      <c r="AC3617" t="str">
        <f t="shared" si="619"/>
        <v>Unaudited</v>
      </c>
    </row>
    <row r="3618" spans="1:29" x14ac:dyDescent="0.25">
      <c r="A3618" t="s">
        <v>421</v>
      </c>
      <c r="B3618" t="s">
        <v>1380</v>
      </c>
      <c r="C3618" t="s">
        <v>1381</v>
      </c>
      <c r="D3618">
        <v>1900</v>
      </c>
      <c r="E3618" s="957">
        <v>1</v>
      </c>
      <c r="F3618" t="s">
        <v>1026</v>
      </c>
      <c r="G3618" s="957" t="s">
        <v>1379</v>
      </c>
      <c r="H3618" t="s">
        <v>389</v>
      </c>
      <c r="I3618" s="937" t="s">
        <v>489</v>
      </c>
      <c r="J3618" s="937" t="s">
        <v>445</v>
      </c>
      <c r="K3618" s="937" t="s">
        <v>449</v>
      </c>
      <c r="L3618" s="937" t="s">
        <v>115</v>
      </c>
      <c r="M3618" s="962" t="s">
        <v>158</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ASRCMS202202</v>
      </c>
      <c r="AB3618" s="957">
        <f t="shared" si="618"/>
        <v>45230</v>
      </c>
      <c r="AC3618" t="str">
        <f t="shared" si="619"/>
        <v>Unaudited</v>
      </c>
    </row>
    <row r="3619" spans="1:29" x14ac:dyDescent="0.25">
      <c r="A3619" t="s">
        <v>421</v>
      </c>
      <c r="B3619" t="s">
        <v>1380</v>
      </c>
      <c r="C3619" t="s">
        <v>1381</v>
      </c>
      <c r="D3619">
        <v>1900</v>
      </c>
      <c r="E3619" s="957">
        <v>1</v>
      </c>
      <c r="F3619" t="s">
        <v>1026</v>
      </c>
      <c r="G3619" s="957" t="s">
        <v>1379</v>
      </c>
      <c r="H3619" t="s">
        <v>389</v>
      </c>
      <c r="I3619" s="937" t="s">
        <v>489</v>
      </c>
      <c r="J3619" s="937" t="s">
        <v>445</v>
      </c>
      <c r="K3619" s="937" t="s">
        <v>449</v>
      </c>
      <c r="L3619" s="937" t="s">
        <v>116</v>
      </c>
      <c r="M3619" s="962" t="s">
        <v>114</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ASRCMS202202</v>
      </c>
      <c r="AB3619" s="957">
        <f t="shared" si="618"/>
        <v>45230</v>
      </c>
      <c r="AC3619" t="str">
        <f t="shared" si="619"/>
        <v>Unaudited</v>
      </c>
    </row>
    <row r="3620" spans="1:29" x14ac:dyDescent="0.25">
      <c r="A3620" t="s">
        <v>421</v>
      </c>
      <c r="B3620" t="s">
        <v>1380</v>
      </c>
      <c r="C3620" t="s">
        <v>1381</v>
      </c>
      <c r="D3620">
        <v>1900</v>
      </c>
      <c r="E3620" s="957">
        <v>1</v>
      </c>
      <c r="F3620" t="s">
        <v>1026</v>
      </c>
      <c r="G3620" s="957" t="s">
        <v>1379</v>
      </c>
      <c r="H3620" t="s">
        <v>389</v>
      </c>
      <c r="I3620" s="937" t="s">
        <v>489</v>
      </c>
      <c r="J3620" s="937" t="s">
        <v>445</v>
      </c>
      <c r="K3620" s="937" t="s">
        <v>449</v>
      </c>
      <c r="L3620" s="937" t="s">
        <v>117</v>
      </c>
      <c r="M3620" s="962" t="s">
        <v>159</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ASRCMS202202</v>
      </c>
      <c r="AB3620" s="957">
        <f t="shared" si="618"/>
        <v>45230</v>
      </c>
      <c r="AC3620" t="str">
        <f t="shared" si="619"/>
        <v>Unaudited</v>
      </c>
    </row>
    <row r="3621" spans="1:29" x14ac:dyDescent="0.25">
      <c r="A3621" t="s">
        <v>421</v>
      </c>
      <c r="B3621" t="s">
        <v>1380</v>
      </c>
      <c r="C3621" t="s">
        <v>1381</v>
      </c>
      <c r="D3621">
        <v>1900</v>
      </c>
      <c r="E3621" s="957">
        <v>1</v>
      </c>
      <c r="F3621" t="s">
        <v>1026</v>
      </c>
      <c r="G3621" s="957" t="s">
        <v>1379</v>
      </c>
      <c r="H3621" t="s">
        <v>389</v>
      </c>
      <c r="I3621" s="937" t="s">
        <v>489</v>
      </c>
      <c r="J3621" s="937" t="s">
        <v>445</v>
      </c>
      <c r="K3621" s="937" t="s">
        <v>449</v>
      </c>
      <c r="L3621" s="937" t="s">
        <v>160</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ASRCMS202202</v>
      </c>
      <c r="AB3621" s="957">
        <f t="shared" si="618"/>
        <v>45230</v>
      </c>
      <c r="AC3621" t="str">
        <f t="shared" si="619"/>
        <v>Unaudited</v>
      </c>
    </row>
    <row r="3622" spans="1:29" x14ac:dyDescent="0.25">
      <c r="A3622" t="s">
        <v>421</v>
      </c>
      <c r="B3622" t="s">
        <v>1380</v>
      </c>
      <c r="C3622" t="s">
        <v>1381</v>
      </c>
      <c r="D3622">
        <v>1900</v>
      </c>
      <c r="E3622" s="957">
        <v>1</v>
      </c>
      <c r="F3622" t="s">
        <v>1026</v>
      </c>
      <c r="G3622" s="957" t="s">
        <v>1379</v>
      </c>
      <c r="H3622" t="s">
        <v>389</v>
      </c>
      <c r="I3622" s="937" t="s">
        <v>489</v>
      </c>
      <c r="J3622" s="937" t="s">
        <v>445</v>
      </c>
      <c r="K3622" s="937" t="s">
        <v>449</v>
      </c>
      <c r="L3622" s="937" t="s">
        <v>443</v>
      </c>
      <c r="M3622" s="962" t="s">
        <v>457</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ASRCMS202202</v>
      </c>
      <c r="AB3622" s="957">
        <f t="shared" si="618"/>
        <v>45230</v>
      </c>
      <c r="AC3622" t="str">
        <f t="shared" si="619"/>
        <v>Unaudited</v>
      </c>
    </row>
    <row r="3623" spans="1:29" ht="30" x14ac:dyDescent="0.25">
      <c r="A3623" t="s">
        <v>421</v>
      </c>
      <c r="B3623" t="s">
        <v>1380</v>
      </c>
      <c r="C3623" t="s">
        <v>1381</v>
      </c>
      <c r="D3623">
        <v>1900</v>
      </c>
      <c r="E3623" s="957">
        <v>1</v>
      </c>
      <c r="F3623" t="s">
        <v>1026</v>
      </c>
      <c r="G3623" s="957" t="s">
        <v>1379</v>
      </c>
      <c r="H3623" t="s">
        <v>389</v>
      </c>
      <c r="I3623" s="937" t="s">
        <v>489</v>
      </c>
      <c r="J3623" s="937" t="s">
        <v>445</v>
      </c>
      <c r="K3623" s="937" t="s">
        <v>450</v>
      </c>
      <c r="L3623" s="945">
        <v>9.1</v>
      </c>
      <c r="M3623" s="960" t="s">
        <v>186</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1389140.3347582142</v>
      </c>
      <c r="AA3623" t="str">
        <f t="shared" si="617"/>
        <v>ASRCMS202202</v>
      </c>
      <c r="AB3623" s="957">
        <f t="shared" si="618"/>
        <v>45230</v>
      </c>
      <c r="AC3623" t="str">
        <f t="shared" si="619"/>
        <v>Unaudited</v>
      </c>
    </row>
    <row r="3624" spans="1:29" x14ac:dyDescent="0.25">
      <c r="A3624" t="s">
        <v>421</v>
      </c>
      <c r="B3624" t="s">
        <v>1380</v>
      </c>
      <c r="C3624" t="s">
        <v>1381</v>
      </c>
      <c r="D3624">
        <v>1900</v>
      </c>
      <c r="E3624" s="957">
        <v>1</v>
      </c>
      <c r="F3624" t="s">
        <v>1026</v>
      </c>
      <c r="G3624" s="957" t="s">
        <v>1379</v>
      </c>
      <c r="H3624" t="s">
        <v>389</v>
      </c>
      <c r="I3624" s="962" t="s">
        <v>489</v>
      </c>
      <c r="J3624" s="962" t="s">
        <v>445</v>
      </c>
      <c r="K3624" s="962" t="s">
        <v>450</v>
      </c>
      <c r="L3624" s="937" t="s">
        <v>107</v>
      </c>
      <c r="M3624" s="962" t="s">
        <v>187</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1311.3501183296148</v>
      </c>
      <c r="AA3624" t="str">
        <f t="shared" si="617"/>
        <v>ASRCMS202202</v>
      </c>
      <c r="AB3624" s="957">
        <f t="shared" si="618"/>
        <v>45230</v>
      </c>
      <c r="AC3624" t="str">
        <f t="shared" si="619"/>
        <v>Unaudited</v>
      </c>
    </row>
    <row r="3625" spans="1:29" x14ac:dyDescent="0.25">
      <c r="A3625" t="s">
        <v>421</v>
      </c>
      <c r="B3625" t="s">
        <v>1380</v>
      </c>
      <c r="C3625" t="s">
        <v>1381</v>
      </c>
      <c r="D3625">
        <v>1900</v>
      </c>
      <c r="E3625" s="957">
        <v>1</v>
      </c>
      <c r="F3625" t="s">
        <v>1026</v>
      </c>
      <c r="G3625" s="957" t="s">
        <v>1379</v>
      </c>
      <c r="H3625" t="s">
        <v>389</v>
      </c>
      <c r="I3625" s="937" t="s">
        <v>489</v>
      </c>
      <c r="J3625" s="937" t="s">
        <v>445</v>
      </c>
      <c r="K3625" s="937" t="s">
        <v>450</v>
      </c>
      <c r="L3625" s="937" t="s">
        <v>1316</v>
      </c>
      <c r="M3625" s="962" t="s">
        <v>1317</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2605.4740276214775</v>
      </c>
      <c r="AA3625" t="str">
        <f t="shared" si="617"/>
        <v>ASRCMS202202</v>
      </c>
      <c r="AB3625" s="957">
        <f t="shared" si="618"/>
        <v>45230</v>
      </c>
      <c r="AC3625" t="str">
        <f t="shared" si="619"/>
        <v>Unaudited</v>
      </c>
    </row>
    <row r="3626" spans="1:29" x14ac:dyDescent="0.25">
      <c r="A3626" t="s">
        <v>421</v>
      </c>
      <c r="B3626" t="s">
        <v>1380</v>
      </c>
      <c r="C3626" t="s">
        <v>1381</v>
      </c>
      <c r="D3626">
        <v>1900</v>
      </c>
      <c r="E3626" s="957">
        <v>1</v>
      </c>
      <c r="F3626" t="s">
        <v>1026</v>
      </c>
      <c r="G3626" s="957" t="s">
        <v>1379</v>
      </c>
      <c r="H3626" t="s">
        <v>389</v>
      </c>
      <c r="I3626" s="937" t="s">
        <v>489</v>
      </c>
      <c r="J3626" s="937" t="s">
        <v>445</v>
      </c>
      <c r="K3626" s="937" t="s">
        <v>450</v>
      </c>
      <c r="L3626" s="937" t="s">
        <v>108</v>
      </c>
      <c r="M3626" s="962" t="s">
        <v>188</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165182.86679781257</v>
      </c>
      <c r="AA3626" t="str">
        <f t="shared" si="617"/>
        <v>ASRCMS202202</v>
      </c>
      <c r="AB3626" s="957">
        <f t="shared" si="618"/>
        <v>45230</v>
      </c>
      <c r="AC3626" t="str">
        <f t="shared" si="619"/>
        <v>Unaudited</v>
      </c>
    </row>
    <row r="3627" spans="1:29" x14ac:dyDescent="0.25">
      <c r="A3627" t="s">
        <v>421</v>
      </c>
      <c r="B3627" t="s">
        <v>1380</v>
      </c>
      <c r="C3627" t="s">
        <v>1381</v>
      </c>
      <c r="D3627">
        <v>1900</v>
      </c>
      <c r="E3627" s="957">
        <v>1</v>
      </c>
      <c r="F3627" t="s">
        <v>1026</v>
      </c>
      <c r="G3627" s="957" t="s">
        <v>1379</v>
      </c>
      <c r="H3627" t="s">
        <v>389</v>
      </c>
      <c r="I3627" s="937" t="s">
        <v>489</v>
      </c>
      <c r="J3627" s="937" t="s">
        <v>445</v>
      </c>
      <c r="K3627" s="937" t="s">
        <v>450</v>
      </c>
      <c r="L3627" s="937" t="s">
        <v>109</v>
      </c>
      <c r="M3627" s="962" t="s">
        <v>161</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96811.361365334116</v>
      </c>
      <c r="AA3627" t="str">
        <f t="shared" si="617"/>
        <v>ASRCMS202202</v>
      </c>
      <c r="AB3627" s="957">
        <f t="shared" si="618"/>
        <v>45230</v>
      </c>
      <c r="AC3627" t="str">
        <f t="shared" si="619"/>
        <v>Unaudited</v>
      </c>
    </row>
    <row r="3628" spans="1:29" x14ac:dyDescent="0.25">
      <c r="A3628" t="s">
        <v>421</v>
      </c>
      <c r="B3628" t="s">
        <v>1380</v>
      </c>
      <c r="C3628" t="s">
        <v>1381</v>
      </c>
      <c r="D3628">
        <v>1900</v>
      </c>
      <c r="E3628" s="957">
        <v>1</v>
      </c>
      <c r="F3628" t="s">
        <v>1026</v>
      </c>
      <c r="G3628" s="957" t="s">
        <v>1379</v>
      </c>
      <c r="H3628" t="s">
        <v>389</v>
      </c>
      <c r="I3628" s="937" t="s">
        <v>489</v>
      </c>
      <c r="J3628" s="937" t="s">
        <v>445</v>
      </c>
      <c r="K3628" s="937" t="s">
        <v>450</v>
      </c>
      <c r="L3628" s="937" t="s">
        <v>110</v>
      </c>
      <c r="M3628" s="962" t="s">
        <v>135</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ASRCMS202202</v>
      </c>
      <c r="AB3628" s="957">
        <f t="shared" si="618"/>
        <v>45230</v>
      </c>
      <c r="AC3628" t="str">
        <f t="shared" si="619"/>
        <v>Unaudited</v>
      </c>
    </row>
    <row r="3629" spans="1:29" x14ac:dyDescent="0.25">
      <c r="A3629" t="s">
        <v>421</v>
      </c>
      <c r="B3629" t="s">
        <v>1380</v>
      </c>
      <c r="C3629" t="s">
        <v>1381</v>
      </c>
      <c r="D3629">
        <v>1900</v>
      </c>
      <c r="E3629" s="957">
        <v>1</v>
      </c>
      <c r="F3629" t="s">
        <v>1026</v>
      </c>
      <c r="G3629" s="957" t="s">
        <v>1379</v>
      </c>
      <c r="H3629" t="s">
        <v>389</v>
      </c>
      <c r="I3629" s="937" t="s">
        <v>489</v>
      </c>
      <c r="J3629" s="937" t="s">
        <v>445</v>
      </c>
      <c r="K3629" s="937" t="s">
        <v>450</v>
      </c>
      <c r="L3629" s="937" t="s">
        <v>111</v>
      </c>
      <c r="M3629" s="962" t="s">
        <v>163</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-1542465.2839829186</v>
      </c>
      <c r="AA3629" t="str">
        <f t="shared" si="617"/>
        <v>ASRCMS202202</v>
      </c>
      <c r="AB3629" s="957">
        <f t="shared" si="618"/>
        <v>45230</v>
      </c>
      <c r="AC3629" t="str">
        <f t="shared" si="619"/>
        <v>Unaudited</v>
      </c>
    </row>
    <row r="3630" spans="1:29" x14ac:dyDescent="0.25">
      <c r="A3630" t="s">
        <v>421</v>
      </c>
      <c r="B3630" t="s">
        <v>1380</v>
      </c>
      <c r="C3630" t="s">
        <v>1381</v>
      </c>
      <c r="D3630">
        <v>1900</v>
      </c>
      <c r="E3630" s="957">
        <v>1</v>
      </c>
      <c r="F3630" t="s">
        <v>1026</v>
      </c>
      <c r="G3630" s="957" t="s">
        <v>1379</v>
      </c>
      <c r="H3630" t="s">
        <v>389</v>
      </c>
      <c r="I3630" s="937" t="s">
        <v>489</v>
      </c>
      <c r="J3630" s="937" t="s">
        <v>445</v>
      </c>
      <c r="K3630" s="937" t="s">
        <v>450</v>
      </c>
      <c r="L3630" s="937" t="s">
        <v>112</v>
      </c>
      <c r="M3630" s="962" t="s">
        <v>464</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ASRCMS202202</v>
      </c>
      <c r="AB3630" s="957">
        <f t="shared" si="618"/>
        <v>45230</v>
      </c>
      <c r="AC3630" t="str">
        <f t="shared" si="619"/>
        <v>Unaudited</v>
      </c>
    </row>
    <row r="3631" spans="1:29" x14ac:dyDescent="0.25">
      <c r="A3631" t="s">
        <v>421</v>
      </c>
      <c r="B3631" t="s">
        <v>1380</v>
      </c>
      <c r="C3631" t="s">
        <v>1381</v>
      </c>
      <c r="D3631">
        <v>1900</v>
      </c>
      <c r="E3631" s="957">
        <v>1</v>
      </c>
      <c r="F3631" t="s">
        <v>1026</v>
      </c>
      <c r="G3631" s="957" t="s">
        <v>1379</v>
      </c>
      <c r="H3631" t="s">
        <v>389</v>
      </c>
      <c r="I3631" s="937" t="s">
        <v>489</v>
      </c>
      <c r="J3631" s="937" t="s">
        <v>445</v>
      </c>
      <c r="K3631" s="937" t="s">
        <v>6</v>
      </c>
      <c r="L3631" s="945" t="s">
        <v>118</v>
      </c>
      <c r="M3631" s="960" t="s">
        <v>189</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-36.1</v>
      </c>
      <c r="AA3631" t="str">
        <f t="shared" si="617"/>
        <v>ASRCMS202202</v>
      </c>
      <c r="AB3631" s="957">
        <f t="shared" si="618"/>
        <v>45230</v>
      </c>
      <c r="AC3631" t="str">
        <f t="shared" si="619"/>
        <v>Unaudited</v>
      </c>
    </row>
    <row r="3632" spans="1:29" x14ac:dyDescent="0.25">
      <c r="A3632" t="s">
        <v>421</v>
      </c>
      <c r="B3632" t="s">
        <v>1380</v>
      </c>
      <c r="C3632" t="s">
        <v>1381</v>
      </c>
      <c r="D3632">
        <v>1900</v>
      </c>
      <c r="E3632" s="957">
        <v>1</v>
      </c>
      <c r="F3632" t="s">
        <v>1026</v>
      </c>
      <c r="G3632" s="957" t="s">
        <v>1379</v>
      </c>
      <c r="H3632" t="s">
        <v>389</v>
      </c>
      <c r="I3632" s="937" t="s">
        <v>489</v>
      </c>
      <c r="J3632" s="937" t="s">
        <v>445</v>
      </c>
      <c r="K3632" s="937" t="s">
        <v>6</v>
      </c>
      <c r="L3632" s="937" t="s">
        <v>45</v>
      </c>
      <c r="M3632" s="962" t="s">
        <v>164</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ASRCMS202202</v>
      </c>
      <c r="AB3632" s="957">
        <f t="shared" si="618"/>
        <v>45230</v>
      </c>
      <c r="AC3632" t="str">
        <f t="shared" si="619"/>
        <v>Unaudited</v>
      </c>
    </row>
    <row r="3633" spans="1:29" x14ac:dyDescent="0.25">
      <c r="A3633" t="s">
        <v>421</v>
      </c>
      <c r="B3633" t="s">
        <v>1380</v>
      </c>
      <c r="C3633" t="s">
        <v>1381</v>
      </c>
      <c r="D3633">
        <v>1900</v>
      </c>
      <c r="E3633" s="957">
        <v>1</v>
      </c>
      <c r="F3633" t="s">
        <v>1026</v>
      </c>
      <c r="G3633" s="957" t="s">
        <v>1379</v>
      </c>
      <c r="H3633" t="s">
        <v>389</v>
      </c>
      <c r="I3633" s="937" t="s">
        <v>489</v>
      </c>
      <c r="J3633" s="937" t="s">
        <v>445</v>
      </c>
      <c r="K3633" s="937" t="s">
        <v>6</v>
      </c>
      <c r="L3633" s="937" t="s">
        <v>46</v>
      </c>
      <c r="M3633" s="962" t="s">
        <v>165</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-2513.9269045122842</v>
      </c>
      <c r="AA3633" t="str">
        <f t="shared" si="617"/>
        <v>ASRCMS202202</v>
      </c>
      <c r="AB3633" s="957">
        <f t="shared" si="618"/>
        <v>45230</v>
      </c>
      <c r="AC3633" t="str">
        <f t="shared" si="619"/>
        <v>Unaudited</v>
      </c>
    </row>
    <row r="3634" spans="1:29" x14ac:dyDescent="0.25">
      <c r="A3634" t="s">
        <v>421</v>
      </c>
      <c r="B3634" t="s">
        <v>1380</v>
      </c>
      <c r="C3634" t="s">
        <v>1381</v>
      </c>
      <c r="D3634">
        <v>1900</v>
      </c>
      <c r="E3634" s="957">
        <v>1</v>
      </c>
      <c r="F3634" t="s">
        <v>1026</v>
      </c>
      <c r="G3634" s="957" t="s">
        <v>1379</v>
      </c>
      <c r="H3634" t="s">
        <v>389</v>
      </c>
      <c r="I3634" s="937" t="s">
        <v>489</v>
      </c>
      <c r="J3634" s="937" t="s">
        <v>445</v>
      </c>
      <c r="K3634" s="937" t="s">
        <v>6</v>
      </c>
      <c r="L3634" s="937" t="s">
        <v>166</v>
      </c>
      <c r="M3634" s="962" t="s">
        <v>462</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ASRCMS202202</v>
      </c>
      <c r="AB3634" s="957">
        <f t="shared" si="618"/>
        <v>45230</v>
      </c>
      <c r="AC3634" t="str">
        <f t="shared" si="619"/>
        <v>Unaudited</v>
      </c>
    </row>
    <row r="3635" spans="1:29" x14ac:dyDescent="0.25">
      <c r="A3635" t="s">
        <v>421</v>
      </c>
      <c r="B3635" t="s">
        <v>1380</v>
      </c>
      <c r="C3635" t="s">
        <v>1381</v>
      </c>
      <c r="D3635">
        <v>1900</v>
      </c>
      <c r="E3635" s="957">
        <v>1</v>
      </c>
      <c r="F3635" t="s">
        <v>1026</v>
      </c>
      <c r="G3635" s="957" t="s">
        <v>1379</v>
      </c>
      <c r="H3635" t="s">
        <v>389</v>
      </c>
      <c r="I3635" s="937" t="s">
        <v>489</v>
      </c>
      <c r="J3635" s="937" t="s">
        <v>445</v>
      </c>
      <c r="K3635" s="937" t="s">
        <v>435</v>
      </c>
      <c r="L3635" s="937" t="s">
        <v>121</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ASRCMS202202</v>
      </c>
      <c r="AB3635" s="957">
        <f t="shared" si="618"/>
        <v>45230</v>
      </c>
      <c r="AC3635" t="str">
        <f t="shared" si="619"/>
        <v>Unaudited</v>
      </c>
    </row>
    <row r="3636" spans="1:29" x14ac:dyDescent="0.25">
      <c r="A3636" t="s">
        <v>421</v>
      </c>
      <c r="B3636" t="s">
        <v>1380</v>
      </c>
      <c r="C3636" t="s">
        <v>1381</v>
      </c>
      <c r="D3636">
        <v>1900</v>
      </c>
      <c r="E3636" s="957">
        <v>1</v>
      </c>
      <c r="F3636" t="s">
        <v>1026</v>
      </c>
      <c r="G3636" s="957" t="s">
        <v>1379</v>
      </c>
      <c r="H3636" t="s">
        <v>389</v>
      </c>
      <c r="I3636" s="937" t="s">
        <v>489</v>
      </c>
      <c r="J3636" s="937" t="s">
        <v>445</v>
      </c>
      <c r="K3636" s="937" t="s">
        <v>435</v>
      </c>
      <c r="L3636" s="945" t="s">
        <v>938</v>
      </c>
      <c r="M3636" s="960" t="s">
        <v>930</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ASRCMS202202</v>
      </c>
      <c r="AB3636" s="957">
        <f t="shared" si="618"/>
        <v>45230</v>
      </c>
      <c r="AC3636" t="str">
        <f t="shared" si="619"/>
        <v>Unaudited</v>
      </c>
    </row>
    <row r="3637" spans="1:29" x14ac:dyDescent="0.25">
      <c r="A3637" t="s">
        <v>421</v>
      </c>
      <c r="B3637" t="s">
        <v>1380</v>
      </c>
      <c r="C3637" t="s">
        <v>1381</v>
      </c>
      <c r="D3637">
        <v>1900</v>
      </c>
      <c r="E3637" s="957">
        <v>1</v>
      </c>
      <c r="F3637" t="s">
        <v>1026</v>
      </c>
      <c r="G3637" s="957" t="s">
        <v>1379</v>
      </c>
      <c r="H3637" t="s">
        <v>389</v>
      </c>
      <c r="I3637" s="962" t="s">
        <v>489</v>
      </c>
      <c r="J3637" s="962" t="s">
        <v>445</v>
      </c>
      <c r="K3637" s="962" t="s">
        <v>435</v>
      </c>
      <c r="L3637" s="953" t="s">
        <v>168</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ASRCMS202202</v>
      </c>
      <c r="AB3637" s="957">
        <f t="shared" si="618"/>
        <v>45230</v>
      </c>
      <c r="AC3637" t="str">
        <f t="shared" si="619"/>
        <v>Unaudited</v>
      </c>
    </row>
    <row r="3638" spans="1:29" x14ac:dyDescent="0.25">
      <c r="A3638" t="s">
        <v>421</v>
      </c>
      <c r="B3638" t="s">
        <v>1380</v>
      </c>
      <c r="C3638" t="s">
        <v>1381</v>
      </c>
      <c r="D3638">
        <v>1900</v>
      </c>
      <c r="E3638" s="957">
        <v>1</v>
      </c>
      <c r="F3638" t="s">
        <v>1026</v>
      </c>
      <c r="G3638" s="957" t="s">
        <v>1379</v>
      </c>
      <c r="H3638" t="s">
        <v>389</v>
      </c>
      <c r="I3638" s="958" t="s">
        <v>489</v>
      </c>
      <c r="J3638" s="958" t="s">
        <v>445</v>
      </c>
      <c r="K3638" s="958" t="s">
        <v>435</v>
      </c>
      <c r="L3638" s="953" t="s">
        <v>169</v>
      </c>
      <c r="M3638" s="958" t="s">
        <v>330</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ASRCMS202202</v>
      </c>
      <c r="AB3638" s="957">
        <f t="shared" si="618"/>
        <v>45230</v>
      </c>
      <c r="AC3638" t="str">
        <f t="shared" si="619"/>
        <v>Unaudited</v>
      </c>
    </row>
    <row r="3639" spans="1:29" x14ac:dyDescent="0.25">
      <c r="A3639" t="s">
        <v>421</v>
      </c>
      <c r="B3639" t="s">
        <v>1380</v>
      </c>
      <c r="C3639" t="s">
        <v>1381</v>
      </c>
      <c r="D3639">
        <v>1900</v>
      </c>
      <c r="E3639" s="957">
        <v>1</v>
      </c>
      <c r="F3639" t="s">
        <v>1026</v>
      </c>
      <c r="G3639" s="957" t="s">
        <v>1379</v>
      </c>
      <c r="H3639" t="s">
        <v>389</v>
      </c>
      <c r="I3639" s="958" t="s">
        <v>489</v>
      </c>
      <c r="J3639" s="958" t="s">
        <v>451</v>
      </c>
      <c r="K3639" s="958" t="s">
        <v>436</v>
      </c>
      <c r="L3639" s="937" t="s">
        <v>122</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ASRCMS202202</v>
      </c>
      <c r="AB3639" s="957">
        <f t="shared" si="618"/>
        <v>45230</v>
      </c>
      <c r="AC3639" t="str">
        <f t="shared" si="619"/>
        <v>Unaudited</v>
      </c>
    </row>
    <row r="3640" spans="1:29" x14ac:dyDescent="0.25">
      <c r="A3640" t="s">
        <v>421</v>
      </c>
      <c r="B3640" t="s">
        <v>1380</v>
      </c>
      <c r="C3640" t="s">
        <v>1381</v>
      </c>
      <c r="D3640">
        <v>1900</v>
      </c>
      <c r="E3640" s="957">
        <v>1</v>
      </c>
      <c r="F3640" t="s">
        <v>1026</v>
      </c>
      <c r="G3640" s="957" t="s">
        <v>1379</v>
      </c>
      <c r="H3640" t="s">
        <v>389</v>
      </c>
      <c r="I3640" s="958" t="s">
        <v>489</v>
      </c>
      <c r="J3640" s="958" t="s">
        <v>451</v>
      </c>
      <c r="K3640" s="958" t="s">
        <v>436</v>
      </c>
      <c r="L3640" s="937" t="s">
        <v>123</v>
      </c>
      <c r="M3640" s="958" t="s">
        <v>98</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ASRCMS202202</v>
      </c>
      <c r="AB3640" s="957">
        <f t="shared" si="618"/>
        <v>45230</v>
      </c>
      <c r="AC3640" t="str">
        <f t="shared" si="619"/>
        <v>Unaudited</v>
      </c>
    </row>
    <row r="3641" spans="1:29" x14ac:dyDescent="0.25">
      <c r="A3641" t="s">
        <v>421</v>
      </c>
      <c r="B3641" t="s">
        <v>1380</v>
      </c>
      <c r="C3641" t="s">
        <v>1381</v>
      </c>
      <c r="D3641">
        <v>1900</v>
      </c>
      <c r="E3641" s="957">
        <v>1</v>
      </c>
      <c r="F3641" t="s">
        <v>1026</v>
      </c>
      <c r="G3641" s="957" t="s">
        <v>1379</v>
      </c>
      <c r="H3641" t="s">
        <v>389</v>
      </c>
      <c r="I3641" s="965" t="s">
        <v>489</v>
      </c>
      <c r="J3641" s="965" t="s">
        <v>451</v>
      </c>
      <c r="K3641" s="965" t="s">
        <v>436</v>
      </c>
      <c r="L3641" s="945" t="s">
        <v>124</v>
      </c>
      <c r="M3641" s="965" t="s">
        <v>99</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ASRCMS202202</v>
      </c>
      <c r="AB3641" s="957">
        <f t="shared" si="618"/>
        <v>45230</v>
      </c>
      <c r="AC3641" t="str">
        <f t="shared" si="619"/>
        <v>Unaudited</v>
      </c>
    </row>
    <row r="3642" spans="1:29" x14ac:dyDescent="0.25">
      <c r="A3642" t="s">
        <v>421</v>
      </c>
      <c r="B3642" t="s">
        <v>1380</v>
      </c>
      <c r="C3642" t="s">
        <v>1381</v>
      </c>
      <c r="D3642">
        <v>1900</v>
      </c>
      <c r="E3642" s="957">
        <v>1</v>
      </c>
      <c r="F3642" t="s">
        <v>1026</v>
      </c>
      <c r="G3642" s="957" t="s">
        <v>1379</v>
      </c>
      <c r="H3642" t="s">
        <v>389</v>
      </c>
      <c r="I3642" s="937" t="s">
        <v>489</v>
      </c>
      <c r="J3642" s="937" t="s">
        <v>451</v>
      </c>
      <c r="K3642" s="937" t="s">
        <v>436</v>
      </c>
      <c r="L3642" s="937" t="s">
        <v>125</v>
      </c>
      <c r="M3642" s="958" t="s">
        <v>100</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ASRCMS202202</v>
      </c>
      <c r="AB3642" s="957">
        <f t="shared" si="618"/>
        <v>45230</v>
      </c>
      <c r="AC3642" t="str">
        <f t="shared" si="619"/>
        <v>Unaudited</v>
      </c>
    </row>
    <row r="3643" spans="1:29" x14ac:dyDescent="0.25">
      <c r="A3643" t="s">
        <v>421</v>
      </c>
      <c r="B3643" t="s">
        <v>1380</v>
      </c>
      <c r="C3643" t="s">
        <v>1381</v>
      </c>
      <c r="D3643">
        <v>1900</v>
      </c>
      <c r="E3643" s="957">
        <v>1</v>
      </c>
      <c r="F3643" t="s">
        <v>1026</v>
      </c>
      <c r="G3643" s="957" t="s">
        <v>1379</v>
      </c>
      <c r="H3643" t="s">
        <v>389</v>
      </c>
      <c r="I3643" s="937" t="s">
        <v>489</v>
      </c>
      <c r="J3643" s="937" t="s">
        <v>451</v>
      </c>
      <c r="K3643" s="937" t="s">
        <v>436</v>
      </c>
      <c r="L3643" s="943" t="s">
        <v>126</v>
      </c>
      <c r="M3643" s="959" t="s">
        <v>101</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ASRCMS202202</v>
      </c>
      <c r="AB3643" s="957">
        <f t="shared" si="618"/>
        <v>45230</v>
      </c>
      <c r="AC3643" t="str">
        <f t="shared" si="619"/>
        <v>Unaudited</v>
      </c>
    </row>
    <row r="3644" spans="1:29" x14ac:dyDescent="0.25">
      <c r="A3644" t="s">
        <v>421</v>
      </c>
      <c r="B3644" t="s">
        <v>1380</v>
      </c>
      <c r="C3644" t="s">
        <v>1381</v>
      </c>
      <c r="D3644">
        <v>1900</v>
      </c>
      <c r="E3644" s="957">
        <v>1</v>
      </c>
      <c r="F3644" t="s">
        <v>1026</v>
      </c>
      <c r="G3644" s="957" t="s">
        <v>1379</v>
      </c>
      <c r="H3644" t="s">
        <v>389</v>
      </c>
      <c r="I3644" s="958" t="s">
        <v>489</v>
      </c>
      <c r="J3644" s="958" t="s">
        <v>451</v>
      </c>
      <c r="K3644" s="958" t="s">
        <v>436</v>
      </c>
      <c r="L3644" s="937" t="s">
        <v>127</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ASRCMS202202</v>
      </c>
      <c r="AB3644" s="957">
        <f t="shared" si="618"/>
        <v>45230</v>
      </c>
      <c r="AC3644" t="str">
        <f t="shared" si="619"/>
        <v>Unaudited</v>
      </c>
    </row>
    <row r="3645" spans="1:29" x14ac:dyDescent="0.25">
      <c r="A3645" t="s">
        <v>421</v>
      </c>
      <c r="B3645" t="s">
        <v>1380</v>
      </c>
      <c r="C3645" t="s">
        <v>1381</v>
      </c>
      <c r="D3645">
        <v>1900</v>
      </c>
      <c r="E3645" s="957">
        <v>1</v>
      </c>
      <c r="F3645" t="s">
        <v>1026</v>
      </c>
      <c r="G3645" s="957" t="s">
        <v>1379</v>
      </c>
      <c r="H3645" t="s">
        <v>389</v>
      </c>
      <c r="I3645" s="937" t="s">
        <v>489</v>
      </c>
      <c r="J3645" s="937" t="s">
        <v>437</v>
      </c>
      <c r="K3645" s="937" t="s">
        <v>437</v>
      </c>
      <c r="L3645" s="937" t="s">
        <v>129</v>
      </c>
      <c r="M3645" s="958" t="s">
        <v>327</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ASRCMS202202</v>
      </c>
      <c r="AB3645" s="957">
        <f t="shared" si="618"/>
        <v>45230</v>
      </c>
      <c r="AC3645" t="str">
        <f t="shared" si="619"/>
        <v>Unaudited</v>
      </c>
    </row>
    <row r="3646" spans="1:29" x14ac:dyDescent="0.25">
      <c r="A3646" t="s">
        <v>421</v>
      </c>
      <c r="B3646" t="s">
        <v>1380</v>
      </c>
      <c r="C3646" t="s">
        <v>1381</v>
      </c>
      <c r="D3646">
        <v>1900</v>
      </c>
      <c r="E3646" s="957">
        <v>1</v>
      </c>
      <c r="F3646" t="s">
        <v>1026</v>
      </c>
      <c r="G3646" s="957" t="s">
        <v>1379</v>
      </c>
      <c r="H3646" t="s">
        <v>389</v>
      </c>
      <c r="I3646" s="937" t="s">
        <v>489</v>
      </c>
      <c r="J3646" s="937" t="s">
        <v>437</v>
      </c>
      <c r="K3646" s="937" t="s">
        <v>437</v>
      </c>
      <c r="L3646" s="937" t="s">
        <v>130</v>
      </c>
      <c r="M3646" s="958" t="s">
        <v>326</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ASRCMS202202</v>
      </c>
      <c r="AB3646" s="957">
        <f t="shared" si="618"/>
        <v>45230</v>
      </c>
      <c r="AC3646" t="str">
        <f t="shared" si="619"/>
        <v>Unaudited</v>
      </c>
    </row>
    <row r="3647" spans="1:29" ht="30" x14ac:dyDescent="0.25">
      <c r="A3647" t="s">
        <v>421</v>
      </c>
      <c r="B3647" t="s">
        <v>1380</v>
      </c>
      <c r="C3647" t="s">
        <v>1381</v>
      </c>
      <c r="D3647">
        <v>1900</v>
      </c>
      <c r="E3647" s="957">
        <v>1</v>
      </c>
      <c r="F3647" t="s">
        <v>1026</v>
      </c>
      <c r="G3647" s="957" t="s">
        <v>1379</v>
      </c>
      <c r="H3647" t="s">
        <v>389</v>
      </c>
      <c r="I3647" s="958" t="s">
        <v>489</v>
      </c>
      <c r="J3647" s="958" t="s">
        <v>437</v>
      </c>
      <c r="K3647" s="958" t="s">
        <v>437</v>
      </c>
      <c r="L3647" s="937" t="s">
        <v>131</v>
      </c>
      <c r="M3647" s="958" t="s">
        <v>180</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ASRCMS202202</v>
      </c>
      <c r="AB3647" s="957">
        <f t="shared" si="618"/>
        <v>45230</v>
      </c>
      <c r="AC3647" t="str">
        <f t="shared" si="619"/>
        <v>Unaudited</v>
      </c>
    </row>
    <row r="3648" spans="1:29" x14ac:dyDescent="0.25">
      <c r="A3648" t="s">
        <v>421</v>
      </c>
      <c r="B3648" t="s">
        <v>1380</v>
      </c>
      <c r="C3648" t="s">
        <v>1381</v>
      </c>
      <c r="D3648">
        <v>1900</v>
      </c>
      <c r="E3648" s="957">
        <v>1</v>
      </c>
      <c r="F3648" t="s">
        <v>1026</v>
      </c>
      <c r="G3648" s="957" t="s">
        <v>1379</v>
      </c>
      <c r="H3648" t="s">
        <v>389</v>
      </c>
      <c r="I3648" s="958" t="s">
        <v>489</v>
      </c>
      <c r="J3648" s="958" t="s">
        <v>437</v>
      </c>
      <c r="K3648" s="958" t="s">
        <v>437</v>
      </c>
      <c r="L3648" s="953" t="s">
        <v>132</v>
      </c>
      <c r="M3648" s="958" t="s">
        <v>495</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ASRCMS202202</v>
      </c>
      <c r="AB3648" s="957">
        <f t="shared" si="618"/>
        <v>45230</v>
      </c>
      <c r="AC3648" t="str">
        <f t="shared" si="619"/>
        <v>Unaudited</v>
      </c>
    </row>
    <row r="3649" spans="1:29" x14ac:dyDescent="0.25">
      <c r="A3649" t="s">
        <v>421</v>
      </c>
      <c r="B3649" t="s">
        <v>1380</v>
      </c>
      <c r="C3649" t="s">
        <v>1381</v>
      </c>
      <c r="D3649">
        <v>1900</v>
      </c>
      <c r="E3649" s="957">
        <v>1</v>
      </c>
      <c r="F3649" t="s">
        <v>1026</v>
      </c>
      <c r="G3649" s="957" t="s">
        <v>1379</v>
      </c>
      <c r="H3649" t="s">
        <v>389</v>
      </c>
      <c r="I3649" s="937" t="s">
        <v>489</v>
      </c>
      <c r="J3649" s="937" t="s">
        <v>437</v>
      </c>
      <c r="K3649" s="937" t="s">
        <v>437</v>
      </c>
      <c r="L3649" s="937" t="s">
        <v>133</v>
      </c>
      <c r="M3649" s="958" t="s">
        <v>496</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ASRCMS202202</v>
      </c>
      <c r="AB3649" s="957">
        <f t="shared" si="618"/>
        <v>45230</v>
      </c>
      <c r="AC3649" t="str">
        <f t="shared" si="619"/>
        <v>Unaudited</v>
      </c>
    </row>
    <row r="3650" spans="1:29" x14ac:dyDescent="0.25">
      <c r="A3650" t="s">
        <v>421</v>
      </c>
      <c r="B3650" t="s">
        <v>1380</v>
      </c>
      <c r="C3650" t="s">
        <v>1381</v>
      </c>
      <c r="D3650">
        <v>1900</v>
      </c>
      <c r="E3650" s="957">
        <v>1</v>
      </c>
      <c r="F3650" t="s">
        <v>1026</v>
      </c>
      <c r="G3650" s="957" t="s">
        <v>1379</v>
      </c>
      <c r="H3650" t="s">
        <v>389</v>
      </c>
      <c r="I3650" s="937" t="s">
        <v>489</v>
      </c>
      <c r="J3650" s="937" t="s">
        <v>437</v>
      </c>
      <c r="K3650" s="937" t="s">
        <v>437</v>
      </c>
      <c r="L3650" s="937" t="s">
        <v>134</v>
      </c>
      <c r="M3650" s="958" t="s">
        <v>497</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ASRCMS202202</v>
      </c>
      <c r="AB3650" s="957">
        <f t="shared" ref="AB3650:AB3713" si="629">file_date</f>
        <v>45230</v>
      </c>
      <c r="AC3650" t="str">
        <f t="shared" ref="AC3650:AC3713" si="630">status</f>
        <v>Unaudited</v>
      </c>
    </row>
    <row r="3651" spans="1:29" x14ac:dyDescent="0.25">
      <c r="A3651" t="s">
        <v>421</v>
      </c>
      <c r="B3651" t="s">
        <v>1380</v>
      </c>
      <c r="C3651" t="s">
        <v>1381</v>
      </c>
      <c r="D3651">
        <v>1900</v>
      </c>
      <c r="E3651" s="957">
        <v>1</v>
      </c>
      <c r="F3651" t="s">
        <v>1026</v>
      </c>
      <c r="G3651" s="957" t="s">
        <v>1379</v>
      </c>
      <c r="H3651" t="s">
        <v>389</v>
      </c>
      <c r="I3651" s="937" t="s">
        <v>490</v>
      </c>
      <c r="J3651" s="937" t="s">
        <v>26</v>
      </c>
      <c r="K3651" s="937" t="s">
        <v>26</v>
      </c>
      <c r="L3651" s="937" t="s">
        <v>270</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-244545.59776149094</v>
      </c>
      <c r="AA3651" t="str">
        <f t="shared" si="628"/>
        <v>ASRCMS202202</v>
      </c>
      <c r="AB3651" s="957">
        <f t="shared" si="629"/>
        <v>45230</v>
      </c>
      <c r="AC3651" t="str">
        <f t="shared" si="630"/>
        <v>Unaudited</v>
      </c>
    </row>
    <row r="3652" spans="1:29" x14ac:dyDescent="0.25">
      <c r="A3652" t="s">
        <v>421</v>
      </c>
      <c r="B3652" t="s">
        <v>1380</v>
      </c>
      <c r="C3652" t="s">
        <v>1381</v>
      </c>
      <c r="D3652">
        <v>1900</v>
      </c>
      <c r="E3652" s="957">
        <v>1</v>
      </c>
      <c r="F3652" t="s">
        <v>439</v>
      </c>
      <c r="G3652" s="957">
        <v>91</v>
      </c>
      <c r="H3652" t="s">
        <v>390</v>
      </c>
      <c r="I3652" s="937" t="s">
        <v>433</v>
      </c>
      <c r="J3652" s="937" t="s">
        <v>433</v>
      </c>
      <c r="K3652" s="937" t="s">
        <v>433</v>
      </c>
      <c r="L3652" s="953"/>
      <c r="M3652" s="958" t="s">
        <v>433</v>
      </c>
      <c r="N3652" s="678">
        <f t="shared" ca="1" si="627"/>
        <v>25431.656682031</v>
      </c>
      <c r="O3652" s="678">
        <f t="shared" ca="1" si="626"/>
        <v>13841.591013827001</v>
      </c>
      <c r="P3652" s="678">
        <f t="shared" ca="1" si="626"/>
        <v>1637.4516129029998</v>
      </c>
      <c r="Q3652" s="678">
        <f t="shared" ca="1" si="626"/>
        <v>7542.4850230419997</v>
      </c>
      <c r="R3652" s="678">
        <f t="shared" ca="1" si="626"/>
        <v>1055.0967741939999</v>
      </c>
      <c r="S3652" s="678">
        <f t="shared" ca="1" si="626"/>
        <v>38</v>
      </c>
      <c r="T3652" s="678">
        <f t="shared" ca="1" si="626"/>
        <v>596</v>
      </c>
      <c r="U3652" s="678">
        <f t="shared" ca="1" si="626"/>
        <v>0</v>
      </c>
      <c r="V3652" s="678">
        <f t="shared" ca="1" si="626"/>
        <v>167</v>
      </c>
      <c r="W3652" s="678">
        <f t="shared" ca="1" si="621"/>
        <v>554.03225806499995</v>
      </c>
      <c r="X3652" s="678">
        <f t="shared" ca="1" si="626"/>
        <v>0</v>
      </c>
      <c r="Y3652" s="678">
        <f t="shared" ca="1" si="626"/>
        <v>0</v>
      </c>
      <c r="Z3652" s="678">
        <f t="shared" ca="1" si="626"/>
        <v>0</v>
      </c>
      <c r="AA3652" t="str">
        <f t="shared" si="628"/>
        <v>ASRCMS202202</v>
      </c>
      <c r="AB3652" s="957">
        <f t="shared" si="629"/>
        <v>45230</v>
      </c>
      <c r="AC3652" t="str">
        <f t="shared" si="630"/>
        <v>Unaudited</v>
      </c>
    </row>
    <row r="3653" spans="1:29" x14ac:dyDescent="0.25">
      <c r="A3653" t="s">
        <v>421</v>
      </c>
      <c r="B3653" t="s">
        <v>1380</v>
      </c>
      <c r="C3653" t="s">
        <v>1381</v>
      </c>
      <c r="D3653">
        <v>1900</v>
      </c>
      <c r="E3653" s="957">
        <v>1</v>
      </c>
      <c r="F3653" t="s">
        <v>439</v>
      </c>
      <c r="G3653" s="957">
        <v>91</v>
      </c>
      <c r="H3653" t="s">
        <v>390</v>
      </c>
      <c r="I3653" s="937" t="s">
        <v>488</v>
      </c>
      <c r="J3653" s="937" t="s">
        <v>12</v>
      </c>
      <c r="K3653" s="937" t="s">
        <v>12</v>
      </c>
      <c r="L3653" s="953">
        <v>1.1000000000000001</v>
      </c>
      <c r="M3653" s="958" t="s">
        <v>12</v>
      </c>
      <c r="N3653" s="678">
        <f t="shared" ca="1" si="627"/>
        <v>45567178.879999995</v>
      </c>
      <c r="O3653" s="678">
        <f t="shared" ca="1" si="626"/>
        <v>17349327.009999998</v>
      </c>
      <c r="P3653" s="678">
        <f t="shared" ca="1" si="626"/>
        <v>2052414.5999999996</v>
      </c>
      <c r="Q3653" s="678">
        <f t="shared" ca="1" si="626"/>
        <v>9453901.5800000001</v>
      </c>
      <c r="R3653" s="678">
        <f t="shared" ca="1" si="626"/>
        <v>1322479.3999999999</v>
      </c>
      <c r="S3653" s="678">
        <f t="shared" ca="1" si="626"/>
        <v>47629.960000000006</v>
      </c>
      <c r="T3653" s="678">
        <f t="shared" ca="1" si="626"/>
        <v>747038.32000000007</v>
      </c>
      <c r="U3653" s="678">
        <f t="shared" ca="1" si="626"/>
        <v>0</v>
      </c>
      <c r="V3653" s="678">
        <f t="shared" ca="1" si="626"/>
        <v>209321.14</v>
      </c>
      <c r="W3653" s="678">
        <f t="shared" ca="1" si="621"/>
        <v>14385066.869999999</v>
      </c>
      <c r="X3653" s="678">
        <f t="shared" ca="1" si="626"/>
        <v>0</v>
      </c>
      <c r="Y3653" s="678">
        <f t="shared" ca="1" si="626"/>
        <v>0</v>
      </c>
      <c r="Z3653" s="678">
        <f t="shared" ca="1" si="626"/>
        <v>0</v>
      </c>
      <c r="AA3653" t="str">
        <f t="shared" si="628"/>
        <v>ASRCMS202202</v>
      </c>
      <c r="AB3653" s="957">
        <f t="shared" si="629"/>
        <v>45230</v>
      </c>
      <c r="AC3653" t="str">
        <f t="shared" si="630"/>
        <v>Unaudited</v>
      </c>
    </row>
    <row r="3654" spans="1:29" x14ac:dyDescent="0.25">
      <c r="A3654" t="s">
        <v>421</v>
      </c>
      <c r="B3654" t="s">
        <v>1380</v>
      </c>
      <c r="C3654" t="s">
        <v>1381</v>
      </c>
      <c r="D3654">
        <v>1900</v>
      </c>
      <c r="E3654" s="957">
        <v>1</v>
      </c>
      <c r="F3654" t="s">
        <v>439</v>
      </c>
      <c r="G3654" s="957">
        <v>91</v>
      </c>
      <c r="H3654" t="s">
        <v>390</v>
      </c>
      <c r="I3654" s="937" t="s">
        <v>488</v>
      </c>
      <c r="J3654" s="937" t="s">
        <v>12</v>
      </c>
      <c r="K3654" s="937" t="s">
        <v>1323</v>
      </c>
      <c r="L3654" s="937" t="s">
        <v>1314</v>
      </c>
      <c r="M3654" s="958" t="s">
        <v>1323</v>
      </c>
      <c r="N3654" s="678">
        <f t="shared" ca="1" si="627"/>
        <v>697083.68372169149</v>
      </c>
      <c r="O3654" s="678">
        <f t="shared" ca="1" si="626"/>
        <v>265375.11183420609</v>
      </c>
      <c r="P3654" s="678">
        <f t="shared" ca="1" si="626"/>
        <v>31089.995715003795</v>
      </c>
      <c r="Q3654" s="678">
        <f t="shared" ca="1" si="626"/>
        <v>138701.29903053516</v>
      </c>
      <c r="R3654" s="678">
        <f t="shared" ca="1" si="626"/>
        <v>19219.541116541521</v>
      </c>
      <c r="S3654" s="678">
        <f t="shared" ca="1" si="626"/>
        <v>787.7376994316495</v>
      </c>
      <c r="T3654" s="678">
        <f t="shared" ca="1" si="626"/>
        <v>10642.351814977414</v>
      </c>
      <c r="U3654" s="678">
        <f t="shared" ca="1" si="626"/>
        <v>0</v>
      </c>
      <c r="V3654" s="678">
        <f t="shared" ca="1" si="626"/>
        <v>3024.6535668347165</v>
      </c>
      <c r="W3654" s="678">
        <f t="shared" ca="1" si="621"/>
        <v>228242.99294416115</v>
      </c>
      <c r="X3654" s="678">
        <f t="shared" ca="1" si="626"/>
        <v>0</v>
      </c>
      <c r="Y3654" s="678">
        <f t="shared" ca="1" si="626"/>
        <v>0</v>
      </c>
      <c r="Z3654" s="678">
        <f t="shared" ca="1" si="626"/>
        <v>0</v>
      </c>
      <c r="AA3654" t="str">
        <f t="shared" si="628"/>
        <v>ASRCMS202202</v>
      </c>
      <c r="AB3654" s="957">
        <f t="shared" si="629"/>
        <v>45230</v>
      </c>
      <c r="AC3654" t="str">
        <f t="shared" si="630"/>
        <v>Unaudited</v>
      </c>
    </row>
    <row r="3655" spans="1:29" x14ac:dyDescent="0.25">
      <c r="A3655" t="s">
        <v>421</v>
      </c>
      <c r="B3655" t="s">
        <v>1380</v>
      </c>
      <c r="C3655" t="s">
        <v>1381</v>
      </c>
      <c r="D3655">
        <v>1900</v>
      </c>
      <c r="E3655" s="957">
        <v>1</v>
      </c>
      <c r="F3655" t="s">
        <v>439</v>
      </c>
      <c r="G3655" s="957">
        <v>91</v>
      </c>
      <c r="H3655" t="s">
        <v>390</v>
      </c>
      <c r="I3655" s="958" t="s">
        <v>488</v>
      </c>
      <c r="J3655" s="958" t="s">
        <v>491</v>
      </c>
      <c r="K3655" s="958" t="s">
        <v>492</v>
      </c>
      <c r="L3655" s="937" t="s">
        <v>63</v>
      </c>
      <c r="M3655" s="958" t="s">
        <v>344</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ASRCMS202202</v>
      </c>
      <c r="AB3655" s="957">
        <f t="shared" si="629"/>
        <v>45230</v>
      </c>
      <c r="AC3655" t="str">
        <f t="shared" si="630"/>
        <v>Unaudited</v>
      </c>
    </row>
    <row r="3656" spans="1:29" x14ac:dyDescent="0.25">
      <c r="A3656" t="s">
        <v>421</v>
      </c>
      <c r="B3656" t="s">
        <v>1380</v>
      </c>
      <c r="C3656" t="s">
        <v>1381</v>
      </c>
      <c r="D3656">
        <v>1900</v>
      </c>
      <c r="E3656" s="957">
        <v>1</v>
      </c>
      <c r="F3656" t="s">
        <v>439</v>
      </c>
      <c r="G3656" s="957">
        <v>91</v>
      </c>
      <c r="H3656" t="s">
        <v>390</v>
      </c>
      <c r="I3656" s="937" t="s">
        <v>488</v>
      </c>
      <c r="J3656" s="937" t="s">
        <v>491</v>
      </c>
      <c r="K3656" s="937" t="s">
        <v>1014</v>
      </c>
      <c r="L3656" s="937" t="s">
        <v>910</v>
      </c>
      <c r="M3656" s="958" t="s">
        <v>911</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ASRCMS202202</v>
      </c>
      <c r="AB3656" s="957">
        <f t="shared" si="629"/>
        <v>45230</v>
      </c>
      <c r="AC3656" t="str">
        <f t="shared" si="630"/>
        <v>Unaudited</v>
      </c>
    </row>
    <row r="3657" spans="1:29" x14ac:dyDescent="0.25">
      <c r="A3657" t="s">
        <v>421</v>
      </c>
      <c r="B3657" t="s">
        <v>1380</v>
      </c>
      <c r="C3657" t="s">
        <v>1381</v>
      </c>
      <c r="D3657">
        <v>1900</v>
      </c>
      <c r="E3657" s="957">
        <v>1</v>
      </c>
      <c r="F3657" t="s">
        <v>439</v>
      </c>
      <c r="G3657" s="957">
        <v>91</v>
      </c>
      <c r="H3657" t="s">
        <v>390</v>
      </c>
      <c r="I3657" s="937" t="s">
        <v>488</v>
      </c>
      <c r="J3657" s="937" t="s">
        <v>13</v>
      </c>
      <c r="K3657" s="937" t="s">
        <v>493</v>
      </c>
      <c r="L3657" s="937" t="s">
        <v>95</v>
      </c>
      <c r="M3657" s="958" t="s">
        <v>147</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ASRCMS202202</v>
      </c>
      <c r="AB3657" s="957">
        <f t="shared" si="629"/>
        <v>45230</v>
      </c>
      <c r="AC3657" t="str">
        <f t="shared" si="630"/>
        <v>Unaudited</v>
      </c>
    </row>
    <row r="3658" spans="1:29" x14ac:dyDescent="0.25">
      <c r="A3658" t="s">
        <v>421</v>
      </c>
      <c r="B3658" t="s">
        <v>1380</v>
      </c>
      <c r="C3658" t="s">
        <v>1381</v>
      </c>
      <c r="D3658">
        <v>1900</v>
      </c>
      <c r="E3658" s="957">
        <v>1</v>
      </c>
      <c r="F3658" t="s">
        <v>439</v>
      </c>
      <c r="G3658" s="957">
        <v>91</v>
      </c>
      <c r="H3658" t="s">
        <v>390</v>
      </c>
      <c r="I3658" s="937" t="s">
        <v>488</v>
      </c>
      <c r="J3658" s="937" t="s">
        <v>13</v>
      </c>
      <c r="K3658" s="937" t="s">
        <v>13</v>
      </c>
      <c r="L3658" s="937" t="s">
        <v>35</v>
      </c>
      <c r="M3658" s="958" t="s">
        <v>13</v>
      </c>
      <c r="N3658" s="678">
        <f t="shared" ca="1" si="627"/>
        <v>16824.183967068817</v>
      </c>
      <c r="O3658" s="678">
        <f t="shared" ca="1" si="626"/>
        <v>6404.8546911086078</v>
      </c>
      <c r="P3658" s="678">
        <f t="shared" ca="1" si="626"/>
        <v>750.36013560380025</v>
      </c>
      <c r="Q3658" s="678">
        <f t="shared" ca="1" si="626"/>
        <v>3347.5696331070694</v>
      </c>
      <c r="R3658" s="678">
        <f t="shared" ca="1" si="626"/>
        <v>463.86553445200917</v>
      </c>
      <c r="S3658" s="678">
        <f t="shared" ca="1" si="626"/>
        <v>19.012127643378996</v>
      </c>
      <c r="T3658" s="678">
        <f t="shared" ca="1" si="626"/>
        <v>256.8542184512433</v>
      </c>
      <c r="U3658" s="678">
        <f t="shared" ca="1" si="626"/>
        <v>0</v>
      </c>
      <c r="V3658" s="678">
        <f t="shared" ca="1" si="626"/>
        <v>73.000314357371693</v>
      </c>
      <c r="W3658" s="678">
        <f t="shared" ca="1" si="621"/>
        <v>5508.6673123453365</v>
      </c>
      <c r="X3658" s="678">
        <f t="shared" ca="1" si="626"/>
        <v>0</v>
      </c>
      <c r="Y3658" s="678">
        <f t="shared" ca="1" si="626"/>
        <v>0</v>
      </c>
      <c r="Z3658" s="678">
        <f t="shared" ca="1" si="626"/>
        <v>0</v>
      </c>
      <c r="AA3658" t="str">
        <f t="shared" si="628"/>
        <v>ASRCMS202202</v>
      </c>
      <c r="AB3658" s="957">
        <f t="shared" si="629"/>
        <v>45230</v>
      </c>
      <c r="AC3658" t="str">
        <f t="shared" si="630"/>
        <v>Unaudited</v>
      </c>
    </row>
    <row r="3659" spans="1:29" x14ac:dyDescent="0.25">
      <c r="A3659" t="s">
        <v>421</v>
      </c>
      <c r="B3659" t="s">
        <v>1380</v>
      </c>
      <c r="C3659" t="s">
        <v>1381</v>
      </c>
      <c r="D3659">
        <v>1900</v>
      </c>
      <c r="E3659" s="957">
        <v>1</v>
      </c>
      <c r="F3659" t="s">
        <v>439</v>
      </c>
      <c r="G3659" s="957">
        <v>91</v>
      </c>
      <c r="H3659" t="s">
        <v>390</v>
      </c>
      <c r="I3659" s="958" t="s">
        <v>489</v>
      </c>
      <c r="J3659" s="958" t="s">
        <v>445</v>
      </c>
      <c r="K3659" s="958" t="s">
        <v>0</v>
      </c>
      <c r="L3659" s="937">
        <v>2.1</v>
      </c>
      <c r="M3659" s="958" t="s">
        <v>148</v>
      </c>
      <c r="N3659" s="678">
        <f t="shared" ca="1" si="627"/>
        <v>2478592.89</v>
      </c>
      <c r="O3659" s="678">
        <f t="shared" ca="1" si="626"/>
        <v>369774.67</v>
      </c>
      <c r="P3659" s="678">
        <f t="shared" ca="1" si="626"/>
        <v>34584.769999999997</v>
      </c>
      <c r="Q3659" s="678">
        <f t="shared" ca="1" si="626"/>
        <v>1394307.34</v>
      </c>
      <c r="R3659" s="678">
        <f t="shared" ca="1" si="626"/>
        <v>227515.90999999997</v>
      </c>
      <c r="S3659" s="678">
        <f t="shared" ca="1" si="626"/>
        <v>0</v>
      </c>
      <c r="T3659" s="678">
        <f t="shared" ca="1" si="626"/>
        <v>201362.58</v>
      </c>
      <c r="U3659" s="678">
        <f t="shared" ca="1" si="626"/>
        <v>0</v>
      </c>
      <c r="V3659" s="678">
        <f t="shared" ca="1" si="626"/>
        <v>5366.42</v>
      </c>
      <c r="W3659" s="678">
        <f t="shared" ca="1" si="621"/>
        <v>245681.2</v>
      </c>
      <c r="X3659" s="678">
        <f t="shared" ca="1" si="626"/>
        <v>0</v>
      </c>
      <c r="Y3659" s="678">
        <f t="shared" ca="1" si="626"/>
        <v>0</v>
      </c>
      <c r="Z3659" s="678">
        <f t="shared" ca="1" si="626"/>
        <v>0</v>
      </c>
      <c r="AA3659" t="str">
        <f t="shared" si="628"/>
        <v>ASRCMS202202</v>
      </c>
      <c r="AB3659" s="957">
        <f t="shared" si="629"/>
        <v>45230</v>
      </c>
      <c r="AC3659" t="str">
        <f t="shared" si="630"/>
        <v>Unaudited</v>
      </c>
    </row>
    <row r="3660" spans="1:29" ht="30" x14ac:dyDescent="0.25">
      <c r="A3660" t="s">
        <v>421</v>
      </c>
      <c r="B3660" t="s">
        <v>1380</v>
      </c>
      <c r="C3660" t="s">
        <v>1381</v>
      </c>
      <c r="D3660">
        <v>1900</v>
      </c>
      <c r="E3660" s="957">
        <v>1</v>
      </c>
      <c r="F3660" t="s">
        <v>439</v>
      </c>
      <c r="G3660" s="957">
        <v>91</v>
      </c>
      <c r="H3660" t="s">
        <v>390</v>
      </c>
      <c r="I3660" s="958" t="s">
        <v>489</v>
      </c>
      <c r="J3660" s="958" t="s">
        <v>445</v>
      </c>
      <c r="K3660" s="958" t="s">
        <v>0</v>
      </c>
      <c r="L3660" s="937">
        <v>2.2000000000000002</v>
      </c>
      <c r="M3660" s="958" t="s">
        <v>149</v>
      </c>
      <c r="N3660" s="678">
        <f t="shared" ca="1" si="627"/>
        <v>4328.6321343381796</v>
      </c>
      <c r="O3660" s="678">
        <f t="shared" ca="1" si="626"/>
        <v>888.87093358983827</v>
      </c>
      <c r="P3660" s="678">
        <f t="shared" ca="1" si="626"/>
        <v>195.51755246905267</v>
      </c>
      <c r="Q3660" s="678">
        <f t="shared" ca="1" si="626"/>
        <v>1684.5366008323476</v>
      </c>
      <c r="R3660" s="678">
        <f t="shared" ca="1" si="626"/>
        <v>365.19955702664197</v>
      </c>
      <c r="S3660" s="678">
        <f t="shared" ca="1" si="626"/>
        <v>3.8067809674484336</v>
      </c>
      <c r="T3660" s="678">
        <f t="shared" ca="1" si="626"/>
        <v>290.61831100008811</v>
      </c>
      <c r="U3660" s="678">
        <f t="shared" ca="1" si="626"/>
        <v>0</v>
      </c>
      <c r="V3660" s="678">
        <f t="shared" ca="1" si="626"/>
        <v>8.0553533731236016</v>
      </c>
      <c r="W3660" s="678">
        <f t="shared" ca="1" si="621"/>
        <v>892.02704507963938</v>
      </c>
      <c r="X3660" s="678">
        <f t="shared" ca="1" si="626"/>
        <v>0</v>
      </c>
      <c r="Y3660" s="678">
        <f t="shared" ca="1" si="626"/>
        <v>0</v>
      </c>
      <c r="Z3660" s="678">
        <f t="shared" ca="1" si="626"/>
        <v>0</v>
      </c>
      <c r="AA3660" t="str">
        <f t="shared" si="628"/>
        <v>ASRCMS202202</v>
      </c>
      <c r="AB3660" s="957">
        <f t="shared" si="629"/>
        <v>45230</v>
      </c>
      <c r="AC3660" t="str">
        <f t="shared" si="630"/>
        <v>Unaudited</v>
      </c>
    </row>
    <row r="3661" spans="1:29" x14ac:dyDescent="0.25">
      <c r="A3661" t="s">
        <v>421</v>
      </c>
      <c r="B3661" t="s">
        <v>1380</v>
      </c>
      <c r="C3661" t="s">
        <v>1381</v>
      </c>
      <c r="D3661">
        <v>1900</v>
      </c>
      <c r="E3661" s="957">
        <v>1</v>
      </c>
      <c r="F3661" t="s">
        <v>439</v>
      </c>
      <c r="G3661" s="957">
        <v>91</v>
      </c>
      <c r="H3661" t="s">
        <v>390</v>
      </c>
      <c r="I3661" s="958" t="s">
        <v>489</v>
      </c>
      <c r="J3661" s="958" t="s">
        <v>445</v>
      </c>
      <c r="K3661" s="958" t="s">
        <v>0</v>
      </c>
      <c r="L3661" s="937">
        <v>2.2999999999999998</v>
      </c>
      <c r="M3661" s="958" t="s">
        <v>150</v>
      </c>
      <c r="N3661" s="678">
        <f t="shared" ca="1" si="627"/>
        <v>332028.11000000004</v>
      </c>
      <c r="O3661" s="678">
        <f t="shared" ca="1" si="626"/>
        <v>153478.66000000003</v>
      </c>
      <c r="P3661" s="678">
        <f t="shared" ca="1" si="626"/>
        <v>31418.280000000002</v>
      </c>
      <c r="Q3661" s="678">
        <f t="shared" ca="1" si="626"/>
        <v>104737.56</v>
      </c>
      <c r="R3661" s="678">
        <f t="shared" ca="1" si="626"/>
        <v>17560.53</v>
      </c>
      <c r="S3661" s="678">
        <f t="shared" ca="1" si="626"/>
        <v>250.13000000000002</v>
      </c>
      <c r="T3661" s="678">
        <f t="shared" ca="1" si="626"/>
        <v>7904.5099999999993</v>
      </c>
      <c r="U3661" s="678">
        <f t="shared" ca="1" si="626"/>
        <v>0</v>
      </c>
      <c r="V3661" s="678">
        <f t="shared" ca="1" si="626"/>
        <v>1961.34</v>
      </c>
      <c r="W3661" s="678">
        <f t="shared" ca="1" si="621"/>
        <v>14717.1</v>
      </c>
      <c r="X3661" s="678">
        <f t="shared" ca="1" si="626"/>
        <v>0</v>
      </c>
      <c r="Y3661" s="678">
        <f t="shared" ca="1" si="626"/>
        <v>0</v>
      </c>
      <c r="Z3661" s="678">
        <f t="shared" ca="1" si="626"/>
        <v>0</v>
      </c>
      <c r="AA3661" t="str">
        <f t="shared" si="628"/>
        <v>ASRCMS202202</v>
      </c>
      <c r="AB3661" s="957">
        <f t="shared" si="629"/>
        <v>45230</v>
      </c>
      <c r="AC3661" t="str">
        <f t="shared" si="630"/>
        <v>Unaudited</v>
      </c>
    </row>
    <row r="3662" spans="1:29" x14ac:dyDescent="0.25">
      <c r="A3662" t="s">
        <v>421</v>
      </c>
      <c r="B3662" t="s">
        <v>1380</v>
      </c>
      <c r="C3662" t="s">
        <v>1381</v>
      </c>
      <c r="D3662">
        <v>1900</v>
      </c>
      <c r="E3662" s="957">
        <v>1</v>
      </c>
      <c r="F3662" t="s">
        <v>439</v>
      </c>
      <c r="G3662" s="957">
        <v>91</v>
      </c>
      <c r="H3662" t="s">
        <v>390</v>
      </c>
      <c r="I3662" s="958" t="s">
        <v>489</v>
      </c>
      <c r="J3662" s="958" t="s">
        <v>445</v>
      </c>
      <c r="K3662" s="958" t="s">
        <v>0</v>
      </c>
      <c r="L3662" s="937">
        <v>2.4</v>
      </c>
      <c r="M3662" s="958" t="s">
        <v>151</v>
      </c>
      <c r="N3662" s="678">
        <f t="shared" ca="1" si="627"/>
        <v>1155263.5899999999</v>
      </c>
      <c r="O3662" s="678">
        <f t="shared" ca="1" si="626"/>
        <v>490798.89999999991</v>
      </c>
      <c r="P3662" s="678">
        <f t="shared" ca="1" si="626"/>
        <v>32322.010000000002</v>
      </c>
      <c r="Q3662" s="678">
        <f t="shared" ca="1" si="626"/>
        <v>442823.08999999997</v>
      </c>
      <c r="R3662" s="678">
        <f t="shared" ca="1" si="626"/>
        <v>50286.429999999993</v>
      </c>
      <c r="S3662" s="678">
        <f t="shared" ca="1" si="626"/>
        <v>2536.12</v>
      </c>
      <c r="T3662" s="678">
        <f t="shared" ca="1" si="626"/>
        <v>47810.860000000008</v>
      </c>
      <c r="U3662" s="678">
        <f t="shared" ca="1" si="626"/>
        <v>0</v>
      </c>
      <c r="V3662" s="678">
        <f t="shared" ca="1" si="626"/>
        <v>4575.92</v>
      </c>
      <c r="W3662" s="678">
        <f t="shared" ca="1" si="621"/>
        <v>84110.26</v>
      </c>
      <c r="X3662" s="678">
        <f t="shared" ca="1" si="626"/>
        <v>0</v>
      </c>
      <c r="Y3662" s="678">
        <f t="shared" ca="1" si="626"/>
        <v>0</v>
      </c>
      <c r="Z3662" s="678">
        <f t="shared" ca="1" si="626"/>
        <v>0</v>
      </c>
      <c r="AA3662" t="str">
        <f t="shared" si="628"/>
        <v>ASRCMS202202</v>
      </c>
      <c r="AB3662" s="957">
        <f t="shared" si="629"/>
        <v>45230</v>
      </c>
      <c r="AC3662" t="str">
        <f t="shared" si="630"/>
        <v>Unaudited</v>
      </c>
    </row>
    <row r="3663" spans="1:29" ht="30" x14ac:dyDescent="0.25">
      <c r="A3663" t="s">
        <v>421</v>
      </c>
      <c r="B3663" t="s">
        <v>1380</v>
      </c>
      <c r="C3663" t="s">
        <v>1381</v>
      </c>
      <c r="D3663">
        <v>1900</v>
      </c>
      <c r="E3663" s="957">
        <v>1</v>
      </c>
      <c r="F3663" t="s">
        <v>439</v>
      </c>
      <c r="G3663" s="957">
        <v>91</v>
      </c>
      <c r="H3663" t="s">
        <v>390</v>
      </c>
      <c r="I3663" s="958" t="s">
        <v>489</v>
      </c>
      <c r="J3663" s="958" t="s">
        <v>445</v>
      </c>
      <c r="K3663" s="958" t="s">
        <v>0</v>
      </c>
      <c r="L3663" s="953">
        <v>2.5</v>
      </c>
      <c r="M3663" s="958" t="s">
        <v>152</v>
      </c>
      <c r="N3663" s="678">
        <f t="shared" ca="1" si="627"/>
        <v>20809.141972667607</v>
      </c>
      <c r="O3663" s="678">
        <f t="shared" ca="1" si="626"/>
        <v>9355.9342045850372</v>
      </c>
      <c r="P3663" s="678">
        <f t="shared" ca="1" si="626"/>
        <v>926.27581095426297</v>
      </c>
      <c r="Q3663" s="678">
        <f t="shared" ca="1" si="626"/>
        <v>7948.7761541291957</v>
      </c>
      <c r="R3663" s="678">
        <f t="shared" ca="1" si="626"/>
        <v>996.54261072803649</v>
      </c>
      <c r="S3663" s="678">
        <f t="shared" ca="1" si="626"/>
        <v>3.8033100019574904</v>
      </c>
      <c r="T3663" s="678">
        <f t="shared" ca="1" si="626"/>
        <v>39.484204688470939</v>
      </c>
      <c r="U3663" s="678">
        <f t="shared" ca="1" si="626"/>
        <v>0</v>
      </c>
      <c r="V3663" s="678">
        <f t="shared" ca="1" si="626"/>
        <v>95.574378879800918</v>
      </c>
      <c r="W3663" s="678">
        <f t="shared" ca="1" si="621"/>
        <v>1442.751298700844</v>
      </c>
      <c r="X3663" s="678">
        <f t="shared" ca="1" si="626"/>
        <v>0</v>
      </c>
      <c r="Y3663" s="678">
        <f t="shared" ca="1" si="626"/>
        <v>0</v>
      </c>
      <c r="Z3663" s="678">
        <f t="shared" ca="1" si="626"/>
        <v>0</v>
      </c>
      <c r="AA3663" t="str">
        <f t="shared" si="628"/>
        <v>ASRCMS202202</v>
      </c>
      <c r="AB3663" s="957">
        <f t="shared" si="629"/>
        <v>45230</v>
      </c>
      <c r="AC3663" t="str">
        <f t="shared" si="630"/>
        <v>Unaudited</v>
      </c>
    </row>
    <row r="3664" spans="1:29" x14ac:dyDescent="0.25">
      <c r="A3664" t="s">
        <v>421</v>
      </c>
      <c r="B3664" t="s">
        <v>1380</v>
      </c>
      <c r="C3664" t="s">
        <v>1381</v>
      </c>
      <c r="D3664">
        <v>1900</v>
      </c>
      <c r="E3664" s="957">
        <v>1</v>
      </c>
      <c r="F3664" t="s">
        <v>439</v>
      </c>
      <c r="G3664" s="957">
        <v>91</v>
      </c>
      <c r="H3664" t="s">
        <v>390</v>
      </c>
      <c r="I3664" s="958" t="s">
        <v>489</v>
      </c>
      <c r="J3664" s="958" t="s">
        <v>445</v>
      </c>
      <c r="K3664" s="958" t="s">
        <v>0</v>
      </c>
      <c r="L3664" s="937" t="s">
        <v>97</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ASRCMS202202</v>
      </c>
      <c r="AB3664" s="957">
        <f t="shared" si="629"/>
        <v>45230</v>
      </c>
      <c r="AC3664" t="str">
        <f t="shared" si="630"/>
        <v>Unaudited</v>
      </c>
    </row>
    <row r="3665" spans="1:29" x14ac:dyDescent="0.25">
      <c r="A3665" t="s">
        <v>421</v>
      </c>
      <c r="B3665" t="s">
        <v>1380</v>
      </c>
      <c r="C3665" t="s">
        <v>1381</v>
      </c>
      <c r="D3665">
        <v>1900</v>
      </c>
      <c r="E3665" s="957">
        <v>1</v>
      </c>
      <c r="F3665" t="s">
        <v>439</v>
      </c>
      <c r="G3665" s="957">
        <v>91</v>
      </c>
      <c r="H3665" t="s">
        <v>390</v>
      </c>
      <c r="I3665" s="937" t="s">
        <v>489</v>
      </c>
      <c r="J3665" s="937" t="s">
        <v>445</v>
      </c>
      <c r="K3665" s="937" t="s">
        <v>0</v>
      </c>
      <c r="L3665" s="937" t="s">
        <v>153</v>
      </c>
      <c r="M3665" s="958" t="s">
        <v>452</v>
      </c>
      <c r="N3665" s="678">
        <f t="shared" ca="1" si="627"/>
        <v>27157.802477409168</v>
      </c>
      <c r="O3665" s="678">
        <f t="shared" ca="1" si="626"/>
        <v>5492.1043773932461</v>
      </c>
      <c r="P3665" s="678">
        <f t="shared" ca="1" si="626"/>
        <v>642.54146020484029</v>
      </c>
      <c r="Q3665" s="678">
        <f t="shared" ca="1" si="626"/>
        <v>8377.262654406024</v>
      </c>
      <c r="R3665" s="678">
        <f t="shared" ca="1" si="626"/>
        <v>1251.9533570674214</v>
      </c>
      <c r="S3665" s="678">
        <f t="shared" ca="1" si="626"/>
        <v>62.524983679068946</v>
      </c>
      <c r="T3665" s="678">
        <f t="shared" ca="1" si="626"/>
        <v>914.19559234262101</v>
      </c>
      <c r="U3665" s="678">
        <f t="shared" ca="1" si="626"/>
        <v>0</v>
      </c>
      <c r="V3665" s="678">
        <f t="shared" ca="1" si="626"/>
        <v>110.92449208835919</v>
      </c>
      <c r="W3665" s="678">
        <f t="shared" ca="1" si="621"/>
        <v>10306.295560227592</v>
      </c>
      <c r="X3665" s="678">
        <f t="shared" ca="1" si="626"/>
        <v>0</v>
      </c>
      <c r="Y3665" s="678">
        <f t="shared" ca="1" si="626"/>
        <v>0</v>
      </c>
      <c r="Z3665" s="678">
        <f t="shared" ca="1" si="626"/>
        <v>0</v>
      </c>
      <c r="AA3665" t="str">
        <f t="shared" si="628"/>
        <v>ASRCMS202202</v>
      </c>
      <c r="AB3665" s="957">
        <f t="shared" si="629"/>
        <v>45230</v>
      </c>
      <c r="AC3665" t="str">
        <f t="shared" si="630"/>
        <v>Unaudited</v>
      </c>
    </row>
    <row r="3666" spans="1:29" x14ac:dyDescent="0.25">
      <c r="A3666" t="s">
        <v>421</v>
      </c>
      <c r="B3666" t="s">
        <v>1380</v>
      </c>
      <c r="C3666" t="s">
        <v>1381</v>
      </c>
      <c r="D3666">
        <v>1900</v>
      </c>
      <c r="E3666" s="957">
        <v>1</v>
      </c>
      <c r="F3666" t="s">
        <v>439</v>
      </c>
      <c r="G3666" s="957">
        <v>91</v>
      </c>
      <c r="H3666" t="s">
        <v>390</v>
      </c>
      <c r="I3666" s="958" t="s">
        <v>489</v>
      </c>
      <c r="J3666" s="958" t="s">
        <v>445</v>
      </c>
      <c r="K3666" s="958" t="s">
        <v>0</v>
      </c>
      <c r="L3666" s="937" t="s">
        <v>912</v>
      </c>
      <c r="M3666" s="958" t="s">
        <v>24</v>
      </c>
      <c r="N3666" s="678">
        <f t="shared" ca="1" si="627"/>
        <v>63802.89</v>
      </c>
      <c r="O3666" s="678">
        <f t="shared" ca="1" si="626"/>
        <v>63802.89</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ASRCMS202202</v>
      </c>
      <c r="AB3666" s="957">
        <f t="shared" si="629"/>
        <v>45230</v>
      </c>
      <c r="AC3666" t="str">
        <f t="shared" si="630"/>
        <v>Unaudited</v>
      </c>
    </row>
    <row r="3667" spans="1:29" x14ac:dyDescent="0.25">
      <c r="A3667" t="s">
        <v>421</v>
      </c>
      <c r="B3667" t="s">
        <v>1380</v>
      </c>
      <c r="C3667" t="s">
        <v>1381</v>
      </c>
      <c r="D3667">
        <v>1900</v>
      </c>
      <c r="E3667" s="957">
        <v>1</v>
      </c>
      <c r="F3667" t="s">
        <v>439</v>
      </c>
      <c r="G3667" s="957">
        <v>91</v>
      </c>
      <c r="H3667" t="s">
        <v>390</v>
      </c>
      <c r="I3667" s="937" t="s">
        <v>489</v>
      </c>
      <c r="J3667" s="937" t="s">
        <v>445</v>
      </c>
      <c r="K3667" s="937" t="s">
        <v>53</v>
      </c>
      <c r="L3667" s="937">
        <v>3.1</v>
      </c>
      <c r="M3667" s="937" t="s">
        <v>33</v>
      </c>
      <c r="N3667" s="678">
        <f t="shared" ca="1" si="627"/>
        <v>652786.8899999999</v>
      </c>
      <c r="O3667" s="678">
        <f t="shared" ca="1" si="626"/>
        <v>343974.97999999992</v>
      </c>
      <c r="P3667" s="678">
        <f t="shared" ca="1" si="626"/>
        <v>36859.650000000023</v>
      </c>
      <c r="Q3667" s="678">
        <f t="shared" ca="1" si="626"/>
        <v>193951.24000000005</v>
      </c>
      <c r="R3667" s="678">
        <f t="shared" ca="1" si="626"/>
        <v>29267.350000000006</v>
      </c>
      <c r="S3667" s="678">
        <f t="shared" ca="1" si="626"/>
        <v>399.25</v>
      </c>
      <c r="T3667" s="678">
        <f t="shared" ca="1" si="626"/>
        <v>18867.339999999993</v>
      </c>
      <c r="U3667" s="678">
        <f t="shared" ca="1" si="626"/>
        <v>0</v>
      </c>
      <c r="V3667" s="678">
        <f t="shared" ca="1" si="626"/>
        <v>3618.9699999999993</v>
      </c>
      <c r="W3667" s="678">
        <f t="shared" ca="1" si="621"/>
        <v>25848.110000000004</v>
      </c>
      <c r="X3667" s="678">
        <f t="shared" ca="1" si="626"/>
        <v>0</v>
      </c>
      <c r="Y3667" s="678">
        <f t="shared" ca="1" si="626"/>
        <v>0</v>
      </c>
      <c r="Z3667" s="678">
        <f t="shared" ca="1" si="626"/>
        <v>0</v>
      </c>
      <c r="AA3667" t="str">
        <f t="shared" si="628"/>
        <v>ASRCMS202202</v>
      </c>
      <c r="AB3667" s="957">
        <f t="shared" si="629"/>
        <v>45230</v>
      </c>
      <c r="AC3667" t="str">
        <f t="shared" si="630"/>
        <v>Unaudited</v>
      </c>
    </row>
    <row r="3668" spans="1:29" x14ac:dyDescent="0.25">
      <c r="A3668" t="s">
        <v>421</v>
      </c>
      <c r="B3668" t="s">
        <v>1380</v>
      </c>
      <c r="C3668" t="s">
        <v>1381</v>
      </c>
      <c r="D3668">
        <v>1900</v>
      </c>
      <c r="E3668" s="957">
        <v>1</v>
      </c>
      <c r="F3668" t="s">
        <v>439</v>
      </c>
      <c r="G3668" s="957">
        <v>91</v>
      </c>
      <c r="H3668" t="s">
        <v>390</v>
      </c>
      <c r="I3668" s="937" t="s">
        <v>489</v>
      </c>
      <c r="J3668" s="937" t="s">
        <v>445</v>
      </c>
      <c r="K3668" s="937" t="s">
        <v>53</v>
      </c>
      <c r="L3668" s="937">
        <v>3.2</v>
      </c>
      <c r="M3668" s="958" t="s">
        <v>34</v>
      </c>
      <c r="N3668" s="678">
        <f t="shared" ca="1" si="627"/>
        <v>1525555.7099999995</v>
      </c>
      <c r="O3668" s="678">
        <f t="shared" ca="1" si="626"/>
        <v>458267.93999999983</v>
      </c>
      <c r="P3668" s="678">
        <f t="shared" ca="1" si="626"/>
        <v>65545.119999999995</v>
      </c>
      <c r="Q3668" s="678">
        <f t="shared" ca="1" si="626"/>
        <v>657330.46</v>
      </c>
      <c r="R3668" s="678">
        <f t="shared" ca="1" si="626"/>
        <v>67763.42</v>
      </c>
      <c r="S3668" s="678">
        <f t="shared" ca="1" si="626"/>
        <v>647.89</v>
      </c>
      <c r="T3668" s="678">
        <f t="shared" ca="1" si="626"/>
        <v>73892.739999999991</v>
      </c>
      <c r="U3668" s="678">
        <f t="shared" ca="1" si="626"/>
        <v>0</v>
      </c>
      <c r="V3668" s="678">
        <f t="shared" ca="1" si="626"/>
        <v>7392.7199999999993</v>
      </c>
      <c r="W3668" s="678">
        <f t="shared" ca="1" si="621"/>
        <v>194715.42</v>
      </c>
      <c r="X3668" s="678">
        <f t="shared" ca="1" si="626"/>
        <v>0</v>
      </c>
      <c r="Y3668" s="678">
        <f t="shared" ca="1" si="626"/>
        <v>0</v>
      </c>
      <c r="Z3668" s="678">
        <f t="shared" ca="1" si="626"/>
        <v>0</v>
      </c>
      <c r="AA3668" t="str">
        <f t="shared" si="628"/>
        <v>ASRCMS202202</v>
      </c>
      <c r="AB3668" s="957">
        <f t="shared" si="629"/>
        <v>45230</v>
      </c>
      <c r="AC3668" t="str">
        <f t="shared" si="630"/>
        <v>Unaudited</v>
      </c>
    </row>
    <row r="3669" spans="1:29" x14ac:dyDescent="0.25">
      <c r="A3669" t="s">
        <v>421</v>
      </c>
      <c r="B3669" t="s">
        <v>1380</v>
      </c>
      <c r="C3669" t="s">
        <v>1381</v>
      </c>
      <c r="D3669">
        <v>1900</v>
      </c>
      <c r="E3669" s="957">
        <v>1</v>
      </c>
      <c r="F3669" t="s">
        <v>439</v>
      </c>
      <c r="G3669" s="957">
        <v>91</v>
      </c>
      <c r="H3669" t="s">
        <v>390</v>
      </c>
      <c r="I3669" s="937" t="s">
        <v>489</v>
      </c>
      <c r="J3669" s="937" t="s">
        <v>445</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ASRCMS202202</v>
      </c>
      <c r="AB3669" s="957">
        <f t="shared" si="629"/>
        <v>45230</v>
      </c>
      <c r="AC3669" t="str">
        <f t="shared" si="630"/>
        <v>Unaudited</v>
      </c>
    </row>
    <row r="3670" spans="1:29" x14ac:dyDescent="0.25">
      <c r="A3670" t="s">
        <v>421</v>
      </c>
      <c r="B3670" t="s">
        <v>1380</v>
      </c>
      <c r="C3670" t="s">
        <v>1381</v>
      </c>
      <c r="D3670">
        <v>1900</v>
      </c>
      <c r="E3670" s="957">
        <v>1</v>
      </c>
      <c r="F3670" t="s">
        <v>439</v>
      </c>
      <c r="G3670" s="957">
        <v>91</v>
      </c>
      <c r="H3670" t="s">
        <v>390</v>
      </c>
      <c r="I3670" s="937" t="s">
        <v>489</v>
      </c>
      <c r="J3670" s="937" t="s">
        <v>445</v>
      </c>
      <c r="K3670" s="937" t="s">
        <v>53</v>
      </c>
      <c r="L3670" s="937" t="s">
        <v>44</v>
      </c>
      <c r="M3670" s="958" t="s">
        <v>154</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ASRCMS202202</v>
      </c>
      <c r="AB3670" s="957">
        <f t="shared" si="629"/>
        <v>45230</v>
      </c>
      <c r="AC3670" t="str">
        <f t="shared" si="630"/>
        <v>Unaudited</v>
      </c>
    </row>
    <row r="3671" spans="1:29" x14ac:dyDescent="0.25">
      <c r="A3671" t="s">
        <v>421</v>
      </c>
      <c r="B3671" t="s">
        <v>1380</v>
      </c>
      <c r="C3671" t="s">
        <v>1381</v>
      </c>
      <c r="D3671">
        <v>1900</v>
      </c>
      <c r="E3671" s="957">
        <v>1</v>
      </c>
      <c r="F3671" t="s">
        <v>439</v>
      </c>
      <c r="G3671" s="957">
        <v>91</v>
      </c>
      <c r="H3671" t="s">
        <v>390</v>
      </c>
      <c r="I3671" s="937" t="s">
        <v>489</v>
      </c>
      <c r="J3671" s="937" t="s">
        <v>445</v>
      </c>
      <c r="K3671" s="937" t="s">
        <v>53</v>
      </c>
      <c r="L3671" s="943" t="s">
        <v>41</v>
      </c>
      <c r="M3671" s="959" t="s">
        <v>52</v>
      </c>
      <c r="N3671" s="678">
        <f t="shared" ca="1" si="627"/>
        <v>117000.7941520664</v>
      </c>
      <c r="O3671" s="678">
        <f t="shared" ca="1" si="626"/>
        <v>54686.491062664056</v>
      </c>
      <c r="P3671" s="678">
        <f t="shared" ca="1" si="626"/>
        <v>13410.185659910871</v>
      </c>
      <c r="Q3671" s="678">
        <f t="shared" ca="1" si="626"/>
        <v>39492.381622306326</v>
      </c>
      <c r="R3671" s="678">
        <f t="shared" ca="1" si="626"/>
        <v>6336.0051512422924</v>
      </c>
      <c r="S3671" s="678">
        <f t="shared" ca="1" si="626"/>
        <v>0</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1845.4383935657161</v>
      </c>
      <c r="W3671" s="678">
        <f t="shared" ca="1" si="631"/>
        <v>1230.2922623771442</v>
      </c>
      <c r="X3671" s="678">
        <f t="shared" ca="1" si="631"/>
        <v>0</v>
      </c>
      <c r="Y3671" s="678">
        <f t="shared" ca="1" si="631"/>
        <v>0</v>
      </c>
      <c r="Z3671" s="678">
        <f t="shared" ca="1" si="631"/>
        <v>0</v>
      </c>
      <c r="AA3671" t="str">
        <f t="shared" si="628"/>
        <v>ASRCMS202202</v>
      </c>
      <c r="AB3671" s="957">
        <f t="shared" si="629"/>
        <v>45230</v>
      </c>
      <c r="AC3671" t="str">
        <f t="shared" si="630"/>
        <v>Unaudited</v>
      </c>
    </row>
    <row r="3672" spans="1:29" x14ac:dyDescent="0.25">
      <c r="A3672" t="s">
        <v>421</v>
      </c>
      <c r="B3672" t="s">
        <v>1380</v>
      </c>
      <c r="C3672" t="s">
        <v>1381</v>
      </c>
      <c r="D3672">
        <v>1900</v>
      </c>
      <c r="E3672" s="957">
        <v>1</v>
      </c>
      <c r="F3672" t="s">
        <v>439</v>
      </c>
      <c r="G3672" s="957">
        <v>91</v>
      </c>
      <c r="H3672" t="s">
        <v>390</v>
      </c>
      <c r="I3672" s="937" t="s">
        <v>489</v>
      </c>
      <c r="J3672" s="937" t="s">
        <v>445</v>
      </c>
      <c r="K3672" s="937" t="s">
        <v>53</v>
      </c>
      <c r="L3672" s="937" t="s">
        <v>42</v>
      </c>
      <c r="M3672" s="958" t="s">
        <v>155</v>
      </c>
      <c r="N3672" s="678">
        <f t="shared" ca="1" si="627"/>
        <v>32171.463809364708</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12442.240457961465</v>
      </c>
      <c r="P3672" s="678">
        <f t="shared" ca="1" si="632"/>
        <v>1569.5236641172896</v>
      </c>
      <c r="Q3672" s="678">
        <f t="shared" ca="1" si="632"/>
        <v>12918.950161158717</v>
      </c>
      <c r="R3672" s="678">
        <f t="shared" ca="1" si="632"/>
        <v>1483.0822585552139</v>
      </c>
      <c r="S3672" s="678">
        <f t="shared" ca="1" si="632"/>
        <v>3.3557282665645429</v>
      </c>
      <c r="T3672" s="678">
        <f t="shared" ca="1" si="632"/>
        <v>146.41140337012723</v>
      </c>
      <c r="U3672" s="678">
        <f t="shared" ca="1" si="631"/>
        <v>0</v>
      </c>
      <c r="V3672" s="678">
        <f t="shared" ca="1" si="631"/>
        <v>169.42948406830291</v>
      </c>
      <c r="W3672" s="678">
        <f t="shared" ca="1" si="631"/>
        <v>3438.4706518670296</v>
      </c>
      <c r="X3672" s="678">
        <f t="shared" ca="1" si="631"/>
        <v>0</v>
      </c>
      <c r="Y3672" s="678">
        <f t="shared" ca="1" si="631"/>
        <v>0</v>
      </c>
      <c r="Z3672" s="678">
        <f t="shared" ca="1" si="631"/>
        <v>0</v>
      </c>
      <c r="AA3672" t="str">
        <f t="shared" si="628"/>
        <v>ASRCMS202202</v>
      </c>
      <c r="AB3672" s="957">
        <f t="shared" si="629"/>
        <v>45230</v>
      </c>
      <c r="AC3672" t="str">
        <f t="shared" si="630"/>
        <v>Unaudited</v>
      </c>
    </row>
    <row r="3673" spans="1:29" x14ac:dyDescent="0.25">
      <c r="A3673" t="s">
        <v>421</v>
      </c>
      <c r="B3673" t="s">
        <v>1380</v>
      </c>
      <c r="C3673" t="s">
        <v>1381</v>
      </c>
      <c r="D3673">
        <v>1900</v>
      </c>
      <c r="E3673" s="957">
        <v>1</v>
      </c>
      <c r="F3673" t="s">
        <v>439</v>
      </c>
      <c r="G3673" s="957">
        <v>91</v>
      </c>
      <c r="H3673" t="s">
        <v>390</v>
      </c>
      <c r="I3673" s="937" t="s">
        <v>489</v>
      </c>
      <c r="J3673" s="937" t="s">
        <v>445</v>
      </c>
      <c r="K3673" s="937" t="s">
        <v>53</v>
      </c>
      <c r="L3673" s="937" t="s">
        <v>43</v>
      </c>
      <c r="M3673" s="958" t="s">
        <v>463</v>
      </c>
      <c r="N3673" s="678">
        <f t="shared" ca="1" si="627"/>
        <v>84443.710564495384</v>
      </c>
      <c r="O3673" s="678">
        <f t="shared" ca="1" si="632"/>
        <v>17076.995563995904</v>
      </c>
      <c r="P3673" s="678">
        <f t="shared" ca="1" si="632"/>
        <v>1997.9004242467695</v>
      </c>
      <c r="Q3673" s="678">
        <f t="shared" ca="1" si="632"/>
        <v>26048.025921827251</v>
      </c>
      <c r="R3673" s="678">
        <f t="shared" ca="1" si="632"/>
        <v>3892.7887119140432</v>
      </c>
      <c r="S3673" s="678">
        <f t="shared" ca="1" si="632"/>
        <v>194.41343345939185</v>
      </c>
      <c r="T3673" s="678">
        <f t="shared" ca="1" si="632"/>
        <v>2842.5741759972589</v>
      </c>
      <c r="U3673" s="678">
        <f t="shared" ca="1" si="631"/>
        <v>0</v>
      </c>
      <c r="V3673" s="678">
        <f t="shared" ca="1" si="631"/>
        <v>344.90550964919788</v>
      </c>
      <c r="W3673" s="678">
        <f t="shared" ca="1" si="631"/>
        <v>32046.10682340556</v>
      </c>
      <c r="X3673" s="678">
        <f t="shared" ca="1" si="631"/>
        <v>0</v>
      </c>
      <c r="Y3673" s="678">
        <f t="shared" ca="1" si="631"/>
        <v>0</v>
      </c>
      <c r="Z3673" s="678">
        <f t="shared" ca="1" si="631"/>
        <v>0</v>
      </c>
      <c r="AA3673" t="str">
        <f t="shared" si="628"/>
        <v>ASRCMS202202</v>
      </c>
      <c r="AB3673" s="957">
        <f t="shared" si="629"/>
        <v>45230</v>
      </c>
      <c r="AC3673" t="str">
        <f t="shared" si="630"/>
        <v>Unaudited</v>
      </c>
    </row>
    <row r="3674" spans="1:29" x14ac:dyDescent="0.25">
      <c r="A3674" t="s">
        <v>421</v>
      </c>
      <c r="B3674" t="s">
        <v>1380</v>
      </c>
      <c r="C3674" t="s">
        <v>1381</v>
      </c>
      <c r="D3674">
        <v>1900</v>
      </c>
      <c r="E3674" s="957">
        <v>1</v>
      </c>
      <c r="F3674" t="s">
        <v>439</v>
      </c>
      <c r="G3674" s="957">
        <v>91</v>
      </c>
      <c r="H3674" t="s">
        <v>390</v>
      </c>
      <c r="I3674" s="937" t="s">
        <v>489</v>
      </c>
      <c r="J3674" s="937" t="s">
        <v>445</v>
      </c>
      <c r="K3674" s="937" t="s">
        <v>915</v>
      </c>
      <c r="L3674" s="937" t="s">
        <v>916</v>
      </c>
      <c r="M3674" s="958" t="s">
        <v>915</v>
      </c>
      <c r="N3674" s="678">
        <f t="shared" ca="1" si="627"/>
        <v>4340.47</v>
      </c>
      <c r="O3674" s="678">
        <f t="shared" ca="1" si="632"/>
        <v>1189.76</v>
      </c>
      <c r="P3674" s="678">
        <f t="shared" ca="1" si="632"/>
        <v>3150.71</v>
      </c>
      <c r="Q3674" s="678">
        <f t="shared" ca="1" si="632"/>
        <v>0</v>
      </c>
      <c r="R3674" s="678">
        <f t="shared" ca="1" si="632"/>
        <v>0</v>
      </c>
      <c r="S3674" s="678">
        <f t="shared" ca="1" si="632"/>
        <v>0</v>
      </c>
      <c r="T3674" s="678">
        <f t="shared" ca="1" si="632"/>
        <v>0</v>
      </c>
      <c r="U3674" s="678">
        <f t="shared" ca="1" si="631"/>
        <v>0</v>
      </c>
      <c r="V3674" s="678">
        <f t="shared" ca="1" si="631"/>
        <v>0</v>
      </c>
      <c r="W3674" s="678">
        <f t="shared" ca="1" si="631"/>
        <v>0</v>
      </c>
      <c r="X3674" s="678">
        <f t="shared" ca="1" si="631"/>
        <v>0</v>
      </c>
      <c r="Y3674" s="678">
        <f t="shared" ca="1" si="631"/>
        <v>0</v>
      </c>
      <c r="Z3674" s="678">
        <f t="shared" ca="1" si="631"/>
        <v>0</v>
      </c>
      <c r="AA3674" t="str">
        <f t="shared" si="628"/>
        <v>ASRCMS202202</v>
      </c>
      <c r="AB3674" s="957">
        <f t="shared" si="629"/>
        <v>45230</v>
      </c>
      <c r="AC3674" t="str">
        <f t="shared" si="630"/>
        <v>Unaudited</v>
      </c>
    </row>
    <row r="3675" spans="1:29" x14ac:dyDescent="0.25">
      <c r="A3675" t="s">
        <v>421</v>
      </c>
      <c r="B3675" t="s">
        <v>1380</v>
      </c>
      <c r="C3675" t="s">
        <v>1381</v>
      </c>
      <c r="D3675">
        <v>1900</v>
      </c>
      <c r="E3675" s="957">
        <v>1</v>
      </c>
      <c r="F3675" t="s">
        <v>439</v>
      </c>
      <c r="G3675" s="957">
        <v>91</v>
      </c>
      <c r="H3675" t="s">
        <v>390</v>
      </c>
      <c r="I3675" s="937" t="s">
        <v>489</v>
      </c>
      <c r="J3675" s="937" t="s">
        <v>445</v>
      </c>
      <c r="K3675" s="937" t="s">
        <v>915</v>
      </c>
      <c r="L3675" s="937" t="s">
        <v>917</v>
      </c>
      <c r="M3675" s="958" t="s">
        <v>920</v>
      </c>
      <c r="N3675" s="678">
        <f t="shared" ca="1" si="627"/>
        <v>763.87625900085516</v>
      </c>
      <c r="O3675" s="678">
        <f t="shared" ca="1" si="632"/>
        <v>156.8595765158538</v>
      </c>
      <c r="P3675" s="678">
        <f t="shared" ca="1" si="632"/>
        <v>34.5030974945387</v>
      </c>
      <c r="Q3675" s="678">
        <f t="shared" ca="1" si="632"/>
        <v>297.27116485276719</v>
      </c>
      <c r="R3675" s="678">
        <f t="shared" ca="1" si="632"/>
        <v>64.446980651760342</v>
      </c>
      <c r="S3675" s="678">
        <f t="shared" ca="1" si="632"/>
        <v>0.67178487660854702</v>
      </c>
      <c r="T3675" s="678">
        <f t="shared" ca="1" si="632"/>
        <v>51.285584294133187</v>
      </c>
      <c r="U3675" s="678">
        <f t="shared" ca="1" si="631"/>
        <v>0</v>
      </c>
      <c r="V3675" s="678">
        <f t="shared" ca="1" si="631"/>
        <v>1.4215329481982826</v>
      </c>
      <c r="W3675" s="678">
        <f t="shared" ca="1" si="631"/>
        <v>157.41653736699519</v>
      </c>
      <c r="X3675" s="678">
        <f t="shared" ca="1" si="631"/>
        <v>0</v>
      </c>
      <c r="Y3675" s="678">
        <f t="shared" ca="1" si="631"/>
        <v>0</v>
      </c>
      <c r="Z3675" s="678">
        <f t="shared" ca="1" si="631"/>
        <v>0</v>
      </c>
      <c r="AA3675" t="str">
        <f t="shared" si="628"/>
        <v>ASRCMS202202</v>
      </c>
      <c r="AB3675" s="957">
        <f t="shared" si="629"/>
        <v>45230</v>
      </c>
      <c r="AC3675" t="str">
        <f t="shared" si="630"/>
        <v>Unaudited</v>
      </c>
    </row>
    <row r="3676" spans="1:29" x14ac:dyDescent="0.25">
      <c r="A3676" t="s">
        <v>421</v>
      </c>
      <c r="B3676" t="s">
        <v>1380</v>
      </c>
      <c r="C3676" t="s">
        <v>1381</v>
      </c>
      <c r="D3676">
        <v>1900</v>
      </c>
      <c r="E3676" s="957">
        <v>1</v>
      </c>
      <c r="F3676" t="s">
        <v>439</v>
      </c>
      <c r="G3676" s="957">
        <v>91</v>
      </c>
      <c r="H3676" t="s">
        <v>390</v>
      </c>
      <c r="I3676" s="937" t="s">
        <v>489</v>
      </c>
      <c r="J3676" s="937" t="s">
        <v>445</v>
      </c>
      <c r="K3676" s="937" t="s">
        <v>915</v>
      </c>
      <c r="L3676" s="937" t="s">
        <v>918</v>
      </c>
      <c r="M3676" s="958" t="s">
        <v>921</v>
      </c>
      <c r="N3676" s="678">
        <f t="shared" ca="1" si="627"/>
        <v>68.371613768294949</v>
      </c>
      <c r="O3676" s="678">
        <f t="shared" ca="1" si="632"/>
        <v>13.826746091796295</v>
      </c>
      <c r="P3676" s="678">
        <f t="shared" ca="1" si="632"/>
        <v>1.6176418023433767</v>
      </c>
      <c r="Q3676" s="678">
        <f t="shared" ca="1" si="632"/>
        <v>21.090328170663216</v>
      </c>
      <c r="R3676" s="678">
        <f t="shared" ca="1" si="632"/>
        <v>3.1518776770151971</v>
      </c>
      <c r="S3676" s="678">
        <f t="shared" ca="1" si="632"/>
        <v>0.15741089650130158</v>
      </c>
      <c r="T3676" s="678">
        <f t="shared" ca="1" si="632"/>
        <v>2.3015495454877546</v>
      </c>
      <c r="U3676" s="678">
        <f t="shared" ca="1" si="631"/>
        <v>0</v>
      </c>
      <c r="V3676" s="678">
        <f t="shared" ca="1" si="631"/>
        <v>0.27925994884226352</v>
      </c>
      <c r="W3676" s="678">
        <f t="shared" ca="1" si="631"/>
        <v>25.946799635645544</v>
      </c>
      <c r="X3676" s="678">
        <f t="shared" ca="1" si="631"/>
        <v>0</v>
      </c>
      <c r="Y3676" s="678">
        <f t="shared" ca="1" si="631"/>
        <v>0</v>
      </c>
      <c r="Z3676" s="678">
        <f t="shared" ca="1" si="631"/>
        <v>0</v>
      </c>
      <c r="AA3676" t="str">
        <f t="shared" si="628"/>
        <v>ASRCMS202202</v>
      </c>
      <c r="AB3676" s="957">
        <f t="shared" si="629"/>
        <v>45230</v>
      </c>
      <c r="AC3676" t="str">
        <f t="shared" si="630"/>
        <v>Unaudited</v>
      </c>
    </row>
    <row r="3677" spans="1:29" x14ac:dyDescent="0.25">
      <c r="A3677" t="s">
        <v>421</v>
      </c>
      <c r="B3677" t="s">
        <v>1380</v>
      </c>
      <c r="C3677" t="s">
        <v>1381</v>
      </c>
      <c r="D3677">
        <v>1900</v>
      </c>
      <c r="E3677" s="957">
        <v>1</v>
      </c>
      <c r="F3677" t="s">
        <v>439</v>
      </c>
      <c r="G3677" s="957">
        <v>91</v>
      </c>
      <c r="H3677" t="s">
        <v>390</v>
      </c>
      <c r="I3677" s="937" t="s">
        <v>489</v>
      </c>
      <c r="J3677" s="937" t="s">
        <v>445</v>
      </c>
      <c r="K3677" s="937" t="s">
        <v>446</v>
      </c>
      <c r="L3677" s="937">
        <v>5.0999999999999996</v>
      </c>
      <c r="M3677" s="958" t="s">
        <v>37</v>
      </c>
      <c r="N3677" s="678">
        <f t="shared" ca="1" si="627"/>
        <v>784966.76</v>
      </c>
      <c r="O3677" s="678">
        <f t="shared" ca="1" si="632"/>
        <v>261164.67000000007</v>
      </c>
      <c r="P3677" s="678">
        <f t="shared" ca="1" si="632"/>
        <v>160009.88</v>
      </c>
      <c r="Q3677" s="678">
        <f t="shared" ca="1" si="632"/>
        <v>144977.50999999998</v>
      </c>
      <c r="R3677" s="678">
        <f t="shared" ca="1" si="632"/>
        <v>170391.98000000004</v>
      </c>
      <c r="S3677" s="678">
        <f t="shared" ca="1" si="632"/>
        <v>0</v>
      </c>
      <c r="T3677" s="678">
        <f t="shared" ca="1" si="632"/>
        <v>43343.49</v>
      </c>
      <c r="U3677" s="678">
        <f t="shared" ca="1" si="631"/>
        <v>0</v>
      </c>
      <c r="V3677" s="678">
        <f t="shared" ca="1" si="631"/>
        <v>1525.33</v>
      </c>
      <c r="W3677" s="678">
        <f t="shared" ca="1" si="631"/>
        <v>3553.9000000000005</v>
      </c>
      <c r="X3677" s="678">
        <f t="shared" ca="1" si="631"/>
        <v>0</v>
      </c>
      <c r="Y3677" s="678">
        <f t="shared" ca="1" si="631"/>
        <v>0</v>
      </c>
      <c r="Z3677" s="678">
        <f t="shared" ca="1" si="631"/>
        <v>0</v>
      </c>
      <c r="AA3677" t="str">
        <f t="shared" si="628"/>
        <v>ASRCMS202202</v>
      </c>
      <c r="AB3677" s="957">
        <f t="shared" si="629"/>
        <v>45230</v>
      </c>
      <c r="AC3677" t="str">
        <f t="shared" si="630"/>
        <v>Unaudited</v>
      </c>
    </row>
    <row r="3678" spans="1:29" ht="30" x14ac:dyDescent="0.25">
      <c r="A3678" t="s">
        <v>421</v>
      </c>
      <c r="B3678" t="s">
        <v>1380</v>
      </c>
      <c r="C3678" t="s">
        <v>1381</v>
      </c>
      <c r="D3678">
        <v>1900</v>
      </c>
      <c r="E3678" s="957">
        <v>1</v>
      </c>
      <c r="F3678" t="s">
        <v>439</v>
      </c>
      <c r="G3678" s="957">
        <v>91</v>
      </c>
      <c r="H3678" t="s">
        <v>390</v>
      </c>
      <c r="I3678" s="937" t="s">
        <v>489</v>
      </c>
      <c r="J3678" s="937" t="s">
        <v>445</v>
      </c>
      <c r="K3678" s="937" t="s">
        <v>446</v>
      </c>
      <c r="L3678" s="937">
        <v>5.2</v>
      </c>
      <c r="M3678" s="958" t="s">
        <v>304</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ASRCMS202202</v>
      </c>
      <c r="AB3678" s="957">
        <f t="shared" si="629"/>
        <v>45230</v>
      </c>
      <c r="AC3678" t="str">
        <f t="shared" si="630"/>
        <v>Unaudited</v>
      </c>
    </row>
    <row r="3679" spans="1:29" ht="30" x14ac:dyDescent="0.25">
      <c r="A3679" t="s">
        <v>421</v>
      </c>
      <c r="B3679" t="s">
        <v>1380</v>
      </c>
      <c r="C3679" t="s">
        <v>1381</v>
      </c>
      <c r="D3679">
        <v>1900</v>
      </c>
      <c r="E3679" s="957">
        <v>1</v>
      </c>
      <c r="F3679" t="s">
        <v>439</v>
      </c>
      <c r="G3679" s="957">
        <v>91</v>
      </c>
      <c r="H3679" t="s">
        <v>390</v>
      </c>
      <c r="I3679" s="937" t="s">
        <v>489</v>
      </c>
      <c r="J3679" s="937" t="s">
        <v>445</v>
      </c>
      <c r="K3679" s="937" t="s">
        <v>446</v>
      </c>
      <c r="L3679" s="937">
        <v>5.3</v>
      </c>
      <c r="M3679" s="958" t="s">
        <v>305</v>
      </c>
      <c r="N3679" s="678">
        <f t="shared" ca="1" si="627"/>
        <v>10619.931300616601</v>
      </c>
      <c r="O3679" s="678">
        <f t="shared" ca="1" si="632"/>
        <v>3740.4102730287586</v>
      </c>
      <c r="P3679" s="678">
        <f t="shared" ca="1" si="632"/>
        <v>2292.8856060462776</v>
      </c>
      <c r="Q3679" s="678">
        <f t="shared" ca="1" si="632"/>
        <v>2076.9804439219643</v>
      </c>
      <c r="R3679" s="678">
        <f t="shared" ca="1" si="632"/>
        <v>2408.2342541451362</v>
      </c>
      <c r="S3679" s="678">
        <f t="shared" ca="1" si="632"/>
        <v>0.15238075542295781</v>
      </c>
      <c r="T3679" s="678">
        <f t="shared" ca="1" si="632"/>
        <v>28.350611989351883</v>
      </c>
      <c r="U3679" s="678">
        <f t="shared" ca="1" si="631"/>
        <v>0</v>
      </c>
      <c r="V3679" s="678">
        <f t="shared" ca="1" si="631"/>
        <v>22.298230657442481</v>
      </c>
      <c r="W3679" s="678">
        <f t="shared" ca="1" si="631"/>
        <v>50.619500072246908</v>
      </c>
      <c r="X3679" s="678">
        <f t="shared" ca="1" si="631"/>
        <v>0</v>
      </c>
      <c r="Y3679" s="678">
        <f t="shared" ca="1" si="631"/>
        <v>0</v>
      </c>
      <c r="Z3679" s="678">
        <f t="shared" ca="1" si="631"/>
        <v>0</v>
      </c>
      <c r="AA3679" t="str">
        <f t="shared" si="628"/>
        <v>ASRCMS202202</v>
      </c>
      <c r="AB3679" s="957">
        <f t="shared" si="629"/>
        <v>45230</v>
      </c>
      <c r="AC3679" t="str">
        <f t="shared" si="630"/>
        <v>Unaudited</v>
      </c>
    </row>
    <row r="3680" spans="1:29" x14ac:dyDescent="0.25">
      <c r="A3680" t="s">
        <v>421</v>
      </c>
      <c r="B3680" t="s">
        <v>1380</v>
      </c>
      <c r="C3680" t="s">
        <v>1381</v>
      </c>
      <c r="D3680">
        <v>1900</v>
      </c>
      <c r="E3680" s="957">
        <v>1</v>
      </c>
      <c r="F3680" t="s">
        <v>439</v>
      </c>
      <c r="G3680" s="957">
        <v>91</v>
      </c>
      <c r="H3680" t="s">
        <v>390</v>
      </c>
      <c r="I3680" s="937" t="s">
        <v>489</v>
      </c>
      <c r="J3680" s="937" t="s">
        <v>445</v>
      </c>
      <c r="K3680" s="937" t="s">
        <v>446</v>
      </c>
      <c r="L3680" s="937" t="s">
        <v>82</v>
      </c>
      <c r="M3680" s="958" t="s">
        <v>454</v>
      </c>
      <c r="N3680" s="678">
        <f t="shared" ca="1" si="627"/>
        <v>4894.7746847358912</v>
      </c>
      <c r="O3680" s="678">
        <f t="shared" ca="1" si="632"/>
        <v>989.86703709748053</v>
      </c>
      <c r="P3680" s="678">
        <f t="shared" ca="1" si="632"/>
        <v>115.80817983782335</v>
      </c>
      <c r="Q3680" s="678">
        <f t="shared" ca="1" si="632"/>
        <v>1509.8722808032521</v>
      </c>
      <c r="R3680" s="678">
        <f t="shared" ca="1" si="632"/>
        <v>225.64526727599704</v>
      </c>
      <c r="S3680" s="678">
        <f t="shared" ca="1" si="632"/>
        <v>11.269163163345457</v>
      </c>
      <c r="T3680" s="678">
        <f t="shared" ca="1" si="632"/>
        <v>164.76964386268278</v>
      </c>
      <c r="U3680" s="678">
        <f t="shared" ca="1" si="631"/>
        <v>0</v>
      </c>
      <c r="V3680" s="678">
        <f t="shared" ca="1" si="631"/>
        <v>19.992427452218664</v>
      </c>
      <c r="W3680" s="678">
        <f t="shared" ca="1" si="631"/>
        <v>1857.550685243091</v>
      </c>
      <c r="X3680" s="678">
        <f t="shared" ca="1" si="631"/>
        <v>0</v>
      </c>
      <c r="Y3680" s="678">
        <f t="shared" ca="1" si="631"/>
        <v>0</v>
      </c>
      <c r="Z3680" s="678">
        <f t="shared" ca="1" si="631"/>
        <v>0</v>
      </c>
      <c r="AA3680" t="str">
        <f t="shared" si="628"/>
        <v>ASRCMS202202</v>
      </c>
      <c r="AB3680" s="957">
        <f t="shared" si="629"/>
        <v>45230</v>
      </c>
      <c r="AC3680" t="str">
        <f t="shared" si="630"/>
        <v>Unaudited</v>
      </c>
    </row>
    <row r="3681" spans="1:29" x14ac:dyDescent="0.25">
      <c r="A3681" t="s">
        <v>421</v>
      </c>
      <c r="B3681" t="s">
        <v>1380</v>
      </c>
      <c r="C3681" t="s">
        <v>1381</v>
      </c>
      <c r="D3681">
        <v>1900</v>
      </c>
      <c r="E3681" s="957">
        <v>1</v>
      </c>
      <c r="F3681" t="s">
        <v>439</v>
      </c>
      <c r="G3681" s="957">
        <v>91</v>
      </c>
      <c r="H3681" t="s">
        <v>390</v>
      </c>
      <c r="I3681" s="937" t="s">
        <v>489</v>
      </c>
      <c r="J3681" s="937" t="s">
        <v>445</v>
      </c>
      <c r="K3681" s="937" t="s">
        <v>447</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ASRCMS202202</v>
      </c>
      <c r="AB3681" s="957">
        <f t="shared" si="629"/>
        <v>45230</v>
      </c>
      <c r="AC3681" t="str">
        <f t="shared" si="630"/>
        <v>Unaudited</v>
      </c>
    </row>
    <row r="3682" spans="1:29" x14ac:dyDescent="0.25">
      <c r="A3682" t="s">
        <v>421</v>
      </c>
      <c r="B3682" t="s">
        <v>1380</v>
      </c>
      <c r="C3682" t="s">
        <v>1381</v>
      </c>
      <c r="D3682">
        <v>1900</v>
      </c>
      <c r="E3682" s="957">
        <v>1</v>
      </c>
      <c r="F3682" t="s">
        <v>439</v>
      </c>
      <c r="G3682" s="957">
        <v>91</v>
      </c>
      <c r="H3682" t="s">
        <v>390</v>
      </c>
      <c r="I3682" s="937" t="s">
        <v>489</v>
      </c>
      <c r="J3682" s="937" t="s">
        <v>445</v>
      </c>
      <c r="K3682" s="937" t="s">
        <v>447</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ASRCMS202202</v>
      </c>
      <c r="AB3682" s="957">
        <f t="shared" si="629"/>
        <v>45230</v>
      </c>
      <c r="AC3682" t="str">
        <f t="shared" si="630"/>
        <v>Unaudited</v>
      </c>
    </row>
    <row r="3683" spans="1:29" x14ac:dyDescent="0.25">
      <c r="A3683" t="s">
        <v>421</v>
      </c>
      <c r="B3683" t="s">
        <v>1380</v>
      </c>
      <c r="C3683" t="s">
        <v>1381</v>
      </c>
      <c r="D3683">
        <v>1900</v>
      </c>
      <c r="E3683" s="957">
        <v>1</v>
      </c>
      <c r="F3683" t="s">
        <v>439</v>
      </c>
      <c r="G3683" s="957">
        <v>91</v>
      </c>
      <c r="H3683" t="s">
        <v>390</v>
      </c>
      <c r="I3683" s="958" t="s">
        <v>489</v>
      </c>
      <c r="J3683" s="958" t="s">
        <v>445</v>
      </c>
      <c r="K3683" s="958" t="s">
        <v>447</v>
      </c>
      <c r="L3683" s="937">
        <v>6.3</v>
      </c>
      <c r="M3683" s="958" t="s">
        <v>185</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ASRCMS202202</v>
      </c>
      <c r="AB3683" s="957">
        <f t="shared" si="629"/>
        <v>45230</v>
      </c>
      <c r="AC3683" t="str">
        <f t="shared" si="630"/>
        <v>Unaudited</v>
      </c>
    </row>
    <row r="3684" spans="1:29" x14ac:dyDescent="0.25">
      <c r="A3684" t="s">
        <v>421</v>
      </c>
      <c r="B3684" t="s">
        <v>1380</v>
      </c>
      <c r="C3684" t="s">
        <v>1381</v>
      </c>
      <c r="D3684">
        <v>1900</v>
      </c>
      <c r="E3684" s="957">
        <v>1</v>
      </c>
      <c r="F3684" t="s">
        <v>439</v>
      </c>
      <c r="G3684" s="957">
        <v>91</v>
      </c>
      <c r="H3684" t="s">
        <v>390</v>
      </c>
      <c r="I3684" s="937" t="s">
        <v>489</v>
      </c>
      <c r="J3684" s="937" t="s">
        <v>445</v>
      </c>
      <c r="K3684" s="937" t="s">
        <v>447</v>
      </c>
      <c r="L3684" s="937" t="s">
        <v>87</v>
      </c>
      <c r="M3684" s="962" t="s">
        <v>455</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ASRCMS202202</v>
      </c>
      <c r="AB3684" s="957">
        <f t="shared" si="629"/>
        <v>45230</v>
      </c>
      <c r="AC3684" t="str">
        <f t="shared" si="630"/>
        <v>Unaudited</v>
      </c>
    </row>
    <row r="3685" spans="1:29" x14ac:dyDescent="0.25">
      <c r="A3685" t="s">
        <v>421</v>
      </c>
      <c r="B3685" t="s">
        <v>1380</v>
      </c>
      <c r="C3685" t="s">
        <v>1381</v>
      </c>
      <c r="D3685">
        <v>1900</v>
      </c>
      <c r="E3685" s="957">
        <v>1</v>
      </c>
      <c r="F3685" t="s">
        <v>439</v>
      </c>
      <c r="G3685" s="957">
        <v>91</v>
      </c>
      <c r="H3685" t="s">
        <v>390</v>
      </c>
      <c r="I3685" s="937" t="s">
        <v>489</v>
      </c>
      <c r="J3685" s="937" t="s">
        <v>445</v>
      </c>
      <c r="K3685" s="937" t="s">
        <v>448</v>
      </c>
      <c r="L3685" s="937">
        <v>7.1</v>
      </c>
      <c r="M3685" s="962" t="s">
        <v>20</v>
      </c>
      <c r="N3685" s="678">
        <f t="shared" ca="1" si="627"/>
        <v>609084.85000000009</v>
      </c>
      <c r="O3685" s="678">
        <f t="shared" ca="1" si="634"/>
        <v>130237.48185204811</v>
      </c>
      <c r="P3685" s="678">
        <f t="shared" ca="1" si="634"/>
        <v>6955.5753965308513</v>
      </c>
      <c r="Q3685" s="678">
        <f t="shared" ca="1" si="634"/>
        <v>310935.83868300728</v>
      </c>
      <c r="R3685" s="678">
        <f t="shared" ca="1" si="634"/>
        <v>18805.870563352601</v>
      </c>
      <c r="S3685" s="678">
        <f t="shared" ca="1" si="634"/>
        <v>1713.9523953473729</v>
      </c>
      <c r="T3685" s="678">
        <f t="shared" ca="1" si="634"/>
        <v>41708.964915082957</v>
      </c>
      <c r="U3685" s="678">
        <f t="shared" ca="1" si="633"/>
        <v>0</v>
      </c>
      <c r="V3685" s="678">
        <f t="shared" ca="1" si="633"/>
        <v>2247.2835059620347</v>
      </c>
      <c r="W3685" s="678">
        <f t="shared" ca="1" si="633"/>
        <v>96479.882688668862</v>
      </c>
      <c r="X3685" s="678">
        <f t="shared" ca="1" si="633"/>
        <v>0</v>
      </c>
      <c r="Y3685" s="678">
        <f t="shared" ca="1" si="633"/>
        <v>0</v>
      </c>
      <c r="Z3685" s="678">
        <f t="shared" ca="1" si="633"/>
        <v>0</v>
      </c>
      <c r="AA3685" t="str">
        <f t="shared" si="628"/>
        <v>ASRCMS202202</v>
      </c>
      <c r="AB3685" s="957">
        <f t="shared" si="629"/>
        <v>45230</v>
      </c>
      <c r="AC3685" t="str">
        <f t="shared" si="630"/>
        <v>Unaudited</v>
      </c>
    </row>
    <row r="3686" spans="1:29" x14ac:dyDescent="0.25">
      <c r="A3686" t="s">
        <v>421</v>
      </c>
      <c r="B3686" t="s">
        <v>1380</v>
      </c>
      <c r="C3686" t="s">
        <v>1381</v>
      </c>
      <c r="D3686">
        <v>1900</v>
      </c>
      <c r="E3686" s="957">
        <v>1</v>
      </c>
      <c r="F3686" t="s">
        <v>439</v>
      </c>
      <c r="G3686" s="957">
        <v>91</v>
      </c>
      <c r="H3686" t="s">
        <v>390</v>
      </c>
      <c r="I3686" s="937" t="s">
        <v>489</v>
      </c>
      <c r="J3686" s="937" t="s">
        <v>445</v>
      </c>
      <c r="K3686" s="937" t="s">
        <v>448</v>
      </c>
      <c r="L3686" s="937">
        <v>7.2</v>
      </c>
      <c r="M3686" s="962"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ASRCMS202202</v>
      </c>
      <c r="AB3686" s="957">
        <f t="shared" si="629"/>
        <v>45230</v>
      </c>
      <c r="AC3686" t="str">
        <f t="shared" si="630"/>
        <v>Unaudited</v>
      </c>
    </row>
    <row r="3687" spans="1:29" x14ac:dyDescent="0.25">
      <c r="A3687" t="s">
        <v>421</v>
      </c>
      <c r="B3687" t="s">
        <v>1380</v>
      </c>
      <c r="C3687" t="s">
        <v>1381</v>
      </c>
      <c r="D3687">
        <v>1900</v>
      </c>
      <c r="E3687" s="957">
        <v>1</v>
      </c>
      <c r="F3687" t="s">
        <v>439</v>
      </c>
      <c r="G3687" s="957">
        <v>91</v>
      </c>
      <c r="H3687" t="s">
        <v>390</v>
      </c>
      <c r="I3687" s="937" t="s">
        <v>489</v>
      </c>
      <c r="J3687" s="937" t="s">
        <v>445</v>
      </c>
      <c r="K3687" s="937" t="s">
        <v>448</v>
      </c>
      <c r="L3687" s="937">
        <v>7.3</v>
      </c>
      <c r="M3687" s="962" t="s">
        <v>156</v>
      </c>
      <c r="N3687" s="678">
        <f t="shared" ca="1" si="627"/>
        <v>107002.89362108189</v>
      </c>
      <c r="O3687" s="678">
        <f t="shared" ca="1" si="634"/>
        <v>21639.124186831152</v>
      </c>
      <c r="P3687" s="678">
        <f t="shared" ca="1" si="634"/>
        <v>2531.6406057016216</v>
      </c>
      <c r="Q3687" s="678">
        <f t="shared" ca="1" si="634"/>
        <v>33006.770168201947</v>
      </c>
      <c r="R3687" s="678">
        <f t="shared" ca="1" si="634"/>
        <v>4932.7493266907932</v>
      </c>
      <c r="S3687" s="678">
        <f t="shared" ca="1" si="634"/>
        <v>246.35108760499202</v>
      </c>
      <c r="T3687" s="678">
        <f t="shared" ca="1" si="634"/>
        <v>3601.9694081533621</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437.04720353484038</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40607.241634363199</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ASRCMS202202</v>
      </c>
      <c r="AB3687" s="957">
        <f t="shared" si="629"/>
        <v>45230</v>
      </c>
      <c r="AC3687" t="str">
        <f t="shared" si="630"/>
        <v>Unaudited</v>
      </c>
    </row>
    <row r="3688" spans="1:29" x14ac:dyDescent="0.25">
      <c r="A3688" t="s">
        <v>421</v>
      </c>
      <c r="B3688" t="s">
        <v>1380</v>
      </c>
      <c r="C3688" t="s">
        <v>1381</v>
      </c>
      <c r="D3688">
        <v>1900</v>
      </c>
      <c r="E3688" s="957">
        <v>1</v>
      </c>
      <c r="F3688" t="s">
        <v>439</v>
      </c>
      <c r="G3688" s="957">
        <v>91</v>
      </c>
      <c r="H3688" t="s">
        <v>390</v>
      </c>
      <c r="I3688" s="937" t="s">
        <v>489</v>
      </c>
      <c r="J3688" s="937" t="s">
        <v>445</v>
      </c>
      <c r="K3688" s="937" t="s">
        <v>448</v>
      </c>
      <c r="L3688" s="937" t="s">
        <v>91</v>
      </c>
      <c r="M3688" s="962" t="s">
        <v>456</v>
      </c>
      <c r="N3688" s="678">
        <f t="shared" ca="1" si="627"/>
        <v>163.39918838153545</v>
      </c>
      <c r="O3688" s="678">
        <f t="shared" ca="1" si="634"/>
        <v>33.04410946059528</v>
      </c>
      <c r="P3688" s="678">
        <f t="shared" ca="1" si="634"/>
        <v>3.8659517163177175</v>
      </c>
      <c r="Q3688" s="678">
        <f t="shared" ca="1" si="634"/>
        <v>50.403117841641993</v>
      </c>
      <c r="R3688" s="678">
        <f t="shared" ca="1" si="634"/>
        <v>7.53257420612446</v>
      </c>
      <c r="S3688" s="678">
        <f t="shared" ca="1" si="634"/>
        <v>0.37619139454405748</v>
      </c>
      <c r="T3688" s="678">
        <f t="shared" ca="1" si="634"/>
        <v>5.500401512052381</v>
      </c>
      <c r="U3688" s="678">
        <f t="shared" ca="1" si="635"/>
        <v>0</v>
      </c>
      <c r="V3688" s="678">
        <f t="shared" ca="1" si="635"/>
        <v>0.66739464630648726</v>
      </c>
      <c r="W3688" s="678">
        <f t="shared" ca="1" si="636"/>
        <v>62.009447603953063</v>
      </c>
      <c r="X3688" s="678">
        <f t="shared" ca="1" si="637"/>
        <v>0</v>
      </c>
      <c r="Y3688" s="678">
        <f t="shared" ca="1" si="637"/>
        <v>0</v>
      </c>
      <c r="Z3688" s="678">
        <f t="shared" ca="1" si="637"/>
        <v>0</v>
      </c>
      <c r="AA3688" t="str">
        <f t="shared" si="628"/>
        <v>ASRCMS202202</v>
      </c>
      <c r="AB3688" s="957">
        <f t="shared" si="629"/>
        <v>45230</v>
      </c>
      <c r="AC3688" t="str">
        <f t="shared" si="630"/>
        <v>Unaudited</v>
      </c>
    </row>
    <row r="3689" spans="1:29" x14ac:dyDescent="0.25">
      <c r="A3689" t="s">
        <v>421</v>
      </c>
      <c r="B3689" t="s">
        <v>1380</v>
      </c>
      <c r="C3689" t="s">
        <v>1381</v>
      </c>
      <c r="D3689">
        <v>1900</v>
      </c>
      <c r="E3689" s="957">
        <v>1</v>
      </c>
      <c r="F3689" t="s">
        <v>439</v>
      </c>
      <c r="G3689" s="957">
        <v>91</v>
      </c>
      <c r="H3689" t="s">
        <v>390</v>
      </c>
      <c r="I3689" s="937" t="s">
        <v>489</v>
      </c>
      <c r="J3689" s="937" t="s">
        <v>445</v>
      </c>
      <c r="K3689" s="937" t="s">
        <v>449</v>
      </c>
      <c r="L3689" s="937">
        <v>8.1</v>
      </c>
      <c r="M3689" s="962" t="s">
        <v>22</v>
      </c>
      <c r="N3689" s="678">
        <f t="shared" ca="1" si="627"/>
        <v>7468578.9743301552</v>
      </c>
      <c r="O3689" s="678">
        <f t="shared" ca="1" si="634"/>
        <v>2633884.825397342</v>
      </c>
      <c r="P3689" s="678">
        <f t="shared" ca="1" si="634"/>
        <v>444891.17115995154</v>
      </c>
      <c r="Q3689" s="678">
        <f t="shared" ca="1" si="634"/>
        <v>2234214.7348228893</v>
      </c>
      <c r="R3689" s="678">
        <f t="shared" ca="1" si="634"/>
        <v>439108.70929543988</v>
      </c>
      <c r="S3689" s="678">
        <f t="shared" ca="1" si="634"/>
        <v>21.59943070524103</v>
      </c>
      <c r="T3689" s="678">
        <f t="shared" ca="1" si="634"/>
        <v>300006.06347375584</v>
      </c>
      <c r="U3689" s="678">
        <f t="shared" ca="1" si="635"/>
        <v>0</v>
      </c>
      <c r="V3689" s="678">
        <f t="shared" ca="1" si="635"/>
        <v>182760.25992305769</v>
      </c>
      <c r="W3689" s="678">
        <f t="shared" ca="1" si="636"/>
        <v>1233691.6108270136</v>
      </c>
      <c r="X3689" s="678">
        <f t="shared" ca="1" si="637"/>
        <v>0</v>
      </c>
      <c r="Y3689" s="678">
        <f t="shared" ca="1" si="637"/>
        <v>0</v>
      </c>
      <c r="Z3689" s="678">
        <f t="shared" ca="1" si="637"/>
        <v>0</v>
      </c>
      <c r="AA3689" t="str">
        <f t="shared" si="628"/>
        <v>ASRCMS202202</v>
      </c>
      <c r="AB3689" s="957">
        <f t="shared" si="629"/>
        <v>45230</v>
      </c>
      <c r="AC3689" t="str">
        <f t="shared" si="630"/>
        <v>Unaudited</v>
      </c>
    </row>
    <row r="3690" spans="1:29" x14ac:dyDescent="0.25">
      <c r="A3690" t="s">
        <v>421</v>
      </c>
      <c r="B3690" t="s">
        <v>1380</v>
      </c>
      <c r="C3690" t="s">
        <v>1381</v>
      </c>
      <c r="D3690">
        <v>1900</v>
      </c>
      <c r="E3690" s="957">
        <v>1</v>
      </c>
      <c r="F3690" t="s">
        <v>439</v>
      </c>
      <c r="G3690" s="957">
        <v>91</v>
      </c>
      <c r="H3690" t="s">
        <v>390</v>
      </c>
      <c r="I3690" s="937" t="s">
        <v>489</v>
      </c>
      <c r="J3690" s="937" t="s">
        <v>445</v>
      </c>
      <c r="K3690" s="937" t="s">
        <v>449</v>
      </c>
      <c r="L3690" s="945" t="s">
        <v>113</v>
      </c>
      <c r="M3690" s="960" t="s">
        <v>444</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ASRCMS202202</v>
      </c>
      <c r="AB3690" s="957">
        <f t="shared" si="629"/>
        <v>45230</v>
      </c>
      <c r="AC3690" t="str">
        <f t="shared" si="630"/>
        <v>Unaudited</v>
      </c>
    </row>
    <row r="3691" spans="1:29" x14ac:dyDescent="0.25">
      <c r="A3691" t="s">
        <v>421</v>
      </c>
      <c r="B3691" t="s">
        <v>1380</v>
      </c>
      <c r="C3691" t="s">
        <v>1381</v>
      </c>
      <c r="D3691">
        <v>1900</v>
      </c>
      <c r="E3691" s="957">
        <v>1</v>
      </c>
      <c r="F3691" t="s">
        <v>439</v>
      </c>
      <c r="G3691" s="957">
        <v>91</v>
      </c>
      <c r="H3691" t="s">
        <v>390</v>
      </c>
      <c r="I3691" s="962" t="s">
        <v>489</v>
      </c>
      <c r="J3691" s="962" t="s">
        <v>445</v>
      </c>
      <c r="K3691" s="962" t="s">
        <v>449</v>
      </c>
      <c r="L3691" s="937" t="s">
        <v>115</v>
      </c>
      <c r="M3691" s="962" t="s">
        <v>158</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ASRCMS202202</v>
      </c>
      <c r="AB3691" s="957">
        <f t="shared" si="629"/>
        <v>45230</v>
      </c>
      <c r="AC3691" t="str">
        <f t="shared" si="630"/>
        <v>Unaudited</v>
      </c>
    </row>
    <row r="3692" spans="1:29" x14ac:dyDescent="0.25">
      <c r="A3692" t="s">
        <v>421</v>
      </c>
      <c r="B3692" t="s">
        <v>1380</v>
      </c>
      <c r="C3692" t="s">
        <v>1381</v>
      </c>
      <c r="D3692">
        <v>1900</v>
      </c>
      <c r="E3692" s="957">
        <v>1</v>
      </c>
      <c r="F3692" t="s">
        <v>439</v>
      </c>
      <c r="G3692" s="957">
        <v>91</v>
      </c>
      <c r="H3692" t="s">
        <v>390</v>
      </c>
      <c r="I3692" s="937" t="s">
        <v>489</v>
      </c>
      <c r="J3692" s="937" t="s">
        <v>445</v>
      </c>
      <c r="K3692" s="937" t="s">
        <v>449</v>
      </c>
      <c r="L3692" s="943" t="s">
        <v>116</v>
      </c>
      <c r="M3692" s="963" t="s">
        <v>114</v>
      </c>
      <c r="N3692" s="678">
        <f t="shared" ca="1" si="627"/>
        <v>-49441.032951114088</v>
      </c>
      <c r="O3692" s="678">
        <f t="shared" ca="1" si="638"/>
        <v>-17435.979038246533</v>
      </c>
      <c r="P3692" s="678">
        <f t="shared" ca="1" si="638"/>
        <v>-2945.1223758334399</v>
      </c>
      <c r="Q3692" s="678">
        <f t="shared" ca="1" si="638"/>
        <v>-14790.214404092882</v>
      </c>
      <c r="R3692" s="678">
        <f t="shared" ca="1" si="638"/>
        <v>-2906.8432214501895</v>
      </c>
      <c r="S3692" s="678">
        <f t="shared" ca="1" si="638"/>
        <v>-0.14298545531801185</v>
      </c>
      <c r="T3692" s="678">
        <f t="shared" ca="1" si="638"/>
        <v>-1986.0015835301924</v>
      </c>
      <c r="U3692" s="678">
        <f t="shared" ca="1" si="638"/>
        <v>0</v>
      </c>
      <c r="V3692" s="678">
        <f t="shared" ca="1" si="638"/>
        <v>-1209.8494324110006</v>
      </c>
      <c r="W3692" s="678">
        <f t="shared" ca="1" si="636"/>
        <v>-8166.8799100945362</v>
      </c>
      <c r="X3692" s="678">
        <f t="shared" ca="1" si="638"/>
        <v>0</v>
      </c>
      <c r="Y3692" s="678">
        <f t="shared" ca="1" si="638"/>
        <v>0</v>
      </c>
      <c r="Z3692" s="678">
        <f t="shared" ca="1" si="638"/>
        <v>0</v>
      </c>
      <c r="AA3692" t="str">
        <f t="shared" si="628"/>
        <v>ASRCMS202202</v>
      </c>
      <c r="AB3692" s="957">
        <f t="shared" si="629"/>
        <v>45230</v>
      </c>
      <c r="AC3692" t="str">
        <f t="shared" si="630"/>
        <v>Unaudited</v>
      </c>
    </row>
    <row r="3693" spans="1:29" x14ac:dyDescent="0.25">
      <c r="A3693" t="s">
        <v>421</v>
      </c>
      <c r="B3693" t="s">
        <v>1380</v>
      </c>
      <c r="C3693" t="s">
        <v>1381</v>
      </c>
      <c r="D3693">
        <v>1900</v>
      </c>
      <c r="E3693" s="957">
        <v>1</v>
      </c>
      <c r="F3693" t="s">
        <v>439</v>
      </c>
      <c r="G3693" s="957">
        <v>91</v>
      </c>
      <c r="H3693" t="s">
        <v>390</v>
      </c>
      <c r="I3693" s="937" t="s">
        <v>489</v>
      </c>
      <c r="J3693" s="937" t="s">
        <v>445</v>
      </c>
      <c r="K3693" s="937" t="s">
        <v>449</v>
      </c>
      <c r="L3693" s="943" t="s">
        <v>117</v>
      </c>
      <c r="M3693" s="963" t="s">
        <v>159</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ASRCMS202202</v>
      </c>
      <c r="AB3693" s="957">
        <f t="shared" si="629"/>
        <v>45230</v>
      </c>
      <c r="AC3693" t="str">
        <f t="shared" si="630"/>
        <v>Unaudited</v>
      </c>
    </row>
    <row r="3694" spans="1:29" x14ac:dyDescent="0.25">
      <c r="A3694" t="s">
        <v>421</v>
      </c>
      <c r="B3694" t="s">
        <v>1380</v>
      </c>
      <c r="C3694" t="s">
        <v>1381</v>
      </c>
      <c r="D3694">
        <v>1900</v>
      </c>
      <c r="E3694" s="957">
        <v>1</v>
      </c>
      <c r="F3694" t="s">
        <v>439</v>
      </c>
      <c r="G3694" s="957">
        <v>91</v>
      </c>
      <c r="H3694" t="s">
        <v>390</v>
      </c>
      <c r="I3694" s="937" t="s">
        <v>489</v>
      </c>
      <c r="J3694" s="937" t="s">
        <v>445</v>
      </c>
      <c r="K3694" s="937" t="s">
        <v>449</v>
      </c>
      <c r="L3694" s="947" t="s">
        <v>160</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ASRCMS202202</v>
      </c>
      <c r="AB3694" s="957">
        <f t="shared" si="629"/>
        <v>45230</v>
      </c>
      <c r="AC3694" t="str">
        <f t="shared" si="630"/>
        <v>Unaudited</v>
      </c>
    </row>
    <row r="3695" spans="1:29" x14ac:dyDescent="0.25">
      <c r="A3695" t="s">
        <v>421</v>
      </c>
      <c r="B3695" t="s">
        <v>1380</v>
      </c>
      <c r="C3695" t="s">
        <v>1381</v>
      </c>
      <c r="D3695">
        <v>1900</v>
      </c>
      <c r="E3695" s="957">
        <v>1</v>
      </c>
      <c r="F3695" t="s">
        <v>439</v>
      </c>
      <c r="G3695" s="957">
        <v>91</v>
      </c>
      <c r="H3695" t="s">
        <v>390</v>
      </c>
      <c r="I3695" s="963" t="s">
        <v>489</v>
      </c>
      <c r="J3695" s="963" t="s">
        <v>445</v>
      </c>
      <c r="K3695" s="963" t="s">
        <v>449</v>
      </c>
      <c r="L3695" s="943" t="s">
        <v>443</v>
      </c>
      <c r="M3695" s="963" t="s">
        <v>457</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ASRCMS202202</v>
      </c>
      <c r="AB3695" s="957">
        <f t="shared" si="629"/>
        <v>45230</v>
      </c>
      <c r="AC3695" t="str">
        <f t="shared" si="630"/>
        <v>Unaudited</v>
      </c>
    </row>
    <row r="3696" spans="1:29" ht="30" x14ac:dyDescent="0.25">
      <c r="A3696" t="s">
        <v>421</v>
      </c>
      <c r="B3696" t="s">
        <v>1380</v>
      </c>
      <c r="C3696" t="s">
        <v>1381</v>
      </c>
      <c r="D3696">
        <v>1900</v>
      </c>
      <c r="E3696" s="957">
        <v>1</v>
      </c>
      <c r="F3696" t="s">
        <v>439</v>
      </c>
      <c r="G3696" s="957">
        <v>91</v>
      </c>
      <c r="H3696" t="s">
        <v>390</v>
      </c>
      <c r="I3696" s="937" t="s">
        <v>489</v>
      </c>
      <c r="J3696" s="937" t="s">
        <v>445</v>
      </c>
      <c r="K3696" s="937" t="s">
        <v>450</v>
      </c>
      <c r="L3696" s="937">
        <v>9.1</v>
      </c>
      <c r="M3696" s="962" t="s">
        <v>186</v>
      </c>
      <c r="N3696" s="678">
        <f t="shared" ca="1" si="627"/>
        <v>13278876.210000001</v>
      </c>
      <c r="O3696" s="678">
        <f t="shared" ca="1" si="638"/>
        <v>1105769.8599999999</v>
      </c>
      <c r="P3696" s="678">
        <f t="shared" ca="1" si="638"/>
        <v>105965.77000000002</v>
      </c>
      <c r="Q3696" s="678">
        <f t="shared" ca="1" si="638"/>
        <v>3010841.3000000003</v>
      </c>
      <c r="R3696" s="678">
        <f t="shared" ca="1" si="638"/>
        <v>647789.17999999982</v>
      </c>
      <c r="S3696" s="678">
        <f t="shared" ca="1" si="638"/>
        <v>16201.67</v>
      </c>
      <c r="T3696" s="678">
        <f t="shared" ca="1" si="638"/>
        <v>163833.62999999998</v>
      </c>
      <c r="U3696" s="678">
        <f t="shared" ca="1" si="638"/>
        <v>0</v>
      </c>
      <c r="V3696" s="678">
        <f t="shared" ca="1" si="638"/>
        <v>0</v>
      </c>
      <c r="W3696" s="678">
        <f t="shared" ca="1" si="636"/>
        <v>8228474.8000000007</v>
      </c>
      <c r="X3696" s="678">
        <f t="shared" ca="1" si="638"/>
        <v>0</v>
      </c>
      <c r="Y3696" s="678">
        <f t="shared" ca="1" si="638"/>
        <v>0</v>
      </c>
      <c r="Z3696" s="678">
        <f t="shared" ca="1" si="638"/>
        <v>0</v>
      </c>
      <c r="AA3696" t="str">
        <f t="shared" si="628"/>
        <v>ASRCMS202202</v>
      </c>
      <c r="AB3696" s="957">
        <f t="shared" si="629"/>
        <v>45230</v>
      </c>
      <c r="AC3696" t="str">
        <f t="shared" si="630"/>
        <v>Unaudited</v>
      </c>
    </row>
    <row r="3697" spans="1:29" x14ac:dyDescent="0.25">
      <c r="A3697" t="s">
        <v>421</v>
      </c>
      <c r="B3697" t="s">
        <v>1380</v>
      </c>
      <c r="C3697" t="s">
        <v>1381</v>
      </c>
      <c r="D3697">
        <v>1900</v>
      </c>
      <c r="E3697" s="957">
        <v>1</v>
      </c>
      <c r="F3697" t="s">
        <v>439</v>
      </c>
      <c r="G3697" s="957">
        <v>91</v>
      </c>
      <c r="H3697" t="s">
        <v>390</v>
      </c>
      <c r="I3697" s="937" t="s">
        <v>489</v>
      </c>
      <c r="J3697" s="937" t="s">
        <v>445</v>
      </c>
      <c r="K3697" s="937" t="s">
        <v>450</v>
      </c>
      <c r="L3697" s="937" t="s">
        <v>107</v>
      </c>
      <c r="M3697" s="962" t="s">
        <v>187</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ASRCMS202202</v>
      </c>
      <c r="AB3697" s="957">
        <f t="shared" si="629"/>
        <v>45230</v>
      </c>
      <c r="AC3697" t="str">
        <f t="shared" si="630"/>
        <v>Unaudited</v>
      </c>
    </row>
    <row r="3698" spans="1:29" x14ac:dyDescent="0.25">
      <c r="A3698" t="s">
        <v>421</v>
      </c>
      <c r="B3698" t="s">
        <v>1380</v>
      </c>
      <c r="C3698" t="s">
        <v>1381</v>
      </c>
      <c r="D3698">
        <v>1900</v>
      </c>
      <c r="E3698" s="957">
        <v>1</v>
      </c>
      <c r="F3698" t="s">
        <v>439</v>
      </c>
      <c r="G3698" s="957">
        <v>91</v>
      </c>
      <c r="H3698" t="s">
        <v>390</v>
      </c>
      <c r="I3698" s="937" t="s">
        <v>489</v>
      </c>
      <c r="J3698" s="937" t="s">
        <v>445</v>
      </c>
      <c r="K3698" s="937" t="s">
        <v>450</v>
      </c>
      <c r="L3698" s="937" t="s">
        <v>1316</v>
      </c>
      <c r="M3698" s="962" t="s">
        <v>1317</v>
      </c>
      <c r="N3698" s="678">
        <f t="shared" ca="1" si="627"/>
        <v>1214333.08</v>
      </c>
      <c r="O3698" s="678">
        <f t="shared" ca="1" si="638"/>
        <v>0</v>
      </c>
      <c r="P3698" s="678">
        <f t="shared" ca="1" si="638"/>
        <v>0</v>
      </c>
      <c r="Q3698" s="678">
        <f t="shared" ca="1" si="638"/>
        <v>944785.79</v>
      </c>
      <c r="R3698" s="678">
        <f t="shared" ca="1" si="638"/>
        <v>0</v>
      </c>
      <c r="S3698" s="678">
        <f t="shared" ca="1" si="638"/>
        <v>0</v>
      </c>
      <c r="T3698" s="678">
        <f t="shared" ca="1" si="638"/>
        <v>205574.78</v>
      </c>
      <c r="U3698" s="678">
        <f t="shared" ca="1" si="638"/>
        <v>0</v>
      </c>
      <c r="V3698" s="678">
        <f t="shared" ca="1" si="638"/>
        <v>63972.509999999995</v>
      </c>
      <c r="W3698" s="678">
        <f t="shared" ca="1" si="636"/>
        <v>0</v>
      </c>
      <c r="X3698" s="678">
        <f t="shared" ca="1" si="638"/>
        <v>0</v>
      </c>
      <c r="Y3698" s="678">
        <f t="shared" ca="1" si="638"/>
        <v>0</v>
      </c>
      <c r="Z3698" s="678">
        <f t="shared" ca="1" si="638"/>
        <v>0</v>
      </c>
      <c r="AA3698" t="str">
        <f t="shared" si="628"/>
        <v>ASRCMS202202</v>
      </c>
      <c r="AB3698" s="957">
        <f t="shared" si="629"/>
        <v>45230</v>
      </c>
      <c r="AC3698" t="str">
        <f t="shared" si="630"/>
        <v>Unaudited</v>
      </c>
    </row>
    <row r="3699" spans="1:29" x14ac:dyDescent="0.25">
      <c r="A3699" t="s">
        <v>421</v>
      </c>
      <c r="B3699" t="s">
        <v>1380</v>
      </c>
      <c r="C3699" t="s">
        <v>1381</v>
      </c>
      <c r="D3699">
        <v>1900</v>
      </c>
      <c r="E3699" s="957">
        <v>1</v>
      </c>
      <c r="F3699" t="s">
        <v>439</v>
      </c>
      <c r="G3699" s="957">
        <v>91</v>
      </c>
      <c r="H3699" t="s">
        <v>390</v>
      </c>
      <c r="I3699" s="937" t="s">
        <v>489</v>
      </c>
      <c r="J3699" s="937" t="s">
        <v>445</v>
      </c>
      <c r="K3699" s="937" t="s">
        <v>450</v>
      </c>
      <c r="L3699" s="945" t="s">
        <v>108</v>
      </c>
      <c r="M3699" s="960" t="s">
        <v>188</v>
      </c>
      <c r="N3699" s="678">
        <f t="shared" ca="1" si="627"/>
        <v>2043332.6299999994</v>
      </c>
      <c r="O3699" s="678">
        <f t="shared" ca="1" si="638"/>
        <v>417871.03999999992</v>
      </c>
      <c r="P3699" s="678">
        <f t="shared" ca="1" si="638"/>
        <v>16353.53</v>
      </c>
      <c r="Q3699" s="678">
        <f t="shared" ca="1" si="638"/>
        <v>700601.2999999997</v>
      </c>
      <c r="R3699" s="678">
        <f t="shared" ca="1" si="638"/>
        <v>95866.63</v>
      </c>
      <c r="S3699" s="678">
        <f t="shared" ca="1" si="638"/>
        <v>350.9</v>
      </c>
      <c r="T3699" s="678">
        <f t="shared" ca="1" si="638"/>
        <v>98747.909999999989</v>
      </c>
      <c r="U3699" s="678">
        <f t="shared" ca="1" si="638"/>
        <v>0</v>
      </c>
      <c r="V3699" s="678">
        <f t="shared" ca="1" si="638"/>
        <v>13999.480000000001</v>
      </c>
      <c r="W3699" s="678">
        <f t="shared" ca="1" si="636"/>
        <v>699541.8400000002</v>
      </c>
      <c r="X3699" s="678">
        <f t="shared" ca="1" si="638"/>
        <v>0</v>
      </c>
      <c r="Y3699" s="678">
        <f t="shared" ca="1" si="638"/>
        <v>0</v>
      </c>
      <c r="Z3699" s="678">
        <f t="shared" ca="1" si="638"/>
        <v>0</v>
      </c>
      <c r="AA3699" t="str">
        <f t="shared" si="628"/>
        <v>ASRCMS202202</v>
      </c>
      <c r="AB3699" s="957">
        <f t="shared" si="629"/>
        <v>45230</v>
      </c>
      <c r="AC3699" t="str">
        <f t="shared" si="630"/>
        <v>Unaudited</v>
      </c>
    </row>
    <row r="3700" spans="1:29" x14ac:dyDescent="0.25">
      <c r="A3700" t="s">
        <v>421</v>
      </c>
      <c r="B3700" t="s">
        <v>1380</v>
      </c>
      <c r="C3700" t="s">
        <v>1381</v>
      </c>
      <c r="D3700">
        <v>1900</v>
      </c>
      <c r="E3700" s="957">
        <v>1</v>
      </c>
      <c r="F3700" t="s">
        <v>439</v>
      </c>
      <c r="G3700" s="957">
        <v>91</v>
      </c>
      <c r="H3700" t="s">
        <v>390</v>
      </c>
      <c r="I3700" s="962" t="s">
        <v>489</v>
      </c>
      <c r="J3700" s="962" t="s">
        <v>445</v>
      </c>
      <c r="K3700" s="962" t="s">
        <v>450</v>
      </c>
      <c r="L3700" s="937" t="s">
        <v>109</v>
      </c>
      <c r="M3700" s="962" t="s">
        <v>161</v>
      </c>
      <c r="N3700" s="678">
        <f t="shared" ca="1" si="627"/>
        <v>4096450.6703494717</v>
      </c>
      <c r="O3700" s="678">
        <f t="shared" ca="1" si="638"/>
        <v>1854231.3641541714</v>
      </c>
      <c r="P3700" s="678">
        <f t="shared" ca="1" si="638"/>
        <v>81398.725234434969</v>
      </c>
      <c r="Q3700" s="678">
        <f t="shared" ca="1" si="638"/>
        <v>1563086.7360248116</v>
      </c>
      <c r="R3700" s="678">
        <f t="shared" ca="1" si="638"/>
        <v>130577.08982688062</v>
      </c>
      <c r="S3700" s="678">
        <f t="shared" ca="1" si="638"/>
        <v>165.04670983296472</v>
      </c>
      <c r="T3700" s="678">
        <f t="shared" ca="1" si="638"/>
        <v>147875.72656543535</v>
      </c>
      <c r="U3700" s="678">
        <f t="shared" ca="1" si="638"/>
        <v>0</v>
      </c>
      <c r="V3700" s="678">
        <f t="shared" ca="1" si="638"/>
        <v>12968.898038740825</v>
      </c>
      <c r="W3700" s="678">
        <f t="shared" ca="1" si="636"/>
        <v>306147.08379516425</v>
      </c>
      <c r="X3700" s="678">
        <f t="shared" ca="1" si="638"/>
        <v>0</v>
      </c>
      <c r="Y3700" s="678">
        <f t="shared" ca="1" si="638"/>
        <v>0</v>
      </c>
      <c r="Z3700" s="678">
        <f t="shared" ca="1" si="638"/>
        <v>0</v>
      </c>
      <c r="AA3700" t="str">
        <f t="shared" si="628"/>
        <v>ASRCMS202202</v>
      </c>
      <c r="AB3700" s="957">
        <f t="shared" si="629"/>
        <v>45230</v>
      </c>
      <c r="AC3700" t="str">
        <f t="shared" si="630"/>
        <v>Unaudited</v>
      </c>
    </row>
    <row r="3701" spans="1:29" x14ac:dyDescent="0.25">
      <c r="A3701" t="s">
        <v>421</v>
      </c>
      <c r="B3701" t="s">
        <v>1380</v>
      </c>
      <c r="C3701" t="s">
        <v>1381</v>
      </c>
      <c r="D3701">
        <v>1900</v>
      </c>
      <c r="E3701" s="957">
        <v>1</v>
      </c>
      <c r="F3701" t="s">
        <v>439</v>
      </c>
      <c r="G3701" s="957">
        <v>91</v>
      </c>
      <c r="H3701" t="s">
        <v>390</v>
      </c>
      <c r="I3701" s="937" t="s">
        <v>489</v>
      </c>
      <c r="J3701" s="937" t="s">
        <v>445</v>
      </c>
      <c r="K3701" s="937" t="s">
        <v>450</v>
      </c>
      <c r="L3701" s="937" t="s">
        <v>110</v>
      </c>
      <c r="M3701" s="962" t="s">
        <v>135</v>
      </c>
      <c r="N3701" s="678">
        <f t="shared" ca="1" si="627"/>
        <v>54914.967004160266</v>
      </c>
      <c r="O3701" s="678">
        <f t="shared" ca="1" si="638"/>
        <v>32383.803037520804</v>
      </c>
      <c r="P3701" s="678">
        <f t="shared" ca="1" si="638"/>
        <v>3830.9837693333429</v>
      </c>
      <c r="Q3701" s="678">
        <f t="shared" ca="1" si="638"/>
        <v>13871.507458523112</v>
      </c>
      <c r="R3701" s="678">
        <f t="shared" ca="1" si="638"/>
        <v>1940.4457188823039</v>
      </c>
      <c r="S3701" s="678">
        <f t="shared" ca="1" si="638"/>
        <v>69.886420962528319</v>
      </c>
      <c r="T3701" s="678">
        <f t="shared" ca="1" si="638"/>
        <v>1492.2783906567768</v>
      </c>
      <c r="U3701" s="678">
        <f t="shared" ca="1" si="638"/>
        <v>0</v>
      </c>
      <c r="V3701" s="678">
        <f t="shared" ca="1" si="638"/>
        <v>307.13242896690076</v>
      </c>
      <c r="W3701" s="678">
        <f t="shared" ca="1" si="636"/>
        <v>1018.9297793144924</v>
      </c>
      <c r="X3701" s="678">
        <f t="shared" ca="1" si="638"/>
        <v>0</v>
      </c>
      <c r="Y3701" s="678">
        <f t="shared" ca="1" si="638"/>
        <v>0</v>
      </c>
      <c r="Z3701" s="678">
        <f t="shared" ca="1" si="638"/>
        <v>0</v>
      </c>
      <c r="AA3701" t="str">
        <f t="shared" si="628"/>
        <v>ASRCMS202202</v>
      </c>
      <c r="AB3701" s="957">
        <f t="shared" si="629"/>
        <v>45230</v>
      </c>
      <c r="AC3701" t="str">
        <f t="shared" si="630"/>
        <v>Unaudited</v>
      </c>
    </row>
    <row r="3702" spans="1:29" x14ac:dyDescent="0.25">
      <c r="A3702" t="s">
        <v>421</v>
      </c>
      <c r="B3702" t="s">
        <v>1380</v>
      </c>
      <c r="C3702" t="s">
        <v>1381</v>
      </c>
      <c r="D3702">
        <v>1900</v>
      </c>
      <c r="E3702" s="957">
        <v>1</v>
      </c>
      <c r="F3702" t="s">
        <v>439</v>
      </c>
      <c r="G3702" s="957">
        <v>91</v>
      </c>
      <c r="H3702" t="s">
        <v>390</v>
      </c>
      <c r="I3702" s="937" t="s">
        <v>489</v>
      </c>
      <c r="J3702" s="937" t="s">
        <v>445</v>
      </c>
      <c r="K3702" s="937" t="s">
        <v>450</v>
      </c>
      <c r="L3702" s="937" t="s">
        <v>111</v>
      </c>
      <c r="M3702" s="962" t="s">
        <v>163</v>
      </c>
      <c r="N3702" s="678">
        <f t="shared" ca="1" si="627"/>
        <v>281344.92077235196</v>
      </c>
      <c r="O3702" s="678">
        <f t="shared" ca="1" si="638"/>
        <v>47439.07091731744</v>
      </c>
      <c r="P3702" s="678">
        <f t="shared" ca="1" si="638"/>
        <v>2869.1359082140257</v>
      </c>
      <c r="Q3702" s="678">
        <f t="shared" ca="1" si="638"/>
        <v>87329.319493120056</v>
      </c>
      <c r="R3702" s="678">
        <f t="shared" ca="1" si="638"/>
        <v>12236.094760801165</v>
      </c>
      <c r="S3702" s="678">
        <f t="shared" ca="1" si="638"/>
        <v>23.592878424814515</v>
      </c>
      <c r="T3702" s="678">
        <f t="shared" ca="1" si="638"/>
        <v>248.60825504095271</v>
      </c>
      <c r="U3702" s="678">
        <f t="shared" ca="1" si="638"/>
        <v>0</v>
      </c>
      <c r="V3702" s="678">
        <f t="shared" ca="1" si="638"/>
        <v>1276.7238099867818</v>
      </c>
      <c r="W3702" s="678">
        <f t="shared" ca="1" si="636"/>
        <v>129922.37474944674</v>
      </c>
      <c r="X3702" s="678">
        <f t="shared" ca="1" si="638"/>
        <v>0</v>
      </c>
      <c r="Y3702" s="678">
        <f t="shared" ca="1" si="638"/>
        <v>0</v>
      </c>
      <c r="Z3702" s="678">
        <f t="shared" ca="1" si="638"/>
        <v>0</v>
      </c>
      <c r="AA3702" t="str">
        <f t="shared" si="628"/>
        <v>ASRCMS202202</v>
      </c>
      <c r="AB3702" s="957">
        <f t="shared" si="629"/>
        <v>45230</v>
      </c>
      <c r="AC3702" t="str">
        <f t="shared" si="630"/>
        <v>Unaudited</v>
      </c>
    </row>
    <row r="3703" spans="1:29" x14ac:dyDescent="0.25">
      <c r="A3703" t="s">
        <v>421</v>
      </c>
      <c r="B3703" t="s">
        <v>1380</v>
      </c>
      <c r="C3703" t="s">
        <v>1381</v>
      </c>
      <c r="D3703">
        <v>1900</v>
      </c>
      <c r="E3703" s="957">
        <v>1</v>
      </c>
      <c r="F3703" t="s">
        <v>439</v>
      </c>
      <c r="G3703" s="957">
        <v>91</v>
      </c>
      <c r="H3703" t="s">
        <v>390</v>
      </c>
      <c r="I3703" s="937" t="s">
        <v>489</v>
      </c>
      <c r="J3703" s="937" t="s">
        <v>445</v>
      </c>
      <c r="K3703" s="937" t="s">
        <v>450</v>
      </c>
      <c r="L3703" s="937" t="s">
        <v>112</v>
      </c>
      <c r="M3703" s="962" t="s">
        <v>464</v>
      </c>
      <c r="N3703" s="678">
        <f t="shared" ca="1" si="627"/>
        <v>834312.98970586993</v>
      </c>
      <c r="O3703" s="678">
        <f t="shared" ca="1" si="638"/>
        <v>168722.56239035676</v>
      </c>
      <c r="P3703" s="678">
        <f t="shared" ca="1" si="638"/>
        <v>19739.472187390951</v>
      </c>
      <c r="Q3703" s="678">
        <f t="shared" ca="1" si="638"/>
        <v>257357.31219647595</v>
      </c>
      <c r="R3703" s="678">
        <f t="shared" ca="1" si="638"/>
        <v>38461.173328589102</v>
      </c>
      <c r="S3703" s="678">
        <f t="shared" ca="1" si="638"/>
        <v>1920.8257408892996</v>
      </c>
      <c r="T3703" s="678">
        <f t="shared" ca="1" si="638"/>
        <v>28084.940173556486</v>
      </c>
      <c r="U3703" s="678">
        <f t="shared" ca="1" si="638"/>
        <v>0</v>
      </c>
      <c r="V3703" s="678">
        <f t="shared" ca="1" si="638"/>
        <v>3407.7037235552066</v>
      </c>
      <c r="W3703" s="678">
        <f t="shared" ca="1" si="636"/>
        <v>316618.99996505608</v>
      </c>
      <c r="X3703" s="678">
        <f t="shared" ca="1" si="638"/>
        <v>0</v>
      </c>
      <c r="Y3703" s="678">
        <f t="shared" ca="1" si="638"/>
        <v>0</v>
      </c>
      <c r="Z3703" s="678">
        <f t="shared" ca="1" si="638"/>
        <v>0</v>
      </c>
      <c r="AA3703" t="str">
        <f t="shared" si="628"/>
        <v>ASRCMS202202</v>
      </c>
      <c r="AB3703" s="957">
        <f t="shared" si="629"/>
        <v>45230</v>
      </c>
      <c r="AC3703" t="str">
        <f t="shared" si="630"/>
        <v>Unaudited</v>
      </c>
    </row>
    <row r="3704" spans="1:29" x14ac:dyDescent="0.25">
      <c r="A3704" t="s">
        <v>421</v>
      </c>
      <c r="B3704" t="s">
        <v>1380</v>
      </c>
      <c r="C3704" t="s">
        <v>1381</v>
      </c>
      <c r="D3704">
        <v>1900</v>
      </c>
      <c r="E3704" s="957">
        <v>1</v>
      </c>
      <c r="F3704" t="s">
        <v>439</v>
      </c>
      <c r="G3704" s="957">
        <v>91</v>
      </c>
      <c r="H3704" t="s">
        <v>390</v>
      </c>
      <c r="I3704" s="937" t="s">
        <v>489</v>
      </c>
      <c r="J3704" s="937" t="s">
        <v>445</v>
      </c>
      <c r="K3704" s="937" t="s">
        <v>6</v>
      </c>
      <c r="L3704" s="945" t="s">
        <v>118</v>
      </c>
      <c r="M3704" s="960" t="s">
        <v>189</v>
      </c>
      <c r="N3704" s="678">
        <f t="shared" ca="1" si="627"/>
        <v>52414.49803355796</v>
      </c>
      <c r="O3704" s="678">
        <f t="shared" ca="1" si="638"/>
        <v>18484.607510465394</v>
      </c>
      <c r="P3704" s="678">
        <f t="shared" ca="1" si="638"/>
        <v>3122.2468820451877</v>
      </c>
      <c r="Q3704" s="678">
        <f t="shared" ca="1" si="638"/>
        <v>15679.722237311351</v>
      </c>
      <c r="R3704" s="678">
        <f t="shared" ca="1" si="638"/>
        <v>3081.6655563246877</v>
      </c>
      <c r="S3704" s="678">
        <f t="shared" ca="1" si="638"/>
        <v>0.15158483589943769</v>
      </c>
      <c r="T3704" s="678">
        <f t="shared" ca="1" si="638"/>
        <v>2105.4429869520068</v>
      </c>
      <c r="U3704" s="678">
        <f t="shared" ca="1" si="638"/>
        <v>0</v>
      </c>
      <c r="V3704" s="678">
        <f t="shared" ca="1" si="638"/>
        <v>1282.6117682191073</v>
      </c>
      <c r="W3704" s="678">
        <f t="shared" ca="1" si="636"/>
        <v>8658.0495074043174</v>
      </c>
      <c r="X3704" s="678">
        <f t="shared" ca="1" si="638"/>
        <v>0</v>
      </c>
      <c r="Y3704" s="678">
        <f t="shared" ca="1" si="638"/>
        <v>0</v>
      </c>
      <c r="Z3704" s="678">
        <f t="shared" ca="1" si="638"/>
        <v>0</v>
      </c>
      <c r="AA3704" t="str">
        <f t="shared" si="628"/>
        <v>ASRCMS202202</v>
      </c>
      <c r="AB3704" s="957">
        <f t="shared" si="629"/>
        <v>45230</v>
      </c>
      <c r="AC3704" t="str">
        <f t="shared" si="630"/>
        <v>Unaudited</v>
      </c>
    </row>
    <row r="3705" spans="1:29" x14ac:dyDescent="0.25">
      <c r="A3705" t="s">
        <v>421</v>
      </c>
      <c r="B3705" t="s">
        <v>1380</v>
      </c>
      <c r="C3705" t="s">
        <v>1381</v>
      </c>
      <c r="D3705">
        <v>1900</v>
      </c>
      <c r="E3705" s="957">
        <v>1</v>
      </c>
      <c r="F3705" t="s">
        <v>439</v>
      </c>
      <c r="G3705" s="957">
        <v>91</v>
      </c>
      <c r="H3705" t="s">
        <v>390</v>
      </c>
      <c r="I3705" s="962" t="s">
        <v>489</v>
      </c>
      <c r="J3705" s="962" t="s">
        <v>445</v>
      </c>
      <c r="K3705" s="962" t="s">
        <v>6</v>
      </c>
      <c r="L3705" s="937" t="s">
        <v>45</v>
      </c>
      <c r="M3705" s="962" t="s">
        <v>164</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ASRCMS202202</v>
      </c>
      <c r="AB3705" s="957">
        <f t="shared" si="629"/>
        <v>45230</v>
      </c>
      <c r="AC3705" t="str">
        <f t="shared" si="630"/>
        <v>Unaudited</v>
      </c>
    </row>
    <row r="3706" spans="1:29" x14ac:dyDescent="0.25">
      <c r="A3706" t="s">
        <v>421</v>
      </c>
      <c r="B3706" t="s">
        <v>1380</v>
      </c>
      <c r="C3706" t="s">
        <v>1381</v>
      </c>
      <c r="D3706">
        <v>1900</v>
      </c>
      <c r="E3706" s="957">
        <v>1</v>
      </c>
      <c r="F3706" t="s">
        <v>439</v>
      </c>
      <c r="G3706" s="957">
        <v>91</v>
      </c>
      <c r="H3706" t="s">
        <v>390</v>
      </c>
      <c r="I3706" s="937" t="s">
        <v>489</v>
      </c>
      <c r="J3706" s="937" t="s">
        <v>445</v>
      </c>
      <c r="K3706" s="937" t="s">
        <v>6</v>
      </c>
      <c r="L3706" s="937" t="s">
        <v>46</v>
      </c>
      <c r="M3706" s="962" t="s">
        <v>165</v>
      </c>
      <c r="N3706" s="678">
        <f t="shared" ca="1" si="627"/>
        <v>8.6907684768679216E-2</v>
      </c>
      <c r="O3706" s="678">
        <f t="shared" ca="1" si="638"/>
        <v>5.9970079592452881E-2</v>
      </c>
      <c r="P3706" s="678">
        <f t="shared" ca="1" si="638"/>
        <v>2.6937605176226332E-2</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ASRCMS202202</v>
      </c>
      <c r="AB3706" s="957">
        <f t="shared" si="629"/>
        <v>45230</v>
      </c>
      <c r="AC3706" t="str">
        <f t="shared" si="630"/>
        <v>Unaudited</v>
      </c>
    </row>
    <row r="3707" spans="1:29" x14ac:dyDescent="0.25">
      <c r="A3707" t="s">
        <v>421</v>
      </c>
      <c r="B3707" t="s">
        <v>1380</v>
      </c>
      <c r="C3707" t="s">
        <v>1381</v>
      </c>
      <c r="D3707">
        <v>1900</v>
      </c>
      <c r="E3707" s="957">
        <v>1</v>
      </c>
      <c r="F3707" t="s">
        <v>439</v>
      </c>
      <c r="G3707" s="957">
        <v>91</v>
      </c>
      <c r="H3707" t="s">
        <v>390</v>
      </c>
      <c r="I3707" s="937" t="s">
        <v>489</v>
      </c>
      <c r="J3707" s="937" t="s">
        <v>445</v>
      </c>
      <c r="K3707" s="937" t="s">
        <v>6</v>
      </c>
      <c r="L3707" s="937" t="s">
        <v>166</v>
      </c>
      <c r="M3707" s="962" t="s">
        <v>462</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ASRCMS202202</v>
      </c>
      <c r="AB3707" s="957">
        <f t="shared" si="629"/>
        <v>45230</v>
      </c>
      <c r="AC3707" t="str">
        <f t="shared" si="630"/>
        <v>Unaudited</v>
      </c>
    </row>
    <row r="3708" spans="1:29" x14ac:dyDescent="0.25">
      <c r="A3708" t="s">
        <v>421</v>
      </c>
      <c r="B3708" t="s">
        <v>1380</v>
      </c>
      <c r="C3708" t="s">
        <v>1381</v>
      </c>
      <c r="D3708">
        <v>1900</v>
      </c>
      <c r="E3708" s="957">
        <v>1</v>
      </c>
      <c r="F3708" t="s">
        <v>439</v>
      </c>
      <c r="G3708" s="957">
        <v>91</v>
      </c>
      <c r="H3708" t="s">
        <v>390</v>
      </c>
      <c r="I3708" s="937" t="s">
        <v>489</v>
      </c>
      <c r="J3708" s="937" t="s">
        <v>445</v>
      </c>
      <c r="K3708" s="937" t="s">
        <v>435</v>
      </c>
      <c r="L3708" s="937" t="s">
        <v>121</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ASRCMS202202</v>
      </c>
      <c r="AB3708" s="957">
        <f t="shared" si="629"/>
        <v>45230</v>
      </c>
      <c r="AC3708" t="str">
        <f t="shared" si="630"/>
        <v>Unaudited</v>
      </c>
    </row>
    <row r="3709" spans="1:29" x14ac:dyDescent="0.25">
      <c r="A3709" t="s">
        <v>421</v>
      </c>
      <c r="B3709" t="s">
        <v>1380</v>
      </c>
      <c r="C3709" t="s">
        <v>1381</v>
      </c>
      <c r="D3709">
        <v>1900</v>
      </c>
      <c r="E3709" s="957">
        <v>1</v>
      </c>
      <c r="F3709" t="s">
        <v>439</v>
      </c>
      <c r="G3709" s="957">
        <v>91</v>
      </c>
      <c r="H3709" t="s">
        <v>390</v>
      </c>
      <c r="I3709" s="937" t="s">
        <v>489</v>
      </c>
      <c r="J3709" s="937" t="s">
        <v>445</v>
      </c>
      <c r="K3709" s="937" t="s">
        <v>435</v>
      </c>
      <c r="L3709" s="945" t="s">
        <v>938</v>
      </c>
      <c r="M3709" s="960" t="s">
        <v>930</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ASRCMS202202</v>
      </c>
      <c r="AB3709" s="957">
        <f t="shared" si="629"/>
        <v>45230</v>
      </c>
      <c r="AC3709" t="str">
        <f t="shared" si="630"/>
        <v>Unaudited</v>
      </c>
    </row>
    <row r="3710" spans="1:29" x14ac:dyDescent="0.25">
      <c r="A3710" t="s">
        <v>421</v>
      </c>
      <c r="B3710" t="s">
        <v>1380</v>
      </c>
      <c r="C3710" t="s">
        <v>1381</v>
      </c>
      <c r="D3710">
        <v>1900</v>
      </c>
      <c r="E3710" s="957">
        <v>1</v>
      </c>
      <c r="F3710" t="s">
        <v>439</v>
      </c>
      <c r="G3710" s="957">
        <v>91</v>
      </c>
      <c r="H3710" t="s">
        <v>390</v>
      </c>
      <c r="I3710" s="962" t="s">
        <v>489</v>
      </c>
      <c r="J3710" s="962" t="s">
        <v>445</v>
      </c>
      <c r="K3710" s="962" t="s">
        <v>435</v>
      </c>
      <c r="L3710" s="937" t="s">
        <v>168</v>
      </c>
      <c r="M3710" s="962" t="s">
        <v>40</v>
      </c>
      <c r="N3710" s="678">
        <f t="shared" ca="1" si="627"/>
        <v>1138.5421515362814</v>
      </c>
      <c r="O3710" s="678">
        <f t="shared" ca="1" si="638"/>
        <v>619.67000461683267</v>
      </c>
      <c r="P3710" s="678">
        <f t="shared" ca="1" si="638"/>
        <v>73.306576354830298</v>
      </c>
      <c r="Q3710" s="678">
        <f t="shared" ca="1" si="638"/>
        <v>337.66723235659117</v>
      </c>
      <c r="R3710" s="678">
        <f t="shared" ca="1" si="638"/>
        <v>47.235308591539692</v>
      </c>
      <c r="S3710" s="678">
        <f t="shared" ca="1" si="638"/>
        <v>1.7012105148835128</v>
      </c>
      <c r="T3710" s="678">
        <f t="shared" ca="1" si="638"/>
        <v>26.682143865015099</v>
      </c>
      <c r="U3710" s="678">
        <f t="shared" ca="1" si="638"/>
        <v>0</v>
      </c>
      <c r="V3710" s="678">
        <f t="shared" ca="1" si="638"/>
        <v>7.4763725259354379</v>
      </c>
      <c r="W3710" s="678">
        <f t="shared" ca="1" si="636"/>
        <v>24.803302710653526</v>
      </c>
      <c r="X3710" s="678">
        <f t="shared" ca="1" si="638"/>
        <v>0</v>
      </c>
      <c r="Y3710" s="678">
        <f t="shared" ca="1" si="638"/>
        <v>0</v>
      </c>
      <c r="Z3710" s="678">
        <f t="shared" ca="1" si="638"/>
        <v>0</v>
      </c>
      <c r="AA3710" t="str">
        <f t="shared" si="628"/>
        <v>ASRCMS202202</v>
      </c>
      <c r="AB3710" s="957">
        <f t="shared" si="629"/>
        <v>45230</v>
      </c>
      <c r="AC3710" t="str">
        <f t="shared" si="630"/>
        <v>Unaudited</v>
      </c>
    </row>
    <row r="3711" spans="1:29" x14ac:dyDescent="0.25">
      <c r="A3711" t="s">
        <v>421</v>
      </c>
      <c r="B3711" t="s">
        <v>1380</v>
      </c>
      <c r="C3711" t="s">
        <v>1381</v>
      </c>
      <c r="D3711">
        <v>1900</v>
      </c>
      <c r="E3711" s="957">
        <v>1</v>
      </c>
      <c r="F3711" t="s">
        <v>439</v>
      </c>
      <c r="G3711" s="957">
        <v>91</v>
      </c>
      <c r="H3711" t="s">
        <v>390</v>
      </c>
      <c r="I3711" s="937" t="s">
        <v>489</v>
      </c>
      <c r="J3711" s="937" t="s">
        <v>445</v>
      </c>
      <c r="K3711" s="937" t="s">
        <v>435</v>
      </c>
      <c r="L3711" s="937" t="s">
        <v>169</v>
      </c>
      <c r="M3711" s="962" t="s">
        <v>330</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ASRCMS202202</v>
      </c>
      <c r="AB3711" s="957">
        <f t="shared" si="629"/>
        <v>45230</v>
      </c>
      <c r="AC3711" t="str">
        <f t="shared" si="630"/>
        <v>Unaudited</v>
      </c>
    </row>
    <row r="3712" spans="1:29" x14ac:dyDescent="0.25">
      <c r="A3712" t="s">
        <v>421</v>
      </c>
      <c r="B3712" t="s">
        <v>1380</v>
      </c>
      <c r="C3712" t="s">
        <v>1381</v>
      </c>
      <c r="D3712">
        <v>1900</v>
      </c>
      <c r="E3712" s="957">
        <v>1</v>
      </c>
      <c r="F3712" t="s">
        <v>439</v>
      </c>
      <c r="G3712" s="957">
        <v>91</v>
      </c>
      <c r="H3712" t="s">
        <v>390</v>
      </c>
      <c r="I3712" s="937" t="s">
        <v>489</v>
      </c>
      <c r="J3712" s="937" t="s">
        <v>451</v>
      </c>
      <c r="K3712" s="937" t="s">
        <v>436</v>
      </c>
      <c r="L3712" s="937" t="s">
        <v>122</v>
      </c>
      <c r="M3712" s="962" t="s">
        <v>27</v>
      </c>
      <c r="N3712" s="678">
        <f t="shared" ca="1" si="627"/>
        <v>2451384.0628506485</v>
      </c>
      <c r="O3712" s="678">
        <f t="shared" ca="1" si="638"/>
        <v>-1140.4350393278451</v>
      </c>
      <c r="P3712" s="678">
        <f t="shared" ca="1" si="638"/>
        <v>2452524.4978899765</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ASRCMS202202</v>
      </c>
      <c r="AB3712" s="957">
        <f t="shared" si="629"/>
        <v>45230</v>
      </c>
      <c r="AC3712" t="str">
        <f t="shared" si="630"/>
        <v>Unaudited</v>
      </c>
    </row>
    <row r="3713" spans="1:29" x14ac:dyDescent="0.25">
      <c r="A3713" t="s">
        <v>421</v>
      </c>
      <c r="B3713" t="s">
        <v>1380</v>
      </c>
      <c r="C3713" t="s">
        <v>1381</v>
      </c>
      <c r="D3713">
        <v>1900</v>
      </c>
      <c r="E3713" s="957">
        <v>1</v>
      </c>
      <c r="F3713" t="s">
        <v>439</v>
      </c>
      <c r="G3713" s="957">
        <v>91</v>
      </c>
      <c r="H3713" t="s">
        <v>390</v>
      </c>
      <c r="I3713" s="937" t="s">
        <v>489</v>
      </c>
      <c r="J3713" s="937" t="s">
        <v>451</v>
      </c>
      <c r="K3713" s="937" t="s">
        <v>436</v>
      </c>
      <c r="L3713" s="937" t="s">
        <v>123</v>
      </c>
      <c r="M3713" s="962" t="s">
        <v>98</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156919.207176139</v>
      </c>
      <c r="O3713" s="678">
        <f t="shared" ca="1" si="638"/>
        <v>125977.88159259746</v>
      </c>
      <c r="P3713" s="678">
        <f t="shared" ca="1" si="638"/>
        <v>30941.325583541522</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ASRCMS202202</v>
      </c>
      <c r="AB3713" s="957">
        <f t="shared" si="629"/>
        <v>45230</v>
      </c>
      <c r="AC3713" t="str">
        <f t="shared" si="630"/>
        <v>Unaudited</v>
      </c>
    </row>
    <row r="3714" spans="1:29" x14ac:dyDescent="0.25">
      <c r="A3714" t="s">
        <v>421</v>
      </c>
      <c r="B3714" t="s">
        <v>1380</v>
      </c>
      <c r="C3714" t="s">
        <v>1381</v>
      </c>
      <c r="D3714">
        <v>1900</v>
      </c>
      <c r="E3714" s="957">
        <v>1</v>
      </c>
      <c r="F3714" t="s">
        <v>439</v>
      </c>
      <c r="G3714" s="957">
        <v>91</v>
      </c>
      <c r="H3714" t="s">
        <v>390</v>
      </c>
      <c r="I3714" s="937" t="s">
        <v>489</v>
      </c>
      <c r="J3714" s="937" t="s">
        <v>451</v>
      </c>
      <c r="K3714" s="937" t="s">
        <v>436</v>
      </c>
      <c r="L3714" s="937" t="s">
        <v>124</v>
      </c>
      <c r="M3714" s="962" t="s">
        <v>99</v>
      </c>
      <c r="N3714" s="678">
        <f t="shared" ca="1" si="639"/>
        <v>160466.56016407401</v>
      </c>
      <c r="O3714" s="678">
        <f t="shared" ca="1" si="638"/>
        <v>127762.8665476265</v>
      </c>
      <c r="P3714" s="678">
        <f t="shared" ca="1" si="638"/>
        <v>32703.693616447497</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ASRCMS202202</v>
      </c>
      <c r="AB3714" s="957">
        <f t="shared" ref="AB3714:AB3777" si="642">file_date</f>
        <v>45230</v>
      </c>
      <c r="AC3714" t="str">
        <f t="shared" ref="AC3714:AC3777" si="643">status</f>
        <v>Unaudited</v>
      </c>
    </row>
    <row r="3715" spans="1:29" x14ac:dyDescent="0.25">
      <c r="A3715" t="s">
        <v>421</v>
      </c>
      <c r="B3715" t="s">
        <v>1380</v>
      </c>
      <c r="C3715" t="s">
        <v>1381</v>
      </c>
      <c r="D3715">
        <v>1900</v>
      </c>
      <c r="E3715" s="957">
        <v>1</v>
      </c>
      <c r="F3715" t="s">
        <v>439</v>
      </c>
      <c r="G3715" s="957">
        <v>91</v>
      </c>
      <c r="H3715" t="s">
        <v>390</v>
      </c>
      <c r="I3715" s="937" t="s">
        <v>489</v>
      </c>
      <c r="J3715" s="937" t="s">
        <v>451</v>
      </c>
      <c r="K3715" s="937" t="s">
        <v>436</v>
      </c>
      <c r="L3715" s="937" t="s">
        <v>125</v>
      </c>
      <c r="M3715" s="962" t="s">
        <v>100</v>
      </c>
      <c r="N3715" s="678">
        <f t="shared" ca="1" si="639"/>
        <v>131547.39188718417</v>
      </c>
      <c r="O3715" s="678">
        <f t="shared" ca="1" si="640"/>
        <v>61734.970117406316</v>
      </c>
      <c r="P3715" s="678">
        <f t="shared" ca="1" si="640"/>
        <v>69812.421769777851</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ASRCMS202202</v>
      </c>
      <c r="AB3715" s="957">
        <f t="shared" si="642"/>
        <v>45230</v>
      </c>
      <c r="AC3715" t="str">
        <f t="shared" si="643"/>
        <v>Unaudited</v>
      </c>
    </row>
    <row r="3716" spans="1:29" x14ac:dyDescent="0.25">
      <c r="A3716" t="s">
        <v>421</v>
      </c>
      <c r="B3716" t="s">
        <v>1380</v>
      </c>
      <c r="C3716" t="s">
        <v>1381</v>
      </c>
      <c r="D3716">
        <v>1900</v>
      </c>
      <c r="E3716" s="957">
        <v>1</v>
      </c>
      <c r="F3716" t="s">
        <v>439</v>
      </c>
      <c r="G3716" s="957">
        <v>91</v>
      </c>
      <c r="H3716" t="s">
        <v>390</v>
      </c>
      <c r="I3716" s="937" t="s">
        <v>489</v>
      </c>
      <c r="J3716" s="937" t="s">
        <v>451</v>
      </c>
      <c r="K3716" s="937" t="s">
        <v>436</v>
      </c>
      <c r="L3716" s="937" t="s">
        <v>126</v>
      </c>
      <c r="M3716" s="962" t="s">
        <v>101</v>
      </c>
      <c r="N3716" s="678">
        <f t="shared" ca="1" si="639"/>
        <v>180820.72908767231</v>
      </c>
      <c r="O3716" s="678">
        <f t="shared" ca="1" si="640"/>
        <v>9277.2430478815149</v>
      </c>
      <c r="P3716" s="678">
        <f t="shared" ca="1" si="640"/>
        <v>171543.48603979079</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ASRCMS202202</v>
      </c>
      <c r="AB3716" s="957">
        <f t="shared" si="642"/>
        <v>45230</v>
      </c>
      <c r="AC3716" t="str">
        <f t="shared" si="643"/>
        <v>Unaudited</v>
      </c>
    </row>
    <row r="3717" spans="1:29" x14ac:dyDescent="0.25">
      <c r="A3717" t="s">
        <v>421</v>
      </c>
      <c r="B3717" t="s">
        <v>1380</v>
      </c>
      <c r="C3717" t="s">
        <v>1381</v>
      </c>
      <c r="D3717">
        <v>1900</v>
      </c>
      <c r="E3717" s="957">
        <v>1</v>
      </c>
      <c r="F3717" t="s">
        <v>439</v>
      </c>
      <c r="G3717" s="957">
        <v>91</v>
      </c>
      <c r="H3717" t="s">
        <v>390</v>
      </c>
      <c r="I3717" s="937" t="s">
        <v>489</v>
      </c>
      <c r="J3717" s="937" t="s">
        <v>451</v>
      </c>
      <c r="K3717" s="937" t="s">
        <v>436</v>
      </c>
      <c r="L3717" s="945" t="s">
        <v>127</v>
      </c>
      <c r="M3717" s="960" t="s">
        <v>28</v>
      </c>
      <c r="N3717" s="678">
        <f t="shared" ca="1" si="639"/>
        <v>73309.7677522062</v>
      </c>
      <c r="O3717" s="678">
        <f t="shared" ca="1" si="640"/>
        <v>73309.7677522062</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ASRCMS202202</v>
      </c>
      <c r="AB3717" s="957">
        <f t="shared" si="642"/>
        <v>45230</v>
      </c>
      <c r="AC3717" t="str">
        <f t="shared" si="643"/>
        <v>Unaudited</v>
      </c>
    </row>
    <row r="3718" spans="1:29" x14ac:dyDescent="0.25">
      <c r="A3718" t="s">
        <v>421</v>
      </c>
      <c r="B3718" t="s">
        <v>1380</v>
      </c>
      <c r="C3718" t="s">
        <v>1381</v>
      </c>
      <c r="D3718">
        <v>1900</v>
      </c>
      <c r="E3718" s="957">
        <v>1</v>
      </c>
      <c r="F3718" t="s">
        <v>439</v>
      </c>
      <c r="G3718" s="957">
        <v>91</v>
      </c>
      <c r="H3718" t="s">
        <v>390</v>
      </c>
      <c r="I3718" s="962" t="s">
        <v>489</v>
      </c>
      <c r="J3718" s="962" t="s">
        <v>437</v>
      </c>
      <c r="K3718" s="962" t="s">
        <v>437</v>
      </c>
      <c r="L3718" s="937" t="s">
        <v>129</v>
      </c>
      <c r="M3718" s="962" t="s">
        <v>327</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ASRCMS202202</v>
      </c>
      <c r="AB3718" s="957">
        <f t="shared" si="642"/>
        <v>45230</v>
      </c>
      <c r="AC3718" t="str">
        <f t="shared" si="643"/>
        <v>Unaudited</v>
      </c>
    </row>
    <row r="3719" spans="1:29" x14ac:dyDescent="0.25">
      <c r="A3719" t="s">
        <v>421</v>
      </c>
      <c r="B3719" t="s">
        <v>1380</v>
      </c>
      <c r="C3719" t="s">
        <v>1381</v>
      </c>
      <c r="D3719">
        <v>1900</v>
      </c>
      <c r="E3719" s="957">
        <v>1</v>
      </c>
      <c r="F3719" t="s">
        <v>439</v>
      </c>
      <c r="G3719" s="957">
        <v>91</v>
      </c>
      <c r="H3719" t="s">
        <v>390</v>
      </c>
      <c r="I3719" s="937" t="s">
        <v>489</v>
      </c>
      <c r="J3719" s="937" t="s">
        <v>437</v>
      </c>
      <c r="K3719" s="937" t="s">
        <v>437</v>
      </c>
      <c r="L3719" s="937" t="s">
        <v>130</v>
      </c>
      <c r="M3719" s="962" t="s">
        <v>326</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ASRCMS202202</v>
      </c>
      <c r="AB3719" s="957">
        <f t="shared" si="642"/>
        <v>45230</v>
      </c>
      <c r="AC3719" t="str">
        <f t="shared" si="643"/>
        <v>Unaudited</v>
      </c>
    </row>
    <row r="3720" spans="1:29" ht="30" x14ac:dyDescent="0.25">
      <c r="A3720" t="s">
        <v>421</v>
      </c>
      <c r="B3720" t="s">
        <v>1380</v>
      </c>
      <c r="C3720" t="s">
        <v>1381</v>
      </c>
      <c r="D3720">
        <v>1900</v>
      </c>
      <c r="E3720" s="957">
        <v>1</v>
      </c>
      <c r="F3720" t="s">
        <v>439</v>
      </c>
      <c r="G3720" s="957">
        <v>91</v>
      </c>
      <c r="H3720" t="s">
        <v>390</v>
      </c>
      <c r="I3720" s="937" t="s">
        <v>489</v>
      </c>
      <c r="J3720" s="937" t="s">
        <v>437</v>
      </c>
      <c r="K3720" s="937" t="s">
        <v>437</v>
      </c>
      <c r="L3720" s="937" t="s">
        <v>131</v>
      </c>
      <c r="M3720" s="962" t="s">
        <v>180</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ASRCMS202202</v>
      </c>
      <c r="AB3720" s="957">
        <f t="shared" si="642"/>
        <v>45230</v>
      </c>
      <c r="AC3720" t="str">
        <f t="shared" si="643"/>
        <v>Unaudited</v>
      </c>
    </row>
    <row r="3721" spans="1:29" x14ac:dyDescent="0.25">
      <c r="A3721" t="s">
        <v>421</v>
      </c>
      <c r="B3721" t="s">
        <v>1380</v>
      </c>
      <c r="C3721" t="s">
        <v>1381</v>
      </c>
      <c r="D3721">
        <v>1900</v>
      </c>
      <c r="E3721" s="957">
        <v>1</v>
      </c>
      <c r="F3721" t="s">
        <v>439</v>
      </c>
      <c r="G3721" s="957">
        <v>91</v>
      </c>
      <c r="H3721" t="s">
        <v>390</v>
      </c>
      <c r="I3721" s="937" t="s">
        <v>489</v>
      </c>
      <c r="J3721" s="937" t="s">
        <v>437</v>
      </c>
      <c r="K3721" s="937" t="s">
        <v>437</v>
      </c>
      <c r="L3721" s="937" t="s">
        <v>132</v>
      </c>
      <c r="M3721" s="962" t="s">
        <v>495</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ASRCMS202202</v>
      </c>
      <c r="AB3721" s="957">
        <f t="shared" si="642"/>
        <v>45230</v>
      </c>
      <c r="AC3721" t="str">
        <f t="shared" si="643"/>
        <v>Unaudited</v>
      </c>
    </row>
    <row r="3722" spans="1:29" x14ac:dyDescent="0.25">
      <c r="A3722" t="s">
        <v>421</v>
      </c>
      <c r="B3722" t="s">
        <v>1380</v>
      </c>
      <c r="C3722" t="s">
        <v>1381</v>
      </c>
      <c r="D3722">
        <v>1900</v>
      </c>
      <c r="E3722" s="957">
        <v>1</v>
      </c>
      <c r="F3722" t="s">
        <v>439</v>
      </c>
      <c r="G3722" s="957">
        <v>91</v>
      </c>
      <c r="H3722" t="s">
        <v>390</v>
      </c>
      <c r="I3722" s="937" t="s">
        <v>489</v>
      </c>
      <c r="J3722" s="937" t="s">
        <v>437</v>
      </c>
      <c r="K3722" s="937" t="s">
        <v>437</v>
      </c>
      <c r="L3722" s="937" t="s">
        <v>133</v>
      </c>
      <c r="M3722" s="962" t="s">
        <v>496</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ASRCMS202202</v>
      </c>
      <c r="AB3722" s="957">
        <f t="shared" si="642"/>
        <v>45230</v>
      </c>
      <c r="AC3722" t="str">
        <f t="shared" si="643"/>
        <v>Unaudited</v>
      </c>
    </row>
    <row r="3723" spans="1:29" x14ac:dyDescent="0.25">
      <c r="A3723" t="s">
        <v>421</v>
      </c>
      <c r="B3723" t="s">
        <v>1380</v>
      </c>
      <c r="C3723" t="s">
        <v>1381</v>
      </c>
      <c r="D3723">
        <v>1900</v>
      </c>
      <c r="E3723" s="957">
        <v>1</v>
      </c>
      <c r="F3723" t="s">
        <v>439</v>
      </c>
      <c r="G3723" s="957">
        <v>91</v>
      </c>
      <c r="H3723" t="s">
        <v>390</v>
      </c>
      <c r="I3723" s="937" t="s">
        <v>489</v>
      </c>
      <c r="J3723" s="937" t="s">
        <v>437</v>
      </c>
      <c r="K3723" s="937" t="s">
        <v>437</v>
      </c>
      <c r="L3723" s="937" t="s">
        <v>134</v>
      </c>
      <c r="M3723" s="962" t="s">
        <v>497</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ASRCMS202202</v>
      </c>
      <c r="AB3723" s="957">
        <f t="shared" si="642"/>
        <v>45230</v>
      </c>
      <c r="AC3723" t="str">
        <f t="shared" si="643"/>
        <v>Unaudited</v>
      </c>
    </row>
    <row r="3724" spans="1:29" x14ac:dyDescent="0.25">
      <c r="A3724" t="s">
        <v>421</v>
      </c>
      <c r="B3724" t="s">
        <v>1380</v>
      </c>
      <c r="C3724" t="s">
        <v>1381</v>
      </c>
      <c r="D3724">
        <v>1900</v>
      </c>
      <c r="E3724" s="957">
        <v>1</v>
      </c>
      <c r="F3724" t="s">
        <v>439</v>
      </c>
      <c r="G3724" s="957">
        <v>91</v>
      </c>
      <c r="H3724" t="s">
        <v>390</v>
      </c>
      <c r="I3724" s="937" t="s">
        <v>490</v>
      </c>
      <c r="J3724" s="937" t="s">
        <v>26</v>
      </c>
      <c r="K3724" s="937" t="s">
        <v>26</v>
      </c>
      <c r="L3724" s="937" t="s">
        <v>270</v>
      </c>
      <c r="M3724" s="962" t="s">
        <v>26</v>
      </c>
      <c r="N3724" s="678">
        <f t="shared" ca="1" si="639"/>
        <v>1603913.8201354712</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ASRCMS202202</v>
      </c>
      <c r="AB3724" s="957">
        <f t="shared" si="642"/>
        <v>45230</v>
      </c>
      <c r="AC3724" t="str">
        <f t="shared" si="643"/>
        <v>Unaudited</v>
      </c>
    </row>
    <row r="3725" spans="1:29" x14ac:dyDescent="0.25">
      <c r="A3725" t="s">
        <v>421</v>
      </c>
      <c r="B3725" t="s">
        <v>1380</v>
      </c>
      <c r="C3725" t="s">
        <v>1381</v>
      </c>
      <c r="D3725">
        <v>1900</v>
      </c>
      <c r="E3725" s="957">
        <v>1</v>
      </c>
      <c r="F3725" t="s">
        <v>440</v>
      </c>
      <c r="G3725" s="957">
        <v>182</v>
      </c>
      <c r="H3725" t="s">
        <v>390</v>
      </c>
      <c r="I3725" s="937" t="s">
        <v>433</v>
      </c>
      <c r="J3725" s="937" t="s">
        <v>433</v>
      </c>
      <c r="K3725" s="937" t="s">
        <v>433</v>
      </c>
      <c r="L3725" s="945"/>
      <c r="M3725" s="960" t="s">
        <v>433</v>
      </c>
      <c r="N3725" s="678">
        <f t="shared" ca="1" si="639"/>
        <v>26132.644086023</v>
      </c>
      <c r="O3725" s="678">
        <f t="shared" ca="1" si="640"/>
        <v>14446.277419357</v>
      </c>
      <c r="P3725" s="678">
        <f t="shared" ca="1" si="640"/>
        <v>1682.1333333329999</v>
      </c>
      <c r="Q3725" s="678">
        <f t="shared" ca="1" si="640"/>
        <v>7635.7</v>
      </c>
      <c r="R3725" s="678">
        <f t="shared" ca="1" si="640"/>
        <v>1052.533333333</v>
      </c>
      <c r="S3725" s="678">
        <f t="shared" ca="1" si="640"/>
        <v>39</v>
      </c>
      <c r="T3725" s="678">
        <f t="shared" ca="1" si="640"/>
        <v>580</v>
      </c>
      <c r="U3725" s="678">
        <f t="shared" ca="1" si="640"/>
        <v>0</v>
      </c>
      <c r="V3725" s="678">
        <f t="shared" ca="1" si="640"/>
        <v>167</v>
      </c>
      <c r="W3725" s="678">
        <f t="shared" ca="1" si="636"/>
        <v>530</v>
      </c>
      <c r="X3725" s="678">
        <f t="shared" ca="1" si="640"/>
        <v>0</v>
      </c>
      <c r="Y3725" s="678">
        <f t="shared" ca="1" si="640"/>
        <v>0</v>
      </c>
      <c r="Z3725" s="678">
        <f t="shared" ca="1" si="640"/>
        <v>0</v>
      </c>
      <c r="AA3725" t="str">
        <f t="shared" si="641"/>
        <v>ASRCMS202202</v>
      </c>
      <c r="AB3725" s="957">
        <f t="shared" si="642"/>
        <v>45230</v>
      </c>
      <c r="AC3725" t="str">
        <f t="shared" si="643"/>
        <v>Unaudited</v>
      </c>
    </row>
    <row r="3726" spans="1:29" x14ac:dyDescent="0.25">
      <c r="A3726" t="s">
        <v>421</v>
      </c>
      <c r="B3726" t="s">
        <v>1380</v>
      </c>
      <c r="C3726" t="s">
        <v>1381</v>
      </c>
      <c r="D3726">
        <v>1900</v>
      </c>
      <c r="E3726" s="957">
        <v>1</v>
      </c>
      <c r="F3726" t="s">
        <v>440</v>
      </c>
      <c r="G3726" s="957">
        <v>182</v>
      </c>
      <c r="H3726" t="s">
        <v>390</v>
      </c>
      <c r="I3726" s="937" t="s">
        <v>488</v>
      </c>
      <c r="J3726" s="937" t="s">
        <v>12</v>
      </c>
      <c r="K3726" s="937" t="s">
        <v>12</v>
      </c>
      <c r="L3726" s="937">
        <v>1.1000000000000001</v>
      </c>
      <c r="M3726" s="962" t="s">
        <v>12</v>
      </c>
      <c r="N3726" s="678">
        <f t="shared" ca="1" si="639"/>
        <v>45850959.380000003</v>
      </c>
      <c r="O3726" s="678">
        <f t="shared" ca="1" si="640"/>
        <v>18107253.07</v>
      </c>
      <c r="P3726" s="678">
        <f t="shared" ca="1" si="640"/>
        <v>2108419.5700000003</v>
      </c>
      <c r="Q3726" s="678">
        <f t="shared" ca="1" si="640"/>
        <v>9570739.0899999999</v>
      </c>
      <c r="R3726" s="678">
        <f t="shared" ca="1" si="640"/>
        <v>1319266.33</v>
      </c>
      <c r="S3726" s="678">
        <f t="shared" ca="1" si="640"/>
        <v>48883.380000000005</v>
      </c>
      <c r="T3726" s="678">
        <f t="shared" ca="1" si="640"/>
        <v>726983.60000000009</v>
      </c>
      <c r="U3726" s="678">
        <f t="shared" ca="1" si="640"/>
        <v>0</v>
      </c>
      <c r="V3726" s="678">
        <f t="shared" ca="1" si="640"/>
        <v>209321.14</v>
      </c>
      <c r="W3726" s="678">
        <f t="shared" ca="1" si="636"/>
        <v>13760093.199999999</v>
      </c>
      <c r="X3726" s="678">
        <f t="shared" ca="1" si="640"/>
        <v>0</v>
      </c>
      <c r="Y3726" s="678">
        <f t="shared" ca="1" si="640"/>
        <v>0</v>
      </c>
      <c r="Z3726" s="678">
        <f t="shared" ca="1" si="640"/>
        <v>0</v>
      </c>
      <c r="AA3726" t="str">
        <f t="shared" si="641"/>
        <v>ASRCMS202202</v>
      </c>
      <c r="AB3726" s="957">
        <f t="shared" si="642"/>
        <v>45230</v>
      </c>
      <c r="AC3726" t="str">
        <f t="shared" si="643"/>
        <v>Unaudited</v>
      </c>
    </row>
    <row r="3727" spans="1:29" x14ac:dyDescent="0.25">
      <c r="A3727" t="s">
        <v>421</v>
      </c>
      <c r="B3727" t="s">
        <v>1380</v>
      </c>
      <c r="C3727" t="s">
        <v>1381</v>
      </c>
      <c r="D3727">
        <v>1900</v>
      </c>
      <c r="E3727" s="957">
        <v>1</v>
      </c>
      <c r="F3727" t="s">
        <v>440</v>
      </c>
      <c r="G3727" s="957">
        <v>182</v>
      </c>
      <c r="H3727" t="s">
        <v>390</v>
      </c>
      <c r="I3727" s="937" t="s">
        <v>488</v>
      </c>
      <c r="J3727" s="937" t="s">
        <v>12</v>
      </c>
      <c r="K3727" s="937" t="s">
        <v>1323</v>
      </c>
      <c r="L3727" s="937" t="s">
        <v>1314</v>
      </c>
      <c r="M3727" s="962" t="s">
        <v>1323</v>
      </c>
      <c r="N3727" s="678">
        <f t="shared" ca="1" si="639"/>
        <v>717693.60112375673</v>
      </c>
      <c r="O3727" s="678">
        <f t="shared" ca="1" si="640"/>
        <v>273221.17000941141</v>
      </c>
      <c r="P3727" s="678">
        <f t="shared" ca="1" si="640"/>
        <v>32009.199906236321</v>
      </c>
      <c r="Q3727" s="678">
        <f t="shared" ca="1" si="640"/>
        <v>142802.1299398407</v>
      </c>
      <c r="R3727" s="678">
        <f t="shared" ca="1" si="640"/>
        <v>19787.784448249833</v>
      </c>
      <c r="S3727" s="678">
        <f t="shared" ca="1" si="640"/>
        <v>811.02788581659013</v>
      </c>
      <c r="T3727" s="678">
        <f t="shared" ca="1" si="640"/>
        <v>10957.002691181215</v>
      </c>
      <c r="U3727" s="678">
        <f t="shared" ca="1" si="640"/>
        <v>0</v>
      </c>
      <c r="V3727" s="678">
        <f t="shared" ca="1" si="640"/>
        <v>3114.0802190976228</v>
      </c>
      <c r="W3727" s="678">
        <f t="shared" ca="1" si="636"/>
        <v>234991.20602392303</v>
      </c>
      <c r="X3727" s="678">
        <f t="shared" ca="1" si="640"/>
        <v>0</v>
      </c>
      <c r="Y3727" s="678">
        <f t="shared" ca="1" si="640"/>
        <v>0</v>
      </c>
      <c r="Z3727" s="678">
        <f t="shared" ca="1" si="640"/>
        <v>0</v>
      </c>
      <c r="AA3727" t="str">
        <f t="shared" si="641"/>
        <v>ASRCMS202202</v>
      </c>
      <c r="AB3727" s="957">
        <f t="shared" si="642"/>
        <v>45230</v>
      </c>
      <c r="AC3727" t="str">
        <f t="shared" si="643"/>
        <v>Unaudited</v>
      </c>
    </row>
    <row r="3728" spans="1:29" x14ac:dyDescent="0.25">
      <c r="A3728" t="s">
        <v>421</v>
      </c>
      <c r="B3728" t="s">
        <v>1380</v>
      </c>
      <c r="C3728" t="s">
        <v>1381</v>
      </c>
      <c r="D3728">
        <v>1900</v>
      </c>
      <c r="E3728" s="957">
        <v>1</v>
      </c>
      <c r="F3728" t="s">
        <v>440</v>
      </c>
      <c r="G3728" s="957">
        <v>182</v>
      </c>
      <c r="H3728" t="s">
        <v>390</v>
      </c>
      <c r="I3728" s="937" t="s">
        <v>488</v>
      </c>
      <c r="J3728" s="937" t="s">
        <v>491</v>
      </c>
      <c r="K3728" s="937" t="s">
        <v>492</v>
      </c>
      <c r="L3728" s="937" t="s">
        <v>63</v>
      </c>
      <c r="M3728" s="962" t="s">
        <v>344</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ASRCMS202202</v>
      </c>
      <c r="AB3728" s="957">
        <f t="shared" si="642"/>
        <v>45230</v>
      </c>
      <c r="AC3728" t="str">
        <f t="shared" si="643"/>
        <v>Unaudited</v>
      </c>
    </row>
    <row r="3729" spans="1:29" x14ac:dyDescent="0.25">
      <c r="A3729" t="s">
        <v>421</v>
      </c>
      <c r="B3729" t="s">
        <v>1380</v>
      </c>
      <c r="C3729" t="s">
        <v>1381</v>
      </c>
      <c r="D3729">
        <v>1900</v>
      </c>
      <c r="E3729" s="957">
        <v>1</v>
      </c>
      <c r="F3729" t="s">
        <v>440</v>
      </c>
      <c r="G3729" s="957">
        <v>182</v>
      </c>
      <c r="H3729" t="s">
        <v>390</v>
      </c>
      <c r="I3729" s="937" t="s">
        <v>488</v>
      </c>
      <c r="J3729" s="937" t="s">
        <v>491</v>
      </c>
      <c r="K3729" s="937" t="s">
        <v>1014</v>
      </c>
      <c r="L3729" s="937" t="s">
        <v>910</v>
      </c>
      <c r="M3729" s="962" t="s">
        <v>911</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ASRCMS202202</v>
      </c>
      <c r="AB3729" s="957">
        <f t="shared" si="642"/>
        <v>45230</v>
      </c>
      <c r="AC3729" t="str">
        <f t="shared" si="643"/>
        <v>Unaudited</v>
      </c>
    </row>
    <row r="3730" spans="1:29" x14ac:dyDescent="0.25">
      <c r="A3730" t="s">
        <v>421</v>
      </c>
      <c r="B3730" t="s">
        <v>1380</v>
      </c>
      <c r="C3730" t="s">
        <v>1381</v>
      </c>
      <c r="D3730">
        <v>1900</v>
      </c>
      <c r="E3730" s="957">
        <v>1</v>
      </c>
      <c r="F3730" t="s">
        <v>440</v>
      </c>
      <c r="G3730" s="957">
        <v>182</v>
      </c>
      <c r="H3730" t="s">
        <v>390</v>
      </c>
      <c r="I3730" s="937" t="s">
        <v>488</v>
      </c>
      <c r="J3730" s="937" t="s">
        <v>13</v>
      </c>
      <c r="K3730" s="937" t="s">
        <v>493</v>
      </c>
      <c r="L3730" s="945" t="s">
        <v>95</v>
      </c>
      <c r="M3730" s="960" t="s">
        <v>147</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ASRCMS202202</v>
      </c>
      <c r="AB3730" s="957">
        <f t="shared" si="642"/>
        <v>45230</v>
      </c>
      <c r="AC3730" t="str">
        <f t="shared" si="643"/>
        <v>Unaudited</v>
      </c>
    </row>
    <row r="3731" spans="1:29" x14ac:dyDescent="0.25">
      <c r="A3731" t="s">
        <v>421</v>
      </c>
      <c r="B3731" t="s">
        <v>1380</v>
      </c>
      <c r="C3731" t="s">
        <v>1381</v>
      </c>
      <c r="D3731">
        <v>1900</v>
      </c>
      <c r="E3731" s="957">
        <v>1</v>
      </c>
      <c r="F3731" t="s">
        <v>440</v>
      </c>
      <c r="G3731" s="957">
        <v>182</v>
      </c>
      <c r="H3731" t="s">
        <v>390</v>
      </c>
      <c r="I3731" s="962" t="s">
        <v>488</v>
      </c>
      <c r="J3731" s="962" t="s">
        <v>13</v>
      </c>
      <c r="K3731" s="962" t="s">
        <v>13</v>
      </c>
      <c r="L3731" s="953" t="s">
        <v>35</v>
      </c>
      <c r="M3731" s="962" t="s">
        <v>13</v>
      </c>
      <c r="N3731" s="678">
        <f t="shared" ca="1" si="639"/>
        <v>108023.67530797949</v>
      </c>
      <c r="O3731" s="678">
        <f t="shared" ca="1" si="640"/>
        <v>42595.478447956899</v>
      </c>
      <c r="P3731" s="678">
        <f t="shared" ca="1" si="640"/>
        <v>4961.0813042615873</v>
      </c>
      <c r="Q3731" s="678">
        <f t="shared" ca="1" si="640"/>
        <v>22503.97466546061</v>
      </c>
      <c r="R3731" s="678">
        <f t="shared" ca="1" si="640"/>
        <v>3102.6875910201625</v>
      </c>
      <c r="S3731" s="678">
        <f t="shared" ca="1" si="640"/>
        <v>115.45891505244644</v>
      </c>
      <c r="T3731" s="678">
        <f t="shared" ca="1" si="640"/>
        <v>1710.0760732605941</v>
      </c>
      <c r="U3731" s="678">
        <f t="shared" ca="1" si="640"/>
        <v>0</v>
      </c>
      <c r="V3731" s="678">
        <f t="shared" ca="1" si="640"/>
        <v>492.12530771007994</v>
      </c>
      <c r="W3731" s="678">
        <f t="shared" ca="1" si="636"/>
        <v>32542.793003257102</v>
      </c>
      <c r="X3731" s="678">
        <f t="shared" ca="1" si="640"/>
        <v>0</v>
      </c>
      <c r="Y3731" s="678">
        <f t="shared" ca="1" si="640"/>
        <v>0</v>
      </c>
      <c r="Z3731" s="678">
        <f t="shared" ca="1" si="640"/>
        <v>0</v>
      </c>
      <c r="AA3731" t="str">
        <f t="shared" si="641"/>
        <v>ASRCMS202202</v>
      </c>
      <c r="AB3731" s="957">
        <f t="shared" si="642"/>
        <v>45230</v>
      </c>
      <c r="AC3731" t="str">
        <f t="shared" si="643"/>
        <v>Unaudited</v>
      </c>
    </row>
    <row r="3732" spans="1:29" x14ac:dyDescent="0.25">
      <c r="A3732" t="s">
        <v>421</v>
      </c>
      <c r="B3732" t="s">
        <v>1380</v>
      </c>
      <c r="C3732" t="s">
        <v>1381</v>
      </c>
      <c r="D3732">
        <v>1900</v>
      </c>
      <c r="E3732" s="957">
        <v>1</v>
      </c>
      <c r="F3732" t="s">
        <v>440</v>
      </c>
      <c r="G3732" s="957">
        <v>182</v>
      </c>
      <c r="H3732" t="s">
        <v>390</v>
      </c>
      <c r="I3732" s="958" t="s">
        <v>489</v>
      </c>
      <c r="J3732" s="958" t="s">
        <v>445</v>
      </c>
      <c r="K3732" s="958" t="s">
        <v>0</v>
      </c>
      <c r="L3732" s="953">
        <v>2.1</v>
      </c>
      <c r="M3732" s="958" t="s">
        <v>148</v>
      </c>
      <c r="N3732" s="678">
        <f t="shared" ca="1" si="639"/>
        <v>3841956.86</v>
      </c>
      <c r="O3732" s="678">
        <f t="shared" ca="1" si="640"/>
        <v>350118.34000000008</v>
      </c>
      <c r="P3732" s="678">
        <f t="shared" ca="1" si="640"/>
        <v>127761.06999999999</v>
      </c>
      <c r="Q3732" s="678">
        <f t="shared" ca="1" si="640"/>
        <v>1968260.2799999998</v>
      </c>
      <c r="R3732" s="678">
        <f t="shared" ca="1" si="640"/>
        <v>203056.92</v>
      </c>
      <c r="S3732" s="678">
        <f t="shared" ca="1" si="640"/>
        <v>0</v>
      </c>
      <c r="T3732" s="678">
        <f t="shared" ca="1" si="640"/>
        <v>322089.44</v>
      </c>
      <c r="U3732" s="678">
        <f t="shared" ca="1" si="640"/>
        <v>0</v>
      </c>
      <c r="V3732" s="678">
        <f t="shared" ca="1" si="640"/>
        <v>17229.12</v>
      </c>
      <c r="W3732" s="678">
        <f t="shared" ca="1" si="636"/>
        <v>853441.68999999983</v>
      </c>
      <c r="X3732" s="678">
        <f t="shared" ca="1" si="640"/>
        <v>0</v>
      </c>
      <c r="Y3732" s="678">
        <f t="shared" ca="1" si="640"/>
        <v>0</v>
      </c>
      <c r="Z3732" s="678">
        <f t="shared" ca="1" si="640"/>
        <v>0</v>
      </c>
      <c r="AA3732" t="str">
        <f t="shared" si="641"/>
        <v>ASRCMS202202</v>
      </c>
      <c r="AB3732" s="957">
        <f t="shared" si="642"/>
        <v>45230</v>
      </c>
      <c r="AC3732" t="str">
        <f t="shared" si="643"/>
        <v>Unaudited</v>
      </c>
    </row>
    <row r="3733" spans="1:29" ht="30" x14ac:dyDescent="0.25">
      <c r="A3733" t="s">
        <v>421</v>
      </c>
      <c r="B3733" t="s">
        <v>1380</v>
      </c>
      <c r="C3733" t="s">
        <v>1381</v>
      </c>
      <c r="D3733">
        <v>1900</v>
      </c>
      <c r="E3733" s="957">
        <v>1</v>
      </c>
      <c r="F3733" t="s">
        <v>440</v>
      </c>
      <c r="G3733" s="957">
        <v>182</v>
      </c>
      <c r="H3733" t="s">
        <v>390</v>
      </c>
      <c r="I3733" s="958" t="s">
        <v>489</v>
      </c>
      <c r="J3733" s="958" t="s">
        <v>445</v>
      </c>
      <c r="K3733" s="958" t="s">
        <v>0</v>
      </c>
      <c r="L3733" s="937">
        <v>2.2000000000000002</v>
      </c>
      <c r="M3733" s="958" t="s">
        <v>149</v>
      </c>
      <c r="N3733" s="678">
        <f t="shared" ca="1" si="639"/>
        <v>25987.594055730144</v>
      </c>
      <c r="O3733" s="678">
        <f t="shared" ca="1" si="640"/>
        <v>5336.4703382451717</v>
      </c>
      <c r="P3733" s="678">
        <f t="shared" ca="1" si="640"/>
        <v>1173.8190325827991</v>
      </c>
      <c r="Q3733" s="678">
        <f t="shared" ca="1" si="640"/>
        <v>10113.368841666146</v>
      </c>
      <c r="R3733" s="678">
        <f t="shared" ca="1" si="640"/>
        <v>2192.5304675473199</v>
      </c>
      <c r="S3733" s="678">
        <f t="shared" ca="1" si="640"/>
        <v>22.854582087570989</v>
      </c>
      <c r="T3733" s="678">
        <f t="shared" ca="1" si="640"/>
        <v>1744.7707398186997</v>
      </c>
      <c r="U3733" s="678">
        <f t="shared" ca="1" si="640"/>
        <v>0</v>
      </c>
      <c r="V3733" s="678">
        <f t="shared" ca="1" si="640"/>
        <v>48.361525521086882</v>
      </c>
      <c r="W3733" s="678">
        <f t="shared" ca="1" si="636"/>
        <v>5355.4185282613498</v>
      </c>
      <c r="X3733" s="678">
        <f t="shared" ca="1" si="640"/>
        <v>0</v>
      </c>
      <c r="Y3733" s="678">
        <f t="shared" ca="1" si="640"/>
        <v>0</v>
      </c>
      <c r="Z3733" s="678">
        <f t="shared" ca="1" si="640"/>
        <v>0</v>
      </c>
      <c r="AA3733" t="str">
        <f t="shared" si="641"/>
        <v>ASRCMS202202</v>
      </c>
      <c r="AB3733" s="957">
        <f t="shared" si="642"/>
        <v>45230</v>
      </c>
      <c r="AC3733" t="str">
        <f t="shared" si="643"/>
        <v>Unaudited</v>
      </c>
    </row>
    <row r="3734" spans="1:29" x14ac:dyDescent="0.25">
      <c r="A3734" t="s">
        <v>421</v>
      </c>
      <c r="B3734" t="s">
        <v>1380</v>
      </c>
      <c r="C3734" t="s">
        <v>1381</v>
      </c>
      <c r="D3734">
        <v>1900</v>
      </c>
      <c r="E3734" s="957">
        <v>1</v>
      </c>
      <c r="F3734" t="s">
        <v>440</v>
      </c>
      <c r="G3734" s="957">
        <v>182</v>
      </c>
      <c r="H3734" t="s">
        <v>390</v>
      </c>
      <c r="I3734" s="958" t="s">
        <v>489</v>
      </c>
      <c r="J3734" s="958" t="s">
        <v>445</v>
      </c>
      <c r="K3734" s="958" t="s">
        <v>0</v>
      </c>
      <c r="L3734" s="937">
        <v>2.2999999999999998</v>
      </c>
      <c r="M3734" s="958" t="s">
        <v>150</v>
      </c>
      <c r="N3734" s="678">
        <f t="shared" ca="1" si="639"/>
        <v>407485.09</v>
      </c>
      <c r="O3734" s="678">
        <f t="shared" ca="1" si="640"/>
        <v>190286.79999999996</v>
      </c>
      <c r="P3734" s="678">
        <f t="shared" ca="1" si="640"/>
        <v>34050.22</v>
      </c>
      <c r="Q3734" s="678">
        <f t="shared" ca="1" si="640"/>
        <v>125388.97</v>
      </c>
      <c r="R3734" s="678">
        <f t="shared" ca="1" si="640"/>
        <v>18611.709999999995</v>
      </c>
      <c r="S3734" s="678">
        <f t="shared" ca="1" si="640"/>
        <v>961.44</v>
      </c>
      <c r="T3734" s="678">
        <f t="shared" ca="1" si="640"/>
        <v>11275.879999999997</v>
      </c>
      <c r="U3734" s="678">
        <f t="shared" ca="1" si="640"/>
        <v>0</v>
      </c>
      <c r="V3734" s="678">
        <f t="shared" ca="1" si="640"/>
        <v>1059.3900000000001</v>
      </c>
      <c r="W3734" s="678">
        <f t="shared" ca="1" si="636"/>
        <v>25850.680000000008</v>
      </c>
      <c r="X3734" s="678">
        <f t="shared" ca="1" si="640"/>
        <v>0</v>
      </c>
      <c r="Y3734" s="678">
        <f t="shared" ca="1" si="640"/>
        <v>0</v>
      </c>
      <c r="Z3734" s="678">
        <f t="shared" ca="1" si="640"/>
        <v>0</v>
      </c>
      <c r="AA3734" t="str">
        <f t="shared" si="641"/>
        <v>ASRCMS202202</v>
      </c>
      <c r="AB3734" s="957">
        <f t="shared" si="642"/>
        <v>45230</v>
      </c>
      <c r="AC3734" t="str">
        <f t="shared" si="643"/>
        <v>Unaudited</v>
      </c>
    </row>
    <row r="3735" spans="1:29" x14ac:dyDescent="0.25">
      <c r="A3735" t="s">
        <v>421</v>
      </c>
      <c r="B3735" t="s">
        <v>1380</v>
      </c>
      <c r="C3735" t="s">
        <v>1381</v>
      </c>
      <c r="D3735">
        <v>1900</v>
      </c>
      <c r="E3735" s="957">
        <v>1</v>
      </c>
      <c r="F3735" t="s">
        <v>440</v>
      </c>
      <c r="G3735" s="957">
        <v>182</v>
      </c>
      <c r="H3735" t="s">
        <v>390</v>
      </c>
      <c r="I3735" s="965" t="s">
        <v>489</v>
      </c>
      <c r="J3735" s="965" t="s">
        <v>445</v>
      </c>
      <c r="K3735" s="965" t="s">
        <v>0</v>
      </c>
      <c r="L3735" s="945">
        <v>2.4</v>
      </c>
      <c r="M3735" s="965" t="s">
        <v>151</v>
      </c>
      <c r="N3735" s="678">
        <f t="shared" ca="1" si="639"/>
        <v>1215156.3000000003</v>
      </c>
      <c r="O3735" s="678">
        <f t="shared" ca="1" si="640"/>
        <v>499440.84999999992</v>
      </c>
      <c r="P3735" s="678">
        <f t="shared" ca="1" si="640"/>
        <v>40656.000000000007</v>
      </c>
      <c r="Q3735" s="678">
        <f t="shared" ca="1" si="640"/>
        <v>461621.36999999988</v>
      </c>
      <c r="R3735" s="678">
        <f t="shared" ca="1" si="640"/>
        <v>98343.400000000009</v>
      </c>
      <c r="S3735" s="678">
        <f t="shared" ca="1" si="640"/>
        <v>4499.37</v>
      </c>
      <c r="T3735" s="678">
        <f t="shared" ca="1" si="640"/>
        <v>29037.609999999997</v>
      </c>
      <c r="U3735" s="678">
        <f t="shared" ca="1" si="640"/>
        <v>0</v>
      </c>
      <c r="V3735" s="678">
        <f t="shared" ca="1" si="640"/>
        <v>6629.8499999999995</v>
      </c>
      <c r="W3735" s="678">
        <f t="shared" ca="1" si="636"/>
        <v>74927.849999999991</v>
      </c>
      <c r="X3735" s="678">
        <f t="shared" ca="1" si="640"/>
        <v>0</v>
      </c>
      <c r="Y3735" s="678">
        <f t="shared" ca="1" si="640"/>
        <v>0</v>
      </c>
      <c r="Z3735" s="678">
        <f t="shared" ca="1" si="640"/>
        <v>0</v>
      </c>
      <c r="AA3735" t="str">
        <f t="shared" si="641"/>
        <v>ASRCMS202202</v>
      </c>
      <c r="AB3735" s="957">
        <f t="shared" si="642"/>
        <v>45230</v>
      </c>
      <c r="AC3735" t="str">
        <f t="shared" si="643"/>
        <v>Unaudited</v>
      </c>
    </row>
    <row r="3736" spans="1:29" ht="30" x14ac:dyDescent="0.25">
      <c r="A3736" t="s">
        <v>421</v>
      </c>
      <c r="B3736" t="s">
        <v>1380</v>
      </c>
      <c r="C3736" t="s">
        <v>1381</v>
      </c>
      <c r="D3736">
        <v>1900</v>
      </c>
      <c r="E3736" s="957">
        <v>1</v>
      </c>
      <c r="F3736" t="s">
        <v>440</v>
      </c>
      <c r="G3736" s="957">
        <v>182</v>
      </c>
      <c r="H3736" t="s">
        <v>390</v>
      </c>
      <c r="I3736" s="937" t="s">
        <v>489</v>
      </c>
      <c r="J3736" s="937" t="s">
        <v>445</v>
      </c>
      <c r="K3736" s="937" t="s">
        <v>0</v>
      </c>
      <c r="L3736" s="937">
        <v>2.5</v>
      </c>
      <c r="M3736" s="958" t="s">
        <v>152</v>
      </c>
      <c r="N3736" s="678">
        <f t="shared" ca="1" si="639"/>
        <v>28653.858230073198</v>
      </c>
      <c r="O3736" s="678">
        <f t="shared" ca="1" si="640"/>
        <v>12475.984092767694</v>
      </c>
      <c r="P3736" s="678">
        <f t="shared" ca="1" si="640"/>
        <v>1321.9924491395607</v>
      </c>
      <c r="Q3736" s="678">
        <f t="shared" ca="1" si="640"/>
        <v>10597.256033444994</v>
      </c>
      <c r="R3736" s="678">
        <f t="shared" ca="1" si="640"/>
        <v>1956.2483304230789</v>
      </c>
      <c r="S3736" s="678">
        <f t="shared" ca="1" si="640"/>
        <v>23.462259926106025</v>
      </c>
      <c r="T3736" s="678">
        <f t="shared" ca="1" si="640"/>
        <v>243.57432680998525</v>
      </c>
      <c r="U3736" s="678">
        <f t="shared" ca="1" si="640"/>
        <v>0</v>
      </c>
      <c r="V3736" s="678">
        <f t="shared" ca="1" si="640"/>
        <v>139.48294092954251</v>
      </c>
      <c r="W3736" s="678">
        <f t="shared" ca="1" si="636"/>
        <v>1895.8577966322382</v>
      </c>
      <c r="X3736" s="678">
        <f t="shared" ca="1" si="640"/>
        <v>0</v>
      </c>
      <c r="Y3736" s="678">
        <f t="shared" ca="1" si="640"/>
        <v>0</v>
      </c>
      <c r="Z3736" s="678">
        <f t="shared" ca="1" si="640"/>
        <v>0</v>
      </c>
      <c r="AA3736" t="str">
        <f t="shared" si="641"/>
        <v>ASRCMS202202</v>
      </c>
      <c r="AB3736" s="957">
        <f t="shared" si="642"/>
        <v>45230</v>
      </c>
      <c r="AC3736" t="str">
        <f t="shared" si="643"/>
        <v>Unaudited</v>
      </c>
    </row>
    <row r="3737" spans="1:29" x14ac:dyDescent="0.25">
      <c r="A3737" t="s">
        <v>421</v>
      </c>
      <c r="B3737" t="s">
        <v>1380</v>
      </c>
      <c r="C3737" t="s">
        <v>1381</v>
      </c>
      <c r="D3737">
        <v>1900</v>
      </c>
      <c r="E3737" s="957">
        <v>1</v>
      </c>
      <c r="F3737" t="s">
        <v>440</v>
      </c>
      <c r="G3737" s="957">
        <v>182</v>
      </c>
      <c r="H3737" t="s">
        <v>390</v>
      </c>
      <c r="I3737" s="937" t="s">
        <v>489</v>
      </c>
      <c r="J3737" s="937" t="s">
        <v>445</v>
      </c>
      <c r="K3737" s="937" t="s">
        <v>0</v>
      </c>
      <c r="L3737" s="943" t="s">
        <v>97</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ASRCMS202202</v>
      </c>
      <c r="AB3737" s="957">
        <f t="shared" si="642"/>
        <v>45230</v>
      </c>
      <c r="AC3737" t="str">
        <f t="shared" si="643"/>
        <v>Unaudited</v>
      </c>
    </row>
    <row r="3738" spans="1:29" x14ac:dyDescent="0.25">
      <c r="A3738" t="s">
        <v>421</v>
      </c>
      <c r="B3738" t="s">
        <v>1380</v>
      </c>
      <c r="C3738" t="s">
        <v>1381</v>
      </c>
      <c r="D3738">
        <v>1900</v>
      </c>
      <c r="E3738" s="957">
        <v>1</v>
      </c>
      <c r="F3738" t="s">
        <v>440</v>
      </c>
      <c r="G3738" s="957">
        <v>182</v>
      </c>
      <c r="H3738" t="s">
        <v>390</v>
      </c>
      <c r="I3738" s="958" t="s">
        <v>489</v>
      </c>
      <c r="J3738" s="958" t="s">
        <v>445</v>
      </c>
      <c r="K3738" s="958" t="s">
        <v>0</v>
      </c>
      <c r="L3738" s="937" t="s">
        <v>153</v>
      </c>
      <c r="M3738" s="958" t="s">
        <v>452</v>
      </c>
      <c r="N3738" s="678">
        <f t="shared" ca="1" si="639"/>
        <v>28855.525937710983</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5835.4338664298821</v>
      </c>
      <c r="P3738" s="678">
        <f t="shared" ca="1" si="646"/>
        <v>682.70883796354337</v>
      </c>
      <c r="Q3738" s="678">
        <f t="shared" ca="1" si="646"/>
        <v>8900.9528665771268</v>
      </c>
      <c r="R3738" s="678">
        <f t="shared" ca="1" si="646"/>
        <v>1330.2170747325383</v>
      </c>
      <c r="S3738" s="678">
        <f t="shared" ca="1" si="646"/>
        <v>66.433625835784028</v>
      </c>
      <c r="T3738" s="678">
        <f t="shared" ca="1" si="646"/>
        <v>971.34496242569855</v>
      </c>
      <c r="U3738" s="678">
        <f t="shared" ca="1" si="646"/>
        <v>0</v>
      </c>
      <c r="V3738" s="678">
        <f t="shared" ca="1" si="644"/>
        <v>117.8587465331774</v>
      </c>
      <c r="W3738" s="678">
        <f t="shared" ca="1" si="636"/>
        <v>10950.575957213232</v>
      </c>
      <c r="X3738" s="678">
        <f t="shared" ca="1" si="645"/>
        <v>0</v>
      </c>
      <c r="Y3738" s="678">
        <f t="shared" ca="1" si="645"/>
        <v>0</v>
      </c>
      <c r="Z3738" s="678">
        <f t="shared" ca="1" si="645"/>
        <v>0</v>
      </c>
      <c r="AA3738" t="str">
        <f t="shared" si="641"/>
        <v>ASRCMS202202</v>
      </c>
      <c r="AB3738" s="957">
        <f t="shared" si="642"/>
        <v>45230</v>
      </c>
      <c r="AC3738" t="str">
        <f t="shared" si="643"/>
        <v>Unaudited</v>
      </c>
    </row>
    <row r="3739" spans="1:29" x14ac:dyDescent="0.25">
      <c r="A3739" t="s">
        <v>421</v>
      </c>
      <c r="B3739" t="s">
        <v>1380</v>
      </c>
      <c r="C3739" t="s">
        <v>1381</v>
      </c>
      <c r="D3739">
        <v>1900</v>
      </c>
      <c r="E3739" s="957">
        <v>1</v>
      </c>
      <c r="F3739" t="s">
        <v>440</v>
      </c>
      <c r="G3739" s="957">
        <v>182</v>
      </c>
      <c r="H3739" t="s">
        <v>390</v>
      </c>
      <c r="I3739" s="937" t="s">
        <v>489</v>
      </c>
      <c r="J3739" s="937" t="s">
        <v>445</v>
      </c>
      <c r="K3739" s="937" t="s">
        <v>0</v>
      </c>
      <c r="L3739" s="937" t="s">
        <v>912</v>
      </c>
      <c r="M3739" s="958" t="s">
        <v>24</v>
      </c>
      <c r="N3739" s="678">
        <f t="shared" ca="1" si="639"/>
        <v>293178.2</v>
      </c>
      <c r="O3739" s="678">
        <f t="shared" ca="1" si="646"/>
        <v>293178.2</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ASRCMS202202</v>
      </c>
      <c r="AB3739" s="957">
        <f t="shared" si="642"/>
        <v>45230</v>
      </c>
      <c r="AC3739" t="str">
        <f t="shared" si="643"/>
        <v>Unaudited</v>
      </c>
    </row>
    <row r="3740" spans="1:29" x14ac:dyDescent="0.25">
      <c r="A3740" t="s">
        <v>421</v>
      </c>
      <c r="B3740" t="s">
        <v>1380</v>
      </c>
      <c r="C3740" t="s">
        <v>1381</v>
      </c>
      <c r="D3740">
        <v>1900</v>
      </c>
      <c r="E3740" s="957">
        <v>1</v>
      </c>
      <c r="F3740" t="s">
        <v>440</v>
      </c>
      <c r="G3740" s="957">
        <v>182</v>
      </c>
      <c r="H3740" t="s">
        <v>390</v>
      </c>
      <c r="I3740" s="937" t="s">
        <v>489</v>
      </c>
      <c r="J3740" s="937" t="s">
        <v>445</v>
      </c>
      <c r="K3740" s="937" t="s">
        <v>53</v>
      </c>
      <c r="L3740" s="937">
        <v>3.1</v>
      </c>
      <c r="M3740" s="958" t="s">
        <v>33</v>
      </c>
      <c r="N3740" s="678">
        <f t="shared" ca="1" si="639"/>
        <v>700053.53999999992</v>
      </c>
      <c r="O3740" s="678">
        <f t="shared" ca="1" si="646"/>
        <v>377360.03999999992</v>
      </c>
      <c r="P3740" s="678">
        <f t="shared" ca="1" si="646"/>
        <v>38981.040000000008</v>
      </c>
      <c r="Q3740" s="678">
        <f t="shared" ca="1" si="646"/>
        <v>205722.44999999995</v>
      </c>
      <c r="R3740" s="678">
        <f t="shared" ca="1" si="646"/>
        <v>30407.899999999998</v>
      </c>
      <c r="S3740" s="678">
        <f t="shared" ca="1" si="646"/>
        <v>439.81</v>
      </c>
      <c r="T3740" s="678">
        <f t="shared" ca="1" si="646"/>
        <v>20275.639999999996</v>
      </c>
      <c r="U3740" s="678">
        <f t="shared" ca="1" si="646"/>
        <v>0</v>
      </c>
      <c r="V3740" s="678">
        <f t="shared" ca="1" si="644"/>
        <v>4220.47</v>
      </c>
      <c r="W3740" s="678">
        <f t="shared" ca="1" si="636"/>
        <v>22646.19</v>
      </c>
      <c r="X3740" s="678">
        <f t="shared" ca="1" si="645"/>
        <v>0</v>
      </c>
      <c r="Y3740" s="678">
        <f t="shared" ca="1" si="645"/>
        <v>0</v>
      </c>
      <c r="Z3740" s="678">
        <f t="shared" ca="1" si="645"/>
        <v>0</v>
      </c>
      <c r="AA3740" t="str">
        <f t="shared" si="641"/>
        <v>ASRCMS202202</v>
      </c>
      <c r="AB3740" s="957">
        <f t="shared" si="642"/>
        <v>45230</v>
      </c>
      <c r="AC3740" t="str">
        <f t="shared" si="643"/>
        <v>Unaudited</v>
      </c>
    </row>
    <row r="3741" spans="1:29" x14ac:dyDescent="0.25">
      <c r="A3741" t="s">
        <v>421</v>
      </c>
      <c r="B3741" t="s">
        <v>1380</v>
      </c>
      <c r="C3741" t="s">
        <v>1381</v>
      </c>
      <c r="D3741">
        <v>1900</v>
      </c>
      <c r="E3741" s="957">
        <v>1</v>
      </c>
      <c r="F3741" t="s">
        <v>440</v>
      </c>
      <c r="G3741" s="957">
        <v>182</v>
      </c>
      <c r="H3741" t="s">
        <v>390</v>
      </c>
      <c r="I3741" s="958" t="s">
        <v>489</v>
      </c>
      <c r="J3741" s="958" t="s">
        <v>445</v>
      </c>
      <c r="K3741" s="958" t="s">
        <v>53</v>
      </c>
      <c r="L3741" s="937">
        <v>3.2</v>
      </c>
      <c r="M3741" s="958" t="s">
        <v>34</v>
      </c>
      <c r="N3741" s="678">
        <f t="shared" ca="1" si="639"/>
        <v>1765999.22</v>
      </c>
      <c r="O3741" s="678">
        <f t="shared" ca="1" si="646"/>
        <v>552563.54</v>
      </c>
      <c r="P3741" s="678">
        <f t="shared" ca="1" si="646"/>
        <v>90257.670000000013</v>
      </c>
      <c r="Q3741" s="678">
        <f t="shared" ca="1" si="646"/>
        <v>694183.81</v>
      </c>
      <c r="R3741" s="678">
        <f t="shared" ca="1" si="646"/>
        <v>69285.299999999988</v>
      </c>
      <c r="S3741" s="678">
        <f t="shared" ca="1" si="646"/>
        <v>1745.3</v>
      </c>
      <c r="T3741" s="678">
        <f t="shared" ca="1" si="646"/>
        <v>84367.45</v>
      </c>
      <c r="U3741" s="678">
        <f t="shared" ca="1" si="646"/>
        <v>0</v>
      </c>
      <c r="V3741" s="678">
        <f t="shared" ca="1" si="644"/>
        <v>11479.74</v>
      </c>
      <c r="W3741" s="678">
        <f t="shared" ca="1" si="636"/>
        <v>262116.40999999995</v>
      </c>
      <c r="X3741" s="678">
        <f t="shared" ca="1" si="645"/>
        <v>0</v>
      </c>
      <c r="Y3741" s="678">
        <f t="shared" ca="1" si="645"/>
        <v>0</v>
      </c>
      <c r="Z3741" s="678">
        <f t="shared" ca="1" si="645"/>
        <v>0</v>
      </c>
      <c r="AA3741" t="str">
        <f t="shared" si="641"/>
        <v>ASRCMS202202</v>
      </c>
      <c r="AB3741" s="957">
        <f t="shared" si="642"/>
        <v>45230</v>
      </c>
      <c r="AC3741" t="str">
        <f t="shared" si="643"/>
        <v>Unaudited</v>
      </c>
    </row>
    <row r="3742" spans="1:29" x14ac:dyDescent="0.25">
      <c r="A3742" t="s">
        <v>421</v>
      </c>
      <c r="B3742" t="s">
        <v>1380</v>
      </c>
      <c r="C3742" t="s">
        <v>1381</v>
      </c>
      <c r="D3742">
        <v>1900</v>
      </c>
      <c r="E3742" s="957">
        <v>1</v>
      </c>
      <c r="F3742" t="s">
        <v>440</v>
      </c>
      <c r="G3742" s="957">
        <v>182</v>
      </c>
      <c r="H3742" t="s">
        <v>390</v>
      </c>
      <c r="I3742" s="958" t="s">
        <v>489</v>
      </c>
      <c r="J3742" s="958" t="s">
        <v>445</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ASRCMS202202</v>
      </c>
      <c r="AB3742" s="957">
        <f t="shared" si="642"/>
        <v>45230</v>
      </c>
      <c r="AC3742" t="str">
        <f t="shared" si="643"/>
        <v>Unaudited</v>
      </c>
    </row>
    <row r="3743" spans="1:29" x14ac:dyDescent="0.25">
      <c r="A3743" t="s">
        <v>421</v>
      </c>
      <c r="B3743" t="s">
        <v>1380</v>
      </c>
      <c r="C3743" t="s">
        <v>1381</v>
      </c>
      <c r="D3743">
        <v>1900</v>
      </c>
      <c r="E3743" s="957">
        <v>1</v>
      </c>
      <c r="F3743" t="s">
        <v>440</v>
      </c>
      <c r="G3743" s="957">
        <v>182</v>
      </c>
      <c r="H3743" t="s">
        <v>390</v>
      </c>
      <c r="I3743" s="937" t="s">
        <v>489</v>
      </c>
      <c r="J3743" s="937" t="s">
        <v>445</v>
      </c>
      <c r="K3743" s="937" t="s">
        <v>53</v>
      </c>
      <c r="L3743" s="937" t="s">
        <v>44</v>
      </c>
      <c r="M3743" s="958" t="s">
        <v>154</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ASRCMS202202</v>
      </c>
      <c r="AB3743" s="957">
        <f t="shared" si="642"/>
        <v>45230</v>
      </c>
      <c r="AC3743" t="str">
        <f t="shared" si="643"/>
        <v>Unaudited</v>
      </c>
    </row>
    <row r="3744" spans="1:29" x14ac:dyDescent="0.25">
      <c r="A3744" t="s">
        <v>421</v>
      </c>
      <c r="B3744" t="s">
        <v>1380</v>
      </c>
      <c r="C3744" t="s">
        <v>1381</v>
      </c>
      <c r="D3744">
        <v>1900</v>
      </c>
      <c r="E3744" s="957">
        <v>1</v>
      </c>
      <c r="F3744" t="s">
        <v>440</v>
      </c>
      <c r="G3744" s="957">
        <v>182</v>
      </c>
      <c r="H3744" t="s">
        <v>390</v>
      </c>
      <c r="I3744" s="937" t="s">
        <v>489</v>
      </c>
      <c r="J3744" s="937" t="s">
        <v>445</v>
      </c>
      <c r="K3744" s="937" t="s">
        <v>53</v>
      </c>
      <c r="L3744" s="937" t="s">
        <v>41</v>
      </c>
      <c r="M3744" s="958" t="s">
        <v>52</v>
      </c>
      <c r="N3744" s="678">
        <f t="shared" ca="1" si="639"/>
        <v>79116.742077934599</v>
      </c>
      <c r="O3744" s="678">
        <f t="shared" ca="1" si="646"/>
        <v>38955.545780136243</v>
      </c>
      <c r="P3744" s="678">
        <f t="shared" ca="1" si="646"/>
        <v>7771.5580665516463</v>
      </c>
      <c r="Q3744" s="678">
        <f t="shared" ca="1" si="646"/>
        <v>26573.189112255212</v>
      </c>
      <c r="R3744" s="678">
        <f t="shared" ca="1" si="646"/>
        <v>3861.3401714313213</v>
      </c>
      <c r="S3744" s="678">
        <f t="shared" ca="1" si="646"/>
        <v>0</v>
      </c>
      <c r="T3744" s="678">
        <f t="shared" ca="1" si="646"/>
        <v>0</v>
      </c>
      <c r="U3744" s="678">
        <f t="shared" ca="1" si="646"/>
        <v>0</v>
      </c>
      <c r="V3744" s="678">
        <f t="shared" ca="1" si="644"/>
        <v>1466.331710670122</v>
      </c>
      <c r="W3744" s="678">
        <f t="shared" ca="1" si="636"/>
        <v>488.77723689004068</v>
      </c>
      <c r="X3744" s="678">
        <f t="shared" ca="1" si="645"/>
        <v>0</v>
      </c>
      <c r="Y3744" s="678">
        <f t="shared" ca="1" si="645"/>
        <v>0</v>
      </c>
      <c r="Z3744" s="678">
        <f t="shared" ca="1" si="645"/>
        <v>0</v>
      </c>
      <c r="AA3744" t="str">
        <f t="shared" si="641"/>
        <v>ASRCMS202202</v>
      </c>
      <c r="AB3744" s="957">
        <f t="shared" si="642"/>
        <v>45230</v>
      </c>
      <c r="AC3744" t="str">
        <f t="shared" si="643"/>
        <v>Unaudited</v>
      </c>
    </row>
    <row r="3745" spans="1:29" x14ac:dyDescent="0.25">
      <c r="A3745" t="s">
        <v>421</v>
      </c>
      <c r="B3745" t="s">
        <v>1380</v>
      </c>
      <c r="C3745" t="s">
        <v>1381</v>
      </c>
      <c r="D3745">
        <v>1900</v>
      </c>
      <c r="E3745" s="957">
        <v>1</v>
      </c>
      <c r="F3745" t="s">
        <v>440</v>
      </c>
      <c r="G3745" s="957">
        <v>182</v>
      </c>
      <c r="H3745" t="s">
        <v>390</v>
      </c>
      <c r="I3745" s="937" t="s">
        <v>489</v>
      </c>
      <c r="J3745" s="937" t="s">
        <v>445</v>
      </c>
      <c r="K3745" s="937" t="s">
        <v>53</v>
      </c>
      <c r="L3745" s="937" t="s">
        <v>42</v>
      </c>
      <c r="M3745" s="958" t="s">
        <v>155</v>
      </c>
      <c r="N3745" s="678">
        <f t="shared" ca="1" si="639"/>
        <v>44229.222908857162</v>
      </c>
      <c r="O3745" s="678">
        <f t="shared" ca="1" si="646"/>
        <v>17527.710422436227</v>
      </c>
      <c r="P3745" s="678">
        <f t="shared" ca="1" si="646"/>
        <v>2305.335697138034</v>
      </c>
      <c r="Q3745" s="678">
        <f t="shared" ca="1" si="646"/>
        <v>16441.841462889359</v>
      </c>
      <c r="R3745" s="678">
        <f t="shared" ca="1" si="646"/>
        <v>1875.3378911001887</v>
      </c>
      <c r="S3745" s="678">
        <f t="shared" ca="1" si="646"/>
        <v>12.234009245367281</v>
      </c>
      <c r="T3745" s="678">
        <f t="shared" ca="1" si="646"/>
        <v>533.77339288889743</v>
      </c>
      <c r="U3745" s="678">
        <f t="shared" ca="1" si="646"/>
        <v>0</v>
      </c>
      <c r="V3745" s="678">
        <f t="shared" ca="1" si="644"/>
        <v>273.5900765626169</v>
      </c>
      <c r="W3745" s="678">
        <f t="shared" ca="1" si="636"/>
        <v>5259.3999565964805</v>
      </c>
      <c r="X3745" s="678">
        <f t="shared" ca="1" si="645"/>
        <v>0</v>
      </c>
      <c r="Y3745" s="678">
        <f t="shared" ca="1" si="645"/>
        <v>0</v>
      </c>
      <c r="Z3745" s="678">
        <f t="shared" ca="1" si="645"/>
        <v>0</v>
      </c>
      <c r="AA3745" t="str">
        <f t="shared" si="641"/>
        <v>ASRCMS202202</v>
      </c>
      <c r="AB3745" s="957">
        <f t="shared" si="642"/>
        <v>45230</v>
      </c>
      <c r="AC3745" t="str">
        <f t="shared" si="643"/>
        <v>Unaudited</v>
      </c>
    </row>
    <row r="3746" spans="1:29" x14ac:dyDescent="0.25">
      <c r="A3746" t="s">
        <v>421</v>
      </c>
      <c r="B3746" t="s">
        <v>1380</v>
      </c>
      <c r="C3746" t="s">
        <v>1381</v>
      </c>
      <c r="D3746">
        <v>1900</v>
      </c>
      <c r="E3746" s="957">
        <v>1</v>
      </c>
      <c r="F3746" t="s">
        <v>440</v>
      </c>
      <c r="G3746" s="957">
        <v>182</v>
      </c>
      <c r="H3746" t="s">
        <v>390</v>
      </c>
      <c r="I3746" s="937" t="s">
        <v>489</v>
      </c>
      <c r="J3746" s="937" t="s">
        <v>445</v>
      </c>
      <c r="K3746" s="937" t="s">
        <v>53</v>
      </c>
      <c r="L3746" s="953" t="s">
        <v>43</v>
      </c>
      <c r="M3746" s="958" t="s">
        <v>463</v>
      </c>
      <c r="N3746" s="678">
        <f t="shared" ca="1" si="639"/>
        <v>79059.013691583823</v>
      </c>
      <c r="O3746" s="678">
        <f t="shared" ca="1" si="646"/>
        <v>15988.051887818368</v>
      </c>
      <c r="P3746" s="678">
        <f t="shared" ca="1" si="646"/>
        <v>1870.500904555915</v>
      </c>
      <c r="Q3746" s="678">
        <f t="shared" ca="1" si="646"/>
        <v>24387.029231971283</v>
      </c>
      <c r="R3746" s="678">
        <f t="shared" ca="1" si="646"/>
        <v>3644.5584166815847</v>
      </c>
      <c r="S3746" s="678">
        <f t="shared" ca="1" si="646"/>
        <v>182.01633010850071</v>
      </c>
      <c r="T3746" s="678">
        <f t="shared" ca="1" si="646"/>
        <v>2661.3125974357499</v>
      </c>
      <c r="U3746" s="678">
        <f t="shared" ca="1" si="646"/>
        <v>0</v>
      </c>
      <c r="V3746" s="678">
        <f t="shared" ca="1" si="644"/>
        <v>322.91202301955099</v>
      </c>
      <c r="W3746" s="678">
        <f t="shared" ca="1" si="636"/>
        <v>30002.632299992867</v>
      </c>
      <c r="X3746" s="678">
        <f t="shared" ca="1" si="645"/>
        <v>0</v>
      </c>
      <c r="Y3746" s="678">
        <f t="shared" ca="1" si="645"/>
        <v>0</v>
      </c>
      <c r="Z3746" s="678">
        <f t="shared" ca="1" si="645"/>
        <v>0</v>
      </c>
      <c r="AA3746" t="str">
        <f t="shared" si="641"/>
        <v>ASRCMS202202</v>
      </c>
      <c r="AB3746" s="957">
        <f t="shared" si="642"/>
        <v>45230</v>
      </c>
      <c r="AC3746" t="str">
        <f t="shared" si="643"/>
        <v>Unaudited</v>
      </c>
    </row>
    <row r="3747" spans="1:29" x14ac:dyDescent="0.25">
      <c r="A3747" t="s">
        <v>421</v>
      </c>
      <c r="B3747" t="s">
        <v>1380</v>
      </c>
      <c r="C3747" t="s">
        <v>1381</v>
      </c>
      <c r="D3747">
        <v>1900</v>
      </c>
      <c r="E3747" s="957">
        <v>1</v>
      </c>
      <c r="F3747" t="s">
        <v>440</v>
      </c>
      <c r="G3747" s="957">
        <v>182</v>
      </c>
      <c r="H3747" t="s">
        <v>390</v>
      </c>
      <c r="I3747" s="937" t="s">
        <v>489</v>
      </c>
      <c r="J3747" s="937" t="s">
        <v>445</v>
      </c>
      <c r="K3747" s="937" t="s">
        <v>915</v>
      </c>
      <c r="L3747" s="953" t="s">
        <v>916</v>
      </c>
      <c r="M3747" s="958" t="s">
        <v>915</v>
      </c>
      <c r="N3747" s="678">
        <f t="shared" ca="1" si="639"/>
        <v>5163.88</v>
      </c>
      <c r="O3747" s="678">
        <f t="shared" ca="1" si="646"/>
        <v>0</v>
      </c>
      <c r="P3747" s="678">
        <f t="shared" ca="1" si="646"/>
        <v>5163.88</v>
      </c>
      <c r="Q3747" s="678">
        <f t="shared" ca="1" si="646"/>
        <v>0</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ASRCMS202202</v>
      </c>
      <c r="AB3747" s="957">
        <f t="shared" si="642"/>
        <v>45230</v>
      </c>
      <c r="AC3747" t="str">
        <f t="shared" si="643"/>
        <v>Unaudited</v>
      </c>
    </row>
    <row r="3748" spans="1:29" x14ac:dyDescent="0.25">
      <c r="A3748" t="s">
        <v>421</v>
      </c>
      <c r="B3748" t="s">
        <v>1380</v>
      </c>
      <c r="C3748" t="s">
        <v>1381</v>
      </c>
      <c r="D3748">
        <v>1900</v>
      </c>
      <c r="E3748" s="957">
        <v>1</v>
      </c>
      <c r="F3748" t="s">
        <v>440</v>
      </c>
      <c r="G3748" s="957">
        <v>182</v>
      </c>
      <c r="H3748" t="s">
        <v>390</v>
      </c>
      <c r="I3748" s="937" t="s">
        <v>489</v>
      </c>
      <c r="J3748" s="937" t="s">
        <v>445</v>
      </c>
      <c r="K3748" s="937" t="s">
        <v>915</v>
      </c>
      <c r="L3748" s="937" t="s">
        <v>917</v>
      </c>
      <c r="M3748" s="958" t="s">
        <v>920</v>
      </c>
      <c r="N3748" s="678">
        <f t="shared" ca="1" si="639"/>
        <v>4586.0460098347321</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941.73005969032442</v>
      </c>
      <c r="P3748" s="678">
        <f t="shared" ca="1" si="647"/>
        <v>207.14453516167043</v>
      </c>
      <c r="Q3748" s="678">
        <f t="shared" ca="1" si="647"/>
        <v>1784.7121485293201</v>
      </c>
      <c r="R3748" s="678">
        <f t="shared" ca="1" si="647"/>
        <v>386.91714133187998</v>
      </c>
      <c r="S3748" s="678">
        <f t="shared" ca="1" si="647"/>
        <v>4.033161544865469</v>
      </c>
      <c r="T3748" s="678">
        <f t="shared" ca="1" si="647"/>
        <v>307.90071879153527</v>
      </c>
      <c r="U3748" s="678">
        <f t="shared" ca="1" si="647"/>
        <v>0</v>
      </c>
      <c r="V3748" s="678">
        <f t="shared" ca="1" si="644"/>
        <v>8.5343868566623904</v>
      </c>
      <c r="W3748" s="678">
        <f t="shared" ca="1" si="636"/>
        <v>945.07385792847356</v>
      </c>
      <c r="X3748" s="678">
        <f t="shared" ca="1" si="645"/>
        <v>0</v>
      </c>
      <c r="Y3748" s="678">
        <f t="shared" ca="1" si="645"/>
        <v>0</v>
      </c>
      <c r="Z3748" s="678">
        <f t="shared" ca="1" si="645"/>
        <v>0</v>
      </c>
      <c r="AA3748" t="str">
        <f t="shared" si="641"/>
        <v>ASRCMS202202</v>
      </c>
      <c r="AB3748" s="957">
        <f t="shared" si="642"/>
        <v>45230</v>
      </c>
      <c r="AC3748" t="str">
        <f t="shared" si="643"/>
        <v>Unaudited</v>
      </c>
    </row>
    <row r="3749" spans="1:29" x14ac:dyDescent="0.25">
      <c r="A3749" t="s">
        <v>421</v>
      </c>
      <c r="B3749" t="s">
        <v>1380</v>
      </c>
      <c r="C3749" t="s">
        <v>1381</v>
      </c>
      <c r="D3749">
        <v>1900</v>
      </c>
      <c r="E3749" s="957">
        <v>1</v>
      </c>
      <c r="F3749" t="s">
        <v>440</v>
      </c>
      <c r="G3749" s="957">
        <v>182</v>
      </c>
      <c r="H3749" t="s">
        <v>390</v>
      </c>
      <c r="I3749" s="958" t="s">
        <v>489</v>
      </c>
      <c r="J3749" s="958" t="s">
        <v>445</v>
      </c>
      <c r="K3749" s="958" t="s">
        <v>915</v>
      </c>
      <c r="L3749" s="937" t="s">
        <v>918</v>
      </c>
      <c r="M3749" s="958" t="s">
        <v>921</v>
      </c>
      <c r="N3749" s="678">
        <f t="shared" ca="1" si="639"/>
        <v>72.64574798109382</v>
      </c>
      <c r="O3749" s="678">
        <f t="shared" ca="1" si="647"/>
        <v>14.691101418012595</v>
      </c>
      <c r="P3749" s="678">
        <f t="shared" ca="1" si="647"/>
        <v>1.7187659061985292</v>
      </c>
      <c r="Q3749" s="678">
        <f t="shared" ca="1" si="647"/>
        <v>22.408753877256498</v>
      </c>
      <c r="R3749" s="678">
        <f t="shared" ca="1" si="647"/>
        <v>3.3489119061551071</v>
      </c>
      <c r="S3749" s="678">
        <f t="shared" ca="1" si="647"/>
        <v>0.16725116881787427</v>
      </c>
      <c r="T3749" s="678">
        <f t="shared" ca="1" si="647"/>
        <v>2.445426969357813</v>
      </c>
      <c r="U3749" s="678">
        <f t="shared" ca="1" si="647"/>
        <v>0</v>
      </c>
      <c r="V3749" s="678">
        <f t="shared" ca="1" si="644"/>
        <v>0.29671740575787997</v>
      </c>
      <c r="W3749" s="678">
        <f t="shared" ca="1" si="636"/>
        <v>27.568819329537511</v>
      </c>
      <c r="X3749" s="678">
        <f t="shared" ca="1" si="645"/>
        <v>0</v>
      </c>
      <c r="Y3749" s="678">
        <f t="shared" ca="1" si="645"/>
        <v>0</v>
      </c>
      <c r="Z3749" s="678">
        <f t="shared" ca="1" si="645"/>
        <v>0</v>
      </c>
      <c r="AA3749" t="str">
        <f t="shared" si="641"/>
        <v>ASRCMS202202</v>
      </c>
      <c r="AB3749" s="957">
        <f t="shared" si="642"/>
        <v>45230</v>
      </c>
      <c r="AC3749" t="str">
        <f t="shared" si="643"/>
        <v>Unaudited</v>
      </c>
    </row>
    <row r="3750" spans="1:29" x14ac:dyDescent="0.25">
      <c r="A3750" t="s">
        <v>421</v>
      </c>
      <c r="B3750" t="s">
        <v>1380</v>
      </c>
      <c r="C3750" t="s">
        <v>1381</v>
      </c>
      <c r="D3750">
        <v>1900</v>
      </c>
      <c r="E3750" s="957">
        <v>1</v>
      </c>
      <c r="F3750" t="s">
        <v>440</v>
      </c>
      <c r="G3750" s="957">
        <v>182</v>
      </c>
      <c r="H3750" t="s">
        <v>390</v>
      </c>
      <c r="I3750" s="937" t="s">
        <v>489</v>
      </c>
      <c r="J3750" s="937" t="s">
        <v>445</v>
      </c>
      <c r="K3750" s="937" t="s">
        <v>446</v>
      </c>
      <c r="L3750" s="937">
        <v>5.0999999999999996</v>
      </c>
      <c r="M3750" s="958" t="s">
        <v>37</v>
      </c>
      <c r="N3750" s="678">
        <f t="shared" ca="1" si="639"/>
        <v>735244.0900000002</v>
      </c>
      <c r="O3750" s="678">
        <f t="shared" ca="1" si="647"/>
        <v>256491.67000000004</v>
      </c>
      <c r="P3750" s="678">
        <f t="shared" ca="1" si="647"/>
        <v>145710.90000000002</v>
      </c>
      <c r="Q3750" s="678">
        <f t="shared" ca="1" si="647"/>
        <v>153530.99000000002</v>
      </c>
      <c r="R3750" s="678">
        <f t="shared" ca="1" si="647"/>
        <v>126208.28000000001</v>
      </c>
      <c r="S3750" s="678">
        <f t="shared" ca="1" si="647"/>
        <v>0</v>
      </c>
      <c r="T3750" s="678">
        <f t="shared" ca="1" si="647"/>
        <v>48220.68</v>
      </c>
      <c r="U3750" s="678">
        <f t="shared" ca="1" si="647"/>
        <v>0</v>
      </c>
      <c r="V3750" s="678">
        <f t="shared" ca="1" si="644"/>
        <v>1166.6699999999998</v>
      </c>
      <c r="W3750" s="678">
        <f t="shared" ca="1" si="636"/>
        <v>3914.9</v>
      </c>
      <c r="X3750" s="678">
        <f t="shared" ca="1" si="645"/>
        <v>0</v>
      </c>
      <c r="Y3750" s="678">
        <f t="shared" ca="1" si="645"/>
        <v>0</v>
      </c>
      <c r="Z3750" s="678">
        <f t="shared" ca="1" si="645"/>
        <v>0</v>
      </c>
      <c r="AA3750" t="str">
        <f t="shared" si="641"/>
        <v>ASRCMS202202</v>
      </c>
      <c r="AB3750" s="957">
        <f t="shared" si="642"/>
        <v>45230</v>
      </c>
      <c r="AC3750" t="str">
        <f t="shared" si="643"/>
        <v>Unaudited</v>
      </c>
    </row>
    <row r="3751" spans="1:29" ht="30" x14ac:dyDescent="0.25">
      <c r="A3751" t="s">
        <v>421</v>
      </c>
      <c r="B3751" t="s">
        <v>1380</v>
      </c>
      <c r="C3751" t="s">
        <v>1381</v>
      </c>
      <c r="D3751">
        <v>1900</v>
      </c>
      <c r="E3751" s="957">
        <v>1</v>
      </c>
      <c r="F3751" t="s">
        <v>440</v>
      </c>
      <c r="G3751" s="957">
        <v>182</v>
      </c>
      <c r="H3751" t="s">
        <v>390</v>
      </c>
      <c r="I3751" s="937" t="s">
        <v>489</v>
      </c>
      <c r="J3751" s="937" t="s">
        <v>445</v>
      </c>
      <c r="K3751" s="937" t="s">
        <v>446</v>
      </c>
      <c r="L3751" s="937">
        <v>5.2</v>
      </c>
      <c r="M3751" s="958" t="s">
        <v>304</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ASRCMS202202</v>
      </c>
      <c r="AB3751" s="957">
        <f t="shared" si="642"/>
        <v>45230</v>
      </c>
      <c r="AC3751" t="str">
        <f t="shared" si="643"/>
        <v>Unaudited</v>
      </c>
    </row>
    <row r="3752" spans="1:29" ht="30" x14ac:dyDescent="0.25">
      <c r="A3752" t="s">
        <v>421</v>
      </c>
      <c r="B3752" t="s">
        <v>1380</v>
      </c>
      <c r="C3752" t="s">
        <v>1381</v>
      </c>
      <c r="D3752">
        <v>1900</v>
      </c>
      <c r="E3752" s="957">
        <v>1</v>
      </c>
      <c r="F3752" t="s">
        <v>440</v>
      </c>
      <c r="G3752" s="957">
        <v>182</v>
      </c>
      <c r="H3752" t="s">
        <v>390</v>
      </c>
      <c r="I3752" s="937" t="s">
        <v>489</v>
      </c>
      <c r="J3752" s="937" t="s">
        <v>445</v>
      </c>
      <c r="K3752" s="937" t="s">
        <v>446</v>
      </c>
      <c r="L3752" s="937">
        <v>5.3</v>
      </c>
      <c r="M3752" s="958" t="s">
        <v>305</v>
      </c>
      <c r="N3752" s="678">
        <f t="shared" ca="1" si="639"/>
        <v>11215.589464209059</v>
      </c>
      <c r="O3752" s="678">
        <f t="shared" ca="1" si="647"/>
        <v>4140.2774728957102</v>
      </c>
      <c r="P3752" s="678">
        <f t="shared" ca="1" si="647"/>
        <v>2394.4029344735281</v>
      </c>
      <c r="Q3752" s="678">
        <f t="shared" ca="1" si="647"/>
        <v>2445.1556965366276</v>
      </c>
      <c r="R3752" s="678">
        <f t="shared" ca="1" si="647"/>
        <v>2023.9261819734313</v>
      </c>
      <c r="S3752" s="678">
        <f t="shared" ca="1" si="647"/>
        <v>0.69134467653131471</v>
      </c>
      <c r="T3752" s="678">
        <f t="shared" ca="1" si="647"/>
        <v>128.6254594344289</v>
      </c>
      <c r="U3752" s="678">
        <f t="shared" ca="1" si="647"/>
        <v>0</v>
      </c>
      <c r="V3752" s="678">
        <f t="shared" ca="1" si="644"/>
        <v>21.951666503903784</v>
      </c>
      <c r="W3752" s="678">
        <f t="shared" ca="1" si="648"/>
        <v>60.558707714897956</v>
      </c>
      <c r="X3752" s="678">
        <f t="shared" ca="1" si="645"/>
        <v>0</v>
      </c>
      <c r="Y3752" s="678">
        <f t="shared" ca="1" si="645"/>
        <v>0</v>
      </c>
      <c r="Z3752" s="678">
        <f t="shared" ca="1" si="645"/>
        <v>0</v>
      </c>
      <c r="AA3752" t="str">
        <f t="shared" si="641"/>
        <v>ASRCMS202202</v>
      </c>
      <c r="AB3752" s="957">
        <f t="shared" si="642"/>
        <v>45230</v>
      </c>
      <c r="AC3752" t="str">
        <f t="shared" si="643"/>
        <v>Unaudited</v>
      </c>
    </row>
    <row r="3753" spans="1:29" x14ac:dyDescent="0.25">
      <c r="A3753" t="s">
        <v>421</v>
      </c>
      <c r="B3753" t="s">
        <v>1380</v>
      </c>
      <c r="C3753" t="s">
        <v>1381</v>
      </c>
      <c r="D3753">
        <v>1900</v>
      </c>
      <c r="E3753" s="957">
        <v>1</v>
      </c>
      <c r="F3753" t="s">
        <v>440</v>
      </c>
      <c r="G3753" s="957">
        <v>182</v>
      </c>
      <c r="H3753" t="s">
        <v>390</v>
      </c>
      <c r="I3753" s="958" t="s">
        <v>489</v>
      </c>
      <c r="J3753" s="958" t="s">
        <v>445</v>
      </c>
      <c r="K3753" s="958" t="s">
        <v>446</v>
      </c>
      <c r="L3753" s="937" t="s">
        <v>82</v>
      </c>
      <c r="M3753" s="958" t="s">
        <v>454</v>
      </c>
      <c r="N3753" s="678">
        <f t="shared" ca="1" si="639"/>
        <v>5200.7631321472745</v>
      </c>
      <c r="O3753" s="678">
        <f t="shared" ca="1" si="647"/>
        <v>1051.7468778120501</v>
      </c>
      <c r="P3753" s="678">
        <f t="shared" ca="1" si="647"/>
        <v>123.04772964930277</v>
      </c>
      <c r="Q3753" s="678">
        <f t="shared" ca="1" si="647"/>
        <v>1604.2593577882678</v>
      </c>
      <c r="R3753" s="678">
        <f t="shared" ca="1" si="647"/>
        <v>239.7510942949244</v>
      </c>
      <c r="S3753" s="678">
        <f t="shared" ca="1" si="647"/>
        <v>11.973635577720479</v>
      </c>
      <c r="T3753" s="678">
        <f t="shared" ca="1" si="647"/>
        <v>175.06993565410963</v>
      </c>
      <c r="U3753" s="678">
        <f t="shared" ca="1" si="647"/>
        <v>0</v>
      </c>
      <c r="V3753" s="678">
        <f t="shared" ca="1" si="644"/>
        <v>21.242219777729801</v>
      </c>
      <c r="W3753" s="678">
        <f t="shared" ca="1" si="648"/>
        <v>1973.6722815931701</v>
      </c>
      <c r="X3753" s="678">
        <f t="shared" ca="1" si="645"/>
        <v>0</v>
      </c>
      <c r="Y3753" s="678">
        <f t="shared" ca="1" si="645"/>
        <v>0</v>
      </c>
      <c r="Z3753" s="678">
        <f t="shared" ca="1" si="645"/>
        <v>0</v>
      </c>
      <c r="AA3753" t="str">
        <f t="shared" si="641"/>
        <v>ASRCMS202202</v>
      </c>
      <c r="AB3753" s="957">
        <f t="shared" si="642"/>
        <v>45230</v>
      </c>
      <c r="AC3753" t="str">
        <f t="shared" si="643"/>
        <v>Unaudited</v>
      </c>
    </row>
    <row r="3754" spans="1:29" x14ac:dyDescent="0.25">
      <c r="A3754" t="s">
        <v>421</v>
      </c>
      <c r="B3754" t="s">
        <v>1380</v>
      </c>
      <c r="C3754" t="s">
        <v>1381</v>
      </c>
      <c r="D3754">
        <v>1900</v>
      </c>
      <c r="E3754" s="957">
        <v>1</v>
      </c>
      <c r="F3754" t="s">
        <v>440</v>
      </c>
      <c r="G3754" s="957">
        <v>182</v>
      </c>
      <c r="H3754" t="s">
        <v>390</v>
      </c>
      <c r="I3754" s="958" t="s">
        <v>489</v>
      </c>
      <c r="J3754" s="958" t="s">
        <v>445</v>
      </c>
      <c r="K3754" s="958" t="s">
        <v>447</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ASRCMS202202</v>
      </c>
      <c r="AB3754" s="957">
        <f t="shared" si="642"/>
        <v>45230</v>
      </c>
      <c r="AC3754" t="str">
        <f t="shared" si="643"/>
        <v>Unaudited</v>
      </c>
    </row>
    <row r="3755" spans="1:29" x14ac:dyDescent="0.25">
      <c r="A3755" t="s">
        <v>421</v>
      </c>
      <c r="B3755" t="s">
        <v>1380</v>
      </c>
      <c r="C3755" t="s">
        <v>1381</v>
      </c>
      <c r="D3755">
        <v>1900</v>
      </c>
      <c r="E3755" s="957">
        <v>1</v>
      </c>
      <c r="F3755" t="s">
        <v>440</v>
      </c>
      <c r="G3755" s="957">
        <v>182</v>
      </c>
      <c r="H3755" t="s">
        <v>390</v>
      </c>
      <c r="I3755" s="958" t="s">
        <v>489</v>
      </c>
      <c r="J3755" s="958" t="s">
        <v>445</v>
      </c>
      <c r="K3755" s="958" t="s">
        <v>447</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ASRCMS202202</v>
      </c>
      <c r="AB3755" s="957">
        <f t="shared" si="642"/>
        <v>45230</v>
      </c>
      <c r="AC3755" t="str">
        <f t="shared" si="643"/>
        <v>Unaudited</v>
      </c>
    </row>
    <row r="3756" spans="1:29" x14ac:dyDescent="0.25">
      <c r="A3756" t="s">
        <v>421</v>
      </c>
      <c r="B3756" t="s">
        <v>1380</v>
      </c>
      <c r="C3756" t="s">
        <v>1381</v>
      </c>
      <c r="D3756">
        <v>1900</v>
      </c>
      <c r="E3756" s="957">
        <v>1</v>
      </c>
      <c r="F3756" t="s">
        <v>440</v>
      </c>
      <c r="G3756" s="957">
        <v>182</v>
      </c>
      <c r="H3756" t="s">
        <v>390</v>
      </c>
      <c r="I3756" s="958" t="s">
        <v>489</v>
      </c>
      <c r="J3756" s="958" t="s">
        <v>445</v>
      </c>
      <c r="K3756" s="958" t="s">
        <v>447</v>
      </c>
      <c r="L3756" s="937">
        <v>6.3</v>
      </c>
      <c r="M3756" s="958" t="s">
        <v>185</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ASRCMS202202</v>
      </c>
      <c r="AB3756" s="957">
        <f t="shared" si="642"/>
        <v>45230</v>
      </c>
      <c r="AC3756" t="str">
        <f t="shared" si="643"/>
        <v>Unaudited</v>
      </c>
    </row>
    <row r="3757" spans="1:29" x14ac:dyDescent="0.25">
      <c r="A3757" t="s">
        <v>421</v>
      </c>
      <c r="B3757" t="s">
        <v>1380</v>
      </c>
      <c r="C3757" t="s">
        <v>1381</v>
      </c>
      <c r="D3757">
        <v>1900</v>
      </c>
      <c r="E3757" s="957">
        <v>1</v>
      </c>
      <c r="F3757" t="s">
        <v>440</v>
      </c>
      <c r="G3757" s="957">
        <v>182</v>
      </c>
      <c r="H3757" t="s">
        <v>390</v>
      </c>
      <c r="I3757" s="958" t="s">
        <v>489</v>
      </c>
      <c r="J3757" s="958" t="s">
        <v>445</v>
      </c>
      <c r="K3757" s="958" t="s">
        <v>447</v>
      </c>
      <c r="L3757" s="953" t="s">
        <v>87</v>
      </c>
      <c r="M3757" s="958" t="s">
        <v>455</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ASRCMS202202</v>
      </c>
      <c r="AB3757" s="957">
        <f t="shared" si="642"/>
        <v>45230</v>
      </c>
      <c r="AC3757" t="str">
        <f t="shared" si="643"/>
        <v>Unaudited</v>
      </c>
    </row>
    <row r="3758" spans="1:29" x14ac:dyDescent="0.25">
      <c r="A3758" t="s">
        <v>421</v>
      </c>
      <c r="B3758" t="s">
        <v>1380</v>
      </c>
      <c r="C3758" t="s">
        <v>1381</v>
      </c>
      <c r="D3758">
        <v>1900</v>
      </c>
      <c r="E3758" s="957">
        <v>1</v>
      </c>
      <c r="F3758" t="s">
        <v>440</v>
      </c>
      <c r="G3758" s="957">
        <v>182</v>
      </c>
      <c r="H3758" t="s">
        <v>390</v>
      </c>
      <c r="I3758" s="958" t="s">
        <v>489</v>
      </c>
      <c r="J3758" s="958" t="s">
        <v>445</v>
      </c>
      <c r="K3758" s="958" t="s">
        <v>448</v>
      </c>
      <c r="L3758" s="937">
        <v>7.1</v>
      </c>
      <c r="M3758" s="958" t="s">
        <v>20</v>
      </c>
      <c r="N3758" s="678">
        <f t="shared" ca="1" si="639"/>
        <v>692807.21999999974</v>
      </c>
      <c r="O3758" s="678">
        <f t="shared" ca="1" si="649"/>
        <v>144876.71567063741</v>
      </c>
      <c r="P3758" s="678">
        <f t="shared" ca="1" si="649"/>
        <v>10756.295233422839</v>
      </c>
      <c r="Q3758" s="678">
        <f t="shared" ca="1" si="649"/>
        <v>346004.93517762114</v>
      </c>
      <c r="R3758" s="678">
        <f t="shared" ca="1" si="649"/>
        <v>21752.231203526757</v>
      </c>
      <c r="S3758" s="678">
        <f t="shared" ca="1" si="649"/>
        <v>2276.6098001810424</v>
      </c>
      <c r="T3758" s="678">
        <f t="shared" ca="1" si="649"/>
        <v>48471.835162271287</v>
      </c>
      <c r="U3758" s="678">
        <f t="shared" ca="1" si="649"/>
        <v>0</v>
      </c>
      <c r="V3758" s="678">
        <f t="shared" ca="1" si="649"/>
        <v>2271.6807330026231</v>
      </c>
      <c r="W3758" s="678">
        <f t="shared" ca="1" si="648"/>
        <v>116396.91701933664</v>
      </c>
      <c r="X3758" s="678">
        <f t="shared" ca="1" si="649"/>
        <v>0</v>
      </c>
      <c r="Y3758" s="678">
        <f t="shared" ca="1" si="649"/>
        <v>0</v>
      </c>
      <c r="Z3758" s="678">
        <f t="shared" ca="1" si="649"/>
        <v>0</v>
      </c>
      <c r="AA3758" t="str">
        <f t="shared" si="641"/>
        <v>ASRCMS202202</v>
      </c>
      <c r="AB3758" s="957">
        <f t="shared" si="642"/>
        <v>45230</v>
      </c>
      <c r="AC3758" t="str">
        <f t="shared" si="643"/>
        <v>Unaudited</v>
      </c>
    </row>
    <row r="3759" spans="1:29" x14ac:dyDescent="0.25">
      <c r="A3759" t="s">
        <v>421</v>
      </c>
      <c r="B3759" t="s">
        <v>1380</v>
      </c>
      <c r="C3759" t="s">
        <v>1381</v>
      </c>
      <c r="D3759">
        <v>1900</v>
      </c>
      <c r="E3759" s="957">
        <v>1</v>
      </c>
      <c r="F3759" t="s">
        <v>440</v>
      </c>
      <c r="G3759" s="957">
        <v>182</v>
      </c>
      <c r="H3759" t="s">
        <v>390</v>
      </c>
      <c r="I3759" s="937" t="s">
        <v>489</v>
      </c>
      <c r="J3759" s="937" t="s">
        <v>445</v>
      </c>
      <c r="K3759" s="937" t="s">
        <v>448</v>
      </c>
      <c r="L3759" s="937">
        <v>7.2</v>
      </c>
      <c r="M3759" s="958"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ASRCMS202202</v>
      </c>
      <c r="AB3759" s="957">
        <f t="shared" si="642"/>
        <v>45230</v>
      </c>
      <c r="AC3759" t="str">
        <f t="shared" si="643"/>
        <v>Unaudited</v>
      </c>
    </row>
    <row r="3760" spans="1:29" x14ac:dyDescent="0.25">
      <c r="A3760" t="s">
        <v>421</v>
      </c>
      <c r="B3760" t="s">
        <v>1380</v>
      </c>
      <c r="C3760" t="s">
        <v>1381</v>
      </c>
      <c r="D3760">
        <v>1900</v>
      </c>
      <c r="E3760" s="957">
        <v>1</v>
      </c>
      <c r="F3760" t="s">
        <v>440</v>
      </c>
      <c r="G3760" s="957">
        <v>182</v>
      </c>
      <c r="H3760" t="s">
        <v>390</v>
      </c>
      <c r="I3760" s="958" t="s">
        <v>489</v>
      </c>
      <c r="J3760" s="958" t="s">
        <v>445</v>
      </c>
      <c r="K3760" s="958" t="s">
        <v>448</v>
      </c>
      <c r="L3760" s="937">
        <v>7.3</v>
      </c>
      <c r="M3760" s="958" t="s">
        <v>156</v>
      </c>
      <c r="N3760" s="678">
        <f t="shared" ca="1" si="639"/>
        <v>52081.954970644154</v>
      </c>
      <c r="O3760" s="678">
        <f t="shared" ca="1" si="649"/>
        <v>10532.499200383043</v>
      </c>
      <c r="P3760" s="678">
        <f t="shared" ca="1" si="649"/>
        <v>1232.2357607909425</v>
      </c>
      <c r="Q3760" s="678">
        <f t="shared" ca="1" si="649"/>
        <v>16065.519907472883</v>
      </c>
      <c r="R3760" s="678">
        <f t="shared" ca="1" si="649"/>
        <v>2400.9372047819916</v>
      </c>
      <c r="S3760" s="678">
        <f t="shared" ca="1" si="649"/>
        <v>119.90746995167737</v>
      </c>
      <c r="T3760" s="678">
        <f t="shared" ca="1" si="649"/>
        <v>1753.2012656162449</v>
      </c>
      <c r="U3760" s="678">
        <f t="shared" ca="1" si="649"/>
        <v>0</v>
      </c>
      <c r="V3760" s="678">
        <f t="shared" ca="1" si="649"/>
        <v>212.72576847457182</v>
      </c>
      <c r="W3760" s="678">
        <f t="shared" ca="1" si="648"/>
        <v>19764.928393172802</v>
      </c>
      <c r="X3760" s="678">
        <f t="shared" ca="1" si="649"/>
        <v>0</v>
      </c>
      <c r="Y3760" s="678">
        <f t="shared" ca="1" si="649"/>
        <v>0</v>
      </c>
      <c r="Z3760" s="678">
        <f t="shared" ca="1" si="649"/>
        <v>0</v>
      </c>
      <c r="AA3760" t="str">
        <f t="shared" si="641"/>
        <v>ASRCMS202202</v>
      </c>
      <c r="AB3760" s="957">
        <f t="shared" si="642"/>
        <v>45230</v>
      </c>
      <c r="AC3760" t="str">
        <f t="shared" si="643"/>
        <v>Unaudited</v>
      </c>
    </row>
    <row r="3761" spans="1:29" x14ac:dyDescent="0.25">
      <c r="A3761" t="s">
        <v>421</v>
      </c>
      <c r="B3761" t="s">
        <v>1380</v>
      </c>
      <c r="C3761" t="s">
        <v>1381</v>
      </c>
      <c r="D3761">
        <v>1900</v>
      </c>
      <c r="E3761" s="957">
        <v>1</v>
      </c>
      <c r="F3761" t="s">
        <v>440</v>
      </c>
      <c r="G3761" s="957">
        <v>182</v>
      </c>
      <c r="H3761" t="s">
        <v>390</v>
      </c>
      <c r="I3761" s="937" t="s">
        <v>489</v>
      </c>
      <c r="J3761" s="937" t="s">
        <v>445</v>
      </c>
      <c r="K3761" s="937" t="s">
        <v>448</v>
      </c>
      <c r="L3761" s="937" t="s">
        <v>91</v>
      </c>
      <c r="M3761" s="937" t="s">
        <v>456</v>
      </c>
      <c r="N3761" s="678">
        <f t="shared" ca="1" si="639"/>
        <v>173.61380849818011</v>
      </c>
      <c r="O3761" s="678">
        <f t="shared" ca="1" si="649"/>
        <v>35.109805309981446</v>
      </c>
      <c r="P3761" s="678">
        <f t="shared" ca="1" si="649"/>
        <v>4.1076250597572761</v>
      </c>
      <c r="Q3761" s="678">
        <f t="shared" ca="1" si="649"/>
        <v>53.553982338255537</v>
      </c>
      <c r="R3761" s="678">
        <f t="shared" ca="1" si="649"/>
        <v>8.0034601681546871</v>
      </c>
      <c r="S3761" s="678">
        <f t="shared" ca="1" si="649"/>
        <v>0.39970835460046722</v>
      </c>
      <c r="T3761" s="678">
        <f t="shared" ca="1" si="649"/>
        <v>5.8442496822369403</v>
      </c>
      <c r="U3761" s="678">
        <f t="shared" ca="1" si="649"/>
        <v>0</v>
      </c>
      <c r="V3761" s="678">
        <f t="shared" ca="1" si="649"/>
        <v>0.70911567838398548</v>
      </c>
      <c r="W3761" s="678">
        <f t="shared" ca="1" si="648"/>
        <v>65.885861906809779</v>
      </c>
      <c r="X3761" s="678">
        <f t="shared" ca="1" si="649"/>
        <v>0</v>
      </c>
      <c r="Y3761" s="678">
        <f t="shared" ca="1" si="649"/>
        <v>0</v>
      </c>
      <c r="Z3761" s="678">
        <f t="shared" ca="1" si="649"/>
        <v>0</v>
      </c>
      <c r="AA3761" t="str">
        <f t="shared" si="641"/>
        <v>ASRCMS202202</v>
      </c>
      <c r="AB3761" s="957">
        <f t="shared" si="642"/>
        <v>45230</v>
      </c>
      <c r="AC3761" t="str">
        <f t="shared" si="643"/>
        <v>Unaudited</v>
      </c>
    </row>
    <row r="3762" spans="1:29" x14ac:dyDescent="0.25">
      <c r="A3762" t="s">
        <v>421</v>
      </c>
      <c r="B3762" t="s">
        <v>1380</v>
      </c>
      <c r="C3762" t="s">
        <v>1381</v>
      </c>
      <c r="D3762">
        <v>1900</v>
      </c>
      <c r="E3762" s="957">
        <v>1</v>
      </c>
      <c r="F3762" t="s">
        <v>440</v>
      </c>
      <c r="G3762" s="957">
        <v>182</v>
      </c>
      <c r="H3762" t="s">
        <v>390</v>
      </c>
      <c r="I3762" s="937" t="s">
        <v>489</v>
      </c>
      <c r="J3762" s="937" t="s">
        <v>445</v>
      </c>
      <c r="K3762" s="937" t="s">
        <v>449</v>
      </c>
      <c r="L3762" s="937">
        <v>8.1</v>
      </c>
      <c r="M3762" s="958" t="s">
        <v>22</v>
      </c>
      <c r="N3762" s="678">
        <f t="shared" ca="1" si="639"/>
        <v>7847464.8597344989</v>
      </c>
      <c r="O3762" s="678">
        <f t="shared" ca="1" si="649"/>
        <v>2908773.9278681362</v>
      </c>
      <c r="P3762" s="678">
        <f t="shared" ca="1" si="649"/>
        <v>521232.80787490192</v>
      </c>
      <c r="Q3762" s="678">
        <f t="shared" ca="1" si="649"/>
        <v>2474139.5597163881</v>
      </c>
      <c r="R3762" s="678">
        <f t="shared" ca="1" si="649"/>
        <v>433436.69832244969</v>
      </c>
      <c r="S3762" s="678">
        <f t="shared" ca="1" si="649"/>
        <v>73.158945582994235</v>
      </c>
      <c r="T3762" s="678">
        <f t="shared" ca="1" si="649"/>
        <v>214136.75328782268</v>
      </c>
      <c r="U3762" s="678">
        <f t="shared" ca="1" si="649"/>
        <v>0</v>
      </c>
      <c r="V3762" s="678">
        <f t="shared" ca="1" si="649"/>
        <v>193121.07181534052</v>
      </c>
      <c r="W3762" s="678">
        <f t="shared" ca="1" si="648"/>
        <v>1102550.8819038756</v>
      </c>
      <c r="X3762" s="678">
        <f t="shared" ca="1" si="649"/>
        <v>0</v>
      </c>
      <c r="Y3762" s="678">
        <f t="shared" ca="1" si="649"/>
        <v>0</v>
      </c>
      <c r="Z3762" s="678">
        <f t="shared" ca="1" si="649"/>
        <v>0</v>
      </c>
      <c r="AA3762" t="str">
        <f t="shared" si="641"/>
        <v>ASRCMS202202</v>
      </c>
      <c r="AB3762" s="957">
        <f t="shared" si="642"/>
        <v>45230</v>
      </c>
      <c r="AC3762" t="str">
        <f t="shared" si="643"/>
        <v>Unaudited</v>
      </c>
    </row>
    <row r="3763" spans="1:29" x14ac:dyDescent="0.25">
      <c r="A3763" t="s">
        <v>421</v>
      </c>
      <c r="B3763" t="s">
        <v>1380</v>
      </c>
      <c r="C3763" t="s">
        <v>1381</v>
      </c>
      <c r="D3763">
        <v>1900</v>
      </c>
      <c r="E3763" s="957">
        <v>1</v>
      </c>
      <c r="F3763" t="s">
        <v>440</v>
      </c>
      <c r="G3763" s="957">
        <v>182</v>
      </c>
      <c r="H3763" t="s">
        <v>390</v>
      </c>
      <c r="I3763" s="937" t="s">
        <v>489</v>
      </c>
      <c r="J3763" s="937" t="s">
        <v>445</v>
      </c>
      <c r="K3763" s="937" t="s">
        <v>449</v>
      </c>
      <c r="L3763" s="937" t="s">
        <v>113</v>
      </c>
      <c r="M3763" s="958" t="s">
        <v>444</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ASRCMS202202</v>
      </c>
      <c r="AB3763" s="957">
        <f t="shared" si="642"/>
        <v>45230</v>
      </c>
      <c r="AC3763" t="str">
        <f t="shared" si="643"/>
        <v>Unaudited</v>
      </c>
    </row>
    <row r="3764" spans="1:29" x14ac:dyDescent="0.25">
      <c r="A3764" t="s">
        <v>421</v>
      </c>
      <c r="B3764" t="s">
        <v>1380</v>
      </c>
      <c r="C3764" t="s">
        <v>1381</v>
      </c>
      <c r="D3764">
        <v>1900</v>
      </c>
      <c r="E3764" s="957">
        <v>1</v>
      </c>
      <c r="F3764" t="s">
        <v>440</v>
      </c>
      <c r="G3764" s="957">
        <v>182</v>
      </c>
      <c r="H3764" t="s">
        <v>390</v>
      </c>
      <c r="I3764" s="937" t="s">
        <v>489</v>
      </c>
      <c r="J3764" s="937" t="s">
        <v>445</v>
      </c>
      <c r="K3764" s="937" t="s">
        <v>449</v>
      </c>
      <c r="L3764" s="937" t="s">
        <v>115</v>
      </c>
      <c r="M3764" s="958" t="s">
        <v>158</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ASRCMS202202</v>
      </c>
      <c r="AB3764" s="957">
        <f t="shared" si="642"/>
        <v>45230</v>
      </c>
      <c r="AC3764" t="str">
        <f t="shared" si="643"/>
        <v>Unaudited</v>
      </c>
    </row>
    <row r="3765" spans="1:29" x14ac:dyDescent="0.25">
      <c r="A3765" t="s">
        <v>421</v>
      </c>
      <c r="B3765" t="s">
        <v>1380</v>
      </c>
      <c r="C3765" t="s">
        <v>1381</v>
      </c>
      <c r="D3765">
        <v>1900</v>
      </c>
      <c r="E3765" s="957">
        <v>1</v>
      </c>
      <c r="F3765" t="s">
        <v>440</v>
      </c>
      <c r="G3765" s="957">
        <v>182</v>
      </c>
      <c r="H3765" t="s">
        <v>390</v>
      </c>
      <c r="I3765" s="937" t="s">
        <v>489</v>
      </c>
      <c r="J3765" s="937" t="s">
        <v>445</v>
      </c>
      <c r="K3765" s="937" t="s">
        <v>449</v>
      </c>
      <c r="L3765" s="943" t="s">
        <v>116</v>
      </c>
      <c r="M3765" s="959" t="s">
        <v>114</v>
      </c>
      <c r="N3765" s="678">
        <f t="shared" ca="1" si="639"/>
        <v>-17712.056462167988</v>
      </c>
      <c r="O3765" s="678">
        <f t="shared" ca="1" si="649"/>
        <v>-6565.2244345093723</v>
      </c>
      <c r="P3765" s="678">
        <f t="shared" ca="1" si="649"/>
        <v>-1176.4442514912989</v>
      </c>
      <c r="Q3765" s="678">
        <f t="shared" ca="1" si="649"/>
        <v>-5584.2364840436821</v>
      </c>
      <c r="R3765" s="678">
        <f t="shared" ca="1" si="649"/>
        <v>-978.28475956025352</v>
      </c>
      <c r="S3765" s="678">
        <f t="shared" ca="1" si="649"/>
        <v>-0.165122800552752</v>
      </c>
      <c r="T3765" s="678">
        <f t="shared" ca="1" si="649"/>
        <v>-483.31560990100098</v>
      </c>
      <c r="U3765" s="678">
        <f t="shared" ca="1" si="649"/>
        <v>0</v>
      </c>
      <c r="V3765" s="678">
        <f t="shared" ca="1" si="649"/>
        <v>-435.88233769337813</v>
      </c>
      <c r="W3765" s="678">
        <f t="shared" ca="1" si="648"/>
        <v>-2488.5034621684513</v>
      </c>
      <c r="X3765" s="678">
        <f t="shared" ca="1" si="649"/>
        <v>0</v>
      </c>
      <c r="Y3765" s="678">
        <f t="shared" ca="1" si="649"/>
        <v>0</v>
      </c>
      <c r="Z3765" s="678">
        <f t="shared" ca="1" si="649"/>
        <v>0</v>
      </c>
      <c r="AA3765" t="str">
        <f t="shared" si="641"/>
        <v>ASRCMS202202</v>
      </c>
      <c r="AB3765" s="957">
        <f t="shared" si="642"/>
        <v>45230</v>
      </c>
      <c r="AC3765" t="str">
        <f t="shared" si="643"/>
        <v>Unaudited</v>
      </c>
    </row>
    <row r="3766" spans="1:29" x14ac:dyDescent="0.25">
      <c r="A3766" t="s">
        <v>421</v>
      </c>
      <c r="B3766" t="s">
        <v>1380</v>
      </c>
      <c r="C3766" t="s">
        <v>1381</v>
      </c>
      <c r="D3766">
        <v>1900</v>
      </c>
      <c r="E3766" s="957">
        <v>1</v>
      </c>
      <c r="F3766" t="s">
        <v>440</v>
      </c>
      <c r="G3766" s="957">
        <v>182</v>
      </c>
      <c r="H3766" t="s">
        <v>390</v>
      </c>
      <c r="I3766" s="937" t="s">
        <v>489</v>
      </c>
      <c r="J3766" s="937" t="s">
        <v>445</v>
      </c>
      <c r="K3766" s="937" t="s">
        <v>449</v>
      </c>
      <c r="L3766" s="937" t="s">
        <v>117</v>
      </c>
      <c r="M3766" s="958" t="s">
        <v>159</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ASRCMS202202</v>
      </c>
      <c r="AB3766" s="957">
        <f t="shared" si="642"/>
        <v>45230</v>
      </c>
      <c r="AC3766" t="str">
        <f t="shared" si="643"/>
        <v>Unaudited</v>
      </c>
    </row>
    <row r="3767" spans="1:29" x14ac:dyDescent="0.25">
      <c r="A3767" t="s">
        <v>421</v>
      </c>
      <c r="B3767" t="s">
        <v>1380</v>
      </c>
      <c r="C3767" t="s">
        <v>1381</v>
      </c>
      <c r="D3767">
        <v>1900</v>
      </c>
      <c r="E3767" s="957">
        <v>1</v>
      </c>
      <c r="F3767" t="s">
        <v>440</v>
      </c>
      <c r="G3767" s="957">
        <v>182</v>
      </c>
      <c r="H3767" t="s">
        <v>390</v>
      </c>
      <c r="I3767" s="937" t="s">
        <v>489</v>
      </c>
      <c r="J3767" s="937" t="s">
        <v>445</v>
      </c>
      <c r="K3767" s="937" t="s">
        <v>449</v>
      </c>
      <c r="L3767" s="937" t="s">
        <v>160</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ASRCMS202202</v>
      </c>
      <c r="AB3767" s="957">
        <f t="shared" si="642"/>
        <v>45230</v>
      </c>
      <c r="AC3767" t="str">
        <f t="shared" si="643"/>
        <v>Unaudited</v>
      </c>
    </row>
    <row r="3768" spans="1:29" x14ac:dyDescent="0.25">
      <c r="A3768" t="s">
        <v>421</v>
      </c>
      <c r="B3768" t="s">
        <v>1380</v>
      </c>
      <c r="C3768" t="s">
        <v>1381</v>
      </c>
      <c r="D3768">
        <v>1900</v>
      </c>
      <c r="E3768" s="957">
        <v>1</v>
      </c>
      <c r="F3768" t="s">
        <v>440</v>
      </c>
      <c r="G3768" s="957">
        <v>182</v>
      </c>
      <c r="H3768" t="s">
        <v>390</v>
      </c>
      <c r="I3768" s="937" t="s">
        <v>489</v>
      </c>
      <c r="J3768" s="937" t="s">
        <v>445</v>
      </c>
      <c r="K3768" s="937" t="s">
        <v>449</v>
      </c>
      <c r="L3768" s="937" t="s">
        <v>443</v>
      </c>
      <c r="M3768" s="958" t="s">
        <v>457</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ASRCMS202202</v>
      </c>
      <c r="AB3768" s="957">
        <f t="shared" si="642"/>
        <v>45230</v>
      </c>
      <c r="AC3768" t="str">
        <f t="shared" si="643"/>
        <v>Unaudited</v>
      </c>
    </row>
    <row r="3769" spans="1:29" ht="30" x14ac:dyDescent="0.25">
      <c r="A3769" t="s">
        <v>421</v>
      </c>
      <c r="B3769" t="s">
        <v>1380</v>
      </c>
      <c r="C3769" t="s">
        <v>1381</v>
      </c>
      <c r="D3769">
        <v>1900</v>
      </c>
      <c r="E3769" s="957">
        <v>1</v>
      </c>
      <c r="F3769" t="s">
        <v>440</v>
      </c>
      <c r="G3769" s="957">
        <v>182</v>
      </c>
      <c r="H3769" t="s">
        <v>390</v>
      </c>
      <c r="I3769" s="937" t="s">
        <v>489</v>
      </c>
      <c r="J3769" s="937" t="s">
        <v>445</v>
      </c>
      <c r="K3769" s="937" t="s">
        <v>450</v>
      </c>
      <c r="L3769" s="937">
        <v>9.1</v>
      </c>
      <c r="M3769" s="958" t="s">
        <v>186</v>
      </c>
      <c r="N3769" s="678">
        <f t="shared" ca="1" si="639"/>
        <v>14738180.07</v>
      </c>
      <c r="O3769" s="678">
        <f t="shared" ca="1" si="649"/>
        <v>1270829.7200000002</v>
      </c>
      <c r="P3769" s="678">
        <f t="shared" ca="1" si="649"/>
        <v>158307.1</v>
      </c>
      <c r="Q3769" s="678">
        <f t="shared" ca="1" si="649"/>
        <v>3594797.01</v>
      </c>
      <c r="R3769" s="678">
        <f t="shared" ca="1" si="649"/>
        <v>544856.16</v>
      </c>
      <c r="S3769" s="678">
        <f t="shared" ca="1" si="649"/>
        <v>60782.400000000001</v>
      </c>
      <c r="T3769" s="678">
        <f t="shared" ca="1" si="649"/>
        <v>193685.04999999996</v>
      </c>
      <c r="U3769" s="678">
        <f t="shared" ca="1" si="649"/>
        <v>0</v>
      </c>
      <c r="V3769" s="678">
        <f t="shared" ca="1" si="649"/>
        <v>7228</v>
      </c>
      <c r="W3769" s="678">
        <f t="shared" ca="1" si="648"/>
        <v>8907694.629999999</v>
      </c>
      <c r="X3769" s="678">
        <f t="shared" ca="1" si="649"/>
        <v>0</v>
      </c>
      <c r="Y3769" s="678">
        <f t="shared" ca="1" si="649"/>
        <v>0</v>
      </c>
      <c r="Z3769" s="678">
        <f t="shared" ca="1" si="649"/>
        <v>0</v>
      </c>
      <c r="AA3769" t="str">
        <f t="shared" si="641"/>
        <v>ASRCMS202202</v>
      </c>
      <c r="AB3769" s="957">
        <f t="shared" si="642"/>
        <v>45230</v>
      </c>
      <c r="AC3769" t="str">
        <f t="shared" si="643"/>
        <v>Unaudited</v>
      </c>
    </row>
    <row r="3770" spans="1:29" x14ac:dyDescent="0.25">
      <c r="A3770" t="s">
        <v>421</v>
      </c>
      <c r="B3770" t="s">
        <v>1380</v>
      </c>
      <c r="C3770" t="s">
        <v>1381</v>
      </c>
      <c r="D3770">
        <v>1900</v>
      </c>
      <c r="E3770" s="957">
        <v>1</v>
      </c>
      <c r="F3770" t="s">
        <v>440</v>
      </c>
      <c r="G3770" s="957">
        <v>182</v>
      </c>
      <c r="H3770" t="s">
        <v>390</v>
      </c>
      <c r="I3770" s="937" t="s">
        <v>489</v>
      </c>
      <c r="J3770" s="937" t="s">
        <v>445</v>
      </c>
      <c r="K3770" s="937" t="s">
        <v>450</v>
      </c>
      <c r="L3770" s="937" t="s">
        <v>107</v>
      </c>
      <c r="M3770" s="958" t="s">
        <v>187</v>
      </c>
      <c r="N3770" s="678">
        <f t="shared" ca="1" si="639"/>
        <v>17020.27</v>
      </c>
      <c r="O3770" s="678">
        <f t="shared" ca="1" si="649"/>
        <v>0</v>
      </c>
      <c r="P3770" s="678">
        <f t="shared" ca="1" si="649"/>
        <v>0</v>
      </c>
      <c r="Q3770" s="678">
        <f t="shared" ca="1" si="649"/>
        <v>4373.68</v>
      </c>
      <c r="R3770" s="678">
        <f t="shared" ca="1" si="649"/>
        <v>12646.59</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ASRCMS202202</v>
      </c>
      <c r="AB3770" s="957">
        <f t="shared" si="642"/>
        <v>45230</v>
      </c>
      <c r="AC3770" t="str">
        <f t="shared" si="643"/>
        <v>Unaudited</v>
      </c>
    </row>
    <row r="3771" spans="1:29" x14ac:dyDescent="0.25">
      <c r="A3771" t="s">
        <v>421</v>
      </c>
      <c r="B3771" t="s">
        <v>1380</v>
      </c>
      <c r="C3771" t="s">
        <v>1381</v>
      </c>
      <c r="D3771">
        <v>1900</v>
      </c>
      <c r="E3771" s="957">
        <v>1</v>
      </c>
      <c r="F3771" t="s">
        <v>440</v>
      </c>
      <c r="G3771" s="957">
        <v>182</v>
      </c>
      <c r="H3771" t="s">
        <v>390</v>
      </c>
      <c r="I3771" s="937" t="s">
        <v>489</v>
      </c>
      <c r="J3771" s="937" t="s">
        <v>445</v>
      </c>
      <c r="K3771" s="937" t="s">
        <v>450</v>
      </c>
      <c r="L3771" s="937" t="s">
        <v>1316</v>
      </c>
      <c r="M3771" s="958" t="s">
        <v>1317</v>
      </c>
      <c r="N3771" s="678">
        <f t="shared" ca="1" si="639"/>
        <v>1120473.18</v>
      </c>
      <c r="O3771" s="678">
        <f t="shared" ca="1" si="649"/>
        <v>0</v>
      </c>
      <c r="P3771" s="678">
        <f t="shared" ca="1" si="649"/>
        <v>0</v>
      </c>
      <c r="Q3771" s="678">
        <f t="shared" ca="1" si="649"/>
        <v>908036.92</v>
      </c>
      <c r="R3771" s="678">
        <f t="shared" ca="1" si="649"/>
        <v>0</v>
      </c>
      <c r="S3771" s="678">
        <f t="shared" ca="1" si="649"/>
        <v>0</v>
      </c>
      <c r="T3771" s="678">
        <f t="shared" ca="1" si="649"/>
        <v>115216.95</v>
      </c>
      <c r="U3771" s="678">
        <f t="shared" ca="1" si="649"/>
        <v>0</v>
      </c>
      <c r="V3771" s="678">
        <f t="shared" ca="1" si="649"/>
        <v>64576.33</v>
      </c>
      <c r="W3771" s="678">
        <f t="shared" ca="1" si="648"/>
        <v>32642.980000000003</v>
      </c>
      <c r="X3771" s="678">
        <f t="shared" ca="1" si="649"/>
        <v>0</v>
      </c>
      <c r="Y3771" s="678">
        <f t="shared" ca="1" si="649"/>
        <v>0</v>
      </c>
      <c r="Z3771" s="678">
        <f t="shared" ca="1" si="649"/>
        <v>0</v>
      </c>
      <c r="AA3771" t="str">
        <f t="shared" si="641"/>
        <v>ASRCMS202202</v>
      </c>
      <c r="AB3771" s="957">
        <f t="shared" si="642"/>
        <v>45230</v>
      </c>
      <c r="AC3771" t="str">
        <f t="shared" si="643"/>
        <v>Unaudited</v>
      </c>
    </row>
    <row r="3772" spans="1:29" x14ac:dyDescent="0.25">
      <c r="A3772" t="s">
        <v>421</v>
      </c>
      <c r="B3772" t="s">
        <v>1380</v>
      </c>
      <c r="C3772" t="s">
        <v>1381</v>
      </c>
      <c r="D3772">
        <v>1900</v>
      </c>
      <c r="E3772" s="957">
        <v>1</v>
      </c>
      <c r="F3772" t="s">
        <v>440</v>
      </c>
      <c r="G3772" s="957">
        <v>182</v>
      </c>
      <c r="H3772" t="s">
        <v>390</v>
      </c>
      <c r="I3772" s="937" t="s">
        <v>489</v>
      </c>
      <c r="J3772" s="937" t="s">
        <v>445</v>
      </c>
      <c r="K3772" s="937" t="s">
        <v>450</v>
      </c>
      <c r="L3772" s="937" t="s">
        <v>108</v>
      </c>
      <c r="M3772" s="958" t="s">
        <v>188</v>
      </c>
      <c r="N3772" s="678">
        <f t="shared" ca="1" si="639"/>
        <v>2063566.1100000003</v>
      </c>
      <c r="O3772" s="678">
        <f t="shared" ca="1" si="649"/>
        <v>333230.81000000006</v>
      </c>
      <c r="P3772" s="678">
        <f t="shared" ca="1" si="649"/>
        <v>25904.46</v>
      </c>
      <c r="Q3772" s="678">
        <f t="shared" ca="1" si="649"/>
        <v>826336.7300000001</v>
      </c>
      <c r="R3772" s="678">
        <f t="shared" ca="1" si="649"/>
        <v>60487.83</v>
      </c>
      <c r="S3772" s="678">
        <f t="shared" ca="1" si="649"/>
        <v>2308.3200000000002</v>
      </c>
      <c r="T3772" s="678">
        <f t="shared" ca="1" si="649"/>
        <v>87478.67</v>
      </c>
      <c r="U3772" s="678">
        <f t="shared" ca="1" si="649"/>
        <v>0</v>
      </c>
      <c r="V3772" s="678">
        <f t="shared" ca="1" si="649"/>
        <v>12557.5</v>
      </c>
      <c r="W3772" s="678">
        <f t="shared" ca="1" si="648"/>
        <v>715261.79</v>
      </c>
      <c r="X3772" s="678">
        <f t="shared" ca="1" si="649"/>
        <v>0</v>
      </c>
      <c r="Y3772" s="678">
        <f t="shared" ca="1" si="649"/>
        <v>0</v>
      </c>
      <c r="Z3772" s="678">
        <f t="shared" ca="1" si="649"/>
        <v>0</v>
      </c>
      <c r="AA3772" t="str">
        <f t="shared" si="641"/>
        <v>ASRCMS202202</v>
      </c>
      <c r="AB3772" s="957">
        <f t="shared" si="642"/>
        <v>45230</v>
      </c>
      <c r="AC3772" t="str">
        <f t="shared" si="643"/>
        <v>Unaudited</v>
      </c>
    </row>
    <row r="3773" spans="1:29" x14ac:dyDescent="0.25">
      <c r="A3773" t="s">
        <v>421</v>
      </c>
      <c r="B3773" t="s">
        <v>1380</v>
      </c>
      <c r="C3773" t="s">
        <v>1381</v>
      </c>
      <c r="D3773">
        <v>1900</v>
      </c>
      <c r="E3773" s="957">
        <v>1</v>
      </c>
      <c r="F3773" t="s">
        <v>440</v>
      </c>
      <c r="G3773" s="957">
        <v>182</v>
      </c>
      <c r="H3773" t="s">
        <v>390</v>
      </c>
      <c r="I3773" s="937" t="s">
        <v>489</v>
      </c>
      <c r="J3773" s="937" t="s">
        <v>445</v>
      </c>
      <c r="K3773" s="937" t="s">
        <v>450</v>
      </c>
      <c r="L3773" s="937" t="s">
        <v>109</v>
      </c>
      <c r="M3773" s="958" t="s">
        <v>161</v>
      </c>
      <c r="N3773" s="678">
        <f t="shared" ca="1" si="639"/>
        <v>4227716.1176260188</v>
      </c>
      <c r="O3773" s="678">
        <f t="shared" ca="1" si="649"/>
        <v>1967799.6716665255</v>
      </c>
      <c r="P3773" s="678">
        <f t="shared" ca="1" si="649"/>
        <v>74918.874447737529</v>
      </c>
      <c r="Q3773" s="678">
        <f t="shared" ca="1" si="649"/>
        <v>1575023.4019713681</v>
      </c>
      <c r="R3773" s="678">
        <f t="shared" ca="1" si="649"/>
        <v>130322.18403235561</v>
      </c>
      <c r="S3773" s="678">
        <f t="shared" ca="1" si="649"/>
        <v>2548.4323973492433</v>
      </c>
      <c r="T3773" s="678">
        <f t="shared" ca="1" si="649"/>
        <v>168408.6823216778</v>
      </c>
      <c r="U3773" s="678">
        <f t="shared" ca="1" si="649"/>
        <v>0</v>
      </c>
      <c r="V3773" s="678">
        <f t="shared" ca="1" si="649"/>
        <v>17240.650072819764</v>
      </c>
      <c r="W3773" s="678">
        <f t="shared" ca="1" si="648"/>
        <v>291454.22071618505</v>
      </c>
      <c r="X3773" s="678">
        <f t="shared" ca="1" si="649"/>
        <v>0</v>
      </c>
      <c r="Y3773" s="678">
        <f t="shared" ca="1" si="649"/>
        <v>0</v>
      </c>
      <c r="Z3773" s="678">
        <f t="shared" ca="1" si="649"/>
        <v>0</v>
      </c>
      <c r="AA3773" t="str">
        <f t="shared" si="641"/>
        <v>ASRCMS202202</v>
      </c>
      <c r="AB3773" s="957">
        <f t="shared" si="642"/>
        <v>45230</v>
      </c>
      <c r="AC3773" t="str">
        <f t="shared" si="643"/>
        <v>Unaudited</v>
      </c>
    </row>
    <row r="3774" spans="1:29" x14ac:dyDescent="0.25">
      <c r="A3774" t="s">
        <v>421</v>
      </c>
      <c r="B3774" t="s">
        <v>1380</v>
      </c>
      <c r="C3774" t="s">
        <v>1381</v>
      </c>
      <c r="D3774">
        <v>1900</v>
      </c>
      <c r="E3774" s="957">
        <v>1</v>
      </c>
      <c r="F3774" t="s">
        <v>440</v>
      </c>
      <c r="G3774" s="957">
        <v>182</v>
      </c>
      <c r="H3774" t="s">
        <v>390</v>
      </c>
      <c r="I3774" s="937" t="s">
        <v>489</v>
      </c>
      <c r="J3774" s="937" t="s">
        <v>445</v>
      </c>
      <c r="K3774" s="937" t="s">
        <v>450</v>
      </c>
      <c r="L3774" s="937" t="s">
        <v>110</v>
      </c>
      <c r="M3774" s="958" t="s">
        <v>135</v>
      </c>
      <c r="N3774" s="678">
        <f t="shared" ca="1" si="639"/>
        <v>56518.528009551759</v>
      </c>
      <c r="O3774" s="678">
        <f t="shared" ca="1" si="649"/>
        <v>33798.528081526834</v>
      </c>
      <c r="P3774" s="678">
        <f t="shared" ca="1" si="649"/>
        <v>3935.5211763653278</v>
      </c>
      <c r="Q3774" s="678">
        <f t="shared" ca="1" si="649"/>
        <v>14042.940645883617</v>
      </c>
      <c r="R3774" s="678">
        <f t="shared" ca="1" si="649"/>
        <v>1935.7312529053465</v>
      </c>
      <c r="S3774" s="678">
        <f t="shared" ca="1" si="649"/>
        <v>71.725537303647485</v>
      </c>
      <c r="T3774" s="678">
        <f t="shared" ca="1" si="649"/>
        <v>1452.2172258069302</v>
      </c>
      <c r="U3774" s="678">
        <f t="shared" ca="1" si="649"/>
        <v>0</v>
      </c>
      <c r="V3774" s="678">
        <f t="shared" ca="1" si="649"/>
        <v>307.13242896690076</v>
      </c>
      <c r="W3774" s="678">
        <f t="shared" ca="1" si="648"/>
        <v>974.7316607931582</v>
      </c>
      <c r="X3774" s="678">
        <f t="shared" ca="1" si="649"/>
        <v>0</v>
      </c>
      <c r="Y3774" s="678">
        <f t="shared" ca="1" si="649"/>
        <v>0</v>
      </c>
      <c r="Z3774" s="678">
        <f t="shared" ca="1" si="649"/>
        <v>0</v>
      </c>
      <c r="AA3774" t="str">
        <f t="shared" si="641"/>
        <v>ASRCMS202202</v>
      </c>
      <c r="AB3774" s="957">
        <f t="shared" si="642"/>
        <v>45230</v>
      </c>
      <c r="AC3774" t="str">
        <f t="shared" si="643"/>
        <v>Unaudited</v>
      </c>
    </row>
    <row r="3775" spans="1:29" x14ac:dyDescent="0.25">
      <c r="A3775" t="s">
        <v>421</v>
      </c>
      <c r="B3775" t="s">
        <v>1380</v>
      </c>
      <c r="C3775" t="s">
        <v>1381</v>
      </c>
      <c r="D3775">
        <v>1900</v>
      </c>
      <c r="E3775" s="957">
        <v>1</v>
      </c>
      <c r="F3775" t="s">
        <v>440</v>
      </c>
      <c r="G3775" s="957">
        <v>182</v>
      </c>
      <c r="H3775" t="s">
        <v>390</v>
      </c>
      <c r="I3775" s="937" t="s">
        <v>489</v>
      </c>
      <c r="J3775" s="937" t="s">
        <v>445</v>
      </c>
      <c r="K3775" s="937" t="s">
        <v>450</v>
      </c>
      <c r="L3775" s="945" t="s">
        <v>111</v>
      </c>
      <c r="M3775" s="960" t="s">
        <v>163</v>
      </c>
      <c r="N3775" s="678">
        <f t="shared" ca="1" si="639"/>
        <v>310043.23902643647</v>
      </c>
      <c r="O3775" s="678">
        <f t="shared" ca="1" si="649"/>
        <v>51238.521115281415</v>
      </c>
      <c r="P3775" s="678">
        <f t="shared" ca="1" si="649"/>
        <v>3684.1601941289164</v>
      </c>
      <c r="Q3775" s="678">
        <f t="shared" ca="1" si="649"/>
        <v>98576.883886239768</v>
      </c>
      <c r="R3775" s="678">
        <f t="shared" ca="1" si="649"/>
        <v>10835.435877596703</v>
      </c>
      <c r="S3775" s="678">
        <f t="shared" ca="1" si="649"/>
        <v>84.712526953670576</v>
      </c>
      <c r="T3775" s="678">
        <f t="shared" ca="1" si="649"/>
        <v>892.6521438736778</v>
      </c>
      <c r="U3775" s="678">
        <f t="shared" ca="1" si="649"/>
        <v>0</v>
      </c>
      <c r="V3775" s="678">
        <f t="shared" ca="1" si="649"/>
        <v>1448.1172982836215</v>
      </c>
      <c r="W3775" s="678">
        <f t="shared" ca="1" si="648"/>
        <v>143282.75598407874</v>
      </c>
      <c r="X3775" s="678">
        <f t="shared" ca="1" si="649"/>
        <v>0</v>
      </c>
      <c r="Y3775" s="678">
        <f t="shared" ca="1" si="649"/>
        <v>0</v>
      </c>
      <c r="Z3775" s="678">
        <f t="shared" ca="1" si="649"/>
        <v>0</v>
      </c>
      <c r="AA3775" t="str">
        <f t="shared" si="641"/>
        <v>ASRCMS202202</v>
      </c>
      <c r="AB3775" s="957">
        <f t="shared" si="642"/>
        <v>45230</v>
      </c>
      <c r="AC3775" t="str">
        <f t="shared" si="643"/>
        <v>Unaudited</v>
      </c>
    </row>
    <row r="3776" spans="1:29" x14ac:dyDescent="0.25">
      <c r="A3776" t="s">
        <v>421</v>
      </c>
      <c r="B3776" t="s">
        <v>1380</v>
      </c>
      <c r="C3776" t="s">
        <v>1381</v>
      </c>
      <c r="D3776">
        <v>1900</v>
      </c>
      <c r="E3776" s="957">
        <v>1</v>
      </c>
      <c r="F3776" t="s">
        <v>440</v>
      </c>
      <c r="G3776" s="957">
        <v>182</v>
      </c>
      <c r="H3776" t="s">
        <v>390</v>
      </c>
      <c r="I3776" s="937" t="s">
        <v>489</v>
      </c>
      <c r="J3776" s="937" t="s">
        <v>445</v>
      </c>
      <c r="K3776" s="937" t="s">
        <v>450</v>
      </c>
      <c r="L3776" s="947" t="s">
        <v>112</v>
      </c>
      <c r="M3776" s="961" t="s">
        <v>464</v>
      </c>
      <c r="N3776" s="678">
        <f t="shared" ca="1" si="639"/>
        <v>-583448.49691647803</v>
      </c>
      <c r="O3776" s="678">
        <f t="shared" ca="1" si="649"/>
        <v>-117990.4024474734</v>
      </c>
      <c r="P3776" s="678">
        <f t="shared" ca="1" si="649"/>
        <v>-13804.130487909679</v>
      </c>
      <c r="Q3776" s="678">
        <f t="shared" ca="1" si="649"/>
        <v>-179974.10902643917</v>
      </c>
      <c r="R3776" s="678">
        <f t="shared" ca="1" si="649"/>
        <v>-26896.517308355127</v>
      </c>
      <c r="S3776" s="678">
        <f t="shared" ca="1" si="649"/>
        <v>-1343.2643446621112</v>
      </c>
      <c r="T3776" s="678">
        <f t="shared" ca="1" si="649"/>
        <v>-19640.250520404254</v>
      </c>
      <c r="U3776" s="678">
        <f t="shared" ca="1" si="649"/>
        <v>0</v>
      </c>
      <c r="V3776" s="678">
        <f t="shared" ca="1" si="649"/>
        <v>-2383.0620402373224</v>
      </c>
      <c r="W3776" s="678">
        <f t="shared" ca="1" si="648"/>
        <v>-221416.76074099686</v>
      </c>
      <c r="X3776" s="678">
        <f t="shared" ca="1" si="649"/>
        <v>0</v>
      </c>
      <c r="Y3776" s="678">
        <f t="shared" ca="1" si="649"/>
        <v>0</v>
      </c>
      <c r="Z3776" s="678">
        <f t="shared" ca="1" si="649"/>
        <v>0</v>
      </c>
      <c r="AA3776" t="str">
        <f t="shared" si="641"/>
        <v>ASRCMS202202</v>
      </c>
      <c r="AB3776" s="957">
        <f t="shared" si="642"/>
        <v>45230</v>
      </c>
      <c r="AC3776" t="str">
        <f t="shared" si="643"/>
        <v>Unaudited</v>
      </c>
    </row>
    <row r="3777" spans="1:29" x14ac:dyDescent="0.25">
      <c r="A3777" t="s">
        <v>421</v>
      </c>
      <c r="B3777" t="s">
        <v>1380</v>
      </c>
      <c r="C3777" t="s">
        <v>1381</v>
      </c>
      <c r="D3777">
        <v>1900</v>
      </c>
      <c r="E3777" s="957">
        <v>1</v>
      </c>
      <c r="F3777" t="s">
        <v>440</v>
      </c>
      <c r="G3777" s="957">
        <v>182</v>
      </c>
      <c r="H3777" t="s">
        <v>390</v>
      </c>
      <c r="I3777" s="958" t="s">
        <v>489</v>
      </c>
      <c r="J3777" s="958" t="s">
        <v>445</v>
      </c>
      <c r="K3777" s="958" t="s">
        <v>6</v>
      </c>
      <c r="L3777" s="937" t="s">
        <v>118</v>
      </c>
      <c r="M3777" s="958" t="s">
        <v>189</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57043.119541567605</v>
      </c>
      <c r="O3777" s="678">
        <f t="shared" ca="1" si="649"/>
        <v>21143.839679760091</v>
      </c>
      <c r="P3777" s="678">
        <f t="shared" ca="1" si="649"/>
        <v>3788.8344707542801</v>
      </c>
      <c r="Q3777" s="678">
        <f t="shared" ca="1" si="649"/>
        <v>17984.488135981064</v>
      </c>
      <c r="R3777" s="678">
        <f t="shared" ca="1" si="649"/>
        <v>3150.6456974369135</v>
      </c>
      <c r="S3777" s="678">
        <f t="shared" ca="1" si="649"/>
        <v>0.53179141965179455</v>
      </c>
      <c r="T3777" s="678">
        <f t="shared" ca="1" si="649"/>
        <v>1556.5572620421656</v>
      </c>
      <c r="U3777" s="678">
        <f t="shared" ca="1" si="649"/>
        <v>0</v>
      </c>
      <c r="V3777" s="678">
        <f t="shared" ca="1" si="649"/>
        <v>1403.7945479797716</v>
      </c>
      <c r="W3777" s="678">
        <f t="shared" ca="1" si="648"/>
        <v>8014.4279561936655</v>
      </c>
      <c r="X3777" s="678">
        <f t="shared" ca="1" si="649"/>
        <v>0</v>
      </c>
      <c r="Y3777" s="678">
        <f t="shared" ca="1" si="649"/>
        <v>0</v>
      </c>
      <c r="Z3777" s="678">
        <f t="shared" ca="1" si="649"/>
        <v>0</v>
      </c>
      <c r="AA3777" t="str">
        <f t="shared" si="641"/>
        <v>ASRCMS202202</v>
      </c>
      <c r="AB3777" s="957">
        <f t="shared" si="642"/>
        <v>45230</v>
      </c>
      <c r="AC3777" t="str">
        <f t="shared" si="643"/>
        <v>Unaudited</v>
      </c>
    </row>
    <row r="3778" spans="1:29" x14ac:dyDescent="0.25">
      <c r="A3778" t="s">
        <v>421</v>
      </c>
      <c r="B3778" t="s">
        <v>1380</v>
      </c>
      <c r="C3778" t="s">
        <v>1381</v>
      </c>
      <c r="D3778">
        <v>1900</v>
      </c>
      <c r="E3778" s="957">
        <v>1</v>
      </c>
      <c r="F3778" t="s">
        <v>440</v>
      </c>
      <c r="G3778" s="957">
        <v>182</v>
      </c>
      <c r="H3778" t="s">
        <v>390</v>
      </c>
      <c r="I3778" s="937" t="s">
        <v>489</v>
      </c>
      <c r="J3778" s="937" t="s">
        <v>445</v>
      </c>
      <c r="K3778" s="937" t="s">
        <v>6</v>
      </c>
      <c r="L3778" s="937" t="s">
        <v>45</v>
      </c>
      <c r="M3778" s="962" t="s">
        <v>164</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ASRCMS202202</v>
      </c>
      <c r="AB3778" s="957">
        <f t="shared" ref="AB3778:AB3841" si="653">file_date</f>
        <v>45230</v>
      </c>
      <c r="AC3778" t="str">
        <f t="shared" ref="AC3778:AC3841" si="654">status</f>
        <v>Unaudited</v>
      </c>
    </row>
    <row r="3779" spans="1:29" x14ac:dyDescent="0.25">
      <c r="A3779" t="s">
        <v>421</v>
      </c>
      <c r="B3779" t="s">
        <v>1380</v>
      </c>
      <c r="C3779" t="s">
        <v>1381</v>
      </c>
      <c r="D3779">
        <v>1900</v>
      </c>
      <c r="E3779" s="957">
        <v>1</v>
      </c>
      <c r="F3779" t="s">
        <v>440</v>
      </c>
      <c r="G3779" s="957">
        <v>182</v>
      </c>
      <c r="H3779" t="s">
        <v>390</v>
      </c>
      <c r="I3779" s="937" t="s">
        <v>489</v>
      </c>
      <c r="J3779" s="937" t="s">
        <v>445</v>
      </c>
      <c r="K3779" s="937" t="s">
        <v>6</v>
      </c>
      <c r="L3779" s="937" t="s">
        <v>46</v>
      </c>
      <c r="M3779" s="962" t="s">
        <v>165</v>
      </c>
      <c r="N3779" s="678">
        <f t="shared" ca="1" si="650"/>
        <v>0.5361252931181989</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0.36994975283719256</v>
      </c>
      <c r="P3779" s="678">
        <f t="shared" ca="1" si="655"/>
        <v>0.16617554028100637</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ASRCMS202202</v>
      </c>
      <c r="AB3779" s="957">
        <f t="shared" si="653"/>
        <v>45230</v>
      </c>
      <c r="AC3779" t="str">
        <f t="shared" si="654"/>
        <v>Unaudited</v>
      </c>
    </row>
    <row r="3780" spans="1:29" x14ac:dyDescent="0.25">
      <c r="A3780" t="s">
        <v>421</v>
      </c>
      <c r="B3780" t="s">
        <v>1380</v>
      </c>
      <c r="C3780" t="s">
        <v>1381</v>
      </c>
      <c r="D3780">
        <v>1900</v>
      </c>
      <c r="E3780" s="957">
        <v>1</v>
      </c>
      <c r="F3780" t="s">
        <v>440</v>
      </c>
      <c r="G3780" s="957">
        <v>182</v>
      </c>
      <c r="H3780" t="s">
        <v>390</v>
      </c>
      <c r="I3780" s="937" t="s">
        <v>489</v>
      </c>
      <c r="J3780" s="937" t="s">
        <v>445</v>
      </c>
      <c r="K3780" s="937" t="s">
        <v>6</v>
      </c>
      <c r="L3780" s="937" t="s">
        <v>166</v>
      </c>
      <c r="M3780" s="962" t="s">
        <v>462</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ASRCMS202202</v>
      </c>
      <c r="AB3780" s="957">
        <f t="shared" si="653"/>
        <v>45230</v>
      </c>
      <c r="AC3780" t="str">
        <f t="shared" si="654"/>
        <v>Unaudited</v>
      </c>
    </row>
    <row r="3781" spans="1:29" x14ac:dyDescent="0.25">
      <c r="A3781" t="s">
        <v>421</v>
      </c>
      <c r="B3781" t="s">
        <v>1380</v>
      </c>
      <c r="C3781" t="s">
        <v>1381</v>
      </c>
      <c r="D3781">
        <v>1900</v>
      </c>
      <c r="E3781" s="957">
        <v>1</v>
      </c>
      <c r="F3781" t="s">
        <v>440</v>
      </c>
      <c r="G3781" s="957">
        <v>182</v>
      </c>
      <c r="H3781" t="s">
        <v>390</v>
      </c>
      <c r="I3781" s="937" t="s">
        <v>489</v>
      </c>
      <c r="J3781" s="937" t="s">
        <v>445</v>
      </c>
      <c r="K3781" s="937" t="s">
        <v>435</v>
      </c>
      <c r="L3781" s="937" t="s">
        <v>121</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ASRCMS202202</v>
      </c>
      <c r="AB3781" s="957">
        <f t="shared" si="653"/>
        <v>45230</v>
      </c>
      <c r="AC3781" t="str">
        <f t="shared" si="654"/>
        <v>Unaudited</v>
      </c>
    </row>
    <row r="3782" spans="1:29" x14ac:dyDescent="0.25">
      <c r="A3782" t="s">
        <v>421</v>
      </c>
      <c r="B3782" t="s">
        <v>1380</v>
      </c>
      <c r="C3782" t="s">
        <v>1381</v>
      </c>
      <c r="D3782">
        <v>1900</v>
      </c>
      <c r="E3782" s="957">
        <v>1</v>
      </c>
      <c r="F3782" t="s">
        <v>440</v>
      </c>
      <c r="G3782" s="957">
        <v>182</v>
      </c>
      <c r="H3782" t="s">
        <v>390</v>
      </c>
      <c r="I3782" s="937" t="s">
        <v>489</v>
      </c>
      <c r="J3782" s="937" t="s">
        <v>445</v>
      </c>
      <c r="K3782" s="937" t="s">
        <v>435</v>
      </c>
      <c r="L3782" s="937" t="s">
        <v>938</v>
      </c>
      <c r="M3782" s="962" t="s">
        <v>930</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ASRCMS202202</v>
      </c>
      <c r="AB3782" s="957">
        <f t="shared" si="653"/>
        <v>45230</v>
      </c>
      <c r="AC3782" t="str">
        <f t="shared" si="654"/>
        <v>Unaudited</v>
      </c>
    </row>
    <row r="3783" spans="1:29" x14ac:dyDescent="0.25">
      <c r="A3783" t="s">
        <v>421</v>
      </c>
      <c r="B3783" t="s">
        <v>1380</v>
      </c>
      <c r="C3783" t="s">
        <v>1381</v>
      </c>
      <c r="D3783">
        <v>1900</v>
      </c>
      <c r="E3783" s="957">
        <v>1</v>
      </c>
      <c r="F3783" t="s">
        <v>440</v>
      </c>
      <c r="G3783" s="957">
        <v>182</v>
      </c>
      <c r="H3783" t="s">
        <v>390</v>
      </c>
      <c r="I3783" s="937" t="s">
        <v>489</v>
      </c>
      <c r="J3783" s="937" t="s">
        <v>445</v>
      </c>
      <c r="K3783" s="937" t="s">
        <v>435</v>
      </c>
      <c r="L3783" s="937" t="s">
        <v>168</v>
      </c>
      <c r="M3783" s="962" t="s">
        <v>40</v>
      </c>
      <c r="N3783" s="678">
        <f t="shared" ca="1" si="650"/>
        <v>747.44754400849138</v>
      </c>
      <c r="O3783" s="678">
        <f t="shared" ca="1" si="655"/>
        <v>413.19334322311914</v>
      </c>
      <c r="P3783" s="678">
        <f t="shared" ca="1" si="655"/>
        <v>48.11248431485874</v>
      </c>
      <c r="Q3783" s="678">
        <f t="shared" ca="1" si="655"/>
        <v>218.39677581030421</v>
      </c>
      <c r="R3783" s="678">
        <f t="shared" ca="1" si="655"/>
        <v>30.104625172911373</v>
      </c>
      <c r="S3783" s="678">
        <f t="shared" ca="1" si="655"/>
        <v>1.1154804741676421</v>
      </c>
      <c r="T3783" s="678">
        <f t="shared" ca="1" si="655"/>
        <v>16.589196795313651</v>
      </c>
      <c r="U3783" s="678">
        <f t="shared" ca="1" si="655"/>
        <v>0</v>
      </c>
      <c r="V3783" s="678">
        <f t="shared" ca="1" si="655"/>
        <v>4.7765445945127238</v>
      </c>
      <c r="W3783" s="678">
        <f t="shared" ca="1" si="648"/>
        <v>15.159093623303853</v>
      </c>
      <c r="X3783" s="678">
        <f t="shared" ca="1" si="656"/>
        <v>0</v>
      </c>
      <c r="Y3783" s="678">
        <f t="shared" ca="1" si="656"/>
        <v>0</v>
      </c>
      <c r="Z3783" s="678">
        <f t="shared" ca="1" si="656"/>
        <v>0</v>
      </c>
      <c r="AA3783" t="str">
        <f t="shared" si="652"/>
        <v>ASRCMS202202</v>
      </c>
      <c r="AB3783" s="957">
        <f t="shared" si="653"/>
        <v>45230</v>
      </c>
      <c r="AC3783" t="str">
        <f t="shared" si="654"/>
        <v>Unaudited</v>
      </c>
    </row>
    <row r="3784" spans="1:29" x14ac:dyDescent="0.25">
      <c r="A3784" t="s">
        <v>421</v>
      </c>
      <c r="B3784" t="s">
        <v>1380</v>
      </c>
      <c r="C3784" t="s">
        <v>1381</v>
      </c>
      <c r="D3784">
        <v>1900</v>
      </c>
      <c r="E3784" s="957">
        <v>1</v>
      </c>
      <c r="F3784" t="s">
        <v>440</v>
      </c>
      <c r="G3784" s="957">
        <v>182</v>
      </c>
      <c r="H3784" t="s">
        <v>390</v>
      </c>
      <c r="I3784" s="937" t="s">
        <v>489</v>
      </c>
      <c r="J3784" s="937" t="s">
        <v>445</v>
      </c>
      <c r="K3784" s="937" t="s">
        <v>435</v>
      </c>
      <c r="L3784" s="945" t="s">
        <v>169</v>
      </c>
      <c r="M3784" s="960" t="s">
        <v>330</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ASRCMS202202</v>
      </c>
      <c r="AB3784" s="957">
        <f t="shared" si="653"/>
        <v>45230</v>
      </c>
      <c r="AC3784" t="str">
        <f t="shared" si="654"/>
        <v>Unaudited</v>
      </c>
    </row>
    <row r="3785" spans="1:29" x14ac:dyDescent="0.25">
      <c r="A3785" t="s">
        <v>421</v>
      </c>
      <c r="B3785" t="s">
        <v>1380</v>
      </c>
      <c r="C3785" t="s">
        <v>1381</v>
      </c>
      <c r="D3785">
        <v>1900</v>
      </c>
      <c r="E3785" s="957">
        <v>1</v>
      </c>
      <c r="F3785" t="s">
        <v>440</v>
      </c>
      <c r="G3785" s="957">
        <v>182</v>
      </c>
      <c r="H3785" t="s">
        <v>390</v>
      </c>
      <c r="I3785" s="962" t="s">
        <v>489</v>
      </c>
      <c r="J3785" s="962" t="s">
        <v>451</v>
      </c>
      <c r="K3785" s="962" t="s">
        <v>436</v>
      </c>
      <c r="L3785" s="937" t="s">
        <v>122</v>
      </c>
      <c r="M3785" s="962" t="s">
        <v>27</v>
      </c>
      <c r="N3785" s="678">
        <f t="shared" ca="1" si="650"/>
        <v>2505602.0773140318</v>
      </c>
      <c r="O3785" s="678">
        <f t="shared" ca="1" si="655"/>
        <v>-1165.6583914715818</v>
      </c>
      <c r="P3785" s="678">
        <f t="shared" ca="1" si="655"/>
        <v>2506767.7357055033</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ASRCMS202202</v>
      </c>
      <c r="AB3785" s="957">
        <f t="shared" si="653"/>
        <v>45230</v>
      </c>
      <c r="AC3785" t="str">
        <f t="shared" si="654"/>
        <v>Unaudited</v>
      </c>
    </row>
    <row r="3786" spans="1:29" x14ac:dyDescent="0.25">
      <c r="A3786" t="s">
        <v>421</v>
      </c>
      <c r="B3786" t="s">
        <v>1380</v>
      </c>
      <c r="C3786" t="s">
        <v>1381</v>
      </c>
      <c r="D3786">
        <v>1900</v>
      </c>
      <c r="E3786" s="957">
        <v>1</v>
      </c>
      <c r="F3786" t="s">
        <v>440</v>
      </c>
      <c r="G3786" s="957">
        <v>182</v>
      </c>
      <c r="H3786" t="s">
        <v>390</v>
      </c>
      <c r="I3786" s="937" t="s">
        <v>489</v>
      </c>
      <c r="J3786" s="937" t="s">
        <v>451</v>
      </c>
      <c r="K3786" s="937" t="s">
        <v>436</v>
      </c>
      <c r="L3786" s="943" t="s">
        <v>123</v>
      </c>
      <c r="M3786" s="963" t="s">
        <v>98</v>
      </c>
      <c r="N3786" s="678">
        <f t="shared" ca="1" si="650"/>
        <v>160389.83749196347</v>
      </c>
      <c r="O3786" s="678">
        <f t="shared" ca="1" si="655"/>
        <v>128764.17310430414</v>
      </c>
      <c r="P3786" s="678">
        <f t="shared" ca="1" si="655"/>
        <v>31625.664387659341</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ASRCMS202202</v>
      </c>
      <c r="AB3786" s="957">
        <f t="shared" si="653"/>
        <v>45230</v>
      </c>
      <c r="AC3786" t="str">
        <f t="shared" si="654"/>
        <v>Unaudited</v>
      </c>
    </row>
    <row r="3787" spans="1:29" x14ac:dyDescent="0.25">
      <c r="A3787" t="s">
        <v>421</v>
      </c>
      <c r="B3787" t="s">
        <v>1380</v>
      </c>
      <c r="C3787" t="s">
        <v>1381</v>
      </c>
      <c r="D3787">
        <v>1900</v>
      </c>
      <c r="E3787" s="957">
        <v>1</v>
      </c>
      <c r="F3787" t="s">
        <v>440</v>
      </c>
      <c r="G3787" s="957">
        <v>182</v>
      </c>
      <c r="H3787" t="s">
        <v>390</v>
      </c>
      <c r="I3787" s="937" t="s">
        <v>489</v>
      </c>
      <c r="J3787" s="937" t="s">
        <v>451</v>
      </c>
      <c r="K3787" s="937" t="s">
        <v>436</v>
      </c>
      <c r="L3787" s="943" t="s">
        <v>124</v>
      </c>
      <c r="M3787" s="963" t="s">
        <v>99</v>
      </c>
      <c r="N3787" s="678">
        <f t="shared" ca="1" si="650"/>
        <v>164015.64837579546</v>
      </c>
      <c r="O3787" s="678">
        <f t="shared" ca="1" si="655"/>
        <v>130588.63711998927</v>
      </c>
      <c r="P3787" s="678">
        <f t="shared" ca="1" si="655"/>
        <v>33427.011255806166</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ASRCMS202202</v>
      </c>
      <c r="AB3787" s="957">
        <f t="shared" si="653"/>
        <v>45230</v>
      </c>
      <c r="AC3787" t="str">
        <f t="shared" si="654"/>
        <v>Unaudited</v>
      </c>
    </row>
    <row r="3788" spans="1:29" x14ac:dyDescent="0.25">
      <c r="A3788" t="s">
        <v>421</v>
      </c>
      <c r="B3788" t="s">
        <v>1380</v>
      </c>
      <c r="C3788" t="s">
        <v>1381</v>
      </c>
      <c r="D3788">
        <v>1900</v>
      </c>
      <c r="E3788" s="957">
        <v>1</v>
      </c>
      <c r="F3788" t="s">
        <v>440</v>
      </c>
      <c r="G3788" s="957">
        <v>182</v>
      </c>
      <c r="H3788" t="s">
        <v>390</v>
      </c>
      <c r="I3788" s="937" t="s">
        <v>489</v>
      </c>
      <c r="J3788" s="937" t="s">
        <v>451</v>
      </c>
      <c r="K3788" s="937" t="s">
        <v>436</v>
      </c>
      <c r="L3788" s="947" t="s">
        <v>125</v>
      </c>
      <c r="M3788" s="964" t="s">
        <v>100</v>
      </c>
      <c r="N3788" s="678">
        <f t="shared" ca="1" si="650"/>
        <v>134456.86596921185</v>
      </c>
      <c r="O3788" s="678">
        <f t="shared" ca="1" si="655"/>
        <v>63100.381418493809</v>
      </c>
      <c r="P3788" s="678">
        <f t="shared" ca="1" si="655"/>
        <v>71356.484550718029</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ASRCMS202202</v>
      </c>
      <c r="AB3788" s="957">
        <f t="shared" si="653"/>
        <v>45230</v>
      </c>
      <c r="AC3788" t="str">
        <f t="shared" si="654"/>
        <v>Unaudited</v>
      </c>
    </row>
    <row r="3789" spans="1:29" x14ac:dyDescent="0.25">
      <c r="A3789" t="s">
        <v>421</v>
      </c>
      <c r="B3789" t="s">
        <v>1380</v>
      </c>
      <c r="C3789" t="s">
        <v>1381</v>
      </c>
      <c r="D3789">
        <v>1900</v>
      </c>
      <c r="E3789" s="957">
        <v>1</v>
      </c>
      <c r="F3789" t="s">
        <v>440</v>
      </c>
      <c r="G3789" s="957">
        <v>182</v>
      </c>
      <c r="H3789" t="s">
        <v>390</v>
      </c>
      <c r="I3789" s="963" t="s">
        <v>489</v>
      </c>
      <c r="J3789" s="963" t="s">
        <v>451</v>
      </c>
      <c r="K3789" s="963" t="s">
        <v>436</v>
      </c>
      <c r="L3789" s="943" t="s">
        <v>126</v>
      </c>
      <c r="M3789" s="963" t="s">
        <v>101</v>
      </c>
      <c r="N3789" s="678">
        <f t="shared" ca="1" si="650"/>
        <v>184819.99670694303</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9482.4306826438296</v>
      </c>
      <c r="P3789" s="678">
        <f t="shared" ca="1" si="657"/>
        <v>175337.56602429919</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ASRCMS202202</v>
      </c>
      <c r="AB3789" s="957">
        <f t="shared" si="653"/>
        <v>45230</v>
      </c>
      <c r="AC3789" t="str">
        <f t="shared" si="654"/>
        <v>Unaudited</v>
      </c>
    </row>
    <row r="3790" spans="1:29" x14ac:dyDescent="0.25">
      <c r="A3790" t="s">
        <v>421</v>
      </c>
      <c r="B3790" t="s">
        <v>1380</v>
      </c>
      <c r="C3790" t="s">
        <v>1381</v>
      </c>
      <c r="D3790">
        <v>1900</v>
      </c>
      <c r="E3790" s="957">
        <v>1</v>
      </c>
      <c r="F3790" t="s">
        <v>440</v>
      </c>
      <c r="G3790" s="957">
        <v>182</v>
      </c>
      <c r="H3790" t="s">
        <v>390</v>
      </c>
      <c r="I3790" s="937" t="s">
        <v>489</v>
      </c>
      <c r="J3790" s="937" t="s">
        <v>451</v>
      </c>
      <c r="K3790" s="937" t="s">
        <v>436</v>
      </c>
      <c r="L3790" s="937" t="s">
        <v>127</v>
      </c>
      <c r="M3790" s="962" t="s">
        <v>28</v>
      </c>
      <c r="N3790" s="678">
        <f t="shared" ca="1" si="650"/>
        <v>74931.18240873875</v>
      </c>
      <c r="O3790" s="678">
        <f t="shared" ca="1" si="657"/>
        <v>74931.18240873875</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ASRCMS202202</v>
      </c>
      <c r="AB3790" s="957">
        <f t="shared" si="653"/>
        <v>45230</v>
      </c>
      <c r="AC3790" t="str">
        <f t="shared" si="654"/>
        <v>Unaudited</v>
      </c>
    </row>
    <row r="3791" spans="1:29" x14ac:dyDescent="0.25">
      <c r="A3791" t="s">
        <v>421</v>
      </c>
      <c r="B3791" t="s">
        <v>1380</v>
      </c>
      <c r="C3791" t="s">
        <v>1381</v>
      </c>
      <c r="D3791">
        <v>1900</v>
      </c>
      <c r="E3791" s="957">
        <v>1</v>
      </c>
      <c r="F3791" t="s">
        <v>440</v>
      </c>
      <c r="G3791" s="957">
        <v>182</v>
      </c>
      <c r="H3791" t="s">
        <v>390</v>
      </c>
      <c r="I3791" s="937" t="s">
        <v>489</v>
      </c>
      <c r="J3791" s="937" t="s">
        <v>437</v>
      </c>
      <c r="K3791" s="937" t="s">
        <v>437</v>
      </c>
      <c r="L3791" s="937" t="s">
        <v>129</v>
      </c>
      <c r="M3791" s="962" t="s">
        <v>327</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ASRCMS202202</v>
      </c>
      <c r="AB3791" s="957">
        <f t="shared" si="653"/>
        <v>45230</v>
      </c>
      <c r="AC3791" t="str">
        <f t="shared" si="654"/>
        <v>Unaudited</v>
      </c>
    </row>
    <row r="3792" spans="1:29" x14ac:dyDescent="0.25">
      <c r="A3792" t="s">
        <v>421</v>
      </c>
      <c r="B3792" t="s">
        <v>1380</v>
      </c>
      <c r="C3792" t="s">
        <v>1381</v>
      </c>
      <c r="D3792">
        <v>1900</v>
      </c>
      <c r="E3792" s="957">
        <v>1</v>
      </c>
      <c r="F3792" t="s">
        <v>440</v>
      </c>
      <c r="G3792" s="957">
        <v>182</v>
      </c>
      <c r="H3792" t="s">
        <v>390</v>
      </c>
      <c r="I3792" s="937" t="s">
        <v>489</v>
      </c>
      <c r="J3792" s="937" t="s">
        <v>437</v>
      </c>
      <c r="K3792" s="937" t="s">
        <v>437</v>
      </c>
      <c r="L3792" s="937" t="s">
        <v>130</v>
      </c>
      <c r="M3792" s="962" t="s">
        <v>326</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ASRCMS202202</v>
      </c>
      <c r="AB3792" s="957">
        <f t="shared" si="653"/>
        <v>45230</v>
      </c>
      <c r="AC3792" t="str">
        <f t="shared" si="654"/>
        <v>Unaudited</v>
      </c>
    </row>
    <row r="3793" spans="1:29" ht="30" x14ac:dyDescent="0.25">
      <c r="A3793" t="s">
        <v>421</v>
      </c>
      <c r="B3793" t="s">
        <v>1380</v>
      </c>
      <c r="C3793" t="s">
        <v>1381</v>
      </c>
      <c r="D3793">
        <v>1900</v>
      </c>
      <c r="E3793" s="957">
        <v>1</v>
      </c>
      <c r="F3793" t="s">
        <v>440</v>
      </c>
      <c r="G3793" s="957">
        <v>182</v>
      </c>
      <c r="H3793" t="s">
        <v>390</v>
      </c>
      <c r="I3793" s="937" t="s">
        <v>489</v>
      </c>
      <c r="J3793" s="937" t="s">
        <v>437</v>
      </c>
      <c r="K3793" s="937" t="s">
        <v>437</v>
      </c>
      <c r="L3793" s="945" t="s">
        <v>131</v>
      </c>
      <c r="M3793" s="960" t="s">
        <v>180</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ASRCMS202202</v>
      </c>
      <c r="AB3793" s="957">
        <f t="shared" si="653"/>
        <v>45230</v>
      </c>
      <c r="AC3793" t="str">
        <f t="shared" si="654"/>
        <v>Unaudited</v>
      </c>
    </row>
    <row r="3794" spans="1:29" x14ac:dyDescent="0.25">
      <c r="A3794" t="s">
        <v>421</v>
      </c>
      <c r="B3794" t="s">
        <v>1380</v>
      </c>
      <c r="C3794" t="s">
        <v>1381</v>
      </c>
      <c r="D3794">
        <v>1900</v>
      </c>
      <c r="E3794" s="957">
        <v>1</v>
      </c>
      <c r="F3794" t="s">
        <v>440</v>
      </c>
      <c r="G3794" s="957">
        <v>182</v>
      </c>
      <c r="H3794" t="s">
        <v>390</v>
      </c>
      <c r="I3794" s="962" t="s">
        <v>489</v>
      </c>
      <c r="J3794" s="962" t="s">
        <v>437</v>
      </c>
      <c r="K3794" s="962" t="s">
        <v>437</v>
      </c>
      <c r="L3794" s="937" t="s">
        <v>132</v>
      </c>
      <c r="M3794" s="962" t="s">
        <v>495</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ASRCMS202202</v>
      </c>
      <c r="AB3794" s="957">
        <f t="shared" si="653"/>
        <v>45230</v>
      </c>
      <c r="AC3794" t="str">
        <f t="shared" si="654"/>
        <v>Unaudited</v>
      </c>
    </row>
    <row r="3795" spans="1:29" x14ac:dyDescent="0.25">
      <c r="A3795" t="s">
        <v>421</v>
      </c>
      <c r="B3795" t="s">
        <v>1380</v>
      </c>
      <c r="C3795" t="s">
        <v>1381</v>
      </c>
      <c r="D3795">
        <v>1900</v>
      </c>
      <c r="E3795" s="957">
        <v>1</v>
      </c>
      <c r="F3795" t="s">
        <v>440</v>
      </c>
      <c r="G3795" s="957">
        <v>182</v>
      </c>
      <c r="H3795" t="s">
        <v>390</v>
      </c>
      <c r="I3795" s="937" t="s">
        <v>489</v>
      </c>
      <c r="J3795" s="937" t="s">
        <v>437</v>
      </c>
      <c r="K3795" s="937" t="s">
        <v>437</v>
      </c>
      <c r="L3795" s="937" t="s">
        <v>133</v>
      </c>
      <c r="M3795" s="962" t="s">
        <v>496</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ASRCMS202202</v>
      </c>
      <c r="AB3795" s="957">
        <f t="shared" si="653"/>
        <v>45230</v>
      </c>
      <c r="AC3795" t="str">
        <f t="shared" si="654"/>
        <v>Unaudited</v>
      </c>
    </row>
    <row r="3796" spans="1:29" x14ac:dyDescent="0.25">
      <c r="A3796" t="s">
        <v>421</v>
      </c>
      <c r="B3796" t="s">
        <v>1380</v>
      </c>
      <c r="C3796" t="s">
        <v>1381</v>
      </c>
      <c r="D3796">
        <v>1900</v>
      </c>
      <c r="E3796" s="957">
        <v>1</v>
      </c>
      <c r="F3796" t="s">
        <v>440</v>
      </c>
      <c r="G3796" s="957">
        <v>182</v>
      </c>
      <c r="H3796" t="s">
        <v>390</v>
      </c>
      <c r="I3796" s="937" t="s">
        <v>489</v>
      </c>
      <c r="J3796" s="937" t="s">
        <v>437</v>
      </c>
      <c r="K3796" s="937" t="s">
        <v>437</v>
      </c>
      <c r="L3796" s="937" t="s">
        <v>134</v>
      </c>
      <c r="M3796" s="962" t="s">
        <v>497</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ASRCMS202202</v>
      </c>
      <c r="AB3796" s="957">
        <f t="shared" si="653"/>
        <v>45230</v>
      </c>
      <c r="AC3796" t="str">
        <f t="shared" si="654"/>
        <v>Unaudited</v>
      </c>
    </row>
    <row r="3797" spans="1:29" x14ac:dyDescent="0.25">
      <c r="A3797" t="s">
        <v>421</v>
      </c>
      <c r="B3797" t="s">
        <v>1380</v>
      </c>
      <c r="C3797" t="s">
        <v>1381</v>
      </c>
      <c r="D3797">
        <v>1900</v>
      </c>
      <c r="E3797" s="957">
        <v>1</v>
      </c>
      <c r="F3797" t="s">
        <v>440</v>
      </c>
      <c r="G3797" s="957">
        <v>182</v>
      </c>
      <c r="H3797" t="s">
        <v>390</v>
      </c>
      <c r="I3797" s="937" t="s">
        <v>490</v>
      </c>
      <c r="J3797" s="937" t="s">
        <v>26</v>
      </c>
      <c r="K3797" s="937" t="s">
        <v>26</v>
      </c>
      <c r="L3797" s="937" t="s">
        <v>270</v>
      </c>
      <c r="M3797" s="962" t="s">
        <v>26</v>
      </c>
      <c r="N3797" s="678">
        <f t="shared" ca="1" si="650"/>
        <v>989247.21020741854</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ASRCMS202202</v>
      </c>
      <c r="AB3797" s="957">
        <f t="shared" si="653"/>
        <v>45230</v>
      </c>
      <c r="AC3797" t="str">
        <f t="shared" si="654"/>
        <v>Unaudited</v>
      </c>
    </row>
    <row r="3798" spans="1:29" x14ac:dyDescent="0.25">
      <c r="A3798" t="s">
        <v>421</v>
      </c>
      <c r="B3798" t="s">
        <v>1380</v>
      </c>
      <c r="C3798" t="s">
        <v>1381</v>
      </c>
      <c r="D3798">
        <v>1900</v>
      </c>
      <c r="E3798" s="957">
        <v>1</v>
      </c>
      <c r="F3798" t="s">
        <v>441</v>
      </c>
      <c r="G3798" s="957">
        <v>274</v>
      </c>
      <c r="H3798" t="s">
        <v>390</v>
      </c>
      <c r="I3798" s="937" t="s">
        <v>433</v>
      </c>
      <c r="J3798" s="937" t="s">
        <v>433</v>
      </c>
      <c r="K3798" s="937" t="s">
        <v>433</v>
      </c>
      <c r="L3798" s="945"/>
      <c r="M3798" s="960" t="s">
        <v>433</v>
      </c>
      <c r="N3798" s="678">
        <f t="shared" ca="1" si="650"/>
        <v>26767.550537631003</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14930.981720426</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1751.4537634409999</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7666.5483870970002</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1054</v>
      </c>
      <c r="S3798" s="678">
        <f t="shared" ca="1" si="658"/>
        <v>48</v>
      </c>
      <c r="T3798" s="678">
        <f t="shared" ca="1" si="658"/>
        <v>584.56666666699994</v>
      </c>
      <c r="U3798" s="678">
        <f t="shared" ca="1" si="658"/>
        <v>0</v>
      </c>
      <c r="V3798" s="678">
        <f t="shared" ca="1" si="658"/>
        <v>167</v>
      </c>
      <c r="W3798" s="678">
        <f t="shared" ca="1" si="648"/>
        <v>565</v>
      </c>
      <c r="X3798" s="678">
        <f t="shared" ca="1" si="658"/>
        <v>0</v>
      </c>
      <c r="Y3798" s="678">
        <f t="shared" ca="1" si="658"/>
        <v>0</v>
      </c>
      <c r="Z3798" s="678">
        <f t="shared" ca="1" si="658"/>
        <v>0</v>
      </c>
      <c r="AA3798" t="str">
        <f t="shared" si="652"/>
        <v>ASRCMS202202</v>
      </c>
      <c r="AB3798" s="957">
        <f t="shared" si="653"/>
        <v>45230</v>
      </c>
      <c r="AC3798" t="str">
        <f t="shared" si="654"/>
        <v>Unaudited</v>
      </c>
    </row>
    <row r="3799" spans="1:29" x14ac:dyDescent="0.25">
      <c r="A3799" t="s">
        <v>421</v>
      </c>
      <c r="B3799" t="s">
        <v>1380</v>
      </c>
      <c r="C3799" t="s">
        <v>1381</v>
      </c>
      <c r="D3799">
        <v>1900</v>
      </c>
      <c r="E3799" s="957">
        <v>1</v>
      </c>
      <c r="F3799" t="s">
        <v>441</v>
      </c>
      <c r="G3799" s="957">
        <v>274</v>
      </c>
      <c r="H3799" t="s">
        <v>390</v>
      </c>
      <c r="I3799" s="962" t="s">
        <v>488</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47511579.520000003</v>
      </c>
      <c r="O3799" s="678">
        <f t="shared" ca="1" si="658"/>
        <v>18714791.129999999</v>
      </c>
      <c r="P3799" s="678">
        <f t="shared" ca="1" si="658"/>
        <v>2195307.1800000002</v>
      </c>
      <c r="Q3799" s="678">
        <f t="shared" ca="1" si="658"/>
        <v>9609405.0800000001</v>
      </c>
      <c r="R3799" s="678">
        <f t="shared" ca="1" si="658"/>
        <v>1321104.68</v>
      </c>
      <c r="S3799" s="678">
        <f t="shared" ca="1" si="658"/>
        <v>60164.160000000003</v>
      </c>
      <c r="T3799" s="678">
        <f t="shared" ca="1" si="658"/>
        <v>732707.55</v>
      </c>
      <c r="U3799" s="678">
        <f t="shared" ca="1" si="658"/>
        <v>0</v>
      </c>
      <c r="V3799" s="678">
        <f t="shared" ca="1" si="658"/>
        <v>209321.14</v>
      </c>
      <c r="W3799" s="678">
        <f t="shared" ca="1" si="648"/>
        <v>14668778.600000001</v>
      </c>
      <c r="X3799" s="678">
        <f t="shared" ca="1" si="658"/>
        <v>0</v>
      </c>
      <c r="Y3799" s="678">
        <f t="shared" ca="1" si="658"/>
        <v>0</v>
      </c>
      <c r="Z3799" s="678">
        <f t="shared" ca="1" si="658"/>
        <v>0</v>
      </c>
      <c r="AA3799" t="str">
        <f t="shared" si="652"/>
        <v>ASRCMS202202</v>
      </c>
      <c r="AB3799" s="957">
        <f t="shared" si="653"/>
        <v>45230</v>
      </c>
      <c r="AC3799" t="str">
        <f t="shared" si="654"/>
        <v>Unaudited</v>
      </c>
    </row>
    <row r="3800" spans="1:29" x14ac:dyDescent="0.25">
      <c r="A3800" t="s">
        <v>421</v>
      </c>
      <c r="B3800" t="s">
        <v>1380</v>
      </c>
      <c r="C3800" t="s">
        <v>1381</v>
      </c>
      <c r="D3800">
        <v>1900</v>
      </c>
      <c r="E3800" s="957">
        <v>1</v>
      </c>
      <c r="F3800" t="s">
        <v>441</v>
      </c>
      <c r="G3800" s="957">
        <v>274</v>
      </c>
      <c r="H3800" t="s">
        <v>390</v>
      </c>
      <c r="I3800" s="937" t="s">
        <v>488</v>
      </c>
      <c r="J3800" s="937" t="s">
        <v>12</v>
      </c>
      <c r="K3800" s="937" t="s">
        <v>1323</v>
      </c>
      <c r="L3800" s="937" t="s">
        <v>1314</v>
      </c>
      <c r="M3800" s="962" t="s">
        <v>1323</v>
      </c>
      <c r="N3800" s="678">
        <f t="shared" ca="1" si="659"/>
        <v>739425.22247010318</v>
      </c>
      <c r="O3800" s="678">
        <f t="shared" ca="1" si="658"/>
        <v>281494.25339924986</v>
      </c>
      <c r="P3800" s="678">
        <f t="shared" ca="1" si="658"/>
        <v>32978.432195436973</v>
      </c>
      <c r="Q3800" s="678">
        <f t="shared" ca="1" si="658"/>
        <v>147126.15039988831</v>
      </c>
      <c r="R3800" s="678">
        <f t="shared" ca="1" si="658"/>
        <v>20386.954676658119</v>
      </c>
      <c r="S3800" s="678">
        <f t="shared" ca="1" si="658"/>
        <v>835.58565098029931</v>
      </c>
      <c r="T3800" s="678">
        <f t="shared" ca="1" si="658"/>
        <v>11288.778581620831</v>
      </c>
      <c r="U3800" s="678">
        <f t="shared" ca="1" si="658"/>
        <v>0</v>
      </c>
      <c r="V3800" s="678">
        <f t="shared" ca="1" si="658"/>
        <v>3208.3739567840307</v>
      </c>
      <c r="W3800" s="678">
        <f t="shared" ca="1" si="648"/>
        <v>242106.69360948473</v>
      </c>
      <c r="X3800" s="678">
        <f t="shared" ca="1" si="658"/>
        <v>0</v>
      </c>
      <c r="Y3800" s="678">
        <f t="shared" ca="1" si="658"/>
        <v>0</v>
      </c>
      <c r="Z3800" s="678">
        <f t="shared" ca="1" si="658"/>
        <v>0</v>
      </c>
      <c r="AA3800" t="str">
        <f t="shared" si="652"/>
        <v>ASRCMS202202</v>
      </c>
      <c r="AB3800" s="957">
        <f t="shared" si="653"/>
        <v>45230</v>
      </c>
      <c r="AC3800" t="str">
        <f t="shared" si="654"/>
        <v>Unaudited</v>
      </c>
    </row>
    <row r="3801" spans="1:29" x14ac:dyDescent="0.25">
      <c r="A3801" t="s">
        <v>421</v>
      </c>
      <c r="B3801" t="s">
        <v>1380</v>
      </c>
      <c r="C3801" t="s">
        <v>1381</v>
      </c>
      <c r="D3801">
        <v>1900</v>
      </c>
      <c r="E3801" s="957">
        <v>1</v>
      </c>
      <c r="F3801" t="s">
        <v>441</v>
      </c>
      <c r="G3801" s="957">
        <v>274</v>
      </c>
      <c r="H3801" t="s">
        <v>390</v>
      </c>
      <c r="I3801" s="937" t="s">
        <v>488</v>
      </c>
      <c r="J3801" s="937" t="s">
        <v>491</v>
      </c>
      <c r="K3801" s="937" t="s">
        <v>492</v>
      </c>
      <c r="L3801" s="937" t="s">
        <v>63</v>
      </c>
      <c r="M3801" s="962" t="s">
        <v>344</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ASRCMS202202</v>
      </c>
      <c r="AB3801" s="957">
        <f t="shared" si="653"/>
        <v>45230</v>
      </c>
      <c r="AC3801" t="str">
        <f t="shared" si="654"/>
        <v>Unaudited</v>
      </c>
    </row>
    <row r="3802" spans="1:29" x14ac:dyDescent="0.25">
      <c r="A3802" t="s">
        <v>421</v>
      </c>
      <c r="B3802" t="s">
        <v>1380</v>
      </c>
      <c r="C3802" t="s">
        <v>1381</v>
      </c>
      <c r="D3802">
        <v>1900</v>
      </c>
      <c r="E3802" s="957">
        <v>1</v>
      </c>
      <c r="F3802" t="s">
        <v>441</v>
      </c>
      <c r="G3802" s="957">
        <v>274</v>
      </c>
      <c r="H3802" t="s">
        <v>390</v>
      </c>
      <c r="I3802" s="937" t="s">
        <v>488</v>
      </c>
      <c r="J3802" s="937" t="s">
        <v>491</v>
      </c>
      <c r="K3802" s="937" t="s">
        <v>1014</v>
      </c>
      <c r="L3802" s="937" t="s">
        <v>910</v>
      </c>
      <c r="M3802" s="962" t="s">
        <v>911</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ASRCMS202202</v>
      </c>
      <c r="AB3802" s="957">
        <f t="shared" si="653"/>
        <v>45230</v>
      </c>
      <c r="AC3802" t="str">
        <f t="shared" si="654"/>
        <v>Unaudited</v>
      </c>
    </row>
    <row r="3803" spans="1:29" x14ac:dyDescent="0.25">
      <c r="A3803" t="s">
        <v>421</v>
      </c>
      <c r="B3803" t="s">
        <v>1380</v>
      </c>
      <c r="C3803" t="s">
        <v>1381</v>
      </c>
      <c r="D3803">
        <v>1900</v>
      </c>
      <c r="E3803" s="957">
        <v>1</v>
      </c>
      <c r="F3803" t="s">
        <v>441</v>
      </c>
      <c r="G3803" s="957">
        <v>274</v>
      </c>
      <c r="H3803" t="s">
        <v>390</v>
      </c>
      <c r="I3803" s="937" t="s">
        <v>488</v>
      </c>
      <c r="J3803" s="937" t="s">
        <v>13</v>
      </c>
      <c r="K3803" s="937" t="s">
        <v>493</v>
      </c>
      <c r="L3803" s="945" t="s">
        <v>95</v>
      </c>
      <c r="M3803" s="960" t="s">
        <v>147</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ASRCMS202202</v>
      </c>
      <c r="AB3803" s="957">
        <f t="shared" si="653"/>
        <v>45230</v>
      </c>
      <c r="AC3803" t="str">
        <f t="shared" si="654"/>
        <v>Unaudited</v>
      </c>
    </row>
    <row r="3804" spans="1:29" x14ac:dyDescent="0.25">
      <c r="A3804" t="s">
        <v>421</v>
      </c>
      <c r="B3804" t="s">
        <v>1380</v>
      </c>
      <c r="C3804" t="s">
        <v>1381</v>
      </c>
      <c r="D3804">
        <v>1900</v>
      </c>
      <c r="E3804" s="957">
        <v>1</v>
      </c>
      <c r="F3804" t="s">
        <v>441</v>
      </c>
      <c r="G3804" s="957">
        <v>274</v>
      </c>
      <c r="H3804" t="s">
        <v>390</v>
      </c>
      <c r="I3804" s="962" t="s">
        <v>488</v>
      </c>
      <c r="J3804" s="962" t="s">
        <v>13</v>
      </c>
      <c r="K3804" s="962" t="s">
        <v>13</v>
      </c>
      <c r="L3804" s="937" t="s">
        <v>35</v>
      </c>
      <c r="M3804" s="962" t="s">
        <v>13</v>
      </c>
      <c r="N3804" s="678">
        <f t="shared" ca="1" si="659"/>
        <v>2715.7414471271686</v>
      </c>
      <c r="O3804" s="678">
        <f t="shared" ca="1" si="658"/>
        <v>1033.8646665726501</v>
      </c>
      <c r="P3804" s="678">
        <f t="shared" ca="1" si="658"/>
        <v>121.12231562136412</v>
      </c>
      <c r="Q3804" s="678">
        <f t="shared" ca="1" si="658"/>
        <v>540.36104322015774</v>
      </c>
      <c r="R3804" s="678">
        <f t="shared" ca="1" si="658"/>
        <v>74.87666922038504</v>
      </c>
      <c r="S3804" s="678">
        <f t="shared" ca="1" si="658"/>
        <v>3.0689169317370513</v>
      </c>
      <c r="T3804" s="678">
        <f t="shared" ca="1" si="658"/>
        <v>41.461128116695669</v>
      </c>
      <c r="U3804" s="678">
        <f t="shared" ca="1" si="658"/>
        <v>0</v>
      </c>
      <c r="V3804" s="678">
        <f t="shared" ca="1" si="658"/>
        <v>11.783631214546617</v>
      </c>
      <c r="W3804" s="678">
        <f t="shared" ca="1" si="648"/>
        <v>889.20307622963264</v>
      </c>
      <c r="X3804" s="678">
        <f t="shared" ca="1" si="658"/>
        <v>0</v>
      </c>
      <c r="Y3804" s="678">
        <f t="shared" ca="1" si="658"/>
        <v>0</v>
      </c>
      <c r="Z3804" s="678">
        <f t="shared" ca="1" si="658"/>
        <v>0</v>
      </c>
      <c r="AA3804" t="str">
        <f t="shared" si="652"/>
        <v>ASRCMS202202</v>
      </c>
      <c r="AB3804" s="957">
        <f t="shared" si="653"/>
        <v>45230</v>
      </c>
      <c r="AC3804" t="str">
        <f t="shared" si="654"/>
        <v>Unaudited</v>
      </c>
    </row>
    <row r="3805" spans="1:29" x14ac:dyDescent="0.25">
      <c r="A3805" t="s">
        <v>421</v>
      </c>
      <c r="B3805" t="s">
        <v>1380</v>
      </c>
      <c r="C3805" t="s">
        <v>1381</v>
      </c>
      <c r="D3805">
        <v>1900</v>
      </c>
      <c r="E3805" s="957">
        <v>1</v>
      </c>
      <c r="F3805" t="s">
        <v>441</v>
      </c>
      <c r="G3805" s="957">
        <v>274</v>
      </c>
      <c r="H3805" t="s">
        <v>390</v>
      </c>
      <c r="I3805" s="937" t="s">
        <v>489</v>
      </c>
      <c r="J3805" s="937" t="s">
        <v>445</v>
      </c>
      <c r="K3805" s="937" t="s">
        <v>0</v>
      </c>
      <c r="L3805" s="937">
        <v>2.1</v>
      </c>
      <c r="M3805" s="962" t="s">
        <v>148</v>
      </c>
      <c r="N3805" s="678">
        <f t="shared" ca="1" si="659"/>
        <v>2373985.17</v>
      </c>
      <c r="O3805" s="678">
        <f t="shared" ca="1" si="658"/>
        <v>642923.03</v>
      </c>
      <c r="P3805" s="678">
        <f t="shared" ca="1" si="658"/>
        <v>206364.65</v>
      </c>
      <c r="Q3805" s="678">
        <f t="shared" ca="1" si="658"/>
        <v>549156.93000000005</v>
      </c>
      <c r="R3805" s="678">
        <f t="shared" ca="1" si="658"/>
        <v>357881.25999999995</v>
      </c>
      <c r="S3805" s="678">
        <f t="shared" ca="1" si="658"/>
        <v>10678.15</v>
      </c>
      <c r="T3805" s="678">
        <f t="shared" ca="1" si="658"/>
        <v>205533.88999999996</v>
      </c>
      <c r="U3805" s="678">
        <f t="shared" ca="1" si="658"/>
        <v>0</v>
      </c>
      <c r="V3805" s="678">
        <f t="shared" ca="1" si="658"/>
        <v>0</v>
      </c>
      <c r="W3805" s="678">
        <f t="shared" ca="1" si="648"/>
        <v>401447.26</v>
      </c>
      <c r="X3805" s="678">
        <f t="shared" ca="1" si="658"/>
        <v>0</v>
      </c>
      <c r="Y3805" s="678">
        <f t="shared" ca="1" si="658"/>
        <v>0</v>
      </c>
      <c r="Z3805" s="678">
        <f t="shared" ca="1" si="658"/>
        <v>0</v>
      </c>
      <c r="AA3805" t="str">
        <f t="shared" si="652"/>
        <v>ASRCMS202202</v>
      </c>
      <c r="AB3805" s="957">
        <f t="shared" si="653"/>
        <v>45230</v>
      </c>
      <c r="AC3805" t="str">
        <f t="shared" si="654"/>
        <v>Unaudited</v>
      </c>
    </row>
    <row r="3806" spans="1:29" ht="30" x14ac:dyDescent="0.25">
      <c r="A3806" t="s">
        <v>421</v>
      </c>
      <c r="B3806" t="s">
        <v>1380</v>
      </c>
      <c r="C3806" t="s">
        <v>1381</v>
      </c>
      <c r="D3806">
        <v>1900</v>
      </c>
      <c r="E3806" s="957">
        <v>1</v>
      </c>
      <c r="F3806" t="s">
        <v>441</v>
      </c>
      <c r="G3806" s="957">
        <v>274</v>
      </c>
      <c r="H3806" t="s">
        <v>390</v>
      </c>
      <c r="I3806" s="937" t="s">
        <v>489</v>
      </c>
      <c r="J3806" s="937" t="s">
        <v>445</v>
      </c>
      <c r="K3806" s="937" t="s">
        <v>0</v>
      </c>
      <c r="L3806" s="937">
        <v>2.2000000000000002</v>
      </c>
      <c r="M3806" s="962" t="s">
        <v>149</v>
      </c>
      <c r="N3806" s="678">
        <f t="shared" ca="1" si="659"/>
        <v>69037.924702732606</v>
      </c>
      <c r="O3806" s="678">
        <f t="shared" ca="1" si="658"/>
        <v>14176.719730193779</v>
      </c>
      <c r="P3806" s="678">
        <f t="shared" ca="1" si="658"/>
        <v>3118.3352261198343</v>
      </c>
      <c r="Q3806" s="678">
        <f t="shared" ca="1" si="658"/>
        <v>26866.89637696408</v>
      </c>
      <c r="R3806" s="678">
        <f t="shared" ca="1" si="658"/>
        <v>5824.6158918125429</v>
      </c>
      <c r="S3806" s="678">
        <f t="shared" ca="1" si="658"/>
        <v>60.714851628453943</v>
      </c>
      <c r="T3806" s="678">
        <f t="shared" ca="1" si="658"/>
        <v>4635.1097643290532</v>
      </c>
      <c r="U3806" s="678">
        <f t="shared" ca="1" si="658"/>
        <v>0</v>
      </c>
      <c r="V3806" s="678">
        <f t="shared" ca="1" si="658"/>
        <v>128.47589316171775</v>
      </c>
      <c r="W3806" s="678">
        <f t="shared" ca="1" si="648"/>
        <v>14227.056968523142</v>
      </c>
      <c r="X3806" s="678">
        <f t="shared" ca="1" si="658"/>
        <v>0</v>
      </c>
      <c r="Y3806" s="678">
        <f t="shared" ca="1" si="658"/>
        <v>0</v>
      </c>
      <c r="Z3806" s="678">
        <f t="shared" ca="1" si="658"/>
        <v>0</v>
      </c>
      <c r="AA3806" t="str">
        <f t="shared" si="652"/>
        <v>ASRCMS202202</v>
      </c>
      <c r="AB3806" s="957">
        <f t="shared" si="653"/>
        <v>45230</v>
      </c>
      <c r="AC3806" t="str">
        <f t="shared" si="654"/>
        <v>Unaudited</v>
      </c>
    </row>
    <row r="3807" spans="1:29" x14ac:dyDescent="0.25">
      <c r="A3807" t="s">
        <v>421</v>
      </c>
      <c r="B3807" t="s">
        <v>1380</v>
      </c>
      <c r="C3807" t="s">
        <v>1381</v>
      </c>
      <c r="D3807">
        <v>1900</v>
      </c>
      <c r="E3807" s="957">
        <v>1</v>
      </c>
      <c r="F3807" t="s">
        <v>441</v>
      </c>
      <c r="G3807" s="957">
        <v>274</v>
      </c>
      <c r="H3807" t="s">
        <v>390</v>
      </c>
      <c r="I3807" s="937" t="s">
        <v>489</v>
      </c>
      <c r="J3807" s="937" t="s">
        <v>445</v>
      </c>
      <c r="K3807" s="937" t="s">
        <v>0</v>
      </c>
      <c r="L3807" s="937">
        <v>2.2999999999999998</v>
      </c>
      <c r="M3807" s="962" t="s">
        <v>150</v>
      </c>
      <c r="N3807" s="678">
        <f t="shared" ca="1" si="659"/>
        <v>348366.55999999994</v>
      </c>
      <c r="O3807" s="678">
        <f t="shared" ca="1" si="658"/>
        <v>156856.10999999996</v>
      </c>
      <c r="P3807" s="678">
        <f t="shared" ca="1" si="658"/>
        <v>30290.49</v>
      </c>
      <c r="Q3807" s="678">
        <f t="shared" ca="1" si="658"/>
        <v>108114.48000000004</v>
      </c>
      <c r="R3807" s="678">
        <f t="shared" ca="1" si="658"/>
        <v>18264.95</v>
      </c>
      <c r="S3807" s="678">
        <f t="shared" ca="1" si="658"/>
        <v>0</v>
      </c>
      <c r="T3807" s="678">
        <f t="shared" ca="1" si="658"/>
        <v>11501.359999999999</v>
      </c>
      <c r="U3807" s="678">
        <f t="shared" ca="1" si="658"/>
        <v>0</v>
      </c>
      <c r="V3807" s="678">
        <f t="shared" ca="1" si="658"/>
        <v>385.14</v>
      </c>
      <c r="W3807" s="678">
        <f t="shared" ca="1" si="648"/>
        <v>22954.03</v>
      </c>
      <c r="X3807" s="678">
        <f t="shared" ca="1" si="658"/>
        <v>0</v>
      </c>
      <c r="Y3807" s="678">
        <f t="shared" ca="1" si="658"/>
        <v>0</v>
      </c>
      <c r="Z3807" s="678">
        <f t="shared" ca="1" si="658"/>
        <v>0</v>
      </c>
      <c r="AA3807" t="str">
        <f t="shared" si="652"/>
        <v>ASRCMS202202</v>
      </c>
      <c r="AB3807" s="957">
        <f t="shared" si="653"/>
        <v>45230</v>
      </c>
      <c r="AC3807" t="str">
        <f t="shared" si="654"/>
        <v>Unaudited</v>
      </c>
    </row>
    <row r="3808" spans="1:29" x14ac:dyDescent="0.25">
      <c r="A3808" t="s">
        <v>421</v>
      </c>
      <c r="B3808" t="s">
        <v>1380</v>
      </c>
      <c r="C3808" t="s">
        <v>1381</v>
      </c>
      <c r="D3808">
        <v>1900</v>
      </c>
      <c r="E3808" s="957">
        <v>1</v>
      </c>
      <c r="F3808" t="s">
        <v>441</v>
      </c>
      <c r="G3808" s="957">
        <v>274</v>
      </c>
      <c r="H3808" t="s">
        <v>390</v>
      </c>
      <c r="I3808" s="937" t="s">
        <v>489</v>
      </c>
      <c r="J3808" s="937" t="s">
        <v>445</v>
      </c>
      <c r="K3808" s="937" t="s">
        <v>0</v>
      </c>
      <c r="L3808" s="937">
        <v>2.4</v>
      </c>
      <c r="M3808" s="962" t="s">
        <v>151</v>
      </c>
      <c r="N3808" s="678">
        <f t="shared" ca="1" si="659"/>
        <v>1282810.9699999997</v>
      </c>
      <c r="O3808" s="678">
        <f t="shared" ca="1" si="658"/>
        <v>538017.19000000006</v>
      </c>
      <c r="P3808" s="678">
        <f t="shared" ca="1" si="658"/>
        <v>36732.85</v>
      </c>
      <c r="Q3808" s="678">
        <f t="shared" ca="1" si="658"/>
        <v>486728.17</v>
      </c>
      <c r="R3808" s="678">
        <f t="shared" ca="1" si="658"/>
        <v>67811.029999999984</v>
      </c>
      <c r="S3808" s="678">
        <f t="shared" ca="1" si="658"/>
        <v>4610.2699999999995</v>
      </c>
      <c r="T3808" s="678">
        <f t="shared" ca="1" si="658"/>
        <v>35496.869999999995</v>
      </c>
      <c r="U3808" s="678">
        <f t="shared" ca="1" si="658"/>
        <v>0</v>
      </c>
      <c r="V3808" s="678">
        <f t="shared" ca="1" si="658"/>
        <v>6210.7199999999993</v>
      </c>
      <c r="W3808" s="678">
        <f t="shared" ca="1" si="648"/>
        <v>107203.87</v>
      </c>
      <c r="X3808" s="678">
        <f t="shared" ca="1" si="658"/>
        <v>0</v>
      </c>
      <c r="Y3808" s="678">
        <f t="shared" ca="1" si="658"/>
        <v>0</v>
      </c>
      <c r="Z3808" s="678">
        <f t="shared" ca="1" si="658"/>
        <v>0</v>
      </c>
      <c r="AA3808" t="str">
        <f t="shared" si="652"/>
        <v>ASRCMS202202</v>
      </c>
      <c r="AB3808" s="957">
        <f t="shared" si="653"/>
        <v>45230</v>
      </c>
      <c r="AC3808" t="str">
        <f t="shared" si="654"/>
        <v>Unaudited</v>
      </c>
    </row>
    <row r="3809" spans="1:29" ht="30" x14ac:dyDescent="0.25">
      <c r="A3809" t="s">
        <v>421</v>
      </c>
      <c r="B3809" t="s">
        <v>1380</v>
      </c>
      <c r="C3809" t="s">
        <v>1381</v>
      </c>
      <c r="D3809">
        <v>1900</v>
      </c>
      <c r="E3809" s="957">
        <v>1</v>
      </c>
      <c r="F3809" t="s">
        <v>441</v>
      </c>
      <c r="G3809" s="957">
        <v>274</v>
      </c>
      <c r="H3809" t="s">
        <v>390</v>
      </c>
      <c r="I3809" s="937" t="s">
        <v>489</v>
      </c>
      <c r="J3809" s="937" t="s">
        <v>445</v>
      </c>
      <c r="K3809" s="937" t="s">
        <v>0</v>
      </c>
      <c r="L3809" s="937">
        <v>2.5</v>
      </c>
      <c r="M3809" s="962" t="s">
        <v>152</v>
      </c>
      <c r="N3809" s="678">
        <f t="shared" ca="1" si="659"/>
        <v>48902.307738350864</v>
      </c>
      <c r="O3809" s="678">
        <f t="shared" ca="1" si="658"/>
        <v>21239.726834399364</v>
      </c>
      <c r="P3809" s="678">
        <f t="shared" ca="1" si="658"/>
        <v>2093.8934339563948</v>
      </c>
      <c r="Q3809" s="678">
        <f t="shared" ca="1" si="658"/>
        <v>18047.704067491875</v>
      </c>
      <c r="R3809" s="678">
        <f t="shared" ca="1" si="658"/>
        <v>2643.4030427759835</v>
      </c>
      <c r="S3809" s="678">
        <f t="shared" ca="1" si="658"/>
        <v>82.034356034221261</v>
      </c>
      <c r="T3809" s="678">
        <f t="shared" ca="1" si="658"/>
        <v>851.64272790674738</v>
      </c>
      <c r="U3809" s="678">
        <f t="shared" ca="1" si="658"/>
        <v>0</v>
      </c>
      <c r="V3809" s="678">
        <f t="shared" ca="1" si="658"/>
        <v>223.63294605615937</v>
      </c>
      <c r="W3809" s="678">
        <f t="shared" ca="1" si="648"/>
        <v>3720.2703297301105</v>
      </c>
      <c r="X3809" s="678">
        <f t="shared" ca="1" si="658"/>
        <v>0</v>
      </c>
      <c r="Y3809" s="678">
        <f t="shared" ca="1" si="658"/>
        <v>0</v>
      </c>
      <c r="Z3809" s="678">
        <f t="shared" ca="1" si="658"/>
        <v>0</v>
      </c>
      <c r="AA3809" t="str">
        <f t="shared" si="652"/>
        <v>ASRCMS202202</v>
      </c>
      <c r="AB3809" s="957">
        <f t="shared" si="653"/>
        <v>45230</v>
      </c>
      <c r="AC3809" t="str">
        <f t="shared" si="654"/>
        <v>Unaudited</v>
      </c>
    </row>
    <row r="3810" spans="1:29" x14ac:dyDescent="0.25">
      <c r="A3810" t="s">
        <v>421</v>
      </c>
      <c r="B3810" t="s">
        <v>1380</v>
      </c>
      <c r="C3810" t="s">
        <v>1381</v>
      </c>
      <c r="D3810">
        <v>1900</v>
      </c>
      <c r="E3810" s="957">
        <v>1</v>
      </c>
      <c r="F3810" t="s">
        <v>441</v>
      </c>
      <c r="G3810" s="957">
        <v>274</v>
      </c>
      <c r="H3810" t="s">
        <v>390</v>
      </c>
      <c r="I3810" s="937" t="s">
        <v>489</v>
      </c>
      <c r="J3810" s="937" t="s">
        <v>445</v>
      </c>
      <c r="K3810" s="937" t="s">
        <v>0</v>
      </c>
      <c r="L3810" s="937" t="s">
        <v>97</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ASRCMS202202</v>
      </c>
      <c r="AB3810" s="957">
        <f t="shared" si="653"/>
        <v>45230</v>
      </c>
      <c r="AC3810" t="str">
        <f t="shared" si="654"/>
        <v>Unaudited</v>
      </c>
    </row>
    <row r="3811" spans="1:29" x14ac:dyDescent="0.25">
      <c r="A3811" t="s">
        <v>421</v>
      </c>
      <c r="B3811" t="s">
        <v>1380</v>
      </c>
      <c r="C3811" t="s">
        <v>1381</v>
      </c>
      <c r="D3811">
        <v>1900</v>
      </c>
      <c r="E3811" s="957">
        <v>1</v>
      </c>
      <c r="F3811" t="s">
        <v>441</v>
      </c>
      <c r="G3811" s="957">
        <v>274</v>
      </c>
      <c r="H3811" t="s">
        <v>390</v>
      </c>
      <c r="I3811" s="937" t="s">
        <v>489</v>
      </c>
      <c r="J3811" s="937" t="s">
        <v>445</v>
      </c>
      <c r="K3811" s="937" t="s">
        <v>0</v>
      </c>
      <c r="L3811" s="945" t="s">
        <v>153</v>
      </c>
      <c r="M3811" s="960" t="s">
        <v>452</v>
      </c>
      <c r="N3811" s="678">
        <f t="shared" ca="1" si="659"/>
        <v>29140.201435283023</v>
      </c>
      <c r="O3811" s="678">
        <f t="shared" ca="1" si="658"/>
        <v>5893.0036034383374</v>
      </c>
      <c r="P3811" s="678">
        <f t="shared" ca="1" si="658"/>
        <v>689.44413291410638</v>
      </c>
      <c r="Q3811" s="678">
        <f t="shared" ca="1" si="658"/>
        <v>8988.7656200728652</v>
      </c>
      <c r="R3811" s="678">
        <f t="shared" ca="1" si="658"/>
        <v>1343.3403915088727</v>
      </c>
      <c r="S3811" s="678">
        <f t="shared" ca="1" si="658"/>
        <v>67.089029779248492</v>
      </c>
      <c r="T3811" s="678">
        <f t="shared" ca="1" si="658"/>
        <v>980.92781013013962</v>
      </c>
      <c r="U3811" s="678">
        <f t="shared" ca="1" si="658"/>
        <v>0</v>
      </c>
      <c r="V3811" s="678">
        <f t="shared" ca="1" si="658"/>
        <v>119.02148733315366</v>
      </c>
      <c r="W3811" s="678">
        <f t="shared" ca="1" si="648"/>
        <v>11058.6093601063</v>
      </c>
      <c r="X3811" s="678">
        <f t="shared" ca="1" si="658"/>
        <v>0</v>
      </c>
      <c r="Y3811" s="678">
        <f t="shared" ca="1" si="658"/>
        <v>0</v>
      </c>
      <c r="Z3811" s="678">
        <f t="shared" ca="1" si="658"/>
        <v>0</v>
      </c>
      <c r="AA3811" t="str">
        <f t="shared" si="652"/>
        <v>ASRCMS202202</v>
      </c>
      <c r="AB3811" s="957">
        <f t="shared" si="653"/>
        <v>45230</v>
      </c>
      <c r="AC3811" t="str">
        <f t="shared" si="654"/>
        <v>Unaudited</v>
      </c>
    </row>
    <row r="3812" spans="1:29" x14ac:dyDescent="0.25">
      <c r="A3812" t="s">
        <v>421</v>
      </c>
      <c r="B3812" t="s">
        <v>1380</v>
      </c>
      <c r="C3812" t="s">
        <v>1381</v>
      </c>
      <c r="D3812">
        <v>1900</v>
      </c>
      <c r="E3812" s="957">
        <v>1</v>
      </c>
      <c r="F3812" t="s">
        <v>441</v>
      </c>
      <c r="G3812" s="957">
        <v>274</v>
      </c>
      <c r="H3812" t="s">
        <v>390</v>
      </c>
      <c r="I3812" s="962" t="s">
        <v>489</v>
      </c>
      <c r="J3812" s="962" t="s">
        <v>445</v>
      </c>
      <c r="K3812" s="962" t="s">
        <v>0</v>
      </c>
      <c r="L3812" s="937" t="s">
        <v>912</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ASRCMS202202</v>
      </c>
      <c r="AB3812" s="957">
        <f t="shared" si="653"/>
        <v>45230</v>
      </c>
      <c r="AC3812" t="str">
        <f t="shared" si="654"/>
        <v>Unaudited</v>
      </c>
    </row>
    <row r="3813" spans="1:29" x14ac:dyDescent="0.25">
      <c r="A3813" t="s">
        <v>421</v>
      </c>
      <c r="B3813" t="s">
        <v>1380</v>
      </c>
      <c r="C3813" t="s">
        <v>1381</v>
      </c>
      <c r="D3813">
        <v>1900</v>
      </c>
      <c r="E3813" s="957">
        <v>1</v>
      </c>
      <c r="F3813" t="s">
        <v>441</v>
      </c>
      <c r="G3813" s="957">
        <v>274</v>
      </c>
      <c r="H3813" t="s">
        <v>390</v>
      </c>
      <c r="I3813" s="937" t="s">
        <v>489</v>
      </c>
      <c r="J3813" s="937" t="s">
        <v>445</v>
      </c>
      <c r="K3813" s="937" t="s">
        <v>53</v>
      </c>
      <c r="L3813" s="937">
        <v>3.1</v>
      </c>
      <c r="M3813" s="962" t="s">
        <v>33</v>
      </c>
      <c r="N3813" s="678">
        <f t="shared" ca="1" si="659"/>
        <v>797424.01</v>
      </c>
      <c r="O3813" s="678">
        <f t="shared" ca="1" si="658"/>
        <v>414736.89000000007</v>
      </c>
      <c r="P3813" s="678">
        <f t="shared" ca="1" si="658"/>
        <v>45210.029999999992</v>
      </c>
      <c r="Q3813" s="678">
        <f t="shared" ca="1" si="658"/>
        <v>234691.23</v>
      </c>
      <c r="R3813" s="678">
        <f t="shared" ca="1" si="658"/>
        <v>35136.020000000004</v>
      </c>
      <c r="S3813" s="678">
        <f t="shared" ca="1" si="658"/>
        <v>503.05</v>
      </c>
      <c r="T3813" s="678">
        <f t="shared" ca="1" si="658"/>
        <v>21751.020000000004</v>
      </c>
      <c r="U3813" s="678">
        <f t="shared" ca="1" si="658"/>
        <v>0</v>
      </c>
      <c r="V3813" s="678">
        <f t="shared" ca="1" si="658"/>
        <v>4906.07</v>
      </c>
      <c r="W3813" s="678">
        <f t="shared" ca="1" si="648"/>
        <v>40489.699999999997</v>
      </c>
      <c r="X3813" s="678">
        <f t="shared" ca="1" si="658"/>
        <v>0</v>
      </c>
      <c r="Y3813" s="678">
        <f t="shared" ca="1" si="658"/>
        <v>0</v>
      </c>
      <c r="Z3813" s="678">
        <f t="shared" ca="1" si="658"/>
        <v>0</v>
      </c>
      <c r="AA3813" t="str">
        <f t="shared" si="652"/>
        <v>ASRCMS202202</v>
      </c>
      <c r="AB3813" s="957">
        <f t="shared" si="653"/>
        <v>45230</v>
      </c>
      <c r="AC3813" t="str">
        <f t="shared" si="654"/>
        <v>Unaudited</v>
      </c>
    </row>
    <row r="3814" spans="1:29" x14ac:dyDescent="0.25">
      <c r="A3814" t="s">
        <v>421</v>
      </c>
      <c r="B3814" t="s">
        <v>1380</v>
      </c>
      <c r="C3814" t="s">
        <v>1381</v>
      </c>
      <c r="D3814">
        <v>1900</v>
      </c>
      <c r="E3814" s="957">
        <v>1</v>
      </c>
      <c r="F3814" t="s">
        <v>441</v>
      </c>
      <c r="G3814" s="957">
        <v>274</v>
      </c>
      <c r="H3814" t="s">
        <v>390</v>
      </c>
      <c r="I3814" s="937" t="s">
        <v>489</v>
      </c>
      <c r="J3814" s="937" t="s">
        <v>445</v>
      </c>
      <c r="K3814" s="937" t="s">
        <v>53</v>
      </c>
      <c r="L3814" s="937">
        <v>3.2</v>
      </c>
      <c r="M3814" s="962" t="s">
        <v>34</v>
      </c>
      <c r="N3814" s="678">
        <f t="shared" ca="1" si="659"/>
        <v>1661552.53</v>
      </c>
      <c r="O3814" s="678">
        <f t="shared" ca="1" si="659"/>
        <v>640023.14999999979</v>
      </c>
      <c r="P3814" s="678">
        <f t="shared" ca="1" si="659"/>
        <v>59305.259999999995</v>
      </c>
      <c r="Q3814" s="678">
        <f t="shared" ca="1" si="659"/>
        <v>593729.49</v>
      </c>
      <c r="R3814" s="678">
        <f t="shared" ca="1" si="659"/>
        <v>80938.049999999974</v>
      </c>
      <c r="S3814" s="678">
        <f t="shared" ca="1" si="659"/>
        <v>500.17999999999995</v>
      </c>
      <c r="T3814" s="678">
        <f t="shared" ca="1" si="659"/>
        <v>68933.890000000014</v>
      </c>
      <c r="U3814" s="678">
        <f t="shared" ca="1" si="659"/>
        <v>0</v>
      </c>
      <c r="V3814" s="678">
        <f t="shared" ca="1" si="659"/>
        <v>5748.6</v>
      </c>
      <c r="W3814" s="678">
        <f t="shared" ca="1" si="648"/>
        <v>212373.91</v>
      </c>
      <c r="X3814" s="678">
        <f t="shared" ca="1" si="659"/>
        <v>0</v>
      </c>
      <c r="Y3814" s="678">
        <f t="shared" ca="1" si="659"/>
        <v>0</v>
      </c>
      <c r="Z3814" s="678">
        <f t="shared" ca="1" si="659"/>
        <v>0</v>
      </c>
      <c r="AA3814" t="str">
        <f t="shared" si="652"/>
        <v>ASRCMS202202</v>
      </c>
      <c r="AB3814" s="957">
        <f t="shared" si="653"/>
        <v>45230</v>
      </c>
      <c r="AC3814" t="str">
        <f t="shared" si="654"/>
        <v>Unaudited</v>
      </c>
    </row>
    <row r="3815" spans="1:29" x14ac:dyDescent="0.25">
      <c r="A3815" t="s">
        <v>421</v>
      </c>
      <c r="B3815" t="s">
        <v>1380</v>
      </c>
      <c r="C3815" t="s">
        <v>1381</v>
      </c>
      <c r="D3815">
        <v>1900</v>
      </c>
      <c r="E3815" s="957">
        <v>1</v>
      </c>
      <c r="F3815" t="s">
        <v>441</v>
      </c>
      <c r="G3815" s="957">
        <v>274</v>
      </c>
      <c r="H3815" t="s">
        <v>390</v>
      </c>
      <c r="I3815" s="937" t="s">
        <v>489</v>
      </c>
      <c r="J3815" s="937" t="s">
        <v>445</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ASRCMS202202</v>
      </c>
      <c r="AB3815" s="957">
        <f t="shared" si="653"/>
        <v>45230</v>
      </c>
      <c r="AC3815" t="str">
        <f t="shared" si="654"/>
        <v>Unaudited</v>
      </c>
    </row>
    <row r="3816" spans="1:29" x14ac:dyDescent="0.25">
      <c r="A3816" t="s">
        <v>421</v>
      </c>
      <c r="B3816" t="s">
        <v>1380</v>
      </c>
      <c r="C3816" t="s">
        <v>1381</v>
      </c>
      <c r="D3816">
        <v>1900</v>
      </c>
      <c r="E3816" s="957">
        <v>1</v>
      </c>
      <c r="F3816" t="s">
        <v>441</v>
      </c>
      <c r="G3816" s="957">
        <v>274</v>
      </c>
      <c r="H3816" t="s">
        <v>390</v>
      </c>
      <c r="I3816" s="937" t="s">
        <v>489</v>
      </c>
      <c r="J3816" s="937" t="s">
        <v>445</v>
      </c>
      <c r="K3816" s="937" t="s">
        <v>53</v>
      </c>
      <c r="L3816" s="937" t="s">
        <v>44</v>
      </c>
      <c r="M3816" s="962" t="s">
        <v>154</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ASRCMS202202</v>
      </c>
      <c r="AB3816" s="957">
        <f t="shared" si="653"/>
        <v>45230</v>
      </c>
      <c r="AC3816" t="str">
        <f t="shared" si="654"/>
        <v>Unaudited</v>
      </c>
    </row>
    <row r="3817" spans="1:29" x14ac:dyDescent="0.25">
      <c r="A3817" t="s">
        <v>421</v>
      </c>
      <c r="B3817" t="s">
        <v>1380</v>
      </c>
      <c r="C3817" t="s">
        <v>1381</v>
      </c>
      <c r="D3817">
        <v>1900</v>
      </c>
      <c r="E3817" s="957">
        <v>1</v>
      </c>
      <c r="F3817" t="s">
        <v>441</v>
      </c>
      <c r="G3817" s="957">
        <v>274</v>
      </c>
      <c r="H3817" t="s">
        <v>390</v>
      </c>
      <c r="I3817" s="937" t="s">
        <v>489</v>
      </c>
      <c r="J3817" s="937" t="s">
        <v>445</v>
      </c>
      <c r="K3817" s="937" t="s">
        <v>53</v>
      </c>
      <c r="L3817" s="937" t="s">
        <v>41</v>
      </c>
      <c r="M3817" s="962" t="s">
        <v>52</v>
      </c>
      <c r="N3817" s="678">
        <f t="shared" ca="1" si="659"/>
        <v>70746.4857346598</v>
      </c>
      <c r="O3817" s="678">
        <f t="shared" ca="1" si="659"/>
        <v>34050.955404678374</v>
      </c>
      <c r="P3817" s="678">
        <f t="shared" ca="1" si="659"/>
        <v>4977.0571575579097</v>
      </c>
      <c r="Q3817" s="678">
        <f t="shared" ca="1" si="659"/>
        <v>23439.803841040059</v>
      </c>
      <c r="R3817" s="678">
        <f t="shared" ca="1" si="659"/>
        <v>2858.1120310728593</v>
      </c>
      <c r="S3817" s="678">
        <f t="shared" ca="1" si="659"/>
        <v>1971.1117455674892</v>
      </c>
      <c r="T3817" s="678">
        <f t="shared" ca="1" si="659"/>
        <v>0</v>
      </c>
      <c r="U3817" s="678">
        <f t="shared" ca="1" si="659"/>
        <v>0</v>
      </c>
      <c r="V3817" s="678">
        <f t="shared" ca="1" si="659"/>
        <v>2463.8896819593615</v>
      </c>
      <c r="W3817" s="678">
        <f t="shared" ca="1" si="660"/>
        <v>985.55587278374458</v>
      </c>
      <c r="X3817" s="678">
        <f t="shared" ca="1" si="659"/>
        <v>0</v>
      </c>
      <c r="Y3817" s="678">
        <f t="shared" ca="1" si="659"/>
        <v>0</v>
      </c>
      <c r="Z3817" s="678">
        <f t="shared" ca="1" si="659"/>
        <v>0</v>
      </c>
      <c r="AA3817" t="str">
        <f t="shared" si="652"/>
        <v>ASRCMS202202</v>
      </c>
      <c r="AB3817" s="957">
        <f t="shared" si="653"/>
        <v>45230</v>
      </c>
      <c r="AC3817" t="str">
        <f t="shared" si="654"/>
        <v>Unaudited</v>
      </c>
    </row>
    <row r="3818" spans="1:29" x14ac:dyDescent="0.25">
      <c r="A3818" t="s">
        <v>421</v>
      </c>
      <c r="B3818" t="s">
        <v>1380</v>
      </c>
      <c r="C3818" t="s">
        <v>1381</v>
      </c>
      <c r="D3818">
        <v>1900</v>
      </c>
      <c r="E3818" s="957">
        <v>1</v>
      </c>
      <c r="F3818" t="s">
        <v>441</v>
      </c>
      <c r="G3818" s="957">
        <v>274</v>
      </c>
      <c r="H3818" t="s">
        <v>390</v>
      </c>
      <c r="I3818" s="937" t="s">
        <v>489</v>
      </c>
      <c r="J3818" s="937" t="s">
        <v>445</v>
      </c>
      <c r="K3818" s="937" t="s">
        <v>53</v>
      </c>
      <c r="L3818" s="937" t="s">
        <v>42</v>
      </c>
      <c r="M3818" s="962" t="s">
        <v>155</v>
      </c>
      <c r="N3818" s="678">
        <f t="shared" ca="1" si="659"/>
        <v>77167.98555530142</v>
      </c>
      <c r="O3818" s="678">
        <f t="shared" ca="1" si="659"/>
        <v>32278.005669175127</v>
      </c>
      <c r="P3818" s="678">
        <f t="shared" ca="1" si="659"/>
        <v>3505.0654267893306</v>
      </c>
      <c r="Q3818" s="678">
        <f t="shared" ca="1" si="659"/>
        <v>27017.647056624806</v>
      </c>
      <c r="R3818" s="678">
        <f t="shared" ca="1" si="659"/>
        <v>3485.4350781873181</v>
      </c>
      <c r="S3818" s="678">
        <f t="shared" ca="1" si="659"/>
        <v>42.064162529278306</v>
      </c>
      <c r="T3818" s="678">
        <f t="shared" ca="1" si="659"/>
        <v>1835.27168420158</v>
      </c>
      <c r="U3818" s="678">
        <f t="shared" ca="1" si="659"/>
        <v>0</v>
      </c>
      <c r="V3818" s="678">
        <f t="shared" ca="1" si="659"/>
        <v>377.75841951449007</v>
      </c>
      <c r="W3818" s="678">
        <f t="shared" ca="1" si="660"/>
        <v>8626.7380582794867</v>
      </c>
      <c r="X3818" s="678">
        <f t="shared" ca="1" si="659"/>
        <v>0</v>
      </c>
      <c r="Y3818" s="678">
        <f t="shared" ca="1" si="659"/>
        <v>0</v>
      </c>
      <c r="Z3818" s="678">
        <f t="shared" ca="1" si="659"/>
        <v>0</v>
      </c>
      <c r="AA3818" t="str">
        <f t="shared" si="652"/>
        <v>ASRCMS202202</v>
      </c>
      <c r="AB3818" s="957">
        <f t="shared" si="653"/>
        <v>45230</v>
      </c>
      <c r="AC3818" t="str">
        <f t="shared" si="654"/>
        <v>Unaudited</v>
      </c>
    </row>
    <row r="3819" spans="1:29" x14ac:dyDescent="0.25">
      <c r="A3819" t="s">
        <v>421</v>
      </c>
      <c r="B3819" t="s">
        <v>1380</v>
      </c>
      <c r="C3819" t="s">
        <v>1381</v>
      </c>
      <c r="D3819">
        <v>1900</v>
      </c>
      <c r="E3819" s="957">
        <v>1</v>
      </c>
      <c r="F3819" t="s">
        <v>441</v>
      </c>
      <c r="G3819" s="957">
        <v>274</v>
      </c>
      <c r="H3819" t="s">
        <v>390</v>
      </c>
      <c r="I3819" s="937" t="s">
        <v>489</v>
      </c>
      <c r="J3819" s="937" t="s">
        <v>445</v>
      </c>
      <c r="K3819" s="937" t="s">
        <v>53</v>
      </c>
      <c r="L3819" s="945" t="s">
        <v>43</v>
      </c>
      <c r="M3819" s="960" t="s">
        <v>463</v>
      </c>
      <c r="N3819" s="678">
        <f t="shared" ca="1" si="659"/>
        <v>156909.74178568608</v>
      </c>
      <c r="O3819" s="678">
        <f t="shared" ca="1" si="659"/>
        <v>31731.752980884852</v>
      </c>
      <c r="P3819" s="678">
        <f t="shared" ca="1" si="659"/>
        <v>3712.4143122848654</v>
      </c>
      <c r="Q3819" s="678">
        <f t="shared" ca="1" si="659"/>
        <v>48401.343262848561</v>
      </c>
      <c r="R3819" s="678">
        <f t="shared" ca="1" si="659"/>
        <v>7233.4158166361512</v>
      </c>
      <c r="S3819" s="678">
        <f t="shared" ca="1" si="659"/>
        <v>361.25084319314499</v>
      </c>
      <c r="T3819" s="678">
        <f t="shared" ca="1" si="659"/>
        <v>5281.9514559551226</v>
      </c>
      <c r="U3819" s="678">
        <f t="shared" ca="1" si="659"/>
        <v>0</v>
      </c>
      <c r="V3819" s="678">
        <f t="shared" ca="1" si="659"/>
        <v>640.88887257247814</v>
      </c>
      <c r="W3819" s="678">
        <f t="shared" ca="1" si="660"/>
        <v>59546.72424131092</v>
      </c>
      <c r="X3819" s="678">
        <f t="shared" ca="1" si="659"/>
        <v>0</v>
      </c>
      <c r="Y3819" s="678">
        <f t="shared" ca="1" si="659"/>
        <v>0</v>
      </c>
      <c r="Z3819" s="678">
        <f t="shared" ca="1" si="659"/>
        <v>0</v>
      </c>
      <c r="AA3819" t="str">
        <f t="shared" si="652"/>
        <v>ASRCMS202202</v>
      </c>
      <c r="AB3819" s="957">
        <f t="shared" si="653"/>
        <v>45230</v>
      </c>
      <c r="AC3819" t="str">
        <f t="shared" si="654"/>
        <v>Unaudited</v>
      </c>
    </row>
    <row r="3820" spans="1:29" x14ac:dyDescent="0.25">
      <c r="A3820" t="s">
        <v>421</v>
      </c>
      <c r="B3820" t="s">
        <v>1380</v>
      </c>
      <c r="C3820" t="s">
        <v>1381</v>
      </c>
      <c r="D3820">
        <v>1900</v>
      </c>
      <c r="E3820" s="957">
        <v>1</v>
      </c>
      <c r="F3820" t="s">
        <v>441</v>
      </c>
      <c r="G3820" s="957">
        <v>274</v>
      </c>
      <c r="H3820" t="s">
        <v>390</v>
      </c>
      <c r="I3820" s="937" t="s">
        <v>489</v>
      </c>
      <c r="J3820" s="937" t="s">
        <v>445</v>
      </c>
      <c r="K3820" s="937" t="s">
        <v>915</v>
      </c>
      <c r="L3820" s="937" t="s">
        <v>916</v>
      </c>
      <c r="M3820" s="962" t="s">
        <v>915</v>
      </c>
      <c r="N3820" s="678">
        <f t="shared" ca="1" si="659"/>
        <v>16720.839999999997</v>
      </c>
      <c r="O3820" s="678">
        <f t="shared" ca="1" si="659"/>
        <v>11117.259999999998</v>
      </c>
      <c r="P3820" s="678">
        <f t="shared" ca="1" si="659"/>
        <v>1837.5900000000001</v>
      </c>
      <c r="Q3820" s="678">
        <f t="shared" ca="1" si="659"/>
        <v>0</v>
      </c>
      <c r="R3820" s="678">
        <f t="shared" ca="1" si="659"/>
        <v>3765.99</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ASRCMS202202</v>
      </c>
      <c r="AB3820" s="957">
        <f t="shared" si="653"/>
        <v>45230</v>
      </c>
      <c r="AC3820" t="str">
        <f t="shared" si="654"/>
        <v>Unaudited</v>
      </c>
    </row>
    <row r="3821" spans="1:29" x14ac:dyDescent="0.25">
      <c r="A3821" t="s">
        <v>421</v>
      </c>
      <c r="B3821" t="s">
        <v>1380</v>
      </c>
      <c r="C3821" t="s">
        <v>1381</v>
      </c>
      <c r="D3821">
        <v>1900</v>
      </c>
      <c r="E3821" s="957">
        <v>1</v>
      </c>
      <c r="F3821" t="s">
        <v>441</v>
      </c>
      <c r="G3821" s="957">
        <v>274</v>
      </c>
      <c r="H3821" t="s">
        <v>390</v>
      </c>
      <c r="I3821" s="937" t="s">
        <v>489</v>
      </c>
      <c r="J3821" s="937" t="s">
        <v>445</v>
      </c>
      <c r="K3821" s="937" t="s">
        <v>915</v>
      </c>
      <c r="L3821" s="937" t="s">
        <v>917</v>
      </c>
      <c r="M3821" s="962" t="s">
        <v>920</v>
      </c>
      <c r="N3821" s="678">
        <f t="shared" ca="1" si="659"/>
        <v>12183.163182835167</v>
      </c>
      <c r="O3821" s="678">
        <f t="shared" ca="1" si="659"/>
        <v>2501.7740700341965</v>
      </c>
      <c r="P3821" s="678">
        <f t="shared" ca="1" si="659"/>
        <v>550.29445166820608</v>
      </c>
      <c r="Q3821" s="678">
        <f t="shared" ca="1" si="659"/>
        <v>4741.2170076995435</v>
      </c>
      <c r="R3821" s="678">
        <f t="shared" ca="1" si="659"/>
        <v>1027.8733926728016</v>
      </c>
      <c r="S3821" s="678">
        <f t="shared" ca="1" si="659"/>
        <v>10.714385581491873</v>
      </c>
      <c r="T3821" s="678">
        <f t="shared" ca="1" si="659"/>
        <v>817.96054664630344</v>
      </c>
      <c r="U3821" s="678">
        <f t="shared" ca="1" si="659"/>
        <v>0</v>
      </c>
      <c r="V3821" s="678">
        <f t="shared" ca="1" si="659"/>
        <v>22.672216440303131</v>
      </c>
      <c r="W3821" s="678">
        <f t="shared" ca="1" si="660"/>
        <v>2510.657112092319</v>
      </c>
      <c r="X3821" s="678">
        <f t="shared" ca="1" si="659"/>
        <v>0</v>
      </c>
      <c r="Y3821" s="678">
        <f t="shared" ca="1" si="659"/>
        <v>0</v>
      </c>
      <c r="Z3821" s="678">
        <f t="shared" ca="1" si="659"/>
        <v>0</v>
      </c>
      <c r="AA3821" t="str">
        <f t="shared" si="652"/>
        <v>ASRCMS202202</v>
      </c>
      <c r="AB3821" s="957">
        <f t="shared" si="653"/>
        <v>45230</v>
      </c>
      <c r="AC3821" t="str">
        <f t="shared" si="654"/>
        <v>Unaudited</v>
      </c>
    </row>
    <row r="3822" spans="1:29" x14ac:dyDescent="0.25">
      <c r="A3822" t="s">
        <v>421</v>
      </c>
      <c r="B3822" t="s">
        <v>1380</v>
      </c>
      <c r="C3822" t="s">
        <v>1381</v>
      </c>
      <c r="D3822">
        <v>1900</v>
      </c>
      <c r="E3822" s="957">
        <v>1</v>
      </c>
      <c r="F3822" t="s">
        <v>441</v>
      </c>
      <c r="G3822" s="957">
        <v>274</v>
      </c>
      <c r="H3822" t="s">
        <v>390</v>
      </c>
      <c r="I3822" s="937" t="s">
        <v>489</v>
      </c>
      <c r="J3822" s="937" t="s">
        <v>445</v>
      </c>
      <c r="K3822" s="937" t="s">
        <v>915</v>
      </c>
      <c r="L3822" s="937" t="s">
        <v>918</v>
      </c>
      <c r="M3822" s="962" t="s">
        <v>921</v>
      </c>
      <c r="N3822" s="678">
        <f t="shared" ca="1" si="659"/>
        <v>73.362437896836582</v>
      </c>
      <c r="O3822" s="678">
        <f t="shared" ca="1" si="659"/>
        <v>14.836037144191424</v>
      </c>
      <c r="P3822" s="678">
        <f t="shared" ca="1" si="659"/>
        <v>1.7357224690632349</v>
      </c>
      <c r="Q3822" s="678">
        <f t="shared" ca="1" si="659"/>
        <v>22.629828453188612</v>
      </c>
      <c r="R3822" s="678">
        <f t="shared" ca="1" si="659"/>
        <v>3.3819507481872231</v>
      </c>
      <c r="S3822" s="678">
        <f t="shared" ca="1" si="659"/>
        <v>0.16890119279614152</v>
      </c>
      <c r="T3822" s="678">
        <f t="shared" ca="1" si="659"/>
        <v>2.4695524398406867</v>
      </c>
      <c r="U3822" s="678">
        <f t="shared" ca="1" si="659"/>
        <v>0</v>
      </c>
      <c r="V3822" s="678">
        <f t="shared" ca="1" si="659"/>
        <v>0.299644684758261</v>
      </c>
      <c r="W3822" s="678">
        <f t="shared" ca="1" si="660"/>
        <v>27.840800764811</v>
      </c>
      <c r="X3822" s="678">
        <f t="shared" ca="1" si="659"/>
        <v>0</v>
      </c>
      <c r="Y3822" s="678">
        <f t="shared" ca="1" si="659"/>
        <v>0</v>
      </c>
      <c r="Z3822" s="678">
        <f t="shared" ca="1" si="659"/>
        <v>0</v>
      </c>
      <c r="AA3822" t="str">
        <f t="shared" si="652"/>
        <v>ASRCMS202202</v>
      </c>
      <c r="AB3822" s="957">
        <f t="shared" si="653"/>
        <v>45230</v>
      </c>
      <c r="AC3822" t="str">
        <f t="shared" si="654"/>
        <v>Unaudited</v>
      </c>
    </row>
    <row r="3823" spans="1:29" x14ac:dyDescent="0.25">
      <c r="A3823" t="s">
        <v>421</v>
      </c>
      <c r="B3823" t="s">
        <v>1380</v>
      </c>
      <c r="C3823" t="s">
        <v>1381</v>
      </c>
      <c r="D3823">
        <v>1900</v>
      </c>
      <c r="E3823" s="957">
        <v>1</v>
      </c>
      <c r="F3823" t="s">
        <v>441</v>
      </c>
      <c r="G3823" s="957">
        <v>274</v>
      </c>
      <c r="H3823" t="s">
        <v>390</v>
      </c>
      <c r="I3823" s="937" t="s">
        <v>489</v>
      </c>
      <c r="J3823" s="937" t="s">
        <v>445</v>
      </c>
      <c r="K3823" s="937" t="s">
        <v>446</v>
      </c>
      <c r="L3823" s="937">
        <v>5.0999999999999996</v>
      </c>
      <c r="M3823" s="962" t="s">
        <v>37</v>
      </c>
      <c r="N3823" s="678">
        <f t="shared" ca="1" si="659"/>
        <v>788101.05999999982</v>
      </c>
      <c r="O3823" s="678">
        <f t="shared" ca="1" si="659"/>
        <v>250739.64</v>
      </c>
      <c r="P3823" s="678">
        <f t="shared" ca="1" si="659"/>
        <v>192623.12</v>
      </c>
      <c r="Q3823" s="678">
        <f t="shared" ca="1" si="659"/>
        <v>161383.76999999999</v>
      </c>
      <c r="R3823" s="678">
        <f t="shared" ca="1" si="659"/>
        <v>136113.40999999997</v>
      </c>
      <c r="S3823" s="678">
        <f t="shared" ca="1" si="659"/>
        <v>220.23999999999998</v>
      </c>
      <c r="T3823" s="678">
        <f t="shared" ca="1" si="659"/>
        <v>38975.47</v>
      </c>
      <c r="U3823" s="678">
        <f t="shared" ca="1" si="659"/>
        <v>0</v>
      </c>
      <c r="V3823" s="678">
        <f t="shared" ca="1" si="659"/>
        <v>5037.9399999999996</v>
      </c>
      <c r="W3823" s="678">
        <f t="shared" ca="1" si="660"/>
        <v>3007.4700000000003</v>
      </c>
      <c r="X3823" s="678">
        <f t="shared" ca="1" si="659"/>
        <v>0</v>
      </c>
      <c r="Y3823" s="678">
        <f t="shared" ca="1" si="659"/>
        <v>0</v>
      </c>
      <c r="Z3823" s="678">
        <f t="shared" ca="1" si="659"/>
        <v>0</v>
      </c>
      <c r="AA3823" t="str">
        <f t="shared" si="652"/>
        <v>ASRCMS202202</v>
      </c>
      <c r="AB3823" s="957">
        <f t="shared" si="653"/>
        <v>45230</v>
      </c>
      <c r="AC3823" t="str">
        <f t="shared" si="654"/>
        <v>Unaudited</v>
      </c>
    </row>
    <row r="3824" spans="1:29" ht="30" x14ac:dyDescent="0.25">
      <c r="A3824" t="s">
        <v>421</v>
      </c>
      <c r="B3824" t="s">
        <v>1380</v>
      </c>
      <c r="C3824" t="s">
        <v>1381</v>
      </c>
      <c r="D3824">
        <v>1900</v>
      </c>
      <c r="E3824" s="957">
        <v>1</v>
      </c>
      <c r="F3824" t="s">
        <v>441</v>
      </c>
      <c r="G3824" s="957">
        <v>274</v>
      </c>
      <c r="H3824" t="s">
        <v>390</v>
      </c>
      <c r="I3824" s="937" t="s">
        <v>489</v>
      </c>
      <c r="J3824" s="937" t="s">
        <v>445</v>
      </c>
      <c r="K3824" s="937" t="s">
        <v>446</v>
      </c>
      <c r="L3824" s="945">
        <v>5.2</v>
      </c>
      <c r="M3824" s="960" t="s">
        <v>304</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ASRCMS202202</v>
      </c>
      <c r="AB3824" s="957">
        <f t="shared" si="653"/>
        <v>45230</v>
      </c>
      <c r="AC3824" t="str">
        <f t="shared" si="654"/>
        <v>Unaudited</v>
      </c>
    </row>
    <row r="3825" spans="1:29" ht="30" x14ac:dyDescent="0.25">
      <c r="A3825" t="s">
        <v>421</v>
      </c>
      <c r="B3825" t="s">
        <v>1380</v>
      </c>
      <c r="C3825" t="s">
        <v>1381</v>
      </c>
      <c r="D3825">
        <v>1900</v>
      </c>
      <c r="E3825" s="957">
        <v>1</v>
      </c>
      <c r="F3825" t="s">
        <v>441</v>
      </c>
      <c r="G3825" s="957">
        <v>274</v>
      </c>
      <c r="H3825" t="s">
        <v>390</v>
      </c>
      <c r="I3825" s="962" t="s">
        <v>489</v>
      </c>
      <c r="J3825" s="962" t="s">
        <v>445</v>
      </c>
      <c r="K3825" s="962" t="s">
        <v>446</v>
      </c>
      <c r="L3825" s="953">
        <v>5.3</v>
      </c>
      <c r="M3825" s="962" t="s">
        <v>305</v>
      </c>
      <c r="N3825" s="678">
        <f t="shared" ca="1" si="659"/>
        <v>17404.256679997179</v>
      </c>
      <c r="O3825" s="678">
        <f t="shared" ca="1" si="659"/>
        <v>5973.6125372117331</v>
      </c>
      <c r="P3825" s="678">
        <f t="shared" ca="1" si="659"/>
        <v>4171.568108687622</v>
      </c>
      <c r="Q3825" s="678">
        <f t="shared" ca="1" si="659"/>
        <v>3605.9067155765829</v>
      </c>
      <c r="R3825" s="678">
        <f t="shared" ca="1" si="659"/>
        <v>3055.0563101608632</v>
      </c>
      <c r="S3825" s="678">
        <f t="shared" ca="1" si="659"/>
        <v>2.3481458585385653</v>
      </c>
      <c r="T3825" s="678">
        <f t="shared" ca="1" si="659"/>
        <v>436.87519427929493</v>
      </c>
      <c r="U3825" s="678">
        <f t="shared" ca="1" si="659"/>
        <v>0</v>
      </c>
      <c r="V3825" s="678">
        <f t="shared" ca="1" si="659"/>
        <v>87.022830109402577</v>
      </c>
      <c r="W3825" s="678">
        <f t="shared" ca="1" si="660"/>
        <v>71.866838113144553</v>
      </c>
      <c r="X3825" s="678">
        <f t="shared" ca="1" si="659"/>
        <v>0</v>
      </c>
      <c r="Y3825" s="678">
        <f t="shared" ca="1" si="659"/>
        <v>0</v>
      </c>
      <c r="Z3825" s="678">
        <f t="shared" ca="1" si="659"/>
        <v>0</v>
      </c>
      <c r="AA3825" t="str">
        <f t="shared" si="652"/>
        <v>ASRCMS202202</v>
      </c>
      <c r="AB3825" s="957">
        <f t="shared" si="653"/>
        <v>45230</v>
      </c>
      <c r="AC3825" t="str">
        <f t="shared" si="654"/>
        <v>Unaudited</v>
      </c>
    </row>
    <row r="3826" spans="1:29" x14ac:dyDescent="0.25">
      <c r="A3826" t="s">
        <v>421</v>
      </c>
      <c r="B3826" t="s">
        <v>1380</v>
      </c>
      <c r="C3826" t="s">
        <v>1381</v>
      </c>
      <c r="D3826">
        <v>1900</v>
      </c>
      <c r="E3826" s="957">
        <v>1</v>
      </c>
      <c r="F3826" t="s">
        <v>441</v>
      </c>
      <c r="G3826" s="957">
        <v>274</v>
      </c>
      <c r="H3826" t="s">
        <v>390</v>
      </c>
      <c r="I3826" s="958" t="s">
        <v>489</v>
      </c>
      <c r="J3826" s="958" t="s">
        <v>445</v>
      </c>
      <c r="K3826" s="958" t="s">
        <v>446</v>
      </c>
      <c r="L3826" s="953" t="s">
        <v>82</v>
      </c>
      <c r="M3826" s="958" t="s">
        <v>454</v>
      </c>
      <c r="N3826" s="678">
        <f t="shared" ca="1" si="659"/>
        <v>5252.0714962919574</v>
      </c>
      <c r="O3826" s="678">
        <f t="shared" ca="1" si="659"/>
        <v>1062.1229342529311</v>
      </c>
      <c r="P3826" s="678">
        <f t="shared" ca="1" si="659"/>
        <v>124.26166259714232</v>
      </c>
      <c r="Q3826" s="678">
        <f t="shared" ca="1" si="659"/>
        <v>1620.0862511153493</v>
      </c>
      <c r="R3826" s="678">
        <f t="shared" ca="1" si="659"/>
        <v>242.11636957041864</v>
      </c>
      <c r="S3826" s="678">
        <f t="shared" ca="1" si="659"/>
        <v>12.091762021618676</v>
      </c>
      <c r="T3826" s="678">
        <f t="shared" ca="1" si="659"/>
        <v>176.7970960305943</v>
      </c>
      <c r="U3826" s="678">
        <f t="shared" ca="1" si="659"/>
        <v>0</v>
      </c>
      <c r="V3826" s="678">
        <f t="shared" ca="1" si="659"/>
        <v>21.451785858688218</v>
      </c>
      <c r="W3826" s="678">
        <f t="shared" ca="1" si="660"/>
        <v>1993.1436348452144</v>
      </c>
      <c r="X3826" s="678">
        <f t="shared" ca="1" si="659"/>
        <v>0</v>
      </c>
      <c r="Y3826" s="678">
        <f t="shared" ca="1" si="659"/>
        <v>0</v>
      </c>
      <c r="Z3826" s="678">
        <f t="shared" ca="1" si="659"/>
        <v>0</v>
      </c>
      <c r="AA3826" t="str">
        <f t="shared" si="652"/>
        <v>ASRCMS202202</v>
      </c>
      <c r="AB3826" s="957">
        <f t="shared" si="653"/>
        <v>45230</v>
      </c>
      <c r="AC3826" t="str">
        <f t="shared" si="654"/>
        <v>Unaudited</v>
      </c>
    </row>
    <row r="3827" spans="1:29" x14ac:dyDescent="0.25">
      <c r="A3827" t="s">
        <v>421</v>
      </c>
      <c r="B3827" t="s">
        <v>1380</v>
      </c>
      <c r="C3827" t="s">
        <v>1381</v>
      </c>
      <c r="D3827">
        <v>1900</v>
      </c>
      <c r="E3827" s="957">
        <v>1</v>
      </c>
      <c r="F3827" t="s">
        <v>441</v>
      </c>
      <c r="G3827" s="957">
        <v>274</v>
      </c>
      <c r="H3827" t="s">
        <v>390</v>
      </c>
      <c r="I3827" s="958" t="s">
        <v>489</v>
      </c>
      <c r="J3827" s="958" t="s">
        <v>445</v>
      </c>
      <c r="K3827" s="958" t="s">
        <v>447</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ASRCMS202202</v>
      </c>
      <c r="AB3827" s="957">
        <f t="shared" si="653"/>
        <v>45230</v>
      </c>
      <c r="AC3827" t="str">
        <f t="shared" si="654"/>
        <v>Unaudited</v>
      </c>
    </row>
    <row r="3828" spans="1:29" x14ac:dyDescent="0.25">
      <c r="A3828" t="s">
        <v>421</v>
      </c>
      <c r="B3828" t="s">
        <v>1380</v>
      </c>
      <c r="C3828" t="s">
        <v>1381</v>
      </c>
      <c r="D3828">
        <v>1900</v>
      </c>
      <c r="E3828" s="957">
        <v>1</v>
      </c>
      <c r="F3828" t="s">
        <v>441</v>
      </c>
      <c r="G3828" s="957">
        <v>274</v>
      </c>
      <c r="H3828" t="s">
        <v>390</v>
      </c>
      <c r="I3828" s="958" t="s">
        <v>489</v>
      </c>
      <c r="J3828" s="958" t="s">
        <v>445</v>
      </c>
      <c r="K3828" s="958" t="s">
        <v>447</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ASRCMS202202</v>
      </c>
      <c r="AB3828" s="957">
        <f t="shared" si="653"/>
        <v>45230</v>
      </c>
      <c r="AC3828" t="str">
        <f t="shared" si="654"/>
        <v>Unaudited</v>
      </c>
    </row>
    <row r="3829" spans="1:29" x14ac:dyDescent="0.25">
      <c r="A3829" t="s">
        <v>421</v>
      </c>
      <c r="B3829" t="s">
        <v>1380</v>
      </c>
      <c r="C3829" t="s">
        <v>1381</v>
      </c>
      <c r="D3829">
        <v>1900</v>
      </c>
      <c r="E3829" s="957">
        <v>1</v>
      </c>
      <c r="F3829" t="s">
        <v>441</v>
      </c>
      <c r="G3829" s="957">
        <v>274</v>
      </c>
      <c r="H3829" t="s">
        <v>390</v>
      </c>
      <c r="I3829" s="965" t="s">
        <v>489</v>
      </c>
      <c r="J3829" s="965" t="s">
        <v>445</v>
      </c>
      <c r="K3829" s="965" t="s">
        <v>447</v>
      </c>
      <c r="L3829" s="945">
        <v>6.3</v>
      </c>
      <c r="M3829" s="965" t="s">
        <v>185</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ASRCMS202202</v>
      </c>
      <c r="AB3829" s="957">
        <f t="shared" si="653"/>
        <v>45230</v>
      </c>
      <c r="AC3829" t="str">
        <f t="shared" si="654"/>
        <v>Unaudited</v>
      </c>
    </row>
    <row r="3830" spans="1:29" x14ac:dyDescent="0.25">
      <c r="A3830" t="s">
        <v>421</v>
      </c>
      <c r="B3830" t="s">
        <v>1380</v>
      </c>
      <c r="C3830" t="s">
        <v>1381</v>
      </c>
      <c r="D3830">
        <v>1900</v>
      </c>
      <c r="E3830" s="957">
        <v>1</v>
      </c>
      <c r="F3830" t="s">
        <v>441</v>
      </c>
      <c r="G3830" s="957">
        <v>274</v>
      </c>
      <c r="H3830" t="s">
        <v>390</v>
      </c>
      <c r="I3830" s="937" t="s">
        <v>489</v>
      </c>
      <c r="J3830" s="937" t="s">
        <v>445</v>
      </c>
      <c r="K3830" s="937" t="s">
        <v>447</v>
      </c>
      <c r="L3830" s="937" t="s">
        <v>87</v>
      </c>
      <c r="M3830" s="958" t="s">
        <v>455</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ASRCMS202202</v>
      </c>
      <c r="AB3830" s="957">
        <f t="shared" si="653"/>
        <v>45230</v>
      </c>
      <c r="AC3830" t="str">
        <f t="shared" si="654"/>
        <v>Unaudited</v>
      </c>
    </row>
    <row r="3831" spans="1:29" x14ac:dyDescent="0.25">
      <c r="A3831" t="s">
        <v>421</v>
      </c>
      <c r="B3831" t="s">
        <v>1380</v>
      </c>
      <c r="C3831" t="s">
        <v>1381</v>
      </c>
      <c r="D3831">
        <v>1900</v>
      </c>
      <c r="E3831" s="957">
        <v>1</v>
      </c>
      <c r="F3831" t="s">
        <v>441</v>
      </c>
      <c r="G3831" s="957">
        <v>274</v>
      </c>
      <c r="H3831" t="s">
        <v>390</v>
      </c>
      <c r="I3831" s="937" t="s">
        <v>489</v>
      </c>
      <c r="J3831" s="937" t="s">
        <v>445</v>
      </c>
      <c r="K3831" s="937" t="s">
        <v>448</v>
      </c>
      <c r="L3831" s="943">
        <v>7.1</v>
      </c>
      <c r="M3831" s="959" t="s">
        <v>20</v>
      </c>
      <c r="N3831" s="678">
        <f t="shared" ca="1" si="659"/>
        <v>704831.97999999975</v>
      </c>
      <c r="O3831" s="678">
        <f t="shared" ca="1" si="659"/>
        <v>148696.38099061843</v>
      </c>
      <c r="P3831" s="678">
        <f t="shared" ca="1" si="659"/>
        <v>9896.7562397976872</v>
      </c>
      <c r="Q3831" s="678">
        <f t="shared" ca="1" si="659"/>
        <v>354565.33431093569</v>
      </c>
      <c r="R3831" s="678">
        <f t="shared" ca="1" si="659"/>
        <v>23664.215016589533</v>
      </c>
      <c r="S3831" s="678">
        <f t="shared" ca="1" si="659"/>
        <v>2059.5703519053509</v>
      </c>
      <c r="T3831" s="678">
        <f t="shared" ca="1" si="659"/>
        <v>51391.991950754084</v>
      </c>
      <c r="U3831" s="678">
        <f t="shared" ca="1" si="659"/>
        <v>0</v>
      </c>
      <c r="V3831" s="678">
        <f t="shared" ca="1" si="659"/>
        <v>2361.3089483839321</v>
      </c>
      <c r="W3831" s="678">
        <f t="shared" ca="1" si="660"/>
        <v>112196.42219101507</v>
      </c>
      <c r="X3831" s="678">
        <f t="shared" ca="1" si="659"/>
        <v>0</v>
      </c>
      <c r="Y3831" s="678">
        <f t="shared" ca="1" si="659"/>
        <v>0</v>
      </c>
      <c r="Z3831" s="678">
        <f t="shared" ca="1" si="659"/>
        <v>0</v>
      </c>
      <c r="AA3831" t="str">
        <f t="shared" si="652"/>
        <v>ASRCMS202202</v>
      </c>
      <c r="AB3831" s="957">
        <f t="shared" si="653"/>
        <v>45230</v>
      </c>
      <c r="AC3831" t="str">
        <f t="shared" si="654"/>
        <v>Unaudited</v>
      </c>
    </row>
    <row r="3832" spans="1:29" x14ac:dyDescent="0.25">
      <c r="A3832" t="s">
        <v>421</v>
      </c>
      <c r="B3832" t="s">
        <v>1380</v>
      </c>
      <c r="C3832" t="s">
        <v>1381</v>
      </c>
      <c r="D3832">
        <v>1900</v>
      </c>
      <c r="E3832" s="957">
        <v>1</v>
      </c>
      <c r="F3832" t="s">
        <v>441</v>
      </c>
      <c r="G3832" s="957">
        <v>274</v>
      </c>
      <c r="H3832" t="s">
        <v>390</v>
      </c>
      <c r="I3832" s="958" t="s">
        <v>489</v>
      </c>
      <c r="J3832" s="958" t="s">
        <v>445</v>
      </c>
      <c r="K3832" s="958" t="s">
        <v>448</v>
      </c>
      <c r="L3832" s="937">
        <v>7.2</v>
      </c>
      <c r="M3832" s="958"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ASRCMS202202</v>
      </c>
      <c r="AB3832" s="957">
        <f t="shared" si="653"/>
        <v>45230</v>
      </c>
      <c r="AC3832" t="str">
        <f t="shared" si="654"/>
        <v>Unaudited</v>
      </c>
    </row>
    <row r="3833" spans="1:29" x14ac:dyDescent="0.25">
      <c r="A3833" t="s">
        <v>421</v>
      </c>
      <c r="B3833" t="s">
        <v>1380</v>
      </c>
      <c r="C3833" t="s">
        <v>1381</v>
      </c>
      <c r="D3833">
        <v>1900</v>
      </c>
      <c r="E3833" s="957">
        <v>1</v>
      </c>
      <c r="F3833" t="s">
        <v>441</v>
      </c>
      <c r="G3833" s="957">
        <v>274</v>
      </c>
      <c r="H3833" t="s">
        <v>390</v>
      </c>
      <c r="I3833" s="937" t="s">
        <v>489</v>
      </c>
      <c r="J3833" s="937" t="s">
        <v>445</v>
      </c>
      <c r="K3833" s="937" t="s">
        <v>448</v>
      </c>
      <c r="L3833" s="937">
        <v>7.3</v>
      </c>
      <c r="M3833" s="958" t="s">
        <v>156</v>
      </c>
      <c r="N3833" s="678">
        <f t="shared" ca="1" si="659"/>
        <v>71681.941599398066</v>
      </c>
      <c r="O3833" s="678">
        <f t="shared" ca="1" si="659"/>
        <v>14496.191492871418</v>
      </c>
      <c r="P3833" s="678">
        <f t="shared" ca="1" si="659"/>
        <v>1695.9626782729756</v>
      </c>
      <c r="Q3833" s="678">
        <f t="shared" ca="1" si="659"/>
        <v>22111.452237546353</v>
      </c>
      <c r="R3833" s="678">
        <f t="shared" ca="1" si="659"/>
        <v>3304.481189195194</v>
      </c>
      <c r="S3833" s="678">
        <f t="shared" ca="1" si="659"/>
        <v>165.03221246691632</v>
      </c>
      <c r="T3833" s="678">
        <f t="shared" ca="1" si="659"/>
        <v>2412.9829766323014</v>
      </c>
      <c r="U3833" s="678">
        <f t="shared" ca="1" si="659"/>
        <v>0</v>
      </c>
      <c r="V3833" s="678">
        <f t="shared" ca="1" si="659"/>
        <v>292.7807936755861</v>
      </c>
      <c r="W3833" s="678">
        <f t="shared" ca="1" si="660"/>
        <v>27203.05801873732</v>
      </c>
      <c r="X3833" s="678">
        <f t="shared" ca="1" si="659"/>
        <v>0</v>
      </c>
      <c r="Y3833" s="678">
        <f t="shared" ca="1" si="659"/>
        <v>0</v>
      </c>
      <c r="Z3833" s="678">
        <f t="shared" ca="1" si="659"/>
        <v>0</v>
      </c>
      <c r="AA3833" t="str">
        <f t="shared" si="652"/>
        <v>ASRCMS202202</v>
      </c>
      <c r="AB3833" s="957">
        <f t="shared" si="653"/>
        <v>45230</v>
      </c>
      <c r="AC3833" t="str">
        <f t="shared" si="654"/>
        <v>Unaudited</v>
      </c>
    </row>
    <row r="3834" spans="1:29" x14ac:dyDescent="0.25">
      <c r="A3834" t="s">
        <v>421</v>
      </c>
      <c r="B3834" t="s">
        <v>1380</v>
      </c>
      <c r="C3834" t="s">
        <v>1381</v>
      </c>
      <c r="D3834">
        <v>1900</v>
      </c>
      <c r="E3834" s="957">
        <v>1</v>
      </c>
      <c r="F3834" t="s">
        <v>441</v>
      </c>
      <c r="G3834" s="957">
        <v>274</v>
      </c>
      <c r="H3834" t="s">
        <v>390</v>
      </c>
      <c r="I3834" s="937" t="s">
        <v>489</v>
      </c>
      <c r="J3834" s="937" t="s">
        <v>445</v>
      </c>
      <c r="K3834" s="937" t="s">
        <v>448</v>
      </c>
      <c r="L3834" s="937" t="s">
        <v>91</v>
      </c>
      <c r="M3834" s="958" t="s">
        <v>456</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175.32660338628182</v>
      </c>
      <c r="O3834" s="678">
        <f t="shared" ca="1" si="661"/>
        <v>35.456182683863048</v>
      </c>
      <c r="P3834" s="678">
        <f t="shared" ca="1" si="661"/>
        <v>4.1481490207569829</v>
      </c>
      <c r="Q3834" s="678">
        <f t="shared" ca="1" si="661"/>
        <v>54.082321575669454</v>
      </c>
      <c r="R3834" s="678">
        <f t="shared" ca="1" si="661"/>
        <v>8.082418666800173</v>
      </c>
      <c r="S3834" s="678">
        <f t="shared" ca="1" si="661"/>
        <v>0.40365169546956869</v>
      </c>
      <c r="T3834" s="678">
        <f t="shared" ca="1" si="661"/>
        <v>5.9019063920753769</v>
      </c>
      <c r="U3834" s="678">
        <f t="shared" ca="1" si="661"/>
        <v>0</v>
      </c>
      <c r="V3834" s="678">
        <f t="shared" ca="1" si="661"/>
        <v>0.71611149121428574</v>
      </c>
      <c r="W3834" s="678">
        <f t="shared" ca="1" si="660"/>
        <v>66.535861860432945</v>
      </c>
      <c r="X3834" s="678">
        <f t="shared" ca="1" si="661"/>
        <v>0</v>
      </c>
      <c r="Y3834" s="678">
        <f t="shared" ca="1" si="661"/>
        <v>0</v>
      </c>
      <c r="Z3834" s="678">
        <f t="shared" ca="1" si="661"/>
        <v>0</v>
      </c>
      <c r="AA3834" t="str">
        <f t="shared" si="652"/>
        <v>ASRCMS202202</v>
      </c>
      <c r="AB3834" s="957">
        <f t="shared" si="653"/>
        <v>45230</v>
      </c>
      <c r="AC3834" t="str">
        <f t="shared" si="654"/>
        <v>Unaudited</v>
      </c>
    </row>
    <row r="3835" spans="1:29" x14ac:dyDescent="0.25">
      <c r="A3835" t="s">
        <v>421</v>
      </c>
      <c r="B3835" t="s">
        <v>1380</v>
      </c>
      <c r="C3835" t="s">
        <v>1381</v>
      </c>
      <c r="D3835">
        <v>1900</v>
      </c>
      <c r="E3835" s="957">
        <v>1</v>
      </c>
      <c r="F3835" t="s">
        <v>441</v>
      </c>
      <c r="G3835" s="957">
        <v>274</v>
      </c>
      <c r="H3835" t="s">
        <v>390</v>
      </c>
      <c r="I3835" s="958" t="s">
        <v>489</v>
      </c>
      <c r="J3835" s="958" t="s">
        <v>445</v>
      </c>
      <c r="K3835" s="958" t="s">
        <v>449</v>
      </c>
      <c r="L3835" s="937">
        <v>8.1</v>
      </c>
      <c r="M3835" s="958" t="s">
        <v>22</v>
      </c>
      <c r="N3835" s="678">
        <f t="shared" ca="1" si="661"/>
        <v>8494396.2861903012</v>
      </c>
      <c r="O3835" s="678">
        <f t="shared" ca="1" si="661"/>
        <v>2964751.6963083274</v>
      </c>
      <c r="P3835" s="678">
        <f t="shared" ca="1" si="661"/>
        <v>447668.89045227529</v>
      </c>
      <c r="Q3835" s="678">
        <f t="shared" ca="1" si="661"/>
        <v>2934692.4782141722</v>
      </c>
      <c r="R3835" s="678">
        <f t="shared" ca="1" si="661"/>
        <v>431585.73226230429</v>
      </c>
      <c r="S3835" s="678">
        <f t="shared" ca="1" si="661"/>
        <v>1033.4232680162286</v>
      </c>
      <c r="T3835" s="678">
        <f t="shared" ca="1" si="661"/>
        <v>289945.88143241551</v>
      </c>
      <c r="U3835" s="678">
        <f t="shared" ca="1" si="661"/>
        <v>0</v>
      </c>
      <c r="V3835" s="678">
        <f t="shared" ca="1" si="661"/>
        <v>171071.75787130304</v>
      </c>
      <c r="W3835" s="678">
        <f t="shared" ca="1" si="660"/>
        <v>1253646.426381486</v>
      </c>
      <c r="X3835" s="678">
        <f t="shared" ca="1" si="661"/>
        <v>0</v>
      </c>
      <c r="Y3835" s="678">
        <f t="shared" ca="1" si="661"/>
        <v>0</v>
      </c>
      <c r="Z3835" s="678">
        <f t="shared" ca="1" si="661"/>
        <v>0</v>
      </c>
      <c r="AA3835" t="str">
        <f t="shared" si="652"/>
        <v>ASRCMS202202</v>
      </c>
      <c r="AB3835" s="957">
        <f t="shared" si="653"/>
        <v>45230</v>
      </c>
      <c r="AC3835" t="str">
        <f t="shared" si="654"/>
        <v>Unaudited</v>
      </c>
    </row>
    <row r="3836" spans="1:29" x14ac:dyDescent="0.25">
      <c r="A3836" t="s">
        <v>421</v>
      </c>
      <c r="B3836" t="s">
        <v>1380</v>
      </c>
      <c r="C3836" t="s">
        <v>1381</v>
      </c>
      <c r="D3836">
        <v>1900</v>
      </c>
      <c r="E3836" s="957">
        <v>1</v>
      </c>
      <c r="F3836" t="s">
        <v>441</v>
      </c>
      <c r="G3836" s="957">
        <v>274</v>
      </c>
      <c r="H3836" t="s">
        <v>390</v>
      </c>
      <c r="I3836" s="958" t="s">
        <v>489</v>
      </c>
      <c r="J3836" s="958" t="s">
        <v>445</v>
      </c>
      <c r="K3836" s="958" t="s">
        <v>449</v>
      </c>
      <c r="L3836" s="953" t="s">
        <v>113</v>
      </c>
      <c r="M3836" s="958" t="s">
        <v>444</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ASRCMS202202</v>
      </c>
      <c r="AB3836" s="957">
        <f t="shared" si="653"/>
        <v>45230</v>
      </c>
      <c r="AC3836" t="str">
        <f t="shared" si="654"/>
        <v>Unaudited</v>
      </c>
    </row>
    <row r="3837" spans="1:29" x14ac:dyDescent="0.25">
      <c r="A3837" t="s">
        <v>421</v>
      </c>
      <c r="B3837" t="s">
        <v>1380</v>
      </c>
      <c r="C3837" t="s">
        <v>1381</v>
      </c>
      <c r="D3837">
        <v>1900</v>
      </c>
      <c r="E3837" s="957">
        <v>1</v>
      </c>
      <c r="F3837" t="s">
        <v>441</v>
      </c>
      <c r="G3837" s="957">
        <v>274</v>
      </c>
      <c r="H3837" t="s">
        <v>390</v>
      </c>
      <c r="I3837" s="937" t="s">
        <v>489</v>
      </c>
      <c r="J3837" s="937" t="s">
        <v>445</v>
      </c>
      <c r="K3837" s="937" t="s">
        <v>449</v>
      </c>
      <c r="L3837" s="937" t="s">
        <v>115</v>
      </c>
      <c r="M3837" s="958" t="s">
        <v>158</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ASRCMS202202</v>
      </c>
      <c r="AB3837" s="957">
        <f t="shared" si="653"/>
        <v>45230</v>
      </c>
      <c r="AC3837" t="str">
        <f t="shared" si="654"/>
        <v>Unaudited</v>
      </c>
    </row>
    <row r="3838" spans="1:29" x14ac:dyDescent="0.25">
      <c r="A3838" t="s">
        <v>421</v>
      </c>
      <c r="B3838" t="s">
        <v>1380</v>
      </c>
      <c r="C3838" t="s">
        <v>1381</v>
      </c>
      <c r="D3838">
        <v>1900</v>
      </c>
      <c r="E3838" s="957">
        <v>1</v>
      </c>
      <c r="F3838" t="s">
        <v>441</v>
      </c>
      <c r="G3838" s="957">
        <v>274</v>
      </c>
      <c r="H3838" t="s">
        <v>390</v>
      </c>
      <c r="I3838" s="937" t="s">
        <v>489</v>
      </c>
      <c r="J3838" s="937" t="s">
        <v>445</v>
      </c>
      <c r="K3838" s="937" t="s">
        <v>449</v>
      </c>
      <c r="L3838" s="937" t="s">
        <v>116</v>
      </c>
      <c r="M3838" s="958" t="s">
        <v>114</v>
      </c>
      <c r="N3838" s="678">
        <f t="shared" ca="1" si="661"/>
        <v>-21406.297063669288</v>
      </c>
      <c r="O3838" s="678">
        <f t="shared" ca="1" si="661"/>
        <v>-7471.3203143547917</v>
      </c>
      <c r="P3838" s="678">
        <f t="shared" ca="1" si="661"/>
        <v>-1128.1476555036652</v>
      </c>
      <c r="Q3838" s="678">
        <f t="shared" ca="1" si="661"/>
        <v>-7395.5696040811017</v>
      </c>
      <c r="R3838" s="678">
        <f t="shared" ca="1" si="661"/>
        <v>-1087.6173046303236</v>
      </c>
      <c r="S3838" s="678">
        <f t="shared" ca="1" si="661"/>
        <v>-2.6042775404330505</v>
      </c>
      <c r="T3838" s="678">
        <f t="shared" ca="1" si="661"/>
        <v>-730.67790355156399</v>
      </c>
      <c r="U3838" s="678">
        <f t="shared" ca="1" si="661"/>
        <v>0</v>
      </c>
      <c r="V3838" s="678">
        <f t="shared" ca="1" si="661"/>
        <v>-431.10925659904836</v>
      </c>
      <c r="W3838" s="678">
        <f t="shared" ca="1" si="660"/>
        <v>-3159.2507474083591</v>
      </c>
      <c r="X3838" s="678">
        <f t="shared" ca="1" si="661"/>
        <v>0</v>
      </c>
      <c r="Y3838" s="678">
        <f t="shared" ca="1" si="661"/>
        <v>0</v>
      </c>
      <c r="Z3838" s="678">
        <f t="shared" ca="1" si="661"/>
        <v>0</v>
      </c>
      <c r="AA3838" t="str">
        <f t="shared" si="652"/>
        <v>ASRCMS202202</v>
      </c>
      <c r="AB3838" s="957">
        <f t="shared" si="653"/>
        <v>45230</v>
      </c>
      <c r="AC3838" t="str">
        <f t="shared" si="654"/>
        <v>Unaudited</v>
      </c>
    </row>
    <row r="3839" spans="1:29" x14ac:dyDescent="0.25">
      <c r="A3839" t="s">
        <v>421</v>
      </c>
      <c r="B3839" t="s">
        <v>1380</v>
      </c>
      <c r="C3839" t="s">
        <v>1381</v>
      </c>
      <c r="D3839">
        <v>1900</v>
      </c>
      <c r="E3839" s="957">
        <v>1</v>
      </c>
      <c r="F3839" t="s">
        <v>441</v>
      </c>
      <c r="G3839" s="957">
        <v>274</v>
      </c>
      <c r="H3839" t="s">
        <v>390</v>
      </c>
      <c r="I3839" s="937" t="s">
        <v>489</v>
      </c>
      <c r="J3839" s="937" t="s">
        <v>445</v>
      </c>
      <c r="K3839" s="937" t="s">
        <v>449</v>
      </c>
      <c r="L3839" s="937" t="s">
        <v>117</v>
      </c>
      <c r="M3839" s="958" t="s">
        <v>159</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ASRCMS202202</v>
      </c>
      <c r="AB3839" s="957">
        <f t="shared" si="653"/>
        <v>45230</v>
      </c>
      <c r="AC3839" t="str">
        <f t="shared" si="654"/>
        <v>Unaudited</v>
      </c>
    </row>
    <row r="3840" spans="1:29" x14ac:dyDescent="0.25">
      <c r="A3840" t="s">
        <v>421</v>
      </c>
      <c r="B3840" t="s">
        <v>1380</v>
      </c>
      <c r="C3840" t="s">
        <v>1381</v>
      </c>
      <c r="D3840">
        <v>1900</v>
      </c>
      <c r="E3840" s="957">
        <v>1</v>
      </c>
      <c r="F3840" t="s">
        <v>441</v>
      </c>
      <c r="G3840" s="957">
        <v>274</v>
      </c>
      <c r="H3840" t="s">
        <v>390</v>
      </c>
      <c r="I3840" s="937" t="s">
        <v>489</v>
      </c>
      <c r="J3840" s="937" t="s">
        <v>445</v>
      </c>
      <c r="K3840" s="937" t="s">
        <v>449</v>
      </c>
      <c r="L3840" s="953" t="s">
        <v>160</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ASRCMS202202</v>
      </c>
      <c r="AB3840" s="957">
        <f t="shared" si="653"/>
        <v>45230</v>
      </c>
      <c r="AC3840" t="str">
        <f t="shared" si="654"/>
        <v>Unaudited</v>
      </c>
    </row>
    <row r="3841" spans="1:29" x14ac:dyDescent="0.25">
      <c r="A3841" t="s">
        <v>421</v>
      </c>
      <c r="B3841" t="s">
        <v>1380</v>
      </c>
      <c r="C3841" t="s">
        <v>1381</v>
      </c>
      <c r="D3841">
        <v>1900</v>
      </c>
      <c r="E3841" s="957">
        <v>1</v>
      </c>
      <c r="F3841" t="s">
        <v>441</v>
      </c>
      <c r="G3841" s="957">
        <v>274</v>
      </c>
      <c r="H3841" t="s">
        <v>390</v>
      </c>
      <c r="I3841" s="937" t="s">
        <v>489</v>
      </c>
      <c r="J3841" s="937" t="s">
        <v>445</v>
      </c>
      <c r="K3841" s="937" t="s">
        <v>449</v>
      </c>
      <c r="L3841" s="953" t="s">
        <v>443</v>
      </c>
      <c r="M3841" s="958" t="s">
        <v>457</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ASRCMS202202</v>
      </c>
      <c r="AB3841" s="957">
        <f t="shared" si="653"/>
        <v>45230</v>
      </c>
      <c r="AC3841" t="str">
        <f t="shared" si="654"/>
        <v>Unaudited</v>
      </c>
    </row>
    <row r="3842" spans="1:29" ht="30" x14ac:dyDescent="0.25">
      <c r="A3842" t="s">
        <v>421</v>
      </c>
      <c r="B3842" t="s">
        <v>1380</v>
      </c>
      <c r="C3842" t="s">
        <v>1381</v>
      </c>
      <c r="D3842">
        <v>1900</v>
      </c>
      <c r="E3842" s="957">
        <v>1</v>
      </c>
      <c r="F3842" t="s">
        <v>441</v>
      </c>
      <c r="G3842" s="957">
        <v>274</v>
      </c>
      <c r="H3842" t="s">
        <v>390</v>
      </c>
      <c r="I3842" s="937" t="s">
        <v>489</v>
      </c>
      <c r="J3842" s="937" t="s">
        <v>445</v>
      </c>
      <c r="K3842" s="937" t="s">
        <v>450</v>
      </c>
      <c r="L3842" s="937">
        <v>9.1</v>
      </c>
      <c r="M3842" s="958" t="s">
        <v>186</v>
      </c>
      <c r="N3842" s="678">
        <f t="shared" ca="1" si="661"/>
        <v>15688261.82</v>
      </c>
      <c r="O3842" s="678">
        <f t="shared" ca="1" si="661"/>
        <v>1262793.08</v>
      </c>
      <c r="P3842" s="678">
        <f t="shared" ca="1" si="661"/>
        <v>122414.52</v>
      </c>
      <c r="Q3842" s="678">
        <f t="shared" ca="1" si="661"/>
        <v>3547334.4800000004</v>
      </c>
      <c r="R3842" s="678">
        <f t="shared" ca="1" si="661"/>
        <v>530190.49</v>
      </c>
      <c r="S3842" s="678">
        <f t="shared" ca="1" si="661"/>
        <v>99946.239999999991</v>
      </c>
      <c r="T3842" s="678">
        <f t="shared" ca="1" si="661"/>
        <v>269691.24999999994</v>
      </c>
      <c r="U3842" s="678">
        <f t="shared" ca="1" si="661"/>
        <v>0</v>
      </c>
      <c r="V3842" s="678">
        <f t="shared" ca="1" si="661"/>
        <v>15704</v>
      </c>
      <c r="W3842" s="678">
        <f t="shared" ca="1" si="660"/>
        <v>9840187.7599999998</v>
      </c>
      <c r="X3842" s="678">
        <f t="shared" ca="1" si="661"/>
        <v>0</v>
      </c>
      <c r="Y3842" s="678">
        <f t="shared" ca="1" si="661"/>
        <v>0</v>
      </c>
      <c r="Z3842" s="678">
        <f t="shared" ca="1" si="661"/>
        <v>0</v>
      </c>
      <c r="AA3842" t="str">
        <f t="shared" ref="AA3842:AA3905" si="662">file_name</f>
        <v>ASRCMS202202</v>
      </c>
      <c r="AB3842" s="957">
        <f t="shared" ref="AB3842:AB3905" si="663">file_date</f>
        <v>45230</v>
      </c>
      <c r="AC3842" t="str">
        <f t="shared" ref="AC3842:AC3905" si="664">status</f>
        <v>Unaudited</v>
      </c>
    </row>
    <row r="3843" spans="1:29" x14ac:dyDescent="0.25">
      <c r="A3843" t="s">
        <v>421</v>
      </c>
      <c r="B3843" t="s">
        <v>1380</v>
      </c>
      <c r="C3843" t="s">
        <v>1381</v>
      </c>
      <c r="D3843">
        <v>1900</v>
      </c>
      <c r="E3843" s="957">
        <v>1</v>
      </c>
      <c r="F3843" t="s">
        <v>441</v>
      </c>
      <c r="G3843" s="957">
        <v>274</v>
      </c>
      <c r="H3843" t="s">
        <v>390</v>
      </c>
      <c r="I3843" s="958" t="s">
        <v>489</v>
      </c>
      <c r="J3843" s="958" t="s">
        <v>445</v>
      </c>
      <c r="K3843" s="958" t="s">
        <v>450</v>
      </c>
      <c r="L3843" s="937" t="s">
        <v>107</v>
      </c>
      <c r="M3843" s="958" t="s">
        <v>187</v>
      </c>
      <c r="N3843" s="678">
        <f t="shared" ca="1" si="661"/>
        <v>40112.26</v>
      </c>
      <c r="O3843" s="678">
        <f t="shared" ca="1" si="661"/>
        <v>6655.6</v>
      </c>
      <c r="P3843" s="678">
        <f t="shared" ca="1" si="661"/>
        <v>0</v>
      </c>
      <c r="Q3843" s="678">
        <f t="shared" ca="1" si="661"/>
        <v>11821.4</v>
      </c>
      <c r="R3843" s="678">
        <f t="shared" ca="1" si="661"/>
        <v>7771.76</v>
      </c>
      <c r="S3843" s="678">
        <f t="shared" ca="1" si="661"/>
        <v>0</v>
      </c>
      <c r="T3843" s="678">
        <f t="shared" ca="1" si="661"/>
        <v>0</v>
      </c>
      <c r="U3843" s="678">
        <f t="shared" ca="1" si="661"/>
        <v>0</v>
      </c>
      <c r="V3843" s="678">
        <f t="shared" ca="1" si="661"/>
        <v>0</v>
      </c>
      <c r="W3843" s="678">
        <f t="shared" ca="1" si="660"/>
        <v>13863.5</v>
      </c>
      <c r="X3843" s="678">
        <f t="shared" ca="1" si="661"/>
        <v>0</v>
      </c>
      <c r="Y3843" s="678">
        <f t="shared" ca="1" si="661"/>
        <v>0</v>
      </c>
      <c r="Z3843" s="678">
        <f t="shared" ca="1" si="661"/>
        <v>0</v>
      </c>
      <c r="AA3843" t="str">
        <f t="shared" si="662"/>
        <v>ASRCMS202202</v>
      </c>
      <c r="AB3843" s="957">
        <f t="shared" si="663"/>
        <v>45230</v>
      </c>
      <c r="AC3843" t="str">
        <f t="shared" si="664"/>
        <v>Unaudited</v>
      </c>
    </row>
    <row r="3844" spans="1:29" x14ac:dyDescent="0.25">
      <c r="A3844" t="s">
        <v>421</v>
      </c>
      <c r="B3844" t="s">
        <v>1380</v>
      </c>
      <c r="C3844" t="s">
        <v>1381</v>
      </c>
      <c r="D3844">
        <v>1900</v>
      </c>
      <c r="E3844" s="957">
        <v>1</v>
      </c>
      <c r="F3844" t="s">
        <v>441</v>
      </c>
      <c r="G3844" s="957">
        <v>274</v>
      </c>
      <c r="H3844" t="s">
        <v>390</v>
      </c>
      <c r="I3844" s="937" t="s">
        <v>489</v>
      </c>
      <c r="J3844" s="937" t="s">
        <v>445</v>
      </c>
      <c r="K3844" s="937" t="s">
        <v>450</v>
      </c>
      <c r="L3844" s="937" t="s">
        <v>1316</v>
      </c>
      <c r="M3844" s="958" t="s">
        <v>1317</v>
      </c>
      <c r="N3844" s="678">
        <f t="shared" ca="1" si="661"/>
        <v>1123664.1600000001</v>
      </c>
      <c r="O3844" s="678">
        <f t="shared" ca="1" si="661"/>
        <v>0</v>
      </c>
      <c r="P3844" s="678">
        <f t="shared" ca="1" si="661"/>
        <v>0</v>
      </c>
      <c r="Q3844" s="678">
        <f t="shared" ca="1" si="661"/>
        <v>798953.42000000016</v>
      </c>
      <c r="R3844" s="678">
        <f t="shared" ca="1" si="661"/>
        <v>56354.6</v>
      </c>
      <c r="S3844" s="678">
        <f t="shared" ca="1" si="661"/>
        <v>0</v>
      </c>
      <c r="T3844" s="678">
        <f t="shared" ca="1" si="661"/>
        <v>137784.22</v>
      </c>
      <c r="U3844" s="678">
        <f t="shared" ca="1" si="661"/>
        <v>0</v>
      </c>
      <c r="V3844" s="678">
        <f t="shared" ca="1" si="661"/>
        <v>65285.96</v>
      </c>
      <c r="W3844" s="678">
        <f t="shared" ca="1" si="660"/>
        <v>65285.96</v>
      </c>
      <c r="X3844" s="678">
        <f t="shared" ca="1" si="661"/>
        <v>0</v>
      </c>
      <c r="Y3844" s="678">
        <f t="shared" ca="1" si="661"/>
        <v>0</v>
      </c>
      <c r="Z3844" s="678">
        <f t="shared" ca="1" si="661"/>
        <v>0</v>
      </c>
      <c r="AA3844" t="str">
        <f t="shared" si="662"/>
        <v>ASRCMS202202</v>
      </c>
      <c r="AB3844" s="957">
        <f t="shared" si="663"/>
        <v>45230</v>
      </c>
      <c r="AC3844" t="str">
        <f t="shared" si="664"/>
        <v>Unaudited</v>
      </c>
    </row>
    <row r="3845" spans="1:29" x14ac:dyDescent="0.25">
      <c r="A3845" t="s">
        <v>421</v>
      </c>
      <c r="B3845" t="s">
        <v>1380</v>
      </c>
      <c r="C3845" t="s">
        <v>1381</v>
      </c>
      <c r="D3845">
        <v>1900</v>
      </c>
      <c r="E3845" s="957">
        <v>1</v>
      </c>
      <c r="F3845" t="s">
        <v>441</v>
      </c>
      <c r="G3845" s="957">
        <v>274</v>
      </c>
      <c r="H3845" t="s">
        <v>390</v>
      </c>
      <c r="I3845" s="937" t="s">
        <v>489</v>
      </c>
      <c r="J3845" s="937" t="s">
        <v>445</v>
      </c>
      <c r="K3845" s="937" t="s">
        <v>450</v>
      </c>
      <c r="L3845" s="937" t="s">
        <v>108</v>
      </c>
      <c r="M3845" s="958" t="s">
        <v>188</v>
      </c>
      <c r="N3845" s="678">
        <f t="shared" ca="1" si="661"/>
        <v>2022007.9900000002</v>
      </c>
      <c r="O3845" s="678">
        <f t="shared" ca="1" si="661"/>
        <v>339420.17</v>
      </c>
      <c r="P3845" s="678">
        <f t="shared" ca="1" si="661"/>
        <v>30332.920000000006</v>
      </c>
      <c r="Q3845" s="678">
        <f t="shared" ca="1" si="661"/>
        <v>763941.3899999999</v>
      </c>
      <c r="R3845" s="678">
        <f t="shared" ca="1" si="661"/>
        <v>51515.62000000001</v>
      </c>
      <c r="S3845" s="678">
        <f t="shared" ca="1" si="661"/>
        <v>6171.11</v>
      </c>
      <c r="T3845" s="678">
        <f t="shared" ca="1" si="661"/>
        <v>99913.99000000002</v>
      </c>
      <c r="U3845" s="678">
        <f t="shared" ca="1" si="661"/>
        <v>0</v>
      </c>
      <c r="V3845" s="678">
        <f t="shared" ca="1" si="661"/>
        <v>892.31000000000017</v>
      </c>
      <c r="W3845" s="678">
        <f t="shared" ca="1" si="660"/>
        <v>729820.48</v>
      </c>
      <c r="X3845" s="678">
        <f t="shared" ca="1" si="661"/>
        <v>0</v>
      </c>
      <c r="Y3845" s="678">
        <f t="shared" ca="1" si="661"/>
        <v>0</v>
      </c>
      <c r="Z3845" s="678">
        <f t="shared" ca="1" si="661"/>
        <v>0</v>
      </c>
      <c r="AA3845" t="str">
        <f t="shared" si="662"/>
        <v>ASRCMS202202</v>
      </c>
      <c r="AB3845" s="957">
        <f t="shared" si="663"/>
        <v>45230</v>
      </c>
      <c r="AC3845" t="str">
        <f t="shared" si="664"/>
        <v>Unaudited</v>
      </c>
    </row>
    <row r="3846" spans="1:29" x14ac:dyDescent="0.25">
      <c r="A3846" t="s">
        <v>421</v>
      </c>
      <c r="B3846" t="s">
        <v>1380</v>
      </c>
      <c r="C3846" t="s">
        <v>1381</v>
      </c>
      <c r="D3846">
        <v>1900</v>
      </c>
      <c r="E3846" s="957">
        <v>1</v>
      </c>
      <c r="F3846" t="s">
        <v>441</v>
      </c>
      <c r="G3846" s="957">
        <v>274</v>
      </c>
      <c r="H3846" t="s">
        <v>390</v>
      </c>
      <c r="I3846" s="937" t="s">
        <v>489</v>
      </c>
      <c r="J3846" s="937" t="s">
        <v>445</v>
      </c>
      <c r="K3846" s="937" t="s">
        <v>450</v>
      </c>
      <c r="L3846" s="937" t="s">
        <v>109</v>
      </c>
      <c r="M3846" s="958" t="s">
        <v>161</v>
      </c>
      <c r="N3846" s="678">
        <f t="shared" ca="1" si="661"/>
        <v>4224157.6388601558</v>
      </c>
      <c r="O3846" s="678">
        <f t="shared" ca="1" si="661"/>
        <v>2034428.5240922906</v>
      </c>
      <c r="P3846" s="678">
        <f t="shared" ca="1" si="661"/>
        <v>64568.14141652159</v>
      </c>
      <c r="Q3846" s="678">
        <f t="shared" ca="1" si="661"/>
        <v>1480476.9985358054</v>
      </c>
      <c r="R3846" s="678">
        <f t="shared" ca="1" si="661"/>
        <v>123531.26356864965</v>
      </c>
      <c r="S3846" s="678">
        <f t="shared" ca="1" si="661"/>
        <v>8192.1923618536348</v>
      </c>
      <c r="T3846" s="678">
        <f t="shared" ca="1" si="661"/>
        <v>171559.84856324719</v>
      </c>
      <c r="U3846" s="678">
        <f t="shared" ca="1" si="661"/>
        <v>0</v>
      </c>
      <c r="V3846" s="678">
        <f t="shared" ca="1" si="661"/>
        <v>11894.360339756051</v>
      </c>
      <c r="W3846" s="678">
        <f t="shared" ca="1" si="660"/>
        <v>329506.3099820317</v>
      </c>
      <c r="X3846" s="678">
        <f t="shared" ca="1" si="661"/>
        <v>0</v>
      </c>
      <c r="Y3846" s="678">
        <f t="shared" ca="1" si="661"/>
        <v>0</v>
      </c>
      <c r="Z3846" s="678">
        <f t="shared" ca="1" si="661"/>
        <v>0</v>
      </c>
      <c r="AA3846" t="str">
        <f t="shared" si="662"/>
        <v>ASRCMS202202</v>
      </c>
      <c r="AB3846" s="957">
        <f t="shared" si="663"/>
        <v>45230</v>
      </c>
      <c r="AC3846" t="str">
        <f t="shared" si="664"/>
        <v>Unaudited</v>
      </c>
    </row>
    <row r="3847" spans="1:29" x14ac:dyDescent="0.25">
      <c r="A3847" t="s">
        <v>421</v>
      </c>
      <c r="B3847" t="s">
        <v>1380</v>
      </c>
      <c r="C3847" t="s">
        <v>1381</v>
      </c>
      <c r="D3847">
        <v>1900</v>
      </c>
      <c r="E3847" s="957">
        <v>1</v>
      </c>
      <c r="F3847" t="s">
        <v>441</v>
      </c>
      <c r="G3847" s="957">
        <v>274</v>
      </c>
      <c r="H3847" t="s">
        <v>390</v>
      </c>
      <c r="I3847" s="958" t="s">
        <v>489</v>
      </c>
      <c r="J3847" s="958" t="s">
        <v>445</v>
      </c>
      <c r="K3847" s="958" t="s">
        <v>450</v>
      </c>
      <c r="L3847" s="937" t="s">
        <v>110</v>
      </c>
      <c r="M3847" s="958" t="s">
        <v>135</v>
      </c>
      <c r="N3847" s="678">
        <f t="shared" ca="1" si="661"/>
        <v>57966.511325697829</v>
      </c>
      <c r="O3847" s="678">
        <f t="shared" ca="1" si="661"/>
        <v>34932.542849162841</v>
      </c>
      <c r="P3847" s="678">
        <f t="shared" ca="1" si="661"/>
        <v>4097.7033382895761</v>
      </c>
      <c r="Q3847" s="678">
        <f t="shared" ca="1" si="661"/>
        <v>14099.67441869088</v>
      </c>
      <c r="R3847" s="678">
        <f t="shared" ca="1" si="661"/>
        <v>1938.4286235396012</v>
      </c>
      <c r="S3847" s="678">
        <f t="shared" ca="1" si="661"/>
        <v>88.277584373719975</v>
      </c>
      <c r="T3847" s="678">
        <f t="shared" ca="1" si="661"/>
        <v>1463.6513499419916</v>
      </c>
      <c r="U3847" s="678">
        <f t="shared" ca="1" si="661"/>
        <v>0</v>
      </c>
      <c r="V3847" s="678">
        <f t="shared" ca="1" si="661"/>
        <v>307.13242896690076</v>
      </c>
      <c r="W3847" s="678">
        <f t="shared" ca="1" si="660"/>
        <v>1039.1007327323289</v>
      </c>
      <c r="X3847" s="678">
        <f t="shared" ca="1" si="661"/>
        <v>0</v>
      </c>
      <c r="Y3847" s="678">
        <f t="shared" ca="1" si="661"/>
        <v>0</v>
      </c>
      <c r="Z3847" s="678">
        <f t="shared" ca="1" si="661"/>
        <v>0</v>
      </c>
      <c r="AA3847" t="str">
        <f t="shared" si="662"/>
        <v>ASRCMS202202</v>
      </c>
      <c r="AB3847" s="957">
        <f t="shared" si="663"/>
        <v>45230</v>
      </c>
      <c r="AC3847" t="str">
        <f t="shared" si="664"/>
        <v>Unaudited</v>
      </c>
    </row>
    <row r="3848" spans="1:29" x14ac:dyDescent="0.25">
      <c r="A3848" t="s">
        <v>421</v>
      </c>
      <c r="B3848" t="s">
        <v>1380</v>
      </c>
      <c r="C3848" t="s">
        <v>1381</v>
      </c>
      <c r="D3848">
        <v>1900</v>
      </c>
      <c r="E3848" s="957">
        <v>1</v>
      </c>
      <c r="F3848" t="s">
        <v>441</v>
      </c>
      <c r="G3848" s="957">
        <v>274</v>
      </c>
      <c r="H3848" t="s">
        <v>390</v>
      </c>
      <c r="I3848" s="958" t="s">
        <v>489</v>
      </c>
      <c r="J3848" s="958" t="s">
        <v>445</v>
      </c>
      <c r="K3848" s="958" t="s">
        <v>450</v>
      </c>
      <c r="L3848" s="937" t="s">
        <v>111</v>
      </c>
      <c r="M3848" s="958" t="s">
        <v>163</v>
      </c>
      <c r="N3848" s="678">
        <f t="shared" ca="1" si="661"/>
        <v>415943.70396626857</v>
      </c>
      <c r="O3848" s="678">
        <f t="shared" ca="1" si="661"/>
        <v>67505.98344056838</v>
      </c>
      <c r="P3848" s="678">
        <f t="shared" ca="1" si="661"/>
        <v>4163.726877422876</v>
      </c>
      <c r="Q3848" s="678">
        <f t="shared" ca="1" si="661"/>
        <v>122728.31866504921</v>
      </c>
      <c r="R3848" s="678">
        <f t="shared" ca="1" si="661"/>
        <v>14645.511496747848</v>
      </c>
      <c r="S3848" s="678">
        <f t="shared" ca="1" si="661"/>
        <v>357.7958370187132</v>
      </c>
      <c r="T3848" s="678">
        <f t="shared" ca="1" si="661"/>
        <v>3770.2478307429637</v>
      </c>
      <c r="U3848" s="678">
        <f t="shared" ca="1" si="661"/>
        <v>0</v>
      </c>
      <c r="V3848" s="678">
        <f t="shared" ca="1" si="661"/>
        <v>1756.0394572052701</v>
      </c>
      <c r="W3848" s="678">
        <f t="shared" ca="1" si="660"/>
        <v>201016.08036151328</v>
      </c>
      <c r="X3848" s="678">
        <f t="shared" ca="1" si="661"/>
        <v>0</v>
      </c>
      <c r="Y3848" s="678">
        <f t="shared" ca="1" si="661"/>
        <v>0</v>
      </c>
      <c r="Z3848" s="678">
        <f t="shared" ca="1" si="661"/>
        <v>0</v>
      </c>
      <c r="AA3848" t="str">
        <f t="shared" si="662"/>
        <v>ASRCMS202202</v>
      </c>
      <c r="AB3848" s="957">
        <f t="shared" si="663"/>
        <v>45230</v>
      </c>
      <c r="AC3848" t="str">
        <f t="shared" si="664"/>
        <v>Unaudited</v>
      </c>
    </row>
    <row r="3849" spans="1:29" x14ac:dyDescent="0.25">
      <c r="A3849" t="s">
        <v>421</v>
      </c>
      <c r="B3849" t="s">
        <v>1380</v>
      </c>
      <c r="C3849" t="s">
        <v>1381</v>
      </c>
      <c r="D3849">
        <v>1900</v>
      </c>
      <c r="E3849" s="957">
        <v>1</v>
      </c>
      <c r="F3849" t="s">
        <v>441</v>
      </c>
      <c r="G3849" s="957">
        <v>274</v>
      </c>
      <c r="H3849" t="s">
        <v>390</v>
      </c>
      <c r="I3849" s="958" t="s">
        <v>489</v>
      </c>
      <c r="J3849" s="958" t="s">
        <v>445</v>
      </c>
      <c r="K3849" s="958" t="s">
        <v>450</v>
      </c>
      <c r="L3849" s="937" t="s">
        <v>112</v>
      </c>
      <c r="M3849" s="958" t="s">
        <v>464</v>
      </c>
      <c r="N3849" s="678">
        <f t="shared" ca="1" si="661"/>
        <v>460709.21781971585</v>
      </c>
      <c r="O3849" s="678">
        <f t="shared" ca="1" si="661"/>
        <v>93168.919466066625</v>
      </c>
      <c r="P3849" s="678">
        <f t="shared" ca="1" si="661"/>
        <v>10900.174040000253</v>
      </c>
      <c r="Q3849" s="678">
        <f t="shared" ca="1" si="661"/>
        <v>142113.19668416362</v>
      </c>
      <c r="R3849" s="678">
        <f t="shared" ca="1" si="661"/>
        <v>21238.332974882287</v>
      </c>
      <c r="S3849" s="678">
        <f t="shared" ca="1" si="661"/>
        <v>1060.6836230190595</v>
      </c>
      <c r="T3849" s="678">
        <f t="shared" ca="1" si="661"/>
        <v>15508.557315443762</v>
      </c>
      <c r="U3849" s="678">
        <f t="shared" ca="1" si="661"/>
        <v>0</v>
      </c>
      <c r="V3849" s="678">
        <f t="shared" ca="1" si="661"/>
        <v>1881.7404695975417</v>
      </c>
      <c r="W3849" s="678">
        <f t="shared" ca="1" si="660"/>
        <v>174837.61324654269</v>
      </c>
      <c r="X3849" s="678">
        <f t="shared" ca="1" si="661"/>
        <v>0</v>
      </c>
      <c r="Y3849" s="678">
        <f t="shared" ca="1" si="661"/>
        <v>0</v>
      </c>
      <c r="Z3849" s="678">
        <f t="shared" ca="1" si="661"/>
        <v>0</v>
      </c>
      <c r="AA3849" t="str">
        <f t="shared" si="662"/>
        <v>ASRCMS202202</v>
      </c>
      <c r="AB3849" s="957">
        <f t="shared" si="663"/>
        <v>45230</v>
      </c>
      <c r="AC3849" t="str">
        <f t="shared" si="664"/>
        <v>Unaudited</v>
      </c>
    </row>
    <row r="3850" spans="1:29" x14ac:dyDescent="0.25">
      <c r="A3850" t="s">
        <v>421</v>
      </c>
      <c r="B3850" t="s">
        <v>1380</v>
      </c>
      <c r="C3850" t="s">
        <v>1381</v>
      </c>
      <c r="D3850">
        <v>1900</v>
      </c>
      <c r="E3850" s="957">
        <v>1</v>
      </c>
      <c r="F3850" t="s">
        <v>441</v>
      </c>
      <c r="G3850" s="957">
        <v>274</v>
      </c>
      <c r="H3850" t="s">
        <v>390</v>
      </c>
      <c r="I3850" s="958" t="s">
        <v>489</v>
      </c>
      <c r="J3850" s="958" t="s">
        <v>445</v>
      </c>
      <c r="K3850" s="958" t="s">
        <v>6</v>
      </c>
      <c r="L3850" s="937" t="s">
        <v>118</v>
      </c>
      <c r="M3850" s="958" t="s">
        <v>189</v>
      </c>
      <c r="N3850" s="678">
        <f t="shared" ca="1" si="661"/>
        <v>58774.313806082879</v>
      </c>
      <c r="O3850" s="678">
        <f t="shared" ca="1" si="661"/>
        <v>20496.219284491515</v>
      </c>
      <c r="P3850" s="678">
        <f t="shared" ca="1" si="661"/>
        <v>3144.8695491025737</v>
      </c>
      <c r="Q3850" s="678">
        <f t="shared" ca="1" si="661"/>
        <v>20288.410878025192</v>
      </c>
      <c r="R3850" s="678">
        <f t="shared" ca="1" si="661"/>
        <v>2983.6818440885995</v>
      </c>
      <c r="S3850" s="678">
        <f t="shared" ca="1" si="661"/>
        <v>7.144365560640753</v>
      </c>
      <c r="T3850" s="678">
        <f t="shared" ca="1" si="661"/>
        <v>2004.4829973025599</v>
      </c>
      <c r="U3850" s="678">
        <f t="shared" ca="1" si="661"/>
        <v>0</v>
      </c>
      <c r="V3850" s="678">
        <f t="shared" ca="1" si="661"/>
        <v>1182.6704634589455</v>
      </c>
      <c r="W3850" s="678">
        <f t="shared" ca="1" si="660"/>
        <v>8666.8344240528459</v>
      </c>
      <c r="X3850" s="678">
        <f t="shared" ca="1" si="661"/>
        <v>0</v>
      </c>
      <c r="Y3850" s="678">
        <f t="shared" ca="1" si="661"/>
        <v>0</v>
      </c>
      <c r="Z3850" s="678">
        <f t="shared" ca="1" si="661"/>
        <v>0</v>
      </c>
      <c r="AA3850" t="str">
        <f t="shared" si="662"/>
        <v>ASRCMS202202</v>
      </c>
      <c r="AB3850" s="957">
        <f t="shared" si="663"/>
        <v>45230</v>
      </c>
      <c r="AC3850" t="str">
        <f t="shared" si="664"/>
        <v>Unaudited</v>
      </c>
    </row>
    <row r="3851" spans="1:29" x14ac:dyDescent="0.25">
      <c r="A3851" t="s">
        <v>421</v>
      </c>
      <c r="B3851" t="s">
        <v>1380</v>
      </c>
      <c r="C3851" t="s">
        <v>1381</v>
      </c>
      <c r="D3851">
        <v>1900</v>
      </c>
      <c r="E3851" s="957">
        <v>1</v>
      </c>
      <c r="F3851" t="s">
        <v>441</v>
      </c>
      <c r="G3851" s="957">
        <v>274</v>
      </c>
      <c r="H3851" t="s">
        <v>390</v>
      </c>
      <c r="I3851" s="958" t="s">
        <v>489</v>
      </c>
      <c r="J3851" s="958" t="s">
        <v>445</v>
      </c>
      <c r="K3851" s="958" t="s">
        <v>6</v>
      </c>
      <c r="L3851" s="953" t="s">
        <v>45</v>
      </c>
      <c r="M3851" s="958" t="s">
        <v>164</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ASRCMS202202</v>
      </c>
      <c r="AB3851" s="957">
        <f t="shared" si="663"/>
        <v>45230</v>
      </c>
      <c r="AC3851" t="str">
        <f t="shared" si="664"/>
        <v>Unaudited</v>
      </c>
    </row>
    <row r="3852" spans="1:29" x14ac:dyDescent="0.25">
      <c r="A3852" t="s">
        <v>421</v>
      </c>
      <c r="B3852" t="s">
        <v>1380</v>
      </c>
      <c r="C3852" t="s">
        <v>1381</v>
      </c>
      <c r="D3852">
        <v>1900</v>
      </c>
      <c r="E3852" s="957">
        <v>1</v>
      </c>
      <c r="F3852" t="s">
        <v>441</v>
      </c>
      <c r="G3852" s="957">
        <v>274</v>
      </c>
      <c r="H3852" t="s">
        <v>390</v>
      </c>
      <c r="I3852" s="958" t="s">
        <v>489</v>
      </c>
      <c r="J3852" s="958" t="s">
        <v>445</v>
      </c>
      <c r="K3852" s="958" t="s">
        <v>6</v>
      </c>
      <c r="L3852" s="937" t="s">
        <v>46</v>
      </c>
      <c r="M3852" s="958" t="s">
        <v>165</v>
      </c>
      <c r="N3852" s="678">
        <f t="shared" ca="1" si="661"/>
        <v>2.5064408676068815</v>
      </c>
      <c r="O3852" s="678">
        <f t="shared" ca="1" si="661"/>
        <v>1.2935066713351895</v>
      </c>
      <c r="P3852" s="678">
        <f t="shared" ca="1" si="661"/>
        <v>1.212934196271692</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ASRCMS202202</v>
      </c>
      <c r="AB3852" s="957">
        <f t="shared" si="663"/>
        <v>45230</v>
      </c>
      <c r="AC3852" t="str">
        <f t="shared" si="664"/>
        <v>Unaudited</v>
      </c>
    </row>
    <row r="3853" spans="1:29" x14ac:dyDescent="0.25">
      <c r="A3853" t="s">
        <v>421</v>
      </c>
      <c r="B3853" t="s">
        <v>1380</v>
      </c>
      <c r="C3853" t="s">
        <v>1381</v>
      </c>
      <c r="D3853">
        <v>1900</v>
      </c>
      <c r="E3853" s="957">
        <v>1</v>
      </c>
      <c r="F3853" t="s">
        <v>441</v>
      </c>
      <c r="G3853" s="957">
        <v>274</v>
      </c>
      <c r="H3853" t="s">
        <v>390</v>
      </c>
      <c r="I3853" s="937" t="s">
        <v>489</v>
      </c>
      <c r="J3853" s="937" t="s">
        <v>445</v>
      </c>
      <c r="K3853" s="937" t="s">
        <v>6</v>
      </c>
      <c r="L3853" s="937" t="s">
        <v>166</v>
      </c>
      <c r="M3853" s="958" t="s">
        <v>462</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ASRCMS202202</v>
      </c>
      <c r="AB3853" s="957">
        <f t="shared" si="663"/>
        <v>45230</v>
      </c>
      <c r="AC3853" t="str">
        <f t="shared" si="664"/>
        <v>Unaudited</v>
      </c>
    </row>
    <row r="3854" spans="1:29" x14ac:dyDescent="0.25">
      <c r="A3854" t="s">
        <v>421</v>
      </c>
      <c r="B3854" t="s">
        <v>1380</v>
      </c>
      <c r="C3854" t="s">
        <v>1381</v>
      </c>
      <c r="D3854">
        <v>1900</v>
      </c>
      <c r="E3854" s="957">
        <v>1</v>
      </c>
      <c r="F3854" t="s">
        <v>441</v>
      </c>
      <c r="G3854" s="957">
        <v>274</v>
      </c>
      <c r="H3854" t="s">
        <v>390</v>
      </c>
      <c r="I3854" s="958" t="s">
        <v>489</v>
      </c>
      <c r="J3854" s="958" t="s">
        <v>445</v>
      </c>
      <c r="K3854" s="958" t="s">
        <v>435</v>
      </c>
      <c r="L3854" s="937" t="s">
        <v>121</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ASRCMS202202</v>
      </c>
      <c r="AB3854" s="957">
        <f t="shared" si="663"/>
        <v>45230</v>
      </c>
      <c r="AC3854" t="str">
        <f t="shared" si="664"/>
        <v>Unaudited</v>
      </c>
    </row>
    <row r="3855" spans="1:29" x14ac:dyDescent="0.25">
      <c r="A3855" t="s">
        <v>421</v>
      </c>
      <c r="B3855" t="s">
        <v>1380</v>
      </c>
      <c r="C3855" t="s">
        <v>1381</v>
      </c>
      <c r="D3855">
        <v>1900</v>
      </c>
      <c r="E3855" s="957">
        <v>1</v>
      </c>
      <c r="F3855" t="s">
        <v>441</v>
      </c>
      <c r="G3855" s="957">
        <v>274</v>
      </c>
      <c r="H3855" t="s">
        <v>390</v>
      </c>
      <c r="I3855" s="937" t="s">
        <v>489</v>
      </c>
      <c r="J3855" s="937" t="s">
        <v>445</v>
      </c>
      <c r="K3855" s="937" t="s">
        <v>435</v>
      </c>
      <c r="L3855" s="937" t="s">
        <v>938</v>
      </c>
      <c r="M3855" s="937" t="s">
        <v>930</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ASRCMS202202</v>
      </c>
      <c r="AB3855" s="957">
        <f t="shared" si="663"/>
        <v>45230</v>
      </c>
      <c r="AC3855" t="str">
        <f t="shared" si="664"/>
        <v>Unaudited</v>
      </c>
    </row>
    <row r="3856" spans="1:29" x14ac:dyDescent="0.25">
      <c r="A3856" t="s">
        <v>421</v>
      </c>
      <c r="B3856" t="s">
        <v>1380</v>
      </c>
      <c r="C3856" t="s">
        <v>1381</v>
      </c>
      <c r="D3856">
        <v>1900</v>
      </c>
      <c r="E3856" s="957">
        <v>1</v>
      </c>
      <c r="F3856" t="s">
        <v>441</v>
      </c>
      <c r="G3856" s="957">
        <v>274</v>
      </c>
      <c r="H3856" t="s">
        <v>390</v>
      </c>
      <c r="I3856" s="937" t="s">
        <v>489</v>
      </c>
      <c r="J3856" s="937" t="s">
        <v>445</v>
      </c>
      <c r="K3856" s="937" t="s">
        <v>435</v>
      </c>
      <c r="L3856" s="937" t="s">
        <v>168</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2817.4879657245897</v>
      </c>
      <c r="O3856" s="678">
        <f t="shared" ca="1" si="665"/>
        <v>1571.5992113142079</v>
      </c>
      <c r="P3856" s="678">
        <f t="shared" ca="1" si="665"/>
        <v>184.35380906746181</v>
      </c>
      <c r="Q3856" s="678">
        <f t="shared" ca="1" si="665"/>
        <v>806.96243718394248</v>
      </c>
      <c r="R3856" s="678">
        <f t="shared" ca="1" si="665"/>
        <v>110.94150403111699</v>
      </c>
      <c r="S3856" s="678">
        <f t="shared" ca="1" si="665"/>
        <v>5.052364509955992</v>
      </c>
      <c r="T3856" s="678">
        <f t="shared" ca="1" si="665"/>
        <v>61.530080841075524</v>
      </c>
      <c r="U3856" s="678">
        <f t="shared" ca="1" si="665"/>
        <v>0</v>
      </c>
      <c r="V3856" s="678">
        <f t="shared" ca="1" si="665"/>
        <v>17.57801819088856</v>
      </c>
      <c r="W3856" s="678">
        <f t="shared" ca="1" si="660"/>
        <v>59.470540585940327</v>
      </c>
      <c r="X3856" s="678">
        <f t="shared" ca="1" si="665"/>
        <v>0</v>
      </c>
      <c r="Y3856" s="678">
        <f t="shared" ca="1" si="665"/>
        <v>0</v>
      </c>
      <c r="Z3856" s="678">
        <f t="shared" ca="1" si="665"/>
        <v>0</v>
      </c>
      <c r="AA3856" t="str">
        <f t="shared" si="662"/>
        <v>ASRCMS202202</v>
      </c>
      <c r="AB3856" s="957">
        <f t="shared" si="663"/>
        <v>45230</v>
      </c>
      <c r="AC3856" t="str">
        <f t="shared" si="664"/>
        <v>Unaudited</v>
      </c>
    </row>
    <row r="3857" spans="1:29" x14ac:dyDescent="0.25">
      <c r="A3857" t="s">
        <v>421</v>
      </c>
      <c r="B3857" t="s">
        <v>1380</v>
      </c>
      <c r="C3857" t="s">
        <v>1381</v>
      </c>
      <c r="D3857">
        <v>1900</v>
      </c>
      <c r="E3857" s="957">
        <v>1</v>
      </c>
      <c r="F3857" t="s">
        <v>441</v>
      </c>
      <c r="G3857" s="957">
        <v>274</v>
      </c>
      <c r="H3857" t="s">
        <v>390</v>
      </c>
      <c r="I3857" s="937" t="s">
        <v>489</v>
      </c>
      <c r="J3857" s="937" t="s">
        <v>445</v>
      </c>
      <c r="K3857" s="937" t="s">
        <v>435</v>
      </c>
      <c r="L3857" s="937" t="s">
        <v>169</v>
      </c>
      <c r="M3857" s="958" t="s">
        <v>330</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ASRCMS202202</v>
      </c>
      <c r="AB3857" s="957">
        <f t="shared" si="663"/>
        <v>45230</v>
      </c>
      <c r="AC3857" t="str">
        <f t="shared" si="664"/>
        <v>Unaudited</v>
      </c>
    </row>
    <row r="3858" spans="1:29" x14ac:dyDescent="0.25">
      <c r="A3858" t="s">
        <v>421</v>
      </c>
      <c r="B3858" t="s">
        <v>1380</v>
      </c>
      <c r="C3858" t="s">
        <v>1381</v>
      </c>
      <c r="D3858">
        <v>1900</v>
      </c>
      <c r="E3858" s="957">
        <v>1</v>
      </c>
      <c r="F3858" t="s">
        <v>441</v>
      </c>
      <c r="G3858" s="957">
        <v>274</v>
      </c>
      <c r="H3858" t="s">
        <v>390</v>
      </c>
      <c r="I3858" s="937" t="s">
        <v>489</v>
      </c>
      <c r="J3858" s="937" t="s">
        <v>451</v>
      </c>
      <c r="K3858" s="937" t="s">
        <v>436</v>
      </c>
      <c r="L3858" s="937" t="s">
        <v>122</v>
      </c>
      <c r="M3858" s="958" t="s">
        <v>27</v>
      </c>
      <c r="N3858" s="678">
        <f t="shared" ca="1" si="666"/>
        <v>2594772.4718109081</v>
      </c>
      <c r="O3858" s="678">
        <f t="shared" ca="1" si="665"/>
        <v>-1207.1423204470636</v>
      </c>
      <c r="P3858" s="678">
        <f t="shared" ca="1" si="665"/>
        <v>2595979.6141313552</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ASRCMS202202</v>
      </c>
      <c r="AB3858" s="957">
        <f t="shared" si="663"/>
        <v>45230</v>
      </c>
      <c r="AC3858" t="str">
        <f t="shared" si="664"/>
        <v>Unaudited</v>
      </c>
    </row>
    <row r="3859" spans="1:29" x14ac:dyDescent="0.25">
      <c r="A3859" t="s">
        <v>421</v>
      </c>
      <c r="B3859" t="s">
        <v>1380</v>
      </c>
      <c r="C3859" t="s">
        <v>1381</v>
      </c>
      <c r="D3859">
        <v>1900</v>
      </c>
      <c r="E3859" s="957">
        <v>1</v>
      </c>
      <c r="F3859" t="s">
        <v>441</v>
      </c>
      <c r="G3859" s="957">
        <v>274</v>
      </c>
      <c r="H3859" t="s">
        <v>390</v>
      </c>
      <c r="I3859" s="937" t="s">
        <v>489</v>
      </c>
      <c r="J3859" s="937" t="s">
        <v>451</v>
      </c>
      <c r="K3859" s="937" t="s">
        <v>436</v>
      </c>
      <c r="L3859" s="943" t="s">
        <v>123</v>
      </c>
      <c r="M3859" s="959" t="s">
        <v>98</v>
      </c>
      <c r="N3859" s="678">
        <f t="shared" ca="1" si="666"/>
        <v>166097.85681871141</v>
      </c>
      <c r="O3859" s="678">
        <f t="shared" ca="1" si="665"/>
        <v>133346.68531433685</v>
      </c>
      <c r="P3859" s="678">
        <f t="shared" ca="1" si="665"/>
        <v>32751.171504374568</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ASRCMS202202</v>
      </c>
      <c r="AB3859" s="957">
        <f t="shared" si="663"/>
        <v>45230</v>
      </c>
      <c r="AC3859" t="str">
        <f t="shared" si="664"/>
        <v>Unaudited</v>
      </c>
    </row>
    <row r="3860" spans="1:29" x14ac:dyDescent="0.25">
      <c r="A3860" t="s">
        <v>421</v>
      </c>
      <c r="B3860" t="s">
        <v>1380</v>
      </c>
      <c r="C3860" t="s">
        <v>1381</v>
      </c>
      <c r="D3860">
        <v>1900</v>
      </c>
      <c r="E3860" s="957">
        <v>1</v>
      </c>
      <c r="F3860" t="s">
        <v>441</v>
      </c>
      <c r="G3860" s="957">
        <v>274</v>
      </c>
      <c r="H3860" t="s">
        <v>390</v>
      </c>
      <c r="I3860" s="937" t="s">
        <v>489</v>
      </c>
      <c r="J3860" s="937" t="s">
        <v>451</v>
      </c>
      <c r="K3860" s="937" t="s">
        <v>436</v>
      </c>
      <c r="L3860" s="937" t="s">
        <v>124</v>
      </c>
      <c r="M3860" s="958" t="s">
        <v>99</v>
      </c>
      <c r="N3860" s="678">
        <f t="shared" ca="1" si="666"/>
        <v>169852.70454754352</v>
      </c>
      <c r="O3860" s="678">
        <f t="shared" ca="1" si="665"/>
        <v>135236.07910378656</v>
      </c>
      <c r="P3860" s="678">
        <f t="shared" ca="1" si="665"/>
        <v>34616.625443756966</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ASRCMS202202</v>
      </c>
      <c r="AB3860" s="957">
        <f t="shared" si="663"/>
        <v>45230</v>
      </c>
      <c r="AC3860" t="str">
        <f t="shared" si="664"/>
        <v>Unaudited</v>
      </c>
    </row>
    <row r="3861" spans="1:29" x14ac:dyDescent="0.25">
      <c r="A3861" t="s">
        <v>421</v>
      </c>
      <c r="B3861" t="s">
        <v>1380</v>
      </c>
      <c r="C3861" t="s">
        <v>1381</v>
      </c>
      <c r="D3861">
        <v>1900</v>
      </c>
      <c r="E3861" s="957">
        <v>1</v>
      </c>
      <c r="F3861" t="s">
        <v>441</v>
      </c>
      <c r="G3861" s="957">
        <v>274</v>
      </c>
      <c r="H3861" t="s">
        <v>390</v>
      </c>
      <c r="I3861" s="937" t="s">
        <v>489</v>
      </c>
      <c r="J3861" s="937" t="s">
        <v>451</v>
      </c>
      <c r="K3861" s="937" t="s">
        <v>436</v>
      </c>
      <c r="L3861" s="937" t="s">
        <v>125</v>
      </c>
      <c r="M3861" s="958" t="s">
        <v>100</v>
      </c>
      <c r="N3861" s="678">
        <f t="shared" ca="1" si="666"/>
        <v>139241.97206799866</v>
      </c>
      <c r="O3861" s="678">
        <f t="shared" ca="1" si="665"/>
        <v>65346.023675472694</v>
      </c>
      <c r="P3861" s="678">
        <f t="shared" ca="1" si="665"/>
        <v>73895.948392525956</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ASRCMS202202</v>
      </c>
      <c r="AB3861" s="957">
        <f t="shared" si="663"/>
        <v>45230</v>
      </c>
      <c r="AC3861" t="str">
        <f t="shared" si="664"/>
        <v>Unaudited</v>
      </c>
    </row>
    <row r="3862" spans="1:29" x14ac:dyDescent="0.25">
      <c r="A3862" t="s">
        <v>421</v>
      </c>
      <c r="B3862" t="s">
        <v>1380</v>
      </c>
      <c r="C3862" t="s">
        <v>1381</v>
      </c>
      <c r="D3862">
        <v>1900</v>
      </c>
      <c r="E3862" s="957">
        <v>1</v>
      </c>
      <c r="F3862" t="s">
        <v>441</v>
      </c>
      <c r="G3862" s="957">
        <v>274</v>
      </c>
      <c r="H3862" t="s">
        <v>390</v>
      </c>
      <c r="I3862" s="937" t="s">
        <v>489</v>
      </c>
      <c r="J3862" s="937" t="s">
        <v>451</v>
      </c>
      <c r="K3862" s="937" t="s">
        <v>436</v>
      </c>
      <c r="L3862" s="937" t="s">
        <v>126</v>
      </c>
      <c r="M3862" s="958" t="s">
        <v>101</v>
      </c>
      <c r="N3862" s="678">
        <f t="shared" ca="1" si="666"/>
        <v>191397.44656080659</v>
      </c>
      <c r="O3862" s="678">
        <f t="shared" ca="1" si="665"/>
        <v>9819.8953153627863</v>
      </c>
      <c r="P3862" s="678">
        <f t="shared" ca="1" si="665"/>
        <v>181577.55124544381</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ASRCMS202202</v>
      </c>
      <c r="AB3862" s="957">
        <f t="shared" si="663"/>
        <v>45230</v>
      </c>
      <c r="AC3862" t="str">
        <f t="shared" si="664"/>
        <v>Unaudited</v>
      </c>
    </row>
    <row r="3863" spans="1:29" x14ac:dyDescent="0.25">
      <c r="A3863" t="s">
        <v>421</v>
      </c>
      <c r="B3863" t="s">
        <v>1380</v>
      </c>
      <c r="C3863" t="s">
        <v>1381</v>
      </c>
      <c r="D3863">
        <v>1900</v>
      </c>
      <c r="E3863" s="957">
        <v>1</v>
      </c>
      <c r="F3863" t="s">
        <v>441</v>
      </c>
      <c r="G3863" s="957">
        <v>274</v>
      </c>
      <c r="H3863" t="s">
        <v>390</v>
      </c>
      <c r="I3863" s="937" t="s">
        <v>489</v>
      </c>
      <c r="J3863" s="937" t="s">
        <v>451</v>
      </c>
      <c r="K3863" s="937" t="s">
        <v>436</v>
      </c>
      <c r="L3863" s="937" t="s">
        <v>127</v>
      </c>
      <c r="M3863" s="958" t="s">
        <v>28</v>
      </c>
      <c r="N3863" s="678">
        <f t="shared" ca="1" si="666"/>
        <v>77597.864064218258</v>
      </c>
      <c r="O3863" s="678">
        <f t="shared" ca="1" si="665"/>
        <v>77597.864064218258</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ASRCMS202202</v>
      </c>
      <c r="AB3863" s="957">
        <f t="shared" si="663"/>
        <v>45230</v>
      </c>
      <c r="AC3863" t="str">
        <f t="shared" si="664"/>
        <v>Unaudited</v>
      </c>
    </row>
    <row r="3864" spans="1:29" x14ac:dyDescent="0.25">
      <c r="A3864" t="s">
        <v>421</v>
      </c>
      <c r="B3864" t="s">
        <v>1380</v>
      </c>
      <c r="C3864" t="s">
        <v>1381</v>
      </c>
      <c r="D3864">
        <v>1900</v>
      </c>
      <c r="E3864" s="957">
        <v>1</v>
      </c>
      <c r="F3864" t="s">
        <v>441</v>
      </c>
      <c r="G3864" s="957">
        <v>274</v>
      </c>
      <c r="H3864" t="s">
        <v>390</v>
      </c>
      <c r="I3864" s="937" t="s">
        <v>489</v>
      </c>
      <c r="J3864" s="937" t="s">
        <v>437</v>
      </c>
      <c r="K3864" s="937" t="s">
        <v>437</v>
      </c>
      <c r="L3864" s="937" t="s">
        <v>129</v>
      </c>
      <c r="M3864" s="958" t="s">
        <v>327</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ASRCMS202202</v>
      </c>
      <c r="AB3864" s="957">
        <f t="shared" si="663"/>
        <v>45230</v>
      </c>
      <c r="AC3864" t="str">
        <f t="shared" si="664"/>
        <v>Unaudited</v>
      </c>
    </row>
    <row r="3865" spans="1:29" x14ac:dyDescent="0.25">
      <c r="A3865" t="s">
        <v>421</v>
      </c>
      <c r="B3865" t="s">
        <v>1380</v>
      </c>
      <c r="C3865" t="s">
        <v>1381</v>
      </c>
      <c r="D3865">
        <v>1900</v>
      </c>
      <c r="E3865" s="957">
        <v>1</v>
      </c>
      <c r="F3865" t="s">
        <v>441</v>
      </c>
      <c r="G3865" s="957">
        <v>274</v>
      </c>
      <c r="H3865" t="s">
        <v>390</v>
      </c>
      <c r="I3865" s="937" t="s">
        <v>489</v>
      </c>
      <c r="J3865" s="937" t="s">
        <v>437</v>
      </c>
      <c r="K3865" s="937" t="s">
        <v>437</v>
      </c>
      <c r="L3865" s="937" t="s">
        <v>130</v>
      </c>
      <c r="M3865" s="958" t="s">
        <v>326</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ASRCMS202202</v>
      </c>
      <c r="AB3865" s="957">
        <f t="shared" si="663"/>
        <v>45230</v>
      </c>
      <c r="AC3865" t="str">
        <f t="shared" si="664"/>
        <v>Unaudited</v>
      </c>
    </row>
    <row r="3866" spans="1:29" ht="30" x14ac:dyDescent="0.25">
      <c r="A3866" t="s">
        <v>421</v>
      </c>
      <c r="B3866" t="s">
        <v>1380</v>
      </c>
      <c r="C3866" t="s">
        <v>1381</v>
      </c>
      <c r="D3866">
        <v>1900</v>
      </c>
      <c r="E3866" s="957">
        <v>1</v>
      </c>
      <c r="F3866" t="s">
        <v>441</v>
      </c>
      <c r="G3866" s="957">
        <v>274</v>
      </c>
      <c r="H3866" t="s">
        <v>390</v>
      </c>
      <c r="I3866" s="937" t="s">
        <v>489</v>
      </c>
      <c r="J3866" s="937" t="s">
        <v>437</v>
      </c>
      <c r="K3866" s="937" t="s">
        <v>437</v>
      </c>
      <c r="L3866" s="937" t="s">
        <v>131</v>
      </c>
      <c r="M3866" s="958" t="s">
        <v>180</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ASRCMS202202</v>
      </c>
      <c r="AB3866" s="957">
        <f t="shared" si="663"/>
        <v>45230</v>
      </c>
      <c r="AC3866" t="str">
        <f t="shared" si="664"/>
        <v>Unaudited</v>
      </c>
    </row>
    <row r="3867" spans="1:29" x14ac:dyDescent="0.25">
      <c r="A3867" t="s">
        <v>421</v>
      </c>
      <c r="B3867" t="s">
        <v>1380</v>
      </c>
      <c r="C3867" t="s">
        <v>1381</v>
      </c>
      <c r="D3867">
        <v>1900</v>
      </c>
      <c r="E3867" s="957">
        <v>1</v>
      </c>
      <c r="F3867" t="s">
        <v>441</v>
      </c>
      <c r="G3867" s="957">
        <v>274</v>
      </c>
      <c r="H3867" t="s">
        <v>390</v>
      </c>
      <c r="I3867" s="937" t="s">
        <v>489</v>
      </c>
      <c r="J3867" s="937" t="s">
        <v>437</v>
      </c>
      <c r="K3867" s="937" t="s">
        <v>437</v>
      </c>
      <c r="L3867" s="937" t="s">
        <v>132</v>
      </c>
      <c r="M3867" s="958" t="s">
        <v>495</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ASRCMS202202</v>
      </c>
      <c r="AB3867" s="957">
        <f t="shared" si="663"/>
        <v>45230</v>
      </c>
      <c r="AC3867" t="str">
        <f t="shared" si="664"/>
        <v>Unaudited</v>
      </c>
    </row>
    <row r="3868" spans="1:29" x14ac:dyDescent="0.25">
      <c r="A3868" t="s">
        <v>421</v>
      </c>
      <c r="B3868" t="s">
        <v>1380</v>
      </c>
      <c r="C3868" t="s">
        <v>1381</v>
      </c>
      <c r="D3868">
        <v>1900</v>
      </c>
      <c r="E3868" s="957">
        <v>1</v>
      </c>
      <c r="F3868" t="s">
        <v>441</v>
      </c>
      <c r="G3868" s="957">
        <v>274</v>
      </c>
      <c r="H3868" t="s">
        <v>390</v>
      </c>
      <c r="I3868" s="937" t="s">
        <v>489</v>
      </c>
      <c r="J3868" s="937" t="s">
        <v>437</v>
      </c>
      <c r="K3868" s="937" t="s">
        <v>437</v>
      </c>
      <c r="L3868" s="937" t="s">
        <v>133</v>
      </c>
      <c r="M3868" s="958" t="s">
        <v>496</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ASRCMS202202</v>
      </c>
      <c r="AB3868" s="957">
        <f t="shared" si="663"/>
        <v>45230</v>
      </c>
      <c r="AC3868" t="str">
        <f t="shared" si="664"/>
        <v>Unaudited</v>
      </c>
    </row>
    <row r="3869" spans="1:29" x14ac:dyDescent="0.25">
      <c r="A3869" t="s">
        <v>421</v>
      </c>
      <c r="B3869" t="s">
        <v>1380</v>
      </c>
      <c r="C3869" t="s">
        <v>1381</v>
      </c>
      <c r="D3869">
        <v>1900</v>
      </c>
      <c r="E3869" s="957">
        <v>1</v>
      </c>
      <c r="F3869" t="s">
        <v>441</v>
      </c>
      <c r="G3869" s="957">
        <v>274</v>
      </c>
      <c r="H3869" t="s">
        <v>390</v>
      </c>
      <c r="I3869" s="937" t="s">
        <v>489</v>
      </c>
      <c r="J3869" s="937" t="s">
        <v>437</v>
      </c>
      <c r="K3869" s="937" t="s">
        <v>437</v>
      </c>
      <c r="L3869" s="945" t="s">
        <v>134</v>
      </c>
      <c r="M3869" s="960" t="s">
        <v>497</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ASRCMS202202</v>
      </c>
      <c r="AB3869" s="957">
        <f t="shared" si="663"/>
        <v>45230</v>
      </c>
      <c r="AC3869" t="str">
        <f t="shared" si="664"/>
        <v>Unaudited</v>
      </c>
    </row>
    <row r="3870" spans="1:29" x14ac:dyDescent="0.25">
      <c r="A3870" t="s">
        <v>421</v>
      </c>
      <c r="B3870" t="s">
        <v>1380</v>
      </c>
      <c r="C3870" t="s">
        <v>1381</v>
      </c>
      <c r="D3870">
        <v>1900</v>
      </c>
      <c r="E3870" s="957">
        <v>1</v>
      </c>
      <c r="F3870" t="s">
        <v>441</v>
      </c>
      <c r="G3870" s="957">
        <v>274</v>
      </c>
      <c r="H3870" t="s">
        <v>390</v>
      </c>
      <c r="I3870" s="937" t="s">
        <v>490</v>
      </c>
      <c r="J3870" s="937" t="s">
        <v>26</v>
      </c>
      <c r="K3870" s="937" t="s">
        <v>26</v>
      </c>
      <c r="L3870" s="947" t="s">
        <v>270</v>
      </c>
      <c r="M3870" s="961" t="s">
        <v>26</v>
      </c>
      <c r="N3870" s="678">
        <f t="shared" ca="1" si="666"/>
        <v>1048711.7984726441</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ASRCMS202202</v>
      </c>
      <c r="AB3870" s="957">
        <f t="shared" si="663"/>
        <v>45230</v>
      </c>
      <c r="AC3870" t="str">
        <f t="shared" si="664"/>
        <v>Unaudited</v>
      </c>
    </row>
    <row r="3871" spans="1:29" x14ac:dyDescent="0.25">
      <c r="A3871" t="s">
        <v>421</v>
      </c>
      <c r="B3871" t="s">
        <v>1380</v>
      </c>
      <c r="C3871" t="s">
        <v>1381</v>
      </c>
      <c r="D3871">
        <v>1900</v>
      </c>
      <c r="E3871" s="957">
        <v>1</v>
      </c>
      <c r="F3871" t="s">
        <v>442</v>
      </c>
      <c r="G3871" s="957">
        <v>366</v>
      </c>
      <c r="H3871" t="s">
        <v>390</v>
      </c>
      <c r="I3871" s="958" t="s">
        <v>433</v>
      </c>
      <c r="J3871" s="958" t="s">
        <v>433</v>
      </c>
      <c r="K3871" s="958" t="s">
        <v>433</v>
      </c>
      <c r="L3871" s="937"/>
      <c r="M3871" s="958" t="s">
        <v>433</v>
      </c>
      <c r="N3871" s="678">
        <f t="shared" ca="1" si="666"/>
        <v>27240.925806449999</v>
      </c>
      <c r="O3871" s="678">
        <f t="shared" ca="1" si="665"/>
        <v>15287.938709676</v>
      </c>
      <c r="P3871" s="678">
        <f t="shared" ca="1" si="665"/>
        <v>1782.5451612900001</v>
      </c>
      <c r="Q3871" s="678">
        <f t="shared" ca="1" si="665"/>
        <v>7708.925806452</v>
      </c>
      <c r="R3871" s="678">
        <f t="shared" ca="1" si="665"/>
        <v>1072.516129032</v>
      </c>
      <c r="S3871" s="678">
        <f t="shared" ca="1" si="665"/>
        <v>49</v>
      </c>
      <c r="T3871" s="678">
        <f t="shared" ca="1" si="665"/>
        <v>583</v>
      </c>
      <c r="U3871" s="678">
        <f t="shared" ca="1" si="665"/>
        <v>0</v>
      </c>
      <c r="V3871" s="678">
        <f t="shared" ca="1" si="665"/>
        <v>165</v>
      </c>
      <c r="W3871" s="678">
        <f t="shared" ca="1" si="660"/>
        <v>592</v>
      </c>
      <c r="X3871" s="678">
        <f t="shared" ca="1" si="665"/>
        <v>0</v>
      </c>
      <c r="Y3871" s="678">
        <f t="shared" ca="1" si="665"/>
        <v>0</v>
      </c>
      <c r="Z3871" s="678">
        <f t="shared" ca="1" si="665"/>
        <v>0</v>
      </c>
      <c r="AA3871" t="str">
        <f t="shared" si="662"/>
        <v>ASRCMS202202</v>
      </c>
      <c r="AB3871" s="957">
        <f t="shared" si="663"/>
        <v>45230</v>
      </c>
      <c r="AC3871" t="str">
        <f t="shared" si="664"/>
        <v>Unaudited</v>
      </c>
    </row>
    <row r="3872" spans="1:29" x14ac:dyDescent="0.25">
      <c r="A3872" t="s">
        <v>421</v>
      </c>
      <c r="B3872" t="s">
        <v>1380</v>
      </c>
      <c r="C3872" t="s">
        <v>1381</v>
      </c>
      <c r="D3872">
        <v>1900</v>
      </c>
      <c r="E3872" s="957">
        <v>1</v>
      </c>
      <c r="F3872" t="s">
        <v>442</v>
      </c>
      <c r="G3872" s="957">
        <v>366</v>
      </c>
      <c r="H3872" t="s">
        <v>390</v>
      </c>
      <c r="I3872" s="937" t="s">
        <v>488</v>
      </c>
      <c r="J3872" s="937" t="s">
        <v>12</v>
      </c>
      <c r="K3872" s="937" t="s">
        <v>12</v>
      </c>
      <c r="L3872" s="937">
        <v>1.1000000000000001</v>
      </c>
      <c r="M3872" s="962" t="s">
        <v>12</v>
      </c>
      <c r="N3872" s="678">
        <f t="shared" ca="1" si="666"/>
        <v>49128707.340000004</v>
      </c>
      <c r="O3872" s="678">
        <f t="shared" ca="1" si="665"/>
        <v>17421217.690000001</v>
      </c>
      <c r="P3872" s="678">
        <f t="shared" ca="1" si="665"/>
        <v>2031281.52</v>
      </c>
      <c r="Q3872" s="678">
        <f t="shared" ca="1" si="665"/>
        <v>8784629.3200000003</v>
      </c>
      <c r="R3872" s="678">
        <f t="shared" ca="1" si="665"/>
        <v>1222175.03</v>
      </c>
      <c r="S3872" s="678">
        <f t="shared" ca="1" si="665"/>
        <v>55837.46</v>
      </c>
      <c r="T3872" s="678">
        <f t="shared" ca="1" si="665"/>
        <v>664351.82000000007</v>
      </c>
      <c r="U3872" s="678">
        <f t="shared" ca="1" si="665"/>
        <v>0</v>
      </c>
      <c r="V3872" s="678">
        <f t="shared" ca="1" si="665"/>
        <v>188024.09999999998</v>
      </c>
      <c r="W3872" s="678">
        <f t="shared" ca="1" si="660"/>
        <v>18761190.399999999</v>
      </c>
      <c r="X3872" s="678">
        <f t="shared" ca="1" si="665"/>
        <v>0</v>
      </c>
      <c r="Y3872" s="678">
        <f t="shared" ca="1" si="665"/>
        <v>0</v>
      </c>
      <c r="Z3872" s="678">
        <f t="shared" ca="1" si="665"/>
        <v>0</v>
      </c>
      <c r="AA3872" t="str">
        <f t="shared" si="662"/>
        <v>ASRCMS202202</v>
      </c>
      <c r="AB3872" s="957">
        <f t="shared" si="663"/>
        <v>45230</v>
      </c>
      <c r="AC3872" t="str">
        <f t="shared" si="664"/>
        <v>Unaudited</v>
      </c>
    </row>
    <row r="3873" spans="1:29" x14ac:dyDescent="0.25">
      <c r="A3873" t="s">
        <v>421</v>
      </c>
      <c r="B3873" t="s">
        <v>1380</v>
      </c>
      <c r="C3873" t="s">
        <v>1381</v>
      </c>
      <c r="D3873">
        <v>1900</v>
      </c>
      <c r="E3873" s="957">
        <v>1</v>
      </c>
      <c r="F3873" t="s">
        <v>442</v>
      </c>
      <c r="G3873" s="957">
        <v>366</v>
      </c>
      <c r="H3873" t="s">
        <v>390</v>
      </c>
      <c r="I3873" s="937" t="s">
        <v>488</v>
      </c>
      <c r="J3873" s="937" t="s">
        <v>12</v>
      </c>
      <c r="K3873" s="937" t="s">
        <v>1323</v>
      </c>
      <c r="L3873" s="937" t="s">
        <v>1314</v>
      </c>
      <c r="M3873" s="962" t="s">
        <v>1323</v>
      </c>
      <c r="N3873" s="678">
        <f t="shared" ca="1" si="666"/>
        <v>645640.25788693549</v>
      </c>
      <c r="O3873" s="678">
        <f t="shared" ca="1" si="665"/>
        <v>245790.94252594342</v>
      </c>
      <c r="P3873" s="678">
        <f t="shared" ca="1" si="665"/>
        <v>28795.614242425498</v>
      </c>
      <c r="Q3873" s="678">
        <f t="shared" ca="1" si="665"/>
        <v>128465.41178129296</v>
      </c>
      <c r="R3873" s="678">
        <f t="shared" ca="1" si="665"/>
        <v>17801.176204127951</v>
      </c>
      <c r="S3873" s="678">
        <f t="shared" ca="1" si="665"/>
        <v>729.60418280478154</v>
      </c>
      <c r="T3873" s="678">
        <f t="shared" ca="1" si="665"/>
        <v>9856.9668617990374</v>
      </c>
      <c r="U3873" s="678">
        <f t="shared" ca="1" si="665"/>
        <v>0</v>
      </c>
      <c r="V3873" s="678">
        <f t="shared" ca="1" si="665"/>
        <v>2801.439991370491</v>
      </c>
      <c r="W3873" s="678">
        <f t="shared" ca="1" si="660"/>
        <v>211399.10209717142</v>
      </c>
      <c r="X3873" s="678">
        <f t="shared" ca="1" si="665"/>
        <v>0</v>
      </c>
      <c r="Y3873" s="678">
        <f t="shared" ca="1" si="665"/>
        <v>0</v>
      </c>
      <c r="Z3873" s="678">
        <f t="shared" ca="1" si="665"/>
        <v>0</v>
      </c>
      <c r="AA3873" t="str">
        <f t="shared" si="662"/>
        <v>ASRCMS202202</v>
      </c>
      <c r="AB3873" s="957">
        <f t="shared" si="663"/>
        <v>45230</v>
      </c>
      <c r="AC3873" t="str">
        <f t="shared" si="664"/>
        <v>Unaudited</v>
      </c>
    </row>
    <row r="3874" spans="1:29" x14ac:dyDescent="0.25">
      <c r="A3874" t="s">
        <v>421</v>
      </c>
      <c r="B3874" t="s">
        <v>1380</v>
      </c>
      <c r="C3874" t="s">
        <v>1381</v>
      </c>
      <c r="D3874">
        <v>1900</v>
      </c>
      <c r="E3874" s="957">
        <v>1</v>
      </c>
      <c r="F3874" t="s">
        <v>442</v>
      </c>
      <c r="G3874" s="957">
        <v>366</v>
      </c>
      <c r="H3874" t="s">
        <v>390</v>
      </c>
      <c r="I3874" s="937" t="s">
        <v>488</v>
      </c>
      <c r="J3874" s="937" t="s">
        <v>491</v>
      </c>
      <c r="K3874" s="937" t="s">
        <v>492</v>
      </c>
      <c r="L3874" s="937" t="s">
        <v>63</v>
      </c>
      <c r="M3874" s="962" t="s">
        <v>344</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ASRCMS202202</v>
      </c>
      <c r="AB3874" s="957">
        <f t="shared" si="663"/>
        <v>45230</v>
      </c>
      <c r="AC3874" t="str">
        <f t="shared" si="664"/>
        <v>Unaudited</v>
      </c>
    </row>
    <row r="3875" spans="1:29" x14ac:dyDescent="0.25">
      <c r="A3875" t="s">
        <v>421</v>
      </c>
      <c r="B3875" t="s">
        <v>1380</v>
      </c>
      <c r="C3875" t="s">
        <v>1381</v>
      </c>
      <c r="D3875">
        <v>1900</v>
      </c>
      <c r="E3875" s="957">
        <v>1</v>
      </c>
      <c r="F3875" t="s">
        <v>442</v>
      </c>
      <c r="G3875" s="957">
        <v>366</v>
      </c>
      <c r="H3875" t="s">
        <v>390</v>
      </c>
      <c r="I3875" s="937" t="s">
        <v>488</v>
      </c>
      <c r="J3875" s="937" t="s">
        <v>491</v>
      </c>
      <c r="K3875" s="937" t="s">
        <v>1014</v>
      </c>
      <c r="L3875" s="937" t="s">
        <v>910</v>
      </c>
      <c r="M3875" s="962" t="s">
        <v>911</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ASRCMS202202</v>
      </c>
      <c r="AB3875" s="957">
        <f t="shared" si="663"/>
        <v>45230</v>
      </c>
      <c r="AC3875" t="str">
        <f t="shared" si="664"/>
        <v>Unaudited</v>
      </c>
    </row>
    <row r="3876" spans="1:29" x14ac:dyDescent="0.25">
      <c r="A3876" t="s">
        <v>421</v>
      </c>
      <c r="B3876" t="s">
        <v>1380</v>
      </c>
      <c r="C3876" t="s">
        <v>1381</v>
      </c>
      <c r="D3876">
        <v>1900</v>
      </c>
      <c r="E3876" s="957">
        <v>1</v>
      </c>
      <c r="F3876" t="s">
        <v>442</v>
      </c>
      <c r="G3876" s="957">
        <v>366</v>
      </c>
      <c r="H3876" t="s">
        <v>390</v>
      </c>
      <c r="I3876" s="937" t="s">
        <v>488</v>
      </c>
      <c r="J3876" s="937" t="s">
        <v>13</v>
      </c>
      <c r="K3876" s="937" t="s">
        <v>493</v>
      </c>
      <c r="L3876" s="937" t="s">
        <v>95</v>
      </c>
      <c r="M3876" s="962" t="s">
        <v>147</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ASRCMS202202</v>
      </c>
      <c r="AB3876" s="957">
        <f t="shared" si="663"/>
        <v>45230</v>
      </c>
      <c r="AC3876" t="str">
        <f t="shared" si="664"/>
        <v>Unaudited</v>
      </c>
    </row>
    <row r="3877" spans="1:29" x14ac:dyDescent="0.25">
      <c r="A3877" t="s">
        <v>421</v>
      </c>
      <c r="B3877" t="s">
        <v>1380</v>
      </c>
      <c r="C3877" t="s">
        <v>1381</v>
      </c>
      <c r="D3877">
        <v>1900</v>
      </c>
      <c r="E3877" s="957">
        <v>1</v>
      </c>
      <c r="F3877" t="s">
        <v>442</v>
      </c>
      <c r="G3877" s="957">
        <v>366</v>
      </c>
      <c r="H3877" t="s">
        <v>390</v>
      </c>
      <c r="I3877" s="937" t="s">
        <v>488</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ASRCMS202202</v>
      </c>
      <c r="AB3877" s="957">
        <f t="shared" si="663"/>
        <v>45230</v>
      </c>
      <c r="AC3877" t="str">
        <f t="shared" si="664"/>
        <v>Unaudited</v>
      </c>
    </row>
    <row r="3878" spans="1:29" x14ac:dyDescent="0.25">
      <c r="A3878" t="s">
        <v>421</v>
      </c>
      <c r="B3878" t="s">
        <v>1380</v>
      </c>
      <c r="C3878" t="s">
        <v>1381</v>
      </c>
      <c r="D3878">
        <v>1900</v>
      </c>
      <c r="E3878" s="957">
        <v>1</v>
      </c>
      <c r="F3878" t="s">
        <v>442</v>
      </c>
      <c r="G3878" s="957">
        <v>366</v>
      </c>
      <c r="H3878" t="s">
        <v>390</v>
      </c>
      <c r="I3878" s="937" t="s">
        <v>489</v>
      </c>
      <c r="J3878" s="937" t="s">
        <v>445</v>
      </c>
      <c r="K3878" s="937" t="s">
        <v>0</v>
      </c>
      <c r="L3878" s="945">
        <v>2.1</v>
      </c>
      <c r="M3878" s="960" t="s">
        <v>148</v>
      </c>
      <c r="N3878" s="678">
        <f t="shared" ca="1" si="666"/>
        <v>3418999.7800000003</v>
      </c>
      <c r="O3878" s="678">
        <f t="shared" ca="1" si="665"/>
        <v>1118190.1200000001</v>
      </c>
      <c r="P3878" s="678">
        <f t="shared" ca="1" si="665"/>
        <v>167370.34</v>
      </c>
      <c r="Q3878" s="678">
        <f t="shared" ca="1" si="665"/>
        <v>813457.87000000011</v>
      </c>
      <c r="R3878" s="678">
        <f t="shared" ca="1" si="665"/>
        <v>232177.09</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86208.330000000016</v>
      </c>
      <c r="U3878" s="678">
        <f t="shared" ca="1" si="667"/>
        <v>0</v>
      </c>
      <c r="V3878" s="678">
        <f t="shared" ca="1" si="667"/>
        <v>0</v>
      </c>
      <c r="W3878" s="678">
        <f t="shared" ca="1" si="660"/>
        <v>1001596.03</v>
      </c>
      <c r="X3878" s="678">
        <f t="shared" ca="1" si="667"/>
        <v>0</v>
      </c>
      <c r="Y3878" s="678">
        <f t="shared" ca="1" si="667"/>
        <v>0</v>
      </c>
      <c r="Z3878" s="678">
        <f t="shared" ca="1" si="667"/>
        <v>0</v>
      </c>
      <c r="AA3878" t="str">
        <f t="shared" si="662"/>
        <v>ASRCMS202202</v>
      </c>
      <c r="AB3878" s="957">
        <f t="shared" si="663"/>
        <v>45230</v>
      </c>
      <c r="AC3878" t="str">
        <f t="shared" si="664"/>
        <v>Unaudited</v>
      </c>
    </row>
    <row r="3879" spans="1:29" ht="30" x14ac:dyDescent="0.25">
      <c r="A3879" t="s">
        <v>421</v>
      </c>
      <c r="B3879" t="s">
        <v>1380</v>
      </c>
      <c r="C3879" t="s">
        <v>1381</v>
      </c>
      <c r="D3879">
        <v>1900</v>
      </c>
      <c r="E3879" s="957">
        <v>1</v>
      </c>
      <c r="F3879" t="s">
        <v>442</v>
      </c>
      <c r="G3879" s="957">
        <v>366</v>
      </c>
      <c r="H3879" t="s">
        <v>390</v>
      </c>
      <c r="I3879" s="962" t="s">
        <v>489</v>
      </c>
      <c r="J3879" s="962" t="s">
        <v>445</v>
      </c>
      <c r="K3879" s="962" t="s">
        <v>0</v>
      </c>
      <c r="L3879" s="937">
        <v>2.2000000000000002</v>
      </c>
      <c r="M3879" s="962" t="s">
        <v>149</v>
      </c>
      <c r="N3879" s="678">
        <f t="shared" ca="1" si="666"/>
        <v>367524.57124178729</v>
      </c>
      <c r="O3879" s="678">
        <f t="shared" ca="1" si="667"/>
        <v>75470.009605433937</v>
      </c>
      <c r="P3879" s="678">
        <f t="shared" ca="1" si="667"/>
        <v>16600.510833757595</v>
      </c>
      <c r="Q3879" s="678">
        <f t="shared" ca="1" si="667"/>
        <v>143026.38171785045</v>
      </c>
      <c r="R3879" s="678">
        <f t="shared" ca="1" si="667"/>
        <v>31007.442177672729</v>
      </c>
      <c r="S3879" s="678">
        <f t="shared" ca="1" si="667"/>
        <v>323.21654958253754</v>
      </c>
      <c r="T3879" s="678">
        <f t="shared" ca="1" si="667"/>
        <v>24675.085992644701</v>
      </c>
      <c r="U3879" s="678">
        <f t="shared" ca="1" si="667"/>
        <v>0</v>
      </c>
      <c r="V3879" s="678">
        <f t="shared" ca="1" si="667"/>
        <v>683.94361146399058</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75737.9807533813</v>
      </c>
      <c r="X3879" s="678">
        <f t="shared" ca="1" si="667"/>
        <v>0</v>
      </c>
      <c r="Y3879" s="678">
        <f t="shared" ca="1" si="667"/>
        <v>0</v>
      </c>
      <c r="Z3879" s="678">
        <f t="shared" ca="1" si="667"/>
        <v>0</v>
      </c>
      <c r="AA3879" t="str">
        <f t="shared" si="662"/>
        <v>ASRCMS202202</v>
      </c>
      <c r="AB3879" s="957">
        <f t="shared" si="663"/>
        <v>45230</v>
      </c>
      <c r="AC3879" t="str">
        <f t="shared" si="664"/>
        <v>Unaudited</v>
      </c>
    </row>
    <row r="3880" spans="1:29" x14ac:dyDescent="0.25">
      <c r="A3880" t="s">
        <v>421</v>
      </c>
      <c r="B3880" t="s">
        <v>1380</v>
      </c>
      <c r="C3880" t="s">
        <v>1381</v>
      </c>
      <c r="D3880">
        <v>1900</v>
      </c>
      <c r="E3880" s="957">
        <v>1</v>
      </c>
      <c r="F3880" t="s">
        <v>442</v>
      </c>
      <c r="G3880" s="957">
        <v>366</v>
      </c>
      <c r="H3880" t="s">
        <v>390</v>
      </c>
      <c r="I3880" s="937" t="s">
        <v>489</v>
      </c>
      <c r="J3880" s="937" t="s">
        <v>445</v>
      </c>
      <c r="K3880" s="937" t="s">
        <v>0</v>
      </c>
      <c r="L3880" s="943">
        <v>2.2999999999999998</v>
      </c>
      <c r="M3880" s="963" t="s">
        <v>150</v>
      </c>
      <c r="N3880" s="678">
        <f t="shared" ca="1" si="666"/>
        <v>423286.11000000004</v>
      </c>
      <c r="O3880" s="678">
        <f t="shared" ca="1" si="667"/>
        <v>198170.59</v>
      </c>
      <c r="P3880" s="678">
        <f t="shared" ca="1" si="667"/>
        <v>25353.82</v>
      </c>
      <c r="Q3880" s="678">
        <f t="shared" ca="1" si="667"/>
        <v>144170.15</v>
      </c>
      <c r="R3880" s="678">
        <f t="shared" ca="1" si="667"/>
        <v>18296.210000000003</v>
      </c>
      <c r="S3880" s="678">
        <f t="shared" ca="1" si="667"/>
        <v>23.06</v>
      </c>
      <c r="T3880" s="678">
        <f t="shared" ca="1" si="667"/>
        <v>9573.7000000000025</v>
      </c>
      <c r="U3880" s="678">
        <f t="shared" ca="1" si="667"/>
        <v>0</v>
      </c>
      <c r="V3880" s="678">
        <f t="shared" ca="1" si="667"/>
        <v>2564.75</v>
      </c>
      <c r="W3880" s="678">
        <f t="shared" ca="1" si="668"/>
        <v>25133.830000000005</v>
      </c>
      <c r="X3880" s="678">
        <f t="shared" ca="1" si="667"/>
        <v>0</v>
      </c>
      <c r="Y3880" s="678">
        <f t="shared" ca="1" si="667"/>
        <v>0</v>
      </c>
      <c r="Z3880" s="678">
        <f t="shared" ca="1" si="667"/>
        <v>0</v>
      </c>
      <c r="AA3880" t="str">
        <f t="shared" si="662"/>
        <v>ASRCMS202202</v>
      </c>
      <c r="AB3880" s="957">
        <f t="shared" si="663"/>
        <v>45230</v>
      </c>
      <c r="AC3880" t="str">
        <f t="shared" si="664"/>
        <v>Unaudited</v>
      </c>
    </row>
    <row r="3881" spans="1:29" x14ac:dyDescent="0.25">
      <c r="A3881" t="s">
        <v>421</v>
      </c>
      <c r="B3881" t="s">
        <v>1380</v>
      </c>
      <c r="C3881" t="s">
        <v>1381</v>
      </c>
      <c r="D3881">
        <v>1900</v>
      </c>
      <c r="E3881" s="957">
        <v>1</v>
      </c>
      <c r="F3881" t="s">
        <v>442</v>
      </c>
      <c r="G3881" s="957">
        <v>366</v>
      </c>
      <c r="H3881" t="s">
        <v>390</v>
      </c>
      <c r="I3881" s="937" t="s">
        <v>489</v>
      </c>
      <c r="J3881" s="937" t="s">
        <v>445</v>
      </c>
      <c r="K3881" s="937" t="s">
        <v>0</v>
      </c>
      <c r="L3881" s="943">
        <v>2.4</v>
      </c>
      <c r="M3881" s="963" t="s">
        <v>151</v>
      </c>
      <c r="N3881" s="678">
        <f t="shared" ca="1" si="666"/>
        <v>1087454.6500000001</v>
      </c>
      <c r="O3881" s="678">
        <f t="shared" ca="1" si="667"/>
        <v>464236.3</v>
      </c>
      <c r="P3881" s="678">
        <f t="shared" ca="1" si="667"/>
        <v>38534.129999999997</v>
      </c>
      <c r="Q3881" s="678">
        <f t="shared" ca="1" si="667"/>
        <v>401230.74000000005</v>
      </c>
      <c r="R3881" s="678">
        <f t="shared" ca="1" si="667"/>
        <v>46876.770000000011</v>
      </c>
      <c r="S3881" s="678">
        <f t="shared" ca="1" si="667"/>
        <v>4841.7299999999996</v>
      </c>
      <c r="T3881" s="678">
        <f t="shared" ca="1" si="667"/>
        <v>31382.06</v>
      </c>
      <c r="U3881" s="678">
        <f t="shared" ca="1" si="667"/>
        <v>0</v>
      </c>
      <c r="V3881" s="678">
        <f t="shared" ca="1" si="667"/>
        <v>6916.46</v>
      </c>
      <c r="W3881" s="678">
        <f t="shared" ca="1" si="668"/>
        <v>93436.459999999992</v>
      </c>
      <c r="X3881" s="678">
        <f t="shared" ca="1" si="667"/>
        <v>0</v>
      </c>
      <c r="Y3881" s="678">
        <f t="shared" ca="1" si="667"/>
        <v>0</v>
      </c>
      <c r="Z3881" s="678">
        <f t="shared" ca="1" si="667"/>
        <v>0</v>
      </c>
      <c r="AA3881" t="str">
        <f t="shared" si="662"/>
        <v>ASRCMS202202</v>
      </c>
      <c r="AB3881" s="957">
        <f t="shared" si="663"/>
        <v>45230</v>
      </c>
      <c r="AC3881" t="str">
        <f t="shared" si="664"/>
        <v>Unaudited</v>
      </c>
    </row>
    <row r="3882" spans="1:29" ht="30" x14ac:dyDescent="0.25">
      <c r="A3882" t="s">
        <v>421</v>
      </c>
      <c r="B3882" t="s">
        <v>1380</v>
      </c>
      <c r="C3882" t="s">
        <v>1381</v>
      </c>
      <c r="D3882">
        <v>1900</v>
      </c>
      <c r="E3882" s="957">
        <v>1</v>
      </c>
      <c r="F3882" t="s">
        <v>442</v>
      </c>
      <c r="G3882" s="957">
        <v>366</v>
      </c>
      <c r="H3882" t="s">
        <v>390</v>
      </c>
      <c r="I3882" s="937" t="s">
        <v>489</v>
      </c>
      <c r="J3882" s="937" t="s">
        <v>445</v>
      </c>
      <c r="K3882" s="937" t="s">
        <v>0</v>
      </c>
      <c r="L3882" s="947">
        <v>2.5</v>
      </c>
      <c r="M3882" s="964" t="s">
        <v>152</v>
      </c>
      <c r="N3882" s="678">
        <f t="shared" ca="1" si="666"/>
        <v>114405.86009488426</v>
      </c>
      <c r="O3882" s="678">
        <f t="shared" ca="1" si="667"/>
        <v>49626.507812904885</v>
      </c>
      <c r="P3882" s="678">
        <f t="shared" ca="1" si="667"/>
        <v>4938.2868472346599</v>
      </c>
      <c r="Q3882" s="678">
        <f t="shared" ca="1" si="667"/>
        <v>41774.826629024086</v>
      </c>
      <c r="R3882" s="678">
        <f t="shared" ca="1" si="667"/>
        <v>5988.5287429627233</v>
      </c>
      <c r="S3882" s="678">
        <f t="shared" ca="1" si="667"/>
        <v>275.02406062459295</v>
      </c>
      <c r="T3882" s="678">
        <f t="shared" ca="1" si="667"/>
        <v>2855.1725466414509</v>
      </c>
      <c r="U3882" s="678">
        <f t="shared" ca="1" si="667"/>
        <v>0</v>
      </c>
      <c r="V3882" s="678">
        <f t="shared" ca="1" si="667"/>
        <v>582.79241679016286</v>
      </c>
      <c r="W3882" s="678">
        <f t="shared" ca="1" si="668"/>
        <v>8364.7210387017112</v>
      </c>
      <c r="X3882" s="678">
        <f t="shared" ca="1" si="667"/>
        <v>0</v>
      </c>
      <c r="Y3882" s="678">
        <f t="shared" ca="1" si="667"/>
        <v>0</v>
      </c>
      <c r="Z3882" s="678">
        <f t="shared" ca="1" si="667"/>
        <v>0</v>
      </c>
      <c r="AA3882" t="str">
        <f t="shared" si="662"/>
        <v>ASRCMS202202</v>
      </c>
      <c r="AB3882" s="957">
        <f t="shared" si="663"/>
        <v>45230</v>
      </c>
      <c r="AC3882" t="str">
        <f t="shared" si="664"/>
        <v>Unaudited</v>
      </c>
    </row>
    <row r="3883" spans="1:29" x14ac:dyDescent="0.25">
      <c r="A3883" t="s">
        <v>421</v>
      </c>
      <c r="B3883" t="s">
        <v>1380</v>
      </c>
      <c r="C3883" t="s">
        <v>1381</v>
      </c>
      <c r="D3883">
        <v>1900</v>
      </c>
      <c r="E3883" s="957">
        <v>1</v>
      </c>
      <c r="F3883" t="s">
        <v>442</v>
      </c>
      <c r="G3883" s="957">
        <v>366</v>
      </c>
      <c r="H3883" t="s">
        <v>390</v>
      </c>
      <c r="I3883" s="963" t="s">
        <v>489</v>
      </c>
      <c r="J3883" s="963" t="s">
        <v>445</v>
      </c>
      <c r="K3883" s="963" t="s">
        <v>0</v>
      </c>
      <c r="L3883" s="943" t="s">
        <v>97</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ASRCMS202202</v>
      </c>
      <c r="AB3883" s="957">
        <f t="shared" si="663"/>
        <v>45230</v>
      </c>
      <c r="AC3883" t="str">
        <f t="shared" si="664"/>
        <v>Unaudited</v>
      </c>
    </row>
    <row r="3884" spans="1:29" x14ac:dyDescent="0.25">
      <c r="A3884" t="s">
        <v>421</v>
      </c>
      <c r="B3884" t="s">
        <v>1380</v>
      </c>
      <c r="C3884" t="s">
        <v>1381</v>
      </c>
      <c r="D3884">
        <v>1900</v>
      </c>
      <c r="E3884" s="957">
        <v>1</v>
      </c>
      <c r="F3884" t="s">
        <v>442</v>
      </c>
      <c r="G3884" s="957">
        <v>366</v>
      </c>
      <c r="H3884" t="s">
        <v>390</v>
      </c>
      <c r="I3884" s="937" t="s">
        <v>489</v>
      </c>
      <c r="J3884" s="937" t="s">
        <v>445</v>
      </c>
      <c r="K3884" s="937" t="s">
        <v>0</v>
      </c>
      <c r="L3884" s="937" t="s">
        <v>153</v>
      </c>
      <c r="M3884" s="962" t="s">
        <v>452</v>
      </c>
      <c r="N3884" s="678">
        <f t="shared" ca="1" si="666"/>
        <v>30968.686929643271</v>
      </c>
      <c r="O3884" s="678">
        <f t="shared" ca="1" si="667"/>
        <v>6262.7770118696508</v>
      </c>
      <c r="P3884" s="678">
        <f t="shared" ca="1" si="667"/>
        <v>732.7052819149103</v>
      </c>
      <c r="Q3884" s="678">
        <f t="shared" ca="1" si="667"/>
        <v>9552.7914928867303</v>
      </c>
      <c r="R3884" s="678">
        <f t="shared" ca="1" si="667"/>
        <v>1427.632136207937</v>
      </c>
      <c r="S3884" s="678">
        <f t="shared" ca="1" si="667"/>
        <v>71.298723320815014</v>
      </c>
      <c r="T3884" s="678">
        <f t="shared" ca="1" si="667"/>
        <v>1042.478938245054</v>
      </c>
      <c r="U3884" s="678">
        <f t="shared" ca="1" si="667"/>
        <v>0</v>
      </c>
      <c r="V3884" s="678">
        <f t="shared" ca="1" si="667"/>
        <v>126.48983183273378</v>
      </c>
      <c r="W3884" s="678">
        <f t="shared" ca="1" si="668"/>
        <v>11752.513513365438</v>
      </c>
      <c r="X3884" s="678">
        <f t="shared" ca="1" si="667"/>
        <v>0</v>
      </c>
      <c r="Y3884" s="678">
        <f t="shared" ca="1" si="667"/>
        <v>0</v>
      </c>
      <c r="Z3884" s="678">
        <f t="shared" ca="1" si="667"/>
        <v>0</v>
      </c>
      <c r="AA3884" t="str">
        <f t="shared" si="662"/>
        <v>ASRCMS202202</v>
      </c>
      <c r="AB3884" s="957">
        <f t="shared" si="663"/>
        <v>45230</v>
      </c>
      <c r="AC3884" t="str">
        <f t="shared" si="664"/>
        <v>Unaudited</v>
      </c>
    </row>
    <row r="3885" spans="1:29" x14ac:dyDescent="0.25">
      <c r="A3885" t="s">
        <v>421</v>
      </c>
      <c r="B3885" t="s">
        <v>1380</v>
      </c>
      <c r="C3885" t="s">
        <v>1381</v>
      </c>
      <c r="D3885">
        <v>1900</v>
      </c>
      <c r="E3885" s="957">
        <v>1</v>
      </c>
      <c r="F3885" t="s">
        <v>442</v>
      </c>
      <c r="G3885" s="957">
        <v>366</v>
      </c>
      <c r="H3885" t="s">
        <v>390</v>
      </c>
      <c r="I3885" s="937" t="s">
        <v>489</v>
      </c>
      <c r="J3885" s="937" t="s">
        <v>445</v>
      </c>
      <c r="K3885" s="937" t="s">
        <v>0</v>
      </c>
      <c r="L3885" s="937" t="s">
        <v>912</v>
      </c>
      <c r="M3885" s="962" t="s">
        <v>24</v>
      </c>
      <c r="N3885" s="678">
        <f t="shared" ca="1" si="666"/>
        <v>82509.649999999994</v>
      </c>
      <c r="O3885" s="678">
        <f t="shared" ca="1" si="667"/>
        <v>0</v>
      </c>
      <c r="P3885" s="678">
        <f t="shared" ca="1" si="667"/>
        <v>0</v>
      </c>
      <c r="Q3885" s="678">
        <f t="shared" ca="1" si="667"/>
        <v>0</v>
      </c>
      <c r="R3885" s="678">
        <f t="shared" ca="1" si="667"/>
        <v>0</v>
      </c>
      <c r="S3885" s="678">
        <f t="shared" ca="1" si="667"/>
        <v>82509.649999999994</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ASRCMS202202</v>
      </c>
      <c r="AB3885" s="957">
        <f t="shared" si="663"/>
        <v>45230</v>
      </c>
      <c r="AC3885" t="str">
        <f t="shared" si="664"/>
        <v>Unaudited</v>
      </c>
    </row>
    <row r="3886" spans="1:29" x14ac:dyDescent="0.25">
      <c r="A3886" t="s">
        <v>421</v>
      </c>
      <c r="B3886" t="s">
        <v>1380</v>
      </c>
      <c r="C3886" t="s">
        <v>1381</v>
      </c>
      <c r="D3886">
        <v>1900</v>
      </c>
      <c r="E3886" s="957">
        <v>1</v>
      </c>
      <c r="F3886" t="s">
        <v>442</v>
      </c>
      <c r="G3886" s="957">
        <v>366</v>
      </c>
      <c r="H3886" t="s">
        <v>390</v>
      </c>
      <c r="I3886" s="937" t="s">
        <v>489</v>
      </c>
      <c r="J3886" s="937" t="s">
        <v>445</v>
      </c>
      <c r="K3886" s="937" t="s">
        <v>53</v>
      </c>
      <c r="L3886" s="937">
        <v>3.1</v>
      </c>
      <c r="M3886" s="962" t="s">
        <v>33</v>
      </c>
      <c r="N3886" s="678">
        <f t="shared" ca="1" si="666"/>
        <v>762792.32999999984</v>
      </c>
      <c r="O3886" s="678">
        <f t="shared" ca="1" si="667"/>
        <v>393623.88999999984</v>
      </c>
      <c r="P3886" s="678">
        <f t="shared" ca="1" si="667"/>
        <v>42350.500000000007</v>
      </c>
      <c r="Q3886" s="678">
        <f t="shared" ca="1" si="667"/>
        <v>226484.64000000004</v>
      </c>
      <c r="R3886" s="678">
        <f t="shared" ca="1" si="667"/>
        <v>25058.69</v>
      </c>
      <c r="S3886" s="678">
        <f t="shared" ca="1" si="667"/>
        <v>259.39</v>
      </c>
      <c r="T3886" s="678">
        <f t="shared" ca="1" si="667"/>
        <v>23128.59</v>
      </c>
      <c r="U3886" s="678">
        <f t="shared" ca="1" si="667"/>
        <v>0</v>
      </c>
      <c r="V3886" s="678">
        <f t="shared" ca="1" si="667"/>
        <v>4689.22</v>
      </c>
      <c r="W3886" s="678">
        <f t="shared" ca="1" si="668"/>
        <v>47197.410000000018</v>
      </c>
      <c r="X3886" s="678">
        <f t="shared" ca="1" si="667"/>
        <v>0</v>
      </c>
      <c r="Y3886" s="678">
        <f t="shared" ca="1" si="667"/>
        <v>0</v>
      </c>
      <c r="Z3886" s="678">
        <f t="shared" ca="1" si="667"/>
        <v>0</v>
      </c>
      <c r="AA3886" t="str">
        <f t="shared" si="662"/>
        <v>ASRCMS202202</v>
      </c>
      <c r="AB3886" s="957">
        <f t="shared" si="663"/>
        <v>45230</v>
      </c>
      <c r="AC3886" t="str">
        <f t="shared" si="664"/>
        <v>Unaudited</v>
      </c>
    </row>
    <row r="3887" spans="1:29" x14ac:dyDescent="0.25">
      <c r="A3887" t="s">
        <v>421</v>
      </c>
      <c r="B3887" t="s">
        <v>1380</v>
      </c>
      <c r="C3887" t="s">
        <v>1381</v>
      </c>
      <c r="D3887">
        <v>1900</v>
      </c>
      <c r="E3887" s="957">
        <v>1</v>
      </c>
      <c r="F3887" t="s">
        <v>442</v>
      </c>
      <c r="G3887" s="957">
        <v>366</v>
      </c>
      <c r="H3887" t="s">
        <v>390</v>
      </c>
      <c r="I3887" s="937" t="s">
        <v>489</v>
      </c>
      <c r="J3887" s="937" t="s">
        <v>445</v>
      </c>
      <c r="K3887" s="937" t="s">
        <v>53</v>
      </c>
      <c r="L3887" s="945">
        <v>3.2</v>
      </c>
      <c r="M3887" s="960" t="s">
        <v>34</v>
      </c>
      <c r="N3887" s="678">
        <f t="shared" ca="1" si="666"/>
        <v>1716162.6600000004</v>
      </c>
      <c r="O3887" s="678">
        <f t="shared" ca="1" si="667"/>
        <v>662083.46999999986</v>
      </c>
      <c r="P3887" s="678">
        <f t="shared" ca="1" si="667"/>
        <v>64446.38</v>
      </c>
      <c r="Q3887" s="678">
        <f t="shared" ca="1" si="667"/>
        <v>549850.08000000019</v>
      </c>
      <c r="R3887" s="678">
        <f t="shared" ca="1" si="667"/>
        <v>71492</v>
      </c>
      <c r="S3887" s="678">
        <f t="shared" ca="1" si="667"/>
        <v>4035.8300000000004</v>
      </c>
      <c r="T3887" s="678">
        <f t="shared" ca="1" si="667"/>
        <v>60980.259999999995</v>
      </c>
      <c r="U3887" s="678">
        <f t="shared" ca="1" si="667"/>
        <v>0</v>
      </c>
      <c r="V3887" s="678">
        <f t="shared" ca="1" si="667"/>
        <v>7245.85</v>
      </c>
      <c r="W3887" s="678">
        <f t="shared" ca="1" si="668"/>
        <v>296028.79000000004</v>
      </c>
      <c r="X3887" s="678">
        <f t="shared" ca="1" si="667"/>
        <v>0</v>
      </c>
      <c r="Y3887" s="678">
        <f t="shared" ca="1" si="667"/>
        <v>0</v>
      </c>
      <c r="Z3887" s="678">
        <f t="shared" ca="1" si="667"/>
        <v>0</v>
      </c>
      <c r="AA3887" t="str">
        <f t="shared" si="662"/>
        <v>ASRCMS202202</v>
      </c>
      <c r="AB3887" s="957">
        <f t="shared" si="663"/>
        <v>45230</v>
      </c>
      <c r="AC3887" t="str">
        <f t="shared" si="664"/>
        <v>Unaudited</v>
      </c>
    </row>
    <row r="3888" spans="1:29" x14ac:dyDescent="0.25">
      <c r="A3888" t="s">
        <v>421</v>
      </c>
      <c r="B3888" t="s">
        <v>1380</v>
      </c>
      <c r="C3888" t="s">
        <v>1381</v>
      </c>
      <c r="D3888">
        <v>1900</v>
      </c>
      <c r="E3888" s="957">
        <v>1</v>
      </c>
      <c r="F3888" t="s">
        <v>442</v>
      </c>
      <c r="G3888" s="957">
        <v>366</v>
      </c>
      <c r="H3888" t="s">
        <v>390</v>
      </c>
      <c r="I3888" s="962" t="s">
        <v>489</v>
      </c>
      <c r="J3888" s="962" t="s">
        <v>445</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ASRCMS202202</v>
      </c>
      <c r="AB3888" s="957">
        <f t="shared" si="663"/>
        <v>45230</v>
      </c>
      <c r="AC3888" t="str">
        <f t="shared" si="664"/>
        <v>Unaudited</v>
      </c>
    </row>
    <row r="3889" spans="1:29" x14ac:dyDescent="0.25">
      <c r="A3889" t="s">
        <v>421</v>
      </c>
      <c r="B3889" t="s">
        <v>1380</v>
      </c>
      <c r="C3889" t="s">
        <v>1381</v>
      </c>
      <c r="D3889">
        <v>1900</v>
      </c>
      <c r="E3889" s="957">
        <v>1</v>
      </c>
      <c r="F3889" t="s">
        <v>442</v>
      </c>
      <c r="G3889" s="957">
        <v>366</v>
      </c>
      <c r="H3889" t="s">
        <v>390</v>
      </c>
      <c r="I3889" s="937" t="s">
        <v>489</v>
      </c>
      <c r="J3889" s="937" t="s">
        <v>445</v>
      </c>
      <c r="K3889" s="937" t="s">
        <v>53</v>
      </c>
      <c r="L3889" s="937" t="s">
        <v>44</v>
      </c>
      <c r="M3889" s="962" t="s">
        <v>154</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ASRCMS202202</v>
      </c>
      <c r="AB3889" s="957">
        <f t="shared" si="663"/>
        <v>45230</v>
      </c>
      <c r="AC3889" t="str">
        <f t="shared" si="664"/>
        <v>Unaudited</v>
      </c>
    </row>
    <row r="3890" spans="1:29" x14ac:dyDescent="0.25">
      <c r="A3890" t="s">
        <v>421</v>
      </c>
      <c r="B3890" t="s">
        <v>1380</v>
      </c>
      <c r="C3890" t="s">
        <v>1381</v>
      </c>
      <c r="D3890">
        <v>1900</v>
      </c>
      <c r="E3890" s="957">
        <v>1</v>
      </c>
      <c r="F3890" t="s">
        <v>442</v>
      </c>
      <c r="G3890" s="957">
        <v>366</v>
      </c>
      <c r="H3890" t="s">
        <v>390</v>
      </c>
      <c r="I3890" s="937" t="s">
        <v>489</v>
      </c>
      <c r="J3890" s="937" t="s">
        <v>445</v>
      </c>
      <c r="K3890" s="937" t="s">
        <v>53</v>
      </c>
      <c r="L3890" s="937" t="s">
        <v>41</v>
      </c>
      <c r="M3890" s="962" t="s">
        <v>52</v>
      </c>
      <c r="N3890" s="678">
        <f t="shared" ca="1" si="666"/>
        <v>32958.619056899486</v>
      </c>
      <c r="O3890" s="678">
        <f t="shared" ca="1" si="667"/>
        <v>15833.413890971038</v>
      </c>
      <c r="P3890" s="678">
        <f t="shared" ca="1" si="667"/>
        <v>2179.8977764906303</v>
      </c>
      <c r="Q3890" s="678">
        <f t="shared" ca="1" si="667"/>
        <v>11635.092247359455</v>
      </c>
      <c r="R3890" s="678">
        <f t="shared" ca="1" si="667"/>
        <v>1291.7912749574105</v>
      </c>
      <c r="S3890" s="678">
        <f t="shared" ca="1" si="667"/>
        <v>538.24636456558767</v>
      </c>
      <c r="T3890" s="678">
        <f t="shared" ca="1" si="667"/>
        <v>0</v>
      </c>
      <c r="U3890" s="678">
        <f t="shared" ca="1" si="667"/>
        <v>0</v>
      </c>
      <c r="V3890" s="678">
        <f t="shared" ca="1" si="667"/>
        <v>807.36954684838156</v>
      </c>
      <c r="W3890" s="678">
        <f t="shared" ca="1" si="668"/>
        <v>672.80795570698467</v>
      </c>
      <c r="X3890" s="678">
        <f t="shared" ca="1" si="667"/>
        <v>0</v>
      </c>
      <c r="Y3890" s="678">
        <f t="shared" ca="1" si="667"/>
        <v>0</v>
      </c>
      <c r="Z3890" s="678">
        <f t="shared" ca="1" si="667"/>
        <v>0</v>
      </c>
      <c r="AA3890" t="str">
        <f t="shared" si="662"/>
        <v>ASRCMS202202</v>
      </c>
      <c r="AB3890" s="957">
        <f t="shared" si="663"/>
        <v>45230</v>
      </c>
      <c r="AC3890" t="str">
        <f t="shared" si="664"/>
        <v>Unaudited</v>
      </c>
    </row>
    <row r="3891" spans="1:29" x14ac:dyDescent="0.25">
      <c r="A3891" t="s">
        <v>421</v>
      </c>
      <c r="B3891" t="s">
        <v>1380</v>
      </c>
      <c r="C3891" t="s">
        <v>1381</v>
      </c>
      <c r="D3891">
        <v>1900</v>
      </c>
      <c r="E3891" s="957">
        <v>1</v>
      </c>
      <c r="F3891" t="s">
        <v>442</v>
      </c>
      <c r="G3891" s="957">
        <v>366</v>
      </c>
      <c r="H3891" t="s">
        <v>390</v>
      </c>
      <c r="I3891" s="937" t="s">
        <v>489</v>
      </c>
      <c r="J3891" s="937" t="s">
        <v>445</v>
      </c>
      <c r="K3891" s="937" t="s">
        <v>53</v>
      </c>
      <c r="L3891" s="937" t="s">
        <v>42</v>
      </c>
      <c r="M3891" s="962" t="s">
        <v>155</v>
      </c>
      <c r="N3891" s="678">
        <f t="shared" ca="1" si="666"/>
        <v>202355.8900358243</v>
      </c>
      <c r="O3891" s="678">
        <f t="shared" ca="1" si="667"/>
        <v>82299.223109242681</v>
      </c>
      <c r="P3891" s="678">
        <f t="shared" ca="1" si="667"/>
        <v>9310.1436833158768</v>
      </c>
      <c r="Q3891" s="678">
        <f t="shared" ca="1" si="667"/>
        <v>70146.901711412371</v>
      </c>
      <c r="R3891" s="678">
        <f t="shared" ca="1" si="667"/>
        <v>8578.3466777724461</v>
      </c>
      <c r="S3891" s="678">
        <f t="shared" ca="1" si="667"/>
        <v>154.89110905860105</v>
      </c>
      <c r="T3891" s="678">
        <f t="shared" ca="1" si="667"/>
        <v>6757.944280763184</v>
      </c>
      <c r="U3891" s="678">
        <f t="shared" ca="1" si="667"/>
        <v>0</v>
      </c>
      <c r="V3891" s="678">
        <f t="shared" ca="1" si="667"/>
        <v>1036.8077721911254</v>
      </c>
      <c r="W3891" s="678">
        <f t="shared" ca="1" si="668"/>
        <v>24071.631692068</v>
      </c>
      <c r="X3891" s="678">
        <f t="shared" ca="1" si="667"/>
        <v>0</v>
      </c>
      <c r="Y3891" s="678">
        <f t="shared" ca="1" si="667"/>
        <v>0</v>
      </c>
      <c r="Z3891" s="678">
        <f t="shared" ca="1" si="667"/>
        <v>0</v>
      </c>
      <c r="AA3891" t="str">
        <f t="shared" si="662"/>
        <v>ASRCMS202202</v>
      </c>
      <c r="AB3891" s="957">
        <f t="shared" si="663"/>
        <v>45230</v>
      </c>
      <c r="AC3891" t="str">
        <f t="shared" si="664"/>
        <v>Unaudited</v>
      </c>
    </row>
    <row r="3892" spans="1:29" x14ac:dyDescent="0.25">
      <c r="A3892" t="s">
        <v>421</v>
      </c>
      <c r="B3892" t="s">
        <v>1380</v>
      </c>
      <c r="C3892" t="s">
        <v>1381</v>
      </c>
      <c r="D3892">
        <v>1900</v>
      </c>
      <c r="E3892" s="957">
        <v>1</v>
      </c>
      <c r="F3892" t="s">
        <v>442</v>
      </c>
      <c r="G3892" s="957">
        <v>366</v>
      </c>
      <c r="H3892" t="s">
        <v>390</v>
      </c>
      <c r="I3892" s="937" t="s">
        <v>489</v>
      </c>
      <c r="J3892" s="937" t="s">
        <v>445</v>
      </c>
      <c r="K3892" s="937" t="s">
        <v>53</v>
      </c>
      <c r="L3892" s="945" t="s">
        <v>43</v>
      </c>
      <c r="M3892" s="960" t="s">
        <v>463</v>
      </c>
      <c r="N3892" s="678">
        <f t="shared" ca="1" si="666"/>
        <v>50130.527465919993</v>
      </c>
      <c r="O3892" s="678">
        <f t="shared" ca="1" si="667"/>
        <v>10137.863310760666</v>
      </c>
      <c r="P3892" s="678">
        <f t="shared" ca="1" si="667"/>
        <v>1186.0658588111205</v>
      </c>
      <c r="Q3892" s="678">
        <f t="shared" ca="1" si="667"/>
        <v>15463.570586584163</v>
      </c>
      <c r="R3892" s="678">
        <f t="shared" ca="1" si="667"/>
        <v>2310.9779299973188</v>
      </c>
      <c r="S3892" s="678">
        <f t="shared" ca="1" si="667"/>
        <v>115.41472894344376</v>
      </c>
      <c r="T3892" s="678">
        <f t="shared" ca="1" si="667"/>
        <v>1687.511619884453</v>
      </c>
      <c r="U3892" s="678">
        <f t="shared" ca="1" si="667"/>
        <v>0</v>
      </c>
      <c r="V3892" s="678">
        <f t="shared" ca="1" si="667"/>
        <v>204.75527436007778</v>
      </c>
      <c r="W3892" s="678">
        <f t="shared" ca="1" si="668"/>
        <v>19024.368156578752</v>
      </c>
      <c r="X3892" s="678">
        <f t="shared" ca="1" si="667"/>
        <v>0</v>
      </c>
      <c r="Y3892" s="678">
        <f t="shared" ca="1" si="667"/>
        <v>0</v>
      </c>
      <c r="Z3892" s="678">
        <f t="shared" ca="1" si="667"/>
        <v>0</v>
      </c>
      <c r="AA3892" t="str">
        <f t="shared" si="662"/>
        <v>ASRCMS202202</v>
      </c>
      <c r="AB3892" s="957">
        <f t="shared" si="663"/>
        <v>45230</v>
      </c>
      <c r="AC3892" t="str">
        <f t="shared" si="664"/>
        <v>Unaudited</v>
      </c>
    </row>
    <row r="3893" spans="1:29" x14ac:dyDescent="0.25">
      <c r="A3893" t="s">
        <v>421</v>
      </c>
      <c r="B3893" t="s">
        <v>1380</v>
      </c>
      <c r="C3893" t="s">
        <v>1381</v>
      </c>
      <c r="D3893">
        <v>1900</v>
      </c>
      <c r="E3893" s="957">
        <v>1</v>
      </c>
      <c r="F3893" t="s">
        <v>442</v>
      </c>
      <c r="G3893" s="957">
        <v>366</v>
      </c>
      <c r="H3893" t="s">
        <v>390</v>
      </c>
      <c r="I3893" s="962" t="s">
        <v>489</v>
      </c>
      <c r="J3893" s="962" t="s">
        <v>445</v>
      </c>
      <c r="K3893" s="962" t="s">
        <v>915</v>
      </c>
      <c r="L3893" s="937" t="s">
        <v>916</v>
      </c>
      <c r="M3893" s="962" t="s">
        <v>915</v>
      </c>
      <c r="N3893" s="678">
        <f t="shared" ca="1" si="666"/>
        <v>2200.37</v>
      </c>
      <c r="O3893" s="678">
        <f t="shared" ca="1" si="667"/>
        <v>0</v>
      </c>
      <c r="P3893" s="678">
        <f t="shared" ca="1" si="667"/>
        <v>2200.37</v>
      </c>
      <c r="Q3893" s="678">
        <f t="shared" ca="1" si="667"/>
        <v>0</v>
      </c>
      <c r="R3893" s="678">
        <f t="shared" ca="1" si="667"/>
        <v>0</v>
      </c>
      <c r="S3893" s="678">
        <f t="shared" ca="1" si="667"/>
        <v>0</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ASRCMS202202</v>
      </c>
      <c r="AB3893" s="957">
        <f t="shared" si="663"/>
        <v>45230</v>
      </c>
      <c r="AC3893" t="str">
        <f t="shared" si="664"/>
        <v>Unaudited</v>
      </c>
    </row>
    <row r="3894" spans="1:29" x14ac:dyDescent="0.25">
      <c r="A3894" t="s">
        <v>421</v>
      </c>
      <c r="B3894" t="s">
        <v>1380</v>
      </c>
      <c r="C3894" t="s">
        <v>1381</v>
      </c>
      <c r="D3894">
        <v>1900</v>
      </c>
      <c r="E3894" s="957">
        <v>1</v>
      </c>
      <c r="F3894" t="s">
        <v>442</v>
      </c>
      <c r="G3894" s="957">
        <v>366</v>
      </c>
      <c r="H3894" t="s">
        <v>390</v>
      </c>
      <c r="I3894" s="937" t="s">
        <v>489</v>
      </c>
      <c r="J3894" s="937" t="s">
        <v>445</v>
      </c>
      <c r="K3894" s="937" t="s">
        <v>915</v>
      </c>
      <c r="L3894" s="937" t="s">
        <v>917</v>
      </c>
      <c r="M3894" s="962" t="s">
        <v>920</v>
      </c>
      <c r="N3894" s="678">
        <f t="shared" ca="1" si="666"/>
        <v>64857.277277962457</v>
      </c>
      <c r="O3894" s="678">
        <f t="shared" ca="1" si="667"/>
        <v>13318.236989194225</v>
      </c>
      <c r="P3894" s="678">
        <f t="shared" ca="1" si="667"/>
        <v>2929.5019118395758</v>
      </c>
      <c r="Q3894" s="678">
        <f t="shared" ca="1" si="667"/>
        <v>25239.949714914786</v>
      </c>
      <c r="R3894" s="678">
        <f t="shared" ca="1" si="667"/>
        <v>5471.9015607657757</v>
      </c>
      <c r="S3894" s="678">
        <f t="shared" ca="1" si="667"/>
        <v>57.038214632212501</v>
      </c>
      <c r="T3894" s="678">
        <f t="shared" ca="1" si="667"/>
        <v>4354.4269398784763</v>
      </c>
      <c r="U3894" s="678">
        <f t="shared" ca="1" si="667"/>
        <v>0</v>
      </c>
      <c r="V3894" s="678">
        <f t="shared" ca="1" si="667"/>
        <v>120.69593143482186</v>
      </c>
      <c r="W3894" s="678">
        <f t="shared" ca="1" si="668"/>
        <v>13365.526015302583</v>
      </c>
      <c r="X3894" s="678">
        <f t="shared" ca="1" si="667"/>
        <v>0</v>
      </c>
      <c r="Y3894" s="678">
        <f t="shared" ca="1" si="667"/>
        <v>0</v>
      </c>
      <c r="Z3894" s="678">
        <f t="shared" ca="1" si="667"/>
        <v>0</v>
      </c>
      <c r="AA3894" t="str">
        <f t="shared" si="662"/>
        <v>ASRCMS202202</v>
      </c>
      <c r="AB3894" s="957">
        <f t="shared" si="663"/>
        <v>45230</v>
      </c>
      <c r="AC3894" t="str">
        <f t="shared" si="664"/>
        <v>Unaudited</v>
      </c>
    </row>
    <row r="3895" spans="1:29" x14ac:dyDescent="0.25">
      <c r="A3895" t="s">
        <v>421</v>
      </c>
      <c r="B3895" t="s">
        <v>1380</v>
      </c>
      <c r="C3895" t="s">
        <v>1381</v>
      </c>
      <c r="D3895">
        <v>1900</v>
      </c>
      <c r="E3895" s="957">
        <v>1</v>
      </c>
      <c r="F3895" t="s">
        <v>442</v>
      </c>
      <c r="G3895" s="957">
        <v>366</v>
      </c>
      <c r="H3895" t="s">
        <v>390</v>
      </c>
      <c r="I3895" s="937" t="s">
        <v>489</v>
      </c>
      <c r="J3895" s="937" t="s">
        <v>445</v>
      </c>
      <c r="K3895" s="937" t="s">
        <v>915</v>
      </c>
      <c r="L3895" s="937" t="s">
        <v>918</v>
      </c>
      <c r="M3895" s="962" t="s">
        <v>921</v>
      </c>
      <c r="N3895" s="678">
        <f t="shared" ca="1" si="666"/>
        <v>77.96577441882954</v>
      </c>
      <c r="O3895" s="678">
        <f t="shared" ca="1" si="667"/>
        <v>15.766966834989574</v>
      </c>
      <c r="P3895" s="678">
        <f t="shared" ca="1" si="667"/>
        <v>1.8446353523171748</v>
      </c>
      <c r="Q3895" s="678">
        <f t="shared" ca="1" si="667"/>
        <v>24.049801927236569</v>
      </c>
      <c r="R3895" s="678">
        <f t="shared" ca="1" si="667"/>
        <v>3.5941609451357488</v>
      </c>
      <c r="S3895" s="678">
        <f t="shared" ca="1" si="667"/>
        <v>0.1794993824378216</v>
      </c>
      <c r="T3895" s="678">
        <f t="shared" ca="1" si="667"/>
        <v>2.6245115887621222</v>
      </c>
      <c r="U3895" s="678">
        <f t="shared" ca="1" si="667"/>
        <v>0</v>
      </c>
      <c r="V3895" s="678">
        <f t="shared" ca="1" si="667"/>
        <v>0.31844674969111475</v>
      </c>
      <c r="W3895" s="678">
        <f t="shared" ca="1" si="668"/>
        <v>29.587751638259416</v>
      </c>
      <c r="X3895" s="678">
        <f t="shared" ca="1" si="667"/>
        <v>0</v>
      </c>
      <c r="Y3895" s="678">
        <f t="shared" ca="1" si="667"/>
        <v>0</v>
      </c>
      <c r="Z3895" s="678">
        <f t="shared" ca="1" si="667"/>
        <v>0</v>
      </c>
      <c r="AA3895" t="str">
        <f t="shared" si="662"/>
        <v>ASRCMS202202</v>
      </c>
      <c r="AB3895" s="957">
        <f t="shared" si="663"/>
        <v>45230</v>
      </c>
      <c r="AC3895" t="str">
        <f t="shared" si="664"/>
        <v>Unaudited</v>
      </c>
    </row>
    <row r="3896" spans="1:29" x14ac:dyDescent="0.25">
      <c r="A3896" t="s">
        <v>421</v>
      </c>
      <c r="B3896" t="s">
        <v>1380</v>
      </c>
      <c r="C3896" t="s">
        <v>1381</v>
      </c>
      <c r="D3896">
        <v>1900</v>
      </c>
      <c r="E3896" s="957">
        <v>1</v>
      </c>
      <c r="F3896" t="s">
        <v>442</v>
      </c>
      <c r="G3896" s="957">
        <v>366</v>
      </c>
      <c r="H3896" t="s">
        <v>390</v>
      </c>
      <c r="I3896" s="937" t="s">
        <v>489</v>
      </c>
      <c r="J3896" s="937" t="s">
        <v>445</v>
      </c>
      <c r="K3896" s="937" t="s">
        <v>446</v>
      </c>
      <c r="L3896" s="937">
        <v>5.0999999999999996</v>
      </c>
      <c r="M3896" s="962" t="s">
        <v>37</v>
      </c>
      <c r="N3896" s="678">
        <f t="shared" ca="1" si="666"/>
        <v>671996.72</v>
      </c>
      <c r="O3896" s="678">
        <f t="shared" ca="1" si="667"/>
        <v>284438.46999999997</v>
      </c>
      <c r="P3896" s="678">
        <f t="shared" ca="1" si="667"/>
        <v>153750.62000000002</v>
      </c>
      <c r="Q3896" s="678">
        <f t="shared" ca="1" si="667"/>
        <v>128067.88999999998</v>
      </c>
      <c r="R3896" s="678">
        <f t="shared" ca="1" si="667"/>
        <v>68354.080000000002</v>
      </c>
      <c r="S3896" s="678">
        <f t="shared" ca="1" si="667"/>
        <v>661.21</v>
      </c>
      <c r="T3896" s="678">
        <f t="shared" ca="1" si="667"/>
        <v>33455.12999999999</v>
      </c>
      <c r="U3896" s="678">
        <f t="shared" ca="1" si="667"/>
        <v>0</v>
      </c>
      <c r="V3896" s="678">
        <f t="shared" ca="1" si="667"/>
        <v>1036.03</v>
      </c>
      <c r="W3896" s="678">
        <f t="shared" ca="1" si="668"/>
        <v>2233.29</v>
      </c>
      <c r="X3896" s="678">
        <f t="shared" ca="1" si="667"/>
        <v>0</v>
      </c>
      <c r="Y3896" s="678">
        <f t="shared" ca="1" si="667"/>
        <v>0</v>
      </c>
      <c r="Z3896" s="678">
        <f t="shared" ca="1" si="667"/>
        <v>0</v>
      </c>
      <c r="AA3896" t="str">
        <f t="shared" si="662"/>
        <v>ASRCMS202202</v>
      </c>
      <c r="AB3896" s="957">
        <f t="shared" si="663"/>
        <v>45230</v>
      </c>
      <c r="AC3896" t="str">
        <f t="shared" si="664"/>
        <v>Unaudited</v>
      </c>
    </row>
    <row r="3897" spans="1:29" ht="30" x14ac:dyDescent="0.25">
      <c r="A3897" t="s">
        <v>421</v>
      </c>
      <c r="B3897" t="s">
        <v>1380</v>
      </c>
      <c r="C3897" t="s">
        <v>1381</v>
      </c>
      <c r="D3897">
        <v>1900</v>
      </c>
      <c r="E3897" s="957">
        <v>1</v>
      </c>
      <c r="F3897" t="s">
        <v>442</v>
      </c>
      <c r="G3897" s="957">
        <v>366</v>
      </c>
      <c r="H3897" t="s">
        <v>390</v>
      </c>
      <c r="I3897" s="937" t="s">
        <v>489</v>
      </c>
      <c r="J3897" s="937" t="s">
        <v>445</v>
      </c>
      <c r="K3897" s="937" t="s">
        <v>446</v>
      </c>
      <c r="L3897" s="945">
        <v>5.2</v>
      </c>
      <c r="M3897" s="960" t="s">
        <v>304</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ASRCMS202202</v>
      </c>
      <c r="AB3897" s="957">
        <f t="shared" si="663"/>
        <v>45230</v>
      </c>
      <c r="AC3897" t="str">
        <f t="shared" si="664"/>
        <v>Unaudited</v>
      </c>
    </row>
    <row r="3898" spans="1:29" ht="30" x14ac:dyDescent="0.25">
      <c r="A3898" t="s">
        <v>421</v>
      </c>
      <c r="B3898" t="s">
        <v>1380</v>
      </c>
      <c r="C3898" t="s">
        <v>1381</v>
      </c>
      <c r="D3898">
        <v>1900</v>
      </c>
      <c r="E3898" s="957">
        <v>1</v>
      </c>
      <c r="F3898" t="s">
        <v>442</v>
      </c>
      <c r="G3898" s="957">
        <v>366</v>
      </c>
      <c r="H3898" t="s">
        <v>390</v>
      </c>
      <c r="I3898" s="962" t="s">
        <v>489</v>
      </c>
      <c r="J3898" s="962" t="s">
        <v>445</v>
      </c>
      <c r="K3898" s="962" t="s">
        <v>446</v>
      </c>
      <c r="L3898" s="937">
        <v>5.3</v>
      </c>
      <c r="M3898" s="962" t="s">
        <v>305</v>
      </c>
      <c r="N3898" s="678">
        <f t="shared" ca="1" si="666"/>
        <v>45530.857017424911</v>
      </c>
      <c r="O3898" s="678">
        <f t="shared" ca="1" si="667"/>
        <v>16785.760699674498</v>
      </c>
      <c r="P3898" s="678">
        <f t="shared" ca="1" si="667"/>
        <v>10130.50289747577</v>
      </c>
      <c r="Q3898" s="678">
        <f t="shared" ca="1" si="667"/>
        <v>9008.8172581444778</v>
      </c>
      <c r="R3898" s="678">
        <f t="shared" ca="1" si="667"/>
        <v>7193.3860892945977</v>
      </c>
      <c r="S3898" s="678">
        <f t="shared" ca="1" si="667"/>
        <v>11.227162597533853</v>
      </c>
      <c r="T3898" s="678">
        <f t="shared" ca="1" si="667"/>
        <v>2088.8263065802562</v>
      </c>
      <c r="U3898" s="678">
        <f t="shared" ca="1" si="667"/>
        <v>0</v>
      </c>
      <c r="V3898" s="678">
        <f t="shared" ca="1" si="667"/>
        <v>123.94885037638628</v>
      </c>
      <c r="W3898" s="678">
        <f t="shared" ca="1" si="668"/>
        <v>188.3877532814011</v>
      </c>
      <c r="X3898" s="678">
        <f t="shared" ca="1" si="667"/>
        <v>0</v>
      </c>
      <c r="Y3898" s="678">
        <f t="shared" ca="1" si="667"/>
        <v>0</v>
      </c>
      <c r="Z3898" s="678">
        <f t="shared" ca="1" si="667"/>
        <v>0</v>
      </c>
      <c r="AA3898" t="str">
        <f t="shared" si="662"/>
        <v>ASRCMS202202</v>
      </c>
      <c r="AB3898" s="957">
        <f t="shared" si="663"/>
        <v>45230</v>
      </c>
      <c r="AC3898" t="str">
        <f t="shared" si="664"/>
        <v>Unaudited</v>
      </c>
    </row>
    <row r="3899" spans="1:29" x14ac:dyDescent="0.25">
      <c r="A3899" t="s">
        <v>421</v>
      </c>
      <c r="B3899" t="s">
        <v>1380</v>
      </c>
      <c r="C3899" t="s">
        <v>1381</v>
      </c>
      <c r="D3899">
        <v>1900</v>
      </c>
      <c r="E3899" s="957">
        <v>1</v>
      </c>
      <c r="F3899" t="s">
        <v>442</v>
      </c>
      <c r="G3899" s="957">
        <v>366</v>
      </c>
      <c r="H3899" t="s">
        <v>390</v>
      </c>
      <c r="I3899" s="937" t="s">
        <v>489</v>
      </c>
      <c r="J3899" s="937" t="s">
        <v>445</v>
      </c>
      <c r="K3899" s="937" t="s">
        <v>446</v>
      </c>
      <c r="L3899" s="937" t="s">
        <v>82</v>
      </c>
      <c r="M3899" s="962" t="s">
        <v>454</v>
      </c>
      <c r="N3899" s="678">
        <f t="shared" ca="1" si="666"/>
        <v>5581.6277818804638</v>
      </c>
      <c r="O3899" s="678">
        <f t="shared" ca="1" si="667"/>
        <v>1128.7688832461786</v>
      </c>
      <c r="P3899" s="678">
        <f t="shared" ca="1" si="667"/>
        <v>132.05881691910437</v>
      </c>
      <c r="Q3899" s="678">
        <f t="shared" ca="1" si="667"/>
        <v>1721.7432083040571</v>
      </c>
      <c r="R3899" s="678">
        <f t="shared" ca="1" si="667"/>
        <v>257.3086554127068</v>
      </c>
      <c r="S3899" s="678">
        <f t="shared" ca="1" si="667"/>
        <v>12.850494301039898</v>
      </c>
      <c r="T3899" s="678">
        <f t="shared" ca="1" si="667"/>
        <v>187.89073676107807</v>
      </c>
      <c r="U3899" s="678">
        <f t="shared" ca="1" si="667"/>
        <v>0</v>
      </c>
      <c r="V3899" s="678">
        <f t="shared" ca="1" si="667"/>
        <v>22.797839672277881</v>
      </c>
      <c r="W3899" s="678">
        <f t="shared" ca="1" si="668"/>
        <v>2118.2091472640213</v>
      </c>
      <c r="X3899" s="678">
        <f t="shared" ca="1" si="667"/>
        <v>0</v>
      </c>
      <c r="Y3899" s="678">
        <f t="shared" ca="1" si="667"/>
        <v>0</v>
      </c>
      <c r="Z3899" s="678">
        <f t="shared" ca="1" si="667"/>
        <v>0</v>
      </c>
      <c r="AA3899" t="str">
        <f t="shared" si="662"/>
        <v>ASRCMS202202</v>
      </c>
      <c r="AB3899" s="957">
        <f t="shared" si="663"/>
        <v>45230</v>
      </c>
      <c r="AC3899" t="str">
        <f t="shared" si="664"/>
        <v>Unaudited</v>
      </c>
    </row>
    <row r="3900" spans="1:29" x14ac:dyDescent="0.25">
      <c r="A3900" t="s">
        <v>421</v>
      </c>
      <c r="B3900" t="s">
        <v>1380</v>
      </c>
      <c r="C3900" t="s">
        <v>1381</v>
      </c>
      <c r="D3900">
        <v>1900</v>
      </c>
      <c r="E3900" s="957">
        <v>1</v>
      </c>
      <c r="F3900" t="s">
        <v>442</v>
      </c>
      <c r="G3900" s="957">
        <v>366</v>
      </c>
      <c r="H3900" t="s">
        <v>390</v>
      </c>
      <c r="I3900" s="937" t="s">
        <v>489</v>
      </c>
      <c r="J3900" s="937" t="s">
        <v>445</v>
      </c>
      <c r="K3900" s="937" t="s">
        <v>447</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ASRCMS202202</v>
      </c>
      <c r="AB3900" s="957">
        <f t="shared" si="663"/>
        <v>45230</v>
      </c>
      <c r="AC3900" t="str">
        <f t="shared" si="664"/>
        <v>Unaudited</v>
      </c>
    </row>
    <row r="3901" spans="1:29" x14ac:dyDescent="0.25">
      <c r="A3901" t="s">
        <v>421</v>
      </c>
      <c r="B3901" t="s">
        <v>1380</v>
      </c>
      <c r="C3901" t="s">
        <v>1381</v>
      </c>
      <c r="D3901">
        <v>1900</v>
      </c>
      <c r="E3901" s="957">
        <v>1</v>
      </c>
      <c r="F3901" t="s">
        <v>442</v>
      </c>
      <c r="G3901" s="957">
        <v>366</v>
      </c>
      <c r="H3901" t="s">
        <v>390</v>
      </c>
      <c r="I3901" s="937" t="s">
        <v>489</v>
      </c>
      <c r="J3901" s="937" t="s">
        <v>445</v>
      </c>
      <c r="K3901" s="937" t="s">
        <v>447</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ASRCMS202202</v>
      </c>
      <c r="AB3901" s="957">
        <f t="shared" si="663"/>
        <v>45230</v>
      </c>
      <c r="AC3901" t="str">
        <f t="shared" si="664"/>
        <v>Unaudited</v>
      </c>
    </row>
    <row r="3902" spans="1:29" x14ac:dyDescent="0.25">
      <c r="A3902" t="s">
        <v>421</v>
      </c>
      <c r="B3902" t="s">
        <v>1380</v>
      </c>
      <c r="C3902" t="s">
        <v>1381</v>
      </c>
      <c r="D3902">
        <v>1900</v>
      </c>
      <c r="E3902" s="957">
        <v>1</v>
      </c>
      <c r="F3902" t="s">
        <v>442</v>
      </c>
      <c r="G3902" s="957">
        <v>366</v>
      </c>
      <c r="H3902" t="s">
        <v>390</v>
      </c>
      <c r="I3902" s="937" t="s">
        <v>489</v>
      </c>
      <c r="J3902" s="937" t="s">
        <v>445</v>
      </c>
      <c r="K3902" s="937" t="s">
        <v>447</v>
      </c>
      <c r="L3902" s="937">
        <v>6.3</v>
      </c>
      <c r="M3902" s="962" t="s">
        <v>185</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ASRCMS202202</v>
      </c>
      <c r="AB3902" s="957">
        <f t="shared" si="663"/>
        <v>45230</v>
      </c>
      <c r="AC3902" t="str">
        <f t="shared" si="664"/>
        <v>Unaudited</v>
      </c>
    </row>
    <row r="3903" spans="1:29" x14ac:dyDescent="0.25">
      <c r="A3903" t="s">
        <v>421</v>
      </c>
      <c r="B3903" t="s">
        <v>1380</v>
      </c>
      <c r="C3903" t="s">
        <v>1381</v>
      </c>
      <c r="D3903">
        <v>1900</v>
      </c>
      <c r="E3903" s="957">
        <v>1</v>
      </c>
      <c r="F3903" t="s">
        <v>442</v>
      </c>
      <c r="G3903" s="957">
        <v>366</v>
      </c>
      <c r="H3903" t="s">
        <v>390</v>
      </c>
      <c r="I3903" s="937" t="s">
        <v>489</v>
      </c>
      <c r="J3903" s="937" t="s">
        <v>445</v>
      </c>
      <c r="K3903" s="937" t="s">
        <v>447</v>
      </c>
      <c r="L3903" s="937" t="s">
        <v>87</v>
      </c>
      <c r="M3903" s="962" t="s">
        <v>455</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ASRCMS202202</v>
      </c>
      <c r="AB3903" s="957">
        <f t="shared" si="663"/>
        <v>45230</v>
      </c>
      <c r="AC3903" t="str">
        <f t="shared" si="664"/>
        <v>Unaudited</v>
      </c>
    </row>
    <row r="3904" spans="1:29" x14ac:dyDescent="0.25">
      <c r="A3904" t="s">
        <v>421</v>
      </c>
      <c r="B3904" t="s">
        <v>1380</v>
      </c>
      <c r="C3904" t="s">
        <v>1381</v>
      </c>
      <c r="D3904">
        <v>1900</v>
      </c>
      <c r="E3904" s="957">
        <v>1</v>
      </c>
      <c r="F3904" t="s">
        <v>442</v>
      </c>
      <c r="G3904" s="957">
        <v>366</v>
      </c>
      <c r="H3904" t="s">
        <v>390</v>
      </c>
      <c r="I3904" s="937" t="s">
        <v>489</v>
      </c>
      <c r="J3904" s="937" t="s">
        <v>445</v>
      </c>
      <c r="K3904" s="937" t="s">
        <v>448</v>
      </c>
      <c r="L3904" s="937">
        <v>7.1</v>
      </c>
      <c r="M3904" s="962" t="s">
        <v>20</v>
      </c>
      <c r="N3904" s="678">
        <f t="shared" ca="1" si="666"/>
        <v>958142.20000000007</v>
      </c>
      <c r="O3904" s="678">
        <f t="shared" ca="1" si="670"/>
        <v>200067.25351922074</v>
      </c>
      <c r="P3904" s="678">
        <f t="shared" ca="1" si="670"/>
        <v>13311.276525525438</v>
      </c>
      <c r="Q3904" s="678">
        <f t="shared" ca="1" si="670"/>
        <v>488256.15437333414</v>
      </c>
      <c r="R3904" s="678">
        <f t="shared" ca="1" si="670"/>
        <v>29756.595800225579</v>
      </c>
      <c r="S3904" s="678">
        <f t="shared" ca="1" si="670"/>
        <v>2705.396721070003</v>
      </c>
      <c r="T3904" s="678">
        <f t="shared" ca="1" si="670"/>
        <v>65937.949017673673</v>
      </c>
      <c r="U3904" s="678">
        <f t="shared" ca="1" si="670"/>
        <v>0</v>
      </c>
      <c r="V3904" s="678">
        <f t="shared" ca="1" si="670"/>
        <v>3247.3294278474136</v>
      </c>
      <c r="W3904" s="678">
        <f t="shared" ca="1" si="668"/>
        <v>154860.24461510297</v>
      </c>
      <c r="X3904" s="678">
        <f t="shared" ca="1" si="671"/>
        <v>0</v>
      </c>
      <c r="Y3904" s="678">
        <f t="shared" ca="1" si="671"/>
        <v>0</v>
      </c>
      <c r="Z3904" s="678">
        <f t="shared" ca="1" si="671"/>
        <v>0</v>
      </c>
      <c r="AA3904" t="str">
        <f t="shared" si="662"/>
        <v>ASRCMS202202</v>
      </c>
      <c r="AB3904" s="957">
        <f t="shared" si="663"/>
        <v>45230</v>
      </c>
      <c r="AC3904" t="str">
        <f t="shared" si="664"/>
        <v>Unaudited</v>
      </c>
    </row>
    <row r="3905" spans="1:29" x14ac:dyDescent="0.25">
      <c r="A3905" t="s">
        <v>421</v>
      </c>
      <c r="B3905" t="s">
        <v>1380</v>
      </c>
      <c r="C3905" t="s">
        <v>1381</v>
      </c>
      <c r="D3905">
        <v>1900</v>
      </c>
      <c r="E3905" s="957">
        <v>1</v>
      </c>
      <c r="F3905" t="s">
        <v>442</v>
      </c>
      <c r="G3905" s="957">
        <v>366</v>
      </c>
      <c r="H3905" t="s">
        <v>390</v>
      </c>
      <c r="I3905" s="937" t="s">
        <v>489</v>
      </c>
      <c r="J3905" s="937" t="s">
        <v>445</v>
      </c>
      <c r="K3905" s="937" t="s">
        <v>448</v>
      </c>
      <c r="L3905" s="945">
        <v>7.2</v>
      </c>
      <c r="M3905" s="960"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ASRCMS202202</v>
      </c>
      <c r="AB3905" s="957">
        <f t="shared" si="663"/>
        <v>45230</v>
      </c>
      <c r="AC3905" t="str">
        <f t="shared" si="664"/>
        <v>Unaudited</v>
      </c>
    </row>
    <row r="3906" spans="1:29" x14ac:dyDescent="0.25">
      <c r="A3906" t="s">
        <v>421</v>
      </c>
      <c r="B3906" t="s">
        <v>1380</v>
      </c>
      <c r="C3906" t="s">
        <v>1381</v>
      </c>
      <c r="D3906">
        <v>1900</v>
      </c>
      <c r="E3906" s="957">
        <v>1</v>
      </c>
      <c r="F3906" t="s">
        <v>442</v>
      </c>
      <c r="G3906" s="957">
        <v>366</v>
      </c>
      <c r="H3906" t="s">
        <v>390</v>
      </c>
      <c r="I3906" s="962" t="s">
        <v>489</v>
      </c>
      <c r="J3906" s="962" t="s">
        <v>445</v>
      </c>
      <c r="K3906" s="962" t="s">
        <v>448</v>
      </c>
      <c r="L3906" s="937">
        <v>7.3</v>
      </c>
      <c r="M3906" s="962" t="s">
        <v>156</v>
      </c>
      <c r="N3906" s="678">
        <f t="shared" ca="1" si="666"/>
        <v>83105.884050411114</v>
      </c>
      <c r="O3906" s="678">
        <f t="shared" ca="1" si="670"/>
        <v>16806.447795622269</v>
      </c>
      <c r="P3906" s="678">
        <f t="shared" ca="1" si="670"/>
        <v>1966.2480472705577</v>
      </c>
      <c r="Q3906" s="678">
        <f t="shared" ca="1" si="670"/>
        <v>25635.35173348543</v>
      </c>
      <c r="R3906" s="678">
        <f t="shared" ca="1" si="670"/>
        <v>3831.1159607083869</v>
      </c>
      <c r="S3906" s="678">
        <f t="shared" ca="1" si="670"/>
        <v>191.33337641029425</v>
      </c>
      <c r="T3906" s="678">
        <f t="shared" ca="1" si="670"/>
        <v>2797.5397847385298</v>
      </c>
      <c r="U3906" s="678">
        <f t="shared" ca="1" si="670"/>
        <v>0</v>
      </c>
      <c r="V3906" s="678">
        <f t="shared" ca="1" si="670"/>
        <v>339.44123371227039</v>
      </c>
      <c r="W3906" s="678">
        <f t="shared" ca="1" si="668"/>
        <v>31538.406118463368</v>
      </c>
      <c r="X3906" s="678">
        <f t="shared" ca="1" si="671"/>
        <v>0</v>
      </c>
      <c r="Y3906" s="678">
        <f t="shared" ca="1" si="671"/>
        <v>0</v>
      </c>
      <c r="Z3906" s="678">
        <f t="shared" ca="1" si="671"/>
        <v>0</v>
      </c>
      <c r="AA3906" t="str">
        <f t="shared" ref="AA3906:AA3969" si="672">file_name</f>
        <v>ASRCMS202202</v>
      </c>
      <c r="AB3906" s="957">
        <f t="shared" ref="AB3906:AB3969" si="673">file_date</f>
        <v>45230</v>
      </c>
      <c r="AC3906" t="str">
        <f t="shared" ref="AC3906:AC3969" si="674">status</f>
        <v>Unaudited</v>
      </c>
    </row>
    <row r="3907" spans="1:29" x14ac:dyDescent="0.25">
      <c r="A3907" t="s">
        <v>421</v>
      </c>
      <c r="B3907" t="s">
        <v>1380</v>
      </c>
      <c r="C3907" t="s">
        <v>1381</v>
      </c>
      <c r="D3907">
        <v>1900</v>
      </c>
      <c r="E3907" s="957">
        <v>1</v>
      </c>
      <c r="F3907" t="s">
        <v>442</v>
      </c>
      <c r="G3907" s="957">
        <v>366</v>
      </c>
      <c r="H3907" t="s">
        <v>390</v>
      </c>
      <c r="I3907" s="937" t="s">
        <v>489</v>
      </c>
      <c r="J3907" s="937" t="s">
        <v>445</v>
      </c>
      <c r="K3907" s="937" t="s">
        <v>448</v>
      </c>
      <c r="L3907" s="937" t="s">
        <v>91</v>
      </c>
      <c r="M3907" s="962" t="s">
        <v>456</v>
      </c>
      <c r="N3907" s="678">
        <f t="shared" ca="1" si="666"/>
        <v>186.32797383937367</v>
      </c>
      <c r="O3907" s="678">
        <f t="shared" ca="1" si="670"/>
        <v>37.680982531826096</v>
      </c>
      <c r="P3907" s="678">
        <f t="shared" ca="1" si="670"/>
        <v>4.4084365252803748</v>
      </c>
      <c r="Q3907" s="678">
        <f t="shared" ca="1" si="670"/>
        <v>57.475871916152101</v>
      </c>
      <c r="R3907" s="678">
        <f t="shared" ca="1" si="670"/>
        <v>8.5895732012124366</v>
      </c>
      <c r="S3907" s="678">
        <f t="shared" ca="1" si="670"/>
        <v>0.42897997851452963</v>
      </c>
      <c r="T3907" s="678">
        <f t="shared" ca="1" si="670"/>
        <v>6.2722384315071764</v>
      </c>
      <c r="U3907" s="678">
        <f t="shared" ca="1" si="670"/>
        <v>0</v>
      </c>
      <c r="V3907" s="678">
        <f t="shared" ca="1" si="670"/>
        <v>0.76104596007641867</v>
      </c>
      <c r="W3907" s="678">
        <f t="shared" ca="1" si="668"/>
        <v>70.710845294804557</v>
      </c>
      <c r="X3907" s="678">
        <f t="shared" ca="1" si="671"/>
        <v>0</v>
      </c>
      <c r="Y3907" s="678">
        <f t="shared" ca="1" si="671"/>
        <v>0</v>
      </c>
      <c r="Z3907" s="678">
        <f t="shared" ca="1" si="671"/>
        <v>0</v>
      </c>
      <c r="AA3907" t="str">
        <f t="shared" si="672"/>
        <v>ASRCMS202202</v>
      </c>
      <c r="AB3907" s="957">
        <f t="shared" si="673"/>
        <v>45230</v>
      </c>
      <c r="AC3907" t="str">
        <f t="shared" si="674"/>
        <v>Unaudited</v>
      </c>
    </row>
    <row r="3908" spans="1:29" x14ac:dyDescent="0.25">
      <c r="A3908" t="s">
        <v>421</v>
      </c>
      <c r="B3908" t="s">
        <v>1380</v>
      </c>
      <c r="C3908" t="s">
        <v>1381</v>
      </c>
      <c r="D3908">
        <v>1900</v>
      </c>
      <c r="E3908" s="957">
        <v>1</v>
      </c>
      <c r="F3908" t="s">
        <v>442</v>
      </c>
      <c r="G3908" s="957">
        <v>366</v>
      </c>
      <c r="H3908" t="s">
        <v>390</v>
      </c>
      <c r="I3908" s="937" t="s">
        <v>489</v>
      </c>
      <c r="J3908" s="937" t="s">
        <v>445</v>
      </c>
      <c r="K3908" s="937" t="s">
        <v>449</v>
      </c>
      <c r="L3908" s="937">
        <v>8.1</v>
      </c>
      <c r="M3908" s="962" t="s">
        <v>22</v>
      </c>
      <c r="N3908" s="678">
        <f t="shared" ca="1" si="666"/>
        <v>9012142.8072167672</v>
      </c>
      <c r="O3908" s="678">
        <f t="shared" ca="1" si="670"/>
        <v>3056357.0305260974</v>
      </c>
      <c r="P3908" s="678">
        <f t="shared" ca="1" si="670"/>
        <v>540512.40861848183</v>
      </c>
      <c r="Q3908" s="678">
        <f t="shared" ca="1" si="670"/>
        <v>3083736.4745828849</v>
      </c>
      <c r="R3908" s="678">
        <f t="shared" ca="1" si="670"/>
        <v>577139.61204948707</v>
      </c>
      <c r="S3908" s="678">
        <f t="shared" ca="1" si="670"/>
        <v>8223.4904298230085</v>
      </c>
      <c r="T3908" s="678">
        <f t="shared" ca="1" si="670"/>
        <v>195175.5250842119</v>
      </c>
      <c r="U3908" s="678">
        <f t="shared" ca="1" si="670"/>
        <v>0</v>
      </c>
      <c r="V3908" s="678">
        <f t="shared" ca="1" si="670"/>
        <v>154712.61148493088</v>
      </c>
      <c r="W3908" s="678">
        <f t="shared" ca="1" si="668"/>
        <v>1396285.6544408505</v>
      </c>
      <c r="X3908" s="678">
        <f t="shared" ca="1" si="671"/>
        <v>0</v>
      </c>
      <c r="Y3908" s="678">
        <f t="shared" ca="1" si="671"/>
        <v>0</v>
      </c>
      <c r="Z3908" s="678">
        <f t="shared" ca="1" si="671"/>
        <v>0</v>
      </c>
      <c r="AA3908" t="str">
        <f t="shared" si="672"/>
        <v>ASRCMS202202</v>
      </c>
      <c r="AB3908" s="957">
        <f t="shared" si="673"/>
        <v>45230</v>
      </c>
      <c r="AC3908" t="str">
        <f t="shared" si="674"/>
        <v>Unaudited</v>
      </c>
    </row>
    <row r="3909" spans="1:29" x14ac:dyDescent="0.25">
      <c r="A3909" t="s">
        <v>421</v>
      </c>
      <c r="B3909" t="s">
        <v>1380</v>
      </c>
      <c r="C3909" t="s">
        <v>1381</v>
      </c>
      <c r="D3909">
        <v>1900</v>
      </c>
      <c r="E3909" s="957">
        <v>1</v>
      </c>
      <c r="F3909" t="s">
        <v>442</v>
      </c>
      <c r="G3909" s="957">
        <v>366</v>
      </c>
      <c r="H3909" t="s">
        <v>390</v>
      </c>
      <c r="I3909" s="937" t="s">
        <v>489</v>
      </c>
      <c r="J3909" s="937" t="s">
        <v>445</v>
      </c>
      <c r="K3909" s="937" t="s">
        <v>449</v>
      </c>
      <c r="L3909" s="937" t="s">
        <v>113</v>
      </c>
      <c r="M3909" s="962" t="s">
        <v>444</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ASRCMS202202</v>
      </c>
      <c r="AB3909" s="957">
        <f t="shared" si="673"/>
        <v>45230</v>
      </c>
      <c r="AC3909" t="str">
        <f t="shared" si="674"/>
        <v>Unaudited</v>
      </c>
    </row>
    <row r="3910" spans="1:29" x14ac:dyDescent="0.25">
      <c r="A3910" t="s">
        <v>421</v>
      </c>
      <c r="B3910" t="s">
        <v>1380</v>
      </c>
      <c r="C3910" t="s">
        <v>1381</v>
      </c>
      <c r="D3910">
        <v>1900</v>
      </c>
      <c r="E3910" s="957">
        <v>1</v>
      </c>
      <c r="F3910" t="s">
        <v>442</v>
      </c>
      <c r="G3910" s="957">
        <v>366</v>
      </c>
      <c r="H3910" t="s">
        <v>390</v>
      </c>
      <c r="I3910" s="937" t="s">
        <v>489</v>
      </c>
      <c r="J3910" s="937" t="s">
        <v>445</v>
      </c>
      <c r="K3910" s="937" t="s">
        <v>449</v>
      </c>
      <c r="L3910" s="937" t="s">
        <v>115</v>
      </c>
      <c r="M3910" s="962" t="s">
        <v>158</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ASRCMS202202</v>
      </c>
      <c r="AB3910" s="957">
        <f t="shared" si="673"/>
        <v>45230</v>
      </c>
      <c r="AC3910" t="str">
        <f t="shared" si="674"/>
        <v>Unaudited</v>
      </c>
    </row>
    <row r="3911" spans="1:29" x14ac:dyDescent="0.25">
      <c r="A3911" t="s">
        <v>421</v>
      </c>
      <c r="B3911" t="s">
        <v>1380</v>
      </c>
      <c r="C3911" t="s">
        <v>1381</v>
      </c>
      <c r="D3911">
        <v>1900</v>
      </c>
      <c r="E3911" s="957">
        <v>1</v>
      </c>
      <c r="F3911" t="s">
        <v>442</v>
      </c>
      <c r="G3911" s="957">
        <v>366</v>
      </c>
      <c r="H3911" t="s">
        <v>390</v>
      </c>
      <c r="I3911" s="937" t="s">
        <v>489</v>
      </c>
      <c r="J3911" s="937" t="s">
        <v>445</v>
      </c>
      <c r="K3911" s="937" t="s">
        <v>449</v>
      </c>
      <c r="L3911" s="937" t="s">
        <v>116</v>
      </c>
      <c r="M3911" s="962" t="s">
        <v>114</v>
      </c>
      <c r="N3911" s="678">
        <f t="shared" ca="1" si="666"/>
        <v>-25866.685720003708</v>
      </c>
      <c r="O3911" s="678">
        <f t="shared" ca="1" si="670"/>
        <v>-8772.3672879921742</v>
      </c>
      <c r="P3911" s="678">
        <f t="shared" ca="1" si="670"/>
        <v>-1551.3807204986299</v>
      </c>
      <c r="Q3911" s="678">
        <f t="shared" ca="1" si="670"/>
        <v>-8850.9518699007331</v>
      </c>
      <c r="R3911" s="678">
        <f t="shared" ca="1" si="670"/>
        <v>-1656.5082556719265</v>
      </c>
      <c r="S3911" s="678">
        <f t="shared" ca="1" si="670"/>
        <v>-23.603092740535796</v>
      </c>
      <c r="T3911" s="678">
        <f t="shared" ca="1" si="670"/>
        <v>-560.19351619097984</v>
      </c>
      <c r="U3911" s="678">
        <f t="shared" ca="1" si="670"/>
        <v>0</v>
      </c>
      <c r="V3911" s="678">
        <f t="shared" ca="1" si="670"/>
        <v>-444.05671146234931</v>
      </c>
      <c r="W3911" s="678">
        <f t="shared" ca="1" si="668"/>
        <v>-4007.6242655463789</v>
      </c>
      <c r="X3911" s="678">
        <f t="shared" ca="1" si="671"/>
        <v>0</v>
      </c>
      <c r="Y3911" s="678">
        <f t="shared" ca="1" si="671"/>
        <v>0</v>
      </c>
      <c r="Z3911" s="678">
        <f t="shared" ca="1" si="671"/>
        <v>0</v>
      </c>
      <c r="AA3911" t="str">
        <f t="shared" si="672"/>
        <v>ASRCMS202202</v>
      </c>
      <c r="AB3911" s="957">
        <f t="shared" si="673"/>
        <v>45230</v>
      </c>
      <c r="AC3911" t="str">
        <f t="shared" si="674"/>
        <v>Unaudited</v>
      </c>
    </row>
    <row r="3912" spans="1:29" x14ac:dyDescent="0.25">
      <c r="A3912" t="s">
        <v>421</v>
      </c>
      <c r="B3912" t="s">
        <v>1380</v>
      </c>
      <c r="C3912" t="s">
        <v>1381</v>
      </c>
      <c r="D3912">
        <v>1900</v>
      </c>
      <c r="E3912" s="957">
        <v>1</v>
      </c>
      <c r="F3912" t="s">
        <v>442</v>
      </c>
      <c r="G3912" s="957">
        <v>366</v>
      </c>
      <c r="H3912" t="s">
        <v>390</v>
      </c>
      <c r="I3912" s="937" t="s">
        <v>489</v>
      </c>
      <c r="J3912" s="937" t="s">
        <v>445</v>
      </c>
      <c r="K3912" s="937" t="s">
        <v>449</v>
      </c>
      <c r="L3912" s="937" t="s">
        <v>117</v>
      </c>
      <c r="M3912" s="962" t="s">
        <v>159</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ASRCMS202202</v>
      </c>
      <c r="AB3912" s="957">
        <f t="shared" si="673"/>
        <v>45230</v>
      </c>
      <c r="AC3912" t="str">
        <f t="shared" si="674"/>
        <v>Unaudited</v>
      </c>
    </row>
    <row r="3913" spans="1:29" x14ac:dyDescent="0.25">
      <c r="A3913" t="s">
        <v>421</v>
      </c>
      <c r="B3913" t="s">
        <v>1380</v>
      </c>
      <c r="C3913" t="s">
        <v>1381</v>
      </c>
      <c r="D3913">
        <v>1900</v>
      </c>
      <c r="E3913" s="957">
        <v>1</v>
      </c>
      <c r="F3913" t="s">
        <v>442</v>
      </c>
      <c r="G3913" s="957">
        <v>366</v>
      </c>
      <c r="H3913" t="s">
        <v>390</v>
      </c>
      <c r="I3913" s="937" t="s">
        <v>489</v>
      </c>
      <c r="J3913" s="937" t="s">
        <v>445</v>
      </c>
      <c r="K3913" s="937" t="s">
        <v>449</v>
      </c>
      <c r="L3913" s="945" t="s">
        <v>160</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ASRCMS202202</v>
      </c>
      <c r="AB3913" s="957">
        <f t="shared" si="673"/>
        <v>45230</v>
      </c>
      <c r="AC3913" t="str">
        <f t="shared" si="674"/>
        <v>Unaudited</v>
      </c>
    </row>
    <row r="3914" spans="1:29" x14ac:dyDescent="0.25">
      <c r="A3914" t="s">
        <v>421</v>
      </c>
      <c r="B3914" t="s">
        <v>1380</v>
      </c>
      <c r="C3914" t="s">
        <v>1381</v>
      </c>
      <c r="D3914">
        <v>1900</v>
      </c>
      <c r="E3914" s="957">
        <v>1</v>
      </c>
      <c r="F3914" t="s">
        <v>442</v>
      </c>
      <c r="G3914" s="957">
        <v>366</v>
      </c>
      <c r="H3914" t="s">
        <v>390</v>
      </c>
      <c r="I3914" s="937" t="s">
        <v>489</v>
      </c>
      <c r="J3914" s="937" t="s">
        <v>445</v>
      </c>
      <c r="K3914" s="937" t="s">
        <v>449</v>
      </c>
      <c r="L3914" s="937" t="s">
        <v>443</v>
      </c>
      <c r="M3914" s="962" t="s">
        <v>457</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ASRCMS202202</v>
      </c>
      <c r="AB3914" s="957">
        <f t="shared" si="673"/>
        <v>45230</v>
      </c>
      <c r="AC3914" t="str">
        <f t="shared" si="674"/>
        <v>Unaudited</v>
      </c>
    </row>
    <row r="3915" spans="1:29" ht="30" x14ac:dyDescent="0.25">
      <c r="A3915" t="s">
        <v>421</v>
      </c>
      <c r="B3915" t="s">
        <v>1380</v>
      </c>
      <c r="C3915" t="s">
        <v>1381</v>
      </c>
      <c r="D3915">
        <v>1900</v>
      </c>
      <c r="E3915" s="957">
        <v>1</v>
      </c>
      <c r="F3915" t="s">
        <v>442</v>
      </c>
      <c r="G3915" s="957">
        <v>366</v>
      </c>
      <c r="H3915" t="s">
        <v>390</v>
      </c>
      <c r="I3915" s="937" t="s">
        <v>489</v>
      </c>
      <c r="J3915" s="937" t="s">
        <v>445</v>
      </c>
      <c r="K3915" s="937" t="s">
        <v>450</v>
      </c>
      <c r="L3915" s="937">
        <v>9.1</v>
      </c>
      <c r="M3915" s="962" t="s">
        <v>186</v>
      </c>
      <c r="N3915" s="678">
        <f t="shared" ca="1" si="666"/>
        <v>17105707.109999999</v>
      </c>
      <c r="O3915" s="678">
        <f t="shared" ca="1" si="675"/>
        <v>1449836.63</v>
      </c>
      <c r="P3915" s="678">
        <f t="shared" ca="1" si="675"/>
        <v>171942.38</v>
      </c>
      <c r="Q3915" s="678">
        <f t="shared" ca="1" si="675"/>
        <v>3779301.46</v>
      </c>
      <c r="R3915" s="678">
        <f t="shared" ca="1" si="675"/>
        <v>740484.10000000009</v>
      </c>
      <c r="S3915" s="678">
        <f t="shared" ca="1" si="675"/>
        <v>38953</v>
      </c>
      <c r="T3915" s="678">
        <f t="shared" ca="1" si="675"/>
        <v>307342.27</v>
      </c>
      <c r="U3915" s="678">
        <f t="shared" ca="1" si="675"/>
        <v>0</v>
      </c>
      <c r="V3915" s="678">
        <f t="shared" ca="1" si="675"/>
        <v>19552</v>
      </c>
      <c r="W3915" s="678">
        <f t="shared" ca="1" si="668"/>
        <v>10598295.27</v>
      </c>
      <c r="X3915" s="678">
        <f t="shared" ca="1" si="671"/>
        <v>0</v>
      </c>
      <c r="Y3915" s="678">
        <f t="shared" ca="1" si="671"/>
        <v>0</v>
      </c>
      <c r="Z3915" s="678">
        <f t="shared" ca="1" si="671"/>
        <v>0</v>
      </c>
      <c r="AA3915" t="str">
        <f t="shared" si="672"/>
        <v>ASRCMS202202</v>
      </c>
      <c r="AB3915" s="957">
        <f t="shared" si="673"/>
        <v>45230</v>
      </c>
      <c r="AC3915" t="str">
        <f t="shared" si="674"/>
        <v>Unaudited</v>
      </c>
    </row>
    <row r="3916" spans="1:29" x14ac:dyDescent="0.25">
      <c r="A3916" t="s">
        <v>421</v>
      </c>
      <c r="B3916" t="s">
        <v>1380</v>
      </c>
      <c r="C3916" t="s">
        <v>1381</v>
      </c>
      <c r="D3916">
        <v>1900</v>
      </c>
      <c r="E3916" s="957">
        <v>1</v>
      </c>
      <c r="F3916" t="s">
        <v>442</v>
      </c>
      <c r="G3916" s="957">
        <v>366</v>
      </c>
      <c r="H3916" t="s">
        <v>390</v>
      </c>
      <c r="I3916" s="937" t="s">
        <v>489</v>
      </c>
      <c r="J3916" s="937" t="s">
        <v>445</v>
      </c>
      <c r="K3916" s="937" t="s">
        <v>450</v>
      </c>
      <c r="L3916" s="937" t="s">
        <v>107</v>
      </c>
      <c r="M3916" s="962" t="s">
        <v>187</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ASRCMS202202</v>
      </c>
      <c r="AB3916" s="957">
        <f t="shared" si="673"/>
        <v>45230</v>
      </c>
      <c r="AC3916" t="str">
        <f t="shared" si="674"/>
        <v>Unaudited</v>
      </c>
    </row>
    <row r="3917" spans="1:29" x14ac:dyDescent="0.25">
      <c r="A3917" t="s">
        <v>421</v>
      </c>
      <c r="B3917" t="s">
        <v>1380</v>
      </c>
      <c r="C3917" t="s">
        <v>1381</v>
      </c>
      <c r="D3917">
        <v>1900</v>
      </c>
      <c r="E3917" s="957">
        <v>1</v>
      </c>
      <c r="F3917" t="s">
        <v>442</v>
      </c>
      <c r="G3917" s="957">
        <v>366</v>
      </c>
      <c r="H3917" t="s">
        <v>390</v>
      </c>
      <c r="I3917" s="937" t="s">
        <v>489</v>
      </c>
      <c r="J3917" s="937" t="s">
        <v>445</v>
      </c>
      <c r="K3917" s="937" t="s">
        <v>450</v>
      </c>
      <c r="L3917" s="937" t="s">
        <v>1316</v>
      </c>
      <c r="M3917" s="962" t="s">
        <v>1317</v>
      </c>
      <c r="N3917" s="678">
        <f t="shared" ca="1" si="666"/>
        <v>1282759.5599999996</v>
      </c>
      <c r="O3917" s="678">
        <f t="shared" ca="1" si="675"/>
        <v>41826.959999999999</v>
      </c>
      <c r="P3917" s="678">
        <f t="shared" ca="1" si="675"/>
        <v>0</v>
      </c>
      <c r="Q3917" s="678">
        <f t="shared" ca="1" si="675"/>
        <v>890467.25999999989</v>
      </c>
      <c r="R3917" s="678">
        <f t="shared" ca="1" si="675"/>
        <v>48396.979999999996</v>
      </c>
      <c r="S3917" s="678">
        <f t="shared" ca="1" si="675"/>
        <v>0</v>
      </c>
      <c r="T3917" s="678">
        <f t="shared" ca="1" si="675"/>
        <v>126544.51</v>
      </c>
      <c r="U3917" s="678">
        <f t="shared" ca="1" si="675"/>
        <v>0</v>
      </c>
      <c r="V3917" s="678">
        <f t="shared" ca="1" si="675"/>
        <v>68715.72</v>
      </c>
      <c r="W3917" s="678">
        <f t="shared" ca="1" si="668"/>
        <v>106808.13</v>
      </c>
      <c r="X3917" s="678">
        <f t="shared" ca="1" si="671"/>
        <v>0</v>
      </c>
      <c r="Y3917" s="678">
        <f t="shared" ca="1" si="671"/>
        <v>0</v>
      </c>
      <c r="Z3917" s="678">
        <f t="shared" ca="1" si="671"/>
        <v>0</v>
      </c>
      <c r="AA3917" t="str">
        <f t="shared" si="672"/>
        <v>ASRCMS202202</v>
      </c>
      <c r="AB3917" s="957">
        <f t="shared" si="673"/>
        <v>45230</v>
      </c>
      <c r="AC3917" t="str">
        <f t="shared" si="674"/>
        <v>Unaudited</v>
      </c>
    </row>
    <row r="3918" spans="1:29" x14ac:dyDescent="0.25">
      <c r="A3918" t="s">
        <v>421</v>
      </c>
      <c r="B3918" t="s">
        <v>1380</v>
      </c>
      <c r="C3918" t="s">
        <v>1381</v>
      </c>
      <c r="D3918">
        <v>1900</v>
      </c>
      <c r="E3918" s="957">
        <v>1</v>
      </c>
      <c r="F3918" t="s">
        <v>442</v>
      </c>
      <c r="G3918" s="957">
        <v>366</v>
      </c>
      <c r="H3918" t="s">
        <v>390</v>
      </c>
      <c r="I3918" s="937" t="s">
        <v>489</v>
      </c>
      <c r="J3918" s="937" t="s">
        <v>445</v>
      </c>
      <c r="K3918" s="937" t="s">
        <v>450</v>
      </c>
      <c r="L3918" s="945" t="s">
        <v>108</v>
      </c>
      <c r="M3918" s="960" t="s">
        <v>188</v>
      </c>
      <c r="N3918" s="678">
        <f t="shared" ca="1" si="666"/>
        <v>2168368.67</v>
      </c>
      <c r="O3918" s="678">
        <f t="shared" ca="1" si="675"/>
        <v>360247.64999999997</v>
      </c>
      <c r="P3918" s="678">
        <f t="shared" ca="1" si="675"/>
        <v>35567.699999999997</v>
      </c>
      <c r="Q3918" s="678">
        <f t="shared" ca="1" si="675"/>
        <v>709591.04999999981</v>
      </c>
      <c r="R3918" s="678">
        <f t="shared" ca="1" si="675"/>
        <v>52665.780000000013</v>
      </c>
      <c r="S3918" s="678">
        <f t="shared" ca="1" si="675"/>
        <v>1401.1599999999999</v>
      </c>
      <c r="T3918" s="678">
        <f t="shared" ca="1" si="675"/>
        <v>90181.08</v>
      </c>
      <c r="U3918" s="678">
        <f t="shared" ca="1" si="675"/>
        <v>0</v>
      </c>
      <c r="V3918" s="678">
        <f t="shared" ca="1" si="675"/>
        <v>1334.12</v>
      </c>
      <c r="W3918" s="678">
        <f t="shared" ca="1" si="668"/>
        <v>917380.13000000012</v>
      </c>
      <c r="X3918" s="678">
        <f t="shared" ca="1" si="671"/>
        <v>0</v>
      </c>
      <c r="Y3918" s="678">
        <f t="shared" ca="1" si="671"/>
        <v>0</v>
      </c>
      <c r="Z3918" s="678">
        <f t="shared" ca="1" si="671"/>
        <v>0</v>
      </c>
      <c r="AA3918" t="str">
        <f t="shared" si="672"/>
        <v>ASRCMS202202</v>
      </c>
      <c r="AB3918" s="957">
        <f t="shared" si="673"/>
        <v>45230</v>
      </c>
      <c r="AC3918" t="str">
        <f t="shared" si="674"/>
        <v>Unaudited</v>
      </c>
    </row>
    <row r="3919" spans="1:29" x14ac:dyDescent="0.25">
      <c r="A3919" t="s">
        <v>421</v>
      </c>
      <c r="B3919" t="s">
        <v>1380</v>
      </c>
      <c r="C3919" t="s">
        <v>1381</v>
      </c>
      <c r="D3919">
        <v>1900</v>
      </c>
      <c r="E3919" s="957">
        <v>1</v>
      </c>
      <c r="F3919" t="s">
        <v>442</v>
      </c>
      <c r="G3919" s="957">
        <v>366</v>
      </c>
      <c r="H3919" t="s">
        <v>390</v>
      </c>
      <c r="I3919" s="962" t="s">
        <v>489</v>
      </c>
      <c r="J3919" s="962" t="s">
        <v>445</v>
      </c>
      <c r="K3919" s="962" t="s">
        <v>450</v>
      </c>
      <c r="L3919" s="953" t="s">
        <v>109</v>
      </c>
      <c r="M3919" s="962" t="s">
        <v>161</v>
      </c>
      <c r="N3919" s="678">
        <f t="shared" ca="1" si="666"/>
        <v>4243929.4279957321</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2075928.2475505141</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71248.943683750782</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1470284.6292766822</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96905.321735061108</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5068.4833796102621</v>
      </c>
      <c r="T3919" s="678">
        <f t="shared" ca="1" si="676"/>
        <v>167156.33643166025</v>
      </c>
      <c r="U3919" s="678">
        <f t="shared" ca="1" si="676"/>
        <v>0</v>
      </c>
      <c r="V3919" s="678">
        <f t="shared" ca="1" si="676"/>
        <v>10334.749161061396</v>
      </c>
      <c r="W3919" s="678">
        <f t="shared" ca="1" si="668"/>
        <v>347002.71677739167</v>
      </c>
      <c r="X3919" s="678">
        <f t="shared" ca="1" si="676"/>
        <v>0</v>
      </c>
      <c r="Y3919" s="678">
        <f t="shared" ca="1" si="676"/>
        <v>0</v>
      </c>
      <c r="Z3919" s="678">
        <f t="shared" ca="1" si="676"/>
        <v>0</v>
      </c>
      <c r="AA3919" t="str">
        <f t="shared" si="672"/>
        <v>ASRCMS202202</v>
      </c>
      <c r="AB3919" s="957">
        <f t="shared" si="673"/>
        <v>45230</v>
      </c>
      <c r="AC3919" t="str">
        <f t="shared" si="674"/>
        <v>Unaudited</v>
      </c>
    </row>
    <row r="3920" spans="1:29" x14ac:dyDescent="0.25">
      <c r="A3920" t="s">
        <v>421</v>
      </c>
      <c r="B3920" t="s">
        <v>1380</v>
      </c>
      <c r="C3920" t="s">
        <v>1381</v>
      </c>
      <c r="D3920">
        <v>1900</v>
      </c>
      <c r="E3920" s="957">
        <v>1</v>
      </c>
      <c r="F3920" t="s">
        <v>442</v>
      </c>
      <c r="G3920" s="957">
        <v>366</v>
      </c>
      <c r="H3920" t="s">
        <v>390</v>
      </c>
      <c r="I3920" s="958" t="s">
        <v>489</v>
      </c>
      <c r="J3920" s="958" t="s">
        <v>445</v>
      </c>
      <c r="K3920" s="958" t="s">
        <v>450</v>
      </c>
      <c r="L3920" s="953" t="s">
        <v>110</v>
      </c>
      <c r="M3920" s="958" t="s">
        <v>135</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59030.274489433112</v>
      </c>
      <c r="O3920" s="678">
        <f t="shared" ca="1" si="676"/>
        <v>35767.679851924375</v>
      </c>
      <c r="P3920" s="678">
        <f t="shared" ca="1" si="676"/>
        <v>4170.444810212668</v>
      </c>
      <c r="Q3920" s="678">
        <f t="shared" ca="1" si="676"/>
        <v>14177.611423121121</v>
      </c>
      <c r="R3920" s="678">
        <f t="shared" ca="1" si="676"/>
        <v>1972.4819390166233</v>
      </c>
      <c r="S3920" s="678">
        <f t="shared" ca="1" si="676"/>
        <v>90.116700714839141</v>
      </c>
      <c r="T3920" s="678">
        <f t="shared" ca="1" si="676"/>
        <v>1459.7286942162766</v>
      </c>
      <c r="U3920" s="678">
        <f t="shared" ca="1" si="676"/>
        <v>0</v>
      </c>
      <c r="V3920" s="678">
        <f t="shared" ca="1" si="676"/>
        <v>303.45419628466243</v>
      </c>
      <c r="W3920" s="678">
        <f t="shared" ca="1" si="668"/>
        <v>1088.7568739425465</v>
      </c>
      <c r="X3920" s="678">
        <f t="shared" ca="1" si="676"/>
        <v>0</v>
      </c>
      <c r="Y3920" s="678">
        <f t="shared" ca="1" si="676"/>
        <v>0</v>
      </c>
      <c r="Z3920" s="678">
        <f t="shared" ca="1" si="676"/>
        <v>0</v>
      </c>
      <c r="AA3920" t="str">
        <f t="shared" si="672"/>
        <v>ASRCMS202202</v>
      </c>
      <c r="AB3920" s="957">
        <f t="shared" si="673"/>
        <v>45230</v>
      </c>
      <c r="AC3920" t="str">
        <f t="shared" si="674"/>
        <v>Unaudited</v>
      </c>
    </row>
    <row r="3921" spans="1:29" x14ac:dyDescent="0.25">
      <c r="A3921" t="s">
        <v>421</v>
      </c>
      <c r="B3921" t="s">
        <v>1380</v>
      </c>
      <c r="C3921" t="s">
        <v>1381</v>
      </c>
      <c r="D3921">
        <v>1900</v>
      </c>
      <c r="E3921" s="957">
        <v>1</v>
      </c>
      <c r="F3921" t="s">
        <v>442</v>
      </c>
      <c r="G3921" s="957">
        <v>366</v>
      </c>
      <c r="H3921" t="s">
        <v>390</v>
      </c>
      <c r="I3921" s="958" t="s">
        <v>489</v>
      </c>
      <c r="J3921" s="958" t="s">
        <v>445</v>
      </c>
      <c r="K3921" s="958" t="s">
        <v>450</v>
      </c>
      <c r="L3921" s="937" t="s">
        <v>111</v>
      </c>
      <c r="M3921" s="958" t="s">
        <v>163</v>
      </c>
      <c r="N3921" s="678">
        <f t="shared" ca="1" si="677"/>
        <v>1006867.3377145397</v>
      </c>
      <c r="O3921" s="678">
        <f t="shared" ca="1" si="676"/>
        <v>162091.3934901508</v>
      </c>
      <c r="P3921" s="678">
        <f t="shared" ca="1" si="676"/>
        <v>10934.049472913914</v>
      </c>
      <c r="Q3921" s="678">
        <f t="shared" ca="1" si="676"/>
        <v>292666.95021054806</v>
      </c>
      <c r="R3921" s="678">
        <f t="shared" ca="1" si="676"/>
        <v>37621.916616296476</v>
      </c>
      <c r="S3921" s="678">
        <f t="shared" ca="1" si="676"/>
        <v>1925.2042852594323</v>
      </c>
      <c r="T3921" s="678">
        <f t="shared" ca="1" si="676"/>
        <v>20286.701323069905</v>
      </c>
      <c r="U3921" s="678">
        <f t="shared" ca="1" si="676"/>
        <v>0</v>
      </c>
      <c r="V3921" s="678">
        <f t="shared" ca="1" si="676"/>
        <v>4257.7162884522168</v>
      </c>
      <c r="W3921" s="678">
        <f t="shared" ca="1" si="668"/>
        <v>477083.40602784895</v>
      </c>
      <c r="X3921" s="678">
        <f t="shared" ca="1" si="676"/>
        <v>0</v>
      </c>
      <c r="Y3921" s="678">
        <f t="shared" ca="1" si="676"/>
        <v>0</v>
      </c>
      <c r="Z3921" s="678">
        <f t="shared" ca="1" si="676"/>
        <v>0</v>
      </c>
      <c r="AA3921" t="str">
        <f t="shared" si="672"/>
        <v>ASRCMS202202</v>
      </c>
      <c r="AB3921" s="957">
        <f t="shared" si="673"/>
        <v>45230</v>
      </c>
      <c r="AC3921" t="str">
        <f t="shared" si="674"/>
        <v>Unaudited</v>
      </c>
    </row>
    <row r="3922" spans="1:29" x14ac:dyDescent="0.25">
      <c r="A3922" t="s">
        <v>421</v>
      </c>
      <c r="B3922" t="s">
        <v>1380</v>
      </c>
      <c r="C3922" t="s">
        <v>1381</v>
      </c>
      <c r="D3922">
        <v>1900</v>
      </c>
      <c r="E3922" s="957">
        <v>1</v>
      </c>
      <c r="F3922" t="s">
        <v>442</v>
      </c>
      <c r="G3922" s="957">
        <v>366</v>
      </c>
      <c r="H3922" t="s">
        <v>390</v>
      </c>
      <c r="I3922" s="958" t="s">
        <v>489</v>
      </c>
      <c r="J3922" s="958" t="s">
        <v>445</v>
      </c>
      <c r="K3922" s="958" t="s">
        <v>450</v>
      </c>
      <c r="L3922" s="937" t="s">
        <v>112</v>
      </c>
      <c r="M3922" s="958" t="s">
        <v>464</v>
      </c>
      <c r="N3922" s="678">
        <f t="shared" ca="1" si="677"/>
        <v>149012.99195495277</v>
      </c>
      <c r="O3922" s="678">
        <f t="shared" ca="1" si="676"/>
        <v>30134.798501647205</v>
      </c>
      <c r="P3922" s="678">
        <f t="shared" ca="1" si="676"/>
        <v>3525.5807431353569</v>
      </c>
      <c r="Q3922" s="678">
        <f t="shared" ca="1" si="676"/>
        <v>45965.463279436131</v>
      </c>
      <c r="R3922" s="678">
        <f t="shared" ca="1" si="676"/>
        <v>6869.381853699274</v>
      </c>
      <c r="S3922" s="678">
        <f t="shared" ca="1" si="676"/>
        <v>343.07027962600785</v>
      </c>
      <c r="T3922" s="678">
        <f t="shared" ca="1" si="676"/>
        <v>5016.1282585482659</v>
      </c>
      <c r="U3922" s="678">
        <f t="shared" ca="1" si="676"/>
        <v>0</v>
      </c>
      <c r="V3922" s="678">
        <f t="shared" ca="1" si="676"/>
        <v>608.6350492061888</v>
      </c>
      <c r="W3922" s="678">
        <f t="shared" ca="1" si="668"/>
        <v>56549.933989654332</v>
      </c>
      <c r="X3922" s="678">
        <f t="shared" ca="1" si="676"/>
        <v>0</v>
      </c>
      <c r="Y3922" s="678">
        <f t="shared" ca="1" si="676"/>
        <v>0</v>
      </c>
      <c r="Z3922" s="678">
        <f t="shared" ca="1" si="676"/>
        <v>0</v>
      </c>
      <c r="AA3922" t="str">
        <f t="shared" si="672"/>
        <v>ASRCMS202202</v>
      </c>
      <c r="AB3922" s="957">
        <f t="shared" si="673"/>
        <v>45230</v>
      </c>
      <c r="AC3922" t="str">
        <f t="shared" si="674"/>
        <v>Unaudited</v>
      </c>
    </row>
    <row r="3923" spans="1:29" x14ac:dyDescent="0.25">
      <c r="A3923" t="s">
        <v>421</v>
      </c>
      <c r="B3923" t="s">
        <v>1380</v>
      </c>
      <c r="C3923" t="s">
        <v>1381</v>
      </c>
      <c r="D3923">
        <v>1900</v>
      </c>
      <c r="E3923" s="957">
        <v>1</v>
      </c>
      <c r="F3923" t="s">
        <v>442</v>
      </c>
      <c r="G3923" s="957">
        <v>366</v>
      </c>
      <c r="H3923" t="s">
        <v>390</v>
      </c>
      <c r="I3923" s="965" t="s">
        <v>489</v>
      </c>
      <c r="J3923" s="965" t="s">
        <v>445</v>
      </c>
      <c r="K3923" s="965" t="s">
        <v>6</v>
      </c>
      <c r="L3923" s="945" t="s">
        <v>118</v>
      </c>
      <c r="M3923" s="965" t="s">
        <v>189</v>
      </c>
      <c r="N3923" s="678">
        <f t="shared" ca="1" si="677"/>
        <v>65326.34805694918</v>
      </c>
      <c r="O3923" s="678">
        <f t="shared" ca="1" si="676"/>
        <v>22313.684565219264</v>
      </c>
      <c r="P3923" s="678">
        <f t="shared" ca="1" si="676"/>
        <v>3972.2449189422423</v>
      </c>
      <c r="Q3923" s="678">
        <f t="shared" ca="1" si="676"/>
        <v>22231.631637600389</v>
      </c>
      <c r="R3923" s="678">
        <f t="shared" ca="1" si="676"/>
        <v>4160.7820137378358</v>
      </c>
      <c r="S3923" s="678">
        <f t="shared" ca="1" si="676"/>
        <v>59.285743615911983</v>
      </c>
      <c r="T3923" s="678">
        <f t="shared" ca="1" si="676"/>
        <v>1407.0820947611446</v>
      </c>
      <c r="U3923" s="678">
        <f t="shared" ca="1" si="676"/>
        <v>0</v>
      </c>
      <c r="V3923" s="678">
        <f t="shared" ca="1" si="676"/>
        <v>1115.3721521192581</v>
      </c>
      <c r="W3923" s="678">
        <f t="shared" ca="1" si="668"/>
        <v>10066.264930953144</v>
      </c>
      <c r="X3923" s="678">
        <f t="shared" ca="1" si="676"/>
        <v>0</v>
      </c>
      <c r="Y3923" s="678">
        <f t="shared" ca="1" si="676"/>
        <v>0</v>
      </c>
      <c r="Z3923" s="678">
        <f t="shared" ca="1" si="676"/>
        <v>0</v>
      </c>
      <c r="AA3923" t="str">
        <f t="shared" si="672"/>
        <v>ASRCMS202202</v>
      </c>
      <c r="AB3923" s="957">
        <f t="shared" si="673"/>
        <v>45230</v>
      </c>
      <c r="AC3923" t="str">
        <f t="shared" si="674"/>
        <v>Unaudited</v>
      </c>
    </row>
    <row r="3924" spans="1:29" x14ac:dyDescent="0.25">
      <c r="A3924" t="s">
        <v>421</v>
      </c>
      <c r="B3924" t="s">
        <v>1380</v>
      </c>
      <c r="C3924" t="s">
        <v>1381</v>
      </c>
      <c r="D3924">
        <v>1900</v>
      </c>
      <c r="E3924" s="957">
        <v>1</v>
      </c>
      <c r="F3924" t="s">
        <v>442</v>
      </c>
      <c r="G3924" s="957">
        <v>366</v>
      </c>
      <c r="H3924" t="s">
        <v>390</v>
      </c>
      <c r="I3924" s="937" t="s">
        <v>489</v>
      </c>
      <c r="J3924" s="937" t="s">
        <v>445</v>
      </c>
      <c r="K3924" s="937" t="s">
        <v>6</v>
      </c>
      <c r="L3924" s="937" t="s">
        <v>45</v>
      </c>
      <c r="M3924" s="958" t="s">
        <v>164</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ASRCMS202202</v>
      </c>
      <c r="AB3924" s="957">
        <f t="shared" si="673"/>
        <v>45230</v>
      </c>
      <c r="AC3924" t="str">
        <f t="shared" si="674"/>
        <v>Unaudited</v>
      </c>
    </row>
    <row r="3925" spans="1:29" x14ac:dyDescent="0.25">
      <c r="A3925" t="s">
        <v>421</v>
      </c>
      <c r="B3925" t="s">
        <v>1380</v>
      </c>
      <c r="C3925" t="s">
        <v>1381</v>
      </c>
      <c r="D3925">
        <v>1900</v>
      </c>
      <c r="E3925" s="957">
        <v>1</v>
      </c>
      <c r="F3925" t="s">
        <v>442</v>
      </c>
      <c r="G3925" s="957">
        <v>366</v>
      </c>
      <c r="H3925" t="s">
        <v>390</v>
      </c>
      <c r="I3925" s="937" t="s">
        <v>489</v>
      </c>
      <c r="J3925" s="937" t="s">
        <v>445</v>
      </c>
      <c r="K3925" s="937" t="s">
        <v>6</v>
      </c>
      <c r="L3925" s="943" t="s">
        <v>46</v>
      </c>
      <c r="M3925" s="959" t="s">
        <v>165</v>
      </c>
      <c r="N3925" s="678">
        <f t="shared" ca="1" si="677"/>
        <v>10.497029227944823</v>
      </c>
      <c r="O3925" s="678">
        <f t="shared" ca="1" si="676"/>
        <v>7.6528699884945741</v>
      </c>
      <c r="P3925" s="678">
        <f t="shared" ca="1" si="676"/>
        <v>2.8441592394502493</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ASRCMS202202</v>
      </c>
      <c r="AB3925" s="957">
        <f t="shared" si="673"/>
        <v>45230</v>
      </c>
      <c r="AC3925" t="str">
        <f t="shared" si="674"/>
        <v>Unaudited</v>
      </c>
    </row>
    <row r="3926" spans="1:29" x14ac:dyDescent="0.25">
      <c r="A3926" t="s">
        <v>421</v>
      </c>
      <c r="B3926" t="s">
        <v>1380</v>
      </c>
      <c r="C3926" t="s">
        <v>1381</v>
      </c>
      <c r="D3926">
        <v>1900</v>
      </c>
      <c r="E3926" s="957">
        <v>1</v>
      </c>
      <c r="F3926" t="s">
        <v>442</v>
      </c>
      <c r="G3926" s="957">
        <v>366</v>
      </c>
      <c r="H3926" t="s">
        <v>390</v>
      </c>
      <c r="I3926" s="958" t="s">
        <v>489</v>
      </c>
      <c r="J3926" s="958" t="s">
        <v>445</v>
      </c>
      <c r="K3926" s="958" t="s">
        <v>6</v>
      </c>
      <c r="L3926" s="937" t="s">
        <v>166</v>
      </c>
      <c r="M3926" s="958" t="s">
        <v>462</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ASRCMS202202</v>
      </c>
      <c r="AB3926" s="957">
        <f t="shared" si="673"/>
        <v>45230</v>
      </c>
      <c r="AC3926" t="str">
        <f t="shared" si="674"/>
        <v>Unaudited</v>
      </c>
    </row>
    <row r="3927" spans="1:29" x14ac:dyDescent="0.25">
      <c r="A3927" t="s">
        <v>421</v>
      </c>
      <c r="B3927" t="s">
        <v>1380</v>
      </c>
      <c r="C3927" t="s">
        <v>1381</v>
      </c>
      <c r="D3927">
        <v>1900</v>
      </c>
      <c r="E3927" s="957">
        <v>1</v>
      </c>
      <c r="F3927" t="s">
        <v>442</v>
      </c>
      <c r="G3927" s="957">
        <v>366</v>
      </c>
      <c r="H3927" t="s">
        <v>390</v>
      </c>
      <c r="I3927" s="937" t="s">
        <v>489</v>
      </c>
      <c r="J3927" s="937" t="s">
        <v>445</v>
      </c>
      <c r="K3927" s="937" t="s">
        <v>435</v>
      </c>
      <c r="L3927" s="937" t="s">
        <v>121</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ASRCMS202202</v>
      </c>
      <c r="AB3927" s="957">
        <f t="shared" si="673"/>
        <v>45230</v>
      </c>
      <c r="AC3927" t="str">
        <f t="shared" si="674"/>
        <v>Unaudited</v>
      </c>
    </row>
    <row r="3928" spans="1:29" x14ac:dyDescent="0.25">
      <c r="A3928" t="s">
        <v>421</v>
      </c>
      <c r="B3928" t="s">
        <v>1380</v>
      </c>
      <c r="C3928" t="s">
        <v>1381</v>
      </c>
      <c r="D3928">
        <v>1900</v>
      </c>
      <c r="E3928" s="957">
        <v>1</v>
      </c>
      <c r="F3928" t="s">
        <v>442</v>
      </c>
      <c r="G3928" s="957">
        <v>366</v>
      </c>
      <c r="H3928" t="s">
        <v>390</v>
      </c>
      <c r="I3928" s="937" t="s">
        <v>489</v>
      </c>
      <c r="J3928" s="937" t="s">
        <v>445</v>
      </c>
      <c r="K3928" s="937" t="s">
        <v>435</v>
      </c>
      <c r="L3928" s="937" t="s">
        <v>938</v>
      </c>
      <c r="M3928" s="958" t="s">
        <v>930</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ASRCMS202202</v>
      </c>
      <c r="AB3928" s="957">
        <f t="shared" si="673"/>
        <v>45230</v>
      </c>
      <c r="AC3928" t="str">
        <f t="shared" si="674"/>
        <v>Unaudited</v>
      </c>
    </row>
    <row r="3929" spans="1:29" x14ac:dyDescent="0.25">
      <c r="A3929" t="s">
        <v>421</v>
      </c>
      <c r="B3929" t="s">
        <v>1380</v>
      </c>
      <c r="C3929" t="s">
        <v>1381</v>
      </c>
      <c r="D3929">
        <v>1900</v>
      </c>
      <c r="E3929" s="957">
        <v>1</v>
      </c>
      <c r="F3929" t="s">
        <v>442</v>
      </c>
      <c r="G3929" s="957">
        <v>366</v>
      </c>
      <c r="H3929" t="s">
        <v>390</v>
      </c>
      <c r="I3929" s="958" t="s">
        <v>489</v>
      </c>
      <c r="J3929" s="958" t="s">
        <v>445</v>
      </c>
      <c r="K3929" s="958" t="s">
        <v>435</v>
      </c>
      <c r="L3929" s="937" t="s">
        <v>168</v>
      </c>
      <c r="M3929" s="958" t="s">
        <v>40</v>
      </c>
      <c r="N3929" s="678">
        <f t="shared" ca="1" si="677"/>
        <v>-7920.0890168136848</v>
      </c>
      <c r="O3929" s="678">
        <f t="shared" ca="1" si="676"/>
        <v>-4444.8502346993064</v>
      </c>
      <c r="P3929" s="678">
        <f t="shared" ca="1" si="676"/>
        <v>-518.26125346167646</v>
      </c>
      <c r="Q3929" s="678">
        <f t="shared" ca="1" si="676"/>
        <v>-2241.3107045229572</v>
      </c>
      <c r="R3929" s="678">
        <f t="shared" ca="1" si="676"/>
        <v>-311.82579014589129</v>
      </c>
      <c r="S3929" s="678">
        <f t="shared" ca="1" si="676"/>
        <v>-14.246371969192817</v>
      </c>
      <c r="T3929" s="678">
        <f t="shared" ca="1" si="676"/>
        <v>-169.50275220488598</v>
      </c>
      <c r="U3929" s="678">
        <f t="shared" ca="1" si="676"/>
        <v>0</v>
      </c>
      <c r="V3929" s="678">
        <f t="shared" ca="1" si="676"/>
        <v>-47.972477039118672</v>
      </c>
      <c r="W3929" s="678">
        <f t="shared" ca="1" si="668"/>
        <v>-172.11943277065609</v>
      </c>
      <c r="X3929" s="678">
        <f t="shared" ca="1" si="676"/>
        <v>0</v>
      </c>
      <c r="Y3929" s="678">
        <f t="shared" ca="1" si="676"/>
        <v>0</v>
      </c>
      <c r="Z3929" s="678">
        <f t="shared" ca="1" si="676"/>
        <v>0</v>
      </c>
      <c r="AA3929" t="str">
        <f t="shared" si="672"/>
        <v>ASRCMS202202</v>
      </c>
      <c r="AB3929" s="957">
        <f t="shared" si="673"/>
        <v>45230</v>
      </c>
      <c r="AC3929" t="str">
        <f t="shared" si="674"/>
        <v>Unaudited</v>
      </c>
    </row>
    <row r="3930" spans="1:29" x14ac:dyDescent="0.25">
      <c r="A3930" t="s">
        <v>421</v>
      </c>
      <c r="B3930" t="s">
        <v>1380</v>
      </c>
      <c r="C3930" t="s">
        <v>1381</v>
      </c>
      <c r="D3930">
        <v>1900</v>
      </c>
      <c r="E3930" s="957">
        <v>1</v>
      </c>
      <c r="F3930" t="s">
        <v>442</v>
      </c>
      <c r="G3930" s="957">
        <v>366</v>
      </c>
      <c r="H3930" t="s">
        <v>390</v>
      </c>
      <c r="I3930" s="958" t="s">
        <v>489</v>
      </c>
      <c r="J3930" s="958" t="s">
        <v>445</v>
      </c>
      <c r="K3930" s="958" t="s">
        <v>435</v>
      </c>
      <c r="L3930" s="953" t="s">
        <v>169</v>
      </c>
      <c r="M3930" s="958" t="s">
        <v>330</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ASRCMS202202</v>
      </c>
      <c r="AB3930" s="957">
        <f t="shared" si="673"/>
        <v>45230</v>
      </c>
      <c r="AC3930" t="str">
        <f t="shared" si="674"/>
        <v>Unaudited</v>
      </c>
    </row>
    <row r="3931" spans="1:29" x14ac:dyDescent="0.25">
      <c r="A3931" t="s">
        <v>421</v>
      </c>
      <c r="B3931" t="s">
        <v>1380</v>
      </c>
      <c r="C3931" t="s">
        <v>1381</v>
      </c>
      <c r="D3931">
        <v>1900</v>
      </c>
      <c r="E3931" s="957">
        <v>1</v>
      </c>
      <c r="F3931" t="s">
        <v>442</v>
      </c>
      <c r="G3931" s="957">
        <v>366</v>
      </c>
      <c r="H3931" t="s">
        <v>390</v>
      </c>
      <c r="I3931" s="937" t="s">
        <v>489</v>
      </c>
      <c r="J3931" s="937" t="s">
        <v>451</v>
      </c>
      <c r="K3931" s="937" t="s">
        <v>436</v>
      </c>
      <c r="L3931" s="937" t="s">
        <v>122</v>
      </c>
      <c r="M3931" s="958" t="s">
        <v>27</v>
      </c>
      <c r="N3931" s="678">
        <f t="shared" ca="1" si="677"/>
        <v>2596491.6120269704</v>
      </c>
      <c r="O3931" s="678">
        <f t="shared" ca="1" si="676"/>
        <v>-1207.9421003630821</v>
      </c>
      <c r="P3931" s="678">
        <f t="shared" ca="1" si="676"/>
        <v>2597699.5541273332</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ASRCMS202202</v>
      </c>
      <c r="AB3931" s="957">
        <f t="shared" si="673"/>
        <v>45230</v>
      </c>
      <c r="AC3931" t="str">
        <f t="shared" si="674"/>
        <v>Unaudited</v>
      </c>
    </row>
    <row r="3932" spans="1:29" x14ac:dyDescent="0.25">
      <c r="A3932" t="s">
        <v>421</v>
      </c>
      <c r="B3932" t="s">
        <v>1380</v>
      </c>
      <c r="C3932" t="s">
        <v>1381</v>
      </c>
      <c r="D3932">
        <v>1900</v>
      </c>
      <c r="E3932" s="957">
        <v>1</v>
      </c>
      <c r="F3932" t="s">
        <v>442</v>
      </c>
      <c r="G3932" s="957">
        <v>366</v>
      </c>
      <c r="H3932" t="s">
        <v>390</v>
      </c>
      <c r="I3932" s="937" t="s">
        <v>489</v>
      </c>
      <c r="J3932" s="937" t="s">
        <v>451</v>
      </c>
      <c r="K3932" s="937" t="s">
        <v>436</v>
      </c>
      <c r="L3932" s="937" t="s">
        <v>123</v>
      </c>
      <c r="M3932" s="958" t="s">
        <v>98</v>
      </c>
      <c r="N3932" s="678">
        <f t="shared" ca="1" si="677"/>
        <v>166207.90327116955</v>
      </c>
      <c r="O3932" s="678">
        <f t="shared" ca="1" si="676"/>
        <v>133435.03280988528</v>
      </c>
      <c r="P3932" s="678">
        <f t="shared" ca="1" si="676"/>
        <v>32772.870461284278</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ASRCMS202202</v>
      </c>
      <c r="AB3932" s="957">
        <f t="shared" si="673"/>
        <v>45230</v>
      </c>
      <c r="AC3932" t="str">
        <f t="shared" si="674"/>
        <v>Unaudited</v>
      </c>
    </row>
    <row r="3933" spans="1:29" x14ac:dyDescent="0.25">
      <c r="A3933" t="s">
        <v>421</v>
      </c>
      <c r="B3933" t="s">
        <v>1380</v>
      </c>
      <c r="C3933" t="s">
        <v>1381</v>
      </c>
      <c r="D3933">
        <v>1900</v>
      </c>
      <c r="E3933" s="957">
        <v>1</v>
      </c>
      <c r="F3933" t="s">
        <v>442</v>
      </c>
      <c r="G3933" s="957">
        <v>366</v>
      </c>
      <c r="H3933" t="s">
        <v>390</v>
      </c>
      <c r="I3933" s="937" t="s">
        <v>489</v>
      </c>
      <c r="J3933" s="937" t="s">
        <v>451</v>
      </c>
      <c r="K3933" s="937" t="s">
        <v>436</v>
      </c>
      <c r="L3933" s="937" t="s">
        <v>124</v>
      </c>
      <c r="M3933" s="958" t="s">
        <v>99</v>
      </c>
      <c r="N3933" s="678">
        <f t="shared" ca="1" si="677"/>
        <v>169965.23873632765</v>
      </c>
      <c r="O3933" s="678">
        <f t="shared" ca="1" si="676"/>
        <v>135325.67839805054</v>
      </c>
      <c r="P3933" s="678">
        <f t="shared" ca="1" si="676"/>
        <v>34639.560338277101</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ASRCMS202202</v>
      </c>
      <c r="AB3933" s="957">
        <f t="shared" si="673"/>
        <v>45230</v>
      </c>
      <c r="AC3933" t="str">
        <f t="shared" si="674"/>
        <v>Unaudited</v>
      </c>
    </row>
    <row r="3934" spans="1:29" x14ac:dyDescent="0.25">
      <c r="A3934" t="s">
        <v>421</v>
      </c>
      <c r="B3934" t="s">
        <v>1380</v>
      </c>
      <c r="C3934" t="s">
        <v>1381</v>
      </c>
      <c r="D3934">
        <v>1900</v>
      </c>
      <c r="E3934" s="957">
        <v>1</v>
      </c>
      <c r="F3934" t="s">
        <v>442</v>
      </c>
      <c r="G3934" s="957">
        <v>366</v>
      </c>
      <c r="H3934" t="s">
        <v>390</v>
      </c>
      <c r="I3934" s="937" t="s">
        <v>489</v>
      </c>
      <c r="J3934" s="937" t="s">
        <v>451</v>
      </c>
      <c r="K3934" s="937" t="s">
        <v>436</v>
      </c>
      <c r="L3934" s="953" t="s">
        <v>125</v>
      </c>
      <c r="M3934" s="958" t="s">
        <v>100</v>
      </c>
      <c r="N3934" s="678">
        <f t="shared" ca="1" si="677"/>
        <v>139334.22542606626</v>
      </c>
      <c r="O3934" s="678">
        <f t="shared" ca="1" si="676"/>
        <v>65389.318021501371</v>
      </c>
      <c r="P3934" s="678">
        <f t="shared" ca="1" si="676"/>
        <v>73944.907404564874</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ASRCMS202202</v>
      </c>
      <c r="AB3934" s="957">
        <f t="shared" si="673"/>
        <v>45230</v>
      </c>
      <c r="AC3934" t="str">
        <f t="shared" si="674"/>
        <v>Unaudited</v>
      </c>
    </row>
    <row r="3935" spans="1:29" x14ac:dyDescent="0.25">
      <c r="A3935" t="s">
        <v>421</v>
      </c>
      <c r="B3935" t="s">
        <v>1380</v>
      </c>
      <c r="C3935" t="s">
        <v>1381</v>
      </c>
      <c r="D3935">
        <v>1900</v>
      </c>
      <c r="E3935" s="957">
        <v>1</v>
      </c>
      <c r="F3935" t="s">
        <v>442</v>
      </c>
      <c r="G3935" s="957">
        <v>366</v>
      </c>
      <c r="H3935" t="s">
        <v>390</v>
      </c>
      <c r="I3935" s="937" t="s">
        <v>489</v>
      </c>
      <c r="J3935" s="937" t="s">
        <v>451</v>
      </c>
      <c r="K3935" s="937" t="s">
        <v>436</v>
      </c>
      <c r="L3935" s="953" t="s">
        <v>126</v>
      </c>
      <c r="M3935" s="958" t="s">
        <v>101</v>
      </c>
      <c r="N3935" s="678">
        <f t="shared" ca="1" si="677"/>
        <v>191524.25500016267</v>
      </c>
      <c r="O3935" s="678">
        <f t="shared" ca="1" si="676"/>
        <v>9826.401387528098</v>
      </c>
      <c r="P3935" s="678">
        <f t="shared" ca="1" si="676"/>
        <v>181697.85361263456</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ASRCMS202202</v>
      </c>
      <c r="AB3935" s="957">
        <f t="shared" si="673"/>
        <v>45230</v>
      </c>
      <c r="AC3935" t="str">
        <f t="shared" si="674"/>
        <v>Unaudited</v>
      </c>
    </row>
    <row r="3936" spans="1:29" x14ac:dyDescent="0.25">
      <c r="A3936" t="s">
        <v>421</v>
      </c>
      <c r="B3936" t="s">
        <v>1380</v>
      </c>
      <c r="C3936" t="s">
        <v>1381</v>
      </c>
      <c r="D3936">
        <v>1900</v>
      </c>
      <c r="E3936" s="957">
        <v>1</v>
      </c>
      <c r="F3936" t="s">
        <v>442</v>
      </c>
      <c r="G3936" s="957">
        <v>366</v>
      </c>
      <c r="H3936" t="s">
        <v>390</v>
      </c>
      <c r="I3936" s="937" t="s">
        <v>489</v>
      </c>
      <c r="J3936" s="937" t="s">
        <v>451</v>
      </c>
      <c r="K3936" s="937" t="s">
        <v>436</v>
      </c>
      <c r="L3936" s="937" t="s">
        <v>127</v>
      </c>
      <c r="M3936" s="958" t="s">
        <v>28</v>
      </c>
      <c r="N3936" s="678">
        <f t="shared" ca="1" si="677"/>
        <v>77649.275742984915</v>
      </c>
      <c r="O3936" s="678">
        <f t="shared" ca="1" si="676"/>
        <v>77649.275742984915</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ASRCMS202202</v>
      </c>
      <c r="AB3936" s="957">
        <f t="shared" si="673"/>
        <v>45230</v>
      </c>
      <c r="AC3936" t="str">
        <f t="shared" si="674"/>
        <v>Unaudited</v>
      </c>
    </row>
    <row r="3937" spans="1:29" x14ac:dyDescent="0.25">
      <c r="A3937" t="s">
        <v>421</v>
      </c>
      <c r="B3937" t="s">
        <v>1380</v>
      </c>
      <c r="C3937" t="s">
        <v>1381</v>
      </c>
      <c r="D3937">
        <v>1900</v>
      </c>
      <c r="E3937" s="957">
        <v>1</v>
      </c>
      <c r="F3937" t="s">
        <v>442</v>
      </c>
      <c r="G3937" s="957">
        <v>366</v>
      </c>
      <c r="H3937" t="s">
        <v>390</v>
      </c>
      <c r="I3937" s="958" t="s">
        <v>489</v>
      </c>
      <c r="J3937" s="958" t="s">
        <v>437</v>
      </c>
      <c r="K3937" s="958" t="s">
        <v>437</v>
      </c>
      <c r="L3937" s="937" t="s">
        <v>129</v>
      </c>
      <c r="M3937" s="958" t="s">
        <v>327</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ASRCMS202202</v>
      </c>
      <c r="AB3937" s="957">
        <f t="shared" si="673"/>
        <v>45230</v>
      </c>
      <c r="AC3937" t="str">
        <f t="shared" si="674"/>
        <v>Unaudited</v>
      </c>
    </row>
    <row r="3938" spans="1:29" x14ac:dyDescent="0.25">
      <c r="A3938" t="s">
        <v>421</v>
      </c>
      <c r="B3938" t="s">
        <v>1380</v>
      </c>
      <c r="C3938" t="s">
        <v>1381</v>
      </c>
      <c r="D3938">
        <v>1900</v>
      </c>
      <c r="E3938" s="957">
        <v>1</v>
      </c>
      <c r="F3938" t="s">
        <v>442</v>
      </c>
      <c r="G3938" s="957">
        <v>366</v>
      </c>
      <c r="H3938" t="s">
        <v>390</v>
      </c>
      <c r="I3938" s="937" t="s">
        <v>489</v>
      </c>
      <c r="J3938" s="937" t="s">
        <v>437</v>
      </c>
      <c r="K3938" s="937" t="s">
        <v>437</v>
      </c>
      <c r="L3938" s="937" t="s">
        <v>130</v>
      </c>
      <c r="M3938" s="958" t="s">
        <v>326</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ASRCMS202202</v>
      </c>
      <c r="AB3938" s="957">
        <f t="shared" si="673"/>
        <v>45230</v>
      </c>
      <c r="AC3938" t="str">
        <f t="shared" si="674"/>
        <v>Unaudited</v>
      </c>
    </row>
    <row r="3939" spans="1:29" ht="30" x14ac:dyDescent="0.25">
      <c r="A3939" t="s">
        <v>421</v>
      </c>
      <c r="B3939" t="s">
        <v>1380</v>
      </c>
      <c r="C3939" t="s">
        <v>1381</v>
      </c>
      <c r="D3939">
        <v>1900</v>
      </c>
      <c r="E3939" s="957">
        <v>1</v>
      </c>
      <c r="F3939" t="s">
        <v>442</v>
      </c>
      <c r="G3939" s="957">
        <v>366</v>
      </c>
      <c r="H3939" t="s">
        <v>390</v>
      </c>
      <c r="I3939" s="937" t="s">
        <v>489</v>
      </c>
      <c r="J3939" s="937" t="s">
        <v>437</v>
      </c>
      <c r="K3939" s="937" t="s">
        <v>437</v>
      </c>
      <c r="L3939" s="937" t="s">
        <v>131</v>
      </c>
      <c r="M3939" s="958" t="s">
        <v>180</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ASRCMS202202</v>
      </c>
      <c r="AB3939" s="957">
        <f t="shared" si="673"/>
        <v>45230</v>
      </c>
      <c r="AC3939" t="str">
        <f t="shared" si="674"/>
        <v>Unaudited</v>
      </c>
    </row>
    <row r="3940" spans="1:29" x14ac:dyDescent="0.25">
      <c r="A3940" t="s">
        <v>421</v>
      </c>
      <c r="B3940" t="s">
        <v>1380</v>
      </c>
      <c r="C3940" t="s">
        <v>1381</v>
      </c>
      <c r="D3940">
        <v>1900</v>
      </c>
      <c r="E3940" s="957">
        <v>1</v>
      </c>
      <c r="F3940" t="s">
        <v>442</v>
      </c>
      <c r="G3940" s="957">
        <v>366</v>
      </c>
      <c r="H3940" t="s">
        <v>390</v>
      </c>
      <c r="I3940" s="937" t="s">
        <v>489</v>
      </c>
      <c r="J3940" s="937" t="s">
        <v>437</v>
      </c>
      <c r="K3940" s="937" t="s">
        <v>437</v>
      </c>
      <c r="L3940" s="937" t="s">
        <v>132</v>
      </c>
      <c r="M3940" s="958" t="s">
        <v>495</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ASRCMS202202</v>
      </c>
      <c r="AB3940" s="957">
        <f t="shared" si="673"/>
        <v>45230</v>
      </c>
      <c r="AC3940" t="str">
        <f t="shared" si="674"/>
        <v>Unaudited</v>
      </c>
    </row>
    <row r="3941" spans="1:29" x14ac:dyDescent="0.25">
      <c r="A3941" t="s">
        <v>421</v>
      </c>
      <c r="B3941" t="s">
        <v>1380</v>
      </c>
      <c r="C3941" t="s">
        <v>1381</v>
      </c>
      <c r="D3941">
        <v>1900</v>
      </c>
      <c r="E3941" s="957">
        <v>1</v>
      </c>
      <c r="F3941" t="s">
        <v>442</v>
      </c>
      <c r="G3941" s="957">
        <v>366</v>
      </c>
      <c r="H3941" t="s">
        <v>390</v>
      </c>
      <c r="I3941" s="958" t="s">
        <v>489</v>
      </c>
      <c r="J3941" s="958" t="s">
        <v>437</v>
      </c>
      <c r="K3941" s="958" t="s">
        <v>437</v>
      </c>
      <c r="L3941" s="937" t="s">
        <v>133</v>
      </c>
      <c r="M3941" s="958" t="s">
        <v>496</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ASRCMS202202</v>
      </c>
      <c r="AB3941" s="957">
        <f t="shared" si="673"/>
        <v>45230</v>
      </c>
      <c r="AC3941" t="str">
        <f t="shared" si="674"/>
        <v>Unaudited</v>
      </c>
    </row>
    <row r="3942" spans="1:29" x14ac:dyDescent="0.25">
      <c r="A3942" t="s">
        <v>421</v>
      </c>
      <c r="B3942" t="s">
        <v>1380</v>
      </c>
      <c r="C3942" t="s">
        <v>1381</v>
      </c>
      <c r="D3942">
        <v>1900</v>
      </c>
      <c r="E3942" s="957">
        <v>1</v>
      </c>
      <c r="F3942" t="s">
        <v>442</v>
      </c>
      <c r="G3942" s="957">
        <v>366</v>
      </c>
      <c r="H3942" t="s">
        <v>390</v>
      </c>
      <c r="I3942" s="958" t="s">
        <v>489</v>
      </c>
      <c r="J3942" s="958" t="s">
        <v>437</v>
      </c>
      <c r="K3942" s="958" t="s">
        <v>437</v>
      </c>
      <c r="L3942" s="937" t="s">
        <v>134</v>
      </c>
      <c r="M3942" s="958" t="s">
        <v>497</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ASRCMS202202</v>
      </c>
      <c r="AB3942" s="957">
        <f t="shared" si="673"/>
        <v>45230</v>
      </c>
      <c r="AC3942" t="str">
        <f t="shared" si="674"/>
        <v>Unaudited</v>
      </c>
    </row>
    <row r="3943" spans="1:29" ht="30" x14ac:dyDescent="0.25">
      <c r="A3943" t="s">
        <v>421</v>
      </c>
      <c r="B3943" t="s">
        <v>1380</v>
      </c>
      <c r="C3943" t="s">
        <v>1381</v>
      </c>
      <c r="D3943">
        <v>1900</v>
      </c>
      <c r="E3943" s="957">
        <v>1</v>
      </c>
      <c r="F3943" t="s">
        <v>442</v>
      </c>
      <c r="G3943" s="957">
        <v>366</v>
      </c>
      <c r="H3943" t="s">
        <v>390</v>
      </c>
      <c r="I3943" s="958" t="s">
        <v>490</v>
      </c>
      <c r="J3943" s="958" t="s">
        <v>26</v>
      </c>
      <c r="K3943" s="958" t="s">
        <v>26</v>
      </c>
      <c r="L3943" s="937" t="s">
        <v>270</v>
      </c>
      <c r="M3943" s="958" t="s">
        <v>26</v>
      </c>
      <c r="N3943" s="678">
        <f t="shared" ca="1" si="677"/>
        <v>344333.76731960539</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ASRCMS202202</v>
      </c>
      <c r="AB3943" s="957">
        <f t="shared" si="673"/>
        <v>45230</v>
      </c>
      <c r="AC3943" t="str">
        <f t="shared" si="674"/>
        <v>Unaudited</v>
      </c>
    </row>
    <row r="3944" spans="1:29" x14ac:dyDescent="0.25">
      <c r="A3944" t="s">
        <v>421</v>
      </c>
      <c r="B3944" t="s">
        <v>1380</v>
      </c>
      <c r="C3944" t="s">
        <v>1381</v>
      </c>
      <c r="D3944">
        <v>1900</v>
      </c>
      <c r="E3944" s="957">
        <v>1</v>
      </c>
      <c r="F3944" t="s">
        <v>1026</v>
      </c>
      <c r="G3944" s="957" t="s">
        <v>1379</v>
      </c>
      <c r="H3944" t="s">
        <v>390</v>
      </c>
      <c r="I3944" s="958" t="s">
        <v>433</v>
      </c>
      <c r="J3944" s="958" t="s">
        <v>433</v>
      </c>
      <c r="K3944" s="958" t="s">
        <v>433</v>
      </c>
      <c r="L3944" s="937"/>
      <c r="M3944" s="958" t="s">
        <v>433</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ASRCMS202202</v>
      </c>
      <c r="AB3944" s="957">
        <f t="shared" si="673"/>
        <v>45230</v>
      </c>
      <c r="AC3944" t="str">
        <f t="shared" si="674"/>
        <v>Unaudited</v>
      </c>
    </row>
    <row r="3945" spans="1:29" x14ac:dyDescent="0.25">
      <c r="A3945" t="s">
        <v>421</v>
      </c>
      <c r="B3945" t="s">
        <v>1380</v>
      </c>
      <c r="C3945" t="s">
        <v>1381</v>
      </c>
      <c r="D3945">
        <v>1900</v>
      </c>
      <c r="E3945" s="957">
        <v>1</v>
      </c>
      <c r="F3945" t="s">
        <v>1026</v>
      </c>
      <c r="G3945" s="957" t="s">
        <v>1379</v>
      </c>
      <c r="H3945" t="s">
        <v>390</v>
      </c>
      <c r="I3945" s="958" t="s">
        <v>488</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2343355.2244241489</v>
      </c>
      <c r="AA3945" t="str">
        <f t="shared" si="672"/>
        <v>ASRCMS202202</v>
      </c>
      <c r="AB3945" s="957">
        <f t="shared" si="673"/>
        <v>45230</v>
      </c>
      <c r="AC3945" t="str">
        <f t="shared" si="674"/>
        <v>Unaudited</v>
      </c>
    </row>
    <row r="3946" spans="1:29" x14ac:dyDescent="0.25">
      <c r="A3946" t="s">
        <v>421</v>
      </c>
      <c r="B3946" t="s">
        <v>1380</v>
      </c>
      <c r="C3946" t="s">
        <v>1381</v>
      </c>
      <c r="D3946">
        <v>1900</v>
      </c>
      <c r="E3946" s="957">
        <v>1</v>
      </c>
      <c r="F3946" t="s">
        <v>1026</v>
      </c>
      <c r="G3946" s="957" t="s">
        <v>1379</v>
      </c>
      <c r="H3946" t="s">
        <v>390</v>
      </c>
      <c r="I3946" s="958" t="s">
        <v>488</v>
      </c>
      <c r="J3946" s="958" t="s">
        <v>12</v>
      </c>
      <c r="K3946" s="958" t="s">
        <v>1323</v>
      </c>
      <c r="L3946" s="937" t="s">
        <v>1314</v>
      </c>
      <c r="M3946" s="958" t="s">
        <v>1323</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ASRCMS202202</v>
      </c>
      <c r="AB3946" s="957">
        <f t="shared" si="673"/>
        <v>45230</v>
      </c>
      <c r="AC3946" t="str">
        <f t="shared" si="674"/>
        <v>Unaudited</v>
      </c>
    </row>
    <row r="3947" spans="1:29" x14ac:dyDescent="0.25">
      <c r="A3947" t="s">
        <v>421</v>
      </c>
      <c r="B3947" t="s">
        <v>1380</v>
      </c>
      <c r="C3947" t="s">
        <v>1381</v>
      </c>
      <c r="D3947">
        <v>1900</v>
      </c>
      <c r="E3947" s="957">
        <v>1</v>
      </c>
      <c r="F3947" t="s">
        <v>1026</v>
      </c>
      <c r="G3947" s="957" t="s">
        <v>1379</v>
      </c>
      <c r="H3947" t="s">
        <v>390</v>
      </c>
      <c r="I3947" s="937" t="s">
        <v>488</v>
      </c>
      <c r="J3947" s="937" t="s">
        <v>491</v>
      </c>
      <c r="K3947" s="937" t="s">
        <v>492</v>
      </c>
      <c r="L3947" s="937" t="s">
        <v>63</v>
      </c>
      <c r="M3947" s="958" t="s">
        <v>344</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ASRCMS202202</v>
      </c>
      <c r="AB3947" s="957">
        <f t="shared" si="673"/>
        <v>45230</v>
      </c>
      <c r="AC3947" t="str">
        <f t="shared" si="674"/>
        <v>Unaudited</v>
      </c>
    </row>
    <row r="3948" spans="1:29" x14ac:dyDescent="0.25">
      <c r="A3948" t="s">
        <v>421</v>
      </c>
      <c r="B3948" t="s">
        <v>1380</v>
      </c>
      <c r="C3948" t="s">
        <v>1381</v>
      </c>
      <c r="D3948">
        <v>1900</v>
      </c>
      <c r="E3948" s="957">
        <v>1</v>
      </c>
      <c r="F3948" t="s">
        <v>1026</v>
      </c>
      <c r="G3948" s="957" t="s">
        <v>1379</v>
      </c>
      <c r="H3948" t="s">
        <v>390</v>
      </c>
      <c r="I3948" s="958" t="s">
        <v>488</v>
      </c>
      <c r="J3948" s="958" t="s">
        <v>491</v>
      </c>
      <c r="K3948" s="958" t="s">
        <v>1014</v>
      </c>
      <c r="L3948" s="937" t="s">
        <v>910</v>
      </c>
      <c r="M3948" s="958" t="s">
        <v>911</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ASRCMS202202</v>
      </c>
      <c r="AB3948" s="957">
        <f t="shared" si="673"/>
        <v>45230</v>
      </c>
      <c r="AC3948" t="str">
        <f t="shared" si="674"/>
        <v>Unaudited</v>
      </c>
    </row>
    <row r="3949" spans="1:29" x14ac:dyDescent="0.25">
      <c r="A3949" t="s">
        <v>421</v>
      </c>
      <c r="B3949" t="s">
        <v>1380</v>
      </c>
      <c r="C3949" t="s">
        <v>1381</v>
      </c>
      <c r="D3949">
        <v>1900</v>
      </c>
      <c r="E3949" s="957">
        <v>1</v>
      </c>
      <c r="F3949" t="s">
        <v>1026</v>
      </c>
      <c r="G3949" s="957" t="s">
        <v>1379</v>
      </c>
      <c r="H3949" t="s">
        <v>390</v>
      </c>
      <c r="I3949" s="937" t="s">
        <v>488</v>
      </c>
      <c r="J3949" s="937" t="s">
        <v>13</v>
      </c>
      <c r="K3949" s="937" t="s">
        <v>493</v>
      </c>
      <c r="L3949" s="937" t="s">
        <v>95</v>
      </c>
      <c r="M3949" s="937" t="s">
        <v>147</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ASRCMS202202</v>
      </c>
      <c r="AB3949" s="957">
        <f t="shared" si="673"/>
        <v>45230</v>
      </c>
      <c r="AC3949" t="str">
        <f t="shared" si="674"/>
        <v>Unaudited</v>
      </c>
    </row>
    <row r="3950" spans="1:29" x14ac:dyDescent="0.25">
      <c r="A3950" t="s">
        <v>421</v>
      </c>
      <c r="B3950" t="s">
        <v>1380</v>
      </c>
      <c r="C3950" t="s">
        <v>1381</v>
      </c>
      <c r="D3950">
        <v>1900</v>
      </c>
      <c r="E3950" s="957">
        <v>1</v>
      </c>
      <c r="F3950" t="s">
        <v>1026</v>
      </c>
      <c r="G3950" s="957" t="s">
        <v>1379</v>
      </c>
      <c r="H3950" t="s">
        <v>390</v>
      </c>
      <c r="I3950" s="937" t="s">
        <v>488</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ASRCMS202202</v>
      </c>
      <c r="AB3950" s="957">
        <f t="shared" si="673"/>
        <v>45230</v>
      </c>
      <c r="AC3950" t="str">
        <f t="shared" si="674"/>
        <v>Unaudited</v>
      </c>
    </row>
    <row r="3951" spans="1:29" x14ac:dyDescent="0.25">
      <c r="A3951" t="s">
        <v>421</v>
      </c>
      <c r="B3951" t="s">
        <v>1380</v>
      </c>
      <c r="C3951" t="s">
        <v>1381</v>
      </c>
      <c r="D3951">
        <v>1900</v>
      </c>
      <c r="E3951" s="957">
        <v>1</v>
      </c>
      <c r="F3951" t="s">
        <v>1026</v>
      </c>
      <c r="G3951" s="957" t="s">
        <v>1379</v>
      </c>
      <c r="H3951" t="s">
        <v>390</v>
      </c>
      <c r="I3951" s="937" t="s">
        <v>489</v>
      </c>
      <c r="J3951" s="937" t="s">
        <v>445</v>
      </c>
      <c r="K3951" s="937" t="s">
        <v>0</v>
      </c>
      <c r="L3951" s="937">
        <v>2.1</v>
      </c>
      <c r="M3951" s="958" t="s">
        <v>148</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918798.89579686977</v>
      </c>
      <c r="AA3951" t="str">
        <f t="shared" si="672"/>
        <v>ASRCMS202202</v>
      </c>
      <c r="AB3951" s="957">
        <f t="shared" si="673"/>
        <v>45230</v>
      </c>
      <c r="AC3951" t="str">
        <f t="shared" si="674"/>
        <v>Unaudited</v>
      </c>
    </row>
    <row r="3952" spans="1:29" ht="30" x14ac:dyDescent="0.25">
      <c r="A3952" t="s">
        <v>421</v>
      </c>
      <c r="B3952" t="s">
        <v>1380</v>
      </c>
      <c r="C3952" t="s">
        <v>1381</v>
      </c>
      <c r="D3952">
        <v>1900</v>
      </c>
      <c r="E3952" s="957">
        <v>1</v>
      </c>
      <c r="F3952" t="s">
        <v>1026</v>
      </c>
      <c r="G3952" s="957" t="s">
        <v>1379</v>
      </c>
      <c r="H3952" t="s">
        <v>390</v>
      </c>
      <c r="I3952" s="937" t="s">
        <v>489</v>
      </c>
      <c r="J3952" s="937" t="s">
        <v>445</v>
      </c>
      <c r="K3952" s="937" t="s">
        <v>0</v>
      </c>
      <c r="L3952" s="937">
        <v>2.2000000000000002</v>
      </c>
      <c r="M3952" s="958" t="s">
        <v>149</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-1780833.159140517</v>
      </c>
      <c r="AA3952" t="str">
        <f t="shared" si="672"/>
        <v>ASRCMS202202</v>
      </c>
      <c r="AB3952" s="957">
        <f t="shared" si="673"/>
        <v>45230</v>
      </c>
      <c r="AC3952" t="str">
        <f t="shared" si="674"/>
        <v>Unaudited</v>
      </c>
    </row>
    <row r="3953" spans="1:29" x14ac:dyDescent="0.25">
      <c r="A3953" t="s">
        <v>421</v>
      </c>
      <c r="B3953" t="s">
        <v>1380</v>
      </c>
      <c r="C3953" t="s">
        <v>1381</v>
      </c>
      <c r="D3953">
        <v>1900</v>
      </c>
      <c r="E3953" s="957">
        <v>1</v>
      </c>
      <c r="F3953" t="s">
        <v>1026</v>
      </c>
      <c r="G3953" s="957" t="s">
        <v>1379</v>
      </c>
      <c r="H3953" t="s">
        <v>390</v>
      </c>
      <c r="I3953" s="937" t="s">
        <v>489</v>
      </c>
      <c r="J3953" s="937" t="s">
        <v>445</v>
      </c>
      <c r="K3953" s="937" t="s">
        <v>0</v>
      </c>
      <c r="L3953" s="943">
        <v>2.2999999999999998</v>
      </c>
      <c r="M3953" s="959" t="s">
        <v>150</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14551.481680575891</v>
      </c>
      <c r="AA3953" t="str">
        <f t="shared" si="672"/>
        <v>ASRCMS202202</v>
      </c>
      <c r="AB3953" s="957">
        <f t="shared" si="673"/>
        <v>45230</v>
      </c>
      <c r="AC3953" t="str">
        <f t="shared" si="674"/>
        <v>Unaudited</v>
      </c>
    </row>
    <row r="3954" spans="1:29" x14ac:dyDescent="0.25">
      <c r="A3954" t="s">
        <v>421</v>
      </c>
      <c r="B3954" t="s">
        <v>1380</v>
      </c>
      <c r="C3954" t="s">
        <v>1381</v>
      </c>
      <c r="D3954">
        <v>1900</v>
      </c>
      <c r="E3954" s="957">
        <v>1</v>
      </c>
      <c r="F3954" t="s">
        <v>1026</v>
      </c>
      <c r="G3954" s="957" t="s">
        <v>1379</v>
      </c>
      <c r="H3954" t="s">
        <v>390</v>
      </c>
      <c r="I3954" s="937" t="s">
        <v>489</v>
      </c>
      <c r="J3954" s="937" t="s">
        <v>445</v>
      </c>
      <c r="K3954" s="937" t="s">
        <v>0</v>
      </c>
      <c r="L3954" s="937">
        <v>2.4</v>
      </c>
      <c r="M3954" s="958" t="s">
        <v>151</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55759.777836020286</v>
      </c>
      <c r="AA3954" t="str">
        <f t="shared" si="672"/>
        <v>ASRCMS202202</v>
      </c>
      <c r="AB3954" s="957">
        <f t="shared" si="673"/>
        <v>45230</v>
      </c>
      <c r="AC3954" t="str">
        <f t="shared" si="674"/>
        <v>Unaudited</v>
      </c>
    </row>
    <row r="3955" spans="1:29" ht="30" x14ac:dyDescent="0.25">
      <c r="A3955" t="s">
        <v>421</v>
      </c>
      <c r="B3955" t="s">
        <v>1380</v>
      </c>
      <c r="C3955" t="s">
        <v>1381</v>
      </c>
      <c r="D3955">
        <v>1900</v>
      </c>
      <c r="E3955" s="957">
        <v>1</v>
      </c>
      <c r="F3955" t="s">
        <v>1026</v>
      </c>
      <c r="G3955" s="957" t="s">
        <v>1379</v>
      </c>
      <c r="H3955" t="s">
        <v>390</v>
      </c>
      <c r="I3955" s="937" t="s">
        <v>489</v>
      </c>
      <c r="J3955" s="937" t="s">
        <v>445</v>
      </c>
      <c r="K3955" s="937" t="s">
        <v>0</v>
      </c>
      <c r="L3955" s="937">
        <v>2.5</v>
      </c>
      <c r="M3955" s="958" t="s">
        <v>152</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-5047.8069122777752</v>
      </c>
      <c r="AA3955" t="str">
        <f t="shared" si="672"/>
        <v>ASRCMS202202</v>
      </c>
      <c r="AB3955" s="957">
        <f t="shared" si="673"/>
        <v>45230</v>
      </c>
      <c r="AC3955" t="str">
        <f t="shared" si="674"/>
        <v>Unaudited</v>
      </c>
    </row>
    <row r="3956" spans="1:29" x14ac:dyDescent="0.25">
      <c r="A3956" t="s">
        <v>421</v>
      </c>
      <c r="B3956" t="s">
        <v>1380</v>
      </c>
      <c r="C3956" t="s">
        <v>1381</v>
      </c>
      <c r="D3956">
        <v>1900</v>
      </c>
      <c r="E3956" s="957">
        <v>1</v>
      </c>
      <c r="F3956" t="s">
        <v>1026</v>
      </c>
      <c r="G3956" s="957" t="s">
        <v>1379</v>
      </c>
      <c r="H3956" t="s">
        <v>390</v>
      </c>
      <c r="I3956" s="937" t="s">
        <v>489</v>
      </c>
      <c r="J3956" s="937" t="s">
        <v>445</v>
      </c>
      <c r="K3956" s="937" t="s">
        <v>0</v>
      </c>
      <c r="L3956" s="937" t="s">
        <v>97</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ASRCMS202202</v>
      </c>
      <c r="AB3956" s="957">
        <f t="shared" si="673"/>
        <v>45230</v>
      </c>
      <c r="AC3956" t="str">
        <f t="shared" si="674"/>
        <v>Unaudited</v>
      </c>
    </row>
    <row r="3957" spans="1:29" x14ac:dyDescent="0.25">
      <c r="A3957" t="s">
        <v>421</v>
      </c>
      <c r="B3957" t="s">
        <v>1380</v>
      </c>
      <c r="C3957" t="s">
        <v>1381</v>
      </c>
      <c r="D3957">
        <v>1900</v>
      </c>
      <c r="E3957" s="957">
        <v>1</v>
      </c>
      <c r="F3957" t="s">
        <v>1026</v>
      </c>
      <c r="G3957" s="957" t="s">
        <v>1379</v>
      </c>
      <c r="H3957" t="s">
        <v>390</v>
      </c>
      <c r="I3957" s="937" t="s">
        <v>489</v>
      </c>
      <c r="J3957" s="937" t="s">
        <v>445</v>
      </c>
      <c r="K3957" s="937" t="s">
        <v>0</v>
      </c>
      <c r="L3957" s="937" t="s">
        <v>153</v>
      </c>
      <c r="M3957" s="958" t="s">
        <v>452</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ASRCMS202202</v>
      </c>
      <c r="AB3957" s="957">
        <f t="shared" si="673"/>
        <v>45230</v>
      </c>
      <c r="AC3957" t="str">
        <f t="shared" si="674"/>
        <v>Unaudited</v>
      </c>
    </row>
    <row r="3958" spans="1:29" x14ac:dyDescent="0.25">
      <c r="A3958" t="s">
        <v>421</v>
      </c>
      <c r="B3958" t="s">
        <v>1380</v>
      </c>
      <c r="C3958" t="s">
        <v>1381</v>
      </c>
      <c r="D3958">
        <v>1900</v>
      </c>
      <c r="E3958" s="957">
        <v>1</v>
      </c>
      <c r="F3958" t="s">
        <v>1026</v>
      </c>
      <c r="G3958" s="957" t="s">
        <v>1379</v>
      </c>
      <c r="H3958" t="s">
        <v>390</v>
      </c>
      <c r="I3958" s="937" t="s">
        <v>489</v>
      </c>
      <c r="J3958" s="937" t="s">
        <v>445</v>
      </c>
      <c r="K3958" s="937" t="s">
        <v>0</v>
      </c>
      <c r="L3958" s="937" t="s">
        <v>912</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311867.0464753522</v>
      </c>
      <c r="AA3958" t="str">
        <f t="shared" si="672"/>
        <v>ASRCMS202202</v>
      </c>
      <c r="AB3958" s="957">
        <f t="shared" si="673"/>
        <v>45230</v>
      </c>
      <c r="AC3958" t="str">
        <f t="shared" si="674"/>
        <v>Unaudited</v>
      </c>
    </row>
    <row r="3959" spans="1:29" x14ac:dyDescent="0.25">
      <c r="A3959" t="s">
        <v>421</v>
      </c>
      <c r="B3959" t="s">
        <v>1380</v>
      </c>
      <c r="C3959" t="s">
        <v>1381</v>
      </c>
      <c r="D3959">
        <v>1900</v>
      </c>
      <c r="E3959" s="957">
        <v>1</v>
      </c>
      <c r="F3959" t="s">
        <v>1026</v>
      </c>
      <c r="G3959" s="957" t="s">
        <v>1379</v>
      </c>
      <c r="H3959" t="s">
        <v>390</v>
      </c>
      <c r="I3959" s="937" t="s">
        <v>489</v>
      </c>
      <c r="J3959" s="937" t="s">
        <v>445</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30526.514538531643</v>
      </c>
      <c r="AA3959" t="str">
        <f t="shared" si="672"/>
        <v>ASRCMS202202</v>
      </c>
      <c r="AB3959" s="957">
        <f t="shared" si="673"/>
        <v>45230</v>
      </c>
      <c r="AC3959" t="str">
        <f t="shared" si="674"/>
        <v>Unaudited</v>
      </c>
    </row>
    <row r="3960" spans="1:29" x14ac:dyDescent="0.25">
      <c r="A3960" t="s">
        <v>421</v>
      </c>
      <c r="B3960" t="s">
        <v>1380</v>
      </c>
      <c r="C3960" t="s">
        <v>1381</v>
      </c>
      <c r="D3960">
        <v>1900</v>
      </c>
      <c r="E3960" s="957">
        <v>1</v>
      </c>
      <c r="F3960" t="s">
        <v>1026</v>
      </c>
      <c r="G3960" s="957" t="s">
        <v>1379</v>
      </c>
      <c r="H3960" t="s">
        <v>390</v>
      </c>
      <c r="I3960" s="937" t="s">
        <v>489</v>
      </c>
      <c r="J3960" s="937" t="s">
        <v>445</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96991.35030393333</v>
      </c>
      <c r="AA3960" t="str">
        <f t="shared" si="672"/>
        <v>ASRCMS202202</v>
      </c>
      <c r="AB3960" s="957">
        <f t="shared" si="673"/>
        <v>45230</v>
      </c>
      <c r="AC3960" t="str">
        <f t="shared" si="674"/>
        <v>Unaudited</v>
      </c>
    </row>
    <row r="3961" spans="1:29" x14ac:dyDescent="0.25">
      <c r="A3961" t="s">
        <v>421</v>
      </c>
      <c r="B3961" t="s">
        <v>1380</v>
      </c>
      <c r="C3961" t="s">
        <v>1381</v>
      </c>
      <c r="D3961">
        <v>1900</v>
      </c>
      <c r="E3961" s="957">
        <v>1</v>
      </c>
      <c r="F3961" t="s">
        <v>1026</v>
      </c>
      <c r="G3961" s="957" t="s">
        <v>1379</v>
      </c>
      <c r="H3961" t="s">
        <v>390</v>
      </c>
      <c r="I3961" s="937" t="s">
        <v>489</v>
      </c>
      <c r="J3961" s="937" t="s">
        <v>445</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ASRCMS202202</v>
      </c>
      <c r="AB3961" s="957">
        <f t="shared" si="673"/>
        <v>45230</v>
      </c>
      <c r="AC3961" t="str">
        <f t="shared" si="674"/>
        <v>Unaudited</v>
      </c>
    </row>
    <row r="3962" spans="1:29" x14ac:dyDescent="0.25">
      <c r="A3962" t="s">
        <v>421</v>
      </c>
      <c r="B3962" t="s">
        <v>1380</v>
      </c>
      <c r="C3962" t="s">
        <v>1381</v>
      </c>
      <c r="D3962">
        <v>1900</v>
      </c>
      <c r="E3962" s="957">
        <v>1</v>
      </c>
      <c r="F3962" t="s">
        <v>1026</v>
      </c>
      <c r="G3962" s="957" t="s">
        <v>1379</v>
      </c>
      <c r="H3962" t="s">
        <v>390</v>
      </c>
      <c r="I3962" s="937" t="s">
        <v>489</v>
      </c>
      <c r="J3962" s="937" t="s">
        <v>445</v>
      </c>
      <c r="K3962" s="937" t="s">
        <v>53</v>
      </c>
      <c r="L3962" s="937" t="s">
        <v>44</v>
      </c>
      <c r="M3962" s="958" t="s">
        <v>154</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ASRCMS202202</v>
      </c>
      <c r="AB3962" s="957">
        <f t="shared" si="673"/>
        <v>45230</v>
      </c>
      <c r="AC3962" t="str">
        <f t="shared" si="674"/>
        <v>Unaudited</v>
      </c>
    </row>
    <row r="3963" spans="1:29" x14ac:dyDescent="0.25">
      <c r="A3963" t="s">
        <v>421</v>
      </c>
      <c r="B3963" t="s">
        <v>1380</v>
      </c>
      <c r="C3963" t="s">
        <v>1381</v>
      </c>
      <c r="D3963">
        <v>1900</v>
      </c>
      <c r="E3963" s="957">
        <v>1</v>
      </c>
      <c r="F3963" t="s">
        <v>1026</v>
      </c>
      <c r="G3963" s="957" t="s">
        <v>1379</v>
      </c>
      <c r="H3963" t="s">
        <v>390</v>
      </c>
      <c r="I3963" s="937" t="s">
        <v>489</v>
      </c>
      <c r="J3963" s="937" t="s">
        <v>445</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ASRCMS202202</v>
      </c>
      <c r="AB3963" s="957">
        <f t="shared" si="673"/>
        <v>45230</v>
      </c>
      <c r="AC3963" t="str">
        <f t="shared" si="674"/>
        <v>Unaudited</v>
      </c>
    </row>
    <row r="3964" spans="1:29" x14ac:dyDescent="0.25">
      <c r="A3964" t="s">
        <v>421</v>
      </c>
      <c r="B3964" t="s">
        <v>1380</v>
      </c>
      <c r="C3964" t="s">
        <v>1381</v>
      </c>
      <c r="D3964">
        <v>1900</v>
      </c>
      <c r="E3964" s="957">
        <v>1</v>
      </c>
      <c r="F3964" t="s">
        <v>1026</v>
      </c>
      <c r="G3964" s="957" t="s">
        <v>1379</v>
      </c>
      <c r="H3964" t="s">
        <v>390</v>
      </c>
      <c r="I3964" s="937" t="s">
        <v>489</v>
      </c>
      <c r="J3964" s="937" t="s">
        <v>445</v>
      </c>
      <c r="K3964" s="937" t="s">
        <v>53</v>
      </c>
      <c r="L3964" s="947" t="s">
        <v>42</v>
      </c>
      <c r="M3964" s="961" t="s">
        <v>155</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155481.12127768144</v>
      </c>
      <c r="AA3964" t="str">
        <f t="shared" si="672"/>
        <v>ASRCMS202202</v>
      </c>
      <c r="AB3964" s="957">
        <f t="shared" si="673"/>
        <v>45230</v>
      </c>
      <c r="AC3964" t="str">
        <f t="shared" si="674"/>
        <v>Unaudited</v>
      </c>
    </row>
    <row r="3965" spans="1:29" x14ac:dyDescent="0.25">
      <c r="A3965" t="s">
        <v>421</v>
      </c>
      <c r="B3965" t="s">
        <v>1380</v>
      </c>
      <c r="C3965" t="s">
        <v>1381</v>
      </c>
      <c r="D3965">
        <v>1900</v>
      </c>
      <c r="E3965" s="957">
        <v>1</v>
      </c>
      <c r="F3965" t="s">
        <v>1026</v>
      </c>
      <c r="G3965" s="957" t="s">
        <v>1379</v>
      </c>
      <c r="H3965" t="s">
        <v>390</v>
      </c>
      <c r="I3965" s="958" t="s">
        <v>489</v>
      </c>
      <c r="J3965" s="958" t="s">
        <v>445</v>
      </c>
      <c r="K3965" s="958" t="s">
        <v>53</v>
      </c>
      <c r="L3965" s="937" t="s">
        <v>43</v>
      </c>
      <c r="M3965" s="958" t="s">
        <v>463</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ASRCMS202202</v>
      </c>
      <c r="AB3965" s="957">
        <f t="shared" si="673"/>
        <v>45230</v>
      </c>
      <c r="AC3965" t="str">
        <f t="shared" si="674"/>
        <v>Unaudited</v>
      </c>
    </row>
    <row r="3966" spans="1:29" x14ac:dyDescent="0.25">
      <c r="A3966" t="s">
        <v>421</v>
      </c>
      <c r="B3966" t="s">
        <v>1380</v>
      </c>
      <c r="C3966" t="s">
        <v>1381</v>
      </c>
      <c r="D3966">
        <v>1900</v>
      </c>
      <c r="E3966" s="957">
        <v>1</v>
      </c>
      <c r="F3966" t="s">
        <v>1026</v>
      </c>
      <c r="G3966" s="957" t="s">
        <v>1379</v>
      </c>
      <c r="H3966" t="s">
        <v>390</v>
      </c>
      <c r="I3966" s="937" t="s">
        <v>489</v>
      </c>
      <c r="J3966" s="937" t="s">
        <v>445</v>
      </c>
      <c r="K3966" s="937" t="s">
        <v>915</v>
      </c>
      <c r="L3966" s="937" t="s">
        <v>916</v>
      </c>
      <c r="M3966" s="962" t="s">
        <v>915</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2887.2753917515693</v>
      </c>
      <c r="AA3966" t="str">
        <f t="shared" si="672"/>
        <v>ASRCMS202202</v>
      </c>
      <c r="AB3966" s="957">
        <f t="shared" si="673"/>
        <v>45230</v>
      </c>
      <c r="AC3966" t="str">
        <f t="shared" si="674"/>
        <v>Unaudited</v>
      </c>
    </row>
    <row r="3967" spans="1:29" x14ac:dyDescent="0.25">
      <c r="A3967" t="s">
        <v>421</v>
      </c>
      <c r="B3967" t="s">
        <v>1380</v>
      </c>
      <c r="C3967" t="s">
        <v>1381</v>
      </c>
      <c r="D3967">
        <v>1900</v>
      </c>
      <c r="E3967" s="957">
        <v>1</v>
      </c>
      <c r="F3967" t="s">
        <v>1026</v>
      </c>
      <c r="G3967" s="957" t="s">
        <v>1379</v>
      </c>
      <c r="H3967" t="s">
        <v>390</v>
      </c>
      <c r="I3967" s="937" t="s">
        <v>489</v>
      </c>
      <c r="J3967" s="937" t="s">
        <v>445</v>
      </c>
      <c r="K3967" s="937" t="s">
        <v>915</v>
      </c>
      <c r="L3967" s="937" t="s">
        <v>917</v>
      </c>
      <c r="M3967" s="962" t="s">
        <v>920</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-785.40225593864352</v>
      </c>
      <c r="AA3967" t="str">
        <f t="shared" si="672"/>
        <v>ASRCMS202202</v>
      </c>
      <c r="AB3967" s="957">
        <f t="shared" si="673"/>
        <v>45230</v>
      </c>
      <c r="AC3967" t="str">
        <f t="shared" si="674"/>
        <v>Unaudited</v>
      </c>
    </row>
    <row r="3968" spans="1:29" x14ac:dyDescent="0.25">
      <c r="A3968" t="s">
        <v>421</v>
      </c>
      <c r="B3968" t="s">
        <v>1380</v>
      </c>
      <c r="C3968" t="s">
        <v>1381</v>
      </c>
      <c r="D3968">
        <v>1900</v>
      </c>
      <c r="E3968" s="957">
        <v>1</v>
      </c>
      <c r="F3968" t="s">
        <v>1026</v>
      </c>
      <c r="G3968" s="957" t="s">
        <v>1379</v>
      </c>
      <c r="H3968" t="s">
        <v>390</v>
      </c>
      <c r="I3968" s="937" t="s">
        <v>489</v>
      </c>
      <c r="J3968" s="937" t="s">
        <v>445</v>
      </c>
      <c r="K3968" s="937" t="s">
        <v>915</v>
      </c>
      <c r="L3968" s="937" t="s">
        <v>918</v>
      </c>
      <c r="M3968" s="962" t="s">
        <v>921</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ASRCMS202202</v>
      </c>
      <c r="AB3968" s="957">
        <f t="shared" si="673"/>
        <v>45230</v>
      </c>
      <c r="AC3968" t="str">
        <f t="shared" si="674"/>
        <v>Unaudited</v>
      </c>
    </row>
    <row r="3969" spans="1:29" x14ac:dyDescent="0.25">
      <c r="A3969" t="s">
        <v>421</v>
      </c>
      <c r="B3969" t="s">
        <v>1380</v>
      </c>
      <c r="C3969" t="s">
        <v>1381</v>
      </c>
      <c r="D3969">
        <v>1900</v>
      </c>
      <c r="E3969" s="957">
        <v>1</v>
      </c>
      <c r="F3969" t="s">
        <v>1026</v>
      </c>
      <c r="G3969" s="957" t="s">
        <v>1379</v>
      </c>
      <c r="H3969" t="s">
        <v>390</v>
      </c>
      <c r="I3969" s="937" t="s">
        <v>489</v>
      </c>
      <c r="J3969" s="937" t="s">
        <v>445</v>
      </c>
      <c r="K3969" s="937" t="s">
        <v>446</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-27459.215733504461</v>
      </c>
      <c r="AA3969" t="str">
        <f t="shared" si="672"/>
        <v>ASRCMS202202</v>
      </c>
      <c r="AB3969" s="957">
        <f t="shared" si="673"/>
        <v>45230</v>
      </c>
      <c r="AC3969" t="str">
        <f t="shared" si="674"/>
        <v>Unaudited</v>
      </c>
    </row>
    <row r="3970" spans="1:29" ht="30" x14ac:dyDescent="0.25">
      <c r="A3970" t="s">
        <v>421</v>
      </c>
      <c r="B3970" t="s">
        <v>1380</v>
      </c>
      <c r="C3970" t="s">
        <v>1381</v>
      </c>
      <c r="D3970">
        <v>1900</v>
      </c>
      <c r="E3970" s="957">
        <v>1</v>
      </c>
      <c r="F3970" t="s">
        <v>1026</v>
      </c>
      <c r="G3970" s="957" t="s">
        <v>1379</v>
      </c>
      <c r="H3970" t="s">
        <v>390</v>
      </c>
      <c r="I3970" s="937" t="s">
        <v>489</v>
      </c>
      <c r="J3970" s="937" t="s">
        <v>445</v>
      </c>
      <c r="K3970" s="937" t="s">
        <v>446</v>
      </c>
      <c r="L3970" s="937">
        <v>5.2</v>
      </c>
      <c r="M3970" s="962" t="s">
        <v>304</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ASRCMS202202</v>
      </c>
      <c r="AB3970" s="957">
        <f t="shared" ref="AB3970:AB4033" si="685">file_date</f>
        <v>45230</v>
      </c>
      <c r="AC3970" t="str">
        <f t="shared" ref="AC3970:AC4033" si="686">status</f>
        <v>Unaudited</v>
      </c>
    </row>
    <row r="3971" spans="1:29" ht="30" x14ac:dyDescent="0.25">
      <c r="A3971" t="s">
        <v>421</v>
      </c>
      <c r="B3971" t="s">
        <v>1380</v>
      </c>
      <c r="C3971" t="s">
        <v>1381</v>
      </c>
      <c r="D3971">
        <v>1900</v>
      </c>
      <c r="E3971" s="957">
        <v>1</v>
      </c>
      <c r="F3971" t="s">
        <v>1026</v>
      </c>
      <c r="G3971" s="957" t="s">
        <v>1379</v>
      </c>
      <c r="H3971" t="s">
        <v>390</v>
      </c>
      <c r="I3971" s="937" t="s">
        <v>489</v>
      </c>
      <c r="J3971" s="937" t="s">
        <v>445</v>
      </c>
      <c r="K3971" s="937" t="s">
        <v>446</v>
      </c>
      <c r="L3971" s="937">
        <v>5.3</v>
      </c>
      <c r="M3971" s="962" t="s">
        <v>305</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-201938.12436082092</v>
      </c>
      <c r="AA3971" t="str">
        <f t="shared" si="684"/>
        <v>ASRCMS202202</v>
      </c>
      <c r="AB3971" s="957">
        <f t="shared" si="685"/>
        <v>45230</v>
      </c>
      <c r="AC3971" t="str">
        <f t="shared" si="686"/>
        <v>Unaudited</v>
      </c>
    </row>
    <row r="3972" spans="1:29" x14ac:dyDescent="0.25">
      <c r="A3972" t="s">
        <v>421</v>
      </c>
      <c r="B3972" t="s">
        <v>1380</v>
      </c>
      <c r="C3972" t="s">
        <v>1381</v>
      </c>
      <c r="D3972">
        <v>1900</v>
      </c>
      <c r="E3972" s="957">
        <v>1</v>
      </c>
      <c r="F3972" t="s">
        <v>1026</v>
      </c>
      <c r="G3972" s="957" t="s">
        <v>1379</v>
      </c>
      <c r="H3972" t="s">
        <v>390</v>
      </c>
      <c r="I3972" s="937" t="s">
        <v>489</v>
      </c>
      <c r="J3972" s="937" t="s">
        <v>445</v>
      </c>
      <c r="K3972" s="937" t="s">
        <v>446</v>
      </c>
      <c r="L3972" s="945" t="s">
        <v>82</v>
      </c>
      <c r="M3972" s="960" t="s">
        <v>454</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ASRCMS202202</v>
      </c>
      <c r="AB3972" s="957">
        <f t="shared" si="685"/>
        <v>45230</v>
      </c>
      <c r="AC3972" t="str">
        <f t="shared" si="686"/>
        <v>Unaudited</v>
      </c>
    </row>
    <row r="3973" spans="1:29" x14ac:dyDescent="0.25">
      <c r="A3973" t="s">
        <v>421</v>
      </c>
      <c r="B3973" t="s">
        <v>1380</v>
      </c>
      <c r="C3973" t="s">
        <v>1381</v>
      </c>
      <c r="D3973">
        <v>1900</v>
      </c>
      <c r="E3973" s="957">
        <v>1</v>
      </c>
      <c r="F3973" t="s">
        <v>1026</v>
      </c>
      <c r="G3973" s="957" t="s">
        <v>1379</v>
      </c>
      <c r="H3973" t="s">
        <v>390</v>
      </c>
      <c r="I3973" s="962" t="s">
        <v>489</v>
      </c>
      <c r="J3973" s="962" t="s">
        <v>445</v>
      </c>
      <c r="K3973" s="962" t="s">
        <v>447</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ASRCMS202202</v>
      </c>
      <c r="AB3973" s="957">
        <f t="shared" si="685"/>
        <v>45230</v>
      </c>
      <c r="AC3973" t="str">
        <f t="shared" si="686"/>
        <v>Unaudited</v>
      </c>
    </row>
    <row r="3974" spans="1:29" x14ac:dyDescent="0.25">
      <c r="A3974" t="s">
        <v>421</v>
      </c>
      <c r="B3974" t="s">
        <v>1380</v>
      </c>
      <c r="C3974" t="s">
        <v>1381</v>
      </c>
      <c r="D3974">
        <v>1900</v>
      </c>
      <c r="E3974" s="957">
        <v>1</v>
      </c>
      <c r="F3974" t="s">
        <v>1026</v>
      </c>
      <c r="G3974" s="957" t="s">
        <v>1379</v>
      </c>
      <c r="H3974" t="s">
        <v>390</v>
      </c>
      <c r="I3974" s="937" t="s">
        <v>489</v>
      </c>
      <c r="J3974" s="937" t="s">
        <v>445</v>
      </c>
      <c r="K3974" s="937" t="s">
        <v>447</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ASRCMS202202</v>
      </c>
      <c r="AB3974" s="957">
        <f t="shared" si="685"/>
        <v>45230</v>
      </c>
      <c r="AC3974" t="str">
        <f t="shared" si="686"/>
        <v>Unaudited</v>
      </c>
    </row>
    <row r="3975" spans="1:29" x14ac:dyDescent="0.25">
      <c r="A3975" t="s">
        <v>421</v>
      </c>
      <c r="B3975" t="s">
        <v>1380</v>
      </c>
      <c r="C3975" t="s">
        <v>1381</v>
      </c>
      <c r="D3975">
        <v>1900</v>
      </c>
      <c r="E3975" s="957">
        <v>1</v>
      </c>
      <c r="F3975" t="s">
        <v>1026</v>
      </c>
      <c r="G3975" s="957" t="s">
        <v>1379</v>
      </c>
      <c r="H3975" t="s">
        <v>390</v>
      </c>
      <c r="I3975" s="937" t="s">
        <v>489</v>
      </c>
      <c r="J3975" s="937" t="s">
        <v>445</v>
      </c>
      <c r="K3975" s="937" t="s">
        <v>447</v>
      </c>
      <c r="L3975" s="943">
        <v>6.3</v>
      </c>
      <c r="M3975" s="963" t="s">
        <v>185</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ASRCMS202202</v>
      </c>
      <c r="AB3975" s="957">
        <f t="shared" si="685"/>
        <v>45230</v>
      </c>
      <c r="AC3975" t="str">
        <f t="shared" si="686"/>
        <v>Unaudited</v>
      </c>
    </row>
    <row r="3976" spans="1:29" x14ac:dyDescent="0.25">
      <c r="A3976" t="s">
        <v>421</v>
      </c>
      <c r="B3976" t="s">
        <v>1380</v>
      </c>
      <c r="C3976" t="s">
        <v>1381</v>
      </c>
      <c r="D3976">
        <v>1900</v>
      </c>
      <c r="E3976" s="957">
        <v>1</v>
      </c>
      <c r="F3976" t="s">
        <v>1026</v>
      </c>
      <c r="G3976" s="957" t="s">
        <v>1379</v>
      </c>
      <c r="H3976" t="s">
        <v>390</v>
      </c>
      <c r="I3976" s="937" t="s">
        <v>489</v>
      </c>
      <c r="J3976" s="937" t="s">
        <v>445</v>
      </c>
      <c r="K3976" s="937" t="s">
        <v>447</v>
      </c>
      <c r="L3976" s="947" t="s">
        <v>87</v>
      </c>
      <c r="M3976" s="964" t="s">
        <v>455</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ASRCMS202202</v>
      </c>
      <c r="AB3976" s="957">
        <f t="shared" si="685"/>
        <v>45230</v>
      </c>
      <c r="AC3976" t="str">
        <f t="shared" si="686"/>
        <v>Unaudited</v>
      </c>
    </row>
    <row r="3977" spans="1:29" x14ac:dyDescent="0.25">
      <c r="A3977" t="s">
        <v>421</v>
      </c>
      <c r="B3977" t="s">
        <v>1380</v>
      </c>
      <c r="C3977" t="s">
        <v>1381</v>
      </c>
      <c r="D3977">
        <v>1900</v>
      </c>
      <c r="E3977" s="957">
        <v>1</v>
      </c>
      <c r="F3977" t="s">
        <v>1026</v>
      </c>
      <c r="G3977" s="957" t="s">
        <v>1379</v>
      </c>
      <c r="H3977" t="s">
        <v>390</v>
      </c>
      <c r="I3977" s="963" t="s">
        <v>489</v>
      </c>
      <c r="J3977" s="963" t="s">
        <v>445</v>
      </c>
      <c r="K3977" s="963" t="s">
        <v>448</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11089.199725448992</v>
      </c>
      <c r="AA3977" t="str">
        <f t="shared" si="684"/>
        <v>ASRCMS202202</v>
      </c>
      <c r="AB3977" s="957">
        <f t="shared" si="685"/>
        <v>45230</v>
      </c>
      <c r="AC3977" t="str">
        <f t="shared" si="686"/>
        <v>Unaudited</v>
      </c>
    </row>
    <row r="3978" spans="1:29" x14ac:dyDescent="0.25">
      <c r="A3978" t="s">
        <v>421</v>
      </c>
      <c r="B3978" t="s">
        <v>1380</v>
      </c>
      <c r="C3978" t="s">
        <v>1381</v>
      </c>
      <c r="D3978">
        <v>1900</v>
      </c>
      <c r="E3978" s="957">
        <v>1</v>
      </c>
      <c r="F3978" t="s">
        <v>1026</v>
      </c>
      <c r="G3978" s="957" t="s">
        <v>1379</v>
      </c>
      <c r="H3978" t="s">
        <v>390</v>
      </c>
      <c r="I3978" s="937" t="s">
        <v>489</v>
      </c>
      <c r="J3978" s="937" t="s">
        <v>445</v>
      </c>
      <c r="K3978" s="937" t="s">
        <v>448</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ASRCMS202202</v>
      </c>
      <c r="AB3978" s="957">
        <f t="shared" si="685"/>
        <v>45230</v>
      </c>
      <c r="AC3978" t="str">
        <f t="shared" si="686"/>
        <v>Unaudited</v>
      </c>
    </row>
    <row r="3979" spans="1:29" x14ac:dyDescent="0.25">
      <c r="A3979" t="s">
        <v>421</v>
      </c>
      <c r="B3979" t="s">
        <v>1380</v>
      </c>
      <c r="C3979" t="s">
        <v>1381</v>
      </c>
      <c r="D3979">
        <v>1900</v>
      </c>
      <c r="E3979" s="957">
        <v>1</v>
      </c>
      <c r="F3979" t="s">
        <v>1026</v>
      </c>
      <c r="G3979" s="957" t="s">
        <v>1379</v>
      </c>
      <c r="H3979" t="s">
        <v>390</v>
      </c>
      <c r="I3979" s="937" t="s">
        <v>489</v>
      </c>
      <c r="J3979" s="937" t="s">
        <v>445</v>
      </c>
      <c r="K3979" s="937" t="s">
        <v>448</v>
      </c>
      <c r="L3979" s="937">
        <v>7.3</v>
      </c>
      <c r="M3979" s="962" t="s">
        <v>156</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-9642</v>
      </c>
      <c r="AA3979" t="str">
        <f t="shared" si="684"/>
        <v>ASRCMS202202</v>
      </c>
      <c r="AB3979" s="957">
        <f t="shared" si="685"/>
        <v>45230</v>
      </c>
      <c r="AC3979" t="str">
        <f t="shared" si="686"/>
        <v>Unaudited</v>
      </c>
    </row>
    <row r="3980" spans="1:29" x14ac:dyDescent="0.25">
      <c r="A3980" t="s">
        <v>421</v>
      </c>
      <c r="B3980" t="s">
        <v>1380</v>
      </c>
      <c r="C3980" t="s">
        <v>1381</v>
      </c>
      <c r="D3980">
        <v>1900</v>
      </c>
      <c r="E3980" s="957">
        <v>1</v>
      </c>
      <c r="F3980" t="s">
        <v>1026</v>
      </c>
      <c r="G3980" s="957" t="s">
        <v>1379</v>
      </c>
      <c r="H3980" t="s">
        <v>390</v>
      </c>
      <c r="I3980" s="937" t="s">
        <v>489</v>
      </c>
      <c r="J3980" s="937" t="s">
        <v>445</v>
      </c>
      <c r="K3980" s="937" t="s">
        <v>448</v>
      </c>
      <c r="L3980" s="937" t="s">
        <v>91</v>
      </c>
      <c r="M3980" s="962" t="s">
        <v>456</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ASRCMS202202</v>
      </c>
      <c r="AB3980" s="957">
        <f t="shared" si="685"/>
        <v>45230</v>
      </c>
      <c r="AC3980" t="str">
        <f t="shared" si="686"/>
        <v>Unaudited</v>
      </c>
    </row>
    <row r="3981" spans="1:29" x14ac:dyDescent="0.25">
      <c r="A3981" t="s">
        <v>421</v>
      </c>
      <c r="B3981" t="s">
        <v>1380</v>
      </c>
      <c r="C3981" t="s">
        <v>1381</v>
      </c>
      <c r="D3981">
        <v>1900</v>
      </c>
      <c r="E3981" s="957">
        <v>1</v>
      </c>
      <c r="F3981" t="s">
        <v>1026</v>
      </c>
      <c r="G3981" s="957" t="s">
        <v>1379</v>
      </c>
      <c r="H3981" t="s">
        <v>390</v>
      </c>
      <c r="I3981" s="937" t="s">
        <v>489</v>
      </c>
      <c r="J3981" s="937" t="s">
        <v>445</v>
      </c>
      <c r="K3981" s="937" t="s">
        <v>449</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53931.560438070454</v>
      </c>
      <c r="AA3981" t="str">
        <f t="shared" si="684"/>
        <v>ASRCMS202202</v>
      </c>
      <c r="AB3981" s="957">
        <f t="shared" si="685"/>
        <v>45230</v>
      </c>
      <c r="AC3981" t="str">
        <f t="shared" si="686"/>
        <v>Unaudited</v>
      </c>
    </row>
    <row r="3982" spans="1:29" x14ac:dyDescent="0.25">
      <c r="A3982" t="s">
        <v>421</v>
      </c>
      <c r="B3982" t="s">
        <v>1380</v>
      </c>
      <c r="C3982" t="s">
        <v>1381</v>
      </c>
      <c r="D3982">
        <v>1900</v>
      </c>
      <c r="E3982" s="957">
        <v>1</v>
      </c>
      <c r="F3982" t="s">
        <v>1026</v>
      </c>
      <c r="G3982" s="957" t="s">
        <v>1379</v>
      </c>
      <c r="H3982" t="s">
        <v>390</v>
      </c>
      <c r="I3982" s="962" t="s">
        <v>489</v>
      </c>
      <c r="J3982" s="962" t="s">
        <v>445</v>
      </c>
      <c r="K3982" s="962" t="s">
        <v>449</v>
      </c>
      <c r="L3982" s="937" t="s">
        <v>113</v>
      </c>
      <c r="M3982" s="962" t="s">
        <v>444</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ASRCMS202202</v>
      </c>
      <c r="AB3982" s="957">
        <f t="shared" si="685"/>
        <v>45230</v>
      </c>
      <c r="AC3982" t="str">
        <f t="shared" si="686"/>
        <v>Unaudited</v>
      </c>
    </row>
    <row r="3983" spans="1:29" x14ac:dyDescent="0.25">
      <c r="A3983" t="s">
        <v>421</v>
      </c>
      <c r="B3983" t="s">
        <v>1380</v>
      </c>
      <c r="C3983" t="s">
        <v>1381</v>
      </c>
      <c r="D3983">
        <v>1900</v>
      </c>
      <c r="E3983" s="957">
        <v>1</v>
      </c>
      <c r="F3983" t="s">
        <v>1026</v>
      </c>
      <c r="G3983" s="957" t="s">
        <v>1379</v>
      </c>
      <c r="H3983" t="s">
        <v>390</v>
      </c>
      <c r="I3983" s="937" t="s">
        <v>489</v>
      </c>
      <c r="J3983" s="937" t="s">
        <v>445</v>
      </c>
      <c r="K3983" s="937" t="s">
        <v>449</v>
      </c>
      <c r="L3983" s="937" t="s">
        <v>115</v>
      </c>
      <c r="M3983" s="962" t="s">
        <v>158</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ASRCMS202202</v>
      </c>
      <c r="AB3983" s="957">
        <f t="shared" si="685"/>
        <v>45230</v>
      </c>
      <c r="AC3983" t="str">
        <f t="shared" si="686"/>
        <v>Unaudited</v>
      </c>
    </row>
    <row r="3984" spans="1:29" x14ac:dyDescent="0.25">
      <c r="A3984" t="s">
        <v>421</v>
      </c>
      <c r="B3984" t="s">
        <v>1380</v>
      </c>
      <c r="C3984" t="s">
        <v>1381</v>
      </c>
      <c r="D3984">
        <v>1900</v>
      </c>
      <c r="E3984" s="957">
        <v>1</v>
      </c>
      <c r="F3984" t="s">
        <v>1026</v>
      </c>
      <c r="G3984" s="957" t="s">
        <v>1379</v>
      </c>
      <c r="H3984" t="s">
        <v>390</v>
      </c>
      <c r="I3984" s="937" t="s">
        <v>489</v>
      </c>
      <c r="J3984" s="937" t="s">
        <v>445</v>
      </c>
      <c r="K3984" s="937" t="s">
        <v>449</v>
      </c>
      <c r="L3984" s="937" t="s">
        <v>116</v>
      </c>
      <c r="M3984" s="962" t="s">
        <v>114</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ASRCMS202202</v>
      </c>
      <c r="AB3984" s="957">
        <f t="shared" si="685"/>
        <v>45230</v>
      </c>
      <c r="AC3984" t="str">
        <f t="shared" si="686"/>
        <v>Unaudited</v>
      </c>
    </row>
    <row r="3985" spans="1:29" x14ac:dyDescent="0.25">
      <c r="A3985" t="s">
        <v>421</v>
      </c>
      <c r="B3985" t="s">
        <v>1380</v>
      </c>
      <c r="C3985" t="s">
        <v>1381</v>
      </c>
      <c r="D3985">
        <v>1900</v>
      </c>
      <c r="E3985" s="957">
        <v>1</v>
      </c>
      <c r="F3985" t="s">
        <v>1026</v>
      </c>
      <c r="G3985" s="957" t="s">
        <v>1379</v>
      </c>
      <c r="H3985" t="s">
        <v>390</v>
      </c>
      <c r="I3985" s="937" t="s">
        <v>489</v>
      </c>
      <c r="J3985" s="937" t="s">
        <v>445</v>
      </c>
      <c r="K3985" s="937" t="s">
        <v>449</v>
      </c>
      <c r="L3985" s="937" t="s">
        <v>117</v>
      </c>
      <c r="M3985" s="962" t="s">
        <v>159</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ASRCMS202202</v>
      </c>
      <c r="AB3985" s="957">
        <f t="shared" si="685"/>
        <v>45230</v>
      </c>
      <c r="AC3985" t="str">
        <f t="shared" si="686"/>
        <v>Unaudited</v>
      </c>
    </row>
    <row r="3986" spans="1:29" x14ac:dyDescent="0.25">
      <c r="A3986" t="s">
        <v>421</v>
      </c>
      <c r="B3986" t="s">
        <v>1380</v>
      </c>
      <c r="C3986" t="s">
        <v>1381</v>
      </c>
      <c r="D3986">
        <v>1900</v>
      </c>
      <c r="E3986" s="957">
        <v>1</v>
      </c>
      <c r="F3986" t="s">
        <v>1026</v>
      </c>
      <c r="G3986" s="957" t="s">
        <v>1379</v>
      </c>
      <c r="H3986" t="s">
        <v>390</v>
      </c>
      <c r="I3986" s="937" t="s">
        <v>489</v>
      </c>
      <c r="J3986" s="937" t="s">
        <v>445</v>
      </c>
      <c r="K3986" s="937" t="s">
        <v>449</v>
      </c>
      <c r="L3986" s="945" t="s">
        <v>160</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ASRCMS202202</v>
      </c>
      <c r="AB3986" s="957">
        <f t="shared" si="685"/>
        <v>45230</v>
      </c>
      <c r="AC3986" t="str">
        <f t="shared" si="686"/>
        <v>Unaudited</v>
      </c>
    </row>
    <row r="3987" spans="1:29" x14ac:dyDescent="0.25">
      <c r="A3987" t="s">
        <v>421</v>
      </c>
      <c r="B3987" t="s">
        <v>1380</v>
      </c>
      <c r="C3987" t="s">
        <v>1381</v>
      </c>
      <c r="D3987">
        <v>1900</v>
      </c>
      <c r="E3987" s="957">
        <v>1</v>
      </c>
      <c r="F3987" t="s">
        <v>1026</v>
      </c>
      <c r="G3987" s="957" t="s">
        <v>1379</v>
      </c>
      <c r="H3987" t="s">
        <v>390</v>
      </c>
      <c r="I3987" s="962" t="s">
        <v>489</v>
      </c>
      <c r="J3987" s="962" t="s">
        <v>445</v>
      </c>
      <c r="K3987" s="962" t="s">
        <v>449</v>
      </c>
      <c r="L3987" s="937" t="s">
        <v>443</v>
      </c>
      <c r="M3987" s="962" t="s">
        <v>457</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ASRCMS202202</v>
      </c>
      <c r="AB3987" s="957">
        <f t="shared" si="685"/>
        <v>45230</v>
      </c>
      <c r="AC3987" t="str">
        <f t="shared" si="686"/>
        <v>Unaudited</v>
      </c>
    </row>
    <row r="3988" spans="1:29" ht="30" x14ac:dyDescent="0.25">
      <c r="A3988" t="s">
        <v>421</v>
      </c>
      <c r="B3988" t="s">
        <v>1380</v>
      </c>
      <c r="C3988" t="s">
        <v>1381</v>
      </c>
      <c r="D3988">
        <v>1900</v>
      </c>
      <c r="E3988" s="957">
        <v>1</v>
      </c>
      <c r="F3988" t="s">
        <v>1026</v>
      </c>
      <c r="G3988" s="957" t="s">
        <v>1379</v>
      </c>
      <c r="H3988" t="s">
        <v>390</v>
      </c>
      <c r="I3988" s="937" t="s">
        <v>489</v>
      </c>
      <c r="J3988" s="937" t="s">
        <v>445</v>
      </c>
      <c r="K3988" s="937" t="s">
        <v>450</v>
      </c>
      <c r="L3988" s="937">
        <v>9.1</v>
      </c>
      <c r="M3988" s="962" t="s">
        <v>186</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1257430.1924403694</v>
      </c>
      <c r="AA3988" t="str">
        <f t="shared" si="684"/>
        <v>ASRCMS202202</v>
      </c>
      <c r="AB3988" s="957">
        <f t="shared" si="685"/>
        <v>45230</v>
      </c>
      <c r="AC3988" t="str">
        <f t="shared" si="686"/>
        <v>Unaudited</v>
      </c>
    </row>
    <row r="3989" spans="1:29" x14ac:dyDescent="0.25">
      <c r="A3989" t="s">
        <v>421</v>
      </c>
      <c r="B3989" t="s">
        <v>1380</v>
      </c>
      <c r="C3989" t="s">
        <v>1381</v>
      </c>
      <c r="D3989">
        <v>1900</v>
      </c>
      <c r="E3989" s="957">
        <v>1</v>
      </c>
      <c r="F3989" t="s">
        <v>1026</v>
      </c>
      <c r="G3989" s="957" t="s">
        <v>1379</v>
      </c>
      <c r="H3989" t="s">
        <v>390</v>
      </c>
      <c r="I3989" s="937" t="s">
        <v>489</v>
      </c>
      <c r="J3989" s="937" t="s">
        <v>445</v>
      </c>
      <c r="K3989" s="937" t="s">
        <v>450</v>
      </c>
      <c r="L3989" s="937" t="s">
        <v>107</v>
      </c>
      <c r="M3989" s="962" t="s">
        <v>187</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-768.04602313306975</v>
      </c>
      <c r="AA3989" t="str">
        <f t="shared" si="684"/>
        <v>ASRCMS202202</v>
      </c>
      <c r="AB3989" s="957">
        <f t="shared" si="685"/>
        <v>45230</v>
      </c>
      <c r="AC3989" t="str">
        <f t="shared" si="686"/>
        <v>Unaudited</v>
      </c>
    </row>
    <row r="3990" spans="1:29" x14ac:dyDescent="0.25">
      <c r="A3990" t="s">
        <v>421</v>
      </c>
      <c r="B3990" t="s">
        <v>1380</v>
      </c>
      <c r="C3990" t="s">
        <v>1381</v>
      </c>
      <c r="D3990">
        <v>1900</v>
      </c>
      <c r="E3990" s="957">
        <v>1</v>
      </c>
      <c r="F3990" t="s">
        <v>1026</v>
      </c>
      <c r="G3990" s="957" t="s">
        <v>1379</v>
      </c>
      <c r="H3990" t="s">
        <v>390</v>
      </c>
      <c r="I3990" s="937" t="s">
        <v>489</v>
      </c>
      <c r="J3990" s="937" t="s">
        <v>445</v>
      </c>
      <c r="K3990" s="937" t="s">
        <v>450</v>
      </c>
      <c r="L3990" s="937" t="s">
        <v>1316</v>
      </c>
      <c r="M3990" s="962" t="s">
        <v>1317</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154420.67883362866</v>
      </c>
      <c r="AA3990" t="str">
        <f t="shared" si="684"/>
        <v>ASRCMS202202</v>
      </c>
      <c r="AB3990" s="957">
        <f t="shared" si="685"/>
        <v>45230</v>
      </c>
      <c r="AC3990" t="str">
        <f t="shared" si="686"/>
        <v>Unaudited</v>
      </c>
    </row>
    <row r="3991" spans="1:29" x14ac:dyDescent="0.25">
      <c r="A3991" t="s">
        <v>421</v>
      </c>
      <c r="B3991" t="s">
        <v>1380</v>
      </c>
      <c r="C3991" t="s">
        <v>1381</v>
      </c>
      <c r="D3991">
        <v>1900</v>
      </c>
      <c r="E3991" s="957">
        <v>1</v>
      </c>
      <c r="F3991" t="s">
        <v>1026</v>
      </c>
      <c r="G3991" s="957" t="s">
        <v>1379</v>
      </c>
      <c r="H3991" t="s">
        <v>390</v>
      </c>
      <c r="I3991" s="937" t="s">
        <v>489</v>
      </c>
      <c r="J3991" s="937" t="s">
        <v>445</v>
      </c>
      <c r="K3991" s="937" t="s">
        <v>450</v>
      </c>
      <c r="L3991" s="945" t="s">
        <v>108</v>
      </c>
      <c r="M3991" s="960" t="s">
        <v>188</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265655.50840660243</v>
      </c>
      <c r="AA3991" t="str">
        <f t="shared" si="684"/>
        <v>ASRCMS202202</v>
      </c>
      <c r="AB3991" s="957">
        <f t="shared" si="685"/>
        <v>45230</v>
      </c>
      <c r="AC3991" t="str">
        <f t="shared" si="686"/>
        <v>Unaudited</v>
      </c>
    </row>
    <row r="3992" spans="1:29" x14ac:dyDescent="0.25">
      <c r="A3992" t="s">
        <v>421</v>
      </c>
      <c r="B3992" t="s">
        <v>1380</v>
      </c>
      <c r="C3992" t="s">
        <v>1381</v>
      </c>
      <c r="D3992">
        <v>1900</v>
      </c>
      <c r="E3992" s="957">
        <v>1</v>
      </c>
      <c r="F3992" t="s">
        <v>1026</v>
      </c>
      <c r="G3992" s="957" t="s">
        <v>1379</v>
      </c>
      <c r="H3992" t="s">
        <v>390</v>
      </c>
      <c r="I3992" s="962" t="s">
        <v>489</v>
      </c>
      <c r="J3992" s="962" t="s">
        <v>445</v>
      </c>
      <c r="K3992" s="962" t="s">
        <v>450</v>
      </c>
      <c r="L3992" s="937" t="s">
        <v>109</v>
      </c>
      <c r="M3992" s="962" t="s">
        <v>161</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301398.0302749839</v>
      </c>
      <c r="AA3992" t="str">
        <f t="shared" si="684"/>
        <v>ASRCMS202202</v>
      </c>
      <c r="AB3992" s="957">
        <f t="shared" si="685"/>
        <v>45230</v>
      </c>
      <c r="AC3992" t="str">
        <f t="shared" si="686"/>
        <v>Unaudited</v>
      </c>
    </row>
    <row r="3993" spans="1:29" x14ac:dyDescent="0.25">
      <c r="A3993" t="s">
        <v>421</v>
      </c>
      <c r="B3993" t="s">
        <v>1380</v>
      </c>
      <c r="C3993" t="s">
        <v>1381</v>
      </c>
      <c r="D3993">
        <v>1900</v>
      </c>
      <c r="E3993" s="957">
        <v>1</v>
      </c>
      <c r="F3993" t="s">
        <v>1026</v>
      </c>
      <c r="G3993" s="957" t="s">
        <v>1379</v>
      </c>
      <c r="H3993" t="s">
        <v>390</v>
      </c>
      <c r="I3993" s="937" t="s">
        <v>489</v>
      </c>
      <c r="J3993" s="937" t="s">
        <v>445</v>
      </c>
      <c r="K3993" s="937" t="s">
        <v>450</v>
      </c>
      <c r="L3993" s="937" t="s">
        <v>110</v>
      </c>
      <c r="M3993" s="962" t="s">
        <v>135</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ASRCMS202202</v>
      </c>
      <c r="AB3993" s="957">
        <f t="shared" si="685"/>
        <v>45230</v>
      </c>
      <c r="AC3993" t="str">
        <f t="shared" si="686"/>
        <v>Unaudited</v>
      </c>
    </row>
    <row r="3994" spans="1:29" x14ac:dyDescent="0.25">
      <c r="A3994" t="s">
        <v>421</v>
      </c>
      <c r="B3994" t="s">
        <v>1380</v>
      </c>
      <c r="C3994" t="s">
        <v>1381</v>
      </c>
      <c r="D3994">
        <v>1900</v>
      </c>
      <c r="E3994" s="957">
        <v>1</v>
      </c>
      <c r="F3994" t="s">
        <v>1026</v>
      </c>
      <c r="G3994" s="957" t="s">
        <v>1379</v>
      </c>
      <c r="H3994" t="s">
        <v>390</v>
      </c>
      <c r="I3994" s="937" t="s">
        <v>489</v>
      </c>
      <c r="J3994" s="937" t="s">
        <v>445</v>
      </c>
      <c r="K3994" s="937" t="s">
        <v>450</v>
      </c>
      <c r="L3994" s="937" t="s">
        <v>111</v>
      </c>
      <c r="M3994" s="962" t="s">
        <v>163</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-3375349.8704740698</v>
      </c>
      <c r="AA3994" t="str">
        <f t="shared" si="684"/>
        <v>ASRCMS202202</v>
      </c>
      <c r="AB3994" s="957">
        <f t="shared" si="685"/>
        <v>45230</v>
      </c>
      <c r="AC3994" t="str">
        <f t="shared" si="686"/>
        <v>Unaudited</v>
      </c>
    </row>
    <row r="3995" spans="1:29" x14ac:dyDescent="0.25">
      <c r="A3995" t="s">
        <v>421</v>
      </c>
      <c r="B3995" t="s">
        <v>1380</v>
      </c>
      <c r="C3995" t="s">
        <v>1381</v>
      </c>
      <c r="D3995">
        <v>1900</v>
      </c>
      <c r="E3995" s="957">
        <v>1</v>
      </c>
      <c r="F3995" t="s">
        <v>1026</v>
      </c>
      <c r="G3995" s="957" t="s">
        <v>1379</v>
      </c>
      <c r="H3995" t="s">
        <v>390</v>
      </c>
      <c r="I3995" s="937" t="s">
        <v>489</v>
      </c>
      <c r="J3995" s="937" t="s">
        <v>445</v>
      </c>
      <c r="K3995" s="937" t="s">
        <v>450</v>
      </c>
      <c r="L3995" s="937" t="s">
        <v>112</v>
      </c>
      <c r="M3995" s="962" t="s">
        <v>464</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ASRCMS202202</v>
      </c>
      <c r="AB3995" s="957">
        <f t="shared" si="685"/>
        <v>45230</v>
      </c>
      <c r="AC3995" t="str">
        <f t="shared" si="686"/>
        <v>Unaudited</v>
      </c>
    </row>
    <row r="3996" spans="1:29" x14ac:dyDescent="0.25">
      <c r="A3996" t="s">
        <v>421</v>
      </c>
      <c r="B3996" t="s">
        <v>1380</v>
      </c>
      <c r="C3996" t="s">
        <v>1381</v>
      </c>
      <c r="D3996">
        <v>1900</v>
      </c>
      <c r="E3996" s="957">
        <v>1</v>
      </c>
      <c r="F3996" t="s">
        <v>1026</v>
      </c>
      <c r="G3996" s="957" t="s">
        <v>1379</v>
      </c>
      <c r="H3996" t="s">
        <v>390</v>
      </c>
      <c r="I3996" s="937" t="s">
        <v>489</v>
      </c>
      <c r="J3996" s="937" t="s">
        <v>445</v>
      </c>
      <c r="K3996" s="937" t="s">
        <v>6</v>
      </c>
      <c r="L3996" s="937" t="s">
        <v>118</v>
      </c>
      <c r="M3996" s="962" t="s">
        <v>189</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3</v>
      </c>
      <c r="AA3996" t="str">
        <f t="shared" si="684"/>
        <v>ASRCMS202202</v>
      </c>
      <c r="AB3996" s="957">
        <f t="shared" si="685"/>
        <v>45230</v>
      </c>
      <c r="AC3996" t="str">
        <f t="shared" si="686"/>
        <v>Unaudited</v>
      </c>
    </row>
    <row r="3997" spans="1:29" x14ac:dyDescent="0.25">
      <c r="A3997" t="s">
        <v>421</v>
      </c>
      <c r="B3997" t="s">
        <v>1380</v>
      </c>
      <c r="C3997" t="s">
        <v>1381</v>
      </c>
      <c r="D3997">
        <v>1900</v>
      </c>
      <c r="E3997" s="957">
        <v>1</v>
      </c>
      <c r="F3997" t="s">
        <v>1026</v>
      </c>
      <c r="G3997" s="957" t="s">
        <v>1379</v>
      </c>
      <c r="H3997" t="s">
        <v>390</v>
      </c>
      <c r="I3997" s="937" t="s">
        <v>489</v>
      </c>
      <c r="J3997" s="937" t="s">
        <v>445</v>
      </c>
      <c r="K3997" s="937" t="s">
        <v>6</v>
      </c>
      <c r="L3997" s="937" t="s">
        <v>45</v>
      </c>
      <c r="M3997" s="962" t="s">
        <v>164</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ASRCMS202202</v>
      </c>
      <c r="AB3997" s="957">
        <f t="shared" si="685"/>
        <v>45230</v>
      </c>
      <c r="AC3997" t="str">
        <f t="shared" si="686"/>
        <v>Unaudited</v>
      </c>
    </row>
    <row r="3998" spans="1:29" x14ac:dyDescent="0.25">
      <c r="A3998" t="s">
        <v>421</v>
      </c>
      <c r="B3998" t="s">
        <v>1380</v>
      </c>
      <c r="C3998" t="s">
        <v>1381</v>
      </c>
      <c r="D3998">
        <v>1900</v>
      </c>
      <c r="E3998" s="957">
        <v>1</v>
      </c>
      <c r="F3998" t="s">
        <v>1026</v>
      </c>
      <c r="G3998" s="957" t="s">
        <v>1379</v>
      </c>
      <c r="H3998" t="s">
        <v>390</v>
      </c>
      <c r="I3998" s="937" t="s">
        <v>489</v>
      </c>
      <c r="J3998" s="937" t="s">
        <v>445</v>
      </c>
      <c r="K3998" s="937" t="s">
        <v>6</v>
      </c>
      <c r="L3998" s="937" t="s">
        <v>46</v>
      </c>
      <c r="M3998" s="962" t="s">
        <v>165</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-2164.3660544914751</v>
      </c>
      <c r="AA3998" t="str">
        <f t="shared" si="684"/>
        <v>ASRCMS202202</v>
      </c>
      <c r="AB3998" s="957">
        <f t="shared" si="685"/>
        <v>45230</v>
      </c>
      <c r="AC3998" t="str">
        <f t="shared" si="686"/>
        <v>Unaudited</v>
      </c>
    </row>
    <row r="3999" spans="1:29" x14ac:dyDescent="0.25">
      <c r="A3999" t="s">
        <v>421</v>
      </c>
      <c r="B3999" t="s">
        <v>1380</v>
      </c>
      <c r="C3999" t="s">
        <v>1381</v>
      </c>
      <c r="D3999">
        <v>1900</v>
      </c>
      <c r="E3999" s="957">
        <v>1</v>
      </c>
      <c r="F3999" t="s">
        <v>1026</v>
      </c>
      <c r="G3999" s="957" t="s">
        <v>1379</v>
      </c>
      <c r="H3999" t="s">
        <v>390</v>
      </c>
      <c r="I3999" s="937" t="s">
        <v>489</v>
      </c>
      <c r="J3999" s="937" t="s">
        <v>445</v>
      </c>
      <c r="K3999" s="937" t="s">
        <v>6</v>
      </c>
      <c r="L3999" s="945" t="s">
        <v>166</v>
      </c>
      <c r="M3999" s="960" t="s">
        <v>462</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ASRCMS202202</v>
      </c>
      <c r="AB3999" s="957">
        <f t="shared" si="685"/>
        <v>45230</v>
      </c>
      <c r="AC3999" t="str">
        <f t="shared" si="686"/>
        <v>Unaudited</v>
      </c>
    </row>
    <row r="4000" spans="1:29" x14ac:dyDescent="0.25">
      <c r="A4000" t="s">
        <v>421</v>
      </c>
      <c r="B4000" t="s">
        <v>1380</v>
      </c>
      <c r="C4000" t="s">
        <v>1381</v>
      </c>
      <c r="D4000">
        <v>1900</v>
      </c>
      <c r="E4000" s="957">
        <v>1</v>
      </c>
      <c r="F4000" t="s">
        <v>1026</v>
      </c>
      <c r="G4000" s="957" t="s">
        <v>1379</v>
      </c>
      <c r="H4000" t="s">
        <v>390</v>
      </c>
      <c r="I4000" s="962" t="s">
        <v>489</v>
      </c>
      <c r="J4000" s="962" t="s">
        <v>445</v>
      </c>
      <c r="K4000" s="962" t="s">
        <v>435</v>
      </c>
      <c r="L4000" s="937" t="s">
        <v>121</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ASRCMS202202</v>
      </c>
      <c r="AB4000" s="957">
        <f t="shared" si="685"/>
        <v>45230</v>
      </c>
      <c r="AC4000" t="str">
        <f t="shared" si="686"/>
        <v>Unaudited</v>
      </c>
    </row>
    <row r="4001" spans="1:29" x14ac:dyDescent="0.25">
      <c r="A4001" t="s">
        <v>421</v>
      </c>
      <c r="B4001" t="s">
        <v>1380</v>
      </c>
      <c r="C4001" t="s">
        <v>1381</v>
      </c>
      <c r="D4001">
        <v>1900</v>
      </c>
      <c r="E4001" s="957">
        <v>1</v>
      </c>
      <c r="F4001" t="s">
        <v>1026</v>
      </c>
      <c r="G4001" s="957" t="s">
        <v>1379</v>
      </c>
      <c r="H4001" t="s">
        <v>390</v>
      </c>
      <c r="I4001" s="937" t="s">
        <v>489</v>
      </c>
      <c r="J4001" s="937" t="s">
        <v>445</v>
      </c>
      <c r="K4001" s="937" t="s">
        <v>435</v>
      </c>
      <c r="L4001" s="937" t="s">
        <v>938</v>
      </c>
      <c r="M4001" s="962" t="s">
        <v>930</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ASRCMS202202</v>
      </c>
      <c r="AB4001" s="957">
        <f t="shared" si="685"/>
        <v>45230</v>
      </c>
      <c r="AC4001" t="str">
        <f t="shared" si="686"/>
        <v>Unaudited</v>
      </c>
    </row>
    <row r="4002" spans="1:29" x14ac:dyDescent="0.25">
      <c r="A4002" t="s">
        <v>421</v>
      </c>
      <c r="B4002" t="s">
        <v>1380</v>
      </c>
      <c r="C4002" t="s">
        <v>1381</v>
      </c>
      <c r="D4002">
        <v>1900</v>
      </c>
      <c r="E4002" s="957">
        <v>1</v>
      </c>
      <c r="F4002" t="s">
        <v>1026</v>
      </c>
      <c r="G4002" s="957" t="s">
        <v>1379</v>
      </c>
      <c r="H4002" t="s">
        <v>390</v>
      </c>
      <c r="I4002" s="937" t="s">
        <v>489</v>
      </c>
      <c r="J4002" s="937" t="s">
        <v>445</v>
      </c>
      <c r="K4002" s="937" t="s">
        <v>435</v>
      </c>
      <c r="L4002" s="937" t="s">
        <v>168</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ASRCMS202202</v>
      </c>
      <c r="AB4002" s="957">
        <f t="shared" si="685"/>
        <v>45230</v>
      </c>
      <c r="AC4002" t="str">
        <f t="shared" si="686"/>
        <v>Unaudited</v>
      </c>
    </row>
    <row r="4003" spans="1:29" x14ac:dyDescent="0.25">
      <c r="A4003" t="s">
        <v>421</v>
      </c>
      <c r="B4003" t="s">
        <v>1380</v>
      </c>
      <c r="C4003" t="s">
        <v>1381</v>
      </c>
      <c r="D4003">
        <v>1900</v>
      </c>
      <c r="E4003" s="957">
        <v>1</v>
      </c>
      <c r="F4003" t="s">
        <v>1026</v>
      </c>
      <c r="G4003" s="957" t="s">
        <v>1379</v>
      </c>
      <c r="H4003" t="s">
        <v>390</v>
      </c>
      <c r="I4003" s="937" t="s">
        <v>489</v>
      </c>
      <c r="J4003" s="937" t="s">
        <v>445</v>
      </c>
      <c r="K4003" s="937" t="s">
        <v>435</v>
      </c>
      <c r="L4003" s="937" t="s">
        <v>169</v>
      </c>
      <c r="M4003" s="962" t="s">
        <v>330</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ASRCMS202202</v>
      </c>
      <c r="AB4003" s="957">
        <f t="shared" si="685"/>
        <v>45230</v>
      </c>
      <c r="AC4003" t="str">
        <f t="shared" si="686"/>
        <v>Unaudited</v>
      </c>
    </row>
    <row r="4004" spans="1:29" x14ac:dyDescent="0.25">
      <c r="A4004" t="s">
        <v>421</v>
      </c>
      <c r="B4004" t="s">
        <v>1380</v>
      </c>
      <c r="C4004" t="s">
        <v>1381</v>
      </c>
      <c r="D4004">
        <v>1900</v>
      </c>
      <c r="E4004" s="957">
        <v>1</v>
      </c>
      <c r="F4004" t="s">
        <v>1026</v>
      </c>
      <c r="G4004" s="957" t="s">
        <v>1379</v>
      </c>
      <c r="H4004" t="s">
        <v>390</v>
      </c>
      <c r="I4004" s="937" t="s">
        <v>489</v>
      </c>
      <c r="J4004" s="937" t="s">
        <v>451</v>
      </c>
      <c r="K4004" s="937" t="s">
        <v>436</v>
      </c>
      <c r="L4004" s="937" t="s">
        <v>122</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ASRCMS202202</v>
      </c>
      <c r="AB4004" s="957">
        <f t="shared" si="685"/>
        <v>45230</v>
      </c>
      <c r="AC4004" t="str">
        <f t="shared" si="686"/>
        <v>Unaudited</v>
      </c>
    </row>
    <row r="4005" spans="1:29" x14ac:dyDescent="0.25">
      <c r="A4005" t="s">
        <v>421</v>
      </c>
      <c r="B4005" t="s">
        <v>1380</v>
      </c>
      <c r="C4005" t="s">
        <v>1381</v>
      </c>
      <c r="D4005">
        <v>1900</v>
      </c>
      <c r="E4005" s="957">
        <v>1</v>
      </c>
      <c r="F4005" t="s">
        <v>1026</v>
      </c>
      <c r="G4005" s="957" t="s">
        <v>1379</v>
      </c>
      <c r="H4005" t="s">
        <v>390</v>
      </c>
      <c r="I4005" s="937" t="s">
        <v>489</v>
      </c>
      <c r="J4005" s="937" t="s">
        <v>451</v>
      </c>
      <c r="K4005" s="937" t="s">
        <v>436</v>
      </c>
      <c r="L4005" s="937" t="s">
        <v>123</v>
      </c>
      <c r="M4005" s="962" t="s">
        <v>98</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ASRCMS202202</v>
      </c>
      <c r="AB4005" s="957">
        <f t="shared" si="685"/>
        <v>45230</v>
      </c>
      <c r="AC4005" t="str">
        <f t="shared" si="686"/>
        <v>Unaudited</v>
      </c>
    </row>
    <row r="4006" spans="1:29" x14ac:dyDescent="0.25">
      <c r="A4006" t="s">
        <v>421</v>
      </c>
      <c r="B4006" t="s">
        <v>1380</v>
      </c>
      <c r="C4006" t="s">
        <v>1381</v>
      </c>
      <c r="D4006">
        <v>1900</v>
      </c>
      <c r="E4006" s="957">
        <v>1</v>
      </c>
      <c r="F4006" t="s">
        <v>1026</v>
      </c>
      <c r="G4006" s="957" t="s">
        <v>1379</v>
      </c>
      <c r="H4006" t="s">
        <v>390</v>
      </c>
      <c r="I4006" s="937" t="s">
        <v>489</v>
      </c>
      <c r="J4006" s="937" t="s">
        <v>451</v>
      </c>
      <c r="K4006" s="937" t="s">
        <v>436</v>
      </c>
      <c r="L4006" s="937" t="s">
        <v>124</v>
      </c>
      <c r="M4006" s="962" t="s">
        <v>99</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ASRCMS202202</v>
      </c>
      <c r="AB4006" s="957">
        <f t="shared" si="685"/>
        <v>45230</v>
      </c>
      <c r="AC4006" t="str">
        <f t="shared" si="686"/>
        <v>Unaudited</v>
      </c>
    </row>
    <row r="4007" spans="1:29" x14ac:dyDescent="0.25">
      <c r="A4007" t="s">
        <v>421</v>
      </c>
      <c r="B4007" t="s">
        <v>1380</v>
      </c>
      <c r="C4007" t="s">
        <v>1381</v>
      </c>
      <c r="D4007">
        <v>1900</v>
      </c>
      <c r="E4007" s="957">
        <v>1</v>
      </c>
      <c r="F4007" t="s">
        <v>1026</v>
      </c>
      <c r="G4007" s="957" t="s">
        <v>1379</v>
      </c>
      <c r="H4007" t="s">
        <v>390</v>
      </c>
      <c r="I4007" s="937" t="s">
        <v>489</v>
      </c>
      <c r="J4007" s="937" t="s">
        <v>451</v>
      </c>
      <c r="K4007" s="937" t="s">
        <v>436</v>
      </c>
      <c r="L4007" s="945" t="s">
        <v>125</v>
      </c>
      <c r="M4007" s="960" t="s">
        <v>100</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ASRCMS202202</v>
      </c>
      <c r="AB4007" s="957">
        <f t="shared" si="685"/>
        <v>45230</v>
      </c>
      <c r="AC4007" t="str">
        <f t="shared" si="686"/>
        <v>Unaudited</v>
      </c>
    </row>
    <row r="4008" spans="1:29" x14ac:dyDescent="0.25">
      <c r="A4008" t="s">
        <v>421</v>
      </c>
      <c r="B4008" t="s">
        <v>1380</v>
      </c>
      <c r="C4008" t="s">
        <v>1381</v>
      </c>
      <c r="D4008">
        <v>1900</v>
      </c>
      <c r="E4008" s="957">
        <v>1</v>
      </c>
      <c r="F4008" t="s">
        <v>1026</v>
      </c>
      <c r="G4008" s="957" t="s">
        <v>1379</v>
      </c>
      <c r="H4008" t="s">
        <v>390</v>
      </c>
      <c r="I4008" s="937" t="s">
        <v>489</v>
      </c>
      <c r="J4008" s="937" t="s">
        <v>451</v>
      </c>
      <c r="K4008" s="937" t="s">
        <v>436</v>
      </c>
      <c r="L4008" s="937" t="s">
        <v>126</v>
      </c>
      <c r="M4008" s="962" t="s">
        <v>101</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ASRCMS202202</v>
      </c>
      <c r="AB4008" s="957">
        <f t="shared" si="685"/>
        <v>45230</v>
      </c>
      <c r="AC4008" t="str">
        <f t="shared" si="686"/>
        <v>Unaudited</v>
      </c>
    </row>
    <row r="4009" spans="1:29" x14ac:dyDescent="0.25">
      <c r="A4009" t="s">
        <v>421</v>
      </c>
      <c r="B4009" t="s">
        <v>1380</v>
      </c>
      <c r="C4009" t="s">
        <v>1381</v>
      </c>
      <c r="D4009">
        <v>1900</v>
      </c>
      <c r="E4009" s="957">
        <v>1</v>
      </c>
      <c r="F4009" t="s">
        <v>1026</v>
      </c>
      <c r="G4009" s="957" t="s">
        <v>1379</v>
      </c>
      <c r="H4009" t="s">
        <v>390</v>
      </c>
      <c r="I4009" s="937" t="s">
        <v>489</v>
      </c>
      <c r="J4009" s="937" t="s">
        <v>451</v>
      </c>
      <c r="K4009" s="937" t="s">
        <v>436</v>
      </c>
      <c r="L4009" s="937" t="s">
        <v>127</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ASRCMS202202</v>
      </c>
      <c r="AB4009" s="957">
        <f t="shared" si="685"/>
        <v>45230</v>
      </c>
      <c r="AC4009" t="str">
        <f t="shared" si="686"/>
        <v>Unaudited</v>
      </c>
    </row>
    <row r="4010" spans="1:29" x14ac:dyDescent="0.25">
      <c r="A4010" t="s">
        <v>421</v>
      </c>
      <c r="B4010" t="s">
        <v>1380</v>
      </c>
      <c r="C4010" t="s">
        <v>1381</v>
      </c>
      <c r="D4010">
        <v>1900</v>
      </c>
      <c r="E4010" s="957">
        <v>1</v>
      </c>
      <c r="F4010" t="s">
        <v>1026</v>
      </c>
      <c r="G4010" s="957" t="s">
        <v>1379</v>
      </c>
      <c r="H4010" t="s">
        <v>390</v>
      </c>
      <c r="I4010" s="937" t="s">
        <v>489</v>
      </c>
      <c r="J4010" s="937" t="s">
        <v>437</v>
      </c>
      <c r="K4010" s="937" t="s">
        <v>437</v>
      </c>
      <c r="L4010" s="937" t="s">
        <v>129</v>
      </c>
      <c r="M4010" s="962" t="s">
        <v>327</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ASRCMS202202</v>
      </c>
      <c r="AB4010" s="957">
        <f t="shared" si="685"/>
        <v>45230</v>
      </c>
      <c r="AC4010" t="str">
        <f t="shared" si="686"/>
        <v>Unaudited</v>
      </c>
    </row>
    <row r="4011" spans="1:29" x14ac:dyDescent="0.25">
      <c r="A4011" t="s">
        <v>421</v>
      </c>
      <c r="B4011" t="s">
        <v>1380</v>
      </c>
      <c r="C4011" t="s">
        <v>1381</v>
      </c>
      <c r="D4011">
        <v>1900</v>
      </c>
      <c r="E4011" s="957">
        <v>1</v>
      </c>
      <c r="F4011" t="s">
        <v>1026</v>
      </c>
      <c r="G4011" s="957" t="s">
        <v>1379</v>
      </c>
      <c r="H4011" t="s">
        <v>390</v>
      </c>
      <c r="I4011" s="937" t="s">
        <v>489</v>
      </c>
      <c r="J4011" s="937" t="s">
        <v>437</v>
      </c>
      <c r="K4011" s="937" t="s">
        <v>437</v>
      </c>
      <c r="L4011" s="937" t="s">
        <v>130</v>
      </c>
      <c r="M4011" s="962" t="s">
        <v>326</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ASRCMS202202</v>
      </c>
      <c r="AB4011" s="957">
        <f t="shared" si="685"/>
        <v>45230</v>
      </c>
      <c r="AC4011" t="str">
        <f t="shared" si="686"/>
        <v>Unaudited</v>
      </c>
    </row>
    <row r="4012" spans="1:29" ht="30" x14ac:dyDescent="0.25">
      <c r="A4012" t="s">
        <v>421</v>
      </c>
      <c r="B4012" t="s">
        <v>1380</v>
      </c>
      <c r="C4012" t="s">
        <v>1381</v>
      </c>
      <c r="D4012">
        <v>1900</v>
      </c>
      <c r="E4012" s="957">
        <v>1</v>
      </c>
      <c r="F4012" t="s">
        <v>1026</v>
      </c>
      <c r="G4012" s="957" t="s">
        <v>1379</v>
      </c>
      <c r="H4012" t="s">
        <v>390</v>
      </c>
      <c r="I4012" s="937" t="s">
        <v>489</v>
      </c>
      <c r="J4012" s="937" t="s">
        <v>437</v>
      </c>
      <c r="K4012" s="937" t="s">
        <v>437</v>
      </c>
      <c r="L4012" s="945" t="s">
        <v>131</v>
      </c>
      <c r="M4012" s="960" t="s">
        <v>180</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ASRCMS202202</v>
      </c>
      <c r="AB4012" s="957">
        <f t="shared" si="685"/>
        <v>45230</v>
      </c>
      <c r="AC4012" t="str">
        <f t="shared" si="686"/>
        <v>Unaudited</v>
      </c>
    </row>
    <row r="4013" spans="1:29" x14ac:dyDescent="0.25">
      <c r="A4013" t="s">
        <v>421</v>
      </c>
      <c r="B4013" t="s">
        <v>1380</v>
      </c>
      <c r="C4013" t="s">
        <v>1381</v>
      </c>
      <c r="D4013">
        <v>1900</v>
      </c>
      <c r="E4013" s="957">
        <v>1</v>
      </c>
      <c r="F4013" t="s">
        <v>1026</v>
      </c>
      <c r="G4013" s="957" t="s">
        <v>1379</v>
      </c>
      <c r="H4013" t="s">
        <v>390</v>
      </c>
      <c r="I4013" s="962" t="s">
        <v>489</v>
      </c>
      <c r="J4013" s="962" t="s">
        <v>437</v>
      </c>
      <c r="K4013" s="962" t="s">
        <v>437</v>
      </c>
      <c r="L4013" s="953" t="s">
        <v>132</v>
      </c>
      <c r="M4013" s="962" t="s">
        <v>495</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ASRCMS202202</v>
      </c>
      <c r="AB4013" s="957">
        <f t="shared" si="685"/>
        <v>45230</v>
      </c>
      <c r="AC4013" t="str">
        <f t="shared" si="686"/>
        <v>Unaudited</v>
      </c>
    </row>
    <row r="4014" spans="1:29" x14ac:dyDescent="0.25">
      <c r="A4014" t="s">
        <v>421</v>
      </c>
      <c r="B4014" t="s">
        <v>1380</v>
      </c>
      <c r="C4014" t="s">
        <v>1381</v>
      </c>
      <c r="D4014">
        <v>1900</v>
      </c>
      <c r="E4014" s="957">
        <v>1</v>
      </c>
      <c r="F4014" t="s">
        <v>1026</v>
      </c>
      <c r="G4014" s="957" t="s">
        <v>1379</v>
      </c>
      <c r="H4014" t="s">
        <v>390</v>
      </c>
      <c r="I4014" s="958" t="s">
        <v>489</v>
      </c>
      <c r="J4014" s="958" t="s">
        <v>437</v>
      </c>
      <c r="K4014" s="958" t="s">
        <v>437</v>
      </c>
      <c r="L4014" s="953" t="s">
        <v>133</v>
      </c>
      <c r="M4014" s="958" t="s">
        <v>496</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ASRCMS202202</v>
      </c>
      <c r="AB4014" s="957">
        <f t="shared" si="685"/>
        <v>45230</v>
      </c>
      <c r="AC4014" t="str">
        <f t="shared" si="686"/>
        <v>Unaudited</v>
      </c>
    </row>
    <row r="4015" spans="1:29" x14ac:dyDescent="0.25">
      <c r="A4015" t="s">
        <v>421</v>
      </c>
      <c r="B4015" t="s">
        <v>1380</v>
      </c>
      <c r="C4015" t="s">
        <v>1381</v>
      </c>
      <c r="D4015">
        <v>1900</v>
      </c>
      <c r="E4015" s="957">
        <v>1</v>
      </c>
      <c r="F4015" t="s">
        <v>1026</v>
      </c>
      <c r="G4015" s="957" t="s">
        <v>1379</v>
      </c>
      <c r="H4015" t="s">
        <v>390</v>
      </c>
      <c r="I4015" s="958" t="s">
        <v>489</v>
      </c>
      <c r="J4015" s="958" t="s">
        <v>437</v>
      </c>
      <c r="K4015" s="958" t="s">
        <v>437</v>
      </c>
      <c r="L4015" s="937" t="s">
        <v>134</v>
      </c>
      <c r="M4015" s="958" t="s">
        <v>497</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ASRCMS202202</v>
      </c>
      <c r="AB4015" s="957">
        <f t="shared" si="685"/>
        <v>45230</v>
      </c>
      <c r="AC4015" t="str">
        <f t="shared" si="686"/>
        <v>Unaudited</v>
      </c>
    </row>
    <row r="4016" spans="1:29" ht="30" x14ac:dyDescent="0.25">
      <c r="A4016" t="s">
        <v>421</v>
      </c>
      <c r="B4016" t="s">
        <v>1380</v>
      </c>
      <c r="C4016" t="s">
        <v>1381</v>
      </c>
      <c r="D4016">
        <v>1900</v>
      </c>
      <c r="E4016" s="957">
        <v>1</v>
      </c>
      <c r="F4016" t="s">
        <v>1026</v>
      </c>
      <c r="G4016" s="957" t="s">
        <v>1379</v>
      </c>
      <c r="H4016" t="s">
        <v>390</v>
      </c>
      <c r="I4016" s="958" t="s">
        <v>490</v>
      </c>
      <c r="J4016" s="958" t="s">
        <v>26</v>
      </c>
      <c r="K4016" s="958" t="s">
        <v>26</v>
      </c>
      <c r="L4016" s="937" t="s">
        <v>270</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1131640.0298805514</v>
      </c>
      <c r="AA4016" t="str">
        <f t="shared" si="684"/>
        <v>ASRCMS202202</v>
      </c>
      <c r="AB4016" s="957">
        <f t="shared" si="685"/>
        <v>45230</v>
      </c>
      <c r="AC4016" t="str">
        <f t="shared" si="686"/>
        <v>Unaudited</v>
      </c>
    </row>
    <row r="4017" spans="1:29" x14ac:dyDescent="0.25">
      <c r="A4017" t="s">
        <v>421</v>
      </c>
      <c r="B4017" t="s">
        <v>1380</v>
      </c>
      <c r="C4017" t="s">
        <v>1381</v>
      </c>
      <c r="D4017">
        <v>1900</v>
      </c>
      <c r="E4017" s="957">
        <v>1</v>
      </c>
      <c r="F4017" t="s">
        <v>439</v>
      </c>
      <c r="G4017" s="957">
        <v>91</v>
      </c>
      <c r="H4017" t="s">
        <v>391</v>
      </c>
      <c r="I4017" s="965" t="s">
        <v>433</v>
      </c>
      <c r="J4017" s="965" t="s">
        <v>433</v>
      </c>
      <c r="K4017" s="965" t="s">
        <v>433</v>
      </c>
      <c r="L4017" s="945"/>
      <c r="M4017" s="965" t="s">
        <v>433</v>
      </c>
      <c r="N4017" s="678">
        <f t="shared" ca="1" si="687"/>
        <v>57011.039170515003</v>
      </c>
      <c r="O4017" s="678">
        <f t="shared" ca="1" si="692"/>
        <v>36097.389400925</v>
      </c>
      <c r="P4017" s="678">
        <f t="shared" ca="1" si="692"/>
        <v>2402.8571428579999</v>
      </c>
      <c r="Q4017" s="678">
        <f t="shared" ca="1" si="692"/>
        <v>14983.306451616001</v>
      </c>
      <c r="R4017" s="678">
        <f t="shared" ca="1" si="692"/>
        <v>1721.032258065</v>
      </c>
      <c r="S4017" s="678">
        <f t="shared" ca="1" si="692"/>
        <v>56</v>
      </c>
      <c r="T4017" s="678">
        <f t="shared" ca="1" si="692"/>
        <v>946</v>
      </c>
      <c r="U4017" s="678">
        <f t="shared" ca="1" si="692"/>
        <v>6</v>
      </c>
      <c r="V4017" s="678">
        <f t="shared" ca="1" si="690"/>
        <v>195</v>
      </c>
      <c r="W4017" s="678">
        <f t="shared" ca="1" si="689"/>
        <v>603.45391705099996</v>
      </c>
      <c r="X4017" s="678">
        <f t="shared" ca="1" si="691"/>
        <v>0</v>
      </c>
      <c r="Y4017" s="678">
        <f t="shared" ca="1" si="691"/>
        <v>0</v>
      </c>
      <c r="Z4017" s="678">
        <f t="shared" ca="1" si="691"/>
        <v>0</v>
      </c>
      <c r="AA4017" t="str">
        <f t="shared" si="684"/>
        <v>ASRCMS202202</v>
      </c>
      <c r="AB4017" s="957">
        <f t="shared" si="685"/>
        <v>45230</v>
      </c>
      <c r="AC4017" t="str">
        <f t="shared" si="686"/>
        <v>Unaudited</v>
      </c>
    </row>
    <row r="4018" spans="1:29" x14ac:dyDescent="0.25">
      <c r="A4018" t="s">
        <v>421</v>
      </c>
      <c r="B4018" t="s">
        <v>1380</v>
      </c>
      <c r="C4018" t="s">
        <v>1381</v>
      </c>
      <c r="D4018">
        <v>1900</v>
      </c>
      <c r="E4018" s="957">
        <v>1</v>
      </c>
      <c r="F4018" t="s">
        <v>439</v>
      </c>
      <c r="G4018" s="957">
        <v>91</v>
      </c>
      <c r="H4018" t="s">
        <v>391</v>
      </c>
      <c r="I4018" s="937" t="s">
        <v>488</v>
      </c>
      <c r="J4018" s="937" t="s">
        <v>12</v>
      </c>
      <c r="K4018" s="937" t="s">
        <v>12</v>
      </c>
      <c r="L4018" s="937">
        <v>1.1000000000000001</v>
      </c>
      <c r="M4018" s="958" t="s">
        <v>12</v>
      </c>
      <c r="N4018" s="678">
        <f t="shared" ca="1" si="687"/>
        <v>98064699.770000011</v>
      </c>
      <c r="O4018" s="678">
        <f t="shared" ca="1" si="692"/>
        <v>53268917.530000001</v>
      </c>
      <c r="P4018" s="678">
        <f t="shared" ca="1" si="692"/>
        <v>3545896.2800000003</v>
      </c>
      <c r="Q4018" s="678">
        <f t="shared" ca="1" si="692"/>
        <v>22110865.309999999</v>
      </c>
      <c r="R4018" s="678">
        <f t="shared" ca="1" si="692"/>
        <v>2539727.2999999998</v>
      </c>
      <c r="S4018" s="678">
        <f t="shared" ca="1" si="692"/>
        <v>82639.200000000012</v>
      </c>
      <c r="T4018" s="678">
        <f t="shared" ca="1" si="692"/>
        <v>1396012.2</v>
      </c>
      <c r="U4018" s="678">
        <f t="shared" ca="1" si="692"/>
        <v>8854.2000000000007</v>
      </c>
      <c r="V4018" s="678">
        <f t="shared" ca="1" si="690"/>
        <v>287761.5</v>
      </c>
      <c r="W4018" s="678">
        <f t="shared" ca="1" si="689"/>
        <v>14824026.25</v>
      </c>
      <c r="X4018" s="678">
        <f t="shared" ca="1" si="691"/>
        <v>0</v>
      </c>
      <c r="Y4018" s="678">
        <f t="shared" ca="1" si="691"/>
        <v>0</v>
      </c>
      <c r="Z4018" s="678">
        <f t="shared" ca="1" si="691"/>
        <v>0</v>
      </c>
      <c r="AA4018" t="str">
        <f t="shared" si="684"/>
        <v>ASRCMS202202</v>
      </c>
      <c r="AB4018" s="957">
        <f t="shared" si="685"/>
        <v>45230</v>
      </c>
      <c r="AC4018" t="str">
        <f t="shared" si="686"/>
        <v>Unaudited</v>
      </c>
    </row>
    <row r="4019" spans="1:29" x14ac:dyDescent="0.25">
      <c r="A4019" t="s">
        <v>421</v>
      </c>
      <c r="B4019" t="s">
        <v>1380</v>
      </c>
      <c r="C4019" t="s">
        <v>1381</v>
      </c>
      <c r="D4019">
        <v>1900</v>
      </c>
      <c r="E4019" s="957">
        <v>1</v>
      </c>
      <c r="F4019" t="s">
        <v>439</v>
      </c>
      <c r="G4019" s="957">
        <v>91</v>
      </c>
      <c r="H4019" t="s">
        <v>391</v>
      </c>
      <c r="I4019" s="937" t="s">
        <v>488</v>
      </c>
      <c r="J4019" s="937" t="s">
        <v>12</v>
      </c>
      <c r="K4019" s="937" t="s">
        <v>1323</v>
      </c>
      <c r="L4019" s="943" t="s">
        <v>1314</v>
      </c>
      <c r="M4019" s="959" t="s">
        <v>1323</v>
      </c>
      <c r="N4019" s="678">
        <f t="shared" ca="1" si="687"/>
        <v>1546543.0825185766</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848996.59073665459</v>
      </c>
      <c r="P4019" s="678">
        <f t="shared" ca="1" si="693"/>
        <v>54499.417827290585</v>
      </c>
      <c r="Q4019" s="678">
        <f t="shared" ca="1" si="693"/>
        <v>332682.53015238355</v>
      </c>
      <c r="R4019" s="678">
        <f t="shared" ca="1" si="693"/>
        <v>38529.602491525475</v>
      </c>
      <c r="S4019" s="678">
        <f t="shared" ca="1" si="693"/>
        <v>1055.4564387655578</v>
      </c>
      <c r="T4019" s="678">
        <f t="shared" ca="1" si="693"/>
        <v>21497.259813936136</v>
      </c>
      <c r="U4019" s="678">
        <f t="shared" ca="1" si="693"/>
        <v>103.10712420393698</v>
      </c>
      <c r="V4019" s="678">
        <f t="shared" ca="1" si="690"/>
        <v>4275.9959049189119</v>
      </c>
      <c r="W4019" s="678">
        <f t="shared" ca="1" si="689"/>
        <v>244903.1220288974</v>
      </c>
      <c r="X4019" s="678">
        <f t="shared" ca="1" si="691"/>
        <v>0</v>
      </c>
      <c r="Y4019" s="678">
        <f t="shared" ca="1" si="691"/>
        <v>0</v>
      </c>
      <c r="Z4019" s="678">
        <f t="shared" ca="1" si="691"/>
        <v>0</v>
      </c>
      <c r="AA4019" t="str">
        <f t="shared" si="684"/>
        <v>ASRCMS202202</v>
      </c>
      <c r="AB4019" s="957">
        <f t="shared" si="685"/>
        <v>45230</v>
      </c>
      <c r="AC4019" t="str">
        <f t="shared" si="686"/>
        <v>Unaudited</v>
      </c>
    </row>
    <row r="4020" spans="1:29" x14ac:dyDescent="0.25">
      <c r="A4020" t="s">
        <v>421</v>
      </c>
      <c r="B4020" t="s">
        <v>1380</v>
      </c>
      <c r="C4020" t="s">
        <v>1381</v>
      </c>
      <c r="D4020">
        <v>1900</v>
      </c>
      <c r="E4020" s="957">
        <v>1</v>
      </c>
      <c r="F4020" t="s">
        <v>439</v>
      </c>
      <c r="G4020" s="957">
        <v>91</v>
      </c>
      <c r="H4020" t="s">
        <v>391</v>
      </c>
      <c r="I4020" s="958" t="s">
        <v>488</v>
      </c>
      <c r="J4020" s="958" t="s">
        <v>491</v>
      </c>
      <c r="K4020" s="958" t="s">
        <v>492</v>
      </c>
      <c r="L4020" s="937" t="s">
        <v>63</v>
      </c>
      <c r="M4020" s="958" t="s">
        <v>344</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ASRCMS202202</v>
      </c>
      <c r="AB4020" s="957">
        <f t="shared" si="685"/>
        <v>45230</v>
      </c>
      <c r="AC4020" t="str">
        <f t="shared" si="686"/>
        <v>Unaudited</v>
      </c>
    </row>
    <row r="4021" spans="1:29" x14ac:dyDescent="0.25">
      <c r="A4021" t="s">
        <v>421</v>
      </c>
      <c r="B4021" t="s">
        <v>1380</v>
      </c>
      <c r="C4021" t="s">
        <v>1381</v>
      </c>
      <c r="D4021">
        <v>1900</v>
      </c>
      <c r="E4021" s="957">
        <v>1</v>
      </c>
      <c r="F4021" t="s">
        <v>439</v>
      </c>
      <c r="G4021" s="957">
        <v>91</v>
      </c>
      <c r="H4021" t="s">
        <v>391</v>
      </c>
      <c r="I4021" s="937" t="s">
        <v>488</v>
      </c>
      <c r="J4021" s="937" t="s">
        <v>491</v>
      </c>
      <c r="K4021" s="937" t="s">
        <v>1014</v>
      </c>
      <c r="L4021" s="937" t="s">
        <v>910</v>
      </c>
      <c r="M4021" s="958" t="s">
        <v>911</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ASRCMS202202</v>
      </c>
      <c r="AB4021" s="957">
        <f t="shared" si="685"/>
        <v>45230</v>
      </c>
      <c r="AC4021" t="str">
        <f t="shared" si="686"/>
        <v>Unaudited</v>
      </c>
    </row>
    <row r="4022" spans="1:29" x14ac:dyDescent="0.25">
      <c r="A4022" t="s">
        <v>421</v>
      </c>
      <c r="B4022" t="s">
        <v>1380</v>
      </c>
      <c r="C4022" t="s">
        <v>1381</v>
      </c>
      <c r="D4022">
        <v>1900</v>
      </c>
      <c r="E4022" s="957">
        <v>1</v>
      </c>
      <c r="F4022" t="s">
        <v>439</v>
      </c>
      <c r="G4022" s="957">
        <v>91</v>
      </c>
      <c r="H4022" t="s">
        <v>391</v>
      </c>
      <c r="I4022" s="937" t="s">
        <v>488</v>
      </c>
      <c r="J4022" s="937" t="s">
        <v>13</v>
      </c>
      <c r="K4022" s="937" t="s">
        <v>493</v>
      </c>
      <c r="L4022" s="937" t="s">
        <v>95</v>
      </c>
      <c r="M4022" s="958" t="s">
        <v>147</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ASRCMS202202</v>
      </c>
      <c r="AB4022" s="957">
        <f t="shared" si="685"/>
        <v>45230</v>
      </c>
      <c r="AC4022" t="str">
        <f t="shared" si="686"/>
        <v>Unaudited</v>
      </c>
    </row>
    <row r="4023" spans="1:29" x14ac:dyDescent="0.25">
      <c r="A4023" t="s">
        <v>421</v>
      </c>
      <c r="B4023" t="s">
        <v>1380</v>
      </c>
      <c r="C4023" t="s">
        <v>1381</v>
      </c>
      <c r="D4023">
        <v>1900</v>
      </c>
      <c r="E4023" s="957">
        <v>1</v>
      </c>
      <c r="F4023" t="s">
        <v>439</v>
      </c>
      <c r="G4023" s="957">
        <v>91</v>
      </c>
      <c r="H4023" t="s">
        <v>391</v>
      </c>
      <c r="I4023" s="958" t="s">
        <v>488</v>
      </c>
      <c r="J4023" s="958" t="s">
        <v>13</v>
      </c>
      <c r="K4023" s="958" t="s">
        <v>13</v>
      </c>
      <c r="L4023" s="937" t="s">
        <v>35</v>
      </c>
      <c r="M4023" s="958" t="s">
        <v>13</v>
      </c>
      <c r="N4023" s="678">
        <f t="shared" ca="1" si="687"/>
        <v>37325.970957137397</v>
      </c>
      <c r="O4023" s="678">
        <f t="shared" ca="1" si="693"/>
        <v>20490.617071551515</v>
      </c>
      <c r="P4023" s="678">
        <f t="shared" ca="1" si="693"/>
        <v>1315.348864183944</v>
      </c>
      <c r="Q4023" s="678">
        <f t="shared" ca="1" si="693"/>
        <v>8029.3259197101625</v>
      </c>
      <c r="R4023" s="678">
        <f t="shared" ca="1" si="693"/>
        <v>929.915784335387</v>
      </c>
      <c r="S4023" s="678">
        <f t="shared" ca="1" si="693"/>
        <v>25.473546017049728</v>
      </c>
      <c r="T4023" s="678">
        <f t="shared" ca="1" si="693"/>
        <v>518.83850152191235</v>
      </c>
      <c r="U4023" s="678">
        <f t="shared" ca="1" si="693"/>
        <v>2.4885006871212614</v>
      </c>
      <c r="V4023" s="678">
        <f t="shared" ca="1" si="690"/>
        <v>103.20158601719696</v>
      </c>
      <c r="W4023" s="678">
        <f t="shared" ca="1" si="689"/>
        <v>5910.7611831131144</v>
      </c>
      <c r="X4023" s="678">
        <f t="shared" ca="1" si="691"/>
        <v>0</v>
      </c>
      <c r="Y4023" s="678">
        <f t="shared" ca="1" si="691"/>
        <v>0</v>
      </c>
      <c r="Z4023" s="678">
        <f t="shared" ca="1" si="691"/>
        <v>0</v>
      </c>
      <c r="AA4023" t="str">
        <f t="shared" si="684"/>
        <v>ASRCMS202202</v>
      </c>
      <c r="AB4023" s="957">
        <f t="shared" si="685"/>
        <v>45230</v>
      </c>
      <c r="AC4023" t="str">
        <f t="shared" si="686"/>
        <v>Unaudited</v>
      </c>
    </row>
    <row r="4024" spans="1:29" x14ac:dyDescent="0.25">
      <c r="A4024" t="s">
        <v>421</v>
      </c>
      <c r="B4024" t="s">
        <v>1380</v>
      </c>
      <c r="C4024" t="s">
        <v>1381</v>
      </c>
      <c r="D4024">
        <v>1900</v>
      </c>
      <c r="E4024" s="957">
        <v>1</v>
      </c>
      <c r="F4024" t="s">
        <v>439</v>
      </c>
      <c r="G4024" s="957">
        <v>91</v>
      </c>
      <c r="H4024" t="s">
        <v>391</v>
      </c>
      <c r="I4024" s="958" t="s">
        <v>489</v>
      </c>
      <c r="J4024" s="958" t="s">
        <v>445</v>
      </c>
      <c r="K4024" s="958" t="s">
        <v>0</v>
      </c>
      <c r="L4024" s="953">
        <v>2.1</v>
      </c>
      <c r="M4024" s="958" t="s">
        <v>148</v>
      </c>
      <c r="N4024" s="678">
        <f t="shared" ca="1" si="687"/>
        <v>5410548.7999999989</v>
      </c>
      <c r="O4024" s="678">
        <f t="shared" ca="1" si="693"/>
        <v>1630063.2499999998</v>
      </c>
      <c r="P4024" s="678">
        <f t="shared" ca="1" si="693"/>
        <v>68473.009999999995</v>
      </c>
      <c r="Q4024" s="678">
        <f t="shared" ca="1" si="693"/>
        <v>2220953.59</v>
      </c>
      <c r="R4024" s="678">
        <f t="shared" ca="1" si="693"/>
        <v>367891.95</v>
      </c>
      <c r="S4024" s="678">
        <f t="shared" ca="1" si="693"/>
        <v>0</v>
      </c>
      <c r="T4024" s="678">
        <f t="shared" ca="1" si="693"/>
        <v>164762.56</v>
      </c>
      <c r="U4024" s="678">
        <f t="shared" ca="1" si="693"/>
        <v>0</v>
      </c>
      <c r="V4024" s="678">
        <f t="shared" ca="1" si="690"/>
        <v>22650.43</v>
      </c>
      <c r="W4024" s="678">
        <f t="shared" ca="1" si="689"/>
        <v>935754.01000000013</v>
      </c>
      <c r="X4024" s="678">
        <f t="shared" ca="1" si="691"/>
        <v>0</v>
      </c>
      <c r="Y4024" s="678">
        <f t="shared" ca="1" si="691"/>
        <v>0</v>
      </c>
      <c r="Z4024" s="678">
        <f t="shared" ca="1" si="691"/>
        <v>0</v>
      </c>
      <c r="AA4024" t="str">
        <f t="shared" si="684"/>
        <v>ASRCMS202202</v>
      </c>
      <c r="AB4024" s="957">
        <f t="shared" si="685"/>
        <v>45230</v>
      </c>
      <c r="AC4024" t="str">
        <f t="shared" si="686"/>
        <v>Unaudited</v>
      </c>
    </row>
    <row r="4025" spans="1:29" ht="30" x14ac:dyDescent="0.25">
      <c r="A4025" t="s">
        <v>421</v>
      </c>
      <c r="B4025" t="s">
        <v>1380</v>
      </c>
      <c r="C4025" t="s">
        <v>1381</v>
      </c>
      <c r="D4025">
        <v>1900</v>
      </c>
      <c r="E4025" s="957">
        <v>1</v>
      </c>
      <c r="F4025" t="s">
        <v>439</v>
      </c>
      <c r="G4025" s="957">
        <v>91</v>
      </c>
      <c r="H4025" t="s">
        <v>391</v>
      </c>
      <c r="I4025" s="937" t="s">
        <v>489</v>
      </c>
      <c r="J4025" s="937" t="s">
        <v>445</v>
      </c>
      <c r="K4025" s="937" t="s">
        <v>0</v>
      </c>
      <c r="L4025" s="937">
        <v>2.2000000000000002</v>
      </c>
      <c r="M4025" s="958" t="s">
        <v>149</v>
      </c>
      <c r="N4025" s="678">
        <f t="shared" ca="1" si="687"/>
        <v>7036.9075960537775</v>
      </c>
      <c r="O4025" s="678">
        <f t="shared" ca="1" si="693"/>
        <v>2211.2469031395171</v>
      </c>
      <c r="P4025" s="678">
        <f t="shared" ca="1" si="693"/>
        <v>178.97827694075818</v>
      </c>
      <c r="Q4025" s="678">
        <f t="shared" ca="1" si="693"/>
        <v>2702.7452114354678</v>
      </c>
      <c r="R4025" s="678">
        <f t="shared" ca="1" si="693"/>
        <v>599.21702801628294</v>
      </c>
      <c r="S4025" s="678">
        <f t="shared" ca="1" si="693"/>
        <v>0</v>
      </c>
      <c r="T4025" s="678">
        <f t="shared" ca="1" si="693"/>
        <v>92.380595413006901</v>
      </c>
      <c r="U4025" s="678">
        <f t="shared" ca="1" si="693"/>
        <v>0</v>
      </c>
      <c r="V4025" s="678">
        <f t="shared" ca="1" si="690"/>
        <v>12.841644753417203</v>
      </c>
      <c r="W4025" s="678">
        <f t="shared" ca="1" si="689"/>
        <v>1239.4979363553289</v>
      </c>
      <c r="X4025" s="678">
        <f t="shared" ca="1" si="691"/>
        <v>0</v>
      </c>
      <c r="Y4025" s="678">
        <f t="shared" ca="1" si="691"/>
        <v>0</v>
      </c>
      <c r="Z4025" s="678">
        <f t="shared" ca="1" si="691"/>
        <v>0</v>
      </c>
      <c r="AA4025" t="str">
        <f t="shared" si="684"/>
        <v>ASRCMS202202</v>
      </c>
      <c r="AB4025" s="957">
        <f t="shared" si="685"/>
        <v>45230</v>
      </c>
      <c r="AC4025" t="str">
        <f t="shared" si="686"/>
        <v>Unaudited</v>
      </c>
    </row>
    <row r="4026" spans="1:29" x14ac:dyDescent="0.25">
      <c r="A4026" t="s">
        <v>421</v>
      </c>
      <c r="B4026" t="s">
        <v>1380</v>
      </c>
      <c r="C4026" t="s">
        <v>1381</v>
      </c>
      <c r="D4026">
        <v>1900</v>
      </c>
      <c r="E4026" s="957">
        <v>1</v>
      </c>
      <c r="F4026" t="s">
        <v>439</v>
      </c>
      <c r="G4026" s="957">
        <v>91</v>
      </c>
      <c r="H4026" t="s">
        <v>391</v>
      </c>
      <c r="I4026" s="937" t="s">
        <v>489</v>
      </c>
      <c r="J4026" s="937" t="s">
        <v>445</v>
      </c>
      <c r="K4026" s="937" t="s">
        <v>0</v>
      </c>
      <c r="L4026" s="937">
        <v>2.2999999999999998</v>
      </c>
      <c r="M4026" s="958" t="s">
        <v>150</v>
      </c>
      <c r="N4026" s="678">
        <f t="shared" ca="1" si="687"/>
        <v>939014.81000000029</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543661.19000000029</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63214.259999999995</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251053.59999999995</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38131.100000000006</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6085.0300000000007</v>
      </c>
      <c r="U4026" s="678">
        <f t="shared" ca="1" si="694"/>
        <v>0</v>
      </c>
      <c r="V4026" s="678">
        <f t="shared" ca="1" si="694"/>
        <v>1991.41</v>
      </c>
      <c r="W4026" s="678">
        <f t="shared" ca="1" si="689"/>
        <v>34878.220000000008</v>
      </c>
      <c r="X4026" s="678">
        <f t="shared" ca="1" si="694"/>
        <v>0</v>
      </c>
      <c r="Y4026" s="678">
        <f t="shared" ca="1" si="694"/>
        <v>0</v>
      </c>
      <c r="Z4026" s="678">
        <f t="shared" ca="1" si="694"/>
        <v>0</v>
      </c>
      <c r="AA4026" t="str">
        <f t="shared" si="684"/>
        <v>ASRCMS202202</v>
      </c>
      <c r="AB4026" s="957">
        <f t="shared" si="685"/>
        <v>45230</v>
      </c>
      <c r="AC4026" t="str">
        <f t="shared" si="686"/>
        <v>Unaudited</v>
      </c>
    </row>
    <row r="4027" spans="1:29" x14ac:dyDescent="0.25">
      <c r="A4027" t="s">
        <v>421</v>
      </c>
      <c r="B4027" t="s">
        <v>1380</v>
      </c>
      <c r="C4027" t="s">
        <v>1381</v>
      </c>
      <c r="D4027">
        <v>1900</v>
      </c>
      <c r="E4027" s="957">
        <v>1</v>
      </c>
      <c r="F4027" t="s">
        <v>439</v>
      </c>
      <c r="G4027" s="957">
        <v>91</v>
      </c>
      <c r="H4027" t="s">
        <v>391</v>
      </c>
      <c r="I4027" s="937" t="s">
        <v>489</v>
      </c>
      <c r="J4027" s="937" t="s">
        <v>445</v>
      </c>
      <c r="K4027" s="937" t="s">
        <v>0</v>
      </c>
      <c r="L4027" s="937">
        <v>2.4</v>
      </c>
      <c r="M4027" s="958" t="s">
        <v>151</v>
      </c>
      <c r="N4027" s="678">
        <f t="shared" ca="1" si="687"/>
        <v>4274227.3000000017</v>
      </c>
      <c r="O4027" s="678">
        <f t="shared" ca="1" si="694"/>
        <v>2370533.8600000008</v>
      </c>
      <c r="P4027" s="678">
        <f t="shared" ca="1" si="694"/>
        <v>84171.37</v>
      </c>
      <c r="Q4027" s="678">
        <f t="shared" ca="1" si="694"/>
        <v>1467865.7800000003</v>
      </c>
      <c r="R4027" s="678">
        <f t="shared" ca="1" si="694"/>
        <v>96409.319999999992</v>
      </c>
      <c r="S4027" s="678">
        <f t="shared" ca="1" si="694"/>
        <v>614.87</v>
      </c>
      <c r="T4027" s="678">
        <f t="shared" ca="1" si="694"/>
        <v>47975.18</v>
      </c>
      <c r="U4027" s="678">
        <f t="shared" ca="1" si="694"/>
        <v>275.58999999999997</v>
      </c>
      <c r="V4027" s="678">
        <f t="shared" ca="1" si="694"/>
        <v>4644.29</v>
      </c>
      <c r="W4027" s="678">
        <f t="shared" ca="1" si="689"/>
        <v>201737.04000000007</v>
      </c>
      <c r="X4027" s="678">
        <f t="shared" ca="1" si="694"/>
        <v>0</v>
      </c>
      <c r="Y4027" s="678">
        <f t="shared" ca="1" si="694"/>
        <v>0</v>
      </c>
      <c r="Z4027" s="678">
        <f t="shared" ca="1" si="694"/>
        <v>0</v>
      </c>
      <c r="AA4027" t="str">
        <f t="shared" si="684"/>
        <v>ASRCMS202202</v>
      </c>
      <c r="AB4027" s="957">
        <f t="shared" si="685"/>
        <v>45230</v>
      </c>
      <c r="AC4027" t="str">
        <f t="shared" si="686"/>
        <v>Unaudited</v>
      </c>
    </row>
    <row r="4028" spans="1:29" ht="30" x14ac:dyDescent="0.25">
      <c r="A4028" t="s">
        <v>421</v>
      </c>
      <c r="B4028" t="s">
        <v>1380</v>
      </c>
      <c r="C4028" t="s">
        <v>1381</v>
      </c>
      <c r="D4028">
        <v>1900</v>
      </c>
      <c r="E4028" s="957">
        <v>1</v>
      </c>
      <c r="F4028" t="s">
        <v>439</v>
      </c>
      <c r="G4028" s="957">
        <v>91</v>
      </c>
      <c r="H4028" t="s">
        <v>391</v>
      </c>
      <c r="I4028" s="937" t="s">
        <v>489</v>
      </c>
      <c r="J4028" s="937" t="s">
        <v>445</v>
      </c>
      <c r="K4028" s="937" t="s">
        <v>0</v>
      </c>
      <c r="L4028" s="953">
        <v>2.5</v>
      </c>
      <c r="M4028" s="958" t="s">
        <v>152</v>
      </c>
      <c r="N4028" s="678">
        <f t="shared" ca="1" si="687"/>
        <v>74819.107901252151</v>
      </c>
      <c r="O4028" s="678">
        <f t="shared" ca="1" si="694"/>
        <v>42390.947308222778</v>
      </c>
      <c r="P4028" s="678">
        <f t="shared" ca="1" si="694"/>
        <v>2127.024244432168</v>
      </c>
      <c r="Q4028" s="678">
        <f t="shared" ca="1" si="694"/>
        <v>24827.612254738957</v>
      </c>
      <c r="R4028" s="678">
        <f t="shared" ca="1" si="694"/>
        <v>1936.8115121386927</v>
      </c>
      <c r="S4028" s="678">
        <f t="shared" ca="1" si="694"/>
        <v>0.47163986730153834</v>
      </c>
      <c r="T4028" s="678">
        <f t="shared" ca="1" si="694"/>
        <v>57.948424342029128</v>
      </c>
      <c r="U4028" s="678">
        <f t="shared" ca="1" si="694"/>
        <v>0.30152434092254621</v>
      </c>
      <c r="V4028" s="678">
        <f t="shared" ca="1" si="694"/>
        <v>98.493327477495313</v>
      </c>
      <c r="W4028" s="678">
        <f t="shared" ca="1" si="689"/>
        <v>3379.4976656918043</v>
      </c>
      <c r="X4028" s="678">
        <f t="shared" ca="1" si="694"/>
        <v>0</v>
      </c>
      <c r="Y4028" s="678">
        <f t="shared" ca="1" si="694"/>
        <v>0</v>
      </c>
      <c r="Z4028" s="678">
        <f t="shared" ca="1" si="694"/>
        <v>0</v>
      </c>
      <c r="AA4028" t="str">
        <f t="shared" si="684"/>
        <v>ASRCMS202202</v>
      </c>
      <c r="AB4028" s="957">
        <f t="shared" si="685"/>
        <v>45230</v>
      </c>
      <c r="AC4028" t="str">
        <f t="shared" si="686"/>
        <v>Unaudited</v>
      </c>
    </row>
    <row r="4029" spans="1:29" x14ac:dyDescent="0.25">
      <c r="A4029" t="s">
        <v>421</v>
      </c>
      <c r="B4029" t="s">
        <v>1380</v>
      </c>
      <c r="C4029" t="s">
        <v>1381</v>
      </c>
      <c r="D4029">
        <v>1900</v>
      </c>
      <c r="E4029" s="957">
        <v>1</v>
      </c>
      <c r="F4029" t="s">
        <v>439</v>
      </c>
      <c r="G4029" s="957">
        <v>91</v>
      </c>
      <c r="H4029" t="s">
        <v>391</v>
      </c>
      <c r="I4029" s="937" t="s">
        <v>489</v>
      </c>
      <c r="J4029" s="937" t="s">
        <v>445</v>
      </c>
      <c r="K4029" s="937" t="s">
        <v>0</v>
      </c>
      <c r="L4029" s="953" t="s">
        <v>97</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ASRCMS202202</v>
      </c>
      <c r="AB4029" s="957">
        <f t="shared" si="685"/>
        <v>45230</v>
      </c>
      <c r="AC4029" t="str">
        <f t="shared" si="686"/>
        <v>Unaudited</v>
      </c>
    </row>
    <row r="4030" spans="1:29" x14ac:dyDescent="0.25">
      <c r="A4030" t="s">
        <v>421</v>
      </c>
      <c r="B4030" t="s">
        <v>1380</v>
      </c>
      <c r="C4030" t="s">
        <v>1381</v>
      </c>
      <c r="D4030">
        <v>1900</v>
      </c>
      <c r="E4030" s="957">
        <v>1</v>
      </c>
      <c r="F4030" t="s">
        <v>439</v>
      </c>
      <c r="G4030" s="957">
        <v>91</v>
      </c>
      <c r="H4030" t="s">
        <v>391</v>
      </c>
      <c r="I4030" s="937" t="s">
        <v>489</v>
      </c>
      <c r="J4030" s="937" t="s">
        <v>445</v>
      </c>
      <c r="K4030" s="937" t="s">
        <v>0</v>
      </c>
      <c r="L4030" s="937" t="s">
        <v>153</v>
      </c>
      <c r="M4030" s="958" t="s">
        <v>452</v>
      </c>
      <c r="N4030" s="678">
        <f t="shared" ca="1" si="687"/>
        <v>64731.729463827854</v>
      </c>
      <c r="O4030" s="678">
        <f t="shared" ca="1" si="694"/>
        <v>26507.720902314846</v>
      </c>
      <c r="P4030" s="678">
        <f t="shared" ca="1" si="694"/>
        <v>1462.9764277735153</v>
      </c>
      <c r="Q4030" s="678">
        <f t="shared" ca="1" si="694"/>
        <v>20243.396638526941</v>
      </c>
      <c r="R4030" s="678">
        <f t="shared" ca="1" si="694"/>
        <v>2724.3945340074069</v>
      </c>
      <c r="S4030" s="678">
        <f t="shared" ca="1" si="694"/>
        <v>70.218601086043549</v>
      </c>
      <c r="T4030" s="678">
        <f t="shared" ca="1" si="694"/>
        <v>868.44939029255522</v>
      </c>
      <c r="U4030" s="678">
        <f t="shared" ca="1" si="694"/>
        <v>0.38166958307712739</v>
      </c>
      <c r="V4030" s="678">
        <f t="shared" ca="1" si="694"/>
        <v>74.377081303408005</v>
      </c>
      <c r="W4030" s="678">
        <f t="shared" ca="1" si="689"/>
        <v>12779.814218940066</v>
      </c>
      <c r="X4030" s="678">
        <f t="shared" ca="1" si="694"/>
        <v>0</v>
      </c>
      <c r="Y4030" s="678">
        <f t="shared" ca="1" si="694"/>
        <v>0</v>
      </c>
      <c r="Z4030" s="678">
        <f t="shared" ca="1" si="694"/>
        <v>0</v>
      </c>
      <c r="AA4030" t="str">
        <f t="shared" si="684"/>
        <v>ASRCMS202202</v>
      </c>
      <c r="AB4030" s="957">
        <f t="shared" si="685"/>
        <v>45230</v>
      </c>
      <c r="AC4030" t="str">
        <f t="shared" si="686"/>
        <v>Unaudited</v>
      </c>
    </row>
    <row r="4031" spans="1:29" x14ac:dyDescent="0.25">
      <c r="A4031" t="s">
        <v>421</v>
      </c>
      <c r="B4031" t="s">
        <v>1380</v>
      </c>
      <c r="C4031" t="s">
        <v>1381</v>
      </c>
      <c r="D4031">
        <v>1900</v>
      </c>
      <c r="E4031" s="957">
        <v>1</v>
      </c>
      <c r="F4031" t="s">
        <v>439</v>
      </c>
      <c r="G4031" s="957">
        <v>91</v>
      </c>
      <c r="H4031" t="s">
        <v>391</v>
      </c>
      <c r="I4031" s="958" t="s">
        <v>489</v>
      </c>
      <c r="J4031" s="958" t="s">
        <v>445</v>
      </c>
      <c r="K4031" s="958" t="s">
        <v>0</v>
      </c>
      <c r="L4031" s="937" t="s">
        <v>912</v>
      </c>
      <c r="M4031" s="958" t="s">
        <v>24</v>
      </c>
      <c r="N4031" s="678">
        <f t="shared" ca="1" si="687"/>
        <v>735640.53999999992</v>
      </c>
      <c r="O4031" s="678">
        <f t="shared" ca="1" si="694"/>
        <v>0</v>
      </c>
      <c r="P4031" s="678">
        <f t="shared" ca="1" si="694"/>
        <v>0</v>
      </c>
      <c r="Q4031" s="678">
        <f t="shared" ca="1" si="694"/>
        <v>0</v>
      </c>
      <c r="R4031" s="678">
        <f t="shared" ca="1" si="694"/>
        <v>735640.53999999992</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ASRCMS202202</v>
      </c>
      <c r="AB4031" s="957">
        <f t="shared" si="685"/>
        <v>45230</v>
      </c>
      <c r="AC4031" t="str">
        <f t="shared" si="686"/>
        <v>Unaudited</v>
      </c>
    </row>
    <row r="4032" spans="1:29" x14ac:dyDescent="0.25">
      <c r="A4032" t="s">
        <v>421</v>
      </c>
      <c r="B4032" t="s">
        <v>1380</v>
      </c>
      <c r="C4032" t="s">
        <v>1381</v>
      </c>
      <c r="D4032">
        <v>1900</v>
      </c>
      <c r="E4032" s="957">
        <v>1</v>
      </c>
      <c r="F4032" t="s">
        <v>439</v>
      </c>
      <c r="G4032" s="957">
        <v>91</v>
      </c>
      <c r="H4032" t="s">
        <v>391</v>
      </c>
      <c r="I4032" s="937" t="s">
        <v>489</v>
      </c>
      <c r="J4032" s="937" t="s">
        <v>445</v>
      </c>
      <c r="K4032" s="937" t="s">
        <v>53</v>
      </c>
      <c r="L4032" s="937">
        <v>3.1</v>
      </c>
      <c r="M4032" s="958" t="s">
        <v>33</v>
      </c>
      <c r="N4032" s="678">
        <f t="shared" ca="1" si="687"/>
        <v>1740965.4500000002</v>
      </c>
      <c r="O4032" s="678">
        <f t="shared" ca="1" si="694"/>
        <v>1109402.68</v>
      </c>
      <c r="P4032" s="678">
        <f t="shared" ca="1" si="694"/>
        <v>72760.489999999991</v>
      </c>
      <c r="Q4032" s="678">
        <f t="shared" ca="1" si="694"/>
        <v>435062.16000000003</v>
      </c>
      <c r="R4032" s="678">
        <f t="shared" ca="1" si="694"/>
        <v>61403.840000000011</v>
      </c>
      <c r="S4032" s="678">
        <f t="shared" ca="1" si="694"/>
        <v>1172.25</v>
      </c>
      <c r="T4032" s="678">
        <f t="shared" ca="1" si="694"/>
        <v>23778.42</v>
      </c>
      <c r="U4032" s="678">
        <f t="shared" ca="1" si="694"/>
        <v>116.74</v>
      </c>
      <c r="V4032" s="678">
        <f t="shared" ca="1" si="694"/>
        <v>5347.8600000000006</v>
      </c>
      <c r="W4032" s="678">
        <f t="shared" ca="1" si="689"/>
        <v>31921.010000000006</v>
      </c>
      <c r="X4032" s="678">
        <f t="shared" ca="1" si="694"/>
        <v>0</v>
      </c>
      <c r="Y4032" s="678">
        <f t="shared" ca="1" si="694"/>
        <v>0</v>
      </c>
      <c r="Z4032" s="678">
        <f t="shared" ca="1" si="694"/>
        <v>0</v>
      </c>
      <c r="AA4032" t="str">
        <f t="shared" si="684"/>
        <v>ASRCMS202202</v>
      </c>
      <c r="AB4032" s="957">
        <f t="shared" si="685"/>
        <v>45230</v>
      </c>
      <c r="AC4032" t="str">
        <f t="shared" si="686"/>
        <v>Unaudited</v>
      </c>
    </row>
    <row r="4033" spans="1:29" x14ac:dyDescent="0.25">
      <c r="A4033" t="s">
        <v>421</v>
      </c>
      <c r="B4033" t="s">
        <v>1380</v>
      </c>
      <c r="C4033" t="s">
        <v>1381</v>
      </c>
      <c r="D4033">
        <v>1900</v>
      </c>
      <c r="E4033" s="957">
        <v>1</v>
      </c>
      <c r="F4033" t="s">
        <v>439</v>
      </c>
      <c r="G4033" s="957">
        <v>91</v>
      </c>
      <c r="H4033" t="s">
        <v>391</v>
      </c>
      <c r="I4033" s="937" t="s">
        <v>489</v>
      </c>
      <c r="J4033" s="937" t="s">
        <v>445</v>
      </c>
      <c r="K4033" s="937" t="s">
        <v>53</v>
      </c>
      <c r="L4033" s="937">
        <v>3.2</v>
      </c>
      <c r="M4033" s="958" t="s">
        <v>34</v>
      </c>
      <c r="N4033" s="678">
        <f t="shared" ca="1" si="687"/>
        <v>3618761.9900000007</v>
      </c>
      <c r="O4033" s="678">
        <f t="shared" ca="1" si="694"/>
        <v>1766910.4</v>
      </c>
      <c r="P4033" s="678">
        <f t="shared" ca="1" si="694"/>
        <v>108769.90999999999</v>
      </c>
      <c r="Q4033" s="678">
        <f t="shared" ca="1" si="694"/>
        <v>1223354.8000000003</v>
      </c>
      <c r="R4033" s="678">
        <f t="shared" ca="1" si="694"/>
        <v>145925.78999999998</v>
      </c>
      <c r="S4033" s="678">
        <f t="shared" ca="1" si="694"/>
        <v>688.64</v>
      </c>
      <c r="T4033" s="678">
        <f t="shared" ca="1" si="694"/>
        <v>41562.859999999986</v>
      </c>
      <c r="U4033" s="678">
        <f t="shared" ca="1" si="694"/>
        <v>43.74</v>
      </c>
      <c r="V4033" s="678">
        <f t="shared" ca="1" si="694"/>
        <v>8705.56</v>
      </c>
      <c r="W4033" s="678">
        <f t="shared" ca="1" si="689"/>
        <v>322800.29000000004</v>
      </c>
      <c r="X4033" s="678">
        <f t="shared" ca="1" si="694"/>
        <v>0</v>
      </c>
      <c r="Y4033" s="678">
        <f t="shared" ca="1" si="694"/>
        <v>0</v>
      </c>
      <c r="Z4033" s="678">
        <f t="shared" ca="1" si="694"/>
        <v>0</v>
      </c>
      <c r="AA4033" t="str">
        <f t="shared" si="684"/>
        <v>ASRCMS202202</v>
      </c>
      <c r="AB4033" s="957">
        <f t="shared" si="685"/>
        <v>45230</v>
      </c>
      <c r="AC4033" t="str">
        <f t="shared" si="686"/>
        <v>Unaudited</v>
      </c>
    </row>
    <row r="4034" spans="1:29" x14ac:dyDescent="0.25">
      <c r="A4034" t="s">
        <v>421</v>
      </c>
      <c r="B4034" t="s">
        <v>1380</v>
      </c>
      <c r="C4034" t="s">
        <v>1381</v>
      </c>
      <c r="D4034">
        <v>1900</v>
      </c>
      <c r="E4034" s="957">
        <v>1</v>
      </c>
      <c r="F4034" t="s">
        <v>439</v>
      </c>
      <c r="G4034" s="957">
        <v>91</v>
      </c>
      <c r="H4034" t="s">
        <v>391</v>
      </c>
      <c r="I4034" s="937" t="s">
        <v>489</v>
      </c>
      <c r="J4034" s="937" t="s">
        <v>445</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ASRCMS202202</v>
      </c>
      <c r="AB4034" s="957">
        <f t="shared" ref="AB4034:AB4097" si="696">file_date</f>
        <v>45230</v>
      </c>
      <c r="AC4034" t="str">
        <f t="shared" ref="AC4034:AC4097" si="697">status</f>
        <v>Unaudited</v>
      </c>
    </row>
    <row r="4035" spans="1:29" x14ac:dyDescent="0.25">
      <c r="A4035" t="s">
        <v>421</v>
      </c>
      <c r="B4035" t="s">
        <v>1380</v>
      </c>
      <c r="C4035" t="s">
        <v>1381</v>
      </c>
      <c r="D4035">
        <v>1900</v>
      </c>
      <c r="E4035" s="957">
        <v>1</v>
      </c>
      <c r="F4035" t="s">
        <v>439</v>
      </c>
      <c r="G4035" s="957">
        <v>91</v>
      </c>
      <c r="H4035" t="s">
        <v>391</v>
      </c>
      <c r="I4035" s="958" t="s">
        <v>489</v>
      </c>
      <c r="J4035" s="958" t="s">
        <v>445</v>
      </c>
      <c r="K4035" s="958" t="s">
        <v>53</v>
      </c>
      <c r="L4035" s="937" t="s">
        <v>44</v>
      </c>
      <c r="M4035" s="958" t="s">
        <v>154</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ASRCMS202202</v>
      </c>
      <c r="AB4035" s="957">
        <f t="shared" si="696"/>
        <v>45230</v>
      </c>
      <c r="AC4035" t="str">
        <f t="shared" si="697"/>
        <v>Unaudited</v>
      </c>
    </row>
    <row r="4036" spans="1:29" x14ac:dyDescent="0.25">
      <c r="A4036" t="s">
        <v>421</v>
      </c>
      <c r="B4036" t="s">
        <v>1380</v>
      </c>
      <c r="C4036" t="s">
        <v>1381</v>
      </c>
      <c r="D4036">
        <v>1900</v>
      </c>
      <c r="E4036" s="957">
        <v>1</v>
      </c>
      <c r="F4036" t="s">
        <v>439</v>
      </c>
      <c r="G4036" s="957">
        <v>91</v>
      </c>
      <c r="H4036" t="s">
        <v>391</v>
      </c>
      <c r="I4036" s="958" t="s">
        <v>489</v>
      </c>
      <c r="J4036" s="958" t="s">
        <v>445</v>
      </c>
      <c r="K4036" s="958" t="s">
        <v>53</v>
      </c>
      <c r="L4036" s="937" t="s">
        <v>41</v>
      </c>
      <c r="M4036" s="958" t="s">
        <v>52</v>
      </c>
      <c r="N4036" s="678">
        <f t="shared" ca="1" si="687"/>
        <v>1107632.1238181426</v>
      </c>
      <c r="O4036" s="678">
        <f t="shared" ca="1" si="694"/>
        <v>599521.41945638228</v>
      </c>
      <c r="P4036" s="678">
        <f t="shared" ca="1" si="694"/>
        <v>65451.548358464068</v>
      </c>
      <c r="Q4036" s="678">
        <f t="shared" ca="1" si="694"/>
        <v>347803.62257401866</v>
      </c>
      <c r="R4036" s="678">
        <f t="shared" ca="1" si="694"/>
        <v>38569.662425523471</v>
      </c>
      <c r="S4036" s="678">
        <f t="shared" ca="1" si="694"/>
        <v>0</v>
      </c>
      <c r="T4036" s="678">
        <f t="shared" ca="1" si="694"/>
        <v>25590.079057444596</v>
      </c>
      <c r="U4036" s="678">
        <f t="shared" ca="1" si="694"/>
        <v>0</v>
      </c>
      <c r="V4036" s="678">
        <f t="shared" ca="1" si="694"/>
        <v>16055.314024021731</v>
      </c>
      <c r="W4036" s="678">
        <f t="shared" ca="1" si="689"/>
        <v>14640.477922288015</v>
      </c>
      <c r="X4036" s="678">
        <f t="shared" ca="1" si="694"/>
        <v>0</v>
      </c>
      <c r="Y4036" s="678">
        <f t="shared" ca="1" si="694"/>
        <v>0</v>
      </c>
      <c r="Z4036" s="678">
        <f t="shared" ca="1" si="694"/>
        <v>0</v>
      </c>
      <c r="AA4036" t="str">
        <f t="shared" si="695"/>
        <v>ASRCMS202202</v>
      </c>
      <c r="AB4036" s="957">
        <f t="shared" si="696"/>
        <v>45230</v>
      </c>
      <c r="AC4036" t="str">
        <f t="shared" si="697"/>
        <v>Unaudited</v>
      </c>
    </row>
    <row r="4037" spans="1:29" x14ac:dyDescent="0.25">
      <c r="A4037" t="s">
        <v>421</v>
      </c>
      <c r="B4037" t="s">
        <v>1380</v>
      </c>
      <c r="C4037" t="s">
        <v>1381</v>
      </c>
      <c r="D4037">
        <v>1900</v>
      </c>
      <c r="E4037" s="957">
        <v>1</v>
      </c>
      <c r="F4037" t="s">
        <v>439</v>
      </c>
      <c r="G4037" s="957">
        <v>91</v>
      </c>
      <c r="H4037" t="s">
        <v>391</v>
      </c>
      <c r="I4037" s="958" t="s">
        <v>489</v>
      </c>
      <c r="J4037" s="958" t="s">
        <v>445</v>
      </c>
      <c r="K4037" s="958" t="s">
        <v>53</v>
      </c>
      <c r="L4037" s="937" t="s">
        <v>42</v>
      </c>
      <c r="M4037" s="958" t="s">
        <v>155</v>
      </c>
      <c r="N4037" s="678">
        <f t="shared" ca="1" si="687"/>
        <v>81224.360278138411</v>
      </c>
      <c r="O4037" s="678">
        <f t="shared" ca="1" si="694"/>
        <v>44387.531277620248</v>
      </c>
      <c r="P4037" s="678">
        <f t="shared" ca="1" si="694"/>
        <v>2771.1146936251071</v>
      </c>
      <c r="Q4037" s="678">
        <f t="shared" ca="1" si="694"/>
        <v>25237.870569111892</v>
      </c>
      <c r="R4037" s="678">
        <f t="shared" ca="1" si="694"/>
        <v>3149.1838960351042</v>
      </c>
      <c r="S4037" s="678">
        <f t="shared" ca="1" si="694"/>
        <v>2.4311062721393926</v>
      </c>
      <c r="T4037" s="678">
        <f t="shared" ca="1" si="694"/>
        <v>116.37289723311257</v>
      </c>
      <c r="U4037" s="678">
        <f t="shared" ca="1" si="694"/>
        <v>0.11952571697464875</v>
      </c>
      <c r="V4037" s="678">
        <f t="shared" ca="1" si="694"/>
        <v>211.13099275703598</v>
      </c>
      <c r="W4037" s="678">
        <f t="shared" ca="1" si="689"/>
        <v>5348.6053197667934</v>
      </c>
      <c r="X4037" s="678">
        <f t="shared" ca="1" si="694"/>
        <v>0</v>
      </c>
      <c r="Y4037" s="678">
        <f t="shared" ca="1" si="694"/>
        <v>0</v>
      </c>
      <c r="Z4037" s="678">
        <f t="shared" ca="1" si="694"/>
        <v>0</v>
      </c>
      <c r="AA4037" t="str">
        <f t="shared" si="695"/>
        <v>ASRCMS202202</v>
      </c>
      <c r="AB4037" s="957">
        <f t="shared" si="696"/>
        <v>45230</v>
      </c>
      <c r="AC4037" t="str">
        <f t="shared" si="697"/>
        <v>Unaudited</v>
      </c>
    </row>
    <row r="4038" spans="1:29" x14ac:dyDescent="0.25">
      <c r="A4038" t="s">
        <v>421</v>
      </c>
      <c r="B4038" t="s">
        <v>1380</v>
      </c>
      <c r="C4038" t="s">
        <v>1381</v>
      </c>
      <c r="D4038">
        <v>1900</v>
      </c>
      <c r="E4038" s="957">
        <v>1</v>
      </c>
      <c r="F4038" t="s">
        <v>439</v>
      </c>
      <c r="G4038" s="957">
        <v>91</v>
      </c>
      <c r="H4038" t="s">
        <v>391</v>
      </c>
      <c r="I4038" s="958" t="s">
        <v>489</v>
      </c>
      <c r="J4038" s="958" t="s">
        <v>445</v>
      </c>
      <c r="K4038" s="958" t="s">
        <v>53</v>
      </c>
      <c r="L4038" s="937" t="s">
        <v>43</v>
      </c>
      <c r="M4038" s="958" t="s">
        <v>463</v>
      </c>
      <c r="N4038" s="678">
        <f t="shared" ca="1" si="687"/>
        <v>201275.02701036533</v>
      </c>
      <c r="O4038" s="678">
        <f t="shared" ca="1" si="694"/>
        <v>82422.365118145652</v>
      </c>
      <c r="P4038" s="678">
        <f t="shared" ca="1" si="694"/>
        <v>4548.9379390085178</v>
      </c>
      <c r="Q4038" s="678">
        <f t="shared" ca="1" si="694"/>
        <v>62944.250662696671</v>
      </c>
      <c r="R4038" s="678">
        <f t="shared" ca="1" si="694"/>
        <v>8471.1560769537646</v>
      </c>
      <c r="S4038" s="678">
        <f t="shared" ca="1" si="694"/>
        <v>218.335751991937</v>
      </c>
      <c r="T4038" s="678">
        <f t="shared" ca="1" si="694"/>
        <v>2700.3322163043104</v>
      </c>
      <c r="U4038" s="678">
        <f t="shared" ca="1" si="694"/>
        <v>1.1867527143054484</v>
      </c>
      <c r="V4038" s="678">
        <f t="shared" ca="1" si="694"/>
        <v>231.26601393619447</v>
      </c>
      <c r="W4038" s="678">
        <f t="shared" ca="1" si="689"/>
        <v>39737.196478613965</v>
      </c>
      <c r="X4038" s="678">
        <f t="shared" ca="1" si="694"/>
        <v>0</v>
      </c>
      <c r="Y4038" s="678">
        <f t="shared" ca="1" si="694"/>
        <v>0</v>
      </c>
      <c r="Z4038" s="678">
        <f t="shared" ca="1" si="694"/>
        <v>0</v>
      </c>
      <c r="AA4038" t="str">
        <f t="shared" si="695"/>
        <v>ASRCMS202202</v>
      </c>
      <c r="AB4038" s="957">
        <f t="shared" si="696"/>
        <v>45230</v>
      </c>
      <c r="AC4038" t="str">
        <f t="shared" si="697"/>
        <v>Unaudited</v>
      </c>
    </row>
    <row r="4039" spans="1:29" x14ac:dyDescent="0.25">
      <c r="A4039" t="s">
        <v>421</v>
      </c>
      <c r="B4039" t="s">
        <v>1380</v>
      </c>
      <c r="C4039" t="s">
        <v>1381</v>
      </c>
      <c r="D4039">
        <v>1900</v>
      </c>
      <c r="E4039" s="957">
        <v>1</v>
      </c>
      <c r="F4039" t="s">
        <v>439</v>
      </c>
      <c r="G4039" s="957">
        <v>91</v>
      </c>
      <c r="H4039" t="s">
        <v>391</v>
      </c>
      <c r="I4039" s="958" t="s">
        <v>489</v>
      </c>
      <c r="J4039" s="958" t="s">
        <v>445</v>
      </c>
      <c r="K4039" s="958" t="s">
        <v>915</v>
      </c>
      <c r="L4039" s="953" t="s">
        <v>916</v>
      </c>
      <c r="M4039" s="958" t="s">
        <v>915</v>
      </c>
      <c r="N4039" s="678">
        <f t="shared" ca="1" si="687"/>
        <v>0</v>
      </c>
      <c r="O4039" s="678">
        <f t="shared" ca="1" si="694"/>
        <v>0</v>
      </c>
      <c r="P4039" s="678">
        <f t="shared" ca="1" si="694"/>
        <v>0</v>
      </c>
      <c r="Q4039" s="678">
        <f t="shared" ca="1" si="694"/>
        <v>0</v>
      </c>
      <c r="R4039" s="678">
        <f t="shared" ca="1" si="694"/>
        <v>0</v>
      </c>
      <c r="S4039" s="678">
        <f t="shared" ca="1" si="694"/>
        <v>0</v>
      </c>
      <c r="T4039" s="678">
        <f t="shared" ca="1" si="694"/>
        <v>0</v>
      </c>
      <c r="U4039" s="678">
        <f t="shared" ca="1" si="694"/>
        <v>0</v>
      </c>
      <c r="V4039" s="678">
        <f t="shared" ca="1" si="694"/>
        <v>0</v>
      </c>
      <c r="W4039" s="678">
        <f t="shared" ca="1" si="689"/>
        <v>0</v>
      </c>
      <c r="X4039" s="678">
        <f t="shared" ca="1" si="694"/>
        <v>0</v>
      </c>
      <c r="Y4039" s="678">
        <f t="shared" ca="1" si="694"/>
        <v>0</v>
      </c>
      <c r="Z4039" s="678">
        <f t="shared" ca="1" si="694"/>
        <v>0</v>
      </c>
      <c r="AA4039" t="str">
        <f t="shared" si="695"/>
        <v>ASRCMS202202</v>
      </c>
      <c r="AB4039" s="957">
        <f t="shared" si="696"/>
        <v>45230</v>
      </c>
      <c r="AC4039" t="str">
        <f t="shared" si="697"/>
        <v>Unaudited</v>
      </c>
    </row>
    <row r="4040" spans="1:29" x14ac:dyDescent="0.25">
      <c r="A4040" t="s">
        <v>421</v>
      </c>
      <c r="B4040" t="s">
        <v>1380</v>
      </c>
      <c r="C4040" t="s">
        <v>1381</v>
      </c>
      <c r="D4040">
        <v>1900</v>
      </c>
      <c r="E4040" s="957">
        <v>1</v>
      </c>
      <c r="F4040" t="s">
        <v>439</v>
      </c>
      <c r="G4040" s="957">
        <v>91</v>
      </c>
      <c r="H4040" t="s">
        <v>391</v>
      </c>
      <c r="I4040" s="958" t="s">
        <v>489</v>
      </c>
      <c r="J4040" s="958" t="s">
        <v>445</v>
      </c>
      <c r="K4040" s="958" t="s">
        <v>915</v>
      </c>
      <c r="L4040" s="937" t="s">
        <v>917</v>
      </c>
      <c r="M4040" s="958" t="s">
        <v>920</v>
      </c>
      <c r="N4040" s="678">
        <f t="shared" ca="1" si="687"/>
        <v>1241.8072228330198</v>
      </c>
      <c r="O4040" s="678">
        <f t="shared" ca="1" si="694"/>
        <v>390.220041730503</v>
      </c>
      <c r="P4040" s="678">
        <f t="shared" ca="1" si="694"/>
        <v>31.584401813074969</v>
      </c>
      <c r="Q4040" s="678">
        <f t="shared" ca="1" si="694"/>
        <v>476.95503731214137</v>
      </c>
      <c r="R4040" s="678">
        <f t="shared" ca="1" si="694"/>
        <v>105.74418141463816</v>
      </c>
      <c r="S4040" s="678">
        <f t="shared" ca="1" si="694"/>
        <v>0</v>
      </c>
      <c r="T4040" s="678">
        <f t="shared" ca="1" si="694"/>
        <v>16.30245801406004</v>
      </c>
      <c r="U4040" s="678">
        <f t="shared" ca="1" si="694"/>
        <v>0</v>
      </c>
      <c r="V4040" s="678">
        <f t="shared" ca="1" si="694"/>
        <v>2.266172603544212</v>
      </c>
      <c r="W4040" s="678">
        <f t="shared" ca="1" si="689"/>
        <v>218.73492994505801</v>
      </c>
      <c r="X4040" s="678">
        <f t="shared" ca="1" si="694"/>
        <v>0</v>
      </c>
      <c r="Y4040" s="678">
        <f t="shared" ca="1" si="694"/>
        <v>0</v>
      </c>
      <c r="Z4040" s="678">
        <f t="shared" ca="1" si="694"/>
        <v>0</v>
      </c>
      <c r="AA4040" t="str">
        <f t="shared" si="695"/>
        <v>ASRCMS202202</v>
      </c>
      <c r="AB4040" s="957">
        <f t="shared" si="696"/>
        <v>45230</v>
      </c>
      <c r="AC4040" t="str">
        <f t="shared" si="697"/>
        <v>Unaudited</v>
      </c>
    </row>
    <row r="4041" spans="1:29" x14ac:dyDescent="0.25">
      <c r="A4041" t="s">
        <v>421</v>
      </c>
      <c r="B4041" t="s">
        <v>1380</v>
      </c>
      <c r="C4041" t="s">
        <v>1381</v>
      </c>
      <c r="D4041">
        <v>1900</v>
      </c>
      <c r="E4041" s="957">
        <v>1</v>
      </c>
      <c r="F4041" t="s">
        <v>439</v>
      </c>
      <c r="G4041" s="957">
        <v>91</v>
      </c>
      <c r="H4041" t="s">
        <v>391</v>
      </c>
      <c r="I4041" s="937" t="s">
        <v>489</v>
      </c>
      <c r="J4041" s="937" t="s">
        <v>445</v>
      </c>
      <c r="K4041" s="937" t="s">
        <v>915</v>
      </c>
      <c r="L4041" s="937" t="s">
        <v>918</v>
      </c>
      <c r="M4041" s="958" t="s">
        <v>921</v>
      </c>
      <c r="N4041" s="678">
        <f t="shared" ca="1" si="687"/>
        <v>162.96652901633502</v>
      </c>
      <c r="O4041" s="678">
        <f t="shared" ca="1" si="694"/>
        <v>66.734989214183585</v>
      </c>
      <c r="P4041" s="678">
        <f t="shared" ca="1" si="694"/>
        <v>3.6831426016540139</v>
      </c>
      <c r="Q4041" s="678">
        <f t="shared" ca="1" si="694"/>
        <v>50.964127067316511</v>
      </c>
      <c r="R4041" s="678">
        <f t="shared" ca="1" si="694"/>
        <v>6.8588484280550821</v>
      </c>
      <c r="S4041" s="678">
        <f t="shared" ca="1" si="694"/>
        <v>0.17678010129127913</v>
      </c>
      <c r="T4041" s="678">
        <f t="shared" ca="1" si="694"/>
        <v>2.1863803722626658</v>
      </c>
      <c r="U4041" s="678">
        <f t="shared" ca="1" si="694"/>
        <v>9.6087911910260667E-4</v>
      </c>
      <c r="V4041" s="678">
        <f t="shared" ca="1" si="694"/>
        <v>0.18724935790809294</v>
      </c>
      <c r="W4041" s="678">
        <f t="shared" ca="1" si="689"/>
        <v>32.174050994544665</v>
      </c>
      <c r="X4041" s="678">
        <f t="shared" ca="1" si="694"/>
        <v>0</v>
      </c>
      <c r="Y4041" s="678">
        <f t="shared" ca="1" si="694"/>
        <v>0</v>
      </c>
      <c r="Z4041" s="678">
        <f t="shared" ca="1" si="694"/>
        <v>0</v>
      </c>
      <c r="AA4041" t="str">
        <f t="shared" si="695"/>
        <v>ASRCMS202202</v>
      </c>
      <c r="AB4041" s="957">
        <f t="shared" si="696"/>
        <v>45230</v>
      </c>
      <c r="AC4041" t="str">
        <f t="shared" si="697"/>
        <v>Unaudited</v>
      </c>
    </row>
    <row r="4042" spans="1:29" x14ac:dyDescent="0.25">
      <c r="A4042" t="s">
        <v>421</v>
      </c>
      <c r="B4042" t="s">
        <v>1380</v>
      </c>
      <c r="C4042" t="s">
        <v>1381</v>
      </c>
      <c r="D4042">
        <v>1900</v>
      </c>
      <c r="E4042" s="957">
        <v>1</v>
      </c>
      <c r="F4042" t="s">
        <v>439</v>
      </c>
      <c r="G4042" s="957">
        <v>91</v>
      </c>
      <c r="H4042" t="s">
        <v>391</v>
      </c>
      <c r="I4042" s="958" t="s">
        <v>489</v>
      </c>
      <c r="J4042" s="958" t="s">
        <v>445</v>
      </c>
      <c r="K4042" s="958" t="s">
        <v>446</v>
      </c>
      <c r="L4042" s="937">
        <v>5.0999999999999996</v>
      </c>
      <c r="M4042" s="958" t="s">
        <v>37</v>
      </c>
      <c r="N4042" s="678">
        <f t="shared" ca="1" si="687"/>
        <v>1493513.6600000006</v>
      </c>
      <c r="O4042" s="678">
        <f t="shared" ca="1" si="694"/>
        <v>727777.99000000022</v>
      </c>
      <c r="P4042" s="678">
        <f t="shared" ca="1" si="694"/>
        <v>210666.25000000006</v>
      </c>
      <c r="Q4042" s="678">
        <f t="shared" ca="1" si="694"/>
        <v>270163.14</v>
      </c>
      <c r="R4042" s="678">
        <f t="shared" ca="1" si="694"/>
        <v>209313.1</v>
      </c>
      <c r="S4042" s="678">
        <f t="shared" ca="1" si="694"/>
        <v>460.09000000000003</v>
      </c>
      <c r="T4042" s="678">
        <f t="shared" ca="1" si="694"/>
        <v>60223.450000000012</v>
      </c>
      <c r="U4042" s="678">
        <f t="shared" ca="1" si="694"/>
        <v>0</v>
      </c>
      <c r="V4042" s="678">
        <f t="shared" ca="1" si="694"/>
        <v>2492.58</v>
      </c>
      <c r="W4042" s="678">
        <f t="shared" ca="1" si="689"/>
        <v>12417.060000000001</v>
      </c>
      <c r="X4042" s="678">
        <f t="shared" ca="1" si="694"/>
        <v>0</v>
      </c>
      <c r="Y4042" s="678">
        <f t="shared" ca="1" si="694"/>
        <v>0</v>
      </c>
      <c r="Z4042" s="678">
        <f t="shared" ca="1" si="694"/>
        <v>0</v>
      </c>
      <c r="AA4042" t="str">
        <f t="shared" si="695"/>
        <v>ASRCMS202202</v>
      </c>
      <c r="AB4042" s="957">
        <f t="shared" si="696"/>
        <v>45230</v>
      </c>
      <c r="AC4042" t="str">
        <f t="shared" si="697"/>
        <v>Unaudited</v>
      </c>
    </row>
    <row r="4043" spans="1:29" x14ac:dyDescent="0.25">
      <c r="A4043" t="s">
        <v>421</v>
      </c>
      <c r="B4043" t="s">
        <v>1380</v>
      </c>
      <c r="C4043" t="s">
        <v>1381</v>
      </c>
      <c r="D4043">
        <v>1900</v>
      </c>
      <c r="E4043" s="957">
        <v>1</v>
      </c>
      <c r="F4043" t="s">
        <v>439</v>
      </c>
      <c r="G4043" s="957">
        <v>91</v>
      </c>
      <c r="H4043" t="s">
        <v>391</v>
      </c>
      <c r="I4043" s="937" t="s">
        <v>489</v>
      </c>
      <c r="J4043" s="937" t="s">
        <v>445</v>
      </c>
      <c r="K4043" s="937" t="s">
        <v>446</v>
      </c>
      <c r="L4043" s="937">
        <v>5.2</v>
      </c>
      <c r="M4043" s="937" t="s">
        <v>304</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ASRCMS202202</v>
      </c>
      <c r="AB4043" s="957">
        <f t="shared" si="696"/>
        <v>45230</v>
      </c>
      <c r="AC4043" t="str">
        <f t="shared" si="697"/>
        <v>Unaudited</v>
      </c>
    </row>
    <row r="4044" spans="1:29" ht="30" x14ac:dyDescent="0.25">
      <c r="A4044" t="s">
        <v>421</v>
      </c>
      <c r="B4044" t="s">
        <v>1380</v>
      </c>
      <c r="C4044" t="s">
        <v>1381</v>
      </c>
      <c r="D4044">
        <v>1900</v>
      </c>
      <c r="E4044" s="957">
        <v>1</v>
      </c>
      <c r="F4044" t="s">
        <v>439</v>
      </c>
      <c r="G4044" s="957">
        <v>91</v>
      </c>
      <c r="H4044" t="s">
        <v>391</v>
      </c>
      <c r="I4044" s="937" t="s">
        <v>489</v>
      </c>
      <c r="J4044" s="937" t="s">
        <v>445</v>
      </c>
      <c r="K4044" s="937" t="s">
        <v>446</v>
      </c>
      <c r="L4044" s="937">
        <v>5.3</v>
      </c>
      <c r="M4044" s="958" t="s">
        <v>305</v>
      </c>
      <c r="N4044" s="678">
        <f t="shared" ca="1" si="687"/>
        <v>20582.149781126427</v>
      </c>
      <c r="O4044" s="678">
        <f t="shared" ca="1" si="694"/>
        <v>10449.73719361224</v>
      </c>
      <c r="P4044" s="678">
        <f t="shared" ca="1" si="694"/>
        <v>3035.5082286452775</v>
      </c>
      <c r="Q4044" s="678">
        <f t="shared" ca="1" si="694"/>
        <v>3854.2772163292984</v>
      </c>
      <c r="R4044" s="678">
        <f t="shared" ca="1" si="694"/>
        <v>2973.9837291064264</v>
      </c>
      <c r="S4044" s="678">
        <f t="shared" ca="1" si="694"/>
        <v>0.39988949120395179</v>
      </c>
      <c r="T4044" s="678">
        <f t="shared" ca="1" si="694"/>
        <v>51.452324550671655</v>
      </c>
      <c r="U4044" s="678">
        <f t="shared" ca="1" si="694"/>
        <v>0</v>
      </c>
      <c r="V4044" s="678">
        <f t="shared" ca="1" si="694"/>
        <v>37.997389494313481</v>
      </c>
      <c r="W4044" s="678">
        <f t="shared" ca="1" si="689"/>
        <v>178.79380989699644</v>
      </c>
      <c r="X4044" s="678">
        <f t="shared" ca="1" si="694"/>
        <v>0</v>
      </c>
      <c r="Y4044" s="678">
        <f t="shared" ca="1" si="694"/>
        <v>0</v>
      </c>
      <c r="Z4044" s="678">
        <f t="shared" ca="1" si="694"/>
        <v>0</v>
      </c>
      <c r="AA4044" t="str">
        <f t="shared" si="695"/>
        <v>ASRCMS202202</v>
      </c>
      <c r="AB4044" s="957">
        <f t="shared" si="696"/>
        <v>45230</v>
      </c>
      <c r="AC4044" t="str">
        <f t="shared" si="697"/>
        <v>Unaudited</v>
      </c>
    </row>
    <row r="4045" spans="1:29" x14ac:dyDescent="0.25">
      <c r="A4045" t="s">
        <v>421</v>
      </c>
      <c r="B4045" t="s">
        <v>1380</v>
      </c>
      <c r="C4045" t="s">
        <v>1381</v>
      </c>
      <c r="D4045">
        <v>1900</v>
      </c>
      <c r="E4045" s="957">
        <v>1</v>
      </c>
      <c r="F4045" t="s">
        <v>439</v>
      </c>
      <c r="G4045" s="957">
        <v>91</v>
      </c>
      <c r="H4045" t="s">
        <v>391</v>
      </c>
      <c r="I4045" s="937" t="s">
        <v>489</v>
      </c>
      <c r="J4045" s="937" t="s">
        <v>445</v>
      </c>
      <c r="K4045" s="937" t="s">
        <v>446</v>
      </c>
      <c r="L4045" s="937" t="s">
        <v>82</v>
      </c>
      <c r="M4045" s="958" t="s">
        <v>454</v>
      </c>
      <c r="N4045" s="678">
        <f t="shared" ca="1" si="687"/>
        <v>11666.895027397073</v>
      </c>
      <c r="O4045" s="678">
        <f t="shared" ca="1" si="694"/>
        <v>4777.6075155795561</v>
      </c>
      <c r="P4045" s="678">
        <f t="shared" ca="1" si="694"/>
        <v>263.67891838774045</v>
      </c>
      <c r="Q4045" s="678">
        <f t="shared" ca="1" si="694"/>
        <v>3648.5597640587189</v>
      </c>
      <c r="R4045" s="678">
        <f t="shared" ca="1" si="694"/>
        <v>491.03006060173925</v>
      </c>
      <c r="S4045" s="678">
        <f t="shared" ca="1" si="694"/>
        <v>12.655818941147373</v>
      </c>
      <c r="T4045" s="678">
        <f t="shared" ca="1" si="694"/>
        <v>156.52459708823417</v>
      </c>
      <c r="U4045" s="678">
        <f t="shared" ca="1" si="694"/>
        <v>6.8790050842060926E-2</v>
      </c>
      <c r="V4045" s="678">
        <f t="shared" ca="1" si="694"/>
        <v>13.40532080941755</v>
      </c>
      <c r="W4045" s="678">
        <f t="shared" ca="1" si="689"/>
        <v>2303.3642418796776</v>
      </c>
      <c r="X4045" s="678">
        <f t="shared" ca="1" si="694"/>
        <v>0</v>
      </c>
      <c r="Y4045" s="678">
        <f t="shared" ca="1" si="694"/>
        <v>0</v>
      </c>
      <c r="Z4045" s="678">
        <f t="shared" ca="1" si="694"/>
        <v>0</v>
      </c>
      <c r="AA4045" t="str">
        <f t="shared" si="695"/>
        <v>ASRCMS202202</v>
      </c>
      <c r="AB4045" s="957">
        <f t="shared" si="696"/>
        <v>45230</v>
      </c>
      <c r="AC4045" t="str">
        <f t="shared" si="697"/>
        <v>Unaudited</v>
      </c>
    </row>
    <row r="4046" spans="1:29" x14ac:dyDescent="0.25">
      <c r="A4046" t="s">
        <v>421</v>
      </c>
      <c r="B4046" t="s">
        <v>1380</v>
      </c>
      <c r="C4046" t="s">
        <v>1381</v>
      </c>
      <c r="D4046">
        <v>1900</v>
      </c>
      <c r="E4046" s="957">
        <v>1</v>
      </c>
      <c r="F4046" t="s">
        <v>439</v>
      </c>
      <c r="G4046" s="957">
        <v>91</v>
      </c>
      <c r="H4046" t="s">
        <v>391</v>
      </c>
      <c r="I4046" s="937" t="s">
        <v>489</v>
      </c>
      <c r="J4046" s="937" t="s">
        <v>445</v>
      </c>
      <c r="K4046" s="937" t="s">
        <v>447</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ASRCMS202202</v>
      </c>
      <c r="AB4046" s="957">
        <f t="shared" si="696"/>
        <v>45230</v>
      </c>
      <c r="AC4046" t="str">
        <f t="shared" si="697"/>
        <v>Unaudited</v>
      </c>
    </row>
    <row r="4047" spans="1:29" x14ac:dyDescent="0.25">
      <c r="A4047" t="s">
        <v>421</v>
      </c>
      <c r="B4047" t="s">
        <v>1380</v>
      </c>
      <c r="C4047" t="s">
        <v>1381</v>
      </c>
      <c r="D4047">
        <v>1900</v>
      </c>
      <c r="E4047" s="957">
        <v>1</v>
      </c>
      <c r="F4047" t="s">
        <v>439</v>
      </c>
      <c r="G4047" s="957">
        <v>91</v>
      </c>
      <c r="H4047" t="s">
        <v>391</v>
      </c>
      <c r="I4047" s="937" t="s">
        <v>489</v>
      </c>
      <c r="J4047" s="937" t="s">
        <v>445</v>
      </c>
      <c r="K4047" s="937" t="s">
        <v>447</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ASRCMS202202</v>
      </c>
      <c r="AB4047" s="957">
        <f t="shared" si="696"/>
        <v>45230</v>
      </c>
      <c r="AC4047" t="str">
        <f t="shared" si="697"/>
        <v>Unaudited</v>
      </c>
    </row>
    <row r="4048" spans="1:29" x14ac:dyDescent="0.25">
      <c r="A4048" t="s">
        <v>421</v>
      </c>
      <c r="B4048" t="s">
        <v>1380</v>
      </c>
      <c r="C4048" t="s">
        <v>1381</v>
      </c>
      <c r="D4048">
        <v>1900</v>
      </c>
      <c r="E4048" s="957">
        <v>1</v>
      </c>
      <c r="F4048" t="s">
        <v>439</v>
      </c>
      <c r="G4048" s="957">
        <v>91</v>
      </c>
      <c r="H4048" t="s">
        <v>391</v>
      </c>
      <c r="I4048" s="937" t="s">
        <v>489</v>
      </c>
      <c r="J4048" s="937" t="s">
        <v>445</v>
      </c>
      <c r="K4048" s="937" t="s">
        <v>447</v>
      </c>
      <c r="L4048" s="937">
        <v>6.3</v>
      </c>
      <c r="M4048" s="958" t="s">
        <v>185</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ASRCMS202202</v>
      </c>
      <c r="AB4048" s="957">
        <f t="shared" si="696"/>
        <v>45230</v>
      </c>
      <c r="AC4048" t="str">
        <f t="shared" si="697"/>
        <v>Unaudited</v>
      </c>
    </row>
    <row r="4049" spans="1:29" x14ac:dyDescent="0.25">
      <c r="A4049" t="s">
        <v>421</v>
      </c>
      <c r="B4049" t="s">
        <v>1380</v>
      </c>
      <c r="C4049" t="s">
        <v>1381</v>
      </c>
      <c r="D4049">
        <v>1900</v>
      </c>
      <c r="E4049" s="957">
        <v>1</v>
      </c>
      <c r="F4049" t="s">
        <v>439</v>
      </c>
      <c r="G4049" s="957">
        <v>91</v>
      </c>
      <c r="H4049" t="s">
        <v>391</v>
      </c>
      <c r="I4049" s="937" t="s">
        <v>489</v>
      </c>
      <c r="J4049" s="937" t="s">
        <v>445</v>
      </c>
      <c r="K4049" s="937" t="s">
        <v>447</v>
      </c>
      <c r="L4049" s="937" t="s">
        <v>87</v>
      </c>
      <c r="M4049" s="958" t="s">
        <v>455</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ASRCMS202202</v>
      </c>
      <c r="AB4049" s="957">
        <f t="shared" si="696"/>
        <v>45230</v>
      </c>
      <c r="AC4049" t="str">
        <f t="shared" si="697"/>
        <v>Unaudited</v>
      </c>
    </row>
    <row r="4050" spans="1:29" x14ac:dyDescent="0.25">
      <c r="A4050" t="s">
        <v>421</v>
      </c>
      <c r="B4050" t="s">
        <v>1380</v>
      </c>
      <c r="C4050" t="s">
        <v>1381</v>
      </c>
      <c r="D4050">
        <v>1900</v>
      </c>
      <c r="E4050" s="957">
        <v>1</v>
      </c>
      <c r="F4050" t="s">
        <v>439</v>
      </c>
      <c r="G4050" s="957">
        <v>91</v>
      </c>
      <c r="H4050" t="s">
        <v>391</v>
      </c>
      <c r="I4050" s="937" t="s">
        <v>489</v>
      </c>
      <c r="J4050" s="937" t="s">
        <v>445</v>
      </c>
      <c r="K4050" s="937" t="s">
        <v>448</v>
      </c>
      <c r="L4050" s="937">
        <v>7.1</v>
      </c>
      <c r="M4050" s="958" t="s">
        <v>20</v>
      </c>
      <c r="N4050" s="678">
        <f t="shared" ca="1" si="698"/>
        <v>1566994.9799999995</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332815.4221783359</v>
      </c>
      <c r="P4050" s="678">
        <f t="shared" ca="1" si="700"/>
        <v>19071.035930678983</v>
      </c>
      <c r="Q4050" s="678">
        <f t="shared" ca="1" si="700"/>
        <v>800720.99940172327</v>
      </c>
      <c r="R4050" s="678">
        <f t="shared" ca="1" si="700"/>
        <v>47108.503881993682</v>
      </c>
      <c r="S4050" s="678">
        <f t="shared" ca="1" si="700"/>
        <v>4497.1191850645209</v>
      </c>
      <c r="T4050" s="678">
        <f t="shared" ca="1" si="700"/>
        <v>106432.68622604225</v>
      </c>
      <c r="U4050" s="678">
        <f t="shared" ca="1" si="700"/>
        <v>0</v>
      </c>
      <c r="V4050" s="678">
        <f t="shared" ca="1" si="700"/>
        <v>5397.9615471779543</v>
      </c>
      <c r="W4050" s="678">
        <f t="shared" ca="1" si="689"/>
        <v>250951.25164898293</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ASRCMS202202</v>
      </c>
      <c r="AB4050" s="957">
        <f t="shared" si="696"/>
        <v>45230</v>
      </c>
      <c r="AC4050" t="str">
        <f t="shared" si="697"/>
        <v>Unaudited</v>
      </c>
    </row>
    <row r="4051" spans="1:29" x14ac:dyDescent="0.25">
      <c r="A4051" t="s">
        <v>421</v>
      </c>
      <c r="B4051" t="s">
        <v>1380</v>
      </c>
      <c r="C4051" t="s">
        <v>1381</v>
      </c>
      <c r="D4051">
        <v>1900</v>
      </c>
      <c r="E4051" s="957">
        <v>1</v>
      </c>
      <c r="F4051" t="s">
        <v>439</v>
      </c>
      <c r="G4051" s="957">
        <v>91</v>
      </c>
      <c r="H4051" t="s">
        <v>391</v>
      </c>
      <c r="I4051" s="937" t="s">
        <v>489</v>
      </c>
      <c r="J4051" s="937" t="s">
        <v>445</v>
      </c>
      <c r="K4051" s="937" t="s">
        <v>448</v>
      </c>
      <c r="L4051" s="937">
        <v>7.2</v>
      </c>
      <c r="M4051" s="958"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ASRCMS202202</v>
      </c>
      <c r="AB4051" s="957">
        <f t="shared" si="696"/>
        <v>45230</v>
      </c>
      <c r="AC4051" t="str">
        <f t="shared" si="697"/>
        <v>Unaudited</v>
      </c>
    </row>
    <row r="4052" spans="1:29" x14ac:dyDescent="0.25">
      <c r="A4052" t="s">
        <v>421</v>
      </c>
      <c r="B4052" t="s">
        <v>1380</v>
      </c>
      <c r="C4052" t="s">
        <v>1381</v>
      </c>
      <c r="D4052">
        <v>1900</v>
      </c>
      <c r="E4052" s="957">
        <v>1</v>
      </c>
      <c r="F4052" t="s">
        <v>439</v>
      </c>
      <c r="G4052" s="957">
        <v>91</v>
      </c>
      <c r="H4052" t="s">
        <v>391</v>
      </c>
      <c r="I4052" s="937" t="s">
        <v>489</v>
      </c>
      <c r="J4052" s="937" t="s">
        <v>445</v>
      </c>
      <c r="K4052" s="937" t="s">
        <v>448</v>
      </c>
      <c r="L4052" s="937">
        <v>7.3</v>
      </c>
      <c r="M4052" s="958" t="s">
        <v>156</v>
      </c>
      <c r="N4052" s="678">
        <f t="shared" ca="1" si="698"/>
        <v>255045.7595929685</v>
      </c>
      <c r="O4052" s="678">
        <f t="shared" ca="1" si="700"/>
        <v>104441.54464291231</v>
      </c>
      <c r="P4052" s="678">
        <f t="shared" ca="1" si="700"/>
        <v>5764.1891755202823</v>
      </c>
      <c r="Q4052" s="678">
        <f t="shared" ca="1" si="700"/>
        <v>79759.841351063136</v>
      </c>
      <c r="R4052" s="678">
        <f t="shared" ca="1" si="700"/>
        <v>10734.230015361025</v>
      </c>
      <c r="S4052" s="678">
        <f t="shared" ca="1" si="700"/>
        <v>276.66426650246012</v>
      </c>
      <c r="T4052" s="678">
        <f t="shared" ca="1" si="700"/>
        <v>3421.7274318151244</v>
      </c>
      <c r="U4052" s="678">
        <f t="shared" ca="1" si="700"/>
        <v>1.5037943453037668</v>
      </c>
      <c r="V4052" s="678">
        <f t="shared" ca="1" si="700"/>
        <v>293.04885493498017</v>
      </c>
      <c r="W4052" s="678">
        <f t="shared" ca="1" si="689"/>
        <v>50353.010060513909</v>
      </c>
      <c r="X4052" s="678">
        <f t="shared" ca="1" si="701"/>
        <v>0</v>
      </c>
      <c r="Y4052" s="678">
        <f t="shared" ca="1" si="701"/>
        <v>0</v>
      </c>
      <c r="Z4052" s="678">
        <f t="shared" ca="1" si="701"/>
        <v>0</v>
      </c>
      <c r="AA4052" t="str">
        <f t="shared" si="695"/>
        <v>ASRCMS202202</v>
      </c>
      <c r="AB4052" s="957">
        <f t="shared" si="696"/>
        <v>45230</v>
      </c>
      <c r="AC4052" t="str">
        <f t="shared" si="697"/>
        <v>Unaudited</v>
      </c>
    </row>
    <row r="4053" spans="1:29" x14ac:dyDescent="0.25">
      <c r="A4053" t="s">
        <v>421</v>
      </c>
      <c r="B4053" t="s">
        <v>1380</v>
      </c>
      <c r="C4053" t="s">
        <v>1381</v>
      </c>
      <c r="D4053">
        <v>1900</v>
      </c>
      <c r="E4053" s="957">
        <v>1</v>
      </c>
      <c r="F4053" t="s">
        <v>439</v>
      </c>
      <c r="G4053" s="957">
        <v>91</v>
      </c>
      <c r="H4053" t="s">
        <v>391</v>
      </c>
      <c r="I4053" s="937" t="s">
        <v>489</v>
      </c>
      <c r="J4053" s="937" t="s">
        <v>445</v>
      </c>
      <c r="K4053" s="937" t="s">
        <v>448</v>
      </c>
      <c r="L4053" s="937" t="s">
        <v>91</v>
      </c>
      <c r="M4053" s="958" t="s">
        <v>456</v>
      </c>
      <c r="N4053" s="678">
        <f t="shared" ca="1" si="698"/>
        <v>389.46862750478493</v>
      </c>
      <c r="O4053" s="678">
        <f t="shared" ca="1" si="700"/>
        <v>159.48787037852091</v>
      </c>
      <c r="P4053" s="678">
        <f t="shared" ca="1" si="700"/>
        <v>8.8022276882807446</v>
      </c>
      <c r="Q4053" s="678">
        <f t="shared" ca="1" si="700"/>
        <v>121.79757856226817</v>
      </c>
      <c r="R4053" s="678">
        <f t="shared" ca="1" si="700"/>
        <v>16.391748045822371</v>
      </c>
      <c r="S4053" s="678">
        <f t="shared" ca="1" si="700"/>
        <v>0.42248125327115543</v>
      </c>
      <c r="T4053" s="678">
        <f t="shared" ca="1" si="700"/>
        <v>5.2251622951556387</v>
      </c>
      <c r="U4053" s="678">
        <f t="shared" ca="1" si="700"/>
        <v>2.2963750530477804E-3</v>
      </c>
      <c r="V4053" s="678">
        <f t="shared" ca="1" si="700"/>
        <v>0.44750140329924593</v>
      </c>
      <c r="W4053" s="678">
        <f t="shared" ca="1" si="689"/>
        <v>76.891761503113571</v>
      </c>
      <c r="X4053" s="678">
        <f t="shared" ca="1" si="701"/>
        <v>0</v>
      </c>
      <c r="Y4053" s="678">
        <f t="shared" ca="1" si="701"/>
        <v>0</v>
      </c>
      <c r="Z4053" s="678">
        <f t="shared" ca="1" si="701"/>
        <v>0</v>
      </c>
      <c r="AA4053" t="str">
        <f t="shared" si="695"/>
        <v>ASRCMS202202</v>
      </c>
      <c r="AB4053" s="957">
        <f t="shared" si="696"/>
        <v>45230</v>
      </c>
      <c r="AC4053" t="str">
        <f t="shared" si="697"/>
        <v>Unaudited</v>
      </c>
    </row>
    <row r="4054" spans="1:29" x14ac:dyDescent="0.25">
      <c r="A4054" t="s">
        <v>421</v>
      </c>
      <c r="B4054" t="s">
        <v>1380</v>
      </c>
      <c r="C4054" t="s">
        <v>1381</v>
      </c>
      <c r="D4054">
        <v>1900</v>
      </c>
      <c r="E4054" s="957">
        <v>1</v>
      </c>
      <c r="F4054" t="s">
        <v>439</v>
      </c>
      <c r="G4054" s="957">
        <v>91</v>
      </c>
      <c r="H4054" t="s">
        <v>391</v>
      </c>
      <c r="I4054" s="937" t="s">
        <v>489</v>
      </c>
      <c r="J4054" s="937" t="s">
        <v>445</v>
      </c>
      <c r="K4054" s="937" t="s">
        <v>449</v>
      </c>
      <c r="L4054" s="937">
        <v>8.1</v>
      </c>
      <c r="M4054" s="958" t="s">
        <v>22</v>
      </c>
      <c r="N4054" s="678">
        <f t="shared" ca="1" si="698"/>
        <v>11558457.031624962</v>
      </c>
      <c r="O4054" s="678">
        <f t="shared" ca="1" si="700"/>
        <v>4686440.4809119822</v>
      </c>
      <c r="P4054" s="678">
        <f t="shared" ca="1" si="700"/>
        <v>695302.76978059858</v>
      </c>
      <c r="Q4054" s="678">
        <f t="shared" ca="1" si="700"/>
        <v>4064834.4582384597</v>
      </c>
      <c r="R4054" s="678">
        <f t="shared" ca="1" si="700"/>
        <v>701409.00290760014</v>
      </c>
      <c r="S4054" s="678">
        <f t="shared" ca="1" si="700"/>
        <v>1108.9476019403057</v>
      </c>
      <c r="T4054" s="678">
        <f t="shared" ca="1" si="700"/>
        <v>230143.48555996828</v>
      </c>
      <c r="U4054" s="678">
        <f t="shared" ca="1" si="700"/>
        <v>0</v>
      </c>
      <c r="V4054" s="678">
        <f t="shared" ca="1" si="700"/>
        <v>259417.33011723644</v>
      </c>
      <c r="W4054" s="678">
        <f t="shared" ca="1" si="689"/>
        <v>919800.55650717509</v>
      </c>
      <c r="X4054" s="678">
        <f t="shared" ca="1" si="701"/>
        <v>0</v>
      </c>
      <c r="Y4054" s="678">
        <f t="shared" ca="1" si="701"/>
        <v>0</v>
      </c>
      <c r="Z4054" s="678">
        <f t="shared" ca="1" si="701"/>
        <v>0</v>
      </c>
      <c r="AA4054" t="str">
        <f t="shared" si="695"/>
        <v>ASRCMS202202</v>
      </c>
      <c r="AB4054" s="957">
        <f t="shared" si="696"/>
        <v>45230</v>
      </c>
      <c r="AC4054" t="str">
        <f t="shared" si="697"/>
        <v>Unaudited</v>
      </c>
    </row>
    <row r="4055" spans="1:29" x14ac:dyDescent="0.25">
      <c r="A4055" t="s">
        <v>421</v>
      </c>
      <c r="B4055" t="s">
        <v>1380</v>
      </c>
      <c r="C4055" t="s">
        <v>1381</v>
      </c>
      <c r="D4055">
        <v>1900</v>
      </c>
      <c r="E4055" s="957">
        <v>1</v>
      </c>
      <c r="F4055" t="s">
        <v>439</v>
      </c>
      <c r="G4055" s="957">
        <v>91</v>
      </c>
      <c r="H4055" t="s">
        <v>391</v>
      </c>
      <c r="I4055" s="937" t="s">
        <v>489</v>
      </c>
      <c r="J4055" s="937" t="s">
        <v>445</v>
      </c>
      <c r="K4055" s="937" t="s">
        <v>449</v>
      </c>
      <c r="L4055" s="937" t="s">
        <v>113</v>
      </c>
      <c r="M4055" s="958" t="s">
        <v>444</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ASRCMS202202</v>
      </c>
      <c r="AB4055" s="957">
        <f t="shared" si="696"/>
        <v>45230</v>
      </c>
      <c r="AC4055" t="str">
        <f t="shared" si="697"/>
        <v>Unaudited</v>
      </c>
    </row>
    <row r="4056" spans="1:29" x14ac:dyDescent="0.25">
      <c r="A4056" t="s">
        <v>421</v>
      </c>
      <c r="B4056" t="s">
        <v>1380</v>
      </c>
      <c r="C4056" t="s">
        <v>1381</v>
      </c>
      <c r="D4056">
        <v>1900</v>
      </c>
      <c r="E4056" s="957">
        <v>1</v>
      </c>
      <c r="F4056" t="s">
        <v>439</v>
      </c>
      <c r="G4056" s="957">
        <v>91</v>
      </c>
      <c r="H4056" t="s">
        <v>391</v>
      </c>
      <c r="I4056" s="937" t="s">
        <v>489</v>
      </c>
      <c r="J4056" s="937" t="s">
        <v>445</v>
      </c>
      <c r="K4056" s="937" t="s">
        <v>449</v>
      </c>
      <c r="L4056" s="937" t="s">
        <v>115</v>
      </c>
      <c r="M4056" s="958" t="s">
        <v>158</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ASRCMS202202</v>
      </c>
      <c r="AB4056" s="957">
        <f t="shared" si="696"/>
        <v>45230</v>
      </c>
      <c r="AC4056" t="str">
        <f t="shared" si="697"/>
        <v>Unaudited</v>
      </c>
    </row>
    <row r="4057" spans="1:29" x14ac:dyDescent="0.25">
      <c r="A4057" t="s">
        <v>421</v>
      </c>
      <c r="B4057" t="s">
        <v>1380</v>
      </c>
      <c r="C4057" t="s">
        <v>1381</v>
      </c>
      <c r="D4057">
        <v>1900</v>
      </c>
      <c r="E4057" s="957">
        <v>1</v>
      </c>
      <c r="F4057" t="s">
        <v>439</v>
      </c>
      <c r="G4057" s="957">
        <v>91</v>
      </c>
      <c r="H4057" t="s">
        <v>391</v>
      </c>
      <c r="I4057" s="937" t="s">
        <v>489</v>
      </c>
      <c r="J4057" s="937" t="s">
        <v>445</v>
      </c>
      <c r="K4057" s="937" t="s">
        <v>449</v>
      </c>
      <c r="L4057" s="945" t="s">
        <v>116</v>
      </c>
      <c r="M4057" s="960" t="s">
        <v>114</v>
      </c>
      <c r="N4057" s="678">
        <f t="shared" ca="1" si="698"/>
        <v>-76515.500060821098</v>
      </c>
      <c r="O4057" s="678">
        <f t="shared" ca="1" si="700"/>
        <v>-31023.633684075128</v>
      </c>
      <c r="P4057" s="678">
        <f t="shared" ca="1" si="700"/>
        <v>-4602.8149758979616</v>
      </c>
      <c r="Q4057" s="678">
        <f t="shared" ca="1" si="700"/>
        <v>-26908.681702547885</v>
      </c>
      <c r="R4057" s="678">
        <f t="shared" ca="1" si="700"/>
        <v>-4643.2374544279337</v>
      </c>
      <c r="S4057" s="678">
        <f t="shared" ca="1" si="700"/>
        <v>-7.3410906033174799</v>
      </c>
      <c r="T4057" s="678">
        <f t="shared" ca="1" si="700"/>
        <v>-1523.5202964530697</v>
      </c>
      <c r="U4057" s="678">
        <f t="shared" ca="1" si="700"/>
        <v>0</v>
      </c>
      <c r="V4057" s="678">
        <f t="shared" ca="1" si="700"/>
        <v>-1717.3093851587289</v>
      </c>
      <c r="W4057" s="678">
        <f t="shared" ca="1" si="689"/>
        <v>-6088.9614716570604</v>
      </c>
      <c r="X4057" s="678">
        <f t="shared" ca="1" si="701"/>
        <v>0</v>
      </c>
      <c r="Y4057" s="678">
        <f t="shared" ca="1" si="701"/>
        <v>0</v>
      </c>
      <c r="Z4057" s="678">
        <f t="shared" ca="1" si="701"/>
        <v>0</v>
      </c>
      <c r="AA4057" t="str">
        <f t="shared" si="695"/>
        <v>ASRCMS202202</v>
      </c>
      <c r="AB4057" s="957">
        <f t="shared" si="696"/>
        <v>45230</v>
      </c>
      <c r="AC4057" t="str">
        <f t="shared" si="697"/>
        <v>Unaudited</v>
      </c>
    </row>
    <row r="4058" spans="1:29" x14ac:dyDescent="0.25">
      <c r="A4058" t="s">
        <v>421</v>
      </c>
      <c r="B4058" t="s">
        <v>1380</v>
      </c>
      <c r="C4058" t="s">
        <v>1381</v>
      </c>
      <c r="D4058">
        <v>1900</v>
      </c>
      <c r="E4058" s="957">
        <v>1</v>
      </c>
      <c r="F4058" t="s">
        <v>439</v>
      </c>
      <c r="G4058" s="957">
        <v>91</v>
      </c>
      <c r="H4058" t="s">
        <v>391</v>
      </c>
      <c r="I4058" s="937" t="s">
        <v>489</v>
      </c>
      <c r="J4058" s="937" t="s">
        <v>445</v>
      </c>
      <c r="K4058" s="937" t="s">
        <v>449</v>
      </c>
      <c r="L4058" s="947" t="s">
        <v>117</v>
      </c>
      <c r="M4058" s="961" t="s">
        <v>159</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ASRCMS202202</v>
      </c>
      <c r="AB4058" s="957">
        <f t="shared" si="696"/>
        <v>45230</v>
      </c>
      <c r="AC4058" t="str">
        <f t="shared" si="697"/>
        <v>Unaudited</v>
      </c>
    </row>
    <row r="4059" spans="1:29" x14ac:dyDescent="0.25">
      <c r="A4059" t="s">
        <v>421</v>
      </c>
      <c r="B4059" t="s">
        <v>1380</v>
      </c>
      <c r="C4059" t="s">
        <v>1381</v>
      </c>
      <c r="D4059">
        <v>1900</v>
      </c>
      <c r="E4059" s="957">
        <v>1</v>
      </c>
      <c r="F4059" t="s">
        <v>439</v>
      </c>
      <c r="G4059" s="957">
        <v>91</v>
      </c>
      <c r="H4059" t="s">
        <v>391</v>
      </c>
      <c r="I4059" s="958" t="s">
        <v>489</v>
      </c>
      <c r="J4059" s="958" t="s">
        <v>445</v>
      </c>
      <c r="K4059" s="958" t="s">
        <v>449</v>
      </c>
      <c r="L4059" s="937" t="s">
        <v>160</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ASRCMS202202</v>
      </c>
      <c r="AB4059" s="957">
        <f t="shared" si="696"/>
        <v>45230</v>
      </c>
      <c r="AC4059" t="str">
        <f t="shared" si="697"/>
        <v>Unaudited</v>
      </c>
    </row>
    <row r="4060" spans="1:29" x14ac:dyDescent="0.25">
      <c r="A4060" t="s">
        <v>421</v>
      </c>
      <c r="B4060" t="s">
        <v>1380</v>
      </c>
      <c r="C4060" t="s">
        <v>1381</v>
      </c>
      <c r="D4060">
        <v>1900</v>
      </c>
      <c r="E4060" s="957">
        <v>1</v>
      </c>
      <c r="F4060" t="s">
        <v>439</v>
      </c>
      <c r="G4060" s="957">
        <v>91</v>
      </c>
      <c r="H4060" t="s">
        <v>391</v>
      </c>
      <c r="I4060" s="937" t="s">
        <v>489</v>
      </c>
      <c r="J4060" s="937" t="s">
        <v>445</v>
      </c>
      <c r="K4060" s="937" t="s">
        <v>449</v>
      </c>
      <c r="L4060" s="937" t="s">
        <v>443</v>
      </c>
      <c r="M4060" s="962" t="s">
        <v>457</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ASRCMS202202</v>
      </c>
      <c r="AB4060" s="957">
        <f t="shared" si="696"/>
        <v>45230</v>
      </c>
      <c r="AC4060" t="str">
        <f t="shared" si="697"/>
        <v>Unaudited</v>
      </c>
    </row>
    <row r="4061" spans="1:29" ht="30" x14ac:dyDescent="0.25">
      <c r="A4061" t="s">
        <v>421</v>
      </c>
      <c r="B4061" t="s">
        <v>1380</v>
      </c>
      <c r="C4061" t="s">
        <v>1381</v>
      </c>
      <c r="D4061">
        <v>1900</v>
      </c>
      <c r="E4061" s="957">
        <v>1</v>
      </c>
      <c r="F4061" t="s">
        <v>439</v>
      </c>
      <c r="G4061" s="957">
        <v>91</v>
      </c>
      <c r="H4061" t="s">
        <v>391</v>
      </c>
      <c r="I4061" s="937" t="s">
        <v>489</v>
      </c>
      <c r="J4061" s="937" t="s">
        <v>445</v>
      </c>
      <c r="K4061" s="937" t="s">
        <v>450</v>
      </c>
      <c r="L4061" s="937">
        <v>9.1</v>
      </c>
      <c r="M4061" s="962" t="s">
        <v>186</v>
      </c>
      <c r="N4061" s="678">
        <f t="shared" ca="1" si="698"/>
        <v>25523193.649999999</v>
      </c>
      <c r="O4061" s="678">
        <f t="shared" ca="1" si="702"/>
        <v>4163008.54</v>
      </c>
      <c r="P4061" s="678">
        <f t="shared" ca="1" si="702"/>
        <v>566219.84</v>
      </c>
      <c r="Q4061" s="678">
        <f t="shared" ca="1" si="702"/>
        <v>8562844.5</v>
      </c>
      <c r="R4061" s="678">
        <f t="shared" ca="1" si="702"/>
        <v>1561596.5000000002</v>
      </c>
      <c r="S4061" s="678">
        <f t="shared" ca="1" si="702"/>
        <v>38748.080000000002</v>
      </c>
      <c r="T4061" s="678">
        <f t="shared" ca="1" si="702"/>
        <v>338559.56</v>
      </c>
      <c r="U4061" s="678">
        <f t="shared" ca="1" si="702"/>
        <v>0</v>
      </c>
      <c r="V4061" s="678">
        <f t="shared" ca="1" si="702"/>
        <v>11829</v>
      </c>
      <c r="W4061" s="678">
        <f t="shared" ca="1" si="689"/>
        <v>10280387.629999999</v>
      </c>
      <c r="X4061" s="678">
        <f t="shared" ca="1" si="701"/>
        <v>0</v>
      </c>
      <c r="Y4061" s="678">
        <f t="shared" ca="1" si="701"/>
        <v>0</v>
      </c>
      <c r="Z4061" s="678">
        <f t="shared" ca="1" si="701"/>
        <v>0</v>
      </c>
      <c r="AA4061" t="str">
        <f t="shared" si="695"/>
        <v>ASRCMS202202</v>
      </c>
      <c r="AB4061" s="957">
        <f t="shared" si="696"/>
        <v>45230</v>
      </c>
      <c r="AC4061" t="str">
        <f t="shared" si="697"/>
        <v>Unaudited</v>
      </c>
    </row>
    <row r="4062" spans="1:29" x14ac:dyDescent="0.25">
      <c r="A4062" t="s">
        <v>421</v>
      </c>
      <c r="B4062" t="s">
        <v>1380</v>
      </c>
      <c r="C4062" t="s">
        <v>1381</v>
      </c>
      <c r="D4062">
        <v>1900</v>
      </c>
      <c r="E4062" s="957">
        <v>1</v>
      </c>
      <c r="F4062" t="s">
        <v>439</v>
      </c>
      <c r="G4062" s="957">
        <v>91</v>
      </c>
      <c r="H4062" t="s">
        <v>391</v>
      </c>
      <c r="I4062" s="937" t="s">
        <v>489</v>
      </c>
      <c r="J4062" s="937" t="s">
        <v>445</v>
      </c>
      <c r="K4062" s="937" t="s">
        <v>450</v>
      </c>
      <c r="L4062" s="937" t="s">
        <v>107</v>
      </c>
      <c r="M4062" s="962" t="s">
        <v>187</v>
      </c>
      <c r="N4062" s="678">
        <f t="shared" ca="1" si="698"/>
        <v>22363.519999999997</v>
      </c>
      <c r="O4062" s="678">
        <f t="shared" ca="1" si="702"/>
        <v>0</v>
      </c>
      <c r="P4062" s="678">
        <f t="shared" ca="1" si="702"/>
        <v>0</v>
      </c>
      <c r="Q4062" s="678">
        <f t="shared" ca="1" si="702"/>
        <v>6064.64</v>
      </c>
      <c r="R4062" s="678">
        <f t="shared" ca="1" si="702"/>
        <v>0</v>
      </c>
      <c r="S4062" s="678">
        <f t="shared" ca="1" si="702"/>
        <v>0</v>
      </c>
      <c r="T4062" s="678">
        <f t="shared" ca="1" si="702"/>
        <v>0</v>
      </c>
      <c r="U4062" s="678">
        <f t="shared" ca="1" si="702"/>
        <v>0</v>
      </c>
      <c r="V4062" s="678">
        <f t="shared" ca="1" si="702"/>
        <v>0</v>
      </c>
      <c r="W4062" s="678">
        <f t="shared" ca="1" si="689"/>
        <v>16298.879999999997</v>
      </c>
      <c r="X4062" s="678">
        <f t="shared" ca="1" si="701"/>
        <v>0</v>
      </c>
      <c r="Y4062" s="678">
        <f t="shared" ca="1" si="701"/>
        <v>0</v>
      </c>
      <c r="Z4062" s="678">
        <f t="shared" ca="1" si="701"/>
        <v>0</v>
      </c>
      <c r="AA4062" t="str">
        <f t="shared" si="695"/>
        <v>ASRCMS202202</v>
      </c>
      <c r="AB4062" s="957">
        <f t="shared" si="696"/>
        <v>45230</v>
      </c>
      <c r="AC4062" t="str">
        <f t="shared" si="697"/>
        <v>Unaudited</v>
      </c>
    </row>
    <row r="4063" spans="1:29" x14ac:dyDescent="0.25">
      <c r="A4063" t="s">
        <v>421</v>
      </c>
      <c r="B4063" t="s">
        <v>1380</v>
      </c>
      <c r="C4063" t="s">
        <v>1381</v>
      </c>
      <c r="D4063">
        <v>1900</v>
      </c>
      <c r="E4063" s="957">
        <v>1</v>
      </c>
      <c r="F4063" t="s">
        <v>439</v>
      </c>
      <c r="G4063" s="957">
        <v>91</v>
      </c>
      <c r="H4063" t="s">
        <v>391</v>
      </c>
      <c r="I4063" s="937" t="s">
        <v>489</v>
      </c>
      <c r="J4063" s="937" t="s">
        <v>445</v>
      </c>
      <c r="K4063" s="937" t="s">
        <v>450</v>
      </c>
      <c r="L4063" s="937" t="s">
        <v>1316</v>
      </c>
      <c r="M4063" s="962" t="s">
        <v>1317</v>
      </c>
      <c r="N4063" s="678">
        <f t="shared" ca="1" si="698"/>
        <v>62546.429999999993</v>
      </c>
      <c r="O4063" s="678">
        <f t="shared" ca="1" si="702"/>
        <v>0</v>
      </c>
      <c r="P4063" s="678">
        <f t="shared" ca="1" si="702"/>
        <v>0</v>
      </c>
      <c r="Q4063" s="678">
        <f t="shared" ca="1" si="702"/>
        <v>62546.429999999993</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ASRCMS202202</v>
      </c>
      <c r="AB4063" s="957">
        <f t="shared" si="696"/>
        <v>45230</v>
      </c>
      <c r="AC4063" t="str">
        <f t="shared" si="697"/>
        <v>Unaudited</v>
      </c>
    </row>
    <row r="4064" spans="1:29" x14ac:dyDescent="0.25">
      <c r="A4064" t="s">
        <v>421</v>
      </c>
      <c r="B4064" t="s">
        <v>1380</v>
      </c>
      <c r="C4064" t="s">
        <v>1381</v>
      </c>
      <c r="D4064">
        <v>1900</v>
      </c>
      <c r="E4064" s="957">
        <v>1</v>
      </c>
      <c r="F4064" t="s">
        <v>439</v>
      </c>
      <c r="G4064" s="957">
        <v>91</v>
      </c>
      <c r="H4064" t="s">
        <v>391</v>
      </c>
      <c r="I4064" s="937" t="s">
        <v>489</v>
      </c>
      <c r="J4064" s="937" t="s">
        <v>445</v>
      </c>
      <c r="K4064" s="937" t="s">
        <v>450</v>
      </c>
      <c r="L4064" s="937" t="s">
        <v>108</v>
      </c>
      <c r="M4064" s="962" t="s">
        <v>188</v>
      </c>
      <c r="N4064" s="678">
        <f t="shared" ca="1" si="698"/>
        <v>2915497.13</v>
      </c>
      <c r="O4064" s="678">
        <f t="shared" ca="1" si="702"/>
        <v>730641.67</v>
      </c>
      <c r="P4064" s="678">
        <f t="shared" ca="1" si="702"/>
        <v>53858.010000000009</v>
      </c>
      <c r="Q4064" s="678">
        <f t="shared" ca="1" si="702"/>
        <v>1097007.1499999994</v>
      </c>
      <c r="R4064" s="678">
        <f t="shared" ca="1" si="702"/>
        <v>86066.340000000011</v>
      </c>
      <c r="S4064" s="678">
        <f t="shared" ca="1" si="702"/>
        <v>4646.8900000000003</v>
      </c>
      <c r="T4064" s="678">
        <f t="shared" ca="1" si="702"/>
        <v>91853.41</v>
      </c>
      <c r="U4064" s="678">
        <f t="shared" ca="1" si="702"/>
        <v>0</v>
      </c>
      <c r="V4064" s="678">
        <f t="shared" ca="1" si="702"/>
        <v>7064.3500000000013</v>
      </c>
      <c r="W4064" s="678">
        <f t="shared" ca="1" si="689"/>
        <v>844359.31</v>
      </c>
      <c r="X4064" s="678">
        <f t="shared" ca="1" si="701"/>
        <v>0</v>
      </c>
      <c r="Y4064" s="678">
        <f t="shared" ca="1" si="701"/>
        <v>0</v>
      </c>
      <c r="Z4064" s="678">
        <f t="shared" ca="1" si="701"/>
        <v>0</v>
      </c>
      <c r="AA4064" t="str">
        <f t="shared" si="695"/>
        <v>ASRCMS202202</v>
      </c>
      <c r="AB4064" s="957">
        <f t="shared" si="696"/>
        <v>45230</v>
      </c>
      <c r="AC4064" t="str">
        <f t="shared" si="697"/>
        <v>Unaudited</v>
      </c>
    </row>
    <row r="4065" spans="1:29" x14ac:dyDescent="0.25">
      <c r="A4065" t="s">
        <v>421</v>
      </c>
      <c r="B4065" t="s">
        <v>1380</v>
      </c>
      <c r="C4065" t="s">
        <v>1381</v>
      </c>
      <c r="D4065">
        <v>1900</v>
      </c>
      <c r="E4065" s="957">
        <v>1</v>
      </c>
      <c r="F4065" t="s">
        <v>439</v>
      </c>
      <c r="G4065" s="957">
        <v>91</v>
      </c>
      <c r="H4065" t="s">
        <v>391</v>
      </c>
      <c r="I4065" s="937" t="s">
        <v>489</v>
      </c>
      <c r="J4065" s="937" t="s">
        <v>445</v>
      </c>
      <c r="K4065" s="937" t="s">
        <v>450</v>
      </c>
      <c r="L4065" s="937" t="s">
        <v>109</v>
      </c>
      <c r="M4065" s="962" t="s">
        <v>161</v>
      </c>
      <c r="N4065" s="678">
        <f t="shared" ca="1" si="698"/>
        <v>22178709.719886724</v>
      </c>
      <c r="O4065" s="678">
        <f t="shared" ca="1" si="702"/>
        <v>14168942.737110596</v>
      </c>
      <c r="P4065" s="678">
        <f t="shared" ca="1" si="702"/>
        <v>219310.29467191341</v>
      </c>
      <c r="Q4065" s="678">
        <f t="shared" ca="1" si="702"/>
        <v>6546532.0449013142</v>
      </c>
      <c r="R4065" s="678">
        <f t="shared" ca="1" si="702"/>
        <v>390911.88112726493</v>
      </c>
      <c r="S4065" s="678">
        <f t="shared" ca="1" si="702"/>
        <v>3975.0734382656933</v>
      </c>
      <c r="T4065" s="678">
        <f t="shared" ca="1" si="702"/>
        <v>318801.78254251182</v>
      </c>
      <c r="U4065" s="678">
        <f t="shared" ca="1" si="702"/>
        <v>2.6523576777280566</v>
      </c>
      <c r="V4065" s="678">
        <f t="shared" ca="1" si="702"/>
        <v>24561.842994348412</v>
      </c>
      <c r="W4065" s="678">
        <f t="shared" ca="1" si="689"/>
        <v>505671.4107428338</v>
      </c>
      <c r="X4065" s="678">
        <f t="shared" ca="1" si="701"/>
        <v>0</v>
      </c>
      <c r="Y4065" s="678">
        <f t="shared" ca="1" si="701"/>
        <v>0</v>
      </c>
      <c r="Z4065" s="678">
        <f t="shared" ca="1" si="701"/>
        <v>0</v>
      </c>
      <c r="AA4065" t="str">
        <f t="shared" si="695"/>
        <v>ASRCMS202202</v>
      </c>
      <c r="AB4065" s="957">
        <f t="shared" si="696"/>
        <v>45230</v>
      </c>
      <c r="AC4065" t="str">
        <f t="shared" si="697"/>
        <v>Unaudited</v>
      </c>
    </row>
    <row r="4066" spans="1:29" x14ac:dyDescent="0.25">
      <c r="A4066" t="s">
        <v>421</v>
      </c>
      <c r="B4066" t="s">
        <v>1380</v>
      </c>
      <c r="C4066" t="s">
        <v>1381</v>
      </c>
      <c r="D4066">
        <v>1900</v>
      </c>
      <c r="E4066" s="957">
        <v>1</v>
      </c>
      <c r="F4066" t="s">
        <v>439</v>
      </c>
      <c r="G4066" s="957">
        <v>91</v>
      </c>
      <c r="H4066" t="s">
        <v>391</v>
      </c>
      <c r="I4066" s="937" t="s">
        <v>489</v>
      </c>
      <c r="J4066" s="937" t="s">
        <v>445</v>
      </c>
      <c r="K4066" s="937" t="s">
        <v>450</v>
      </c>
      <c r="L4066" s="945" t="s">
        <v>110</v>
      </c>
      <c r="M4066" s="960" t="s">
        <v>135</v>
      </c>
      <c r="N4066" s="678">
        <f t="shared" ca="1" si="698"/>
        <v>124747.53678902675</v>
      </c>
      <c r="O4066" s="678">
        <f t="shared" ca="1" si="702"/>
        <v>84453.49579831594</v>
      </c>
      <c r="P4066" s="678">
        <f t="shared" ca="1" si="702"/>
        <v>5621.727470771375</v>
      </c>
      <c r="Q4066" s="678">
        <f t="shared" ca="1" si="702"/>
        <v>27556.043739163215</v>
      </c>
      <c r="R4066" s="678">
        <f t="shared" ca="1" si="702"/>
        <v>3165.1785494005594</v>
      </c>
      <c r="S4066" s="678">
        <f t="shared" ca="1" si="702"/>
        <v>102.99051510267331</v>
      </c>
      <c r="T4066" s="678">
        <f t="shared" ca="1" si="702"/>
        <v>2368.6163717471654</v>
      </c>
      <c r="U4066" s="678">
        <f t="shared" ca="1" si="702"/>
        <v>11.034698046714997</v>
      </c>
      <c r="V4066" s="678">
        <f t="shared" ca="1" si="702"/>
        <v>358.6276865182374</v>
      </c>
      <c r="W4066" s="678">
        <f t="shared" ca="1" si="689"/>
        <v>1109.8219599608638</v>
      </c>
      <c r="X4066" s="678">
        <f t="shared" ca="1" si="701"/>
        <v>0</v>
      </c>
      <c r="Y4066" s="678">
        <f t="shared" ca="1" si="701"/>
        <v>0</v>
      </c>
      <c r="Z4066" s="678">
        <f t="shared" ca="1" si="701"/>
        <v>0</v>
      </c>
      <c r="AA4066" t="str">
        <f t="shared" si="695"/>
        <v>ASRCMS202202</v>
      </c>
      <c r="AB4066" s="957">
        <f t="shared" si="696"/>
        <v>45230</v>
      </c>
      <c r="AC4066" t="str">
        <f t="shared" si="697"/>
        <v>Unaudited</v>
      </c>
    </row>
    <row r="4067" spans="1:29" x14ac:dyDescent="0.25">
      <c r="A4067" t="s">
        <v>421</v>
      </c>
      <c r="B4067" t="s">
        <v>1380</v>
      </c>
      <c r="C4067" t="s">
        <v>1381</v>
      </c>
      <c r="D4067">
        <v>1900</v>
      </c>
      <c r="E4067" s="957">
        <v>1</v>
      </c>
      <c r="F4067" t="s">
        <v>439</v>
      </c>
      <c r="G4067" s="957">
        <v>91</v>
      </c>
      <c r="H4067" t="s">
        <v>391</v>
      </c>
      <c r="I4067" s="962" t="s">
        <v>489</v>
      </c>
      <c r="J4067" s="962" t="s">
        <v>445</v>
      </c>
      <c r="K4067" s="962" t="s">
        <v>450</v>
      </c>
      <c r="L4067" s="937" t="s">
        <v>111</v>
      </c>
      <c r="M4067" s="962" t="s">
        <v>163</v>
      </c>
      <c r="N4067" s="678">
        <f t="shared" ca="1" si="698"/>
        <v>701407.93500812585</v>
      </c>
      <c r="O4067" s="678">
        <f t="shared" ca="1" si="702"/>
        <v>267897.07407252141</v>
      </c>
      <c r="P4067" s="678">
        <f t="shared" ca="1" si="702"/>
        <v>11805.190428165472</v>
      </c>
      <c r="Q4067" s="678">
        <f t="shared" ca="1" si="702"/>
        <v>228461.08709831935</v>
      </c>
      <c r="R4067" s="678">
        <f t="shared" ca="1" si="702"/>
        <v>28605.250639384729</v>
      </c>
      <c r="S4067" s="678">
        <f t="shared" ca="1" si="702"/>
        <v>29.644651292175734</v>
      </c>
      <c r="T4067" s="678">
        <f t="shared" ca="1" si="702"/>
        <v>269.78682917865609</v>
      </c>
      <c r="U4067" s="678">
        <f t="shared" ca="1" si="702"/>
        <v>2.5848660575565846E-4</v>
      </c>
      <c r="V4067" s="678">
        <f t="shared" ca="1" si="702"/>
        <v>610.24382601967227</v>
      </c>
      <c r="W4067" s="678">
        <f t="shared" ca="1" si="689"/>
        <v>163729.65720475785</v>
      </c>
      <c r="X4067" s="678">
        <f t="shared" ca="1" si="701"/>
        <v>0</v>
      </c>
      <c r="Y4067" s="678">
        <f t="shared" ca="1" si="701"/>
        <v>0</v>
      </c>
      <c r="Z4067" s="678">
        <f t="shared" ca="1" si="701"/>
        <v>0</v>
      </c>
      <c r="AA4067" t="str">
        <f t="shared" si="695"/>
        <v>ASRCMS202202</v>
      </c>
      <c r="AB4067" s="957">
        <f t="shared" si="696"/>
        <v>45230</v>
      </c>
      <c r="AC4067" t="str">
        <f t="shared" si="697"/>
        <v>Unaudited</v>
      </c>
    </row>
    <row r="4068" spans="1:29" x14ac:dyDescent="0.25">
      <c r="A4068" t="s">
        <v>421</v>
      </c>
      <c r="B4068" t="s">
        <v>1380</v>
      </c>
      <c r="C4068" t="s">
        <v>1381</v>
      </c>
      <c r="D4068">
        <v>1900</v>
      </c>
      <c r="E4068" s="957">
        <v>1</v>
      </c>
      <c r="F4068" t="s">
        <v>439</v>
      </c>
      <c r="G4068" s="957">
        <v>91</v>
      </c>
      <c r="H4068" t="s">
        <v>391</v>
      </c>
      <c r="I4068" s="937" t="s">
        <v>489</v>
      </c>
      <c r="J4068" s="937" t="s">
        <v>445</v>
      </c>
      <c r="K4068" s="937" t="s">
        <v>450</v>
      </c>
      <c r="L4068" s="943" t="s">
        <v>112</v>
      </c>
      <c r="M4068" s="963" t="s">
        <v>464</v>
      </c>
      <c r="N4068" s="678">
        <f t="shared" ca="1" si="698"/>
        <v>1988619.0269894744</v>
      </c>
      <c r="O4068" s="678">
        <f t="shared" ca="1" si="702"/>
        <v>814341.87816542725</v>
      </c>
      <c r="P4068" s="678">
        <f t="shared" ca="1" si="702"/>
        <v>44943.998629500944</v>
      </c>
      <c r="Q4068" s="678">
        <f t="shared" ca="1" si="702"/>
        <v>621896.00153916399</v>
      </c>
      <c r="R4068" s="678">
        <f t="shared" ca="1" si="702"/>
        <v>83695.9378689351</v>
      </c>
      <c r="S4068" s="678">
        <f t="shared" ca="1" si="702"/>
        <v>2157.1808342664444</v>
      </c>
      <c r="T4068" s="678">
        <f t="shared" ca="1" si="702"/>
        <v>26679.574233811265</v>
      </c>
      <c r="U4068" s="678">
        <f t="shared" ca="1" si="702"/>
        <v>11.725245118847669</v>
      </c>
      <c r="V4068" s="678">
        <f t="shared" ca="1" si="702"/>
        <v>2284.9332201845646</v>
      </c>
      <c r="W4068" s="678">
        <f t="shared" ca="1" si="689"/>
        <v>392607.79725306592</v>
      </c>
      <c r="X4068" s="678">
        <f t="shared" ca="1" si="701"/>
        <v>0</v>
      </c>
      <c r="Y4068" s="678">
        <f t="shared" ca="1" si="701"/>
        <v>0</v>
      </c>
      <c r="Z4068" s="678">
        <f t="shared" ca="1" si="701"/>
        <v>0</v>
      </c>
      <c r="AA4068" t="str">
        <f t="shared" si="695"/>
        <v>ASRCMS202202</v>
      </c>
      <c r="AB4068" s="957">
        <f t="shared" si="696"/>
        <v>45230</v>
      </c>
      <c r="AC4068" t="str">
        <f t="shared" si="697"/>
        <v>Unaudited</v>
      </c>
    </row>
    <row r="4069" spans="1:29" x14ac:dyDescent="0.25">
      <c r="A4069" t="s">
        <v>421</v>
      </c>
      <c r="B4069" t="s">
        <v>1380</v>
      </c>
      <c r="C4069" t="s">
        <v>1381</v>
      </c>
      <c r="D4069">
        <v>1900</v>
      </c>
      <c r="E4069" s="957">
        <v>1</v>
      </c>
      <c r="F4069" t="s">
        <v>439</v>
      </c>
      <c r="G4069" s="957">
        <v>91</v>
      </c>
      <c r="H4069" t="s">
        <v>391</v>
      </c>
      <c r="I4069" s="937" t="s">
        <v>489</v>
      </c>
      <c r="J4069" s="937" t="s">
        <v>445</v>
      </c>
      <c r="K4069" s="937" t="s">
        <v>6</v>
      </c>
      <c r="L4069" s="943" t="s">
        <v>118</v>
      </c>
      <c r="M4069" s="963" t="s">
        <v>189</v>
      </c>
      <c r="N4069" s="678">
        <f t="shared" ca="1" si="698"/>
        <v>81117.268149314375</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32889.446066703509</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4879.6358429966504</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28527.014101392298</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4922.4893959051369</v>
      </c>
      <c r="S4069" s="678">
        <f t="shared" ca="1" si="703"/>
        <v>7.7825958727887841</v>
      </c>
      <c r="T4069" s="678">
        <f t="shared" ca="1" si="703"/>
        <v>1615.1473142052473</v>
      </c>
      <c r="U4069" s="678">
        <f t="shared" ca="1" si="703"/>
        <v>0</v>
      </c>
      <c r="V4069" s="678">
        <f t="shared" ca="1" si="703"/>
        <v>1820.591197607341</v>
      </c>
      <c r="W4069" s="678">
        <f t="shared" ca="1" si="689"/>
        <v>6455.1616346314122</v>
      </c>
      <c r="X4069" s="678">
        <f t="shared" ca="1" si="703"/>
        <v>0</v>
      </c>
      <c r="Y4069" s="678">
        <f t="shared" ca="1" si="703"/>
        <v>0</v>
      </c>
      <c r="Z4069" s="678">
        <f t="shared" ca="1" si="703"/>
        <v>0</v>
      </c>
      <c r="AA4069" t="str">
        <f t="shared" si="695"/>
        <v>ASRCMS202202</v>
      </c>
      <c r="AB4069" s="957">
        <f t="shared" si="696"/>
        <v>45230</v>
      </c>
      <c r="AC4069" t="str">
        <f t="shared" si="697"/>
        <v>Unaudited</v>
      </c>
    </row>
    <row r="4070" spans="1:29" x14ac:dyDescent="0.25">
      <c r="A4070" t="s">
        <v>421</v>
      </c>
      <c r="B4070" t="s">
        <v>1380</v>
      </c>
      <c r="C4070" t="s">
        <v>1381</v>
      </c>
      <c r="D4070">
        <v>1900</v>
      </c>
      <c r="E4070" s="957">
        <v>1</v>
      </c>
      <c r="F4070" t="s">
        <v>439</v>
      </c>
      <c r="G4070" s="957">
        <v>91</v>
      </c>
      <c r="H4070" t="s">
        <v>391</v>
      </c>
      <c r="I4070" s="937" t="s">
        <v>489</v>
      </c>
      <c r="J4070" s="937" t="s">
        <v>445</v>
      </c>
      <c r="K4070" s="937" t="s">
        <v>6</v>
      </c>
      <c r="L4070" s="947" t="s">
        <v>45</v>
      </c>
      <c r="M4070" s="964" t="s">
        <v>164</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ASRCMS202202</v>
      </c>
      <c r="AB4070" s="957">
        <f t="shared" si="696"/>
        <v>45230</v>
      </c>
      <c r="AC4070" t="str">
        <f t="shared" si="697"/>
        <v>Unaudited</v>
      </c>
    </row>
    <row r="4071" spans="1:29" x14ac:dyDescent="0.25">
      <c r="A4071" t="s">
        <v>421</v>
      </c>
      <c r="B4071" t="s">
        <v>1380</v>
      </c>
      <c r="C4071" t="s">
        <v>1381</v>
      </c>
      <c r="D4071">
        <v>1900</v>
      </c>
      <c r="E4071" s="957">
        <v>1</v>
      </c>
      <c r="F4071" t="s">
        <v>439</v>
      </c>
      <c r="G4071" s="957">
        <v>91</v>
      </c>
      <c r="H4071" t="s">
        <v>391</v>
      </c>
      <c r="I4071" s="963" t="s">
        <v>489</v>
      </c>
      <c r="J4071" s="963" t="s">
        <v>445</v>
      </c>
      <c r="K4071" s="963" t="s">
        <v>6</v>
      </c>
      <c r="L4071" s="943" t="s">
        <v>46</v>
      </c>
      <c r="M4071" s="963" t="s">
        <v>165</v>
      </c>
      <c r="N4071" s="678">
        <f t="shared" ca="1" si="704"/>
        <v>5.5798098676058366E-2</v>
      </c>
      <c r="O4071" s="678">
        <f t="shared" ca="1" si="703"/>
        <v>1.0730403591549685E-2</v>
      </c>
      <c r="P4071" s="678">
        <f t="shared" ca="1" si="703"/>
        <v>2.1460807183099371E-2</v>
      </c>
      <c r="Q4071" s="678">
        <f t="shared" ca="1" si="703"/>
        <v>2.3606887901409308E-2</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ASRCMS202202</v>
      </c>
      <c r="AB4071" s="957">
        <f t="shared" si="696"/>
        <v>45230</v>
      </c>
      <c r="AC4071" t="str">
        <f t="shared" si="697"/>
        <v>Unaudited</v>
      </c>
    </row>
    <row r="4072" spans="1:29" x14ac:dyDescent="0.25">
      <c r="A4072" t="s">
        <v>421</v>
      </c>
      <c r="B4072" t="s">
        <v>1380</v>
      </c>
      <c r="C4072" t="s">
        <v>1381</v>
      </c>
      <c r="D4072">
        <v>1900</v>
      </c>
      <c r="E4072" s="957">
        <v>1</v>
      </c>
      <c r="F4072" t="s">
        <v>439</v>
      </c>
      <c r="G4072" s="957">
        <v>91</v>
      </c>
      <c r="H4072" t="s">
        <v>391</v>
      </c>
      <c r="I4072" s="937" t="s">
        <v>489</v>
      </c>
      <c r="J4072" s="937" t="s">
        <v>445</v>
      </c>
      <c r="K4072" s="937" t="s">
        <v>6</v>
      </c>
      <c r="L4072" s="937" t="s">
        <v>166</v>
      </c>
      <c r="M4072" s="962" t="s">
        <v>462</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ASRCMS202202</v>
      </c>
      <c r="AB4072" s="957">
        <f t="shared" si="696"/>
        <v>45230</v>
      </c>
      <c r="AC4072" t="str">
        <f t="shared" si="697"/>
        <v>Unaudited</v>
      </c>
    </row>
    <row r="4073" spans="1:29" x14ac:dyDescent="0.25">
      <c r="A4073" t="s">
        <v>421</v>
      </c>
      <c r="B4073" t="s">
        <v>1380</v>
      </c>
      <c r="C4073" t="s">
        <v>1381</v>
      </c>
      <c r="D4073">
        <v>1900</v>
      </c>
      <c r="E4073" s="957">
        <v>1</v>
      </c>
      <c r="F4073" t="s">
        <v>439</v>
      </c>
      <c r="G4073" s="957">
        <v>91</v>
      </c>
      <c r="H4073" t="s">
        <v>391</v>
      </c>
      <c r="I4073" s="937" t="s">
        <v>489</v>
      </c>
      <c r="J4073" s="937" t="s">
        <v>445</v>
      </c>
      <c r="K4073" s="937" t="s">
        <v>435</v>
      </c>
      <c r="L4073" s="937" t="s">
        <v>121</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ASRCMS202202</v>
      </c>
      <c r="AB4073" s="957">
        <f t="shared" si="696"/>
        <v>45230</v>
      </c>
      <c r="AC4073" t="str">
        <f t="shared" si="697"/>
        <v>Unaudited</v>
      </c>
    </row>
    <row r="4074" spans="1:29" x14ac:dyDescent="0.25">
      <c r="A4074" t="s">
        <v>421</v>
      </c>
      <c r="B4074" t="s">
        <v>1380</v>
      </c>
      <c r="C4074" t="s">
        <v>1381</v>
      </c>
      <c r="D4074">
        <v>1900</v>
      </c>
      <c r="E4074" s="957">
        <v>1</v>
      </c>
      <c r="F4074" t="s">
        <v>439</v>
      </c>
      <c r="G4074" s="957">
        <v>91</v>
      </c>
      <c r="H4074" t="s">
        <v>391</v>
      </c>
      <c r="I4074" s="937" t="s">
        <v>489</v>
      </c>
      <c r="J4074" s="937" t="s">
        <v>445</v>
      </c>
      <c r="K4074" s="937" t="s">
        <v>435</v>
      </c>
      <c r="L4074" s="937" t="s">
        <v>938</v>
      </c>
      <c r="M4074" s="962" t="s">
        <v>930</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ASRCMS202202</v>
      </c>
      <c r="AB4074" s="957">
        <f t="shared" si="696"/>
        <v>45230</v>
      </c>
      <c r="AC4074" t="str">
        <f t="shared" si="697"/>
        <v>Unaudited</v>
      </c>
    </row>
    <row r="4075" spans="1:29" x14ac:dyDescent="0.25">
      <c r="A4075" t="s">
        <v>421</v>
      </c>
      <c r="B4075" t="s">
        <v>1380</v>
      </c>
      <c r="C4075" t="s">
        <v>1381</v>
      </c>
      <c r="D4075">
        <v>1900</v>
      </c>
      <c r="E4075" s="957">
        <v>1</v>
      </c>
      <c r="F4075" t="s">
        <v>439</v>
      </c>
      <c r="G4075" s="957">
        <v>91</v>
      </c>
      <c r="H4075" t="s">
        <v>391</v>
      </c>
      <c r="I4075" s="937" t="s">
        <v>489</v>
      </c>
      <c r="J4075" s="937" t="s">
        <v>445</v>
      </c>
      <c r="K4075" s="937" t="s">
        <v>435</v>
      </c>
      <c r="L4075" s="945" t="s">
        <v>168</v>
      </c>
      <c r="M4075" s="960" t="s">
        <v>40</v>
      </c>
      <c r="N4075" s="678">
        <f t="shared" ca="1" si="704"/>
        <v>2552.3099816135773</v>
      </c>
      <c r="O4075" s="678">
        <f t="shared" ca="1" si="703"/>
        <v>1616.0331160183759</v>
      </c>
      <c r="P4075" s="678">
        <f t="shared" ca="1" si="703"/>
        <v>107.57278518928908</v>
      </c>
      <c r="Q4075" s="678">
        <f t="shared" ca="1" si="703"/>
        <v>670.78311797923993</v>
      </c>
      <c r="R4075" s="678">
        <f t="shared" ca="1" si="703"/>
        <v>77.048372996681408</v>
      </c>
      <c r="S4075" s="678">
        <f t="shared" ca="1" si="703"/>
        <v>2.5070470745651767</v>
      </c>
      <c r="T4075" s="678">
        <f t="shared" ca="1" si="703"/>
        <v>42.351188081047454</v>
      </c>
      <c r="U4075" s="678">
        <f t="shared" ca="1" si="703"/>
        <v>0.26861218656055469</v>
      </c>
      <c r="V4075" s="678">
        <f t="shared" ca="1" si="703"/>
        <v>8.7298960632180265</v>
      </c>
      <c r="W4075" s="678">
        <f t="shared" ca="1" si="703"/>
        <v>27.015846024600116</v>
      </c>
      <c r="X4075" s="678">
        <f t="shared" ca="1" si="703"/>
        <v>0</v>
      </c>
      <c r="Y4075" s="678">
        <f t="shared" ca="1" si="703"/>
        <v>0</v>
      </c>
      <c r="Z4075" s="678">
        <f t="shared" ca="1" si="703"/>
        <v>0</v>
      </c>
      <c r="AA4075" t="str">
        <f t="shared" si="695"/>
        <v>ASRCMS202202</v>
      </c>
      <c r="AB4075" s="957">
        <f t="shared" si="696"/>
        <v>45230</v>
      </c>
      <c r="AC4075" t="str">
        <f t="shared" si="697"/>
        <v>Unaudited</v>
      </c>
    </row>
    <row r="4076" spans="1:29" x14ac:dyDescent="0.25">
      <c r="A4076" t="s">
        <v>421</v>
      </c>
      <c r="B4076" t="s">
        <v>1380</v>
      </c>
      <c r="C4076" t="s">
        <v>1381</v>
      </c>
      <c r="D4076">
        <v>1900</v>
      </c>
      <c r="E4076" s="957">
        <v>1</v>
      </c>
      <c r="F4076" t="s">
        <v>439</v>
      </c>
      <c r="G4076" s="957">
        <v>91</v>
      </c>
      <c r="H4076" t="s">
        <v>391</v>
      </c>
      <c r="I4076" s="962" t="s">
        <v>489</v>
      </c>
      <c r="J4076" s="962" t="s">
        <v>445</v>
      </c>
      <c r="K4076" s="962" t="s">
        <v>435</v>
      </c>
      <c r="L4076" s="937" t="s">
        <v>169</v>
      </c>
      <c r="M4076" s="962" t="s">
        <v>330</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ASRCMS202202</v>
      </c>
      <c r="AB4076" s="957">
        <f t="shared" si="696"/>
        <v>45230</v>
      </c>
      <c r="AC4076" t="str">
        <f t="shared" si="697"/>
        <v>Unaudited</v>
      </c>
    </row>
    <row r="4077" spans="1:29" x14ac:dyDescent="0.25">
      <c r="A4077" t="s">
        <v>421</v>
      </c>
      <c r="B4077" t="s">
        <v>1380</v>
      </c>
      <c r="C4077" t="s">
        <v>1381</v>
      </c>
      <c r="D4077">
        <v>1900</v>
      </c>
      <c r="E4077" s="957">
        <v>1</v>
      </c>
      <c r="F4077" t="s">
        <v>439</v>
      </c>
      <c r="G4077" s="957">
        <v>91</v>
      </c>
      <c r="H4077" t="s">
        <v>391</v>
      </c>
      <c r="I4077" s="937" t="s">
        <v>489</v>
      </c>
      <c r="J4077" s="937" t="s">
        <v>451</v>
      </c>
      <c r="K4077" s="937" t="s">
        <v>436</v>
      </c>
      <c r="L4077" s="937" t="s">
        <v>122</v>
      </c>
      <c r="M4077" s="962" t="s">
        <v>27</v>
      </c>
      <c r="N4077" s="678">
        <f t="shared" ca="1" si="704"/>
        <v>5438620.5711272182</v>
      </c>
      <c r="O4077" s="678">
        <f t="shared" ca="1" si="703"/>
        <v>-2530.1598223291458</v>
      </c>
      <c r="P4077" s="678">
        <f t="shared" ca="1" si="703"/>
        <v>5441150.7309495471</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ASRCMS202202</v>
      </c>
      <c r="AB4077" s="957">
        <f t="shared" si="696"/>
        <v>45230</v>
      </c>
      <c r="AC4077" t="str">
        <f t="shared" si="697"/>
        <v>Unaudited</v>
      </c>
    </row>
    <row r="4078" spans="1:29" x14ac:dyDescent="0.25">
      <c r="A4078" t="s">
        <v>421</v>
      </c>
      <c r="B4078" t="s">
        <v>1380</v>
      </c>
      <c r="C4078" t="s">
        <v>1381</v>
      </c>
      <c r="D4078">
        <v>1900</v>
      </c>
      <c r="E4078" s="957">
        <v>1</v>
      </c>
      <c r="F4078" t="s">
        <v>439</v>
      </c>
      <c r="G4078" s="957">
        <v>91</v>
      </c>
      <c r="H4078" t="s">
        <v>391</v>
      </c>
      <c r="I4078" s="937" t="s">
        <v>489</v>
      </c>
      <c r="J4078" s="937" t="s">
        <v>451</v>
      </c>
      <c r="K4078" s="937" t="s">
        <v>436</v>
      </c>
      <c r="L4078" s="937" t="s">
        <v>123</v>
      </c>
      <c r="M4078" s="962" t="s">
        <v>98</v>
      </c>
      <c r="N4078" s="678">
        <f t="shared" ca="1" si="704"/>
        <v>348139.66570407548</v>
      </c>
      <c r="O4078" s="678">
        <f t="shared" ca="1" si="703"/>
        <v>279493.4946014912</v>
      </c>
      <c r="P4078" s="678">
        <f t="shared" ca="1" si="703"/>
        <v>68646.171102584267</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ASRCMS202202</v>
      </c>
      <c r="AB4078" s="957">
        <f t="shared" si="696"/>
        <v>45230</v>
      </c>
      <c r="AC4078" t="str">
        <f t="shared" si="697"/>
        <v>Unaudited</v>
      </c>
    </row>
    <row r="4079" spans="1:29" x14ac:dyDescent="0.25">
      <c r="A4079" t="s">
        <v>421</v>
      </c>
      <c r="B4079" t="s">
        <v>1380</v>
      </c>
      <c r="C4079" t="s">
        <v>1381</v>
      </c>
      <c r="D4079">
        <v>1900</v>
      </c>
      <c r="E4079" s="957">
        <v>1</v>
      </c>
      <c r="F4079" t="s">
        <v>439</v>
      </c>
      <c r="G4079" s="957">
        <v>91</v>
      </c>
      <c r="H4079" t="s">
        <v>391</v>
      </c>
      <c r="I4079" s="937" t="s">
        <v>489</v>
      </c>
      <c r="J4079" s="937" t="s">
        <v>451</v>
      </c>
      <c r="K4079" s="937" t="s">
        <v>436</v>
      </c>
      <c r="L4079" s="937" t="s">
        <v>124</v>
      </c>
      <c r="M4079" s="962" t="s">
        <v>99</v>
      </c>
      <c r="N4079" s="678">
        <f t="shared" ca="1" si="704"/>
        <v>356009.79394126328</v>
      </c>
      <c r="O4079" s="678">
        <f t="shared" ca="1" si="703"/>
        <v>283453.64757902367</v>
      </c>
      <c r="P4079" s="678">
        <f t="shared" ca="1" si="703"/>
        <v>72556.146362239597</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ASRCMS202202</v>
      </c>
      <c r="AB4079" s="957">
        <f t="shared" si="696"/>
        <v>45230</v>
      </c>
      <c r="AC4079" t="str">
        <f t="shared" si="697"/>
        <v>Unaudited</v>
      </c>
    </row>
    <row r="4080" spans="1:29" x14ac:dyDescent="0.25">
      <c r="A4080" t="s">
        <v>421</v>
      </c>
      <c r="B4080" t="s">
        <v>1380</v>
      </c>
      <c r="C4080" t="s">
        <v>1381</v>
      </c>
      <c r="D4080">
        <v>1900</v>
      </c>
      <c r="E4080" s="957">
        <v>1</v>
      </c>
      <c r="F4080" t="s">
        <v>439</v>
      </c>
      <c r="G4080" s="957">
        <v>91</v>
      </c>
      <c r="H4080" t="s">
        <v>391</v>
      </c>
      <c r="I4080" s="937" t="s">
        <v>489</v>
      </c>
      <c r="J4080" s="937" t="s">
        <v>451</v>
      </c>
      <c r="K4080" s="937" t="s">
        <v>436</v>
      </c>
      <c r="L4080" s="945" t="s">
        <v>125</v>
      </c>
      <c r="M4080" s="960" t="s">
        <v>100</v>
      </c>
      <c r="N4080" s="678">
        <f t="shared" ca="1" si="704"/>
        <v>291849.96444980218</v>
      </c>
      <c r="O4080" s="678">
        <f t="shared" ca="1" si="703"/>
        <v>136964.69823990445</v>
      </c>
      <c r="P4080" s="678">
        <f t="shared" ca="1" si="703"/>
        <v>154885.26620989776</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ASRCMS202202</v>
      </c>
      <c r="AB4080" s="957">
        <f t="shared" si="696"/>
        <v>45230</v>
      </c>
      <c r="AC4080" t="str">
        <f t="shared" si="697"/>
        <v>Unaudited</v>
      </c>
    </row>
    <row r="4081" spans="1:29" x14ac:dyDescent="0.25">
      <c r="A4081" t="s">
        <v>421</v>
      </c>
      <c r="B4081" t="s">
        <v>1380</v>
      </c>
      <c r="C4081" t="s">
        <v>1381</v>
      </c>
      <c r="D4081">
        <v>1900</v>
      </c>
      <c r="E4081" s="957">
        <v>1</v>
      </c>
      <c r="F4081" t="s">
        <v>439</v>
      </c>
      <c r="G4081" s="957">
        <v>91</v>
      </c>
      <c r="H4081" t="s">
        <v>391</v>
      </c>
      <c r="I4081" s="962" t="s">
        <v>489</v>
      </c>
      <c r="J4081" s="962" t="s">
        <v>451</v>
      </c>
      <c r="K4081" s="962" t="s">
        <v>436</v>
      </c>
      <c r="L4081" s="937" t="s">
        <v>126</v>
      </c>
      <c r="M4081" s="962" t="s">
        <v>101</v>
      </c>
      <c r="N4081" s="678">
        <f t="shared" ca="1" si="704"/>
        <v>401167.38613322348</v>
      </c>
      <c r="O4081" s="678">
        <f t="shared" ca="1" si="703"/>
        <v>20582.415317199273</v>
      </c>
      <c r="P4081" s="678">
        <f t="shared" ca="1" si="703"/>
        <v>380584.97081602423</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ASRCMS202202</v>
      </c>
      <c r="AB4081" s="957">
        <f t="shared" si="696"/>
        <v>45230</v>
      </c>
      <c r="AC4081" t="str">
        <f t="shared" si="697"/>
        <v>Unaudited</v>
      </c>
    </row>
    <row r="4082" spans="1:29" x14ac:dyDescent="0.25">
      <c r="A4082" t="s">
        <v>421</v>
      </c>
      <c r="B4082" t="s">
        <v>1380</v>
      </c>
      <c r="C4082" t="s">
        <v>1381</v>
      </c>
      <c r="D4082">
        <v>1900</v>
      </c>
      <c r="E4082" s="957">
        <v>1</v>
      </c>
      <c r="F4082" t="s">
        <v>439</v>
      </c>
      <c r="G4082" s="957">
        <v>91</v>
      </c>
      <c r="H4082" t="s">
        <v>391</v>
      </c>
      <c r="I4082" s="937" t="s">
        <v>489</v>
      </c>
      <c r="J4082" s="937" t="s">
        <v>451</v>
      </c>
      <c r="K4082" s="937" t="s">
        <v>436</v>
      </c>
      <c r="L4082" s="937" t="s">
        <v>127</v>
      </c>
      <c r="M4082" s="962" t="s">
        <v>28</v>
      </c>
      <c r="N4082" s="678">
        <f t="shared" ca="1" si="704"/>
        <v>162644.44931491691</v>
      </c>
      <c r="O4082" s="678">
        <f t="shared" ca="1" si="703"/>
        <v>162644.44931491691</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ASRCMS202202</v>
      </c>
      <c r="AB4082" s="957">
        <f t="shared" si="696"/>
        <v>45230</v>
      </c>
      <c r="AC4082" t="str">
        <f t="shared" si="697"/>
        <v>Unaudited</v>
      </c>
    </row>
    <row r="4083" spans="1:29" x14ac:dyDescent="0.25">
      <c r="A4083" t="s">
        <v>421</v>
      </c>
      <c r="B4083" t="s">
        <v>1380</v>
      </c>
      <c r="C4083" t="s">
        <v>1381</v>
      </c>
      <c r="D4083">
        <v>1900</v>
      </c>
      <c r="E4083" s="957">
        <v>1</v>
      </c>
      <c r="F4083" t="s">
        <v>439</v>
      </c>
      <c r="G4083" s="957">
        <v>91</v>
      </c>
      <c r="H4083" t="s">
        <v>391</v>
      </c>
      <c r="I4083" s="937" t="s">
        <v>489</v>
      </c>
      <c r="J4083" s="937" t="s">
        <v>437</v>
      </c>
      <c r="K4083" s="937" t="s">
        <v>437</v>
      </c>
      <c r="L4083" s="937" t="s">
        <v>129</v>
      </c>
      <c r="M4083" s="962" t="s">
        <v>327</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ASRCMS202202</v>
      </c>
      <c r="AB4083" s="957">
        <f t="shared" si="696"/>
        <v>45230</v>
      </c>
      <c r="AC4083" t="str">
        <f t="shared" si="697"/>
        <v>Unaudited</v>
      </c>
    </row>
    <row r="4084" spans="1:29" x14ac:dyDescent="0.25">
      <c r="A4084" t="s">
        <v>421</v>
      </c>
      <c r="B4084" t="s">
        <v>1380</v>
      </c>
      <c r="C4084" t="s">
        <v>1381</v>
      </c>
      <c r="D4084">
        <v>1900</v>
      </c>
      <c r="E4084" s="957">
        <v>1</v>
      </c>
      <c r="F4084" t="s">
        <v>439</v>
      </c>
      <c r="G4084" s="957">
        <v>91</v>
      </c>
      <c r="H4084" t="s">
        <v>391</v>
      </c>
      <c r="I4084" s="937" t="s">
        <v>489</v>
      </c>
      <c r="J4084" s="937" t="s">
        <v>437</v>
      </c>
      <c r="K4084" s="937" t="s">
        <v>437</v>
      </c>
      <c r="L4084" s="937" t="s">
        <v>130</v>
      </c>
      <c r="M4084" s="962" t="s">
        <v>326</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ASRCMS202202</v>
      </c>
      <c r="AB4084" s="957">
        <f t="shared" si="696"/>
        <v>45230</v>
      </c>
      <c r="AC4084" t="str">
        <f t="shared" si="697"/>
        <v>Unaudited</v>
      </c>
    </row>
    <row r="4085" spans="1:29" ht="30" x14ac:dyDescent="0.25">
      <c r="A4085" t="s">
        <v>421</v>
      </c>
      <c r="B4085" t="s">
        <v>1380</v>
      </c>
      <c r="C4085" t="s">
        <v>1381</v>
      </c>
      <c r="D4085">
        <v>1900</v>
      </c>
      <c r="E4085" s="957">
        <v>1</v>
      </c>
      <c r="F4085" t="s">
        <v>439</v>
      </c>
      <c r="G4085" s="957">
        <v>91</v>
      </c>
      <c r="H4085" t="s">
        <v>391</v>
      </c>
      <c r="I4085" s="937" t="s">
        <v>489</v>
      </c>
      <c r="J4085" s="937" t="s">
        <v>437</v>
      </c>
      <c r="K4085" s="937" t="s">
        <v>437</v>
      </c>
      <c r="L4085" s="945" t="s">
        <v>131</v>
      </c>
      <c r="M4085" s="960" t="s">
        <v>180</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ASRCMS202202</v>
      </c>
      <c r="AB4085" s="957">
        <f t="shared" si="696"/>
        <v>45230</v>
      </c>
      <c r="AC4085" t="str">
        <f t="shared" si="697"/>
        <v>Unaudited</v>
      </c>
    </row>
    <row r="4086" spans="1:29" x14ac:dyDescent="0.25">
      <c r="A4086" t="s">
        <v>421</v>
      </c>
      <c r="B4086" t="s">
        <v>1380</v>
      </c>
      <c r="C4086" t="s">
        <v>1381</v>
      </c>
      <c r="D4086">
        <v>1900</v>
      </c>
      <c r="E4086" s="957">
        <v>1</v>
      </c>
      <c r="F4086" t="s">
        <v>439</v>
      </c>
      <c r="G4086" s="957">
        <v>91</v>
      </c>
      <c r="H4086" t="s">
        <v>391</v>
      </c>
      <c r="I4086" s="962" t="s">
        <v>489</v>
      </c>
      <c r="J4086" s="962" t="s">
        <v>437</v>
      </c>
      <c r="K4086" s="962" t="s">
        <v>437</v>
      </c>
      <c r="L4086" s="937" t="s">
        <v>132</v>
      </c>
      <c r="M4086" s="962" t="s">
        <v>495</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ASRCMS202202</v>
      </c>
      <c r="AB4086" s="957">
        <f t="shared" si="696"/>
        <v>45230</v>
      </c>
      <c r="AC4086" t="str">
        <f t="shared" si="697"/>
        <v>Unaudited</v>
      </c>
    </row>
    <row r="4087" spans="1:29" x14ac:dyDescent="0.25">
      <c r="A4087" t="s">
        <v>421</v>
      </c>
      <c r="B4087" t="s">
        <v>1380</v>
      </c>
      <c r="C4087" t="s">
        <v>1381</v>
      </c>
      <c r="D4087">
        <v>1900</v>
      </c>
      <c r="E4087" s="957">
        <v>1</v>
      </c>
      <c r="F4087" t="s">
        <v>439</v>
      </c>
      <c r="G4087" s="957">
        <v>91</v>
      </c>
      <c r="H4087" t="s">
        <v>391</v>
      </c>
      <c r="I4087" s="937" t="s">
        <v>489</v>
      </c>
      <c r="J4087" s="937" t="s">
        <v>437</v>
      </c>
      <c r="K4087" s="937" t="s">
        <v>437</v>
      </c>
      <c r="L4087" s="937" t="s">
        <v>133</v>
      </c>
      <c r="M4087" s="962" t="s">
        <v>496</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ASRCMS202202</v>
      </c>
      <c r="AB4087" s="957">
        <f t="shared" si="696"/>
        <v>45230</v>
      </c>
      <c r="AC4087" t="str">
        <f t="shared" si="697"/>
        <v>Unaudited</v>
      </c>
    </row>
    <row r="4088" spans="1:29" x14ac:dyDescent="0.25">
      <c r="A4088" t="s">
        <v>421</v>
      </c>
      <c r="B4088" t="s">
        <v>1380</v>
      </c>
      <c r="C4088" t="s">
        <v>1381</v>
      </c>
      <c r="D4088">
        <v>1900</v>
      </c>
      <c r="E4088" s="957">
        <v>1</v>
      </c>
      <c r="F4088" t="s">
        <v>439</v>
      </c>
      <c r="G4088" s="957">
        <v>91</v>
      </c>
      <c r="H4088" t="s">
        <v>391</v>
      </c>
      <c r="I4088" s="937" t="s">
        <v>489</v>
      </c>
      <c r="J4088" s="937" t="s">
        <v>437</v>
      </c>
      <c r="K4088" s="937" t="s">
        <v>437</v>
      </c>
      <c r="L4088" s="937" t="s">
        <v>134</v>
      </c>
      <c r="M4088" s="962" t="s">
        <v>497</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ASRCMS202202</v>
      </c>
      <c r="AB4088" s="957">
        <f t="shared" si="696"/>
        <v>45230</v>
      </c>
      <c r="AC4088" t="str">
        <f t="shared" si="697"/>
        <v>Unaudited</v>
      </c>
    </row>
    <row r="4089" spans="1:29" x14ac:dyDescent="0.25">
      <c r="A4089" t="s">
        <v>421</v>
      </c>
      <c r="B4089" t="s">
        <v>1380</v>
      </c>
      <c r="C4089" t="s">
        <v>1381</v>
      </c>
      <c r="D4089">
        <v>1900</v>
      </c>
      <c r="E4089" s="957">
        <v>1</v>
      </c>
      <c r="F4089" t="s">
        <v>439</v>
      </c>
      <c r="G4089" s="957">
        <v>91</v>
      </c>
      <c r="H4089" t="s">
        <v>391</v>
      </c>
      <c r="I4089" s="937" t="s">
        <v>490</v>
      </c>
      <c r="J4089" s="937" t="s">
        <v>26</v>
      </c>
      <c r="K4089" s="937" t="s">
        <v>26</v>
      </c>
      <c r="L4089" s="937" t="s">
        <v>270</v>
      </c>
      <c r="M4089" s="962" t="s">
        <v>26</v>
      </c>
      <c r="N4089" s="678">
        <f t="shared" ca="1" si="704"/>
        <v>1638944.1910876876</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ASRCMS202202</v>
      </c>
      <c r="AB4089" s="957">
        <f t="shared" si="696"/>
        <v>45230</v>
      </c>
      <c r="AC4089" t="str">
        <f t="shared" si="697"/>
        <v>Unaudited</v>
      </c>
    </row>
    <row r="4090" spans="1:29" x14ac:dyDescent="0.25">
      <c r="A4090" t="s">
        <v>421</v>
      </c>
      <c r="B4090" t="s">
        <v>1380</v>
      </c>
      <c r="C4090" t="s">
        <v>1381</v>
      </c>
      <c r="D4090">
        <v>1900</v>
      </c>
      <c r="E4090" s="957">
        <v>1</v>
      </c>
      <c r="F4090" t="s">
        <v>440</v>
      </c>
      <c r="G4090" s="957">
        <v>182</v>
      </c>
      <c r="H4090" t="s">
        <v>391</v>
      </c>
      <c r="I4090" s="937" t="s">
        <v>433</v>
      </c>
      <c r="J4090" s="937" t="s">
        <v>433</v>
      </c>
      <c r="K4090" s="937" t="s">
        <v>433</v>
      </c>
      <c r="L4090" s="937"/>
      <c r="M4090" s="962" t="s">
        <v>433</v>
      </c>
      <c r="N4090" s="678">
        <f t="shared" ca="1" si="704"/>
        <v>59791.081720428003</v>
      </c>
      <c r="O4090" s="678">
        <f t="shared" ca="1" si="704"/>
        <v>38455.615053761998</v>
      </c>
      <c r="P4090" s="678">
        <f t="shared" ca="1" si="704"/>
        <v>2464.9913978490004</v>
      </c>
      <c r="Q4090" s="678">
        <f t="shared" ca="1" si="704"/>
        <v>15290.80860215</v>
      </c>
      <c r="R4090" s="678">
        <f t="shared" ca="1" si="704"/>
        <v>1767.966666667</v>
      </c>
      <c r="S4090" s="678">
        <f t="shared" ca="1" si="704"/>
        <v>47</v>
      </c>
      <c r="T4090" s="678">
        <f t="shared" ca="1" si="704"/>
        <v>972</v>
      </c>
      <c r="U4090" s="678">
        <f t="shared" ca="1" si="704"/>
        <v>6</v>
      </c>
      <c r="V4090" s="678">
        <f t="shared" ca="1" si="704"/>
        <v>196.8</v>
      </c>
      <c r="W4090" s="678">
        <f t="shared" ca="1" si="705"/>
        <v>589.9</v>
      </c>
      <c r="X4090" s="678">
        <f t="shared" ca="1" si="704"/>
        <v>0</v>
      </c>
      <c r="Y4090" s="678">
        <f t="shared" ca="1" si="704"/>
        <v>0</v>
      </c>
      <c r="Z4090" s="678">
        <f t="shared" ca="1" si="704"/>
        <v>0</v>
      </c>
      <c r="AA4090" t="str">
        <f t="shared" si="695"/>
        <v>ASRCMS202202</v>
      </c>
      <c r="AB4090" s="957">
        <f t="shared" si="696"/>
        <v>45230</v>
      </c>
      <c r="AC4090" t="str">
        <f t="shared" si="697"/>
        <v>Unaudited</v>
      </c>
    </row>
    <row r="4091" spans="1:29" x14ac:dyDescent="0.25">
      <c r="A4091" t="s">
        <v>421</v>
      </c>
      <c r="B4091" t="s">
        <v>1380</v>
      </c>
      <c r="C4091" t="s">
        <v>1381</v>
      </c>
      <c r="D4091">
        <v>1900</v>
      </c>
      <c r="E4091" s="957">
        <v>1</v>
      </c>
      <c r="F4091" t="s">
        <v>440</v>
      </c>
      <c r="G4091" s="957">
        <v>182</v>
      </c>
      <c r="H4091" t="s">
        <v>391</v>
      </c>
      <c r="I4091" s="937" t="s">
        <v>488</v>
      </c>
      <c r="J4091" s="937" t="s">
        <v>12</v>
      </c>
      <c r="K4091" s="937" t="s">
        <v>12</v>
      </c>
      <c r="L4091" s="937">
        <v>1.1000000000000001</v>
      </c>
      <c r="M4091" s="962" t="s">
        <v>12</v>
      </c>
      <c r="N4091" s="678">
        <f t="shared" ca="1" si="704"/>
        <v>101853115.83000001</v>
      </c>
      <c r="O4091" s="678">
        <f t="shared" ca="1" si="704"/>
        <v>56748951.149999999</v>
      </c>
      <c r="P4091" s="678">
        <f t="shared" ca="1" si="704"/>
        <v>3637587.8100000005</v>
      </c>
      <c r="Q4091" s="678">
        <f t="shared" ca="1" si="704"/>
        <v>22564646.240000002</v>
      </c>
      <c r="R4091" s="678">
        <f t="shared" ca="1" si="704"/>
        <v>2608988.4099999997</v>
      </c>
      <c r="S4091" s="678">
        <f t="shared" ca="1" si="704"/>
        <v>69357.899999999994</v>
      </c>
      <c r="T4091" s="678">
        <f t="shared" ca="1" si="704"/>
        <v>1434380.4</v>
      </c>
      <c r="U4091" s="678">
        <f t="shared" ca="1" si="704"/>
        <v>8854.2000000000007</v>
      </c>
      <c r="V4091" s="678">
        <f t="shared" ca="1" si="704"/>
        <v>290417.76</v>
      </c>
      <c r="W4091" s="678">
        <f t="shared" ca="1" si="705"/>
        <v>14489931.959999999</v>
      </c>
      <c r="X4091" s="678">
        <f t="shared" ca="1" si="704"/>
        <v>0</v>
      </c>
      <c r="Y4091" s="678">
        <f t="shared" ca="1" si="704"/>
        <v>0</v>
      </c>
      <c r="Z4091" s="678">
        <f t="shared" ca="1" si="704"/>
        <v>0</v>
      </c>
      <c r="AA4091" t="str">
        <f t="shared" si="695"/>
        <v>ASRCMS202202</v>
      </c>
      <c r="AB4091" s="957">
        <f t="shared" si="696"/>
        <v>45230</v>
      </c>
      <c r="AC4091" t="str">
        <f t="shared" si="697"/>
        <v>Unaudited</v>
      </c>
    </row>
    <row r="4092" spans="1:29" x14ac:dyDescent="0.25">
      <c r="A4092" t="s">
        <v>421</v>
      </c>
      <c r="B4092" t="s">
        <v>1380</v>
      </c>
      <c r="C4092" t="s">
        <v>1381</v>
      </c>
      <c r="D4092">
        <v>1900</v>
      </c>
      <c r="E4092" s="957">
        <v>1</v>
      </c>
      <c r="F4092" t="s">
        <v>440</v>
      </c>
      <c r="G4092" s="957">
        <v>182</v>
      </c>
      <c r="H4092" t="s">
        <v>391</v>
      </c>
      <c r="I4092" s="937" t="s">
        <v>488</v>
      </c>
      <c r="J4092" s="937" t="s">
        <v>12</v>
      </c>
      <c r="K4092" s="937" t="s">
        <v>1323</v>
      </c>
      <c r="L4092" s="937" t="s">
        <v>1314</v>
      </c>
      <c r="M4092" s="962" t="s">
        <v>1323</v>
      </c>
      <c r="N4092" s="678">
        <f t="shared" ca="1" si="704"/>
        <v>1592268.0448635116</v>
      </c>
      <c r="O4092" s="678">
        <f t="shared" ca="1" si="704"/>
        <v>874097.95233544835</v>
      </c>
      <c r="P4092" s="678">
        <f t="shared" ca="1" si="704"/>
        <v>56110.743018384201</v>
      </c>
      <c r="Q4092" s="678">
        <f t="shared" ca="1" si="704"/>
        <v>342518.5937809911</v>
      </c>
      <c r="R4092" s="678">
        <f t="shared" ca="1" si="704"/>
        <v>39668.765469268881</v>
      </c>
      <c r="S4092" s="678">
        <f t="shared" ca="1" si="704"/>
        <v>1086.6619748187024</v>
      </c>
      <c r="T4092" s="678">
        <f t="shared" ca="1" si="704"/>
        <v>22132.845984552703</v>
      </c>
      <c r="U4092" s="678">
        <f t="shared" ca="1" si="704"/>
        <v>106.15558074227137</v>
      </c>
      <c r="V4092" s="678">
        <f t="shared" ca="1" si="704"/>
        <v>4402.4196392135345</v>
      </c>
      <c r="W4092" s="678">
        <f t="shared" ca="1" si="705"/>
        <v>252143.90708009171</v>
      </c>
      <c r="X4092" s="678">
        <f t="shared" ca="1" si="704"/>
        <v>0</v>
      </c>
      <c r="Y4092" s="678">
        <f t="shared" ca="1" si="704"/>
        <v>0</v>
      </c>
      <c r="Z4092" s="678">
        <f t="shared" ca="1" si="704"/>
        <v>0</v>
      </c>
      <c r="AA4092" t="str">
        <f t="shared" si="695"/>
        <v>ASRCMS202202</v>
      </c>
      <c r="AB4092" s="957">
        <f t="shared" si="696"/>
        <v>45230</v>
      </c>
      <c r="AC4092" t="str">
        <f t="shared" si="697"/>
        <v>Unaudited</v>
      </c>
    </row>
    <row r="4093" spans="1:29" x14ac:dyDescent="0.25">
      <c r="A4093" t="s">
        <v>421</v>
      </c>
      <c r="B4093" t="s">
        <v>1380</v>
      </c>
      <c r="C4093" t="s">
        <v>1381</v>
      </c>
      <c r="D4093">
        <v>1900</v>
      </c>
      <c r="E4093" s="957">
        <v>1</v>
      </c>
      <c r="F4093" t="s">
        <v>440</v>
      </c>
      <c r="G4093" s="957">
        <v>182</v>
      </c>
      <c r="H4093" t="s">
        <v>391</v>
      </c>
      <c r="I4093" s="937" t="s">
        <v>488</v>
      </c>
      <c r="J4093" s="937" t="s">
        <v>491</v>
      </c>
      <c r="K4093" s="937" t="s">
        <v>492</v>
      </c>
      <c r="L4093" s="945" t="s">
        <v>63</v>
      </c>
      <c r="M4093" s="960" t="s">
        <v>344</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ASRCMS202202</v>
      </c>
      <c r="AB4093" s="957">
        <f t="shared" si="696"/>
        <v>45230</v>
      </c>
      <c r="AC4093" t="str">
        <f t="shared" si="697"/>
        <v>Unaudited</v>
      </c>
    </row>
    <row r="4094" spans="1:29" x14ac:dyDescent="0.25">
      <c r="A4094" t="s">
        <v>421</v>
      </c>
      <c r="B4094" t="s">
        <v>1380</v>
      </c>
      <c r="C4094" t="s">
        <v>1381</v>
      </c>
      <c r="D4094">
        <v>1900</v>
      </c>
      <c r="E4094" s="957">
        <v>1</v>
      </c>
      <c r="F4094" t="s">
        <v>440</v>
      </c>
      <c r="G4094" s="957">
        <v>182</v>
      </c>
      <c r="H4094" t="s">
        <v>391</v>
      </c>
      <c r="I4094" s="962" t="s">
        <v>488</v>
      </c>
      <c r="J4094" s="962" t="s">
        <v>491</v>
      </c>
      <c r="K4094" s="962" t="s">
        <v>1014</v>
      </c>
      <c r="L4094" s="937" t="s">
        <v>910</v>
      </c>
      <c r="M4094" s="962" t="s">
        <v>911</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ASRCMS202202</v>
      </c>
      <c r="AB4094" s="957">
        <f t="shared" si="696"/>
        <v>45230</v>
      </c>
      <c r="AC4094" t="str">
        <f t="shared" si="697"/>
        <v>Unaudited</v>
      </c>
    </row>
    <row r="4095" spans="1:29" x14ac:dyDescent="0.25">
      <c r="A4095" t="s">
        <v>421</v>
      </c>
      <c r="B4095" t="s">
        <v>1380</v>
      </c>
      <c r="C4095" t="s">
        <v>1381</v>
      </c>
      <c r="D4095">
        <v>1900</v>
      </c>
      <c r="E4095" s="957">
        <v>1</v>
      </c>
      <c r="F4095" t="s">
        <v>440</v>
      </c>
      <c r="G4095" s="957">
        <v>182</v>
      </c>
      <c r="H4095" t="s">
        <v>391</v>
      </c>
      <c r="I4095" s="937" t="s">
        <v>488</v>
      </c>
      <c r="J4095" s="937" t="s">
        <v>13</v>
      </c>
      <c r="K4095" s="937" t="s">
        <v>493</v>
      </c>
      <c r="L4095" s="937" t="s">
        <v>95</v>
      </c>
      <c r="M4095" s="962" t="s">
        <v>147</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ASRCMS202202</v>
      </c>
      <c r="AB4095" s="957">
        <f t="shared" si="696"/>
        <v>45230</v>
      </c>
      <c r="AC4095" t="str">
        <f t="shared" si="697"/>
        <v>Unaudited</v>
      </c>
    </row>
    <row r="4096" spans="1:29" x14ac:dyDescent="0.25">
      <c r="A4096" t="s">
        <v>421</v>
      </c>
      <c r="B4096" t="s">
        <v>1380</v>
      </c>
      <c r="C4096" t="s">
        <v>1381</v>
      </c>
      <c r="D4096">
        <v>1900</v>
      </c>
      <c r="E4096" s="957">
        <v>1</v>
      </c>
      <c r="F4096" t="s">
        <v>440</v>
      </c>
      <c r="G4096" s="957">
        <v>182</v>
      </c>
      <c r="H4096" t="s">
        <v>391</v>
      </c>
      <c r="I4096" s="937" t="s">
        <v>488</v>
      </c>
      <c r="J4096" s="937" t="s">
        <v>13</v>
      </c>
      <c r="K4096" s="937" t="s">
        <v>13</v>
      </c>
      <c r="L4096" s="937" t="s">
        <v>35</v>
      </c>
      <c r="M4096" s="962" t="s">
        <v>13</v>
      </c>
      <c r="N4096" s="678">
        <f t="shared" ca="1" si="704"/>
        <v>239950.53855950589</v>
      </c>
      <c r="O4096" s="678">
        <f t="shared" ca="1" si="704"/>
        <v>133609.12650383654</v>
      </c>
      <c r="P4096" s="678">
        <f t="shared" ca="1" si="704"/>
        <v>8564.8141427240425</v>
      </c>
      <c r="Q4096" s="678">
        <f t="shared" ca="1" si="704"/>
        <v>53093.981179493858</v>
      </c>
      <c r="R4096" s="678">
        <f t="shared" ca="1" si="704"/>
        <v>6139.2940399516747</v>
      </c>
      <c r="S4096" s="678">
        <f t="shared" ca="1" si="704"/>
        <v>163.41189024335608</v>
      </c>
      <c r="T4096" s="678">
        <f t="shared" ca="1" si="704"/>
        <v>3377.3388360670319</v>
      </c>
      <c r="U4096" s="678">
        <f t="shared" ca="1" si="704"/>
        <v>20.654524970247717</v>
      </c>
      <c r="V4096" s="678">
        <f t="shared" ca="1" si="704"/>
        <v>683.30707192081786</v>
      </c>
      <c r="W4096" s="678">
        <f t="shared" ca="1" si="705"/>
        <v>34298.61037029836</v>
      </c>
      <c r="X4096" s="678">
        <f t="shared" ca="1" si="704"/>
        <v>0</v>
      </c>
      <c r="Y4096" s="678">
        <f t="shared" ca="1" si="704"/>
        <v>0</v>
      </c>
      <c r="Z4096" s="678">
        <f t="shared" ca="1" si="704"/>
        <v>0</v>
      </c>
      <c r="AA4096" t="str">
        <f t="shared" si="695"/>
        <v>ASRCMS202202</v>
      </c>
      <c r="AB4096" s="957">
        <f t="shared" si="696"/>
        <v>45230</v>
      </c>
      <c r="AC4096" t="str">
        <f t="shared" si="697"/>
        <v>Unaudited</v>
      </c>
    </row>
    <row r="4097" spans="1:29" x14ac:dyDescent="0.25">
      <c r="A4097" t="s">
        <v>421</v>
      </c>
      <c r="B4097" t="s">
        <v>1380</v>
      </c>
      <c r="C4097" t="s">
        <v>1381</v>
      </c>
      <c r="D4097">
        <v>1900</v>
      </c>
      <c r="E4097" s="957">
        <v>1</v>
      </c>
      <c r="F4097" t="s">
        <v>440</v>
      </c>
      <c r="G4097" s="957">
        <v>182</v>
      </c>
      <c r="H4097" t="s">
        <v>391</v>
      </c>
      <c r="I4097" s="937" t="s">
        <v>489</v>
      </c>
      <c r="J4097" s="937" t="s">
        <v>445</v>
      </c>
      <c r="K4097" s="937" t="s">
        <v>0</v>
      </c>
      <c r="L4097" s="937">
        <v>2.1</v>
      </c>
      <c r="M4097" s="962" t="s">
        <v>148</v>
      </c>
      <c r="N4097" s="678">
        <f t="shared" ca="1" si="704"/>
        <v>4878334.5999999996</v>
      </c>
      <c r="O4097" s="678">
        <f t="shared" ca="1" si="704"/>
        <v>1670149.4199999997</v>
      </c>
      <c r="P4097" s="678">
        <f t="shared" ca="1" si="704"/>
        <v>149838.01999999999</v>
      </c>
      <c r="Q4097" s="678">
        <f t="shared" ca="1" si="704"/>
        <v>2002507.4300000002</v>
      </c>
      <c r="R4097" s="678">
        <f t="shared" ca="1" si="704"/>
        <v>423271.01</v>
      </c>
      <c r="S4097" s="678">
        <f t="shared" ca="1" si="704"/>
        <v>0</v>
      </c>
      <c r="T4097" s="678">
        <f t="shared" ca="1" si="704"/>
        <v>17031.21</v>
      </c>
      <c r="U4097" s="678">
        <f t="shared" ca="1" si="704"/>
        <v>0</v>
      </c>
      <c r="V4097" s="678">
        <f t="shared" ca="1" si="704"/>
        <v>0</v>
      </c>
      <c r="W4097" s="678">
        <f t="shared" ca="1" si="705"/>
        <v>615537.51</v>
      </c>
      <c r="X4097" s="678">
        <f t="shared" ca="1" si="704"/>
        <v>0</v>
      </c>
      <c r="Y4097" s="678">
        <f t="shared" ca="1" si="704"/>
        <v>0</v>
      </c>
      <c r="Z4097" s="678">
        <f t="shared" ca="1" si="704"/>
        <v>0</v>
      </c>
      <c r="AA4097" t="str">
        <f t="shared" si="695"/>
        <v>ASRCMS202202</v>
      </c>
      <c r="AB4097" s="957">
        <f t="shared" si="696"/>
        <v>45230</v>
      </c>
      <c r="AC4097" t="str">
        <f t="shared" si="697"/>
        <v>Unaudited</v>
      </c>
    </row>
    <row r="4098" spans="1:29" ht="30" x14ac:dyDescent="0.25">
      <c r="A4098" t="s">
        <v>421</v>
      </c>
      <c r="B4098" t="s">
        <v>1380</v>
      </c>
      <c r="C4098" t="s">
        <v>1381</v>
      </c>
      <c r="D4098">
        <v>1900</v>
      </c>
      <c r="E4098" s="957">
        <v>1</v>
      </c>
      <c r="F4098" t="s">
        <v>440</v>
      </c>
      <c r="G4098" s="957">
        <v>182</v>
      </c>
      <c r="H4098" t="s">
        <v>391</v>
      </c>
      <c r="I4098" s="937" t="s">
        <v>489</v>
      </c>
      <c r="J4098" s="937" t="s">
        <v>445</v>
      </c>
      <c r="K4098" s="937" t="s">
        <v>0</v>
      </c>
      <c r="L4098" s="937">
        <v>2.2000000000000002</v>
      </c>
      <c r="M4098" s="962" t="s">
        <v>149</v>
      </c>
      <c r="N4098" s="678">
        <f t="shared" ca="1" si="704"/>
        <v>42247.133121625156</v>
      </c>
      <c r="O4098" s="678">
        <f t="shared" ca="1" si="704"/>
        <v>13275.553360130065</v>
      </c>
      <c r="P4098" s="678">
        <f t="shared" ca="1" si="704"/>
        <v>1074.5230043997747</v>
      </c>
      <c r="Q4098" s="678">
        <f t="shared" ca="1" si="704"/>
        <v>16226.337376574596</v>
      </c>
      <c r="R4098" s="678">
        <f t="shared" ca="1" si="704"/>
        <v>3597.4895514536784</v>
      </c>
      <c r="S4098" s="678">
        <f t="shared" ca="1" si="704"/>
        <v>0</v>
      </c>
      <c r="T4098" s="678">
        <f t="shared" ca="1" si="704"/>
        <v>554.62079883739727</v>
      </c>
      <c r="U4098" s="678">
        <f t="shared" ca="1" si="704"/>
        <v>0</v>
      </c>
      <c r="V4098" s="678">
        <f t="shared" ca="1" si="704"/>
        <v>77.096745693019543</v>
      </c>
      <c r="W4098" s="678">
        <f t="shared" ca="1" si="705"/>
        <v>7441.5122845366168</v>
      </c>
      <c r="X4098" s="678">
        <f t="shared" ca="1" si="704"/>
        <v>0</v>
      </c>
      <c r="Y4098" s="678">
        <f t="shared" ca="1" si="704"/>
        <v>0</v>
      </c>
      <c r="Z4098" s="678">
        <f t="shared" ca="1" si="704"/>
        <v>0</v>
      </c>
      <c r="AA4098" t="str">
        <f t="shared" ref="AA4098:AA4161" si="706">file_name</f>
        <v>ASRCMS202202</v>
      </c>
      <c r="AB4098" s="957">
        <f t="shared" ref="AB4098:AB4161" si="707">file_date</f>
        <v>45230</v>
      </c>
      <c r="AC4098" t="str">
        <f t="shared" ref="AC4098:AC4161" si="708">status</f>
        <v>Unaudited</v>
      </c>
    </row>
    <row r="4099" spans="1:29" x14ac:dyDescent="0.25">
      <c r="A4099" t="s">
        <v>421</v>
      </c>
      <c r="B4099" t="s">
        <v>1380</v>
      </c>
      <c r="C4099" t="s">
        <v>1381</v>
      </c>
      <c r="D4099">
        <v>1900</v>
      </c>
      <c r="E4099" s="957">
        <v>1</v>
      </c>
      <c r="F4099" t="s">
        <v>440</v>
      </c>
      <c r="G4099" s="957">
        <v>182</v>
      </c>
      <c r="H4099" t="s">
        <v>391</v>
      </c>
      <c r="I4099" s="937" t="s">
        <v>489</v>
      </c>
      <c r="J4099" s="937" t="s">
        <v>445</v>
      </c>
      <c r="K4099" s="937" t="s">
        <v>0</v>
      </c>
      <c r="L4099" s="937">
        <v>2.2999999999999998</v>
      </c>
      <c r="M4099" s="962" t="s">
        <v>150</v>
      </c>
      <c r="N4099" s="678">
        <f t="shared" ca="1" si="704"/>
        <v>1242137.4599999997</v>
      </c>
      <c r="O4099" s="678">
        <f t="shared" ca="1" si="704"/>
        <v>759094.85999999987</v>
      </c>
      <c r="P4099" s="678">
        <f t="shared" ca="1" si="704"/>
        <v>43106.11</v>
      </c>
      <c r="Q4099" s="678">
        <f t="shared" ca="1" si="704"/>
        <v>347087.76999999996</v>
      </c>
      <c r="R4099" s="678">
        <f t="shared" ca="1" si="704"/>
        <v>44007.76</v>
      </c>
      <c r="S4099" s="678">
        <f t="shared" ca="1" si="704"/>
        <v>0</v>
      </c>
      <c r="T4099" s="678">
        <f t="shared" ca="1" si="704"/>
        <v>12140.76</v>
      </c>
      <c r="U4099" s="678">
        <f t="shared" ca="1" si="704"/>
        <v>0</v>
      </c>
      <c r="V4099" s="678">
        <f t="shared" ca="1" si="704"/>
        <v>5052.63</v>
      </c>
      <c r="W4099" s="678">
        <f t="shared" ca="1" si="705"/>
        <v>31647.57</v>
      </c>
      <c r="X4099" s="678">
        <f t="shared" ca="1" si="704"/>
        <v>0</v>
      </c>
      <c r="Y4099" s="678">
        <f t="shared" ca="1" si="704"/>
        <v>0</v>
      </c>
      <c r="Z4099" s="678">
        <f t="shared" ca="1" si="704"/>
        <v>0</v>
      </c>
      <c r="AA4099" t="str">
        <f t="shared" si="706"/>
        <v>ASRCMS202202</v>
      </c>
      <c r="AB4099" s="957">
        <f t="shared" si="707"/>
        <v>45230</v>
      </c>
      <c r="AC4099" t="str">
        <f t="shared" si="708"/>
        <v>Unaudited</v>
      </c>
    </row>
    <row r="4100" spans="1:29" x14ac:dyDescent="0.25">
      <c r="A4100" t="s">
        <v>421</v>
      </c>
      <c r="B4100" t="s">
        <v>1380</v>
      </c>
      <c r="C4100" t="s">
        <v>1381</v>
      </c>
      <c r="D4100">
        <v>1900</v>
      </c>
      <c r="E4100" s="957">
        <v>1</v>
      </c>
      <c r="F4100" t="s">
        <v>440</v>
      </c>
      <c r="G4100" s="957">
        <v>182</v>
      </c>
      <c r="H4100" t="s">
        <v>391</v>
      </c>
      <c r="I4100" s="937" t="s">
        <v>489</v>
      </c>
      <c r="J4100" s="937" t="s">
        <v>445</v>
      </c>
      <c r="K4100" s="937" t="s">
        <v>0</v>
      </c>
      <c r="L4100" s="937">
        <v>2.4</v>
      </c>
      <c r="M4100" s="962" t="s">
        <v>151</v>
      </c>
      <c r="N4100" s="678">
        <f t="shared" ca="1" si="704"/>
        <v>4040088.7600000002</v>
      </c>
      <c r="O4100" s="678">
        <f t="shared" ca="1" si="704"/>
        <v>2344082.0099999998</v>
      </c>
      <c r="P4100" s="678">
        <f t="shared" ca="1" si="704"/>
        <v>62609.37999999999</v>
      </c>
      <c r="Q4100" s="678">
        <f t="shared" ca="1" si="704"/>
        <v>1380247.78</v>
      </c>
      <c r="R4100" s="678">
        <f t="shared" ca="1" si="704"/>
        <v>92532.99</v>
      </c>
      <c r="S4100" s="678">
        <f t="shared" ca="1" si="704"/>
        <v>511.82</v>
      </c>
      <c r="T4100" s="678">
        <f t="shared" ca="1" si="704"/>
        <v>49013.869999999995</v>
      </c>
      <c r="U4100" s="678">
        <f t="shared" ca="1" si="704"/>
        <v>274.53999999999996</v>
      </c>
      <c r="V4100" s="678">
        <f t="shared" ca="1" si="704"/>
        <v>7861.22</v>
      </c>
      <c r="W4100" s="678">
        <f t="shared" ca="1" si="705"/>
        <v>102955.15000000001</v>
      </c>
      <c r="X4100" s="678">
        <f t="shared" ca="1" si="704"/>
        <v>0</v>
      </c>
      <c r="Y4100" s="678">
        <f t="shared" ca="1" si="704"/>
        <v>0</v>
      </c>
      <c r="Z4100" s="678">
        <f t="shared" ca="1" si="704"/>
        <v>0</v>
      </c>
      <c r="AA4100" t="str">
        <f t="shared" si="706"/>
        <v>ASRCMS202202</v>
      </c>
      <c r="AB4100" s="957">
        <f t="shared" si="707"/>
        <v>45230</v>
      </c>
      <c r="AC4100" t="str">
        <f t="shared" si="708"/>
        <v>Unaudited</v>
      </c>
    </row>
    <row r="4101" spans="1:29" ht="30" x14ac:dyDescent="0.25">
      <c r="A4101" t="s">
        <v>421</v>
      </c>
      <c r="B4101" t="s">
        <v>1380</v>
      </c>
      <c r="C4101" t="s">
        <v>1381</v>
      </c>
      <c r="D4101">
        <v>1900</v>
      </c>
      <c r="E4101" s="957">
        <v>1</v>
      </c>
      <c r="F4101" t="s">
        <v>440</v>
      </c>
      <c r="G4101" s="957">
        <v>182</v>
      </c>
      <c r="H4101" t="s">
        <v>391</v>
      </c>
      <c r="I4101" s="937" t="s">
        <v>489</v>
      </c>
      <c r="J4101" s="937" t="s">
        <v>445</v>
      </c>
      <c r="K4101" s="937" t="s">
        <v>0</v>
      </c>
      <c r="L4101" s="945">
        <v>2.5</v>
      </c>
      <c r="M4101" s="960" t="s">
        <v>152</v>
      </c>
      <c r="N4101" s="678">
        <f t="shared" ca="1" si="704"/>
        <v>95445.808386493998</v>
      </c>
      <c r="O4101" s="678">
        <f t="shared" ca="1" si="704"/>
        <v>56662.276255938334</v>
      </c>
      <c r="P4101" s="678">
        <f t="shared" ca="1" si="704"/>
        <v>2099.4456168805723</v>
      </c>
      <c r="Q4101" s="678">
        <f t="shared" ca="1" si="704"/>
        <v>31001.868668347917</v>
      </c>
      <c r="R4101" s="678">
        <f t="shared" ca="1" si="704"/>
        <v>2404.0474333702709</v>
      </c>
      <c r="S4101" s="678">
        <f t="shared" ca="1" si="704"/>
        <v>2.9095017635815972</v>
      </c>
      <c r="T4101" s="678">
        <f t="shared" ca="1" si="704"/>
        <v>357.47835267733012</v>
      </c>
      <c r="U4101" s="678">
        <f t="shared" ca="1" si="704"/>
        <v>1.8600751600925265</v>
      </c>
      <c r="V4101" s="678">
        <f t="shared" ca="1" si="704"/>
        <v>216.73054716296244</v>
      </c>
      <c r="W4101" s="678">
        <f t="shared" ca="1" si="705"/>
        <v>2699.1919351929405</v>
      </c>
      <c r="X4101" s="678">
        <f t="shared" ca="1" si="704"/>
        <v>0</v>
      </c>
      <c r="Y4101" s="678">
        <f t="shared" ca="1" si="704"/>
        <v>0</v>
      </c>
      <c r="Z4101" s="678">
        <f t="shared" ca="1" si="704"/>
        <v>0</v>
      </c>
      <c r="AA4101" t="str">
        <f t="shared" si="706"/>
        <v>ASRCMS202202</v>
      </c>
      <c r="AB4101" s="957">
        <f t="shared" si="707"/>
        <v>45230</v>
      </c>
      <c r="AC4101" t="str">
        <f t="shared" si="708"/>
        <v>Unaudited</v>
      </c>
    </row>
    <row r="4102" spans="1:29" x14ac:dyDescent="0.25">
      <c r="A4102" t="s">
        <v>421</v>
      </c>
      <c r="B4102" t="s">
        <v>1380</v>
      </c>
      <c r="C4102" t="s">
        <v>1381</v>
      </c>
      <c r="D4102">
        <v>1900</v>
      </c>
      <c r="E4102" s="957">
        <v>1</v>
      </c>
      <c r="F4102" t="s">
        <v>440</v>
      </c>
      <c r="G4102" s="957">
        <v>182</v>
      </c>
      <c r="H4102" t="s">
        <v>391</v>
      </c>
      <c r="I4102" s="937" t="s">
        <v>489</v>
      </c>
      <c r="J4102" s="937" t="s">
        <v>445</v>
      </c>
      <c r="K4102" s="937" t="s">
        <v>0</v>
      </c>
      <c r="L4102" s="937" t="s">
        <v>97</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ASRCMS202202</v>
      </c>
      <c r="AB4102" s="957">
        <f t="shared" si="707"/>
        <v>45230</v>
      </c>
      <c r="AC4102" t="str">
        <f t="shared" si="708"/>
        <v>Unaudited</v>
      </c>
    </row>
    <row r="4103" spans="1:29" x14ac:dyDescent="0.25">
      <c r="A4103" t="s">
        <v>421</v>
      </c>
      <c r="B4103" t="s">
        <v>1380</v>
      </c>
      <c r="C4103" t="s">
        <v>1381</v>
      </c>
      <c r="D4103">
        <v>1900</v>
      </c>
      <c r="E4103" s="957">
        <v>1</v>
      </c>
      <c r="F4103" t="s">
        <v>440</v>
      </c>
      <c r="G4103" s="957">
        <v>182</v>
      </c>
      <c r="H4103" t="s">
        <v>391</v>
      </c>
      <c r="I4103" s="937" t="s">
        <v>489</v>
      </c>
      <c r="J4103" s="937" t="s">
        <v>445</v>
      </c>
      <c r="K4103" s="937" t="s">
        <v>0</v>
      </c>
      <c r="L4103" s="937" t="s">
        <v>153</v>
      </c>
      <c r="M4103" s="962" t="s">
        <v>452</v>
      </c>
      <c r="N4103" s="678">
        <f t="shared" ca="1" si="704"/>
        <v>68778.322549850403</v>
      </c>
      <c r="O4103" s="678">
        <f t="shared" ca="1" si="704"/>
        <v>28164.805627503029</v>
      </c>
      <c r="P4103" s="678">
        <f t="shared" ca="1" si="704"/>
        <v>1554.4318909084905</v>
      </c>
      <c r="Q4103" s="678">
        <f t="shared" ca="1" si="704"/>
        <v>21508.877872437901</v>
      </c>
      <c r="R4103" s="678">
        <f t="shared" ca="1" si="704"/>
        <v>2894.7053873744953</v>
      </c>
      <c r="S4103" s="678">
        <f t="shared" ca="1" si="704"/>
        <v>74.608196544384285</v>
      </c>
      <c r="T4103" s="678">
        <f t="shared" ca="1" si="704"/>
        <v>922.73901498552948</v>
      </c>
      <c r="U4103" s="678">
        <f t="shared" ca="1" si="704"/>
        <v>0.40552900269742448</v>
      </c>
      <c r="V4103" s="678">
        <f t="shared" ca="1" si="704"/>
        <v>79.026637022896281</v>
      </c>
      <c r="W4103" s="678">
        <f t="shared" ca="1" si="705"/>
        <v>13578.722394070994</v>
      </c>
      <c r="X4103" s="678">
        <f t="shared" ca="1" si="704"/>
        <v>0</v>
      </c>
      <c r="Y4103" s="678">
        <f t="shared" ca="1" si="704"/>
        <v>0</v>
      </c>
      <c r="Z4103" s="678">
        <f t="shared" ca="1" si="704"/>
        <v>0</v>
      </c>
      <c r="AA4103" t="str">
        <f t="shared" si="706"/>
        <v>ASRCMS202202</v>
      </c>
      <c r="AB4103" s="957">
        <f t="shared" si="707"/>
        <v>45230</v>
      </c>
      <c r="AC4103" t="str">
        <f t="shared" si="708"/>
        <v>Unaudited</v>
      </c>
    </row>
    <row r="4104" spans="1:29" x14ac:dyDescent="0.25">
      <c r="A4104" t="s">
        <v>421</v>
      </c>
      <c r="B4104" t="s">
        <v>1380</v>
      </c>
      <c r="C4104" t="s">
        <v>1381</v>
      </c>
      <c r="D4104">
        <v>1900</v>
      </c>
      <c r="E4104" s="957">
        <v>1</v>
      </c>
      <c r="F4104" t="s">
        <v>440</v>
      </c>
      <c r="G4104" s="957">
        <v>182</v>
      </c>
      <c r="H4104" t="s">
        <v>391</v>
      </c>
      <c r="I4104" s="937" t="s">
        <v>489</v>
      </c>
      <c r="J4104" s="937" t="s">
        <v>445</v>
      </c>
      <c r="K4104" s="937" t="s">
        <v>0</v>
      </c>
      <c r="L4104" s="937" t="s">
        <v>912</v>
      </c>
      <c r="M4104" s="962" t="s">
        <v>24</v>
      </c>
      <c r="N4104" s="678">
        <f t="shared" ca="1" si="704"/>
        <v>51439.56</v>
      </c>
      <c r="O4104" s="678">
        <f t="shared" ca="1" si="704"/>
        <v>0</v>
      </c>
      <c r="P4104" s="678">
        <f t="shared" ca="1" si="704"/>
        <v>0</v>
      </c>
      <c r="Q4104" s="678">
        <f t="shared" ca="1" si="704"/>
        <v>49883.56</v>
      </c>
      <c r="R4104" s="678">
        <f t="shared" ca="1" si="704"/>
        <v>0</v>
      </c>
      <c r="S4104" s="678">
        <f t="shared" ca="1" si="704"/>
        <v>0</v>
      </c>
      <c r="T4104" s="678">
        <f t="shared" ca="1" si="704"/>
        <v>0</v>
      </c>
      <c r="U4104" s="678">
        <f t="shared" ca="1" si="704"/>
        <v>0</v>
      </c>
      <c r="V4104" s="678">
        <f t="shared" ca="1" si="704"/>
        <v>0</v>
      </c>
      <c r="W4104" s="678">
        <f t="shared" ca="1" si="705"/>
        <v>1556</v>
      </c>
      <c r="X4104" s="678">
        <f t="shared" ca="1" si="704"/>
        <v>0</v>
      </c>
      <c r="Y4104" s="678">
        <f t="shared" ca="1" si="704"/>
        <v>0</v>
      </c>
      <c r="Z4104" s="678">
        <f t="shared" ca="1" si="704"/>
        <v>0</v>
      </c>
      <c r="AA4104" t="str">
        <f t="shared" si="706"/>
        <v>ASRCMS202202</v>
      </c>
      <c r="AB4104" s="957">
        <f t="shared" si="707"/>
        <v>45230</v>
      </c>
      <c r="AC4104" t="str">
        <f t="shared" si="708"/>
        <v>Unaudited</v>
      </c>
    </row>
    <row r="4105" spans="1:29" x14ac:dyDescent="0.25">
      <c r="A4105" t="s">
        <v>421</v>
      </c>
      <c r="B4105" t="s">
        <v>1380</v>
      </c>
      <c r="C4105" t="s">
        <v>1381</v>
      </c>
      <c r="D4105">
        <v>1900</v>
      </c>
      <c r="E4105" s="957">
        <v>1</v>
      </c>
      <c r="F4105" t="s">
        <v>440</v>
      </c>
      <c r="G4105" s="957">
        <v>182</v>
      </c>
      <c r="H4105" t="s">
        <v>391</v>
      </c>
      <c r="I4105" s="937" t="s">
        <v>489</v>
      </c>
      <c r="J4105" s="937" t="s">
        <v>445</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1913145.4999999995</v>
      </c>
      <c r="O4105" s="678">
        <f t="shared" ca="1" si="709"/>
        <v>1271157.1999999997</v>
      </c>
      <c r="P4105" s="678">
        <f t="shared" ca="1" si="709"/>
        <v>56261.599999999991</v>
      </c>
      <c r="Q4105" s="678">
        <f t="shared" ca="1" si="709"/>
        <v>470780.81000000006</v>
      </c>
      <c r="R4105" s="678">
        <f t="shared" ca="1" si="709"/>
        <v>56829.169999999991</v>
      </c>
      <c r="S4105" s="678">
        <f t="shared" ca="1" si="709"/>
        <v>371.15</v>
      </c>
      <c r="T4105" s="678">
        <f t="shared" ca="1" si="709"/>
        <v>26989.149999999998</v>
      </c>
      <c r="U4105" s="678">
        <f t="shared" ca="1" si="709"/>
        <v>0</v>
      </c>
      <c r="V4105" s="678">
        <f t="shared" ca="1" si="709"/>
        <v>3079.66</v>
      </c>
      <c r="W4105" s="678">
        <f t="shared" ca="1" si="705"/>
        <v>27676.760000000002</v>
      </c>
      <c r="X4105" s="678">
        <f t="shared" ca="1" si="709"/>
        <v>0</v>
      </c>
      <c r="Y4105" s="678">
        <f t="shared" ca="1" si="709"/>
        <v>0</v>
      </c>
      <c r="Z4105" s="678">
        <f t="shared" ca="1" si="709"/>
        <v>0</v>
      </c>
      <c r="AA4105" t="str">
        <f t="shared" si="706"/>
        <v>ASRCMS202202</v>
      </c>
      <c r="AB4105" s="957">
        <f t="shared" si="707"/>
        <v>45230</v>
      </c>
      <c r="AC4105" t="str">
        <f t="shared" si="708"/>
        <v>Unaudited</v>
      </c>
    </row>
    <row r="4106" spans="1:29" x14ac:dyDescent="0.25">
      <c r="A4106" t="s">
        <v>421</v>
      </c>
      <c r="B4106" t="s">
        <v>1380</v>
      </c>
      <c r="C4106" t="s">
        <v>1381</v>
      </c>
      <c r="D4106">
        <v>1900</v>
      </c>
      <c r="E4106" s="957">
        <v>1</v>
      </c>
      <c r="F4106" t="s">
        <v>440</v>
      </c>
      <c r="G4106" s="957">
        <v>182</v>
      </c>
      <c r="H4106" t="s">
        <v>391</v>
      </c>
      <c r="I4106" s="937" t="s">
        <v>489</v>
      </c>
      <c r="J4106" s="937" t="s">
        <v>445</v>
      </c>
      <c r="K4106" s="937" t="s">
        <v>53</v>
      </c>
      <c r="L4106" s="945">
        <v>3.2</v>
      </c>
      <c r="M4106" s="960" t="s">
        <v>34</v>
      </c>
      <c r="N4106" s="678">
        <f t="shared" ca="1" si="709"/>
        <v>3904641.5299999993</v>
      </c>
      <c r="O4106" s="678">
        <f t="shared" ca="1" si="709"/>
        <v>2062166.0299999993</v>
      </c>
      <c r="P4106" s="678">
        <f t="shared" ca="1" si="709"/>
        <v>119650.43000000004</v>
      </c>
      <c r="Q4106" s="678">
        <f t="shared" ca="1" si="709"/>
        <v>1258050.0100000002</v>
      </c>
      <c r="R4106" s="678">
        <f t="shared" ca="1" si="709"/>
        <v>165717.84</v>
      </c>
      <c r="S4106" s="678">
        <f t="shared" ca="1" si="709"/>
        <v>825.31999999999994</v>
      </c>
      <c r="T4106" s="678">
        <f t="shared" ca="1" si="709"/>
        <v>41746.509999999995</v>
      </c>
      <c r="U4106" s="678">
        <f t="shared" ca="1" si="709"/>
        <v>0</v>
      </c>
      <c r="V4106" s="678">
        <f t="shared" ca="1" si="709"/>
        <v>7021.67</v>
      </c>
      <c r="W4106" s="678">
        <f t="shared" ca="1" si="705"/>
        <v>249463.72</v>
      </c>
      <c r="X4106" s="678">
        <f t="shared" ca="1" si="709"/>
        <v>0</v>
      </c>
      <c r="Y4106" s="678">
        <f t="shared" ca="1" si="709"/>
        <v>0</v>
      </c>
      <c r="Z4106" s="678">
        <f t="shared" ca="1" si="709"/>
        <v>0</v>
      </c>
      <c r="AA4106" t="str">
        <f t="shared" si="706"/>
        <v>ASRCMS202202</v>
      </c>
      <c r="AB4106" s="957">
        <f t="shared" si="707"/>
        <v>45230</v>
      </c>
      <c r="AC4106" t="str">
        <f t="shared" si="708"/>
        <v>Unaudited</v>
      </c>
    </row>
    <row r="4107" spans="1:29" x14ac:dyDescent="0.25">
      <c r="A4107" t="s">
        <v>421</v>
      </c>
      <c r="B4107" t="s">
        <v>1380</v>
      </c>
      <c r="C4107" t="s">
        <v>1381</v>
      </c>
      <c r="D4107">
        <v>1900</v>
      </c>
      <c r="E4107" s="957">
        <v>1</v>
      </c>
      <c r="F4107" t="s">
        <v>440</v>
      </c>
      <c r="G4107" s="957">
        <v>182</v>
      </c>
      <c r="H4107" t="s">
        <v>391</v>
      </c>
      <c r="I4107" s="962" t="s">
        <v>489</v>
      </c>
      <c r="J4107" s="962" t="s">
        <v>445</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ASRCMS202202</v>
      </c>
      <c r="AB4107" s="957">
        <f t="shared" si="707"/>
        <v>45230</v>
      </c>
      <c r="AC4107" t="str">
        <f t="shared" si="708"/>
        <v>Unaudited</v>
      </c>
    </row>
    <row r="4108" spans="1:29" x14ac:dyDescent="0.25">
      <c r="A4108" t="s">
        <v>421</v>
      </c>
      <c r="B4108" t="s">
        <v>1380</v>
      </c>
      <c r="C4108" t="s">
        <v>1381</v>
      </c>
      <c r="D4108">
        <v>1900</v>
      </c>
      <c r="E4108" s="957">
        <v>1</v>
      </c>
      <c r="F4108" t="s">
        <v>440</v>
      </c>
      <c r="G4108" s="957">
        <v>182</v>
      </c>
      <c r="H4108" t="s">
        <v>391</v>
      </c>
      <c r="I4108" s="958" t="s">
        <v>489</v>
      </c>
      <c r="J4108" s="958" t="s">
        <v>445</v>
      </c>
      <c r="K4108" s="958" t="s">
        <v>53</v>
      </c>
      <c r="L4108" s="953" t="s">
        <v>44</v>
      </c>
      <c r="M4108" s="958" t="s">
        <v>154</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ASRCMS202202</v>
      </c>
      <c r="AB4108" s="957">
        <f t="shared" si="707"/>
        <v>45230</v>
      </c>
      <c r="AC4108" t="str">
        <f t="shared" si="708"/>
        <v>Unaudited</v>
      </c>
    </row>
    <row r="4109" spans="1:29" x14ac:dyDescent="0.25">
      <c r="A4109" t="s">
        <v>421</v>
      </c>
      <c r="B4109" t="s">
        <v>1380</v>
      </c>
      <c r="C4109" t="s">
        <v>1381</v>
      </c>
      <c r="D4109">
        <v>1900</v>
      </c>
      <c r="E4109" s="957">
        <v>1</v>
      </c>
      <c r="F4109" t="s">
        <v>440</v>
      </c>
      <c r="G4109" s="957">
        <v>182</v>
      </c>
      <c r="H4109" t="s">
        <v>391</v>
      </c>
      <c r="I4109" s="958" t="s">
        <v>489</v>
      </c>
      <c r="J4109" s="958" t="s">
        <v>445</v>
      </c>
      <c r="K4109" s="958" t="s">
        <v>53</v>
      </c>
      <c r="L4109" s="937" t="s">
        <v>41</v>
      </c>
      <c r="M4109" s="958" t="s">
        <v>52</v>
      </c>
      <c r="N4109" s="678">
        <f t="shared" ca="1" si="709"/>
        <v>954076.87383479648</v>
      </c>
      <c r="O4109" s="678">
        <f t="shared" ca="1" si="709"/>
        <v>525044.50786728167</v>
      </c>
      <c r="P4109" s="678">
        <f t="shared" ca="1" si="709"/>
        <v>54058.762400038497</v>
      </c>
      <c r="Q4109" s="678">
        <f t="shared" ca="1" si="709"/>
        <v>299946.29770485498</v>
      </c>
      <c r="R4109" s="678">
        <f t="shared" ca="1" si="709"/>
        <v>29424.389660780449</v>
      </c>
      <c r="S4109" s="678">
        <f t="shared" ca="1" si="709"/>
        <v>0</v>
      </c>
      <c r="T4109" s="678">
        <f t="shared" ca="1" si="709"/>
        <v>21066.298909960755</v>
      </c>
      <c r="U4109" s="678">
        <f t="shared" ca="1" si="709"/>
        <v>0</v>
      </c>
      <c r="V4109" s="678">
        <f t="shared" ca="1" si="709"/>
        <v>12757.085882830062</v>
      </c>
      <c r="W4109" s="678">
        <f t="shared" ca="1" si="705"/>
        <v>11779.53140904998</v>
      </c>
      <c r="X4109" s="678">
        <f t="shared" ca="1" si="709"/>
        <v>0</v>
      </c>
      <c r="Y4109" s="678">
        <f t="shared" ca="1" si="709"/>
        <v>0</v>
      </c>
      <c r="Z4109" s="678">
        <f t="shared" ca="1" si="709"/>
        <v>0</v>
      </c>
      <c r="AA4109" t="str">
        <f t="shared" si="706"/>
        <v>ASRCMS202202</v>
      </c>
      <c r="AB4109" s="957">
        <f t="shared" si="707"/>
        <v>45230</v>
      </c>
      <c r="AC4109" t="str">
        <f t="shared" si="708"/>
        <v>Unaudited</v>
      </c>
    </row>
    <row r="4110" spans="1:29" x14ac:dyDescent="0.25">
      <c r="A4110" t="s">
        <v>421</v>
      </c>
      <c r="B4110" t="s">
        <v>1380</v>
      </c>
      <c r="C4110" t="s">
        <v>1381</v>
      </c>
      <c r="D4110">
        <v>1900</v>
      </c>
      <c r="E4110" s="957">
        <v>1</v>
      </c>
      <c r="F4110" t="s">
        <v>440</v>
      </c>
      <c r="G4110" s="957">
        <v>182</v>
      </c>
      <c r="H4110" t="s">
        <v>391</v>
      </c>
      <c r="I4110" s="958" t="s">
        <v>489</v>
      </c>
      <c r="J4110" s="958" t="s">
        <v>445</v>
      </c>
      <c r="K4110" s="958" t="s">
        <v>53</v>
      </c>
      <c r="L4110" s="937" t="s">
        <v>42</v>
      </c>
      <c r="M4110" s="958" t="s">
        <v>155</v>
      </c>
      <c r="N4110" s="678">
        <f t="shared" ca="1" si="709"/>
        <v>107508.06735673483</v>
      </c>
      <c r="O4110" s="678">
        <f t="shared" ca="1" si="709"/>
        <v>62023.066051678979</v>
      </c>
      <c r="P4110" s="678">
        <f t="shared" ca="1" si="709"/>
        <v>3358.6958954738193</v>
      </c>
      <c r="Q4110" s="678">
        <f t="shared" ca="1" si="709"/>
        <v>31971.78547494566</v>
      </c>
      <c r="R4110" s="678">
        <f t="shared" ca="1" si="709"/>
        <v>4058.1349084218105</v>
      </c>
      <c r="S4110" s="678">
        <f t="shared" ca="1" si="709"/>
        <v>8.8631063802649699</v>
      </c>
      <c r="T4110" s="678">
        <f t="shared" ca="1" si="709"/>
        <v>424.26173622145171</v>
      </c>
      <c r="U4110" s="678">
        <f t="shared" ca="1" si="709"/>
        <v>0.43575600000056819</v>
      </c>
      <c r="V4110" s="678">
        <f t="shared" ca="1" si="709"/>
        <v>202.17757038744384</v>
      </c>
      <c r="W4110" s="678">
        <f t="shared" ca="1" si="705"/>
        <v>5460.646857225398</v>
      </c>
      <c r="X4110" s="678">
        <f t="shared" ca="1" si="709"/>
        <v>0</v>
      </c>
      <c r="Y4110" s="678">
        <f t="shared" ca="1" si="709"/>
        <v>0</v>
      </c>
      <c r="Z4110" s="678">
        <f t="shared" ca="1" si="709"/>
        <v>0</v>
      </c>
      <c r="AA4110" t="str">
        <f t="shared" si="706"/>
        <v>ASRCMS202202</v>
      </c>
      <c r="AB4110" s="957">
        <f t="shared" si="707"/>
        <v>45230</v>
      </c>
      <c r="AC4110" t="str">
        <f t="shared" si="708"/>
        <v>Unaudited</v>
      </c>
    </row>
    <row r="4111" spans="1:29" x14ac:dyDescent="0.25">
      <c r="A4111" t="s">
        <v>421</v>
      </c>
      <c r="B4111" t="s">
        <v>1380</v>
      </c>
      <c r="C4111" t="s">
        <v>1381</v>
      </c>
      <c r="D4111">
        <v>1900</v>
      </c>
      <c r="E4111" s="957">
        <v>1</v>
      </c>
      <c r="F4111" t="s">
        <v>440</v>
      </c>
      <c r="G4111" s="957">
        <v>182</v>
      </c>
      <c r="H4111" t="s">
        <v>391</v>
      </c>
      <c r="I4111" s="965" t="s">
        <v>489</v>
      </c>
      <c r="J4111" s="965" t="s">
        <v>445</v>
      </c>
      <c r="K4111" s="965" t="s">
        <v>53</v>
      </c>
      <c r="L4111" s="945" t="s">
        <v>43</v>
      </c>
      <c r="M4111" s="965" t="s">
        <v>463</v>
      </c>
      <c r="N4111" s="678">
        <f t="shared" ca="1" si="709"/>
        <v>188440.38247268682</v>
      </c>
      <c r="O4111" s="678">
        <f t="shared" ca="1" si="709"/>
        <v>77166.562776647654</v>
      </c>
      <c r="P4111" s="678">
        <f t="shared" ca="1" si="709"/>
        <v>4258.8671719673221</v>
      </c>
      <c r="Q4111" s="678">
        <f t="shared" ca="1" si="709"/>
        <v>58930.503428646407</v>
      </c>
      <c r="R4111" s="678">
        <f t="shared" ca="1" si="709"/>
        <v>7930.9783972593168</v>
      </c>
      <c r="S4111" s="678">
        <f t="shared" ca="1" si="709"/>
        <v>204.41320129945132</v>
      </c>
      <c r="T4111" s="678">
        <f t="shared" ca="1" si="709"/>
        <v>2528.1409383067548</v>
      </c>
      <c r="U4111" s="678">
        <f t="shared" ca="1" si="709"/>
        <v>1.1110774083895727</v>
      </c>
      <c r="V4111" s="678">
        <f t="shared" ca="1" si="709"/>
        <v>216.51894309186167</v>
      </c>
      <c r="W4111" s="678">
        <f t="shared" ca="1" si="705"/>
        <v>37203.28653805967</v>
      </c>
      <c r="X4111" s="678">
        <f t="shared" ca="1" si="709"/>
        <v>0</v>
      </c>
      <c r="Y4111" s="678">
        <f t="shared" ca="1" si="709"/>
        <v>0</v>
      </c>
      <c r="Z4111" s="678">
        <f t="shared" ca="1" si="709"/>
        <v>0</v>
      </c>
      <c r="AA4111" t="str">
        <f t="shared" si="706"/>
        <v>ASRCMS202202</v>
      </c>
      <c r="AB4111" s="957">
        <f t="shared" si="707"/>
        <v>45230</v>
      </c>
      <c r="AC4111" t="str">
        <f t="shared" si="708"/>
        <v>Unaudited</v>
      </c>
    </row>
    <row r="4112" spans="1:29" x14ac:dyDescent="0.25">
      <c r="A4112" t="s">
        <v>421</v>
      </c>
      <c r="B4112" t="s">
        <v>1380</v>
      </c>
      <c r="C4112" t="s">
        <v>1381</v>
      </c>
      <c r="D4112">
        <v>1900</v>
      </c>
      <c r="E4112" s="957">
        <v>1</v>
      </c>
      <c r="F4112" t="s">
        <v>440</v>
      </c>
      <c r="G4112" s="957">
        <v>182</v>
      </c>
      <c r="H4112" t="s">
        <v>391</v>
      </c>
      <c r="I4112" s="937" t="s">
        <v>489</v>
      </c>
      <c r="J4112" s="937" t="s">
        <v>445</v>
      </c>
      <c r="K4112" s="937" t="s">
        <v>915</v>
      </c>
      <c r="L4112" s="937" t="s">
        <v>916</v>
      </c>
      <c r="M4112" s="958" t="s">
        <v>915</v>
      </c>
      <c r="N4112" s="678">
        <f t="shared" ca="1" si="709"/>
        <v>0</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ASRCMS202202</v>
      </c>
      <c r="AB4112" s="957">
        <f t="shared" si="707"/>
        <v>45230</v>
      </c>
      <c r="AC4112" t="str">
        <f t="shared" si="708"/>
        <v>Unaudited</v>
      </c>
    </row>
    <row r="4113" spans="1:29" x14ac:dyDescent="0.25">
      <c r="A4113" t="s">
        <v>421</v>
      </c>
      <c r="B4113" t="s">
        <v>1380</v>
      </c>
      <c r="C4113" t="s">
        <v>1381</v>
      </c>
      <c r="D4113">
        <v>1900</v>
      </c>
      <c r="E4113" s="957">
        <v>1</v>
      </c>
      <c r="F4113" t="s">
        <v>440</v>
      </c>
      <c r="G4113" s="957">
        <v>182</v>
      </c>
      <c r="H4113" t="s">
        <v>391</v>
      </c>
      <c r="I4113" s="937" t="s">
        <v>489</v>
      </c>
      <c r="J4113" s="937" t="s">
        <v>445</v>
      </c>
      <c r="K4113" s="937" t="s">
        <v>915</v>
      </c>
      <c r="L4113" s="943" t="s">
        <v>917</v>
      </c>
      <c r="M4113" s="959" t="s">
        <v>920</v>
      </c>
      <c r="N4113" s="678">
        <f t="shared" ca="1" si="709"/>
        <v>7455.3764332279679</v>
      </c>
      <c r="O4113" s="678">
        <f t="shared" ca="1" si="709"/>
        <v>2342.7447106111881</v>
      </c>
      <c r="P4113" s="678">
        <f t="shared" ca="1" si="709"/>
        <v>189.62170665878378</v>
      </c>
      <c r="Q4113" s="678">
        <f t="shared" ca="1" si="709"/>
        <v>2863.4713017484582</v>
      </c>
      <c r="R4113" s="678">
        <f t="shared" ca="1" si="709"/>
        <v>634.8510973153551</v>
      </c>
      <c r="S4113" s="678">
        <f t="shared" ca="1" si="709"/>
        <v>0</v>
      </c>
      <c r="T4113" s="678">
        <f t="shared" ca="1" si="709"/>
        <v>97.874258618364237</v>
      </c>
      <c r="U4113" s="678">
        <f t="shared" ca="1" si="709"/>
        <v>0</v>
      </c>
      <c r="V4113" s="678">
        <f t="shared" ca="1" si="709"/>
        <v>13.605308063474038</v>
      </c>
      <c r="W4113" s="678">
        <f t="shared" ca="1" si="705"/>
        <v>1313.2080502123442</v>
      </c>
      <c r="X4113" s="678">
        <f t="shared" ca="1" si="709"/>
        <v>0</v>
      </c>
      <c r="Y4113" s="678">
        <f t="shared" ca="1" si="709"/>
        <v>0</v>
      </c>
      <c r="Z4113" s="678">
        <f t="shared" ca="1" si="709"/>
        <v>0</v>
      </c>
      <c r="AA4113" t="str">
        <f t="shared" si="706"/>
        <v>ASRCMS202202</v>
      </c>
      <c r="AB4113" s="957">
        <f t="shared" si="707"/>
        <v>45230</v>
      </c>
      <c r="AC4113" t="str">
        <f t="shared" si="708"/>
        <v>Unaudited</v>
      </c>
    </row>
    <row r="4114" spans="1:29" x14ac:dyDescent="0.25">
      <c r="A4114" t="s">
        <v>421</v>
      </c>
      <c r="B4114" t="s">
        <v>1380</v>
      </c>
      <c r="C4114" t="s">
        <v>1381</v>
      </c>
      <c r="D4114">
        <v>1900</v>
      </c>
      <c r="E4114" s="957">
        <v>1</v>
      </c>
      <c r="F4114" t="s">
        <v>440</v>
      </c>
      <c r="G4114" s="957">
        <v>182</v>
      </c>
      <c r="H4114" t="s">
        <v>391</v>
      </c>
      <c r="I4114" s="958" t="s">
        <v>489</v>
      </c>
      <c r="J4114" s="958" t="s">
        <v>445</v>
      </c>
      <c r="K4114" s="958" t="s">
        <v>915</v>
      </c>
      <c r="L4114" s="937" t="s">
        <v>918</v>
      </c>
      <c r="M4114" s="958" t="s">
        <v>921</v>
      </c>
      <c r="N4114" s="678">
        <f t="shared" ca="1" si="709"/>
        <v>173.15410217455101</v>
      </c>
      <c r="O4114" s="678">
        <f t="shared" ca="1" si="709"/>
        <v>70.906812648946115</v>
      </c>
      <c r="P4114" s="678">
        <f t="shared" ca="1" si="709"/>
        <v>3.9133879467133745</v>
      </c>
      <c r="Q4114" s="678">
        <f t="shared" ca="1" si="709"/>
        <v>54.15006209383268</v>
      </c>
      <c r="R4114" s="678">
        <f t="shared" ca="1" si="709"/>
        <v>7.287617578160269</v>
      </c>
      <c r="S4114" s="678">
        <f t="shared" ca="1" si="709"/>
        <v>0.18783120623713723</v>
      </c>
      <c r="T4114" s="678">
        <f t="shared" ca="1" si="709"/>
        <v>2.3230581927240741</v>
      </c>
      <c r="U4114" s="678">
        <f t="shared" ca="1" si="709"/>
        <v>1.0209468298230011E-3</v>
      </c>
      <c r="V4114" s="678">
        <f t="shared" ca="1" si="709"/>
        <v>0.19895493048199531</v>
      </c>
      <c r="W4114" s="678">
        <f t="shared" ca="1" si="705"/>
        <v>34.18535663062557</v>
      </c>
      <c r="X4114" s="678">
        <f t="shared" ca="1" si="709"/>
        <v>0</v>
      </c>
      <c r="Y4114" s="678">
        <f t="shared" ca="1" si="709"/>
        <v>0</v>
      </c>
      <c r="Z4114" s="678">
        <f t="shared" ca="1" si="709"/>
        <v>0</v>
      </c>
      <c r="AA4114" t="str">
        <f t="shared" si="706"/>
        <v>ASRCMS202202</v>
      </c>
      <c r="AB4114" s="957">
        <f t="shared" si="707"/>
        <v>45230</v>
      </c>
      <c r="AC4114" t="str">
        <f t="shared" si="708"/>
        <v>Unaudited</v>
      </c>
    </row>
    <row r="4115" spans="1:29" x14ac:dyDescent="0.25">
      <c r="A4115" t="s">
        <v>421</v>
      </c>
      <c r="B4115" t="s">
        <v>1380</v>
      </c>
      <c r="C4115" t="s">
        <v>1381</v>
      </c>
      <c r="D4115">
        <v>1900</v>
      </c>
      <c r="E4115" s="957">
        <v>1</v>
      </c>
      <c r="F4115" t="s">
        <v>440</v>
      </c>
      <c r="G4115" s="957">
        <v>182</v>
      </c>
      <c r="H4115" t="s">
        <v>391</v>
      </c>
      <c r="I4115" s="937" t="s">
        <v>489</v>
      </c>
      <c r="J4115" s="937" t="s">
        <v>445</v>
      </c>
      <c r="K4115" s="937" t="s">
        <v>446</v>
      </c>
      <c r="L4115" s="937">
        <v>5.0999999999999996</v>
      </c>
      <c r="M4115" s="958" t="s">
        <v>37</v>
      </c>
      <c r="N4115" s="678">
        <f t="shared" ca="1" si="709"/>
        <v>1494192.6300000006</v>
      </c>
      <c r="O4115" s="678">
        <f t="shared" ca="1" si="709"/>
        <v>778367.79000000015</v>
      </c>
      <c r="P4115" s="678">
        <f t="shared" ca="1" si="709"/>
        <v>217401.49999999997</v>
      </c>
      <c r="Q4115" s="678">
        <f t="shared" ca="1" si="709"/>
        <v>227277.93</v>
      </c>
      <c r="R4115" s="678">
        <f t="shared" ca="1" si="709"/>
        <v>198260.16000000006</v>
      </c>
      <c r="S4115" s="678">
        <f t="shared" ca="1" si="709"/>
        <v>806.52</v>
      </c>
      <c r="T4115" s="678">
        <f t="shared" ca="1" si="709"/>
        <v>57304.62000000001</v>
      </c>
      <c r="U4115" s="678">
        <f t="shared" ca="1" si="709"/>
        <v>0</v>
      </c>
      <c r="V4115" s="678">
        <f t="shared" ca="1" si="709"/>
        <v>3928.5899999999997</v>
      </c>
      <c r="W4115" s="678">
        <f t="shared" ca="1" si="705"/>
        <v>10845.52</v>
      </c>
      <c r="X4115" s="678">
        <f t="shared" ca="1" si="709"/>
        <v>0</v>
      </c>
      <c r="Y4115" s="678">
        <f t="shared" ca="1" si="709"/>
        <v>0</v>
      </c>
      <c r="Z4115" s="678">
        <f t="shared" ca="1" si="709"/>
        <v>0</v>
      </c>
      <c r="AA4115" t="str">
        <f t="shared" si="706"/>
        <v>ASRCMS202202</v>
      </c>
      <c r="AB4115" s="957">
        <f t="shared" si="707"/>
        <v>45230</v>
      </c>
      <c r="AC4115" t="str">
        <f t="shared" si="708"/>
        <v>Unaudited</v>
      </c>
    </row>
    <row r="4116" spans="1:29" ht="30" x14ac:dyDescent="0.25">
      <c r="A4116" t="s">
        <v>421</v>
      </c>
      <c r="B4116" t="s">
        <v>1380</v>
      </c>
      <c r="C4116" t="s">
        <v>1381</v>
      </c>
      <c r="D4116">
        <v>1900</v>
      </c>
      <c r="E4116" s="957">
        <v>1</v>
      </c>
      <c r="F4116" t="s">
        <v>440</v>
      </c>
      <c r="G4116" s="957">
        <v>182</v>
      </c>
      <c r="H4116" t="s">
        <v>391</v>
      </c>
      <c r="I4116" s="937" t="s">
        <v>489</v>
      </c>
      <c r="J4116" s="937" t="s">
        <v>445</v>
      </c>
      <c r="K4116" s="937" t="s">
        <v>446</v>
      </c>
      <c r="L4116" s="937">
        <v>5.2</v>
      </c>
      <c r="M4116" s="958" t="s">
        <v>304</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ASRCMS202202</v>
      </c>
      <c r="AB4116" s="957">
        <f t="shared" si="707"/>
        <v>45230</v>
      </c>
      <c r="AC4116" t="str">
        <f t="shared" si="708"/>
        <v>Unaudited</v>
      </c>
    </row>
    <row r="4117" spans="1:29" ht="30" x14ac:dyDescent="0.25">
      <c r="A4117" t="s">
        <v>421</v>
      </c>
      <c r="B4117" t="s">
        <v>1380</v>
      </c>
      <c r="C4117" t="s">
        <v>1381</v>
      </c>
      <c r="D4117">
        <v>1900</v>
      </c>
      <c r="E4117" s="957">
        <v>1</v>
      </c>
      <c r="F4117" t="s">
        <v>440</v>
      </c>
      <c r="G4117" s="957">
        <v>182</v>
      </c>
      <c r="H4117" t="s">
        <v>391</v>
      </c>
      <c r="I4117" s="958" t="s">
        <v>489</v>
      </c>
      <c r="J4117" s="958" t="s">
        <v>445</v>
      </c>
      <c r="K4117" s="958" t="s">
        <v>446</v>
      </c>
      <c r="L4117" s="937">
        <v>5.3</v>
      </c>
      <c r="M4117" s="958" t="s">
        <v>305</v>
      </c>
      <c r="N4117" s="678">
        <f t="shared" ca="1" si="709"/>
        <v>23365.378694499854</v>
      </c>
      <c r="O4117" s="678">
        <f t="shared" ca="1" si="709"/>
        <v>12479.691313675081</v>
      </c>
      <c r="P4117" s="678">
        <f t="shared" ca="1" si="709"/>
        <v>3558.6659166266154</v>
      </c>
      <c r="Q4117" s="678">
        <f t="shared" ca="1" si="709"/>
        <v>3723.1177089931484</v>
      </c>
      <c r="R4117" s="678">
        <f t="shared" ca="1" si="709"/>
        <v>3115.8253222478784</v>
      </c>
      <c r="S4117" s="678">
        <f t="shared" ca="1" si="709"/>
        <v>1.8142807480990881</v>
      </c>
      <c r="T4117" s="678">
        <f t="shared" ca="1" si="709"/>
        <v>233.43689676911211</v>
      </c>
      <c r="U4117" s="678">
        <f t="shared" ca="1" si="709"/>
        <v>0</v>
      </c>
      <c r="V4117" s="678">
        <f t="shared" ca="1" si="709"/>
        <v>69.076843677226279</v>
      </c>
      <c r="W4117" s="678">
        <f t="shared" ca="1" si="705"/>
        <v>183.75041176269565</v>
      </c>
      <c r="X4117" s="678">
        <f t="shared" ca="1" si="709"/>
        <v>0</v>
      </c>
      <c r="Y4117" s="678">
        <f t="shared" ca="1" si="709"/>
        <v>0</v>
      </c>
      <c r="Z4117" s="678">
        <f t="shared" ca="1" si="709"/>
        <v>0</v>
      </c>
      <c r="AA4117" t="str">
        <f t="shared" si="706"/>
        <v>ASRCMS202202</v>
      </c>
      <c r="AB4117" s="957">
        <f t="shared" si="707"/>
        <v>45230</v>
      </c>
      <c r="AC4117" t="str">
        <f t="shared" si="708"/>
        <v>Unaudited</v>
      </c>
    </row>
    <row r="4118" spans="1:29" x14ac:dyDescent="0.25">
      <c r="A4118" t="s">
        <v>421</v>
      </c>
      <c r="B4118" t="s">
        <v>1380</v>
      </c>
      <c r="C4118" t="s">
        <v>1381</v>
      </c>
      <c r="D4118">
        <v>1900</v>
      </c>
      <c r="E4118" s="957">
        <v>1</v>
      </c>
      <c r="F4118" t="s">
        <v>440</v>
      </c>
      <c r="G4118" s="957">
        <v>182</v>
      </c>
      <c r="H4118" t="s">
        <v>391</v>
      </c>
      <c r="I4118" s="958" t="s">
        <v>489</v>
      </c>
      <c r="J4118" s="958" t="s">
        <v>445</v>
      </c>
      <c r="K4118" s="958" t="s">
        <v>446</v>
      </c>
      <c r="L4118" s="953" t="s">
        <v>82</v>
      </c>
      <c r="M4118" s="958" t="s">
        <v>454</v>
      </c>
      <c r="N4118" s="678">
        <f t="shared" ca="1" si="709"/>
        <v>12396.230967349014</v>
      </c>
      <c r="O4118" s="678">
        <f t="shared" ca="1" si="709"/>
        <v>5076.2714582921772</v>
      </c>
      <c r="P4118" s="678">
        <f t="shared" ca="1" si="709"/>
        <v>280.16235389789432</v>
      </c>
      <c r="Q4118" s="678">
        <f t="shared" ca="1" si="709"/>
        <v>3876.6432223174747</v>
      </c>
      <c r="R4118" s="678">
        <f t="shared" ca="1" si="709"/>
        <v>521.72596297787709</v>
      </c>
      <c r="S4118" s="678">
        <f t="shared" ca="1" si="709"/>
        <v>13.446975764074805</v>
      </c>
      <c r="T4118" s="678">
        <f t="shared" ca="1" si="709"/>
        <v>166.30946391654365</v>
      </c>
      <c r="U4118" s="678">
        <f t="shared" ca="1" si="709"/>
        <v>7.3090342931123264E-2</v>
      </c>
      <c r="V4118" s="678">
        <f t="shared" ca="1" si="709"/>
        <v>14.243331456632156</v>
      </c>
      <c r="W4118" s="678">
        <f t="shared" ca="1" si="705"/>
        <v>2447.3551083834118</v>
      </c>
      <c r="X4118" s="678">
        <f t="shared" ca="1" si="709"/>
        <v>0</v>
      </c>
      <c r="Y4118" s="678">
        <f t="shared" ca="1" si="709"/>
        <v>0</v>
      </c>
      <c r="Z4118" s="678">
        <f t="shared" ca="1" si="709"/>
        <v>0</v>
      </c>
      <c r="AA4118" t="str">
        <f t="shared" si="706"/>
        <v>ASRCMS202202</v>
      </c>
      <c r="AB4118" s="957">
        <f t="shared" si="707"/>
        <v>45230</v>
      </c>
      <c r="AC4118" t="str">
        <f t="shared" si="708"/>
        <v>Unaudited</v>
      </c>
    </row>
    <row r="4119" spans="1:29" x14ac:dyDescent="0.25">
      <c r="A4119" t="s">
        <v>421</v>
      </c>
      <c r="B4119" t="s">
        <v>1380</v>
      </c>
      <c r="C4119" t="s">
        <v>1381</v>
      </c>
      <c r="D4119">
        <v>1900</v>
      </c>
      <c r="E4119" s="957">
        <v>1</v>
      </c>
      <c r="F4119" t="s">
        <v>440</v>
      </c>
      <c r="G4119" s="957">
        <v>182</v>
      </c>
      <c r="H4119" t="s">
        <v>391</v>
      </c>
      <c r="I4119" s="937" t="s">
        <v>489</v>
      </c>
      <c r="J4119" s="937" t="s">
        <v>445</v>
      </c>
      <c r="K4119" s="937" t="s">
        <v>447</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ASRCMS202202</v>
      </c>
      <c r="AB4119" s="957">
        <f t="shared" si="707"/>
        <v>45230</v>
      </c>
      <c r="AC4119" t="str">
        <f t="shared" si="708"/>
        <v>Unaudited</v>
      </c>
    </row>
    <row r="4120" spans="1:29" x14ac:dyDescent="0.25">
      <c r="A4120" t="s">
        <v>421</v>
      </c>
      <c r="B4120" t="s">
        <v>1380</v>
      </c>
      <c r="C4120" t="s">
        <v>1381</v>
      </c>
      <c r="D4120">
        <v>1900</v>
      </c>
      <c r="E4120" s="957">
        <v>1</v>
      </c>
      <c r="F4120" t="s">
        <v>440</v>
      </c>
      <c r="G4120" s="957">
        <v>182</v>
      </c>
      <c r="H4120" t="s">
        <v>391</v>
      </c>
      <c r="I4120" s="937" t="s">
        <v>489</v>
      </c>
      <c r="J4120" s="937" t="s">
        <v>445</v>
      </c>
      <c r="K4120" s="937" t="s">
        <v>447</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ASRCMS202202</v>
      </c>
      <c r="AB4120" s="957">
        <f t="shared" si="707"/>
        <v>45230</v>
      </c>
      <c r="AC4120" t="str">
        <f t="shared" si="708"/>
        <v>Unaudited</v>
      </c>
    </row>
    <row r="4121" spans="1:29" x14ac:dyDescent="0.25">
      <c r="A4121" t="s">
        <v>421</v>
      </c>
      <c r="B4121" t="s">
        <v>1380</v>
      </c>
      <c r="C4121" t="s">
        <v>1381</v>
      </c>
      <c r="D4121">
        <v>1900</v>
      </c>
      <c r="E4121" s="957">
        <v>1</v>
      </c>
      <c r="F4121" t="s">
        <v>440</v>
      </c>
      <c r="G4121" s="957">
        <v>182</v>
      </c>
      <c r="H4121" t="s">
        <v>391</v>
      </c>
      <c r="I4121" s="937" t="s">
        <v>489</v>
      </c>
      <c r="J4121" s="937" t="s">
        <v>445</v>
      </c>
      <c r="K4121" s="937" t="s">
        <v>447</v>
      </c>
      <c r="L4121" s="937">
        <v>6.3</v>
      </c>
      <c r="M4121" s="958" t="s">
        <v>185</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ASRCMS202202</v>
      </c>
      <c r="AB4121" s="957">
        <f t="shared" si="707"/>
        <v>45230</v>
      </c>
      <c r="AC4121" t="str">
        <f t="shared" si="708"/>
        <v>Unaudited</v>
      </c>
    </row>
    <row r="4122" spans="1:29" x14ac:dyDescent="0.25">
      <c r="A4122" t="s">
        <v>421</v>
      </c>
      <c r="B4122" t="s">
        <v>1380</v>
      </c>
      <c r="C4122" t="s">
        <v>1381</v>
      </c>
      <c r="D4122">
        <v>1900</v>
      </c>
      <c r="E4122" s="957">
        <v>1</v>
      </c>
      <c r="F4122" t="s">
        <v>440</v>
      </c>
      <c r="G4122" s="957">
        <v>182</v>
      </c>
      <c r="H4122" t="s">
        <v>391</v>
      </c>
      <c r="I4122" s="937" t="s">
        <v>489</v>
      </c>
      <c r="J4122" s="937" t="s">
        <v>445</v>
      </c>
      <c r="K4122" s="937" t="s">
        <v>447</v>
      </c>
      <c r="L4122" s="953" t="s">
        <v>87</v>
      </c>
      <c r="M4122" s="958" t="s">
        <v>455</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ASRCMS202202</v>
      </c>
      <c r="AB4122" s="957">
        <f t="shared" si="707"/>
        <v>45230</v>
      </c>
      <c r="AC4122" t="str">
        <f t="shared" si="708"/>
        <v>Unaudited</v>
      </c>
    </row>
    <row r="4123" spans="1:29" x14ac:dyDescent="0.25">
      <c r="A4123" t="s">
        <v>421</v>
      </c>
      <c r="B4123" t="s">
        <v>1380</v>
      </c>
      <c r="C4123" t="s">
        <v>1381</v>
      </c>
      <c r="D4123">
        <v>1900</v>
      </c>
      <c r="E4123" s="957">
        <v>1</v>
      </c>
      <c r="F4123" t="s">
        <v>440</v>
      </c>
      <c r="G4123" s="957">
        <v>182</v>
      </c>
      <c r="H4123" t="s">
        <v>391</v>
      </c>
      <c r="I4123" s="937" t="s">
        <v>489</v>
      </c>
      <c r="J4123" s="937" t="s">
        <v>445</v>
      </c>
      <c r="K4123" s="937" t="s">
        <v>448</v>
      </c>
      <c r="L4123" s="953">
        <v>7.1</v>
      </c>
      <c r="M4123" s="958" t="s">
        <v>20</v>
      </c>
      <c r="N4123" s="678">
        <f t="shared" ca="1" si="709"/>
        <v>1839173.0299999996</v>
      </c>
      <c r="O4123" s="678">
        <f t="shared" ca="1" si="709"/>
        <v>394674.41923834913</v>
      </c>
      <c r="P4123" s="678">
        <f t="shared" ca="1" si="709"/>
        <v>22097.01872389136</v>
      </c>
      <c r="Q4123" s="678">
        <f t="shared" ca="1" si="709"/>
        <v>940133.26851650316</v>
      </c>
      <c r="R4123" s="678">
        <f t="shared" ca="1" si="709"/>
        <v>54614.200669209764</v>
      </c>
      <c r="S4123" s="678">
        <f t="shared" ca="1" si="709"/>
        <v>5263.0459608560241</v>
      </c>
      <c r="T4123" s="678">
        <f t="shared" ca="1" si="709"/>
        <v>124308.3621142241</v>
      </c>
      <c r="U4123" s="678">
        <f t="shared" ca="1" si="709"/>
        <v>0</v>
      </c>
      <c r="V4123" s="678">
        <f t="shared" ca="1" si="709"/>
        <v>6317.3152742055845</v>
      </c>
      <c r="W4123" s="678">
        <f t="shared" ca="1" si="705"/>
        <v>291765.39950276056</v>
      </c>
      <c r="X4123" s="678">
        <f t="shared" ca="1" si="709"/>
        <v>0</v>
      </c>
      <c r="Y4123" s="678">
        <f t="shared" ca="1" si="709"/>
        <v>0</v>
      </c>
      <c r="Z4123" s="678">
        <f t="shared" ca="1" si="709"/>
        <v>0</v>
      </c>
      <c r="AA4123" t="str">
        <f t="shared" si="706"/>
        <v>ASRCMS202202</v>
      </c>
      <c r="AB4123" s="957">
        <f t="shared" si="707"/>
        <v>45230</v>
      </c>
      <c r="AC4123" t="str">
        <f t="shared" si="708"/>
        <v>Unaudited</v>
      </c>
    </row>
    <row r="4124" spans="1:29" x14ac:dyDescent="0.25">
      <c r="A4124" t="s">
        <v>421</v>
      </c>
      <c r="B4124" t="s">
        <v>1380</v>
      </c>
      <c r="C4124" t="s">
        <v>1381</v>
      </c>
      <c r="D4124">
        <v>1900</v>
      </c>
      <c r="E4124" s="957">
        <v>1</v>
      </c>
      <c r="F4124" t="s">
        <v>440</v>
      </c>
      <c r="G4124" s="957">
        <v>182</v>
      </c>
      <c r="H4124" t="s">
        <v>391</v>
      </c>
      <c r="I4124" s="937" t="s">
        <v>489</v>
      </c>
      <c r="J4124" s="937" t="s">
        <v>445</v>
      </c>
      <c r="K4124" s="937" t="s">
        <v>448</v>
      </c>
      <c r="L4124" s="937">
        <v>7.2</v>
      </c>
      <c r="M4124" s="958"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ASRCMS202202</v>
      </c>
      <c r="AB4124" s="957">
        <f t="shared" si="707"/>
        <v>45230</v>
      </c>
      <c r="AC4124" t="str">
        <f t="shared" si="708"/>
        <v>Unaudited</v>
      </c>
    </row>
    <row r="4125" spans="1:29" x14ac:dyDescent="0.25">
      <c r="A4125" t="s">
        <v>421</v>
      </c>
      <c r="B4125" t="s">
        <v>1380</v>
      </c>
      <c r="C4125" t="s">
        <v>1381</v>
      </c>
      <c r="D4125">
        <v>1900</v>
      </c>
      <c r="E4125" s="957">
        <v>1</v>
      </c>
      <c r="F4125" t="s">
        <v>440</v>
      </c>
      <c r="G4125" s="957">
        <v>182</v>
      </c>
      <c r="H4125" t="s">
        <v>391</v>
      </c>
      <c r="I4125" s="958" t="s">
        <v>489</v>
      </c>
      <c r="J4125" s="958" t="s">
        <v>445</v>
      </c>
      <c r="K4125" s="958" t="s">
        <v>448</v>
      </c>
      <c r="L4125" s="937">
        <v>7.3</v>
      </c>
      <c r="M4125" s="958" t="s">
        <v>156</v>
      </c>
      <c r="N4125" s="678">
        <f t="shared" ca="1" si="709"/>
        <v>124139.46312156203</v>
      </c>
      <c r="O4125" s="678">
        <f t="shared" ca="1" si="709"/>
        <v>50835.259132515428</v>
      </c>
      <c r="P4125" s="678">
        <f t="shared" ca="1" si="709"/>
        <v>2805.6273145736113</v>
      </c>
      <c r="Q4125" s="678">
        <f t="shared" ca="1" si="709"/>
        <v>38821.832991003845</v>
      </c>
      <c r="R4125" s="678">
        <f t="shared" ca="1" si="709"/>
        <v>5224.7155696957989</v>
      </c>
      <c r="S4125" s="678">
        <f t="shared" ca="1" si="709"/>
        <v>134.66192719042968</v>
      </c>
      <c r="T4125" s="678">
        <f t="shared" ca="1" si="709"/>
        <v>1665.4713531083601</v>
      </c>
      <c r="U4125" s="678">
        <f t="shared" ca="1" si="709"/>
        <v>0.73194795698299919</v>
      </c>
      <c r="V4125" s="678">
        <f t="shared" ca="1" si="709"/>
        <v>142.63686476526664</v>
      </c>
      <c r="W4125" s="678">
        <f t="shared" ca="1" si="705"/>
        <v>24508.526020752313</v>
      </c>
      <c r="X4125" s="678">
        <f t="shared" ca="1" si="709"/>
        <v>0</v>
      </c>
      <c r="Y4125" s="678">
        <f t="shared" ca="1" si="709"/>
        <v>0</v>
      </c>
      <c r="Z4125" s="678">
        <f t="shared" ca="1" si="709"/>
        <v>0</v>
      </c>
      <c r="AA4125" t="str">
        <f t="shared" si="706"/>
        <v>ASRCMS202202</v>
      </c>
      <c r="AB4125" s="957">
        <f t="shared" si="707"/>
        <v>45230</v>
      </c>
      <c r="AC4125" t="str">
        <f t="shared" si="708"/>
        <v>Unaudited</v>
      </c>
    </row>
    <row r="4126" spans="1:29" x14ac:dyDescent="0.25">
      <c r="A4126" t="s">
        <v>421</v>
      </c>
      <c r="B4126" t="s">
        <v>1380</v>
      </c>
      <c r="C4126" t="s">
        <v>1381</v>
      </c>
      <c r="D4126">
        <v>1900</v>
      </c>
      <c r="E4126" s="957">
        <v>1</v>
      </c>
      <c r="F4126" t="s">
        <v>440</v>
      </c>
      <c r="G4126" s="957">
        <v>182</v>
      </c>
      <c r="H4126" t="s">
        <v>391</v>
      </c>
      <c r="I4126" s="937" t="s">
        <v>489</v>
      </c>
      <c r="J4126" s="937" t="s">
        <v>445</v>
      </c>
      <c r="K4126" s="937" t="s">
        <v>448</v>
      </c>
      <c r="L4126" s="937" t="s">
        <v>91</v>
      </c>
      <c r="M4126" s="958" t="s">
        <v>456</v>
      </c>
      <c r="N4126" s="678">
        <f t="shared" ca="1" si="709"/>
        <v>413.81559101615267</v>
      </c>
      <c r="O4126" s="678">
        <f t="shared" ca="1" si="709"/>
        <v>169.45798115609287</v>
      </c>
      <c r="P4126" s="678">
        <f t="shared" ca="1" si="709"/>
        <v>9.3524838609494658</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129.41154536628775</v>
      </c>
      <c r="R4126" s="678">
        <f t="shared" ca="1" si="710"/>
        <v>17.416450071543991</v>
      </c>
      <c r="S4126" s="678">
        <f t="shared" ca="1" si="710"/>
        <v>0.44889194448274328</v>
      </c>
      <c r="T4126" s="678">
        <f t="shared" ca="1" si="710"/>
        <v>5.551804357588682</v>
      </c>
      <c r="U4126" s="678">
        <f t="shared" ca="1" si="710"/>
        <v>2.4399290023945294E-3</v>
      </c>
      <c r="V4126" s="678">
        <f t="shared" ca="1" si="710"/>
        <v>0.47547618629323379</v>
      </c>
      <c r="W4126" s="678">
        <f t="shared" ca="1" si="705"/>
        <v>81.698518143911556</v>
      </c>
      <c r="X4126" s="678">
        <f t="shared" ca="1" si="710"/>
        <v>0</v>
      </c>
      <c r="Y4126" s="678">
        <f t="shared" ca="1" si="710"/>
        <v>0</v>
      </c>
      <c r="Z4126" s="678">
        <f t="shared" ca="1" si="710"/>
        <v>0</v>
      </c>
      <c r="AA4126" t="str">
        <f t="shared" si="706"/>
        <v>ASRCMS202202</v>
      </c>
      <c r="AB4126" s="957">
        <f t="shared" si="707"/>
        <v>45230</v>
      </c>
      <c r="AC4126" t="str">
        <f t="shared" si="708"/>
        <v>Unaudited</v>
      </c>
    </row>
    <row r="4127" spans="1:29" x14ac:dyDescent="0.25">
      <c r="A4127" t="s">
        <v>421</v>
      </c>
      <c r="B4127" t="s">
        <v>1380</v>
      </c>
      <c r="C4127" t="s">
        <v>1381</v>
      </c>
      <c r="D4127">
        <v>1900</v>
      </c>
      <c r="E4127" s="957">
        <v>1</v>
      </c>
      <c r="F4127" t="s">
        <v>440</v>
      </c>
      <c r="G4127" s="957">
        <v>182</v>
      </c>
      <c r="H4127" t="s">
        <v>391</v>
      </c>
      <c r="I4127" s="937" t="s">
        <v>489</v>
      </c>
      <c r="J4127" s="937" t="s">
        <v>445</v>
      </c>
      <c r="K4127" s="937" t="s">
        <v>449</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13339280.12964939</v>
      </c>
      <c r="O4127" s="678">
        <f t="shared" ca="1" si="710"/>
        <v>5551783.567938487</v>
      </c>
      <c r="P4127" s="678">
        <f t="shared" ca="1" si="710"/>
        <v>684795.8771673023</v>
      </c>
      <c r="Q4127" s="678">
        <f t="shared" ca="1" si="710"/>
        <v>4584699.0932500158</v>
      </c>
      <c r="R4127" s="678">
        <f t="shared" ca="1" si="710"/>
        <v>913353.55195739435</v>
      </c>
      <c r="S4127" s="678">
        <f t="shared" ca="1" si="710"/>
        <v>3483.9325022754383</v>
      </c>
      <c r="T4127" s="678">
        <f t="shared" ca="1" si="710"/>
        <v>345063.79880388884</v>
      </c>
      <c r="U4127" s="678">
        <f t="shared" ca="1" si="710"/>
        <v>0</v>
      </c>
      <c r="V4127" s="678">
        <f t="shared" ca="1" si="710"/>
        <v>290860.98348111426</v>
      </c>
      <c r="W4127" s="678">
        <f t="shared" ca="1" si="705"/>
        <v>965239.3245489113</v>
      </c>
      <c r="X4127" s="678">
        <f t="shared" ca="1" si="710"/>
        <v>0</v>
      </c>
      <c r="Y4127" s="678">
        <f t="shared" ca="1" si="710"/>
        <v>0</v>
      </c>
      <c r="Z4127" s="678">
        <f t="shared" ca="1" si="710"/>
        <v>0</v>
      </c>
      <c r="AA4127" t="str">
        <f t="shared" si="706"/>
        <v>ASRCMS202202</v>
      </c>
      <c r="AB4127" s="957">
        <f t="shared" si="707"/>
        <v>45230</v>
      </c>
      <c r="AC4127" t="str">
        <f t="shared" si="708"/>
        <v>Unaudited</v>
      </c>
    </row>
    <row r="4128" spans="1:29" x14ac:dyDescent="0.25">
      <c r="A4128" t="s">
        <v>421</v>
      </c>
      <c r="B4128" t="s">
        <v>1380</v>
      </c>
      <c r="C4128" t="s">
        <v>1381</v>
      </c>
      <c r="D4128">
        <v>1900</v>
      </c>
      <c r="E4128" s="957">
        <v>1</v>
      </c>
      <c r="F4128" t="s">
        <v>440</v>
      </c>
      <c r="G4128" s="957">
        <v>182</v>
      </c>
      <c r="H4128" t="s">
        <v>391</v>
      </c>
      <c r="I4128" s="937" t="s">
        <v>489</v>
      </c>
      <c r="J4128" s="937" t="s">
        <v>445</v>
      </c>
      <c r="K4128" s="937" t="s">
        <v>449</v>
      </c>
      <c r="L4128" s="937" t="s">
        <v>113</v>
      </c>
      <c r="M4128" s="958" t="s">
        <v>444</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ASRCMS202202</v>
      </c>
      <c r="AB4128" s="957">
        <f t="shared" si="707"/>
        <v>45230</v>
      </c>
      <c r="AC4128" t="str">
        <f t="shared" si="708"/>
        <v>Unaudited</v>
      </c>
    </row>
    <row r="4129" spans="1:29" x14ac:dyDescent="0.25">
      <c r="A4129" t="s">
        <v>421</v>
      </c>
      <c r="B4129" t="s">
        <v>1380</v>
      </c>
      <c r="C4129" t="s">
        <v>1381</v>
      </c>
      <c r="D4129">
        <v>1900</v>
      </c>
      <c r="E4129" s="957">
        <v>1</v>
      </c>
      <c r="F4129" t="s">
        <v>440</v>
      </c>
      <c r="G4129" s="957">
        <v>182</v>
      </c>
      <c r="H4129" t="s">
        <v>391</v>
      </c>
      <c r="I4129" s="958" t="s">
        <v>489</v>
      </c>
      <c r="J4129" s="958" t="s">
        <v>445</v>
      </c>
      <c r="K4129" s="958" t="s">
        <v>449</v>
      </c>
      <c r="L4129" s="937" t="s">
        <v>115</v>
      </c>
      <c r="M4129" s="958" t="s">
        <v>158</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ASRCMS202202</v>
      </c>
      <c r="AB4129" s="957">
        <f t="shared" si="707"/>
        <v>45230</v>
      </c>
      <c r="AC4129" t="str">
        <f t="shared" si="708"/>
        <v>Unaudited</v>
      </c>
    </row>
    <row r="4130" spans="1:29" x14ac:dyDescent="0.25">
      <c r="A4130" t="s">
        <v>421</v>
      </c>
      <c r="B4130" t="s">
        <v>1380</v>
      </c>
      <c r="C4130" t="s">
        <v>1381</v>
      </c>
      <c r="D4130">
        <v>1900</v>
      </c>
      <c r="E4130" s="957">
        <v>1</v>
      </c>
      <c r="F4130" t="s">
        <v>440</v>
      </c>
      <c r="G4130" s="957">
        <v>182</v>
      </c>
      <c r="H4130" t="s">
        <v>391</v>
      </c>
      <c r="I4130" s="958" t="s">
        <v>489</v>
      </c>
      <c r="J4130" s="958" t="s">
        <v>445</v>
      </c>
      <c r="K4130" s="958" t="s">
        <v>449</v>
      </c>
      <c r="L4130" s="937" t="s">
        <v>116</v>
      </c>
      <c r="M4130" s="958" t="s">
        <v>114</v>
      </c>
      <c r="N4130" s="678">
        <f t="shared" ca="1" si="711"/>
        <v>-30107.313259000573</v>
      </c>
      <c r="O4130" s="678">
        <f t="shared" ca="1" si="710"/>
        <v>-12530.607754054963</v>
      </c>
      <c r="P4130" s="678">
        <f t="shared" ca="1" si="710"/>
        <v>-1545.6129410253234</v>
      </c>
      <c r="Q4130" s="678">
        <f t="shared" ca="1" si="710"/>
        <v>-10347.857639778211</v>
      </c>
      <c r="R4130" s="678">
        <f t="shared" ca="1" si="710"/>
        <v>-2061.477174010357</v>
      </c>
      <c r="S4130" s="678">
        <f t="shared" ca="1" si="710"/>
        <v>-7.8633813968773252</v>
      </c>
      <c r="T4130" s="678">
        <f t="shared" ca="1" si="710"/>
        <v>-778.82342854752631</v>
      </c>
      <c r="U4130" s="678">
        <f t="shared" ca="1" si="710"/>
        <v>0</v>
      </c>
      <c r="V4130" s="678">
        <f t="shared" ca="1" si="710"/>
        <v>-656.48540696154259</v>
      </c>
      <c r="W4130" s="678">
        <f t="shared" ca="1" si="705"/>
        <v>-2178.5855332257747</v>
      </c>
      <c r="X4130" s="678">
        <f t="shared" ca="1" si="710"/>
        <v>0</v>
      </c>
      <c r="Y4130" s="678">
        <f t="shared" ca="1" si="710"/>
        <v>0</v>
      </c>
      <c r="Z4130" s="678">
        <f t="shared" ca="1" si="710"/>
        <v>0</v>
      </c>
      <c r="AA4130" t="str">
        <f t="shared" si="706"/>
        <v>ASRCMS202202</v>
      </c>
      <c r="AB4130" s="957">
        <f t="shared" si="707"/>
        <v>45230</v>
      </c>
      <c r="AC4130" t="str">
        <f t="shared" si="708"/>
        <v>Unaudited</v>
      </c>
    </row>
    <row r="4131" spans="1:29" x14ac:dyDescent="0.25">
      <c r="A4131" t="s">
        <v>421</v>
      </c>
      <c r="B4131" t="s">
        <v>1380</v>
      </c>
      <c r="C4131" t="s">
        <v>1381</v>
      </c>
      <c r="D4131">
        <v>1900</v>
      </c>
      <c r="E4131" s="957">
        <v>1</v>
      </c>
      <c r="F4131" t="s">
        <v>440</v>
      </c>
      <c r="G4131" s="957">
        <v>182</v>
      </c>
      <c r="H4131" t="s">
        <v>391</v>
      </c>
      <c r="I4131" s="958" t="s">
        <v>489</v>
      </c>
      <c r="J4131" s="958" t="s">
        <v>445</v>
      </c>
      <c r="K4131" s="958" t="s">
        <v>449</v>
      </c>
      <c r="L4131" s="937" t="s">
        <v>117</v>
      </c>
      <c r="M4131" s="958" t="s">
        <v>159</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ASRCMS202202</v>
      </c>
      <c r="AB4131" s="957">
        <f t="shared" si="707"/>
        <v>45230</v>
      </c>
      <c r="AC4131" t="str">
        <f t="shared" si="708"/>
        <v>Unaudited</v>
      </c>
    </row>
    <row r="4132" spans="1:29" x14ac:dyDescent="0.25">
      <c r="A4132" t="s">
        <v>421</v>
      </c>
      <c r="B4132" t="s">
        <v>1380</v>
      </c>
      <c r="C4132" t="s">
        <v>1381</v>
      </c>
      <c r="D4132">
        <v>1900</v>
      </c>
      <c r="E4132" s="957">
        <v>1</v>
      </c>
      <c r="F4132" t="s">
        <v>440</v>
      </c>
      <c r="G4132" s="957">
        <v>182</v>
      </c>
      <c r="H4132" t="s">
        <v>391</v>
      </c>
      <c r="I4132" s="958" t="s">
        <v>489</v>
      </c>
      <c r="J4132" s="958" t="s">
        <v>445</v>
      </c>
      <c r="K4132" s="958" t="s">
        <v>449</v>
      </c>
      <c r="L4132" s="937" t="s">
        <v>160</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ASRCMS202202</v>
      </c>
      <c r="AB4132" s="957">
        <f t="shared" si="707"/>
        <v>45230</v>
      </c>
      <c r="AC4132" t="str">
        <f t="shared" si="708"/>
        <v>Unaudited</v>
      </c>
    </row>
    <row r="4133" spans="1:29" x14ac:dyDescent="0.25">
      <c r="A4133" t="s">
        <v>421</v>
      </c>
      <c r="B4133" t="s">
        <v>1380</v>
      </c>
      <c r="C4133" t="s">
        <v>1381</v>
      </c>
      <c r="D4133">
        <v>1900</v>
      </c>
      <c r="E4133" s="957">
        <v>1</v>
      </c>
      <c r="F4133" t="s">
        <v>440</v>
      </c>
      <c r="G4133" s="957">
        <v>182</v>
      </c>
      <c r="H4133" t="s">
        <v>391</v>
      </c>
      <c r="I4133" s="958" t="s">
        <v>489</v>
      </c>
      <c r="J4133" s="958" t="s">
        <v>445</v>
      </c>
      <c r="K4133" s="958" t="s">
        <v>449</v>
      </c>
      <c r="L4133" s="953" t="s">
        <v>443</v>
      </c>
      <c r="M4133" s="958" t="s">
        <v>457</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ASRCMS202202</v>
      </c>
      <c r="AB4133" s="957">
        <f t="shared" si="707"/>
        <v>45230</v>
      </c>
      <c r="AC4133" t="str">
        <f t="shared" si="708"/>
        <v>Unaudited</v>
      </c>
    </row>
    <row r="4134" spans="1:29" ht="30" x14ac:dyDescent="0.25">
      <c r="A4134" t="s">
        <v>421</v>
      </c>
      <c r="B4134" t="s">
        <v>1380</v>
      </c>
      <c r="C4134" t="s">
        <v>1381</v>
      </c>
      <c r="D4134">
        <v>1900</v>
      </c>
      <c r="E4134" s="957">
        <v>1</v>
      </c>
      <c r="F4134" t="s">
        <v>440</v>
      </c>
      <c r="G4134" s="957">
        <v>182</v>
      </c>
      <c r="H4134" t="s">
        <v>391</v>
      </c>
      <c r="I4134" s="958" t="s">
        <v>489</v>
      </c>
      <c r="J4134" s="958" t="s">
        <v>445</v>
      </c>
      <c r="K4134" s="958" t="s">
        <v>450</v>
      </c>
      <c r="L4134" s="937">
        <v>9.1</v>
      </c>
      <c r="M4134" s="958" t="s">
        <v>186</v>
      </c>
      <c r="N4134" s="678">
        <f t="shared" ca="1" si="711"/>
        <v>27784728.170000002</v>
      </c>
      <c r="O4134" s="678">
        <f t="shared" ca="1" si="710"/>
        <v>5117881.2800000012</v>
      </c>
      <c r="P4134" s="678">
        <f t="shared" ca="1" si="710"/>
        <v>636599.96</v>
      </c>
      <c r="Q4134" s="678">
        <f t="shared" ca="1" si="710"/>
        <v>8874608.2200000007</v>
      </c>
      <c r="R4134" s="678">
        <f t="shared" ca="1" si="710"/>
        <v>1668766.5199999996</v>
      </c>
      <c r="S4134" s="678">
        <f t="shared" ca="1" si="710"/>
        <v>126559.87</v>
      </c>
      <c r="T4134" s="678">
        <f t="shared" ca="1" si="710"/>
        <v>466802.22</v>
      </c>
      <c r="U4134" s="678">
        <f t="shared" ca="1" si="710"/>
        <v>0</v>
      </c>
      <c r="V4134" s="678">
        <f t="shared" ca="1" si="710"/>
        <v>10299</v>
      </c>
      <c r="W4134" s="678">
        <f t="shared" ca="1" si="705"/>
        <v>10883211.1</v>
      </c>
      <c r="X4134" s="678">
        <f t="shared" ca="1" si="710"/>
        <v>0</v>
      </c>
      <c r="Y4134" s="678">
        <f t="shared" ca="1" si="710"/>
        <v>0</v>
      </c>
      <c r="Z4134" s="678">
        <f t="shared" ca="1" si="710"/>
        <v>0</v>
      </c>
      <c r="AA4134" t="str">
        <f t="shared" si="706"/>
        <v>ASRCMS202202</v>
      </c>
      <c r="AB4134" s="957">
        <f t="shared" si="707"/>
        <v>45230</v>
      </c>
      <c r="AC4134" t="str">
        <f t="shared" si="708"/>
        <v>Unaudited</v>
      </c>
    </row>
    <row r="4135" spans="1:29" x14ac:dyDescent="0.25">
      <c r="A4135" t="s">
        <v>421</v>
      </c>
      <c r="B4135" t="s">
        <v>1380</v>
      </c>
      <c r="C4135" t="s">
        <v>1381</v>
      </c>
      <c r="D4135">
        <v>1900</v>
      </c>
      <c r="E4135" s="957">
        <v>1</v>
      </c>
      <c r="F4135" t="s">
        <v>440</v>
      </c>
      <c r="G4135" s="957">
        <v>182</v>
      </c>
      <c r="H4135" t="s">
        <v>391</v>
      </c>
      <c r="I4135" s="937" t="s">
        <v>489</v>
      </c>
      <c r="J4135" s="937" t="s">
        <v>445</v>
      </c>
      <c r="K4135" s="937" t="s">
        <v>450</v>
      </c>
      <c r="L4135" s="937" t="s">
        <v>107</v>
      </c>
      <c r="M4135" s="958" t="s">
        <v>187</v>
      </c>
      <c r="N4135" s="678">
        <f t="shared" ca="1" si="711"/>
        <v>16528.75</v>
      </c>
      <c r="O4135" s="678">
        <f t="shared" ca="1" si="710"/>
        <v>0</v>
      </c>
      <c r="P4135" s="678">
        <f t="shared" ca="1" si="710"/>
        <v>0</v>
      </c>
      <c r="Q4135" s="678">
        <f t="shared" ca="1" si="710"/>
        <v>2132.86</v>
      </c>
      <c r="R4135" s="678">
        <f t="shared" ca="1" si="710"/>
        <v>0</v>
      </c>
      <c r="S4135" s="678">
        <f t="shared" ca="1" si="710"/>
        <v>0</v>
      </c>
      <c r="T4135" s="678">
        <f t="shared" ca="1" si="710"/>
        <v>0</v>
      </c>
      <c r="U4135" s="678">
        <f t="shared" ca="1" si="710"/>
        <v>0</v>
      </c>
      <c r="V4135" s="678">
        <f t="shared" ca="1" si="710"/>
        <v>0</v>
      </c>
      <c r="W4135" s="678">
        <f t="shared" ca="1" si="705"/>
        <v>14395.89</v>
      </c>
      <c r="X4135" s="678">
        <f t="shared" ca="1" si="710"/>
        <v>0</v>
      </c>
      <c r="Y4135" s="678">
        <f t="shared" ca="1" si="710"/>
        <v>0</v>
      </c>
      <c r="Z4135" s="678">
        <f t="shared" ca="1" si="710"/>
        <v>0</v>
      </c>
      <c r="AA4135" t="str">
        <f t="shared" si="706"/>
        <v>ASRCMS202202</v>
      </c>
      <c r="AB4135" s="957">
        <f t="shared" si="707"/>
        <v>45230</v>
      </c>
      <c r="AC4135" t="str">
        <f t="shared" si="708"/>
        <v>Unaudited</v>
      </c>
    </row>
    <row r="4136" spans="1:29" x14ac:dyDescent="0.25">
      <c r="A4136" t="s">
        <v>421</v>
      </c>
      <c r="B4136" t="s">
        <v>1380</v>
      </c>
      <c r="C4136" t="s">
        <v>1381</v>
      </c>
      <c r="D4136">
        <v>1900</v>
      </c>
      <c r="E4136" s="957">
        <v>1</v>
      </c>
      <c r="F4136" t="s">
        <v>440</v>
      </c>
      <c r="G4136" s="957">
        <v>182</v>
      </c>
      <c r="H4136" t="s">
        <v>391</v>
      </c>
      <c r="I4136" s="958" t="s">
        <v>489</v>
      </c>
      <c r="J4136" s="958" t="s">
        <v>445</v>
      </c>
      <c r="K4136" s="958" t="s">
        <v>450</v>
      </c>
      <c r="L4136" s="937" t="s">
        <v>1316</v>
      </c>
      <c r="M4136" s="958" t="s">
        <v>1317</v>
      </c>
      <c r="N4136" s="678">
        <f t="shared" ca="1" si="711"/>
        <v>62447.44</v>
      </c>
      <c r="O4136" s="678">
        <f t="shared" ca="1" si="710"/>
        <v>0</v>
      </c>
      <c r="P4136" s="678">
        <f t="shared" ca="1" si="710"/>
        <v>0</v>
      </c>
      <c r="Q4136" s="678">
        <f t="shared" ca="1" si="710"/>
        <v>62447.44</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ASRCMS202202</v>
      </c>
      <c r="AB4136" s="957">
        <f t="shared" si="707"/>
        <v>45230</v>
      </c>
      <c r="AC4136" t="str">
        <f t="shared" si="708"/>
        <v>Unaudited</v>
      </c>
    </row>
    <row r="4137" spans="1:29" x14ac:dyDescent="0.25">
      <c r="A4137" t="s">
        <v>421</v>
      </c>
      <c r="B4137" t="s">
        <v>1380</v>
      </c>
      <c r="C4137" t="s">
        <v>1381</v>
      </c>
      <c r="D4137">
        <v>1900</v>
      </c>
      <c r="E4137" s="957">
        <v>1</v>
      </c>
      <c r="F4137" t="s">
        <v>440</v>
      </c>
      <c r="G4137" s="957">
        <v>182</v>
      </c>
      <c r="H4137" t="s">
        <v>391</v>
      </c>
      <c r="I4137" s="937" t="s">
        <v>489</v>
      </c>
      <c r="J4137" s="937" t="s">
        <v>445</v>
      </c>
      <c r="K4137" s="937" t="s">
        <v>450</v>
      </c>
      <c r="L4137" s="937" t="s">
        <v>108</v>
      </c>
      <c r="M4137" s="937" t="s">
        <v>188</v>
      </c>
      <c r="N4137" s="678">
        <f t="shared" ca="1" si="711"/>
        <v>2944765.2300000004</v>
      </c>
      <c r="O4137" s="678">
        <f t="shared" ca="1" si="710"/>
        <v>662146.22000000032</v>
      </c>
      <c r="P4137" s="678">
        <f t="shared" ca="1" si="710"/>
        <v>49897.21</v>
      </c>
      <c r="Q4137" s="678">
        <f t="shared" ca="1" si="710"/>
        <v>1214674.31</v>
      </c>
      <c r="R4137" s="678">
        <f t="shared" ca="1" si="710"/>
        <v>93711.450000000012</v>
      </c>
      <c r="S4137" s="678">
        <f t="shared" ca="1" si="710"/>
        <v>3916.6200000000003</v>
      </c>
      <c r="T4137" s="678">
        <f t="shared" ca="1" si="710"/>
        <v>87647.66</v>
      </c>
      <c r="U4137" s="678">
        <f t="shared" ca="1" si="710"/>
        <v>0</v>
      </c>
      <c r="V4137" s="678">
        <f t="shared" ca="1" si="710"/>
        <v>6269.02</v>
      </c>
      <c r="W4137" s="678">
        <f t="shared" ca="1" si="705"/>
        <v>826502.74000000011</v>
      </c>
      <c r="X4137" s="678">
        <f t="shared" ca="1" si="710"/>
        <v>0</v>
      </c>
      <c r="Y4137" s="678">
        <f t="shared" ca="1" si="710"/>
        <v>0</v>
      </c>
      <c r="Z4137" s="678">
        <f t="shared" ca="1" si="710"/>
        <v>0</v>
      </c>
      <c r="AA4137" t="str">
        <f t="shared" si="706"/>
        <v>ASRCMS202202</v>
      </c>
      <c r="AB4137" s="957">
        <f t="shared" si="707"/>
        <v>45230</v>
      </c>
      <c r="AC4137" t="str">
        <f t="shared" si="708"/>
        <v>Unaudited</v>
      </c>
    </row>
    <row r="4138" spans="1:29" x14ac:dyDescent="0.25">
      <c r="A4138" t="s">
        <v>421</v>
      </c>
      <c r="B4138" t="s">
        <v>1380</v>
      </c>
      <c r="C4138" t="s">
        <v>1381</v>
      </c>
      <c r="D4138">
        <v>1900</v>
      </c>
      <c r="E4138" s="957">
        <v>1</v>
      </c>
      <c r="F4138" t="s">
        <v>440</v>
      </c>
      <c r="G4138" s="957">
        <v>182</v>
      </c>
      <c r="H4138" t="s">
        <v>391</v>
      </c>
      <c r="I4138" s="937" t="s">
        <v>489</v>
      </c>
      <c r="J4138" s="937" t="s">
        <v>445</v>
      </c>
      <c r="K4138" s="937" t="s">
        <v>450</v>
      </c>
      <c r="L4138" s="937" t="s">
        <v>109</v>
      </c>
      <c r="M4138" s="958" t="s">
        <v>161</v>
      </c>
      <c r="N4138" s="678">
        <f t="shared" ca="1" si="711"/>
        <v>23658438.640418001</v>
      </c>
      <c r="O4138" s="678">
        <f t="shared" ca="1" si="710"/>
        <v>15392753.445610289</v>
      </c>
      <c r="P4138" s="678">
        <f t="shared" ca="1" si="710"/>
        <v>232659.26877537163</v>
      </c>
      <c r="Q4138" s="678">
        <f t="shared" ca="1" si="710"/>
        <v>6788865.6870301953</v>
      </c>
      <c r="R4138" s="678">
        <f t="shared" ca="1" si="710"/>
        <v>375665.83558914822</v>
      </c>
      <c r="S4138" s="678">
        <f t="shared" ca="1" si="710"/>
        <v>4676.711554102736</v>
      </c>
      <c r="T4138" s="678">
        <f t="shared" ca="1" si="710"/>
        <v>318756.6223010149</v>
      </c>
      <c r="U4138" s="678">
        <f t="shared" ca="1" si="710"/>
        <v>0</v>
      </c>
      <c r="V4138" s="678">
        <f t="shared" ca="1" si="710"/>
        <v>22526.0406752251</v>
      </c>
      <c r="W4138" s="678">
        <f t="shared" ca="1" si="705"/>
        <v>522535.02888265398</v>
      </c>
      <c r="X4138" s="678">
        <f t="shared" ca="1" si="710"/>
        <v>0</v>
      </c>
      <c r="Y4138" s="678">
        <f t="shared" ca="1" si="710"/>
        <v>0</v>
      </c>
      <c r="Z4138" s="678">
        <f t="shared" ca="1" si="710"/>
        <v>0</v>
      </c>
      <c r="AA4138" t="str">
        <f t="shared" si="706"/>
        <v>ASRCMS202202</v>
      </c>
      <c r="AB4138" s="957">
        <f t="shared" si="707"/>
        <v>45230</v>
      </c>
      <c r="AC4138" t="str">
        <f t="shared" si="708"/>
        <v>Unaudited</v>
      </c>
    </row>
    <row r="4139" spans="1:29" x14ac:dyDescent="0.25">
      <c r="A4139" t="s">
        <v>421</v>
      </c>
      <c r="B4139" t="s">
        <v>1380</v>
      </c>
      <c r="C4139" t="s">
        <v>1381</v>
      </c>
      <c r="D4139">
        <v>1900</v>
      </c>
      <c r="E4139" s="957">
        <v>1</v>
      </c>
      <c r="F4139" t="s">
        <v>440</v>
      </c>
      <c r="G4139" s="957">
        <v>182</v>
      </c>
      <c r="H4139" t="s">
        <v>391</v>
      </c>
      <c r="I4139" s="937" t="s">
        <v>489</v>
      </c>
      <c r="J4139" s="937" t="s">
        <v>445</v>
      </c>
      <c r="K4139" s="937" t="s">
        <v>450</v>
      </c>
      <c r="L4139" s="937" t="s">
        <v>110</v>
      </c>
      <c r="M4139" s="958" t="s">
        <v>135</v>
      </c>
      <c r="N4139" s="678">
        <f t="shared" ca="1" si="711"/>
        <v>131088.99434252852</v>
      </c>
      <c r="O4139" s="678">
        <f t="shared" ca="1" si="710"/>
        <v>89970.803381180827</v>
      </c>
      <c r="P4139" s="678">
        <f t="shared" ca="1" si="710"/>
        <v>5767.0968487208911</v>
      </c>
      <c r="Q4139" s="678">
        <f t="shared" ca="1" si="710"/>
        <v>28121.575969139583</v>
      </c>
      <c r="R4139" s="678">
        <f t="shared" ca="1" si="710"/>
        <v>3251.4963872212611</v>
      </c>
      <c r="S4139" s="678">
        <f t="shared" ca="1" si="710"/>
        <v>86.438468032600809</v>
      </c>
      <c r="T4139" s="678">
        <f t="shared" ca="1" si="710"/>
        <v>2433.7157646281662</v>
      </c>
      <c r="U4139" s="678">
        <f t="shared" ca="1" si="710"/>
        <v>11.034698046714997</v>
      </c>
      <c r="V4139" s="678">
        <f t="shared" ca="1" si="710"/>
        <v>361.93809593225194</v>
      </c>
      <c r="W4139" s="678">
        <f t="shared" ca="1" si="705"/>
        <v>1084.8947296261961</v>
      </c>
      <c r="X4139" s="678">
        <f t="shared" ca="1" si="710"/>
        <v>0</v>
      </c>
      <c r="Y4139" s="678">
        <f t="shared" ca="1" si="710"/>
        <v>0</v>
      </c>
      <c r="Z4139" s="678">
        <f t="shared" ca="1" si="710"/>
        <v>0</v>
      </c>
      <c r="AA4139" t="str">
        <f t="shared" si="706"/>
        <v>ASRCMS202202</v>
      </c>
      <c r="AB4139" s="957">
        <f t="shared" si="707"/>
        <v>45230</v>
      </c>
      <c r="AC4139" t="str">
        <f t="shared" si="708"/>
        <v>Unaudited</v>
      </c>
    </row>
    <row r="4140" spans="1:29" x14ac:dyDescent="0.25">
      <c r="A4140" t="s">
        <v>421</v>
      </c>
      <c r="B4140" t="s">
        <v>1380</v>
      </c>
      <c r="C4140" t="s">
        <v>1381</v>
      </c>
      <c r="D4140">
        <v>1900</v>
      </c>
      <c r="E4140" s="957">
        <v>1</v>
      </c>
      <c r="F4140" t="s">
        <v>440</v>
      </c>
      <c r="G4140" s="957">
        <v>182</v>
      </c>
      <c r="H4140" t="s">
        <v>391</v>
      </c>
      <c r="I4140" s="937" t="s">
        <v>489</v>
      </c>
      <c r="J4140" s="937" t="s">
        <v>445</v>
      </c>
      <c r="K4140" s="937" t="s">
        <v>450</v>
      </c>
      <c r="L4140" s="937" t="s">
        <v>111</v>
      </c>
      <c r="M4140" s="958" t="s">
        <v>163</v>
      </c>
      <c r="N4140" s="678">
        <f t="shared" ca="1" si="711"/>
        <v>767786.37897035247</v>
      </c>
      <c r="O4140" s="678">
        <f t="shared" ca="1" si="710"/>
        <v>302928.95865908387</v>
      </c>
      <c r="P4140" s="678">
        <f t="shared" ca="1" si="710"/>
        <v>13200.644796764167</v>
      </c>
      <c r="Q4140" s="678">
        <f t="shared" ca="1" si="710"/>
        <v>243043.2169955968</v>
      </c>
      <c r="R4140" s="678">
        <f t="shared" ca="1" si="710"/>
        <v>30608.237326142244</v>
      </c>
      <c r="S4140" s="678">
        <f t="shared" ca="1" si="710"/>
        <v>106.44200662600353</v>
      </c>
      <c r="T4140" s="678">
        <f t="shared" ca="1" si="710"/>
        <v>968.69587623121504</v>
      </c>
      <c r="U4140" s="678">
        <f t="shared" ca="1" si="710"/>
        <v>9.2812132385712456E-4</v>
      </c>
      <c r="V4140" s="678">
        <f t="shared" ca="1" si="710"/>
        <v>570.4028191068694</v>
      </c>
      <c r="W4140" s="678">
        <f t="shared" ca="1" si="705"/>
        <v>176359.77956267999</v>
      </c>
      <c r="X4140" s="678">
        <f t="shared" ca="1" si="710"/>
        <v>0</v>
      </c>
      <c r="Y4140" s="678">
        <f t="shared" ca="1" si="710"/>
        <v>0</v>
      </c>
      <c r="Z4140" s="678">
        <f t="shared" ca="1" si="710"/>
        <v>0</v>
      </c>
      <c r="AA4140" t="str">
        <f t="shared" si="706"/>
        <v>ASRCMS202202</v>
      </c>
      <c r="AB4140" s="957">
        <f t="shared" si="707"/>
        <v>45230</v>
      </c>
      <c r="AC4140" t="str">
        <f t="shared" si="708"/>
        <v>Unaudited</v>
      </c>
    </row>
    <row r="4141" spans="1:29" x14ac:dyDescent="0.25">
      <c r="A4141" t="s">
        <v>421</v>
      </c>
      <c r="B4141" t="s">
        <v>1380</v>
      </c>
      <c r="C4141" t="s">
        <v>1381</v>
      </c>
      <c r="D4141">
        <v>1900</v>
      </c>
      <c r="E4141" s="957">
        <v>1</v>
      </c>
      <c r="F4141" t="s">
        <v>440</v>
      </c>
      <c r="G4141" s="957">
        <v>182</v>
      </c>
      <c r="H4141" t="s">
        <v>391</v>
      </c>
      <c r="I4141" t="s">
        <v>489</v>
      </c>
      <c r="J4141" t="s">
        <v>445</v>
      </c>
      <c r="K4141" t="s">
        <v>450</v>
      </c>
      <c r="L4141" s="15" t="s">
        <v>112</v>
      </c>
      <c r="M4141" t="s">
        <v>464</v>
      </c>
      <c r="N4141" s="678">
        <f t="shared" ca="1" si="711"/>
        <v>-1390673.2803543627</v>
      </c>
      <c r="O4141" s="678">
        <f t="shared" ca="1" si="710"/>
        <v>-569482.37730214652</v>
      </c>
      <c r="P4141" s="678">
        <f t="shared" ca="1" si="710"/>
        <v>-31430.061343097506</v>
      </c>
      <c r="Q4141" s="678">
        <f t="shared" ca="1" si="710"/>
        <v>-434901.87952642405</v>
      </c>
      <c r="R4141" s="678">
        <f t="shared" ca="1" si="710"/>
        <v>-58529.915931023104</v>
      </c>
      <c r="S4141" s="678">
        <f t="shared" ca="1" si="710"/>
        <v>-1508.5512641646646</v>
      </c>
      <c r="T4141" s="678">
        <f t="shared" ca="1" si="710"/>
        <v>-18657.455507886189</v>
      </c>
      <c r="U4141" s="678">
        <f t="shared" ca="1" si="710"/>
        <v>-8.1996525584249937</v>
      </c>
      <c r="V4141" s="678">
        <f t="shared" ca="1" si="710"/>
        <v>-1597.8905630382187</v>
      </c>
      <c r="W4141" s="678">
        <f t="shared" ca="1" si="705"/>
        <v>-274556.94926402392</v>
      </c>
      <c r="X4141" s="678">
        <f t="shared" ca="1" si="710"/>
        <v>0</v>
      </c>
      <c r="Y4141" s="678">
        <f t="shared" ca="1" si="710"/>
        <v>0</v>
      </c>
      <c r="Z4141" s="678">
        <f t="shared" ca="1" si="710"/>
        <v>0</v>
      </c>
      <c r="AA4141" t="str">
        <f t="shared" si="706"/>
        <v>ASRCMS202202</v>
      </c>
      <c r="AB4141" s="957">
        <f t="shared" si="707"/>
        <v>45230</v>
      </c>
      <c r="AC4141" t="str">
        <f t="shared" si="708"/>
        <v>Unaudited</v>
      </c>
    </row>
    <row r="4142" spans="1:29" x14ac:dyDescent="0.25">
      <c r="A4142" t="s">
        <v>421</v>
      </c>
      <c r="B4142" t="s">
        <v>1380</v>
      </c>
      <c r="C4142" t="s">
        <v>1381</v>
      </c>
      <c r="D4142">
        <v>1900</v>
      </c>
      <c r="E4142" s="957">
        <v>1</v>
      </c>
      <c r="F4142" t="s">
        <v>440</v>
      </c>
      <c r="G4142" s="957">
        <v>182</v>
      </c>
      <c r="H4142" t="s">
        <v>391</v>
      </c>
      <c r="I4142" t="s">
        <v>489</v>
      </c>
      <c r="J4142" t="s">
        <v>445</v>
      </c>
      <c r="K4142" t="s">
        <v>6</v>
      </c>
      <c r="L4142" s="15" t="s">
        <v>118</v>
      </c>
      <c r="M4142" t="s">
        <v>189</v>
      </c>
      <c r="N4142" s="678">
        <f t="shared" ca="1" si="711"/>
        <v>96963.052990312004</v>
      </c>
      <c r="O4142" s="678">
        <f t="shared" ca="1" si="710"/>
        <v>40355.842223617219</v>
      </c>
      <c r="P4142" s="678">
        <f t="shared" ca="1" si="710"/>
        <v>4977.7722845577264</v>
      </c>
      <c r="Q4142" s="678">
        <f t="shared" ca="1" si="710"/>
        <v>33326.117811660442</v>
      </c>
      <c r="R4142" s="678">
        <f t="shared" ca="1" si="710"/>
        <v>6639.1550365965877</v>
      </c>
      <c r="S4142" s="678">
        <f t="shared" ca="1" si="710"/>
        <v>25.32465984292083</v>
      </c>
      <c r="T4142" s="678">
        <f t="shared" ca="1" si="710"/>
        <v>2508.2642453914232</v>
      </c>
      <c r="U4142" s="678">
        <f t="shared" ca="1" si="710"/>
        <v>0</v>
      </c>
      <c r="V4142" s="678">
        <f t="shared" ca="1" si="710"/>
        <v>2114.2646889472612</v>
      </c>
      <c r="W4142" s="678">
        <f t="shared" ca="1" si="705"/>
        <v>7016.3120396984305</v>
      </c>
      <c r="X4142" s="678">
        <f t="shared" ca="1" si="710"/>
        <v>0</v>
      </c>
      <c r="Y4142" s="678">
        <f t="shared" ca="1" si="710"/>
        <v>0</v>
      </c>
      <c r="Z4142" s="678">
        <f t="shared" ca="1" si="710"/>
        <v>0</v>
      </c>
      <c r="AA4142" t="str">
        <f t="shared" si="706"/>
        <v>ASRCMS202202</v>
      </c>
      <c r="AB4142" s="957">
        <f t="shared" si="707"/>
        <v>45230</v>
      </c>
      <c r="AC4142" t="str">
        <f t="shared" si="708"/>
        <v>Unaudited</v>
      </c>
    </row>
    <row r="4143" spans="1:29" x14ac:dyDescent="0.25">
      <c r="A4143" t="s">
        <v>421</v>
      </c>
      <c r="B4143" t="s">
        <v>1380</v>
      </c>
      <c r="C4143" t="s">
        <v>1381</v>
      </c>
      <c r="D4143">
        <v>1900</v>
      </c>
      <c r="E4143" s="957">
        <v>1</v>
      </c>
      <c r="F4143" t="s">
        <v>440</v>
      </c>
      <c r="G4143" s="957">
        <v>182</v>
      </c>
      <c r="H4143" t="s">
        <v>391</v>
      </c>
      <c r="I4143" t="s">
        <v>489</v>
      </c>
      <c r="J4143" t="s">
        <v>445</v>
      </c>
      <c r="K4143" t="s">
        <v>6</v>
      </c>
      <c r="L4143" s="15" t="s">
        <v>45</v>
      </c>
      <c r="M4143" t="s">
        <v>164</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ASRCMS202202</v>
      </c>
      <c r="AB4143" s="957">
        <f t="shared" si="707"/>
        <v>45230</v>
      </c>
      <c r="AC4143" t="str">
        <f t="shared" si="708"/>
        <v>Unaudited</v>
      </c>
    </row>
    <row r="4144" spans="1:29" x14ac:dyDescent="0.25">
      <c r="A4144" t="s">
        <v>421</v>
      </c>
      <c r="B4144" t="s">
        <v>1380</v>
      </c>
      <c r="C4144" t="s">
        <v>1381</v>
      </c>
      <c r="D4144">
        <v>1900</v>
      </c>
      <c r="E4144" s="957">
        <v>1</v>
      </c>
      <c r="F4144" t="s">
        <v>440</v>
      </c>
      <c r="G4144" s="957">
        <v>182</v>
      </c>
      <c r="H4144" t="s">
        <v>391</v>
      </c>
      <c r="I4144" t="s">
        <v>489</v>
      </c>
      <c r="J4144" t="s">
        <v>445</v>
      </c>
      <c r="K4144" t="s">
        <v>6</v>
      </c>
      <c r="L4144" s="15" t="s">
        <v>46</v>
      </c>
      <c r="M4144" t="s">
        <v>165</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0.34421319688544971</v>
      </c>
      <c r="O4144" s="678">
        <f t="shared" ca="1" si="713"/>
        <v>6.6194845554894174E-2</v>
      </c>
      <c r="P4144" s="678">
        <f t="shared" ca="1" si="713"/>
        <v>0.13238969110978835</v>
      </c>
      <c r="Q4144" s="678">
        <f t="shared" ca="1" si="713"/>
        <v>0.1456286602207672</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ASRCMS202202</v>
      </c>
      <c r="AB4144" s="957">
        <f t="shared" si="707"/>
        <v>45230</v>
      </c>
      <c r="AC4144" t="str">
        <f t="shared" si="708"/>
        <v>Unaudited</v>
      </c>
    </row>
    <row r="4145" spans="1:29" x14ac:dyDescent="0.25">
      <c r="A4145" t="s">
        <v>421</v>
      </c>
      <c r="B4145" t="s">
        <v>1380</v>
      </c>
      <c r="C4145" t="s">
        <v>1381</v>
      </c>
      <c r="D4145">
        <v>1900</v>
      </c>
      <c r="E4145" s="957">
        <v>1</v>
      </c>
      <c r="F4145" t="s">
        <v>440</v>
      </c>
      <c r="G4145" s="957">
        <v>182</v>
      </c>
      <c r="H4145" t="s">
        <v>391</v>
      </c>
      <c r="I4145" t="s">
        <v>489</v>
      </c>
      <c r="J4145" t="s">
        <v>445</v>
      </c>
      <c r="K4145" t="s">
        <v>6</v>
      </c>
      <c r="L4145" s="15" t="s">
        <v>166</v>
      </c>
      <c r="M4145" t="s">
        <v>462</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ASRCMS202202</v>
      </c>
      <c r="AB4145" s="957">
        <f t="shared" si="707"/>
        <v>45230</v>
      </c>
      <c r="AC4145" t="str">
        <f t="shared" si="708"/>
        <v>Unaudited</v>
      </c>
    </row>
    <row r="4146" spans="1:29" x14ac:dyDescent="0.25">
      <c r="A4146" t="s">
        <v>421</v>
      </c>
      <c r="B4146" t="s">
        <v>1380</v>
      </c>
      <c r="C4146" t="s">
        <v>1381</v>
      </c>
      <c r="D4146">
        <v>1900</v>
      </c>
      <c r="E4146" s="957">
        <v>1</v>
      </c>
      <c r="F4146" t="s">
        <v>440</v>
      </c>
      <c r="G4146" s="957">
        <v>182</v>
      </c>
      <c r="H4146" t="s">
        <v>391</v>
      </c>
      <c r="I4146" t="s">
        <v>489</v>
      </c>
      <c r="J4146" t="s">
        <v>445</v>
      </c>
      <c r="K4146" t="s">
        <v>435</v>
      </c>
      <c r="L4146" s="15" t="s">
        <v>121</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ASRCMS202202</v>
      </c>
      <c r="AB4146" s="957">
        <f t="shared" si="707"/>
        <v>45230</v>
      </c>
      <c r="AC4146" t="str">
        <f t="shared" si="708"/>
        <v>Unaudited</v>
      </c>
    </row>
    <row r="4147" spans="1:29" x14ac:dyDescent="0.25">
      <c r="A4147" t="s">
        <v>421</v>
      </c>
      <c r="B4147" t="s">
        <v>1380</v>
      </c>
      <c r="C4147" t="s">
        <v>1381</v>
      </c>
      <c r="D4147">
        <v>1900</v>
      </c>
      <c r="E4147" s="957">
        <v>1</v>
      </c>
      <c r="F4147" t="s">
        <v>440</v>
      </c>
      <c r="G4147" s="957">
        <v>182</v>
      </c>
      <c r="H4147" t="s">
        <v>391</v>
      </c>
      <c r="I4147" t="s">
        <v>489</v>
      </c>
      <c r="J4147" t="s">
        <v>445</v>
      </c>
      <c r="K4147" t="s">
        <v>435</v>
      </c>
      <c r="L4147" s="15" t="s">
        <v>938</v>
      </c>
      <c r="M4147" t="s">
        <v>930</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ASRCMS202202</v>
      </c>
      <c r="AB4147" s="957">
        <f t="shared" si="707"/>
        <v>45230</v>
      </c>
      <c r="AC4147" t="str">
        <f t="shared" si="708"/>
        <v>Unaudited</v>
      </c>
    </row>
    <row r="4148" spans="1:29" x14ac:dyDescent="0.25">
      <c r="A4148" t="s">
        <v>421</v>
      </c>
      <c r="B4148" t="s">
        <v>1380</v>
      </c>
      <c r="C4148" t="s">
        <v>1381</v>
      </c>
      <c r="D4148">
        <v>1900</v>
      </c>
      <c r="E4148" s="957">
        <v>1</v>
      </c>
      <c r="F4148" t="s">
        <v>440</v>
      </c>
      <c r="G4148" s="957">
        <v>182</v>
      </c>
      <c r="H4148" t="s">
        <v>391</v>
      </c>
      <c r="I4148" t="s">
        <v>489</v>
      </c>
      <c r="J4148" t="s">
        <v>445</v>
      </c>
      <c r="K4148" t="s">
        <v>435</v>
      </c>
      <c r="L4148" s="15" t="s">
        <v>168</v>
      </c>
      <c r="M4148" t="s">
        <v>40</v>
      </c>
      <c r="N4148" s="678">
        <f t="shared" ca="1" si="713"/>
        <v>1710.148312525622</v>
      </c>
      <c r="O4148" s="678">
        <f t="shared" ca="1" si="713"/>
        <v>1099.9099413994552</v>
      </c>
      <c r="P4148" s="678">
        <f t="shared" ca="1" si="713"/>
        <v>70.503840340814406</v>
      </c>
      <c r="Q4148" s="678">
        <f t="shared" ca="1" si="713"/>
        <v>437.34867769058826</v>
      </c>
      <c r="R4148" s="678">
        <f t="shared" ca="1" si="713"/>
        <v>50.567494760161303</v>
      </c>
      <c r="S4148" s="678">
        <f t="shared" ca="1" si="713"/>
        <v>1.3442969816892096</v>
      </c>
      <c r="T4148" s="678">
        <f t="shared" ca="1" si="713"/>
        <v>27.801205663870462</v>
      </c>
      <c r="U4148" s="678">
        <f t="shared" ca="1" si="713"/>
        <v>0.1716123806411757</v>
      </c>
      <c r="V4148" s="678">
        <f t="shared" ca="1" si="713"/>
        <v>5.6288860850305626</v>
      </c>
      <c r="W4148" s="678">
        <f t="shared" ca="1" si="705"/>
        <v>16.872357223371591</v>
      </c>
      <c r="X4148" s="678">
        <f t="shared" ca="1" si="713"/>
        <v>0</v>
      </c>
      <c r="Y4148" s="678">
        <f t="shared" ca="1" si="713"/>
        <v>0</v>
      </c>
      <c r="Z4148" s="678">
        <f t="shared" ca="1" si="713"/>
        <v>0</v>
      </c>
      <c r="AA4148" t="str">
        <f t="shared" si="706"/>
        <v>ASRCMS202202</v>
      </c>
      <c r="AB4148" s="957">
        <f t="shared" si="707"/>
        <v>45230</v>
      </c>
      <c r="AC4148" t="str">
        <f t="shared" si="708"/>
        <v>Unaudited</v>
      </c>
    </row>
    <row r="4149" spans="1:29" x14ac:dyDescent="0.25">
      <c r="A4149" t="s">
        <v>421</v>
      </c>
      <c r="B4149" t="s">
        <v>1380</v>
      </c>
      <c r="C4149" t="s">
        <v>1381</v>
      </c>
      <c r="D4149">
        <v>1900</v>
      </c>
      <c r="E4149" s="957">
        <v>1</v>
      </c>
      <c r="F4149" t="s">
        <v>440</v>
      </c>
      <c r="G4149" s="957">
        <v>182</v>
      </c>
      <c r="H4149" t="s">
        <v>391</v>
      </c>
      <c r="I4149" t="s">
        <v>489</v>
      </c>
      <c r="J4149" t="s">
        <v>445</v>
      </c>
      <c r="K4149" t="s">
        <v>435</v>
      </c>
      <c r="L4149" s="15" t="s">
        <v>169</v>
      </c>
      <c r="M4149" t="s">
        <v>330</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ASRCMS202202</v>
      </c>
      <c r="AB4149" s="957">
        <f t="shared" si="707"/>
        <v>45230</v>
      </c>
      <c r="AC4149" t="str">
        <f t="shared" si="708"/>
        <v>Unaudited</v>
      </c>
    </row>
    <row r="4150" spans="1:29" x14ac:dyDescent="0.25">
      <c r="A4150" t="s">
        <v>421</v>
      </c>
      <c r="B4150" t="s">
        <v>1380</v>
      </c>
      <c r="C4150" t="s">
        <v>1381</v>
      </c>
      <c r="D4150">
        <v>1900</v>
      </c>
      <c r="E4150" s="957">
        <v>1</v>
      </c>
      <c r="F4150" t="s">
        <v>440</v>
      </c>
      <c r="G4150" s="957">
        <v>182</v>
      </c>
      <c r="H4150" t="s">
        <v>391</v>
      </c>
      <c r="I4150" t="s">
        <v>489</v>
      </c>
      <c r="J4150" t="s">
        <v>451</v>
      </c>
      <c r="K4150" t="s">
        <v>436</v>
      </c>
      <c r="L4150" s="15" t="s">
        <v>122</v>
      </c>
      <c r="M4150" t="s">
        <v>27</v>
      </c>
      <c r="N4150" s="678">
        <f t="shared" ca="1" si="713"/>
        <v>5558908.2132208552</v>
      </c>
      <c r="O4150" s="678">
        <f t="shared" ca="1" si="713"/>
        <v>-2586.120144467403</v>
      </c>
      <c r="P4150" s="678">
        <f t="shared" ca="1" si="713"/>
        <v>5561494.333365323</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ASRCMS202202</v>
      </c>
      <c r="AB4150" s="957">
        <f t="shared" si="707"/>
        <v>45230</v>
      </c>
      <c r="AC4150" t="str">
        <f t="shared" si="708"/>
        <v>Unaudited</v>
      </c>
    </row>
    <row r="4151" spans="1:29" x14ac:dyDescent="0.25">
      <c r="A4151" t="s">
        <v>421</v>
      </c>
      <c r="B4151" t="s">
        <v>1380</v>
      </c>
      <c r="C4151" t="s">
        <v>1381</v>
      </c>
      <c r="D4151">
        <v>1900</v>
      </c>
      <c r="E4151" s="957">
        <v>1</v>
      </c>
      <c r="F4151" t="s">
        <v>440</v>
      </c>
      <c r="G4151" s="957">
        <v>182</v>
      </c>
      <c r="H4151" t="s">
        <v>391</v>
      </c>
      <c r="I4151" t="s">
        <v>489</v>
      </c>
      <c r="J4151" t="s">
        <v>451</v>
      </c>
      <c r="K4151" t="s">
        <v>436</v>
      </c>
      <c r="L4151" s="15" t="s">
        <v>123</v>
      </c>
      <c r="M4151" t="s">
        <v>98</v>
      </c>
      <c r="N4151" s="678">
        <f t="shared" ca="1" si="713"/>
        <v>355839.57765033783</v>
      </c>
      <c r="O4151" s="678">
        <f t="shared" ca="1" si="713"/>
        <v>285675.13809113001</v>
      </c>
      <c r="P4151" s="678">
        <f t="shared" ca="1" si="713"/>
        <v>70164.439559207793</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ASRCMS202202</v>
      </c>
      <c r="AB4151" s="957">
        <f t="shared" si="707"/>
        <v>45230</v>
      </c>
      <c r="AC4151" t="str">
        <f t="shared" si="708"/>
        <v>Unaudited</v>
      </c>
    </row>
    <row r="4152" spans="1:29" x14ac:dyDescent="0.25">
      <c r="A4152" t="s">
        <v>421</v>
      </c>
      <c r="B4152" t="s">
        <v>1380</v>
      </c>
      <c r="C4152" t="s">
        <v>1381</v>
      </c>
      <c r="D4152">
        <v>1900</v>
      </c>
      <c r="E4152" s="957">
        <v>1</v>
      </c>
      <c r="F4152" t="s">
        <v>440</v>
      </c>
      <c r="G4152" s="957">
        <v>182</v>
      </c>
      <c r="H4152" t="s">
        <v>391</v>
      </c>
      <c r="I4152" t="s">
        <v>489</v>
      </c>
      <c r="J4152" t="s">
        <v>451</v>
      </c>
      <c r="K4152" t="s">
        <v>436</v>
      </c>
      <c r="L4152" s="15" t="s">
        <v>124</v>
      </c>
      <c r="M4152" t="s">
        <v>99</v>
      </c>
      <c r="N4152" s="678">
        <f t="shared" ca="1" si="713"/>
        <v>363883.77193170821</v>
      </c>
      <c r="O4152" s="678">
        <f t="shared" ca="1" si="713"/>
        <v>289722.87898875505</v>
      </c>
      <c r="P4152" s="678">
        <f t="shared" ca="1" si="713"/>
        <v>74160.892942953142</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ASRCMS202202</v>
      </c>
      <c r="AB4152" s="957">
        <f t="shared" si="707"/>
        <v>45230</v>
      </c>
      <c r="AC4152" t="str">
        <f t="shared" si="708"/>
        <v>Unaudited</v>
      </c>
    </row>
    <row r="4153" spans="1:29" x14ac:dyDescent="0.25">
      <c r="A4153" t="s">
        <v>421</v>
      </c>
      <c r="B4153" t="s">
        <v>1380</v>
      </c>
      <c r="C4153" t="s">
        <v>1381</v>
      </c>
      <c r="D4153">
        <v>1900</v>
      </c>
      <c r="E4153" s="957">
        <v>1</v>
      </c>
      <c r="F4153" t="s">
        <v>440</v>
      </c>
      <c r="G4153" s="957">
        <v>182</v>
      </c>
      <c r="H4153" t="s">
        <v>391</v>
      </c>
      <c r="I4153" t="s">
        <v>489</v>
      </c>
      <c r="J4153" t="s">
        <v>451</v>
      </c>
      <c r="K4153" t="s">
        <v>436</v>
      </c>
      <c r="L4153" s="15" t="s">
        <v>125</v>
      </c>
      <c r="M4153" t="s">
        <v>100</v>
      </c>
      <c r="N4153" s="678">
        <f t="shared" ca="1" si="713"/>
        <v>298304.89977938752</v>
      </c>
      <c r="O4153" s="678">
        <f t="shared" ca="1" si="713"/>
        <v>139993.98855090881</v>
      </c>
      <c r="P4153" s="678">
        <f t="shared" ca="1" si="713"/>
        <v>158310.91122847874</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ASRCMS202202</v>
      </c>
      <c r="AB4153" s="957">
        <f t="shared" si="707"/>
        <v>45230</v>
      </c>
      <c r="AC4153" t="str">
        <f t="shared" si="708"/>
        <v>Unaudited</v>
      </c>
    </row>
    <row r="4154" spans="1:29" x14ac:dyDescent="0.25">
      <c r="A4154" t="s">
        <v>421</v>
      </c>
      <c r="B4154" t="s">
        <v>1380</v>
      </c>
      <c r="C4154" t="s">
        <v>1381</v>
      </c>
      <c r="D4154">
        <v>1900</v>
      </c>
      <c r="E4154" s="957">
        <v>1</v>
      </c>
      <c r="F4154" t="s">
        <v>440</v>
      </c>
      <c r="G4154" s="957">
        <v>182</v>
      </c>
      <c r="H4154" t="s">
        <v>391</v>
      </c>
      <c r="I4154" t="s">
        <v>489</v>
      </c>
      <c r="J4154" t="s">
        <v>451</v>
      </c>
      <c r="K4154" t="s">
        <v>436</v>
      </c>
      <c r="L4154" s="15" t="s">
        <v>126</v>
      </c>
      <c r="M4154" t="s">
        <v>101</v>
      </c>
      <c r="N4154" s="678">
        <f t="shared" ca="1" si="713"/>
        <v>410040.12846406637</v>
      </c>
      <c r="O4154" s="678">
        <f t="shared" ca="1" si="713"/>
        <v>21037.642920360551</v>
      </c>
      <c r="P4154" s="678">
        <f t="shared" ca="1" si="713"/>
        <v>389002.48554370581</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ASRCMS202202</v>
      </c>
      <c r="AB4154" s="957">
        <f t="shared" si="707"/>
        <v>45230</v>
      </c>
      <c r="AC4154" t="str">
        <f t="shared" si="708"/>
        <v>Unaudited</v>
      </c>
    </row>
    <row r="4155" spans="1:29" x14ac:dyDescent="0.25">
      <c r="A4155" t="s">
        <v>421</v>
      </c>
      <c r="B4155" t="s">
        <v>1380</v>
      </c>
      <c r="C4155" t="s">
        <v>1381</v>
      </c>
      <c r="D4155">
        <v>1900</v>
      </c>
      <c r="E4155" s="957">
        <v>1</v>
      </c>
      <c r="F4155" t="s">
        <v>440</v>
      </c>
      <c r="G4155" s="957">
        <v>182</v>
      </c>
      <c r="H4155" t="s">
        <v>391</v>
      </c>
      <c r="I4155" t="s">
        <v>489</v>
      </c>
      <c r="J4155" t="s">
        <v>451</v>
      </c>
      <c r="K4155" t="s">
        <v>436</v>
      </c>
      <c r="L4155" s="15" t="s">
        <v>127</v>
      </c>
      <c r="M4155" t="s">
        <v>28</v>
      </c>
      <c r="N4155" s="678">
        <f t="shared" ca="1" si="713"/>
        <v>166241.7065701063</v>
      </c>
      <c r="O4155" s="678">
        <f t="shared" ca="1" si="713"/>
        <v>166241.7065701063</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ASRCMS202202</v>
      </c>
      <c r="AB4155" s="957">
        <f t="shared" si="707"/>
        <v>45230</v>
      </c>
      <c r="AC4155" t="str">
        <f t="shared" si="708"/>
        <v>Unaudited</v>
      </c>
    </row>
    <row r="4156" spans="1:29" x14ac:dyDescent="0.25">
      <c r="A4156" t="s">
        <v>421</v>
      </c>
      <c r="B4156" t="s">
        <v>1380</v>
      </c>
      <c r="C4156" t="s">
        <v>1381</v>
      </c>
      <c r="D4156">
        <v>1900</v>
      </c>
      <c r="E4156" s="957">
        <v>1</v>
      </c>
      <c r="F4156" t="s">
        <v>440</v>
      </c>
      <c r="G4156" s="957">
        <v>182</v>
      </c>
      <c r="H4156" t="s">
        <v>391</v>
      </c>
      <c r="I4156" t="s">
        <v>489</v>
      </c>
      <c r="J4156" t="s">
        <v>437</v>
      </c>
      <c r="K4156" t="s">
        <v>437</v>
      </c>
      <c r="L4156" s="15" t="s">
        <v>129</v>
      </c>
      <c r="M4156" t="s">
        <v>327</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ASRCMS202202</v>
      </c>
      <c r="AB4156" s="957">
        <f t="shared" si="707"/>
        <v>45230</v>
      </c>
      <c r="AC4156" t="str">
        <f t="shared" si="708"/>
        <v>Unaudited</v>
      </c>
    </row>
    <row r="4157" spans="1:29" x14ac:dyDescent="0.25">
      <c r="A4157" t="s">
        <v>421</v>
      </c>
      <c r="B4157" t="s">
        <v>1380</v>
      </c>
      <c r="C4157" t="s">
        <v>1381</v>
      </c>
      <c r="D4157">
        <v>1900</v>
      </c>
      <c r="E4157" s="957">
        <v>1</v>
      </c>
      <c r="F4157" t="s">
        <v>440</v>
      </c>
      <c r="G4157" s="957">
        <v>182</v>
      </c>
      <c r="H4157" t="s">
        <v>391</v>
      </c>
      <c r="I4157" t="s">
        <v>489</v>
      </c>
      <c r="J4157" t="s">
        <v>437</v>
      </c>
      <c r="K4157" t="s">
        <v>437</v>
      </c>
      <c r="L4157" s="15" t="s">
        <v>130</v>
      </c>
      <c r="M4157" t="s">
        <v>326</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ASRCMS202202</v>
      </c>
      <c r="AB4157" s="957">
        <f t="shared" si="707"/>
        <v>45230</v>
      </c>
      <c r="AC4157" t="str">
        <f t="shared" si="708"/>
        <v>Unaudited</v>
      </c>
    </row>
    <row r="4158" spans="1:29" x14ac:dyDescent="0.25">
      <c r="A4158" t="s">
        <v>421</v>
      </c>
      <c r="B4158" t="s">
        <v>1380</v>
      </c>
      <c r="C4158" t="s">
        <v>1381</v>
      </c>
      <c r="D4158">
        <v>1900</v>
      </c>
      <c r="E4158" s="957">
        <v>1</v>
      </c>
      <c r="F4158" t="s">
        <v>440</v>
      </c>
      <c r="G4158" s="957">
        <v>182</v>
      </c>
      <c r="H4158" t="s">
        <v>391</v>
      </c>
      <c r="I4158" t="s">
        <v>489</v>
      </c>
      <c r="J4158" t="s">
        <v>437</v>
      </c>
      <c r="K4158" t="s">
        <v>437</v>
      </c>
      <c r="L4158" s="15" t="s">
        <v>131</v>
      </c>
      <c r="M4158" t="s">
        <v>180</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ASRCMS202202</v>
      </c>
      <c r="AB4158" s="957">
        <f t="shared" si="707"/>
        <v>45230</v>
      </c>
      <c r="AC4158" t="str">
        <f t="shared" si="708"/>
        <v>Unaudited</v>
      </c>
    </row>
    <row r="4159" spans="1:29" x14ac:dyDescent="0.25">
      <c r="A4159" t="s">
        <v>421</v>
      </c>
      <c r="B4159" t="s">
        <v>1380</v>
      </c>
      <c r="C4159" t="s">
        <v>1381</v>
      </c>
      <c r="D4159">
        <v>1900</v>
      </c>
      <c r="E4159" s="957">
        <v>1</v>
      </c>
      <c r="F4159" t="s">
        <v>440</v>
      </c>
      <c r="G4159" s="957">
        <v>182</v>
      </c>
      <c r="H4159" t="s">
        <v>391</v>
      </c>
      <c r="I4159" t="s">
        <v>489</v>
      </c>
      <c r="J4159" t="s">
        <v>437</v>
      </c>
      <c r="K4159" t="s">
        <v>437</v>
      </c>
      <c r="L4159" s="15" t="s">
        <v>132</v>
      </c>
      <c r="M4159" t="s">
        <v>495</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ASRCMS202202</v>
      </c>
      <c r="AB4159" s="957">
        <f t="shared" si="707"/>
        <v>45230</v>
      </c>
      <c r="AC4159" t="str">
        <f t="shared" si="708"/>
        <v>Unaudited</v>
      </c>
    </row>
    <row r="4160" spans="1:29" x14ac:dyDescent="0.25">
      <c r="A4160" t="s">
        <v>421</v>
      </c>
      <c r="B4160" t="s">
        <v>1380</v>
      </c>
      <c r="C4160" t="s">
        <v>1381</v>
      </c>
      <c r="D4160">
        <v>1900</v>
      </c>
      <c r="E4160" s="957">
        <v>1</v>
      </c>
      <c r="F4160" t="s">
        <v>440</v>
      </c>
      <c r="G4160" s="957">
        <v>182</v>
      </c>
      <c r="H4160" t="s">
        <v>391</v>
      </c>
      <c r="I4160" t="s">
        <v>489</v>
      </c>
      <c r="J4160" t="s">
        <v>437</v>
      </c>
      <c r="K4160" t="s">
        <v>437</v>
      </c>
      <c r="L4160" s="15" t="s">
        <v>133</v>
      </c>
      <c r="M4160" t="s">
        <v>496</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ASRCMS202202</v>
      </c>
      <c r="AB4160" s="957">
        <f t="shared" si="707"/>
        <v>45230</v>
      </c>
      <c r="AC4160" t="str">
        <f t="shared" si="708"/>
        <v>Unaudited</v>
      </c>
    </row>
    <row r="4161" spans="1:29" x14ac:dyDescent="0.25">
      <c r="A4161" t="s">
        <v>421</v>
      </c>
      <c r="B4161" t="s">
        <v>1380</v>
      </c>
      <c r="C4161" t="s">
        <v>1381</v>
      </c>
      <c r="D4161">
        <v>1900</v>
      </c>
      <c r="E4161" s="957">
        <v>1</v>
      </c>
      <c r="F4161" t="s">
        <v>440</v>
      </c>
      <c r="G4161" s="957">
        <v>182</v>
      </c>
      <c r="H4161" t="s">
        <v>391</v>
      </c>
      <c r="I4161" t="s">
        <v>489</v>
      </c>
      <c r="J4161" t="s">
        <v>437</v>
      </c>
      <c r="K4161" t="s">
        <v>437</v>
      </c>
      <c r="L4161" s="15" t="s">
        <v>134</v>
      </c>
      <c r="M4161" t="s">
        <v>497</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ASRCMS202202</v>
      </c>
      <c r="AB4161" s="957">
        <f t="shared" si="707"/>
        <v>45230</v>
      </c>
      <c r="AC4161" t="str">
        <f t="shared" si="708"/>
        <v>Unaudited</v>
      </c>
    </row>
    <row r="4162" spans="1:29" x14ac:dyDescent="0.25">
      <c r="A4162" t="s">
        <v>421</v>
      </c>
      <c r="B4162" t="s">
        <v>1380</v>
      </c>
      <c r="C4162" t="s">
        <v>1381</v>
      </c>
      <c r="D4162">
        <v>1900</v>
      </c>
      <c r="E4162" s="957">
        <v>1</v>
      </c>
      <c r="F4162" t="s">
        <v>440</v>
      </c>
      <c r="G4162" s="957">
        <v>182</v>
      </c>
      <c r="H4162" t="s">
        <v>391</v>
      </c>
      <c r="I4162" t="s">
        <v>490</v>
      </c>
      <c r="J4162" t="s">
        <v>26</v>
      </c>
      <c r="K4162" t="s">
        <v>26</v>
      </c>
      <c r="L4162" s="15" t="s">
        <v>270</v>
      </c>
      <c r="M4162" t="s">
        <v>26</v>
      </c>
      <c r="N4162" s="678">
        <f t="shared" ca="1" si="713"/>
        <v>2243614.5906847995</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ASRCMS202202</v>
      </c>
      <c r="AB4162" s="957">
        <f t="shared" ref="AB4162:AB4225" si="716">file_date</f>
        <v>45230</v>
      </c>
      <c r="AC4162" t="str">
        <f t="shared" ref="AC4162:AC4225" si="717">status</f>
        <v>Unaudited</v>
      </c>
    </row>
    <row r="4163" spans="1:29" x14ac:dyDescent="0.25">
      <c r="A4163" t="s">
        <v>421</v>
      </c>
      <c r="B4163" t="s">
        <v>1380</v>
      </c>
      <c r="C4163" t="s">
        <v>1381</v>
      </c>
      <c r="D4163">
        <v>1900</v>
      </c>
      <c r="E4163" s="957">
        <v>1</v>
      </c>
      <c r="F4163" t="s">
        <v>441</v>
      </c>
      <c r="G4163" s="957">
        <v>274</v>
      </c>
      <c r="H4163" t="s">
        <v>391</v>
      </c>
      <c r="I4163" t="s">
        <v>433</v>
      </c>
      <c r="J4163" t="s">
        <v>433</v>
      </c>
      <c r="K4163" t="s">
        <v>433</v>
      </c>
      <c r="M4163" t="s">
        <v>433</v>
      </c>
      <c r="N4163" s="678">
        <f t="shared" ca="1" si="713"/>
        <v>62179.39139784799</v>
      </c>
      <c r="O4163" s="678">
        <f t="shared" ca="1" si="713"/>
        <v>40339.352688170999</v>
      </c>
      <c r="P4163" s="678">
        <f t="shared" ca="1" si="713"/>
        <v>2562.967741935</v>
      </c>
      <c r="Q4163" s="678">
        <f t="shared" ca="1" si="713"/>
        <v>15559.495698924999</v>
      </c>
      <c r="R4163" s="678">
        <f t="shared" ca="1" si="713"/>
        <v>1809</v>
      </c>
      <c r="S4163" s="678">
        <f t="shared" ca="1" si="713"/>
        <v>47.210752687999999</v>
      </c>
      <c r="T4163" s="678">
        <f t="shared" ca="1" si="713"/>
        <v>1009</v>
      </c>
      <c r="U4163" s="678">
        <f t="shared" ca="1" si="713"/>
        <v>4</v>
      </c>
      <c r="V4163" s="678">
        <f t="shared" ca="1" si="713"/>
        <v>199</v>
      </c>
      <c r="W4163" s="678">
        <f t="shared" ca="1" si="714"/>
        <v>649.36451612900009</v>
      </c>
      <c r="X4163" s="678">
        <f t="shared" ca="1" si="713"/>
        <v>0</v>
      </c>
      <c r="Y4163" s="678">
        <f t="shared" ca="1" si="713"/>
        <v>0</v>
      </c>
      <c r="Z4163" s="678">
        <f t="shared" ca="1" si="713"/>
        <v>0</v>
      </c>
      <c r="AA4163" t="str">
        <f t="shared" si="715"/>
        <v>ASRCMS202202</v>
      </c>
      <c r="AB4163" s="957">
        <f t="shared" si="716"/>
        <v>45230</v>
      </c>
      <c r="AC4163" t="str">
        <f t="shared" si="717"/>
        <v>Unaudited</v>
      </c>
    </row>
    <row r="4164" spans="1:29" x14ac:dyDescent="0.25">
      <c r="A4164" t="s">
        <v>421</v>
      </c>
      <c r="B4164" t="s">
        <v>1380</v>
      </c>
      <c r="C4164" t="s">
        <v>1381</v>
      </c>
      <c r="D4164">
        <v>1900</v>
      </c>
      <c r="E4164" s="957">
        <v>1</v>
      </c>
      <c r="F4164" t="s">
        <v>441</v>
      </c>
      <c r="G4164" s="957">
        <v>274</v>
      </c>
      <c r="H4164" t="s">
        <v>391</v>
      </c>
      <c r="I4164" t="s">
        <v>488</v>
      </c>
      <c r="J4164" t="s">
        <v>12</v>
      </c>
      <c r="K4164" t="s">
        <v>12</v>
      </c>
      <c r="L4164" s="15">
        <v>1.1000000000000001</v>
      </c>
      <c r="M4164" t="s">
        <v>12</v>
      </c>
      <c r="N4164" s="678">
        <f t="shared" ca="1" si="713"/>
        <v>106750441.5</v>
      </c>
      <c r="O4164" s="678">
        <f t="shared" ca="1" si="713"/>
        <v>59528782.75</v>
      </c>
      <c r="P4164" s="678">
        <f t="shared" ca="1" si="713"/>
        <v>3782171.49</v>
      </c>
      <c r="Q4164" s="678">
        <f t="shared" ca="1" si="713"/>
        <v>22961147.780000001</v>
      </c>
      <c r="R4164" s="678">
        <f t="shared" ca="1" si="713"/>
        <v>2669541.2999999998</v>
      </c>
      <c r="S4164" s="678">
        <f t="shared" ca="1" si="713"/>
        <v>69668.91</v>
      </c>
      <c r="T4164" s="678">
        <f t="shared" ca="1" si="713"/>
        <v>1488981.3</v>
      </c>
      <c r="U4164" s="678">
        <f t="shared" ca="1" si="713"/>
        <v>5902.8</v>
      </c>
      <c r="V4164" s="678">
        <f t="shared" ca="1" si="713"/>
        <v>293664.30000000005</v>
      </c>
      <c r="W4164" s="678">
        <f t="shared" ca="1" si="714"/>
        <v>15950580.869999999</v>
      </c>
      <c r="X4164" s="678">
        <f t="shared" ca="1" si="713"/>
        <v>0</v>
      </c>
      <c r="Y4164" s="678">
        <f t="shared" ca="1" si="713"/>
        <v>0</v>
      </c>
      <c r="Z4164" s="678">
        <f t="shared" ca="1" si="713"/>
        <v>0</v>
      </c>
      <c r="AA4164" t="str">
        <f t="shared" si="715"/>
        <v>ASRCMS202202</v>
      </c>
      <c r="AB4164" s="957">
        <f t="shared" si="716"/>
        <v>45230</v>
      </c>
      <c r="AC4164" t="str">
        <f t="shared" si="717"/>
        <v>Unaudited</v>
      </c>
    </row>
    <row r="4165" spans="1:29" x14ac:dyDescent="0.25">
      <c r="A4165" t="s">
        <v>421</v>
      </c>
      <c r="B4165" t="s">
        <v>1380</v>
      </c>
      <c r="C4165" t="s">
        <v>1381</v>
      </c>
      <c r="D4165">
        <v>1900</v>
      </c>
      <c r="E4165" s="957">
        <v>1</v>
      </c>
      <c r="F4165" t="s">
        <v>441</v>
      </c>
      <c r="G4165" s="957">
        <v>274</v>
      </c>
      <c r="H4165" t="s">
        <v>391</v>
      </c>
      <c r="I4165" t="s">
        <v>488</v>
      </c>
      <c r="J4165" t="s">
        <v>12</v>
      </c>
      <c r="K4165" t="s">
        <v>1323</v>
      </c>
      <c r="L4165" s="15" t="s">
        <v>1314</v>
      </c>
      <c r="M4165" t="s">
        <v>1323</v>
      </c>
      <c r="N4165" s="678">
        <f t="shared" ca="1" si="713"/>
        <v>1640481.6086721909</v>
      </c>
      <c r="O4165" s="678">
        <f t="shared" ca="1" si="713"/>
        <v>900565.46673160244</v>
      </c>
      <c r="P4165" s="678">
        <f t="shared" ca="1" si="713"/>
        <v>57809.765301470448</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352889.98955834872</v>
      </c>
      <c r="R4165" s="678">
        <f t="shared" ca="1" si="718"/>
        <v>40869.927900012808</v>
      </c>
      <c r="S4165" s="678">
        <f t="shared" ca="1" si="718"/>
        <v>1119.5658860856513</v>
      </c>
      <c r="T4165" s="678">
        <f t="shared" ca="1" si="718"/>
        <v>22803.024215904057</v>
      </c>
      <c r="U4165" s="678">
        <f t="shared" ca="1" si="718"/>
        <v>109.36995088696874</v>
      </c>
      <c r="V4165" s="678">
        <f t="shared" ca="1" si="718"/>
        <v>4535.7240416177165</v>
      </c>
      <c r="W4165" s="678">
        <f t="shared" ca="1" si="714"/>
        <v>259778.77508626197</v>
      </c>
      <c r="X4165" s="678">
        <f t="shared" ca="1" si="718"/>
        <v>0</v>
      </c>
      <c r="Y4165" s="678">
        <f t="shared" ca="1" si="718"/>
        <v>0</v>
      </c>
      <c r="Z4165" s="678">
        <f t="shared" ca="1" si="718"/>
        <v>0</v>
      </c>
      <c r="AA4165" t="str">
        <f t="shared" si="715"/>
        <v>ASRCMS202202</v>
      </c>
      <c r="AB4165" s="957">
        <f t="shared" si="716"/>
        <v>45230</v>
      </c>
      <c r="AC4165" t="str">
        <f t="shared" si="717"/>
        <v>Unaudited</v>
      </c>
    </row>
    <row r="4166" spans="1:29" x14ac:dyDescent="0.25">
      <c r="A4166" t="s">
        <v>421</v>
      </c>
      <c r="B4166" t="s">
        <v>1380</v>
      </c>
      <c r="C4166" t="s">
        <v>1381</v>
      </c>
      <c r="D4166">
        <v>1900</v>
      </c>
      <c r="E4166" s="957">
        <v>1</v>
      </c>
      <c r="F4166" t="s">
        <v>441</v>
      </c>
      <c r="G4166" s="957">
        <v>274</v>
      </c>
      <c r="H4166" t="s">
        <v>391</v>
      </c>
      <c r="I4166" t="s">
        <v>488</v>
      </c>
      <c r="J4166" t="s">
        <v>491</v>
      </c>
      <c r="K4166" t="s">
        <v>492</v>
      </c>
      <c r="L4166" s="15" t="s">
        <v>63</v>
      </c>
      <c r="M4166" t="s">
        <v>344</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ASRCMS202202</v>
      </c>
      <c r="AB4166" s="957">
        <f t="shared" si="716"/>
        <v>45230</v>
      </c>
      <c r="AC4166" t="str">
        <f t="shared" si="717"/>
        <v>Unaudited</v>
      </c>
    </row>
    <row r="4167" spans="1:29" x14ac:dyDescent="0.25">
      <c r="A4167" t="s">
        <v>421</v>
      </c>
      <c r="B4167" t="s">
        <v>1380</v>
      </c>
      <c r="C4167" t="s">
        <v>1381</v>
      </c>
      <c r="D4167">
        <v>1900</v>
      </c>
      <c r="E4167" s="957">
        <v>1</v>
      </c>
      <c r="F4167" t="s">
        <v>441</v>
      </c>
      <c r="G4167" s="957">
        <v>274</v>
      </c>
      <c r="H4167" t="s">
        <v>391</v>
      </c>
      <c r="I4167" t="s">
        <v>488</v>
      </c>
      <c r="J4167" t="s">
        <v>491</v>
      </c>
      <c r="K4167" t="s">
        <v>1014</v>
      </c>
      <c r="L4167" s="15" t="s">
        <v>910</v>
      </c>
      <c r="M4167" t="s">
        <v>911</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ASRCMS202202</v>
      </c>
      <c r="AB4167" s="957">
        <f t="shared" si="716"/>
        <v>45230</v>
      </c>
      <c r="AC4167" t="str">
        <f t="shared" si="717"/>
        <v>Unaudited</v>
      </c>
    </row>
    <row r="4168" spans="1:29" x14ac:dyDescent="0.25">
      <c r="A4168" t="s">
        <v>421</v>
      </c>
      <c r="B4168" t="s">
        <v>1380</v>
      </c>
      <c r="C4168" t="s">
        <v>1381</v>
      </c>
      <c r="D4168">
        <v>1900</v>
      </c>
      <c r="E4168" s="957">
        <v>1</v>
      </c>
      <c r="F4168" t="s">
        <v>441</v>
      </c>
      <c r="G4168" s="957">
        <v>274</v>
      </c>
      <c r="H4168" t="s">
        <v>391</v>
      </c>
      <c r="I4168" t="s">
        <v>488</v>
      </c>
      <c r="J4168" t="s">
        <v>13</v>
      </c>
      <c r="K4168" t="s">
        <v>493</v>
      </c>
      <c r="L4168" s="15" t="s">
        <v>95</v>
      </c>
      <c r="M4168" t="s">
        <v>147</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ASRCMS202202</v>
      </c>
      <c r="AB4168" s="957">
        <f t="shared" si="716"/>
        <v>45230</v>
      </c>
      <c r="AC4168" t="str">
        <f t="shared" si="717"/>
        <v>Unaudited</v>
      </c>
    </row>
    <row r="4169" spans="1:29" x14ac:dyDescent="0.25">
      <c r="A4169" t="s">
        <v>421</v>
      </c>
      <c r="B4169" t="s">
        <v>1380</v>
      </c>
      <c r="C4169" t="s">
        <v>1381</v>
      </c>
      <c r="D4169">
        <v>1900</v>
      </c>
      <c r="E4169" s="957">
        <v>1</v>
      </c>
      <c r="F4169" t="s">
        <v>441</v>
      </c>
      <c r="G4169" s="957">
        <v>274</v>
      </c>
      <c r="H4169" t="s">
        <v>391</v>
      </c>
      <c r="I4169" t="s">
        <v>488</v>
      </c>
      <c r="J4169" t="s">
        <v>13</v>
      </c>
      <c r="K4169" t="s">
        <v>13</v>
      </c>
      <c r="L4169" s="15" t="s">
        <v>35</v>
      </c>
      <c r="M4169" t="s">
        <v>13</v>
      </c>
      <c r="N4169" s="678">
        <f t="shared" ca="1" si="719"/>
        <v>6025.1175677213987</v>
      </c>
      <c r="O4169" s="678">
        <f t="shared" ca="1" si="718"/>
        <v>3307.573084516092</v>
      </c>
      <c r="P4169" s="678">
        <f t="shared" ca="1" si="718"/>
        <v>212.32218067087254</v>
      </c>
      <c r="Q4169" s="678">
        <f t="shared" ca="1" si="718"/>
        <v>1296.0850425394169</v>
      </c>
      <c r="R4169" s="678">
        <f t="shared" ca="1" si="718"/>
        <v>150.10599282559846</v>
      </c>
      <c r="S4169" s="678">
        <f t="shared" ca="1" si="718"/>
        <v>4.1119120463264842</v>
      </c>
      <c r="T4169" s="678">
        <f t="shared" ca="1" si="718"/>
        <v>83.750345675392524</v>
      </c>
      <c r="U4169" s="678">
        <f t="shared" ca="1" si="718"/>
        <v>0.40169106985799796</v>
      </c>
      <c r="V4169" s="678">
        <f t="shared" ca="1" si="718"/>
        <v>16.658687583585142</v>
      </c>
      <c r="W4169" s="678">
        <f t="shared" ca="1" si="714"/>
        <v>954.10863079425633</v>
      </c>
      <c r="X4169" s="678">
        <f t="shared" ca="1" si="718"/>
        <v>0</v>
      </c>
      <c r="Y4169" s="678">
        <f t="shared" ca="1" si="718"/>
        <v>0</v>
      </c>
      <c r="Z4169" s="678">
        <f t="shared" ca="1" si="718"/>
        <v>0</v>
      </c>
      <c r="AA4169" t="str">
        <f t="shared" si="715"/>
        <v>ASRCMS202202</v>
      </c>
      <c r="AB4169" s="957">
        <f t="shared" si="716"/>
        <v>45230</v>
      </c>
      <c r="AC4169" t="str">
        <f t="shared" si="717"/>
        <v>Unaudited</v>
      </c>
    </row>
    <row r="4170" spans="1:29" x14ac:dyDescent="0.25">
      <c r="A4170" t="s">
        <v>421</v>
      </c>
      <c r="B4170" t="s">
        <v>1380</v>
      </c>
      <c r="C4170" t="s">
        <v>1381</v>
      </c>
      <c r="D4170">
        <v>1900</v>
      </c>
      <c r="E4170" s="957">
        <v>1</v>
      </c>
      <c r="F4170" t="s">
        <v>441</v>
      </c>
      <c r="G4170" s="957">
        <v>274</v>
      </c>
      <c r="H4170" t="s">
        <v>391</v>
      </c>
      <c r="I4170" t="s">
        <v>489</v>
      </c>
      <c r="J4170" t="s">
        <v>445</v>
      </c>
      <c r="K4170" t="s">
        <v>0</v>
      </c>
      <c r="L4170" s="15">
        <v>2.1</v>
      </c>
      <c r="M4170" t="s">
        <v>148</v>
      </c>
      <c r="N4170" s="678">
        <f t="shared" ca="1" si="719"/>
        <v>4265578.9499999993</v>
      </c>
      <c r="O4170" s="678">
        <f t="shared" ca="1" si="718"/>
        <v>1275417.0799999996</v>
      </c>
      <c r="P4170" s="678">
        <f t="shared" ca="1" si="718"/>
        <v>163139.02999999997</v>
      </c>
      <c r="Q4170" s="678">
        <f t="shared" ca="1" si="718"/>
        <v>1646973.22</v>
      </c>
      <c r="R4170" s="678">
        <f t="shared" ca="1" si="718"/>
        <v>120654.6</v>
      </c>
      <c r="S4170" s="678">
        <f t="shared" ca="1" si="718"/>
        <v>0</v>
      </c>
      <c r="T4170" s="678">
        <f t="shared" ca="1" si="718"/>
        <v>44907.05</v>
      </c>
      <c r="U4170" s="678">
        <f t="shared" ca="1" si="718"/>
        <v>0</v>
      </c>
      <c r="V4170" s="678">
        <f t="shared" ca="1" si="718"/>
        <v>9468.6299999999992</v>
      </c>
      <c r="W4170" s="678">
        <f t="shared" ca="1" si="714"/>
        <v>1005019.3400000001</v>
      </c>
      <c r="X4170" s="678">
        <f t="shared" ca="1" si="718"/>
        <v>0</v>
      </c>
      <c r="Y4170" s="678">
        <f t="shared" ca="1" si="718"/>
        <v>0</v>
      </c>
      <c r="Z4170" s="678">
        <f t="shared" ca="1" si="718"/>
        <v>0</v>
      </c>
      <c r="AA4170" t="str">
        <f t="shared" si="715"/>
        <v>ASRCMS202202</v>
      </c>
      <c r="AB4170" s="957">
        <f t="shared" si="716"/>
        <v>45230</v>
      </c>
      <c r="AC4170" t="str">
        <f t="shared" si="717"/>
        <v>Unaudited</v>
      </c>
    </row>
    <row r="4171" spans="1:29" x14ac:dyDescent="0.25">
      <c r="A4171" t="s">
        <v>421</v>
      </c>
      <c r="B4171" t="s">
        <v>1380</v>
      </c>
      <c r="C4171" t="s">
        <v>1381</v>
      </c>
      <c r="D4171">
        <v>1900</v>
      </c>
      <c r="E4171" s="957">
        <v>1</v>
      </c>
      <c r="F4171" t="s">
        <v>441</v>
      </c>
      <c r="G4171" s="957">
        <v>274</v>
      </c>
      <c r="H4171" t="s">
        <v>391</v>
      </c>
      <c r="I4171" t="s">
        <v>489</v>
      </c>
      <c r="J4171" t="s">
        <v>445</v>
      </c>
      <c r="K4171" t="s">
        <v>0</v>
      </c>
      <c r="L4171" s="15">
        <v>2.2000000000000002</v>
      </c>
      <c r="M4171" t="s">
        <v>149</v>
      </c>
      <c r="N4171" s="678">
        <f t="shared" ca="1" si="719"/>
        <v>112232.56716656186</v>
      </c>
      <c r="O4171" s="678">
        <f t="shared" ca="1" si="718"/>
        <v>35267.468442761849</v>
      </c>
      <c r="P4171" s="678">
        <f t="shared" ca="1" si="718"/>
        <v>2854.5481397785916</v>
      </c>
      <c r="Q4171" s="678">
        <f t="shared" ca="1" si="718"/>
        <v>43106.439772868718</v>
      </c>
      <c r="R4171" s="678">
        <f t="shared" ca="1" si="718"/>
        <v>9556.9913951831713</v>
      </c>
      <c r="S4171" s="678">
        <f t="shared" ca="1" si="718"/>
        <v>0</v>
      </c>
      <c r="T4171" s="678">
        <f t="shared" ca="1" si="718"/>
        <v>1473.3902979472971</v>
      </c>
      <c r="U4171" s="678">
        <f t="shared" ca="1" si="718"/>
        <v>0</v>
      </c>
      <c r="V4171" s="678">
        <f t="shared" ca="1" si="718"/>
        <v>204.81308552712287</v>
      </c>
      <c r="W4171" s="678">
        <f t="shared" ca="1" si="714"/>
        <v>19768.916032495123</v>
      </c>
      <c r="X4171" s="678">
        <f t="shared" ca="1" si="718"/>
        <v>0</v>
      </c>
      <c r="Y4171" s="678">
        <f t="shared" ca="1" si="718"/>
        <v>0</v>
      </c>
      <c r="Z4171" s="678">
        <f t="shared" ca="1" si="718"/>
        <v>0</v>
      </c>
      <c r="AA4171" t="str">
        <f t="shared" si="715"/>
        <v>ASRCMS202202</v>
      </c>
      <c r="AB4171" s="957">
        <f t="shared" si="716"/>
        <v>45230</v>
      </c>
      <c r="AC4171" t="str">
        <f t="shared" si="717"/>
        <v>Unaudited</v>
      </c>
    </row>
    <row r="4172" spans="1:29" x14ac:dyDescent="0.25">
      <c r="A4172" t="s">
        <v>421</v>
      </c>
      <c r="B4172" t="s">
        <v>1380</v>
      </c>
      <c r="C4172" t="s">
        <v>1381</v>
      </c>
      <c r="D4172">
        <v>1900</v>
      </c>
      <c r="E4172" s="957">
        <v>1</v>
      </c>
      <c r="F4172" t="s">
        <v>441</v>
      </c>
      <c r="G4172" s="957">
        <v>274</v>
      </c>
      <c r="H4172" t="s">
        <v>391</v>
      </c>
      <c r="I4172" t="s">
        <v>489</v>
      </c>
      <c r="J4172" t="s">
        <v>445</v>
      </c>
      <c r="K4172" t="s">
        <v>0</v>
      </c>
      <c r="L4172" s="15">
        <v>2.2999999999999998</v>
      </c>
      <c r="M4172" t="s">
        <v>150</v>
      </c>
      <c r="N4172" s="678">
        <f t="shared" ca="1" si="719"/>
        <v>1066467.3399999999</v>
      </c>
      <c r="O4172" s="678">
        <f t="shared" ca="1" si="718"/>
        <v>674694.9099999998</v>
      </c>
      <c r="P4172" s="678">
        <f t="shared" ca="1" si="718"/>
        <v>37968.6</v>
      </c>
      <c r="Q4172" s="678">
        <f t="shared" ca="1" si="718"/>
        <v>266859.74999999994</v>
      </c>
      <c r="R4172" s="678">
        <f t="shared" ca="1" si="718"/>
        <v>40933.359999999993</v>
      </c>
      <c r="S4172" s="678">
        <f t="shared" ca="1" si="718"/>
        <v>0</v>
      </c>
      <c r="T4172" s="678">
        <f t="shared" ca="1" si="718"/>
        <v>11427.730000000001</v>
      </c>
      <c r="U4172" s="678">
        <f t="shared" ca="1" si="718"/>
        <v>0</v>
      </c>
      <c r="V4172" s="678">
        <f t="shared" ca="1" si="718"/>
        <v>1833.14</v>
      </c>
      <c r="W4172" s="678">
        <f t="shared" ca="1" si="714"/>
        <v>32749.850000000002</v>
      </c>
      <c r="X4172" s="678">
        <f t="shared" ca="1" si="718"/>
        <v>0</v>
      </c>
      <c r="Y4172" s="678">
        <f t="shared" ca="1" si="718"/>
        <v>0</v>
      </c>
      <c r="Z4172" s="678">
        <f t="shared" ca="1" si="718"/>
        <v>0</v>
      </c>
      <c r="AA4172" t="str">
        <f t="shared" si="715"/>
        <v>ASRCMS202202</v>
      </c>
      <c r="AB4172" s="957">
        <f t="shared" si="716"/>
        <v>45230</v>
      </c>
      <c r="AC4172" t="str">
        <f t="shared" si="717"/>
        <v>Unaudited</v>
      </c>
    </row>
    <row r="4173" spans="1:29" x14ac:dyDescent="0.25">
      <c r="A4173" t="s">
        <v>421</v>
      </c>
      <c r="B4173" t="s">
        <v>1380</v>
      </c>
      <c r="C4173" t="s">
        <v>1381</v>
      </c>
      <c r="D4173">
        <v>1900</v>
      </c>
      <c r="E4173" s="957">
        <v>1</v>
      </c>
      <c r="F4173" t="s">
        <v>441</v>
      </c>
      <c r="G4173" s="957">
        <v>274</v>
      </c>
      <c r="H4173" t="s">
        <v>391</v>
      </c>
      <c r="I4173" t="s">
        <v>489</v>
      </c>
      <c r="J4173" t="s">
        <v>445</v>
      </c>
      <c r="K4173" t="s">
        <v>0</v>
      </c>
      <c r="L4173" s="15">
        <v>2.4</v>
      </c>
      <c r="M4173" t="s">
        <v>151</v>
      </c>
      <c r="N4173" s="678">
        <f t="shared" ca="1" si="719"/>
        <v>4147331.5500000003</v>
      </c>
      <c r="O4173" s="678">
        <f t="shared" ca="1" si="718"/>
        <v>2517777.16</v>
      </c>
      <c r="P4173" s="678">
        <f t="shared" ca="1" si="718"/>
        <v>97916.189999999988</v>
      </c>
      <c r="Q4173" s="678">
        <f t="shared" ca="1" si="718"/>
        <v>1254827.2200000002</v>
      </c>
      <c r="R4173" s="678">
        <f t="shared" ca="1" si="718"/>
        <v>64150.609999999986</v>
      </c>
      <c r="S4173" s="678">
        <f t="shared" ca="1" si="718"/>
        <v>337.95</v>
      </c>
      <c r="T4173" s="678">
        <f t="shared" ca="1" si="718"/>
        <v>47686.290000000008</v>
      </c>
      <c r="U4173" s="678">
        <f t="shared" ca="1" si="718"/>
        <v>854.87</v>
      </c>
      <c r="V4173" s="678">
        <f t="shared" ca="1" si="718"/>
        <v>6225.63</v>
      </c>
      <c r="W4173" s="678">
        <f t="shared" ca="1" si="714"/>
        <v>157555.63</v>
      </c>
      <c r="X4173" s="678">
        <f t="shared" ca="1" si="718"/>
        <v>0</v>
      </c>
      <c r="Y4173" s="678">
        <f t="shared" ca="1" si="718"/>
        <v>0</v>
      </c>
      <c r="Z4173" s="678">
        <f t="shared" ca="1" si="718"/>
        <v>0</v>
      </c>
      <c r="AA4173" t="str">
        <f t="shared" si="715"/>
        <v>ASRCMS202202</v>
      </c>
      <c r="AB4173" s="957">
        <f t="shared" si="716"/>
        <v>45230</v>
      </c>
      <c r="AC4173" t="str">
        <f t="shared" si="717"/>
        <v>Unaudited</v>
      </c>
    </row>
    <row r="4174" spans="1:29" x14ac:dyDescent="0.25">
      <c r="A4174" t="s">
        <v>421</v>
      </c>
      <c r="B4174" t="s">
        <v>1380</v>
      </c>
      <c r="C4174" t="s">
        <v>1381</v>
      </c>
      <c r="D4174">
        <v>1900</v>
      </c>
      <c r="E4174" s="957">
        <v>1</v>
      </c>
      <c r="F4174" t="s">
        <v>441</v>
      </c>
      <c r="G4174" s="957">
        <v>274</v>
      </c>
      <c r="H4174" t="s">
        <v>391</v>
      </c>
      <c r="I4174" t="s">
        <v>489</v>
      </c>
      <c r="J4174" t="s">
        <v>445</v>
      </c>
      <c r="K4174" t="s">
        <v>0</v>
      </c>
      <c r="L4174" s="15">
        <v>2.5</v>
      </c>
      <c r="M4174" t="s">
        <v>152</v>
      </c>
      <c r="N4174" s="678">
        <f t="shared" ca="1" si="719"/>
        <v>162984.87065884622</v>
      </c>
      <c r="O4174" s="678">
        <f t="shared" ca="1" si="718"/>
        <v>98253.472045158589</v>
      </c>
      <c r="P4174" s="678">
        <f t="shared" ca="1" si="718"/>
        <v>4281.4152622270467</v>
      </c>
      <c r="Q4174" s="678">
        <f t="shared" ca="1" si="718"/>
        <v>49581.884282636674</v>
      </c>
      <c r="R4174" s="678">
        <f t="shared" ca="1" si="718"/>
        <v>3564.4004783009268</v>
      </c>
      <c r="S4174" s="678">
        <f t="shared" ca="1" si="718"/>
        <v>10.172894866375321</v>
      </c>
      <c r="T4174" s="678">
        <f t="shared" ca="1" si="718"/>
        <v>1249.9011838765396</v>
      </c>
      <c r="U4174" s="678">
        <f t="shared" ca="1" si="718"/>
        <v>6.5036389680287057</v>
      </c>
      <c r="V4174" s="678">
        <f t="shared" ca="1" si="718"/>
        <v>276.15108040836679</v>
      </c>
      <c r="W4174" s="678">
        <f t="shared" ca="1" si="714"/>
        <v>5760.9697924036809</v>
      </c>
      <c r="X4174" s="678">
        <f t="shared" ca="1" si="718"/>
        <v>0</v>
      </c>
      <c r="Y4174" s="678">
        <f t="shared" ca="1" si="718"/>
        <v>0</v>
      </c>
      <c r="Z4174" s="678">
        <f t="shared" ca="1" si="718"/>
        <v>0</v>
      </c>
      <c r="AA4174" t="str">
        <f t="shared" si="715"/>
        <v>ASRCMS202202</v>
      </c>
      <c r="AB4174" s="957">
        <f t="shared" si="716"/>
        <v>45230</v>
      </c>
      <c r="AC4174" t="str">
        <f t="shared" si="717"/>
        <v>Unaudited</v>
      </c>
    </row>
    <row r="4175" spans="1:29" x14ac:dyDescent="0.25">
      <c r="A4175" t="s">
        <v>421</v>
      </c>
      <c r="B4175" t="s">
        <v>1380</v>
      </c>
      <c r="C4175" t="s">
        <v>1381</v>
      </c>
      <c r="D4175">
        <v>1900</v>
      </c>
      <c r="E4175" s="957">
        <v>1</v>
      </c>
      <c r="F4175" t="s">
        <v>441</v>
      </c>
      <c r="G4175" s="957">
        <v>274</v>
      </c>
      <c r="H4175" t="s">
        <v>391</v>
      </c>
      <c r="I4175" t="s">
        <v>489</v>
      </c>
      <c r="J4175" t="s">
        <v>445</v>
      </c>
      <c r="K4175" t="s">
        <v>0</v>
      </c>
      <c r="L4175" s="15" t="s">
        <v>97</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ASRCMS202202</v>
      </c>
      <c r="AB4175" s="957">
        <f t="shared" si="716"/>
        <v>45230</v>
      </c>
      <c r="AC4175" t="str">
        <f t="shared" si="717"/>
        <v>Unaudited</v>
      </c>
    </row>
    <row r="4176" spans="1:29" x14ac:dyDescent="0.25">
      <c r="A4176" t="s">
        <v>421</v>
      </c>
      <c r="B4176" t="s">
        <v>1380</v>
      </c>
      <c r="C4176" t="s">
        <v>1381</v>
      </c>
      <c r="D4176">
        <v>1900</v>
      </c>
      <c r="E4176" s="957">
        <v>1</v>
      </c>
      <c r="F4176" t="s">
        <v>441</v>
      </c>
      <c r="G4176" s="957">
        <v>274</v>
      </c>
      <c r="H4176" t="s">
        <v>391</v>
      </c>
      <c r="I4176" t="s">
        <v>489</v>
      </c>
      <c r="J4176" t="s">
        <v>445</v>
      </c>
      <c r="K4176" t="s">
        <v>0</v>
      </c>
      <c r="L4176" s="15" t="s">
        <v>153</v>
      </c>
      <c r="M4176" t="s">
        <v>452</v>
      </c>
      <c r="N4176" s="678">
        <f t="shared" ca="1" si="719"/>
        <v>69456.858204903605</v>
      </c>
      <c r="O4176" s="678">
        <f t="shared" ca="1" si="718"/>
        <v>28442.666792582364</v>
      </c>
      <c r="P4176" s="678">
        <f t="shared" ca="1" si="718"/>
        <v>1569.7672091051315</v>
      </c>
      <c r="Q4176" s="678">
        <f t="shared" ca="1" si="718"/>
        <v>21721.074680902599</v>
      </c>
      <c r="R4176" s="678">
        <f t="shared" ca="1" si="718"/>
        <v>2923.2632344313865</v>
      </c>
      <c r="S4176" s="678">
        <f t="shared" ca="1" si="718"/>
        <v>75.344247085278013</v>
      </c>
      <c r="T4176" s="678">
        <f t="shared" ca="1" si="718"/>
        <v>931.8423385148659</v>
      </c>
      <c r="U4176" s="678">
        <f t="shared" ca="1" si="718"/>
        <v>0.40952976743385616</v>
      </c>
      <c r="V4176" s="678">
        <f t="shared" ca="1" si="718"/>
        <v>79.806277888375618</v>
      </c>
      <c r="W4176" s="678">
        <f t="shared" ca="1" si="714"/>
        <v>13712.683894626178</v>
      </c>
      <c r="X4176" s="678">
        <f t="shared" ca="1" si="718"/>
        <v>0</v>
      </c>
      <c r="Y4176" s="678">
        <f t="shared" ca="1" si="718"/>
        <v>0</v>
      </c>
      <c r="Z4176" s="678">
        <f t="shared" ca="1" si="718"/>
        <v>0</v>
      </c>
      <c r="AA4176" t="str">
        <f t="shared" si="715"/>
        <v>ASRCMS202202</v>
      </c>
      <c r="AB4176" s="957">
        <f t="shared" si="716"/>
        <v>45230</v>
      </c>
      <c r="AC4176" t="str">
        <f t="shared" si="717"/>
        <v>Unaudited</v>
      </c>
    </row>
    <row r="4177" spans="1:29" x14ac:dyDescent="0.25">
      <c r="A4177" t="s">
        <v>421</v>
      </c>
      <c r="B4177" t="s">
        <v>1380</v>
      </c>
      <c r="C4177" t="s">
        <v>1381</v>
      </c>
      <c r="D4177">
        <v>1900</v>
      </c>
      <c r="E4177" s="957">
        <v>1</v>
      </c>
      <c r="F4177" t="s">
        <v>441</v>
      </c>
      <c r="G4177" s="957">
        <v>274</v>
      </c>
      <c r="H4177" t="s">
        <v>391</v>
      </c>
      <c r="I4177" t="s">
        <v>489</v>
      </c>
      <c r="J4177" t="s">
        <v>445</v>
      </c>
      <c r="K4177" t="s">
        <v>0</v>
      </c>
      <c r="L4177" s="15" t="s">
        <v>912</v>
      </c>
      <c r="M4177" t="s">
        <v>24</v>
      </c>
      <c r="N4177" s="678">
        <f t="shared" ca="1" si="719"/>
        <v>979151.57</v>
      </c>
      <c r="O4177" s="678">
        <f t="shared" ca="1" si="718"/>
        <v>61823.91</v>
      </c>
      <c r="P4177" s="678">
        <f t="shared" ca="1" si="718"/>
        <v>0</v>
      </c>
      <c r="Q4177" s="678">
        <f t="shared" ca="1" si="718"/>
        <v>917327.65999999992</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ASRCMS202202</v>
      </c>
      <c r="AB4177" s="957">
        <f t="shared" si="716"/>
        <v>45230</v>
      </c>
      <c r="AC4177" t="str">
        <f t="shared" si="717"/>
        <v>Unaudited</v>
      </c>
    </row>
    <row r="4178" spans="1:29" x14ac:dyDescent="0.25">
      <c r="A4178" t="s">
        <v>421</v>
      </c>
      <c r="B4178" t="s">
        <v>1380</v>
      </c>
      <c r="C4178" t="s">
        <v>1381</v>
      </c>
      <c r="D4178">
        <v>1900</v>
      </c>
      <c r="E4178" s="957">
        <v>1</v>
      </c>
      <c r="F4178" t="s">
        <v>441</v>
      </c>
      <c r="G4178" s="957">
        <v>274</v>
      </c>
      <c r="H4178" t="s">
        <v>391</v>
      </c>
      <c r="I4178" t="s">
        <v>489</v>
      </c>
      <c r="J4178" t="s">
        <v>445</v>
      </c>
      <c r="K4178" t="s">
        <v>53</v>
      </c>
      <c r="L4178" s="15">
        <v>3.1</v>
      </c>
      <c r="M4178" t="s">
        <v>33</v>
      </c>
      <c r="N4178" s="678">
        <f t="shared" ca="1" si="719"/>
        <v>2068859.2699999998</v>
      </c>
      <c r="O4178" s="678">
        <f t="shared" ca="1" si="718"/>
        <v>1338087.49</v>
      </c>
      <c r="P4178" s="678">
        <f t="shared" ca="1" si="718"/>
        <v>73125.77</v>
      </c>
      <c r="Q4178" s="678">
        <f t="shared" ca="1" si="718"/>
        <v>521111.02999999985</v>
      </c>
      <c r="R4178" s="678">
        <f t="shared" ca="1" si="718"/>
        <v>59128.930000000008</v>
      </c>
      <c r="S4178" s="678">
        <f t="shared" ca="1" si="718"/>
        <v>220.89</v>
      </c>
      <c r="T4178" s="678">
        <f t="shared" ca="1" si="718"/>
        <v>35493.090000000004</v>
      </c>
      <c r="U4178" s="678">
        <f t="shared" ca="1" si="718"/>
        <v>0</v>
      </c>
      <c r="V4178" s="678">
        <f t="shared" ca="1" si="718"/>
        <v>3758.05</v>
      </c>
      <c r="W4178" s="678">
        <f t="shared" ca="1" si="714"/>
        <v>37934.019999999997</v>
      </c>
      <c r="X4178" s="678">
        <f t="shared" ca="1" si="718"/>
        <v>0</v>
      </c>
      <c r="Y4178" s="678">
        <f t="shared" ca="1" si="718"/>
        <v>0</v>
      </c>
      <c r="Z4178" s="678">
        <f t="shared" ca="1" si="718"/>
        <v>0</v>
      </c>
      <c r="AA4178" t="str">
        <f t="shared" si="715"/>
        <v>ASRCMS202202</v>
      </c>
      <c r="AB4178" s="957">
        <f t="shared" si="716"/>
        <v>45230</v>
      </c>
      <c r="AC4178" t="str">
        <f t="shared" si="717"/>
        <v>Unaudited</v>
      </c>
    </row>
    <row r="4179" spans="1:29" x14ac:dyDescent="0.25">
      <c r="A4179" t="s">
        <v>421</v>
      </c>
      <c r="B4179" t="s">
        <v>1380</v>
      </c>
      <c r="C4179" t="s">
        <v>1381</v>
      </c>
      <c r="D4179">
        <v>1900</v>
      </c>
      <c r="E4179" s="957">
        <v>1</v>
      </c>
      <c r="F4179" t="s">
        <v>441</v>
      </c>
      <c r="G4179" s="957">
        <v>274</v>
      </c>
      <c r="H4179" t="s">
        <v>391</v>
      </c>
      <c r="I4179" t="s">
        <v>489</v>
      </c>
      <c r="J4179" t="s">
        <v>445</v>
      </c>
      <c r="K4179" t="s">
        <v>53</v>
      </c>
      <c r="L4179" s="15">
        <v>3.2</v>
      </c>
      <c r="M4179" t="s">
        <v>34</v>
      </c>
      <c r="N4179" s="678">
        <f t="shared" ca="1" si="719"/>
        <v>3825216.63</v>
      </c>
      <c r="O4179" s="678">
        <f t="shared" ca="1" si="718"/>
        <v>2114313.79</v>
      </c>
      <c r="P4179" s="678">
        <f t="shared" ca="1" si="718"/>
        <v>103876.72000000002</v>
      </c>
      <c r="Q4179" s="678">
        <f t="shared" ca="1" si="718"/>
        <v>1106835.4499999997</v>
      </c>
      <c r="R4179" s="678">
        <f t="shared" ca="1" si="718"/>
        <v>144069.10999999999</v>
      </c>
      <c r="S4179" s="678">
        <f t="shared" ca="1" si="718"/>
        <v>1241.29</v>
      </c>
      <c r="T4179" s="678">
        <f t="shared" ca="1" si="718"/>
        <v>42923.340000000004</v>
      </c>
      <c r="U4179" s="678">
        <f t="shared" ca="1" si="718"/>
        <v>132.72</v>
      </c>
      <c r="V4179" s="678">
        <f t="shared" ca="1" si="718"/>
        <v>6208.52</v>
      </c>
      <c r="W4179" s="678">
        <f t="shared" ca="1" si="714"/>
        <v>305615.69000000006</v>
      </c>
      <c r="X4179" s="678">
        <f t="shared" ca="1" si="718"/>
        <v>0</v>
      </c>
      <c r="Y4179" s="678">
        <f t="shared" ca="1" si="718"/>
        <v>0</v>
      </c>
      <c r="Z4179" s="678">
        <f t="shared" ca="1" si="718"/>
        <v>0</v>
      </c>
      <c r="AA4179" t="str">
        <f t="shared" si="715"/>
        <v>ASRCMS202202</v>
      </c>
      <c r="AB4179" s="957">
        <f t="shared" si="716"/>
        <v>45230</v>
      </c>
      <c r="AC4179" t="str">
        <f t="shared" si="717"/>
        <v>Unaudited</v>
      </c>
    </row>
    <row r="4180" spans="1:29" x14ac:dyDescent="0.25">
      <c r="A4180" t="s">
        <v>421</v>
      </c>
      <c r="B4180" t="s">
        <v>1380</v>
      </c>
      <c r="C4180" t="s">
        <v>1381</v>
      </c>
      <c r="D4180">
        <v>1900</v>
      </c>
      <c r="E4180" s="957">
        <v>1</v>
      </c>
      <c r="F4180" t="s">
        <v>441</v>
      </c>
      <c r="G4180" s="957">
        <v>274</v>
      </c>
      <c r="H4180" t="s">
        <v>391</v>
      </c>
      <c r="I4180" t="s">
        <v>489</v>
      </c>
      <c r="J4180" t="s">
        <v>445</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ASRCMS202202</v>
      </c>
      <c r="AB4180" s="957">
        <f t="shared" si="716"/>
        <v>45230</v>
      </c>
      <c r="AC4180" t="str">
        <f t="shared" si="717"/>
        <v>Unaudited</v>
      </c>
    </row>
    <row r="4181" spans="1:29" x14ac:dyDescent="0.25">
      <c r="A4181" t="s">
        <v>421</v>
      </c>
      <c r="B4181" t="s">
        <v>1380</v>
      </c>
      <c r="C4181" t="s">
        <v>1381</v>
      </c>
      <c r="D4181">
        <v>1900</v>
      </c>
      <c r="E4181" s="957">
        <v>1</v>
      </c>
      <c r="F4181" t="s">
        <v>441</v>
      </c>
      <c r="G4181" s="957">
        <v>274</v>
      </c>
      <c r="H4181" t="s">
        <v>391</v>
      </c>
      <c r="I4181" t="s">
        <v>489</v>
      </c>
      <c r="J4181" t="s">
        <v>445</v>
      </c>
      <c r="K4181" t="s">
        <v>53</v>
      </c>
      <c r="L4181" s="15" t="s">
        <v>44</v>
      </c>
      <c r="M4181" t="s">
        <v>154</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ASRCMS202202</v>
      </c>
      <c r="AB4181" s="957">
        <f t="shared" si="716"/>
        <v>45230</v>
      </c>
      <c r="AC4181" t="str">
        <f t="shared" si="717"/>
        <v>Unaudited</v>
      </c>
    </row>
    <row r="4182" spans="1:29" x14ac:dyDescent="0.25">
      <c r="A4182" t="s">
        <v>421</v>
      </c>
      <c r="B4182" t="s">
        <v>1380</v>
      </c>
      <c r="C4182" t="s">
        <v>1381</v>
      </c>
      <c r="D4182">
        <v>1900</v>
      </c>
      <c r="E4182" s="957">
        <v>1</v>
      </c>
      <c r="F4182" t="s">
        <v>441</v>
      </c>
      <c r="G4182" s="957">
        <v>274</v>
      </c>
      <c r="H4182" t="s">
        <v>391</v>
      </c>
      <c r="I4182" t="s">
        <v>489</v>
      </c>
      <c r="J4182" t="s">
        <v>445</v>
      </c>
      <c r="K4182" t="s">
        <v>53</v>
      </c>
      <c r="L4182" s="15" t="s">
        <v>41</v>
      </c>
      <c r="M4182" t="s">
        <v>52</v>
      </c>
      <c r="N4182" s="678">
        <f t="shared" ca="1" si="719"/>
        <v>994376.59784515901</v>
      </c>
      <c r="O4182" s="678">
        <f t="shared" ca="1" si="718"/>
        <v>553044.67801259819</v>
      </c>
      <c r="P4182" s="678">
        <f t="shared" ca="1" si="718"/>
        <v>52185.183463899273</v>
      </c>
      <c r="Q4182" s="678">
        <f t="shared" ca="1" si="718"/>
        <v>308429.71038767288</v>
      </c>
      <c r="R4182" s="678">
        <f t="shared" ca="1" si="718"/>
        <v>32917.566150977065</v>
      </c>
      <c r="S4182" s="678">
        <f t="shared" ca="1" si="718"/>
        <v>0</v>
      </c>
      <c r="T4182" s="678">
        <f t="shared" ca="1" si="718"/>
        <v>24146.11888320174</v>
      </c>
      <c r="U4182" s="678">
        <f t="shared" ca="1" si="718"/>
        <v>0</v>
      </c>
      <c r="V4182" s="678">
        <f t="shared" ca="1" si="718"/>
        <v>11629.559298848186</v>
      </c>
      <c r="W4182" s="678">
        <f t="shared" ca="1" si="714"/>
        <v>12023.781647961683</v>
      </c>
      <c r="X4182" s="678">
        <f t="shared" ca="1" si="718"/>
        <v>0</v>
      </c>
      <c r="Y4182" s="678">
        <f t="shared" ca="1" si="718"/>
        <v>0</v>
      </c>
      <c r="Z4182" s="678">
        <f t="shared" ca="1" si="718"/>
        <v>0</v>
      </c>
      <c r="AA4182" t="str">
        <f t="shared" si="715"/>
        <v>ASRCMS202202</v>
      </c>
      <c r="AB4182" s="957">
        <f t="shared" si="716"/>
        <v>45230</v>
      </c>
      <c r="AC4182" t="str">
        <f t="shared" si="717"/>
        <v>Unaudited</v>
      </c>
    </row>
    <row r="4183" spans="1:29" x14ac:dyDescent="0.25">
      <c r="A4183" t="s">
        <v>421</v>
      </c>
      <c r="B4183" t="s">
        <v>1380</v>
      </c>
      <c r="C4183" t="s">
        <v>1381</v>
      </c>
      <c r="D4183">
        <v>1900</v>
      </c>
      <c r="E4183" s="957">
        <v>1</v>
      </c>
      <c r="F4183" t="s">
        <v>441</v>
      </c>
      <c r="G4183" s="957">
        <v>274</v>
      </c>
      <c r="H4183" t="s">
        <v>391</v>
      </c>
      <c r="I4183" t="s">
        <v>489</v>
      </c>
      <c r="J4183" t="s">
        <v>445</v>
      </c>
      <c r="K4183" t="s">
        <v>53</v>
      </c>
      <c r="L4183" s="15" t="s">
        <v>42</v>
      </c>
      <c r="M4183" t="s">
        <v>155</v>
      </c>
      <c r="N4183" s="678">
        <f t="shared" ca="1" si="719"/>
        <v>187739.14428974502</v>
      </c>
      <c r="O4183" s="678">
        <f t="shared" ca="1" si="718"/>
        <v>108781.8811688048</v>
      </c>
      <c r="P4183" s="678">
        <f t="shared" ca="1" si="718"/>
        <v>5969.1816124493025</v>
      </c>
      <c r="Q4183" s="678">
        <f t="shared" ca="1" si="718"/>
        <v>53688.552366617194</v>
      </c>
      <c r="R4183" s="678">
        <f t="shared" ca="1" si="718"/>
        <v>6633.0703930264626</v>
      </c>
      <c r="S4183" s="678">
        <f t="shared" ca="1" si="718"/>
        <v>30.473995876284526</v>
      </c>
      <c r="T4183" s="678">
        <f t="shared" ca="1" si="718"/>
        <v>1458.7380366849789</v>
      </c>
      <c r="U4183" s="678">
        <f t="shared" ca="1" si="718"/>
        <v>1.4982587342798608</v>
      </c>
      <c r="V4183" s="678">
        <f t="shared" ca="1" si="718"/>
        <v>372.2905199700715</v>
      </c>
      <c r="W4183" s="678">
        <f t="shared" ca="1" si="714"/>
        <v>10803.457937581643</v>
      </c>
      <c r="X4183" s="678">
        <f t="shared" ca="1" si="718"/>
        <v>0</v>
      </c>
      <c r="Y4183" s="678">
        <f t="shared" ca="1" si="718"/>
        <v>0</v>
      </c>
      <c r="Z4183" s="678">
        <f t="shared" ca="1" si="718"/>
        <v>0</v>
      </c>
      <c r="AA4183" t="str">
        <f t="shared" si="715"/>
        <v>ASRCMS202202</v>
      </c>
      <c r="AB4183" s="957">
        <f t="shared" si="716"/>
        <v>45230</v>
      </c>
      <c r="AC4183" t="str">
        <f t="shared" si="717"/>
        <v>Unaudited</v>
      </c>
    </row>
    <row r="4184" spans="1:29" x14ac:dyDescent="0.25">
      <c r="A4184" t="s">
        <v>421</v>
      </c>
      <c r="B4184" t="s">
        <v>1380</v>
      </c>
      <c r="C4184" t="s">
        <v>1381</v>
      </c>
      <c r="D4184">
        <v>1900</v>
      </c>
      <c r="E4184" s="957">
        <v>1</v>
      </c>
      <c r="F4184" t="s">
        <v>441</v>
      </c>
      <c r="G4184" s="957">
        <v>274</v>
      </c>
      <c r="H4184" t="s">
        <v>391</v>
      </c>
      <c r="I4184" t="s">
        <v>489</v>
      </c>
      <c r="J4184" t="s">
        <v>445</v>
      </c>
      <c r="K4184" t="s">
        <v>53</v>
      </c>
      <c r="L4184" s="15" t="s">
        <v>43</v>
      </c>
      <c r="M4184" t="s">
        <v>463</v>
      </c>
      <c r="N4184" s="678">
        <f t="shared" ca="1" si="719"/>
        <v>374000.76696040132</v>
      </c>
      <c r="O4184" s="678">
        <f t="shared" ca="1" si="718"/>
        <v>153153.76292205995</v>
      </c>
      <c r="P4184" s="678">
        <f t="shared" ca="1" si="718"/>
        <v>8452.6446391028858</v>
      </c>
      <c r="Q4184" s="678">
        <f t="shared" ca="1" si="718"/>
        <v>116960.35207777652</v>
      </c>
      <c r="R4184" s="678">
        <f t="shared" ca="1" si="718"/>
        <v>15740.74497408372</v>
      </c>
      <c r="S4184" s="678">
        <f t="shared" ca="1" si="718"/>
        <v>405.70228663119337</v>
      </c>
      <c r="T4184" s="678">
        <f t="shared" ca="1" si="718"/>
        <v>5017.6434451238856</v>
      </c>
      <c r="U4184" s="678">
        <f t="shared" ca="1" si="718"/>
        <v>2.2051738456342052</v>
      </c>
      <c r="V4184" s="678">
        <f t="shared" ca="1" si="718"/>
        <v>429.72875407716288</v>
      </c>
      <c r="W4184" s="678">
        <f t="shared" ca="1" si="714"/>
        <v>73837.982687700394</v>
      </c>
      <c r="X4184" s="678">
        <f t="shared" ca="1" si="718"/>
        <v>0</v>
      </c>
      <c r="Y4184" s="678">
        <f t="shared" ca="1" si="718"/>
        <v>0</v>
      </c>
      <c r="Z4184" s="678">
        <f t="shared" ca="1" si="718"/>
        <v>0</v>
      </c>
      <c r="AA4184" t="str">
        <f t="shared" si="715"/>
        <v>ASRCMS202202</v>
      </c>
      <c r="AB4184" s="957">
        <f t="shared" si="716"/>
        <v>45230</v>
      </c>
      <c r="AC4184" t="str">
        <f t="shared" si="717"/>
        <v>Unaudited</v>
      </c>
    </row>
    <row r="4185" spans="1:29" x14ac:dyDescent="0.25">
      <c r="A4185" t="s">
        <v>421</v>
      </c>
      <c r="B4185" t="s">
        <v>1380</v>
      </c>
      <c r="C4185" t="s">
        <v>1381</v>
      </c>
      <c r="D4185">
        <v>1900</v>
      </c>
      <c r="E4185" s="957">
        <v>1</v>
      </c>
      <c r="F4185" t="s">
        <v>441</v>
      </c>
      <c r="G4185" s="957">
        <v>274</v>
      </c>
      <c r="H4185" t="s">
        <v>391</v>
      </c>
      <c r="I4185" t="s">
        <v>489</v>
      </c>
      <c r="J4185" t="s">
        <v>445</v>
      </c>
      <c r="K4185" t="s">
        <v>915</v>
      </c>
      <c r="L4185" s="15" t="s">
        <v>916</v>
      </c>
      <c r="M4185" t="s">
        <v>915</v>
      </c>
      <c r="N4185" s="678">
        <f t="shared" ca="1" si="719"/>
        <v>21451.81</v>
      </c>
      <c r="O4185" s="678">
        <f t="shared" ca="1" si="718"/>
        <v>11679.820000000002</v>
      </c>
      <c r="P4185" s="678">
        <f t="shared" ca="1" si="718"/>
        <v>0</v>
      </c>
      <c r="Q4185" s="678">
        <f t="shared" ca="1" si="718"/>
        <v>4003</v>
      </c>
      <c r="R4185" s="678">
        <f t="shared" ca="1" si="718"/>
        <v>5768.9900000000007</v>
      </c>
      <c r="S4185" s="678">
        <f t="shared" ca="1" si="718"/>
        <v>0</v>
      </c>
      <c r="T4185" s="678">
        <f t="shared" ca="1" si="718"/>
        <v>0</v>
      </c>
      <c r="U4185" s="678">
        <f t="shared" ca="1" si="718"/>
        <v>0</v>
      </c>
      <c r="V4185" s="678">
        <f t="shared" ca="1" si="718"/>
        <v>0</v>
      </c>
      <c r="W4185" s="678">
        <f t="shared" ca="1" si="714"/>
        <v>0</v>
      </c>
      <c r="X4185" s="678">
        <f t="shared" ca="1" si="718"/>
        <v>0</v>
      </c>
      <c r="Y4185" s="678">
        <f t="shared" ca="1" si="718"/>
        <v>0</v>
      </c>
      <c r="Z4185" s="678">
        <f t="shared" ca="1" si="718"/>
        <v>0</v>
      </c>
      <c r="AA4185" t="str">
        <f t="shared" si="715"/>
        <v>ASRCMS202202</v>
      </c>
      <c r="AB4185" s="957">
        <f t="shared" si="716"/>
        <v>45230</v>
      </c>
      <c r="AC4185" t="str">
        <f t="shared" si="717"/>
        <v>Unaudited</v>
      </c>
    </row>
    <row r="4186" spans="1:29" x14ac:dyDescent="0.25">
      <c r="A4186" t="s">
        <v>421</v>
      </c>
      <c r="B4186" t="s">
        <v>1380</v>
      </c>
      <c r="C4186" t="s">
        <v>1381</v>
      </c>
      <c r="D4186">
        <v>1900</v>
      </c>
      <c r="E4186" s="957">
        <v>1</v>
      </c>
      <c r="F4186" t="s">
        <v>441</v>
      </c>
      <c r="G4186" s="957">
        <v>274</v>
      </c>
      <c r="H4186" t="s">
        <v>391</v>
      </c>
      <c r="I4186" t="s">
        <v>489</v>
      </c>
      <c r="J4186" t="s">
        <v>445</v>
      </c>
      <c r="K4186" t="s">
        <v>915</v>
      </c>
      <c r="L4186" s="15" t="s">
        <v>917</v>
      </c>
      <c r="M4186" t="s">
        <v>920</v>
      </c>
      <c r="N4186" s="678">
        <f t="shared" ca="1" si="719"/>
        <v>19805.747147040332</v>
      </c>
      <c r="O4186" s="678">
        <f t="shared" ca="1" si="718"/>
        <v>6223.6709016638561</v>
      </c>
      <c r="P4186" s="678">
        <f t="shared" ca="1" si="718"/>
        <v>503.74378937269262</v>
      </c>
      <c r="Q4186" s="678">
        <f t="shared" ca="1" si="718"/>
        <v>7607.0187834474218</v>
      </c>
      <c r="R4186" s="678">
        <f t="shared" ca="1" si="718"/>
        <v>1686.5278932676188</v>
      </c>
      <c r="S4186" s="678">
        <f t="shared" ca="1" si="718"/>
        <v>0</v>
      </c>
      <c r="T4186" s="678">
        <f t="shared" ca="1" si="718"/>
        <v>260.01005257893479</v>
      </c>
      <c r="U4186" s="678">
        <f t="shared" ca="1" si="718"/>
        <v>0</v>
      </c>
      <c r="V4186" s="678">
        <f t="shared" ca="1" si="718"/>
        <v>36.143485681256976</v>
      </c>
      <c r="W4186" s="678">
        <f t="shared" ca="1" si="714"/>
        <v>3488.6322410285516</v>
      </c>
      <c r="X4186" s="678">
        <f t="shared" ca="1" si="718"/>
        <v>0</v>
      </c>
      <c r="Y4186" s="678">
        <f t="shared" ca="1" si="718"/>
        <v>0</v>
      </c>
      <c r="Z4186" s="678">
        <f t="shared" ca="1" si="718"/>
        <v>0</v>
      </c>
      <c r="AA4186" t="str">
        <f t="shared" si="715"/>
        <v>ASRCMS202202</v>
      </c>
      <c r="AB4186" s="957">
        <f t="shared" si="716"/>
        <v>45230</v>
      </c>
      <c r="AC4186" t="str">
        <f t="shared" si="717"/>
        <v>Unaudited</v>
      </c>
    </row>
    <row r="4187" spans="1:29" x14ac:dyDescent="0.25">
      <c r="A4187" t="s">
        <v>421</v>
      </c>
      <c r="B4187" t="s">
        <v>1380</v>
      </c>
      <c r="C4187" t="s">
        <v>1381</v>
      </c>
      <c r="D4187">
        <v>1900</v>
      </c>
      <c r="E4187" s="957">
        <v>1</v>
      </c>
      <c r="F4187" t="s">
        <v>441</v>
      </c>
      <c r="G4187" s="957">
        <v>274</v>
      </c>
      <c r="H4187" t="s">
        <v>391</v>
      </c>
      <c r="I4187" t="s">
        <v>489</v>
      </c>
      <c r="J4187" t="s">
        <v>445</v>
      </c>
      <c r="K4187" t="s">
        <v>915</v>
      </c>
      <c r="L4187" s="15" t="s">
        <v>918</v>
      </c>
      <c r="M4187" t="s">
        <v>921</v>
      </c>
      <c r="N4187" s="678">
        <f t="shared" ca="1" si="719"/>
        <v>174.86236180910379</v>
      </c>
      <c r="O4187" s="678">
        <f t="shared" ca="1" si="718"/>
        <v>71.606347019439312</v>
      </c>
      <c r="P4187" s="678">
        <f t="shared" ca="1" si="718"/>
        <v>3.9519956526802638</v>
      </c>
      <c r="Q4187" s="678">
        <f t="shared" ca="1" si="718"/>
        <v>54.684281983062739</v>
      </c>
      <c r="R4187" s="678">
        <f t="shared" ca="1" si="718"/>
        <v>7.3595138993243996</v>
      </c>
      <c r="S4187" s="678">
        <f t="shared" ca="1" si="718"/>
        <v>0.18968426350632514</v>
      </c>
      <c r="T4187" s="678">
        <f t="shared" ca="1" si="718"/>
        <v>2.3459764285008227</v>
      </c>
      <c r="U4187" s="678">
        <f t="shared" ca="1" si="718"/>
        <v>1.0310190269959742E-3</v>
      </c>
      <c r="V4187" s="678">
        <f t="shared" ca="1" si="718"/>
        <v>0.20091772935634733</v>
      </c>
      <c r="W4187" s="678">
        <f t="shared" ca="1" si="714"/>
        <v>34.522613814206579</v>
      </c>
      <c r="X4187" s="678">
        <f t="shared" ca="1" si="718"/>
        <v>0</v>
      </c>
      <c r="Y4187" s="678">
        <f t="shared" ca="1" si="718"/>
        <v>0</v>
      </c>
      <c r="Z4187" s="678">
        <f t="shared" ca="1" si="718"/>
        <v>0</v>
      </c>
      <c r="AA4187" t="str">
        <f t="shared" si="715"/>
        <v>ASRCMS202202</v>
      </c>
      <c r="AB4187" s="957">
        <f t="shared" si="716"/>
        <v>45230</v>
      </c>
      <c r="AC4187" t="str">
        <f t="shared" si="717"/>
        <v>Unaudited</v>
      </c>
    </row>
    <row r="4188" spans="1:29" x14ac:dyDescent="0.25">
      <c r="A4188" t="s">
        <v>421</v>
      </c>
      <c r="B4188" t="s">
        <v>1380</v>
      </c>
      <c r="C4188" t="s">
        <v>1381</v>
      </c>
      <c r="D4188">
        <v>1900</v>
      </c>
      <c r="E4188" s="957">
        <v>1</v>
      </c>
      <c r="F4188" t="s">
        <v>441</v>
      </c>
      <c r="G4188" s="957">
        <v>274</v>
      </c>
      <c r="H4188" t="s">
        <v>391</v>
      </c>
      <c r="I4188" t="s">
        <v>489</v>
      </c>
      <c r="J4188" t="s">
        <v>445</v>
      </c>
      <c r="K4188" t="s">
        <v>446</v>
      </c>
      <c r="L4188" s="15">
        <v>5.0999999999999996</v>
      </c>
      <c r="M4188" t="s">
        <v>37</v>
      </c>
      <c r="N4188" s="678">
        <f t="shared" ca="1" si="719"/>
        <v>1598881.6099999999</v>
      </c>
      <c r="O4188" s="678">
        <f t="shared" ca="1" si="718"/>
        <v>828573.01000000024</v>
      </c>
      <c r="P4188" s="678">
        <f t="shared" ca="1" si="718"/>
        <v>256966.20000000004</v>
      </c>
      <c r="Q4188" s="678">
        <f t="shared" ca="1" si="718"/>
        <v>254686.39</v>
      </c>
      <c r="R4188" s="678">
        <f t="shared" ca="1" si="718"/>
        <v>149186.43</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206.64</v>
      </c>
      <c r="T4188" s="678">
        <f t="shared" ca="1" si="720"/>
        <v>85723.219999999987</v>
      </c>
      <c r="U4188" s="678">
        <f t="shared" ca="1" si="720"/>
        <v>0</v>
      </c>
      <c r="V4188" s="678">
        <f t="shared" ca="1" si="720"/>
        <v>5392.06</v>
      </c>
      <c r="W4188" s="678">
        <f t="shared" ca="1" si="714"/>
        <v>18147.66</v>
      </c>
      <c r="X4188" s="678">
        <f t="shared" ca="1" si="720"/>
        <v>0</v>
      </c>
      <c r="Y4188" s="678">
        <f t="shared" ca="1" si="720"/>
        <v>0</v>
      </c>
      <c r="Z4188" s="678">
        <f t="shared" ca="1" si="720"/>
        <v>0</v>
      </c>
      <c r="AA4188" t="str">
        <f t="shared" si="715"/>
        <v>ASRCMS202202</v>
      </c>
      <c r="AB4188" s="957">
        <f t="shared" si="716"/>
        <v>45230</v>
      </c>
      <c r="AC4188" t="str">
        <f t="shared" si="717"/>
        <v>Unaudited</v>
      </c>
    </row>
    <row r="4189" spans="1:29" x14ac:dyDescent="0.25">
      <c r="A4189" t="s">
        <v>421</v>
      </c>
      <c r="B4189" t="s">
        <v>1380</v>
      </c>
      <c r="C4189" t="s">
        <v>1381</v>
      </c>
      <c r="D4189">
        <v>1900</v>
      </c>
      <c r="E4189" s="957">
        <v>1</v>
      </c>
      <c r="F4189" t="s">
        <v>441</v>
      </c>
      <c r="G4189" s="957">
        <v>274</v>
      </c>
      <c r="H4189" t="s">
        <v>391</v>
      </c>
      <c r="I4189" t="s">
        <v>489</v>
      </c>
      <c r="J4189" t="s">
        <v>445</v>
      </c>
      <c r="K4189" t="s">
        <v>446</v>
      </c>
      <c r="L4189" s="15">
        <v>5.2</v>
      </c>
      <c r="M4189" t="s">
        <v>304</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ASRCMS202202</v>
      </c>
      <c r="AB4189" s="957">
        <f t="shared" si="716"/>
        <v>45230</v>
      </c>
      <c r="AC4189" t="str">
        <f t="shared" si="717"/>
        <v>Unaudited</v>
      </c>
    </row>
    <row r="4190" spans="1:29" x14ac:dyDescent="0.25">
      <c r="A4190" t="s">
        <v>421</v>
      </c>
      <c r="B4190" t="s">
        <v>1380</v>
      </c>
      <c r="C4190" t="s">
        <v>1381</v>
      </c>
      <c r="D4190">
        <v>1900</v>
      </c>
      <c r="E4190" s="957">
        <v>1</v>
      </c>
      <c r="F4190" t="s">
        <v>441</v>
      </c>
      <c r="G4190" s="957">
        <v>274</v>
      </c>
      <c r="H4190" t="s">
        <v>391</v>
      </c>
      <c r="I4190" t="s">
        <v>489</v>
      </c>
      <c r="J4190" t="s">
        <v>445</v>
      </c>
      <c r="K4190" t="s">
        <v>446</v>
      </c>
      <c r="L4190" s="15">
        <v>5.3</v>
      </c>
      <c r="M4190" t="s">
        <v>305</v>
      </c>
      <c r="N4190" s="678">
        <f t="shared" ca="1" si="719"/>
        <v>35450.099022182025</v>
      </c>
      <c r="O4190" s="678">
        <f t="shared" ca="1" si="720"/>
        <v>18695.417887765772</v>
      </c>
      <c r="P4190" s="678">
        <f t="shared" ca="1" si="720"/>
        <v>5792.578415989492</v>
      </c>
      <c r="Q4190" s="678">
        <f t="shared" ca="1" si="720"/>
        <v>5888.8370425906469</v>
      </c>
      <c r="R4190" s="678">
        <f t="shared" ca="1" si="720"/>
        <v>3766.4636048151151</v>
      </c>
      <c r="S4190" s="678">
        <f t="shared" ca="1" si="720"/>
        <v>6.1621879353288929</v>
      </c>
      <c r="T4190" s="678">
        <f t="shared" ca="1" si="720"/>
        <v>792.86628072221333</v>
      </c>
      <c r="U4190" s="678">
        <f t="shared" ca="1" si="720"/>
        <v>0</v>
      </c>
      <c r="V4190" s="678">
        <f t="shared" ca="1" si="720"/>
        <v>130.33474048477345</v>
      </c>
      <c r="W4190" s="678">
        <f t="shared" ca="1" si="714"/>
        <v>377.43886187868691</v>
      </c>
      <c r="X4190" s="678">
        <f t="shared" ca="1" si="720"/>
        <v>0</v>
      </c>
      <c r="Y4190" s="678">
        <f t="shared" ca="1" si="720"/>
        <v>0</v>
      </c>
      <c r="Z4190" s="678">
        <f t="shared" ca="1" si="720"/>
        <v>0</v>
      </c>
      <c r="AA4190" t="str">
        <f t="shared" si="715"/>
        <v>ASRCMS202202</v>
      </c>
      <c r="AB4190" s="957">
        <f t="shared" si="716"/>
        <v>45230</v>
      </c>
      <c r="AC4190" t="str">
        <f t="shared" si="717"/>
        <v>Unaudited</v>
      </c>
    </row>
    <row r="4191" spans="1:29" x14ac:dyDescent="0.25">
      <c r="A4191" t="s">
        <v>421</v>
      </c>
      <c r="B4191" t="s">
        <v>1380</v>
      </c>
      <c r="C4191" t="s">
        <v>1381</v>
      </c>
      <c r="D4191">
        <v>1900</v>
      </c>
      <c r="E4191" s="957">
        <v>1</v>
      </c>
      <c r="F4191" t="s">
        <v>441</v>
      </c>
      <c r="G4191" s="957">
        <v>274</v>
      </c>
      <c r="H4191" t="s">
        <v>391</v>
      </c>
      <c r="I4191" t="s">
        <v>489</v>
      </c>
      <c r="J4191" t="s">
        <v>445</v>
      </c>
      <c r="K4191" t="s">
        <v>446</v>
      </c>
      <c r="L4191" s="15" t="s">
        <v>82</v>
      </c>
      <c r="M4191" t="s">
        <v>454</v>
      </c>
      <c r="N4191" s="678">
        <f t="shared" ca="1" si="719"/>
        <v>12518.526545196593</v>
      </c>
      <c r="O4191" s="678">
        <f t="shared" ca="1" si="720"/>
        <v>5126.3516441920829</v>
      </c>
      <c r="P4191" s="678">
        <f t="shared" ca="1" si="720"/>
        <v>282.92630828462092</v>
      </c>
      <c r="Q4191" s="678">
        <f t="shared" ca="1" si="720"/>
        <v>3914.888421542219</v>
      </c>
      <c r="R4191" s="678">
        <f t="shared" ca="1" si="720"/>
        <v>526.87307408677157</v>
      </c>
      <c r="S4191" s="678">
        <f t="shared" ca="1" si="720"/>
        <v>13.579637512286938</v>
      </c>
      <c r="T4191" s="678">
        <f t="shared" ca="1" si="720"/>
        <v>167.95019746247112</v>
      </c>
      <c r="U4191" s="678">
        <f t="shared" ca="1" si="720"/>
        <v>7.3811419018474586E-2</v>
      </c>
      <c r="V4191" s="678">
        <f t="shared" ca="1" si="720"/>
        <v>14.383849687984206</v>
      </c>
      <c r="W4191" s="678">
        <f t="shared" ca="1" si="714"/>
        <v>2471.499601009139</v>
      </c>
      <c r="X4191" s="678">
        <f t="shared" ca="1" si="720"/>
        <v>0</v>
      </c>
      <c r="Y4191" s="678">
        <f t="shared" ca="1" si="720"/>
        <v>0</v>
      </c>
      <c r="Z4191" s="678">
        <f t="shared" ca="1" si="720"/>
        <v>0</v>
      </c>
      <c r="AA4191" t="str">
        <f t="shared" si="715"/>
        <v>ASRCMS202202</v>
      </c>
      <c r="AB4191" s="957">
        <f t="shared" si="716"/>
        <v>45230</v>
      </c>
      <c r="AC4191" t="str">
        <f t="shared" si="717"/>
        <v>Unaudited</v>
      </c>
    </row>
    <row r="4192" spans="1:29" x14ac:dyDescent="0.25">
      <c r="A4192" t="s">
        <v>421</v>
      </c>
      <c r="B4192" t="s">
        <v>1380</v>
      </c>
      <c r="C4192" t="s">
        <v>1381</v>
      </c>
      <c r="D4192">
        <v>1900</v>
      </c>
      <c r="E4192" s="957">
        <v>1</v>
      </c>
      <c r="F4192" t="s">
        <v>441</v>
      </c>
      <c r="G4192" s="957">
        <v>274</v>
      </c>
      <c r="H4192" t="s">
        <v>391</v>
      </c>
      <c r="I4192" t="s">
        <v>489</v>
      </c>
      <c r="J4192" t="s">
        <v>445</v>
      </c>
      <c r="K4192" t="s">
        <v>447</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ASRCMS202202</v>
      </c>
      <c r="AB4192" s="957">
        <f t="shared" si="716"/>
        <v>45230</v>
      </c>
      <c r="AC4192" t="str">
        <f t="shared" si="717"/>
        <v>Unaudited</v>
      </c>
    </row>
    <row r="4193" spans="1:29" x14ac:dyDescent="0.25">
      <c r="A4193" t="s">
        <v>421</v>
      </c>
      <c r="B4193" t="s">
        <v>1380</v>
      </c>
      <c r="C4193" t="s">
        <v>1381</v>
      </c>
      <c r="D4193">
        <v>1900</v>
      </c>
      <c r="E4193" s="957">
        <v>1</v>
      </c>
      <c r="F4193" t="s">
        <v>441</v>
      </c>
      <c r="G4193" s="957">
        <v>274</v>
      </c>
      <c r="H4193" t="s">
        <v>391</v>
      </c>
      <c r="I4193" t="s">
        <v>489</v>
      </c>
      <c r="J4193" t="s">
        <v>445</v>
      </c>
      <c r="K4193" t="s">
        <v>447</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ASRCMS202202</v>
      </c>
      <c r="AB4193" s="957">
        <f t="shared" si="716"/>
        <v>45230</v>
      </c>
      <c r="AC4193" t="str">
        <f t="shared" si="717"/>
        <v>Unaudited</v>
      </c>
    </row>
    <row r="4194" spans="1:29" x14ac:dyDescent="0.25">
      <c r="A4194" t="s">
        <v>421</v>
      </c>
      <c r="B4194" t="s">
        <v>1380</v>
      </c>
      <c r="C4194" t="s">
        <v>1381</v>
      </c>
      <c r="D4194">
        <v>1900</v>
      </c>
      <c r="E4194" s="957">
        <v>1</v>
      </c>
      <c r="F4194" t="s">
        <v>441</v>
      </c>
      <c r="G4194" s="957">
        <v>274</v>
      </c>
      <c r="H4194" t="s">
        <v>391</v>
      </c>
      <c r="I4194" t="s">
        <v>489</v>
      </c>
      <c r="J4194" t="s">
        <v>445</v>
      </c>
      <c r="K4194" t="s">
        <v>447</v>
      </c>
      <c r="L4194" s="15">
        <v>6.3</v>
      </c>
      <c r="M4194" t="s">
        <v>185</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ASRCMS202202</v>
      </c>
      <c r="AB4194" s="957">
        <f t="shared" si="716"/>
        <v>45230</v>
      </c>
      <c r="AC4194" t="str">
        <f t="shared" si="717"/>
        <v>Unaudited</v>
      </c>
    </row>
    <row r="4195" spans="1:29" x14ac:dyDescent="0.25">
      <c r="A4195" t="s">
        <v>421</v>
      </c>
      <c r="B4195" t="s">
        <v>1380</v>
      </c>
      <c r="C4195" t="s">
        <v>1381</v>
      </c>
      <c r="D4195">
        <v>1900</v>
      </c>
      <c r="E4195" s="957">
        <v>1</v>
      </c>
      <c r="F4195" t="s">
        <v>441</v>
      </c>
      <c r="G4195" s="957">
        <v>274</v>
      </c>
      <c r="H4195" t="s">
        <v>391</v>
      </c>
      <c r="I4195" t="s">
        <v>489</v>
      </c>
      <c r="J4195" t="s">
        <v>445</v>
      </c>
      <c r="K4195" t="s">
        <v>447</v>
      </c>
      <c r="L4195" s="15" t="s">
        <v>87</v>
      </c>
      <c r="M4195" t="s">
        <v>455</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ASRCMS202202</v>
      </c>
      <c r="AB4195" s="957">
        <f t="shared" si="716"/>
        <v>45230</v>
      </c>
      <c r="AC4195" t="str">
        <f t="shared" si="717"/>
        <v>Unaudited</v>
      </c>
    </row>
    <row r="4196" spans="1:29" x14ac:dyDescent="0.25">
      <c r="A4196" t="s">
        <v>421</v>
      </c>
      <c r="B4196" t="s">
        <v>1380</v>
      </c>
      <c r="C4196" t="s">
        <v>1381</v>
      </c>
      <c r="D4196">
        <v>1900</v>
      </c>
      <c r="E4196" s="957">
        <v>1</v>
      </c>
      <c r="F4196" t="s">
        <v>441</v>
      </c>
      <c r="G4196" s="957">
        <v>274</v>
      </c>
      <c r="H4196" t="s">
        <v>391</v>
      </c>
      <c r="I4196" t="s">
        <v>489</v>
      </c>
      <c r="J4196" t="s">
        <v>445</v>
      </c>
      <c r="K4196" t="s">
        <v>448</v>
      </c>
      <c r="L4196" s="15">
        <v>7.1</v>
      </c>
      <c r="M4196" t="s">
        <v>20</v>
      </c>
      <c r="N4196" s="678">
        <f t="shared" ca="1" si="719"/>
        <v>1821795.6199999999</v>
      </c>
      <c r="O4196" s="678">
        <f t="shared" ca="1" si="720"/>
        <v>390641.07613825385</v>
      </c>
      <c r="P4196" s="678">
        <f t="shared" ca="1" si="720"/>
        <v>22761.247812416372</v>
      </c>
      <c r="Q4196" s="678">
        <f t="shared" ca="1" si="720"/>
        <v>928464.87706808792</v>
      </c>
      <c r="R4196" s="678">
        <f t="shared" ca="1" si="720"/>
        <v>53942.85544141852</v>
      </c>
      <c r="S4196" s="678">
        <f t="shared" ca="1" si="720"/>
        <v>5219.6187065914646</v>
      </c>
      <c r="T4196" s="678">
        <f t="shared" ca="1" si="720"/>
        <v>122692.66633237676</v>
      </c>
      <c r="U4196" s="678">
        <f t="shared" ca="1" si="720"/>
        <v>0</v>
      </c>
      <c r="V4196" s="678">
        <f t="shared" ca="1" si="720"/>
        <v>6265.188870840926</v>
      </c>
      <c r="W4196" s="678">
        <f t="shared" ca="1" si="714"/>
        <v>291808.0896300142</v>
      </c>
      <c r="X4196" s="678">
        <f t="shared" ca="1" si="720"/>
        <v>0</v>
      </c>
      <c r="Y4196" s="678">
        <f t="shared" ca="1" si="720"/>
        <v>0</v>
      </c>
      <c r="Z4196" s="678">
        <f t="shared" ca="1" si="720"/>
        <v>0</v>
      </c>
      <c r="AA4196" t="str">
        <f t="shared" si="715"/>
        <v>ASRCMS202202</v>
      </c>
      <c r="AB4196" s="957">
        <f t="shared" si="716"/>
        <v>45230</v>
      </c>
      <c r="AC4196" t="str">
        <f t="shared" si="717"/>
        <v>Unaudited</v>
      </c>
    </row>
    <row r="4197" spans="1:29" x14ac:dyDescent="0.25">
      <c r="A4197" t="s">
        <v>421</v>
      </c>
      <c r="B4197" t="s">
        <v>1380</v>
      </c>
      <c r="C4197" t="s">
        <v>1381</v>
      </c>
      <c r="D4197">
        <v>1900</v>
      </c>
      <c r="E4197" s="957">
        <v>1</v>
      </c>
      <c r="F4197" t="s">
        <v>441</v>
      </c>
      <c r="G4197" s="957">
        <v>274</v>
      </c>
      <c r="H4197" t="s">
        <v>391</v>
      </c>
      <c r="I4197" t="s">
        <v>489</v>
      </c>
      <c r="J4197" t="s">
        <v>445</v>
      </c>
      <c r="K4197" t="s">
        <v>448</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ASRCMS202202</v>
      </c>
      <c r="AB4197" s="957">
        <f t="shared" si="716"/>
        <v>45230</v>
      </c>
      <c r="AC4197" t="str">
        <f t="shared" si="717"/>
        <v>Unaudited</v>
      </c>
    </row>
    <row r="4198" spans="1:29" x14ac:dyDescent="0.25">
      <c r="A4198" t="s">
        <v>421</v>
      </c>
      <c r="B4198" t="s">
        <v>1380</v>
      </c>
      <c r="C4198" t="s">
        <v>1381</v>
      </c>
      <c r="D4198">
        <v>1900</v>
      </c>
      <c r="E4198" s="957">
        <v>1</v>
      </c>
      <c r="F4198" t="s">
        <v>441</v>
      </c>
      <c r="G4198" s="957">
        <v>274</v>
      </c>
      <c r="H4198" t="s">
        <v>391</v>
      </c>
      <c r="I4198" t="s">
        <v>489</v>
      </c>
      <c r="J4198" t="s">
        <v>445</v>
      </c>
      <c r="K4198" t="s">
        <v>448</v>
      </c>
      <c r="L4198" s="15">
        <v>7.3</v>
      </c>
      <c r="M4198" t="s">
        <v>156</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170856.83036813975</v>
      </c>
      <c r="O4198" s="678">
        <f t="shared" ca="1" si="720"/>
        <v>69966.077087182144</v>
      </c>
      <c r="P4198" s="678">
        <f t="shared" ca="1" si="720"/>
        <v>3861.4682076795752</v>
      </c>
      <c r="Q4198" s="678">
        <f t="shared" ca="1" si="720"/>
        <v>53431.641857746195</v>
      </c>
      <c r="R4198" s="678">
        <f t="shared" ca="1" si="720"/>
        <v>7190.931226592701</v>
      </c>
      <c r="S4198" s="678">
        <f t="shared" ca="1" si="720"/>
        <v>185.33921021143624</v>
      </c>
      <c r="T4198" s="678">
        <f t="shared" ca="1" si="720"/>
        <v>2292.237692234758</v>
      </c>
      <c r="U4198" s="678">
        <f t="shared" ca="1" si="720"/>
        <v>1.0074017140068416</v>
      </c>
      <c r="V4198" s="678">
        <f t="shared" ca="1" si="720"/>
        <v>196.31535367265082</v>
      </c>
      <c r="W4198" s="678">
        <f t="shared" ca="1" si="714"/>
        <v>33731.812331106252</v>
      </c>
      <c r="X4198" s="678">
        <f t="shared" ca="1" si="720"/>
        <v>0</v>
      </c>
      <c r="Y4198" s="678">
        <f t="shared" ca="1" si="720"/>
        <v>0</v>
      </c>
      <c r="Z4198" s="678">
        <f t="shared" ca="1" si="720"/>
        <v>0</v>
      </c>
      <c r="AA4198" t="str">
        <f t="shared" si="715"/>
        <v>ASRCMS202202</v>
      </c>
      <c r="AB4198" s="957">
        <f t="shared" si="716"/>
        <v>45230</v>
      </c>
      <c r="AC4198" t="str">
        <f t="shared" si="717"/>
        <v>Unaudited</v>
      </c>
    </row>
    <row r="4199" spans="1:29" x14ac:dyDescent="0.25">
      <c r="A4199" t="s">
        <v>421</v>
      </c>
      <c r="B4199" t="s">
        <v>1380</v>
      </c>
      <c r="C4199" t="s">
        <v>1381</v>
      </c>
      <c r="D4199">
        <v>1900</v>
      </c>
      <c r="E4199" s="957">
        <v>1</v>
      </c>
      <c r="F4199" t="s">
        <v>441</v>
      </c>
      <c r="G4199" s="957">
        <v>274</v>
      </c>
      <c r="H4199" t="s">
        <v>391</v>
      </c>
      <c r="I4199" t="s">
        <v>489</v>
      </c>
      <c r="J4199" t="s">
        <v>445</v>
      </c>
      <c r="K4199" t="s">
        <v>448</v>
      </c>
      <c r="L4199" s="15" t="s">
        <v>91</v>
      </c>
      <c r="M4199" t="s">
        <v>456</v>
      </c>
      <c r="N4199" s="678">
        <f t="shared" ca="1" si="721"/>
        <v>417.898107464818</v>
      </c>
      <c r="O4199" s="678">
        <f t="shared" ca="1" si="720"/>
        <v>171.12977654139621</v>
      </c>
      <c r="P4199" s="678">
        <f t="shared" ca="1" si="720"/>
        <v>9.4447512139132481</v>
      </c>
      <c r="Q4199" s="678">
        <f t="shared" ca="1" si="720"/>
        <v>130.6882608262049</v>
      </c>
      <c r="R4199" s="678">
        <f t="shared" ca="1" si="720"/>
        <v>17.588272848254359</v>
      </c>
      <c r="S4199" s="678">
        <f t="shared" ca="1" si="720"/>
        <v>0.45332050828461468</v>
      </c>
      <c r="T4199" s="678">
        <f t="shared" ca="1" si="720"/>
        <v>5.6065759348363429</v>
      </c>
      <c r="U4199" s="678">
        <f t="shared" ca="1" si="720"/>
        <v>2.4640002324354065E-3</v>
      </c>
      <c r="V4199" s="678">
        <f t="shared" ca="1" si="720"/>
        <v>0.48016701813628782</v>
      </c>
      <c r="W4199" s="678">
        <f t="shared" ca="1" si="714"/>
        <v>82.504518573559665</v>
      </c>
      <c r="X4199" s="678">
        <f t="shared" ca="1" si="720"/>
        <v>0</v>
      </c>
      <c r="Y4199" s="678">
        <f t="shared" ca="1" si="720"/>
        <v>0</v>
      </c>
      <c r="Z4199" s="678">
        <f t="shared" ca="1" si="720"/>
        <v>0</v>
      </c>
      <c r="AA4199" t="str">
        <f t="shared" si="715"/>
        <v>ASRCMS202202</v>
      </c>
      <c r="AB4199" s="957">
        <f t="shared" si="716"/>
        <v>45230</v>
      </c>
      <c r="AC4199" t="str">
        <f t="shared" si="717"/>
        <v>Unaudited</v>
      </c>
    </row>
    <row r="4200" spans="1:29" x14ac:dyDescent="0.25">
      <c r="A4200" t="s">
        <v>421</v>
      </c>
      <c r="B4200" t="s">
        <v>1380</v>
      </c>
      <c r="C4200" t="s">
        <v>1381</v>
      </c>
      <c r="D4200">
        <v>1900</v>
      </c>
      <c r="E4200" s="957">
        <v>1</v>
      </c>
      <c r="F4200" t="s">
        <v>441</v>
      </c>
      <c r="G4200" s="957">
        <v>274</v>
      </c>
      <c r="H4200" t="s">
        <v>391</v>
      </c>
      <c r="I4200" t="s">
        <v>489</v>
      </c>
      <c r="J4200" t="s">
        <v>445</v>
      </c>
      <c r="K4200" t="s">
        <v>449</v>
      </c>
      <c r="L4200" s="15">
        <v>8.1</v>
      </c>
      <c r="M4200" t="s">
        <v>22</v>
      </c>
      <c r="N4200" s="678">
        <f t="shared" ca="1" si="721"/>
        <v>13948011.226713195</v>
      </c>
      <c r="O4200" s="678">
        <f t="shared" ca="1" si="720"/>
        <v>5890847.6228190148</v>
      </c>
      <c r="P4200" s="678">
        <f t="shared" ca="1" si="720"/>
        <v>770101.32974814519</v>
      </c>
      <c r="Q4200" s="678">
        <f t="shared" ca="1" si="720"/>
        <v>4912771.965226315</v>
      </c>
      <c r="R4200" s="678">
        <f t="shared" ca="1" si="720"/>
        <v>762775.06440399098</v>
      </c>
      <c r="S4200" s="678">
        <f t="shared" ca="1" si="720"/>
        <v>1071.1704652756503</v>
      </c>
      <c r="T4200" s="678">
        <f t="shared" ca="1" si="720"/>
        <v>344296.28589878435</v>
      </c>
      <c r="U4200" s="678">
        <f t="shared" ca="1" si="720"/>
        <v>0</v>
      </c>
      <c r="V4200" s="678">
        <f t="shared" ca="1" si="720"/>
        <v>250075.83179541148</v>
      </c>
      <c r="W4200" s="678">
        <f t="shared" ca="1" si="714"/>
        <v>1016071.9563562589</v>
      </c>
      <c r="X4200" s="678">
        <f t="shared" ca="1" si="720"/>
        <v>0</v>
      </c>
      <c r="Y4200" s="678">
        <f t="shared" ca="1" si="720"/>
        <v>0</v>
      </c>
      <c r="Z4200" s="678">
        <f t="shared" ca="1" si="720"/>
        <v>0</v>
      </c>
      <c r="AA4200" t="str">
        <f t="shared" si="715"/>
        <v>ASRCMS202202</v>
      </c>
      <c r="AB4200" s="957">
        <f t="shared" si="716"/>
        <v>45230</v>
      </c>
      <c r="AC4200" t="str">
        <f t="shared" si="717"/>
        <v>Unaudited</v>
      </c>
    </row>
    <row r="4201" spans="1:29" x14ac:dyDescent="0.25">
      <c r="A4201" t="s">
        <v>421</v>
      </c>
      <c r="B4201" t="s">
        <v>1380</v>
      </c>
      <c r="C4201" t="s">
        <v>1381</v>
      </c>
      <c r="D4201">
        <v>1900</v>
      </c>
      <c r="E4201" s="957">
        <v>1</v>
      </c>
      <c r="F4201" t="s">
        <v>441</v>
      </c>
      <c r="G4201" s="957">
        <v>274</v>
      </c>
      <c r="H4201" t="s">
        <v>391</v>
      </c>
      <c r="I4201" t="s">
        <v>489</v>
      </c>
      <c r="J4201" t="s">
        <v>445</v>
      </c>
      <c r="K4201" t="s">
        <v>449</v>
      </c>
      <c r="L4201" s="15" t="s">
        <v>113</v>
      </c>
      <c r="M4201" t="s">
        <v>444</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ASRCMS202202</v>
      </c>
      <c r="AB4201" s="957">
        <f t="shared" si="716"/>
        <v>45230</v>
      </c>
      <c r="AC4201" t="str">
        <f t="shared" si="717"/>
        <v>Unaudited</v>
      </c>
    </row>
    <row r="4202" spans="1:29" x14ac:dyDescent="0.25">
      <c r="A4202" t="s">
        <v>421</v>
      </c>
      <c r="B4202" t="s">
        <v>1380</v>
      </c>
      <c r="C4202" t="s">
        <v>1381</v>
      </c>
      <c r="D4202">
        <v>1900</v>
      </c>
      <c r="E4202" s="957">
        <v>1</v>
      </c>
      <c r="F4202" t="s">
        <v>441</v>
      </c>
      <c r="G4202" s="957">
        <v>274</v>
      </c>
      <c r="H4202" t="s">
        <v>391</v>
      </c>
      <c r="I4202" t="s">
        <v>489</v>
      </c>
      <c r="J4202" t="s">
        <v>445</v>
      </c>
      <c r="K4202" t="s">
        <v>449</v>
      </c>
      <c r="L4202" s="15" t="s">
        <v>115</v>
      </c>
      <c r="M4202" t="s">
        <v>158</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ASRCMS202202</v>
      </c>
      <c r="AB4202" s="957">
        <f t="shared" si="716"/>
        <v>45230</v>
      </c>
      <c r="AC4202" t="str">
        <f t="shared" si="717"/>
        <v>Unaudited</v>
      </c>
    </row>
    <row r="4203" spans="1:29" x14ac:dyDescent="0.25">
      <c r="A4203" t="s">
        <v>421</v>
      </c>
      <c r="B4203" t="s">
        <v>1380</v>
      </c>
      <c r="C4203" t="s">
        <v>1381</v>
      </c>
      <c r="D4203">
        <v>1900</v>
      </c>
      <c r="E4203" s="957">
        <v>1</v>
      </c>
      <c r="F4203" t="s">
        <v>441</v>
      </c>
      <c r="G4203" s="957">
        <v>274</v>
      </c>
      <c r="H4203" t="s">
        <v>391</v>
      </c>
      <c r="I4203" t="s">
        <v>489</v>
      </c>
      <c r="J4203" t="s">
        <v>445</v>
      </c>
      <c r="K4203" t="s">
        <v>449</v>
      </c>
      <c r="L4203" s="15" t="s">
        <v>116</v>
      </c>
      <c r="M4203" t="s">
        <v>114</v>
      </c>
      <c r="N4203" s="678">
        <f t="shared" ca="1" si="721"/>
        <v>-35149.675351481237</v>
      </c>
      <c r="O4203" s="678">
        <f t="shared" ca="1" si="720"/>
        <v>-14845.226184688605</v>
      </c>
      <c r="P4203" s="678">
        <f t="shared" ca="1" si="720"/>
        <v>-1940.6932851150266</v>
      </c>
      <c r="Q4203" s="678">
        <f t="shared" ca="1" si="720"/>
        <v>-12380.427348871262</v>
      </c>
      <c r="R4203" s="678">
        <f t="shared" ca="1" si="720"/>
        <v>-1922.2307355658381</v>
      </c>
      <c r="S4203" s="678">
        <f t="shared" ca="1" si="720"/>
        <v>-2.699402336902665</v>
      </c>
      <c r="T4203" s="678">
        <f t="shared" ca="1" si="720"/>
        <v>-867.64360003421166</v>
      </c>
      <c r="U4203" s="678">
        <f t="shared" ca="1" si="720"/>
        <v>0</v>
      </c>
      <c r="V4203" s="678">
        <f t="shared" ca="1" si="720"/>
        <v>-630.2034145216054</v>
      </c>
      <c r="W4203" s="678">
        <f t="shared" ca="1" si="714"/>
        <v>-2560.5513803477875</v>
      </c>
      <c r="X4203" s="678">
        <f t="shared" ca="1" si="720"/>
        <v>0</v>
      </c>
      <c r="Y4203" s="678">
        <f t="shared" ca="1" si="720"/>
        <v>0</v>
      </c>
      <c r="Z4203" s="678">
        <f t="shared" ca="1" si="720"/>
        <v>0</v>
      </c>
      <c r="AA4203" t="str">
        <f t="shared" si="715"/>
        <v>ASRCMS202202</v>
      </c>
      <c r="AB4203" s="957">
        <f t="shared" si="716"/>
        <v>45230</v>
      </c>
      <c r="AC4203" t="str">
        <f t="shared" si="717"/>
        <v>Unaudited</v>
      </c>
    </row>
    <row r="4204" spans="1:29" x14ac:dyDescent="0.25">
      <c r="A4204" t="s">
        <v>421</v>
      </c>
      <c r="B4204" t="s">
        <v>1380</v>
      </c>
      <c r="C4204" t="s">
        <v>1381</v>
      </c>
      <c r="D4204">
        <v>1900</v>
      </c>
      <c r="E4204" s="957">
        <v>1</v>
      </c>
      <c r="F4204" t="s">
        <v>441</v>
      </c>
      <c r="G4204" s="957">
        <v>274</v>
      </c>
      <c r="H4204" t="s">
        <v>391</v>
      </c>
      <c r="I4204" t="s">
        <v>489</v>
      </c>
      <c r="J4204" t="s">
        <v>445</v>
      </c>
      <c r="K4204" t="s">
        <v>449</v>
      </c>
      <c r="L4204" s="15" t="s">
        <v>117</v>
      </c>
      <c r="M4204" t="s">
        <v>159</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ASRCMS202202</v>
      </c>
      <c r="AB4204" s="957">
        <f t="shared" si="716"/>
        <v>45230</v>
      </c>
      <c r="AC4204" t="str">
        <f t="shared" si="717"/>
        <v>Unaudited</v>
      </c>
    </row>
    <row r="4205" spans="1:29" x14ac:dyDescent="0.25">
      <c r="A4205" t="s">
        <v>421</v>
      </c>
      <c r="B4205" t="s">
        <v>1380</v>
      </c>
      <c r="C4205" t="s">
        <v>1381</v>
      </c>
      <c r="D4205">
        <v>1900</v>
      </c>
      <c r="E4205" s="957">
        <v>1</v>
      </c>
      <c r="F4205" t="s">
        <v>441</v>
      </c>
      <c r="G4205" s="957">
        <v>274</v>
      </c>
      <c r="H4205" t="s">
        <v>391</v>
      </c>
      <c r="I4205" t="s">
        <v>489</v>
      </c>
      <c r="J4205" t="s">
        <v>445</v>
      </c>
      <c r="K4205" t="s">
        <v>449</v>
      </c>
      <c r="L4205" s="15" t="s">
        <v>160</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ASRCMS202202</v>
      </c>
      <c r="AB4205" s="957">
        <f t="shared" si="716"/>
        <v>45230</v>
      </c>
      <c r="AC4205" t="str">
        <f t="shared" si="717"/>
        <v>Unaudited</v>
      </c>
    </row>
    <row r="4206" spans="1:29" x14ac:dyDescent="0.25">
      <c r="A4206" t="s">
        <v>421</v>
      </c>
      <c r="B4206" t="s">
        <v>1380</v>
      </c>
      <c r="C4206" t="s">
        <v>1381</v>
      </c>
      <c r="D4206">
        <v>1900</v>
      </c>
      <c r="E4206" s="957">
        <v>1</v>
      </c>
      <c r="F4206" t="s">
        <v>441</v>
      </c>
      <c r="G4206" s="957">
        <v>274</v>
      </c>
      <c r="H4206" t="s">
        <v>391</v>
      </c>
      <c r="I4206" t="s">
        <v>489</v>
      </c>
      <c r="J4206" t="s">
        <v>445</v>
      </c>
      <c r="K4206" t="s">
        <v>449</v>
      </c>
      <c r="L4206" s="15" t="s">
        <v>443</v>
      </c>
      <c r="M4206" t="s">
        <v>457</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ASRCMS202202</v>
      </c>
      <c r="AB4206" s="957">
        <f t="shared" si="716"/>
        <v>45230</v>
      </c>
      <c r="AC4206" t="str">
        <f t="shared" si="717"/>
        <v>Unaudited</v>
      </c>
    </row>
    <row r="4207" spans="1:29" x14ac:dyDescent="0.25">
      <c r="A4207" t="s">
        <v>421</v>
      </c>
      <c r="B4207" t="s">
        <v>1380</v>
      </c>
      <c r="C4207" t="s">
        <v>1381</v>
      </c>
      <c r="D4207">
        <v>1900</v>
      </c>
      <c r="E4207" s="957">
        <v>1</v>
      </c>
      <c r="F4207" t="s">
        <v>441</v>
      </c>
      <c r="G4207" s="957">
        <v>274</v>
      </c>
      <c r="H4207" t="s">
        <v>391</v>
      </c>
      <c r="I4207" t="s">
        <v>489</v>
      </c>
      <c r="J4207" t="s">
        <v>445</v>
      </c>
      <c r="K4207" t="s">
        <v>450</v>
      </c>
      <c r="L4207" s="15">
        <v>9.1</v>
      </c>
      <c r="M4207" t="s">
        <v>186</v>
      </c>
      <c r="N4207" s="678">
        <f t="shared" ca="1" si="721"/>
        <v>28853838.82</v>
      </c>
      <c r="O4207" s="678">
        <f t="shared" ca="1" si="720"/>
        <v>5126953.67</v>
      </c>
      <c r="P4207" s="678">
        <f t="shared" ca="1" si="720"/>
        <v>684198.80999999994</v>
      </c>
      <c r="Q4207" s="678">
        <f t="shared" ca="1" si="720"/>
        <v>9146741.6799999997</v>
      </c>
      <c r="R4207" s="678">
        <f t="shared" ca="1" si="720"/>
        <v>1597476.73</v>
      </c>
      <c r="S4207" s="678">
        <f t="shared" ca="1" si="720"/>
        <v>32477.239999999998</v>
      </c>
      <c r="T4207" s="678">
        <f t="shared" ca="1" si="720"/>
        <v>201507.74000000002</v>
      </c>
      <c r="U4207" s="678">
        <f t="shared" ca="1" si="720"/>
        <v>0</v>
      </c>
      <c r="V4207" s="678">
        <f t="shared" ca="1" si="720"/>
        <v>12618</v>
      </c>
      <c r="W4207" s="678">
        <f t="shared" ca="1" si="714"/>
        <v>12051864.949999999</v>
      </c>
      <c r="X4207" s="678">
        <f t="shared" ca="1" si="720"/>
        <v>0</v>
      </c>
      <c r="Y4207" s="678">
        <f t="shared" ca="1" si="720"/>
        <v>0</v>
      </c>
      <c r="Z4207" s="678">
        <f t="shared" ca="1" si="720"/>
        <v>0</v>
      </c>
      <c r="AA4207" t="str">
        <f t="shared" si="715"/>
        <v>ASRCMS202202</v>
      </c>
      <c r="AB4207" s="957">
        <f t="shared" si="716"/>
        <v>45230</v>
      </c>
      <c r="AC4207" t="str">
        <f t="shared" si="717"/>
        <v>Unaudited</v>
      </c>
    </row>
    <row r="4208" spans="1:29" x14ac:dyDescent="0.25">
      <c r="A4208" t="s">
        <v>421</v>
      </c>
      <c r="B4208" t="s">
        <v>1380</v>
      </c>
      <c r="C4208" t="s">
        <v>1381</v>
      </c>
      <c r="D4208">
        <v>1900</v>
      </c>
      <c r="E4208" s="957">
        <v>1</v>
      </c>
      <c r="F4208" t="s">
        <v>441</v>
      </c>
      <c r="G4208" s="957">
        <v>274</v>
      </c>
      <c r="H4208" t="s">
        <v>391</v>
      </c>
      <c r="I4208" t="s">
        <v>489</v>
      </c>
      <c r="J4208" t="s">
        <v>445</v>
      </c>
      <c r="K4208" t="s">
        <v>450</v>
      </c>
      <c r="L4208" s="15" t="s">
        <v>107</v>
      </c>
      <c r="M4208" t="s">
        <v>187</v>
      </c>
      <c r="N4208" s="678">
        <f t="shared" ca="1" si="721"/>
        <v>17731.969999999998</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17731.969999999998</v>
      </c>
      <c r="X4208" s="678">
        <f t="shared" ca="1" si="720"/>
        <v>0</v>
      </c>
      <c r="Y4208" s="678">
        <f t="shared" ca="1" si="720"/>
        <v>0</v>
      </c>
      <c r="Z4208" s="678">
        <f t="shared" ca="1" si="720"/>
        <v>0</v>
      </c>
      <c r="AA4208" t="str">
        <f t="shared" si="715"/>
        <v>ASRCMS202202</v>
      </c>
      <c r="AB4208" s="957">
        <f t="shared" si="716"/>
        <v>45230</v>
      </c>
      <c r="AC4208" t="str">
        <f t="shared" si="717"/>
        <v>Unaudited</v>
      </c>
    </row>
    <row r="4209" spans="1:29" x14ac:dyDescent="0.25">
      <c r="A4209" t="s">
        <v>421</v>
      </c>
      <c r="B4209" t="s">
        <v>1380</v>
      </c>
      <c r="C4209" t="s">
        <v>1381</v>
      </c>
      <c r="D4209">
        <v>1900</v>
      </c>
      <c r="E4209" s="957">
        <v>1</v>
      </c>
      <c r="F4209" t="s">
        <v>441</v>
      </c>
      <c r="G4209" s="957">
        <v>274</v>
      </c>
      <c r="H4209" t="s">
        <v>391</v>
      </c>
      <c r="I4209" t="s">
        <v>489</v>
      </c>
      <c r="J4209" t="s">
        <v>445</v>
      </c>
      <c r="K4209" t="s">
        <v>450</v>
      </c>
      <c r="L4209" s="15" t="s">
        <v>1316</v>
      </c>
      <c r="M4209" t="s">
        <v>1317</v>
      </c>
      <c r="N4209" s="678">
        <f t="shared" ca="1" si="721"/>
        <v>93671.16</v>
      </c>
      <c r="O4209" s="678">
        <f t="shared" ca="1" si="720"/>
        <v>0</v>
      </c>
      <c r="P4209" s="678">
        <f t="shared" ca="1" si="720"/>
        <v>0</v>
      </c>
      <c r="Q4209" s="678">
        <f t="shared" ca="1" si="720"/>
        <v>65285.96</v>
      </c>
      <c r="R4209" s="678">
        <f t="shared" ca="1" si="720"/>
        <v>0</v>
      </c>
      <c r="S4209" s="678">
        <f t="shared" ca="1" si="720"/>
        <v>0</v>
      </c>
      <c r="T4209" s="678">
        <f t="shared" ca="1" si="720"/>
        <v>0</v>
      </c>
      <c r="U4209" s="678">
        <f t="shared" ca="1" si="720"/>
        <v>0</v>
      </c>
      <c r="V4209" s="678">
        <f t="shared" ca="1" si="720"/>
        <v>0</v>
      </c>
      <c r="W4209" s="678">
        <f t="shared" ca="1" si="714"/>
        <v>28385.200000000001</v>
      </c>
      <c r="X4209" s="678">
        <f t="shared" ca="1" si="720"/>
        <v>0</v>
      </c>
      <c r="Y4209" s="678">
        <f t="shared" ca="1" si="720"/>
        <v>0</v>
      </c>
      <c r="Z4209" s="678">
        <f t="shared" ca="1" si="720"/>
        <v>0</v>
      </c>
      <c r="AA4209" t="str">
        <f t="shared" si="715"/>
        <v>ASRCMS202202</v>
      </c>
      <c r="AB4209" s="957">
        <f t="shared" si="716"/>
        <v>45230</v>
      </c>
      <c r="AC4209" t="str">
        <f t="shared" si="717"/>
        <v>Unaudited</v>
      </c>
    </row>
    <row r="4210" spans="1:29" x14ac:dyDescent="0.25">
      <c r="A4210" t="s">
        <v>421</v>
      </c>
      <c r="B4210" t="s">
        <v>1380</v>
      </c>
      <c r="C4210" t="s">
        <v>1381</v>
      </c>
      <c r="D4210">
        <v>1900</v>
      </c>
      <c r="E4210" s="957">
        <v>1</v>
      </c>
      <c r="F4210" t="s">
        <v>441</v>
      </c>
      <c r="G4210" s="957">
        <v>274</v>
      </c>
      <c r="H4210" t="s">
        <v>391</v>
      </c>
      <c r="I4210" t="s">
        <v>489</v>
      </c>
      <c r="J4210" t="s">
        <v>445</v>
      </c>
      <c r="K4210" t="s">
        <v>450</v>
      </c>
      <c r="L4210" s="15" t="s">
        <v>108</v>
      </c>
      <c r="M4210" t="s">
        <v>188</v>
      </c>
      <c r="N4210" s="678">
        <f t="shared" ca="1" si="721"/>
        <v>3200638.9400000009</v>
      </c>
      <c r="O4210" s="678">
        <f t="shared" ca="1" si="720"/>
        <v>693322.83</v>
      </c>
      <c r="P4210" s="678">
        <f t="shared" ca="1" si="720"/>
        <v>63344.049999999981</v>
      </c>
      <c r="Q4210" s="678">
        <f t="shared" ca="1" si="720"/>
        <v>1292558.9200000004</v>
      </c>
      <c r="R4210" s="678">
        <f t="shared" ca="1" si="720"/>
        <v>96206.970000000016</v>
      </c>
      <c r="S4210" s="678">
        <f t="shared" ca="1" si="720"/>
        <v>3774.0799999999995</v>
      </c>
      <c r="T4210" s="678">
        <f t="shared" ca="1" si="720"/>
        <v>71687.100000000006</v>
      </c>
      <c r="U4210" s="678">
        <f t="shared" ca="1" si="720"/>
        <v>0</v>
      </c>
      <c r="V4210" s="678">
        <f t="shared" ca="1" si="720"/>
        <v>10237.139999999998</v>
      </c>
      <c r="W4210" s="678">
        <f t="shared" ca="1" si="714"/>
        <v>969507.85000000009</v>
      </c>
      <c r="X4210" s="678">
        <f t="shared" ca="1" si="720"/>
        <v>0</v>
      </c>
      <c r="Y4210" s="678">
        <f t="shared" ca="1" si="720"/>
        <v>0</v>
      </c>
      <c r="Z4210" s="678">
        <f t="shared" ca="1" si="720"/>
        <v>0</v>
      </c>
      <c r="AA4210" t="str">
        <f t="shared" si="715"/>
        <v>ASRCMS202202</v>
      </c>
      <c r="AB4210" s="957">
        <f t="shared" si="716"/>
        <v>45230</v>
      </c>
      <c r="AC4210" t="str">
        <f t="shared" si="717"/>
        <v>Unaudited</v>
      </c>
    </row>
    <row r="4211" spans="1:29" x14ac:dyDescent="0.25">
      <c r="A4211" t="s">
        <v>421</v>
      </c>
      <c r="B4211" t="s">
        <v>1380</v>
      </c>
      <c r="C4211" t="s">
        <v>1381</v>
      </c>
      <c r="D4211">
        <v>1900</v>
      </c>
      <c r="E4211" s="957">
        <v>1</v>
      </c>
      <c r="F4211" t="s">
        <v>441</v>
      </c>
      <c r="G4211" s="957">
        <v>274</v>
      </c>
      <c r="H4211" t="s">
        <v>391</v>
      </c>
      <c r="I4211" t="s">
        <v>489</v>
      </c>
      <c r="J4211" t="s">
        <v>445</v>
      </c>
      <c r="K4211" t="s">
        <v>450</v>
      </c>
      <c r="L4211" s="15" t="s">
        <v>109</v>
      </c>
      <c r="M4211" t="s">
        <v>161</v>
      </c>
      <c r="N4211" s="678">
        <f t="shared" ca="1" si="721"/>
        <v>22923418.693801448</v>
      </c>
      <c r="O4211" s="678">
        <f t="shared" ca="1" si="720"/>
        <v>15040590.8767865</v>
      </c>
      <c r="P4211" s="678">
        <f t="shared" ca="1" si="720"/>
        <v>206463.48573787749</v>
      </c>
      <c r="Q4211" s="678">
        <f t="shared" ca="1" si="720"/>
        <v>6417277.0359065626</v>
      </c>
      <c r="R4211" s="678">
        <f t="shared" ca="1" si="720"/>
        <v>362090.56391583168</v>
      </c>
      <c r="S4211" s="678">
        <f t="shared" ca="1" si="720"/>
        <v>12925.610174342561</v>
      </c>
      <c r="T4211" s="678">
        <f t="shared" ca="1" si="720"/>
        <v>265945.44260007527</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22350.903769876546</v>
      </c>
      <c r="W4211" s="678">
        <f t="shared" ca="1" si="714"/>
        <v>595774.77491038153</v>
      </c>
      <c r="X4211" s="678">
        <f t="shared" ca="1" si="722"/>
        <v>0</v>
      </c>
      <c r="Y4211" s="678">
        <f t="shared" ca="1" si="722"/>
        <v>0</v>
      </c>
      <c r="Z4211" s="678">
        <f t="shared" ca="1" si="722"/>
        <v>0</v>
      </c>
      <c r="AA4211" t="str">
        <f t="shared" si="715"/>
        <v>ASRCMS202202</v>
      </c>
      <c r="AB4211" s="957">
        <f t="shared" si="716"/>
        <v>45230</v>
      </c>
      <c r="AC4211" t="str">
        <f t="shared" si="717"/>
        <v>Unaudited</v>
      </c>
    </row>
    <row r="4212" spans="1:29" x14ac:dyDescent="0.25">
      <c r="A4212" t="s">
        <v>421</v>
      </c>
      <c r="B4212" t="s">
        <v>1380</v>
      </c>
      <c r="C4212" t="s">
        <v>1381</v>
      </c>
      <c r="D4212">
        <v>1900</v>
      </c>
      <c r="E4212" s="957">
        <v>1</v>
      </c>
      <c r="F4212" t="s">
        <v>441</v>
      </c>
      <c r="G4212" s="957">
        <v>274</v>
      </c>
      <c r="H4212" t="s">
        <v>391</v>
      </c>
      <c r="I4212" t="s">
        <v>489</v>
      </c>
      <c r="J4212" t="s">
        <v>445</v>
      </c>
      <c r="K4212" t="s">
        <v>450</v>
      </c>
      <c r="L4212" s="15" t="s">
        <v>110</v>
      </c>
      <c r="M4212" t="s">
        <v>135</v>
      </c>
      <c r="N4212" s="678">
        <f t="shared" ca="1" si="721"/>
        <v>136497.78569101109</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94377.998223603805</v>
      </c>
      <c r="P4212" s="678">
        <f t="shared" ca="1" si="723"/>
        <v>5996.3224215649288</v>
      </c>
      <c r="Q4212" s="678">
        <f t="shared" ca="1" si="723"/>
        <v>28615.722799466348</v>
      </c>
      <c r="R4212" s="678">
        <f t="shared" ca="1" si="723"/>
        <v>3326.9614610845711</v>
      </c>
      <c r="S4212" s="678">
        <f t="shared" ca="1" si="723"/>
        <v>86.826066745036385</v>
      </c>
      <c r="T4212" s="678">
        <f t="shared" ca="1" si="723"/>
        <v>2526.357208343436</v>
      </c>
      <c r="U4212" s="678">
        <f t="shared" ca="1" si="723"/>
        <v>7.356465364476664</v>
      </c>
      <c r="V4212" s="678">
        <f t="shared" ca="1" si="723"/>
        <v>365.98415188271406</v>
      </c>
      <c r="W4212" s="678">
        <f t="shared" ca="1" si="714"/>
        <v>1194.2568929557845</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ASRCMS202202</v>
      </c>
      <c r="AB4212" s="957">
        <f t="shared" si="716"/>
        <v>45230</v>
      </c>
      <c r="AC4212" t="str">
        <f t="shared" si="717"/>
        <v>Unaudited</v>
      </c>
    </row>
    <row r="4213" spans="1:29" x14ac:dyDescent="0.25">
      <c r="A4213" t="s">
        <v>421</v>
      </c>
      <c r="B4213" t="s">
        <v>1380</v>
      </c>
      <c r="C4213" t="s">
        <v>1381</v>
      </c>
      <c r="D4213">
        <v>1900</v>
      </c>
      <c r="E4213" s="957">
        <v>1</v>
      </c>
      <c r="F4213" t="s">
        <v>441</v>
      </c>
      <c r="G4213" s="957">
        <v>274</v>
      </c>
      <c r="H4213" t="s">
        <v>391</v>
      </c>
      <c r="I4213" t="s">
        <v>489</v>
      </c>
      <c r="J4213" t="s">
        <v>445</v>
      </c>
      <c r="K4213" t="s">
        <v>450</v>
      </c>
      <c r="L4213" s="15" t="s">
        <v>111</v>
      </c>
      <c r="M4213" t="s">
        <v>163</v>
      </c>
      <c r="N4213" s="678">
        <f t="shared" ca="1" si="721"/>
        <v>1013884.8692836623</v>
      </c>
      <c r="O4213" s="678">
        <f t="shared" ca="1" si="723"/>
        <v>387498.19462285313</v>
      </c>
      <c r="P4213" s="678">
        <f t="shared" ca="1" si="723"/>
        <v>17644.220241189134</v>
      </c>
      <c r="Q4213" s="678">
        <f t="shared" ca="1" si="723"/>
        <v>315656.35747337871</v>
      </c>
      <c r="R4213" s="678">
        <f t="shared" ca="1" si="723"/>
        <v>38559.763029943002</v>
      </c>
      <c r="S4213" s="678">
        <f t="shared" ca="1" si="723"/>
        <v>449.57349549412953</v>
      </c>
      <c r="T4213" s="678">
        <f t="shared" ca="1" si="723"/>
        <v>4091.429736741025</v>
      </c>
      <c r="U4213" s="678">
        <f t="shared" ca="1" si="723"/>
        <v>3.9200571375469662E-3</v>
      </c>
      <c r="V4213" s="678">
        <f t="shared" ca="1" si="723"/>
        <v>846.74915088373973</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249138.57761312244</v>
      </c>
      <c r="X4213" s="678">
        <f t="shared" ca="1" si="724"/>
        <v>0</v>
      </c>
      <c r="Y4213" s="678">
        <f t="shared" ca="1" si="724"/>
        <v>0</v>
      </c>
      <c r="Z4213" s="678">
        <f t="shared" ca="1" si="724"/>
        <v>0</v>
      </c>
      <c r="AA4213" t="str">
        <f t="shared" si="715"/>
        <v>ASRCMS202202</v>
      </c>
      <c r="AB4213" s="957">
        <f t="shared" si="716"/>
        <v>45230</v>
      </c>
      <c r="AC4213" t="str">
        <f t="shared" si="717"/>
        <v>Unaudited</v>
      </c>
    </row>
    <row r="4214" spans="1:29" x14ac:dyDescent="0.25">
      <c r="A4214" t="s">
        <v>421</v>
      </c>
      <c r="B4214" t="s">
        <v>1380</v>
      </c>
      <c r="C4214" t="s">
        <v>1381</v>
      </c>
      <c r="D4214">
        <v>1900</v>
      </c>
      <c r="E4214" s="957">
        <v>1</v>
      </c>
      <c r="F4214" t="s">
        <v>441</v>
      </c>
      <c r="G4214" s="957">
        <v>274</v>
      </c>
      <c r="H4214" t="s">
        <v>391</v>
      </c>
      <c r="I4214" t="s">
        <v>489</v>
      </c>
      <c r="J4214" t="s">
        <v>445</v>
      </c>
      <c r="K4214" t="s">
        <v>450</v>
      </c>
      <c r="L4214" s="15" t="s">
        <v>112</v>
      </c>
      <c r="M4214" t="s">
        <v>464</v>
      </c>
      <c r="N4214" s="678">
        <f t="shared" ca="1" si="721"/>
        <v>1098119.204387211</v>
      </c>
      <c r="O4214" s="678">
        <f t="shared" ca="1" si="723"/>
        <v>449681.13208892633</v>
      </c>
      <c r="P4214" s="678">
        <f t="shared" ca="1" si="723"/>
        <v>24818.161421156259</v>
      </c>
      <c r="Q4214" s="678">
        <f t="shared" ca="1" si="723"/>
        <v>343412.15343575669</v>
      </c>
      <c r="R4214" s="678">
        <f t="shared" ca="1" si="723"/>
        <v>46217.055884361158</v>
      </c>
      <c r="S4214" s="678">
        <f t="shared" ca="1" si="723"/>
        <v>1191.1993545742866</v>
      </c>
      <c r="T4214" s="678">
        <f t="shared" ca="1" si="723"/>
        <v>14732.511573810578</v>
      </c>
      <c r="U4214" s="678">
        <f t="shared" ca="1" si="723"/>
        <v>6.4747026285101414</v>
      </c>
      <c r="V4214" s="678">
        <f t="shared" ca="1" si="723"/>
        <v>1261.7444647633167</v>
      </c>
      <c r="W4214" s="678">
        <f t="shared" ca="1" si="725"/>
        <v>216798.77146123379</v>
      </c>
      <c r="X4214" s="678">
        <f t="shared" ca="1" si="724"/>
        <v>0</v>
      </c>
      <c r="Y4214" s="678">
        <f t="shared" ca="1" si="724"/>
        <v>0</v>
      </c>
      <c r="Z4214" s="678">
        <f t="shared" ca="1" si="724"/>
        <v>0</v>
      </c>
      <c r="AA4214" t="str">
        <f t="shared" si="715"/>
        <v>ASRCMS202202</v>
      </c>
      <c r="AB4214" s="957">
        <f t="shared" si="716"/>
        <v>45230</v>
      </c>
      <c r="AC4214" t="str">
        <f t="shared" si="717"/>
        <v>Unaudited</v>
      </c>
    </row>
    <row r="4215" spans="1:29" x14ac:dyDescent="0.25">
      <c r="A4215" t="s">
        <v>421</v>
      </c>
      <c r="B4215" t="s">
        <v>1380</v>
      </c>
      <c r="C4215" t="s">
        <v>1381</v>
      </c>
      <c r="D4215">
        <v>1900</v>
      </c>
      <c r="E4215" s="957">
        <v>1</v>
      </c>
      <c r="F4215" t="s">
        <v>441</v>
      </c>
      <c r="G4215" s="957">
        <v>274</v>
      </c>
      <c r="H4215" t="s">
        <v>391</v>
      </c>
      <c r="I4215" t="s">
        <v>489</v>
      </c>
      <c r="J4215" t="s">
        <v>445</v>
      </c>
      <c r="K4215" t="s">
        <v>6</v>
      </c>
      <c r="L4215" s="15" t="s">
        <v>118</v>
      </c>
      <c r="M4215" t="s">
        <v>189</v>
      </c>
      <c r="N4215" s="678">
        <f t="shared" ca="1" si="721"/>
        <v>96526.792517309063</v>
      </c>
      <c r="O4215" s="678">
        <f t="shared" ca="1" si="723"/>
        <v>40725.199617616607</v>
      </c>
      <c r="P4215" s="678">
        <f t="shared" ca="1" si="723"/>
        <v>5373.9418820303717</v>
      </c>
      <c r="Q4215" s="678">
        <f t="shared" ca="1" si="723"/>
        <v>34013.468717924297</v>
      </c>
      <c r="R4215" s="678">
        <f t="shared" ca="1" si="723"/>
        <v>5273.2932084105423</v>
      </c>
      <c r="S4215" s="678">
        <f t="shared" ca="1" si="723"/>
        <v>7.4053232770550599</v>
      </c>
      <c r="T4215" s="678">
        <f t="shared" ca="1" si="723"/>
        <v>2380.2236738423912</v>
      </c>
      <c r="U4215" s="678">
        <f t="shared" ca="1" si="723"/>
        <v>0</v>
      </c>
      <c r="V4215" s="678">
        <f t="shared" ca="1" si="723"/>
        <v>1728.8493645564702</v>
      </c>
      <c r="W4215" s="678">
        <f t="shared" ca="1" si="725"/>
        <v>7024.410729651323</v>
      </c>
      <c r="X4215" s="678">
        <f t="shared" ca="1" si="724"/>
        <v>0</v>
      </c>
      <c r="Y4215" s="678">
        <f t="shared" ca="1" si="724"/>
        <v>0</v>
      </c>
      <c r="Z4215" s="678">
        <f t="shared" ca="1" si="724"/>
        <v>0</v>
      </c>
      <c r="AA4215" t="str">
        <f t="shared" si="715"/>
        <v>ASRCMS202202</v>
      </c>
      <c r="AB4215" s="957">
        <f t="shared" si="716"/>
        <v>45230</v>
      </c>
      <c r="AC4215" t="str">
        <f t="shared" si="717"/>
        <v>Unaudited</v>
      </c>
    </row>
    <row r="4216" spans="1:29" x14ac:dyDescent="0.25">
      <c r="A4216" t="s">
        <v>421</v>
      </c>
      <c r="B4216" t="s">
        <v>1380</v>
      </c>
      <c r="C4216" t="s">
        <v>1381</v>
      </c>
      <c r="D4216">
        <v>1900</v>
      </c>
      <c r="E4216" s="957">
        <v>1</v>
      </c>
      <c r="F4216" t="s">
        <v>441</v>
      </c>
      <c r="G4216" s="957">
        <v>274</v>
      </c>
      <c r="H4216" t="s">
        <v>391</v>
      </c>
      <c r="I4216" t="s">
        <v>489</v>
      </c>
      <c r="J4216" t="s">
        <v>445</v>
      </c>
      <c r="K4216" t="s">
        <v>6</v>
      </c>
      <c r="L4216" s="15" t="s">
        <v>45</v>
      </c>
      <c r="M4216" t="s">
        <v>164</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ASRCMS202202</v>
      </c>
      <c r="AB4216" s="957">
        <f t="shared" si="716"/>
        <v>45230</v>
      </c>
      <c r="AC4216" t="str">
        <f t="shared" si="717"/>
        <v>Unaudited</v>
      </c>
    </row>
    <row r="4217" spans="1:29" x14ac:dyDescent="0.25">
      <c r="A4217" t="s">
        <v>421</v>
      </c>
      <c r="B4217" t="s">
        <v>1380</v>
      </c>
      <c r="C4217" t="s">
        <v>1381</v>
      </c>
      <c r="D4217">
        <v>1900</v>
      </c>
      <c r="E4217" s="957">
        <v>1</v>
      </c>
      <c r="F4217" t="s">
        <v>441</v>
      </c>
      <c r="G4217" s="957">
        <v>274</v>
      </c>
      <c r="H4217" t="s">
        <v>391</v>
      </c>
      <c r="I4217" t="s">
        <v>489</v>
      </c>
      <c r="J4217" t="s">
        <v>445</v>
      </c>
      <c r="K4217" t="s">
        <v>6</v>
      </c>
      <c r="L4217" s="15" t="s">
        <v>46</v>
      </c>
      <c r="M4217" t="s">
        <v>165</v>
      </c>
      <c r="N4217" s="678">
        <f t="shared" ca="1" si="721"/>
        <v>2.4673435563537307</v>
      </c>
      <c r="O4217" s="678">
        <f t="shared" ca="1" si="723"/>
        <v>0.23144622662023859</v>
      </c>
      <c r="P4217" s="678">
        <f t="shared" ca="1" si="723"/>
        <v>1.0948040422047223</v>
      </c>
      <c r="Q4217" s="678">
        <f t="shared" ca="1" si="723"/>
        <v>1.1410932875287698</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ASRCMS202202</v>
      </c>
      <c r="AB4217" s="957">
        <f t="shared" si="716"/>
        <v>45230</v>
      </c>
      <c r="AC4217" t="str">
        <f t="shared" si="717"/>
        <v>Unaudited</v>
      </c>
    </row>
    <row r="4218" spans="1:29" x14ac:dyDescent="0.25">
      <c r="A4218" t="s">
        <v>421</v>
      </c>
      <c r="B4218" t="s">
        <v>1380</v>
      </c>
      <c r="C4218" t="s">
        <v>1381</v>
      </c>
      <c r="D4218">
        <v>1900</v>
      </c>
      <c r="E4218" s="957">
        <v>1</v>
      </c>
      <c r="F4218" t="s">
        <v>441</v>
      </c>
      <c r="G4218" s="957">
        <v>274</v>
      </c>
      <c r="H4218" t="s">
        <v>391</v>
      </c>
      <c r="I4218" t="s">
        <v>489</v>
      </c>
      <c r="J4218" t="s">
        <v>445</v>
      </c>
      <c r="K4218" t="s">
        <v>6</v>
      </c>
      <c r="L4218" s="15" t="s">
        <v>166</v>
      </c>
      <c r="M4218" t="s">
        <v>462</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ASRCMS202202</v>
      </c>
      <c r="AB4218" s="957">
        <f t="shared" si="716"/>
        <v>45230</v>
      </c>
      <c r="AC4218" t="str">
        <f t="shared" si="717"/>
        <v>Unaudited</v>
      </c>
    </row>
    <row r="4219" spans="1:29" x14ac:dyDescent="0.25">
      <c r="A4219" t="s">
        <v>421</v>
      </c>
      <c r="B4219" t="s">
        <v>1380</v>
      </c>
      <c r="C4219" t="s">
        <v>1381</v>
      </c>
      <c r="D4219">
        <v>1900</v>
      </c>
      <c r="E4219" s="957">
        <v>1</v>
      </c>
      <c r="F4219" t="s">
        <v>441</v>
      </c>
      <c r="G4219" s="957">
        <v>274</v>
      </c>
      <c r="H4219" t="s">
        <v>391</v>
      </c>
      <c r="I4219" t="s">
        <v>489</v>
      </c>
      <c r="J4219" t="s">
        <v>445</v>
      </c>
      <c r="K4219" t="s">
        <v>435</v>
      </c>
      <c r="L4219" s="15" t="s">
        <v>121</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ASRCMS202202</v>
      </c>
      <c r="AB4219" s="957">
        <f t="shared" si="716"/>
        <v>45230</v>
      </c>
      <c r="AC4219" t="str">
        <f t="shared" si="717"/>
        <v>Unaudited</v>
      </c>
    </row>
    <row r="4220" spans="1:29" x14ac:dyDescent="0.25">
      <c r="A4220" t="s">
        <v>421</v>
      </c>
      <c r="B4220" t="s">
        <v>1380</v>
      </c>
      <c r="C4220" t="s">
        <v>1381</v>
      </c>
      <c r="D4220">
        <v>1900</v>
      </c>
      <c r="E4220" s="957">
        <v>1</v>
      </c>
      <c r="F4220" t="s">
        <v>441</v>
      </c>
      <c r="G4220" s="957">
        <v>274</v>
      </c>
      <c r="H4220" t="s">
        <v>391</v>
      </c>
      <c r="I4220" t="s">
        <v>489</v>
      </c>
      <c r="J4220" t="s">
        <v>445</v>
      </c>
      <c r="K4220" t="s">
        <v>435</v>
      </c>
      <c r="L4220" s="15" t="s">
        <v>938</v>
      </c>
      <c r="M4220" t="s">
        <v>930</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ASRCMS202202</v>
      </c>
      <c r="AB4220" s="957">
        <f t="shared" si="716"/>
        <v>45230</v>
      </c>
      <c r="AC4220" t="str">
        <f t="shared" si="717"/>
        <v>Unaudited</v>
      </c>
    </row>
    <row r="4221" spans="1:29" x14ac:dyDescent="0.25">
      <c r="A4221" t="s">
        <v>421</v>
      </c>
      <c r="B4221" t="s">
        <v>1380</v>
      </c>
      <c r="C4221" t="s">
        <v>1381</v>
      </c>
      <c r="D4221">
        <v>1900</v>
      </c>
      <c r="E4221" s="957">
        <v>1</v>
      </c>
      <c r="F4221" t="s">
        <v>441</v>
      </c>
      <c r="G4221" s="957">
        <v>274</v>
      </c>
      <c r="H4221" t="s">
        <v>391</v>
      </c>
      <c r="I4221" t="s">
        <v>489</v>
      </c>
      <c r="J4221" t="s">
        <v>445</v>
      </c>
      <c r="K4221" t="s">
        <v>435</v>
      </c>
      <c r="L4221" s="15" t="s">
        <v>168</v>
      </c>
      <c r="M4221" t="s">
        <v>40</v>
      </c>
      <c r="N4221" s="678">
        <f t="shared" ca="1" si="721"/>
        <v>6544.8531322739609</v>
      </c>
      <c r="O4221" s="678">
        <f t="shared" ca="1" si="723"/>
        <v>4246.0232057565208</v>
      </c>
      <c r="P4221" s="678">
        <f t="shared" ca="1" si="723"/>
        <v>269.77181790655089</v>
      </c>
      <c r="Q4221" s="678">
        <f t="shared" ca="1" si="723"/>
        <v>1637.755080459616</v>
      </c>
      <c r="R4221" s="678">
        <f t="shared" ca="1" si="723"/>
        <v>190.41098746896648</v>
      </c>
      <c r="S4221" s="678">
        <f t="shared" ca="1" si="723"/>
        <v>4.969290236857514</v>
      </c>
      <c r="T4221" s="678">
        <f t="shared" ca="1" si="723"/>
        <v>106.20491230303325</v>
      </c>
      <c r="U4221" s="678">
        <f t="shared" ca="1" si="723"/>
        <v>0.42103037582966601</v>
      </c>
      <c r="V4221" s="678">
        <f t="shared" ca="1" si="723"/>
        <v>20.946261197525885</v>
      </c>
      <c r="W4221" s="678">
        <f t="shared" ca="1" si="725"/>
        <v>68.350546569060526</v>
      </c>
      <c r="X4221" s="678">
        <f t="shared" ca="1" si="724"/>
        <v>0</v>
      </c>
      <c r="Y4221" s="678">
        <f t="shared" ca="1" si="724"/>
        <v>0</v>
      </c>
      <c r="Z4221" s="678">
        <f t="shared" ca="1" si="724"/>
        <v>0</v>
      </c>
      <c r="AA4221" t="str">
        <f t="shared" si="715"/>
        <v>ASRCMS202202</v>
      </c>
      <c r="AB4221" s="957">
        <f t="shared" si="716"/>
        <v>45230</v>
      </c>
      <c r="AC4221" t="str">
        <f t="shared" si="717"/>
        <v>Unaudited</v>
      </c>
    </row>
    <row r="4222" spans="1:29" x14ac:dyDescent="0.25">
      <c r="A4222" t="s">
        <v>421</v>
      </c>
      <c r="B4222" t="s">
        <v>1380</v>
      </c>
      <c r="C4222" t="s">
        <v>1381</v>
      </c>
      <c r="D4222">
        <v>1900</v>
      </c>
      <c r="E4222" s="957">
        <v>1</v>
      </c>
      <c r="F4222" t="s">
        <v>441</v>
      </c>
      <c r="G4222" s="957">
        <v>274</v>
      </c>
      <c r="H4222" t="s">
        <v>391</v>
      </c>
      <c r="I4222" t="s">
        <v>489</v>
      </c>
      <c r="J4222" t="s">
        <v>445</v>
      </c>
      <c r="K4222" t="s">
        <v>435</v>
      </c>
      <c r="L4222" s="15" t="s">
        <v>169</v>
      </c>
      <c r="M4222" t="s">
        <v>330</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ASRCMS202202</v>
      </c>
      <c r="AB4222" s="957">
        <f t="shared" si="716"/>
        <v>45230</v>
      </c>
      <c r="AC4222" t="str">
        <f t="shared" si="717"/>
        <v>Unaudited</v>
      </c>
    </row>
    <row r="4223" spans="1:29" x14ac:dyDescent="0.25">
      <c r="A4223" t="s">
        <v>421</v>
      </c>
      <c r="B4223" t="s">
        <v>1380</v>
      </c>
      <c r="C4223" t="s">
        <v>1381</v>
      </c>
      <c r="D4223">
        <v>1900</v>
      </c>
      <c r="E4223" s="957">
        <v>1</v>
      </c>
      <c r="F4223" t="s">
        <v>441</v>
      </c>
      <c r="G4223" s="957">
        <v>274</v>
      </c>
      <c r="H4223" t="s">
        <v>391</v>
      </c>
      <c r="I4223" t="s">
        <v>489</v>
      </c>
      <c r="J4223" t="s">
        <v>451</v>
      </c>
      <c r="K4223" t="s">
        <v>436</v>
      </c>
      <c r="L4223" s="15" t="s">
        <v>122</v>
      </c>
      <c r="M4223" t="s">
        <v>27</v>
      </c>
      <c r="N4223" s="678">
        <f t="shared" ca="1" si="721"/>
        <v>5756740.9189137742</v>
      </c>
      <c r="O4223" s="678">
        <f t="shared" ca="1" si="726"/>
        <v>-2678.1560489657272</v>
      </c>
      <c r="P4223" s="678">
        <f t="shared" ca="1" si="726"/>
        <v>5759419.0749627398</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ASRCMS202202</v>
      </c>
      <c r="AB4223" s="957">
        <f t="shared" si="716"/>
        <v>45230</v>
      </c>
      <c r="AC4223" t="str">
        <f t="shared" si="717"/>
        <v>Unaudited</v>
      </c>
    </row>
    <row r="4224" spans="1:29" x14ac:dyDescent="0.25">
      <c r="A4224" t="s">
        <v>421</v>
      </c>
      <c r="B4224" t="s">
        <v>1380</v>
      </c>
      <c r="C4224" t="s">
        <v>1381</v>
      </c>
      <c r="D4224">
        <v>1900</v>
      </c>
      <c r="E4224" s="957">
        <v>1</v>
      </c>
      <c r="F4224" t="s">
        <v>441</v>
      </c>
      <c r="G4224" s="957">
        <v>274</v>
      </c>
      <c r="H4224" t="s">
        <v>391</v>
      </c>
      <c r="I4224" t="s">
        <v>489</v>
      </c>
      <c r="J4224" t="s">
        <v>451</v>
      </c>
      <c r="K4224" t="s">
        <v>436</v>
      </c>
      <c r="L4224" s="15" t="s">
        <v>123</v>
      </c>
      <c r="M4224" t="s">
        <v>98</v>
      </c>
      <c r="N4224" s="678">
        <f t="shared" ca="1" si="721"/>
        <v>368503.34250109858</v>
      </c>
      <c r="O4224" s="678">
        <f t="shared" ca="1" si="726"/>
        <v>295841.862086204</v>
      </c>
      <c r="P4224" s="678">
        <f t="shared" ca="1" si="726"/>
        <v>72661.48041489457</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ASRCMS202202</v>
      </c>
      <c r="AB4224" s="957">
        <f t="shared" si="716"/>
        <v>45230</v>
      </c>
      <c r="AC4224" t="str">
        <f t="shared" si="717"/>
        <v>Unaudited</v>
      </c>
    </row>
    <row r="4225" spans="1:29" x14ac:dyDescent="0.25">
      <c r="A4225" t="s">
        <v>421</v>
      </c>
      <c r="B4225" t="s">
        <v>1380</v>
      </c>
      <c r="C4225" t="s">
        <v>1381</v>
      </c>
      <c r="D4225">
        <v>1900</v>
      </c>
      <c r="E4225" s="957">
        <v>1</v>
      </c>
      <c r="F4225" t="s">
        <v>441</v>
      </c>
      <c r="G4225" s="957">
        <v>274</v>
      </c>
      <c r="H4225" t="s">
        <v>391</v>
      </c>
      <c r="I4225" t="s">
        <v>489</v>
      </c>
      <c r="J4225" t="s">
        <v>451</v>
      </c>
      <c r="K4225" t="s">
        <v>436</v>
      </c>
      <c r="L4225" s="15" t="s">
        <v>124</v>
      </c>
      <c r="M4225" t="s">
        <v>99</v>
      </c>
      <c r="N4225" s="678">
        <f t="shared" ca="1" si="721"/>
        <v>376833.81686819112</v>
      </c>
      <c r="O4225" s="678">
        <f t="shared" ca="1" si="726"/>
        <v>300033.65564723086</v>
      </c>
      <c r="P4225" s="678">
        <f t="shared" ca="1" si="726"/>
        <v>76800.16122096029</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ASRCMS202202</v>
      </c>
      <c r="AB4225" s="957">
        <f t="shared" si="716"/>
        <v>45230</v>
      </c>
      <c r="AC4225" t="str">
        <f t="shared" si="717"/>
        <v>Unaudited</v>
      </c>
    </row>
    <row r="4226" spans="1:29" x14ac:dyDescent="0.25">
      <c r="A4226" t="s">
        <v>421</v>
      </c>
      <c r="B4226" t="s">
        <v>1380</v>
      </c>
      <c r="C4226" t="s">
        <v>1381</v>
      </c>
      <c r="D4226">
        <v>1900</v>
      </c>
      <c r="E4226" s="957">
        <v>1</v>
      </c>
      <c r="F4226" t="s">
        <v>441</v>
      </c>
      <c r="G4226" s="957">
        <v>274</v>
      </c>
      <c r="H4226" t="s">
        <v>391</v>
      </c>
      <c r="I4226" t="s">
        <v>489</v>
      </c>
      <c r="J4226" t="s">
        <v>451</v>
      </c>
      <c r="K4226" t="s">
        <v>436</v>
      </c>
      <c r="L4226" s="15" t="s">
        <v>125</v>
      </c>
      <c r="M4226" t="s">
        <v>100</v>
      </c>
      <c r="N4226" s="678">
        <f t="shared" ca="1" si="721"/>
        <v>308921.09691400756</v>
      </c>
      <c r="O4226" s="678">
        <f t="shared" ca="1" si="726"/>
        <v>144976.15203939765</v>
      </c>
      <c r="P4226" s="678">
        <f t="shared" ca="1" si="726"/>
        <v>163944.94487460994</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ASRCMS202202</v>
      </c>
      <c r="AB4226" s="957">
        <f t="shared" ref="AB4226:AB4289" si="728">file_date</f>
        <v>45230</v>
      </c>
      <c r="AC4226" t="str">
        <f t="shared" ref="AC4226:AC4289" si="729">status</f>
        <v>Unaudited</v>
      </c>
    </row>
    <row r="4227" spans="1:29" x14ac:dyDescent="0.25">
      <c r="A4227" t="s">
        <v>421</v>
      </c>
      <c r="B4227" t="s">
        <v>1380</v>
      </c>
      <c r="C4227" t="s">
        <v>1381</v>
      </c>
      <c r="D4227">
        <v>1900</v>
      </c>
      <c r="E4227" s="957">
        <v>1</v>
      </c>
      <c r="F4227" t="s">
        <v>441</v>
      </c>
      <c r="G4227" s="957">
        <v>274</v>
      </c>
      <c r="H4227" t="s">
        <v>391</v>
      </c>
      <c r="I4227" t="s">
        <v>489</v>
      </c>
      <c r="J4227" t="s">
        <v>451</v>
      </c>
      <c r="K4227" t="s">
        <v>436</v>
      </c>
      <c r="L4227" s="15" t="s">
        <v>126</v>
      </c>
      <c r="M4227" t="s">
        <v>101</v>
      </c>
      <c r="N4227" s="678">
        <f t="shared" ca="1" si="721"/>
        <v>424632.80474963452</v>
      </c>
      <c r="O4227" s="678">
        <f t="shared" ca="1" si="726"/>
        <v>21786.339186011781</v>
      </c>
      <c r="P4227" s="678">
        <f t="shared" ca="1" si="726"/>
        <v>402846.46556362277</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ASRCMS202202</v>
      </c>
      <c r="AB4227" s="957">
        <f t="shared" si="728"/>
        <v>45230</v>
      </c>
      <c r="AC4227" t="str">
        <f t="shared" si="729"/>
        <v>Unaudited</v>
      </c>
    </row>
    <row r="4228" spans="1:29" x14ac:dyDescent="0.25">
      <c r="A4228" t="s">
        <v>421</v>
      </c>
      <c r="B4228" t="s">
        <v>1380</v>
      </c>
      <c r="C4228" t="s">
        <v>1381</v>
      </c>
      <c r="D4228">
        <v>1900</v>
      </c>
      <c r="E4228" s="957">
        <v>1</v>
      </c>
      <c r="F4228" t="s">
        <v>441</v>
      </c>
      <c r="G4228" s="957">
        <v>274</v>
      </c>
      <c r="H4228" t="s">
        <v>391</v>
      </c>
      <c r="I4228" t="s">
        <v>489</v>
      </c>
      <c r="J4228" t="s">
        <v>451</v>
      </c>
      <c r="K4228" t="s">
        <v>436</v>
      </c>
      <c r="L4228" s="15" t="s">
        <v>127</v>
      </c>
      <c r="M4228" t="s">
        <v>28</v>
      </c>
      <c r="N4228" s="678">
        <f t="shared" ca="1" si="721"/>
        <v>172157.9846139772</v>
      </c>
      <c r="O4228" s="678">
        <f t="shared" ca="1" si="726"/>
        <v>172157.9846139772</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ASRCMS202202</v>
      </c>
      <c r="AB4228" s="957">
        <f t="shared" si="728"/>
        <v>45230</v>
      </c>
      <c r="AC4228" t="str">
        <f t="shared" si="729"/>
        <v>Unaudited</v>
      </c>
    </row>
    <row r="4229" spans="1:29" x14ac:dyDescent="0.25">
      <c r="A4229" t="s">
        <v>421</v>
      </c>
      <c r="B4229" t="s">
        <v>1380</v>
      </c>
      <c r="C4229" t="s">
        <v>1381</v>
      </c>
      <c r="D4229">
        <v>1900</v>
      </c>
      <c r="E4229" s="957">
        <v>1</v>
      </c>
      <c r="F4229" t="s">
        <v>441</v>
      </c>
      <c r="G4229" s="957">
        <v>274</v>
      </c>
      <c r="H4229" t="s">
        <v>391</v>
      </c>
      <c r="I4229" t="s">
        <v>489</v>
      </c>
      <c r="J4229" t="s">
        <v>437</v>
      </c>
      <c r="K4229" t="s">
        <v>437</v>
      </c>
      <c r="L4229" s="15" t="s">
        <v>129</v>
      </c>
      <c r="M4229" t="s">
        <v>327</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ASRCMS202202</v>
      </c>
      <c r="AB4229" s="957">
        <f t="shared" si="728"/>
        <v>45230</v>
      </c>
      <c r="AC4229" t="str">
        <f t="shared" si="729"/>
        <v>Unaudited</v>
      </c>
    </row>
    <row r="4230" spans="1:29" x14ac:dyDescent="0.25">
      <c r="A4230" t="s">
        <v>421</v>
      </c>
      <c r="B4230" t="s">
        <v>1380</v>
      </c>
      <c r="C4230" t="s">
        <v>1381</v>
      </c>
      <c r="D4230">
        <v>1900</v>
      </c>
      <c r="E4230" s="957">
        <v>1</v>
      </c>
      <c r="F4230" t="s">
        <v>441</v>
      </c>
      <c r="G4230" s="957">
        <v>274</v>
      </c>
      <c r="H4230" t="s">
        <v>391</v>
      </c>
      <c r="I4230" t="s">
        <v>489</v>
      </c>
      <c r="J4230" t="s">
        <v>437</v>
      </c>
      <c r="K4230" t="s">
        <v>437</v>
      </c>
      <c r="L4230" s="15" t="s">
        <v>130</v>
      </c>
      <c r="M4230" t="s">
        <v>326</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ASRCMS202202</v>
      </c>
      <c r="AB4230" s="957">
        <f t="shared" si="728"/>
        <v>45230</v>
      </c>
      <c r="AC4230" t="str">
        <f t="shared" si="729"/>
        <v>Unaudited</v>
      </c>
    </row>
    <row r="4231" spans="1:29" x14ac:dyDescent="0.25">
      <c r="A4231" t="s">
        <v>421</v>
      </c>
      <c r="B4231" t="s">
        <v>1380</v>
      </c>
      <c r="C4231" t="s">
        <v>1381</v>
      </c>
      <c r="D4231">
        <v>1900</v>
      </c>
      <c r="E4231" s="957">
        <v>1</v>
      </c>
      <c r="F4231" t="s">
        <v>441</v>
      </c>
      <c r="G4231" s="957">
        <v>274</v>
      </c>
      <c r="H4231" t="s">
        <v>391</v>
      </c>
      <c r="I4231" t="s">
        <v>489</v>
      </c>
      <c r="J4231" t="s">
        <v>437</v>
      </c>
      <c r="K4231" t="s">
        <v>437</v>
      </c>
      <c r="L4231" s="15" t="s">
        <v>131</v>
      </c>
      <c r="M4231" t="s">
        <v>180</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ASRCMS202202</v>
      </c>
      <c r="AB4231" s="957">
        <f t="shared" si="728"/>
        <v>45230</v>
      </c>
      <c r="AC4231" t="str">
        <f t="shared" si="729"/>
        <v>Unaudited</v>
      </c>
    </row>
    <row r="4232" spans="1:29" x14ac:dyDescent="0.25">
      <c r="A4232" t="s">
        <v>421</v>
      </c>
      <c r="B4232" t="s">
        <v>1380</v>
      </c>
      <c r="C4232" t="s">
        <v>1381</v>
      </c>
      <c r="D4232">
        <v>1900</v>
      </c>
      <c r="E4232" s="957">
        <v>1</v>
      </c>
      <c r="F4232" t="s">
        <v>441</v>
      </c>
      <c r="G4232" s="957">
        <v>274</v>
      </c>
      <c r="H4232" t="s">
        <v>391</v>
      </c>
      <c r="I4232" t="s">
        <v>489</v>
      </c>
      <c r="J4232" t="s">
        <v>437</v>
      </c>
      <c r="K4232" t="s">
        <v>437</v>
      </c>
      <c r="L4232" s="15" t="s">
        <v>132</v>
      </c>
      <c r="M4232" t="s">
        <v>495</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ASRCMS202202</v>
      </c>
      <c r="AB4232" s="957">
        <f t="shared" si="728"/>
        <v>45230</v>
      </c>
      <c r="AC4232" t="str">
        <f t="shared" si="729"/>
        <v>Unaudited</v>
      </c>
    </row>
    <row r="4233" spans="1:29" x14ac:dyDescent="0.25">
      <c r="A4233" t="s">
        <v>421</v>
      </c>
      <c r="B4233" t="s">
        <v>1380</v>
      </c>
      <c r="C4233" t="s">
        <v>1381</v>
      </c>
      <c r="D4233">
        <v>1900</v>
      </c>
      <c r="E4233" s="957">
        <v>1</v>
      </c>
      <c r="F4233" t="s">
        <v>441</v>
      </c>
      <c r="G4233" s="957">
        <v>274</v>
      </c>
      <c r="H4233" t="s">
        <v>391</v>
      </c>
      <c r="I4233" t="s">
        <v>489</v>
      </c>
      <c r="J4233" t="s">
        <v>437</v>
      </c>
      <c r="K4233" t="s">
        <v>437</v>
      </c>
      <c r="L4233" s="15" t="s">
        <v>133</v>
      </c>
      <c r="M4233" t="s">
        <v>496</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ASRCMS202202</v>
      </c>
      <c r="AB4233" s="957">
        <f t="shared" si="728"/>
        <v>45230</v>
      </c>
      <c r="AC4233" t="str">
        <f t="shared" si="729"/>
        <v>Unaudited</v>
      </c>
    </row>
    <row r="4234" spans="1:29" x14ac:dyDescent="0.25">
      <c r="A4234" t="s">
        <v>421</v>
      </c>
      <c r="B4234" t="s">
        <v>1380</v>
      </c>
      <c r="C4234" t="s">
        <v>1381</v>
      </c>
      <c r="D4234">
        <v>1900</v>
      </c>
      <c r="E4234" s="957">
        <v>1</v>
      </c>
      <c r="F4234" t="s">
        <v>441</v>
      </c>
      <c r="G4234" s="957">
        <v>274</v>
      </c>
      <c r="H4234" t="s">
        <v>391</v>
      </c>
      <c r="I4234" t="s">
        <v>489</v>
      </c>
      <c r="J4234" t="s">
        <v>437</v>
      </c>
      <c r="K4234" t="s">
        <v>437</v>
      </c>
      <c r="L4234" s="15" t="s">
        <v>134</v>
      </c>
      <c r="M4234" t="s">
        <v>497</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ASRCMS202202</v>
      </c>
      <c r="AB4234" s="957">
        <f t="shared" si="728"/>
        <v>45230</v>
      </c>
      <c r="AC4234" t="str">
        <f t="shared" si="729"/>
        <v>Unaudited</v>
      </c>
    </row>
    <row r="4235" spans="1:29" x14ac:dyDescent="0.25">
      <c r="A4235" t="s">
        <v>421</v>
      </c>
      <c r="B4235" t="s">
        <v>1380</v>
      </c>
      <c r="C4235" t="s">
        <v>1381</v>
      </c>
      <c r="D4235">
        <v>1900</v>
      </c>
      <c r="E4235" s="957">
        <v>1</v>
      </c>
      <c r="F4235" t="s">
        <v>441</v>
      </c>
      <c r="G4235" s="957">
        <v>274</v>
      </c>
      <c r="H4235" t="s">
        <v>391</v>
      </c>
      <c r="I4235" t="s">
        <v>490</v>
      </c>
      <c r="J4235" t="s">
        <v>26</v>
      </c>
      <c r="K4235" t="s">
        <v>26</v>
      </c>
      <c r="L4235" s="15" t="s">
        <v>270</v>
      </c>
      <c r="M4235" t="s">
        <v>26</v>
      </c>
      <c r="N4235" s="678">
        <f t="shared" ca="1" si="731"/>
        <v>2116914.7425544327</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ASRCMS202202</v>
      </c>
      <c r="AB4235" s="957">
        <f t="shared" si="728"/>
        <v>45230</v>
      </c>
      <c r="AC4235" t="str">
        <f t="shared" si="729"/>
        <v>Unaudited</v>
      </c>
    </row>
    <row r="4236" spans="1:29" x14ac:dyDescent="0.25">
      <c r="A4236" t="s">
        <v>421</v>
      </c>
      <c r="B4236" t="s">
        <v>1380</v>
      </c>
      <c r="C4236" t="s">
        <v>1381</v>
      </c>
      <c r="D4236">
        <v>1900</v>
      </c>
      <c r="E4236" s="957">
        <v>1</v>
      </c>
      <c r="F4236" t="s">
        <v>442</v>
      </c>
      <c r="G4236" s="957">
        <v>366</v>
      </c>
      <c r="H4236" t="s">
        <v>391</v>
      </c>
      <c r="I4236" t="s">
        <v>433</v>
      </c>
      <c r="J4236" t="s">
        <v>433</v>
      </c>
      <c r="K4236" t="s">
        <v>433</v>
      </c>
      <c r="M4236" t="s">
        <v>433</v>
      </c>
      <c r="N4236" s="678">
        <f t="shared" ca="1" si="731"/>
        <v>64699.469892466994</v>
      </c>
      <c r="O4236" s="678">
        <f t="shared" ca="1" si="730"/>
        <v>42446.463440854997</v>
      </c>
      <c r="P4236" s="678">
        <f t="shared" ca="1" si="730"/>
        <v>2666.2580645160001</v>
      </c>
      <c r="Q4236" s="678">
        <f t="shared" ca="1" si="730"/>
        <v>15777.265591396999</v>
      </c>
      <c r="R4236" s="678">
        <f t="shared" ca="1" si="730"/>
        <v>1838</v>
      </c>
      <c r="S4236" s="678">
        <f t="shared" ca="1" si="730"/>
        <v>45</v>
      </c>
      <c r="T4236" s="678">
        <f t="shared" ca="1" si="730"/>
        <v>1056</v>
      </c>
      <c r="U4236" s="678">
        <f t="shared" ca="1" si="730"/>
        <v>3</v>
      </c>
      <c r="V4236" s="678">
        <f t="shared" ca="1" si="730"/>
        <v>201</v>
      </c>
      <c r="W4236" s="678">
        <f t="shared" ca="1" si="725"/>
        <v>666.48279569900001</v>
      </c>
      <c r="X4236" s="678">
        <f t="shared" ca="1" si="730"/>
        <v>0</v>
      </c>
      <c r="Y4236" s="678">
        <f t="shared" ca="1" si="730"/>
        <v>0</v>
      </c>
      <c r="Z4236" s="678">
        <f t="shared" ca="1" si="730"/>
        <v>0</v>
      </c>
      <c r="AA4236" t="str">
        <f t="shared" si="727"/>
        <v>ASRCMS202202</v>
      </c>
      <c r="AB4236" s="957">
        <f t="shared" si="728"/>
        <v>45230</v>
      </c>
      <c r="AC4236" t="str">
        <f t="shared" si="729"/>
        <v>Unaudited</v>
      </c>
    </row>
    <row r="4237" spans="1:29" x14ac:dyDescent="0.25">
      <c r="A4237" t="s">
        <v>421</v>
      </c>
      <c r="B4237" t="s">
        <v>1380</v>
      </c>
      <c r="C4237" t="s">
        <v>1381</v>
      </c>
      <c r="D4237">
        <v>1900</v>
      </c>
      <c r="E4237" s="957">
        <v>1</v>
      </c>
      <c r="F4237" t="s">
        <v>442</v>
      </c>
      <c r="G4237" s="957">
        <v>366</v>
      </c>
      <c r="H4237" t="s">
        <v>391</v>
      </c>
      <c r="I4237" t="s">
        <v>488</v>
      </c>
      <c r="J4237" t="s">
        <v>12</v>
      </c>
      <c r="K4237" t="s">
        <v>12</v>
      </c>
      <c r="L4237" s="15">
        <v>1.1000000000000001</v>
      </c>
      <c r="M4237" t="s">
        <v>12</v>
      </c>
      <c r="N4237" s="678">
        <f t="shared" ca="1" si="731"/>
        <v>110556336.25999999</v>
      </c>
      <c r="O4237" s="678">
        <f t="shared" ca="1" si="730"/>
        <v>59494660.990000002</v>
      </c>
      <c r="P4237" s="678">
        <f t="shared" ca="1" si="730"/>
        <v>3737133.9499999993</v>
      </c>
      <c r="Q4237" s="678">
        <f t="shared" ca="1" si="730"/>
        <v>22114046.57</v>
      </c>
      <c r="R4237" s="678">
        <f t="shared" ca="1" si="730"/>
        <v>2576214.3199999998</v>
      </c>
      <c r="S4237" s="678">
        <f t="shared" ca="1" si="730"/>
        <v>63073.8</v>
      </c>
      <c r="T4237" s="678">
        <f t="shared" ca="1" si="730"/>
        <v>1480131.8399999999</v>
      </c>
      <c r="U4237" s="678">
        <f t="shared" ca="1" si="730"/>
        <v>4204.92</v>
      </c>
      <c r="V4237" s="678">
        <f t="shared" ca="1" si="730"/>
        <v>281729.64</v>
      </c>
      <c r="W4237" s="678">
        <f t="shared" ca="1" si="725"/>
        <v>20805140.23</v>
      </c>
      <c r="X4237" s="678">
        <f t="shared" ca="1" si="730"/>
        <v>0</v>
      </c>
      <c r="Y4237" s="678">
        <f t="shared" ca="1" si="730"/>
        <v>0</v>
      </c>
      <c r="Z4237" s="678">
        <f t="shared" ca="1" si="730"/>
        <v>0</v>
      </c>
      <c r="AA4237" t="str">
        <f t="shared" si="727"/>
        <v>ASRCMS202202</v>
      </c>
      <c r="AB4237" s="957">
        <f t="shared" si="728"/>
        <v>45230</v>
      </c>
      <c r="AC4237" t="str">
        <f t="shared" si="729"/>
        <v>Unaudited</v>
      </c>
    </row>
    <row r="4238" spans="1:29" x14ac:dyDescent="0.25">
      <c r="A4238" t="s">
        <v>421</v>
      </c>
      <c r="B4238" t="s">
        <v>1380</v>
      </c>
      <c r="C4238" t="s">
        <v>1381</v>
      </c>
      <c r="D4238">
        <v>1900</v>
      </c>
      <c r="E4238" s="957">
        <v>1</v>
      </c>
      <c r="F4238" t="s">
        <v>442</v>
      </c>
      <c r="G4238" s="957">
        <v>366</v>
      </c>
      <c r="H4238" t="s">
        <v>391</v>
      </c>
      <c r="I4238" t="s">
        <v>488</v>
      </c>
      <c r="J4238" t="s">
        <v>12</v>
      </c>
      <c r="K4238" t="s">
        <v>1323</v>
      </c>
      <c r="L4238" s="15" t="s">
        <v>1314</v>
      </c>
      <c r="M4238" t="s">
        <v>1323</v>
      </c>
      <c r="N4238" s="678">
        <f t="shared" ca="1" si="731"/>
        <v>1432411.1981786136</v>
      </c>
      <c r="O4238" s="678">
        <f t="shared" ca="1" si="730"/>
        <v>786342.2865699844</v>
      </c>
      <c r="P4238" s="678">
        <f t="shared" ca="1" si="730"/>
        <v>50477.466339246654</v>
      </c>
      <c r="Q4238" s="678">
        <f t="shared" ca="1" si="730"/>
        <v>308131.20372477209</v>
      </c>
      <c r="R4238" s="678">
        <f t="shared" ca="1" si="730"/>
        <v>35686.192446933521</v>
      </c>
      <c r="S4238" s="678">
        <f t="shared" ca="1" si="730"/>
        <v>977.56579765979177</v>
      </c>
      <c r="T4238" s="678">
        <f t="shared" ca="1" si="730"/>
        <v>19910.803672853614</v>
      </c>
      <c r="U4238" s="678">
        <f t="shared" ca="1" si="730"/>
        <v>95.498018122581783</v>
      </c>
      <c r="V4238" s="678">
        <f t="shared" ca="1" si="730"/>
        <v>3960.4356883463497</v>
      </c>
      <c r="W4238" s="678">
        <f t="shared" ca="1" si="725"/>
        <v>226829.74592069437</v>
      </c>
      <c r="X4238" s="678">
        <f t="shared" ca="1" si="730"/>
        <v>0</v>
      </c>
      <c r="Y4238" s="678">
        <f t="shared" ca="1" si="730"/>
        <v>0</v>
      </c>
      <c r="Z4238" s="678">
        <f t="shared" ca="1" si="730"/>
        <v>0</v>
      </c>
      <c r="AA4238" t="str">
        <f t="shared" si="727"/>
        <v>ASRCMS202202</v>
      </c>
      <c r="AB4238" s="957">
        <f t="shared" si="728"/>
        <v>45230</v>
      </c>
      <c r="AC4238" t="str">
        <f t="shared" si="729"/>
        <v>Unaudited</v>
      </c>
    </row>
    <row r="4239" spans="1:29" x14ac:dyDescent="0.25">
      <c r="A4239" t="s">
        <v>421</v>
      </c>
      <c r="B4239" t="s">
        <v>1380</v>
      </c>
      <c r="C4239" t="s">
        <v>1381</v>
      </c>
      <c r="D4239">
        <v>1900</v>
      </c>
      <c r="E4239" s="957">
        <v>1</v>
      </c>
      <c r="F4239" t="s">
        <v>442</v>
      </c>
      <c r="G4239" s="957">
        <v>366</v>
      </c>
      <c r="H4239" t="s">
        <v>391</v>
      </c>
      <c r="I4239" t="s">
        <v>488</v>
      </c>
      <c r="J4239" t="s">
        <v>491</v>
      </c>
      <c r="K4239" t="s">
        <v>492</v>
      </c>
      <c r="L4239" s="15" t="s">
        <v>63</v>
      </c>
      <c r="M4239" t="s">
        <v>344</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ASRCMS202202</v>
      </c>
      <c r="AB4239" s="957">
        <f t="shared" si="728"/>
        <v>45230</v>
      </c>
      <c r="AC4239" t="str">
        <f t="shared" si="729"/>
        <v>Unaudited</v>
      </c>
    </row>
    <row r="4240" spans="1:29" x14ac:dyDescent="0.25">
      <c r="A4240" t="s">
        <v>421</v>
      </c>
      <c r="B4240" t="s">
        <v>1380</v>
      </c>
      <c r="C4240" t="s">
        <v>1381</v>
      </c>
      <c r="D4240">
        <v>1900</v>
      </c>
      <c r="E4240" s="957">
        <v>1</v>
      </c>
      <c r="F4240" t="s">
        <v>442</v>
      </c>
      <c r="G4240" s="957">
        <v>366</v>
      </c>
      <c r="H4240" t="s">
        <v>391</v>
      </c>
      <c r="I4240" t="s">
        <v>488</v>
      </c>
      <c r="J4240" t="s">
        <v>491</v>
      </c>
      <c r="K4240" t="s">
        <v>1014</v>
      </c>
      <c r="L4240" s="15" t="s">
        <v>910</v>
      </c>
      <c r="M4240" t="s">
        <v>911</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ASRCMS202202</v>
      </c>
      <c r="AB4240" s="957">
        <f t="shared" si="728"/>
        <v>45230</v>
      </c>
      <c r="AC4240" t="str">
        <f t="shared" si="729"/>
        <v>Unaudited</v>
      </c>
    </row>
    <row r="4241" spans="1:29" x14ac:dyDescent="0.25">
      <c r="A4241" t="s">
        <v>421</v>
      </c>
      <c r="B4241" t="s">
        <v>1380</v>
      </c>
      <c r="C4241" t="s">
        <v>1381</v>
      </c>
      <c r="D4241">
        <v>1900</v>
      </c>
      <c r="E4241" s="957">
        <v>1</v>
      </c>
      <c r="F4241" t="s">
        <v>442</v>
      </c>
      <c r="G4241" s="957">
        <v>366</v>
      </c>
      <c r="H4241" t="s">
        <v>391</v>
      </c>
      <c r="I4241" t="s">
        <v>488</v>
      </c>
      <c r="J4241" t="s">
        <v>13</v>
      </c>
      <c r="K4241" t="s">
        <v>493</v>
      </c>
      <c r="L4241" s="15" t="s">
        <v>95</v>
      </c>
      <c r="M4241" t="s">
        <v>147</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ASRCMS202202</v>
      </c>
      <c r="AB4241" s="957">
        <f t="shared" si="728"/>
        <v>45230</v>
      </c>
      <c r="AC4241" t="str">
        <f t="shared" si="729"/>
        <v>Unaudited</v>
      </c>
    </row>
    <row r="4242" spans="1:29" x14ac:dyDescent="0.25">
      <c r="A4242" t="s">
        <v>421</v>
      </c>
      <c r="B4242" t="s">
        <v>1380</v>
      </c>
      <c r="C4242" t="s">
        <v>1381</v>
      </c>
      <c r="D4242">
        <v>1900</v>
      </c>
      <c r="E4242" s="957">
        <v>1</v>
      </c>
      <c r="F4242" t="s">
        <v>442</v>
      </c>
      <c r="G4242" s="957">
        <v>366</v>
      </c>
      <c r="H4242" t="s">
        <v>391</v>
      </c>
      <c r="I4242" t="s">
        <v>488</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ASRCMS202202</v>
      </c>
      <c r="AB4242" s="957">
        <f t="shared" si="728"/>
        <v>45230</v>
      </c>
      <c r="AC4242" t="str">
        <f t="shared" si="729"/>
        <v>Unaudited</v>
      </c>
    </row>
    <row r="4243" spans="1:29" x14ac:dyDescent="0.25">
      <c r="A4243" t="s">
        <v>421</v>
      </c>
      <c r="B4243" t="s">
        <v>1380</v>
      </c>
      <c r="C4243" t="s">
        <v>1381</v>
      </c>
      <c r="D4243">
        <v>1900</v>
      </c>
      <c r="E4243" s="957">
        <v>1</v>
      </c>
      <c r="F4243" t="s">
        <v>442</v>
      </c>
      <c r="G4243" s="957">
        <v>366</v>
      </c>
      <c r="H4243" t="s">
        <v>391</v>
      </c>
      <c r="I4243" t="s">
        <v>489</v>
      </c>
      <c r="J4243" t="s">
        <v>445</v>
      </c>
      <c r="K4243" t="s">
        <v>0</v>
      </c>
      <c r="L4243" s="15">
        <v>2.1</v>
      </c>
      <c r="M4243" t="s">
        <v>148</v>
      </c>
      <c r="N4243" s="678">
        <f t="shared" ca="1" si="731"/>
        <v>5153196.58</v>
      </c>
      <c r="O4243" s="678">
        <f t="shared" ca="1" si="730"/>
        <v>1615313.1500000001</v>
      </c>
      <c r="P4243" s="678">
        <f t="shared" ca="1" si="730"/>
        <v>110935.85</v>
      </c>
      <c r="Q4243" s="678">
        <f t="shared" ca="1" si="730"/>
        <v>1706854.9399999997</v>
      </c>
      <c r="R4243" s="678">
        <f t="shared" ca="1" si="730"/>
        <v>763237.58</v>
      </c>
      <c r="S4243" s="678">
        <f t="shared" ca="1" si="730"/>
        <v>0</v>
      </c>
      <c r="T4243" s="678">
        <f t="shared" ca="1" si="730"/>
        <v>32429.89</v>
      </c>
      <c r="U4243" s="678">
        <f t="shared" ca="1" si="730"/>
        <v>0</v>
      </c>
      <c r="V4243" s="678">
        <f t="shared" ca="1" si="730"/>
        <v>3902.19</v>
      </c>
      <c r="W4243" s="678">
        <f t="shared" ca="1" si="725"/>
        <v>920522.98</v>
      </c>
      <c r="X4243" s="678">
        <f t="shared" ca="1" si="730"/>
        <v>0</v>
      </c>
      <c r="Y4243" s="678">
        <f t="shared" ca="1" si="730"/>
        <v>0</v>
      </c>
      <c r="Z4243" s="678">
        <f t="shared" ca="1" si="730"/>
        <v>0</v>
      </c>
      <c r="AA4243" t="str">
        <f t="shared" si="727"/>
        <v>ASRCMS202202</v>
      </c>
      <c r="AB4243" s="957">
        <f t="shared" si="728"/>
        <v>45230</v>
      </c>
      <c r="AC4243" t="str">
        <f t="shared" si="729"/>
        <v>Unaudited</v>
      </c>
    </row>
    <row r="4244" spans="1:29" x14ac:dyDescent="0.25">
      <c r="A4244" t="s">
        <v>421</v>
      </c>
      <c r="B4244" t="s">
        <v>1380</v>
      </c>
      <c r="C4244" t="s">
        <v>1381</v>
      </c>
      <c r="D4244">
        <v>1900</v>
      </c>
      <c r="E4244" s="957">
        <v>1</v>
      </c>
      <c r="F4244" t="s">
        <v>442</v>
      </c>
      <c r="G4244" s="957">
        <v>366</v>
      </c>
      <c r="H4244" t="s">
        <v>391</v>
      </c>
      <c r="I4244" t="s">
        <v>489</v>
      </c>
      <c r="J4244" t="s">
        <v>445</v>
      </c>
      <c r="K4244" t="s">
        <v>0</v>
      </c>
      <c r="L4244" s="15">
        <v>2.2000000000000002</v>
      </c>
      <c r="M4244" t="s">
        <v>149</v>
      </c>
      <c r="N4244" s="678">
        <f t="shared" ca="1" si="731"/>
        <v>597471.98811181949</v>
      </c>
      <c r="O4244" s="678">
        <f t="shared" ca="1" si="730"/>
        <v>187746.97058204404</v>
      </c>
      <c r="P4244" s="678">
        <f t="shared" ca="1" si="730"/>
        <v>15196.23577444591</v>
      </c>
      <c r="Q4244" s="678">
        <f t="shared" ca="1" si="730"/>
        <v>229477.86833830521</v>
      </c>
      <c r="R4244" s="678">
        <f t="shared" ca="1" si="730"/>
        <v>50876.806914462759</v>
      </c>
      <c r="S4244" s="678">
        <f t="shared" ca="1" si="730"/>
        <v>0</v>
      </c>
      <c r="T4244" s="678">
        <f t="shared" ca="1" si="730"/>
        <v>7843.6184149008177</v>
      </c>
      <c r="U4244" s="678">
        <f t="shared" ca="1" si="730"/>
        <v>0</v>
      </c>
      <c r="V4244" s="678">
        <f t="shared" ca="1" si="730"/>
        <v>1090.3259587709463</v>
      </c>
      <c r="W4244" s="678">
        <f t="shared" ca="1" si="725"/>
        <v>105240.16212888979</v>
      </c>
      <c r="X4244" s="678">
        <f t="shared" ca="1" si="730"/>
        <v>0</v>
      </c>
      <c r="Y4244" s="678">
        <f t="shared" ca="1" si="730"/>
        <v>0</v>
      </c>
      <c r="Z4244" s="678">
        <f t="shared" ca="1" si="730"/>
        <v>0</v>
      </c>
      <c r="AA4244" t="str">
        <f t="shared" si="727"/>
        <v>ASRCMS202202</v>
      </c>
      <c r="AB4244" s="957">
        <f t="shared" si="728"/>
        <v>45230</v>
      </c>
      <c r="AC4244" t="str">
        <f t="shared" si="729"/>
        <v>Unaudited</v>
      </c>
    </row>
    <row r="4245" spans="1:29" x14ac:dyDescent="0.25">
      <c r="A4245" t="s">
        <v>421</v>
      </c>
      <c r="B4245" t="s">
        <v>1380</v>
      </c>
      <c r="C4245" t="s">
        <v>1381</v>
      </c>
      <c r="D4245">
        <v>1900</v>
      </c>
      <c r="E4245" s="957">
        <v>1</v>
      </c>
      <c r="F4245" t="s">
        <v>442</v>
      </c>
      <c r="G4245" s="957">
        <v>366</v>
      </c>
      <c r="H4245" t="s">
        <v>391</v>
      </c>
      <c r="I4245" t="s">
        <v>489</v>
      </c>
      <c r="J4245" t="s">
        <v>445</v>
      </c>
      <c r="K4245" t="s">
        <v>0</v>
      </c>
      <c r="L4245" s="15">
        <v>2.2999999999999998</v>
      </c>
      <c r="M4245" t="s">
        <v>150</v>
      </c>
      <c r="N4245" s="678">
        <f t="shared" ca="1" si="731"/>
        <v>1370560.2500000002</v>
      </c>
      <c r="O4245" s="678">
        <f t="shared" ca="1" si="730"/>
        <v>869553.42000000016</v>
      </c>
      <c r="P4245" s="678">
        <f t="shared" ca="1" si="730"/>
        <v>48633.8</v>
      </c>
      <c r="Q4245" s="678">
        <f t="shared" ca="1" si="730"/>
        <v>362448.99000000005</v>
      </c>
      <c r="R4245" s="678">
        <f t="shared" ca="1" si="730"/>
        <v>40448.47</v>
      </c>
      <c r="S4245" s="678">
        <f t="shared" ca="1" si="730"/>
        <v>0</v>
      </c>
      <c r="T4245" s="678">
        <f t="shared" ca="1" si="730"/>
        <v>11945.51</v>
      </c>
      <c r="U4245" s="678">
        <f t="shared" ca="1" si="730"/>
        <v>0</v>
      </c>
      <c r="V4245" s="678">
        <f t="shared" ca="1" si="730"/>
        <v>5269.04</v>
      </c>
      <c r="W4245" s="678">
        <f t="shared" ca="1" si="725"/>
        <v>32261.019999999997</v>
      </c>
      <c r="X4245" s="678">
        <f t="shared" ca="1" si="730"/>
        <v>0</v>
      </c>
      <c r="Y4245" s="678">
        <f t="shared" ca="1" si="730"/>
        <v>0</v>
      </c>
      <c r="Z4245" s="678">
        <f t="shared" ca="1" si="730"/>
        <v>0</v>
      </c>
      <c r="AA4245" t="str">
        <f t="shared" si="727"/>
        <v>ASRCMS202202</v>
      </c>
      <c r="AB4245" s="957">
        <f t="shared" si="728"/>
        <v>45230</v>
      </c>
      <c r="AC4245" t="str">
        <f t="shared" si="729"/>
        <v>Unaudited</v>
      </c>
    </row>
    <row r="4246" spans="1:29" x14ac:dyDescent="0.25">
      <c r="A4246" t="s">
        <v>421</v>
      </c>
      <c r="B4246" t="s">
        <v>1380</v>
      </c>
      <c r="C4246" t="s">
        <v>1381</v>
      </c>
      <c r="D4246">
        <v>1900</v>
      </c>
      <c r="E4246" s="957">
        <v>1</v>
      </c>
      <c r="F4246" t="s">
        <v>442</v>
      </c>
      <c r="G4246" s="957">
        <v>366</v>
      </c>
      <c r="H4246" t="s">
        <v>391</v>
      </c>
      <c r="I4246" t="s">
        <v>489</v>
      </c>
      <c r="J4246" t="s">
        <v>445</v>
      </c>
      <c r="K4246" t="s">
        <v>0</v>
      </c>
      <c r="L4246" s="15">
        <v>2.4</v>
      </c>
      <c r="M4246" t="s">
        <v>151</v>
      </c>
      <c r="N4246" s="678">
        <f t="shared" ca="1" si="731"/>
        <v>4059822.3500000006</v>
      </c>
      <c r="O4246" s="678">
        <f t="shared" ca="1" si="730"/>
        <v>2430262.1600000006</v>
      </c>
      <c r="P4246" s="678">
        <f t="shared" ca="1" si="730"/>
        <v>116304.16</v>
      </c>
      <c r="Q4246" s="678">
        <f t="shared" ca="1" si="730"/>
        <v>1226305.2599999998</v>
      </c>
      <c r="R4246" s="678">
        <f t="shared" ca="1" si="730"/>
        <v>66506.149999999994</v>
      </c>
      <c r="S4246" s="678">
        <f t="shared" ca="1" si="730"/>
        <v>733.04</v>
      </c>
      <c r="T4246" s="678">
        <f t="shared" ca="1" si="730"/>
        <v>83745.410000000018</v>
      </c>
      <c r="U4246" s="678">
        <f t="shared" ca="1" si="730"/>
        <v>0</v>
      </c>
      <c r="V4246" s="678">
        <f t="shared" ca="1" si="730"/>
        <v>4777.7099999999991</v>
      </c>
      <c r="W4246" s="678">
        <f t="shared" ca="1" si="725"/>
        <v>131188.46</v>
      </c>
      <c r="X4246" s="678">
        <f t="shared" ca="1" si="730"/>
        <v>0</v>
      </c>
      <c r="Y4246" s="678">
        <f t="shared" ca="1" si="730"/>
        <v>0</v>
      </c>
      <c r="Z4246" s="678">
        <f t="shared" ca="1" si="730"/>
        <v>0</v>
      </c>
      <c r="AA4246" t="str">
        <f t="shared" si="727"/>
        <v>ASRCMS202202</v>
      </c>
      <c r="AB4246" s="957">
        <f t="shared" si="728"/>
        <v>45230</v>
      </c>
      <c r="AC4246" t="str">
        <f t="shared" si="729"/>
        <v>Unaudited</v>
      </c>
    </row>
    <row r="4247" spans="1:29" x14ac:dyDescent="0.25">
      <c r="A4247" t="s">
        <v>421</v>
      </c>
      <c r="B4247" t="s">
        <v>1380</v>
      </c>
      <c r="C4247" t="s">
        <v>1381</v>
      </c>
      <c r="D4247">
        <v>1900</v>
      </c>
      <c r="E4247" s="957">
        <v>1</v>
      </c>
      <c r="F4247" t="s">
        <v>442</v>
      </c>
      <c r="G4247" s="957">
        <v>366</v>
      </c>
      <c r="H4247" t="s">
        <v>391</v>
      </c>
      <c r="I4247" t="s">
        <v>489</v>
      </c>
      <c r="J4247" t="s">
        <v>445</v>
      </c>
      <c r="K4247" t="s">
        <v>0</v>
      </c>
      <c r="L4247" s="15">
        <v>2.5</v>
      </c>
      <c r="M4247" t="s">
        <v>152</v>
      </c>
      <c r="N4247" s="678">
        <f t="shared" ca="1" si="731"/>
        <v>391361.79789078503</v>
      </c>
      <c r="O4247" s="678">
        <f t="shared" ca="1" si="730"/>
        <v>233294.93954254294</v>
      </c>
      <c r="P4247" s="678">
        <f t="shared" ca="1" si="730"/>
        <v>10553.616616440318</v>
      </c>
      <c r="Q4247" s="678">
        <f t="shared" ca="1" si="730"/>
        <v>120606.28415916693</v>
      </c>
      <c r="R4247" s="678">
        <f t="shared" ca="1" si="730"/>
        <v>8766.6971550673316</v>
      </c>
      <c r="S4247" s="678">
        <f t="shared" ca="1" si="730"/>
        <v>34.105111440022725</v>
      </c>
      <c r="T4247" s="678">
        <f t="shared" ca="1" si="730"/>
        <v>4190.3528666186248</v>
      </c>
      <c r="U4247" s="678">
        <f t="shared" ca="1" si="730"/>
        <v>21.803757404732231</v>
      </c>
      <c r="V4247" s="678">
        <f t="shared" ca="1" si="730"/>
        <v>703.58975024773054</v>
      </c>
      <c r="W4247" s="678">
        <f t="shared" ca="1" si="725"/>
        <v>13190.408931856473</v>
      </c>
      <c r="X4247" s="678">
        <f t="shared" ca="1" si="730"/>
        <v>0</v>
      </c>
      <c r="Y4247" s="678">
        <f t="shared" ca="1" si="730"/>
        <v>0</v>
      </c>
      <c r="Z4247" s="678">
        <f t="shared" ca="1" si="730"/>
        <v>0</v>
      </c>
      <c r="AA4247" t="str">
        <f t="shared" si="727"/>
        <v>ASRCMS202202</v>
      </c>
      <c r="AB4247" s="957">
        <f t="shared" si="728"/>
        <v>45230</v>
      </c>
      <c r="AC4247" t="str">
        <f t="shared" si="729"/>
        <v>Unaudited</v>
      </c>
    </row>
    <row r="4248" spans="1:29" x14ac:dyDescent="0.25">
      <c r="A4248" t="s">
        <v>421</v>
      </c>
      <c r="B4248" t="s">
        <v>1380</v>
      </c>
      <c r="C4248" t="s">
        <v>1381</v>
      </c>
      <c r="D4248">
        <v>1900</v>
      </c>
      <c r="E4248" s="957">
        <v>1</v>
      </c>
      <c r="F4248" t="s">
        <v>442</v>
      </c>
      <c r="G4248" s="957">
        <v>366</v>
      </c>
      <c r="H4248" t="s">
        <v>391</v>
      </c>
      <c r="I4248" t="s">
        <v>489</v>
      </c>
      <c r="J4248" t="s">
        <v>445</v>
      </c>
      <c r="K4248" t="s">
        <v>0</v>
      </c>
      <c r="L4248" s="15" t="s">
        <v>97</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ASRCMS202202</v>
      </c>
      <c r="AB4248" s="957">
        <f t="shared" si="728"/>
        <v>45230</v>
      </c>
      <c r="AC4248" t="str">
        <f t="shared" si="729"/>
        <v>Unaudited</v>
      </c>
    </row>
    <row r="4249" spans="1:29" x14ac:dyDescent="0.25">
      <c r="A4249" t="s">
        <v>421</v>
      </c>
      <c r="B4249" t="s">
        <v>1380</v>
      </c>
      <c r="C4249" t="s">
        <v>1381</v>
      </c>
      <c r="D4249">
        <v>1900</v>
      </c>
      <c r="E4249" s="957">
        <v>1</v>
      </c>
      <c r="F4249" t="s">
        <v>442</v>
      </c>
      <c r="G4249" s="957">
        <v>366</v>
      </c>
      <c r="H4249" t="s">
        <v>391</v>
      </c>
      <c r="I4249" t="s">
        <v>489</v>
      </c>
      <c r="J4249" t="s">
        <v>445</v>
      </c>
      <c r="K4249" t="s">
        <v>0</v>
      </c>
      <c r="L4249" s="15" t="s">
        <v>153</v>
      </c>
      <c r="M4249" t="s">
        <v>452</v>
      </c>
      <c r="N4249" s="678">
        <f t="shared" ca="1" si="731"/>
        <v>73815.127930442628</v>
      </c>
      <c r="O4249" s="678">
        <f t="shared" ca="1" si="730"/>
        <v>30227.383475706883</v>
      </c>
      <c r="P4249" s="678">
        <f t="shared" ca="1" si="730"/>
        <v>1668.2667537203495</v>
      </c>
      <c r="Q4249" s="678">
        <f t="shared" ca="1" si="730"/>
        <v>23084.025793788765</v>
      </c>
      <c r="R4249" s="678">
        <f t="shared" ca="1" si="730"/>
        <v>3106.6917681093487</v>
      </c>
      <c r="S4249" s="678">
        <f t="shared" ca="1" si="730"/>
        <v>80.071937907350289</v>
      </c>
      <c r="T4249" s="678">
        <f t="shared" ca="1" si="730"/>
        <v>990.31345796780568</v>
      </c>
      <c r="U4249" s="678">
        <f t="shared" ca="1" si="730"/>
        <v>0.43522688695873557</v>
      </c>
      <c r="V4249" s="678">
        <f t="shared" ca="1" si="730"/>
        <v>84.813951627414752</v>
      </c>
      <c r="W4249" s="678">
        <f t="shared" ca="1" si="725"/>
        <v>14573.125564727756</v>
      </c>
      <c r="X4249" s="678">
        <f t="shared" ca="1" si="730"/>
        <v>0</v>
      </c>
      <c r="Y4249" s="678">
        <f t="shared" ca="1" si="730"/>
        <v>0</v>
      </c>
      <c r="Z4249" s="678">
        <f t="shared" ca="1" si="730"/>
        <v>0</v>
      </c>
      <c r="AA4249" t="str">
        <f t="shared" si="727"/>
        <v>ASRCMS202202</v>
      </c>
      <c r="AB4249" s="957">
        <f t="shared" si="728"/>
        <v>45230</v>
      </c>
      <c r="AC4249" t="str">
        <f t="shared" si="729"/>
        <v>Unaudited</v>
      </c>
    </row>
    <row r="4250" spans="1:29" x14ac:dyDescent="0.25">
      <c r="A4250" t="s">
        <v>421</v>
      </c>
      <c r="B4250" t="s">
        <v>1380</v>
      </c>
      <c r="C4250" t="s">
        <v>1381</v>
      </c>
      <c r="D4250">
        <v>1900</v>
      </c>
      <c r="E4250" s="957">
        <v>1</v>
      </c>
      <c r="F4250" t="s">
        <v>442</v>
      </c>
      <c r="G4250" s="957">
        <v>366</v>
      </c>
      <c r="H4250" t="s">
        <v>391</v>
      </c>
      <c r="I4250" t="s">
        <v>489</v>
      </c>
      <c r="J4250" t="s">
        <v>445</v>
      </c>
      <c r="K4250" t="s">
        <v>0</v>
      </c>
      <c r="L4250" s="15" t="s">
        <v>912</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ASRCMS202202</v>
      </c>
      <c r="AB4250" s="957">
        <f t="shared" si="728"/>
        <v>45230</v>
      </c>
      <c r="AC4250" t="str">
        <f t="shared" si="729"/>
        <v>Unaudited</v>
      </c>
    </row>
    <row r="4251" spans="1:29" x14ac:dyDescent="0.25">
      <c r="A4251" t="s">
        <v>421</v>
      </c>
      <c r="B4251" t="s">
        <v>1380</v>
      </c>
      <c r="C4251" t="s">
        <v>1381</v>
      </c>
      <c r="D4251">
        <v>1900</v>
      </c>
      <c r="E4251" s="957">
        <v>1</v>
      </c>
      <c r="F4251" t="s">
        <v>442</v>
      </c>
      <c r="G4251" s="957">
        <v>366</v>
      </c>
      <c r="H4251" t="s">
        <v>391</v>
      </c>
      <c r="I4251" t="s">
        <v>489</v>
      </c>
      <c r="J4251" t="s">
        <v>445</v>
      </c>
      <c r="K4251" t="s">
        <v>53</v>
      </c>
      <c r="L4251" s="15">
        <v>3.1</v>
      </c>
      <c r="M4251" t="s">
        <v>33</v>
      </c>
      <c r="N4251" s="678">
        <f t="shared" ca="1" si="731"/>
        <v>2046377.5899999999</v>
      </c>
      <c r="O4251" s="678">
        <f t="shared" ca="1" si="730"/>
        <v>1340006.4999999998</v>
      </c>
      <c r="P4251" s="678">
        <f t="shared" ca="1" si="730"/>
        <v>72469.090000000011</v>
      </c>
      <c r="Q4251" s="678">
        <f t="shared" ca="1" si="730"/>
        <v>496947.82</v>
      </c>
      <c r="R4251" s="678">
        <f t="shared" ca="1" si="730"/>
        <v>55315.170000000013</v>
      </c>
      <c r="S4251" s="678">
        <f t="shared" ca="1" si="730"/>
        <v>651.8599999999999</v>
      </c>
      <c r="T4251" s="678">
        <f t="shared" ca="1" si="730"/>
        <v>32112.43</v>
      </c>
      <c r="U4251" s="678">
        <f t="shared" ca="1" si="730"/>
        <v>0</v>
      </c>
      <c r="V4251" s="678">
        <f t="shared" ca="1" si="730"/>
        <v>5690.8000000000011</v>
      </c>
      <c r="W4251" s="678">
        <f t="shared" ca="1" si="725"/>
        <v>43183.92</v>
      </c>
      <c r="X4251" s="678">
        <f t="shared" ca="1" si="730"/>
        <v>0</v>
      </c>
      <c r="Y4251" s="678">
        <f t="shared" ca="1" si="730"/>
        <v>0</v>
      </c>
      <c r="Z4251" s="678">
        <f t="shared" ca="1" si="730"/>
        <v>0</v>
      </c>
      <c r="AA4251" t="str">
        <f t="shared" si="727"/>
        <v>ASRCMS202202</v>
      </c>
      <c r="AB4251" s="957">
        <f t="shared" si="728"/>
        <v>45230</v>
      </c>
      <c r="AC4251" t="str">
        <f t="shared" si="729"/>
        <v>Unaudited</v>
      </c>
    </row>
    <row r="4252" spans="1:29" x14ac:dyDescent="0.25">
      <c r="A4252" t="s">
        <v>421</v>
      </c>
      <c r="B4252" t="s">
        <v>1380</v>
      </c>
      <c r="C4252" t="s">
        <v>1381</v>
      </c>
      <c r="D4252">
        <v>1900</v>
      </c>
      <c r="E4252" s="957">
        <v>1</v>
      </c>
      <c r="F4252" t="s">
        <v>442</v>
      </c>
      <c r="G4252" s="957">
        <v>366</v>
      </c>
      <c r="H4252" t="s">
        <v>391</v>
      </c>
      <c r="I4252" t="s">
        <v>489</v>
      </c>
      <c r="J4252" t="s">
        <v>445</v>
      </c>
      <c r="K4252" t="s">
        <v>53</v>
      </c>
      <c r="L4252" s="15">
        <v>3.2</v>
      </c>
      <c r="M4252" t="s">
        <v>34</v>
      </c>
      <c r="N4252" s="678">
        <f t="shared" ca="1" si="731"/>
        <v>4054127.3900000011</v>
      </c>
      <c r="O4252" s="678">
        <f t="shared" ca="1" si="730"/>
        <v>2210437.6500000008</v>
      </c>
      <c r="P4252" s="678">
        <f t="shared" ca="1" si="730"/>
        <v>149980.51999999999</v>
      </c>
      <c r="Q4252" s="678">
        <f t="shared" ca="1" si="730"/>
        <v>1203484.28</v>
      </c>
      <c r="R4252" s="678">
        <f t="shared" ca="1" si="730"/>
        <v>136001.95000000001</v>
      </c>
      <c r="S4252" s="678">
        <f t="shared" ca="1" si="730"/>
        <v>1008.79</v>
      </c>
      <c r="T4252" s="678">
        <f t="shared" ca="1" si="730"/>
        <v>51229.320000000014</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10.65</v>
      </c>
      <c r="V4252" s="678">
        <f t="shared" ca="1" si="732"/>
        <v>10144.260000000002</v>
      </c>
      <c r="W4252" s="678">
        <f t="shared" ca="1" si="725"/>
        <v>291829.97000000003</v>
      </c>
      <c r="X4252" s="678">
        <f t="shared" ca="1" si="732"/>
        <v>0</v>
      </c>
      <c r="Y4252" s="678">
        <f t="shared" ca="1" si="732"/>
        <v>0</v>
      </c>
      <c r="Z4252" s="678">
        <f t="shared" ca="1" si="732"/>
        <v>0</v>
      </c>
      <c r="AA4252" t="str">
        <f t="shared" si="727"/>
        <v>ASRCMS202202</v>
      </c>
      <c r="AB4252" s="957">
        <f t="shared" si="728"/>
        <v>45230</v>
      </c>
      <c r="AC4252" t="str">
        <f t="shared" si="729"/>
        <v>Unaudited</v>
      </c>
    </row>
    <row r="4253" spans="1:29" x14ac:dyDescent="0.25">
      <c r="A4253" t="s">
        <v>421</v>
      </c>
      <c r="B4253" t="s">
        <v>1380</v>
      </c>
      <c r="C4253" t="s">
        <v>1381</v>
      </c>
      <c r="D4253">
        <v>1900</v>
      </c>
      <c r="E4253" s="957">
        <v>1</v>
      </c>
      <c r="F4253" t="s">
        <v>442</v>
      </c>
      <c r="G4253" s="957">
        <v>366</v>
      </c>
      <c r="H4253" t="s">
        <v>391</v>
      </c>
      <c r="I4253" t="s">
        <v>489</v>
      </c>
      <c r="J4253" t="s">
        <v>445</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ASRCMS202202</v>
      </c>
      <c r="AB4253" s="957">
        <f t="shared" si="728"/>
        <v>45230</v>
      </c>
      <c r="AC4253" t="str">
        <f t="shared" si="729"/>
        <v>Unaudited</v>
      </c>
    </row>
    <row r="4254" spans="1:29" x14ac:dyDescent="0.25">
      <c r="A4254" t="s">
        <v>421</v>
      </c>
      <c r="B4254" t="s">
        <v>1380</v>
      </c>
      <c r="C4254" t="s">
        <v>1381</v>
      </c>
      <c r="D4254">
        <v>1900</v>
      </c>
      <c r="E4254" s="957">
        <v>1</v>
      </c>
      <c r="F4254" t="s">
        <v>442</v>
      </c>
      <c r="G4254" s="957">
        <v>366</v>
      </c>
      <c r="H4254" t="s">
        <v>391</v>
      </c>
      <c r="I4254" t="s">
        <v>489</v>
      </c>
      <c r="J4254" t="s">
        <v>445</v>
      </c>
      <c r="K4254" t="s">
        <v>53</v>
      </c>
      <c r="L4254" s="15" t="s">
        <v>44</v>
      </c>
      <c r="M4254" t="s">
        <v>154</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ASRCMS202202</v>
      </c>
      <c r="AB4254" s="957">
        <f t="shared" si="728"/>
        <v>45230</v>
      </c>
      <c r="AC4254" t="str">
        <f t="shared" si="729"/>
        <v>Unaudited</v>
      </c>
    </row>
    <row r="4255" spans="1:29" x14ac:dyDescent="0.25">
      <c r="A4255" t="s">
        <v>421</v>
      </c>
      <c r="B4255" t="s">
        <v>1380</v>
      </c>
      <c r="C4255" t="s">
        <v>1381</v>
      </c>
      <c r="D4255">
        <v>1900</v>
      </c>
      <c r="E4255" s="957">
        <v>1</v>
      </c>
      <c r="F4255" t="s">
        <v>442</v>
      </c>
      <c r="G4255" s="957">
        <v>366</v>
      </c>
      <c r="H4255" t="s">
        <v>391</v>
      </c>
      <c r="I4255" t="s">
        <v>489</v>
      </c>
      <c r="J4255" t="s">
        <v>445</v>
      </c>
      <c r="K4255" t="s">
        <v>53</v>
      </c>
      <c r="L4255" s="15" t="s">
        <v>41</v>
      </c>
      <c r="M4255" t="s">
        <v>52</v>
      </c>
      <c r="N4255" s="678">
        <f t="shared" ca="1" si="731"/>
        <v>544490.0223945484</v>
      </c>
      <c r="O4255" s="678">
        <f t="shared" ca="1" si="733"/>
        <v>314416.61386098806</v>
      </c>
      <c r="P4255" s="678">
        <f t="shared" ca="1" si="733"/>
        <v>26804.668955366269</v>
      </c>
      <c r="Q4255" s="678">
        <f t="shared" ca="1" si="733"/>
        <v>160989.48764156728</v>
      </c>
      <c r="R4255" s="678">
        <f t="shared" ca="1" si="733"/>
        <v>16308.864846337308</v>
      </c>
      <c r="S4255" s="678">
        <f t="shared" ca="1" si="733"/>
        <v>0</v>
      </c>
      <c r="T4255" s="678">
        <f t="shared" ca="1" si="733"/>
        <v>13483.071432367971</v>
      </c>
      <c r="U4255" s="678">
        <f t="shared" ca="1" si="733"/>
        <v>0</v>
      </c>
      <c r="V4255" s="678">
        <f t="shared" ca="1" si="733"/>
        <v>6082.1839195911407</v>
      </c>
      <c r="W4255" s="678">
        <f t="shared" ca="1" si="725"/>
        <v>6405.131738330494</v>
      </c>
      <c r="X4255" s="678">
        <f t="shared" ca="1" si="734"/>
        <v>0</v>
      </c>
      <c r="Y4255" s="678">
        <f t="shared" ca="1" si="734"/>
        <v>0</v>
      </c>
      <c r="Z4255" s="678">
        <f t="shared" ca="1" si="734"/>
        <v>0</v>
      </c>
      <c r="AA4255" t="str">
        <f t="shared" si="727"/>
        <v>ASRCMS202202</v>
      </c>
      <c r="AB4255" s="957">
        <f t="shared" si="728"/>
        <v>45230</v>
      </c>
      <c r="AC4255" t="str">
        <f t="shared" si="729"/>
        <v>Unaudited</v>
      </c>
    </row>
    <row r="4256" spans="1:29" x14ac:dyDescent="0.25">
      <c r="A4256" t="s">
        <v>421</v>
      </c>
      <c r="B4256" t="s">
        <v>1380</v>
      </c>
      <c r="C4256" t="s">
        <v>1381</v>
      </c>
      <c r="D4256">
        <v>1900</v>
      </c>
      <c r="E4256" s="957">
        <v>1</v>
      </c>
      <c r="F4256" t="s">
        <v>442</v>
      </c>
      <c r="G4256" s="957">
        <v>366</v>
      </c>
      <c r="H4256" t="s">
        <v>391</v>
      </c>
      <c r="I4256" t="s">
        <v>489</v>
      </c>
      <c r="J4256" t="s">
        <v>445</v>
      </c>
      <c r="K4256" t="s">
        <v>53</v>
      </c>
      <c r="L4256" s="15" t="s">
        <v>42</v>
      </c>
      <c r="M4256" t="s">
        <v>155</v>
      </c>
      <c r="N4256" s="678">
        <f t="shared" ca="1" si="731"/>
        <v>492123.96465212718</v>
      </c>
      <c r="O4256" s="678">
        <f t="shared" ca="1" si="733"/>
        <v>282033.6044318449</v>
      </c>
      <c r="P4256" s="678">
        <f t="shared" ca="1" si="733"/>
        <v>16382.841264740757</v>
      </c>
      <c r="Q4256" s="678">
        <f t="shared" ca="1" si="733"/>
        <v>142115.31447101501</v>
      </c>
      <c r="R4256" s="678">
        <f t="shared" ca="1" si="733"/>
        <v>17238.909771066803</v>
      </c>
      <c r="S4256" s="678">
        <f t="shared" ca="1" si="733"/>
        <v>112.21312240412571</v>
      </c>
      <c r="T4256" s="678">
        <f t="shared" ca="1" si="733"/>
        <v>5371.4501547685795</v>
      </c>
      <c r="U4256" s="678">
        <f t="shared" ca="1" si="733"/>
        <v>5.5169755691157718</v>
      </c>
      <c r="V4256" s="678">
        <f t="shared" ca="1" si="733"/>
        <v>1094.9799807273373</v>
      </c>
      <c r="W4256" s="678">
        <f t="shared" ca="1" si="725"/>
        <v>27769.134479990586</v>
      </c>
      <c r="X4256" s="678">
        <f t="shared" ca="1" si="734"/>
        <v>0</v>
      </c>
      <c r="Y4256" s="678">
        <f t="shared" ca="1" si="734"/>
        <v>0</v>
      </c>
      <c r="Z4256" s="678">
        <f t="shared" ca="1" si="734"/>
        <v>0</v>
      </c>
      <c r="AA4256" t="str">
        <f t="shared" si="727"/>
        <v>ASRCMS202202</v>
      </c>
      <c r="AB4256" s="957">
        <f t="shared" si="728"/>
        <v>45230</v>
      </c>
      <c r="AC4256" t="str">
        <f t="shared" si="729"/>
        <v>Unaudited</v>
      </c>
    </row>
    <row r="4257" spans="1:29" x14ac:dyDescent="0.25">
      <c r="A4257" t="s">
        <v>421</v>
      </c>
      <c r="B4257" t="s">
        <v>1380</v>
      </c>
      <c r="C4257" t="s">
        <v>1381</v>
      </c>
      <c r="D4257">
        <v>1900</v>
      </c>
      <c r="E4257" s="957">
        <v>1</v>
      </c>
      <c r="F4257" t="s">
        <v>442</v>
      </c>
      <c r="G4257" s="957">
        <v>366</v>
      </c>
      <c r="H4257" t="s">
        <v>391</v>
      </c>
      <c r="I4257" t="s">
        <v>489</v>
      </c>
      <c r="J4257" t="s">
        <v>445</v>
      </c>
      <c r="K4257" t="s">
        <v>53</v>
      </c>
      <c r="L4257" s="15" t="s">
        <v>43</v>
      </c>
      <c r="M4257" t="s">
        <v>463</v>
      </c>
      <c r="N4257" s="678">
        <f t="shared" ca="1" si="731"/>
        <v>119488.156101815</v>
      </c>
      <c r="O4257" s="678">
        <f t="shared" ca="1" si="733"/>
        <v>48930.543325728118</v>
      </c>
      <c r="P4257" s="678">
        <f t="shared" ca="1" si="733"/>
        <v>2700.5049490105234</v>
      </c>
      <c r="Q4257" s="678">
        <f t="shared" ca="1" si="733"/>
        <v>37367.24103635941</v>
      </c>
      <c r="R4257" s="678">
        <f t="shared" ca="1" si="733"/>
        <v>5028.9538385393607</v>
      </c>
      <c r="S4257" s="678">
        <f t="shared" ca="1" si="733"/>
        <v>129.61636028137866</v>
      </c>
      <c r="T4257" s="678">
        <f t="shared" ca="1" si="733"/>
        <v>1603.0688068019149</v>
      </c>
      <c r="U4257" s="678">
        <f t="shared" ca="1" si="733"/>
        <v>0.70452303838905694</v>
      </c>
      <c r="V4257" s="678">
        <f t="shared" ca="1" si="733"/>
        <v>137.29248970777405</v>
      </c>
      <c r="W4257" s="678">
        <f t="shared" ca="1" si="725"/>
        <v>23590.230772348117</v>
      </c>
      <c r="X4257" s="678">
        <f t="shared" ca="1" si="734"/>
        <v>0</v>
      </c>
      <c r="Y4257" s="678">
        <f t="shared" ca="1" si="734"/>
        <v>0</v>
      </c>
      <c r="Z4257" s="678">
        <f t="shared" ca="1" si="734"/>
        <v>0</v>
      </c>
      <c r="AA4257" t="str">
        <f t="shared" si="727"/>
        <v>ASRCMS202202</v>
      </c>
      <c r="AB4257" s="957">
        <f t="shared" si="728"/>
        <v>45230</v>
      </c>
      <c r="AC4257" t="str">
        <f t="shared" si="729"/>
        <v>Unaudited</v>
      </c>
    </row>
    <row r="4258" spans="1:29" x14ac:dyDescent="0.25">
      <c r="A4258" t="s">
        <v>421</v>
      </c>
      <c r="B4258" t="s">
        <v>1380</v>
      </c>
      <c r="C4258" t="s">
        <v>1381</v>
      </c>
      <c r="D4258">
        <v>1900</v>
      </c>
      <c r="E4258" s="957">
        <v>1</v>
      </c>
      <c r="F4258" t="s">
        <v>442</v>
      </c>
      <c r="G4258" s="957">
        <v>366</v>
      </c>
      <c r="H4258" t="s">
        <v>391</v>
      </c>
      <c r="I4258" t="s">
        <v>489</v>
      </c>
      <c r="J4258" t="s">
        <v>445</v>
      </c>
      <c r="K4258" t="s">
        <v>915</v>
      </c>
      <c r="L4258" s="15" t="s">
        <v>916</v>
      </c>
      <c r="M4258" t="s">
        <v>915</v>
      </c>
      <c r="N4258" s="678">
        <f t="shared" ca="1" si="731"/>
        <v>9654.24</v>
      </c>
      <c r="O4258" s="678">
        <f t="shared" ca="1" si="733"/>
        <v>0</v>
      </c>
      <c r="P4258" s="678">
        <f t="shared" ca="1" si="733"/>
        <v>9654.24</v>
      </c>
      <c r="Q4258" s="678">
        <f t="shared" ca="1" si="733"/>
        <v>0</v>
      </c>
      <c r="R4258" s="678">
        <f t="shared" ca="1" si="733"/>
        <v>0</v>
      </c>
      <c r="S4258" s="678">
        <f t="shared" ca="1" si="733"/>
        <v>0</v>
      </c>
      <c r="T4258" s="678">
        <f t="shared" ca="1" si="733"/>
        <v>0</v>
      </c>
      <c r="U4258" s="678">
        <f t="shared" ca="1" si="733"/>
        <v>0</v>
      </c>
      <c r="V4258" s="678">
        <f t="shared" ca="1" si="733"/>
        <v>0</v>
      </c>
      <c r="W4258" s="678">
        <f t="shared" ca="1" si="725"/>
        <v>0</v>
      </c>
      <c r="X4258" s="678">
        <f t="shared" ca="1" si="734"/>
        <v>0</v>
      </c>
      <c r="Y4258" s="678">
        <f t="shared" ca="1" si="734"/>
        <v>0</v>
      </c>
      <c r="Z4258" s="678">
        <f t="shared" ca="1" si="734"/>
        <v>0</v>
      </c>
      <c r="AA4258" t="str">
        <f t="shared" si="727"/>
        <v>ASRCMS202202</v>
      </c>
      <c r="AB4258" s="957">
        <f t="shared" si="728"/>
        <v>45230</v>
      </c>
      <c r="AC4258" t="str">
        <f t="shared" si="729"/>
        <v>Unaudited</v>
      </c>
    </row>
    <row r="4259" spans="1:29" x14ac:dyDescent="0.25">
      <c r="A4259" t="s">
        <v>421</v>
      </c>
      <c r="B4259" t="s">
        <v>1380</v>
      </c>
      <c r="C4259" t="s">
        <v>1381</v>
      </c>
      <c r="D4259">
        <v>1900</v>
      </c>
      <c r="E4259" s="957">
        <v>1</v>
      </c>
      <c r="F4259" t="s">
        <v>442</v>
      </c>
      <c r="G4259" s="957">
        <v>366</v>
      </c>
      <c r="H4259" t="s">
        <v>391</v>
      </c>
      <c r="I4259" t="s">
        <v>489</v>
      </c>
      <c r="J4259" t="s">
        <v>445</v>
      </c>
      <c r="K4259" t="s">
        <v>915</v>
      </c>
      <c r="L4259" s="15" t="s">
        <v>917</v>
      </c>
      <c r="M4259" t="s">
        <v>920</v>
      </c>
      <c r="N4259" s="678">
        <f t="shared" ca="1" si="731"/>
        <v>105436.23319620345</v>
      </c>
      <c r="O4259" s="678">
        <f t="shared" ca="1" si="733"/>
        <v>33131.818338007775</v>
      </c>
      <c r="P4259" s="678">
        <f t="shared" ca="1" si="733"/>
        <v>2681.6886660786899</v>
      </c>
      <c r="Q4259" s="678">
        <f t="shared" ca="1" si="733"/>
        <v>40496.094412642095</v>
      </c>
      <c r="R4259" s="678">
        <f t="shared" ca="1" si="733"/>
        <v>8978.2600437287219</v>
      </c>
      <c r="S4259" s="678">
        <f t="shared" ca="1" si="733"/>
        <v>0</v>
      </c>
      <c r="T4259" s="678">
        <f t="shared" ca="1" si="733"/>
        <v>1384.1679555707326</v>
      </c>
      <c r="U4259" s="678">
        <f t="shared" ca="1" si="733"/>
        <v>0</v>
      </c>
      <c r="V4259" s="678">
        <f t="shared" ca="1" si="733"/>
        <v>192.41046331251994</v>
      </c>
      <c r="W4259" s="678">
        <f t="shared" ca="1" si="725"/>
        <v>18571.793316862902</v>
      </c>
      <c r="X4259" s="678">
        <f t="shared" ca="1" si="734"/>
        <v>0</v>
      </c>
      <c r="Y4259" s="678">
        <f t="shared" ca="1" si="734"/>
        <v>0</v>
      </c>
      <c r="Z4259" s="678">
        <f t="shared" ca="1" si="734"/>
        <v>0</v>
      </c>
      <c r="AA4259" t="str">
        <f t="shared" si="727"/>
        <v>ASRCMS202202</v>
      </c>
      <c r="AB4259" s="957">
        <f t="shared" si="728"/>
        <v>45230</v>
      </c>
      <c r="AC4259" t="str">
        <f t="shared" si="729"/>
        <v>Unaudited</v>
      </c>
    </row>
    <row r="4260" spans="1:29" x14ac:dyDescent="0.25">
      <c r="A4260" t="s">
        <v>421</v>
      </c>
      <c r="B4260" t="s">
        <v>1380</v>
      </c>
      <c r="C4260" t="s">
        <v>1381</v>
      </c>
      <c r="D4260">
        <v>1900</v>
      </c>
      <c r="E4260" s="957">
        <v>1</v>
      </c>
      <c r="F4260" t="s">
        <v>442</v>
      </c>
      <c r="G4260" s="957">
        <v>366</v>
      </c>
      <c r="H4260" t="s">
        <v>391</v>
      </c>
      <c r="I4260" t="s">
        <v>489</v>
      </c>
      <c r="J4260" t="s">
        <v>445</v>
      </c>
      <c r="K4260" t="s">
        <v>915</v>
      </c>
      <c r="L4260" s="15" t="s">
        <v>918</v>
      </c>
      <c r="M4260" t="s">
        <v>921</v>
      </c>
      <c r="N4260" s="678">
        <f t="shared" ca="1" si="731"/>
        <v>185.83460209329019</v>
      </c>
      <c r="O4260" s="678">
        <f t="shared" ca="1" si="733"/>
        <v>76.09949258399395</v>
      </c>
      <c r="P4260" s="678">
        <f t="shared" ca="1" si="733"/>
        <v>4.1999749516823339</v>
      </c>
      <c r="Q4260" s="678">
        <f t="shared" ca="1" si="733"/>
        <v>58.115604055341485</v>
      </c>
      <c r="R4260" s="678">
        <f t="shared" ca="1" si="733"/>
        <v>7.8213077012767709</v>
      </c>
      <c r="S4260" s="678">
        <f t="shared" ca="1" si="733"/>
        <v>0.20158654651215821</v>
      </c>
      <c r="T4260" s="678">
        <f t="shared" ca="1" si="733"/>
        <v>2.4931814462544399</v>
      </c>
      <c r="U4260" s="678">
        <f t="shared" ca="1" si="733"/>
        <v>1.0957132721424387E-3</v>
      </c>
      <c r="V4260" s="678">
        <f t="shared" ca="1" si="733"/>
        <v>0.21352488838727496</v>
      </c>
      <c r="W4260" s="678">
        <f t="shared" ca="1" si="725"/>
        <v>36.688834206569638</v>
      </c>
      <c r="X4260" s="678">
        <f t="shared" ca="1" si="734"/>
        <v>0</v>
      </c>
      <c r="Y4260" s="678">
        <f t="shared" ca="1" si="734"/>
        <v>0</v>
      </c>
      <c r="Z4260" s="678">
        <f t="shared" ca="1" si="734"/>
        <v>0</v>
      </c>
      <c r="AA4260" t="str">
        <f t="shared" si="727"/>
        <v>ASRCMS202202</v>
      </c>
      <c r="AB4260" s="957">
        <f t="shared" si="728"/>
        <v>45230</v>
      </c>
      <c r="AC4260" t="str">
        <f t="shared" si="729"/>
        <v>Unaudited</v>
      </c>
    </row>
    <row r="4261" spans="1:29" x14ac:dyDescent="0.25">
      <c r="A4261" t="s">
        <v>421</v>
      </c>
      <c r="B4261" t="s">
        <v>1380</v>
      </c>
      <c r="C4261" t="s">
        <v>1381</v>
      </c>
      <c r="D4261">
        <v>1900</v>
      </c>
      <c r="E4261" s="957">
        <v>1</v>
      </c>
      <c r="F4261" t="s">
        <v>442</v>
      </c>
      <c r="G4261" s="957">
        <v>366</v>
      </c>
      <c r="H4261" t="s">
        <v>391</v>
      </c>
      <c r="I4261" t="s">
        <v>489</v>
      </c>
      <c r="J4261" t="s">
        <v>445</v>
      </c>
      <c r="K4261" t="s">
        <v>446</v>
      </c>
      <c r="L4261" s="15">
        <v>5.0999999999999996</v>
      </c>
      <c r="M4261" t="s">
        <v>37</v>
      </c>
      <c r="N4261" s="678">
        <f t="shared" ca="1" si="731"/>
        <v>1543037.1099999996</v>
      </c>
      <c r="O4261" s="678">
        <f t="shared" ca="1" si="733"/>
        <v>752311.80999999994</v>
      </c>
      <c r="P4261" s="678">
        <f t="shared" ca="1" si="733"/>
        <v>270303.91000000003</v>
      </c>
      <c r="Q4261" s="678">
        <f t="shared" ca="1" si="733"/>
        <v>250159.85999999996</v>
      </c>
      <c r="R4261" s="678">
        <f t="shared" ca="1" si="733"/>
        <v>149336.6</v>
      </c>
      <c r="S4261" s="678">
        <f t="shared" ca="1" si="733"/>
        <v>839.92</v>
      </c>
      <c r="T4261" s="678">
        <f t="shared" ca="1" si="733"/>
        <v>94375.87</v>
      </c>
      <c r="U4261" s="678">
        <f t="shared" ca="1" si="733"/>
        <v>0</v>
      </c>
      <c r="V4261" s="678">
        <f t="shared" ca="1" si="733"/>
        <v>11531.22</v>
      </c>
      <c r="W4261" s="678">
        <f t="shared" ca="1" si="725"/>
        <v>14177.92</v>
      </c>
      <c r="X4261" s="678">
        <f t="shared" ca="1" si="734"/>
        <v>0</v>
      </c>
      <c r="Y4261" s="678">
        <f t="shared" ca="1" si="734"/>
        <v>0</v>
      </c>
      <c r="Z4261" s="678">
        <f t="shared" ca="1" si="734"/>
        <v>0</v>
      </c>
      <c r="AA4261" t="str">
        <f t="shared" si="727"/>
        <v>ASRCMS202202</v>
      </c>
      <c r="AB4261" s="957">
        <f t="shared" si="728"/>
        <v>45230</v>
      </c>
      <c r="AC4261" t="str">
        <f t="shared" si="729"/>
        <v>Unaudited</v>
      </c>
    </row>
    <row r="4262" spans="1:29" x14ac:dyDescent="0.25">
      <c r="A4262" t="s">
        <v>421</v>
      </c>
      <c r="B4262" t="s">
        <v>1380</v>
      </c>
      <c r="C4262" t="s">
        <v>1381</v>
      </c>
      <c r="D4262">
        <v>1900</v>
      </c>
      <c r="E4262" s="957">
        <v>1</v>
      </c>
      <c r="F4262" t="s">
        <v>442</v>
      </c>
      <c r="G4262" s="957">
        <v>366</v>
      </c>
      <c r="H4262" t="s">
        <v>391</v>
      </c>
      <c r="I4262" t="s">
        <v>489</v>
      </c>
      <c r="J4262" t="s">
        <v>445</v>
      </c>
      <c r="K4262" t="s">
        <v>446</v>
      </c>
      <c r="L4262" s="15">
        <v>5.2</v>
      </c>
      <c r="M4262" t="s">
        <v>304</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ASRCMS202202</v>
      </c>
      <c r="AB4262" s="957">
        <f t="shared" si="728"/>
        <v>45230</v>
      </c>
      <c r="AC4262" t="str">
        <f t="shared" si="729"/>
        <v>Unaudited</v>
      </c>
    </row>
    <row r="4263" spans="1:29" x14ac:dyDescent="0.25">
      <c r="A4263" t="s">
        <v>421</v>
      </c>
      <c r="B4263" t="s">
        <v>1380</v>
      </c>
      <c r="C4263" t="s">
        <v>1381</v>
      </c>
      <c r="D4263">
        <v>1900</v>
      </c>
      <c r="E4263" s="957">
        <v>1</v>
      </c>
      <c r="F4263" t="s">
        <v>442</v>
      </c>
      <c r="G4263" s="957">
        <v>366</v>
      </c>
      <c r="H4263" t="s">
        <v>391</v>
      </c>
      <c r="I4263" t="s">
        <v>489</v>
      </c>
      <c r="J4263" t="s">
        <v>445</v>
      </c>
      <c r="K4263" t="s">
        <v>446</v>
      </c>
      <c r="L4263" s="15">
        <v>5.3</v>
      </c>
      <c r="M4263" t="s">
        <v>305</v>
      </c>
      <c r="N4263" s="678">
        <f t="shared" ca="1" si="735"/>
        <v>95256.36535808933</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48248.236045354068</v>
      </c>
      <c r="P4263" s="678">
        <f t="shared" ca="1" si="736"/>
        <v>15376.186210379037</v>
      </c>
      <c r="Q4263" s="678">
        <f t="shared" ca="1" si="736"/>
        <v>15735.123807944012</v>
      </c>
      <c r="R4263" s="678">
        <f t="shared" ca="1" si="736"/>
        <v>10765.947105474364</v>
      </c>
      <c r="S4263" s="678">
        <f t="shared" ca="1" si="736"/>
        <v>29.463197805590088</v>
      </c>
      <c r="T4263" s="678">
        <f t="shared" ca="1" si="736"/>
        <v>3790.9223651508578</v>
      </c>
      <c r="U4263" s="678">
        <f t="shared" ca="1" si="736"/>
        <v>0</v>
      </c>
      <c r="V4263" s="678">
        <f t="shared" ca="1" si="736"/>
        <v>434.1915919158339</v>
      </c>
      <c r="W4263" s="678">
        <f t="shared" ca="1" si="725"/>
        <v>876.29503406558035</v>
      </c>
      <c r="X4263" s="678">
        <f t="shared" ca="1" si="734"/>
        <v>0</v>
      </c>
      <c r="Y4263" s="678">
        <f t="shared" ca="1" si="734"/>
        <v>0</v>
      </c>
      <c r="Z4263" s="678">
        <f t="shared" ca="1" si="734"/>
        <v>0</v>
      </c>
      <c r="AA4263" t="str">
        <f t="shared" si="727"/>
        <v>ASRCMS202202</v>
      </c>
      <c r="AB4263" s="957">
        <f t="shared" si="728"/>
        <v>45230</v>
      </c>
      <c r="AC4263" t="str">
        <f t="shared" si="729"/>
        <v>Unaudited</v>
      </c>
    </row>
    <row r="4264" spans="1:29" x14ac:dyDescent="0.25">
      <c r="A4264" t="s">
        <v>421</v>
      </c>
      <c r="B4264" t="s">
        <v>1380</v>
      </c>
      <c r="C4264" t="s">
        <v>1381</v>
      </c>
      <c r="D4264">
        <v>1900</v>
      </c>
      <c r="E4264" s="957">
        <v>1</v>
      </c>
      <c r="F4264" t="s">
        <v>442</v>
      </c>
      <c r="G4264" s="957">
        <v>366</v>
      </c>
      <c r="H4264" t="s">
        <v>391</v>
      </c>
      <c r="I4264" t="s">
        <v>489</v>
      </c>
      <c r="J4264" t="s">
        <v>445</v>
      </c>
      <c r="K4264" t="s">
        <v>446</v>
      </c>
      <c r="L4264" s="15" t="s">
        <v>82</v>
      </c>
      <c r="M4264" t="s">
        <v>454</v>
      </c>
      <c r="N4264" s="678">
        <f t="shared" ca="1" si="735"/>
        <v>13304.03738833512</v>
      </c>
      <c r="O4264" s="678">
        <f t="shared" ca="1" si="736"/>
        <v>5448.0192771771317</v>
      </c>
      <c r="P4264" s="678">
        <f t="shared" ca="1" si="736"/>
        <v>300.67933074811504</v>
      </c>
      <c r="Q4264" s="678">
        <f t="shared" ca="1" si="736"/>
        <v>4160.5393209269268</v>
      </c>
      <c r="R4264" s="678">
        <f t="shared" ca="1" si="736"/>
        <v>559.93323585250971</v>
      </c>
      <c r="S4264" s="678">
        <f t="shared" ca="1" si="736"/>
        <v>14.431730805637425</v>
      </c>
      <c r="T4264" s="678">
        <f t="shared" ca="1" si="736"/>
        <v>178.48871417509881</v>
      </c>
      <c r="U4264" s="678">
        <f t="shared" ca="1" si="736"/>
        <v>7.8442928148333008E-2</v>
      </c>
      <c r="V4264" s="678">
        <f t="shared" ca="1" si="736"/>
        <v>15.286405580260652</v>
      </c>
      <c r="W4264" s="678">
        <f t="shared" ca="1" si="725"/>
        <v>2626.5809301412914</v>
      </c>
      <c r="X4264" s="678">
        <f t="shared" ca="1" si="734"/>
        <v>0</v>
      </c>
      <c r="Y4264" s="678">
        <f t="shared" ca="1" si="734"/>
        <v>0</v>
      </c>
      <c r="Z4264" s="678">
        <f t="shared" ca="1" si="734"/>
        <v>0</v>
      </c>
      <c r="AA4264" t="str">
        <f t="shared" si="727"/>
        <v>ASRCMS202202</v>
      </c>
      <c r="AB4264" s="957">
        <f t="shared" si="728"/>
        <v>45230</v>
      </c>
      <c r="AC4264" t="str">
        <f t="shared" si="729"/>
        <v>Unaudited</v>
      </c>
    </row>
    <row r="4265" spans="1:29" x14ac:dyDescent="0.25">
      <c r="A4265" t="s">
        <v>421</v>
      </c>
      <c r="B4265" t="s">
        <v>1380</v>
      </c>
      <c r="C4265" t="s">
        <v>1381</v>
      </c>
      <c r="D4265">
        <v>1900</v>
      </c>
      <c r="E4265" s="957">
        <v>1</v>
      </c>
      <c r="F4265" t="s">
        <v>442</v>
      </c>
      <c r="G4265" s="957">
        <v>366</v>
      </c>
      <c r="H4265" t="s">
        <v>391</v>
      </c>
      <c r="I4265" t="s">
        <v>489</v>
      </c>
      <c r="J4265" t="s">
        <v>445</v>
      </c>
      <c r="K4265" t="s">
        <v>447</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ASRCMS202202</v>
      </c>
      <c r="AB4265" s="957">
        <f t="shared" si="728"/>
        <v>45230</v>
      </c>
      <c r="AC4265" t="str">
        <f t="shared" si="729"/>
        <v>Unaudited</v>
      </c>
    </row>
    <row r="4266" spans="1:29" x14ac:dyDescent="0.25">
      <c r="A4266" t="s">
        <v>421</v>
      </c>
      <c r="B4266" t="s">
        <v>1380</v>
      </c>
      <c r="C4266" t="s">
        <v>1381</v>
      </c>
      <c r="D4266">
        <v>1900</v>
      </c>
      <c r="E4266" s="957">
        <v>1</v>
      </c>
      <c r="F4266" t="s">
        <v>442</v>
      </c>
      <c r="G4266" s="957">
        <v>366</v>
      </c>
      <c r="H4266" t="s">
        <v>391</v>
      </c>
      <c r="I4266" t="s">
        <v>489</v>
      </c>
      <c r="J4266" t="s">
        <v>445</v>
      </c>
      <c r="K4266" t="s">
        <v>447</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ASRCMS202202</v>
      </c>
      <c r="AB4266" s="957">
        <f t="shared" si="728"/>
        <v>45230</v>
      </c>
      <c r="AC4266" t="str">
        <f t="shared" si="729"/>
        <v>Unaudited</v>
      </c>
    </row>
    <row r="4267" spans="1:29" x14ac:dyDescent="0.25">
      <c r="A4267" t="s">
        <v>421</v>
      </c>
      <c r="B4267" t="s">
        <v>1380</v>
      </c>
      <c r="C4267" t="s">
        <v>1381</v>
      </c>
      <c r="D4267">
        <v>1900</v>
      </c>
      <c r="E4267" s="957">
        <v>1</v>
      </c>
      <c r="F4267" t="s">
        <v>442</v>
      </c>
      <c r="G4267" s="957">
        <v>366</v>
      </c>
      <c r="H4267" t="s">
        <v>391</v>
      </c>
      <c r="I4267" t="s">
        <v>489</v>
      </c>
      <c r="J4267" t="s">
        <v>445</v>
      </c>
      <c r="K4267" t="s">
        <v>447</v>
      </c>
      <c r="L4267" s="15">
        <v>6.3</v>
      </c>
      <c r="M4267" t="s">
        <v>185</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ASRCMS202202</v>
      </c>
      <c r="AB4267" s="957">
        <f t="shared" si="728"/>
        <v>45230</v>
      </c>
      <c r="AC4267" t="str">
        <f t="shared" si="729"/>
        <v>Unaudited</v>
      </c>
    </row>
    <row r="4268" spans="1:29" x14ac:dyDescent="0.25">
      <c r="A4268" t="s">
        <v>421</v>
      </c>
      <c r="B4268" t="s">
        <v>1380</v>
      </c>
      <c r="C4268" t="s">
        <v>1381</v>
      </c>
      <c r="D4268">
        <v>1900</v>
      </c>
      <c r="E4268" s="957">
        <v>1</v>
      </c>
      <c r="F4268" t="s">
        <v>442</v>
      </c>
      <c r="G4268" s="957">
        <v>366</v>
      </c>
      <c r="H4268" t="s">
        <v>391</v>
      </c>
      <c r="I4268" t="s">
        <v>489</v>
      </c>
      <c r="J4268" t="s">
        <v>445</v>
      </c>
      <c r="K4268" t="s">
        <v>447</v>
      </c>
      <c r="L4268" s="15" t="s">
        <v>87</v>
      </c>
      <c r="M4268" t="s">
        <v>455</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ASRCMS202202</v>
      </c>
      <c r="AB4268" s="957">
        <f t="shared" si="728"/>
        <v>45230</v>
      </c>
      <c r="AC4268" t="str">
        <f t="shared" si="729"/>
        <v>Unaudited</v>
      </c>
    </row>
    <row r="4269" spans="1:29" x14ac:dyDescent="0.25">
      <c r="A4269" t="s">
        <v>421</v>
      </c>
      <c r="B4269" t="s">
        <v>1380</v>
      </c>
      <c r="C4269" t="s">
        <v>1381</v>
      </c>
      <c r="D4269">
        <v>1900</v>
      </c>
      <c r="E4269" s="957">
        <v>1</v>
      </c>
      <c r="F4269" t="s">
        <v>442</v>
      </c>
      <c r="G4269" s="957">
        <v>366</v>
      </c>
      <c r="H4269" t="s">
        <v>391</v>
      </c>
      <c r="I4269" t="s">
        <v>489</v>
      </c>
      <c r="J4269" t="s">
        <v>445</v>
      </c>
      <c r="K4269" t="s">
        <v>448</v>
      </c>
      <c r="L4269" s="15">
        <v>7.1</v>
      </c>
      <c r="M4269" t="s">
        <v>20</v>
      </c>
      <c r="N4269" s="678">
        <f t="shared" ca="1" si="735"/>
        <v>2449992.16</v>
      </c>
      <c r="O4269" s="678">
        <f t="shared" ca="1" si="736"/>
        <v>523014.54472071672</v>
      </c>
      <c r="P4269" s="678">
        <f t="shared" ca="1" si="736"/>
        <v>31198.808864959094</v>
      </c>
      <c r="Q4269" s="678">
        <f t="shared" ca="1" si="736"/>
        <v>1251964.9589679916</v>
      </c>
      <c r="R4269" s="678">
        <f t="shared" ca="1" si="736"/>
        <v>71739.682471419655</v>
      </c>
      <c r="S4269" s="678">
        <f t="shared" ca="1" si="736"/>
        <v>7028.6195019357674</v>
      </c>
      <c r="T4269" s="678">
        <f t="shared" ca="1" si="736"/>
        <v>166737.59233594648</v>
      </c>
      <c r="U4269" s="678">
        <f t="shared" ca="1" si="736"/>
        <v>0</v>
      </c>
      <c r="V4269" s="678">
        <f t="shared" ca="1" si="736"/>
        <v>8629.2904378906405</v>
      </c>
      <c r="W4269" s="678">
        <f t="shared" ca="1" si="725"/>
        <v>389678.66269914014</v>
      </c>
      <c r="X4269" s="678">
        <f t="shared" ca="1" si="734"/>
        <v>0</v>
      </c>
      <c r="Y4269" s="678">
        <f t="shared" ca="1" si="734"/>
        <v>0</v>
      </c>
      <c r="Z4269" s="678">
        <f t="shared" ca="1" si="734"/>
        <v>0</v>
      </c>
      <c r="AA4269" t="str">
        <f t="shared" si="727"/>
        <v>ASRCMS202202</v>
      </c>
      <c r="AB4269" s="957">
        <f t="shared" si="728"/>
        <v>45230</v>
      </c>
      <c r="AC4269" t="str">
        <f t="shared" si="729"/>
        <v>Unaudited</v>
      </c>
    </row>
    <row r="4270" spans="1:29" x14ac:dyDescent="0.25">
      <c r="A4270" t="s">
        <v>421</v>
      </c>
      <c r="B4270" t="s">
        <v>1380</v>
      </c>
      <c r="C4270" t="s">
        <v>1381</v>
      </c>
      <c r="D4270">
        <v>1900</v>
      </c>
      <c r="E4270" s="957">
        <v>1</v>
      </c>
      <c r="F4270" t="s">
        <v>442</v>
      </c>
      <c r="G4270" s="957">
        <v>366</v>
      </c>
      <c r="H4270" t="s">
        <v>391</v>
      </c>
      <c r="I4270" t="s">
        <v>489</v>
      </c>
      <c r="J4270" t="s">
        <v>445</v>
      </c>
      <c r="K4270" t="s">
        <v>448</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ASRCMS202202</v>
      </c>
      <c r="AB4270" s="957">
        <f t="shared" si="728"/>
        <v>45230</v>
      </c>
      <c r="AC4270" t="str">
        <f t="shared" si="729"/>
        <v>Unaudited</v>
      </c>
    </row>
    <row r="4271" spans="1:29" x14ac:dyDescent="0.25">
      <c r="A4271" t="s">
        <v>421</v>
      </c>
      <c r="B4271" t="s">
        <v>1380</v>
      </c>
      <c r="C4271" t="s">
        <v>1381</v>
      </c>
      <c r="D4271">
        <v>1900</v>
      </c>
      <c r="E4271" s="957">
        <v>1</v>
      </c>
      <c r="F4271" t="s">
        <v>442</v>
      </c>
      <c r="G4271" s="957">
        <v>366</v>
      </c>
      <c r="H4271" t="s">
        <v>391</v>
      </c>
      <c r="I4271" t="s">
        <v>489</v>
      </c>
      <c r="J4271" t="s">
        <v>445</v>
      </c>
      <c r="K4271" t="s">
        <v>448</v>
      </c>
      <c r="L4271" s="15">
        <v>7.3</v>
      </c>
      <c r="M4271" t="s">
        <v>156</v>
      </c>
      <c r="N4271" s="678">
        <f t="shared" ca="1" si="735"/>
        <v>198086.26296911872</v>
      </c>
      <c r="O4271" s="678">
        <f t="shared" ca="1" si="736"/>
        <v>81116.562416304732</v>
      </c>
      <c r="P4271" s="678">
        <f t="shared" ca="1" si="736"/>
        <v>4476.8699336467516</v>
      </c>
      <c r="Q4271" s="678">
        <f t="shared" ca="1" si="736"/>
        <v>61947.036223837946</v>
      </c>
      <c r="R4271" s="678">
        <f t="shared" ca="1" si="736"/>
        <v>8336.9490752844213</v>
      </c>
      <c r="S4271" s="678">
        <f t="shared" ca="1" si="736"/>
        <v>214.8766979542269</v>
      </c>
      <c r="T4271" s="678">
        <f t="shared" ca="1" si="736"/>
        <v>2657.5513388220415</v>
      </c>
      <c r="U4271" s="678">
        <f t="shared" ca="1" si="736"/>
        <v>1.1679512045630893</v>
      </c>
      <c r="V4271" s="678">
        <f t="shared" ca="1" si="736"/>
        <v>227.60210808480346</v>
      </c>
      <c r="W4271" s="678">
        <f t="shared" ca="1" si="725"/>
        <v>39107.647223979271</v>
      </c>
      <c r="X4271" s="678">
        <f t="shared" ca="1" si="734"/>
        <v>0</v>
      </c>
      <c r="Y4271" s="678">
        <f t="shared" ca="1" si="734"/>
        <v>0</v>
      </c>
      <c r="Z4271" s="678">
        <f t="shared" ca="1" si="734"/>
        <v>0</v>
      </c>
      <c r="AA4271" t="str">
        <f t="shared" si="727"/>
        <v>ASRCMS202202</v>
      </c>
      <c r="AB4271" s="957">
        <f t="shared" si="728"/>
        <v>45230</v>
      </c>
      <c r="AC4271" t="str">
        <f t="shared" si="729"/>
        <v>Unaudited</v>
      </c>
    </row>
    <row r="4272" spans="1:29" x14ac:dyDescent="0.25">
      <c r="A4272" t="s">
        <v>421</v>
      </c>
      <c r="B4272" t="s">
        <v>1380</v>
      </c>
      <c r="C4272" t="s">
        <v>1381</v>
      </c>
      <c r="D4272">
        <v>1900</v>
      </c>
      <c r="E4272" s="957">
        <v>1</v>
      </c>
      <c r="F4272" t="s">
        <v>442</v>
      </c>
      <c r="G4272" s="957">
        <v>366</v>
      </c>
      <c r="H4272" t="s">
        <v>391</v>
      </c>
      <c r="I4272" t="s">
        <v>489</v>
      </c>
      <c r="J4272" t="s">
        <v>445</v>
      </c>
      <c r="K4272" t="s">
        <v>448</v>
      </c>
      <c r="L4272" s="15" t="s">
        <v>91</v>
      </c>
      <c r="M4272" t="s">
        <v>456</v>
      </c>
      <c r="N4272" s="678">
        <f t="shared" ca="1" si="735"/>
        <v>444.1203224799421</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181.86780506031312</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10.037389210285216</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138.88867048138829</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18.691899459940849</v>
      </c>
      <c r="S4272" s="678">
        <f t="shared" ca="1" si="737"/>
        <v>0.48176540340777635</v>
      </c>
      <c r="T4272" s="678">
        <f t="shared" ca="1" si="737"/>
        <v>5.958376617911405</v>
      </c>
      <c r="U4272" s="678">
        <f t="shared" ca="1" si="737"/>
        <v>2.6186109921830475E-3</v>
      </c>
      <c r="V4272" s="678">
        <f t="shared" ca="1" si="737"/>
        <v>0.51029647449856796</v>
      </c>
      <c r="W4272" s="678">
        <f t="shared" ca="1" si="725"/>
        <v>87.681501161204707</v>
      </c>
      <c r="X4272" s="678">
        <f t="shared" ca="1" si="737"/>
        <v>0</v>
      </c>
      <c r="Y4272" s="678">
        <f t="shared" ca="1" si="737"/>
        <v>0</v>
      </c>
      <c r="Z4272" s="678">
        <f t="shared" ca="1" si="737"/>
        <v>0</v>
      </c>
      <c r="AA4272" t="str">
        <f t="shared" si="727"/>
        <v>ASRCMS202202</v>
      </c>
      <c r="AB4272" s="957">
        <f t="shared" si="728"/>
        <v>45230</v>
      </c>
      <c r="AC4272" t="str">
        <f t="shared" si="729"/>
        <v>Unaudited</v>
      </c>
    </row>
    <row r="4273" spans="1:29" x14ac:dyDescent="0.25">
      <c r="A4273" t="s">
        <v>421</v>
      </c>
      <c r="B4273" t="s">
        <v>1380</v>
      </c>
      <c r="C4273" t="s">
        <v>1381</v>
      </c>
      <c r="D4273">
        <v>1900</v>
      </c>
      <c r="E4273" s="957">
        <v>1</v>
      </c>
      <c r="F4273" t="s">
        <v>442</v>
      </c>
      <c r="G4273" s="957">
        <v>366</v>
      </c>
      <c r="H4273" t="s">
        <v>391</v>
      </c>
      <c r="I4273" t="s">
        <v>489</v>
      </c>
      <c r="J4273" t="s">
        <v>445</v>
      </c>
      <c r="K4273" t="s">
        <v>449</v>
      </c>
      <c r="L4273" s="15">
        <v>8.1</v>
      </c>
      <c r="M4273" t="s">
        <v>22</v>
      </c>
      <c r="N4273" s="678">
        <f t="shared" ca="1" si="735"/>
        <v>14484632.100058377</v>
      </c>
      <c r="O4273" s="678">
        <f t="shared" ca="1" si="737"/>
        <v>6195070.3634496517</v>
      </c>
      <c r="P4273" s="678">
        <f t="shared" ca="1" si="737"/>
        <v>707309.22425169649</v>
      </c>
      <c r="Q4273" s="678">
        <f t="shared" ca="1" si="737"/>
        <v>5057832.9628913039</v>
      </c>
      <c r="R4273" s="678">
        <f t="shared" ca="1" si="737"/>
        <v>837654.40940550377</v>
      </c>
      <c r="S4273" s="678">
        <f t="shared" ca="1" si="737"/>
        <v>228.54703148762201</v>
      </c>
      <c r="T4273" s="678">
        <f t="shared" ca="1" si="737"/>
        <v>366157.37158164429</v>
      </c>
      <c r="U4273" s="678">
        <f t="shared" ca="1" si="737"/>
        <v>0</v>
      </c>
      <c r="V4273" s="678">
        <f t="shared" ca="1" si="737"/>
        <v>215120.75394134535</v>
      </c>
      <c r="W4273" s="678">
        <f t="shared" ca="1" si="725"/>
        <v>1105258.4675057426</v>
      </c>
      <c r="X4273" s="678">
        <f t="shared" ca="1" si="737"/>
        <v>0</v>
      </c>
      <c r="Y4273" s="678">
        <f t="shared" ca="1" si="737"/>
        <v>0</v>
      </c>
      <c r="Z4273" s="678">
        <f t="shared" ca="1" si="737"/>
        <v>0</v>
      </c>
      <c r="AA4273" t="str">
        <f t="shared" si="727"/>
        <v>ASRCMS202202</v>
      </c>
      <c r="AB4273" s="957">
        <f t="shared" si="728"/>
        <v>45230</v>
      </c>
      <c r="AC4273" t="str">
        <f t="shared" si="729"/>
        <v>Unaudited</v>
      </c>
    </row>
    <row r="4274" spans="1:29" x14ac:dyDescent="0.25">
      <c r="A4274" t="s">
        <v>421</v>
      </c>
      <c r="B4274" t="s">
        <v>1380</v>
      </c>
      <c r="C4274" t="s">
        <v>1381</v>
      </c>
      <c r="D4274">
        <v>1900</v>
      </c>
      <c r="E4274" s="957">
        <v>1</v>
      </c>
      <c r="F4274" t="s">
        <v>442</v>
      </c>
      <c r="G4274" s="957">
        <v>366</v>
      </c>
      <c r="H4274" t="s">
        <v>391</v>
      </c>
      <c r="I4274" t="s">
        <v>489</v>
      </c>
      <c r="J4274" t="s">
        <v>445</v>
      </c>
      <c r="K4274" t="s">
        <v>449</v>
      </c>
      <c r="L4274" s="15" t="s">
        <v>113</v>
      </c>
      <c r="M4274" t="s">
        <v>444</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ASRCMS202202</v>
      </c>
      <c r="AB4274" s="957">
        <f t="shared" si="728"/>
        <v>45230</v>
      </c>
      <c r="AC4274" t="str">
        <f t="shared" si="729"/>
        <v>Unaudited</v>
      </c>
    </row>
    <row r="4275" spans="1:29" x14ac:dyDescent="0.25">
      <c r="A4275" t="s">
        <v>421</v>
      </c>
      <c r="B4275" t="s">
        <v>1380</v>
      </c>
      <c r="C4275" t="s">
        <v>1381</v>
      </c>
      <c r="D4275">
        <v>1900</v>
      </c>
      <c r="E4275" s="957">
        <v>1</v>
      </c>
      <c r="F4275" t="s">
        <v>442</v>
      </c>
      <c r="G4275" s="957">
        <v>366</v>
      </c>
      <c r="H4275" t="s">
        <v>391</v>
      </c>
      <c r="I4275" t="s">
        <v>489</v>
      </c>
      <c r="J4275" t="s">
        <v>445</v>
      </c>
      <c r="K4275" t="s">
        <v>449</v>
      </c>
      <c r="L4275" s="15" t="s">
        <v>115</v>
      </c>
      <c r="M4275" t="s">
        <v>158</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ASRCMS202202</v>
      </c>
      <c r="AB4275" s="957">
        <f t="shared" si="728"/>
        <v>45230</v>
      </c>
      <c r="AC4275" t="str">
        <f t="shared" si="729"/>
        <v>Unaudited</v>
      </c>
    </row>
    <row r="4276" spans="1:29" x14ac:dyDescent="0.25">
      <c r="A4276" t="s">
        <v>421</v>
      </c>
      <c r="B4276" t="s">
        <v>1380</v>
      </c>
      <c r="C4276" t="s">
        <v>1381</v>
      </c>
      <c r="D4276">
        <v>1900</v>
      </c>
      <c r="E4276" s="957">
        <v>1</v>
      </c>
      <c r="F4276" t="s">
        <v>442</v>
      </c>
      <c r="G4276" s="957">
        <v>366</v>
      </c>
      <c r="H4276" t="s">
        <v>391</v>
      </c>
      <c r="I4276" t="s">
        <v>489</v>
      </c>
      <c r="J4276" t="s">
        <v>445</v>
      </c>
      <c r="K4276" t="s">
        <v>449</v>
      </c>
      <c r="L4276" s="15" t="s">
        <v>116</v>
      </c>
      <c r="M4276" t="s">
        <v>114</v>
      </c>
      <c r="N4276" s="678">
        <f t="shared" ca="1" si="735"/>
        <v>-41573.844791058858</v>
      </c>
      <c r="O4276" s="678">
        <f t="shared" ca="1" si="737"/>
        <v>-17781.113940664491</v>
      </c>
      <c r="P4276" s="678">
        <f t="shared" ca="1" si="737"/>
        <v>-2030.1215595393519</v>
      </c>
      <c r="Q4276" s="678">
        <f t="shared" ca="1" si="737"/>
        <v>-14517.010934471504</v>
      </c>
      <c r="R4276" s="678">
        <f t="shared" ca="1" si="737"/>
        <v>-2404.2387935438232</v>
      </c>
      <c r="S4276" s="678">
        <f t="shared" ca="1" si="737"/>
        <v>-0.65597653767715269</v>
      </c>
      <c r="T4276" s="678">
        <f t="shared" ca="1" si="737"/>
        <v>-1050.9462463444959</v>
      </c>
      <c r="U4276" s="678">
        <f t="shared" ca="1" si="737"/>
        <v>0</v>
      </c>
      <c r="V4276" s="678">
        <f t="shared" ca="1" si="737"/>
        <v>-617.44038605281594</v>
      </c>
      <c r="W4276" s="678">
        <f t="shared" ca="1" si="725"/>
        <v>-3172.3169539046912</v>
      </c>
      <c r="X4276" s="678">
        <f t="shared" ca="1" si="737"/>
        <v>0</v>
      </c>
      <c r="Y4276" s="678">
        <f t="shared" ca="1" si="737"/>
        <v>0</v>
      </c>
      <c r="Z4276" s="678">
        <f t="shared" ca="1" si="737"/>
        <v>0</v>
      </c>
      <c r="AA4276" t="str">
        <f t="shared" si="727"/>
        <v>ASRCMS202202</v>
      </c>
      <c r="AB4276" s="957">
        <f t="shared" si="728"/>
        <v>45230</v>
      </c>
      <c r="AC4276" t="str">
        <f t="shared" si="729"/>
        <v>Unaudited</v>
      </c>
    </row>
    <row r="4277" spans="1:29" x14ac:dyDescent="0.25">
      <c r="A4277" t="s">
        <v>421</v>
      </c>
      <c r="B4277" t="s">
        <v>1380</v>
      </c>
      <c r="C4277" t="s">
        <v>1381</v>
      </c>
      <c r="D4277">
        <v>1900</v>
      </c>
      <c r="E4277" s="957">
        <v>1</v>
      </c>
      <c r="F4277" t="s">
        <v>442</v>
      </c>
      <c r="G4277" s="957">
        <v>366</v>
      </c>
      <c r="H4277" t="s">
        <v>391</v>
      </c>
      <c r="I4277" t="s">
        <v>489</v>
      </c>
      <c r="J4277" t="s">
        <v>445</v>
      </c>
      <c r="K4277" t="s">
        <v>449</v>
      </c>
      <c r="L4277" s="15" t="s">
        <v>117</v>
      </c>
      <c r="M4277" t="s">
        <v>159</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ASRCMS202202</v>
      </c>
      <c r="AB4277" s="957">
        <f t="shared" si="728"/>
        <v>45230</v>
      </c>
      <c r="AC4277" t="str">
        <f t="shared" si="729"/>
        <v>Unaudited</v>
      </c>
    </row>
    <row r="4278" spans="1:29" x14ac:dyDescent="0.25">
      <c r="A4278" t="s">
        <v>421</v>
      </c>
      <c r="B4278" t="s">
        <v>1380</v>
      </c>
      <c r="C4278" t="s">
        <v>1381</v>
      </c>
      <c r="D4278">
        <v>1900</v>
      </c>
      <c r="E4278" s="957">
        <v>1</v>
      </c>
      <c r="F4278" t="s">
        <v>442</v>
      </c>
      <c r="G4278" s="957">
        <v>366</v>
      </c>
      <c r="H4278" t="s">
        <v>391</v>
      </c>
      <c r="I4278" t="s">
        <v>489</v>
      </c>
      <c r="J4278" t="s">
        <v>445</v>
      </c>
      <c r="K4278" t="s">
        <v>449</v>
      </c>
      <c r="L4278" s="15" t="s">
        <v>160</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ASRCMS202202</v>
      </c>
      <c r="AB4278" s="957">
        <f t="shared" si="728"/>
        <v>45230</v>
      </c>
      <c r="AC4278" t="str">
        <f t="shared" si="729"/>
        <v>Unaudited</v>
      </c>
    </row>
    <row r="4279" spans="1:29" x14ac:dyDescent="0.25">
      <c r="A4279" t="s">
        <v>421</v>
      </c>
      <c r="B4279" t="s">
        <v>1380</v>
      </c>
      <c r="C4279" t="s">
        <v>1381</v>
      </c>
      <c r="D4279">
        <v>1900</v>
      </c>
      <c r="E4279" s="957">
        <v>1</v>
      </c>
      <c r="F4279" t="s">
        <v>442</v>
      </c>
      <c r="G4279" s="957">
        <v>366</v>
      </c>
      <c r="H4279" t="s">
        <v>391</v>
      </c>
      <c r="I4279" t="s">
        <v>489</v>
      </c>
      <c r="J4279" t="s">
        <v>445</v>
      </c>
      <c r="K4279" t="s">
        <v>449</v>
      </c>
      <c r="L4279" s="15" t="s">
        <v>443</v>
      </c>
      <c r="M4279" t="s">
        <v>457</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ASRCMS202202</v>
      </c>
      <c r="AB4279" s="957">
        <f t="shared" si="728"/>
        <v>45230</v>
      </c>
      <c r="AC4279" t="str">
        <f t="shared" si="729"/>
        <v>Unaudited</v>
      </c>
    </row>
    <row r="4280" spans="1:29" x14ac:dyDescent="0.25">
      <c r="A4280" t="s">
        <v>421</v>
      </c>
      <c r="B4280" t="s">
        <v>1380</v>
      </c>
      <c r="C4280" t="s">
        <v>1381</v>
      </c>
      <c r="D4280">
        <v>1900</v>
      </c>
      <c r="E4280" s="957">
        <v>1</v>
      </c>
      <c r="F4280" t="s">
        <v>442</v>
      </c>
      <c r="G4280" s="957">
        <v>366</v>
      </c>
      <c r="H4280" t="s">
        <v>391</v>
      </c>
      <c r="I4280" t="s">
        <v>489</v>
      </c>
      <c r="J4280" t="s">
        <v>445</v>
      </c>
      <c r="K4280" t="s">
        <v>450</v>
      </c>
      <c r="L4280" s="15">
        <v>9.1</v>
      </c>
      <c r="M4280" t="s">
        <v>186</v>
      </c>
      <c r="N4280" s="678">
        <f t="shared" ca="1" si="735"/>
        <v>32220565.580000002</v>
      </c>
      <c r="O4280" s="678">
        <f t="shared" ca="1" si="737"/>
        <v>5918588.9999999991</v>
      </c>
      <c r="P4280" s="678">
        <f t="shared" ca="1" si="737"/>
        <v>816504.79</v>
      </c>
      <c r="Q4280" s="678">
        <f t="shared" ca="1" si="737"/>
        <v>10804677.459999999</v>
      </c>
      <c r="R4280" s="678">
        <f t="shared" ca="1" si="737"/>
        <v>1821722.4200000002</v>
      </c>
      <c r="S4280" s="678">
        <f t="shared" ca="1" si="737"/>
        <v>54338.920000000006</v>
      </c>
      <c r="T4280" s="678">
        <f t="shared" ca="1" si="737"/>
        <v>241963.27000000005</v>
      </c>
      <c r="U4280" s="678">
        <f t="shared" ca="1" si="737"/>
        <v>0</v>
      </c>
      <c r="V4280" s="678">
        <f t="shared" ca="1" si="737"/>
        <v>27835</v>
      </c>
      <c r="W4280" s="678">
        <f t="shared" ca="1" si="738"/>
        <v>12534934.719999999</v>
      </c>
      <c r="X4280" s="678">
        <f t="shared" ca="1" si="737"/>
        <v>0</v>
      </c>
      <c r="Y4280" s="678">
        <f t="shared" ca="1" si="737"/>
        <v>0</v>
      </c>
      <c r="Z4280" s="678">
        <f t="shared" ca="1" si="737"/>
        <v>0</v>
      </c>
      <c r="AA4280" t="str">
        <f t="shared" si="727"/>
        <v>ASRCMS202202</v>
      </c>
      <c r="AB4280" s="957">
        <f t="shared" si="728"/>
        <v>45230</v>
      </c>
      <c r="AC4280" t="str">
        <f t="shared" si="729"/>
        <v>Unaudited</v>
      </c>
    </row>
    <row r="4281" spans="1:29" x14ac:dyDescent="0.25">
      <c r="A4281" t="s">
        <v>421</v>
      </c>
      <c r="B4281" t="s">
        <v>1380</v>
      </c>
      <c r="C4281" t="s">
        <v>1381</v>
      </c>
      <c r="D4281">
        <v>1900</v>
      </c>
      <c r="E4281" s="957">
        <v>1</v>
      </c>
      <c r="F4281" t="s">
        <v>442</v>
      </c>
      <c r="G4281" s="957">
        <v>366</v>
      </c>
      <c r="H4281" t="s">
        <v>391</v>
      </c>
      <c r="I4281" t="s">
        <v>489</v>
      </c>
      <c r="J4281" t="s">
        <v>445</v>
      </c>
      <c r="K4281" t="s">
        <v>450</v>
      </c>
      <c r="L4281" s="15" t="s">
        <v>107</v>
      </c>
      <c r="M4281" t="s">
        <v>187</v>
      </c>
      <c r="N4281" s="678">
        <f t="shared" ca="1" si="735"/>
        <v>59790.87</v>
      </c>
      <c r="O4281" s="678">
        <f t="shared" ca="1" si="737"/>
        <v>5336.91</v>
      </c>
      <c r="P4281" s="678">
        <f t="shared" ca="1" si="737"/>
        <v>0</v>
      </c>
      <c r="Q4281" s="678">
        <f t="shared" ca="1" si="737"/>
        <v>10524.560000000001</v>
      </c>
      <c r="R4281" s="678">
        <f t="shared" ca="1" si="737"/>
        <v>0</v>
      </c>
      <c r="S4281" s="678">
        <f t="shared" ca="1" si="737"/>
        <v>0</v>
      </c>
      <c r="T4281" s="678">
        <f t="shared" ca="1" si="737"/>
        <v>0</v>
      </c>
      <c r="U4281" s="678">
        <f t="shared" ca="1" si="737"/>
        <v>0</v>
      </c>
      <c r="V4281" s="678">
        <f t="shared" ca="1" si="737"/>
        <v>0</v>
      </c>
      <c r="W4281" s="678">
        <f t="shared" ca="1" si="738"/>
        <v>43929.4</v>
      </c>
      <c r="X4281" s="678">
        <f t="shared" ca="1" si="737"/>
        <v>0</v>
      </c>
      <c r="Y4281" s="678">
        <f t="shared" ca="1" si="737"/>
        <v>0</v>
      </c>
      <c r="Z4281" s="678">
        <f t="shared" ca="1" si="737"/>
        <v>0</v>
      </c>
      <c r="AA4281" t="str">
        <f t="shared" si="727"/>
        <v>ASRCMS202202</v>
      </c>
      <c r="AB4281" s="957">
        <f t="shared" si="728"/>
        <v>45230</v>
      </c>
      <c r="AC4281" t="str">
        <f t="shared" si="729"/>
        <v>Unaudited</v>
      </c>
    </row>
    <row r="4282" spans="1:29" x14ac:dyDescent="0.25">
      <c r="A4282" t="s">
        <v>421</v>
      </c>
      <c r="B4282" t="s">
        <v>1380</v>
      </c>
      <c r="C4282" t="s">
        <v>1381</v>
      </c>
      <c r="D4282">
        <v>1900</v>
      </c>
      <c r="E4282" s="957">
        <v>1</v>
      </c>
      <c r="F4282" t="s">
        <v>442</v>
      </c>
      <c r="G4282" s="957">
        <v>366</v>
      </c>
      <c r="H4282" t="s">
        <v>391</v>
      </c>
      <c r="I4282" t="s">
        <v>489</v>
      </c>
      <c r="J4282" t="s">
        <v>445</v>
      </c>
      <c r="K4282" t="s">
        <v>450</v>
      </c>
      <c r="L4282" s="15" t="s">
        <v>1316</v>
      </c>
      <c r="M4282" t="s">
        <v>1317</v>
      </c>
      <c r="N4282" s="678">
        <f t="shared" ca="1" si="735"/>
        <v>135937.62</v>
      </c>
      <c r="O4282" s="678">
        <f t="shared" ca="1" si="737"/>
        <v>0</v>
      </c>
      <c r="P4282" s="678">
        <f t="shared" ca="1" si="737"/>
        <v>0</v>
      </c>
      <c r="Q4282" s="678">
        <f t="shared" ca="1" si="737"/>
        <v>67221.899999999994</v>
      </c>
      <c r="R4282" s="678">
        <f t="shared" ca="1" si="737"/>
        <v>0</v>
      </c>
      <c r="S4282" s="678">
        <f t="shared" ca="1" si="737"/>
        <v>0</v>
      </c>
      <c r="T4282" s="678">
        <f t="shared" ca="1" si="737"/>
        <v>68715.72</v>
      </c>
      <c r="U4282" s="678">
        <f t="shared" ca="1" si="737"/>
        <v>0</v>
      </c>
      <c r="V4282" s="678">
        <f t="shared" ca="1" si="737"/>
        <v>0</v>
      </c>
      <c r="W4282" s="678">
        <f t="shared" ca="1" si="738"/>
        <v>0</v>
      </c>
      <c r="X4282" s="678">
        <f t="shared" ca="1" si="737"/>
        <v>0</v>
      </c>
      <c r="Y4282" s="678">
        <f t="shared" ca="1" si="737"/>
        <v>0</v>
      </c>
      <c r="Z4282" s="678">
        <f t="shared" ca="1" si="737"/>
        <v>0</v>
      </c>
      <c r="AA4282" t="str">
        <f t="shared" si="727"/>
        <v>ASRCMS202202</v>
      </c>
      <c r="AB4282" s="957">
        <f t="shared" si="728"/>
        <v>45230</v>
      </c>
      <c r="AC4282" t="str">
        <f t="shared" si="729"/>
        <v>Unaudited</v>
      </c>
    </row>
    <row r="4283" spans="1:29" x14ac:dyDescent="0.25">
      <c r="A4283" t="s">
        <v>421</v>
      </c>
      <c r="B4283" t="s">
        <v>1380</v>
      </c>
      <c r="C4283" t="s">
        <v>1381</v>
      </c>
      <c r="D4283">
        <v>1900</v>
      </c>
      <c r="E4283" s="957">
        <v>1</v>
      </c>
      <c r="F4283" t="s">
        <v>442</v>
      </c>
      <c r="G4283" s="957">
        <v>366</v>
      </c>
      <c r="H4283" t="s">
        <v>391</v>
      </c>
      <c r="I4283" t="s">
        <v>489</v>
      </c>
      <c r="J4283" t="s">
        <v>445</v>
      </c>
      <c r="K4283" t="s">
        <v>450</v>
      </c>
      <c r="L4283" s="15" t="s">
        <v>108</v>
      </c>
      <c r="M4283" t="s">
        <v>188</v>
      </c>
      <c r="N4283" s="678">
        <f t="shared" ca="1" si="735"/>
        <v>3358089.6399999997</v>
      </c>
      <c r="O4283" s="678">
        <f t="shared" ca="1" si="737"/>
        <v>870141.66999999993</v>
      </c>
      <c r="P4283" s="678">
        <f t="shared" ca="1" si="737"/>
        <v>41249.08</v>
      </c>
      <c r="Q4283" s="678">
        <f t="shared" ca="1" si="737"/>
        <v>1275823.8999999999</v>
      </c>
      <c r="R4283" s="678">
        <f t="shared" ca="1" si="737"/>
        <v>94512.69</v>
      </c>
      <c r="S4283" s="678">
        <f t="shared" ca="1" si="737"/>
        <v>1670.78</v>
      </c>
      <c r="T4283" s="678">
        <f t="shared" ca="1" si="737"/>
        <v>55956.460000000006</v>
      </c>
      <c r="U4283" s="678">
        <f t="shared" ca="1" si="737"/>
        <v>0</v>
      </c>
      <c r="V4283" s="678">
        <f t="shared" ca="1" si="737"/>
        <v>5791.66</v>
      </c>
      <c r="W4283" s="678">
        <f t="shared" ca="1" si="738"/>
        <v>1012943.3999999998</v>
      </c>
      <c r="X4283" s="678">
        <f t="shared" ca="1" si="737"/>
        <v>0</v>
      </c>
      <c r="Y4283" s="678">
        <f t="shared" ca="1" si="737"/>
        <v>0</v>
      </c>
      <c r="Z4283" s="678">
        <f t="shared" ca="1" si="737"/>
        <v>0</v>
      </c>
      <c r="AA4283" t="str">
        <f t="shared" si="727"/>
        <v>ASRCMS202202</v>
      </c>
      <c r="AB4283" s="957">
        <f t="shared" si="728"/>
        <v>45230</v>
      </c>
      <c r="AC4283" t="str">
        <f t="shared" si="729"/>
        <v>Unaudited</v>
      </c>
    </row>
    <row r="4284" spans="1:29" x14ac:dyDescent="0.25">
      <c r="A4284" t="s">
        <v>421</v>
      </c>
      <c r="B4284" t="s">
        <v>1380</v>
      </c>
      <c r="C4284" t="s">
        <v>1381</v>
      </c>
      <c r="D4284">
        <v>1900</v>
      </c>
      <c r="E4284" s="957">
        <v>1</v>
      </c>
      <c r="F4284" t="s">
        <v>442</v>
      </c>
      <c r="G4284" s="957">
        <v>366</v>
      </c>
      <c r="H4284" t="s">
        <v>391</v>
      </c>
      <c r="I4284" t="s">
        <v>489</v>
      </c>
      <c r="J4284" t="s">
        <v>445</v>
      </c>
      <c r="K4284" t="s">
        <v>450</v>
      </c>
      <c r="L4284" s="15" t="s">
        <v>109</v>
      </c>
      <c r="M4284" t="s">
        <v>161</v>
      </c>
      <c r="N4284" s="678">
        <f t="shared" ca="1" si="735"/>
        <v>23926094.132847246</v>
      </c>
      <c r="O4284" s="678">
        <f t="shared" ca="1" si="737"/>
        <v>15910602.019882578</v>
      </c>
      <c r="P4284" s="678">
        <f t="shared" ca="1" si="737"/>
        <v>210107.01769533407</v>
      </c>
      <c r="Q4284" s="678">
        <f t="shared" ca="1" si="737"/>
        <v>6577154.6966682933</v>
      </c>
      <c r="R4284" s="678">
        <f t="shared" ca="1" si="737"/>
        <v>361976.119998182</v>
      </c>
      <c r="S4284" s="678">
        <f t="shared" ca="1" si="737"/>
        <v>16476.94421803777</v>
      </c>
      <c r="T4284" s="678">
        <f t="shared" ca="1" si="737"/>
        <v>240113.44639887492</v>
      </c>
      <c r="U4284" s="678">
        <f t="shared" ca="1" si="737"/>
        <v>0</v>
      </c>
      <c r="V4284" s="678">
        <f t="shared" ca="1" si="737"/>
        <v>24973.692632059232</v>
      </c>
      <c r="W4284" s="678">
        <f t="shared" ca="1" si="738"/>
        <v>584690.19535387901</v>
      </c>
      <c r="X4284" s="678">
        <f t="shared" ca="1" si="737"/>
        <v>0</v>
      </c>
      <c r="Y4284" s="678">
        <f t="shared" ca="1" si="737"/>
        <v>0</v>
      </c>
      <c r="Z4284" s="678">
        <f t="shared" ca="1" si="737"/>
        <v>0</v>
      </c>
      <c r="AA4284" t="str">
        <f t="shared" si="727"/>
        <v>ASRCMS202202</v>
      </c>
      <c r="AB4284" s="957">
        <f t="shared" si="728"/>
        <v>45230</v>
      </c>
      <c r="AC4284" t="str">
        <f t="shared" si="729"/>
        <v>Unaudited</v>
      </c>
    </row>
    <row r="4285" spans="1:29" x14ac:dyDescent="0.25">
      <c r="A4285" t="s">
        <v>421</v>
      </c>
      <c r="B4285" t="s">
        <v>1380</v>
      </c>
      <c r="C4285" t="s">
        <v>1381</v>
      </c>
      <c r="D4285">
        <v>1900</v>
      </c>
      <c r="E4285" s="957">
        <v>1</v>
      </c>
      <c r="F4285" t="s">
        <v>442</v>
      </c>
      <c r="G4285" s="957">
        <v>366</v>
      </c>
      <c r="H4285" t="s">
        <v>391</v>
      </c>
      <c r="I4285" t="s">
        <v>489</v>
      </c>
      <c r="J4285" t="s">
        <v>445</v>
      </c>
      <c r="K4285" t="s">
        <v>450</v>
      </c>
      <c r="L4285" s="15" t="s">
        <v>110</v>
      </c>
      <c r="M4285" t="s">
        <v>135</v>
      </c>
      <c r="N4285" s="678">
        <f t="shared" ca="1" si="735"/>
        <v>142270.01671994355</v>
      </c>
      <c r="O4285" s="678">
        <f t="shared" ca="1" si="737"/>
        <v>99307.79708306992</v>
      </c>
      <c r="P4285" s="678">
        <f t="shared" ca="1" si="737"/>
        <v>6237.9805849078339</v>
      </c>
      <c r="Q4285" s="678">
        <f t="shared" ca="1" si="737"/>
        <v>29016.226967315364</v>
      </c>
      <c r="R4285" s="678">
        <f t="shared" ca="1" si="737"/>
        <v>3380.295834977027</v>
      </c>
      <c r="S4285" s="678">
        <f t="shared" ca="1" si="737"/>
        <v>82.760235350362478</v>
      </c>
      <c r="T4285" s="678">
        <f t="shared" ca="1" si="737"/>
        <v>2644.0368800898596</v>
      </c>
      <c r="U4285" s="678">
        <f t="shared" ca="1" si="737"/>
        <v>5.5173490233574984</v>
      </c>
      <c r="V4285" s="678">
        <f t="shared" ca="1" si="737"/>
        <v>369.66238456495239</v>
      </c>
      <c r="W4285" s="678">
        <f t="shared" ca="1" si="738"/>
        <v>1225.7394006448176</v>
      </c>
      <c r="X4285" s="678">
        <f t="shared" ca="1" si="737"/>
        <v>0</v>
      </c>
      <c r="Y4285" s="678">
        <f t="shared" ca="1" si="737"/>
        <v>0</v>
      </c>
      <c r="Z4285" s="678">
        <f t="shared" ca="1" si="737"/>
        <v>0</v>
      </c>
      <c r="AA4285" t="str">
        <f t="shared" si="727"/>
        <v>ASRCMS202202</v>
      </c>
      <c r="AB4285" s="957">
        <f t="shared" si="728"/>
        <v>45230</v>
      </c>
      <c r="AC4285" t="str">
        <f t="shared" si="729"/>
        <v>Unaudited</v>
      </c>
    </row>
    <row r="4286" spans="1:29" x14ac:dyDescent="0.25">
      <c r="A4286" t="s">
        <v>421</v>
      </c>
      <c r="B4286" t="s">
        <v>1380</v>
      </c>
      <c r="C4286" t="s">
        <v>1381</v>
      </c>
      <c r="D4286">
        <v>1900</v>
      </c>
      <c r="E4286" s="957">
        <v>1</v>
      </c>
      <c r="F4286" t="s">
        <v>442</v>
      </c>
      <c r="G4286" s="957">
        <v>366</v>
      </c>
      <c r="H4286" t="s">
        <v>391</v>
      </c>
      <c r="I4286" t="s">
        <v>489</v>
      </c>
      <c r="J4286" t="s">
        <v>445</v>
      </c>
      <c r="K4286" t="s">
        <v>450</v>
      </c>
      <c r="L4286" s="15" t="s">
        <v>111</v>
      </c>
      <c r="M4286" t="s">
        <v>163</v>
      </c>
      <c r="N4286" s="678">
        <f t="shared" ca="1" si="735"/>
        <v>2449666.6404347578</v>
      </c>
      <c r="O4286" s="678">
        <f t="shared" ca="1" si="737"/>
        <v>935877.56534263515</v>
      </c>
      <c r="P4286" s="678">
        <f t="shared" ca="1" si="737"/>
        <v>42736.717859335644</v>
      </c>
      <c r="Q4286" s="678">
        <f t="shared" ca="1" si="737"/>
        <v>770073.35536741978</v>
      </c>
      <c r="R4286" s="678">
        <f t="shared" ca="1" si="737"/>
        <v>94718.358664320476</v>
      </c>
      <c r="S4286" s="678">
        <f t="shared" ca="1" si="737"/>
        <v>2419.0354680372998</v>
      </c>
      <c r="T4286" s="678">
        <f t="shared" ca="1" si="737"/>
        <v>22014.895778677615</v>
      </c>
      <c r="U4286" s="678">
        <f t="shared" ca="1" si="737"/>
        <v>2.1092785378809563E-2</v>
      </c>
      <c r="V4286" s="678">
        <f t="shared" ca="1" si="737"/>
        <v>2177.4421405174917</v>
      </c>
      <c r="W4286" s="678">
        <f t="shared" ca="1" si="738"/>
        <v>579649.24872102938</v>
      </c>
      <c r="X4286" s="678">
        <f t="shared" ca="1" si="737"/>
        <v>0</v>
      </c>
      <c r="Y4286" s="678">
        <f t="shared" ca="1" si="737"/>
        <v>0</v>
      </c>
      <c r="Z4286" s="678">
        <f t="shared" ca="1" si="737"/>
        <v>0</v>
      </c>
      <c r="AA4286" t="str">
        <f t="shared" si="727"/>
        <v>ASRCMS202202</v>
      </c>
      <c r="AB4286" s="957">
        <f t="shared" si="728"/>
        <v>45230</v>
      </c>
      <c r="AC4286" t="str">
        <f t="shared" si="729"/>
        <v>Unaudited</v>
      </c>
    </row>
    <row r="4287" spans="1:29" x14ac:dyDescent="0.25">
      <c r="A4287" t="s">
        <v>421</v>
      </c>
      <c r="B4287" t="s">
        <v>1380</v>
      </c>
      <c r="C4287" t="s">
        <v>1381</v>
      </c>
      <c r="D4287">
        <v>1900</v>
      </c>
      <c r="E4287" s="957">
        <v>1</v>
      </c>
      <c r="F4287" t="s">
        <v>442</v>
      </c>
      <c r="G4287" s="957">
        <v>366</v>
      </c>
      <c r="H4287" t="s">
        <v>391</v>
      </c>
      <c r="I4287" t="s">
        <v>489</v>
      </c>
      <c r="J4287" t="s">
        <v>445</v>
      </c>
      <c r="K4287" t="s">
        <v>450</v>
      </c>
      <c r="L4287" s="15" t="s">
        <v>112</v>
      </c>
      <c r="M4287" t="s">
        <v>464</v>
      </c>
      <c r="N4287" s="678">
        <f t="shared" ca="1" si="735"/>
        <v>355178.54177808901</v>
      </c>
      <c r="O4287" s="678">
        <f t="shared" ca="1" si="737"/>
        <v>145446.03912067341</v>
      </c>
      <c r="P4287" s="678">
        <f t="shared" ca="1" si="737"/>
        <v>8027.2509104314531</v>
      </c>
      <c r="Q4287" s="678">
        <f t="shared" ca="1" si="737"/>
        <v>111074.12328177101</v>
      </c>
      <c r="R4287" s="678">
        <f t="shared" ca="1" si="737"/>
        <v>14948.565191011441</v>
      </c>
      <c r="S4287" s="678">
        <f t="shared" ca="1" si="737"/>
        <v>385.28462851243364</v>
      </c>
      <c r="T4287" s="678">
        <f t="shared" ca="1" si="737"/>
        <v>4765.1219982395924</v>
      </c>
      <c r="U4287" s="678">
        <f t="shared" ca="1" si="737"/>
        <v>2.094194718436138</v>
      </c>
      <c r="V4287" s="678">
        <f t="shared" ca="1" si="737"/>
        <v>408.10192308884211</v>
      </c>
      <c r="W4287" s="678">
        <f t="shared" ca="1" si="738"/>
        <v>70121.960529642267</v>
      </c>
      <c r="X4287" s="678">
        <f t="shared" ca="1" si="737"/>
        <v>0</v>
      </c>
      <c r="Y4287" s="678">
        <f t="shared" ca="1" si="737"/>
        <v>0</v>
      </c>
      <c r="Z4287" s="678">
        <f t="shared" ca="1" si="737"/>
        <v>0</v>
      </c>
      <c r="AA4287" t="str">
        <f t="shared" si="727"/>
        <v>ASRCMS202202</v>
      </c>
      <c r="AB4287" s="957">
        <f t="shared" si="728"/>
        <v>45230</v>
      </c>
      <c r="AC4287" t="str">
        <f t="shared" si="729"/>
        <v>Unaudited</v>
      </c>
    </row>
    <row r="4288" spans="1:29" x14ac:dyDescent="0.25">
      <c r="A4288" t="s">
        <v>421</v>
      </c>
      <c r="B4288" t="s">
        <v>1380</v>
      </c>
      <c r="C4288" t="s">
        <v>1381</v>
      </c>
      <c r="D4288">
        <v>1900</v>
      </c>
      <c r="E4288" s="957">
        <v>1</v>
      </c>
      <c r="F4288" t="s">
        <v>442</v>
      </c>
      <c r="G4288" s="957">
        <v>366</v>
      </c>
      <c r="H4288" t="s">
        <v>391</v>
      </c>
      <c r="I4288" t="s">
        <v>489</v>
      </c>
      <c r="J4288" t="s">
        <v>445</v>
      </c>
      <c r="K4288" t="s">
        <v>6</v>
      </c>
      <c r="L4288" s="15" t="s">
        <v>118</v>
      </c>
      <c r="M4288" t="s">
        <v>189</v>
      </c>
      <c r="N4288" s="678">
        <f t="shared" ca="1" si="735"/>
        <v>104584.29432891696</v>
      </c>
      <c r="O4288" s="678">
        <f t="shared" ca="1" si="737"/>
        <v>44712.22176389346</v>
      </c>
      <c r="P4288" s="678">
        <f t="shared" ca="1" si="737"/>
        <v>5149.2159210256641</v>
      </c>
      <c r="Q4288" s="678">
        <f t="shared" ca="1" si="737"/>
        <v>36523.517632686788</v>
      </c>
      <c r="R4288" s="678">
        <f t="shared" ca="1" si="737"/>
        <v>6038.9155892556573</v>
      </c>
      <c r="S4288" s="678">
        <f t="shared" ca="1" si="737"/>
        <v>1.6476678399009879</v>
      </c>
      <c r="T4288" s="678">
        <f t="shared" ca="1" si="737"/>
        <v>2639.7443080787766</v>
      </c>
      <c r="U4288" s="678">
        <f t="shared" ca="1" si="737"/>
        <v>0</v>
      </c>
      <c r="V4288" s="678">
        <f t="shared" ca="1" si="737"/>
        <v>1550.8735583100545</v>
      </c>
      <c r="W4288" s="678">
        <f t="shared" ca="1" si="738"/>
        <v>7968.1578878266573</v>
      </c>
      <c r="X4288" s="678">
        <f t="shared" ca="1" si="737"/>
        <v>0</v>
      </c>
      <c r="Y4288" s="678">
        <f t="shared" ca="1" si="737"/>
        <v>0</v>
      </c>
      <c r="Z4288" s="678">
        <f t="shared" ca="1" si="737"/>
        <v>0</v>
      </c>
      <c r="AA4288" t="str">
        <f t="shared" si="727"/>
        <v>ASRCMS202202</v>
      </c>
      <c r="AB4288" s="957">
        <f t="shared" si="728"/>
        <v>45230</v>
      </c>
      <c r="AC4288" t="str">
        <f t="shared" si="729"/>
        <v>Unaudited</v>
      </c>
    </row>
    <row r="4289" spans="1:29" x14ac:dyDescent="0.25">
      <c r="A4289" t="s">
        <v>421</v>
      </c>
      <c r="B4289" t="s">
        <v>1380</v>
      </c>
      <c r="C4289" t="s">
        <v>1381</v>
      </c>
      <c r="D4289">
        <v>1900</v>
      </c>
      <c r="E4289" s="957">
        <v>1</v>
      </c>
      <c r="F4289" t="s">
        <v>442</v>
      </c>
      <c r="G4289" s="957">
        <v>366</v>
      </c>
      <c r="H4289" t="s">
        <v>391</v>
      </c>
      <c r="I4289" t="s">
        <v>489</v>
      </c>
      <c r="J4289" t="s">
        <v>445</v>
      </c>
      <c r="K4289" t="s">
        <v>6</v>
      </c>
      <c r="L4289" s="15" t="s">
        <v>45</v>
      </c>
      <c r="M4289" t="s">
        <v>164</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ASRCMS202202</v>
      </c>
      <c r="AB4289" s="957">
        <f t="shared" si="728"/>
        <v>45230</v>
      </c>
      <c r="AC4289" t="str">
        <f t="shared" si="729"/>
        <v>Unaudited</v>
      </c>
    </row>
    <row r="4290" spans="1:29" x14ac:dyDescent="0.25">
      <c r="A4290" t="s">
        <v>421</v>
      </c>
      <c r="B4290" t="s">
        <v>1380</v>
      </c>
      <c r="C4290" t="s">
        <v>1381</v>
      </c>
      <c r="D4290">
        <v>1900</v>
      </c>
      <c r="E4290" s="957">
        <v>1</v>
      </c>
      <c r="F4290" t="s">
        <v>442</v>
      </c>
      <c r="G4290" s="957">
        <v>366</v>
      </c>
      <c r="H4290" t="s">
        <v>391</v>
      </c>
      <c r="I4290" t="s">
        <v>489</v>
      </c>
      <c r="J4290" t="s">
        <v>445</v>
      </c>
      <c r="K4290" t="s">
        <v>6</v>
      </c>
      <c r="L4290" s="15" t="s">
        <v>46</v>
      </c>
      <c r="M4290" t="s">
        <v>165</v>
      </c>
      <c r="N4290" s="678">
        <f t="shared" ca="1" si="735"/>
        <v>5.9337010837420081</v>
      </c>
      <c r="O4290" s="678">
        <f t="shared" ca="1" si="737"/>
        <v>1.3693225716602089</v>
      </c>
      <c r="P4290" s="678">
        <f t="shared" ca="1" si="737"/>
        <v>2.1452569988748786</v>
      </c>
      <c r="Q4290" s="678">
        <f t="shared" ca="1" si="737"/>
        <v>2.4191215132069206</v>
      </c>
      <c r="R4290" s="678">
        <f t="shared" ca="1" si="737"/>
        <v>0</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ASRCMS202202</v>
      </c>
      <c r="AB4290" s="957">
        <f t="shared" ref="AB4290:AB4353" si="740">file_date</f>
        <v>45230</v>
      </c>
      <c r="AC4290" t="str">
        <f t="shared" ref="AC4290:AC4353" si="741">status</f>
        <v>Unaudited</v>
      </c>
    </row>
    <row r="4291" spans="1:29" x14ac:dyDescent="0.25">
      <c r="A4291" t="s">
        <v>421</v>
      </c>
      <c r="B4291" t="s">
        <v>1380</v>
      </c>
      <c r="C4291" t="s">
        <v>1381</v>
      </c>
      <c r="D4291">
        <v>1900</v>
      </c>
      <c r="E4291" s="957">
        <v>1</v>
      </c>
      <c r="F4291" t="s">
        <v>442</v>
      </c>
      <c r="G4291" s="957">
        <v>366</v>
      </c>
      <c r="H4291" t="s">
        <v>391</v>
      </c>
      <c r="I4291" t="s">
        <v>489</v>
      </c>
      <c r="J4291" t="s">
        <v>445</v>
      </c>
      <c r="K4291" t="s">
        <v>6</v>
      </c>
      <c r="L4291" s="15" t="s">
        <v>166</v>
      </c>
      <c r="M4291" t="s">
        <v>462</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ASRCMS202202</v>
      </c>
      <c r="AB4291" s="957">
        <f t="shared" si="740"/>
        <v>45230</v>
      </c>
      <c r="AC4291" t="str">
        <f t="shared" si="741"/>
        <v>Unaudited</v>
      </c>
    </row>
    <row r="4292" spans="1:29" x14ac:dyDescent="0.25">
      <c r="A4292" t="s">
        <v>421</v>
      </c>
      <c r="B4292" t="s">
        <v>1380</v>
      </c>
      <c r="C4292" t="s">
        <v>1381</v>
      </c>
      <c r="D4292">
        <v>1900</v>
      </c>
      <c r="E4292" s="957">
        <v>1</v>
      </c>
      <c r="F4292" t="s">
        <v>442</v>
      </c>
      <c r="G4292" s="957">
        <v>366</v>
      </c>
      <c r="H4292" t="s">
        <v>391</v>
      </c>
      <c r="I4292" t="s">
        <v>489</v>
      </c>
      <c r="J4292" t="s">
        <v>445</v>
      </c>
      <c r="K4292" t="s">
        <v>435</v>
      </c>
      <c r="L4292" s="15" t="s">
        <v>121</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ASRCMS202202</v>
      </c>
      <c r="AB4292" s="957">
        <f t="shared" si="740"/>
        <v>45230</v>
      </c>
      <c r="AC4292" t="str">
        <f t="shared" si="741"/>
        <v>Unaudited</v>
      </c>
    </row>
    <row r="4293" spans="1:29" x14ac:dyDescent="0.25">
      <c r="A4293" t="s">
        <v>421</v>
      </c>
      <c r="B4293" t="s">
        <v>1380</v>
      </c>
      <c r="C4293" t="s">
        <v>1381</v>
      </c>
      <c r="D4293">
        <v>1900</v>
      </c>
      <c r="E4293" s="957">
        <v>1</v>
      </c>
      <c r="F4293" t="s">
        <v>442</v>
      </c>
      <c r="G4293" s="957">
        <v>366</v>
      </c>
      <c r="H4293" t="s">
        <v>391</v>
      </c>
      <c r="I4293" t="s">
        <v>489</v>
      </c>
      <c r="J4293" t="s">
        <v>445</v>
      </c>
      <c r="K4293" t="s">
        <v>435</v>
      </c>
      <c r="L4293" s="15" t="s">
        <v>938</v>
      </c>
      <c r="M4293" t="s">
        <v>930</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ASRCMS202202</v>
      </c>
      <c r="AB4293" s="957">
        <f t="shared" si="740"/>
        <v>45230</v>
      </c>
      <c r="AC4293" t="str">
        <f t="shared" si="741"/>
        <v>Unaudited</v>
      </c>
    </row>
    <row r="4294" spans="1:29" x14ac:dyDescent="0.25">
      <c r="A4294" t="s">
        <v>421</v>
      </c>
      <c r="B4294" t="s">
        <v>1380</v>
      </c>
      <c r="C4294" t="s">
        <v>1381</v>
      </c>
      <c r="D4294">
        <v>1900</v>
      </c>
      <c r="E4294" s="957">
        <v>1</v>
      </c>
      <c r="F4294" t="s">
        <v>442</v>
      </c>
      <c r="G4294" s="957">
        <v>366</v>
      </c>
      <c r="H4294" t="s">
        <v>391</v>
      </c>
      <c r="I4294" t="s">
        <v>489</v>
      </c>
      <c r="J4294" t="s">
        <v>445</v>
      </c>
      <c r="K4294" t="s">
        <v>435</v>
      </c>
      <c r="L4294" s="15" t="s">
        <v>168</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-18810.871720360741</v>
      </c>
      <c r="O4294" s="678">
        <f t="shared" ca="1" si="737"/>
        <v>-12340.981774595191</v>
      </c>
      <c r="P4294" s="678">
        <f t="shared" ca="1" si="737"/>
        <v>-775.19396230520488</v>
      </c>
      <c r="Q4294" s="678">
        <f t="shared" ca="1" si="737"/>
        <v>-4587.1182504446642</v>
      </c>
      <c r="R4294" s="678">
        <f t="shared" ca="1" si="737"/>
        <v>-534.38431998727344</v>
      </c>
      <c r="S4294" s="678">
        <f t="shared" ca="1" si="737"/>
        <v>-13.083402828850547</v>
      </c>
      <c r="T4294" s="678">
        <f t="shared" ca="1" si="737"/>
        <v>-307.02385305035949</v>
      </c>
      <c r="U4294" s="678">
        <f t="shared" ca="1" si="737"/>
        <v>-0.87222685525670318</v>
      </c>
      <c r="V4294" s="678">
        <f t="shared" ca="1" si="737"/>
        <v>-58.439199302199107</v>
      </c>
      <c r="W4294" s="678">
        <f t="shared" ca="1" si="738"/>
        <v>-193.77473099174483</v>
      </c>
      <c r="X4294" s="678">
        <f t="shared" ca="1" si="737"/>
        <v>0</v>
      </c>
      <c r="Y4294" s="678">
        <f t="shared" ca="1" si="737"/>
        <v>0</v>
      </c>
      <c r="Z4294" s="678">
        <f t="shared" ca="1" si="737"/>
        <v>0</v>
      </c>
      <c r="AA4294" t="str">
        <f t="shared" si="739"/>
        <v>ASRCMS202202</v>
      </c>
      <c r="AB4294" s="957">
        <f t="shared" si="740"/>
        <v>45230</v>
      </c>
      <c r="AC4294" t="str">
        <f t="shared" si="741"/>
        <v>Unaudited</v>
      </c>
    </row>
    <row r="4295" spans="1:29" x14ac:dyDescent="0.25">
      <c r="A4295" t="s">
        <v>421</v>
      </c>
      <c r="B4295" t="s">
        <v>1380</v>
      </c>
      <c r="C4295" t="s">
        <v>1381</v>
      </c>
      <c r="D4295">
        <v>1900</v>
      </c>
      <c r="E4295" s="957">
        <v>1</v>
      </c>
      <c r="F4295" t="s">
        <v>442</v>
      </c>
      <c r="G4295" s="957">
        <v>366</v>
      </c>
      <c r="H4295" t="s">
        <v>391</v>
      </c>
      <c r="I4295" t="s">
        <v>489</v>
      </c>
      <c r="J4295" t="s">
        <v>445</v>
      </c>
      <c r="K4295" t="s">
        <v>435</v>
      </c>
      <c r="L4295" s="15" t="s">
        <v>169</v>
      </c>
      <c r="M4295" t="s">
        <v>330</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ASRCMS202202</v>
      </c>
      <c r="AB4295" s="957">
        <f t="shared" si="740"/>
        <v>45230</v>
      </c>
      <c r="AC4295" t="str">
        <f t="shared" si="741"/>
        <v>Unaudited</v>
      </c>
    </row>
    <row r="4296" spans="1:29" x14ac:dyDescent="0.25">
      <c r="A4296" t="s">
        <v>421</v>
      </c>
      <c r="B4296" t="s">
        <v>1380</v>
      </c>
      <c r="C4296" t="s">
        <v>1381</v>
      </c>
      <c r="D4296">
        <v>1900</v>
      </c>
      <c r="E4296" s="957">
        <v>1</v>
      </c>
      <c r="F4296" t="s">
        <v>442</v>
      </c>
      <c r="G4296" s="957">
        <v>366</v>
      </c>
      <c r="H4296" t="s">
        <v>391</v>
      </c>
      <c r="I4296" t="s">
        <v>489</v>
      </c>
      <c r="J4296" t="s">
        <v>451</v>
      </c>
      <c r="K4296" t="s">
        <v>436</v>
      </c>
      <c r="L4296" s="15" t="s">
        <v>122</v>
      </c>
      <c r="M4296" t="s">
        <v>27</v>
      </c>
      <c r="N4296" s="678">
        <f t="shared" ca="1" si="742"/>
        <v>5760554.9892936125</v>
      </c>
      <c r="O4296" s="678">
        <f t="shared" ca="1" si="743"/>
        <v>-2679.930434126155</v>
      </c>
      <c r="P4296" s="678">
        <f t="shared" ca="1" si="743"/>
        <v>5763234.9197277389</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ASRCMS202202</v>
      </c>
      <c r="AB4296" s="957">
        <f t="shared" si="740"/>
        <v>45230</v>
      </c>
      <c r="AC4296" t="str">
        <f t="shared" si="741"/>
        <v>Unaudited</v>
      </c>
    </row>
    <row r="4297" spans="1:29" x14ac:dyDescent="0.25">
      <c r="A4297" t="s">
        <v>421</v>
      </c>
      <c r="B4297" t="s">
        <v>1380</v>
      </c>
      <c r="C4297" t="s">
        <v>1381</v>
      </c>
      <c r="D4297">
        <v>1900</v>
      </c>
      <c r="E4297" s="957">
        <v>1</v>
      </c>
      <c r="F4297" t="s">
        <v>442</v>
      </c>
      <c r="G4297" s="957">
        <v>366</v>
      </c>
      <c r="H4297" t="s">
        <v>391</v>
      </c>
      <c r="I4297" t="s">
        <v>489</v>
      </c>
      <c r="J4297" t="s">
        <v>451</v>
      </c>
      <c r="K4297" t="s">
        <v>436</v>
      </c>
      <c r="L4297" s="15" t="s">
        <v>123</v>
      </c>
      <c r="M4297" t="s">
        <v>98</v>
      </c>
      <c r="N4297" s="678">
        <f t="shared" ca="1" si="742"/>
        <v>368747.49065772095</v>
      </c>
      <c r="O4297" s="678">
        <f t="shared" ca="1" si="743"/>
        <v>296037.86911504081</v>
      </c>
      <c r="P4297" s="678">
        <f t="shared" ca="1" si="743"/>
        <v>72709.621542680121</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ASRCMS202202</v>
      </c>
      <c r="AB4297" s="957">
        <f t="shared" si="740"/>
        <v>45230</v>
      </c>
      <c r="AC4297" t="str">
        <f t="shared" si="741"/>
        <v>Unaudited</v>
      </c>
    </row>
    <row r="4298" spans="1:29" x14ac:dyDescent="0.25">
      <c r="A4298" t="s">
        <v>421</v>
      </c>
      <c r="B4298" t="s">
        <v>1380</v>
      </c>
      <c r="C4298" t="s">
        <v>1381</v>
      </c>
      <c r="D4298">
        <v>1900</v>
      </c>
      <c r="E4298" s="957">
        <v>1</v>
      </c>
      <c r="F4298" t="s">
        <v>442</v>
      </c>
      <c r="G4298" s="957">
        <v>366</v>
      </c>
      <c r="H4298" t="s">
        <v>391</v>
      </c>
      <c r="I4298" t="s">
        <v>489</v>
      </c>
      <c r="J4298" t="s">
        <v>451</v>
      </c>
      <c r="K4298" t="s">
        <v>436</v>
      </c>
      <c r="L4298" s="15" t="s">
        <v>124</v>
      </c>
      <c r="M4298" t="s">
        <v>99</v>
      </c>
      <c r="N4298" s="678">
        <f t="shared" ca="1" si="742"/>
        <v>377083.48429621744</v>
      </c>
      <c r="O4298" s="678">
        <f t="shared" ca="1" si="743"/>
        <v>300232.43990642851</v>
      </c>
      <c r="P4298" s="678">
        <f t="shared" ca="1" si="743"/>
        <v>76851.04438978892</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ASRCMS202202</v>
      </c>
      <c r="AB4298" s="957">
        <f t="shared" si="740"/>
        <v>45230</v>
      </c>
      <c r="AC4298" t="str">
        <f t="shared" si="741"/>
        <v>Unaudited</v>
      </c>
    </row>
    <row r="4299" spans="1:29" x14ac:dyDescent="0.25">
      <c r="A4299" t="s">
        <v>421</v>
      </c>
      <c r="B4299" t="s">
        <v>1380</v>
      </c>
      <c r="C4299" t="s">
        <v>1381</v>
      </c>
      <c r="D4299">
        <v>1900</v>
      </c>
      <c r="E4299" s="957">
        <v>1</v>
      </c>
      <c r="F4299" t="s">
        <v>442</v>
      </c>
      <c r="G4299" s="957">
        <v>366</v>
      </c>
      <c r="H4299" t="s">
        <v>391</v>
      </c>
      <c r="I4299" t="s">
        <v>489</v>
      </c>
      <c r="J4299" t="s">
        <v>451</v>
      </c>
      <c r="K4299" t="s">
        <v>436</v>
      </c>
      <c r="L4299" s="15" t="s">
        <v>125</v>
      </c>
      <c r="M4299" t="s">
        <v>100</v>
      </c>
      <c r="N4299" s="678">
        <f t="shared" ca="1" si="742"/>
        <v>309125.76945738646</v>
      </c>
      <c r="O4299" s="678">
        <f t="shared" ca="1" si="743"/>
        <v>145072.20452031787</v>
      </c>
      <c r="P4299" s="678">
        <f t="shared" ca="1" si="743"/>
        <v>164053.56493706856</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ASRCMS202202</v>
      </c>
      <c r="AB4299" s="957">
        <f t="shared" si="740"/>
        <v>45230</v>
      </c>
      <c r="AC4299" t="str">
        <f t="shared" si="741"/>
        <v>Unaudited</v>
      </c>
    </row>
    <row r="4300" spans="1:29" x14ac:dyDescent="0.25">
      <c r="A4300" t="s">
        <v>421</v>
      </c>
      <c r="B4300" t="s">
        <v>1380</v>
      </c>
      <c r="C4300" t="s">
        <v>1381</v>
      </c>
      <c r="D4300">
        <v>1900</v>
      </c>
      <c r="E4300" s="957">
        <v>1</v>
      </c>
      <c r="F4300" t="s">
        <v>442</v>
      </c>
      <c r="G4300" s="957">
        <v>366</v>
      </c>
      <c r="H4300" t="s">
        <v>391</v>
      </c>
      <c r="I4300" t="s">
        <v>489</v>
      </c>
      <c r="J4300" t="s">
        <v>451</v>
      </c>
      <c r="K4300" t="s">
        <v>436</v>
      </c>
      <c r="L4300" s="15" t="s">
        <v>126</v>
      </c>
      <c r="M4300" t="s">
        <v>101</v>
      </c>
      <c r="N4300" s="678">
        <f t="shared" ca="1" si="742"/>
        <v>424914.14091287623</v>
      </c>
      <c r="O4300" s="678">
        <f t="shared" ca="1" si="743"/>
        <v>21800.773504343095</v>
      </c>
      <c r="P4300" s="678">
        <f t="shared" ca="1" si="743"/>
        <v>403113.36740853311</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ASRCMS202202</v>
      </c>
      <c r="AB4300" s="957">
        <f t="shared" si="740"/>
        <v>45230</v>
      </c>
      <c r="AC4300" t="str">
        <f t="shared" si="741"/>
        <v>Unaudited</v>
      </c>
    </row>
    <row r="4301" spans="1:29" x14ac:dyDescent="0.25">
      <c r="A4301" t="s">
        <v>421</v>
      </c>
      <c r="B4301" t="s">
        <v>1380</v>
      </c>
      <c r="C4301" t="s">
        <v>1381</v>
      </c>
      <c r="D4301">
        <v>1900</v>
      </c>
      <c r="E4301" s="957">
        <v>1</v>
      </c>
      <c r="F4301" t="s">
        <v>442</v>
      </c>
      <c r="G4301" s="957">
        <v>366</v>
      </c>
      <c r="H4301" t="s">
        <v>391</v>
      </c>
      <c r="I4301" t="s">
        <v>489</v>
      </c>
      <c r="J4301" t="s">
        <v>451</v>
      </c>
      <c r="K4301" t="s">
        <v>436</v>
      </c>
      <c r="L4301" s="15" t="s">
        <v>127</v>
      </c>
      <c r="M4301" t="s">
        <v>28</v>
      </c>
      <c r="N4301" s="678">
        <f t="shared" ca="1" si="742"/>
        <v>172272.04614271678</v>
      </c>
      <c r="O4301" s="678">
        <f t="shared" ca="1" si="743"/>
        <v>172272.04614271678</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ASRCMS202202</v>
      </c>
      <c r="AB4301" s="957">
        <f t="shared" si="740"/>
        <v>45230</v>
      </c>
      <c r="AC4301" t="str">
        <f t="shared" si="741"/>
        <v>Unaudited</v>
      </c>
    </row>
    <row r="4302" spans="1:29" x14ac:dyDescent="0.25">
      <c r="A4302" t="s">
        <v>421</v>
      </c>
      <c r="B4302" t="s">
        <v>1380</v>
      </c>
      <c r="C4302" t="s">
        <v>1381</v>
      </c>
      <c r="D4302">
        <v>1900</v>
      </c>
      <c r="E4302" s="957">
        <v>1</v>
      </c>
      <c r="F4302" t="s">
        <v>442</v>
      </c>
      <c r="G4302" s="957">
        <v>366</v>
      </c>
      <c r="H4302" t="s">
        <v>391</v>
      </c>
      <c r="I4302" t="s">
        <v>489</v>
      </c>
      <c r="J4302" t="s">
        <v>437</v>
      </c>
      <c r="K4302" t="s">
        <v>437</v>
      </c>
      <c r="L4302" s="15" t="s">
        <v>129</v>
      </c>
      <c r="M4302" t="s">
        <v>327</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ASRCMS202202</v>
      </c>
      <c r="AB4302" s="957">
        <f t="shared" si="740"/>
        <v>45230</v>
      </c>
      <c r="AC4302" t="str">
        <f t="shared" si="741"/>
        <v>Unaudited</v>
      </c>
    </row>
    <row r="4303" spans="1:29" x14ac:dyDescent="0.25">
      <c r="A4303" t="s">
        <v>421</v>
      </c>
      <c r="B4303" t="s">
        <v>1380</v>
      </c>
      <c r="C4303" t="s">
        <v>1381</v>
      </c>
      <c r="D4303">
        <v>1900</v>
      </c>
      <c r="E4303" s="957">
        <v>1</v>
      </c>
      <c r="F4303" t="s">
        <v>442</v>
      </c>
      <c r="G4303" s="957">
        <v>366</v>
      </c>
      <c r="H4303" t="s">
        <v>391</v>
      </c>
      <c r="I4303" t="s">
        <v>489</v>
      </c>
      <c r="J4303" t="s">
        <v>437</v>
      </c>
      <c r="K4303" t="s">
        <v>437</v>
      </c>
      <c r="L4303" s="15" t="s">
        <v>130</v>
      </c>
      <c r="M4303" t="s">
        <v>326</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ASRCMS202202</v>
      </c>
      <c r="AB4303" s="957">
        <f t="shared" si="740"/>
        <v>45230</v>
      </c>
      <c r="AC4303" t="str">
        <f t="shared" si="741"/>
        <v>Unaudited</v>
      </c>
    </row>
    <row r="4304" spans="1:29" x14ac:dyDescent="0.25">
      <c r="A4304" t="s">
        <v>421</v>
      </c>
      <c r="B4304" t="s">
        <v>1380</v>
      </c>
      <c r="C4304" t="s">
        <v>1381</v>
      </c>
      <c r="D4304">
        <v>1900</v>
      </c>
      <c r="E4304" s="957">
        <v>1</v>
      </c>
      <c r="F4304" t="s">
        <v>442</v>
      </c>
      <c r="G4304" s="957">
        <v>366</v>
      </c>
      <c r="H4304" t="s">
        <v>391</v>
      </c>
      <c r="I4304" t="s">
        <v>489</v>
      </c>
      <c r="J4304" t="s">
        <v>437</v>
      </c>
      <c r="K4304" t="s">
        <v>437</v>
      </c>
      <c r="L4304" s="15" t="s">
        <v>131</v>
      </c>
      <c r="M4304" t="s">
        <v>180</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ASRCMS202202</v>
      </c>
      <c r="AB4304" s="957">
        <f t="shared" si="740"/>
        <v>45230</v>
      </c>
      <c r="AC4304" t="str">
        <f t="shared" si="741"/>
        <v>Unaudited</v>
      </c>
    </row>
    <row r="4305" spans="1:29" x14ac:dyDescent="0.25">
      <c r="A4305" t="s">
        <v>421</v>
      </c>
      <c r="B4305" t="s">
        <v>1380</v>
      </c>
      <c r="C4305" t="s">
        <v>1381</v>
      </c>
      <c r="D4305">
        <v>1900</v>
      </c>
      <c r="E4305" s="957">
        <v>1</v>
      </c>
      <c r="F4305" t="s">
        <v>442</v>
      </c>
      <c r="G4305" s="957">
        <v>366</v>
      </c>
      <c r="H4305" t="s">
        <v>391</v>
      </c>
      <c r="I4305" t="s">
        <v>489</v>
      </c>
      <c r="J4305" t="s">
        <v>437</v>
      </c>
      <c r="K4305" t="s">
        <v>437</v>
      </c>
      <c r="L4305" s="15" t="s">
        <v>132</v>
      </c>
      <c r="M4305" t="s">
        <v>495</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ASRCMS202202</v>
      </c>
      <c r="AB4305" s="957">
        <f t="shared" si="740"/>
        <v>45230</v>
      </c>
      <c r="AC4305" t="str">
        <f t="shared" si="741"/>
        <v>Unaudited</v>
      </c>
    </row>
    <row r="4306" spans="1:29" x14ac:dyDescent="0.25">
      <c r="A4306" t="s">
        <v>421</v>
      </c>
      <c r="B4306" t="s">
        <v>1380</v>
      </c>
      <c r="C4306" t="s">
        <v>1381</v>
      </c>
      <c r="D4306">
        <v>1900</v>
      </c>
      <c r="E4306" s="957">
        <v>1</v>
      </c>
      <c r="F4306" t="s">
        <v>442</v>
      </c>
      <c r="G4306" s="957">
        <v>366</v>
      </c>
      <c r="H4306" t="s">
        <v>391</v>
      </c>
      <c r="I4306" t="s">
        <v>489</v>
      </c>
      <c r="J4306" t="s">
        <v>437</v>
      </c>
      <c r="K4306" t="s">
        <v>437</v>
      </c>
      <c r="L4306" s="15" t="s">
        <v>133</v>
      </c>
      <c r="M4306" t="s">
        <v>496</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ASRCMS202202</v>
      </c>
      <c r="AB4306" s="957">
        <f t="shared" si="740"/>
        <v>45230</v>
      </c>
      <c r="AC4306" t="str">
        <f t="shared" si="741"/>
        <v>Unaudited</v>
      </c>
    </row>
    <row r="4307" spans="1:29" x14ac:dyDescent="0.25">
      <c r="A4307" t="s">
        <v>421</v>
      </c>
      <c r="B4307" t="s">
        <v>1380</v>
      </c>
      <c r="C4307" t="s">
        <v>1381</v>
      </c>
      <c r="D4307">
        <v>1900</v>
      </c>
      <c r="E4307" s="957">
        <v>1</v>
      </c>
      <c r="F4307" t="s">
        <v>442</v>
      </c>
      <c r="G4307" s="957">
        <v>366</v>
      </c>
      <c r="H4307" t="s">
        <v>391</v>
      </c>
      <c r="I4307" t="s">
        <v>489</v>
      </c>
      <c r="J4307" t="s">
        <v>437</v>
      </c>
      <c r="K4307" t="s">
        <v>437</v>
      </c>
      <c r="L4307" s="15" t="s">
        <v>134</v>
      </c>
      <c r="M4307" t="s">
        <v>497</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ASRCMS202202</v>
      </c>
      <c r="AB4307" s="957">
        <f t="shared" si="740"/>
        <v>45230</v>
      </c>
      <c r="AC4307" t="str">
        <f t="shared" si="741"/>
        <v>Unaudited</v>
      </c>
    </row>
    <row r="4308" spans="1:29" x14ac:dyDescent="0.25">
      <c r="A4308" t="s">
        <v>421</v>
      </c>
      <c r="B4308" t="s">
        <v>1380</v>
      </c>
      <c r="C4308" t="s">
        <v>1381</v>
      </c>
      <c r="D4308">
        <v>1900</v>
      </c>
      <c r="E4308" s="957">
        <v>1</v>
      </c>
      <c r="F4308" t="s">
        <v>442</v>
      </c>
      <c r="G4308" s="957">
        <v>366</v>
      </c>
      <c r="H4308" t="s">
        <v>391</v>
      </c>
      <c r="I4308" t="s">
        <v>490</v>
      </c>
      <c r="J4308" t="s">
        <v>26</v>
      </c>
      <c r="K4308" t="s">
        <v>26</v>
      </c>
      <c r="L4308" s="15" t="s">
        <v>270</v>
      </c>
      <c r="M4308" t="s">
        <v>26</v>
      </c>
      <c r="N4308" s="678">
        <f t="shared" ca="1" si="742"/>
        <v>1121973.3696340746</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ASRCMS202202</v>
      </c>
      <c r="AB4308" s="957">
        <f t="shared" si="740"/>
        <v>45230</v>
      </c>
      <c r="AC4308" t="str">
        <f t="shared" si="741"/>
        <v>Unaudited</v>
      </c>
    </row>
    <row r="4309" spans="1:29" x14ac:dyDescent="0.25">
      <c r="A4309" t="s">
        <v>421</v>
      </c>
      <c r="B4309" t="s">
        <v>1380</v>
      </c>
      <c r="C4309" t="s">
        <v>1381</v>
      </c>
      <c r="D4309">
        <v>1900</v>
      </c>
      <c r="E4309" s="957">
        <v>1</v>
      </c>
      <c r="F4309" t="s">
        <v>1026</v>
      </c>
      <c r="G4309" s="957" t="s">
        <v>1379</v>
      </c>
      <c r="H4309" t="s">
        <v>391</v>
      </c>
      <c r="I4309" t="s">
        <v>433</v>
      </c>
      <c r="J4309" t="s">
        <v>433</v>
      </c>
      <c r="K4309" t="s">
        <v>433</v>
      </c>
      <c r="M4309" t="s">
        <v>433</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ASRCMS202202</v>
      </c>
      <c r="AB4309" s="957">
        <f t="shared" si="740"/>
        <v>45230</v>
      </c>
      <c r="AC4309" t="str">
        <f t="shared" si="741"/>
        <v>Unaudited</v>
      </c>
    </row>
    <row r="4310" spans="1:29" x14ac:dyDescent="0.25">
      <c r="A4310" t="s">
        <v>421</v>
      </c>
      <c r="B4310" t="s">
        <v>1380</v>
      </c>
      <c r="C4310" t="s">
        <v>1381</v>
      </c>
      <c r="D4310">
        <v>1900</v>
      </c>
      <c r="E4310" s="957">
        <v>1</v>
      </c>
      <c r="F4310" t="s">
        <v>1026</v>
      </c>
      <c r="G4310" s="957" t="s">
        <v>1379</v>
      </c>
      <c r="H4310" t="s">
        <v>391</v>
      </c>
      <c r="I4310" t="s">
        <v>488</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4957697.5290394919</v>
      </c>
      <c r="AA4310" t="str">
        <f t="shared" si="739"/>
        <v>ASRCMS202202</v>
      </c>
      <c r="AB4310" s="957">
        <f t="shared" si="740"/>
        <v>45230</v>
      </c>
      <c r="AC4310" t="str">
        <f t="shared" si="741"/>
        <v>Unaudited</v>
      </c>
    </row>
    <row r="4311" spans="1:29" x14ac:dyDescent="0.25">
      <c r="A4311" t="s">
        <v>421</v>
      </c>
      <c r="B4311" t="s">
        <v>1380</v>
      </c>
      <c r="C4311" t="s">
        <v>1381</v>
      </c>
      <c r="D4311">
        <v>1900</v>
      </c>
      <c r="E4311" s="957">
        <v>1</v>
      </c>
      <c r="F4311" t="s">
        <v>1026</v>
      </c>
      <c r="G4311" s="957" t="s">
        <v>1379</v>
      </c>
      <c r="H4311" t="s">
        <v>391</v>
      </c>
      <c r="I4311" t="s">
        <v>488</v>
      </c>
      <c r="J4311" t="s">
        <v>12</v>
      </c>
      <c r="K4311" t="s">
        <v>1323</v>
      </c>
      <c r="L4311" s="15" t="s">
        <v>1314</v>
      </c>
      <c r="M4311" t="s">
        <v>1323</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ASRCMS202202</v>
      </c>
      <c r="AB4311" s="957">
        <f t="shared" si="740"/>
        <v>45230</v>
      </c>
      <c r="AC4311" t="str">
        <f t="shared" si="741"/>
        <v>Unaudited</v>
      </c>
    </row>
    <row r="4312" spans="1:29" x14ac:dyDescent="0.25">
      <c r="A4312" t="s">
        <v>421</v>
      </c>
      <c r="B4312" t="s">
        <v>1380</v>
      </c>
      <c r="C4312" t="s">
        <v>1381</v>
      </c>
      <c r="D4312">
        <v>1900</v>
      </c>
      <c r="E4312" s="957">
        <v>1</v>
      </c>
      <c r="F4312" t="s">
        <v>1026</v>
      </c>
      <c r="G4312" s="957" t="s">
        <v>1379</v>
      </c>
      <c r="H4312" t="s">
        <v>391</v>
      </c>
      <c r="I4312" t="s">
        <v>488</v>
      </c>
      <c r="J4312" t="s">
        <v>491</v>
      </c>
      <c r="K4312" t="s">
        <v>492</v>
      </c>
      <c r="L4312" s="15" t="s">
        <v>63</v>
      </c>
      <c r="M4312" t="s">
        <v>344</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ASRCMS202202</v>
      </c>
      <c r="AB4312" s="957">
        <f t="shared" si="740"/>
        <v>45230</v>
      </c>
      <c r="AC4312" t="str">
        <f t="shared" si="741"/>
        <v>Unaudited</v>
      </c>
    </row>
    <row r="4313" spans="1:29" x14ac:dyDescent="0.25">
      <c r="A4313" t="s">
        <v>421</v>
      </c>
      <c r="B4313" t="s">
        <v>1380</v>
      </c>
      <c r="C4313" t="s">
        <v>1381</v>
      </c>
      <c r="D4313">
        <v>1900</v>
      </c>
      <c r="E4313" s="957">
        <v>1</v>
      </c>
      <c r="F4313" t="s">
        <v>1026</v>
      </c>
      <c r="G4313" s="957" t="s">
        <v>1379</v>
      </c>
      <c r="H4313" t="s">
        <v>391</v>
      </c>
      <c r="I4313" t="s">
        <v>488</v>
      </c>
      <c r="J4313" t="s">
        <v>491</v>
      </c>
      <c r="K4313" t="s">
        <v>1014</v>
      </c>
      <c r="L4313" s="15" t="s">
        <v>910</v>
      </c>
      <c r="M4313" t="s">
        <v>911</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ASRCMS202202</v>
      </c>
      <c r="AB4313" s="957">
        <f t="shared" si="740"/>
        <v>45230</v>
      </c>
      <c r="AC4313" t="str">
        <f t="shared" si="741"/>
        <v>Unaudited</v>
      </c>
    </row>
    <row r="4314" spans="1:29" x14ac:dyDescent="0.25">
      <c r="A4314" t="s">
        <v>421</v>
      </c>
      <c r="B4314" t="s">
        <v>1380</v>
      </c>
      <c r="C4314" t="s">
        <v>1381</v>
      </c>
      <c r="D4314">
        <v>1900</v>
      </c>
      <c r="E4314" s="957">
        <v>1</v>
      </c>
      <c r="F4314" t="s">
        <v>1026</v>
      </c>
      <c r="G4314" s="957" t="s">
        <v>1379</v>
      </c>
      <c r="H4314" t="s">
        <v>391</v>
      </c>
      <c r="I4314" t="s">
        <v>488</v>
      </c>
      <c r="J4314" t="s">
        <v>13</v>
      </c>
      <c r="K4314" t="s">
        <v>493</v>
      </c>
      <c r="L4314" s="15" t="s">
        <v>95</v>
      </c>
      <c r="M4314" t="s">
        <v>147</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ASRCMS202202</v>
      </c>
      <c r="AB4314" s="957">
        <f t="shared" si="740"/>
        <v>45230</v>
      </c>
      <c r="AC4314" t="str">
        <f t="shared" si="741"/>
        <v>Unaudited</v>
      </c>
    </row>
    <row r="4315" spans="1:29" x14ac:dyDescent="0.25">
      <c r="A4315" t="s">
        <v>421</v>
      </c>
      <c r="B4315" t="s">
        <v>1380</v>
      </c>
      <c r="C4315" t="s">
        <v>1381</v>
      </c>
      <c r="D4315">
        <v>1900</v>
      </c>
      <c r="E4315" s="957">
        <v>1</v>
      </c>
      <c r="F4315" t="s">
        <v>1026</v>
      </c>
      <c r="G4315" s="957" t="s">
        <v>1379</v>
      </c>
      <c r="H4315" t="s">
        <v>391</v>
      </c>
      <c r="I4315" t="s">
        <v>488</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ASRCMS202202</v>
      </c>
      <c r="AB4315" s="957">
        <f t="shared" si="740"/>
        <v>45230</v>
      </c>
      <c r="AC4315" t="str">
        <f t="shared" si="741"/>
        <v>Unaudited</v>
      </c>
    </row>
    <row r="4316" spans="1:29" x14ac:dyDescent="0.25">
      <c r="A4316" t="s">
        <v>421</v>
      </c>
      <c r="B4316" t="s">
        <v>1380</v>
      </c>
      <c r="C4316" t="s">
        <v>1381</v>
      </c>
      <c r="D4316">
        <v>1900</v>
      </c>
      <c r="E4316" s="957">
        <v>1</v>
      </c>
      <c r="F4316" t="s">
        <v>1026</v>
      </c>
      <c r="G4316" s="957" t="s">
        <v>1379</v>
      </c>
      <c r="H4316" t="s">
        <v>391</v>
      </c>
      <c r="I4316" t="s">
        <v>489</v>
      </c>
      <c r="J4316" t="s">
        <v>445</v>
      </c>
      <c r="K4316" t="s">
        <v>0</v>
      </c>
      <c r="L4316" s="15">
        <v>2.1</v>
      </c>
      <c r="M4316" t="s">
        <v>148</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2703280.9012885699</v>
      </c>
      <c r="AA4316" t="str">
        <f t="shared" si="739"/>
        <v>ASRCMS202202</v>
      </c>
      <c r="AB4316" s="957">
        <f t="shared" si="740"/>
        <v>45230</v>
      </c>
      <c r="AC4316" t="str">
        <f t="shared" si="741"/>
        <v>Unaudited</v>
      </c>
    </row>
    <row r="4317" spans="1:29" x14ac:dyDescent="0.25">
      <c r="A4317" t="s">
        <v>421</v>
      </c>
      <c r="B4317" t="s">
        <v>1380</v>
      </c>
      <c r="C4317" t="s">
        <v>1381</v>
      </c>
      <c r="D4317">
        <v>1900</v>
      </c>
      <c r="E4317" s="957">
        <v>1</v>
      </c>
      <c r="F4317" t="s">
        <v>1026</v>
      </c>
      <c r="G4317" s="957" t="s">
        <v>1379</v>
      </c>
      <c r="H4317" t="s">
        <v>391</v>
      </c>
      <c r="I4317" t="s">
        <v>489</v>
      </c>
      <c r="J4317" t="s">
        <v>445</v>
      </c>
      <c r="K4317" t="s">
        <v>0</v>
      </c>
      <c r="L4317" s="15">
        <v>2.2000000000000002</v>
      </c>
      <c r="M4317" t="s">
        <v>149</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-2112971.9478304544</v>
      </c>
      <c r="AA4317" t="str">
        <f t="shared" si="739"/>
        <v>ASRCMS202202</v>
      </c>
      <c r="AB4317" s="957">
        <f t="shared" si="740"/>
        <v>45230</v>
      </c>
      <c r="AC4317" t="str">
        <f t="shared" si="741"/>
        <v>Unaudited</v>
      </c>
    </row>
    <row r="4318" spans="1:29" x14ac:dyDescent="0.25">
      <c r="A4318" t="s">
        <v>421</v>
      </c>
      <c r="B4318" t="s">
        <v>1380</v>
      </c>
      <c r="C4318" t="s">
        <v>1381</v>
      </c>
      <c r="D4318">
        <v>1900</v>
      </c>
      <c r="E4318" s="957">
        <v>1</v>
      </c>
      <c r="F4318" t="s">
        <v>1026</v>
      </c>
      <c r="G4318" s="957" t="s">
        <v>1379</v>
      </c>
      <c r="H4318" t="s">
        <v>391</v>
      </c>
      <c r="I4318" t="s">
        <v>489</v>
      </c>
      <c r="J4318" t="s">
        <v>445</v>
      </c>
      <c r="K4318" t="s">
        <v>0</v>
      </c>
      <c r="L4318" s="15">
        <v>2.2999999999999998</v>
      </c>
      <c r="M4318" t="s">
        <v>150</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18848.394902151966</v>
      </c>
      <c r="AA4318" t="str">
        <f t="shared" si="739"/>
        <v>ASRCMS202202</v>
      </c>
      <c r="AB4318" s="957">
        <f t="shared" si="740"/>
        <v>45230</v>
      </c>
      <c r="AC4318" t="str">
        <f t="shared" si="741"/>
        <v>Unaudited</v>
      </c>
    </row>
    <row r="4319" spans="1:29" x14ac:dyDescent="0.25">
      <c r="A4319" t="s">
        <v>421</v>
      </c>
      <c r="B4319" t="s">
        <v>1380</v>
      </c>
      <c r="C4319" t="s">
        <v>1381</v>
      </c>
      <c r="D4319">
        <v>1900</v>
      </c>
      <c r="E4319" s="957">
        <v>1</v>
      </c>
      <c r="F4319" t="s">
        <v>1026</v>
      </c>
      <c r="G4319" s="957" t="s">
        <v>1379</v>
      </c>
      <c r="H4319" t="s">
        <v>391</v>
      </c>
      <c r="I4319" t="s">
        <v>489</v>
      </c>
      <c r="J4319" t="s">
        <v>445</v>
      </c>
      <c r="K4319" t="s">
        <v>0</v>
      </c>
      <c r="L4319" s="15">
        <v>2.4</v>
      </c>
      <c r="M4319" t="s">
        <v>151</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272231.78552907461</v>
      </c>
      <c r="AA4319" t="str">
        <f t="shared" si="739"/>
        <v>ASRCMS202202</v>
      </c>
      <c r="AB4319" s="957">
        <f t="shared" si="740"/>
        <v>45230</v>
      </c>
      <c r="AC4319" t="str">
        <f t="shared" si="741"/>
        <v>Unaudited</v>
      </c>
    </row>
    <row r="4320" spans="1:29" x14ac:dyDescent="0.25">
      <c r="A4320" t="s">
        <v>421</v>
      </c>
      <c r="B4320" t="s">
        <v>1380</v>
      </c>
      <c r="C4320" t="s">
        <v>1381</v>
      </c>
      <c r="D4320">
        <v>1900</v>
      </c>
      <c r="E4320" s="957">
        <v>1</v>
      </c>
      <c r="F4320" t="s">
        <v>1026</v>
      </c>
      <c r="G4320" s="957" t="s">
        <v>1379</v>
      </c>
      <c r="H4320" t="s">
        <v>391</v>
      </c>
      <c r="I4320" t="s">
        <v>489</v>
      </c>
      <c r="J4320" t="s">
        <v>445</v>
      </c>
      <c r="K4320" t="s">
        <v>0</v>
      </c>
      <c r="L4320" s="15">
        <v>2.5</v>
      </c>
      <c r="M4320" t="s">
        <v>152</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-168400.73150462902</v>
      </c>
      <c r="AA4320" t="str">
        <f t="shared" si="739"/>
        <v>ASRCMS202202</v>
      </c>
      <c r="AB4320" s="957">
        <f t="shared" si="740"/>
        <v>45230</v>
      </c>
      <c r="AC4320" t="str">
        <f t="shared" si="741"/>
        <v>Unaudited</v>
      </c>
    </row>
    <row r="4321" spans="1:29" x14ac:dyDescent="0.25">
      <c r="A4321" t="s">
        <v>421</v>
      </c>
      <c r="B4321" t="s">
        <v>1380</v>
      </c>
      <c r="C4321" t="s">
        <v>1381</v>
      </c>
      <c r="D4321">
        <v>1900</v>
      </c>
      <c r="E4321" s="957">
        <v>1</v>
      </c>
      <c r="F4321" t="s">
        <v>1026</v>
      </c>
      <c r="G4321" s="957" t="s">
        <v>1379</v>
      </c>
      <c r="H4321" t="s">
        <v>391</v>
      </c>
      <c r="I4321" t="s">
        <v>489</v>
      </c>
      <c r="J4321" t="s">
        <v>445</v>
      </c>
      <c r="K4321" t="s">
        <v>0</v>
      </c>
      <c r="L4321" s="15" t="s">
        <v>97</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ASRCMS202202</v>
      </c>
      <c r="AB4321" s="957">
        <f t="shared" si="740"/>
        <v>45230</v>
      </c>
      <c r="AC4321" t="str">
        <f t="shared" si="741"/>
        <v>Unaudited</v>
      </c>
    </row>
    <row r="4322" spans="1:29" x14ac:dyDescent="0.25">
      <c r="A4322" t="s">
        <v>421</v>
      </c>
      <c r="B4322" t="s">
        <v>1380</v>
      </c>
      <c r="C4322" t="s">
        <v>1381</v>
      </c>
      <c r="D4322">
        <v>1900</v>
      </c>
      <c r="E4322">
        <v>1</v>
      </c>
      <c r="F4322" t="s">
        <v>1026</v>
      </c>
      <c r="G4322" t="s">
        <v>1379</v>
      </c>
      <c r="H4322" t="s">
        <v>391</v>
      </c>
      <c r="I4322" t="s">
        <v>489</v>
      </c>
      <c r="J4322" t="s">
        <v>445</v>
      </c>
      <c r="K4322" t="s">
        <v>0</v>
      </c>
      <c r="L4322" s="15" t="s">
        <v>153</v>
      </c>
      <c r="M4322" t="s">
        <v>452</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ASRCMS202202</v>
      </c>
      <c r="AB4322" s="957">
        <f t="shared" si="740"/>
        <v>45230</v>
      </c>
      <c r="AC4322" t="str">
        <f t="shared" si="741"/>
        <v>Unaudited</v>
      </c>
    </row>
    <row r="4323" spans="1:29" x14ac:dyDescent="0.25">
      <c r="A4323" t="s">
        <v>421</v>
      </c>
      <c r="B4323" t="s">
        <v>1380</v>
      </c>
      <c r="C4323" t="s">
        <v>1381</v>
      </c>
      <c r="D4323">
        <v>1900</v>
      </c>
      <c r="E4323">
        <v>1</v>
      </c>
      <c r="F4323" t="s">
        <v>1026</v>
      </c>
      <c r="G4323" t="s">
        <v>1379</v>
      </c>
      <c r="H4323" t="s">
        <v>391</v>
      </c>
      <c r="I4323" t="s">
        <v>489</v>
      </c>
      <c r="J4323" t="s">
        <v>445</v>
      </c>
      <c r="K4323" t="s">
        <v>0</v>
      </c>
      <c r="L4323" s="15" t="s">
        <v>912</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2012576.2285463973</v>
      </c>
      <c r="AA4323" t="str">
        <f t="shared" si="739"/>
        <v>ASRCMS202202</v>
      </c>
      <c r="AB4323" s="957">
        <f t="shared" si="740"/>
        <v>45230</v>
      </c>
      <c r="AC4323" t="str">
        <f t="shared" si="741"/>
        <v>Unaudited</v>
      </c>
    </row>
    <row r="4324" spans="1:29" x14ac:dyDescent="0.25">
      <c r="A4324" t="s">
        <v>421</v>
      </c>
      <c r="B4324" t="s">
        <v>1380</v>
      </c>
      <c r="C4324" t="s">
        <v>1381</v>
      </c>
      <c r="D4324">
        <v>1900</v>
      </c>
      <c r="E4324">
        <v>1</v>
      </c>
      <c r="F4324" t="s">
        <v>1026</v>
      </c>
      <c r="G4324" t="s">
        <v>1379</v>
      </c>
      <c r="H4324" t="s">
        <v>391</v>
      </c>
      <c r="I4324" t="s">
        <v>489</v>
      </c>
      <c r="J4324" t="s">
        <v>445</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-44764.854567791073</v>
      </c>
      <c r="AA4324" t="str">
        <f t="shared" si="739"/>
        <v>ASRCMS202202</v>
      </c>
      <c r="AB4324" s="957">
        <f t="shared" si="740"/>
        <v>45230</v>
      </c>
      <c r="AC4324" t="str">
        <f t="shared" si="741"/>
        <v>Unaudited</v>
      </c>
    </row>
    <row r="4325" spans="1:29" x14ac:dyDescent="0.25">
      <c r="A4325" t="s">
        <v>421</v>
      </c>
      <c r="B4325" t="s">
        <v>1380</v>
      </c>
      <c r="C4325" t="s">
        <v>1381</v>
      </c>
      <c r="D4325">
        <v>1900</v>
      </c>
      <c r="E4325">
        <v>1</v>
      </c>
      <c r="F4325" t="s">
        <v>1026</v>
      </c>
      <c r="G4325" t="s">
        <v>1379</v>
      </c>
      <c r="H4325" t="s">
        <v>391</v>
      </c>
      <c r="I4325" t="s">
        <v>489</v>
      </c>
      <c r="J4325" t="s">
        <v>445</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242899.7883836542</v>
      </c>
      <c r="AA4325" t="str">
        <f t="shared" si="739"/>
        <v>ASRCMS202202</v>
      </c>
      <c r="AB4325" s="957">
        <f t="shared" si="740"/>
        <v>45230</v>
      </c>
      <c r="AC4325" t="str">
        <f t="shared" si="741"/>
        <v>Unaudited</v>
      </c>
    </row>
    <row r="4326" spans="1:29" x14ac:dyDescent="0.25">
      <c r="A4326" t="s">
        <v>421</v>
      </c>
      <c r="B4326" t="s">
        <v>1380</v>
      </c>
      <c r="C4326" t="s">
        <v>1381</v>
      </c>
      <c r="D4326">
        <v>1900</v>
      </c>
      <c r="E4326">
        <v>1</v>
      </c>
      <c r="F4326" t="s">
        <v>1026</v>
      </c>
      <c r="G4326" t="s">
        <v>1379</v>
      </c>
      <c r="H4326" t="s">
        <v>391</v>
      </c>
      <c r="I4326" t="s">
        <v>489</v>
      </c>
      <c r="J4326" t="s">
        <v>445</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ASRCMS202202</v>
      </c>
      <c r="AB4326" s="957">
        <f t="shared" si="740"/>
        <v>45230</v>
      </c>
      <c r="AC4326" t="str">
        <f t="shared" si="741"/>
        <v>Unaudited</v>
      </c>
    </row>
    <row r="4327" spans="1:29" x14ac:dyDescent="0.25">
      <c r="A4327" t="s">
        <v>421</v>
      </c>
      <c r="B4327" t="s">
        <v>1380</v>
      </c>
      <c r="C4327" t="s">
        <v>1381</v>
      </c>
      <c r="D4327">
        <v>1900</v>
      </c>
      <c r="E4327">
        <v>1</v>
      </c>
      <c r="F4327" t="s">
        <v>1026</v>
      </c>
      <c r="G4327" t="s">
        <v>1379</v>
      </c>
      <c r="H4327" t="s">
        <v>391</v>
      </c>
      <c r="I4327" t="s">
        <v>489</v>
      </c>
      <c r="J4327" t="s">
        <v>445</v>
      </c>
      <c r="K4327" t="s">
        <v>53</v>
      </c>
      <c r="L4327" s="15" t="s">
        <v>44</v>
      </c>
      <c r="M4327" t="s">
        <v>154</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ASRCMS202202</v>
      </c>
      <c r="AB4327" s="957">
        <f t="shared" si="740"/>
        <v>45230</v>
      </c>
      <c r="AC4327" t="str">
        <f t="shared" si="741"/>
        <v>Unaudited</v>
      </c>
    </row>
    <row r="4328" spans="1:29" x14ac:dyDescent="0.25">
      <c r="A4328" t="s">
        <v>421</v>
      </c>
      <c r="B4328" t="s">
        <v>1380</v>
      </c>
      <c r="C4328" t="s">
        <v>1381</v>
      </c>
      <c r="D4328">
        <v>1900</v>
      </c>
      <c r="E4328">
        <v>1</v>
      </c>
      <c r="F4328" t="s">
        <v>1026</v>
      </c>
      <c r="G4328" t="s">
        <v>1379</v>
      </c>
      <c r="H4328" t="s">
        <v>391</v>
      </c>
      <c r="I4328" t="s">
        <v>489</v>
      </c>
      <c r="J4328" t="s">
        <v>445</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ASRCMS202202</v>
      </c>
      <c r="AB4328" s="957">
        <f t="shared" si="740"/>
        <v>45230</v>
      </c>
      <c r="AC4328" t="str">
        <f t="shared" si="741"/>
        <v>Unaudited</v>
      </c>
    </row>
    <row r="4329" spans="1:29" x14ac:dyDescent="0.25">
      <c r="A4329" t="s">
        <v>421</v>
      </c>
      <c r="B4329" t="s">
        <v>1380</v>
      </c>
      <c r="C4329" t="s">
        <v>1381</v>
      </c>
      <c r="D4329">
        <v>1900</v>
      </c>
      <c r="E4329">
        <v>1</v>
      </c>
      <c r="F4329" t="s">
        <v>1026</v>
      </c>
      <c r="G4329" t="s">
        <v>1379</v>
      </c>
      <c r="H4329" t="s">
        <v>391</v>
      </c>
      <c r="I4329" t="s">
        <v>489</v>
      </c>
      <c r="J4329" t="s">
        <v>445</v>
      </c>
      <c r="K4329" t="s">
        <v>53</v>
      </c>
      <c r="L4329" s="15" t="s">
        <v>42</v>
      </c>
      <c r="M4329" t="s">
        <v>155</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-2204816.2627712567</v>
      </c>
      <c r="AA4329" t="str">
        <f t="shared" si="739"/>
        <v>ASRCMS202202</v>
      </c>
      <c r="AB4329" s="957">
        <f t="shared" si="740"/>
        <v>45230</v>
      </c>
      <c r="AC4329" t="str">
        <f t="shared" si="741"/>
        <v>Unaudited</v>
      </c>
    </row>
    <row r="4330" spans="1:29" x14ac:dyDescent="0.25">
      <c r="A4330" t="s">
        <v>421</v>
      </c>
      <c r="B4330" t="s">
        <v>1380</v>
      </c>
      <c r="C4330" t="s">
        <v>1381</v>
      </c>
      <c r="D4330">
        <v>1900</v>
      </c>
      <c r="E4330">
        <v>1</v>
      </c>
      <c r="F4330" t="s">
        <v>1026</v>
      </c>
      <c r="G4330" t="s">
        <v>1379</v>
      </c>
      <c r="H4330" t="s">
        <v>391</v>
      </c>
      <c r="I4330" t="s">
        <v>489</v>
      </c>
      <c r="J4330" t="s">
        <v>445</v>
      </c>
      <c r="K4330" t="s">
        <v>53</v>
      </c>
      <c r="L4330" s="15" t="s">
        <v>43</v>
      </c>
      <c r="M4330" t="s">
        <v>463</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ASRCMS202202</v>
      </c>
      <c r="AB4330" s="957">
        <f t="shared" si="740"/>
        <v>45230</v>
      </c>
      <c r="AC4330" t="str">
        <f t="shared" si="741"/>
        <v>Unaudited</v>
      </c>
    </row>
    <row r="4331" spans="1:29" x14ac:dyDescent="0.25">
      <c r="A4331" t="s">
        <v>421</v>
      </c>
      <c r="B4331" t="s">
        <v>1380</v>
      </c>
      <c r="C4331" t="s">
        <v>1381</v>
      </c>
      <c r="D4331">
        <v>1900</v>
      </c>
      <c r="E4331">
        <v>1</v>
      </c>
      <c r="F4331" t="s">
        <v>1026</v>
      </c>
      <c r="G4331" t="s">
        <v>1379</v>
      </c>
      <c r="H4331" t="s">
        <v>391</v>
      </c>
      <c r="I4331" t="s">
        <v>489</v>
      </c>
      <c r="J4331" t="s">
        <v>445</v>
      </c>
      <c r="K4331" t="s">
        <v>915</v>
      </c>
      <c r="L4331" s="15" t="s">
        <v>916</v>
      </c>
      <c r="M4331" t="s">
        <v>915</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179.98060565240988</v>
      </c>
      <c r="AA4331" t="str">
        <f t="shared" si="739"/>
        <v>ASRCMS202202</v>
      </c>
      <c r="AB4331" s="957">
        <f t="shared" si="740"/>
        <v>45230</v>
      </c>
      <c r="AC4331" t="str">
        <f t="shared" si="741"/>
        <v>Unaudited</v>
      </c>
    </row>
    <row r="4332" spans="1:29" x14ac:dyDescent="0.25">
      <c r="A4332" t="s">
        <v>421</v>
      </c>
      <c r="B4332" t="s">
        <v>1380</v>
      </c>
      <c r="C4332" t="s">
        <v>1381</v>
      </c>
      <c r="D4332">
        <v>1900</v>
      </c>
      <c r="E4332">
        <v>1</v>
      </c>
      <c r="F4332" t="s">
        <v>1026</v>
      </c>
      <c r="G4332" t="s">
        <v>1379</v>
      </c>
      <c r="H4332" t="s">
        <v>391</v>
      </c>
      <c r="I4332" t="s">
        <v>489</v>
      </c>
      <c r="J4332" t="s">
        <v>445</v>
      </c>
      <c r="K4332" t="s">
        <v>915</v>
      </c>
      <c r="L4332" s="15" t="s">
        <v>917</v>
      </c>
      <c r="M4332" t="s">
        <v>920</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2119.329796419202</v>
      </c>
      <c r="AA4332" t="str">
        <f t="shared" si="739"/>
        <v>ASRCMS202202</v>
      </c>
      <c r="AB4332" s="957">
        <f t="shared" si="740"/>
        <v>45230</v>
      </c>
      <c r="AC4332" t="str">
        <f t="shared" si="741"/>
        <v>Unaudited</v>
      </c>
    </row>
    <row r="4333" spans="1:29" x14ac:dyDescent="0.25">
      <c r="A4333" t="s">
        <v>421</v>
      </c>
      <c r="B4333" t="s">
        <v>1380</v>
      </c>
      <c r="C4333" t="s">
        <v>1381</v>
      </c>
      <c r="D4333">
        <v>1900</v>
      </c>
      <c r="E4333">
        <v>1</v>
      </c>
      <c r="F4333" t="s">
        <v>1026</v>
      </c>
      <c r="G4333" t="s">
        <v>1379</v>
      </c>
      <c r="H4333" t="s">
        <v>391</v>
      </c>
      <c r="I4333" t="s">
        <v>489</v>
      </c>
      <c r="J4333" t="s">
        <v>445</v>
      </c>
      <c r="K4333" t="s">
        <v>915</v>
      </c>
      <c r="L4333" s="15" t="s">
        <v>918</v>
      </c>
      <c r="M4333" t="s">
        <v>921</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ASRCMS202202</v>
      </c>
      <c r="AB4333" s="957">
        <f t="shared" si="740"/>
        <v>45230</v>
      </c>
      <c r="AC4333" t="str">
        <f t="shared" si="741"/>
        <v>Unaudited</v>
      </c>
    </row>
    <row r="4334" spans="1:29" x14ac:dyDescent="0.25">
      <c r="A4334" t="s">
        <v>421</v>
      </c>
      <c r="B4334" t="s">
        <v>1380</v>
      </c>
      <c r="C4334" t="s">
        <v>1381</v>
      </c>
      <c r="D4334">
        <v>1900</v>
      </c>
      <c r="E4334">
        <v>1</v>
      </c>
      <c r="F4334" t="s">
        <v>1026</v>
      </c>
      <c r="G4334" t="s">
        <v>1379</v>
      </c>
      <c r="H4334" t="s">
        <v>391</v>
      </c>
      <c r="I4334" t="s">
        <v>489</v>
      </c>
      <c r="J4334" t="s">
        <v>445</v>
      </c>
      <c r="K4334" t="s">
        <v>446</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55061.24959401587</v>
      </c>
      <c r="AA4334" t="str">
        <f t="shared" si="739"/>
        <v>ASRCMS202202</v>
      </c>
      <c r="AB4334" s="957">
        <f t="shared" si="740"/>
        <v>45230</v>
      </c>
      <c r="AC4334" t="str">
        <f t="shared" si="741"/>
        <v>Unaudited</v>
      </c>
    </row>
    <row r="4335" spans="1:29" x14ac:dyDescent="0.25">
      <c r="A4335" t="s">
        <v>421</v>
      </c>
      <c r="B4335" t="s">
        <v>1380</v>
      </c>
      <c r="C4335" t="s">
        <v>1381</v>
      </c>
      <c r="D4335">
        <v>1900</v>
      </c>
      <c r="E4335">
        <v>1</v>
      </c>
      <c r="F4335" t="s">
        <v>1026</v>
      </c>
      <c r="G4335" t="s">
        <v>1379</v>
      </c>
      <c r="H4335" t="s">
        <v>391</v>
      </c>
      <c r="I4335" t="s">
        <v>489</v>
      </c>
      <c r="J4335" t="s">
        <v>445</v>
      </c>
      <c r="K4335" t="s">
        <v>446</v>
      </c>
      <c r="L4335" s="15">
        <v>5.2</v>
      </c>
      <c r="M4335" t="s">
        <v>304</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ASRCMS202202</v>
      </c>
      <c r="AB4335" s="957">
        <f t="shared" si="740"/>
        <v>45230</v>
      </c>
      <c r="AC4335" t="str">
        <f t="shared" si="741"/>
        <v>Unaudited</v>
      </c>
    </row>
    <row r="4336" spans="1:29" x14ac:dyDescent="0.25">
      <c r="A4336" t="s">
        <v>421</v>
      </c>
      <c r="B4336" t="s">
        <v>1380</v>
      </c>
      <c r="C4336" t="s">
        <v>1381</v>
      </c>
      <c r="D4336">
        <v>1900</v>
      </c>
      <c r="E4336">
        <v>1</v>
      </c>
      <c r="F4336" t="s">
        <v>1026</v>
      </c>
      <c r="G4336" t="s">
        <v>1379</v>
      </c>
      <c r="H4336" t="s">
        <v>391</v>
      </c>
      <c r="I4336" t="s">
        <v>489</v>
      </c>
      <c r="J4336" t="s">
        <v>445</v>
      </c>
      <c r="K4336" t="s">
        <v>446</v>
      </c>
      <c r="L4336" s="15">
        <v>5.3</v>
      </c>
      <c r="M4336" t="s">
        <v>305</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-273862.29429291474</v>
      </c>
      <c r="AA4336" t="str">
        <f t="shared" si="739"/>
        <v>ASRCMS202202</v>
      </c>
      <c r="AB4336" s="957">
        <f t="shared" si="740"/>
        <v>45230</v>
      </c>
      <c r="AC4336" t="str">
        <f t="shared" si="741"/>
        <v>Unaudited</v>
      </c>
    </row>
    <row r="4337" spans="1:29" x14ac:dyDescent="0.25">
      <c r="A4337" t="s">
        <v>421</v>
      </c>
      <c r="B4337" t="s">
        <v>1380</v>
      </c>
      <c r="C4337" t="s">
        <v>1381</v>
      </c>
      <c r="D4337">
        <v>1900</v>
      </c>
      <c r="E4337">
        <v>1</v>
      </c>
      <c r="F4337" t="s">
        <v>1026</v>
      </c>
      <c r="G4337" t="s">
        <v>1379</v>
      </c>
      <c r="H4337" t="s">
        <v>391</v>
      </c>
      <c r="I4337" t="s">
        <v>489</v>
      </c>
      <c r="J4337" t="s">
        <v>445</v>
      </c>
      <c r="K4337" t="s">
        <v>446</v>
      </c>
      <c r="L4337" s="15" t="s">
        <v>82</v>
      </c>
      <c r="M4337" t="s">
        <v>454</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ASRCMS202202</v>
      </c>
      <c r="AB4337" s="957">
        <f t="shared" si="740"/>
        <v>45230</v>
      </c>
      <c r="AC4337" t="str">
        <f t="shared" si="741"/>
        <v>Unaudited</v>
      </c>
    </row>
    <row r="4338" spans="1:29" x14ac:dyDescent="0.25">
      <c r="A4338" t="s">
        <v>421</v>
      </c>
      <c r="B4338" t="s">
        <v>1380</v>
      </c>
      <c r="C4338" t="s">
        <v>1381</v>
      </c>
      <c r="D4338">
        <v>1900</v>
      </c>
      <c r="E4338">
        <v>1</v>
      </c>
      <c r="F4338" t="s">
        <v>1026</v>
      </c>
      <c r="G4338" t="s">
        <v>1379</v>
      </c>
      <c r="H4338" t="s">
        <v>391</v>
      </c>
      <c r="I4338" t="s">
        <v>489</v>
      </c>
      <c r="J4338" t="s">
        <v>445</v>
      </c>
      <c r="K4338" t="s">
        <v>447</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ASRCMS202202</v>
      </c>
      <c r="AB4338" s="957">
        <f t="shared" si="740"/>
        <v>45230</v>
      </c>
      <c r="AC4338" t="str">
        <f t="shared" si="741"/>
        <v>Unaudited</v>
      </c>
    </row>
    <row r="4339" spans="1:29" x14ac:dyDescent="0.25">
      <c r="A4339" t="s">
        <v>421</v>
      </c>
      <c r="B4339" t="s">
        <v>1380</v>
      </c>
      <c r="C4339" t="s">
        <v>1381</v>
      </c>
      <c r="D4339">
        <v>1900</v>
      </c>
      <c r="E4339">
        <v>1</v>
      </c>
      <c r="F4339" t="s">
        <v>1026</v>
      </c>
      <c r="G4339" t="s">
        <v>1379</v>
      </c>
      <c r="H4339" t="s">
        <v>391</v>
      </c>
      <c r="I4339" t="s">
        <v>489</v>
      </c>
      <c r="J4339" t="s">
        <v>445</v>
      </c>
      <c r="K4339" t="s">
        <v>447</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ASRCMS202202</v>
      </c>
      <c r="AB4339" s="957">
        <f t="shared" si="740"/>
        <v>45230</v>
      </c>
      <c r="AC4339" t="str">
        <f t="shared" si="741"/>
        <v>Unaudited</v>
      </c>
    </row>
    <row r="4340" spans="1:29" x14ac:dyDescent="0.25">
      <c r="A4340" t="s">
        <v>421</v>
      </c>
      <c r="B4340" t="s">
        <v>1380</v>
      </c>
      <c r="C4340" t="s">
        <v>1381</v>
      </c>
      <c r="D4340">
        <v>1900</v>
      </c>
      <c r="E4340">
        <v>1</v>
      </c>
      <c r="F4340" t="s">
        <v>1026</v>
      </c>
      <c r="G4340" t="s">
        <v>1379</v>
      </c>
      <c r="H4340" t="s">
        <v>391</v>
      </c>
      <c r="I4340" t="s">
        <v>489</v>
      </c>
      <c r="J4340" t="s">
        <v>445</v>
      </c>
      <c r="K4340" t="s">
        <v>447</v>
      </c>
      <c r="L4340" s="15">
        <v>6.3</v>
      </c>
      <c r="M4340" t="s">
        <v>185</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ASRCMS202202</v>
      </c>
      <c r="AB4340" s="957">
        <f t="shared" si="740"/>
        <v>45230</v>
      </c>
      <c r="AC4340" t="str">
        <f t="shared" si="741"/>
        <v>Unaudited</v>
      </c>
    </row>
    <row r="4341" spans="1:29" x14ac:dyDescent="0.25">
      <c r="A4341" t="s">
        <v>421</v>
      </c>
      <c r="B4341" t="s">
        <v>1380</v>
      </c>
      <c r="C4341" t="s">
        <v>1381</v>
      </c>
      <c r="D4341">
        <v>1900</v>
      </c>
      <c r="E4341">
        <v>1</v>
      </c>
      <c r="F4341" t="s">
        <v>1026</v>
      </c>
      <c r="G4341" t="s">
        <v>1379</v>
      </c>
      <c r="H4341" t="s">
        <v>391</v>
      </c>
      <c r="I4341" t="s">
        <v>489</v>
      </c>
      <c r="J4341" t="s">
        <v>445</v>
      </c>
      <c r="K4341" t="s">
        <v>447</v>
      </c>
      <c r="L4341" s="15" t="s">
        <v>87</v>
      </c>
      <c r="M4341" t="s">
        <v>455</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ASRCMS202202</v>
      </c>
      <c r="AB4341" s="957">
        <f t="shared" si="740"/>
        <v>45230</v>
      </c>
      <c r="AC4341" t="str">
        <f t="shared" si="741"/>
        <v>Unaudited</v>
      </c>
    </row>
    <row r="4342" spans="1:29" x14ac:dyDescent="0.25">
      <c r="A4342" t="s">
        <v>421</v>
      </c>
      <c r="B4342" t="s">
        <v>1380</v>
      </c>
      <c r="C4342" t="s">
        <v>1381</v>
      </c>
      <c r="D4342">
        <v>1900</v>
      </c>
      <c r="E4342">
        <v>1</v>
      </c>
      <c r="F4342" t="s">
        <v>1026</v>
      </c>
      <c r="G4342" t="s">
        <v>1379</v>
      </c>
      <c r="H4342" t="s">
        <v>391</v>
      </c>
      <c r="I4342" t="s">
        <v>489</v>
      </c>
      <c r="J4342" t="s">
        <v>445</v>
      </c>
      <c r="K4342" t="s">
        <v>448</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15130.400236776695</v>
      </c>
      <c r="AA4342" t="str">
        <f t="shared" si="739"/>
        <v>ASRCMS202202</v>
      </c>
      <c r="AB4342" s="957">
        <f t="shared" si="740"/>
        <v>45230</v>
      </c>
      <c r="AC4342" t="str">
        <f t="shared" si="741"/>
        <v>Unaudited</v>
      </c>
    </row>
    <row r="4343" spans="1:29" x14ac:dyDescent="0.25">
      <c r="A4343" t="s">
        <v>421</v>
      </c>
      <c r="B4343" t="s">
        <v>1380</v>
      </c>
      <c r="C4343" t="s">
        <v>1381</v>
      </c>
      <c r="D4343">
        <v>1900</v>
      </c>
      <c r="E4343">
        <v>1</v>
      </c>
      <c r="F4343" t="s">
        <v>1026</v>
      </c>
      <c r="G4343" t="s">
        <v>1379</v>
      </c>
      <c r="H4343" t="s">
        <v>391</v>
      </c>
      <c r="I4343" t="s">
        <v>489</v>
      </c>
      <c r="J4343" t="s">
        <v>445</v>
      </c>
      <c r="K4343" t="s">
        <v>448</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ASRCMS202202</v>
      </c>
      <c r="AB4343" s="957">
        <f t="shared" si="740"/>
        <v>45230</v>
      </c>
      <c r="AC4343" t="str">
        <f t="shared" si="741"/>
        <v>Unaudited</v>
      </c>
    </row>
    <row r="4344" spans="1:29" x14ac:dyDescent="0.25">
      <c r="A4344" t="s">
        <v>421</v>
      </c>
      <c r="B4344" t="s">
        <v>1380</v>
      </c>
      <c r="C4344" t="s">
        <v>1381</v>
      </c>
      <c r="D4344">
        <v>1900</v>
      </c>
      <c r="E4344">
        <v>1</v>
      </c>
      <c r="F4344" t="s">
        <v>1026</v>
      </c>
      <c r="G4344" t="s">
        <v>1379</v>
      </c>
      <c r="H4344" t="s">
        <v>391</v>
      </c>
      <c r="I4344" t="s">
        <v>489</v>
      </c>
      <c r="J4344" t="s">
        <v>445</v>
      </c>
      <c r="K4344" t="s">
        <v>448</v>
      </c>
      <c r="L4344" s="15">
        <v>7.3</v>
      </c>
      <c r="M4344" t="s">
        <v>156</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-10399</v>
      </c>
      <c r="AA4344" t="str">
        <f t="shared" si="739"/>
        <v>ASRCMS202202</v>
      </c>
      <c r="AB4344" s="957">
        <f t="shared" si="740"/>
        <v>45230</v>
      </c>
      <c r="AC4344" t="str">
        <f t="shared" si="741"/>
        <v>Unaudited</v>
      </c>
    </row>
    <row r="4345" spans="1:29" x14ac:dyDescent="0.25">
      <c r="A4345" t="s">
        <v>421</v>
      </c>
      <c r="B4345" t="s">
        <v>1380</v>
      </c>
      <c r="C4345" t="s">
        <v>1381</v>
      </c>
      <c r="D4345">
        <v>1900</v>
      </c>
      <c r="E4345">
        <v>1</v>
      </c>
      <c r="F4345" t="s">
        <v>1026</v>
      </c>
      <c r="G4345" t="s">
        <v>1379</v>
      </c>
      <c r="H4345" t="s">
        <v>391</v>
      </c>
      <c r="I4345" t="s">
        <v>489</v>
      </c>
      <c r="J4345" t="s">
        <v>445</v>
      </c>
      <c r="K4345" t="s">
        <v>448</v>
      </c>
      <c r="L4345" s="15" t="s">
        <v>91</v>
      </c>
      <c r="M4345" t="s">
        <v>456</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ASRCMS202202</v>
      </c>
      <c r="AB4345" s="957">
        <f t="shared" si="740"/>
        <v>45230</v>
      </c>
      <c r="AC4345" t="str">
        <f t="shared" si="741"/>
        <v>Unaudited</v>
      </c>
    </row>
    <row r="4346" spans="1:29" x14ac:dyDescent="0.25">
      <c r="A4346" t="s">
        <v>421</v>
      </c>
      <c r="B4346" t="s">
        <v>1380</v>
      </c>
      <c r="C4346" t="s">
        <v>1381</v>
      </c>
      <c r="D4346">
        <v>1900</v>
      </c>
      <c r="E4346">
        <v>1</v>
      </c>
      <c r="F4346" t="s">
        <v>1026</v>
      </c>
      <c r="G4346" t="s">
        <v>1379</v>
      </c>
      <c r="H4346" t="s">
        <v>391</v>
      </c>
      <c r="I4346" t="s">
        <v>489</v>
      </c>
      <c r="J4346" t="s">
        <v>445</v>
      </c>
      <c r="K4346" t="s">
        <v>449</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88542.50042244239</v>
      </c>
      <c r="AA4346" t="str">
        <f t="shared" si="739"/>
        <v>ASRCMS202202</v>
      </c>
      <c r="AB4346" s="957">
        <f t="shared" si="740"/>
        <v>45230</v>
      </c>
      <c r="AC4346" t="str">
        <f t="shared" si="741"/>
        <v>Unaudited</v>
      </c>
    </row>
    <row r="4347" spans="1:29" x14ac:dyDescent="0.25">
      <c r="A4347" t="s">
        <v>421</v>
      </c>
      <c r="B4347" t="s">
        <v>1380</v>
      </c>
      <c r="C4347" t="s">
        <v>1381</v>
      </c>
      <c r="D4347">
        <v>1900</v>
      </c>
      <c r="E4347">
        <v>1</v>
      </c>
      <c r="F4347" t="s">
        <v>1026</v>
      </c>
      <c r="G4347" t="s">
        <v>1379</v>
      </c>
      <c r="H4347" t="s">
        <v>391</v>
      </c>
      <c r="I4347" t="s">
        <v>489</v>
      </c>
      <c r="J4347" t="s">
        <v>445</v>
      </c>
      <c r="K4347" t="s">
        <v>449</v>
      </c>
      <c r="L4347" s="15" t="s">
        <v>113</v>
      </c>
      <c r="M4347" t="s">
        <v>444</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ASRCMS202202</v>
      </c>
      <c r="AB4347" s="957">
        <f t="shared" si="740"/>
        <v>45230</v>
      </c>
      <c r="AC4347" t="str">
        <f t="shared" si="741"/>
        <v>Unaudited</v>
      </c>
    </row>
    <row r="4348" spans="1:29" x14ac:dyDescent="0.25">
      <c r="A4348" t="s">
        <v>421</v>
      </c>
      <c r="B4348" t="s">
        <v>1380</v>
      </c>
      <c r="C4348" t="s">
        <v>1381</v>
      </c>
      <c r="D4348">
        <v>1900</v>
      </c>
      <c r="E4348">
        <v>1</v>
      </c>
      <c r="F4348" t="s">
        <v>1026</v>
      </c>
      <c r="G4348" t="s">
        <v>1379</v>
      </c>
      <c r="H4348" t="s">
        <v>391</v>
      </c>
      <c r="I4348" t="s">
        <v>489</v>
      </c>
      <c r="J4348" t="s">
        <v>445</v>
      </c>
      <c r="K4348" t="s">
        <v>449</v>
      </c>
      <c r="L4348" s="15" t="s">
        <v>115</v>
      </c>
      <c r="M4348" t="s">
        <v>158</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ASRCMS202202</v>
      </c>
      <c r="AB4348" s="957">
        <f t="shared" si="740"/>
        <v>45230</v>
      </c>
      <c r="AC4348" t="str">
        <f t="shared" si="741"/>
        <v>Unaudited</v>
      </c>
    </row>
    <row r="4349" spans="1:29" x14ac:dyDescent="0.25">
      <c r="A4349" t="s">
        <v>421</v>
      </c>
      <c r="B4349" t="s">
        <v>1380</v>
      </c>
      <c r="C4349" t="s">
        <v>1381</v>
      </c>
      <c r="D4349">
        <v>1900</v>
      </c>
      <c r="E4349">
        <v>1</v>
      </c>
      <c r="F4349" t="s">
        <v>1026</v>
      </c>
      <c r="G4349" t="s">
        <v>1379</v>
      </c>
      <c r="H4349" t="s">
        <v>391</v>
      </c>
      <c r="I4349" t="s">
        <v>489</v>
      </c>
      <c r="J4349" t="s">
        <v>445</v>
      </c>
      <c r="K4349" t="s">
        <v>449</v>
      </c>
      <c r="L4349" s="15" t="s">
        <v>116</v>
      </c>
      <c r="M4349" t="s">
        <v>114</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ASRCMS202202</v>
      </c>
      <c r="AB4349" s="957">
        <f t="shared" si="740"/>
        <v>45230</v>
      </c>
      <c r="AC4349" t="str">
        <f t="shared" si="741"/>
        <v>Unaudited</v>
      </c>
    </row>
    <row r="4350" spans="1:29" x14ac:dyDescent="0.25">
      <c r="A4350" t="s">
        <v>421</v>
      </c>
      <c r="B4350" t="s">
        <v>1380</v>
      </c>
      <c r="C4350" t="s">
        <v>1381</v>
      </c>
      <c r="D4350">
        <v>1900</v>
      </c>
      <c r="E4350">
        <v>1</v>
      </c>
      <c r="F4350" t="s">
        <v>1026</v>
      </c>
      <c r="G4350" t="s">
        <v>1379</v>
      </c>
      <c r="H4350" t="s">
        <v>391</v>
      </c>
      <c r="I4350" t="s">
        <v>489</v>
      </c>
      <c r="J4350" t="s">
        <v>445</v>
      </c>
      <c r="K4350" t="s">
        <v>449</v>
      </c>
      <c r="L4350" s="15" t="s">
        <v>117</v>
      </c>
      <c r="M4350" t="s">
        <v>159</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ASRCMS202202</v>
      </c>
      <c r="AB4350" s="957">
        <f t="shared" si="740"/>
        <v>45230</v>
      </c>
      <c r="AC4350" t="str">
        <f t="shared" si="741"/>
        <v>Unaudited</v>
      </c>
    </row>
    <row r="4351" spans="1:29" x14ac:dyDescent="0.25">
      <c r="A4351" t="s">
        <v>421</v>
      </c>
      <c r="B4351" t="s">
        <v>1380</v>
      </c>
      <c r="C4351" t="s">
        <v>1381</v>
      </c>
      <c r="D4351">
        <v>1900</v>
      </c>
      <c r="E4351">
        <v>1</v>
      </c>
      <c r="F4351" t="s">
        <v>1026</v>
      </c>
      <c r="G4351" t="s">
        <v>1379</v>
      </c>
      <c r="H4351" t="s">
        <v>391</v>
      </c>
      <c r="I4351" t="s">
        <v>489</v>
      </c>
      <c r="J4351" t="s">
        <v>445</v>
      </c>
      <c r="K4351" t="s">
        <v>449</v>
      </c>
      <c r="L4351" s="15" t="s">
        <v>160</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ASRCMS202202</v>
      </c>
      <c r="AB4351" s="957">
        <f t="shared" si="740"/>
        <v>45230</v>
      </c>
      <c r="AC4351" t="str">
        <f t="shared" si="741"/>
        <v>Unaudited</v>
      </c>
    </row>
    <row r="4352" spans="1:29" x14ac:dyDescent="0.25">
      <c r="A4352" t="s">
        <v>421</v>
      </c>
      <c r="B4352" t="s">
        <v>1380</v>
      </c>
      <c r="C4352" t="s">
        <v>1381</v>
      </c>
      <c r="D4352">
        <v>1900</v>
      </c>
      <c r="E4352">
        <v>1</v>
      </c>
      <c r="F4352" t="s">
        <v>1026</v>
      </c>
      <c r="G4352" t="s">
        <v>1379</v>
      </c>
      <c r="H4352" t="s">
        <v>391</v>
      </c>
      <c r="I4352" t="s">
        <v>489</v>
      </c>
      <c r="J4352" t="s">
        <v>445</v>
      </c>
      <c r="K4352" t="s">
        <v>449</v>
      </c>
      <c r="L4352" s="15" t="s">
        <v>443</v>
      </c>
      <c r="M4352" t="s">
        <v>457</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ASRCMS202202</v>
      </c>
      <c r="AB4352" s="957">
        <f t="shared" si="740"/>
        <v>45230</v>
      </c>
      <c r="AC4352" t="str">
        <f t="shared" si="741"/>
        <v>Unaudited</v>
      </c>
    </row>
    <row r="4353" spans="1:29" x14ac:dyDescent="0.25">
      <c r="A4353" t="s">
        <v>421</v>
      </c>
      <c r="B4353" t="s">
        <v>1380</v>
      </c>
      <c r="C4353" t="s">
        <v>1381</v>
      </c>
      <c r="D4353">
        <v>1900</v>
      </c>
      <c r="E4353">
        <v>1</v>
      </c>
      <c r="F4353" t="s">
        <v>1026</v>
      </c>
      <c r="G4353" t="s">
        <v>1379</v>
      </c>
      <c r="H4353" t="s">
        <v>391</v>
      </c>
      <c r="I4353" t="s">
        <v>489</v>
      </c>
      <c r="J4353" t="s">
        <v>445</v>
      </c>
      <c r="K4353" t="s">
        <v>450</v>
      </c>
      <c r="L4353" s="15">
        <v>9.1</v>
      </c>
      <c r="M4353" t="s">
        <v>186</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1975458.4457358103</v>
      </c>
      <c r="AA4353" t="str">
        <f t="shared" si="739"/>
        <v>ASRCMS202202</v>
      </c>
      <c r="AB4353" s="957">
        <f t="shared" si="740"/>
        <v>45230</v>
      </c>
      <c r="AC4353" t="str">
        <f t="shared" si="741"/>
        <v>Unaudited</v>
      </c>
    </row>
    <row r="4354" spans="1:29" x14ac:dyDescent="0.25">
      <c r="A4354" t="s">
        <v>421</v>
      </c>
      <c r="B4354" t="s">
        <v>1380</v>
      </c>
      <c r="C4354" t="s">
        <v>1381</v>
      </c>
      <c r="D4354">
        <v>1900</v>
      </c>
      <c r="E4354">
        <v>1</v>
      </c>
      <c r="F4354" t="s">
        <v>1026</v>
      </c>
      <c r="G4354" t="s">
        <v>1379</v>
      </c>
      <c r="H4354" t="s">
        <v>391</v>
      </c>
      <c r="I4354" t="s">
        <v>489</v>
      </c>
      <c r="J4354" t="s">
        <v>445</v>
      </c>
      <c r="K4354" t="s">
        <v>450</v>
      </c>
      <c r="L4354" s="15" t="s">
        <v>107</v>
      </c>
      <c r="M4354" t="s">
        <v>187</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-1004.7348785834115</v>
      </c>
      <c r="AA4354" t="str">
        <f t="shared" ref="AA4354:AA4381" si="749">file_name</f>
        <v>ASRCMS202202</v>
      </c>
      <c r="AB4354" s="957">
        <f t="shared" ref="AB4354:AB4381" si="750">file_date</f>
        <v>45230</v>
      </c>
      <c r="AC4354" t="str">
        <f t="shared" ref="AC4354:AC4381" si="751">status</f>
        <v>Unaudited</v>
      </c>
    </row>
    <row r="4355" spans="1:29" x14ac:dyDescent="0.25">
      <c r="A4355" t="s">
        <v>421</v>
      </c>
      <c r="B4355" t="s">
        <v>1380</v>
      </c>
      <c r="C4355" t="s">
        <v>1381</v>
      </c>
      <c r="D4355">
        <v>1900</v>
      </c>
      <c r="E4355">
        <v>1</v>
      </c>
      <c r="F4355" t="s">
        <v>1026</v>
      </c>
      <c r="G4355" t="s">
        <v>1379</v>
      </c>
      <c r="H4355" t="s">
        <v>391</v>
      </c>
      <c r="I4355" t="s">
        <v>489</v>
      </c>
      <c r="J4355" t="s">
        <v>445</v>
      </c>
      <c r="K4355" t="s">
        <v>450</v>
      </c>
      <c r="L4355" s="15" t="s">
        <v>1316</v>
      </c>
      <c r="M4355" t="s">
        <v>1317</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873.59087573198678</v>
      </c>
      <c r="AA4355" t="str">
        <f t="shared" si="749"/>
        <v>ASRCMS202202</v>
      </c>
      <c r="AB4355" s="957">
        <f t="shared" si="750"/>
        <v>45230</v>
      </c>
      <c r="AC4355" t="str">
        <f t="shared" si="751"/>
        <v>Unaudited</v>
      </c>
    </row>
    <row r="4356" spans="1:29" x14ac:dyDescent="0.25">
      <c r="A4356" t="s">
        <v>421</v>
      </c>
      <c r="B4356" t="s">
        <v>1380</v>
      </c>
      <c r="C4356" t="s">
        <v>1381</v>
      </c>
      <c r="D4356">
        <v>1900</v>
      </c>
      <c r="E4356">
        <v>1</v>
      </c>
      <c r="F4356" t="s">
        <v>1026</v>
      </c>
      <c r="G4356" t="s">
        <v>1379</v>
      </c>
      <c r="H4356" t="s">
        <v>391</v>
      </c>
      <c r="I4356" t="s">
        <v>489</v>
      </c>
      <c r="J4356" t="s">
        <v>445</v>
      </c>
      <c r="K4356" t="s">
        <v>450</v>
      </c>
      <c r="L4356" s="15" t="s">
        <v>108</v>
      </c>
      <c r="M4356" t="s">
        <v>188</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274859.18310645683</v>
      </c>
      <c r="AA4356" t="str">
        <f t="shared" si="749"/>
        <v>ASRCMS202202</v>
      </c>
      <c r="AB4356" s="957">
        <f t="shared" si="750"/>
        <v>45230</v>
      </c>
      <c r="AC4356" t="str">
        <f t="shared" si="751"/>
        <v>Unaudited</v>
      </c>
    </row>
    <row r="4357" spans="1:29" x14ac:dyDescent="0.25">
      <c r="A4357" t="s">
        <v>421</v>
      </c>
      <c r="B4357" t="s">
        <v>1380</v>
      </c>
      <c r="C4357" t="s">
        <v>1381</v>
      </c>
      <c r="D4357">
        <v>1900</v>
      </c>
      <c r="E4357">
        <v>1</v>
      </c>
      <c r="F4357" t="s">
        <v>1026</v>
      </c>
      <c r="G4357" t="s">
        <v>1379</v>
      </c>
      <c r="H4357" t="s">
        <v>391</v>
      </c>
      <c r="I4357" t="s">
        <v>489</v>
      </c>
      <c r="J4357" t="s">
        <v>445</v>
      </c>
      <c r="K4357" t="s">
        <v>450</v>
      </c>
      <c r="L4357" s="15" t="s">
        <v>109</v>
      </c>
      <c r="M4357" t="s">
        <v>161</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760633.59059686889</v>
      </c>
      <c r="AA4357" t="str">
        <f t="shared" si="749"/>
        <v>ASRCMS202202</v>
      </c>
      <c r="AB4357" s="957">
        <f t="shared" si="750"/>
        <v>45230</v>
      </c>
      <c r="AC4357" t="str">
        <f t="shared" si="751"/>
        <v>Unaudited</v>
      </c>
    </row>
    <row r="4358" spans="1:29" x14ac:dyDescent="0.25">
      <c r="A4358" t="s">
        <v>421</v>
      </c>
      <c r="B4358" t="s">
        <v>1380</v>
      </c>
      <c r="C4358" t="s">
        <v>1381</v>
      </c>
      <c r="D4358">
        <v>1900</v>
      </c>
      <c r="E4358">
        <v>1</v>
      </c>
      <c r="F4358" t="s">
        <v>1026</v>
      </c>
      <c r="G4358" t="s">
        <v>1379</v>
      </c>
      <c r="H4358" t="s">
        <v>391</v>
      </c>
      <c r="I4358" t="s">
        <v>489</v>
      </c>
      <c r="J4358" t="s">
        <v>445</v>
      </c>
      <c r="K4358" t="s">
        <v>450</v>
      </c>
      <c r="L4358" s="15" t="s">
        <v>110</v>
      </c>
      <c r="M4358" t="s">
        <v>135</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ASRCMS202202</v>
      </c>
      <c r="AB4358" s="957">
        <f t="shared" si="750"/>
        <v>45230</v>
      </c>
      <c r="AC4358" t="str">
        <f t="shared" si="751"/>
        <v>Unaudited</v>
      </c>
    </row>
    <row r="4359" spans="1:29" x14ac:dyDescent="0.25">
      <c r="A4359" t="s">
        <v>421</v>
      </c>
      <c r="B4359" t="s">
        <v>1380</v>
      </c>
      <c r="C4359" t="s">
        <v>1381</v>
      </c>
      <c r="D4359">
        <v>1900</v>
      </c>
      <c r="E4359">
        <v>1</v>
      </c>
      <c r="F4359" t="s">
        <v>1026</v>
      </c>
      <c r="G4359" t="s">
        <v>1379</v>
      </c>
      <c r="H4359" t="s">
        <v>391</v>
      </c>
      <c r="I4359" t="s">
        <v>489</v>
      </c>
      <c r="J4359" t="s">
        <v>445</v>
      </c>
      <c r="K4359" t="s">
        <v>450</v>
      </c>
      <c r="L4359" s="15" t="s">
        <v>111</v>
      </c>
      <c r="M4359" t="s">
        <v>163</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-3540644.6618288751</v>
      </c>
      <c r="AA4359" t="str">
        <f t="shared" si="749"/>
        <v>ASRCMS202202</v>
      </c>
      <c r="AB4359" s="957">
        <f t="shared" si="750"/>
        <v>45230</v>
      </c>
      <c r="AC4359" t="str">
        <f t="shared" si="751"/>
        <v>Unaudited</v>
      </c>
    </row>
    <row r="4360" spans="1:29" x14ac:dyDescent="0.25">
      <c r="A4360" t="s">
        <v>421</v>
      </c>
      <c r="B4360" t="s">
        <v>1380</v>
      </c>
      <c r="C4360" t="s">
        <v>1381</v>
      </c>
      <c r="D4360">
        <v>1900</v>
      </c>
      <c r="E4360">
        <v>1</v>
      </c>
      <c r="F4360" t="s">
        <v>1026</v>
      </c>
      <c r="G4360" t="s">
        <v>1379</v>
      </c>
      <c r="H4360" t="s">
        <v>391</v>
      </c>
      <c r="I4360" t="s">
        <v>489</v>
      </c>
      <c r="J4360" t="s">
        <v>445</v>
      </c>
      <c r="K4360" t="s">
        <v>450</v>
      </c>
      <c r="L4360" s="15" t="s">
        <v>112</v>
      </c>
      <c r="M4360" t="s">
        <v>464</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ASRCMS202202</v>
      </c>
      <c r="AB4360" s="957">
        <f t="shared" si="750"/>
        <v>45230</v>
      </c>
      <c r="AC4360" t="str">
        <f t="shared" si="751"/>
        <v>Unaudited</v>
      </c>
    </row>
    <row r="4361" spans="1:29" x14ac:dyDescent="0.25">
      <c r="A4361" t="s">
        <v>421</v>
      </c>
      <c r="B4361" t="s">
        <v>1380</v>
      </c>
      <c r="C4361" t="s">
        <v>1381</v>
      </c>
      <c r="D4361">
        <v>1900</v>
      </c>
      <c r="E4361">
        <v>1</v>
      </c>
      <c r="F4361" t="s">
        <v>1026</v>
      </c>
      <c r="G4361" t="s">
        <v>1379</v>
      </c>
      <c r="H4361" t="s">
        <v>391</v>
      </c>
      <c r="I4361" t="s">
        <v>489</v>
      </c>
      <c r="J4361" t="s">
        <v>445</v>
      </c>
      <c r="K4361" t="s">
        <v>6</v>
      </c>
      <c r="L4361" s="15" t="s">
        <v>118</v>
      </c>
      <c r="M4361" t="s">
        <v>189</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-16.829999999999998</v>
      </c>
      <c r="AA4361" t="str">
        <f t="shared" si="749"/>
        <v>ASRCMS202202</v>
      </c>
      <c r="AB4361" s="957">
        <f t="shared" si="750"/>
        <v>45230</v>
      </c>
      <c r="AC4361" t="str">
        <f t="shared" si="751"/>
        <v>Unaudited</v>
      </c>
    </row>
    <row r="4362" spans="1:29" x14ac:dyDescent="0.25">
      <c r="A4362" t="s">
        <v>421</v>
      </c>
      <c r="B4362" t="s">
        <v>1380</v>
      </c>
      <c r="C4362" t="s">
        <v>1381</v>
      </c>
      <c r="D4362">
        <v>1900</v>
      </c>
      <c r="E4362">
        <v>1</v>
      </c>
      <c r="F4362" t="s">
        <v>1026</v>
      </c>
      <c r="G4362" t="s">
        <v>1379</v>
      </c>
      <c r="H4362" t="s">
        <v>391</v>
      </c>
      <c r="I4362" t="s">
        <v>489</v>
      </c>
      <c r="J4362" t="s">
        <v>445</v>
      </c>
      <c r="K4362" t="s">
        <v>6</v>
      </c>
      <c r="L4362" s="15" t="s">
        <v>45</v>
      </c>
      <c r="M4362" t="s">
        <v>164</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ASRCMS202202</v>
      </c>
      <c r="AB4362" s="957">
        <f t="shared" si="750"/>
        <v>45230</v>
      </c>
      <c r="AC4362" t="str">
        <f t="shared" si="751"/>
        <v>Unaudited</v>
      </c>
    </row>
    <row r="4363" spans="1:29" x14ac:dyDescent="0.25">
      <c r="A4363" t="s">
        <v>421</v>
      </c>
      <c r="B4363" t="s">
        <v>1380</v>
      </c>
      <c r="C4363" t="s">
        <v>1381</v>
      </c>
      <c r="D4363">
        <v>1900</v>
      </c>
      <c r="E4363">
        <v>1</v>
      </c>
      <c r="F4363" t="s">
        <v>1026</v>
      </c>
      <c r="G4363" t="s">
        <v>1379</v>
      </c>
      <c r="H4363" t="s">
        <v>391</v>
      </c>
      <c r="I4363" t="s">
        <v>489</v>
      </c>
      <c r="J4363" t="s">
        <v>445</v>
      </c>
      <c r="K4363" t="s">
        <v>6</v>
      </c>
      <c r="L4363" s="15" t="s">
        <v>46</v>
      </c>
      <c r="M4363" t="s">
        <v>165</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-4582</v>
      </c>
      <c r="AA4363" t="str">
        <f t="shared" si="749"/>
        <v>ASRCMS202202</v>
      </c>
      <c r="AB4363" s="957">
        <f t="shared" si="750"/>
        <v>45230</v>
      </c>
      <c r="AC4363" t="str">
        <f t="shared" si="751"/>
        <v>Unaudited</v>
      </c>
    </row>
    <row r="4364" spans="1:29" x14ac:dyDescent="0.25">
      <c r="A4364" t="s">
        <v>421</v>
      </c>
      <c r="B4364" t="s">
        <v>1380</v>
      </c>
      <c r="C4364" t="s">
        <v>1381</v>
      </c>
      <c r="D4364">
        <v>1900</v>
      </c>
      <c r="E4364">
        <v>1</v>
      </c>
      <c r="F4364" t="s">
        <v>1026</v>
      </c>
      <c r="G4364" t="s">
        <v>1379</v>
      </c>
      <c r="H4364" t="s">
        <v>391</v>
      </c>
      <c r="I4364" t="s">
        <v>489</v>
      </c>
      <c r="J4364" t="s">
        <v>445</v>
      </c>
      <c r="K4364" t="s">
        <v>6</v>
      </c>
      <c r="L4364" s="15" t="s">
        <v>166</v>
      </c>
      <c r="M4364" t="s">
        <v>462</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ASRCMS202202</v>
      </c>
      <c r="AB4364" s="957">
        <f t="shared" si="750"/>
        <v>45230</v>
      </c>
      <c r="AC4364" t="str">
        <f t="shared" si="751"/>
        <v>Unaudited</v>
      </c>
    </row>
    <row r="4365" spans="1:29" x14ac:dyDescent="0.25">
      <c r="A4365" t="s">
        <v>421</v>
      </c>
      <c r="B4365" t="s">
        <v>1380</v>
      </c>
      <c r="C4365" t="s">
        <v>1381</v>
      </c>
      <c r="D4365">
        <v>1900</v>
      </c>
      <c r="E4365">
        <v>1</v>
      </c>
      <c r="F4365" t="s">
        <v>1026</v>
      </c>
      <c r="G4365" t="s">
        <v>1379</v>
      </c>
      <c r="H4365" t="s">
        <v>391</v>
      </c>
      <c r="I4365" t="s">
        <v>489</v>
      </c>
      <c r="J4365" t="s">
        <v>445</v>
      </c>
      <c r="K4365" t="s">
        <v>435</v>
      </c>
      <c r="L4365" s="15" t="s">
        <v>121</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ASRCMS202202</v>
      </c>
      <c r="AB4365" s="957">
        <f t="shared" si="750"/>
        <v>45230</v>
      </c>
      <c r="AC4365" t="str">
        <f t="shared" si="751"/>
        <v>Unaudited</v>
      </c>
    </row>
    <row r="4366" spans="1:29" x14ac:dyDescent="0.25">
      <c r="A4366" t="s">
        <v>421</v>
      </c>
      <c r="B4366" t="s">
        <v>1380</v>
      </c>
      <c r="C4366" t="s">
        <v>1381</v>
      </c>
      <c r="D4366">
        <v>1900</v>
      </c>
      <c r="E4366">
        <v>1</v>
      </c>
      <c r="F4366" t="s">
        <v>1026</v>
      </c>
      <c r="G4366" t="s">
        <v>1379</v>
      </c>
      <c r="H4366" t="s">
        <v>391</v>
      </c>
      <c r="I4366" t="s">
        <v>489</v>
      </c>
      <c r="J4366" t="s">
        <v>445</v>
      </c>
      <c r="K4366" t="s">
        <v>435</v>
      </c>
      <c r="L4366" s="15" t="s">
        <v>938</v>
      </c>
      <c r="M4366" t="s">
        <v>930</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ASRCMS202202</v>
      </c>
      <c r="AB4366" s="957">
        <f t="shared" si="750"/>
        <v>45230</v>
      </c>
      <c r="AC4366" t="str">
        <f t="shared" si="751"/>
        <v>Unaudited</v>
      </c>
    </row>
    <row r="4367" spans="1:29" x14ac:dyDescent="0.25">
      <c r="A4367" t="s">
        <v>421</v>
      </c>
      <c r="B4367" t="s">
        <v>1380</v>
      </c>
      <c r="C4367" t="s">
        <v>1381</v>
      </c>
      <c r="D4367">
        <v>1900</v>
      </c>
      <c r="E4367">
        <v>1</v>
      </c>
      <c r="F4367" t="s">
        <v>1026</v>
      </c>
      <c r="G4367" t="s">
        <v>1379</v>
      </c>
      <c r="H4367" t="s">
        <v>391</v>
      </c>
      <c r="I4367" t="s">
        <v>489</v>
      </c>
      <c r="J4367" t="s">
        <v>445</v>
      </c>
      <c r="K4367" t="s">
        <v>435</v>
      </c>
      <c r="L4367" s="15" t="s">
        <v>168</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ASRCMS202202</v>
      </c>
      <c r="AB4367" s="957">
        <f t="shared" si="750"/>
        <v>45230</v>
      </c>
      <c r="AC4367" t="str">
        <f t="shared" si="751"/>
        <v>Unaudited</v>
      </c>
    </row>
    <row r="4368" spans="1:29" x14ac:dyDescent="0.25">
      <c r="A4368" t="s">
        <v>421</v>
      </c>
      <c r="B4368" t="s">
        <v>1380</v>
      </c>
      <c r="C4368" t="s">
        <v>1381</v>
      </c>
      <c r="D4368">
        <v>1900</v>
      </c>
      <c r="E4368">
        <v>1</v>
      </c>
      <c r="F4368" t="s">
        <v>1026</v>
      </c>
      <c r="G4368" t="s">
        <v>1379</v>
      </c>
      <c r="H4368" t="s">
        <v>391</v>
      </c>
      <c r="I4368" t="s">
        <v>489</v>
      </c>
      <c r="J4368" t="s">
        <v>445</v>
      </c>
      <c r="K4368" t="s">
        <v>435</v>
      </c>
      <c r="L4368" s="15" t="s">
        <v>169</v>
      </c>
      <c r="M4368" t="s">
        <v>330</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ASRCMS202202</v>
      </c>
      <c r="AB4368" s="957">
        <f t="shared" si="750"/>
        <v>45230</v>
      </c>
      <c r="AC4368" t="str">
        <f t="shared" si="751"/>
        <v>Unaudited</v>
      </c>
    </row>
    <row r="4369" spans="1:29" x14ac:dyDescent="0.25">
      <c r="A4369" t="s">
        <v>421</v>
      </c>
      <c r="B4369" t="s">
        <v>1380</v>
      </c>
      <c r="C4369" t="s">
        <v>1381</v>
      </c>
      <c r="D4369">
        <v>1900</v>
      </c>
      <c r="E4369">
        <v>1</v>
      </c>
      <c r="F4369" t="s">
        <v>1026</v>
      </c>
      <c r="G4369" t="s">
        <v>1379</v>
      </c>
      <c r="H4369" t="s">
        <v>391</v>
      </c>
      <c r="I4369" t="s">
        <v>489</v>
      </c>
      <c r="J4369" t="s">
        <v>451</v>
      </c>
      <c r="K4369" t="s">
        <v>436</v>
      </c>
      <c r="L4369" s="15" t="s">
        <v>122</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ASRCMS202202</v>
      </c>
      <c r="AB4369" s="957">
        <f t="shared" si="750"/>
        <v>45230</v>
      </c>
      <c r="AC4369" t="str">
        <f t="shared" si="751"/>
        <v>Unaudited</v>
      </c>
    </row>
    <row r="4370" spans="1:29" x14ac:dyDescent="0.25">
      <c r="A4370" t="s">
        <v>421</v>
      </c>
      <c r="B4370" t="s">
        <v>1380</v>
      </c>
      <c r="C4370" t="s">
        <v>1381</v>
      </c>
      <c r="D4370">
        <v>1900</v>
      </c>
      <c r="E4370">
        <v>1</v>
      </c>
      <c r="F4370" t="s">
        <v>1026</v>
      </c>
      <c r="G4370" t="s">
        <v>1379</v>
      </c>
      <c r="H4370" t="s">
        <v>391</v>
      </c>
      <c r="I4370" t="s">
        <v>489</v>
      </c>
      <c r="J4370" t="s">
        <v>451</v>
      </c>
      <c r="K4370" t="s">
        <v>436</v>
      </c>
      <c r="L4370" s="15" t="s">
        <v>123</v>
      </c>
      <c r="M4370" t="s">
        <v>98</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ASRCMS202202</v>
      </c>
      <c r="AB4370" s="957">
        <f t="shared" si="750"/>
        <v>45230</v>
      </c>
      <c r="AC4370" t="str">
        <f t="shared" si="751"/>
        <v>Unaudited</v>
      </c>
    </row>
    <row r="4371" spans="1:29" x14ac:dyDescent="0.25">
      <c r="A4371" t="s">
        <v>421</v>
      </c>
      <c r="B4371" t="s">
        <v>1380</v>
      </c>
      <c r="C4371" t="s">
        <v>1381</v>
      </c>
      <c r="D4371">
        <v>1900</v>
      </c>
      <c r="E4371">
        <v>1</v>
      </c>
      <c r="F4371" t="s">
        <v>1026</v>
      </c>
      <c r="G4371" t="s">
        <v>1379</v>
      </c>
      <c r="H4371" t="s">
        <v>391</v>
      </c>
      <c r="I4371" t="s">
        <v>489</v>
      </c>
      <c r="J4371" t="s">
        <v>451</v>
      </c>
      <c r="K4371" t="s">
        <v>436</v>
      </c>
      <c r="L4371" s="15" t="s">
        <v>124</v>
      </c>
      <c r="M4371" t="s">
        <v>99</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ASRCMS202202</v>
      </c>
      <c r="AB4371" s="957">
        <f t="shared" si="750"/>
        <v>45230</v>
      </c>
      <c r="AC4371" t="str">
        <f t="shared" si="751"/>
        <v>Unaudited</v>
      </c>
    </row>
    <row r="4372" spans="1:29" x14ac:dyDescent="0.25">
      <c r="A4372" t="s">
        <v>421</v>
      </c>
      <c r="B4372" t="s">
        <v>1380</v>
      </c>
      <c r="C4372" t="s">
        <v>1381</v>
      </c>
      <c r="D4372">
        <v>1900</v>
      </c>
      <c r="E4372">
        <v>1</v>
      </c>
      <c r="F4372" t="s">
        <v>1026</v>
      </c>
      <c r="G4372" t="s">
        <v>1379</v>
      </c>
      <c r="H4372" t="s">
        <v>391</v>
      </c>
      <c r="I4372" t="s">
        <v>489</v>
      </c>
      <c r="J4372" t="s">
        <v>451</v>
      </c>
      <c r="K4372" t="s">
        <v>436</v>
      </c>
      <c r="L4372" s="15" t="s">
        <v>125</v>
      </c>
      <c r="M4372" t="s">
        <v>100</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ASRCMS202202</v>
      </c>
      <c r="AB4372" s="957">
        <f t="shared" si="750"/>
        <v>45230</v>
      </c>
      <c r="AC4372" t="str">
        <f t="shared" si="751"/>
        <v>Unaudited</v>
      </c>
    </row>
    <row r="4373" spans="1:29" x14ac:dyDescent="0.25">
      <c r="A4373" t="s">
        <v>421</v>
      </c>
      <c r="B4373" t="s">
        <v>1380</v>
      </c>
      <c r="C4373" t="s">
        <v>1381</v>
      </c>
      <c r="D4373">
        <v>1900</v>
      </c>
      <c r="E4373">
        <v>1</v>
      </c>
      <c r="F4373" t="s">
        <v>1026</v>
      </c>
      <c r="G4373" t="s">
        <v>1379</v>
      </c>
      <c r="H4373" t="s">
        <v>391</v>
      </c>
      <c r="I4373" t="s">
        <v>489</v>
      </c>
      <c r="J4373" t="s">
        <v>451</v>
      </c>
      <c r="K4373" t="s">
        <v>436</v>
      </c>
      <c r="L4373" s="15" t="s">
        <v>126</v>
      </c>
      <c r="M4373" t="s">
        <v>101</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ASRCMS202202</v>
      </c>
      <c r="AB4373" s="957">
        <f t="shared" si="750"/>
        <v>45230</v>
      </c>
      <c r="AC4373" t="str">
        <f t="shared" si="751"/>
        <v>Unaudited</v>
      </c>
    </row>
    <row r="4374" spans="1:29" x14ac:dyDescent="0.25">
      <c r="A4374" t="s">
        <v>421</v>
      </c>
      <c r="B4374" t="s">
        <v>1380</v>
      </c>
      <c r="C4374" t="s">
        <v>1381</v>
      </c>
      <c r="D4374">
        <v>1900</v>
      </c>
      <c r="E4374">
        <v>1</v>
      </c>
      <c r="F4374" t="s">
        <v>1026</v>
      </c>
      <c r="G4374" t="s">
        <v>1379</v>
      </c>
      <c r="H4374" t="s">
        <v>391</v>
      </c>
      <c r="I4374" t="s">
        <v>489</v>
      </c>
      <c r="J4374" t="s">
        <v>451</v>
      </c>
      <c r="K4374" t="s">
        <v>436</v>
      </c>
      <c r="L4374" s="15" t="s">
        <v>127</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ASRCMS202202</v>
      </c>
      <c r="AB4374" s="957">
        <f t="shared" si="750"/>
        <v>45230</v>
      </c>
      <c r="AC4374" t="str">
        <f t="shared" si="751"/>
        <v>Unaudited</v>
      </c>
    </row>
    <row r="4375" spans="1:29" x14ac:dyDescent="0.25">
      <c r="A4375" t="s">
        <v>421</v>
      </c>
      <c r="B4375" t="s">
        <v>1380</v>
      </c>
      <c r="C4375" t="s">
        <v>1381</v>
      </c>
      <c r="D4375">
        <v>1900</v>
      </c>
      <c r="E4375">
        <v>1</v>
      </c>
      <c r="F4375" t="s">
        <v>1026</v>
      </c>
      <c r="G4375" t="s">
        <v>1379</v>
      </c>
      <c r="H4375" t="s">
        <v>391</v>
      </c>
      <c r="I4375" t="s">
        <v>489</v>
      </c>
      <c r="J4375" t="s">
        <v>437</v>
      </c>
      <c r="K4375" t="s">
        <v>437</v>
      </c>
      <c r="L4375" s="15" t="s">
        <v>129</v>
      </c>
      <c r="M4375" t="s">
        <v>327</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ASRCMS202202</v>
      </c>
      <c r="AB4375" s="957">
        <f t="shared" si="750"/>
        <v>45230</v>
      </c>
      <c r="AC4375" t="str">
        <f t="shared" si="751"/>
        <v>Unaudited</v>
      </c>
    </row>
    <row r="4376" spans="1:29" x14ac:dyDescent="0.25">
      <c r="A4376" t="s">
        <v>421</v>
      </c>
      <c r="B4376" t="s">
        <v>1380</v>
      </c>
      <c r="C4376" t="s">
        <v>1381</v>
      </c>
      <c r="D4376">
        <v>1900</v>
      </c>
      <c r="E4376">
        <v>1</v>
      </c>
      <c r="F4376" t="s">
        <v>1026</v>
      </c>
      <c r="G4376" t="s">
        <v>1379</v>
      </c>
      <c r="H4376" t="s">
        <v>391</v>
      </c>
      <c r="I4376" t="s">
        <v>489</v>
      </c>
      <c r="J4376" t="s">
        <v>437</v>
      </c>
      <c r="K4376" t="s">
        <v>437</v>
      </c>
      <c r="L4376" s="15" t="s">
        <v>130</v>
      </c>
      <c r="M4376" t="s">
        <v>326</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ASRCMS202202</v>
      </c>
      <c r="AB4376" s="957">
        <f t="shared" si="750"/>
        <v>45230</v>
      </c>
      <c r="AC4376" t="str">
        <f t="shared" si="751"/>
        <v>Unaudited</v>
      </c>
    </row>
    <row r="4377" spans="1:29" x14ac:dyDescent="0.25">
      <c r="A4377" t="s">
        <v>421</v>
      </c>
      <c r="B4377" t="s">
        <v>1380</v>
      </c>
      <c r="C4377" t="s">
        <v>1381</v>
      </c>
      <c r="D4377">
        <v>1900</v>
      </c>
      <c r="E4377">
        <v>1</v>
      </c>
      <c r="F4377" t="s">
        <v>1026</v>
      </c>
      <c r="G4377" t="s">
        <v>1379</v>
      </c>
      <c r="H4377" t="s">
        <v>391</v>
      </c>
      <c r="I4377" t="s">
        <v>489</v>
      </c>
      <c r="J4377" t="s">
        <v>437</v>
      </c>
      <c r="K4377" t="s">
        <v>437</v>
      </c>
      <c r="L4377" s="15" t="s">
        <v>131</v>
      </c>
      <c r="M4377" t="s">
        <v>180</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ASRCMS202202</v>
      </c>
      <c r="AB4377" s="957">
        <f t="shared" si="750"/>
        <v>45230</v>
      </c>
      <c r="AC4377" t="str">
        <f t="shared" si="751"/>
        <v>Unaudited</v>
      </c>
    </row>
    <row r="4378" spans="1:29" x14ac:dyDescent="0.25">
      <c r="A4378" t="s">
        <v>421</v>
      </c>
      <c r="B4378" t="s">
        <v>1380</v>
      </c>
      <c r="C4378" t="s">
        <v>1381</v>
      </c>
      <c r="D4378">
        <v>1900</v>
      </c>
      <c r="E4378">
        <v>1</v>
      </c>
      <c r="F4378" t="s">
        <v>1026</v>
      </c>
      <c r="G4378" t="s">
        <v>1379</v>
      </c>
      <c r="H4378" t="s">
        <v>391</v>
      </c>
      <c r="I4378" t="s">
        <v>489</v>
      </c>
      <c r="J4378" t="s">
        <v>437</v>
      </c>
      <c r="K4378" t="s">
        <v>437</v>
      </c>
      <c r="L4378" s="15" t="s">
        <v>132</v>
      </c>
      <c r="M4378" t="s">
        <v>495</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ASRCMS202202</v>
      </c>
      <c r="AB4378" s="957">
        <f t="shared" si="750"/>
        <v>45230</v>
      </c>
      <c r="AC4378" t="str">
        <f t="shared" si="751"/>
        <v>Unaudited</v>
      </c>
    </row>
    <row r="4379" spans="1:29" x14ac:dyDescent="0.25">
      <c r="A4379" t="s">
        <v>421</v>
      </c>
      <c r="B4379" t="s">
        <v>1380</v>
      </c>
      <c r="C4379" t="s">
        <v>1381</v>
      </c>
      <c r="D4379">
        <v>1900</v>
      </c>
      <c r="E4379">
        <v>1</v>
      </c>
      <c r="F4379" t="s">
        <v>1026</v>
      </c>
      <c r="G4379" t="s">
        <v>1379</v>
      </c>
      <c r="H4379" t="s">
        <v>391</v>
      </c>
      <c r="I4379" t="s">
        <v>489</v>
      </c>
      <c r="J4379" t="s">
        <v>437</v>
      </c>
      <c r="K4379" t="s">
        <v>437</v>
      </c>
      <c r="L4379" s="15" t="s">
        <v>133</v>
      </c>
      <c r="M4379" t="s">
        <v>496</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ASRCMS202202</v>
      </c>
      <c r="AB4379" s="957">
        <f t="shared" si="750"/>
        <v>45230</v>
      </c>
      <c r="AC4379" t="str">
        <f t="shared" si="751"/>
        <v>Unaudited</v>
      </c>
    </row>
    <row r="4380" spans="1:29" x14ac:dyDescent="0.25">
      <c r="A4380" t="s">
        <v>421</v>
      </c>
      <c r="B4380" t="s">
        <v>1380</v>
      </c>
      <c r="C4380" t="s">
        <v>1381</v>
      </c>
      <c r="D4380">
        <v>1900</v>
      </c>
      <c r="E4380">
        <v>1</v>
      </c>
      <c r="F4380" t="s">
        <v>1026</v>
      </c>
      <c r="G4380" t="s">
        <v>1379</v>
      </c>
      <c r="H4380" t="s">
        <v>391</v>
      </c>
      <c r="I4380" t="s">
        <v>489</v>
      </c>
      <c r="J4380" t="s">
        <v>437</v>
      </c>
      <c r="K4380" t="s">
        <v>437</v>
      </c>
      <c r="L4380" s="15" t="s">
        <v>134</v>
      </c>
      <c r="M4380" t="s">
        <v>497</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ASRCMS202202</v>
      </c>
      <c r="AB4380" s="957">
        <f t="shared" si="750"/>
        <v>45230</v>
      </c>
      <c r="AC4380" t="str">
        <f t="shared" si="751"/>
        <v>Unaudited</v>
      </c>
    </row>
    <row r="4381" spans="1:29" x14ac:dyDescent="0.25">
      <c r="A4381" t="s">
        <v>421</v>
      </c>
      <c r="B4381" t="s">
        <v>1380</v>
      </c>
      <c r="C4381" t="s">
        <v>1381</v>
      </c>
      <c r="D4381">
        <v>1900</v>
      </c>
      <c r="E4381">
        <v>1</v>
      </c>
      <c r="F4381" t="s">
        <v>1026</v>
      </c>
      <c r="G4381" t="s">
        <v>1379</v>
      </c>
      <c r="H4381" t="s">
        <v>391</v>
      </c>
      <c r="I4381" t="s">
        <v>490</v>
      </c>
      <c r="J4381" t="s">
        <v>26</v>
      </c>
      <c r="K4381" t="s">
        <v>26</v>
      </c>
      <c r="L4381" s="15" t="s">
        <v>270</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1346038.3596531332</v>
      </c>
      <c r="AA4381" t="str">
        <f t="shared" si="749"/>
        <v>ASRCMS202202</v>
      </c>
      <c r="AB4381" s="957">
        <f t="shared" si="750"/>
        <v>45230</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423</v>
      </c>
      <c r="B1" s="908" t="s">
        <v>424</v>
      </c>
      <c r="C1" s="908" t="s">
        <v>425</v>
      </c>
      <c r="D1" s="909" t="s">
        <v>426</v>
      </c>
      <c r="E1" s="908" t="s">
        <v>428</v>
      </c>
      <c r="F1" s="908" t="s">
        <v>485</v>
      </c>
      <c r="G1" s="909" t="s">
        <v>1027</v>
      </c>
      <c r="H1" s="909" t="s">
        <v>1028</v>
      </c>
      <c r="I1" s="909" t="s">
        <v>429</v>
      </c>
      <c r="J1" s="910" t="s">
        <v>36</v>
      </c>
      <c r="K1" s="911" t="s">
        <v>932</v>
      </c>
      <c r="L1" s="911" t="s">
        <v>933</v>
      </c>
      <c r="M1" s="911" t="s">
        <v>934</v>
      </c>
      <c r="N1" s="911" t="s">
        <v>935</v>
      </c>
      <c r="O1" s="910" t="s">
        <v>47</v>
      </c>
      <c r="P1" s="910" t="s">
        <v>48</v>
      </c>
      <c r="Q1" s="910" t="s">
        <v>50</v>
      </c>
      <c r="R1" s="910" t="s">
        <v>49</v>
      </c>
      <c r="S1" s="910" t="s">
        <v>1537</v>
      </c>
      <c r="T1" s="910" t="s">
        <v>137</v>
      </c>
      <c r="U1" s="910" t="s">
        <v>138</v>
      </c>
      <c r="V1" s="910" t="s">
        <v>1029</v>
      </c>
      <c r="W1" s="910" t="s">
        <v>893</v>
      </c>
      <c r="X1" s="910" t="s">
        <v>894</v>
      </c>
    </row>
    <row r="2" spans="1:24" x14ac:dyDescent="0.25">
      <c r="A2" s="1" t="s">
        <v>421</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0.80096864663884593</v>
      </c>
      <c r="K2" s="914">
        <f t="shared" ca="1" si="5"/>
        <v>0.52750889218888919</v>
      </c>
      <c r="L2" s="914">
        <f t="shared" ca="1" si="5"/>
        <v>0.50347409626106576</v>
      </c>
      <c r="M2" s="914">
        <f t="shared" ca="1" si="5"/>
        <v>1.1319529205147272</v>
      </c>
      <c r="N2" s="914">
        <f t="shared" ca="1" si="5"/>
        <v>1.2419046779009706</v>
      </c>
      <c r="O2" s="914">
        <f t="shared" ca="1" si="5"/>
        <v>0.61814435501046738</v>
      </c>
      <c r="P2" s="914">
        <f t="shared" ca="1" si="5"/>
        <v>1.316206357544061</v>
      </c>
      <c r="Q2" s="914">
        <f t="shared" ca="1" si="5"/>
        <v>5.1933828069623239E-2</v>
      </c>
      <c r="R2" s="914">
        <f t="shared" ca="1" si="5"/>
        <v>1.498164187641339</v>
      </c>
      <c r="S2" s="914">
        <f t="shared" ca="1" si="5"/>
        <v>0.8980213815538981</v>
      </c>
      <c r="T2" s="914">
        <f t="shared" ca="1" si="5"/>
        <v>0</v>
      </c>
      <c r="U2" s="914">
        <f t="shared" ca="1" si="5"/>
        <v>0</v>
      </c>
      <c r="V2" s="1" t="str">
        <f t="shared" ref="V2:V33" si="6">file_name</f>
        <v>ASRCMS202202</v>
      </c>
      <c r="W2" s="913">
        <f t="shared" ref="W2:W33" si="7">file_date</f>
        <v>45230</v>
      </c>
      <c r="X2" s="1" t="str">
        <f t="shared" ref="X2:X33" si="8">status</f>
        <v>Unaudited</v>
      </c>
    </row>
    <row r="3" spans="1:24" x14ac:dyDescent="0.25">
      <c r="A3" s="1" t="s">
        <v>421</v>
      </c>
      <c r="B3" s="1" t="str">
        <f t="shared" si="0"/>
        <v>DEF</v>
      </c>
      <c r="C3" s="1" t="str">
        <f t="shared" si="1"/>
        <v>Default</v>
      </c>
      <c r="D3" s="912">
        <f t="shared" si="2"/>
        <v>1900</v>
      </c>
      <c r="E3" s="913">
        <f t="shared" si="3"/>
        <v>1</v>
      </c>
      <c r="F3" s="966">
        <f t="shared" si="4"/>
        <v>182</v>
      </c>
      <c r="G3" s="912" t="s">
        <v>1030</v>
      </c>
      <c r="H3" s="912" t="s">
        <v>1031</v>
      </c>
      <c r="I3" s="912" t="s">
        <v>380</v>
      </c>
      <c r="J3" s="914">
        <f t="shared" ca="1" si="5"/>
        <v>0.80805090553102699</v>
      </c>
      <c r="K3" s="914">
        <f t="shared" ca="1" si="5"/>
        <v>0.5250333395223602</v>
      </c>
      <c r="L3" s="914">
        <f t="shared" ca="1" si="5"/>
        <v>0.50539461814930642</v>
      </c>
      <c r="M3" s="914">
        <f t="shared" ca="1" si="5"/>
        <v>1.1585645072583106</v>
      </c>
      <c r="N3" s="914">
        <f t="shared" ca="1" si="5"/>
        <v>1.1960833574385354</v>
      </c>
      <c r="O3" s="914">
        <f t="shared" ca="1" si="5"/>
        <v>0.77621498353280982</v>
      </c>
      <c r="P3" s="914">
        <f t="shared" ca="1" si="5"/>
        <v>1.3803685298207853</v>
      </c>
      <c r="Q3" s="914">
        <f t="shared" ca="1" si="5"/>
        <v>3.1418350432286392E-2</v>
      </c>
      <c r="R3" s="914">
        <f t="shared" ca="1" si="5"/>
        <v>1.6905604565201473</v>
      </c>
      <c r="S3" s="914">
        <f t="shared" ca="1" si="5"/>
        <v>0.92387714178368252</v>
      </c>
      <c r="T3" s="914">
        <f t="shared" ca="1" si="5"/>
        <v>0</v>
      </c>
      <c r="U3" s="914">
        <f t="shared" ca="1" si="5"/>
        <v>0</v>
      </c>
      <c r="V3" s="1" t="str">
        <f t="shared" si="6"/>
        <v>ASRCMS202202</v>
      </c>
      <c r="W3" s="913">
        <f t="shared" si="7"/>
        <v>45230</v>
      </c>
      <c r="X3" s="1" t="str">
        <f t="shared" si="8"/>
        <v>Unaudited</v>
      </c>
    </row>
    <row r="4" spans="1:24" x14ac:dyDescent="0.25">
      <c r="A4" s="1" t="s">
        <v>421</v>
      </c>
      <c r="B4" s="1" t="str">
        <f t="shared" si="0"/>
        <v>DEF</v>
      </c>
      <c r="C4" s="1" t="str">
        <f t="shared" si="1"/>
        <v>Default</v>
      </c>
      <c r="D4" s="912">
        <f t="shared" si="2"/>
        <v>1900</v>
      </c>
      <c r="E4" s="913">
        <f t="shared" si="3"/>
        <v>1</v>
      </c>
      <c r="F4" s="966">
        <f t="shared" si="4"/>
        <v>274</v>
      </c>
      <c r="G4" s="912" t="s">
        <v>1030</v>
      </c>
      <c r="H4" s="912" t="s">
        <v>1031</v>
      </c>
      <c r="I4" s="912" t="s">
        <v>380</v>
      </c>
      <c r="J4" s="914">
        <f t="shared" ca="1" si="5"/>
        <v>0.81966356072820434</v>
      </c>
      <c r="K4" s="914">
        <f t="shared" ca="1" si="5"/>
        <v>0.53260079458914322</v>
      </c>
      <c r="L4" s="914">
        <f t="shared" ca="1" si="5"/>
        <v>0.51355161037918251</v>
      </c>
      <c r="M4" s="914">
        <f t="shared" ca="1" si="5"/>
        <v>1.1652689536107066</v>
      </c>
      <c r="N4" s="914">
        <f t="shared" ca="1" si="5"/>
        <v>1.1559884580481976</v>
      </c>
      <c r="O4" s="914">
        <f t="shared" ca="1" si="5"/>
        <v>0.74127623953219013</v>
      </c>
      <c r="P4" s="914">
        <f t="shared" ca="1" si="5"/>
        <v>1.3565699080755353</v>
      </c>
      <c r="Q4" s="914">
        <f t="shared" ca="1" si="5"/>
        <v>0.16857136816813886</v>
      </c>
      <c r="R4" s="914">
        <f t="shared" ca="1" si="5"/>
        <v>1.6655802514953244</v>
      </c>
      <c r="S4" s="914">
        <f t="shared" ca="1" si="5"/>
        <v>0.97071411266358065</v>
      </c>
      <c r="T4" s="914">
        <f t="shared" ca="1" si="5"/>
        <v>0</v>
      </c>
      <c r="U4" s="914">
        <f t="shared" ca="1" si="5"/>
        <v>0</v>
      </c>
      <c r="V4" s="1" t="str">
        <f t="shared" si="6"/>
        <v>ASRCMS202202</v>
      </c>
      <c r="W4" s="913">
        <f t="shared" si="7"/>
        <v>45230</v>
      </c>
      <c r="X4" s="1" t="str">
        <f t="shared" si="8"/>
        <v>Unaudited</v>
      </c>
    </row>
    <row r="5" spans="1:24" x14ac:dyDescent="0.25">
      <c r="A5" s="1" t="s">
        <v>421</v>
      </c>
      <c r="B5" s="1" t="str">
        <f t="shared" si="0"/>
        <v>DEF</v>
      </c>
      <c r="C5" s="1" t="str">
        <f t="shared" si="1"/>
        <v>Default</v>
      </c>
      <c r="D5" s="912">
        <f t="shared" si="2"/>
        <v>1900</v>
      </c>
      <c r="E5" s="913">
        <f t="shared" si="3"/>
        <v>1</v>
      </c>
      <c r="F5" s="966">
        <f t="shared" si="4"/>
        <v>366</v>
      </c>
      <c r="G5" s="912" t="s">
        <v>1030</v>
      </c>
      <c r="H5" s="912" t="s">
        <v>1031</v>
      </c>
      <c r="I5" s="912" t="s">
        <v>380</v>
      </c>
      <c r="J5" s="914">
        <f t="shared" ca="1" si="5"/>
        <v>0.8779609000559383</v>
      </c>
      <c r="K5" s="914">
        <f t="shared" ca="1" si="5"/>
        <v>0.59748069312597796</v>
      </c>
      <c r="L5" s="914">
        <f t="shared" ca="1" si="5"/>
        <v>0.55294512772912763</v>
      </c>
      <c r="M5" s="914">
        <f t="shared" ca="1" si="5"/>
        <v>1.3585543394673794</v>
      </c>
      <c r="N5" s="914">
        <f t="shared" ca="1" si="5"/>
        <v>1.3385598075182294</v>
      </c>
      <c r="O5" s="914">
        <f t="shared" ca="1" si="5"/>
        <v>1.0009584390984672</v>
      </c>
      <c r="P5" s="914">
        <f t="shared" ca="1" si="5"/>
        <v>1.4706345641078284</v>
      </c>
      <c r="Q5" s="914">
        <f t="shared" ca="1" si="5"/>
        <v>1.095730713375132E-2</v>
      </c>
      <c r="R5" s="914">
        <f t="shared" ca="1" si="5"/>
        <v>1.809780784267663</v>
      </c>
      <c r="S5" s="914">
        <f t="shared" ca="1" si="5"/>
        <v>0.8649747059132129</v>
      </c>
      <c r="T5" s="914">
        <f t="shared" ca="1" si="5"/>
        <v>0</v>
      </c>
      <c r="U5" s="914">
        <f t="shared" ca="1" si="5"/>
        <v>0</v>
      </c>
      <c r="V5" s="1" t="str">
        <f t="shared" si="6"/>
        <v>ASRCMS202202</v>
      </c>
      <c r="W5" s="913">
        <f t="shared" si="7"/>
        <v>45230</v>
      </c>
      <c r="X5" s="1" t="str">
        <f t="shared" si="8"/>
        <v>Unaudited</v>
      </c>
    </row>
    <row r="6" spans="1:24" x14ac:dyDescent="0.25">
      <c r="A6" s="1" t="s">
        <v>421</v>
      </c>
      <c r="B6" s="1" t="str">
        <f t="shared" si="0"/>
        <v>DEF</v>
      </c>
      <c r="C6" s="1" t="str">
        <f t="shared" si="1"/>
        <v>Default</v>
      </c>
      <c r="D6" s="912">
        <f t="shared" si="2"/>
        <v>1900</v>
      </c>
      <c r="E6" s="913">
        <f t="shared" si="3"/>
        <v>1</v>
      </c>
      <c r="F6" s="966">
        <f t="shared" si="4"/>
        <v>1</v>
      </c>
      <c r="G6" s="912" t="s">
        <v>1030</v>
      </c>
      <c r="H6" s="912" t="s">
        <v>1032</v>
      </c>
      <c r="I6" s="912" t="s">
        <v>380</v>
      </c>
      <c r="J6" s="914">
        <f t="shared" ca="1" si="5"/>
        <v>0.81745870521018582</v>
      </c>
      <c r="K6" s="914">
        <f t="shared" ca="1" si="5"/>
        <v>0.54545010263572757</v>
      </c>
      <c r="L6" s="914">
        <f t="shared" ca="1" si="5"/>
        <v>0.51873648714660947</v>
      </c>
      <c r="M6" s="914">
        <f t="shared" ca="1" si="5"/>
        <v>1.2012017672348718</v>
      </c>
      <c r="N6" s="914">
        <f t="shared" ca="1" si="5"/>
        <v>1.2313748035372254</v>
      </c>
      <c r="O6" s="914">
        <f t="shared" ca="1" si="5"/>
        <v>0.77454576502477146</v>
      </c>
      <c r="P6" s="914">
        <f t="shared" ca="1" si="5"/>
        <v>1.3799875831165411</v>
      </c>
      <c r="Q6" s="914">
        <f t="shared" ca="1" si="5"/>
        <v>6.3996833422853977E-2</v>
      </c>
      <c r="R6" s="914">
        <f t="shared" ca="1" si="5"/>
        <v>1.6625776352099468</v>
      </c>
      <c r="S6" s="914">
        <f t="shared" ca="1" si="5"/>
        <v>0.91156926933155547</v>
      </c>
      <c r="T6" s="914">
        <f t="shared" ca="1" si="5"/>
        <v>0</v>
      </c>
      <c r="U6" s="914">
        <f t="shared" ca="1" si="5"/>
        <v>0</v>
      </c>
      <c r="V6" s="1" t="str">
        <f t="shared" si="6"/>
        <v>ASRCMS202202</v>
      </c>
      <c r="W6" s="913">
        <f t="shared" si="7"/>
        <v>45230</v>
      </c>
      <c r="X6" s="1" t="str">
        <f t="shared" si="8"/>
        <v>Unaudited</v>
      </c>
    </row>
    <row r="7" spans="1:24" x14ac:dyDescent="0.25">
      <c r="A7" s="1" t="s">
        <v>421</v>
      </c>
      <c r="B7" s="1" t="str">
        <f t="shared" si="0"/>
        <v>DEF</v>
      </c>
      <c r="C7" s="1" t="str">
        <f t="shared" si="1"/>
        <v>Default</v>
      </c>
      <c r="D7" s="912">
        <f t="shared" si="2"/>
        <v>1900</v>
      </c>
      <c r="E7" s="913">
        <f t="shared" si="3"/>
        <v>1</v>
      </c>
      <c r="F7" s="966">
        <f t="shared" si="4"/>
        <v>91</v>
      </c>
      <c r="G7" s="912" t="s">
        <v>1033</v>
      </c>
      <c r="H7" s="912" t="s">
        <v>1031</v>
      </c>
      <c r="I7" s="912" t="s">
        <v>380</v>
      </c>
      <c r="J7" s="914">
        <f t="shared" ca="1" si="5"/>
        <v>6.8375732648109491E-2</v>
      </c>
      <c r="K7" s="914">
        <f t="shared" ca="1" si="5"/>
        <v>2.0362736580555808E-2</v>
      </c>
      <c r="L7" s="914">
        <f t="shared" ca="1" si="5"/>
        <v>1.0903675879426975</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ASRCMS202202</v>
      </c>
      <c r="W7" s="913">
        <f t="shared" si="7"/>
        <v>45230</v>
      </c>
      <c r="X7" s="1" t="str">
        <f t="shared" si="8"/>
        <v>Unaudited</v>
      </c>
    </row>
    <row r="8" spans="1:24" x14ac:dyDescent="0.25">
      <c r="A8" s="1" t="s">
        <v>421</v>
      </c>
      <c r="B8" s="1" t="str">
        <f t="shared" si="0"/>
        <v>DEF</v>
      </c>
      <c r="C8" s="1" t="str">
        <f t="shared" si="1"/>
        <v>Default</v>
      </c>
      <c r="D8" s="912">
        <f t="shared" si="2"/>
        <v>1900</v>
      </c>
      <c r="E8" s="913">
        <f t="shared" si="3"/>
        <v>1</v>
      </c>
      <c r="F8" s="966">
        <f t="shared" si="4"/>
        <v>182</v>
      </c>
      <c r="G8" s="912" t="s">
        <v>1033</v>
      </c>
      <c r="H8" s="912" t="s">
        <v>1031</v>
      </c>
      <c r="I8" s="912" t="s">
        <v>380</v>
      </c>
      <c r="J8" s="914">
        <f t="shared" ca="1" si="5"/>
        <v>6.8375732648109491E-2</v>
      </c>
      <c r="K8" s="914">
        <f t="shared" ca="1" si="5"/>
        <v>1.9814833615366491E-2</v>
      </c>
      <c r="L8" s="914">
        <f t="shared" ca="1" si="5"/>
        <v>1.0780293154749585</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ASRCMS202202</v>
      </c>
      <c r="W8" s="913">
        <f t="shared" si="7"/>
        <v>45230</v>
      </c>
      <c r="X8" s="1" t="str">
        <f t="shared" si="8"/>
        <v>Unaudited</v>
      </c>
    </row>
    <row r="9" spans="1:24" x14ac:dyDescent="0.25">
      <c r="A9" s="1" t="s">
        <v>421</v>
      </c>
      <c r="B9" s="1" t="str">
        <f t="shared" si="0"/>
        <v>DEF</v>
      </c>
      <c r="C9" s="1" t="str">
        <f t="shared" si="1"/>
        <v>Default</v>
      </c>
      <c r="D9" s="912">
        <f t="shared" si="2"/>
        <v>1900</v>
      </c>
      <c r="E9" s="913">
        <f t="shared" si="3"/>
        <v>1</v>
      </c>
      <c r="F9" s="966">
        <f t="shared" si="4"/>
        <v>274</v>
      </c>
      <c r="G9" s="912" t="s">
        <v>1033</v>
      </c>
      <c r="H9" s="912" t="s">
        <v>1031</v>
      </c>
      <c r="I9" s="912" t="s">
        <v>380</v>
      </c>
      <c r="J9" s="914">
        <f t="shared" ca="1" si="5"/>
        <v>6.8375732648109491E-2</v>
      </c>
      <c r="K9" s="914">
        <f t="shared" ca="1" si="5"/>
        <v>1.9861313704659933E-2</v>
      </c>
      <c r="L9" s="914">
        <f t="shared" ca="1" si="5"/>
        <v>1.0748986413905641</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ASRCMS202202</v>
      </c>
      <c r="W9" s="913">
        <f t="shared" si="7"/>
        <v>45230</v>
      </c>
      <c r="X9" s="1" t="str">
        <f t="shared" si="8"/>
        <v>Unaudited</v>
      </c>
    </row>
    <row r="10" spans="1:24" x14ac:dyDescent="0.25">
      <c r="A10" s="1" t="s">
        <v>421</v>
      </c>
      <c r="B10" s="1" t="str">
        <f t="shared" si="0"/>
        <v>DEF</v>
      </c>
      <c r="C10" s="1" t="str">
        <f t="shared" si="1"/>
        <v>Default</v>
      </c>
      <c r="D10" s="912">
        <f t="shared" si="2"/>
        <v>1900</v>
      </c>
      <c r="E10" s="913">
        <f t="shared" si="3"/>
        <v>1</v>
      </c>
      <c r="F10" s="966">
        <f t="shared" si="4"/>
        <v>366</v>
      </c>
      <c r="G10" s="912" t="s">
        <v>1033</v>
      </c>
      <c r="H10" s="912" t="s">
        <v>1031</v>
      </c>
      <c r="I10" s="912" t="s">
        <v>380</v>
      </c>
      <c r="J10" s="914">
        <f t="shared" ca="1" si="5"/>
        <v>6.8375732648109477E-2</v>
      </c>
      <c r="K10" s="914">
        <f t="shared" ca="1" si="5"/>
        <v>2.1042242439679337E-2</v>
      </c>
      <c r="L10" s="914">
        <f t="shared" ca="1" si="5"/>
        <v>1.1411037888183857</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ASRCMS202202</v>
      </c>
      <c r="W10" s="913">
        <f t="shared" si="7"/>
        <v>45230</v>
      </c>
      <c r="X10" s="1" t="str">
        <f t="shared" si="8"/>
        <v>Unaudited</v>
      </c>
    </row>
    <row r="11" spans="1:24" x14ac:dyDescent="0.25">
      <c r="A11" s="1" t="s">
        <v>421</v>
      </c>
      <c r="B11" s="1" t="str">
        <f t="shared" si="0"/>
        <v>DEF</v>
      </c>
      <c r="C11" s="1" t="str">
        <f t="shared" si="1"/>
        <v>Default</v>
      </c>
      <c r="D11" s="912">
        <f t="shared" si="2"/>
        <v>1900</v>
      </c>
      <c r="E11" s="913">
        <f t="shared" si="3"/>
        <v>1</v>
      </c>
      <c r="F11" s="966">
        <f t="shared" si="4"/>
        <v>1</v>
      </c>
      <c r="G11" s="912" t="s">
        <v>1033</v>
      </c>
      <c r="H11" s="912" t="s">
        <v>1032</v>
      </c>
      <c r="I11" s="912" t="s">
        <v>380</v>
      </c>
      <c r="J11" s="914">
        <f t="shared" ca="1" si="5"/>
        <v>6.7554038326085863E-2</v>
      </c>
      <c r="K11" s="914">
        <f t="shared" ca="1" si="5"/>
        <v>2.0261026979484498E-2</v>
      </c>
      <c r="L11" s="914">
        <f t="shared" ca="1" si="5"/>
        <v>1.0957042652978071</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ASRCMS202202</v>
      </c>
      <c r="W11" s="913">
        <f t="shared" si="7"/>
        <v>45230</v>
      </c>
      <c r="X11" s="1" t="str">
        <f t="shared" si="8"/>
        <v>Unaudited</v>
      </c>
    </row>
    <row r="12" spans="1:24" x14ac:dyDescent="0.25">
      <c r="A12" s="1" t="s">
        <v>421</v>
      </c>
      <c r="B12" s="1" t="str">
        <f t="shared" si="0"/>
        <v>DEF</v>
      </c>
      <c r="C12" s="1" t="str">
        <f t="shared" si="1"/>
        <v>Default</v>
      </c>
      <c r="D12" s="912">
        <f t="shared" si="2"/>
        <v>1900</v>
      </c>
      <c r="E12" s="913">
        <f t="shared" si="3"/>
        <v>1</v>
      </c>
      <c r="F12" s="966">
        <f t="shared" si="4"/>
        <v>91</v>
      </c>
      <c r="G12" s="912" t="s">
        <v>1034</v>
      </c>
      <c r="H12" s="912" t="s">
        <v>1031</v>
      </c>
      <c r="I12" s="912" t="s">
        <v>380</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0.12934903801941405</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ASRCMS202202</v>
      </c>
      <c r="W12" s="913">
        <f t="shared" si="7"/>
        <v>45230</v>
      </c>
      <c r="X12" s="1" t="str">
        <f t="shared" si="8"/>
        <v>Unaudited</v>
      </c>
    </row>
    <row r="13" spans="1:24" x14ac:dyDescent="0.25">
      <c r="A13" s="1" t="s">
        <v>421</v>
      </c>
      <c r="B13" s="1" t="str">
        <f t="shared" si="0"/>
        <v>DEF</v>
      </c>
      <c r="C13" s="1" t="str">
        <f t="shared" si="1"/>
        <v>Default</v>
      </c>
      <c r="D13" s="912">
        <f t="shared" si="2"/>
        <v>1900</v>
      </c>
      <c r="E13" s="913">
        <f t="shared" si="3"/>
        <v>1</v>
      </c>
      <c r="F13" s="966">
        <f t="shared" si="4"/>
        <v>182</v>
      </c>
      <c r="G13" s="912" t="s">
        <v>1034</v>
      </c>
      <c r="H13" s="912" t="s">
        <v>1031</v>
      </c>
      <c r="I13" s="912" t="s">
        <v>380</v>
      </c>
      <c r="J13" s="914">
        <f t="shared" ca="1" si="9"/>
        <v>0.12214232948373679</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ASRCMS202202</v>
      </c>
      <c r="W13" s="913">
        <f t="shared" si="7"/>
        <v>45230</v>
      </c>
      <c r="X13" s="1" t="str">
        <f t="shared" si="8"/>
        <v>Unaudited</v>
      </c>
    </row>
    <row r="14" spans="1:24" x14ac:dyDescent="0.25">
      <c r="A14" s="1" t="s">
        <v>421</v>
      </c>
      <c r="B14" s="1" t="str">
        <f t="shared" si="0"/>
        <v>DEF</v>
      </c>
      <c r="C14" s="1" t="str">
        <f t="shared" si="1"/>
        <v>Default</v>
      </c>
      <c r="D14" s="912">
        <f t="shared" si="2"/>
        <v>1900</v>
      </c>
      <c r="E14" s="913">
        <f t="shared" si="3"/>
        <v>1</v>
      </c>
      <c r="F14" s="966">
        <f t="shared" si="4"/>
        <v>274</v>
      </c>
      <c r="G14" s="912" t="s">
        <v>1034</v>
      </c>
      <c r="H14" s="912" t="s">
        <v>1031</v>
      </c>
      <c r="I14" s="912" t="s">
        <v>380</v>
      </c>
      <c r="J14" s="914">
        <f t="shared" ca="1" si="9"/>
        <v>0.11059322713229189</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ASRCMS202202</v>
      </c>
      <c r="W14" s="913">
        <f t="shared" si="7"/>
        <v>45230</v>
      </c>
      <c r="X14" s="1" t="str">
        <f t="shared" si="8"/>
        <v>Unaudited</v>
      </c>
    </row>
    <row r="15" spans="1:24" x14ac:dyDescent="0.25">
      <c r="A15" s="1" t="s">
        <v>421</v>
      </c>
      <c r="B15" s="1" t="str">
        <f t="shared" si="0"/>
        <v>DEF</v>
      </c>
      <c r="C15" s="1" t="str">
        <f t="shared" si="1"/>
        <v>Default</v>
      </c>
      <c r="D15" s="912">
        <f t="shared" si="2"/>
        <v>1900</v>
      </c>
      <c r="E15" s="913">
        <f t="shared" si="3"/>
        <v>1</v>
      </c>
      <c r="F15" s="966">
        <f t="shared" si="4"/>
        <v>366</v>
      </c>
      <c r="G15" s="912" t="s">
        <v>1034</v>
      </c>
      <c r="H15" s="912" t="s">
        <v>1031</v>
      </c>
      <c r="I15" s="912" t="s">
        <v>380</v>
      </c>
      <c r="J15" s="914">
        <f t="shared" ca="1" si="9"/>
        <v>5.2183177429372361E-2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ASRCMS202202</v>
      </c>
      <c r="W15" s="913">
        <f t="shared" si="7"/>
        <v>45230</v>
      </c>
      <c r="X15" s="1" t="str">
        <f t="shared" si="8"/>
        <v>Unaudited</v>
      </c>
    </row>
    <row r="16" spans="1:24" x14ac:dyDescent="0.25">
      <c r="A16" s="1" t="s">
        <v>421</v>
      </c>
      <c r="B16" s="1" t="str">
        <f t="shared" si="0"/>
        <v>DEF</v>
      </c>
      <c r="C16" s="1" t="str">
        <f t="shared" si="1"/>
        <v>Default</v>
      </c>
      <c r="D16" s="912">
        <f t="shared" si="2"/>
        <v>1900</v>
      </c>
      <c r="E16" s="913">
        <f t="shared" si="3"/>
        <v>1</v>
      </c>
      <c r="F16" s="966">
        <f t="shared" si="4"/>
        <v>1</v>
      </c>
      <c r="G16" s="912" t="s">
        <v>1034</v>
      </c>
      <c r="H16" s="912" t="s">
        <v>1032</v>
      </c>
      <c r="I16" s="912" t="s">
        <v>380</v>
      </c>
      <c r="J16" s="914">
        <f t="shared" ca="1" si="9"/>
        <v>0.11362561147872911</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ASRCMS202202</v>
      </c>
      <c r="W16" s="913">
        <f t="shared" si="7"/>
        <v>45230</v>
      </c>
      <c r="X16" s="1" t="str">
        <f t="shared" si="8"/>
        <v>Unaudited</v>
      </c>
    </row>
    <row r="17" spans="1:24" x14ac:dyDescent="0.25">
      <c r="A17" s="1" t="s">
        <v>421</v>
      </c>
      <c r="B17" s="1" t="str">
        <f t="shared" si="0"/>
        <v>DEF</v>
      </c>
      <c r="C17" s="1" t="str">
        <f t="shared" si="1"/>
        <v>Default</v>
      </c>
      <c r="D17" s="912">
        <f t="shared" si="2"/>
        <v>1900</v>
      </c>
      <c r="E17" s="913">
        <f t="shared" si="3"/>
        <v>1</v>
      </c>
      <c r="F17" s="966">
        <f t="shared" si="4"/>
        <v>91</v>
      </c>
      <c r="G17" s="912" t="s">
        <v>1030</v>
      </c>
      <c r="H17" s="912" t="s">
        <v>1031</v>
      </c>
      <c r="I17" s="912" t="s">
        <v>381</v>
      </c>
      <c r="J17" s="914">
        <f t="shared" ca="1" si="9"/>
        <v>0.6868293357384726</v>
      </c>
      <c r="K17" s="914">
        <f t="shared" ca="1" si="9"/>
        <v>0.53623545702165087</v>
      </c>
      <c r="L17" s="914">
        <f t="shared" ca="1" si="9"/>
        <v>0.30392439676364402</v>
      </c>
      <c r="M17" s="914">
        <f t="shared" ca="1" si="9"/>
        <v>0.75739574230238937</v>
      </c>
      <c r="N17" s="914">
        <f t="shared" ca="1" si="9"/>
        <v>0.55314174967887098</v>
      </c>
      <c r="O17" s="914">
        <f t="shared" ca="1" si="9"/>
        <v>0.17412262704437512</v>
      </c>
      <c r="P17" s="914">
        <f t="shared" ca="1" si="9"/>
        <v>1.2137275667308596</v>
      </c>
      <c r="Q17" s="914">
        <f t="shared" ca="1" si="9"/>
        <v>0</v>
      </c>
      <c r="R17" s="914">
        <f t="shared" ca="1" si="9"/>
        <v>0.99963285188471462</v>
      </c>
      <c r="S17" s="914">
        <f t="shared" ca="1" si="5"/>
        <v>0.79084151473399167</v>
      </c>
      <c r="T17" s="914">
        <f t="shared" ca="1" si="9"/>
        <v>0</v>
      </c>
      <c r="U17" s="914">
        <f t="shared" ca="1" si="9"/>
        <v>0</v>
      </c>
      <c r="V17" s="1" t="str">
        <f t="shared" si="6"/>
        <v>ASRCMS202202</v>
      </c>
      <c r="W17" s="913">
        <f t="shared" si="7"/>
        <v>45230</v>
      </c>
      <c r="X17" s="1" t="str">
        <f t="shared" si="8"/>
        <v>Unaudited</v>
      </c>
    </row>
    <row r="18" spans="1:24" x14ac:dyDescent="0.25">
      <c r="A18" s="1" t="s">
        <v>421</v>
      </c>
      <c r="B18" s="1" t="str">
        <f t="shared" si="0"/>
        <v>DEF</v>
      </c>
      <c r="C18" s="1" t="str">
        <f t="shared" si="1"/>
        <v>Default</v>
      </c>
      <c r="D18" s="912">
        <f t="shared" si="2"/>
        <v>1900</v>
      </c>
      <c r="E18" s="913">
        <f t="shared" si="3"/>
        <v>1</v>
      </c>
      <c r="F18" s="966">
        <f t="shared" si="4"/>
        <v>182</v>
      </c>
      <c r="G18" s="912" t="s">
        <v>1030</v>
      </c>
      <c r="H18" s="912" t="s">
        <v>1031</v>
      </c>
      <c r="I18" s="912" t="s">
        <v>381</v>
      </c>
      <c r="J18" s="914">
        <f t="shared" ca="1" si="9"/>
        <v>0.69831824870274184</v>
      </c>
      <c r="K18" s="914">
        <f t="shared" ca="1" si="9"/>
        <v>0.57553264439063578</v>
      </c>
      <c r="L18" s="914">
        <f t="shared" ca="1" si="9"/>
        <v>0.34919967348187048</v>
      </c>
      <c r="M18" s="914">
        <f t="shared" ca="1" si="9"/>
        <v>0.77733557479893001</v>
      </c>
      <c r="N18" s="914">
        <f t="shared" ca="1" si="9"/>
        <v>0.45019257549137481</v>
      </c>
      <c r="O18" s="914">
        <f t="shared" ca="1" si="9"/>
        <v>0.35907172622569911</v>
      </c>
      <c r="P18" s="914">
        <f t="shared" ca="1" si="9"/>
        <v>1.270602481864348</v>
      </c>
      <c r="Q18" s="914">
        <f t="shared" ca="1" si="9"/>
        <v>0</v>
      </c>
      <c r="R18" s="914">
        <f t="shared" ca="1" si="9"/>
        <v>2.4379609941361515</v>
      </c>
      <c r="S18" s="914">
        <f t="shared" ca="1" si="9"/>
        <v>0.74662141690317307</v>
      </c>
      <c r="T18" s="914">
        <f t="shared" ca="1" si="9"/>
        <v>0</v>
      </c>
      <c r="U18" s="914">
        <f t="shared" ca="1" si="9"/>
        <v>0</v>
      </c>
      <c r="V18" s="1" t="str">
        <f t="shared" si="6"/>
        <v>ASRCMS202202</v>
      </c>
      <c r="W18" s="913">
        <f t="shared" si="7"/>
        <v>45230</v>
      </c>
      <c r="X18" s="1" t="str">
        <f t="shared" si="8"/>
        <v>Unaudited</v>
      </c>
    </row>
    <row r="19" spans="1:24" x14ac:dyDescent="0.25">
      <c r="A19" s="1" t="s">
        <v>421</v>
      </c>
      <c r="B19" s="1" t="str">
        <f t="shared" si="0"/>
        <v>DEF</v>
      </c>
      <c r="C19" s="1" t="str">
        <f t="shared" si="1"/>
        <v>Default</v>
      </c>
      <c r="D19" s="912">
        <f t="shared" si="2"/>
        <v>1900</v>
      </c>
      <c r="E19" s="913">
        <f t="shared" si="3"/>
        <v>1</v>
      </c>
      <c r="F19" s="966">
        <f t="shared" si="4"/>
        <v>274</v>
      </c>
      <c r="G19" s="912" t="s">
        <v>1030</v>
      </c>
      <c r="H19" s="912" t="s">
        <v>1031</v>
      </c>
      <c r="I19" s="912" t="s">
        <v>381</v>
      </c>
      <c r="J19" s="914">
        <f t="shared" ca="1" si="9"/>
        <v>0.68681389756180788</v>
      </c>
      <c r="K19" s="914">
        <f t="shared" ca="1" si="9"/>
        <v>0.4540139166083702</v>
      </c>
      <c r="L19" s="914">
        <f t="shared" ca="1" si="9"/>
        <v>0.27258943687115417</v>
      </c>
      <c r="M19" s="914">
        <f t="shared" ca="1" si="9"/>
        <v>0.88448345212753998</v>
      </c>
      <c r="N19" s="914">
        <f t="shared" ca="1" si="9"/>
        <v>0.43511779610487428</v>
      </c>
      <c r="O19" s="914">
        <f t="shared" ca="1" si="9"/>
        <v>0.15213074979098387</v>
      </c>
      <c r="P19" s="914">
        <f t="shared" ca="1" si="9"/>
        <v>1.3948320488897867</v>
      </c>
      <c r="Q19" s="914">
        <f t="shared" ca="1" si="9"/>
        <v>0</v>
      </c>
      <c r="R19" s="914">
        <f t="shared" ca="1" si="9"/>
        <v>2.4563922857867846</v>
      </c>
      <c r="S19" s="914">
        <f t="shared" ca="1" si="9"/>
        <v>0.75284240443986028</v>
      </c>
      <c r="T19" s="914">
        <f t="shared" ca="1" si="9"/>
        <v>0</v>
      </c>
      <c r="U19" s="914">
        <f t="shared" ca="1" si="9"/>
        <v>0</v>
      </c>
      <c r="V19" s="1" t="str">
        <f t="shared" si="6"/>
        <v>ASRCMS202202</v>
      </c>
      <c r="W19" s="913">
        <f t="shared" si="7"/>
        <v>45230</v>
      </c>
      <c r="X19" s="1" t="str">
        <f t="shared" si="8"/>
        <v>Unaudited</v>
      </c>
    </row>
    <row r="20" spans="1:24" x14ac:dyDescent="0.25">
      <c r="A20" s="1" t="s">
        <v>421</v>
      </c>
      <c r="B20" s="1" t="str">
        <f t="shared" si="0"/>
        <v>DEF</v>
      </c>
      <c r="C20" s="1" t="str">
        <f t="shared" si="1"/>
        <v>Default</v>
      </c>
      <c r="D20" s="912">
        <f t="shared" si="2"/>
        <v>1900</v>
      </c>
      <c r="E20" s="913">
        <f t="shared" si="3"/>
        <v>1</v>
      </c>
      <c r="F20" s="966">
        <f t="shared" si="4"/>
        <v>366</v>
      </c>
      <c r="G20" s="912" t="s">
        <v>1030</v>
      </c>
      <c r="H20" s="912" t="s">
        <v>1031</v>
      </c>
      <c r="I20" s="912" t="s">
        <v>381</v>
      </c>
      <c r="J20" s="914">
        <f t="shared" ca="1" si="9"/>
        <v>0.69284500494349888</v>
      </c>
      <c r="K20" s="914">
        <f t="shared" ca="1" si="9"/>
        <v>0.56395123367242928</v>
      </c>
      <c r="L20" s="914">
        <f t="shared" ca="1" si="9"/>
        <v>0.41005016573958925</v>
      </c>
      <c r="M20" s="914">
        <f t="shared" ca="1" si="9"/>
        <v>0.87081435299548904</v>
      </c>
      <c r="N20" s="914">
        <f t="shared" ca="1" si="9"/>
        <v>0.52019360576704154</v>
      </c>
      <c r="O20" s="914">
        <f t="shared" ca="1" si="9"/>
        <v>0.15082482036737269</v>
      </c>
      <c r="P20" s="914">
        <f t="shared" ca="1" si="9"/>
        <v>1.3238160983081653</v>
      </c>
      <c r="Q20" s="914">
        <f t="shared" ca="1" si="9"/>
        <v>0</v>
      </c>
      <c r="R20" s="914">
        <f t="shared" ca="1" si="9"/>
        <v>1.4175764894615377</v>
      </c>
      <c r="S20" s="914">
        <f t="shared" ca="1" si="9"/>
        <v>0.6512074810315962</v>
      </c>
      <c r="T20" s="914">
        <f t="shared" ca="1" si="9"/>
        <v>0</v>
      </c>
      <c r="U20" s="914">
        <f t="shared" ca="1" si="9"/>
        <v>0</v>
      </c>
      <c r="V20" s="1" t="str">
        <f t="shared" si="6"/>
        <v>ASRCMS202202</v>
      </c>
      <c r="W20" s="913">
        <f t="shared" si="7"/>
        <v>45230</v>
      </c>
      <c r="X20" s="1" t="str">
        <f t="shared" si="8"/>
        <v>Unaudited</v>
      </c>
    </row>
    <row r="21" spans="1:24" x14ac:dyDescent="0.25">
      <c r="A21" s="1" t="s">
        <v>421</v>
      </c>
      <c r="B21" s="1" t="str">
        <f t="shared" si="0"/>
        <v>DEF</v>
      </c>
      <c r="C21" s="1" t="str">
        <f t="shared" si="1"/>
        <v>Default</v>
      </c>
      <c r="D21" s="912">
        <f t="shared" si="2"/>
        <v>1900</v>
      </c>
      <c r="E21" s="913">
        <f t="shared" si="3"/>
        <v>1</v>
      </c>
      <c r="F21" s="966">
        <f t="shared" si="4"/>
        <v>1</v>
      </c>
      <c r="G21" s="912" t="s">
        <v>1030</v>
      </c>
      <c r="H21" s="912" t="s">
        <v>1032</v>
      </c>
      <c r="I21" s="912" t="s">
        <v>381</v>
      </c>
      <c r="J21" s="914">
        <f t="shared" ca="1" si="9"/>
        <v>0.67218073150559132</v>
      </c>
      <c r="K21" s="914">
        <f t="shared" ca="1" si="9"/>
        <v>0.53145458656499822</v>
      </c>
      <c r="L21" s="914">
        <f t="shared" ca="1" si="9"/>
        <v>0.33178167538517161</v>
      </c>
      <c r="M21" s="914">
        <f t="shared" ca="1" si="9"/>
        <v>0.82103712051555977</v>
      </c>
      <c r="N21" s="914">
        <f t="shared" ca="1" si="9"/>
        <v>0.4887522658582038</v>
      </c>
      <c r="O21" s="914">
        <f t="shared" ca="1" si="9"/>
        <v>0.20602147987888994</v>
      </c>
      <c r="P21" s="914">
        <f t="shared" ca="1" si="9"/>
        <v>1.3023012595154557</v>
      </c>
      <c r="Q21" s="914">
        <f t="shared" ca="1" si="9"/>
        <v>0</v>
      </c>
      <c r="R21" s="914">
        <f t="shared" ca="1" si="9"/>
        <v>1.8637454708555088</v>
      </c>
      <c r="S21" s="914">
        <f t="shared" ca="1" si="9"/>
        <v>0.73423439452587103</v>
      </c>
      <c r="T21" s="914">
        <f t="shared" ca="1" si="9"/>
        <v>0</v>
      </c>
      <c r="U21" s="914">
        <f t="shared" ca="1" si="9"/>
        <v>0</v>
      </c>
      <c r="V21" s="1" t="str">
        <f t="shared" si="6"/>
        <v>ASRCMS202202</v>
      </c>
      <c r="W21" s="913">
        <f t="shared" si="7"/>
        <v>45230</v>
      </c>
      <c r="X21" s="1" t="str">
        <f t="shared" si="8"/>
        <v>Unaudited</v>
      </c>
    </row>
    <row r="22" spans="1:24" x14ac:dyDescent="0.25">
      <c r="A22" s="1" t="s">
        <v>421</v>
      </c>
      <c r="B22" s="1" t="str">
        <f t="shared" si="0"/>
        <v>DEF</v>
      </c>
      <c r="C22" s="1" t="str">
        <f t="shared" si="1"/>
        <v>Default</v>
      </c>
      <c r="D22" s="912">
        <f t="shared" si="2"/>
        <v>1900</v>
      </c>
      <c r="E22" s="913">
        <f t="shared" si="3"/>
        <v>1</v>
      </c>
      <c r="F22" s="966">
        <f t="shared" si="4"/>
        <v>91</v>
      </c>
      <c r="G22" s="912" t="s">
        <v>1033</v>
      </c>
      <c r="H22" s="912" t="s">
        <v>1031</v>
      </c>
      <c r="I22" s="912" t="s">
        <v>381</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6.5659460079236565E-2</v>
      </c>
      <c r="K22" s="914">
        <f t="shared" ca="1" si="10"/>
        <v>2.4406601110448112E-2</v>
      </c>
      <c r="L22" s="914">
        <f t="shared" ca="1" si="10"/>
        <v>1.257327622380134</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ASRCMS202202</v>
      </c>
      <c r="W22" s="913">
        <f t="shared" si="7"/>
        <v>45230</v>
      </c>
      <c r="X22" s="1" t="str">
        <f t="shared" si="8"/>
        <v>Unaudited</v>
      </c>
    </row>
    <row r="23" spans="1:24" x14ac:dyDescent="0.25">
      <c r="A23" s="1" t="s">
        <v>421</v>
      </c>
      <c r="B23" s="1" t="str">
        <f t="shared" si="0"/>
        <v>DEF</v>
      </c>
      <c r="C23" s="1" t="str">
        <f t="shared" si="1"/>
        <v>Default</v>
      </c>
      <c r="D23" s="912">
        <f t="shared" si="2"/>
        <v>1900</v>
      </c>
      <c r="E23" s="913">
        <f t="shared" si="3"/>
        <v>1</v>
      </c>
      <c r="F23" s="966">
        <f t="shared" si="4"/>
        <v>182</v>
      </c>
      <c r="G23" s="912" t="s">
        <v>1033</v>
      </c>
      <c r="H23" s="912" t="s">
        <v>1031</v>
      </c>
      <c r="I23" s="912" t="s">
        <v>381</v>
      </c>
      <c r="J23" s="914">
        <f t="shared" ca="1" si="10"/>
        <v>6.6735461587412323E-2</v>
      </c>
      <c r="K23" s="914">
        <f t="shared" ca="1" si="10"/>
        <v>2.4165390337918227E-2</v>
      </c>
      <c r="L23" s="914">
        <f t="shared" ca="1" si="10"/>
        <v>1.2439059344705616</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ASRCMS202202</v>
      </c>
      <c r="W23" s="913">
        <f t="shared" si="7"/>
        <v>45230</v>
      </c>
      <c r="X23" s="1" t="str">
        <f t="shared" si="8"/>
        <v>Unaudited</v>
      </c>
    </row>
    <row r="24" spans="1:24" x14ac:dyDescent="0.25">
      <c r="A24" s="1" t="s">
        <v>421</v>
      </c>
      <c r="B24" s="1" t="str">
        <f t="shared" si="0"/>
        <v>DEF</v>
      </c>
      <c r="C24" s="1" t="str">
        <f t="shared" si="1"/>
        <v>Default</v>
      </c>
      <c r="D24" s="912">
        <f t="shared" si="2"/>
        <v>1900</v>
      </c>
      <c r="E24" s="913">
        <f t="shared" si="3"/>
        <v>1</v>
      </c>
      <c r="F24" s="966">
        <f t="shared" si="4"/>
        <v>274</v>
      </c>
      <c r="G24" s="912" t="s">
        <v>1033</v>
      </c>
      <c r="H24" s="912" t="s">
        <v>1031</v>
      </c>
      <c r="I24" s="912" t="s">
        <v>381</v>
      </c>
      <c r="J24" s="914">
        <f t="shared" ca="1" si="10"/>
        <v>6.8176773203928814E-2</v>
      </c>
      <c r="K24" s="914">
        <f t="shared" ca="1" si="10"/>
        <v>2.4911196108375028E-2</v>
      </c>
      <c r="L24" s="914">
        <f t="shared" ca="1" si="10"/>
        <v>1.2071097118400993</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ASRCMS202202</v>
      </c>
      <c r="W24" s="913">
        <f t="shared" si="7"/>
        <v>45230</v>
      </c>
      <c r="X24" s="1" t="str">
        <f t="shared" si="8"/>
        <v>Unaudited</v>
      </c>
    </row>
    <row r="25" spans="1:24" x14ac:dyDescent="0.25">
      <c r="A25" s="1" t="s">
        <v>421</v>
      </c>
      <c r="B25" s="1" t="str">
        <f t="shared" si="0"/>
        <v>DEF</v>
      </c>
      <c r="C25" s="1" t="str">
        <f t="shared" si="1"/>
        <v>Default</v>
      </c>
      <c r="D25" s="912">
        <f t="shared" si="2"/>
        <v>1900</v>
      </c>
      <c r="E25" s="913">
        <f t="shared" si="3"/>
        <v>1</v>
      </c>
      <c r="F25" s="966">
        <f t="shared" si="4"/>
        <v>366</v>
      </c>
      <c r="G25" s="912" t="s">
        <v>1033</v>
      </c>
      <c r="H25" s="912" t="s">
        <v>1031</v>
      </c>
      <c r="I25" s="912" t="s">
        <v>381</v>
      </c>
      <c r="J25" s="914">
        <f t="shared" ca="1" si="10"/>
        <v>7.3183275982636076E-2</v>
      </c>
      <c r="K25" s="914">
        <f t="shared" ca="1" si="10"/>
        <v>2.797800013079613E-2</v>
      </c>
      <c r="L25" s="914">
        <f t="shared" ca="1" si="10"/>
        <v>1.3875153168125949</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ASRCMS202202</v>
      </c>
      <c r="W25" s="913">
        <f t="shared" si="7"/>
        <v>45230</v>
      </c>
      <c r="X25" s="1" t="str">
        <f t="shared" si="8"/>
        <v>Unaudited</v>
      </c>
    </row>
    <row r="26" spans="1:24" x14ac:dyDescent="0.25">
      <c r="A26" s="1" t="s">
        <v>421</v>
      </c>
      <c r="B26" s="1" t="str">
        <f t="shared" si="0"/>
        <v>DEF</v>
      </c>
      <c r="C26" s="1" t="str">
        <f t="shared" si="1"/>
        <v>Default</v>
      </c>
      <c r="D26" s="912">
        <f t="shared" si="2"/>
        <v>1900</v>
      </c>
      <c r="E26" s="913">
        <f t="shared" si="3"/>
        <v>1</v>
      </c>
      <c r="F26" s="966">
        <f t="shared" si="4"/>
        <v>1</v>
      </c>
      <c r="G26" s="912" t="s">
        <v>1033</v>
      </c>
      <c r="H26" s="912" t="s">
        <v>1032</v>
      </c>
      <c r="I26" s="912" t="s">
        <v>381</v>
      </c>
      <c r="J26" s="914">
        <f t="shared" ca="1" si="10"/>
        <v>6.749838875635604E-2</v>
      </c>
      <c r="K26" s="914">
        <f t="shared" ca="1" si="10"/>
        <v>2.530164033523884E-2</v>
      </c>
      <c r="L26" s="914">
        <f t="shared" ca="1" si="10"/>
        <v>1.2709334588060603</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ASRCMS202202</v>
      </c>
      <c r="W26" s="913">
        <f t="shared" si="7"/>
        <v>45230</v>
      </c>
      <c r="X26" s="1" t="str">
        <f t="shared" si="8"/>
        <v>Unaudited</v>
      </c>
    </row>
    <row r="27" spans="1:24" x14ac:dyDescent="0.25">
      <c r="A27" s="1" t="s">
        <v>421</v>
      </c>
      <c r="B27" s="1" t="str">
        <f t="shared" si="0"/>
        <v>DEF</v>
      </c>
      <c r="C27" s="1" t="str">
        <f t="shared" si="1"/>
        <v>Default</v>
      </c>
      <c r="D27" s="912">
        <f t="shared" si="2"/>
        <v>1900</v>
      </c>
      <c r="E27" s="913">
        <f t="shared" si="3"/>
        <v>1</v>
      </c>
      <c r="F27" s="966">
        <f t="shared" si="4"/>
        <v>91</v>
      </c>
      <c r="G27" s="912" t="s">
        <v>1034</v>
      </c>
      <c r="H27" s="912" t="s">
        <v>1031</v>
      </c>
      <c r="I27" s="912" t="s">
        <v>381</v>
      </c>
      <c r="J27" s="914">
        <f t="shared" ca="1" si="10"/>
        <v>0.24570385332817823</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ASRCMS202202</v>
      </c>
      <c r="W27" s="913">
        <f t="shared" si="7"/>
        <v>45230</v>
      </c>
      <c r="X27" s="1" t="str">
        <f t="shared" si="8"/>
        <v>Unaudited</v>
      </c>
    </row>
    <row r="28" spans="1:24" x14ac:dyDescent="0.25">
      <c r="A28" s="1" t="s">
        <v>421</v>
      </c>
      <c r="B28" s="1" t="str">
        <f t="shared" si="0"/>
        <v>DEF</v>
      </c>
      <c r="C28" s="1" t="str">
        <f t="shared" si="1"/>
        <v>Default</v>
      </c>
      <c r="D28" s="912">
        <f t="shared" si="2"/>
        <v>1900</v>
      </c>
      <c r="E28" s="913">
        <f t="shared" si="3"/>
        <v>1</v>
      </c>
      <c r="F28" s="966">
        <f t="shared" si="4"/>
        <v>182</v>
      </c>
      <c r="G28" s="912" t="s">
        <v>1034</v>
      </c>
      <c r="H28" s="912" t="s">
        <v>1031</v>
      </c>
      <c r="I28" s="912" t="s">
        <v>381</v>
      </c>
      <c r="J28" s="914">
        <f t="shared" ca="1" si="10"/>
        <v>0.233121263742915</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ASRCMS202202</v>
      </c>
      <c r="W28" s="913">
        <f t="shared" si="7"/>
        <v>45230</v>
      </c>
      <c r="X28" s="1" t="str">
        <f t="shared" si="8"/>
        <v>Unaudited</v>
      </c>
    </row>
    <row r="29" spans="1:24" x14ac:dyDescent="0.25">
      <c r="A29" s="1" t="s">
        <v>421</v>
      </c>
      <c r="B29" s="1" t="str">
        <f t="shared" si="0"/>
        <v>DEF</v>
      </c>
      <c r="C29" s="1" t="str">
        <f t="shared" si="1"/>
        <v>Default</v>
      </c>
      <c r="D29" s="912">
        <f t="shared" si="2"/>
        <v>1900</v>
      </c>
      <c r="E29" s="913">
        <f t="shared" si="3"/>
        <v>1</v>
      </c>
      <c r="F29" s="966">
        <f t="shared" si="4"/>
        <v>274</v>
      </c>
      <c r="G29" s="912" t="s">
        <v>1034</v>
      </c>
      <c r="H29" s="912" t="s">
        <v>1031</v>
      </c>
      <c r="I29" s="912" t="s">
        <v>381</v>
      </c>
      <c r="J29" s="914">
        <f t="shared" ca="1" si="10"/>
        <v>0.24323685050300753</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ASRCMS202202</v>
      </c>
      <c r="W29" s="913">
        <f t="shared" si="7"/>
        <v>45230</v>
      </c>
      <c r="X29" s="1" t="str">
        <f t="shared" si="8"/>
        <v>Unaudited</v>
      </c>
    </row>
    <row r="30" spans="1:24" x14ac:dyDescent="0.25">
      <c r="A30" s="1" t="s">
        <v>421</v>
      </c>
      <c r="B30" s="1" t="str">
        <f t="shared" si="0"/>
        <v>DEF</v>
      </c>
      <c r="C30" s="1" t="str">
        <f t="shared" si="1"/>
        <v>Default</v>
      </c>
      <c r="D30" s="912">
        <f t="shared" si="2"/>
        <v>1900</v>
      </c>
      <c r="E30" s="913">
        <f t="shared" si="3"/>
        <v>1</v>
      </c>
      <c r="F30" s="966">
        <f t="shared" si="4"/>
        <v>366</v>
      </c>
      <c r="G30" s="912" t="s">
        <v>1034</v>
      </c>
      <c r="H30" s="912" t="s">
        <v>1031</v>
      </c>
      <c r="I30" s="912" t="s">
        <v>381</v>
      </c>
      <c r="J30" s="914">
        <f t="shared" ca="1" si="10"/>
        <v>0.23185438957097132</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ASRCMS202202</v>
      </c>
      <c r="W30" s="913">
        <f t="shared" si="7"/>
        <v>45230</v>
      </c>
      <c r="X30" s="1" t="str">
        <f t="shared" si="8"/>
        <v>Unaudited</v>
      </c>
    </row>
    <row r="31" spans="1:24" x14ac:dyDescent="0.25">
      <c r="A31" s="1" t="s">
        <v>421</v>
      </c>
      <c r="B31" s="1" t="str">
        <f t="shared" si="0"/>
        <v>DEF</v>
      </c>
      <c r="C31" s="1" t="str">
        <f t="shared" si="1"/>
        <v>Default</v>
      </c>
      <c r="D31" s="912">
        <f t="shared" si="2"/>
        <v>1900</v>
      </c>
      <c r="E31" s="913">
        <f t="shared" si="3"/>
        <v>1</v>
      </c>
      <c r="F31" s="966">
        <f t="shared" si="4"/>
        <v>1</v>
      </c>
      <c r="G31" s="912" t="s">
        <v>1034</v>
      </c>
      <c r="H31" s="912" t="s">
        <v>1032</v>
      </c>
      <c r="I31" s="912" t="s">
        <v>381</v>
      </c>
      <c r="J31" s="914">
        <f t="shared" ca="1" si="10"/>
        <v>0.25848242743438027</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ASRCMS202202</v>
      </c>
      <c r="W31" s="913">
        <f t="shared" si="7"/>
        <v>45230</v>
      </c>
      <c r="X31" s="1" t="str">
        <f t="shared" si="8"/>
        <v>Unaudited</v>
      </c>
    </row>
    <row r="32" spans="1:24" x14ac:dyDescent="0.25">
      <c r="A32" s="1" t="s">
        <v>421</v>
      </c>
      <c r="B32" s="1" t="str">
        <f t="shared" si="0"/>
        <v>DEF</v>
      </c>
      <c r="C32" s="1" t="str">
        <f t="shared" si="1"/>
        <v>Default</v>
      </c>
      <c r="D32" s="912">
        <f t="shared" si="2"/>
        <v>1900</v>
      </c>
      <c r="E32" s="913">
        <f t="shared" si="3"/>
        <v>1</v>
      </c>
      <c r="F32" s="966">
        <f t="shared" si="4"/>
        <v>91</v>
      </c>
      <c r="G32" s="912" t="s">
        <v>1030</v>
      </c>
      <c r="H32" s="912" t="s">
        <v>1031</v>
      </c>
      <c r="I32" s="912" t="s">
        <v>382</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0.69000504815995956</v>
      </c>
      <c r="K32" s="914">
        <f t="shared" ca="1" si="11"/>
        <v>0.43873468650114361</v>
      </c>
      <c r="L32" s="914">
        <f t="shared" ca="1" si="11"/>
        <v>0.46016667110804393</v>
      </c>
      <c r="M32" s="914">
        <f t="shared" ca="1" si="11"/>
        <v>0.77352480500901755</v>
      </c>
      <c r="N32" s="914">
        <f t="shared" ca="1" si="11"/>
        <v>1.1630377681133115</v>
      </c>
      <c r="O32" s="914">
        <f t="shared" ca="1" si="11"/>
        <v>0.28461252850856839</v>
      </c>
      <c r="P32" s="914">
        <f t="shared" ca="1" si="11"/>
        <v>1.3684039446189198</v>
      </c>
      <c r="Q32" s="914">
        <f t="shared" ca="1" si="11"/>
        <v>0</v>
      </c>
      <c r="R32" s="914">
        <f t="shared" ca="1" si="11"/>
        <v>0.78943485688563264</v>
      </c>
      <c r="S32" s="914">
        <f t="shared" ca="1" si="10"/>
        <v>0.88672552479090272</v>
      </c>
      <c r="T32" s="914">
        <f t="shared" ca="1" si="11"/>
        <v>0</v>
      </c>
      <c r="U32" s="914">
        <f t="shared" ca="1" si="11"/>
        <v>0</v>
      </c>
      <c r="V32" s="1" t="str">
        <f t="shared" si="6"/>
        <v>ASRCMS202202</v>
      </c>
      <c r="W32" s="913">
        <f t="shared" si="7"/>
        <v>45230</v>
      </c>
      <c r="X32" s="1" t="str">
        <f t="shared" si="8"/>
        <v>Unaudited</v>
      </c>
    </row>
    <row r="33" spans="1:24" x14ac:dyDescent="0.25">
      <c r="A33" s="1" t="s">
        <v>421</v>
      </c>
      <c r="B33" s="1" t="str">
        <f t="shared" si="0"/>
        <v>DEF</v>
      </c>
      <c r="C33" s="1" t="str">
        <f t="shared" si="1"/>
        <v>Default</v>
      </c>
      <c r="D33" s="912">
        <f t="shared" si="2"/>
        <v>1900</v>
      </c>
      <c r="E33" s="913">
        <f t="shared" si="3"/>
        <v>1</v>
      </c>
      <c r="F33" s="966">
        <f t="shared" si="4"/>
        <v>182</v>
      </c>
      <c r="G33" s="912" t="s">
        <v>1030</v>
      </c>
      <c r="H33" s="912" t="s">
        <v>1031</v>
      </c>
      <c r="I33" s="912" t="s">
        <v>382</v>
      </c>
      <c r="J33" s="914">
        <f t="shared" ca="1" si="11"/>
        <v>0.69476987519788913</v>
      </c>
      <c r="K33" s="914">
        <f t="shared" ca="1" si="11"/>
        <v>0.45255672515652051</v>
      </c>
      <c r="L33" s="914">
        <f t="shared" ca="1" si="11"/>
        <v>0.43210752135036068</v>
      </c>
      <c r="M33" s="914">
        <f t="shared" ca="1" si="11"/>
        <v>0.84882449491429246</v>
      </c>
      <c r="N33" s="914">
        <f t="shared" ca="1" si="11"/>
        <v>1.0234001476866106</v>
      </c>
      <c r="O33" s="914">
        <f t="shared" ca="1" si="11"/>
        <v>0.24548592637981342</v>
      </c>
      <c r="P33" s="914">
        <f t="shared" ca="1" si="11"/>
        <v>1.1883466110526466</v>
      </c>
      <c r="Q33" s="914">
        <f t="shared" ca="1" si="11"/>
        <v>0</v>
      </c>
      <c r="R33" s="914">
        <f t="shared" ca="1" si="11"/>
        <v>1.0286547771899488</v>
      </c>
      <c r="S33" s="914">
        <f t="shared" ca="1" si="10"/>
        <v>0.89349475658343935</v>
      </c>
      <c r="T33" s="914">
        <f t="shared" ca="1" si="11"/>
        <v>0</v>
      </c>
      <c r="U33" s="914">
        <f t="shared" ca="1" si="11"/>
        <v>0</v>
      </c>
      <c r="V33" s="1" t="str">
        <f t="shared" si="6"/>
        <v>ASRCMS202202</v>
      </c>
      <c r="W33" s="913">
        <f t="shared" si="7"/>
        <v>45230</v>
      </c>
      <c r="X33" s="1" t="str">
        <f t="shared" si="8"/>
        <v>Unaudited</v>
      </c>
    </row>
    <row r="34" spans="1:24" x14ac:dyDescent="0.25">
      <c r="A34" s="1" t="s">
        <v>421</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11"/>
        <v>0.71127837204611144</v>
      </c>
      <c r="K34" s="914">
        <f t="shared" ca="1" si="11"/>
        <v>0.45873970130111347</v>
      </c>
      <c r="L34" s="914">
        <f t="shared" ca="1" si="11"/>
        <v>0.47302980008231887</v>
      </c>
      <c r="M34" s="914">
        <f t="shared" ca="1" si="11"/>
        <v>0.87552122596080562</v>
      </c>
      <c r="N34" s="914">
        <f t="shared" ca="1" si="11"/>
        <v>1.3507181777283317</v>
      </c>
      <c r="O34" s="914">
        <f t="shared" ca="1" si="11"/>
        <v>0.11644302159731573</v>
      </c>
      <c r="P34" s="914">
        <f t="shared" ca="1" si="11"/>
        <v>1.361752944332236</v>
      </c>
      <c r="Q34" s="914">
        <f t="shared" ca="1" si="11"/>
        <v>0</v>
      </c>
      <c r="R34" s="914">
        <f t="shared" ca="1" si="11"/>
        <v>1.2803211424150263</v>
      </c>
      <c r="S34" s="914">
        <f t="shared" ca="1" si="10"/>
        <v>0.78780705640953552</v>
      </c>
      <c r="T34" s="914">
        <f t="shared" ca="1" si="11"/>
        <v>0</v>
      </c>
      <c r="U34" s="914">
        <f t="shared" ca="1" si="11"/>
        <v>0</v>
      </c>
      <c r="V34" s="1" t="str">
        <f t="shared" ref="V34:V65" si="17">file_name</f>
        <v>ASRCMS202202</v>
      </c>
      <c r="W34" s="913">
        <f t="shared" ref="W34:W65" si="18">file_date</f>
        <v>45230</v>
      </c>
      <c r="X34" s="1" t="str">
        <f t="shared" ref="X34:X65" si="19">status</f>
        <v>Unaudited</v>
      </c>
    </row>
    <row r="35" spans="1:24" x14ac:dyDescent="0.25">
      <c r="A35" s="1" t="s">
        <v>421</v>
      </c>
      <c r="B35" s="1" t="str">
        <f t="shared" si="12"/>
        <v>DEF</v>
      </c>
      <c r="C35" s="1" t="str">
        <f t="shared" si="13"/>
        <v>Default</v>
      </c>
      <c r="D35" s="912">
        <f t="shared" si="14"/>
        <v>1900</v>
      </c>
      <c r="E35" s="913">
        <f t="shared" si="15"/>
        <v>1</v>
      </c>
      <c r="F35" s="966">
        <f t="shared" si="16"/>
        <v>366</v>
      </c>
      <c r="G35" s="912" t="s">
        <v>1030</v>
      </c>
      <c r="H35" s="912" t="s">
        <v>1031</v>
      </c>
      <c r="I35" s="912" t="s">
        <v>382</v>
      </c>
      <c r="J35" s="914">
        <f t="shared" ca="1" si="11"/>
        <v>0.7620758336010387</v>
      </c>
      <c r="K35" s="914">
        <f t="shared" ca="1" si="11"/>
        <v>0.52756414990880796</v>
      </c>
      <c r="L35" s="914">
        <f t="shared" ca="1" si="11"/>
        <v>0.5366846111088408</v>
      </c>
      <c r="M35" s="914">
        <f t="shared" ca="1" si="11"/>
        <v>1.0622897387526811</v>
      </c>
      <c r="N35" s="914">
        <f t="shared" ca="1" si="11"/>
        <v>1.0431248456546249</v>
      </c>
      <c r="O35" s="914">
        <f t="shared" ca="1" si="11"/>
        <v>0.11056532583806064</v>
      </c>
      <c r="P35" s="914">
        <f t="shared" ca="1" si="11"/>
        <v>1.2399789280632083</v>
      </c>
      <c r="Q35" s="914">
        <f t="shared" ca="1" si="11"/>
        <v>0</v>
      </c>
      <c r="R35" s="914">
        <f t="shared" ca="1" si="11"/>
        <v>1.6718912424572643</v>
      </c>
      <c r="S35" s="914">
        <f t="shared" ca="1" si="10"/>
        <v>0.76533337389915401</v>
      </c>
      <c r="T35" s="914">
        <f t="shared" ca="1" si="11"/>
        <v>0</v>
      </c>
      <c r="U35" s="914">
        <f t="shared" ca="1" si="11"/>
        <v>0</v>
      </c>
      <c r="V35" s="1" t="str">
        <f t="shared" si="17"/>
        <v>ASRCMS202202</v>
      </c>
      <c r="W35" s="913">
        <f t="shared" si="18"/>
        <v>45230</v>
      </c>
      <c r="X35" s="1" t="str">
        <f t="shared" si="19"/>
        <v>Unaudited</v>
      </c>
    </row>
    <row r="36" spans="1:24" x14ac:dyDescent="0.25">
      <c r="A36" s="1" t="s">
        <v>421</v>
      </c>
      <c r="B36" s="1" t="str">
        <f t="shared" si="12"/>
        <v>DEF</v>
      </c>
      <c r="C36" s="1" t="str">
        <f t="shared" si="13"/>
        <v>Default</v>
      </c>
      <c r="D36" s="912">
        <f t="shared" si="14"/>
        <v>1900</v>
      </c>
      <c r="E36" s="913">
        <f t="shared" si="15"/>
        <v>1</v>
      </c>
      <c r="F36" s="966">
        <f t="shared" si="16"/>
        <v>1</v>
      </c>
      <c r="G36" s="912" t="s">
        <v>1030</v>
      </c>
      <c r="H36" s="912" t="s">
        <v>1032</v>
      </c>
      <c r="I36" s="912" t="s">
        <v>382</v>
      </c>
      <c r="J36" s="914">
        <f t="shared" ca="1" si="11"/>
        <v>0.72064225389225645</v>
      </c>
      <c r="K36" s="914">
        <f t="shared" ca="1" si="11"/>
        <v>0.4676941595111177</v>
      </c>
      <c r="L36" s="914">
        <f t="shared" ca="1" si="11"/>
        <v>0.47515421149641041</v>
      </c>
      <c r="M36" s="914">
        <f t="shared" ca="1" si="11"/>
        <v>0.88472962290100399</v>
      </c>
      <c r="N36" s="914">
        <f t="shared" ca="1" si="11"/>
        <v>1.1466372451570146</v>
      </c>
      <c r="O36" s="914">
        <f t="shared" ca="1" si="11"/>
        <v>0.1744816327914856</v>
      </c>
      <c r="P36" s="914">
        <f t="shared" ca="1" si="11"/>
        <v>1.2907395843270153</v>
      </c>
      <c r="Q36" s="914">
        <f t="shared" ca="1" si="11"/>
        <v>0</v>
      </c>
      <c r="R36" s="914">
        <f t="shared" ca="1" si="11"/>
        <v>1.1742454858288944</v>
      </c>
      <c r="S36" s="914">
        <f t="shared" ca="1" si="10"/>
        <v>0.82665495057869176</v>
      </c>
      <c r="T36" s="914">
        <f t="shared" ca="1" si="11"/>
        <v>0</v>
      </c>
      <c r="U36" s="914">
        <f t="shared" ca="1" si="11"/>
        <v>0</v>
      </c>
      <c r="V36" s="1" t="str">
        <f t="shared" si="17"/>
        <v>ASRCMS202202</v>
      </c>
      <c r="W36" s="913">
        <f t="shared" si="18"/>
        <v>45230</v>
      </c>
      <c r="X36" s="1" t="str">
        <f t="shared" si="19"/>
        <v>Unaudited</v>
      </c>
    </row>
    <row r="37" spans="1:24" x14ac:dyDescent="0.25">
      <c r="A37" s="1" t="s">
        <v>421</v>
      </c>
      <c r="B37" s="1" t="str">
        <f t="shared" si="12"/>
        <v>DEF</v>
      </c>
      <c r="C37" s="1" t="str">
        <f t="shared" si="13"/>
        <v>Default</v>
      </c>
      <c r="D37" s="912">
        <f t="shared" si="14"/>
        <v>1900</v>
      </c>
      <c r="E37" s="913">
        <f t="shared" si="15"/>
        <v>1</v>
      </c>
      <c r="F37" s="966">
        <f t="shared" si="16"/>
        <v>91</v>
      </c>
      <c r="G37" s="912" t="s">
        <v>1033</v>
      </c>
      <c r="H37" s="912" t="s">
        <v>1031</v>
      </c>
      <c r="I37" s="912" t="s">
        <v>382</v>
      </c>
      <c r="J37" s="914">
        <f t="shared" ca="1" si="11"/>
        <v>6.6734482132741538E-2</v>
      </c>
      <c r="K37" s="914">
        <f t="shared" ca="1" si="11"/>
        <v>2.0752375127456348E-2</v>
      </c>
      <c r="L37" s="914">
        <f t="shared" ca="1" si="11"/>
        <v>0.85389113892060475</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ASRCMS202202</v>
      </c>
      <c r="W37" s="913">
        <f t="shared" si="18"/>
        <v>45230</v>
      </c>
      <c r="X37" s="1" t="str">
        <f t="shared" si="19"/>
        <v>Unaudited</v>
      </c>
    </row>
    <row r="38" spans="1:24" x14ac:dyDescent="0.25">
      <c r="A38" s="1" t="s">
        <v>421</v>
      </c>
      <c r="B38" s="1" t="str">
        <f t="shared" si="12"/>
        <v>DEF</v>
      </c>
      <c r="C38" s="1" t="str">
        <f t="shared" si="13"/>
        <v>Default</v>
      </c>
      <c r="D38" s="912">
        <f t="shared" si="14"/>
        <v>1900</v>
      </c>
      <c r="E38" s="913">
        <f t="shared" si="15"/>
        <v>1</v>
      </c>
      <c r="F38" s="966">
        <f t="shared" si="16"/>
        <v>182</v>
      </c>
      <c r="G38" s="912" t="s">
        <v>1033</v>
      </c>
      <c r="H38" s="912" t="s">
        <v>1031</v>
      </c>
      <c r="I38" s="912" t="s">
        <v>382</v>
      </c>
      <c r="J38" s="914">
        <f t="shared" ca="1" si="11"/>
        <v>6.7793094947012106E-2</v>
      </c>
      <c r="K38" s="914">
        <f t="shared" ca="1" si="11"/>
        <v>2.0984218715420819E-2</v>
      </c>
      <c r="L38" s="914">
        <f t="shared" ca="1" si="11"/>
        <v>0.84173177000676924</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ASRCMS202202</v>
      </c>
      <c r="W38" s="913">
        <f t="shared" si="18"/>
        <v>45230</v>
      </c>
      <c r="X38" s="1" t="str">
        <f t="shared" si="19"/>
        <v>Unaudited</v>
      </c>
    </row>
    <row r="39" spans="1:24" x14ac:dyDescent="0.25">
      <c r="A39" s="1" t="s">
        <v>421</v>
      </c>
      <c r="B39" s="1" t="str">
        <f t="shared" si="12"/>
        <v>DEF</v>
      </c>
      <c r="C39" s="1" t="str">
        <f t="shared" si="13"/>
        <v>Default</v>
      </c>
      <c r="D39" s="912">
        <f t="shared" si="14"/>
        <v>1900</v>
      </c>
      <c r="E39" s="913">
        <f t="shared" si="15"/>
        <v>1</v>
      </c>
      <c r="F39" s="966">
        <f t="shared" si="16"/>
        <v>274</v>
      </c>
      <c r="G39" s="912" t="s">
        <v>1033</v>
      </c>
      <c r="H39" s="912" t="s">
        <v>1031</v>
      </c>
      <c r="I39" s="912" t="s">
        <v>382</v>
      </c>
      <c r="J39" s="914">
        <f t="shared" ca="1" si="11"/>
        <v>6.7597749806481353E-2</v>
      </c>
      <c r="K39" s="914">
        <f t="shared" ca="1" si="11"/>
        <v>2.1554993702481033E-2</v>
      </c>
      <c r="L39" s="914">
        <f t="shared" ca="1" si="11"/>
        <v>0.82392481768092196</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ASRCMS202202</v>
      </c>
      <c r="W39" s="913">
        <f t="shared" si="18"/>
        <v>45230</v>
      </c>
      <c r="X39" s="1" t="str">
        <f t="shared" si="19"/>
        <v>Unaudited</v>
      </c>
    </row>
    <row r="40" spans="1:24" x14ac:dyDescent="0.25">
      <c r="A40" s="1" t="s">
        <v>421</v>
      </c>
      <c r="B40" s="1" t="str">
        <f t="shared" si="12"/>
        <v>DEF</v>
      </c>
      <c r="C40" s="1" t="str">
        <f t="shared" si="13"/>
        <v>Default</v>
      </c>
      <c r="D40" s="912">
        <f t="shared" si="14"/>
        <v>1900</v>
      </c>
      <c r="E40" s="913">
        <f t="shared" si="15"/>
        <v>1</v>
      </c>
      <c r="F40" s="966">
        <f t="shared" si="16"/>
        <v>366</v>
      </c>
      <c r="G40" s="912" t="s">
        <v>1033</v>
      </c>
      <c r="H40" s="912" t="s">
        <v>1031</v>
      </c>
      <c r="I40" s="912" t="s">
        <v>382</v>
      </c>
      <c r="J40" s="914">
        <f t="shared" ca="1" si="11"/>
        <v>7.1449055744764942E-2</v>
      </c>
      <c r="K40" s="914">
        <f t="shared" ca="1" si="11"/>
        <v>2.4650440077271487E-2</v>
      </c>
      <c r="L40" s="914">
        <f t="shared" ca="1" si="11"/>
        <v>0.89827635955999341</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ASRCMS202202</v>
      </c>
      <c r="W40" s="913">
        <f t="shared" si="18"/>
        <v>45230</v>
      </c>
      <c r="X40" s="1" t="str">
        <f t="shared" si="19"/>
        <v>Unaudited</v>
      </c>
    </row>
    <row r="41" spans="1:24" x14ac:dyDescent="0.25">
      <c r="A41" s="1" t="s">
        <v>421</v>
      </c>
      <c r="B41" s="1" t="str">
        <f t="shared" si="12"/>
        <v>DEF</v>
      </c>
      <c r="C41" s="1" t="str">
        <f t="shared" si="13"/>
        <v>Default</v>
      </c>
      <c r="D41" s="912">
        <f t="shared" si="14"/>
        <v>1900</v>
      </c>
      <c r="E41" s="913">
        <f t="shared" si="15"/>
        <v>1</v>
      </c>
      <c r="F41" s="966">
        <f t="shared" si="16"/>
        <v>1</v>
      </c>
      <c r="G41" s="912" t="s">
        <v>1033</v>
      </c>
      <c r="H41" s="912" t="s">
        <v>1032</v>
      </c>
      <c r="I41" s="912" t="s">
        <v>382</v>
      </c>
      <c r="J41" s="914">
        <f t="shared" ca="1" si="11"/>
        <v>6.7686908054015782E-2</v>
      </c>
      <c r="K41" s="914">
        <f t="shared" ca="1" si="11"/>
        <v>2.1907053076229022E-2</v>
      </c>
      <c r="L41" s="914">
        <f t="shared" ca="1" si="11"/>
        <v>0.85370010917734329</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ASRCMS202202</v>
      </c>
      <c r="W41" s="913">
        <f t="shared" si="18"/>
        <v>45230</v>
      </c>
      <c r="X41" s="1" t="str">
        <f t="shared" si="19"/>
        <v>Unaudited</v>
      </c>
    </row>
    <row r="42" spans="1:24" x14ac:dyDescent="0.25">
      <c r="A42" s="1" t="s">
        <v>421</v>
      </c>
      <c r="B42" s="1" t="str">
        <f t="shared" si="12"/>
        <v>DEF</v>
      </c>
      <c r="C42" s="1" t="str">
        <f t="shared" si="13"/>
        <v>Default</v>
      </c>
      <c r="D42" s="912">
        <f t="shared" si="14"/>
        <v>1900</v>
      </c>
      <c r="E42" s="913">
        <f t="shared" si="15"/>
        <v>1</v>
      </c>
      <c r="F42" s="966">
        <f t="shared" si="16"/>
        <v>91</v>
      </c>
      <c r="G42" s="912" t="s">
        <v>1034</v>
      </c>
      <c r="H42" s="912" t="s">
        <v>1031</v>
      </c>
      <c r="I42" s="912" t="s">
        <v>382</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0.24167549217300494</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ASRCMS202202</v>
      </c>
      <c r="W42" s="913">
        <f t="shared" si="18"/>
        <v>45230</v>
      </c>
      <c r="X42" s="1" t="str">
        <f t="shared" si="19"/>
        <v>Unaudited</v>
      </c>
    </row>
    <row r="43" spans="1:24" x14ac:dyDescent="0.25">
      <c r="A43" s="1" t="s">
        <v>421</v>
      </c>
      <c r="B43" s="1" t="str">
        <f t="shared" si="12"/>
        <v>DEF</v>
      </c>
      <c r="C43" s="1" t="str">
        <f t="shared" si="13"/>
        <v>Default</v>
      </c>
      <c r="D43" s="912">
        <f t="shared" si="14"/>
        <v>1900</v>
      </c>
      <c r="E43" s="913">
        <f t="shared" si="15"/>
        <v>1</v>
      </c>
      <c r="F43" s="966">
        <f t="shared" si="16"/>
        <v>182</v>
      </c>
      <c r="G43" s="912" t="s">
        <v>1034</v>
      </c>
      <c r="H43" s="912" t="s">
        <v>1031</v>
      </c>
      <c r="I43" s="912" t="s">
        <v>382</v>
      </c>
      <c r="J43" s="914">
        <f t="shared" ca="1" si="20"/>
        <v>0.23580738529985751</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ASRCMS202202</v>
      </c>
      <c r="W43" s="913">
        <f t="shared" si="18"/>
        <v>45230</v>
      </c>
      <c r="X43" s="1" t="str">
        <f t="shared" si="19"/>
        <v>Unaudited</v>
      </c>
    </row>
    <row r="44" spans="1:24" x14ac:dyDescent="0.25">
      <c r="A44" s="1" t="s">
        <v>421</v>
      </c>
      <c r="B44" s="1" t="str">
        <f t="shared" si="12"/>
        <v>DEF</v>
      </c>
      <c r="C44" s="1" t="str">
        <f t="shared" si="13"/>
        <v>Default</v>
      </c>
      <c r="D44" s="912">
        <f t="shared" si="14"/>
        <v>1900</v>
      </c>
      <c r="E44" s="913">
        <f t="shared" si="15"/>
        <v>1</v>
      </c>
      <c r="F44" s="966">
        <f t="shared" si="16"/>
        <v>274</v>
      </c>
      <c r="G44" s="912" t="s">
        <v>1034</v>
      </c>
      <c r="H44" s="912" t="s">
        <v>1031</v>
      </c>
      <c r="I44" s="912" t="s">
        <v>382</v>
      </c>
      <c r="J44" s="914">
        <f t="shared" ca="1" si="20"/>
        <v>0.21960582628664119</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ASRCMS202202</v>
      </c>
      <c r="W44" s="913">
        <f t="shared" si="18"/>
        <v>45230</v>
      </c>
      <c r="X44" s="1" t="str">
        <f t="shared" si="19"/>
        <v>Unaudited</v>
      </c>
    </row>
    <row r="45" spans="1:24" x14ac:dyDescent="0.25">
      <c r="A45" s="1" t="s">
        <v>421</v>
      </c>
      <c r="B45" s="1" t="str">
        <f t="shared" si="12"/>
        <v>DEF</v>
      </c>
      <c r="C45" s="1" t="str">
        <f t="shared" si="13"/>
        <v>Default</v>
      </c>
      <c r="D45" s="912">
        <f t="shared" si="14"/>
        <v>1900</v>
      </c>
      <c r="E45" s="913">
        <f t="shared" si="15"/>
        <v>1</v>
      </c>
      <c r="F45" s="966">
        <f t="shared" si="16"/>
        <v>366</v>
      </c>
      <c r="G45" s="912" t="s">
        <v>1034</v>
      </c>
      <c r="H45" s="912" t="s">
        <v>1031</v>
      </c>
      <c r="I45" s="912" t="s">
        <v>382</v>
      </c>
      <c r="J45" s="914">
        <f t="shared" ca="1" si="20"/>
        <v>0.16481954142833244</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ASRCMS202202</v>
      </c>
      <c r="W45" s="913">
        <f t="shared" si="18"/>
        <v>45230</v>
      </c>
      <c r="X45" s="1" t="str">
        <f t="shared" si="19"/>
        <v>Unaudited</v>
      </c>
    </row>
    <row r="46" spans="1:24" x14ac:dyDescent="0.25">
      <c r="A46" s="1" t="s">
        <v>421</v>
      </c>
      <c r="B46" s="1" t="str">
        <f t="shared" si="12"/>
        <v>DEF</v>
      </c>
      <c r="C46" s="1" t="str">
        <f t="shared" si="13"/>
        <v>Default</v>
      </c>
      <c r="D46" s="912">
        <f t="shared" si="14"/>
        <v>1900</v>
      </c>
      <c r="E46" s="913">
        <f t="shared" si="15"/>
        <v>1</v>
      </c>
      <c r="F46" s="966">
        <f t="shared" si="16"/>
        <v>1</v>
      </c>
      <c r="G46" s="912" t="s">
        <v>1034</v>
      </c>
      <c r="H46" s="912" t="s">
        <v>1032</v>
      </c>
      <c r="I46" s="912" t="s">
        <v>382</v>
      </c>
      <c r="J46" s="914">
        <f t="shared" ca="1" si="20"/>
        <v>0.21011114009515267</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ASRCMS202202</v>
      </c>
      <c r="W46" s="913">
        <f t="shared" si="18"/>
        <v>45230</v>
      </c>
      <c r="X46" s="1" t="str">
        <f t="shared" si="19"/>
        <v>Unaudited</v>
      </c>
    </row>
    <row r="47" spans="1:24" x14ac:dyDescent="0.25">
      <c r="A47" s="1" t="s">
        <v>421</v>
      </c>
      <c r="B47" s="1" t="str">
        <f t="shared" si="12"/>
        <v>DEF</v>
      </c>
      <c r="C47" s="1" t="str">
        <f t="shared" si="13"/>
        <v>Default</v>
      </c>
      <c r="D47" s="912">
        <f t="shared" si="14"/>
        <v>1900</v>
      </c>
      <c r="E47" s="913">
        <f t="shared" si="15"/>
        <v>1</v>
      </c>
      <c r="F47" s="966">
        <f t="shared" si="16"/>
        <v>91</v>
      </c>
      <c r="G47" s="912" t="s">
        <v>1030</v>
      </c>
      <c r="H47" s="912" t="s">
        <v>1031</v>
      </c>
      <c r="I47" s="912" t="s">
        <v>383</v>
      </c>
      <c r="J47" s="914">
        <f t="shared" ca="1" si="20"/>
        <v>0.71939318587653078</v>
      </c>
      <c r="K47" s="914">
        <f t="shared" ca="1" si="20"/>
        <v>0.44265141303639444</v>
      </c>
      <c r="L47" s="914">
        <f t="shared" ca="1" si="20"/>
        <v>0.36122147360893131</v>
      </c>
      <c r="M47" s="914">
        <f t="shared" ca="1" si="20"/>
        <v>1.0821421377347085</v>
      </c>
      <c r="N47" s="914">
        <f t="shared" ca="1" si="20"/>
        <v>1.0583994491177462</v>
      </c>
      <c r="O47" s="914">
        <f t="shared" ca="1" si="20"/>
        <v>0.62867793505246838</v>
      </c>
      <c r="P47" s="914">
        <f t="shared" ca="1" si="20"/>
        <v>1.1504062218414719</v>
      </c>
      <c r="Q47" s="914">
        <f t="shared" ca="1" si="20"/>
        <v>0</v>
      </c>
      <c r="R47" s="914">
        <f t="shared" ca="1" si="20"/>
        <v>2.2783436255682812</v>
      </c>
      <c r="S47" s="914">
        <f t="shared" ca="1" si="11"/>
        <v>0.72040200626155515</v>
      </c>
      <c r="T47" s="914">
        <f t="shared" ca="1" si="20"/>
        <v>0</v>
      </c>
      <c r="U47" s="914">
        <f t="shared" ca="1" si="20"/>
        <v>0</v>
      </c>
      <c r="V47" s="1" t="str">
        <f t="shared" si="17"/>
        <v>ASRCMS202202</v>
      </c>
      <c r="W47" s="913">
        <f t="shared" si="18"/>
        <v>45230</v>
      </c>
      <c r="X47" s="1" t="str">
        <f t="shared" si="19"/>
        <v>Unaudited</v>
      </c>
    </row>
    <row r="48" spans="1:24" x14ac:dyDescent="0.25">
      <c r="A48" s="1" t="s">
        <v>421</v>
      </c>
      <c r="B48" s="1" t="str">
        <f t="shared" si="12"/>
        <v>DEF</v>
      </c>
      <c r="C48" s="1" t="str">
        <f t="shared" si="13"/>
        <v>Default</v>
      </c>
      <c r="D48" s="912">
        <f t="shared" si="14"/>
        <v>1900</v>
      </c>
      <c r="E48" s="913">
        <f t="shared" si="15"/>
        <v>1</v>
      </c>
      <c r="F48" s="966">
        <f t="shared" si="16"/>
        <v>182</v>
      </c>
      <c r="G48" s="912" t="s">
        <v>1030</v>
      </c>
      <c r="H48" s="912" t="s">
        <v>1031</v>
      </c>
      <c r="I48" s="912" t="s">
        <v>383</v>
      </c>
      <c r="J48" s="914">
        <f t="shared" ca="1" si="20"/>
        <v>0.71315446926585091</v>
      </c>
      <c r="K48" s="914">
        <f t="shared" ca="1" si="20"/>
        <v>0.42346900051477271</v>
      </c>
      <c r="L48" s="914">
        <f t="shared" ca="1" si="20"/>
        <v>0.44485273806956105</v>
      </c>
      <c r="M48" s="914">
        <f t="shared" ca="1" si="20"/>
        <v>1.0335952362299592</v>
      </c>
      <c r="N48" s="914">
        <f t="shared" ca="1" si="20"/>
        <v>1.0238534787784794</v>
      </c>
      <c r="O48" s="914">
        <f t="shared" ca="1" si="20"/>
        <v>0.14454045639625801</v>
      </c>
      <c r="P48" s="914">
        <f t="shared" ca="1" si="20"/>
        <v>1.2273494060020349</v>
      </c>
      <c r="Q48" s="914">
        <f t="shared" ca="1" si="20"/>
        <v>0</v>
      </c>
      <c r="R48" s="914">
        <f t="shared" ca="1" si="20"/>
        <v>2.872903149027958</v>
      </c>
      <c r="S48" s="914">
        <f t="shared" ca="1" si="20"/>
        <v>0.76926435934933823</v>
      </c>
      <c r="T48" s="914">
        <f t="shared" ca="1" si="20"/>
        <v>0</v>
      </c>
      <c r="U48" s="914">
        <f t="shared" ca="1" si="20"/>
        <v>0</v>
      </c>
      <c r="V48" s="1" t="str">
        <f t="shared" si="17"/>
        <v>ASRCMS202202</v>
      </c>
      <c r="W48" s="913">
        <f t="shared" si="18"/>
        <v>45230</v>
      </c>
      <c r="X48" s="1" t="str">
        <f t="shared" si="19"/>
        <v>Unaudited</v>
      </c>
    </row>
    <row r="49" spans="1:24" x14ac:dyDescent="0.25">
      <c r="A49" s="1" t="s">
        <v>421</v>
      </c>
      <c r="B49" s="1" t="str">
        <f t="shared" si="12"/>
        <v>DEF</v>
      </c>
      <c r="C49" s="1" t="str">
        <f t="shared" si="13"/>
        <v>Default</v>
      </c>
      <c r="D49" s="912">
        <f t="shared" si="14"/>
        <v>1900</v>
      </c>
      <c r="E49" s="913">
        <f t="shared" si="15"/>
        <v>1</v>
      </c>
      <c r="F49" s="966">
        <f t="shared" si="16"/>
        <v>274</v>
      </c>
      <c r="G49" s="912" t="s">
        <v>1030</v>
      </c>
      <c r="H49" s="912" t="s">
        <v>1031</v>
      </c>
      <c r="I49" s="912" t="s">
        <v>383</v>
      </c>
      <c r="J49" s="914">
        <f t="shared" ca="1" si="20"/>
        <v>0.74629026734298409</v>
      </c>
      <c r="K49" s="914">
        <f t="shared" ca="1" si="20"/>
        <v>0.46415894353560166</v>
      </c>
      <c r="L49" s="914">
        <f t="shared" ca="1" si="20"/>
        <v>0.44281070951317775</v>
      </c>
      <c r="M49" s="914">
        <f t="shared" ca="1" si="20"/>
        <v>1.0884283662629006</v>
      </c>
      <c r="N49" s="914">
        <f t="shared" ca="1" si="20"/>
        <v>1.1051597978590153</v>
      </c>
      <c r="O49" s="914">
        <f t="shared" ca="1" si="20"/>
        <v>0.15724567880230542</v>
      </c>
      <c r="P49" s="914">
        <f t="shared" ca="1" si="20"/>
        <v>1.1771421312821346</v>
      </c>
      <c r="Q49" s="914">
        <f t="shared" ca="1" si="20"/>
        <v>0</v>
      </c>
      <c r="R49" s="914">
        <f t="shared" ca="1" si="20"/>
        <v>2.8168394604547253</v>
      </c>
      <c r="S49" s="914">
        <f t="shared" ca="1" si="20"/>
        <v>0.79697408453349783</v>
      </c>
      <c r="T49" s="914">
        <f t="shared" ca="1" si="20"/>
        <v>0</v>
      </c>
      <c r="U49" s="914">
        <f t="shared" ca="1" si="20"/>
        <v>0</v>
      </c>
      <c r="V49" s="1" t="str">
        <f t="shared" si="17"/>
        <v>ASRCMS202202</v>
      </c>
      <c r="W49" s="913">
        <f t="shared" si="18"/>
        <v>45230</v>
      </c>
      <c r="X49" s="1" t="str">
        <f t="shared" si="19"/>
        <v>Unaudited</v>
      </c>
    </row>
    <row r="50" spans="1:24" x14ac:dyDescent="0.25">
      <c r="A50" s="1" t="s">
        <v>421</v>
      </c>
      <c r="B50" s="1" t="str">
        <f t="shared" si="12"/>
        <v>DEF</v>
      </c>
      <c r="C50" s="1" t="str">
        <f t="shared" si="13"/>
        <v>Default</v>
      </c>
      <c r="D50" s="912">
        <f t="shared" si="14"/>
        <v>1900</v>
      </c>
      <c r="E50" s="913">
        <f t="shared" si="15"/>
        <v>1</v>
      </c>
      <c r="F50" s="966">
        <f t="shared" si="16"/>
        <v>366</v>
      </c>
      <c r="G50" s="912" t="s">
        <v>1030</v>
      </c>
      <c r="H50" s="912" t="s">
        <v>1031</v>
      </c>
      <c r="I50" s="912" t="s">
        <v>383</v>
      </c>
      <c r="J50" s="914">
        <f t="shared" ca="1" si="20"/>
        <v>0.83335785503042359</v>
      </c>
      <c r="K50" s="914">
        <f t="shared" ca="1" si="20"/>
        <v>0.56058531031351666</v>
      </c>
      <c r="L50" s="914">
        <f t="shared" ca="1" si="20"/>
        <v>0.48834234297841445</v>
      </c>
      <c r="M50" s="914">
        <f t="shared" ca="1" si="20"/>
        <v>1.2857829209742357</v>
      </c>
      <c r="N50" s="914">
        <f t="shared" ca="1" si="20"/>
        <v>1.3715154915460837</v>
      </c>
      <c r="O50" s="914">
        <f t="shared" ca="1" si="20"/>
        <v>0.1016688504570623</v>
      </c>
      <c r="P50" s="914">
        <f t="shared" ca="1" si="20"/>
        <v>1.4348758692556611</v>
      </c>
      <c r="Q50" s="914">
        <f t="shared" ca="1" si="20"/>
        <v>0</v>
      </c>
      <c r="R50" s="914">
        <f t="shared" ca="1" si="20"/>
        <v>4.1675106443565832</v>
      </c>
      <c r="S50" s="914">
        <f t="shared" ca="1" si="20"/>
        <v>0.6597087572039747</v>
      </c>
      <c r="T50" s="914">
        <f t="shared" ca="1" si="20"/>
        <v>0</v>
      </c>
      <c r="U50" s="914">
        <f t="shared" ca="1" si="20"/>
        <v>0</v>
      </c>
      <c r="V50" s="1" t="str">
        <f t="shared" si="17"/>
        <v>ASRCMS202202</v>
      </c>
      <c r="W50" s="913">
        <f t="shared" si="18"/>
        <v>45230</v>
      </c>
      <c r="X50" s="1" t="str">
        <f t="shared" si="19"/>
        <v>Unaudited</v>
      </c>
    </row>
    <row r="51" spans="1:24" x14ac:dyDescent="0.25">
      <c r="A51" s="1" t="s">
        <v>421</v>
      </c>
      <c r="B51" s="1" t="str">
        <f t="shared" si="12"/>
        <v>DEF</v>
      </c>
      <c r="C51" s="1" t="str">
        <f t="shared" si="13"/>
        <v>Default</v>
      </c>
      <c r="D51" s="912">
        <f t="shared" si="14"/>
        <v>1900</v>
      </c>
      <c r="E51" s="913">
        <f t="shared" si="15"/>
        <v>1</v>
      </c>
      <c r="F51" s="966">
        <f t="shared" si="16"/>
        <v>1</v>
      </c>
      <c r="G51" s="912" t="s">
        <v>1030</v>
      </c>
      <c r="H51" s="912" t="s">
        <v>1032</v>
      </c>
      <c r="I51" s="912" t="s">
        <v>383</v>
      </c>
      <c r="J51" s="914">
        <f t="shared" ca="1" si="20"/>
        <v>0.73829706694671604</v>
      </c>
      <c r="K51" s="914">
        <f t="shared" ca="1" si="20"/>
        <v>0.47184236219860975</v>
      </c>
      <c r="L51" s="914">
        <f t="shared" ca="1" si="20"/>
        <v>0.43431641029139278</v>
      </c>
      <c r="M51" s="914">
        <f t="shared" ca="1" si="20"/>
        <v>1.1190698129057399</v>
      </c>
      <c r="N51" s="914">
        <f t="shared" ca="1" si="20"/>
        <v>1.1356502430267934</v>
      </c>
      <c r="O51" s="914">
        <f t="shared" ca="1" si="20"/>
        <v>0.2790132301763103</v>
      </c>
      <c r="P51" s="914">
        <f t="shared" ca="1" si="20"/>
        <v>1.2433045853187159</v>
      </c>
      <c r="Q51" s="914">
        <f t="shared" ca="1" si="20"/>
        <v>0</v>
      </c>
      <c r="R51" s="914">
        <f t="shared" ca="1" si="20"/>
        <v>2.9793254835446241</v>
      </c>
      <c r="S51" s="914">
        <f t="shared" ca="1" si="20"/>
        <v>0.73132912687855567</v>
      </c>
      <c r="T51" s="914">
        <f t="shared" ca="1" si="20"/>
        <v>0</v>
      </c>
      <c r="U51" s="914">
        <f t="shared" ca="1" si="20"/>
        <v>0</v>
      </c>
      <c r="V51" s="1" t="str">
        <f t="shared" si="17"/>
        <v>ASRCMS202202</v>
      </c>
      <c r="W51" s="913">
        <f t="shared" si="18"/>
        <v>45230</v>
      </c>
      <c r="X51" s="1" t="str">
        <f t="shared" si="19"/>
        <v>Unaudited</v>
      </c>
    </row>
    <row r="52" spans="1:24" x14ac:dyDescent="0.25">
      <c r="A52" s="1" t="s">
        <v>421</v>
      </c>
      <c r="B52" s="1" t="str">
        <f t="shared" si="12"/>
        <v>DEF</v>
      </c>
      <c r="C52" s="1" t="str">
        <f t="shared" si="13"/>
        <v>Default</v>
      </c>
      <c r="D52" s="912">
        <f t="shared" si="14"/>
        <v>1900</v>
      </c>
      <c r="E52" s="913">
        <f t="shared" si="15"/>
        <v>1</v>
      </c>
      <c r="F52" s="966">
        <f t="shared" si="16"/>
        <v>91</v>
      </c>
      <c r="G52" s="912" t="s">
        <v>1033</v>
      </c>
      <c r="H52" s="912" t="s">
        <v>1031</v>
      </c>
      <c r="I52" s="912" t="s">
        <v>383</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6.8062169668118552E-2</v>
      </c>
      <c r="K52" s="914">
        <f t="shared" ca="1" si="21"/>
        <v>2.1604691140718283E-2</v>
      </c>
      <c r="L52" s="914">
        <f t="shared" ca="1" si="21"/>
        <v>0.7450980041091656</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ASRCMS202202</v>
      </c>
      <c r="W52" s="913">
        <f t="shared" si="18"/>
        <v>45230</v>
      </c>
      <c r="X52" s="1" t="str">
        <f t="shared" si="19"/>
        <v>Unaudited</v>
      </c>
    </row>
    <row r="53" spans="1:24" x14ac:dyDescent="0.25">
      <c r="A53" s="1" t="s">
        <v>421</v>
      </c>
      <c r="B53" s="1" t="str">
        <f t="shared" si="12"/>
        <v>DEF</v>
      </c>
      <c r="C53" s="1" t="str">
        <f t="shared" si="13"/>
        <v>Default</v>
      </c>
      <c r="D53" s="912">
        <f t="shared" si="14"/>
        <v>1900</v>
      </c>
      <c r="E53" s="913">
        <f t="shared" si="15"/>
        <v>1</v>
      </c>
      <c r="F53" s="966">
        <f t="shared" si="16"/>
        <v>182</v>
      </c>
      <c r="G53" s="912" t="s">
        <v>1033</v>
      </c>
      <c r="H53" s="912" t="s">
        <v>1031</v>
      </c>
      <c r="I53" s="912" t="s">
        <v>383</v>
      </c>
      <c r="J53" s="914">
        <f t="shared" ca="1" si="21"/>
        <v>6.7660432859785749E-2</v>
      </c>
      <c r="K53" s="914">
        <f t="shared" ca="1" si="21"/>
        <v>2.1117736036777485E-2</v>
      </c>
      <c r="L53" s="914">
        <f t="shared" ca="1" si="21"/>
        <v>0.74342884894692929</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ASRCMS202202</v>
      </c>
      <c r="W53" s="913">
        <f t="shared" si="18"/>
        <v>45230</v>
      </c>
      <c r="X53" s="1" t="str">
        <f t="shared" si="19"/>
        <v>Unaudited</v>
      </c>
    </row>
    <row r="54" spans="1:24" x14ac:dyDescent="0.25">
      <c r="A54" s="1" t="s">
        <v>421</v>
      </c>
      <c r="B54" s="1" t="str">
        <f t="shared" si="12"/>
        <v>DEF</v>
      </c>
      <c r="C54" s="1" t="str">
        <f t="shared" si="13"/>
        <v>Default</v>
      </c>
      <c r="D54" s="912">
        <f t="shared" si="14"/>
        <v>1900</v>
      </c>
      <c r="E54" s="913">
        <f t="shared" si="15"/>
        <v>1</v>
      </c>
      <c r="F54" s="966">
        <f t="shared" si="16"/>
        <v>274</v>
      </c>
      <c r="G54" s="912" t="s">
        <v>1033</v>
      </c>
      <c r="H54" s="912" t="s">
        <v>1031</v>
      </c>
      <c r="I54" s="912" t="s">
        <v>383</v>
      </c>
      <c r="J54" s="914">
        <f t="shared" ca="1" si="21"/>
        <v>6.7724762883256323E-2</v>
      </c>
      <c r="K54" s="914">
        <f t="shared" ca="1" si="21"/>
        <v>2.1068416282425912E-2</v>
      </c>
      <c r="L54" s="914">
        <f t="shared" ca="1" si="21"/>
        <v>0.73740150819466044</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ASRCMS202202</v>
      </c>
      <c r="W54" s="913">
        <f t="shared" si="18"/>
        <v>45230</v>
      </c>
      <c r="X54" s="1" t="str">
        <f t="shared" si="19"/>
        <v>Unaudited</v>
      </c>
    </row>
    <row r="55" spans="1:24" x14ac:dyDescent="0.25">
      <c r="A55" s="1" t="s">
        <v>421</v>
      </c>
      <c r="B55" s="1" t="str">
        <f t="shared" si="12"/>
        <v>DEF</v>
      </c>
      <c r="C55" s="1" t="str">
        <f t="shared" si="13"/>
        <v>Default</v>
      </c>
      <c r="D55" s="912">
        <f t="shared" si="14"/>
        <v>1900</v>
      </c>
      <c r="E55" s="913">
        <f t="shared" si="15"/>
        <v>1</v>
      </c>
      <c r="F55" s="966">
        <f t="shared" si="16"/>
        <v>366</v>
      </c>
      <c r="G55" s="912" t="s">
        <v>1033</v>
      </c>
      <c r="H55" s="912" t="s">
        <v>1031</v>
      </c>
      <c r="I55" s="912" t="s">
        <v>383</v>
      </c>
      <c r="J55" s="914">
        <f t="shared" ca="1" si="21"/>
        <v>7.0068374872823025E-2</v>
      </c>
      <c r="K55" s="914">
        <f t="shared" ca="1" si="21"/>
        <v>2.3046857720495331E-2</v>
      </c>
      <c r="L55" s="914">
        <f t="shared" ca="1" si="21"/>
        <v>0.80120893076399702</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ASRCMS202202</v>
      </c>
      <c r="W55" s="913">
        <f t="shared" si="18"/>
        <v>45230</v>
      </c>
      <c r="X55" s="1" t="str">
        <f t="shared" si="19"/>
        <v>Unaudited</v>
      </c>
    </row>
    <row r="56" spans="1:24" x14ac:dyDescent="0.25">
      <c r="A56" s="1" t="s">
        <v>421</v>
      </c>
      <c r="B56" s="1" t="str">
        <f t="shared" si="12"/>
        <v>DEF</v>
      </c>
      <c r="C56" s="1" t="str">
        <f t="shared" si="13"/>
        <v>Default</v>
      </c>
      <c r="D56" s="912">
        <f t="shared" si="14"/>
        <v>1900</v>
      </c>
      <c r="E56" s="913">
        <f t="shared" si="15"/>
        <v>1</v>
      </c>
      <c r="F56" s="966">
        <f t="shared" si="16"/>
        <v>1</v>
      </c>
      <c r="G56" s="912" t="s">
        <v>1033</v>
      </c>
      <c r="H56" s="912" t="s">
        <v>1032</v>
      </c>
      <c r="I56" s="912" t="s">
        <v>383</v>
      </c>
      <c r="J56" s="914">
        <f t="shared" ca="1" si="21"/>
        <v>6.7571765197715697E-2</v>
      </c>
      <c r="K56" s="914">
        <f t="shared" ca="1" si="21"/>
        <v>2.1687293244254655E-2</v>
      </c>
      <c r="L56" s="914">
        <f t="shared" ca="1" si="21"/>
        <v>0.75621074699578983</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ASRCMS202202</v>
      </c>
      <c r="W56" s="913">
        <f t="shared" si="18"/>
        <v>45230</v>
      </c>
      <c r="X56" s="1" t="str">
        <f t="shared" si="19"/>
        <v>Unaudited</v>
      </c>
    </row>
    <row r="57" spans="1:24" x14ac:dyDescent="0.25">
      <c r="A57" s="1" t="s">
        <v>421</v>
      </c>
      <c r="B57" s="1" t="str">
        <f t="shared" si="12"/>
        <v>DEF</v>
      </c>
      <c r="C57" s="1" t="str">
        <f t="shared" si="13"/>
        <v>Default</v>
      </c>
      <c r="D57" s="912">
        <f t="shared" si="14"/>
        <v>1900</v>
      </c>
      <c r="E57" s="913">
        <f t="shared" si="15"/>
        <v>1</v>
      </c>
      <c r="F57" s="966">
        <f t="shared" si="16"/>
        <v>91</v>
      </c>
      <c r="G57" s="912" t="s">
        <v>1034</v>
      </c>
      <c r="H57" s="912" t="s">
        <v>1031</v>
      </c>
      <c r="I57" s="912" t="s">
        <v>383</v>
      </c>
      <c r="J57" s="914">
        <f t="shared" ca="1" si="21"/>
        <v>0.21097390202681229</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ASRCMS202202</v>
      </c>
      <c r="W57" s="913">
        <f t="shared" si="18"/>
        <v>45230</v>
      </c>
      <c r="X57" s="1" t="str">
        <f t="shared" si="19"/>
        <v>Unaudited</v>
      </c>
    </row>
    <row r="58" spans="1:24" x14ac:dyDescent="0.25">
      <c r="A58" s="1" t="s">
        <v>421</v>
      </c>
      <c r="B58" s="1" t="str">
        <f t="shared" si="12"/>
        <v>DEF</v>
      </c>
      <c r="C58" s="1" t="str">
        <f t="shared" si="13"/>
        <v>Default</v>
      </c>
      <c r="D58" s="912">
        <f t="shared" si="14"/>
        <v>1900</v>
      </c>
      <c r="E58" s="913">
        <f t="shared" si="15"/>
        <v>1</v>
      </c>
      <c r="F58" s="966">
        <f t="shared" si="16"/>
        <v>182</v>
      </c>
      <c r="G58" s="912" t="s">
        <v>1034</v>
      </c>
      <c r="H58" s="912" t="s">
        <v>1031</v>
      </c>
      <c r="I58" s="912" t="s">
        <v>383</v>
      </c>
      <c r="J58" s="914">
        <f t="shared" ca="1" si="21"/>
        <v>0.21747718550319775</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ASRCMS202202</v>
      </c>
      <c r="W58" s="913">
        <f t="shared" si="18"/>
        <v>45230</v>
      </c>
      <c r="X58" s="1" t="str">
        <f t="shared" si="19"/>
        <v>Unaudited</v>
      </c>
    </row>
    <row r="59" spans="1:24" x14ac:dyDescent="0.25">
      <c r="A59" s="1" t="s">
        <v>421</v>
      </c>
      <c r="B59" s="1" t="str">
        <f t="shared" si="12"/>
        <v>DEF</v>
      </c>
      <c r="C59" s="1" t="str">
        <f t="shared" si="13"/>
        <v>Default</v>
      </c>
      <c r="D59" s="912">
        <f t="shared" si="14"/>
        <v>1900</v>
      </c>
      <c r="E59" s="913">
        <f t="shared" si="15"/>
        <v>1</v>
      </c>
      <c r="F59" s="966">
        <f t="shared" si="16"/>
        <v>274</v>
      </c>
      <c r="G59" s="912" t="s">
        <v>1034</v>
      </c>
      <c r="H59" s="912" t="s">
        <v>1031</v>
      </c>
      <c r="I59" s="912" t="s">
        <v>383</v>
      </c>
      <c r="J59" s="914">
        <f t="shared" ca="1" si="21"/>
        <v>0.1842599777554576</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ASRCMS202202</v>
      </c>
      <c r="W59" s="913">
        <f t="shared" si="18"/>
        <v>45230</v>
      </c>
      <c r="X59" s="1" t="str">
        <f t="shared" si="19"/>
        <v>Unaudited</v>
      </c>
    </row>
    <row r="60" spans="1:24" x14ac:dyDescent="0.25">
      <c r="A60" s="1" t="s">
        <v>421</v>
      </c>
      <c r="B60" s="1" t="str">
        <f t="shared" si="12"/>
        <v>DEF</v>
      </c>
      <c r="C60" s="1" t="str">
        <f t="shared" si="13"/>
        <v>Default</v>
      </c>
      <c r="D60" s="912">
        <f t="shared" si="14"/>
        <v>1900</v>
      </c>
      <c r="E60" s="913">
        <f t="shared" si="15"/>
        <v>1</v>
      </c>
      <c r="F60" s="966">
        <f t="shared" si="16"/>
        <v>366</v>
      </c>
      <c r="G60" s="912" t="s">
        <v>1034</v>
      </c>
      <c r="H60" s="912" t="s">
        <v>1031</v>
      </c>
      <c r="I60" s="912" t="s">
        <v>383</v>
      </c>
      <c r="J60" s="914">
        <f t="shared" ca="1" si="21"/>
        <v>9.4562327886151737E-2</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ASRCMS202202</v>
      </c>
      <c r="W60" s="913">
        <f t="shared" si="18"/>
        <v>45230</v>
      </c>
      <c r="X60" s="1" t="str">
        <f t="shared" si="19"/>
        <v>Unaudited</v>
      </c>
    </row>
    <row r="61" spans="1:24" x14ac:dyDescent="0.25">
      <c r="A61" s="1" t="s">
        <v>421</v>
      </c>
      <c r="B61" s="1" t="str">
        <f t="shared" si="12"/>
        <v>DEF</v>
      </c>
      <c r="C61" s="1" t="str">
        <f t="shared" si="13"/>
        <v>Default</v>
      </c>
      <c r="D61" s="912">
        <f t="shared" si="14"/>
        <v>1900</v>
      </c>
      <c r="E61" s="913">
        <f t="shared" si="15"/>
        <v>1</v>
      </c>
      <c r="F61" s="966">
        <f t="shared" si="16"/>
        <v>1</v>
      </c>
      <c r="G61" s="912" t="s">
        <v>1034</v>
      </c>
      <c r="H61" s="912" t="s">
        <v>1032</v>
      </c>
      <c r="I61" s="912" t="s">
        <v>383</v>
      </c>
      <c r="J61" s="914">
        <f t="shared" ca="1" si="21"/>
        <v>0.19242479936005116</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ASRCMS202202</v>
      </c>
      <c r="W61" s="913">
        <f t="shared" si="18"/>
        <v>45230</v>
      </c>
      <c r="X61" s="1" t="str">
        <f t="shared" si="19"/>
        <v>Unaudited</v>
      </c>
    </row>
    <row r="62" spans="1:24" x14ac:dyDescent="0.25">
      <c r="A62" s="1" t="s">
        <v>421</v>
      </c>
      <c r="B62" s="1" t="str">
        <f t="shared" si="12"/>
        <v>DEF</v>
      </c>
      <c r="C62" s="1" t="str">
        <f t="shared" si="13"/>
        <v>Default</v>
      </c>
      <c r="D62" s="912">
        <f t="shared" si="14"/>
        <v>1900</v>
      </c>
      <c r="E62" s="913">
        <f t="shared" si="15"/>
        <v>1</v>
      </c>
      <c r="F62" s="966">
        <f t="shared" si="16"/>
        <v>91</v>
      </c>
      <c r="G62" s="912" t="s">
        <v>1030</v>
      </c>
      <c r="H62" s="912" t="s">
        <v>1031</v>
      </c>
      <c r="I62" s="912" t="s">
        <v>384</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0.72689799684239775</v>
      </c>
      <c r="K62" s="914">
        <f t="shared" ca="1" si="22"/>
        <v>0.43996074157948684</v>
      </c>
      <c r="L62" s="914">
        <f t="shared" ca="1" si="22"/>
        <v>0.67385102537662078</v>
      </c>
      <c r="M62" s="914">
        <f t="shared" ca="1" si="22"/>
        <v>0.95249429305229638</v>
      </c>
      <c r="N62" s="914">
        <f t="shared" ca="1" si="22"/>
        <v>1.3490727195882948</v>
      </c>
      <c r="O62" s="914">
        <f t="shared" ca="1" si="22"/>
        <v>0.35380208811183345</v>
      </c>
      <c r="P62" s="914">
        <f t="shared" ca="1" si="22"/>
        <v>1.4825330970134911</v>
      </c>
      <c r="Q62" s="914">
        <f t="shared" ca="1" si="22"/>
        <v>0</v>
      </c>
      <c r="R62" s="914">
        <f t="shared" ca="1" si="22"/>
        <v>1.2695110050212777</v>
      </c>
      <c r="S62" s="914">
        <f t="shared" ca="1" si="21"/>
        <v>0.71675829096149235</v>
      </c>
      <c r="T62" s="914">
        <f t="shared" ca="1" si="22"/>
        <v>0</v>
      </c>
      <c r="U62" s="914">
        <f t="shared" ca="1" si="22"/>
        <v>0</v>
      </c>
      <c r="V62" s="1" t="str">
        <f t="shared" si="17"/>
        <v>ASRCMS202202</v>
      </c>
      <c r="W62" s="913">
        <f t="shared" si="18"/>
        <v>45230</v>
      </c>
      <c r="X62" s="1" t="str">
        <f t="shared" si="19"/>
        <v>Unaudited</v>
      </c>
    </row>
    <row r="63" spans="1:24" x14ac:dyDescent="0.25">
      <c r="A63" s="1" t="s">
        <v>421</v>
      </c>
      <c r="B63" s="1" t="str">
        <f t="shared" si="12"/>
        <v>DEF</v>
      </c>
      <c r="C63" s="1" t="str">
        <f t="shared" si="13"/>
        <v>Default</v>
      </c>
      <c r="D63" s="912">
        <f t="shared" si="14"/>
        <v>1900</v>
      </c>
      <c r="E63" s="913">
        <f t="shared" si="15"/>
        <v>1</v>
      </c>
      <c r="F63" s="966">
        <f t="shared" si="16"/>
        <v>182</v>
      </c>
      <c r="G63" s="912" t="s">
        <v>1030</v>
      </c>
      <c r="H63" s="912" t="s">
        <v>1031</v>
      </c>
      <c r="I63" s="912" t="s">
        <v>384</v>
      </c>
      <c r="J63" s="914">
        <f t="shared" ca="1" si="22"/>
        <v>0.78290251661331045</v>
      </c>
      <c r="K63" s="914">
        <f t="shared" ca="1" si="22"/>
        <v>0.46081922786550644</v>
      </c>
      <c r="L63" s="914">
        <f t="shared" ca="1" si="22"/>
        <v>0.59089631749554572</v>
      </c>
      <c r="M63" s="914">
        <f t="shared" ca="1" si="22"/>
        <v>1.1348541429050918</v>
      </c>
      <c r="N63" s="914">
        <f t="shared" ca="1" si="22"/>
        <v>1.0727946817968355</v>
      </c>
      <c r="O63" s="914">
        <f t="shared" ca="1" si="22"/>
        <v>0.25348099614482711</v>
      </c>
      <c r="P63" s="914">
        <f t="shared" ca="1" si="22"/>
        <v>1.4888527771123519</v>
      </c>
      <c r="Q63" s="914">
        <f t="shared" ca="1" si="22"/>
        <v>0</v>
      </c>
      <c r="R63" s="914">
        <f t="shared" ca="1" si="22"/>
        <v>1.4401685214592996</v>
      </c>
      <c r="S63" s="914">
        <f t="shared" ca="1" si="21"/>
        <v>0.80851996093155065</v>
      </c>
      <c r="T63" s="914">
        <f t="shared" ca="1" si="22"/>
        <v>0</v>
      </c>
      <c r="U63" s="914">
        <f t="shared" ca="1" si="22"/>
        <v>0</v>
      </c>
      <c r="V63" s="1" t="str">
        <f t="shared" si="17"/>
        <v>ASRCMS202202</v>
      </c>
      <c r="W63" s="913">
        <f t="shared" si="18"/>
        <v>45230</v>
      </c>
      <c r="X63" s="1" t="str">
        <f t="shared" si="19"/>
        <v>Unaudited</v>
      </c>
    </row>
    <row r="64" spans="1:24" x14ac:dyDescent="0.25">
      <c r="A64" s="1" t="s">
        <v>421</v>
      </c>
      <c r="B64" s="1" t="str">
        <f t="shared" si="12"/>
        <v>DEF</v>
      </c>
      <c r="C64" s="1" t="str">
        <f t="shared" si="13"/>
        <v>Default</v>
      </c>
      <c r="D64" s="912">
        <f t="shared" si="14"/>
        <v>1900</v>
      </c>
      <c r="E64" s="913">
        <f t="shared" si="15"/>
        <v>1</v>
      </c>
      <c r="F64" s="966">
        <f t="shared" si="16"/>
        <v>274</v>
      </c>
      <c r="G64" s="912" t="s">
        <v>1030</v>
      </c>
      <c r="H64" s="912" t="s">
        <v>1031</v>
      </c>
      <c r="I64" s="912" t="s">
        <v>384</v>
      </c>
      <c r="J64" s="914">
        <f t="shared" ca="1" si="22"/>
        <v>0.77159297279302186</v>
      </c>
      <c r="K64" s="914">
        <f t="shared" ca="1" si="22"/>
        <v>0.48180268419829159</v>
      </c>
      <c r="L64" s="914">
        <f t="shared" ca="1" si="22"/>
        <v>0.50818703343531257</v>
      </c>
      <c r="M64" s="914">
        <f t="shared" ca="1" si="22"/>
        <v>1.0676241549490373</v>
      </c>
      <c r="N64" s="914">
        <f t="shared" ca="1" si="22"/>
        <v>1.0415193274633743</v>
      </c>
      <c r="O64" s="914">
        <f t="shared" ca="1" si="22"/>
        <v>0.32910293463097107</v>
      </c>
      <c r="P64" s="914">
        <f t="shared" ca="1" si="22"/>
        <v>1.5003391660437484</v>
      </c>
      <c r="Q64" s="914">
        <f t="shared" ca="1" si="22"/>
        <v>0</v>
      </c>
      <c r="R64" s="914">
        <f t="shared" ca="1" si="22"/>
        <v>1.2124067704031301</v>
      </c>
      <c r="S64" s="914">
        <f t="shared" ca="1" si="21"/>
        <v>0.82268288873124051</v>
      </c>
      <c r="T64" s="914">
        <f t="shared" ca="1" si="22"/>
        <v>0</v>
      </c>
      <c r="U64" s="914">
        <f t="shared" ca="1" si="22"/>
        <v>0</v>
      </c>
      <c r="V64" s="1" t="str">
        <f t="shared" si="17"/>
        <v>ASRCMS202202</v>
      </c>
      <c r="W64" s="913">
        <f t="shared" si="18"/>
        <v>45230</v>
      </c>
      <c r="X64" s="1" t="str">
        <f t="shared" si="19"/>
        <v>Unaudited</v>
      </c>
    </row>
    <row r="65" spans="1:24" x14ac:dyDescent="0.25">
      <c r="A65" s="1" t="s">
        <v>421</v>
      </c>
      <c r="B65" s="1" t="str">
        <f t="shared" si="12"/>
        <v>DEF</v>
      </c>
      <c r="C65" s="1" t="str">
        <f t="shared" si="13"/>
        <v>Default</v>
      </c>
      <c r="D65" s="912">
        <f t="shared" si="14"/>
        <v>1900</v>
      </c>
      <c r="E65" s="913">
        <f t="shared" si="15"/>
        <v>1</v>
      </c>
      <c r="F65" s="966">
        <f t="shared" si="16"/>
        <v>366</v>
      </c>
      <c r="G65" s="912" t="s">
        <v>1030</v>
      </c>
      <c r="H65" s="912" t="s">
        <v>1031</v>
      </c>
      <c r="I65" s="912" t="s">
        <v>384</v>
      </c>
      <c r="J65" s="914">
        <f t="shared" ca="1" si="22"/>
        <v>0.85980299309282116</v>
      </c>
      <c r="K65" s="914">
        <f t="shared" ca="1" si="22"/>
        <v>0.57614045853445051</v>
      </c>
      <c r="L65" s="914">
        <f t="shared" ca="1" si="22"/>
        <v>0.62160770455569347</v>
      </c>
      <c r="M65" s="914">
        <f t="shared" ca="1" si="22"/>
        <v>1.3361824125051431</v>
      </c>
      <c r="N65" s="914">
        <f t="shared" ca="1" si="22"/>
        <v>1.23898986312205</v>
      </c>
      <c r="O65" s="914">
        <f t="shared" ca="1" si="22"/>
        <v>0.24169193672402051</v>
      </c>
      <c r="P65" s="914">
        <f t="shared" ca="1" si="22"/>
        <v>1.6038162977609784</v>
      </c>
      <c r="Q65" s="914">
        <f t="shared" ca="1" si="22"/>
        <v>0</v>
      </c>
      <c r="R65" s="914">
        <f t="shared" ca="1" si="22"/>
        <v>1.192370703947357</v>
      </c>
      <c r="S65" s="914">
        <f t="shared" ca="1" si="21"/>
        <v>0.77206688569606452</v>
      </c>
      <c r="T65" s="914">
        <f t="shared" ca="1" si="22"/>
        <v>0</v>
      </c>
      <c r="U65" s="914">
        <f t="shared" ca="1" si="22"/>
        <v>0</v>
      </c>
      <c r="V65" s="1" t="str">
        <f t="shared" si="17"/>
        <v>ASRCMS202202</v>
      </c>
      <c r="W65" s="913">
        <f t="shared" si="18"/>
        <v>45230</v>
      </c>
      <c r="X65" s="1" t="str">
        <f t="shared" si="19"/>
        <v>Unaudited</v>
      </c>
    </row>
    <row r="66" spans="1:24" x14ac:dyDescent="0.25">
      <c r="A66" s="1" t="s">
        <v>421</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22"/>
        <v>0.78430152762498695</v>
      </c>
      <c r="K66" s="914">
        <f t="shared" ca="1" si="22"/>
        <v>0.48856646004684556</v>
      </c>
      <c r="L66" s="914">
        <f t="shared" ca="1" si="22"/>
        <v>0.59696949518783093</v>
      </c>
      <c r="M66" s="914">
        <f t="shared" ca="1" si="22"/>
        <v>1.1190193865985145</v>
      </c>
      <c r="N66" s="914">
        <f t="shared" ca="1" si="22"/>
        <v>1.1722413675368013</v>
      </c>
      <c r="O66" s="914">
        <f t="shared" ca="1" si="22"/>
        <v>0.29992104164787636</v>
      </c>
      <c r="P66" s="914">
        <f t="shared" ca="1" si="22"/>
        <v>1.5174162689865422</v>
      </c>
      <c r="Q66" s="914">
        <f t="shared" ca="1" si="22"/>
        <v>0</v>
      </c>
      <c r="R66" s="914">
        <f t="shared" ca="1" si="22"/>
        <v>1.2832086566000196</v>
      </c>
      <c r="S66" s="914">
        <f t="shared" ca="1" si="21"/>
        <v>0.78033149179894967</v>
      </c>
      <c r="T66" s="914">
        <f t="shared" ca="1" si="22"/>
        <v>0</v>
      </c>
      <c r="U66" s="914">
        <f t="shared" ca="1" si="22"/>
        <v>0</v>
      </c>
      <c r="V66" s="1" t="str">
        <f t="shared" ref="V66:V97" si="28">file_name</f>
        <v>ASRCMS202202</v>
      </c>
      <c r="W66" s="913">
        <f t="shared" ref="W66:W97" si="29">file_date</f>
        <v>45230</v>
      </c>
      <c r="X66" s="1" t="str">
        <f t="shared" ref="X66:X97" si="30">status</f>
        <v>Unaudited</v>
      </c>
    </row>
    <row r="67" spans="1:24" x14ac:dyDescent="0.25">
      <c r="A67" s="1" t="s">
        <v>421</v>
      </c>
      <c r="B67" s="1" t="str">
        <f t="shared" si="23"/>
        <v>DEF</v>
      </c>
      <c r="C67" s="1" t="str">
        <f t="shared" si="24"/>
        <v>Default</v>
      </c>
      <c r="D67" s="912">
        <f t="shared" si="25"/>
        <v>1900</v>
      </c>
      <c r="E67" s="913">
        <f t="shared" si="26"/>
        <v>1</v>
      </c>
      <c r="F67" s="966">
        <f t="shared" si="27"/>
        <v>91</v>
      </c>
      <c r="G67" s="912" t="s">
        <v>1033</v>
      </c>
      <c r="H67" s="912" t="s">
        <v>1031</v>
      </c>
      <c r="I67" s="912" t="s">
        <v>384</v>
      </c>
      <c r="J67" s="914">
        <f t="shared" ca="1" si="22"/>
        <v>6.8933123916892547E-2</v>
      </c>
      <c r="K67" s="914">
        <f t="shared" ca="1" si="22"/>
        <v>2.4736277372627489E-2</v>
      </c>
      <c r="L67" s="914">
        <f t="shared" ca="1" si="22"/>
        <v>0.92055091334284223</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ASRCMS202202</v>
      </c>
      <c r="W67" s="913">
        <f t="shared" si="29"/>
        <v>45230</v>
      </c>
      <c r="X67" s="1" t="str">
        <f t="shared" si="30"/>
        <v>Unaudited</v>
      </c>
    </row>
    <row r="68" spans="1:24" x14ac:dyDescent="0.25">
      <c r="A68" s="1" t="s">
        <v>421</v>
      </c>
      <c r="B68" s="1" t="str">
        <f t="shared" si="23"/>
        <v>DEF</v>
      </c>
      <c r="C68" s="1" t="str">
        <f t="shared" si="24"/>
        <v>Default</v>
      </c>
      <c r="D68" s="912">
        <f t="shared" si="25"/>
        <v>1900</v>
      </c>
      <c r="E68" s="913">
        <f t="shared" si="26"/>
        <v>1</v>
      </c>
      <c r="F68" s="966">
        <f t="shared" si="27"/>
        <v>182</v>
      </c>
      <c r="G68" s="912" t="s">
        <v>1033</v>
      </c>
      <c r="H68" s="912" t="s">
        <v>1031</v>
      </c>
      <c r="I68" s="912" t="s">
        <v>384</v>
      </c>
      <c r="J68" s="914">
        <f t="shared" ca="1" si="22"/>
        <v>6.8942324466365529E-2</v>
      </c>
      <c r="K68" s="914">
        <f t="shared" ca="1" si="22"/>
        <v>2.4140250346355172E-2</v>
      </c>
      <c r="L68" s="914">
        <f t="shared" ca="1" si="22"/>
        <v>0.90296877858765046</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ASRCMS202202</v>
      </c>
      <c r="W68" s="913">
        <f t="shared" si="29"/>
        <v>45230</v>
      </c>
      <c r="X68" s="1" t="str">
        <f t="shared" si="30"/>
        <v>Unaudited</v>
      </c>
    </row>
    <row r="69" spans="1:24" x14ac:dyDescent="0.25">
      <c r="A69" s="1" t="s">
        <v>421</v>
      </c>
      <c r="B69" s="1" t="str">
        <f t="shared" si="23"/>
        <v>DEF</v>
      </c>
      <c r="C69" s="1" t="str">
        <f t="shared" si="24"/>
        <v>Default</v>
      </c>
      <c r="D69" s="912">
        <f t="shared" si="25"/>
        <v>1900</v>
      </c>
      <c r="E69" s="913">
        <f t="shared" si="26"/>
        <v>1</v>
      </c>
      <c r="F69" s="966">
        <f t="shared" si="27"/>
        <v>274</v>
      </c>
      <c r="G69" s="912" t="s">
        <v>1033</v>
      </c>
      <c r="H69" s="912" t="s">
        <v>1031</v>
      </c>
      <c r="I69" s="912" t="s">
        <v>384</v>
      </c>
      <c r="J69" s="914">
        <f t="shared" ca="1" si="22"/>
        <v>6.7789989605436946E-2</v>
      </c>
      <c r="K69" s="914">
        <f t="shared" ca="1" si="22"/>
        <v>2.4339388757101371E-2</v>
      </c>
      <c r="L69" s="914">
        <f t="shared" ca="1" si="22"/>
        <v>0.91085658241660494</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ASRCMS202202</v>
      </c>
      <c r="W69" s="913">
        <f t="shared" si="29"/>
        <v>45230</v>
      </c>
      <c r="X69" s="1" t="str">
        <f t="shared" si="30"/>
        <v>Unaudited</v>
      </c>
    </row>
    <row r="70" spans="1:24" x14ac:dyDescent="0.25">
      <c r="A70" s="1" t="s">
        <v>421</v>
      </c>
      <c r="B70" s="1" t="str">
        <f t="shared" si="23"/>
        <v>DEF</v>
      </c>
      <c r="C70" s="1" t="str">
        <f t="shared" si="24"/>
        <v>Default</v>
      </c>
      <c r="D70" s="912">
        <f t="shared" si="25"/>
        <v>1900</v>
      </c>
      <c r="E70" s="913">
        <f t="shared" si="26"/>
        <v>1</v>
      </c>
      <c r="F70" s="966">
        <f t="shared" si="27"/>
        <v>366</v>
      </c>
      <c r="G70" s="912" t="s">
        <v>1033</v>
      </c>
      <c r="H70" s="912" t="s">
        <v>1031</v>
      </c>
      <c r="I70" s="912" t="s">
        <v>384</v>
      </c>
      <c r="J70" s="914">
        <f t="shared" ca="1" si="22"/>
        <v>6.7905156024022945E-2</v>
      </c>
      <c r="K70" s="914">
        <f t="shared" ca="1" si="22"/>
        <v>2.7012035991435611E-2</v>
      </c>
      <c r="L70" s="914">
        <f t="shared" ca="1" si="22"/>
        <v>0.98364885908200217</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ASRCMS202202</v>
      </c>
      <c r="W70" s="913">
        <f t="shared" si="29"/>
        <v>45230</v>
      </c>
      <c r="X70" s="1" t="str">
        <f t="shared" si="30"/>
        <v>Unaudited</v>
      </c>
    </row>
    <row r="71" spans="1:24" x14ac:dyDescent="0.25">
      <c r="A71" s="1" t="s">
        <v>421</v>
      </c>
      <c r="B71" s="1" t="str">
        <f t="shared" si="23"/>
        <v>DEF</v>
      </c>
      <c r="C71" s="1" t="str">
        <f t="shared" si="24"/>
        <v>Default</v>
      </c>
      <c r="D71" s="912">
        <f t="shared" si="25"/>
        <v>1900</v>
      </c>
      <c r="E71" s="913">
        <f t="shared" si="26"/>
        <v>1</v>
      </c>
      <c r="F71" s="966">
        <f t="shared" si="27"/>
        <v>1</v>
      </c>
      <c r="G71" s="912" t="s">
        <v>1033</v>
      </c>
      <c r="H71" s="912" t="s">
        <v>1032</v>
      </c>
      <c r="I71" s="912" t="s">
        <v>384</v>
      </c>
      <c r="J71" s="914">
        <f t="shared" ca="1" si="22"/>
        <v>6.7529791007815754E-2</v>
      </c>
      <c r="K71" s="914">
        <f t="shared" ca="1" si="22"/>
        <v>2.5018751186093219E-2</v>
      </c>
      <c r="L71" s="914">
        <f t="shared" ca="1" si="22"/>
        <v>0.92880197361314387</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ASRCMS202202</v>
      </c>
      <c r="W71" s="913">
        <f t="shared" si="29"/>
        <v>45230</v>
      </c>
      <c r="X71" s="1" t="str">
        <f t="shared" si="30"/>
        <v>Unaudited</v>
      </c>
    </row>
    <row r="72" spans="1:24" x14ac:dyDescent="0.25">
      <c r="A72" s="1" t="s">
        <v>421</v>
      </c>
      <c r="B72" s="1" t="str">
        <f t="shared" si="23"/>
        <v>DEF</v>
      </c>
      <c r="C72" s="1" t="str">
        <f t="shared" si="24"/>
        <v>Default</v>
      </c>
      <c r="D72" s="912">
        <f t="shared" si="25"/>
        <v>1900</v>
      </c>
      <c r="E72" s="913">
        <f t="shared" si="26"/>
        <v>1</v>
      </c>
      <c r="F72" s="966">
        <f t="shared" si="27"/>
        <v>91</v>
      </c>
      <c r="G72" s="912" t="s">
        <v>1034</v>
      </c>
      <c r="H72" s="912" t="s">
        <v>1031</v>
      </c>
      <c r="I72" s="912" t="s">
        <v>384</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0.2027490357267451</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ASRCMS202202</v>
      </c>
      <c r="W72" s="913">
        <f t="shared" si="29"/>
        <v>45230</v>
      </c>
      <c r="X72" s="1" t="str">
        <f t="shared" si="30"/>
        <v>Unaudited</v>
      </c>
    </row>
    <row r="73" spans="1:24" x14ac:dyDescent="0.25">
      <c r="A73" s="1" t="s">
        <v>421</v>
      </c>
      <c r="B73" s="1" t="str">
        <f t="shared" si="23"/>
        <v>DEF</v>
      </c>
      <c r="C73" s="1" t="str">
        <f t="shared" si="24"/>
        <v>Default</v>
      </c>
      <c r="D73" s="912">
        <f t="shared" si="25"/>
        <v>1900</v>
      </c>
      <c r="E73" s="913">
        <f t="shared" si="26"/>
        <v>1</v>
      </c>
      <c r="F73" s="966">
        <f t="shared" si="27"/>
        <v>182</v>
      </c>
      <c r="G73" s="912" t="s">
        <v>1034</v>
      </c>
      <c r="H73" s="912" t="s">
        <v>1031</v>
      </c>
      <c r="I73" s="912" t="s">
        <v>384</v>
      </c>
      <c r="J73" s="914">
        <f t="shared" ca="1" si="31"/>
        <v>0.14654280990873969</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ASRCMS202202</v>
      </c>
      <c r="W73" s="913">
        <f t="shared" si="29"/>
        <v>45230</v>
      </c>
      <c r="X73" s="1" t="str">
        <f t="shared" si="30"/>
        <v>Unaudited</v>
      </c>
    </row>
    <row r="74" spans="1:24" x14ac:dyDescent="0.25">
      <c r="A74" s="1" t="s">
        <v>421</v>
      </c>
      <c r="B74" s="1" t="str">
        <f t="shared" si="23"/>
        <v>DEF</v>
      </c>
      <c r="C74" s="1" t="str">
        <f t="shared" si="24"/>
        <v>Default</v>
      </c>
      <c r="D74" s="912">
        <f t="shared" si="25"/>
        <v>1900</v>
      </c>
      <c r="E74" s="913">
        <f t="shared" si="26"/>
        <v>1</v>
      </c>
      <c r="F74" s="966">
        <f t="shared" si="27"/>
        <v>274</v>
      </c>
      <c r="G74" s="912" t="s">
        <v>1034</v>
      </c>
      <c r="H74" s="912" t="s">
        <v>1031</v>
      </c>
      <c r="I74" s="912" t="s">
        <v>384</v>
      </c>
      <c r="J74" s="914">
        <f t="shared" ca="1" si="31"/>
        <v>0.15904099407785405</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ASRCMS202202</v>
      </c>
      <c r="W74" s="913">
        <f t="shared" si="29"/>
        <v>45230</v>
      </c>
      <c r="X74" s="1" t="str">
        <f t="shared" si="30"/>
        <v>Unaudited</v>
      </c>
    </row>
    <row r="75" spans="1:24" x14ac:dyDescent="0.25">
      <c r="A75" s="1" t="s">
        <v>421</v>
      </c>
      <c r="B75" s="1" t="str">
        <f t="shared" si="23"/>
        <v>DEF</v>
      </c>
      <c r="C75" s="1" t="str">
        <f t="shared" si="24"/>
        <v>Default</v>
      </c>
      <c r="D75" s="912">
        <f t="shared" si="25"/>
        <v>1900</v>
      </c>
      <c r="E75" s="913">
        <f t="shared" si="26"/>
        <v>1</v>
      </c>
      <c r="F75" s="966">
        <f t="shared" si="27"/>
        <v>366</v>
      </c>
      <c r="G75" s="912" t="s">
        <v>1034</v>
      </c>
      <c r="H75" s="912" t="s">
        <v>1031</v>
      </c>
      <c r="I75" s="912" t="s">
        <v>384</v>
      </c>
      <c r="J75" s="914">
        <f t="shared" ca="1" si="31"/>
        <v>7.0641404647757866E-2</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ASRCMS202202</v>
      </c>
      <c r="W75" s="913">
        <f t="shared" si="29"/>
        <v>45230</v>
      </c>
      <c r="X75" s="1" t="str">
        <f t="shared" si="30"/>
        <v>Unaudited</v>
      </c>
    </row>
    <row r="76" spans="1:24" x14ac:dyDescent="0.25">
      <c r="A76" s="1" t="s">
        <v>421</v>
      </c>
      <c r="B76" s="1" t="str">
        <f t="shared" si="23"/>
        <v>DEF</v>
      </c>
      <c r="C76" s="1" t="str">
        <f t="shared" si="24"/>
        <v>Default</v>
      </c>
      <c r="D76" s="912">
        <f t="shared" si="25"/>
        <v>1900</v>
      </c>
      <c r="E76" s="913">
        <f t="shared" si="26"/>
        <v>1</v>
      </c>
      <c r="F76" s="966">
        <f t="shared" si="27"/>
        <v>1</v>
      </c>
      <c r="G76" s="912" t="s">
        <v>1034</v>
      </c>
      <c r="H76" s="912" t="s">
        <v>1032</v>
      </c>
      <c r="I76" s="912" t="s">
        <v>384</v>
      </c>
      <c r="J76" s="914">
        <f t="shared" ca="1" si="31"/>
        <v>0.14663449085773422</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ASRCMS202202</v>
      </c>
      <c r="W76" s="913">
        <f t="shared" si="29"/>
        <v>45230</v>
      </c>
      <c r="X76" s="1" t="str">
        <f t="shared" si="30"/>
        <v>Unaudited</v>
      </c>
    </row>
    <row r="77" spans="1:24" x14ac:dyDescent="0.25">
      <c r="A77" s="1" t="s">
        <v>421</v>
      </c>
      <c r="B77" s="1" t="str">
        <f t="shared" si="23"/>
        <v>DEF</v>
      </c>
      <c r="C77" s="1" t="str">
        <f t="shared" si="24"/>
        <v>Default</v>
      </c>
      <c r="D77" s="912">
        <f t="shared" si="25"/>
        <v>1900</v>
      </c>
      <c r="E77" s="913">
        <f t="shared" si="26"/>
        <v>1</v>
      </c>
      <c r="F77" s="966">
        <f t="shared" si="27"/>
        <v>91</v>
      </c>
      <c r="G77" s="912" t="s">
        <v>1030</v>
      </c>
      <c r="H77" s="912" t="s">
        <v>1031</v>
      </c>
      <c r="I77" s="912" t="s">
        <v>385</v>
      </c>
      <c r="J77" s="914">
        <f t="shared" ca="1" si="31"/>
        <v>0.75173936319382484</v>
      </c>
      <c r="K77" s="914">
        <f t="shared" ca="1" si="31"/>
        <v>0.50313624993531703</v>
      </c>
      <c r="L77" s="914">
        <f t="shared" ca="1" si="31"/>
        <v>0.45558706651311603</v>
      </c>
      <c r="M77" s="914">
        <f t="shared" ca="1" si="31"/>
        <v>1.0360665794644417</v>
      </c>
      <c r="N77" s="914">
        <f t="shared" ca="1" si="31"/>
        <v>1.2023835271476697</v>
      </c>
      <c r="O77" s="914">
        <f t="shared" ca="1" si="31"/>
        <v>1.588160144375115</v>
      </c>
      <c r="P77" s="914">
        <f t="shared" ca="1" si="31"/>
        <v>1.0741505301216796</v>
      </c>
      <c r="Q77" s="914">
        <f t="shared" ca="1" si="31"/>
        <v>0</v>
      </c>
      <c r="R77" s="914">
        <f t="shared" ca="1" si="31"/>
        <v>2.0927926634916871</v>
      </c>
      <c r="S77" s="914">
        <f t="shared" ca="1" si="22"/>
        <v>0.81641732342283013</v>
      </c>
      <c r="T77" s="914">
        <f t="shared" ca="1" si="31"/>
        <v>0</v>
      </c>
      <c r="U77" s="914">
        <f t="shared" ca="1" si="31"/>
        <v>0</v>
      </c>
      <c r="V77" s="1" t="str">
        <f t="shared" si="28"/>
        <v>ASRCMS202202</v>
      </c>
      <c r="W77" s="913">
        <f t="shared" si="29"/>
        <v>45230</v>
      </c>
      <c r="X77" s="1" t="str">
        <f t="shared" si="30"/>
        <v>Unaudited</v>
      </c>
    </row>
    <row r="78" spans="1:24" x14ac:dyDescent="0.25">
      <c r="A78" s="1" t="s">
        <v>421</v>
      </c>
      <c r="B78" s="1" t="str">
        <f t="shared" si="23"/>
        <v>DEF</v>
      </c>
      <c r="C78" s="1" t="str">
        <f t="shared" si="24"/>
        <v>Default</v>
      </c>
      <c r="D78" s="912">
        <f t="shared" si="25"/>
        <v>1900</v>
      </c>
      <c r="E78" s="913">
        <f t="shared" si="26"/>
        <v>1</v>
      </c>
      <c r="F78" s="966">
        <f t="shared" si="27"/>
        <v>182</v>
      </c>
      <c r="G78" s="912" t="s">
        <v>1030</v>
      </c>
      <c r="H78" s="912" t="s">
        <v>1031</v>
      </c>
      <c r="I78" s="912" t="s">
        <v>385</v>
      </c>
      <c r="J78" s="914">
        <f t="shared" ca="1" si="31"/>
        <v>0.74510578563937957</v>
      </c>
      <c r="K78" s="914">
        <f t="shared" ca="1" si="31"/>
        <v>0.47557630030678272</v>
      </c>
      <c r="L78" s="914">
        <f t="shared" ca="1" si="31"/>
        <v>0.55047588175121742</v>
      </c>
      <c r="M78" s="914">
        <f t="shared" ca="1" si="31"/>
        <v>1.0092127779750386</v>
      </c>
      <c r="N78" s="914">
        <f t="shared" ca="1" si="31"/>
        <v>1.0959839964009401</v>
      </c>
      <c r="O78" s="914">
        <f t="shared" ca="1" si="31"/>
        <v>1.1963060040290059</v>
      </c>
      <c r="P78" s="914">
        <f t="shared" ca="1" si="31"/>
        <v>1.3729774163993196</v>
      </c>
      <c r="Q78" s="914">
        <f t="shared" ca="1" si="31"/>
        <v>0</v>
      </c>
      <c r="R78" s="914">
        <f t="shared" ca="1" si="31"/>
        <v>2.0874626719713403</v>
      </c>
      <c r="S78" s="914">
        <f t="shared" ca="1" si="31"/>
        <v>0.80364571720290212</v>
      </c>
      <c r="T78" s="914">
        <f t="shared" ca="1" si="31"/>
        <v>0</v>
      </c>
      <c r="U78" s="914">
        <f t="shared" ca="1" si="31"/>
        <v>0</v>
      </c>
      <c r="V78" s="1" t="str">
        <f t="shared" si="28"/>
        <v>ASRCMS202202</v>
      </c>
      <c r="W78" s="913">
        <f t="shared" si="29"/>
        <v>45230</v>
      </c>
      <c r="X78" s="1" t="str">
        <f t="shared" si="30"/>
        <v>Unaudited</v>
      </c>
    </row>
    <row r="79" spans="1:24" x14ac:dyDescent="0.25">
      <c r="A79" s="1" t="s">
        <v>421</v>
      </c>
      <c r="B79" s="1" t="str">
        <f t="shared" si="23"/>
        <v>DEF</v>
      </c>
      <c r="C79" s="1" t="str">
        <f t="shared" si="24"/>
        <v>Default</v>
      </c>
      <c r="D79" s="912">
        <f t="shared" si="25"/>
        <v>1900</v>
      </c>
      <c r="E79" s="913">
        <f t="shared" si="26"/>
        <v>1</v>
      </c>
      <c r="F79" s="966">
        <f t="shared" si="27"/>
        <v>274</v>
      </c>
      <c r="G79" s="912" t="s">
        <v>1030</v>
      </c>
      <c r="H79" s="912" t="s">
        <v>1031</v>
      </c>
      <c r="I79" s="912" t="s">
        <v>385</v>
      </c>
      <c r="J79" s="914">
        <f t="shared" ca="1" si="31"/>
        <v>0.76784504408038134</v>
      </c>
      <c r="K79" s="914">
        <f t="shared" ca="1" si="31"/>
        <v>0.48029137069298156</v>
      </c>
      <c r="L79" s="914">
        <f t="shared" ca="1" si="31"/>
        <v>0.50890211255129636</v>
      </c>
      <c r="M79" s="914">
        <f t="shared" ca="1" si="31"/>
        <v>1.0341574897788155</v>
      </c>
      <c r="N79" s="914">
        <f t="shared" ca="1" si="31"/>
        <v>1.0356946860522849</v>
      </c>
      <c r="O79" s="914">
        <f t="shared" ca="1" si="31"/>
        <v>0.75438321936607367</v>
      </c>
      <c r="P79" s="914">
        <f t="shared" ca="1" si="31"/>
        <v>1.3520949078958751</v>
      </c>
      <c r="Q79" s="914">
        <f t="shared" ca="1" si="31"/>
        <v>0</v>
      </c>
      <c r="R79" s="914">
        <f t="shared" ca="1" si="31"/>
        <v>1.8872330546153249</v>
      </c>
      <c r="S79" s="914">
        <f t="shared" ca="1" si="31"/>
        <v>0.93445347911985555</v>
      </c>
      <c r="T79" s="914">
        <f t="shared" ca="1" si="31"/>
        <v>0</v>
      </c>
      <c r="U79" s="914">
        <f t="shared" ca="1" si="31"/>
        <v>0</v>
      </c>
      <c r="V79" s="1" t="str">
        <f t="shared" si="28"/>
        <v>ASRCMS202202</v>
      </c>
      <c r="W79" s="913">
        <f t="shared" si="29"/>
        <v>45230</v>
      </c>
      <c r="X79" s="1" t="str">
        <f t="shared" si="30"/>
        <v>Unaudited</v>
      </c>
    </row>
    <row r="80" spans="1:24" x14ac:dyDescent="0.25">
      <c r="A80" s="1" t="s">
        <v>421</v>
      </c>
      <c r="B80" s="1" t="str">
        <f t="shared" si="23"/>
        <v>DEF</v>
      </c>
      <c r="C80" s="1" t="str">
        <f t="shared" si="24"/>
        <v>Default</v>
      </c>
      <c r="D80" s="912">
        <f t="shared" si="25"/>
        <v>1900</v>
      </c>
      <c r="E80" s="913">
        <f t="shared" si="26"/>
        <v>1</v>
      </c>
      <c r="F80" s="966">
        <f t="shared" si="27"/>
        <v>366</v>
      </c>
      <c r="G80" s="912" t="s">
        <v>1030</v>
      </c>
      <c r="H80" s="912" t="s">
        <v>1031</v>
      </c>
      <c r="I80" s="912" t="s">
        <v>385</v>
      </c>
      <c r="J80" s="914">
        <f t="shared" ca="1" si="31"/>
        <v>0.8390101814489157</v>
      </c>
      <c r="K80" s="914">
        <f t="shared" ca="1" si="31"/>
        <v>0.58009935323435435</v>
      </c>
      <c r="L80" s="914">
        <f t="shared" ca="1" si="31"/>
        <v>0.51663693086948148</v>
      </c>
      <c r="M80" s="914">
        <f t="shared" ca="1" si="31"/>
        <v>1.261941807521733</v>
      </c>
      <c r="N80" s="914">
        <f t="shared" ca="1" si="31"/>
        <v>0.92189454683896876</v>
      </c>
      <c r="O80" s="914">
        <f t="shared" ca="1" si="31"/>
        <v>1.235466152796407</v>
      </c>
      <c r="P80" s="914">
        <f t="shared" ca="1" si="31"/>
        <v>1.2566626618910315</v>
      </c>
      <c r="Q80" s="914">
        <f t="shared" ca="1" si="31"/>
        <v>0</v>
      </c>
      <c r="R80" s="914">
        <f t="shared" ca="1" si="31"/>
        <v>1.8604173387123333</v>
      </c>
      <c r="S80" s="914">
        <f t="shared" ca="1" si="31"/>
        <v>0.85508673234360677</v>
      </c>
      <c r="T80" s="914">
        <f t="shared" ca="1" si="31"/>
        <v>0</v>
      </c>
      <c r="U80" s="914">
        <f t="shared" ca="1" si="31"/>
        <v>0</v>
      </c>
      <c r="V80" s="1" t="str">
        <f t="shared" si="28"/>
        <v>ASRCMS202202</v>
      </c>
      <c r="W80" s="913">
        <f t="shared" si="29"/>
        <v>45230</v>
      </c>
      <c r="X80" s="1" t="str">
        <f t="shared" si="30"/>
        <v>Unaudited</v>
      </c>
    </row>
    <row r="81" spans="1:24" x14ac:dyDescent="0.25">
      <c r="A81" s="1" t="s">
        <v>421</v>
      </c>
      <c r="B81" s="1" t="str">
        <f t="shared" si="23"/>
        <v>DEF</v>
      </c>
      <c r="C81" s="1" t="str">
        <f t="shared" si="24"/>
        <v>Default</v>
      </c>
      <c r="D81" s="912">
        <f t="shared" si="25"/>
        <v>1900</v>
      </c>
      <c r="E81" s="913">
        <f t="shared" si="26"/>
        <v>1</v>
      </c>
      <c r="F81" s="966">
        <f t="shared" si="27"/>
        <v>1</v>
      </c>
      <c r="G81" s="912" t="s">
        <v>1030</v>
      </c>
      <c r="H81" s="912" t="s">
        <v>1032</v>
      </c>
      <c r="I81" s="912" t="s">
        <v>385</v>
      </c>
      <c r="J81" s="914">
        <f t="shared" ca="1" si="31"/>
        <v>0.76678169761999726</v>
      </c>
      <c r="K81" s="914">
        <f t="shared" ca="1" si="31"/>
        <v>0.5086933561413457</v>
      </c>
      <c r="L81" s="914">
        <f t="shared" ca="1" si="31"/>
        <v>0.50835982843283789</v>
      </c>
      <c r="M81" s="914">
        <f t="shared" ca="1" si="31"/>
        <v>1.0825545482962198</v>
      </c>
      <c r="N81" s="914">
        <f t="shared" ca="1" si="31"/>
        <v>1.0661368538482607</v>
      </c>
      <c r="O81" s="914">
        <f t="shared" ca="1" si="31"/>
        <v>1.2052072961774611</v>
      </c>
      <c r="P81" s="914">
        <f t="shared" ca="1" si="31"/>
        <v>1.2651613851133556</v>
      </c>
      <c r="Q81" s="914">
        <f t="shared" ca="1" si="31"/>
        <v>0</v>
      </c>
      <c r="R81" s="914">
        <f t="shared" ca="1" si="31"/>
        <v>1.9858355926728912</v>
      </c>
      <c r="S81" s="914">
        <f t="shared" ca="1" si="31"/>
        <v>0.85178662917412451</v>
      </c>
      <c r="T81" s="914">
        <f t="shared" ca="1" si="31"/>
        <v>0</v>
      </c>
      <c r="U81" s="914">
        <f t="shared" ca="1" si="31"/>
        <v>0</v>
      </c>
      <c r="V81" s="1" t="str">
        <f t="shared" si="28"/>
        <v>ASRCMS202202</v>
      </c>
      <c r="W81" s="913">
        <f t="shared" si="29"/>
        <v>45230</v>
      </c>
      <c r="X81" s="1" t="str">
        <f t="shared" si="30"/>
        <v>Unaudited</v>
      </c>
    </row>
    <row r="82" spans="1:24" x14ac:dyDescent="0.25">
      <c r="A82" s="1" t="s">
        <v>421</v>
      </c>
      <c r="B82" s="1" t="str">
        <f t="shared" si="23"/>
        <v>DEF</v>
      </c>
      <c r="C82" s="1" t="str">
        <f t="shared" si="24"/>
        <v>Default</v>
      </c>
      <c r="D82" s="912">
        <f t="shared" si="25"/>
        <v>1900</v>
      </c>
      <c r="E82" s="913">
        <f t="shared" si="26"/>
        <v>1</v>
      </c>
      <c r="F82" s="966">
        <f t="shared" si="27"/>
        <v>91</v>
      </c>
      <c r="G82" s="912" t="s">
        <v>1033</v>
      </c>
      <c r="H82" s="912" t="s">
        <v>1031</v>
      </c>
      <c r="I82" s="912" t="s">
        <v>385</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6.6985381664654828E-2</v>
      </c>
      <c r="K82" s="914">
        <f t="shared" ca="1" si="32"/>
        <v>2.0901070565504276E-2</v>
      </c>
      <c r="L82" s="914">
        <f t="shared" ca="1" si="32"/>
        <v>0.89919481894870634</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ASRCMS202202</v>
      </c>
      <c r="W82" s="913">
        <f t="shared" si="29"/>
        <v>45230</v>
      </c>
      <c r="X82" s="1" t="str">
        <f t="shared" si="30"/>
        <v>Unaudited</v>
      </c>
    </row>
    <row r="83" spans="1:24" x14ac:dyDescent="0.25">
      <c r="A83" s="1" t="s">
        <v>421</v>
      </c>
      <c r="B83" s="1" t="str">
        <f t="shared" si="23"/>
        <v>DEF</v>
      </c>
      <c r="C83" s="1" t="str">
        <f t="shared" si="24"/>
        <v>Default</v>
      </c>
      <c r="D83" s="912">
        <f t="shared" si="25"/>
        <v>1900</v>
      </c>
      <c r="E83" s="913">
        <f t="shared" si="26"/>
        <v>1</v>
      </c>
      <c r="F83" s="966">
        <f t="shared" si="27"/>
        <v>182</v>
      </c>
      <c r="G83" s="912" t="s">
        <v>1033</v>
      </c>
      <c r="H83" s="912" t="s">
        <v>1031</v>
      </c>
      <c r="I83" s="912" t="s">
        <v>385</v>
      </c>
      <c r="J83" s="914">
        <f t="shared" ca="1" si="32"/>
        <v>6.73834819039872E-2</v>
      </c>
      <c r="K83" s="914">
        <f t="shared" ca="1" si="32"/>
        <v>2.0572957595743169E-2</v>
      </c>
      <c r="L83" s="914">
        <f t="shared" ca="1" si="32"/>
        <v>0.88592261044712972</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ASRCMS202202</v>
      </c>
      <c r="W83" s="913">
        <f t="shared" si="29"/>
        <v>45230</v>
      </c>
      <c r="X83" s="1" t="str">
        <f t="shared" si="30"/>
        <v>Unaudited</v>
      </c>
    </row>
    <row r="84" spans="1:24" x14ac:dyDescent="0.25">
      <c r="A84" s="1" t="s">
        <v>421</v>
      </c>
      <c r="B84" s="1" t="str">
        <f t="shared" si="23"/>
        <v>DEF</v>
      </c>
      <c r="C84" s="1" t="str">
        <f t="shared" si="24"/>
        <v>Default</v>
      </c>
      <c r="D84" s="912">
        <f t="shared" si="25"/>
        <v>1900</v>
      </c>
      <c r="E84" s="913">
        <f t="shared" si="26"/>
        <v>1</v>
      </c>
      <c r="F84" s="966">
        <f t="shared" si="27"/>
        <v>274</v>
      </c>
      <c r="G84" s="912" t="s">
        <v>1033</v>
      </c>
      <c r="H84" s="912" t="s">
        <v>1031</v>
      </c>
      <c r="I84" s="912" t="s">
        <v>385</v>
      </c>
      <c r="J84" s="914">
        <f t="shared" ca="1" si="32"/>
        <v>6.9280898877002575E-2</v>
      </c>
      <c r="K84" s="914">
        <f t="shared" ca="1" si="32"/>
        <v>2.0873145378559405E-2</v>
      </c>
      <c r="L84" s="914">
        <f t="shared" ca="1" si="32"/>
        <v>0.88814318988267038</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ASRCMS202202</v>
      </c>
      <c r="W84" s="913">
        <f t="shared" si="29"/>
        <v>45230</v>
      </c>
      <c r="X84" s="1" t="str">
        <f t="shared" si="30"/>
        <v>Unaudited</v>
      </c>
    </row>
    <row r="85" spans="1:24" x14ac:dyDescent="0.25">
      <c r="A85" s="1" t="s">
        <v>421</v>
      </c>
      <c r="B85" s="1" t="str">
        <f t="shared" si="23"/>
        <v>DEF</v>
      </c>
      <c r="C85" s="1" t="str">
        <f t="shared" si="24"/>
        <v>Default</v>
      </c>
      <c r="D85" s="912">
        <f t="shared" si="25"/>
        <v>1900</v>
      </c>
      <c r="E85" s="913">
        <f t="shared" si="26"/>
        <v>1</v>
      </c>
      <c r="F85" s="966">
        <f t="shared" si="27"/>
        <v>366</v>
      </c>
      <c r="G85" s="912" t="s">
        <v>1033</v>
      </c>
      <c r="H85" s="912" t="s">
        <v>1031</v>
      </c>
      <c r="I85" s="912" t="s">
        <v>385</v>
      </c>
      <c r="J85" s="914">
        <f t="shared" ca="1" si="32"/>
        <v>6.9824558830000036E-2</v>
      </c>
      <c r="K85" s="914">
        <f t="shared" ca="1" si="32"/>
        <v>2.2566835210525143E-2</v>
      </c>
      <c r="L85" s="914">
        <f t="shared" ca="1" si="32"/>
        <v>0.92753758555322663</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ASRCMS202202</v>
      </c>
      <c r="W85" s="913">
        <f t="shared" si="29"/>
        <v>45230</v>
      </c>
      <c r="X85" s="1" t="str">
        <f t="shared" si="30"/>
        <v>Unaudited</v>
      </c>
    </row>
    <row r="86" spans="1:24" x14ac:dyDescent="0.25">
      <c r="A86" s="1" t="s">
        <v>421</v>
      </c>
      <c r="B86" s="1" t="str">
        <f t="shared" si="23"/>
        <v>DEF</v>
      </c>
      <c r="C86" s="1" t="str">
        <f t="shared" si="24"/>
        <v>Default</v>
      </c>
      <c r="D86" s="912">
        <f t="shared" si="25"/>
        <v>1900</v>
      </c>
      <c r="E86" s="913">
        <f t="shared" si="26"/>
        <v>1</v>
      </c>
      <c r="F86" s="966">
        <f t="shared" si="27"/>
        <v>1</v>
      </c>
      <c r="G86" s="912" t="s">
        <v>1033</v>
      </c>
      <c r="H86" s="912" t="s">
        <v>1032</v>
      </c>
      <c r="I86" s="912" t="s">
        <v>385</v>
      </c>
      <c r="J86" s="914">
        <f t="shared" ca="1" si="32"/>
        <v>6.7515057859444033E-2</v>
      </c>
      <c r="K86" s="914">
        <f t="shared" ca="1" si="32"/>
        <v>2.1210879420982931E-2</v>
      </c>
      <c r="L86" s="914">
        <f t="shared" ca="1" si="32"/>
        <v>0.90003877452142733</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ASRCMS202202</v>
      </c>
      <c r="W86" s="913">
        <f t="shared" si="29"/>
        <v>45230</v>
      </c>
      <c r="X86" s="1" t="str">
        <f t="shared" si="30"/>
        <v>Unaudited</v>
      </c>
    </row>
    <row r="87" spans="1:24" x14ac:dyDescent="0.25">
      <c r="A87" s="1" t="s">
        <v>421</v>
      </c>
      <c r="B87" s="1" t="str">
        <f t="shared" si="23"/>
        <v>DEF</v>
      </c>
      <c r="C87" s="1" t="str">
        <f t="shared" si="24"/>
        <v>Default</v>
      </c>
      <c r="D87" s="912">
        <f t="shared" si="25"/>
        <v>1900</v>
      </c>
      <c r="E87" s="913">
        <f t="shared" si="26"/>
        <v>1</v>
      </c>
      <c r="F87" s="966">
        <f t="shared" si="27"/>
        <v>91</v>
      </c>
      <c r="G87" s="912" t="s">
        <v>1034</v>
      </c>
      <c r="H87" s="912" t="s">
        <v>1031</v>
      </c>
      <c r="I87" s="912" t="s">
        <v>385</v>
      </c>
      <c r="J87" s="914">
        <f t="shared" ca="1" si="32"/>
        <v>0.17965902974929948</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ASRCMS202202</v>
      </c>
      <c r="W87" s="913">
        <f t="shared" si="29"/>
        <v>45230</v>
      </c>
      <c r="X87" s="1" t="str">
        <f t="shared" si="30"/>
        <v>Unaudited</v>
      </c>
    </row>
    <row r="88" spans="1:24" x14ac:dyDescent="0.25">
      <c r="A88" s="1" t="s">
        <v>421</v>
      </c>
      <c r="B88" s="1" t="str">
        <f t="shared" si="23"/>
        <v>DEF</v>
      </c>
      <c r="C88" s="1" t="str">
        <f t="shared" si="24"/>
        <v>Default</v>
      </c>
      <c r="D88" s="912">
        <f t="shared" si="25"/>
        <v>1900</v>
      </c>
      <c r="E88" s="913">
        <f t="shared" si="26"/>
        <v>1</v>
      </c>
      <c r="F88" s="966">
        <f t="shared" si="27"/>
        <v>182</v>
      </c>
      <c r="G88" s="912" t="s">
        <v>1034</v>
      </c>
      <c r="H88" s="912" t="s">
        <v>1031</v>
      </c>
      <c r="I88" s="912" t="s">
        <v>385</v>
      </c>
      <c r="J88" s="914">
        <f t="shared" ca="1" si="32"/>
        <v>0.18570569400909284</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ASRCMS202202</v>
      </c>
      <c r="W88" s="913">
        <f t="shared" si="29"/>
        <v>45230</v>
      </c>
      <c r="X88" s="1" t="str">
        <f t="shared" si="30"/>
        <v>Unaudited</v>
      </c>
    </row>
    <row r="89" spans="1:24" x14ac:dyDescent="0.25">
      <c r="A89" s="1" t="s">
        <v>421</v>
      </c>
      <c r="B89" s="1" t="str">
        <f t="shared" si="23"/>
        <v>DEF</v>
      </c>
      <c r="C89" s="1" t="str">
        <f t="shared" si="24"/>
        <v>Default</v>
      </c>
      <c r="D89" s="912">
        <f t="shared" si="25"/>
        <v>1900</v>
      </c>
      <c r="E89" s="913">
        <f t="shared" si="26"/>
        <v>1</v>
      </c>
      <c r="F89" s="966">
        <f t="shared" si="27"/>
        <v>274</v>
      </c>
      <c r="G89" s="912" t="s">
        <v>1034</v>
      </c>
      <c r="H89" s="912" t="s">
        <v>1031</v>
      </c>
      <c r="I89" s="912" t="s">
        <v>385</v>
      </c>
      <c r="J89" s="914">
        <f t="shared" ca="1" si="32"/>
        <v>0.16135821773042996</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ASRCMS202202</v>
      </c>
      <c r="W89" s="913">
        <f t="shared" si="29"/>
        <v>45230</v>
      </c>
      <c r="X89" s="1" t="str">
        <f t="shared" si="30"/>
        <v>Unaudited</v>
      </c>
    </row>
    <row r="90" spans="1:24" x14ac:dyDescent="0.25">
      <c r="A90" s="1" t="s">
        <v>421</v>
      </c>
      <c r="B90" s="1" t="str">
        <f t="shared" si="23"/>
        <v>DEF</v>
      </c>
      <c r="C90" s="1" t="str">
        <f t="shared" si="24"/>
        <v>Default</v>
      </c>
      <c r="D90" s="912">
        <f t="shared" si="25"/>
        <v>1900</v>
      </c>
      <c r="E90" s="913">
        <f t="shared" si="26"/>
        <v>1</v>
      </c>
      <c r="F90" s="966">
        <f t="shared" si="27"/>
        <v>366</v>
      </c>
      <c r="G90" s="912" t="s">
        <v>1034</v>
      </c>
      <c r="H90" s="912" t="s">
        <v>1031</v>
      </c>
      <c r="I90" s="912" t="s">
        <v>385</v>
      </c>
      <c r="J90" s="914">
        <f t="shared" ca="1" si="32"/>
        <v>8.9518743548181359E-2</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ASRCMS202202</v>
      </c>
      <c r="W90" s="913">
        <f t="shared" si="29"/>
        <v>45230</v>
      </c>
      <c r="X90" s="1" t="str">
        <f t="shared" si="30"/>
        <v>Unaudited</v>
      </c>
    </row>
    <row r="91" spans="1:24" x14ac:dyDescent="0.25">
      <c r="A91" s="1" t="s">
        <v>421</v>
      </c>
      <c r="B91" s="1" t="str">
        <f t="shared" si="23"/>
        <v>DEF</v>
      </c>
      <c r="C91" s="1" t="str">
        <f t="shared" si="24"/>
        <v>Default</v>
      </c>
      <c r="D91" s="912">
        <f t="shared" si="25"/>
        <v>1900</v>
      </c>
      <c r="E91" s="913">
        <f t="shared" si="26"/>
        <v>1</v>
      </c>
      <c r="F91" s="966">
        <f t="shared" si="27"/>
        <v>1</v>
      </c>
      <c r="G91" s="912" t="s">
        <v>1034</v>
      </c>
      <c r="H91" s="912" t="s">
        <v>1032</v>
      </c>
      <c r="I91" s="912" t="s">
        <v>385</v>
      </c>
      <c r="J91" s="914">
        <f t="shared" ca="1" si="32"/>
        <v>0.16413899540787646</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ASRCMS202202</v>
      </c>
      <c r="W91" s="913">
        <f t="shared" si="29"/>
        <v>45230</v>
      </c>
      <c r="X91" s="1" t="str">
        <f t="shared" si="30"/>
        <v>Unaudited</v>
      </c>
    </row>
    <row r="92" spans="1:24" x14ac:dyDescent="0.25">
      <c r="A92" s="1" t="s">
        <v>421</v>
      </c>
      <c r="B92" s="1" t="str">
        <f t="shared" si="23"/>
        <v>DEF</v>
      </c>
      <c r="C92" s="1" t="str">
        <f t="shared" si="24"/>
        <v>Default</v>
      </c>
      <c r="D92" s="912">
        <f t="shared" si="25"/>
        <v>1900</v>
      </c>
      <c r="E92" s="913">
        <f t="shared" si="26"/>
        <v>1</v>
      </c>
      <c r="F92" s="966">
        <f t="shared" si="27"/>
        <v>91</v>
      </c>
      <c r="G92" s="912" t="s">
        <v>1030</v>
      </c>
      <c r="H92" s="912" t="s">
        <v>1031</v>
      </c>
      <c r="I92" s="912" t="s">
        <v>386</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0.7987070956515524</v>
      </c>
      <c r="K92" s="914">
        <f t="shared" ca="1" si="33"/>
        <v>0.51242433338617777</v>
      </c>
      <c r="L92" s="914">
        <f t="shared" ca="1" si="33"/>
        <v>0.38193688084821886</v>
      </c>
      <c r="M92" s="914">
        <f t="shared" ca="1" si="33"/>
        <v>1.0481404703366717</v>
      </c>
      <c r="N92" s="914">
        <f t="shared" ca="1" si="33"/>
        <v>1.0969416013948239</v>
      </c>
      <c r="O92" s="914">
        <f t="shared" ca="1" si="33"/>
        <v>0.26254228086607478</v>
      </c>
      <c r="P92" s="914">
        <f t="shared" ca="1" si="33"/>
        <v>1.2725729392296021</v>
      </c>
      <c r="Q92" s="914">
        <f t="shared" ca="1" si="33"/>
        <v>0</v>
      </c>
      <c r="R92" s="914">
        <f t="shared" ca="1" si="33"/>
        <v>1.8182655850658467</v>
      </c>
      <c r="S92" s="914">
        <f t="shared" ca="1" si="32"/>
        <v>0.92049883962947487</v>
      </c>
      <c r="T92" s="914">
        <f t="shared" ca="1" si="33"/>
        <v>0</v>
      </c>
      <c r="U92" s="914">
        <f t="shared" ca="1" si="33"/>
        <v>0</v>
      </c>
      <c r="V92" s="1" t="str">
        <f t="shared" si="28"/>
        <v>ASRCMS202202</v>
      </c>
      <c r="W92" s="913">
        <f t="shared" si="29"/>
        <v>45230</v>
      </c>
      <c r="X92" s="1" t="str">
        <f t="shared" si="30"/>
        <v>Unaudited</v>
      </c>
    </row>
    <row r="93" spans="1:24" x14ac:dyDescent="0.25">
      <c r="A93" s="1" t="s">
        <v>421</v>
      </c>
      <c r="B93" s="1" t="str">
        <f t="shared" si="23"/>
        <v>DEF</v>
      </c>
      <c r="C93" s="1" t="str">
        <f t="shared" si="24"/>
        <v>Default</v>
      </c>
      <c r="D93" s="912">
        <f t="shared" si="25"/>
        <v>1900</v>
      </c>
      <c r="E93" s="913">
        <f t="shared" si="26"/>
        <v>1</v>
      </c>
      <c r="F93" s="966">
        <f t="shared" si="27"/>
        <v>182</v>
      </c>
      <c r="G93" s="912" t="s">
        <v>1030</v>
      </c>
      <c r="H93" s="912" t="s">
        <v>1031</v>
      </c>
      <c r="I93" s="912" t="s">
        <v>386</v>
      </c>
      <c r="J93" s="914">
        <f t="shared" ca="1" si="33"/>
        <v>0.79879178547494545</v>
      </c>
      <c r="K93" s="914">
        <f t="shared" ca="1" si="33"/>
        <v>0.46628787694089907</v>
      </c>
      <c r="L93" s="914">
        <f t="shared" ca="1" si="33"/>
        <v>0.44003574548128049</v>
      </c>
      <c r="M93" s="914">
        <f t="shared" ca="1" si="33"/>
        <v>1.0485129880319113</v>
      </c>
      <c r="N93" s="914">
        <f t="shared" ca="1" si="33"/>
        <v>1.0301393558605678</v>
      </c>
      <c r="O93" s="914">
        <f t="shared" ca="1" si="33"/>
        <v>0.29647687040517678</v>
      </c>
      <c r="P93" s="914">
        <f t="shared" ca="1" si="33"/>
        <v>1.4688860045632153</v>
      </c>
      <c r="Q93" s="914">
        <f t="shared" ca="1" si="33"/>
        <v>0</v>
      </c>
      <c r="R93" s="914">
        <f t="shared" ca="1" si="33"/>
        <v>2.0760252067259337</v>
      </c>
      <c r="S93" s="914">
        <f t="shared" ca="1" si="32"/>
        <v>0.97822527388899239</v>
      </c>
      <c r="T93" s="914">
        <f t="shared" ca="1" si="33"/>
        <v>0</v>
      </c>
      <c r="U93" s="914">
        <f t="shared" ca="1" si="33"/>
        <v>0</v>
      </c>
      <c r="V93" s="1" t="str">
        <f t="shared" si="28"/>
        <v>ASRCMS202202</v>
      </c>
      <c r="W93" s="913">
        <f t="shared" si="29"/>
        <v>45230</v>
      </c>
      <c r="X93" s="1" t="str">
        <f t="shared" si="30"/>
        <v>Unaudited</v>
      </c>
    </row>
    <row r="94" spans="1:24" x14ac:dyDescent="0.25">
      <c r="A94" s="1" t="s">
        <v>421</v>
      </c>
      <c r="B94" s="1" t="str">
        <f t="shared" si="23"/>
        <v>DEF</v>
      </c>
      <c r="C94" s="1" t="str">
        <f t="shared" si="24"/>
        <v>Default</v>
      </c>
      <c r="D94" s="912">
        <f t="shared" si="25"/>
        <v>1900</v>
      </c>
      <c r="E94" s="913">
        <f t="shared" si="26"/>
        <v>1</v>
      </c>
      <c r="F94" s="966">
        <f t="shared" si="27"/>
        <v>274</v>
      </c>
      <c r="G94" s="912" t="s">
        <v>1030</v>
      </c>
      <c r="H94" s="912" t="s">
        <v>1031</v>
      </c>
      <c r="I94" s="912" t="s">
        <v>386</v>
      </c>
      <c r="J94" s="914">
        <f t="shared" ca="1" si="33"/>
        <v>0.802756120567098</v>
      </c>
      <c r="K94" s="914">
        <f t="shared" ca="1" si="33"/>
        <v>0.47769083973075083</v>
      </c>
      <c r="L94" s="914">
        <f t="shared" ca="1" si="33"/>
        <v>0.48522943999440205</v>
      </c>
      <c r="M94" s="914">
        <f t="shared" ca="1" si="33"/>
        <v>1.0372185646184273</v>
      </c>
      <c r="N94" s="914">
        <f t="shared" ca="1" si="33"/>
        <v>0.98328477330607378</v>
      </c>
      <c r="O94" s="914">
        <f t="shared" ca="1" si="33"/>
        <v>0.61697727319091056</v>
      </c>
      <c r="P94" s="914">
        <f t="shared" ca="1" si="33"/>
        <v>1.3476578736876568</v>
      </c>
      <c r="Q94" s="914">
        <f t="shared" ca="1" si="33"/>
        <v>0</v>
      </c>
      <c r="R94" s="914">
        <f t="shared" ca="1" si="33"/>
        <v>1.8892432755409712</v>
      </c>
      <c r="S94" s="914">
        <f t="shared" ca="1" si="32"/>
        <v>0.99734541940559529</v>
      </c>
      <c r="T94" s="914">
        <f t="shared" ca="1" si="33"/>
        <v>0</v>
      </c>
      <c r="U94" s="914">
        <f t="shared" ca="1" si="33"/>
        <v>0</v>
      </c>
      <c r="V94" s="1" t="str">
        <f t="shared" si="28"/>
        <v>ASRCMS202202</v>
      </c>
      <c r="W94" s="913">
        <f t="shared" si="29"/>
        <v>45230</v>
      </c>
      <c r="X94" s="1" t="str">
        <f t="shared" si="30"/>
        <v>Unaudited</v>
      </c>
    </row>
    <row r="95" spans="1:24" x14ac:dyDescent="0.25">
      <c r="A95" s="1" t="s">
        <v>421</v>
      </c>
      <c r="B95" s="1" t="str">
        <f t="shared" si="23"/>
        <v>DEF</v>
      </c>
      <c r="C95" s="1" t="str">
        <f t="shared" si="24"/>
        <v>Default</v>
      </c>
      <c r="D95" s="912">
        <f t="shared" si="25"/>
        <v>1900</v>
      </c>
      <c r="E95" s="913">
        <f t="shared" si="26"/>
        <v>1</v>
      </c>
      <c r="F95" s="966">
        <f t="shared" si="27"/>
        <v>366</v>
      </c>
      <c r="G95" s="912" t="s">
        <v>1030</v>
      </c>
      <c r="H95" s="912" t="s">
        <v>1031</v>
      </c>
      <c r="I95" s="912" t="s">
        <v>386</v>
      </c>
      <c r="J95" s="914">
        <f t="shared" ca="1" si="33"/>
        <v>0.80794106804696908</v>
      </c>
      <c r="K95" s="914">
        <f t="shared" ca="1" si="33"/>
        <v>0.51675548130987092</v>
      </c>
      <c r="L95" s="914">
        <f t="shared" ca="1" si="33"/>
        <v>0.425005405316911</v>
      </c>
      <c r="M95" s="914">
        <f t="shared" ca="1" si="33"/>
        <v>1.1419679793718098</v>
      </c>
      <c r="N95" s="914">
        <f t="shared" ca="1" si="33"/>
        <v>1.2523565591195751</v>
      </c>
      <c r="O95" s="914">
        <f t="shared" ca="1" si="33"/>
        <v>1.4650585053236593</v>
      </c>
      <c r="P95" s="914">
        <f t="shared" ca="1" si="33"/>
        <v>1.5673575103127286</v>
      </c>
      <c r="Q95" s="914">
        <f t="shared" ca="1" si="33"/>
        <v>0</v>
      </c>
      <c r="R95" s="914">
        <f t="shared" ca="1" si="33"/>
        <v>1.5927801639040506</v>
      </c>
      <c r="S95" s="914">
        <f t="shared" ca="1" si="32"/>
        <v>0.81729428662084835</v>
      </c>
      <c r="T95" s="914">
        <f t="shared" ca="1" si="33"/>
        <v>0</v>
      </c>
      <c r="U95" s="914">
        <f t="shared" ca="1" si="33"/>
        <v>0</v>
      </c>
      <c r="V95" s="1" t="str">
        <f t="shared" si="28"/>
        <v>ASRCMS202202</v>
      </c>
      <c r="W95" s="913">
        <f t="shared" si="29"/>
        <v>45230</v>
      </c>
      <c r="X95" s="1" t="str">
        <f t="shared" si="30"/>
        <v>Unaudited</v>
      </c>
    </row>
    <row r="96" spans="1:24" x14ac:dyDescent="0.25">
      <c r="A96" s="1" t="s">
        <v>421</v>
      </c>
      <c r="B96" s="1" t="str">
        <f t="shared" si="23"/>
        <v>DEF</v>
      </c>
      <c r="C96" s="1" t="str">
        <f t="shared" si="24"/>
        <v>Default</v>
      </c>
      <c r="D96" s="912">
        <f t="shared" si="25"/>
        <v>1900</v>
      </c>
      <c r="E96" s="913">
        <f t="shared" si="26"/>
        <v>1</v>
      </c>
      <c r="F96" s="966">
        <f t="shared" si="27"/>
        <v>1</v>
      </c>
      <c r="G96" s="912" t="s">
        <v>1030</v>
      </c>
      <c r="H96" s="912" t="s">
        <v>1032</v>
      </c>
      <c r="I96" s="912" t="s">
        <v>386</v>
      </c>
      <c r="J96" s="914">
        <f t="shared" ca="1" si="33"/>
        <v>0.79200521769747734</v>
      </c>
      <c r="K96" s="914">
        <f t="shared" ca="1" si="33"/>
        <v>0.49265822358002254</v>
      </c>
      <c r="L96" s="914">
        <f t="shared" ca="1" si="33"/>
        <v>0.43423049521349</v>
      </c>
      <c r="M96" s="914">
        <f t="shared" ca="1" si="33"/>
        <v>1.0676681972972164</v>
      </c>
      <c r="N96" s="914">
        <f t="shared" ca="1" si="33"/>
        <v>1.0884276651921692</v>
      </c>
      <c r="O96" s="914">
        <f t="shared" ca="1" si="33"/>
        <v>0.60660252132295234</v>
      </c>
      <c r="P96" s="914">
        <f t="shared" ca="1" si="33"/>
        <v>1.4128523903738035</v>
      </c>
      <c r="Q96" s="914">
        <f t="shared" ca="1" si="33"/>
        <v>0</v>
      </c>
      <c r="R96" s="914">
        <f t="shared" ca="1" si="33"/>
        <v>1.8515749891589079</v>
      </c>
      <c r="S96" s="914">
        <f t="shared" ca="1" si="32"/>
        <v>0.92261119289539495</v>
      </c>
      <c r="T96" s="914">
        <f t="shared" ca="1" si="33"/>
        <v>0</v>
      </c>
      <c r="U96" s="914">
        <f t="shared" ca="1" si="33"/>
        <v>0</v>
      </c>
      <c r="V96" s="1" t="str">
        <f t="shared" si="28"/>
        <v>ASRCMS202202</v>
      </c>
      <c r="W96" s="913">
        <f t="shared" si="29"/>
        <v>45230</v>
      </c>
      <c r="X96" s="1" t="str">
        <f t="shared" si="30"/>
        <v>Unaudited</v>
      </c>
    </row>
    <row r="97" spans="1:24" x14ac:dyDescent="0.25">
      <c r="A97" s="1" t="s">
        <v>421</v>
      </c>
      <c r="B97" s="1" t="str">
        <f t="shared" si="23"/>
        <v>DEF</v>
      </c>
      <c r="C97" s="1" t="str">
        <f t="shared" si="24"/>
        <v>Default</v>
      </c>
      <c r="D97" s="912">
        <f t="shared" si="25"/>
        <v>1900</v>
      </c>
      <c r="E97" s="913">
        <f t="shared" si="26"/>
        <v>1</v>
      </c>
      <c r="F97" s="966">
        <f t="shared" si="27"/>
        <v>91</v>
      </c>
      <c r="G97" s="912" t="s">
        <v>1033</v>
      </c>
      <c r="H97" s="912" t="s">
        <v>1031</v>
      </c>
      <c r="I97" s="912" t="s">
        <v>386</v>
      </c>
      <c r="J97" s="914">
        <f t="shared" ca="1" si="33"/>
        <v>6.7645304058133293E-2</v>
      </c>
      <c r="K97" s="914">
        <f t="shared" ca="1" si="33"/>
        <v>2.3617041799661516E-2</v>
      </c>
      <c r="L97" s="914">
        <f t="shared" ca="1" si="33"/>
        <v>1.1990016020388514</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ASRCMS202202</v>
      </c>
      <c r="W97" s="913">
        <f t="shared" si="29"/>
        <v>45230</v>
      </c>
      <c r="X97" s="1" t="str">
        <f t="shared" si="30"/>
        <v>Unaudited</v>
      </c>
    </row>
    <row r="98" spans="1:24" x14ac:dyDescent="0.25">
      <c r="A98" s="1" t="s">
        <v>421</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33"/>
        <v>6.8497702177545208E-2</v>
      </c>
      <c r="K98" s="914">
        <f t="shared" ca="1" si="33"/>
        <v>2.3065751321992092E-2</v>
      </c>
      <c r="L98" s="914">
        <f t="shared" ca="1" si="33"/>
        <v>1.1825419648764188</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ASRCMS202202</v>
      </c>
      <c r="W98" s="913">
        <f t="shared" ref="W98:W129" si="40">file_date</f>
        <v>45230</v>
      </c>
      <c r="X98" s="1" t="str">
        <f t="shared" ref="X98:X129" si="41">status</f>
        <v>Unaudited</v>
      </c>
    </row>
    <row r="99" spans="1:24" x14ac:dyDescent="0.25">
      <c r="A99" s="1" t="s">
        <v>421</v>
      </c>
      <c r="B99" s="1" t="str">
        <f t="shared" si="34"/>
        <v>DEF</v>
      </c>
      <c r="C99" s="1" t="str">
        <f t="shared" si="35"/>
        <v>Default</v>
      </c>
      <c r="D99" s="912">
        <f t="shared" si="36"/>
        <v>1900</v>
      </c>
      <c r="E99" s="913">
        <f t="shared" si="37"/>
        <v>1</v>
      </c>
      <c r="F99" s="966">
        <f t="shared" si="38"/>
        <v>274</v>
      </c>
      <c r="G99" s="912" t="s">
        <v>1033</v>
      </c>
      <c r="H99" s="912" t="s">
        <v>1031</v>
      </c>
      <c r="I99" s="912" t="s">
        <v>386</v>
      </c>
      <c r="J99" s="914">
        <f t="shared" ca="1" si="33"/>
        <v>6.8320925516917347E-2</v>
      </c>
      <c r="K99" s="914">
        <f t="shared" ca="1" si="33"/>
        <v>2.3302179333377391E-2</v>
      </c>
      <c r="L99" s="914">
        <f t="shared" ca="1" si="33"/>
        <v>1.1611064675949876</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ASRCMS202202</v>
      </c>
      <c r="W99" s="913">
        <f t="shared" si="40"/>
        <v>45230</v>
      </c>
      <c r="X99" s="1" t="str">
        <f t="shared" si="41"/>
        <v>Unaudited</v>
      </c>
    </row>
    <row r="100" spans="1:24" x14ac:dyDescent="0.25">
      <c r="A100" s="1" t="s">
        <v>421</v>
      </c>
      <c r="B100" s="1" t="str">
        <f t="shared" si="34"/>
        <v>DEF</v>
      </c>
      <c r="C100" s="1" t="str">
        <f t="shared" si="35"/>
        <v>Default</v>
      </c>
      <c r="D100" s="912">
        <f t="shared" si="36"/>
        <v>1900</v>
      </c>
      <c r="E100" s="913">
        <f t="shared" si="37"/>
        <v>1</v>
      </c>
      <c r="F100" s="966">
        <f t="shared" si="38"/>
        <v>366</v>
      </c>
      <c r="G100" s="912" t="s">
        <v>1033</v>
      </c>
      <c r="H100" s="912" t="s">
        <v>1031</v>
      </c>
      <c r="I100" s="912" t="s">
        <v>386</v>
      </c>
      <c r="J100" s="914">
        <f t="shared" ca="1" si="33"/>
        <v>6.901605195044945E-2</v>
      </c>
      <c r="K100" s="914">
        <f t="shared" ca="1" si="33"/>
        <v>2.5233496394378344E-2</v>
      </c>
      <c r="L100" s="914">
        <f t="shared" ca="1" si="33"/>
        <v>1.2375949576541552</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ASRCMS202202</v>
      </c>
      <c r="W100" s="913">
        <f t="shared" si="40"/>
        <v>45230</v>
      </c>
      <c r="X100" s="1" t="str">
        <f t="shared" si="41"/>
        <v>Unaudited</v>
      </c>
    </row>
    <row r="101" spans="1:24" x14ac:dyDescent="0.25">
      <c r="A101" s="1" t="s">
        <v>421</v>
      </c>
      <c r="B101" s="1" t="str">
        <f t="shared" si="34"/>
        <v>DEF</v>
      </c>
      <c r="C101" s="1" t="str">
        <f t="shared" si="35"/>
        <v>Default</v>
      </c>
      <c r="D101" s="912">
        <f t="shared" si="36"/>
        <v>1900</v>
      </c>
      <c r="E101" s="913">
        <f t="shared" si="37"/>
        <v>1</v>
      </c>
      <c r="F101" s="966">
        <f t="shared" si="38"/>
        <v>1</v>
      </c>
      <c r="G101" s="912" t="s">
        <v>1033</v>
      </c>
      <c r="H101" s="912" t="s">
        <v>1032</v>
      </c>
      <c r="I101" s="912" t="s">
        <v>386</v>
      </c>
      <c r="J101" s="914">
        <f t="shared" ca="1" si="33"/>
        <v>6.7537577717172267E-2</v>
      </c>
      <c r="K101" s="914">
        <f t="shared" ca="1" si="33"/>
        <v>2.3784343757981261E-2</v>
      </c>
      <c r="L101" s="914">
        <f t="shared" ca="1" si="33"/>
        <v>1.1944593383014326</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ASRCMS202202</v>
      </c>
      <c r="W101" s="913">
        <f t="shared" si="40"/>
        <v>45230</v>
      </c>
      <c r="X101" s="1" t="str">
        <f t="shared" si="41"/>
        <v>Unaudited</v>
      </c>
    </row>
    <row r="102" spans="1:24" x14ac:dyDescent="0.25">
      <c r="A102" s="1" t="s">
        <v>421</v>
      </c>
      <c r="B102" s="1" t="str">
        <f t="shared" si="34"/>
        <v>DEF</v>
      </c>
      <c r="C102" s="1" t="str">
        <f t="shared" si="35"/>
        <v>Default</v>
      </c>
      <c r="D102" s="912">
        <f t="shared" si="36"/>
        <v>1900</v>
      </c>
      <c r="E102" s="913">
        <f t="shared" si="37"/>
        <v>1</v>
      </c>
      <c r="F102" s="966">
        <f t="shared" si="38"/>
        <v>91</v>
      </c>
      <c r="G102" s="912" t="s">
        <v>1034</v>
      </c>
      <c r="H102" s="912" t="s">
        <v>1031</v>
      </c>
      <c r="I102" s="912" t="s">
        <v>386</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0.13218432268471167</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ASRCMS202202</v>
      </c>
      <c r="W102" s="913">
        <f t="shared" si="40"/>
        <v>45230</v>
      </c>
      <c r="X102" s="1" t="str">
        <f t="shared" si="41"/>
        <v>Unaudited</v>
      </c>
    </row>
    <row r="103" spans="1:24" x14ac:dyDescent="0.25">
      <c r="A103" s="1" t="s">
        <v>421</v>
      </c>
      <c r="B103" s="1" t="str">
        <f t="shared" si="34"/>
        <v>DEF</v>
      </c>
      <c r="C103" s="1" t="str">
        <f t="shared" si="35"/>
        <v>Default</v>
      </c>
      <c r="D103" s="912">
        <f t="shared" si="36"/>
        <v>1900</v>
      </c>
      <c r="E103" s="913">
        <f t="shared" si="37"/>
        <v>1</v>
      </c>
      <c r="F103" s="966">
        <f t="shared" si="38"/>
        <v>182</v>
      </c>
      <c r="G103" s="912" t="s">
        <v>1034</v>
      </c>
      <c r="H103" s="912" t="s">
        <v>1031</v>
      </c>
      <c r="I103" s="912" t="s">
        <v>386</v>
      </c>
      <c r="J103" s="914">
        <f t="shared" ca="1" si="42"/>
        <v>0.13104681698711451</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ASRCMS202202</v>
      </c>
      <c r="W103" s="913">
        <f t="shared" si="40"/>
        <v>45230</v>
      </c>
      <c r="X103" s="1" t="str">
        <f t="shared" si="41"/>
        <v>Unaudited</v>
      </c>
    </row>
    <row r="104" spans="1:24" x14ac:dyDescent="0.25">
      <c r="A104" s="1" t="s">
        <v>421</v>
      </c>
      <c r="B104" s="1" t="str">
        <f t="shared" si="34"/>
        <v>DEF</v>
      </c>
      <c r="C104" s="1" t="str">
        <f t="shared" si="35"/>
        <v>Default</v>
      </c>
      <c r="D104" s="912">
        <f t="shared" si="36"/>
        <v>1900</v>
      </c>
      <c r="E104" s="913">
        <f t="shared" si="37"/>
        <v>1</v>
      </c>
      <c r="F104" s="966">
        <f t="shared" si="38"/>
        <v>274</v>
      </c>
      <c r="G104" s="912" t="s">
        <v>1034</v>
      </c>
      <c r="H104" s="912" t="s">
        <v>1031</v>
      </c>
      <c r="I104" s="912" t="s">
        <v>386</v>
      </c>
      <c r="J104" s="914">
        <f t="shared" ca="1" si="42"/>
        <v>0.12742999118369863</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ASRCMS202202</v>
      </c>
      <c r="W104" s="913">
        <f t="shared" si="40"/>
        <v>45230</v>
      </c>
      <c r="X104" s="1" t="str">
        <f t="shared" si="41"/>
        <v>Unaudited</v>
      </c>
    </row>
    <row r="105" spans="1:24" x14ac:dyDescent="0.25">
      <c r="A105" s="1" t="s">
        <v>421</v>
      </c>
      <c r="B105" s="1" t="str">
        <f t="shared" si="34"/>
        <v>DEF</v>
      </c>
      <c r="C105" s="1" t="str">
        <f t="shared" si="35"/>
        <v>Default</v>
      </c>
      <c r="D105" s="912">
        <f t="shared" si="36"/>
        <v>1900</v>
      </c>
      <c r="E105" s="913">
        <f t="shared" si="37"/>
        <v>1</v>
      </c>
      <c r="F105" s="966">
        <f t="shared" si="38"/>
        <v>366</v>
      </c>
      <c r="G105" s="912" t="s">
        <v>1034</v>
      </c>
      <c r="H105" s="912" t="s">
        <v>1031</v>
      </c>
      <c r="I105" s="912" t="s">
        <v>386</v>
      </c>
      <c r="J105" s="914">
        <f t="shared" ca="1" si="42"/>
        <v>0.12143222376648447</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ASRCMS202202</v>
      </c>
      <c r="W105" s="913">
        <f t="shared" si="40"/>
        <v>45230</v>
      </c>
      <c r="X105" s="1" t="str">
        <f t="shared" si="41"/>
        <v>Unaudited</v>
      </c>
    </row>
    <row r="106" spans="1:24" x14ac:dyDescent="0.25">
      <c r="A106" s="1" t="s">
        <v>421</v>
      </c>
      <c r="B106" s="1" t="str">
        <f t="shared" si="34"/>
        <v>DEF</v>
      </c>
      <c r="C106" s="1" t="str">
        <f t="shared" si="35"/>
        <v>Default</v>
      </c>
      <c r="D106" s="912">
        <f t="shared" si="36"/>
        <v>1900</v>
      </c>
      <c r="E106" s="913">
        <f t="shared" si="37"/>
        <v>1</v>
      </c>
      <c r="F106" s="966">
        <f t="shared" si="38"/>
        <v>1</v>
      </c>
      <c r="G106" s="912" t="s">
        <v>1034</v>
      </c>
      <c r="H106" s="912" t="s">
        <v>1032</v>
      </c>
      <c r="I106" s="912" t="s">
        <v>386</v>
      </c>
      <c r="J106" s="914">
        <f t="shared" ca="1" si="42"/>
        <v>0.13894445807289851</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ASRCMS202202</v>
      </c>
      <c r="W106" s="913">
        <f t="shared" si="40"/>
        <v>45230</v>
      </c>
      <c r="X106" s="1" t="str">
        <f t="shared" si="41"/>
        <v>Unaudited</v>
      </c>
    </row>
    <row r="107" spans="1:24" x14ac:dyDescent="0.25">
      <c r="A107" s="1" t="s">
        <v>421</v>
      </c>
      <c r="B107" s="1" t="str">
        <f t="shared" si="34"/>
        <v>DEF</v>
      </c>
      <c r="C107" s="1" t="str">
        <f t="shared" si="35"/>
        <v>Default</v>
      </c>
      <c r="D107" s="912">
        <f t="shared" si="36"/>
        <v>1900</v>
      </c>
      <c r="E107" s="913">
        <f t="shared" si="37"/>
        <v>1</v>
      </c>
      <c r="F107" s="966">
        <f t="shared" si="38"/>
        <v>91</v>
      </c>
      <c r="G107" s="912" t="s">
        <v>1030</v>
      </c>
      <c r="H107" s="912" t="s">
        <v>1031</v>
      </c>
      <c r="I107" s="912" t="s">
        <v>387</v>
      </c>
      <c r="J107" s="914">
        <f t="shared" ca="1" si="42"/>
        <v>0.85942404277347773</v>
      </c>
      <c r="K107" s="914">
        <f t="shared" ca="1" si="42"/>
        <v>0.49854157902397184</v>
      </c>
      <c r="L107" s="914">
        <f t="shared" ca="1" si="42"/>
        <v>0.50862228277879118</v>
      </c>
      <c r="M107" s="914">
        <f t="shared" ca="1" si="42"/>
        <v>1.1790477789716036</v>
      </c>
      <c r="N107" s="914">
        <f t="shared" ca="1" si="42"/>
        <v>1.1614826282087627</v>
      </c>
      <c r="O107" s="914">
        <f t="shared" ca="1" si="42"/>
        <v>0.64960110353495393</v>
      </c>
      <c r="P107" s="914">
        <f t="shared" ca="1" si="42"/>
        <v>1.469551894605087</v>
      </c>
      <c r="Q107" s="914">
        <f t="shared" ca="1" si="42"/>
        <v>0</v>
      </c>
      <c r="R107" s="914">
        <f t="shared" ca="1" si="42"/>
        <v>1.2666609237816648</v>
      </c>
      <c r="S107" s="914">
        <f t="shared" ca="1" si="33"/>
        <v>1.0952864859686073</v>
      </c>
      <c r="T107" s="914">
        <f t="shared" ca="1" si="42"/>
        <v>0</v>
      </c>
      <c r="U107" s="914">
        <f t="shared" ca="1" si="42"/>
        <v>0</v>
      </c>
      <c r="V107" s="1" t="str">
        <f t="shared" si="39"/>
        <v>ASRCMS202202</v>
      </c>
      <c r="W107" s="913">
        <f t="shared" si="40"/>
        <v>45230</v>
      </c>
      <c r="X107" s="1" t="str">
        <f t="shared" si="41"/>
        <v>Unaudited</v>
      </c>
    </row>
    <row r="108" spans="1:24" x14ac:dyDescent="0.25">
      <c r="A108" s="1" t="s">
        <v>421</v>
      </c>
      <c r="B108" s="1" t="str">
        <f t="shared" si="34"/>
        <v>DEF</v>
      </c>
      <c r="C108" s="1" t="str">
        <f t="shared" si="35"/>
        <v>Default</v>
      </c>
      <c r="D108" s="912">
        <f t="shared" si="36"/>
        <v>1900</v>
      </c>
      <c r="E108" s="913">
        <f t="shared" si="37"/>
        <v>1</v>
      </c>
      <c r="F108" s="966">
        <f t="shared" si="38"/>
        <v>182</v>
      </c>
      <c r="G108" s="912" t="s">
        <v>1030</v>
      </c>
      <c r="H108" s="912" t="s">
        <v>1031</v>
      </c>
      <c r="I108" s="912" t="s">
        <v>387</v>
      </c>
      <c r="J108" s="914">
        <f t="shared" ca="1" si="42"/>
        <v>0.86560225070093966</v>
      </c>
      <c r="K108" s="914">
        <f t="shared" ca="1" si="42"/>
        <v>0.50587041794506848</v>
      </c>
      <c r="L108" s="914">
        <f t="shared" ca="1" si="42"/>
        <v>0.42822366041427701</v>
      </c>
      <c r="M108" s="914">
        <f t="shared" ca="1" si="42"/>
        <v>1.2525249868467674</v>
      </c>
      <c r="N108" s="914">
        <f t="shared" ca="1" si="42"/>
        <v>1.2934404313214918</v>
      </c>
      <c r="O108" s="914">
        <f t="shared" ca="1" si="42"/>
        <v>0.71511151885923163</v>
      </c>
      <c r="P108" s="914">
        <f t="shared" ca="1" si="42"/>
        <v>1.4244819903785262</v>
      </c>
      <c r="Q108" s="914">
        <f t="shared" ca="1" si="42"/>
        <v>0</v>
      </c>
      <c r="R108" s="914">
        <f t="shared" ca="1" si="42"/>
        <v>1.3900803695474755</v>
      </c>
      <c r="S108" s="914">
        <f t="shared" ca="1" si="42"/>
        <v>1.0527826673423419</v>
      </c>
      <c r="T108" s="914">
        <f t="shared" ca="1" si="42"/>
        <v>0</v>
      </c>
      <c r="U108" s="914">
        <f t="shared" ca="1" si="42"/>
        <v>0</v>
      </c>
      <c r="V108" s="1" t="str">
        <f t="shared" si="39"/>
        <v>ASRCMS202202</v>
      </c>
      <c r="W108" s="913">
        <f t="shared" si="40"/>
        <v>45230</v>
      </c>
      <c r="X108" s="1" t="str">
        <f t="shared" si="41"/>
        <v>Unaudited</v>
      </c>
    </row>
    <row r="109" spans="1:24" x14ac:dyDescent="0.25">
      <c r="A109" s="1" t="s">
        <v>421</v>
      </c>
      <c r="B109" s="1" t="str">
        <f t="shared" si="34"/>
        <v>DEF</v>
      </c>
      <c r="C109" s="1" t="str">
        <f t="shared" si="35"/>
        <v>Default</v>
      </c>
      <c r="D109" s="912">
        <f t="shared" si="36"/>
        <v>1900</v>
      </c>
      <c r="E109" s="913">
        <f t="shared" si="37"/>
        <v>1</v>
      </c>
      <c r="F109" s="966">
        <f t="shared" si="38"/>
        <v>274</v>
      </c>
      <c r="G109" s="912" t="s">
        <v>1030</v>
      </c>
      <c r="H109" s="912" t="s">
        <v>1031</v>
      </c>
      <c r="I109" s="912" t="s">
        <v>387</v>
      </c>
      <c r="J109" s="914">
        <f t="shared" ca="1" si="42"/>
        <v>0.89051322142772205</v>
      </c>
      <c r="K109" s="914">
        <f t="shared" ca="1" si="42"/>
        <v>0.53428790984193475</v>
      </c>
      <c r="L109" s="914">
        <f t="shared" ca="1" si="42"/>
        <v>0.46368656866144164</v>
      </c>
      <c r="M109" s="914">
        <f t="shared" ca="1" si="42"/>
        <v>1.245699232988843</v>
      </c>
      <c r="N109" s="914">
        <f t="shared" ca="1" si="42"/>
        <v>1.2428163287425997</v>
      </c>
      <c r="O109" s="914">
        <f t="shared" ca="1" si="42"/>
        <v>0.95047797011075374</v>
      </c>
      <c r="P109" s="914">
        <f t="shared" ca="1" si="42"/>
        <v>1.3992593032347538</v>
      </c>
      <c r="Q109" s="914">
        <f t="shared" ca="1" si="42"/>
        <v>0</v>
      </c>
      <c r="R109" s="914">
        <f t="shared" ca="1" si="42"/>
        <v>1.3723522177210061</v>
      </c>
      <c r="S109" s="914">
        <f t="shared" ca="1" si="42"/>
        <v>1.1443155544030759</v>
      </c>
      <c r="T109" s="914">
        <f t="shared" ca="1" si="42"/>
        <v>0</v>
      </c>
      <c r="U109" s="914">
        <f t="shared" ca="1" si="42"/>
        <v>0</v>
      </c>
      <c r="V109" s="1" t="str">
        <f t="shared" si="39"/>
        <v>ASRCMS202202</v>
      </c>
      <c r="W109" s="913">
        <f t="shared" si="40"/>
        <v>45230</v>
      </c>
      <c r="X109" s="1" t="str">
        <f t="shared" si="41"/>
        <v>Unaudited</v>
      </c>
    </row>
    <row r="110" spans="1:24" x14ac:dyDescent="0.25">
      <c r="A110" s="1" t="s">
        <v>421</v>
      </c>
      <c r="B110" s="1" t="str">
        <f t="shared" si="34"/>
        <v>DEF</v>
      </c>
      <c r="C110" s="1" t="str">
        <f t="shared" si="35"/>
        <v>Default</v>
      </c>
      <c r="D110" s="912">
        <f t="shared" si="36"/>
        <v>1900</v>
      </c>
      <c r="E110" s="913">
        <f t="shared" si="37"/>
        <v>1</v>
      </c>
      <c r="F110" s="966">
        <f t="shared" si="38"/>
        <v>366</v>
      </c>
      <c r="G110" s="912" t="s">
        <v>1030</v>
      </c>
      <c r="H110" s="912" t="s">
        <v>1031</v>
      </c>
      <c r="I110" s="912" t="s">
        <v>387</v>
      </c>
      <c r="J110" s="914">
        <f t="shared" ca="1" si="42"/>
        <v>0.94911974826094636</v>
      </c>
      <c r="K110" s="914">
        <f t="shared" ca="1" si="42"/>
        <v>0.5806264875877285</v>
      </c>
      <c r="L110" s="914">
        <f t="shared" ca="1" si="42"/>
        <v>0.46835835948867155</v>
      </c>
      <c r="M110" s="914">
        <f t="shared" ca="1" si="42"/>
        <v>1.4629097043677135</v>
      </c>
      <c r="N110" s="914">
        <f t="shared" ca="1" si="42"/>
        <v>1.2403753743990336</v>
      </c>
      <c r="O110" s="914">
        <f t="shared" ca="1" si="42"/>
        <v>0.925893327895698</v>
      </c>
      <c r="P110" s="914">
        <f t="shared" ca="1" si="42"/>
        <v>1.4878706622260314</v>
      </c>
      <c r="Q110" s="914">
        <f t="shared" ca="1" si="42"/>
        <v>0</v>
      </c>
      <c r="R110" s="914">
        <f t="shared" ca="1" si="42"/>
        <v>1.9651445122697027</v>
      </c>
      <c r="S110" s="914">
        <f t="shared" ca="1" si="42"/>
        <v>1.0276170064826819</v>
      </c>
      <c r="T110" s="914">
        <f t="shared" ca="1" si="42"/>
        <v>0</v>
      </c>
      <c r="U110" s="914">
        <f t="shared" ca="1" si="42"/>
        <v>0</v>
      </c>
      <c r="V110" s="1" t="str">
        <f t="shared" si="39"/>
        <v>ASRCMS202202</v>
      </c>
      <c r="W110" s="913">
        <f t="shared" si="40"/>
        <v>45230</v>
      </c>
      <c r="X110" s="1" t="str">
        <f t="shared" si="41"/>
        <v>Unaudited</v>
      </c>
    </row>
    <row r="111" spans="1:24" x14ac:dyDescent="0.25">
      <c r="A111" s="1" t="s">
        <v>421</v>
      </c>
      <c r="B111" s="1" t="str">
        <f t="shared" si="34"/>
        <v>DEF</v>
      </c>
      <c r="C111" s="1" t="str">
        <f t="shared" si="35"/>
        <v>Default</v>
      </c>
      <c r="D111" s="912">
        <f t="shared" si="36"/>
        <v>1900</v>
      </c>
      <c r="E111" s="913">
        <f t="shared" si="37"/>
        <v>1</v>
      </c>
      <c r="F111" s="966">
        <f t="shared" si="38"/>
        <v>1</v>
      </c>
      <c r="G111" s="912" t="s">
        <v>1030</v>
      </c>
      <c r="H111" s="912" t="s">
        <v>1032</v>
      </c>
      <c r="I111" s="912" t="s">
        <v>387</v>
      </c>
      <c r="J111" s="914">
        <f t="shared" ca="1" si="42"/>
        <v>0.87952522714843329</v>
      </c>
      <c r="K111" s="914">
        <f t="shared" ca="1" si="42"/>
        <v>0.52986372078711041</v>
      </c>
      <c r="L111" s="914">
        <f t="shared" ca="1" si="42"/>
        <v>0.46670051527291928</v>
      </c>
      <c r="M111" s="914">
        <f t="shared" ca="1" si="42"/>
        <v>1.282884820395932</v>
      </c>
      <c r="N111" s="914">
        <f t="shared" ca="1" si="42"/>
        <v>1.2347375849828115</v>
      </c>
      <c r="O111" s="914">
        <f t="shared" ca="1" si="42"/>
        <v>0.8202739050940101</v>
      </c>
      <c r="P111" s="914">
        <f t="shared" ca="1" si="42"/>
        <v>1.4439502202842744</v>
      </c>
      <c r="Q111" s="914">
        <f t="shared" ca="1" si="42"/>
        <v>0</v>
      </c>
      <c r="R111" s="914">
        <f t="shared" ca="1" si="42"/>
        <v>1.4891028700919762</v>
      </c>
      <c r="S111" s="914">
        <f t="shared" ca="1" si="42"/>
        <v>1.0766565391555345</v>
      </c>
      <c r="T111" s="914">
        <f t="shared" ca="1" si="42"/>
        <v>0</v>
      </c>
      <c r="U111" s="914">
        <f t="shared" ca="1" si="42"/>
        <v>0</v>
      </c>
      <c r="V111" s="1" t="str">
        <f t="shared" si="39"/>
        <v>ASRCMS202202</v>
      </c>
      <c r="W111" s="913">
        <f t="shared" si="40"/>
        <v>45230</v>
      </c>
      <c r="X111" s="1" t="str">
        <f t="shared" si="41"/>
        <v>Unaudited</v>
      </c>
    </row>
    <row r="112" spans="1:24" x14ac:dyDescent="0.25">
      <c r="A112" s="1" t="s">
        <v>421</v>
      </c>
      <c r="B112" s="1" t="str">
        <f t="shared" si="34"/>
        <v>DEF</v>
      </c>
      <c r="C112" s="1" t="str">
        <f t="shared" si="35"/>
        <v>Default</v>
      </c>
      <c r="D112" s="912">
        <f t="shared" si="36"/>
        <v>1900</v>
      </c>
      <c r="E112" s="913">
        <f t="shared" si="37"/>
        <v>1</v>
      </c>
      <c r="F112" s="966">
        <f t="shared" si="38"/>
        <v>91</v>
      </c>
      <c r="G112" s="912" t="s">
        <v>1033</v>
      </c>
      <c r="H112" s="912" t="s">
        <v>1031</v>
      </c>
      <c r="I112" s="912" t="s">
        <v>387</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6.7945271089087503E-2</v>
      </c>
      <c r="K112" s="914">
        <f t="shared" ca="1" si="43"/>
        <v>2.1900080309355294E-2</v>
      </c>
      <c r="L112" s="914">
        <f t="shared" ca="1" si="43"/>
        <v>0.95926890070660475</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ASRCMS202202</v>
      </c>
      <c r="W112" s="913">
        <f t="shared" si="40"/>
        <v>45230</v>
      </c>
      <c r="X112" s="1" t="str">
        <f t="shared" si="41"/>
        <v>Unaudited</v>
      </c>
    </row>
    <row r="113" spans="1:24" x14ac:dyDescent="0.25">
      <c r="A113" s="1" t="s">
        <v>421</v>
      </c>
      <c r="B113" s="1" t="str">
        <f t="shared" si="34"/>
        <v>DEF</v>
      </c>
      <c r="C113" s="1" t="str">
        <f t="shared" si="35"/>
        <v>Default</v>
      </c>
      <c r="D113" s="912">
        <f t="shared" si="36"/>
        <v>1900</v>
      </c>
      <c r="E113" s="913">
        <f t="shared" si="37"/>
        <v>1</v>
      </c>
      <c r="F113" s="966">
        <f t="shared" si="38"/>
        <v>182</v>
      </c>
      <c r="G113" s="912" t="s">
        <v>1033</v>
      </c>
      <c r="H113" s="912" t="s">
        <v>1031</v>
      </c>
      <c r="I113" s="912" t="s">
        <v>387</v>
      </c>
      <c r="J113" s="914">
        <f t="shared" ca="1" si="43"/>
        <v>6.8431990756338615E-2</v>
      </c>
      <c r="K113" s="914">
        <f t="shared" ca="1" si="43"/>
        <v>2.1460213225444297E-2</v>
      </c>
      <c r="L113" s="914">
        <f t="shared" ca="1" si="43"/>
        <v>0.93498479755496866</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ASRCMS202202</v>
      </c>
      <c r="W113" s="913">
        <f t="shared" si="40"/>
        <v>45230</v>
      </c>
      <c r="X113" s="1" t="str">
        <f t="shared" si="41"/>
        <v>Unaudited</v>
      </c>
    </row>
    <row r="114" spans="1:24" x14ac:dyDescent="0.25">
      <c r="A114" s="1" t="s">
        <v>421</v>
      </c>
      <c r="B114" s="1" t="str">
        <f t="shared" si="34"/>
        <v>DEF</v>
      </c>
      <c r="C114" s="1" t="str">
        <f t="shared" si="35"/>
        <v>Default</v>
      </c>
      <c r="D114" s="912">
        <f t="shared" si="36"/>
        <v>1900</v>
      </c>
      <c r="E114" s="913">
        <f t="shared" si="37"/>
        <v>1</v>
      </c>
      <c r="F114" s="966">
        <f t="shared" si="38"/>
        <v>274</v>
      </c>
      <c r="G114" s="912" t="s">
        <v>1033</v>
      </c>
      <c r="H114" s="912" t="s">
        <v>1031</v>
      </c>
      <c r="I114" s="912" t="s">
        <v>387</v>
      </c>
      <c r="J114" s="914">
        <f t="shared" ca="1" si="43"/>
        <v>6.8956621717516153E-2</v>
      </c>
      <c r="K114" s="914">
        <f t="shared" ca="1" si="43"/>
        <v>2.149349189627639E-2</v>
      </c>
      <c r="L114" s="914">
        <f t="shared" ca="1" si="43"/>
        <v>0.92350930388258379</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ASRCMS202202</v>
      </c>
      <c r="W114" s="913">
        <f t="shared" si="40"/>
        <v>45230</v>
      </c>
      <c r="X114" s="1" t="str">
        <f t="shared" si="41"/>
        <v>Unaudited</v>
      </c>
    </row>
    <row r="115" spans="1:24" x14ac:dyDescent="0.25">
      <c r="A115" s="1" t="s">
        <v>421</v>
      </c>
      <c r="B115" s="1" t="str">
        <f t="shared" si="34"/>
        <v>DEF</v>
      </c>
      <c r="C115" s="1" t="str">
        <f t="shared" si="35"/>
        <v>Default</v>
      </c>
      <c r="D115" s="912">
        <f t="shared" si="36"/>
        <v>1900</v>
      </c>
      <c r="E115" s="913">
        <f t="shared" si="37"/>
        <v>1</v>
      </c>
      <c r="F115" s="966">
        <f t="shared" si="38"/>
        <v>366</v>
      </c>
      <c r="G115" s="912" t="s">
        <v>1033</v>
      </c>
      <c r="H115" s="912" t="s">
        <v>1031</v>
      </c>
      <c r="I115" s="912" t="s">
        <v>387</v>
      </c>
      <c r="J115" s="914">
        <f t="shared" ca="1" si="43"/>
        <v>6.8155564914482464E-2</v>
      </c>
      <c r="K115" s="914">
        <f t="shared" ca="1" si="43"/>
        <v>2.283014413511595E-2</v>
      </c>
      <c r="L115" s="914">
        <f t="shared" ca="1" si="43"/>
        <v>0.96734702614976742</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ASRCMS202202</v>
      </c>
      <c r="W115" s="913">
        <f t="shared" si="40"/>
        <v>45230</v>
      </c>
      <c r="X115" s="1" t="str">
        <f t="shared" si="41"/>
        <v>Unaudited</v>
      </c>
    </row>
    <row r="116" spans="1:24" x14ac:dyDescent="0.25">
      <c r="A116" s="1" t="s">
        <v>421</v>
      </c>
      <c r="B116" s="1" t="str">
        <f t="shared" si="34"/>
        <v>DEF</v>
      </c>
      <c r="C116" s="1" t="str">
        <f t="shared" si="35"/>
        <v>Default</v>
      </c>
      <c r="D116" s="912">
        <f t="shared" si="36"/>
        <v>1900</v>
      </c>
      <c r="E116" s="913">
        <f t="shared" si="37"/>
        <v>1</v>
      </c>
      <c r="F116" s="966">
        <f t="shared" si="38"/>
        <v>1</v>
      </c>
      <c r="G116" s="912" t="s">
        <v>1033</v>
      </c>
      <c r="H116" s="912" t="s">
        <v>1032</v>
      </c>
      <c r="I116" s="912" t="s">
        <v>387</v>
      </c>
      <c r="J116" s="914">
        <f t="shared" ca="1" si="43"/>
        <v>6.7528546696880506E-2</v>
      </c>
      <c r="K116" s="914">
        <f t="shared" ca="1" si="43"/>
        <v>2.1911599654417739E-2</v>
      </c>
      <c r="L116" s="914">
        <f t="shared" ca="1" si="43"/>
        <v>0.9458598126873049</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ASRCMS202202</v>
      </c>
      <c r="W116" s="913">
        <f t="shared" si="40"/>
        <v>45230</v>
      </c>
      <c r="X116" s="1" t="str">
        <f t="shared" si="41"/>
        <v>Unaudited</v>
      </c>
    </row>
    <row r="117" spans="1:24" x14ac:dyDescent="0.25">
      <c r="A117" s="1" t="s">
        <v>421</v>
      </c>
      <c r="B117" s="1" t="str">
        <f t="shared" si="34"/>
        <v>DEF</v>
      </c>
      <c r="C117" s="1" t="str">
        <f t="shared" si="35"/>
        <v>Default</v>
      </c>
      <c r="D117" s="912">
        <f t="shared" si="36"/>
        <v>1900</v>
      </c>
      <c r="E117" s="913">
        <f t="shared" si="37"/>
        <v>1</v>
      </c>
      <c r="F117" s="966">
        <f t="shared" si="38"/>
        <v>91</v>
      </c>
      <c r="G117" s="912" t="s">
        <v>1034</v>
      </c>
      <c r="H117" s="912" t="s">
        <v>1031</v>
      </c>
      <c r="I117" s="912" t="s">
        <v>387</v>
      </c>
      <c r="J117" s="914">
        <f t="shared" ca="1" si="43"/>
        <v>7.1234811145172744E-2</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ASRCMS202202</v>
      </c>
      <c r="W117" s="913">
        <f t="shared" si="40"/>
        <v>45230</v>
      </c>
      <c r="X117" s="1" t="str">
        <f t="shared" si="41"/>
        <v>Unaudited</v>
      </c>
    </row>
    <row r="118" spans="1:24" x14ac:dyDescent="0.25">
      <c r="A118" s="1" t="s">
        <v>421</v>
      </c>
      <c r="B118" s="1" t="str">
        <f t="shared" si="34"/>
        <v>DEF</v>
      </c>
      <c r="C118" s="1" t="str">
        <f t="shared" si="35"/>
        <v>Default</v>
      </c>
      <c r="D118" s="912">
        <f t="shared" si="36"/>
        <v>1900</v>
      </c>
      <c r="E118" s="913">
        <f t="shared" si="37"/>
        <v>1</v>
      </c>
      <c r="F118" s="966">
        <f t="shared" si="38"/>
        <v>182</v>
      </c>
      <c r="G118" s="912" t="s">
        <v>1034</v>
      </c>
      <c r="H118" s="912" t="s">
        <v>1031</v>
      </c>
      <c r="I118" s="912" t="s">
        <v>387</v>
      </c>
      <c r="J118" s="914">
        <f t="shared" ca="1" si="43"/>
        <v>6.4504905038506435E-2</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ASRCMS202202</v>
      </c>
      <c r="W118" s="913">
        <f t="shared" si="40"/>
        <v>45230</v>
      </c>
      <c r="X118" s="1" t="str">
        <f t="shared" si="41"/>
        <v>Unaudited</v>
      </c>
    </row>
    <row r="119" spans="1:24" x14ac:dyDescent="0.25">
      <c r="A119" s="1" t="s">
        <v>421</v>
      </c>
      <c r="B119" s="1" t="str">
        <f t="shared" si="34"/>
        <v>DEF</v>
      </c>
      <c r="C119" s="1" t="str">
        <f t="shared" si="35"/>
        <v>Default</v>
      </c>
      <c r="D119" s="912">
        <f t="shared" si="36"/>
        <v>1900</v>
      </c>
      <c r="E119" s="913">
        <f t="shared" si="37"/>
        <v>1</v>
      </c>
      <c r="F119" s="966">
        <f t="shared" si="38"/>
        <v>274</v>
      </c>
      <c r="G119" s="912" t="s">
        <v>1034</v>
      </c>
      <c r="H119" s="912" t="s">
        <v>1031</v>
      </c>
      <c r="I119" s="912" t="s">
        <v>387</v>
      </c>
      <c r="J119" s="914">
        <f t="shared" ca="1" si="43"/>
        <v>3.90180135597369E-2</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ASRCMS202202</v>
      </c>
      <c r="W119" s="913">
        <f t="shared" si="40"/>
        <v>45230</v>
      </c>
      <c r="X119" s="1" t="str">
        <f t="shared" si="41"/>
        <v>Unaudited</v>
      </c>
    </row>
    <row r="120" spans="1:24" x14ac:dyDescent="0.25">
      <c r="A120" s="1" t="s">
        <v>421</v>
      </c>
      <c r="B120" s="1" t="str">
        <f t="shared" si="34"/>
        <v>DEF</v>
      </c>
      <c r="C120" s="1" t="str">
        <f t="shared" si="35"/>
        <v>Default</v>
      </c>
      <c r="D120" s="912">
        <f t="shared" si="36"/>
        <v>1900</v>
      </c>
      <c r="E120" s="913">
        <f t="shared" si="37"/>
        <v>1</v>
      </c>
      <c r="F120" s="966">
        <f t="shared" si="38"/>
        <v>366</v>
      </c>
      <c r="G120" s="912" t="s">
        <v>1034</v>
      </c>
      <c r="H120" s="912" t="s">
        <v>1031</v>
      </c>
      <c r="I120" s="912" t="s">
        <v>387</v>
      </c>
      <c r="J120" s="914">
        <f t="shared" ca="1" si="43"/>
        <v>-1.88387933711739E-2</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ASRCMS202202</v>
      </c>
      <c r="W120" s="913">
        <f t="shared" si="40"/>
        <v>45230</v>
      </c>
      <c r="X120" s="1" t="str">
        <f t="shared" si="41"/>
        <v>Unaudited</v>
      </c>
    </row>
    <row r="121" spans="1:24" x14ac:dyDescent="0.25">
      <c r="A121" s="1" t="s">
        <v>421</v>
      </c>
      <c r="B121" s="1" t="str">
        <f t="shared" si="34"/>
        <v>DEF</v>
      </c>
      <c r="C121" s="1" t="str">
        <f t="shared" si="35"/>
        <v>Default</v>
      </c>
      <c r="D121" s="912">
        <f t="shared" si="36"/>
        <v>1900</v>
      </c>
      <c r="E121" s="913">
        <f t="shared" si="37"/>
        <v>1</v>
      </c>
      <c r="F121" s="966">
        <f t="shared" si="38"/>
        <v>1</v>
      </c>
      <c r="G121" s="912" t="s">
        <v>1034</v>
      </c>
      <c r="H121" s="912" t="s">
        <v>1032</v>
      </c>
      <c r="I121" s="912" t="s">
        <v>387</v>
      </c>
      <c r="J121" s="914">
        <f t="shared" ca="1" si="43"/>
        <v>5.1488087790393634E-2</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ASRCMS202202</v>
      </c>
      <c r="W121" s="913">
        <f t="shared" si="40"/>
        <v>45230</v>
      </c>
      <c r="X121" s="1" t="str">
        <f t="shared" si="41"/>
        <v>Unaudited</v>
      </c>
    </row>
    <row r="122" spans="1:24" x14ac:dyDescent="0.25">
      <c r="A122" s="1" t="s">
        <v>421</v>
      </c>
      <c r="B122" s="1" t="str">
        <f t="shared" si="34"/>
        <v>DEF</v>
      </c>
      <c r="C122" s="1" t="str">
        <f t="shared" si="35"/>
        <v>Default</v>
      </c>
      <c r="D122" s="912">
        <f t="shared" si="36"/>
        <v>1900</v>
      </c>
      <c r="E122" s="913">
        <f t="shared" si="37"/>
        <v>1</v>
      </c>
      <c r="F122" s="966">
        <f t="shared" si="38"/>
        <v>91</v>
      </c>
      <c r="G122" s="912" t="s">
        <v>1030</v>
      </c>
      <c r="H122" s="912" t="s">
        <v>1031</v>
      </c>
      <c r="I122" s="912" t="s">
        <v>388</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0.78269018181282857</v>
      </c>
      <c r="K122" s="914">
        <f t="shared" ca="1" si="44"/>
        <v>0.49160291764309128</v>
      </c>
      <c r="L122" s="914">
        <f t="shared" ca="1" si="44"/>
        <v>0.52352698277995491</v>
      </c>
      <c r="M122" s="914">
        <f t="shared" ca="1" si="44"/>
        <v>1.1178483478997014</v>
      </c>
      <c r="N122" s="914">
        <f t="shared" ca="1" si="44"/>
        <v>0.85113126529002803</v>
      </c>
      <c r="O122" s="914">
        <f t="shared" ca="1" si="44"/>
        <v>0.39401458645994525</v>
      </c>
      <c r="P122" s="914">
        <f t="shared" ca="1" si="44"/>
        <v>1.2593029367731814</v>
      </c>
      <c r="Q122" s="914">
        <f t="shared" ca="1" si="44"/>
        <v>0</v>
      </c>
      <c r="R122" s="914">
        <f t="shared" ca="1" si="44"/>
        <v>0.6547673036133953</v>
      </c>
      <c r="S122" s="914">
        <f t="shared" ca="1" si="43"/>
        <v>1.084673646646324</v>
      </c>
      <c r="T122" s="914">
        <f t="shared" ca="1" si="44"/>
        <v>0</v>
      </c>
      <c r="U122" s="914">
        <f t="shared" ca="1" si="44"/>
        <v>0</v>
      </c>
      <c r="V122" s="1" t="str">
        <f t="shared" si="39"/>
        <v>ASRCMS202202</v>
      </c>
      <c r="W122" s="913">
        <f t="shared" si="40"/>
        <v>45230</v>
      </c>
      <c r="X122" s="1" t="str">
        <f t="shared" si="41"/>
        <v>Unaudited</v>
      </c>
    </row>
    <row r="123" spans="1:24" x14ac:dyDescent="0.25">
      <c r="A123" s="1" t="s">
        <v>421</v>
      </c>
      <c r="B123" s="1" t="str">
        <f t="shared" si="34"/>
        <v>DEF</v>
      </c>
      <c r="C123" s="1" t="str">
        <f t="shared" si="35"/>
        <v>Default</v>
      </c>
      <c r="D123" s="912">
        <f t="shared" si="36"/>
        <v>1900</v>
      </c>
      <c r="E123" s="913">
        <f t="shared" si="37"/>
        <v>1</v>
      </c>
      <c r="F123" s="966">
        <f t="shared" si="38"/>
        <v>182</v>
      </c>
      <c r="G123" s="912" t="s">
        <v>1030</v>
      </c>
      <c r="H123" s="912" t="s">
        <v>1031</v>
      </c>
      <c r="I123" s="912" t="s">
        <v>388</v>
      </c>
      <c r="J123" s="914">
        <f t="shared" ca="1" si="44"/>
        <v>0.82051216728295728</v>
      </c>
      <c r="K123" s="914">
        <f t="shared" ca="1" si="44"/>
        <v>0.50812346833654498</v>
      </c>
      <c r="L123" s="914">
        <f t="shared" ca="1" si="44"/>
        <v>0.46400941130580087</v>
      </c>
      <c r="M123" s="914">
        <f t="shared" ca="1" si="44"/>
        <v>1.1573319914331028</v>
      </c>
      <c r="N123" s="914">
        <f t="shared" ca="1" si="44"/>
        <v>1.0640046076268515</v>
      </c>
      <c r="O123" s="914">
        <f t="shared" ca="1" si="44"/>
        <v>0.467650749327849</v>
      </c>
      <c r="P123" s="914">
        <f t="shared" ca="1" si="44"/>
        <v>1.4631527252378449</v>
      </c>
      <c r="Q123" s="914">
        <f t="shared" ca="1" si="44"/>
        <v>0</v>
      </c>
      <c r="R123" s="914">
        <f t="shared" ca="1" si="44"/>
        <v>1.134929662494548</v>
      </c>
      <c r="S123" s="914">
        <f t="shared" ca="1" si="43"/>
        <v>1.156874014476903</v>
      </c>
      <c r="T123" s="914">
        <f t="shared" ca="1" si="44"/>
        <v>0</v>
      </c>
      <c r="U123" s="914">
        <f t="shared" ca="1" si="44"/>
        <v>0</v>
      </c>
      <c r="V123" s="1" t="str">
        <f t="shared" si="39"/>
        <v>ASRCMS202202</v>
      </c>
      <c r="W123" s="913">
        <f t="shared" si="40"/>
        <v>45230</v>
      </c>
      <c r="X123" s="1" t="str">
        <f t="shared" si="41"/>
        <v>Unaudited</v>
      </c>
    </row>
    <row r="124" spans="1:24" x14ac:dyDescent="0.25">
      <c r="A124" s="1" t="s">
        <v>421</v>
      </c>
      <c r="B124" s="1" t="str">
        <f t="shared" si="34"/>
        <v>DEF</v>
      </c>
      <c r="C124" s="1" t="str">
        <f t="shared" si="35"/>
        <v>Default</v>
      </c>
      <c r="D124" s="912">
        <f t="shared" si="36"/>
        <v>1900</v>
      </c>
      <c r="E124" s="913">
        <f t="shared" si="37"/>
        <v>1</v>
      </c>
      <c r="F124" s="966">
        <f t="shared" si="38"/>
        <v>274</v>
      </c>
      <c r="G124" s="912" t="s">
        <v>1030</v>
      </c>
      <c r="H124" s="912" t="s">
        <v>1031</v>
      </c>
      <c r="I124" s="912" t="s">
        <v>388</v>
      </c>
      <c r="J124" s="914">
        <f t="shared" ca="1" si="44"/>
        <v>0.7841516206587984</v>
      </c>
      <c r="K124" s="914">
        <f t="shared" ca="1" si="44"/>
        <v>0.46772966019011575</v>
      </c>
      <c r="L124" s="914">
        <f t="shared" ca="1" si="44"/>
        <v>0.37621905342498496</v>
      </c>
      <c r="M124" s="914">
        <f t="shared" ca="1" si="44"/>
        <v>1.1303165101140233</v>
      </c>
      <c r="N124" s="914">
        <f t="shared" ca="1" si="44"/>
        <v>0.937350727274608</v>
      </c>
      <c r="O124" s="914">
        <f t="shared" ca="1" si="44"/>
        <v>0.14610317412571372</v>
      </c>
      <c r="P124" s="914">
        <f t="shared" ca="1" si="44"/>
        <v>1.3675705000288962</v>
      </c>
      <c r="Q124" s="914">
        <f t="shared" ca="1" si="44"/>
        <v>0</v>
      </c>
      <c r="R124" s="914">
        <f t="shared" ca="1" si="44"/>
        <v>1.3545635365171724</v>
      </c>
      <c r="S124" s="914">
        <f t="shared" ca="1" si="43"/>
        <v>1.1393573062016369</v>
      </c>
      <c r="T124" s="914">
        <f t="shared" ca="1" si="44"/>
        <v>0</v>
      </c>
      <c r="U124" s="914">
        <f t="shared" ca="1" si="44"/>
        <v>0</v>
      </c>
      <c r="V124" s="1" t="str">
        <f t="shared" si="39"/>
        <v>ASRCMS202202</v>
      </c>
      <c r="W124" s="913">
        <f t="shared" si="40"/>
        <v>45230</v>
      </c>
      <c r="X124" s="1" t="str">
        <f t="shared" si="41"/>
        <v>Unaudited</v>
      </c>
    </row>
    <row r="125" spans="1:24" x14ac:dyDescent="0.25">
      <c r="A125" s="1" t="s">
        <v>421</v>
      </c>
      <c r="B125" s="1" t="str">
        <f t="shared" si="34"/>
        <v>DEF</v>
      </c>
      <c r="C125" s="1" t="str">
        <f t="shared" si="35"/>
        <v>Default</v>
      </c>
      <c r="D125" s="912">
        <f t="shared" si="36"/>
        <v>1900</v>
      </c>
      <c r="E125" s="913">
        <f t="shared" si="37"/>
        <v>1</v>
      </c>
      <c r="F125" s="966">
        <f t="shared" si="38"/>
        <v>366</v>
      </c>
      <c r="G125" s="912" t="s">
        <v>1030</v>
      </c>
      <c r="H125" s="912" t="s">
        <v>1031</v>
      </c>
      <c r="I125" s="912" t="s">
        <v>388</v>
      </c>
      <c r="J125" s="914">
        <f t="shared" ca="1" si="44"/>
        <v>0.94163146674108433</v>
      </c>
      <c r="K125" s="914">
        <f t="shared" ca="1" si="44"/>
        <v>0.51063728252574847</v>
      </c>
      <c r="L125" s="914">
        <f t="shared" ca="1" si="44"/>
        <v>0.47461614258625279</v>
      </c>
      <c r="M125" s="914">
        <f t="shared" ca="1" si="44"/>
        <v>1.6014857356353471</v>
      </c>
      <c r="N125" s="914">
        <f t="shared" ca="1" si="44"/>
        <v>1.0775523708115848</v>
      </c>
      <c r="O125" s="914">
        <f t="shared" ca="1" si="44"/>
        <v>0.18742997116243654</v>
      </c>
      <c r="P125" s="914">
        <f t="shared" ca="1" si="44"/>
        <v>1.7387862801247853</v>
      </c>
      <c r="Q125" s="914">
        <f t="shared" ca="1" si="44"/>
        <v>0</v>
      </c>
      <c r="R125" s="914">
        <f t="shared" ca="1" si="44"/>
        <v>2.0925170195971079</v>
      </c>
      <c r="S125" s="914">
        <f t="shared" ca="1" si="43"/>
        <v>1.1482225585142467</v>
      </c>
      <c r="T125" s="914">
        <f t="shared" ca="1" si="44"/>
        <v>0</v>
      </c>
      <c r="U125" s="914">
        <f t="shared" ca="1" si="44"/>
        <v>0</v>
      </c>
      <c r="V125" s="1" t="str">
        <f t="shared" si="39"/>
        <v>ASRCMS202202</v>
      </c>
      <c r="W125" s="913">
        <f t="shared" si="40"/>
        <v>45230</v>
      </c>
      <c r="X125" s="1" t="str">
        <f t="shared" si="41"/>
        <v>Unaudited</v>
      </c>
    </row>
    <row r="126" spans="1:24" x14ac:dyDescent="0.25">
      <c r="A126" s="1" t="s">
        <v>421</v>
      </c>
      <c r="B126" s="1" t="str">
        <f t="shared" si="34"/>
        <v>DEF</v>
      </c>
      <c r="C126" s="1" t="str">
        <f t="shared" si="35"/>
        <v>Default</v>
      </c>
      <c r="D126" s="912">
        <f t="shared" si="36"/>
        <v>1900</v>
      </c>
      <c r="E126" s="913">
        <f t="shared" si="37"/>
        <v>1</v>
      </c>
      <c r="F126" s="966">
        <f t="shared" si="38"/>
        <v>1</v>
      </c>
      <c r="G126" s="912" t="s">
        <v>1030</v>
      </c>
      <c r="H126" s="912" t="s">
        <v>1032</v>
      </c>
      <c r="I126" s="912" t="s">
        <v>388</v>
      </c>
      <c r="J126" s="914">
        <f t="shared" ca="1" si="44"/>
        <v>0.81799726273948437</v>
      </c>
      <c r="K126" s="914">
        <f t="shared" ca="1" si="44"/>
        <v>0.49420722069959611</v>
      </c>
      <c r="L126" s="914">
        <f t="shared" ca="1" si="44"/>
        <v>0.45861095226538379</v>
      </c>
      <c r="M126" s="914">
        <f t="shared" ca="1" si="44"/>
        <v>1.2445731694503244</v>
      </c>
      <c r="N126" s="914">
        <f t="shared" ca="1" si="44"/>
        <v>0.98210408050990872</v>
      </c>
      <c r="O126" s="914">
        <f t="shared" ca="1" si="44"/>
        <v>0.31453190874783771</v>
      </c>
      <c r="P126" s="914">
        <f t="shared" ca="1" si="44"/>
        <v>1.4528190111357446</v>
      </c>
      <c r="Q126" s="914">
        <f t="shared" ca="1" si="44"/>
        <v>0</v>
      </c>
      <c r="R126" s="914">
        <f t="shared" ca="1" si="44"/>
        <v>1.28898812344887</v>
      </c>
      <c r="S126" s="914">
        <f t="shared" ca="1" si="43"/>
        <v>1.1345177661361354</v>
      </c>
      <c r="T126" s="914">
        <f t="shared" ca="1" si="44"/>
        <v>0</v>
      </c>
      <c r="U126" s="914">
        <f t="shared" ca="1" si="44"/>
        <v>0</v>
      </c>
      <c r="V126" s="1" t="str">
        <f t="shared" si="39"/>
        <v>ASRCMS202202</v>
      </c>
      <c r="W126" s="913">
        <f t="shared" si="40"/>
        <v>45230</v>
      </c>
      <c r="X126" s="1" t="str">
        <f t="shared" si="41"/>
        <v>Unaudited</v>
      </c>
    </row>
    <row r="127" spans="1:24" x14ac:dyDescent="0.25">
      <c r="A127" s="1" t="s">
        <v>421</v>
      </c>
      <c r="B127" s="1" t="str">
        <f t="shared" si="34"/>
        <v>DEF</v>
      </c>
      <c r="C127" s="1" t="str">
        <f t="shared" si="35"/>
        <v>Default</v>
      </c>
      <c r="D127" s="912">
        <f t="shared" si="36"/>
        <v>1900</v>
      </c>
      <c r="E127" s="913">
        <f t="shared" si="37"/>
        <v>1</v>
      </c>
      <c r="F127" s="966">
        <f t="shared" si="38"/>
        <v>91</v>
      </c>
      <c r="G127" s="912" t="s">
        <v>1033</v>
      </c>
      <c r="H127" s="912" t="s">
        <v>1031</v>
      </c>
      <c r="I127" s="912" t="s">
        <v>388</v>
      </c>
      <c r="J127" s="914">
        <f t="shared" ca="1" si="44"/>
        <v>6.9738055222877862E-2</v>
      </c>
      <c r="K127" s="914">
        <f t="shared" ca="1" si="44"/>
        <v>1.9394970730824752E-2</v>
      </c>
      <c r="L127" s="914">
        <f t="shared" ca="1" si="44"/>
        <v>0.93338912706261301</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ASRCMS202202</v>
      </c>
      <c r="W127" s="913">
        <f t="shared" si="40"/>
        <v>45230</v>
      </c>
      <c r="X127" s="1" t="str">
        <f t="shared" si="41"/>
        <v>Unaudited</v>
      </c>
    </row>
    <row r="128" spans="1:24" x14ac:dyDescent="0.25">
      <c r="A128" s="1" t="s">
        <v>421</v>
      </c>
      <c r="B128" s="1" t="str">
        <f t="shared" si="34"/>
        <v>DEF</v>
      </c>
      <c r="C128" s="1" t="str">
        <f t="shared" si="35"/>
        <v>Default</v>
      </c>
      <c r="D128" s="912">
        <f t="shared" si="36"/>
        <v>1900</v>
      </c>
      <c r="E128" s="913">
        <f t="shared" si="37"/>
        <v>1</v>
      </c>
      <c r="F128" s="966">
        <f t="shared" si="38"/>
        <v>182</v>
      </c>
      <c r="G128" s="912" t="s">
        <v>1033</v>
      </c>
      <c r="H128" s="912" t="s">
        <v>1031</v>
      </c>
      <c r="I128" s="912" t="s">
        <v>388</v>
      </c>
      <c r="J128" s="914">
        <f t="shared" ca="1" si="44"/>
        <v>6.7902322759837916E-2</v>
      </c>
      <c r="K128" s="914">
        <f t="shared" ca="1" si="44"/>
        <v>1.8601569649927433E-2</v>
      </c>
      <c r="L128" s="914">
        <f t="shared" ca="1" si="44"/>
        <v>0.92417701290025056</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ASRCMS202202</v>
      </c>
      <c r="W128" s="913">
        <f t="shared" si="40"/>
        <v>45230</v>
      </c>
      <c r="X128" s="1" t="str">
        <f t="shared" si="41"/>
        <v>Unaudited</v>
      </c>
    </row>
    <row r="129" spans="1:24" x14ac:dyDescent="0.25">
      <c r="A129" s="1" t="s">
        <v>421</v>
      </c>
      <c r="B129" s="1" t="str">
        <f t="shared" si="34"/>
        <v>DEF</v>
      </c>
      <c r="C129" s="1" t="str">
        <f t="shared" si="35"/>
        <v>Default</v>
      </c>
      <c r="D129" s="912">
        <f t="shared" si="36"/>
        <v>1900</v>
      </c>
      <c r="E129" s="913">
        <f t="shared" si="37"/>
        <v>1</v>
      </c>
      <c r="F129" s="966">
        <f t="shared" si="38"/>
        <v>274</v>
      </c>
      <c r="G129" s="912" t="s">
        <v>1033</v>
      </c>
      <c r="H129" s="912" t="s">
        <v>1031</v>
      </c>
      <c r="I129" s="912" t="s">
        <v>388</v>
      </c>
      <c r="J129" s="914">
        <f t="shared" ca="1" si="44"/>
        <v>6.7305156927630116E-2</v>
      </c>
      <c r="K129" s="914">
        <f t="shared" ca="1" si="44"/>
        <v>1.859826694336443E-2</v>
      </c>
      <c r="L129" s="914">
        <f t="shared" ca="1" si="44"/>
        <v>0.94522733737416786</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ASRCMS202202</v>
      </c>
      <c r="W129" s="913">
        <f t="shared" si="40"/>
        <v>45230</v>
      </c>
      <c r="X129" s="1" t="str">
        <f t="shared" si="41"/>
        <v>Unaudited</v>
      </c>
    </row>
    <row r="130" spans="1:24" x14ac:dyDescent="0.25">
      <c r="A130" s="1" t="s">
        <v>421</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44"/>
        <v>6.8662778174631026E-2</v>
      </c>
      <c r="K130" s="914">
        <f t="shared" ca="1" si="44"/>
        <v>1.985377776683769E-2</v>
      </c>
      <c r="L130" s="914">
        <f t="shared" ca="1" si="44"/>
        <v>1.0123660172910367</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ASRCMS202202</v>
      </c>
      <c r="W130" s="913">
        <f t="shared" ref="W130:W161" si="51">file_date</f>
        <v>45230</v>
      </c>
      <c r="X130" s="1" t="str">
        <f t="shared" ref="X130:X161" si="52">status</f>
        <v>Unaudited</v>
      </c>
    </row>
    <row r="131" spans="1:24" x14ac:dyDescent="0.25">
      <c r="A131" s="1" t="s">
        <v>421</v>
      </c>
      <c r="B131" s="1" t="str">
        <f t="shared" si="45"/>
        <v>DEF</v>
      </c>
      <c r="C131" s="1" t="str">
        <f t="shared" si="46"/>
        <v>Default</v>
      </c>
      <c r="D131" s="912">
        <f t="shared" si="47"/>
        <v>1900</v>
      </c>
      <c r="E131" s="913">
        <f t="shared" si="48"/>
        <v>1</v>
      </c>
      <c r="F131" s="966">
        <f t="shared" si="49"/>
        <v>1</v>
      </c>
      <c r="G131" s="912" t="s">
        <v>1033</v>
      </c>
      <c r="H131" s="912" t="s">
        <v>1032</v>
      </c>
      <c r="I131" s="912" t="s">
        <v>388</v>
      </c>
      <c r="J131" s="914">
        <f t="shared" ca="1" si="44"/>
        <v>6.7568865283747823E-2</v>
      </c>
      <c r="K131" s="914">
        <f t="shared" ca="1" si="44"/>
        <v>1.9097598286572703E-2</v>
      </c>
      <c r="L131" s="914">
        <f t="shared" ca="1" si="44"/>
        <v>0.95311974188707138</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ASRCMS202202</v>
      </c>
      <c r="W131" s="913">
        <f t="shared" si="51"/>
        <v>45230</v>
      </c>
      <c r="X131" s="1" t="str">
        <f t="shared" si="52"/>
        <v>Unaudited</v>
      </c>
    </row>
    <row r="132" spans="1:24" x14ac:dyDescent="0.25">
      <c r="A132" s="1" t="s">
        <v>421</v>
      </c>
      <c r="B132" s="1" t="str">
        <f t="shared" si="45"/>
        <v>DEF</v>
      </c>
      <c r="C132" s="1" t="str">
        <f t="shared" si="46"/>
        <v>Default</v>
      </c>
      <c r="D132" s="912">
        <f t="shared" si="47"/>
        <v>1900</v>
      </c>
      <c r="E132" s="913">
        <f t="shared" si="48"/>
        <v>1</v>
      </c>
      <c r="F132" s="966">
        <f t="shared" si="49"/>
        <v>91</v>
      </c>
      <c r="G132" s="912" t="s">
        <v>1034</v>
      </c>
      <c r="H132" s="912" t="s">
        <v>1031</v>
      </c>
      <c r="I132" s="912" t="s">
        <v>388</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0.14598588438507437</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ASRCMS202202</v>
      </c>
      <c r="W132" s="913">
        <f t="shared" si="51"/>
        <v>45230</v>
      </c>
      <c r="X132" s="1" t="str">
        <f t="shared" si="52"/>
        <v>Unaudited</v>
      </c>
    </row>
    <row r="133" spans="1:24" x14ac:dyDescent="0.25">
      <c r="A133" s="1" t="s">
        <v>421</v>
      </c>
      <c r="B133" s="1" t="str">
        <f t="shared" si="45"/>
        <v>DEF</v>
      </c>
      <c r="C133" s="1" t="str">
        <f t="shared" si="46"/>
        <v>Default</v>
      </c>
      <c r="D133" s="912">
        <f t="shared" si="47"/>
        <v>1900</v>
      </c>
      <c r="E133" s="913">
        <f t="shared" si="48"/>
        <v>1</v>
      </c>
      <c r="F133" s="966">
        <f t="shared" si="49"/>
        <v>182</v>
      </c>
      <c r="G133" s="912" t="s">
        <v>1034</v>
      </c>
      <c r="H133" s="912" t="s">
        <v>1031</v>
      </c>
      <c r="I133" s="912" t="s">
        <v>388</v>
      </c>
      <c r="J133" s="914">
        <f t="shared" ca="1" si="53"/>
        <v>0.10987228034253645</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ASRCMS202202</v>
      </c>
      <c r="W133" s="913">
        <f t="shared" si="51"/>
        <v>45230</v>
      </c>
      <c r="X133" s="1" t="str">
        <f t="shared" si="52"/>
        <v>Unaudited</v>
      </c>
    </row>
    <row r="134" spans="1:24" x14ac:dyDescent="0.25">
      <c r="A134" s="1" t="s">
        <v>421</v>
      </c>
      <c r="B134" s="1" t="str">
        <f t="shared" si="45"/>
        <v>DEF</v>
      </c>
      <c r="C134" s="1" t="str">
        <f t="shared" si="46"/>
        <v>Default</v>
      </c>
      <c r="D134" s="912">
        <f t="shared" si="47"/>
        <v>1900</v>
      </c>
      <c r="E134" s="913">
        <f t="shared" si="48"/>
        <v>1</v>
      </c>
      <c r="F134" s="966">
        <f t="shared" si="49"/>
        <v>274</v>
      </c>
      <c r="G134" s="912" t="s">
        <v>1034</v>
      </c>
      <c r="H134" s="912" t="s">
        <v>1031</v>
      </c>
      <c r="I134" s="912" t="s">
        <v>388</v>
      </c>
      <c r="J134" s="914">
        <f t="shared" ca="1" si="53"/>
        <v>0.14694300177752334</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ASRCMS202202</v>
      </c>
      <c r="W134" s="913">
        <f t="shared" si="51"/>
        <v>45230</v>
      </c>
      <c r="X134" s="1" t="str">
        <f t="shared" si="52"/>
        <v>Unaudited</v>
      </c>
    </row>
    <row r="135" spans="1:24" x14ac:dyDescent="0.25">
      <c r="A135" s="1" t="s">
        <v>421</v>
      </c>
      <c r="B135" s="1" t="str">
        <f t="shared" si="45"/>
        <v>DEF</v>
      </c>
      <c r="C135" s="1" t="str">
        <f t="shared" si="46"/>
        <v>Default</v>
      </c>
      <c r="D135" s="912">
        <f t="shared" si="47"/>
        <v>1900</v>
      </c>
      <c r="E135" s="913">
        <f t="shared" si="48"/>
        <v>1</v>
      </c>
      <c r="F135" s="966">
        <f t="shared" si="49"/>
        <v>366</v>
      </c>
      <c r="G135" s="912" t="s">
        <v>1034</v>
      </c>
      <c r="H135" s="912" t="s">
        <v>1031</v>
      </c>
      <c r="I135" s="912" t="s">
        <v>388</v>
      </c>
      <c r="J135" s="914">
        <f t="shared" ca="1" si="53"/>
        <v>-1.2167593937853268E-2</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ASRCMS202202</v>
      </c>
      <c r="W135" s="913">
        <f t="shared" si="51"/>
        <v>45230</v>
      </c>
      <c r="X135" s="1" t="str">
        <f t="shared" si="52"/>
        <v>Unaudited</v>
      </c>
    </row>
    <row r="136" spans="1:24" x14ac:dyDescent="0.25">
      <c r="A136" s="1" t="s">
        <v>421</v>
      </c>
      <c r="B136" s="1" t="str">
        <f t="shared" si="45"/>
        <v>DEF</v>
      </c>
      <c r="C136" s="1" t="str">
        <f t="shared" si="46"/>
        <v>Default</v>
      </c>
      <c r="D136" s="912">
        <f t="shared" si="47"/>
        <v>1900</v>
      </c>
      <c r="E136" s="913">
        <f t="shared" si="48"/>
        <v>1</v>
      </c>
      <c r="F136" s="966">
        <f t="shared" si="49"/>
        <v>1</v>
      </c>
      <c r="G136" s="912" t="s">
        <v>1034</v>
      </c>
      <c r="H136" s="912" t="s">
        <v>1032</v>
      </c>
      <c r="I136" s="912" t="s">
        <v>388</v>
      </c>
      <c r="J136" s="914">
        <f t="shared" ca="1" si="53"/>
        <v>0.11278225473393938</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ASRCMS202202</v>
      </c>
      <c r="W136" s="913">
        <f t="shared" si="51"/>
        <v>45230</v>
      </c>
      <c r="X136" s="1" t="str">
        <f t="shared" si="52"/>
        <v>Unaudited</v>
      </c>
    </row>
    <row r="137" spans="1:24" x14ac:dyDescent="0.25">
      <c r="A137" s="1" t="s">
        <v>421</v>
      </c>
      <c r="B137" s="1" t="str">
        <f t="shared" si="45"/>
        <v>DEF</v>
      </c>
      <c r="C137" s="1" t="str">
        <f t="shared" si="46"/>
        <v>Default</v>
      </c>
      <c r="D137" s="912">
        <f t="shared" si="47"/>
        <v>1900</v>
      </c>
      <c r="E137" s="913">
        <f t="shared" si="48"/>
        <v>1</v>
      </c>
      <c r="F137" s="966">
        <f t="shared" si="49"/>
        <v>91</v>
      </c>
      <c r="G137" s="912" t="s">
        <v>1030</v>
      </c>
      <c r="H137" s="912" t="s">
        <v>1031</v>
      </c>
      <c r="I137" s="912" t="s">
        <v>389</v>
      </c>
      <c r="J137" s="914">
        <f t="shared" ca="1" si="53"/>
        <v>0.79332780872718589</v>
      </c>
      <c r="K137" s="914">
        <f t="shared" ca="1" si="53"/>
        <v>0.49540223519365495</v>
      </c>
      <c r="L137" s="914">
        <f t="shared" ca="1" si="53"/>
        <v>0.53630739618927192</v>
      </c>
      <c r="M137" s="914">
        <f t="shared" ca="1" si="53"/>
        <v>1.2506663306150874</v>
      </c>
      <c r="N137" s="914">
        <f t="shared" ca="1" si="53"/>
        <v>1.028442536572364</v>
      </c>
      <c r="O137" s="914">
        <f t="shared" ca="1" si="53"/>
        <v>0.89216676241346948</v>
      </c>
      <c r="P137" s="914">
        <f t="shared" ca="1" si="53"/>
        <v>1.7870845098848938</v>
      </c>
      <c r="Q137" s="914">
        <f t="shared" ca="1" si="53"/>
        <v>0</v>
      </c>
      <c r="R137" s="914">
        <f t="shared" ca="1" si="53"/>
        <v>1.9085651506795347</v>
      </c>
      <c r="S137" s="914">
        <f t="shared" ca="1" si="44"/>
        <v>0.836242647643613</v>
      </c>
      <c r="T137" s="914">
        <f t="shared" ca="1" si="53"/>
        <v>0</v>
      </c>
      <c r="U137" s="914">
        <f t="shared" ca="1" si="53"/>
        <v>0</v>
      </c>
      <c r="V137" s="1" t="str">
        <f t="shared" si="50"/>
        <v>ASRCMS202202</v>
      </c>
      <c r="W137" s="913">
        <f t="shared" si="51"/>
        <v>45230</v>
      </c>
      <c r="X137" s="1" t="str">
        <f t="shared" si="52"/>
        <v>Unaudited</v>
      </c>
    </row>
    <row r="138" spans="1:24" x14ac:dyDescent="0.25">
      <c r="A138" s="1" t="s">
        <v>421</v>
      </c>
      <c r="B138" s="1" t="str">
        <f t="shared" si="45"/>
        <v>DEF</v>
      </c>
      <c r="C138" s="1" t="str">
        <f t="shared" si="46"/>
        <v>Default</v>
      </c>
      <c r="D138" s="912">
        <f t="shared" si="47"/>
        <v>1900</v>
      </c>
      <c r="E138" s="913">
        <f t="shared" si="48"/>
        <v>1</v>
      </c>
      <c r="F138" s="966">
        <f t="shared" si="49"/>
        <v>182</v>
      </c>
      <c r="G138" s="912" t="s">
        <v>1030</v>
      </c>
      <c r="H138" s="912" t="s">
        <v>1031</v>
      </c>
      <c r="I138" s="912" t="s">
        <v>389</v>
      </c>
      <c r="J138" s="914">
        <f t="shared" ca="1" si="53"/>
        <v>0.77669855566832158</v>
      </c>
      <c r="K138" s="914">
        <f t="shared" ca="1" si="53"/>
        <v>0.49320671854351195</v>
      </c>
      <c r="L138" s="914">
        <f t="shared" ca="1" si="53"/>
        <v>0.49310307337255904</v>
      </c>
      <c r="M138" s="914">
        <f t="shared" ca="1" si="53"/>
        <v>1.2200453065790242</v>
      </c>
      <c r="N138" s="914">
        <f t="shared" ca="1" si="53"/>
        <v>1.3611522101834153</v>
      </c>
      <c r="O138" s="914">
        <f t="shared" ca="1" si="53"/>
        <v>0.68776573739267155</v>
      </c>
      <c r="P138" s="914">
        <f t="shared" ca="1" si="53"/>
        <v>1.5764678901863258</v>
      </c>
      <c r="Q138" s="914">
        <f t="shared" ca="1" si="53"/>
        <v>0</v>
      </c>
      <c r="R138" s="914">
        <f t="shared" ca="1" si="53"/>
        <v>1.7787125910375394</v>
      </c>
      <c r="S138" s="914">
        <f t="shared" ca="1" si="53"/>
        <v>0.79658803928228261</v>
      </c>
      <c r="T138" s="914">
        <f t="shared" ca="1" si="53"/>
        <v>0</v>
      </c>
      <c r="U138" s="914">
        <f t="shared" ca="1" si="53"/>
        <v>0</v>
      </c>
      <c r="V138" s="1" t="str">
        <f t="shared" si="50"/>
        <v>ASRCMS202202</v>
      </c>
      <c r="W138" s="913">
        <f t="shared" si="51"/>
        <v>45230</v>
      </c>
      <c r="X138" s="1" t="str">
        <f t="shared" si="52"/>
        <v>Unaudited</v>
      </c>
    </row>
    <row r="139" spans="1:24" x14ac:dyDescent="0.25">
      <c r="A139" s="1" t="s">
        <v>421</v>
      </c>
      <c r="B139" s="1" t="str">
        <f t="shared" si="45"/>
        <v>DEF</v>
      </c>
      <c r="C139" s="1" t="str">
        <f t="shared" si="46"/>
        <v>Default</v>
      </c>
      <c r="D139" s="912">
        <f t="shared" si="47"/>
        <v>1900</v>
      </c>
      <c r="E139" s="913">
        <f t="shared" si="48"/>
        <v>1</v>
      </c>
      <c r="F139" s="966">
        <f t="shared" si="49"/>
        <v>274</v>
      </c>
      <c r="G139" s="912" t="s">
        <v>1030</v>
      </c>
      <c r="H139" s="912" t="s">
        <v>1031</v>
      </c>
      <c r="I139" s="912" t="s">
        <v>389</v>
      </c>
      <c r="J139" s="914">
        <f t="shared" ca="1" si="53"/>
        <v>0.84872194531948342</v>
      </c>
      <c r="K139" s="914">
        <f t="shared" ca="1" si="53"/>
        <v>0.52957886740030635</v>
      </c>
      <c r="L139" s="914">
        <f t="shared" ca="1" si="53"/>
        <v>0.61274348571833404</v>
      </c>
      <c r="M139" s="914">
        <f t="shared" ca="1" si="53"/>
        <v>1.3063991471686893</v>
      </c>
      <c r="N139" s="914">
        <f t="shared" ca="1" si="53"/>
        <v>1.1821013462304941</v>
      </c>
      <c r="O139" s="914">
        <f t="shared" ca="1" si="53"/>
        <v>0.75748199573467467</v>
      </c>
      <c r="P139" s="914">
        <f t="shared" ca="1" si="53"/>
        <v>1.8002560994786012</v>
      </c>
      <c r="Q139" s="914">
        <f t="shared" ca="1" si="53"/>
        <v>0</v>
      </c>
      <c r="R139" s="914">
        <f t="shared" ca="1" si="53"/>
        <v>2.743224250458776</v>
      </c>
      <c r="S139" s="914">
        <f t="shared" ca="1" si="53"/>
        <v>0.92182139808179964</v>
      </c>
      <c r="T139" s="914">
        <f t="shared" ca="1" si="53"/>
        <v>0</v>
      </c>
      <c r="U139" s="914">
        <f t="shared" ca="1" si="53"/>
        <v>0</v>
      </c>
      <c r="V139" s="1" t="str">
        <f t="shared" si="50"/>
        <v>ASRCMS202202</v>
      </c>
      <c r="W139" s="913">
        <f t="shared" si="51"/>
        <v>45230</v>
      </c>
      <c r="X139" s="1" t="str">
        <f t="shared" si="52"/>
        <v>Unaudited</v>
      </c>
    </row>
    <row r="140" spans="1:24" x14ac:dyDescent="0.25">
      <c r="A140" s="1" t="s">
        <v>421</v>
      </c>
      <c r="B140" s="1" t="str">
        <f t="shared" si="45"/>
        <v>DEF</v>
      </c>
      <c r="C140" s="1" t="str">
        <f t="shared" si="46"/>
        <v>Default</v>
      </c>
      <c r="D140" s="912">
        <f t="shared" si="47"/>
        <v>1900</v>
      </c>
      <c r="E140" s="913">
        <f t="shared" si="48"/>
        <v>1</v>
      </c>
      <c r="F140" s="966">
        <f t="shared" si="49"/>
        <v>366</v>
      </c>
      <c r="G140" s="912" t="s">
        <v>1030</v>
      </c>
      <c r="H140" s="912" t="s">
        <v>1031</v>
      </c>
      <c r="I140" s="912" t="s">
        <v>389</v>
      </c>
      <c r="J140" s="914">
        <f t="shared" ca="1" si="53"/>
        <v>0.91762629246054472</v>
      </c>
      <c r="K140" s="914">
        <f t="shared" ca="1" si="53"/>
        <v>0.56986251182992598</v>
      </c>
      <c r="L140" s="914">
        <f t="shared" ca="1" si="53"/>
        <v>0.6513117293926215</v>
      </c>
      <c r="M140" s="914">
        <f t="shared" ca="1" si="53"/>
        <v>1.4217707300504958</v>
      </c>
      <c r="N140" s="914">
        <f t="shared" ca="1" si="53"/>
        <v>1.3297460688464671</v>
      </c>
      <c r="O140" s="914">
        <f t="shared" ca="1" si="53"/>
        <v>0.74343447316566957</v>
      </c>
      <c r="P140" s="914">
        <f t="shared" ca="1" si="53"/>
        <v>1.9793625418158427</v>
      </c>
      <c r="Q140" s="914">
        <f t="shared" ca="1" si="53"/>
        <v>0</v>
      </c>
      <c r="R140" s="914">
        <f t="shared" ca="1" si="53"/>
        <v>2.9178123014044344</v>
      </c>
      <c r="S140" s="914">
        <f t="shared" ca="1" si="53"/>
        <v>0.97955524118427761</v>
      </c>
      <c r="T140" s="914">
        <f t="shared" ca="1" si="53"/>
        <v>0</v>
      </c>
      <c r="U140" s="914">
        <f t="shared" ca="1" si="53"/>
        <v>0</v>
      </c>
      <c r="V140" s="1" t="str">
        <f t="shared" si="50"/>
        <v>ASRCMS202202</v>
      </c>
      <c r="W140" s="913">
        <f t="shared" si="51"/>
        <v>45230</v>
      </c>
      <c r="X140" s="1" t="str">
        <f t="shared" si="52"/>
        <v>Unaudited</v>
      </c>
    </row>
    <row r="141" spans="1:24" x14ac:dyDescent="0.25">
      <c r="A141" s="1" t="s">
        <v>421</v>
      </c>
      <c r="B141" s="1" t="str">
        <f t="shared" si="45"/>
        <v>DEF</v>
      </c>
      <c r="C141" s="1" t="str">
        <f t="shared" si="46"/>
        <v>Default</v>
      </c>
      <c r="D141" s="912">
        <f t="shared" si="47"/>
        <v>1900</v>
      </c>
      <c r="E141" s="913">
        <f t="shared" si="48"/>
        <v>1</v>
      </c>
      <c r="F141" s="966">
        <f t="shared" si="49"/>
        <v>1</v>
      </c>
      <c r="G141" s="912" t="s">
        <v>1030</v>
      </c>
      <c r="H141" s="912" t="s">
        <v>1032</v>
      </c>
      <c r="I141" s="912" t="s">
        <v>389</v>
      </c>
      <c r="J141" s="914">
        <f t="shared" ca="1" si="53"/>
        <v>0.84266723818296652</v>
      </c>
      <c r="K141" s="914">
        <f t="shared" ca="1" si="53"/>
        <v>0.52145756734991022</v>
      </c>
      <c r="L141" s="914">
        <f t="shared" ca="1" si="53"/>
        <v>0.57272923381917595</v>
      </c>
      <c r="M141" s="914">
        <f t="shared" ca="1" si="53"/>
        <v>1.2971866157216556</v>
      </c>
      <c r="N141" s="914">
        <f t="shared" ca="1" si="53"/>
        <v>1.2228834020854429</v>
      </c>
      <c r="O141" s="914">
        <f t="shared" ca="1" si="53"/>
        <v>0.77638922985285208</v>
      </c>
      <c r="P141" s="914">
        <f t="shared" ca="1" si="53"/>
        <v>1.7826788030487368</v>
      </c>
      <c r="Q141" s="914">
        <f t="shared" ca="1" si="53"/>
        <v>0</v>
      </c>
      <c r="R141" s="914">
        <f t="shared" ca="1" si="53"/>
        <v>2.3388187575377786</v>
      </c>
      <c r="S141" s="914">
        <f t="shared" ca="1" si="53"/>
        <v>0.88635310608596951</v>
      </c>
      <c r="T141" s="914">
        <f t="shared" ca="1" si="53"/>
        <v>0</v>
      </c>
      <c r="U141" s="914">
        <f t="shared" ca="1" si="53"/>
        <v>0</v>
      </c>
      <c r="V141" s="1" t="str">
        <f t="shared" si="50"/>
        <v>ASRCMS202202</v>
      </c>
      <c r="W141" s="913">
        <f t="shared" si="51"/>
        <v>45230</v>
      </c>
      <c r="X141" s="1" t="str">
        <f t="shared" si="52"/>
        <v>Unaudited</v>
      </c>
    </row>
    <row r="142" spans="1:24" x14ac:dyDescent="0.25">
      <c r="A142" s="1" t="s">
        <v>421</v>
      </c>
      <c r="B142" s="1" t="str">
        <f t="shared" si="45"/>
        <v>DEF</v>
      </c>
      <c r="C142" s="1" t="str">
        <f t="shared" si="46"/>
        <v>Default</v>
      </c>
      <c r="D142" s="912">
        <f t="shared" si="47"/>
        <v>1900</v>
      </c>
      <c r="E142" s="913">
        <f t="shared" si="48"/>
        <v>1</v>
      </c>
      <c r="F142" s="966">
        <f t="shared" si="49"/>
        <v>91</v>
      </c>
      <c r="G142" s="912" t="s">
        <v>1033</v>
      </c>
      <c r="H142" s="912" t="s">
        <v>1031</v>
      </c>
      <c r="I142" s="912" t="s">
        <v>389</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6.6380752815972874E-2</v>
      </c>
      <c r="K142" s="914">
        <f t="shared" ca="1" si="54"/>
        <v>1.9641888359020119E-2</v>
      </c>
      <c r="L142" s="914">
        <f t="shared" ca="1" si="54"/>
        <v>0.9487776781844055</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ASRCMS202202</v>
      </c>
      <c r="W142" s="913">
        <f t="shared" si="51"/>
        <v>45230</v>
      </c>
      <c r="X142" s="1" t="str">
        <f t="shared" si="52"/>
        <v>Unaudited</v>
      </c>
    </row>
    <row r="143" spans="1:24" x14ac:dyDescent="0.25">
      <c r="A143" s="1" t="s">
        <v>421</v>
      </c>
      <c r="B143" s="1" t="str">
        <f t="shared" si="45"/>
        <v>DEF</v>
      </c>
      <c r="C143" s="1" t="str">
        <f t="shared" si="46"/>
        <v>Default</v>
      </c>
      <c r="D143" s="912">
        <f t="shared" si="47"/>
        <v>1900</v>
      </c>
      <c r="E143" s="913">
        <f t="shared" si="48"/>
        <v>1</v>
      </c>
      <c r="F143" s="966">
        <f t="shared" si="49"/>
        <v>182</v>
      </c>
      <c r="G143" s="912" t="s">
        <v>1033</v>
      </c>
      <c r="H143" s="912" t="s">
        <v>1031</v>
      </c>
      <c r="I143" s="912" t="s">
        <v>389</v>
      </c>
      <c r="J143" s="914">
        <f t="shared" ca="1" si="54"/>
        <v>6.7290109981383933E-2</v>
      </c>
      <c r="K143" s="914">
        <f t="shared" ca="1" si="54"/>
        <v>1.9422611506333457E-2</v>
      </c>
      <c r="L143" s="914">
        <f t="shared" ca="1" si="54"/>
        <v>0.95276156834703463</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ASRCMS202202</v>
      </c>
      <c r="W143" s="913">
        <f t="shared" si="51"/>
        <v>45230</v>
      </c>
      <c r="X143" s="1" t="str">
        <f t="shared" si="52"/>
        <v>Unaudited</v>
      </c>
    </row>
    <row r="144" spans="1:24" x14ac:dyDescent="0.25">
      <c r="A144" s="1" t="s">
        <v>421</v>
      </c>
      <c r="B144" s="1" t="str">
        <f t="shared" si="45"/>
        <v>DEF</v>
      </c>
      <c r="C144" s="1" t="str">
        <f t="shared" si="46"/>
        <v>Default</v>
      </c>
      <c r="D144" s="912">
        <f t="shared" si="47"/>
        <v>1900</v>
      </c>
      <c r="E144" s="913">
        <f t="shared" si="48"/>
        <v>1</v>
      </c>
      <c r="F144" s="966">
        <f t="shared" si="49"/>
        <v>274</v>
      </c>
      <c r="G144" s="912" t="s">
        <v>1033</v>
      </c>
      <c r="H144" s="912" t="s">
        <v>1031</v>
      </c>
      <c r="I144" s="912" t="s">
        <v>389</v>
      </c>
      <c r="J144" s="914">
        <f t="shared" ca="1" si="54"/>
        <v>6.8409551415430911E-2</v>
      </c>
      <c r="K144" s="914">
        <f t="shared" ca="1" si="54"/>
        <v>1.9748157639519127E-2</v>
      </c>
      <c r="L144" s="914">
        <f t="shared" ca="1" si="54"/>
        <v>0.9707027173325673</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ASRCMS202202</v>
      </c>
      <c r="W144" s="913">
        <f t="shared" si="51"/>
        <v>45230</v>
      </c>
      <c r="X144" s="1" t="str">
        <f t="shared" si="52"/>
        <v>Unaudited</v>
      </c>
    </row>
    <row r="145" spans="1:24" x14ac:dyDescent="0.25">
      <c r="A145" s="1" t="s">
        <v>421</v>
      </c>
      <c r="B145" s="1" t="str">
        <f t="shared" si="45"/>
        <v>DEF</v>
      </c>
      <c r="C145" s="1" t="str">
        <f t="shared" si="46"/>
        <v>Default</v>
      </c>
      <c r="D145" s="912">
        <f t="shared" si="47"/>
        <v>1900</v>
      </c>
      <c r="E145" s="913">
        <f t="shared" si="48"/>
        <v>1</v>
      </c>
      <c r="F145" s="966">
        <f t="shared" si="49"/>
        <v>366</v>
      </c>
      <c r="G145" s="912" t="s">
        <v>1033</v>
      </c>
      <c r="H145" s="912" t="s">
        <v>1031</v>
      </c>
      <c r="I145" s="912" t="s">
        <v>389</v>
      </c>
      <c r="J145" s="914">
        <f t="shared" ca="1" si="54"/>
        <v>7.1481511465703057E-2</v>
      </c>
      <c r="K145" s="914">
        <f t="shared" ca="1" si="54"/>
        <v>2.156091396828045E-2</v>
      </c>
      <c r="L145" s="914">
        <f t="shared" ca="1" si="54"/>
        <v>1.03812263209407</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ASRCMS202202</v>
      </c>
      <c r="W145" s="913">
        <f t="shared" si="51"/>
        <v>45230</v>
      </c>
      <c r="X145" s="1" t="str">
        <f t="shared" si="52"/>
        <v>Unaudited</v>
      </c>
    </row>
    <row r="146" spans="1:24" x14ac:dyDescent="0.25">
      <c r="A146" s="1" t="s">
        <v>421</v>
      </c>
      <c r="B146" s="1" t="str">
        <f t="shared" si="45"/>
        <v>DEF</v>
      </c>
      <c r="C146" s="1" t="str">
        <f t="shared" si="46"/>
        <v>Default</v>
      </c>
      <c r="D146" s="912">
        <f t="shared" si="47"/>
        <v>1900</v>
      </c>
      <c r="E146" s="913">
        <f t="shared" si="48"/>
        <v>1</v>
      </c>
      <c r="F146" s="966">
        <f t="shared" si="49"/>
        <v>1</v>
      </c>
      <c r="G146" s="912" t="s">
        <v>1033</v>
      </c>
      <c r="H146" s="912" t="s">
        <v>1032</v>
      </c>
      <c r="I146" s="912" t="s">
        <v>389</v>
      </c>
      <c r="J146" s="914">
        <f t="shared" ca="1" si="54"/>
        <v>6.7531085628963858E-2</v>
      </c>
      <c r="K146" s="914">
        <f t="shared" ca="1" si="54"/>
        <v>2.0070614613058944E-2</v>
      </c>
      <c r="L146" s="914">
        <f t="shared" ca="1" si="54"/>
        <v>0.97694044601972219</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ASRCMS202202</v>
      </c>
      <c r="W146" s="913">
        <f t="shared" si="51"/>
        <v>45230</v>
      </c>
      <c r="X146" s="1" t="str">
        <f t="shared" si="52"/>
        <v>Unaudited</v>
      </c>
    </row>
    <row r="147" spans="1:24" x14ac:dyDescent="0.25">
      <c r="A147" s="1" t="s">
        <v>421</v>
      </c>
      <c r="B147" s="1" t="str">
        <f t="shared" si="45"/>
        <v>DEF</v>
      </c>
      <c r="C147" s="1" t="str">
        <f t="shared" si="46"/>
        <v>Default</v>
      </c>
      <c r="D147" s="912">
        <f t="shared" si="47"/>
        <v>1900</v>
      </c>
      <c r="E147" s="913">
        <f t="shared" si="48"/>
        <v>1</v>
      </c>
      <c r="F147" s="966">
        <f t="shared" si="49"/>
        <v>91</v>
      </c>
      <c r="G147" s="912" t="s">
        <v>1034</v>
      </c>
      <c r="H147" s="912" t="s">
        <v>1031</v>
      </c>
      <c r="I147" s="912" t="s">
        <v>389</v>
      </c>
      <c r="J147" s="914">
        <f t="shared" ca="1" si="54"/>
        <v>0.13891502817798199</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ASRCMS202202</v>
      </c>
      <c r="W147" s="913">
        <f t="shared" si="51"/>
        <v>45230</v>
      </c>
      <c r="X147" s="1" t="str">
        <f t="shared" si="52"/>
        <v>Unaudited</v>
      </c>
    </row>
    <row r="148" spans="1:24" x14ac:dyDescent="0.25">
      <c r="A148" s="1" t="s">
        <v>421</v>
      </c>
      <c r="B148" s="1" t="str">
        <f t="shared" si="45"/>
        <v>DEF</v>
      </c>
      <c r="C148" s="1" t="str">
        <f t="shared" si="46"/>
        <v>Default</v>
      </c>
      <c r="D148" s="912">
        <f t="shared" si="47"/>
        <v>1900</v>
      </c>
      <c r="E148" s="913">
        <f t="shared" si="48"/>
        <v>1</v>
      </c>
      <c r="F148" s="966">
        <f t="shared" si="49"/>
        <v>182</v>
      </c>
      <c r="G148" s="912" t="s">
        <v>1034</v>
      </c>
      <c r="H148" s="912" t="s">
        <v>1031</v>
      </c>
      <c r="I148" s="912" t="s">
        <v>389</v>
      </c>
      <c r="J148" s="914">
        <f t="shared" ca="1" si="54"/>
        <v>0.15454868233849553</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ASRCMS202202</v>
      </c>
      <c r="W148" s="913">
        <f t="shared" si="51"/>
        <v>45230</v>
      </c>
      <c r="X148" s="1" t="str">
        <f t="shared" si="52"/>
        <v>Unaudited</v>
      </c>
    </row>
    <row r="149" spans="1:24" x14ac:dyDescent="0.25">
      <c r="A149" s="1" t="s">
        <v>421</v>
      </c>
      <c r="B149" s="1" t="str">
        <f t="shared" si="45"/>
        <v>DEF</v>
      </c>
      <c r="C149" s="1" t="str">
        <f t="shared" si="46"/>
        <v>Default</v>
      </c>
      <c r="D149" s="912">
        <f t="shared" si="47"/>
        <v>1900</v>
      </c>
      <c r="E149" s="913">
        <f t="shared" si="48"/>
        <v>1</v>
      </c>
      <c r="F149" s="966">
        <f t="shared" si="49"/>
        <v>274</v>
      </c>
      <c r="G149" s="912" t="s">
        <v>1034</v>
      </c>
      <c r="H149" s="912" t="s">
        <v>1031</v>
      </c>
      <c r="I149" s="912" t="s">
        <v>389</v>
      </c>
      <c r="J149" s="914">
        <f t="shared" ca="1" si="54"/>
        <v>8.146776112775167E-2</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ASRCMS202202</v>
      </c>
      <c r="W149" s="913">
        <f t="shared" si="51"/>
        <v>45230</v>
      </c>
      <c r="X149" s="1" t="str">
        <f t="shared" si="52"/>
        <v>Unaudited</v>
      </c>
    </row>
    <row r="150" spans="1:24" x14ac:dyDescent="0.25">
      <c r="A150" s="1" t="s">
        <v>421</v>
      </c>
      <c r="B150" s="1" t="str">
        <f t="shared" si="45"/>
        <v>DEF</v>
      </c>
      <c r="C150" s="1" t="str">
        <f t="shared" si="46"/>
        <v>Default</v>
      </c>
      <c r="D150" s="912">
        <f t="shared" si="47"/>
        <v>1900</v>
      </c>
      <c r="E150" s="913">
        <f t="shared" si="48"/>
        <v>1</v>
      </c>
      <c r="F150" s="966">
        <f t="shared" si="49"/>
        <v>366</v>
      </c>
      <c r="G150" s="912" t="s">
        <v>1034</v>
      </c>
      <c r="H150" s="912" t="s">
        <v>1031</v>
      </c>
      <c r="I150" s="912" t="s">
        <v>389</v>
      </c>
      <c r="J150" s="914">
        <f t="shared" ca="1" si="54"/>
        <v>9.3124243703508452E-3</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ASRCMS202202</v>
      </c>
      <c r="W150" s="913">
        <f t="shared" si="51"/>
        <v>45230</v>
      </c>
      <c r="X150" s="1" t="str">
        <f t="shared" si="52"/>
        <v>Unaudited</v>
      </c>
    </row>
    <row r="151" spans="1:24" x14ac:dyDescent="0.25">
      <c r="A151" s="1" t="s">
        <v>421</v>
      </c>
      <c r="B151" s="1" t="str">
        <f t="shared" si="45"/>
        <v>DEF</v>
      </c>
      <c r="C151" s="1" t="str">
        <f t="shared" si="46"/>
        <v>Default</v>
      </c>
      <c r="D151" s="912">
        <f t="shared" si="47"/>
        <v>1900</v>
      </c>
      <c r="E151" s="913">
        <f t="shared" si="48"/>
        <v>1</v>
      </c>
      <c r="F151" s="966">
        <f t="shared" si="49"/>
        <v>1</v>
      </c>
      <c r="G151" s="912" t="s">
        <v>1034</v>
      </c>
      <c r="H151" s="912" t="s">
        <v>1032</v>
      </c>
      <c r="I151" s="912" t="s">
        <v>389</v>
      </c>
      <c r="J151" s="914">
        <f t="shared" ca="1" si="54"/>
        <v>8.8385268411723686E-2</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ASRCMS202202</v>
      </c>
      <c r="W151" s="913">
        <f t="shared" si="51"/>
        <v>45230</v>
      </c>
      <c r="X151" s="1" t="str">
        <f t="shared" si="52"/>
        <v>Unaudited</v>
      </c>
    </row>
    <row r="152" spans="1:24" x14ac:dyDescent="0.25">
      <c r="A152" s="1" t="s">
        <v>421</v>
      </c>
      <c r="B152" s="1" t="str">
        <f t="shared" si="45"/>
        <v>DEF</v>
      </c>
      <c r="C152" s="1" t="str">
        <f t="shared" si="46"/>
        <v>Default</v>
      </c>
      <c r="D152" s="912">
        <f t="shared" si="47"/>
        <v>1900</v>
      </c>
      <c r="E152" s="913">
        <f t="shared" si="48"/>
        <v>1</v>
      </c>
      <c r="F152" s="966">
        <f t="shared" si="49"/>
        <v>91</v>
      </c>
      <c r="G152" s="912" t="s">
        <v>1030</v>
      </c>
      <c r="H152" s="912" t="s">
        <v>1031</v>
      </c>
      <c r="I152" s="912" t="s">
        <v>390</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0.80464162620382018</v>
      </c>
      <c r="K152" s="914">
        <f t="shared" ca="1" si="55"/>
        <v>0.49047383622141683</v>
      </c>
      <c r="L152" s="914">
        <f t="shared" ca="1" si="55"/>
        <v>0.5118112976133139</v>
      </c>
      <c r="M152" s="914">
        <f t="shared" ca="1" si="55"/>
        <v>1.2692990524791401</v>
      </c>
      <c r="N152" s="914">
        <f t="shared" ca="1" si="55"/>
        <v>1.4653054962948833</v>
      </c>
      <c r="O152" s="914">
        <f t="shared" ca="1" si="55"/>
        <v>0.51261334935695002</v>
      </c>
      <c r="P152" s="914">
        <f t="shared" ca="1" si="55"/>
        <v>1.8298111857301689</v>
      </c>
      <c r="Q152" s="914">
        <f t="shared" ca="1" si="55"/>
        <v>0</v>
      </c>
      <c r="R152" s="914">
        <f t="shared" ca="1" si="55"/>
        <v>1.4463614373172453</v>
      </c>
      <c r="S152" s="914">
        <f t="shared" ca="1" si="54"/>
        <v>0.79790963539914439</v>
      </c>
      <c r="T152" s="914">
        <f t="shared" ca="1" si="55"/>
        <v>0</v>
      </c>
      <c r="U152" s="914">
        <f t="shared" ca="1" si="55"/>
        <v>0</v>
      </c>
      <c r="V152" s="1" t="str">
        <f t="shared" si="50"/>
        <v>ASRCMS202202</v>
      </c>
      <c r="W152" s="913">
        <f t="shared" si="51"/>
        <v>45230</v>
      </c>
      <c r="X152" s="1" t="str">
        <f t="shared" si="52"/>
        <v>Unaudited</v>
      </c>
    </row>
    <row r="153" spans="1:24" x14ac:dyDescent="0.25">
      <c r="A153" s="1" t="s">
        <v>421</v>
      </c>
      <c r="B153" s="1" t="str">
        <f t="shared" si="45"/>
        <v>DEF</v>
      </c>
      <c r="C153" s="1" t="str">
        <f t="shared" si="46"/>
        <v>Default</v>
      </c>
      <c r="D153" s="912">
        <f t="shared" si="47"/>
        <v>1900</v>
      </c>
      <c r="E153" s="913">
        <f t="shared" si="48"/>
        <v>1</v>
      </c>
      <c r="F153" s="966">
        <f t="shared" si="49"/>
        <v>182</v>
      </c>
      <c r="G153" s="912" t="s">
        <v>1030</v>
      </c>
      <c r="H153" s="912" t="s">
        <v>1031</v>
      </c>
      <c r="I153" s="912" t="s">
        <v>390</v>
      </c>
      <c r="J153" s="914">
        <f t="shared" ca="1" si="55"/>
        <v>0.85260667831014769</v>
      </c>
      <c r="K153" s="914">
        <f t="shared" ca="1" si="55"/>
        <v>0.50038784484069176</v>
      </c>
      <c r="L153" s="914">
        <f t="shared" ca="1" si="55"/>
        <v>0.5991806609344853</v>
      </c>
      <c r="M153" s="914">
        <f t="shared" ca="1" si="55"/>
        <v>1.3746535644138151</v>
      </c>
      <c r="N153" s="914">
        <f t="shared" ca="1" si="55"/>
        <v>1.3070490623204665</v>
      </c>
      <c r="O153" s="914">
        <f t="shared" ca="1" si="55"/>
        <v>1.5035803829443886</v>
      </c>
      <c r="P153" s="914">
        <f t="shared" ca="1" si="55"/>
        <v>1.8027839824481928</v>
      </c>
      <c r="Q153" s="914">
        <f t="shared" ca="1" si="55"/>
        <v>0</v>
      </c>
      <c r="R153" s="914">
        <f t="shared" ca="1" si="55"/>
        <v>1.5984586224513813</v>
      </c>
      <c r="S153" s="914">
        <f t="shared" ca="1" si="54"/>
        <v>0.8844016665008263</v>
      </c>
      <c r="T153" s="914">
        <f t="shared" ca="1" si="55"/>
        <v>0</v>
      </c>
      <c r="U153" s="914">
        <f t="shared" ca="1" si="55"/>
        <v>0</v>
      </c>
      <c r="V153" s="1" t="str">
        <f t="shared" si="50"/>
        <v>ASRCMS202202</v>
      </c>
      <c r="W153" s="913">
        <f t="shared" si="51"/>
        <v>45230</v>
      </c>
      <c r="X153" s="1" t="str">
        <f t="shared" si="52"/>
        <v>Unaudited</v>
      </c>
    </row>
    <row r="154" spans="1:24" x14ac:dyDescent="0.25">
      <c r="A154" s="1" t="s">
        <v>421</v>
      </c>
      <c r="B154" s="1" t="str">
        <f t="shared" si="45"/>
        <v>DEF</v>
      </c>
      <c r="C154" s="1" t="str">
        <f t="shared" si="46"/>
        <v>Default</v>
      </c>
      <c r="D154" s="912">
        <f t="shared" si="47"/>
        <v>1900</v>
      </c>
      <c r="E154" s="913">
        <f t="shared" si="48"/>
        <v>1</v>
      </c>
      <c r="F154" s="966">
        <f t="shared" si="49"/>
        <v>274</v>
      </c>
      <c r="G154" s="912" t="s">
        <v>1030</v>
      </c>
      <c r="H154" s="912" t="s">
        <v>1031</v>
      </c>
      <c r="I154" s="912" t="s">
        <v>390</v>
      </c>
      <c r="J154" s="914">
        <f t="shared" ca="1" si="55"/>
        <v>0.85052713565775395</v>
      </c>
      <c r="K154" s="914">
        <f t="shared" ca="1" si="55"/>
        <v>0.51398412986690734</v>
      </c>
      <c r="L154" s="914">
        <f t="shared" ca="1" si="55"/>
        <v>0.5789370445711185</v>
      </c>
      <c r="M154" s="914">
        <f t="shared" ca="1" si="55"/>
        <v>1.2793653886065899</v>
      </c>
      <c r="N154" s="914">
        <f t="shared" ca="1" si="55"/>
        <v>1.485128978082733</v>
      </c>
      <c r="O154" s="914">
        <f t="shared" ca="1" si="55"/>
        <v>2.2654471951757862</v>
      </c>
      <c r="P154" s="914">
        <f t="shared" ca="1" si="55"/>
        <v>1.9353733120148966</v>
      </c>
      <c r="Q154" s="914">
        <f t="shared" ca="1" si="55"/>
        <v>0</v>
      </c>
      <c r="R154" s="914">
        <f t="shared" ca="1" si="55"/>
        <v>1.3992958654848047</v>
      </c>
      <c r="S154" s="914">
        <f t="shared" ca="1" si="54"/>
        <v>0.91443269698159235</v>
      </c>
      <c r="T154" s="914">
        <f t="shared" ca="1" si="55"/>
        <v>0</v>
      </c>
      <c r="U154" s="914">
        <f t="shared" ca="1" si="55"/>
        <v>0</v>
      </c>
      <c r="V154" s="1" t="str">
        <f t="shared" si="50"/>
        <v>ASRCMS202202</v>
      </c>
      <c r="W154" s="913">
        <f t="shared" si="51"/>
        <v>45230</v>
      </c>
      <c r="X154" s="1" t="str">
        <f t="shared" si="52"/>
        <v>Unaudited</v>
      </c>
    </row>
    <row r="155" spans="1:24" x14ac:dyDescent="0.25">
      <c r="A155" s="1" t="s">
        <v>421</v>
      </c>
      <c r="B155" s="1" t="str">
        <f t="shared" si="45"/>
        <v>DEF</v>
      </c>
      <c r="C155" s="1" t="str">
        <f t="shared" si="46"/>
        <v>Default</v>
      </c>
      <c r="D155" s="912">
        <f t="shared" si="47"/>
        <v>1900</v>
      </c>
      <c r="E155" s="913">
        <f t="shared" si="48"/>
        <v>1</v>
      </c>
      <c r="F155" s="966">
        <f t="shared" si="49"/>
        <v>366</v>
      </c>
      <c r="G155" s="912" t="s">
        <v>1030</v>
      </c>
      <c r="H155" s="912" t="s">
        <v>1031</v>
      </c>
      <c r="I155" s="912" t="s">
        <v>390</v>
      </c>
      <c r="J155" s="914">
        <f t="shared" ca="1" si="55"/>
        <v>0.90639580720995283</v>
      </c>
      <c r="K155" s="914">
        <f t="shared" ca="1" si="55"/>
        <v>0.61173376590069306</v>
      </c>
      <c r="L155" s="914">
        <f t="shared" ca="1" si="55"/>
        <v>0.67631519895458969</v>
      </c>
      <c r="M155" s="914">
        <f t="shared" ca="1" si="55"/>
        <v>1.501151229195048</v>
      </c>
      <c r="N155" s="914">
        <f t="shared" ca="1" si="55"/>
        <v>1.7092822267744017</v>
      </c>
      <c r="O155" s="914">
        <f t="shared" ca="1" si="55"/>
        <v>2.7004069205561758</v>
      </c>
      <c r="P155" s="914">
        <f t="shared" ca="1" si="55"/>
        <v>1.8830285234733648</v>
      </c>
      <c r="Q155" s="914">
        <f t="shared" ca="1" si="55"/>
        <v>0</v>
      </c>
      <c r="R155" s="914">
        <f t="shared" ca="1" si="55"/>
        <v>1.5148744671900098</v>
      </c>
      <c r="S155" s="914">
        <f t="shared" ca="1" si="54"/>
        <v>0.82770647401777597</v>
      </c>
      <c r="T155" s="914">
        <f t="shared" ca="1" si="55"/>
        <v>0</v>
      </c>
      <c r="U155" s="914">
        <f t="shared" ca="1" si="55"/>
        <v>0</v>
      </c>
      <c r="V155" s="1" t="str">
        <f t="shared" si="50"/>
        <v>ASRCMS202202</v>
      </c>
      <c r="W155" s="913">
        <f t="shared" si="51"/>
        <v>45230</v>
      </c>
      <c r="X155" s="1" t="str">
        <f t="shared" si="52"/>
        <v>Unaudited</v>
      </c>
    </row>
    <row r="156" spans="1:24" x14ac:dyDescent="0.25">
      <c r="A156" s="1" t="s">
        <v>421</v>
      </c>
      <c r="B156" s="1" t="str">
        <f t="shared" si="45"/>
        <v>DEF</v>
      </c>
      <c r="C156" s="1" t="str">
        <f t="shared" si="46"/>
        <v>Default</v>
      </c>
      <c r="D156" s="912">
        <f t="shared" si="47"/>
        <v>1900</v>
      </c>
      <c r="E156" s="913">
        <f t="shared" si="48"/>
        <v>1</v>
      </c>
      <c r="F156" s="966">
        <f t="shared" si="49"/>
        <v>1</v>
      </c>
      <c r="G156" s="912" t="s">
        <v>1030</v>
      </c>
      <c r="H156" s="912" t="s">
        <v>1032</v>
      </c>
      <c r="I156" s="912" t="s">
        <v>390</v>
      </c>
      <c r="J156" s="914">
        <f t="shared" ca="1" si="55"/>
        <v>0.83495855713423794</v>
      </c>
      <c r="K156" s="914">
        <f t="shared" ca="1" si="55"/>
        <v>0.52859288799649329</v>
      </c>
      <c r="L156" s="914">
        <f t="shared" ca="1" si="55"/>
        <v>0.59116153559713003</v>
      </c>
      <c r="M156" s="914">
        <f t="shared" ca="1" si="55"/>
        <v>1.3532541356021022</v>
      </c>
      <c r="N156" s="914">
        <f t="shared" ca="1" si="55"/>
        <v>1.4874699402948888</v>
      </c>
      <c r="O156" s="914">
        <f t="shared" ca="1" si="55"/>
        <v>1.810219655054496</v>
      </c>
      <c r="P156" s="914">
        <f t="shared" ca="1" si="55"/>
        <v>1.8621968062010368</v>
      </c>
      <c r="Q156" s="914">
        <f t="shared" ca="1" si="55"/>
        <v>0</v>
      </c>
      <c r="R156" s="914">
        <f t="shared" ca="1" si="55"/>
        <v>1.4891462241979003</v>
      </c>
      <c r="S156" s="914">
        <f t="shared" ca="1" si="54"/>
        <v>0.85414058441171192</v>
      </c>
      <c r="T156" s="914">
        <f t="shared" ca="1" si="55"/>
        <v>0</v>
      </c>
      <c r="U156" s="914">
        <f t="shared" ca="1" si="55"/>
        <v>0</v>
      </c>
      <c r="V156" s="1" t="str">
        <f t="shared" si="50"/>
        <v>ASRCMS202202</v>
      </c>
      <c r="W156" s="913">
        <f t="shared" si="51"/>
        <v>45230</v>
      </c>
      <c r="X156" s="1" t="str">
        <f t="shared" si="52"/>
        <v>Unaudited</v>
      </c>
    </row>
    <row r="157" spans="1:24" x14ac:dyDescent="0.25">
      <c r="A157" s="1" t="s">
        <v>421</v>
      </c>
      <c r="B157" s="1" t="str">
        <f t="shared" si="45"/>
        <v>DEF</v>
      </c>
      <c r="C157" s="1" t="str">
        <f t="shared" si="46"/>
        <v>Default</v>
      </c>
      <c r="D157" s="912">
        <f t="shared" si="47"/>
        <v>1900</v>
      </c>
      <c r="E157" s="913">
        <f t="shared" si="48"/>
        <v>1</v>
      </c>
      <c r="F157" s="966">
        <f t="shared" si="49"/>
        <v>91</v>
      </c>
      <c r="G157" s="912" t="s">
        <v>1033</v>
      </c>
      <c r="H157" s="912" t="s">
        <v>1031</v>
      </c>
      <c r="I157" s="912" t="s">
        <v>390</v>
      </c>
      <c r="J157" s="914">
        <f t="shared" ca="1" si="55"/>
        <v>6.8158462572736694E-2</v>
      </c>
      <c r="K157" s="914">
        <f t="shared" ca="1" si="55"/>
        <v>2.2525389270218195E-2</v>
      </c>
      <c r="L157" s="914">
        <f t="shared" ca="1" si="55"/>
        <v>1.3230269248774116</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ASRCMS202202</v>
      </c>
      <c r="W157" s="913">
        <f t="shared" si="51"/>
        <v>45230</v>
      </c>
      <c r="X157" s="1" t="str">
        <f t="shared" si="52"/>
        <v>Unaudited</v>
      </c>
    </row>
    <row r="158" spans="1:24" x14ac:dyDescent="0.25">
      <c r="A158" s="1" t="s">
        <v>421</v>
      </c>
      <c r="B158" s="1" t="str">
        <f t="shared" si="45"/>
        <v>DEF</v>
      </c>
      <c r="C158" s="1" t="str">
        <f t="shared" si="46"/>
        <v>Default</v>
      </c>
      <c r="D158" s="912">
        <f t="shared" si="47"/>
        <v>1900</v>
      </c>
      <c r="E158" s="913">
        <f t="shared" si="48"/>
        <v>1</v>
      </c>
      <c r="F158" s="966">
        <f t="shared" si="49"/>
        <v>182</v>
      </c>
      <c r="G158" s="912" t="s">
        <v>1033</v>
      </c>
      <c r="H158" s="912" t="s">
        <v>1031</v>
      </c>
      <c r="I158" s="912" t="s">
        <v>390</v>
      </c>
      <c r="J158" s="914">
        <f t="shared" ca="1" si="55"/>
        <v>6.9075517779443457E-2</v>
      </c>
      <c r="K158" s="914">
        <f t="shared" ca="1" si="55"/>
        <v>2.2021365198235224E-2</v>
      </c>
      <c r="L158" s="914">
        <f t="shared" ca="1" si="55"/>
        <v>1.3137539829107001</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ASRCMS202202</v>
      </c>
      <c r="W158" s="913">
        <f t="shared" si="51"/>
        <v>45230</v>
      </c>
      <c r="X158" s="1" t="str">
        <f t="shared" si="52"/>
        <v>Unaudited</v>
      </c>
    </row>
    <row r="159" spans="1:24" x14ac:dyDescent="0.25">
      <c r="A159" s="1" t="s">
        <v>421</v>
      </c>
      <c r="B159" s="1" t="str">
        <f t="shared" si="45"/>
        <v>DEF</v>
      </c>
      <c r="C159" s="1" t="str">
        <f t="shared" si="46"/>
        <v>Default</v>
      </c>
      <c r="D159" s="912">
        <f t="shared" si="47"/>
        <v>1900</v>
      </c>
      <c r="E159" s="913">
        <f t="shared" si="48"/>
        <v>1</v>
      </c>
      <c r="F159" s="966">
        <f t="shared" si="49"/>
        <v>274</v>
      </c>
      <c r="G159" s="912" t="s">
        <v>1033</v>
      </c>
      <c r="H159" s="912" t="s">
        <v>1031</v>
      </c>
      <c r="I159" s="912" t="s">
        <v>390</v>
      </c>
      <c r="J159" s="914">
        <f t="shared" ca="1" si="55"/>
        <v>6.9195914478408935E-2</v>
      </c>
      <c r="K159" s="914">
        <f t="shared" ca="1" si="55"/>
        <v>2.2115720627030353E-2</v>
      </c>
      <c r="L159" s="914">
        <f t="shared" ca="1" si="55"/>
        <v>1.3098241292821633</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ASRCMS202202</v>
      </c>
      <c r="W159" s="913">
        <f t="shared" si="51"/>
        <v>45230</v>
      </c>
      <c r="X159" s="1" t="str">
        <f t="shared" si="52"/>
        <v>Unaudited</v>
      </c>
    </row>
    <row r="160" spans="1:24" x14ac:dyDescent="0.25">
      <c r="A160" s="1" t="s">
        <v>421</v>
      </c>
      <c r="B160" s="1" t="str">
        <f t="shared" si="45"/>
        <v>DEF</v>
      </c>
      <c r="C160" s="1" t="str">
        <f t="shared" si="46"/>
        <v>Default</v>
      </c>
      <c r="D160" s="912">
        <f t="shared" si="47"/>
        <v>1900</v>
      </c>
      <c r="E160" s="913">
        <f t="shared" si="48"/>
        <v>1</v>
      </c>
      <c r="F160" s="966">
        <f t="shared" si="49"/>
        <v>366</v>
      </c>
      <c r="G160" s="912" t="s">
        <v>1033</v>
      </c>
      <c r="H160" s="912" t="s">
        <v>1031</v>
      </c>
      <c r="I160" s="912" t="s">
        <v>390</v>
      </c>
      <c r="J160" s="914">
        <f t="shared" ca="1" si="55"/>
        <v>6.7126394848930626E-2</v>
      </c>
      <c r="K160" s="914">
        <f t="shared" ca="1" si="55"/>
        <v>2.3796771315636008E-2</v>
      </c>
      <c r="L160" s="914">
        <f t="shared" ca="1" si="55"/>
        <v>1.4177890222630787</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ASRCMS202202</v>
      </c>
      <c r="W160" s="913">
        <f t="shared" si="51"/>
        <v>45230</v>
      </c>
      <c r="X160" s="1" t="str">
        <f t="shared" si="52"/>
        <v>Unaudited</v>
      </c>
    </row>
    <row r="161" spans="1:24" x14ac:dyDescent="0.25">
      <c r="A161" s="1" t="s">
        <v>421</v>
      </c>
      <c r="B161" s="1" t="str">
        <f t="shared" si="45"/>
        <v>DEF</v>
      </c>
      <c r="C161" s="1" t="str">
        <f t="shared" si="46"/>
        <v>Default</v>
      </c>
      <c r="D161" s="912">
        <f t="shared" si="47"/>
        <v>1900</v>
      </c>
      <c r="E161" s="913">
        <f t="shared" si="48"/>
        <v>1</v>
      </c>
      <c r="F161" s="966">
        <f t="shared" si="49"/>
        <v>1</v>
      </c>
      <c r="G161" s="912" t="s">
        <v>1033</v>
      </c>
      <c r="H161" s="912" t="s">
        <v>1032</v>
      </c>
      <c r="I161" s="912" t="s">
        <v>390</v>
      </c>
      <c r="J161" s="914">
        <f t="shared" ca="1" si="55"/>
        <v>6.7546946094712179E-2</v>
      </c>
      <c r="K161" s="914">
        <f t="shared" ca="1" si="55"/>
        <v>2.2599565475390243E-2</v>
      </c>
      <c r="L161" s="914">
        <f t="shared" ca="1" si="55"/>
        <v>1.3401553296438549</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ASRCMS202202</v>
      </c>
      <c r="W161" s="913">
        <f t="shared" si="51"/>
        <v>45230</v>
      </c>
      <c r="X161" s="1" t="str">
        <f t="shared" si="52"/>
        <v>Unaudited</v>
      </c>
    </row>
    <row r="162" spans="1:24" x14ac:dyDescent="0.25">
      <c r="A162" s="1" t="s">
        <v>421</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0.12606738412383131</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ASRCMS202202</v>
      </c>
      <c r="W162" s="913">
        <f t="shared" ref="W162:W181" si="63">file_date</f>
        <v>45230</v>
      </c>
      <c r="X162" s="1" t="str">
        <f t="shared" ref="X162:X181" si="64">status</f>
        <v>Unaudited</v>
      </c>
    </row>
    <row r="163" spans="1:24" x14ac:dyDescent="0.25">
      <c r="A163" s="1" t="s">
        <v>421</v>
      </c>
      <c r="B163" s="1" t="str">
        <f t="shared" si="56"/>
        <v>DEF</v>
      </c>
      <c r="C163" s="1" t="str">
        <f t="shared" si="57"/>
        <v>Default</v>
      </c>
      <c r="D163" s="912">
        <f t="shared" si="58"/>
        <v>1900</v>
      </c>
      <c r="E163" s="913">
        <f t="shared" si="59"/>
        <v>1</v>
      </c>
      <c r="F163" s="966">
        <f t="shared" si="60"/>
        <v>182</v>
      </c>
      <c r="G163" s="912" t="s">
        <v>1034</v>
      </c>
      <c r="H163" s="912" t="s">
        <v>1031</v>
      </c>
      <c r="I163" s="912" t="s">
        <v>390</v>
      </c>
      <c r="J163" s="914">
        <f t="shared" ca="1" si="61"/>
        <v>7.7095702000996316E-2</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ASRCMS202202</v>
      </c>
      <c r="W163" s="913">
        <f t="shared" si="63"/>
        <v>45230</v>
      </c>
      <c r="X163" s="1" t="str">
        <f t="shared" si="64"/>
        <v>Unaudited</v>
      </c>
    </row>
    <row r="164" spans="1:24" x14ac:dyDescent="0.25">
      <c r="A164" s="1" t="s">
        <v>421</v>
      </c>
      <c r="B164" s="1" t="str">
        <f t="shared" si="56"/>
        <v>DEF</v>
      </c>
      <c r="C164" s="1" t="str">
        <f t="shared" si="57"/>
        <v>Default</v>
      </c>
      <c r="D164" s="912">
        <f t="shared" si="58"/>
        <v>1900</v>
      </c>
      <c r="E164" s="913">
        <f t="shared" si="59"/>
        <v>1</v>
      </c>
      <c r="F164" s="966">
        <f t="shared" si="60"/>
        <v>274</v>
      </c>
      <c r="G164" s="912" t="s">
        <v>1034</v>
      </c>
      <c r="H164" s="912" t="s">
        <v>1031</v>
      </c>
      <c r="I164" s="912" t="s">
        <v>390</v>
      </c>
      <c r="J164" s="914">
        <f t="shared" ca="1" si="61"/>
        <v>7.9058871347662554E-2</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ASRCMS202202</v>
      </c>
      <c r="W164" s="913">
        <f t="shared" si="63"/>
        <v>45230</v>
      </c>
      <c r="X164" s="1" t="str">
        <f t="shared" si="64"/>
        <v>Unaudited</v>
      </c>
    </row>
    <row r="165" spans="1:24" x14ac:dyDescent="0.25">
      <c r="A165" s="1" t="s">
        <v>421</v>
      </c>
      <c r="B165" s="1" t="str">
        <f t="shared" si="56"/>
        <v>DEF</v>
      </c>
      <c r="C165" s="1" t="str">
        <f t="shared" si="57"/>
        <v>Default</v>
      </c>
      <c r="D165" s="912">
        <f t="shared" si="58"/>
        <v>1900</v>
      </c>
      <c r="E165" s="913">
        <f t="shared" si="59"/>
        <v>1</v>
      </c>
      <c r="F165" s="966">
        <f t="shared" si="60"/>
        <v>366</v>
      </c>
      <c r="G165" s="912" t="s">
        <v>1034</v>
      </c>
      <c r="H165" s="912" t="s">
        <v>1031</v>
      </c>
      <c r="I165" s="912" t="s">
        <v>390</v>
      </c>
      <c r="J165" s="914">
        <f t="shared" ca="1" si="61"/>
        <v>2.516513693721914E-2</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ASRCMS202202</v>
      </c>
      <c r="W165" s="913">
        <f t="shared" si="63"/>
        <v>45230</v>
      </c>
      <c r="X165" s="1" t="str">
        <f t="shared" si="64"/>
        <v>Unaudited</v>
      </c>
    </row>
    <row r="166" spans="1:24" x14ac:dyDescent="0.25">
      <c r="A166" s="1" t="s">
        <v>421</v>
      </c>
      <c r="B166" s="1" t="str">
        <f t="shared" si="56"/>
        <v>DEF</v>
      </c>
      <c r="C166" s="1" t="str">
        <f t="shared" si="57"/>
        <v>Default</v>
      </c>
      <c r="D166" s="912">
        <f t="shared" si="58"/>
        <v>1900</v>
      </c>
      <c r="E166" s="913">
        <f t="shared" si="59"/>
        <v>1</v>
      </c>
      <c r="F166" s="966">
        <f t="shared" si="60"/>
        <v>1</v>
      </c>
      <c r="G166" s="912" t="s">
        <v>1034</v>
      </c>
      <c r="H166" s="912" t="s">
        <v>1032</v>
      </c>
      <c r="I166" s="912" t="s">
        <v>390</v>
      </c>
      <c r="J166" s="914">
        <f t="shared" ca="1" si="61"/>
        <v>9.6297520029853312E-2</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ASRCMS202202</v>
      </c>
      <c r="W166" s="913">
        <f t="shared" si="63"/>
        <v>45230</v>
      </c>
      <c r="X166" s="1" t="str">
        <f t="shared" si="64"/>
        <v>Unaudited</v>
      </c>
    </row>
    <row r="167" spans="1:24" x14ac:dyDescent="0.25">
      <c r="A167" s="1" t="s">
        <v>421</v>
      </c>
      <c r="B167" s="1" t="str">
        <f t="shared" si="56"/>
        <v>DEF</v>
      </c>
      <c r="C167" s="1" t="str">
        <f t="shared" si="57"/>
        <v>Default</v>
      </c>
      <c r="D167" s="912">
        <f t="shared" si="58"/>
        <v>1900</v>
      </c>
      <c r="E167" s="913">
        <f t="shared" si="59"/>
        <v>1</v>
      </c>
      <c r="F167" s="966">
        <f t="shared" si="60"/>
        <v>91</v>
      </c>
      <c r="G167" s="912" t="s">
        <v>1030</v>
      </c>
      <c r="H167" s="912" t="s">
        <v>1031</v>
      </c>
      <c r="I167" s="912" t="s">
        <v>391</v>
      </c>
      <c r="J167" s="914">
        <f t="shared" ca="1" si="61"/>
        <v>0.8691249221701256</v>
      </c>
      <c r="K167" s="914">
        <f t="shared" ca="1" si="61"/>
        <v>0.63328813985065369</v>
      </c>
      <c r="L167" s="914">
        <f t="shared" ca="1" si="61"/>
        <v>0.64006826501906722</v>
      </c>
      <c r="M167" s="914">
        <f t="shared" ca="1" si="61"/>
        <v>1.2663854396066352</v>
      </c>
      <c r="N167" s="914">
        <f t="shared" ca="1" si="61"/>
        <v>1.792226401435639</v>
      </c>
      <c r="O167" s="914">
        <f t="shared" ca="1" si="61"/>
        <v>0.70208584875099656</v>
      </c>
      <c r="P167" s="914">
        <f t="shared" ca="1" si="61"/>
        <v>1.0515264154893051</v>
      </c>
      <c r="Q167" s="914">
        <f t="shared" ca="1" si="61"/>
        <v>5.1933828069623239E-2</v>
      </c>
      <c r="R167" s="914">
        <f t="shared" ca="1" si="61"/>
        <v>1.2756819528261896</v>
      </c>
      <c r="S167" s="914">
        <f t="shared" ca="1" si="55"/>
        <v>0.99759930620791515</v>
      </c>
      <c r="T167" s="914">
        <f t="shared" ca="1" si="61"/>
        <v>0</v>
      </c>
      <c r="U167" s="914">
        <f t="shared" ca="1" si="61"/>
        <v>0</v>
      </c>
      <c r="V167" s="1" t="str">
        <f t="shared" si="62"/>
        <v>ASRCMS202202</v>
      </c>
      <c r="W167" s="913">
        <f t="shared" si="63"/>
        <v>45230</v>
      </c>
      <c r="X167" s="1" t="str">
        <f t="shared" si="64"/>
        <v>Unaudited</v>
      </c>
    </row>
    <row r="168" spans="1:24" x14ac:dyDescent="0.25">
      <c r="A168" s="1" t="s">
        <v>421</v>
      </c>
      <c r="B168" s="1" t="str">
        <f t="shared" si="56"/>
        <v>DEF</v>
      </c>
      <c r="C168" s="1" t="str">
        <f t="shared" si="57"/>
        <v>Default</v>
      </c>
      <c r="D168" s="912">
        <f t="shared" si="58"/>
        <v>1900</v>
      </c>
      <c r="E168" s="913">
        <f t="shared" si="59"/>
        <v>1</v>
      </c>
      <c r="F168" s="966">
        <f t="shared" si="60"/>
        <v>182</v>
      </c>
      <c r="G168" s="912" t="s">
        <v>1030</v>
      </c>
      <c r="H168" s="912" t="s">
        <v>1031</v>
      </c>
      <c r="I168" s="912" t="s">
        <v>391</v>
      </c>
      <c r="J168" s="914">
        <f t="shared" ca="1" si="61"/>
        <v>0.85136038634682387</v>
      </c>
      <c r="K168" s="914">
        <f t="shared" ca="1" si="61"/>
        <v>0.63455115231650749</v>
      </c>
      <c r="L168" s="914">
        <f t="shared" ca="1" si="61"/>
        <v>0.63048756490854063</v>
      </c>
      <c r="M168" s="914">
        <f t="shared" ca="1" si="61"/>
        <v>1.2429652078675568</v>
      </c>
      <c r="N168" s="914">
        <f t="shared" ca="1" si="61"/>
        <v>1.5518632072156597</v>
      </c>
      <c r="O168" s="914">
        <f t="shared" ca="1" si="61"/>
        <v>2.0611574881653212</v>
      </c>
      <c r="P168" s="914">
        <f t="shared" ca="1" si="61"/>
        <v>1.0677671600346035</v>
      </c>
      <c r="Q168" s="914">
        <f t="shared" ca="1" si="61"/>
        <v>3.1418350432286392E-2</v>
      </c>
      <c r="R168" s="914">
        <f t="shared" ca="1" si="61"/>
        <v>1.2713508072213935</v>
      </c>
      <c r="S168" s="914">
        <f t="shared" ca="1" si="61"/>
        <v>0.98473339058075327</v>
      </c>
      <c r="T168" s="914">
        <f t="shared" ca="1" si="61"/>
        <v>0</v>
      </c>
      <c r="U168" s="914">
        <f t="shared" ca="1" si="61"/>
        <v>0</v>
      </c>
      <c r="V168" s="1" t="str">
        <f t="shared" si="62"/>
        <v>ASRCMS202202</v>
      </c>
      <c r="W168" s="913">
        <f t="shared" si="63"/>
        <v>45230</v>
      </c>
      <c r="X168" s="1" t="str">
        <f t="shared" si="64"/>
        <v>Unaudited</v>
      </c>
    </row>
    <row r="169" spans="1:24" x14ac:dyDescent="0.25">
      <c r="A169" s="1" t="s">
        <v>421</v>
      </c>
      <c r="B169" s="1" t="str">
        <f t="shared" si="56"/>
        <v>DEF</v>
      </c>
      <c r="C169" s="1" t="str">
        <f t="shared" si="57"/>
        <v>Default</v>
      </c>
      <c r="D169" s="912">
        <f t="shared" si="58"/>
        <v>1900</v>
      </c>
      <c r="E169" s="913">
        <f t="shared" si="59"/>
        <v>1</v>
      </c>
      <c r="F169" s="966">
        <f t="shared" si="60"/>
        <v>274</v>
      </c>
      <c r="G169" s="912" t="s">
        <v>1030</v>
      </c>
      <c r="H169" s="912" t="s">
        <v>1031</v>
      </c>
      <c r="I169" s="912" t="s">
        <v>391</v>
      </c>
      <c r="J169" s="914">
        <f t="shared" ca="1" si="61"/>
        <v>0.85972860390709405</v>
      </c>
      <c r="K169" s="914">
        <f t="shared" ca="1" si="61"/>
        <v>0.62818486221692604</v>
      </c>
      <c r="L169" s="914">
        <f t="shared" ca="1" si="61"/>
        <v>0.68028239123892054</v>
      </c>
      <c r="M169" s="914">
        <f t="shared" ca="1" si="61"/>
        <v>1.290017191236682</v>
      </c>
      <c r="N169" s="914">
        <f t="shared" ca="1" si="61"/>
        <v>1.3382054518539999</v>
      </c>
      <c r="O169" s="914">
        <f t="shared" ca="1" si="61"/>
        <v>0.84658263640129983</v>
      </c>
      <c r="P169" s="914">
        <f t="shared" ca="1" si="61"/>
        <v>0.88147735113036807</v>
      </c>
      <c r="Q169" s="914">
        <f t="shared" ca="1" si="61"/>
        <v>0.16857136816813886</v>
      </c>
      <c r="R169" s="914">
        <f t="shared" ca="1" si="61"/>
        <v>1.1725317288799972</v>
      </c>
      <c r="S169" s="914">
        <f t="shared" ca="1" si="61"/>
        <v>1.0590690457924019</v>
      </c>
      <c r="T169" s="914">
        <f t="shared" ca="1" si="61"/>
        <v>0</v>
      </c>
      <c r="U169" s="914">
        <f t="shared" ca="1" si="61"/>
        <v>0</v>
      </c>
      <c r="V169" s="1" t="str">
        <f t="shared" si="62"/>
        <v>ASRCMS202202</v>
      </c>
      <c r="W169" s="913">
        <f t="shared" si="63"/>
        <v>45230</v>
      </c>
      <c r="X169" s="1" t="str">
        <f t="shared" si="64"/>
        <v>Unaudited</v>
      </c>
    </row>
    <row r="170" spans="1:24" x14ac:dyDescent="0.25">
      <c r="A170" s="1" t="s">
        <v>421</v>
      </c>
      <c r="B170" s="1" t="str">
        <f t="shared" si="56"/>
        <v>DEF</v>
      </c>
      <c r="C170" s="1" t="str">
        <f t="shared" si="57"/>
        <v>Default</v>
      </c>
      <c r="D170" s="912">
        <f t="shared" si="58"/>
        <v>1900</v>
      </c>
      <c r="E170" s="913">
        <f t="shared" si="59"/>
        <v>1</v>
      </c>
      <c r="F170" s="966">
        <f t="shared" si="60"/>
        <v>366</v>
      </c>
      <c r="G170" s="912" t="s">
        <v>1030</v>
      </c>
      <c r="H170" s="912" t="s">
        <v>1031</v>
      </c>
      <c r="I170" s="912" t="s">
        <v>391</v>
      </c>
      <c r="J170" s="914">
        <f t="shared" ca="1" si="61"/>
        <v>0.89642999216269292</v>
      </c>
      <c r="K170" s="914">
        <f t="shared" ca="1" si="61"/>
        <v>0.68107693851928741</v>
      </c>
      <c r="L170" s="914">
        <f t="shared" ca="1" si="61"/>
        <v>0.72209174063240067</v>
      </c>
      <c r="M170" s="914">
        <f t="shared" ca="1" si="61"/>
        <v>1.4279896229330598</v>
      </c>
      <c r="N170" s="914">
        <f t="shared" ca="1" si="61"/>
        <v>1.7759307229766512</v>
      </c>
      <c r="O170" s="914">
        <f t="shared" ca="1" si="61"/>
        <v>1.3499512795354343</v>
      </c>
      <c r="P170" s="914">
        <f t="shared" ca="1" si="61"/>
        <v>1.0100045077583182</v>
      </c>
      <c r="Q170" s="914">
        <f t="shared" ca="1" si="61"/>
        <v>1.095730713375132E-2</v>
      </c>
      <c r="R170" s="914">
        <f t="shared" ca="1" si="61"/>
        <v>1.1761288644887513</v>
      </c>
      <c r="S170" s="914">
        <f t="shared" ca="1" si="61"/>
        <v>0.85604462509192913</v>
      </c>
      <c r="T170" s="914">
        <f t="shared" ca="1" si="61"/>
        <v>0</v>
      </c>
      <c r="U170" s="914">
        <f t="shared" ca="1" si="61"/>
        <v>0</v>
      </c>
      <c r="V170" s="1" t="str">
        <f t="shared" si="62"/>
        <v>ASRCMS202202</v>
      </c>
      <c r="W170" s="913">
        <f t="shared" si="63"/>
        <v>45230</v>
      </c>
      <c r="X170" s="1" t="str">
        <f t="shared" si="64"/>
        <v>Unaudited</v>
      </c>
    </row>
    <row r="171" spans="1:24" x14ac:dyDescent="0.25">
      <c r="A171" s="1" t="s">
        <v>421</v>
      </c>
      <c r="B171" s="1" t="str">
        <f t="shared" si="56"/>
        <v>DEF</v>
      </c>
      <c r="C171" s="1" t="str">
        <f t="shared" si="57"/>
        <v>Default</v>
      </c>
      <c r="D171" s="912">
        <f t="shared" si="58"/>
        <v>1900</v>
      </c>
      <c r="E171" s="913">
        <f t="shared" si="59"/>
        <v>1</v>
      </c>
      <c r="F171" s="966">
        <f t="shared" si="60"/>
        <v>1</v>
      </c>
      <c r="G171" s="912" t="s">
        <v>1030</v>
      </c>
      <c r="H171" s="912" t="s">
        <v>1032</v>
      </c>
      <c r="I171" s="912" t="s">
        <v>391</v>
      </c>
      <c r="J171" s="914">
        <f t="shared" ca="1" si="61"/>
        <v>0.85968747095749654</v>
      </c>
      <c r="K171" s="914">
        <f t="shared" ca="1" si="61"/>
        <v>0.64466045411598771</v>
      </c>
      <c r="L171" s="914">
        <f t="shared" ca="1" si="61"/>
        <v>0.6688413130995029</v>
      </c>
      <c r="M171" s="914">
        <f t="shared" ca="1" si="61"/>
        <v>1.3062844122213033</v>
      </c>
      <c r="N171" s="914">
        <f t="shared" ca="1" si="61"/>
        <v>1.6111683220574229</v>
      </c>
      <c r="O171" s="914">
        <f t="shared" ca="1" si="61"/>
        <v>1.2128103749109733</v>
      </c>
      <c r="P171" s="914">
        <f t="shared" ca="1" si="61"/>
        <v>1.0013268861794054</v>
      </c>
      <c r="Q171" s="914">
        <f t="shared" ca="1" si="61"/>
        <v>6.3996833422853977E-2</v>
      </c>
      <c r="R171" s="914">
        <f t="shared" ca="1" si="61"/>
        <v>1.2240561008230577</v>
      </c>
      <c r="S171" s="914">
        <f t="shared" ca="1" si="61"/>
        <v>0.96524523531657047</v>
      </c>
      <c r="T171" s="914">
        <f t="shared" ca="1" si="61"/>
        <v>0</v>
      </c>
      <c r="U171" s="914">
        <f t="shared" ca="1" si="61"/>
        <v>0</v>
      </c>
      <c r="V171" s="1" t="str">
        <f t="shared" si="62"/>
        <v>ASRCMS202202</v>
      </c>
      <c r="W171" s="913">
        <f t="shared" si="63"/>
        <v>45230</v>
      </c>
      <c r="X171" s="1" t="str">
        <f t="shared" si="64"/>
        <v>Unaudited</v>
      </c>
    </row>
    <row r="172" spans="1:24" x14ac:dyDescent="0.25">
      <c r="A172" s="1" t="s">
        <v>421</v>
      </c>
      <c r="B172" s="1" t="str">
        <f t="shared" si="56"/>
        <v>DEF</v>
      </c>
      <c r="C172" s="1" t="str">
        <f t="shared" si="57"/>
        <v>Default</v>
      </c>
      <c r="D172" s="912">
        <f t="shared" si="58"/>
        <v>1900</v>
      </c>
      <c r="E172" s="913">
        <f t="shared" si="59"/>
        <v>1</v>
      </c>
      <c r="F172" s="966">
        <f t="shared" si="60"/>
        <v>91</v>
      </c>
      <c r="G172" s="912" t="s">
        <v>1033</v>
      </c>
      <c r="H172" s="912" t="s">
        <v>1031</v>
      </c>
      <c r="I172" s="912" t="s">
        <v>391</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7.0231132401590235E-2</v>
      </c>
      <c r="K172" s="914">
        <f t="shared" ca="1" si="65"/>
        <v>1.6265875389106597E-2</v>
      </c>
      <c r="L172" s="914">
        <f t="shared" ca="1" si="65"/>
        <v>1.698588033890202</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ASRCMS202202</v>
      </c>
      <c r="W172" s="913">
        <f t="shared" si="63"/>
        <v>45230</v>
      </c>
      <c r="X172" s="1" t="str">
        <f t="shared" si="64"/>
        <v>Unaudited</v>
      </c>
    </row>
    <row r="173" spans="1:24" x14ac:dyDescent="0.25">
      <c r="A173" s="1" t="s">
        <v>421</v>
      </c>
      <c r="B173" s="1" t="str">
        <f t="shared" si="56"/>
        <v>DEF</v>
      </c>
      <c r="C173" s="1" t="str">
        <f t="shared" si="57"/>
        <v>Default</v>
      </c>
      <c r="D173" s="912">
        <f t="shared" si="58"/>
        <v>1900</v>
      </c>
      <c r="E173" s="913">
        <f t="shared" si="59"/>
        <v>1</v>
      </c>
      <c r="F173" s="966">
        <f t="shared" si="60"/>
        <v>182</v>
      </c>
      <c r="G173" s="912" t="s">
        <v>1033</v>
      </c>
      <c r="H173" s="912" t="s">
        <v>1031</v>
      </c>
      <c r="I173" s="912" t="s">
        <v>391</v>
      </c>
      <c r="J173" s="914">
        <f t="shared" ca="1" si="65"/>
        <v>6.8989682466514879E-2</v>
      </c>
      <c r="K173" s="914">
        <f t="shared" ca="1" si="65"/>
        <v>1.5584094762036616E-2</v>
      </c>
      <c r="L173" s="914">
        <f t="shared" ca="1" si="65"/>
        <v>1.6890027646613817</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ASRCMS202202</v>
      </c>
      <c r="W173" s="913">
        <f t="shared" si="63"/>
        <v>45230</v>
      </c>
      <c r="X173" s="1" t="str">
        <f t="shared" si="64"/>
        <v>Unaudited</v>
      </c>
    </row>
    <row r="174" spans="1:24" x14ac:dyDescent="0.25">
      <c r="A174" s="1" t="s">
        <v>421</v>
      </c>
      <c r="B174" s="1" t="str">
        <f t="shared" si="56"/>
        <v>DEF</v>
      </c>
      <c r="C174" s="1" t="str">
        <f t="shared" si="57"/>
        <v>Default</v>
      </c>
      <c r="D174" s="912">
        <f t="shared" si="58"/>
        <v>1900</v>
      </c>
      <c r="E174" s="913">
        <f t="shared" si="59"/>
        <v>1</v>
      </c>
      <c r="F174" s="966">
        <f t="shared" si="60"/>
        <v>274</v>
      </c>
      <c r="G174" s="912" t="s">
        <v>1033</v>
      </c>
      <c r="H174" s="912" t="s">
        <v>1031</v>
      </c>
      <c r="I174" s="912" t="s">
        <v>391</v>
      </c>
      <c r="J174" s="914">
        <f t="shared" ca="1" si="65"/>
        <v>6.8339469752410065E-2</v>
      </c>
      <c r="K174" s="914">
        <f t="shared" ca="1" si="65"/>
        <v>1.5424075366896795E-2</v>
      </c>
      <c r="L174" s="914">
        <f t="shared" ca="1" si="65"/>
        <v>1.6862879426205022</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ASRCMS202202</v>
      </c>
      <c r="W174" s="913">
        <f t="shared" si="63"/>
        <v>45230</v>
      </c>
      <c r="X174" s="1" t="str">
        <f t="shared" si="64"/>
        <v>Unaudited</v>
      </c>
    </row>
    <row r="175" spans="1:24" x14ac:dyDescent="0.25">
      <c r="A175" s="1" t="s">
        <v>421</v>
      </c>
      <c r="B175" s="1" t="str">
        <f t="shared" si="56"/>
        <v>DEF</v>
      </c>
      <c r="C175" s="1" t="str">
        <f t="shared" si="57"/>
        <v>Default</v>
      </c>
      <c r="D175" s="912">
        <f t="shared" si="58"/>
        <v>1900</v>
      </c>
      <c r="E175" s="913">
        <f t="shared" si="59"/>
        <v>1</v>
      </c>
      <c r="F175" s="966">
        <f t="shared" si="60"/>
        <v>366</v>
      </c>
      <c r="G175" s="912" t="s">
        <v>1033</v>
      </c>
      <c r="H175" s="912" t="s">
        <v>1031</v>
      </c>
      <c r="I175" s="912" t="s">
        <v>391</v>
      </c>
      <c r="J175" s="914">
        <f t="shared" ca="1" si="65"/>
        <v>6.6191453061199279E-2</v>
      </c>
      <c r="K175" s="914">
        <f t="shared" ca="1" si="65"/>
        <v>1.5473123406312921E-2</v>
      </c>
      <c r="L175" s="914">
        <f t="shared" ca="1" si="65"/>
        <v>1.710830865608896</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ASRCMS202202</v>
      </c>
      <c r="W175" s="913">
        <f t="shared" si="63"/>
        <v>45230</v>
      </c>
      <c r="X175" s="1" t="str">
        <f t="shared" si="64"/>
        <v>Unaudited</v>
      </c>
    </row>
    <row r="176" spans="1:24" x14ac:dyDescent="0.25">
      <c r="A176" s="1" t="s">
        <v>421</v>
      </c>
      <c r="B176" s="1" t="str">
        <f t="shared" si="56"/>
        <v>DEF</v>
      </c>
      <c r="C176" s="1" t="str">
        <f t="shared" si="57"/>
        <v>Default</v>
      </c>
      <c r="D176" s="912">
        <f t="shared" si="58"/>
        <v>1900</v>
      </c>
      <c r="E176" s="913">
        <f t="shared" si="59"/>
        <v>1</v>
      </c>
      <c r="F176" s="966">
        <f t="shared" si="60"/>
        <v>1</v>
      </c>
      <c r="G176" s="912" t="s">
        <v>1033</v>
      </c>
      <c r="H176" s="912" t="s">
        <v>1032</v>
      </c>
      <c r="I176" s="912" t="s">
        <v>391</v>
      </c>
      <c r="J176" s="914">
        <f t="shared" ca="1" si="65"/>
        <v>6.7584960186860082E-2</v>
      </c>
      <c r="K176" s="914">
        <f t="shared" ca="1" si="65"/>
        <v>1.5672443357338337E-2</v>
      </c>
      <c r="L176" s="914">
        <f t="shared" ca="1" si="65"/>
        <v>1.6961535729697674</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ASRCMS202202</v>
      </c>
      <c r="W176" s="913">
        <f t="shared" si="63"/>
        <v>45230</v>
      </c>
      <c r="X176" s="1" t="str">
        <f t="shared" si="64"/>
        <v>Unaudited</v>
      </c>
    </row>
    <row r="177" spans="1:24" x14ac:dyDescent="0.25">
      <c r="A177" s="1" t="s">
        <v>421</v>
      </c>
      <c r="B177" s="1" t="str">
        <f t="shared" si="56"/>
        <v>DEF</v>
      </c>
      <c r="C177" s="1" t="str">
        <f t="shared" si="57"/>
        <v>Default</v>
      </c>
      <c r="D177" s="912">
        <f t="shared" si="58"/>
        <v>1900</v>
      </c>
      <c r="E177" s="913">
        <f t="shared" si="59"/>
        <v>1</v>
      </c>
      <c r="F177" s="966">
        <f t="shared" si="60"/>
        <v>91</v>
      </c>
      <c r="G177" s="912" t="s">
        <v>1034</v>
      </c>
      <c r="H177" s="912" t="s">
        <v>1031</v>
      </c>
      <c r="I177" s="912" t="s">
        <v>391</v>
      </c>
      <c r="J177" s="914">
        <f t="shared" ca="1" si="65"/>
        <v>5.9829911419515651E-2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ASRCMS202202</v>
      </c>
      <c r="W177" s="913">
        <f t="shared" si="63"/>
        <v>45230</v>
      </c>
      <c r="X177" s="1" t="str">
        <f t="shared" si="64"/>
        <v>Unaudited</v>
      </c>
    </row>
    <row r="178" spans="1:24" x14ac:dyDescent="0.25">
      <c r="A178" s="1" t="s">
        <v>421</v>
      </c>
      <c r="B178" s="1" t="str">
        <f t="shared" si="56"/>
        <v>DEF</v>
      </c>
      <c r="C178" s="1" t="str">
        <f t="shared" si="57"/>
        <v>Default</v>
      </c>
      <c r="D178" s="912">
        <f t="shared" si="58"/>
        <v>1900</v>
      </c>
      <c r="E178" s="913">
        <f t="shared" si="59"/>
        <v>1</v>
      </c>
      <c r="F178" s="966">
        <f t="shared" si="60"/>
        <v>182</v>
      </c>
      <c r="G178" s="912" t="s">
        <v>1034</v>
      </c>
      <c r="H178" s="912" t="s">
        <v>1031</v>
      </c>
      <c r="I178" s="912" t="s">
        <v>391</v>
      </c>
      <c r="J178" s="914">
        <f t="shared" ca="1" si="65"/>
        <v>7.8714761350424933E-2</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ASRCMS202202</v>
      </c>
      <c r="W178" s="913">
        <f t="shared" si="63"/>
        <v>45230</v>
      </c>
      <c r="X178" s="1" t="str">
        <f t="shared" si="64"/>
        <v>Unaudited</v>
      </c>
    </row>
    <row r="179" spans="1:24" x14ac:dyDescent="0.25">
      <c r="A179" s="1" t="s">
        <v>421</v>
      </c>
      <c r="B179" s="1" t="str">
        <f t="shared" si="56"/>
        <v>DEF</v>
      </c>
      <c r="C179" s="1" t="str">
        <f t="shared" si="57"/>
        <v>Default</v>
      </c>
      <c r="D179" s="912">
        <f t="shared" si="58"/>
        <v>1900</v>
      </c>
      <c r="E179" s="913">
        <f t="shared" si="59"/>
        <v>1</v>
      </c>
      <c r="F179" s="966">
        <f t="shared" si="60"/>
        <v>274</v>
      </c>
      <c r="G179" s="912" t="s">
        <v>1034</v>
      </c>
      <c r="H179" s="912" t="s">
        <v>1031</v>
      </c>
      <c r="I179" s="912" t="s">
        <v>391</v>
      </c>
      <c r="J179" s="914">
        <f t="shared" ca="1" si="65"/>
        <v>7.104140994275196E-2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ASRCMS202202</v>
      </c>
      <c r="W179" s="913">
        <f t="shared" si="63"/>
        <v>45230</v>
      </c>
      <c r="X179" s="1" t="str">
        <f t="shared" si="64"/>
        <v>Unaudited</v>
      </c>
    </row>
    <row r="180" spans="1:24" x14ac:dyDescent="0.25">
      <c r="A180" s="1" t="s">
        <v>421</v>
      </c>
      <c r="B180" s="1" t="str">
        <f t="shared" si="56"/>
        <v>DEF</v>
      </c>
      <c r="C180" s="1" t="str">
        <f t="shared" si="57"/>
        <v>Default</v>
      </c>
      <c r="D180" s="912">
        <f t="shared" si="58"/>
        <v>1900</v>
      </c>
      <c r="E180" s="913">
        <f t="shared" si="59"/>
        <v>1</v>
      </c>
      <c r="F180" s="966">
        <f t="shared" si="60"/>
        <v>366</v>
      </c>
      <c r="G180" s="912" t="s">
        <v>1034</v>
      </c>
      <c r="H180" s="912" t="s">
        <v>1031</v>
      </c>
      <c r="I180" s="912" t="s">
        <v>391</v>
      </c>
      <c r="J180" s="914">
        <f t="shared" ca="1" si="65"/>
        <v>3.6444619622765205E-2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ASRCMS202202</v>
      </c>
      <c r="W180" s="913">
        <f t="shared" si="63"/>
        <v>45230</v>
      </c>
      <c r="X180" s="1" t="str">
        <f t="shared" si="64"/>
        <v>Unaudited</v>
      </c>
    </row>
    <row r="181" spans="1:24" x14ac:dyDescent="0.25">
      <c r="A181" s="1" t="s">
        <v>421</v>
      </c>
      <c r="B181" s="1" t="str">
        <f t="shared" si="56"/>
        <v>DEF</v>
      </c>
      <c r="C181" s="1" t="str">
        <f t="shared" si="57"/>
        <v>Default</v>
      </c>
      <c r="D181" s="912">
        <f t="shared" si="58"/>
        <v>1900</v>
      </c>
      <c r="E181" s="913">
        <f t="shared" si="59"/>
        <v>1</v>
      </c>
      <c r="F181" s="966">
        <f t="shared" si="60"/>
        <v>1</v>
      </c>
      <c r="G181" s="912" t="s">
        <v>1034</v>
      </c>
      <c r="H181" s="912" t="s">
        <v>1032</v>
      </c>
      <c r="I181" s="912" t="s">
        <v>391</v>
      </c>
      <c r="J181" s="914">
        <f t="shared" ca="1" si="65"/>
        <v>7.1853714835046448E-2</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ASRCMS202202</v>
      </c>
      <c r="W181" s="913">
        <f t="shared" si="63"/>
        <v>45230</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423</v>
      </c>
      <c r="B1" s="908" t="s">
        <v>424</v>
      </c>
      <c r="C1" s="908" t="s">
        <v>425</v>
      </c>
      <c r="D1" s="916" t="s">
        <v>426</v>
      </c>
      <c r="E1" s="916" t="s">
        <v>428</v>
      </c>
      <c r="F1" s="908" t="s">
        <v>427</v>
      </c>
      <c r="G1" s="916" t="s">
        <v>485</v>
      </c>
      <c r="H1" s="908" t="s">
        <v>429</v>
      </c>
      <c r="I1" s="908" t="s">
        <v>430</v>
      </c>
      <c r="J1" s="908" t="s">
        <v>431</v>
      </c>
      <c r="K1" s="908" t="s">
        <v>486</v>
      </c>
      <c r="L1" s="916" t="s">
        <v>432</v>
      </c>
      <c r="M1" s="908" t="s">
        <v>487</v>
      </c>
      <c r="N1" s="918" t="s">
        <v>36</v>
      </c>
      <c r="O1" s="919" t="s">
        <v>422</v>
      </c>
      <c r="P1" s="919" t="s">
        <v>411</v>
      </c>
      <c r="Q1" s="920" t="s">
        <v>548</v>
      </c>
      <c r="R1" s="920" t="s">
        <v>1015</v>
      </c>
      <c r="S1" s="922" t="s">
        <v>892</v>
      </c>
      <c r="T1" s="922" t="s">
        <v>893</v>
      </c>
      <c r="U1" s="922" t="s">
        <v>894</v>
      </c>
    </row>
    <row r="2" spans="1:21" x14ac:dyDescent="0.25">
      <c r="A2" t="s">
        <v>438</v>
      </c>
      <c r="B2" t="s">
        <v>1380</v>
      </c>
      <c r="C2" t="s">
        <v>1381</v>
      </c>
      <c r="D2" s="15">
        <v>1900</v>
      </c>
      <c r="E2" s="121">
        <v>1</v>
      </c>
      <c r="F2" t="s">
        <v>439</v>
      </c>
      <c r="G2" s="121">
        <v>91</v>
      </c>
      <c r="H2" t="s">
        <v>380</v>
      </c>
      <c r="I2" t="s">
        <v>433</v>
      </c>
      <c r="J2" t="s">
        <v>433</v>
      </c>
      <c r="K2" t="s">
        <v>433</v>
      </c>
      <c r="M2" t="s">
        <v>433</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ASRCMS202202</v>
      </c>
      <c r="T2" s="957">
        <f t="shared" ref="T2:T65" si="2">file_date</f>
        <v>45230</v>
      </c>
      <c r="U2" t="str">
        <f t="shared" ref="U2:U65" si="3">status</f>
        <v>Unaudited</v>
      </c>
    </row>
    <row r="3" spans="1:21" x14ac:dyDescent="0.25">
      <c r="A3" t="s">
        <v>438</v>
      </c>
      <c r="B3" t="s">
        <v>1380</v>
      </c>
      <c r="C3" t="s">
        <v>1381</v>
      </c>
      <c r="D3" s="15">
        <v>1900</v>
      </c>
      <c r="E3" s="121">
        <v>1</v>
      </c>
      <c r="F3" t="s">
        <v>439</v>
      </c>
      <c r="G3" s="121">
        <v>91</v>
      </c>
      <c r="H3" t="s">
        <v>380</v>
      </c>
      <c r="I3" t="s">
        <v>488</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ASRCMS202202</v>
      </c>
      <c r="T3" s="957">
        <f t="shared" si="2"/>
        <v>45230</v>
      </c>
      <c r="U3" t="str">
        <f t="shared" si="3"/>
        <v>Unaudited</v>
      </c>
    </row>
    <row r="4" spans="1:21" x14ac:dyDescent="0.25">
      <c r="A4" t="s">
        <v>438</v>
      </c>
      <c r="B4" t="s">
        <v>1380</v>
      </c>
      <c r="C4" t="s">
        <v>1381</v>
      </c>
      <c r="D4" s="15">
        <v>1900</v>
      </c>
      <c r="E4" s="121">
        <v>1</v>
      </c>
      <c r="F4" t="s">
        <v>439</v>
      </c>
      <c r="G4" s="121">
        <v>91</v>
      </c>
      <c r="H4" t="s">
        <v>380</v>
      </c>
      <c r="I4" t="s">
        <v>488</v>
      </c>
      <c r="J4" t="s">
        <v>12</v>
      </c>
      <c r="K4" t="s">
        <v>223</v>
      </c>
      <c r="L4" s="755">
        <v>1.2</v>
      </c>
      <c r="M4" t="s">
        <v>223</v>
      </c>
      <c r="N4" s="680">
        <f t="shared" ca="1" si="4"/>
        <v>0</v>
      </c>
      <c r="O4" s="680">
        <f t="shared" ca="1" si="0"/>
        <v>0</v>
      </c>
      <c r="P4" s="680">
        <f t="shared" ca="1" si="0"/>
        <v>0</v>
      </c>
      <c r="Q4" s="680">
        <f t="shared" ca="1" si="0"/>
        <v>0</v>
      </c>
      <c r="R4" s="680">
        <f t="shared" ca="1" si="0"/>
        <v>0</v>
      </c>
      <c r="S4" t="str">
        <f t="shared" si="1"/>
        <v>ASRCMS202202</v>
      </c>
      <c r="T4" s="957">
        <f t="shared" si="2"/>
        <v>45230</v>
      </c>
      <c r="U4" t="str">
        <f t="shared" si="3"/>
        <v>Unaudited</v>
      </c>
    </row>
    <row r="5" spans="1:21" x14ac:dyDescent="0.25">
      <c r="A5" t="s">
        <v>438</v>
      </c>
      <c r="B5" t="s">
        <v>1380</v>
      </c>
      <c r="C5" t="s">
        <v>1381</v>
      </c>
      <c r="D5" s="15">
        <v>1900</v>
      </c>
      <c r="E5" s="121">
        <v>1</v>
      </c>
      <c r="F5" t="s">
        <v>439</v>
      </c>
      <c r="G5" s="121">
        <v>91</v>
      </c>
      <c r="H5" t="s">
        <v>380</v>
      </c>
      <c r="I5" t="s">
        <v>488</v>
      </c>
      <c r="J5" t="s">
        <v>12</v>
      </c>
      <c r="K5" t="s">
        <v>1318</v>
      </c>
      <c r="L5" s="755" t="s">
        <v>1314</v>
      </c>
      <c r="M5" t="s">
        <v>1318</v>
      </c>
      <c r="N5" s="680">
        <f t="shared" ca="1" si="4"/>
        <v>0</v>
      </c>
      <c r="O5" s="680">
        <f t="shared" ca="1" si="0"/>
        <v>0</v>
      </c>
      <c r="P5" s="680">
        <f t="shared" ca="1" si="0"/>
        <v>0</v>
      </c>
      <c r="Q5" s="680">
        <f t="shared" ca="1" si="0"/>
        <v>0</v>
      </c>
      <c r="R5" s="680">
        <f t="shared" ca="1" si="0"/>
        <v>0</v>
      </c>
      <c r="S5" t="str">
        <f t="shared" si="1"/>
        <v>ASRCMS202202</v>
      </c>
      <c r="T5" s="957">
        <f t="shared" si="2"/>
        <v>45230</v>
      </c>
      <c r="U5" t="str">
        <f t="shared" si="3"/>
        <v>Unaudited</v>
      </c>
    </row>
    <row r="6" spans="1:21" x14ac:dyDescent="0.25">
      <c r="A6" t="s">
        <v>438</v>
      </c>
      <c r="B6" t="s">
        <v>1380</v>
      </c>
      <c r="C6" t="s">
        <v>1381</v>
      </c>
      <c r="D6" s="15">
        <v>1900</v>
      </c>
      <c r="E6" s="121">
        <v>1</v>
      </c>
      <c r="F6" t="s">
        <v>439</v>
      </c>
      <c r="G6" s="121">
        <v>91</v>
      </c>
      <c r="H6" t="s">
        <v>380</v>
      </c>
      <c r="I6" t="s">
        <v>488</v>
      </c>
      <c r="J6" t="s">
        <v>12</v>
      </c>
      <c r="K6" t="s">
        <v>1320</v>
      </c>
      <c r="L6" s="755" t="s">
        <v>1319</v>
      </c>
      <c r="M6" t="s">
        <v>1320</v>
      </c>
      <c r="N6" s="680">
        <f t="shared" ca="1" si="4"/>
        <v>0</v>
      </c>
      <c r="O6" s="680">
        <f t="shared" ca="1" si="0"/>
        <v>0</v>
      </c>
      <c r="P6" s="680">
        <f t="shared" ca="1" si="0"/>
        <v>0</v>
      </c>
      <c r="Q6" s="680">
        <f t="shared" ca="1" si="0"/>
        <v>0</v>
      </c>
      <c r="R6" s="680">
        <f t="shared" ca="1" si="0"/>
        <v>0</v>
      </c>
      <c r="S6" t="str">
        <f t="shared" si="1"/>
        <v>ASRCMS202202</v>
      </c>
      <c r="T6" s="957">
        <f t="shared" si="2"/>
        <v>45230</v>
      </c>
      <c r="U6" t="str">
        <f t="shared" si="3"/>
        <v>Unaudited</v>
      </c>
    </row>
    <row r="7" spans="1:21" x14ac:dyDescent="0.25">
      <c r="A7" t="s">
        <v>438</v>
      </c>
      <c r="B7" t="s">
        <v>1380</v>
      </c>
      <c r="C7" t="s">
        <v>1381</v>
      </c>
      <c r="D7" s="15">
        <v>1900</v>
      </c>
      <c r="E7" s="121">
        <v>1</v>
      </c>
      <c r="F7" t="s">
        <v>439</v>
      </c>
      <c r="G7" s="121">
        <v>91</v>
      </c>
      <c r="H7" t="s">
        <v>380</v>
      </c>
      <c r="I7" t="s">
        <v>488</v>
      </c>
      <c r="J7" t="s">
        <v>13</v>
      </c>
      <c r="K7" t="s">
        <v>13</v>
      </c>
      <c r="L7" s="755" t="s">
        <v>63</v>
      </c>
      <c r="M7" t="s">
        <v>13</v>
      </c>
      <c r="N7" s="680">
        <f t="shared" ca="1" si="4"/>
        <v>0</v>
      </c>
      <c r="O7" s="680">
        <f t="shared" ca="1" si="0"/>
        <v>0</v>
      </c>
      <c r="P7" s="680">
        <f t="shared" ca="1" si="0"/>
        <v>0</v>
      </c>
      <c r="Q7" s="680">
        <f t="shared" ca="1" si="0"/>
        <v>0</v>
      </c>
      <c r="R7" s="680">
        <f t="shared" ca="1" si="0"/>
        <v>0</v>
      </c>
      <c r="S7" t="str">
        <f t="shared" si="1"/>
        <v>ASRCMS202202</v>
      </c>
      <c r="T7" s="957">
        <f t="shared" si="2"/>
        <v>45230</v>
      </c>
      <c r="U7" t="str">
        <f t="shared" si="3"/>
        <v>Unaudited</v>
      </c>
    </row>
    <row r="8" spans="1:21" x14ac:dyDescent="0.25">
      <c r="A8" t="s">
        <v>438</v>
      </c>
      <c r="B8" t="s">
        <v>1380</v>
      </c>
      <c r="C8" t="s">
        <v>1381</v>
      </c>
      <c r="D8" s="15">
        <v>1900</v>
      </c>
      <c r="E8" s="121">
        <v>1</v>
      </c>
      <c r="F8" t="s">
        <v>439</v>
      </c>
      <c r="G8" s="121">
        <v>91</v>
      </c>
      <c r="H8" t="s">
        <v>380</v>
      </c>
      <c r="I8" t="s">
        <v>489</v>
      </c>
      <c r="J8" t="s">
        <v>434</v>
      </c>
      <c r="K8" t="s">
        <v>791</v>
      </c>
      <c r="L8" s="755">
        <v>2.1</v>
      </c>
      <c r="M8" t="s">
        <v>726</v>
      </c>
      <c r="N8" s="680">
        <f t="shared" ca="1" si="4"/>
        <v>0</v>
      </c>
      <c r="O8" s="680">
        <f t="shared" ca="1" si="0"/>
        <v>0</v>
      </c>
      <c r="P8" s="680">
        <f t="shared" ca="1" si="0"/>
        <v>0</v>
      </c>
      <c r="Q8" s="680">
        <f t="shared" ca="1" si="0"/>
        <v>0</v>
      </c>
      <c r="R8" s="680">
        <f t="shared" ca="1" si="0"/>
        <v>0</v>
      </c>
      <c r="S8" t="str">
        <f t="shared" si="1"/>
        <v>ASRCMS202202</v>
      </c>
      <c r="T8" s="957">
        <f t="shared" si="2"/>
        <v>45230</v>
      </c>
      <c r="U8" t="str">
        <f t="shared" si="3"/>
        <v>Unaudited</v>
      </c>
    </row>
    <row r="9" spans="1:21" x14ac:dyDescent="0.25">
      <c r="A9" t="s">
        <v>438</v>
      </c>
      <c r="B9" t="s">
        <v>1380</v>
      </c>
      <c r="C9" t="s">
        <v>1381</v>
      </c>
      <c r="D9" s="15">
        <v>1900</v>
      </c>
      <c r="E9" s="121">
        <v>1</v>
      </c>
      <c r="F9" t="s">
        <v>439</v>
      </c>
      <c r="G9" s="121">
        <v>91</v>
      </c>
      <c r="H9" t="s">
        <v>380</v>
      </c>
      <c r="I9" t="s">
        <v>489</v>
      </c>
      <c r="J9" t="s">
        <v>434</v>
      </c>
      <c r="K9" t="s">
        <v>791</v>
      </c>
      <c r="L9" s="755">
        <v>2.2000000000000002</v>
      </c>
      <c r="M9" t="s">
        <v>727</v>
      </c>
      <c r="N9" s="680">
        <f t="shared" ca="1" si="4"/>
        <v>0</v>
      </c>
      <c r="O9" s="680">
        <f t="shared" ca="1" si="0"/>
        <v>0</v>
      </c>
      <c r="P9" s="680">
        <f t="shared" ca="1" si="0"/>
        <v>0</v>
      </c>
      <c r="Q9" s="680">
        <f t="shared" ca="1" si="0"/>
        <v>0</v>
      </c>
      <c r="R9" s="680">
        <f t="shared" ca="1" si="0"/>
        <v>0</v>
      </c>
      <c r="S9" t="str">
        <f t="shared" si="1"/>
        <v>ASRCMS202202</v>
      </c>
      <c r="T9" s="957">
        <f t="shared" si="2"/>
        <v>45230</v>
      </c>
      <c r="U9" t="str">
        <f t="shared" si="3"/>
        <v>Unaudited</v>
      </c>
    </row>
    <row r="10" spans="1:21" x14ac:dyDescent="0.25">
      <c r="A10" t="s">
        <v>438</v>
      </c>
      <c r="B10" t="s">
        <v>1380</v>
      </c>
      <c r="C10" t="s">
        <v>1381</v>
      </c>
      <c r="D10" s="15">
        <v>1900</v>
      </c>
      <c r="E10" s="121">
        <v>1</v>
      </c>
      <c r="F10" t="s">
        <v>439</v>
      </c>
      <c r="G10" s="121">
        <v>91</v>
      </c>
      <c r="H10" t="s">
        <v>380</v>
      </c>
      <c r="I10" t="s">
        <v>489</v>
      </c>
      <c r="J10" t="s">
        <v>434</v>
      </c>
      <c r="K10" t="s">
        <v>791</v>
      </c>
      <c r="L10" s="755">
        <v>2.2999999999999998</v>
      </c>
      <c r="M10" t="s">
        <v>728</v>
      </c>
      <c r="N10" s="680">
        <f t="shared" ca="1" si="4"/>
        <v>0</v>
      </c>
      <c r="O10" s="680">
        <f t="shared" ca="1" si="0"/>
        <v>0</v>
      </c>
      <c r="P10" s="680">
        <f t="shared" ca="1" si="0"/>
        <v>0</v>
      </c>
      <c r="Q10" s="680">
        <f t="shared" ca="1" si="0"/>
        <v>0</v>
      </c>
      <c r="R10" s="680">
        <f t="shared" ca="1" si="0"/>
        <v>0</v>
      </c>
      <c r="S10" t="str">
        <f t="shared" si="1"/>
        <v>ASRCMS202202</v>
      </c>
      <c r="T10" s="957">
        <f t="shared" si="2"/>
        <v>45230</v>
      </c>
      <c r="U10" t="str">
        <f t="shared" si="3"/>
        <v>Unaudited</v>
      </c>
    </row>
    <row r="11" spans="1:21" x14ac:dyDescent="0.25">
      <c r="A11" t="s">
        <v>438</v>
      </c>
      <c r="B11" t="s">
        <v>1380</v>
      </c>
      <c r="C11" t="s">
        <v>1381</v>
      </c>
      <c r="D11" s="15">
        <v>1900</v>
      </c>
      <c r="E11" s="121">
        <v>1</v>
      </c>
      <c r="F11" t="s">
        <v>439</v>
      </c>
      <c r="G11" s="121">
        <v>91</v>
      </c>
      <c r="H11" t="s">
        <v>380</v>
      </c>
      <c r="I11" t="s">
        <v>489</v>
      </c>
      <c r="J11" t="s">
        <v>434</v>
      </c>
      <c r="K11" t="s">
        <v>791</v>
      </c>
      <c r="L11" s="755">
        <v>2.4</v>
      </c>
      <c r="M11" t="s">
        <v>729</v>
      </c>
      <c r="N11" s="680">
        <f t="shared" ca="1" si="4"/>
        <v>0</v>
      </c>
      <c r="O11" s="680">
        <f t="shared" ca="1" si="0"/>
        <v>0</v>
      </c>
      <c r="P11" s="680">
        <f t="shared" ca="1" si="0"/>
        <v>0</v>
      </c>
      <c r="Q11" s="680">
        <f t="shared" ca="1" si="0"/>
        <v>0</v>
      </c>
      <c r="R11" s="680">
        <f t="shared" ca="1" si="0"/>
        <v>0</v>
      </c>
      <c r="S11" t="str">
        <f t="shared" si="1"/>
        <v>ASRCMS202202</v>
      </c>
      <c r="T11" s="957">
        <f t="shared" si="2"/>
        <v>45230</v>
      </c>
      <c r="U11" t="str">
        <f t="shared" si="3"/>
        <v>Unaudited</v>
      </c>
    </row>
    <row r="12" spans="1:21" x14ac:dyDescent="0.25">
      <c r="A12" t="s">
        <v>438</v>
      </c>
      <c r="B12" t="s">
        <v>1380</v>
      </c>
      <c r="C12" t="s">
        <v>1381</v>
      </c>
      <c r="D12" s="15">
        <v>1900</v>
      </c>
      <c r="E12" s="121">
        <v>1</v>
      </c>
      <c r="F12" t="s">
        <v>439</v>
      </c>
      <c r="G12" s="121">
        <v>91</v>
      </c>
      <c r="H12" t="s">
        <v>380</v>
      </c>
      <c r="I12" t="s">
        <v>489</v>
      </c>
      <c r="J12" t="s">
        <v>434</v>
      </c>
      <c r="K12" t="s">
        <v>791</v>
      </c>
      <c r="L12" s="755">
        <v>2.5</v>
      </c>
      <c r="M12" t="s">
        <v>771</v>
      </c>
      <c r="N12" s="680">
        <f t="shared" ca="1" si="4"/>
        <v>0</v>
      </c>
      <c r="O12" s="680">
        <f t="shared" ca="1" si="0"/>
        <v>0</v>
      </c>
      <c r="P12" s="680">
        <f t="shared" ca="1" si="0"/>
        <v>0</v>
      </c>
      <c r="Q12" s="680">
        <f t="shared" ca="1" si="0"/>
        <v>0</v>
      </c>
      <c r="R12" s="680">
        <f t="shared" ca="1" si="0"/>
        <v>0</v>
      </c>
      <c r="S12" t="str">
        <f t="shared" si="1"/>
        <v>ASRCMS202202</v>
      </c>
      <c r="T12" s="957">
        <f t="shared" si="2"/>
        <v>45230</v>
      </c>
      <c r="U12" t="str">
        <f t="shared" si="3"/>
        <v>Unaudited</v>
      </c>
    </row>
    <row r="13" spans="1:21" x14ac:dyDescent="0.25">
      <c r="A13" t="s">
        <v>438</v>
      </c>
      <c r="B13" t="s">
        <v>1380</v>
      </c>
      <c r="C13" t="s">
        <v>1381</v>
      </c>
      <c r="D13" s="15">
        <v>1900</v>
      </c>
      <c r="E13" s="121">
        <v>1</v>
      </c>
      <c r="F13" t="s">
        <v>439</v>
      </c>
      <c r="G13" s="121">
        <v>91</v>
      </c>
      <c r="H13" t="s">
        <v>380</v>
      </c>
      <c r="I13" t="s">
        <v>489</v>
      </c>
      <c r="J13" t="s">
        <v>434</v>
      </c>
      <c r="K13" t="s">
        <v>791</v>
      </c>
      <c r="L13" s="755">
        <v>2.6</v>
      </c>
      <c r="M13" t="s">
        <v>187</v>
      </c>
      <c r="N13" s="680">
        <f t="shared" ca="1" si="4"/>
        <v>0</v>
      </c>
      <c r="O13" s="680">
        <f t="shared" ca="1" si="0"/>
        <v>0</v>
      </c>
      <c r="P13" s="680">
        <f t="shared" ca="1" si="0"/>
        <v>0</v>
      </c>
      <c r="Q13" s="680">
        <f t="shared" ca="1" si="0"/>
        <v>0</v>
      </c>
      <c r="R13" s="680">
        <f t="shared" ca="1" si="0"/>
        <v>0</v>
      </c>
      <c r="S13" t="str">
        <f t="shared" si="1"/>
        <v>ASRCMS202202</v>
      </c>
      <c r="T13" s="957">
        <f t="shared" si="2"/>
        <v>45230</v>
      </c>
      <c r="U13" t="str">
        <f t="shared" si="3"/>
        <v>Unaudited</v>
      </c>
    </row>
    <row r="14" spans="1:21" x14ac:dyDescent="0.25">
      <c r="A14" t="s">
        <v>438</v>
      </c>
      <c r="B14" t="s">
        <v>1380</v>
      </c>
      <c r="C14" t="s">
        <v>1381</v>
      </c>
      <c r="D14" s="15">
        <v>1900</v>
      </c>
      <c r="E14" s="121">
        <v>1</v>
      </c>
      <c r="F14" t="s">
        <v>439</v>
      </c>
      <c r="G14" s="121">
        <v>91</v>
      </c>
      <c r="H14" t="s">
        <v>380</v>
      </c>
      <c r="I14" t="s">
        <v>489</v>
      </c>
      <c r="J14" t="s">
        <v>434</v>
      </c>
      <c r="K14" t="s">
        <v>791</v>
      </c>
      <c r="L14" s="755">
        <v>2.7</v>
      </c>
      <c r="M14" t="s">
        <v>792</v>
      </c>
      <c r="N14" s="680">
        <f t="shared" ca="1" si="4"/>
        <v>0</v>
      </c>
      <c r="O14" s="680">
        <f t="shared" ca="1" si="0"/>
        <v>0</v>
      </c>
      <c r="P14" s="680">
        <f t="shared" ca="1" si="0"/>
        <v>0</v>
      </c>
      <c r="Q14" s="680">
        <f t="shared" ca="1" si="0"/>
        <v>0</v>
      </c>
      <c r="R14" s="680">
        <f t="shared" ca="1" si="0"/>
        <v>0</v>
      </c>
      <c r="S14" t="str">
        <f t="shared" si="1"/>
        <v>ASRCMS202202</v>
      </c>
      <c r="T14" s="957">
        <f t="shared" si="2"/>
        <v>45230</v>
      </c>
      <c r="U14" t="str">
        <f t="shared" si="3"/>
        <v>Unaudited</v>
      </c>
    </row>
    <row r="15" spans="1:21" x14ac:dyDescent="0.25">
      <c r="A15" t="s">
        <v>438</v>
      </c>
      <c r="B15" t="s">
        <v>1380</v>
      </c>
      <c r="C15" t="s">
        <v>1381</v>
      </c>
      <c r="D15" s="15">
        <v>1900</v>
      </c>
      <c r="E15" s="121">
        <v>1</v>
      </c>
      <c r="F15" t="s">
        <v>439</v>
      </c>
      <c r="G15" s="121">
        <v>91</v>
      </c>
      <c r="H15" t="s">
        <v>380</v>
      </c>
      <c r="I15" t="s">
        <v>489</v>
      </c>
      <c r="J15" t="s">
        <v>434</v>
      </c>
      <c r="K15" t="s">
        <v>791</v>
      </c>
      <c r="L15" s="755">
        <v>2.8</v>
      </c>
      <c r="M15" t="s">
        <v>793</v>
      </c>
      <c r="N15" s="680">
        <f t="shared" ca="1" si="4"/>
        <v>0</v>
      </c>
      <c r="O15" s="680">
        <f t="shared" ca="1" si="0"/>
        <v>0</v>
      </c>
      <c r="P15" s="680">
        <f t="shared" ca="1" si="0"/>
        <v>0</v>
      </c>
      <c r="Q15" s="680">
        <f t="shared" ca="1" si="0"/>
        <v>0</v>
      </c>
      <c r="R15" s="680">
        <f t="shared" ca="1" si="0"/>
        <v>0</v>
      </c>
      <c r="S15" t="str">
        <f t="shared" si="1"/>
        <v>ASRCMS202202</v>
      </c>
      <c r="T15" s="957">
        <f t="shared" si="2"/>
        <v>45230</v>
      </c>
      <c r="U15" t="str">
        <f t="shared" si="3"/>
        <v>Unaudited</v>
      </c>
    </row>
    <row r="16" spans="1:21" x14ac:dyDescent="0.25">
      <c r="A16" t="s">
        <v>438</v>
      </c>
      <c r="B16" t="s">
        <v>1380</v>
      </c>
      <c r="C16" t="s">
        <v>1381</v>
      </c>
      <c r="D16" s="15">
        <v>1900</v>
      </c>
      <c r="E16" s="121">
        <v>1</v>
      </c>
      <c r="F16" t="s">
        <v>439</v>
      </c>
      <c r="G16" s="121">
        <v>91</v>
      </c>
      <c r="H16" t="s">
        <v>380</v>
      </c>
      <c r="I16" t="s">
        <v>489</v>
      </c>
      <c r="J16" t="s">
        <v>434</v>
      </c>
      <c r="K16" t="s">
        <v>791</v>
      </c>
      <c r="L16" s="755">
        <v>2.9</v>
      </c>
      <c r="M16" t="s">
        <v>774</v>
      </c>
      <c r="N16" s="680">
        <f t="shared" ca="1" si="4"/>
        <v>0</v>
      </c>
      <c r="O16" s="680">
        <f t="shared" ca="1" si="0"/>
        <v>0</v>
      </c>
      <c r="P16" s="680">
        <f t="shared" ca="1" si="0"/>
        <v>0</v>
      </c>
      <c r="Q16" s="680">
        <f t="shared" ca="1" si="0"/>
        <v>0</v>
      </c>
      <c r="R16" s="680">
        <f t="shared" ca="1" si="0"/>
        <v>0</v>
      </c>
      <c r="S16" t="str">
        <f t="shared" si="1"/>
        <v>ASRCMS202202</v>
      </c>
      <c r="T16" s="957">
        <f t="shared" si="2"/>
        <v>45230</v>
      </c>
      <c r="U16" t="str">
        <f t="shared" si="3"/>
        <v>Unaudited</v>
      </c>
    </row>
    <row r="17" spans="1:21" x14ac:dyDescent="0.25">
      <c r="A17" t="s">
        <v>438</v>
      </c>
      <c r="B17" t="s">
        <v>1380</v>
      </c>
      <c r="C17" t="s">
        <v>1381</v>
      </c>
      <c r="D17" s="15">
        <v>1900</v>
      </c>
      <c r="E17" s="121">
        <v>1</v>
      </c>
      <c r="F17" t="s">
        <v>439</v>
      </c>
      <c r="G17" s="121">
        <v>91</v>
      </c>
      <c r="H17" t="s">
        <v>380</v>
      </c>
      <c r="I17" t="s">
        <v>489</v>
      </c>
      <c r="J17" t="s">
        <v>434</v>
      </c>
      <c r="K17" t="s">
        <v>224</v>
      </c>
      <c r="L17" s="755">
        <v>2.11</v>
      </c>
      <c r="M17" t="s">
        <v>229</v>
      </c>
      <c r="N17" s="680">
        <f t="shared" ca="1" si="4"/>
        <v>0</v>
      </c>
      <c r="O17" s="680">
        <f t="shared" ca="1" si="0"/>
        <v>0</v>
      </c>
      <c r="P17" s="680">
        <f t="shared" ca="1" si="0"/>
        <v>0</v>
      </c>
      <c r="Q17" s="680">
        <f t="shared" ca="1" si="0"/>
        <v>0</v>
      </c>
      <c r="R17" s="680">
        <f t="shared" ca="1" si="0"/>
        <v>0</v>
      </c>
      <c r="S17" t="str">
        <f t="shared" si="1"/>
        <v>ASRCMS202202</v>
      </c>
      <c r="T17" s="957">
        <f t="shared" si="2"/>
        <v>45230</v>
      </c>
      <c r="U17" t="str">
        <f t="shared" si="3"/>
        <v>Unaudited</v>
      </c>
    </row>
    <row r="18" spans="1:21" x14ac:dyDescent="0.25">
      <c r="A18" t="s">
        <v>438</v>
      </c>
      <c r="B18" t="s">
        <v>1380</v>
      </c>
      <c r="C18" t="s">
        <v>1381</v>
      </c>
      <c r="D18" s="15">
        <v>1900</v>
      </c>
      <c r="E18" s="121">
        <v>1</v>
      </c>
      <c r="F18" t="s">
        <v>439</v>
      </c>
      <c r="G18" s="121">
        <v>91</v>
      </c>
      <c r="H18" t="s">
        <v>380</v>
      </c>
      <c r="I18" t="s">
        <v>489</v>
      </c>
      <c r="J18" t="s">
        <v>434</v>
      </c>
      <c r="K18" t="s">
        <v>224</v>
      </c>
      <c r="L18" s="755">
        <v>2.12</v>
      </c>
      <c r="M18" t="s">
        <v>555</v>
      </c>
      <c r="N18" s="680">
        <f t="shared" ca="1" si="4"/>
        <v>0</v>
      </c>
      <c r="O18" s="680">
        <f t="shared" ca="1" si="4"/>
        <v>0</v>
      </c>
      <c r="P18" s="680">
        <f t="shared" ca="1" si="4"/>
        <v>0</v>
      </c>
      <c r="Q18" s="680">
        <f t="shared" ca="1" si="4"/>
        <v>0</v>
      </c>
      <c r="R18" s="680">
        <f t="shared" ca="1" si="4"/>
        <v>0</v>
      </c>
      <c r="S18" t="str">
        <f t="shared" si="1"/>
        <v>ASRCMS202202</v>
      </c>
      <c r="T18" s="957">
        <f t="shared" si="2"/>
        <v>45230</v>
      </c>
      <c r="U18" t="str">
        <f t="shared" si="3"/>
        <v>Unaudited</v>
      </c>
    </row>
    <row r="19" spans="1:21" x14ac:dyDescent="0.25">
      <c r="A19" t="s">
        <v>438</v>
      </c>
      <c r="B19" t="s">
        <v>1380</v>
      </c>
      <c r="C19" t="s">
        <v>1381</v>
      </c>
      <c r="D19" s="15">
        <v>1900</v>
      </c>
      <c r="E19" s="121">
        <v>1</v>
      </c>
      <c r="F19" t="s">
        <v>439</v>
      </c>
      <c r="G19" s="121">
        <v>91</v>
      </c>
      <c r="H19" t="s">
        <v>380</v>
      </c>
      <c r="I19" t="s">
        <v>489</v>
      </c>
      <c r="J19" t="s">
        <v>434</v>
      </c>
      <c r="K19" t="s">
        <v>224</v>
      </c>
      <c r="L19" s="755">
        <v>2.13</v>
      </c>
      <c r="M19" t="s">
        <v>230</v>
      </c>
      <c r="N19" s="680">
        <f t="shared" ca="1" si="4"/>
        <v>0</v>
      </c>
      <c r="O19" s="680">
        <f t="shared" ca="1" si="4"/>
        <v>0</v>
      </c>
      <c r="P19" s="680">
        <f t="shared" ca="1" si="4"/>
        <v>0</v>
      </c>
      <c r="Q19" s="680">
        <f t="shared" ca="1" si="4"/>
        <v>0</v>
      </c>
      <c r="R19" s="680">
        <f t="shared" ca="1" si="4"/>
        <v>0</v>
      </c>
      <c r="S19" t="str">
        <f t="shared" si="1"/>
        <v>ASRCMS202202</v>
      </c>
      <c r="T19" s="957">
        <f t="shared" si="2"/>
        <v>45230</v>
      </c>
      <c r="U19" t="str">
        <f t="shared" si="3"/>
        <v>Unaudited</v>
      </c>
    </row>
    <row r="20" spans="1:21" x14ac:dyDescent="0.25">
      <c r="A20" t="s">
        <v>438</v>
      </c>
      <c r="B20" t="s">
        <v>1380</v>
      </c>
      <c r="C20" t="s">
        <v>1381</v>
      </c>
      <c r="D20" s="15">
        <v>1900</v>
      </c>
      <c r="E20" s="121">
        <v>1</v>
      </c>
      <c r="F20" t="s">
        <v>439</v>
      </c>
      <c r="G20" s="121">
        <v>91</v>
      </c>
      <c r="H20" t="s">
        <v>380</v>
      </c>
      <c r="I20" t="s">
        <v>489</v>
      </c>
      <c r="J20" t="s">
        <v>434</v>
      </c>
      <c r="K20" t="s">
        <v>224</v>
      </c>
      <c r="L20" s="755">
        <v>2.14</v>
      </c>
      <c r="M20" t="s">
        <v>559</v>
      </c>
      <c r="N20" s="680">
        <f t="shared" ca="1" si="4"/>
        <v>0</v>
      </c>
      <c r="O20" s="680">
        <f t="shared" ca="1" si="4"/>
        <v>0</v>
      </c>
      <c r="P20" s="680">
        <f t="shared" ca="1" si="4"/>
        <v>0</v>
      </c>
      <c r="Q20" s="680">
        <f t="shared" ca="1" si="4"/>
        <v>0</v>
      </c>
      <c r="R20" s="680">
        <f t="shared" ca="1" si="4"/>
        <v>0</v>
      </c>
      <c r="S20" t="str">
        <f t="shared" si="1"/>
        <v>ASRCMS202202</v>
      </c>
      <c r="T20" s="957">
        <f t="shared" si="2"/>
        <v>45230</v>
      </c>
      <c r="U20" t="str">
        <f t="shared" si="3"/>
        <v>Unaudited</v>
      </c>
    </row>
    <row r="21" spans="1:21" x14ac:dyDescent="0.25">
      <c r="A21" t="s">
        <v>438</v>
      </c>
      <c r="B21" t="s">
        <v>1380</v>
      </c>
      <c r="C21" t="s">
        <v>1381</v>
      </c>
      <c r="D21" s="15">
        <v>1900</v>
      </c>
      <c r="E21" s="121">
        <v>1</v>
      </c>
      <c r="F21" t="s">
        <v>439</v>
      </c>
      <c r="G21" s="121">
        <v>91</v>
      </c>
      <c r="H21" t="s">
        <v>380</v>
      </c>
      <c r="I21" t="s">
        <v>489</v>
      </c>
      <c r="J21" t="s">
        <v>434</v>
      </c>
      <c r="K21" t="s">
        <v>224</v>
      </c>
      <c r="L21" s="755">
        <v>2.15</v>
      </c>
      <c r="M21" t="s">
        <v>20</v>
      </c>
      <c r="N21" s="680">
        <f t="shared" ca="1" si="4"/>
        <v>0</v>
      </c>
      <c r="O21" s="680">
        <f t="shared" ca="1" si="4"/>
        <v>0</v>
      </c>
      <c r="P21" s="680">
        <f t="shared" ca="1" si="4"/>
        <v>0</v>
      </c>
      <c r="Q21" s="680">
        <f t="shared" ca="1" si="4"/>
        <v>0</v>
      </c>
      <c r="R21" s="680">
        <f t="shared" ca="1" si="4"/>
        <v>0</v>
      </c>
      <c r="S21" t="str">
        <f t="shared" si="1"/>
        <v>ASRCMS202202</v>
      </c>
      <c r="T21" s="957">
        <f t="shared" si="2"/>
        <v>45230</v>
      </c>
      <c r="U21" t="str">
        <f t="shared" si="3"/>
        <v>Unaudited</v>
      </c>
    </row>
    <row r="22" spans="1:21" x14ac:dyDescent="0.25">
      <c r="A22" t="s">
        <v>438</v>
      </c>
      <c r="B22" t="s">
        <v>1380</v>
      </c>
      <c r="C22" t="s">
        <v>1381</v>
      </c>
      <c r="D22" s="15">
        <v>1900</v>
      </c>
      <c r="E22" s="121">
        <v>1</v>
      </c>
      <c r="F22" t="s">
        <v>439</v>
      </c>
      <c r="G22" s="121">
        <v>91</v>
      </c>
      <c r="H22" t="s">
        <v>380</v>
      </c>
      <c r="I22" t="s">
        <v>489</v>
      </c>
      <c r="J22" t="s">
        <v>434</v>
      </c>
      <c r="K22" t="s">
        <v>224</v>
      </c>
      <c r="L22" s="755">
        <v>2.16</v>
      </c>
      <c r="M22" t="s">
        <v>794</v>
      </c>
      <c r="N22" s="680">
        <f t="shared" ca="1" si="4"/>
        <v>0</v>
      </c>
      <c r="O22" s="680">
        <f t="shared" ca="1" si="4"/>
        <v>0</v>
      </c>
      <c r="P22" s="680">
        <f t="shared" ca="1" si="4"/>
        <v>0</v>
      </c>
      <c r="Q22" s="680">
        <f t="shared" ca="1" si="4"/>
        <v>0</v>
      </c>
      <c r="R22" s="680">
        <f t="shared" ca="1" si="4"/>
        <v>0</v>
      </c>
      <c r="S22" t="str">
        <f t="shared" si="1"/>
        <v>ASRCMS202202</v>
      </c>
      <c r="T22" s="957">
        <f t="shared" si="2"/>
        <v>45230</v>
      </c>
      <c r="U22" t="str">
        <f t="shared" si="3"/>
        <v>Unaudited</v>
      </c>
    </row>
    <row r="23" spans="1:21" x14ac:dyDescent="0.25">
      <c r="A23" t="s">
        <v>438</v>
      </c>
      <c r="B23" t="s">
        <v>1380</v>
      </c>
      <c r="C23" t="s">
        <v>1381</v>
      </c>
      <c r="D23" s="15">
        <v>1900</v>
      </c>
      <c r="E23" s="121">
        <v>1</v>
      </c>
      <c r="F23" t="s">
        <v>439</v>
      </c>
      <c r="G23" s="121">
        <v>91</v>
      </c>
      <c r="H23" t="s">
        <v>380</v>
      </c>
      <c r="I23" t="s">
        <v>489</v>
      </c>
      <c r="J23" t="s">
        <v>434</v>
      </c>
      <c r="K23" t="s">
        <v>224</v>
      </c>
      <c r="L23" s="755">
        <v>2.17</v>
      </c>
      <c r="M23" t="s">
        <v>1047</v>
      </c>
      <c r="N23" s="680">
        <f t="shared" ca="1" si="4"/>
        <v>0</v>
      </c>
      <c r="O23" s="680">
        <f t="shared" ca="1" si="4"/>
        <v>0</v>
      </c>
      <c r="P23" s="680">
        <f t="shared" ca="1" si="4"/>
        <v>0</v>
      </c>
      <c r="Q23" s="680">
        <f t="shared" ca="1" si="4"/>
        <v>0</v>
      </c>
      <c r="R23" s="680">
        <f t="shared" ca="1" si="4"/>
        <v>0</v>
      </c>
      <c r="S23" t="str">
        <f t="shared" si="1"/>
        <v>ASRCMS202202</v>
      </c>
      <c r="T23" s="957">
        <f t="shared" si="2"/>
        <v>45230</v>
      </c>
      <c r="U23" t="str">
        <f t="shared" si="3"/>
        <v>Unaudited</v>
      </c>
    </row>
    <row r="24" spans="1:21" x14ac:dyDescent="0.25">
      <c r="A24" t="s">
        <v>438</v>
      </c>
      <c r="B24" t="s">
        <v>1380</v>
      </c>
      <c r="C24" t="s">
        <v>1381</v>
      </c>
      <c r="D24" s="15">
        <v>1900</v>
      </c>
      <c r="E24" s="121">
        <v>1</v>
      </c>
      <c r="F24" t="s">
        <v>439</v>
      </c>
      <c r="G24" s="121">
        <v>91</v>
      </c>
      <c r="H24" t="s">
        <v>380</v>
      </c>
      <c r="I24" t="s">
        <v>489</v>
      </c>
      <c r="J24" t="s">
        <v>434</v>
      </c>
      <c r="K24" t="s">
        <v>224</v>
      </c>
      <c r="L24" s="967">
        <v>2.1800000000000002</v>
      </c>
      <c r="M24" t="s">
        <v>651</v>
      </c>
      <c r="N24" s="680">
        <f t="shared" ca="1" si="4"/>
        <v>0</v>
      </c>
      <c r="O24" s="680">
        <f t="shared" ca="1" si="4"/>
        <v>0</v>
      </c>
      <c r="P24" s="680">
        <f t="shared" ca="1" si="4"/>
        <v>0</v>
      </c>
      <c r="Q24" s="680">
        <f t="shared" ca="1" si="4"/>
        <v>0</v>
      </c>
      <c r="R24" s="680">
        <f t="shared" ca="1" si="4"/>
        <v>0</v>
      </c>
      <c r="S24" t="str">
        <f t="shared" si="1"/>
        <v>ASRCMS202202</v>
      </c>
      <c r="T24" s="957">
        <f t="shared" si="2"/>
        <v>45230</v>
      </c>
      <c r="U24" t="str">
        <f t="shared" si="3"/>
        <v>Unaudited</v>
      </c>
    </row>
    <row r="25" spans="1:21" x14ac:dyDescent="0.25">
      <c r="A25" t="s">
        <v>438</v>
      </c>
      <c r="B25" t="s">
        <v>1380</v>
      </c>
      <c r="C25" t="s">
        <v>1381</v>
      </c>
      <c r="D25" s="15">
        <v>1900</v>
      </c>
      <c r="E25" s="121">
        <v>1</v>
      </c>
      <c r="F25" t="s">
        <v>439</v>
      </c>
      <c r="G25" s="121">
        <v>91</v>
      </c>
      <c r="H25" t="s">
        <v>380</v>
      </c>
      <c r="I25" t="s">
        <v>489</v>
      </c>
      <c r="J25" t="s">
        <v>434</v>
      </c>
      <c r="K25" t="s">
        <v>224</v>
      </c>
      <c r="L25" s="755">
        <v>2.19</v>
      </c>
      <c r="M25" t="s">
        <v>219</v>
      </c>
      <c r="N25" s="680">
        <f t="shared" ca="1" si="4"/>
        <v>0</v>
      </c>
      <c r="O25" s="680">
        <f t="shared" ca="1" si="4"/>
        <v>0</v>
      </c>
      <c r="P25" s="680">
        <f t="shared" ca="1" si="4"/>
        <v>0</v>
      </c>
      <c r="Q25" s="680">
        <f t="shared" ca="1" si="4"/>
        <v>0</v>
      </c>
      <c r="R25" s="680">
        <f t="shared" ca="1" si="4"/>
        <v>0</v>
      </c>
      <c r="S25" t="str">
        <f t="shared" si="1"/>
        <v>ASRCMS202202</v>
      </c>
      <c r="T25" s="957">
        <f t="shared" si="2"/>
        <v>45230</v>
      </c>
      <c r="U25" t="str">
        <f t="shared" si="3"/>
        <v>Unaudited</v>
      </c>
    </row>
    <row r="26" spans="1:21" x14ac:dyDescent="0.25">
      <c r="A26" t="s">
        <v>438</v>
      </c>
      <c r="B26" t="s">
        <v>1380</v>
      </c>
      <c r="C26" t="s">
        <v>1381</v>
      </c>
      <c r="D26" s="15">
        <v>1900</v>
      </c>
      <c r="E26" s="121">
        <v>1</v>
      </c>
      <c r="F26" t="s">
        <v>439</v>
      </c>
      <c r="G26" s="121">
        <v>91</v>
      </c>
      <c r="H26" t="s">
        <v>380</v>
      </c>
      <c r="I26" t="s">
        <v>489</v>
      </c>
      <c r="J26" t="s">
        <v>434</v>
      </c>
      <c r="K26" t="s">
        <v>224</v>
      </c>
      <c r="L26" s="755" t="s">
        <v>700</v>
      </c>
      <c r="M26" t="s">
        <v>231</v>
      </c>
      <c r="N26" s="680">
        <f t="shared" ca="1" si="4"/>
        <v>0</v>
      </c>
      <c r="O26" s="680">
        <f t="shared" ca="1" si="4"/>
        <v>0</v>
      </c>
      <c r="P26" s="680">
        <f t="shared" ca="1" si="4"/>
        <v>0</v>
      </c>
      <c r="Q26" s="680">
        <f t="shared" ca="1" si="4"/>
        <v>0</v>
      </c>
      <c r="R26" s="680">
        <f t="shared" ca="1" si="4"/>
        <v>0</v>
      </c>
      <c r="S26" t="str">
        <f t="shared" si="1"/>
        <v>ASRCMS202202</v>
      </c>
      <c r="T26" s="957">
        <f t="shared" si="2"/>
        <v>45230</v>
      </c>
      <c r="U26" t="str">
        <f t="shared" si="3"/>
        <v>Unaudited</v>
      </c>
    </row>
    <row r="27" spans="1:21" x14ac:dyDescent="0.25">
      <c r="A27" t="s">
        <v>438</v>
      </c>
      <c r="B27" t="s">
        <v>1380</v>
      </c>
      <c r="C27" t="s">
        <v>1381</v>
      </c>
      <c r="D27" s="15">
        <v>1900</v>
      </c>
      <c r="E27" s="121">
        <v>1</v>
      </c>
      <c r="F27" t="s">
        <v>439</v>
      </c>
      <c r="G27" s="121">
        <v>91</v>
      </c>
      <c r="H27" t="s">
        <v>380</v>
      </c>
      <c r="I27" t="s">
        <v>489</v>
      </c>
      <c r="J27" t="s">
        <v>434</v>
      </c>
      <c r="K27" t="s">
        <v>224</v>
      </c>
      <c r="L27" s="755">
        <v>2.21</v>
      </c>
      <c r="M27" t="s">
        <v>467</v>
      </c>
      <c r="N27" s="680">
        <f t="shared" ca="1" si="4"/>
        <v>0</v>
      </c>
      <c r="O27" s="680">
        <f t="shared" ca="1" si="4"/>
        <v>0</v>
      </c>
      <c r="P27" s="680">
        <f t="shared" ca="1" si="4"/>
        <v>0</v>
      </c>
      <c r="Q27" s="680">
        <f t="shared" ca="1" si="4"/>
        <v>0</v>
      </c>
      <c r="R27" s="680">
        <f t="shared" ca="1" si="4"/>
        <v>0</v>
      </c>
      <c r="S27" t="str">
        <f t="shared" si="1"/>
        <v>ASRCMS202202</v>
      </c>
      <c r="T27" s="957">
        <f t="shared" si="2"/>
        <v>45230</v>
      </c>
      <c r="U27" t="str">
        <f t="shared" si="3"/>
        <v>Unaudited</v>
      </c>
    </row>
    <row r="28" spans="1:21" x14ac:dyDescent="0.25">
      <c r="A28" t="s">
        <v>438</v>
      </c>
      <c r="B28" t="s">
        <v>1380</v>
      </c>
      <c r="C28" t="s">
        <v>1381</v>
      </c>
      <c r="D28" s="15">
        <v>1900</v>
      </c>
      <c r="E28" s="121">
        <v>1</v>
      </c>
      <c r="F28" t="s">
        <v>439</v>
      </c>
      <c r="G28" s="121">
        <v>91</v>
      </c>
      <c r="H28" t="s">
        <v>380</v>
      </c>
      <c r="I28" t="s">
        <v>489</v>
      </c>
      <c r="J28" t="s">
        <v>434</v>
      </c>
      <c r="K28" t="s">
        <v>6</v>
      </c>
      <c r="L28" s="755" t="s">
        <v>70</v>
      </c>
      <c r="M28" t="s">
        <v>189</v>
      </c>
      <c r="N28" s="680">
        <f t="shared" ca="1" si="4"/>
        <v>0</v>
      </c>
      <c r="O28" s="680">
        <f t="shared" ca="1" si="4"/>
        <v>0</v>
      </c>
      <c r="P28" s="680">
        <f t="shared" ca="1" si="4"/>
        <v>0</v>
      </c>
      <c r="Q28" s="680">
        <f t="shared" ca="1" si="4"/>
        <v>0</v>
      </c>
      <c r="R28" s="680">
        <f t="shared" ca="1" si="4"/>
        <v>0</v>
      </c>
      <c r="S28" t="str">
        <f t="shared" si="1"/>
        <v>ASRCMS202202</v>
      </c>
      <c r="T28" s="957">
        <f t="shared" si="2"/>
        <v>45230</v>
      </c>
      <c r="U28" t="str">
        <f t="shared" si="3"/>
        <v>Unaudited</v>
      </c>
    </row>
    <row r="29" spans="1:21" x14ac:dyDescent="0.25">
      <c r="A29" t="s">
        <v>438</v>
      </c>
      <c r="B29" t="s">
        <v>1380</v>
      </c>
      <c r="C29" t="s">
        <v>1381</v>
      </c>
      <c r="D29" s="15">
        <v>1900</v>
      </c>
      <c r="E29" s="121">
        <v>1</v>
      </c>
      <c r="F29" t="s">
        <v>439</v>
      </c>
      <c r="G29" s="121">
        <v>91</v>
      </c>
      <c r="H29" t="s">
        <v>380</v>
      </c>
      <c r="I29" t="s">
        <v>489</v>
      </c>
      <c r="J29" t="s">
        <v>434</v>
      </c>
      <c r="K29" t="s">
        <v>6</v>
      </c>
      <c r="L29" s="755" t="s">
        <v>71</v>
      </c>
      <c r="M29" t="s">
        <v>232</v>
      </c>
      <c r="N29" s="680">
        <f t="shared" ca="1" si="4"/>
        <v>0</v>
      </c>
      <c r="O29" s="680">
        <f t="shared" ca="1" si="4"/>
        <v>0</v>
      </c>
      <c r="P29" s="680">
        <f t="shared" ca="1" si="4"/>
        <v>0</v>
      </c>
      <c r="Q29" s="680">
        <f t="shared" ca="1" si="4"/>
        <v>0</v>
      </c>
      <c r="R29" s="680">
        <f t="shared" ca="1" si="4"/>
        <v>0</v>
      </c>
      <c r="S29" t="str">
        <f t="shared" si="1"/>
        <v>ASRCMS202202</v>
      </c>
      <c r="T29" s="957">
        <f t="shared" si="2"/>
        <v>45230</v>
      </c>
      <c r="U29" t="str">
        <f t="shared" si="3"/>
        <v>Unaudited</v>
      </c>
    </row>
    <row r="30" spans="1:21" x14ac:dyDescent="0.25">
      <c r="A30" t="s">
        <v>438</v>
      </c>
      <c r="B30" t="s">
        <v>1380</v>
      </c>
      <c r="C30" t="s">
        <v>1381</v>
      </c>
      <c r="D30" s="15">
        <v>1900</v>
      </c>
      <c r="E30" s="121">
        <v>1</v>
      </c>
      <c r="F30" t="s">
        <v>439</v>
      </c>
      <c r="G30" s="121">
        <v>91</v>
      </c>
      <c r="H30" t="s">
        <v>380</v>
      </c>
      <c r="I30" t="s">
        <v>489</v>
      </c>
      <c r="J30" t="s">
        <v>434</v>
      </c>
      <c r="K30" t="s">
        <v>6</v>
      </c>
      <c r="L30" s="755" t="s">
        <v>72</v>
      </c>
      <c r="M30" t="s">
        <v>165</v>
      </c>
      <c r="N30" s="680">
        <f t="shared" ca="1" si="4"/>
        <v>0</v>
      </c>
      <c r="O30" s="680">
        <f t="shared" ca="1" si="4"/>
        <v>0</v>
      </c>
      <c r="P30" s="680">
        <f t="shared" ca="1" si="4"/>
        <v>0</v>
      </c>
      <c r="Q30" s="680">
        <f t="shared" ca="1" si="4"/>
        <v>0</v>
      </c>
      <c r="R30" s="680">
        <f t="shared" ca="1" si="4"/>
        <v>0</v>
      </c>
      <c r="S30" t="str">
        <f t="shared" si="1"/>
        <v>ASRCMS202202</v>
      </c>
      <c r="T30" s="957">
        <f t="shared" si="2"/>
        <v>45230</v>
      </c>
      <c r="U30" t="str">
        <f t="shared" si="3"/>
        <v>Unaudited</v>
      </c>
    </row>
    <row r="31" spans="1:21" x14ac:dyDescent="0.25">
      <c r="A31" t="s">
        <v>438</v>
      </c>
      <c r="B31" t="s">
        <v>1380</v>
      </c>
      <c r="C31" t="s">
        <v>1381</v>
      </c>
      <c r="D31" s="15">
        <v>1900</v>
      </c>
      <c r="E31" s="121">
        <v>1</v>
      </c>
      <c r="F31" t="s">
        <v>439</v>
      </c>
      <c r="G31" s="121">
        <v>91</v>
      </c>
      <c r="H31" t="s">
        <v>380</v>
      </c>
      <c r="I31" t="s">
        <v>489</v>
      </c>
      <c r="J31" t="s">
        <v>434</v>
      </c>
      <c r="K31" t="s">
        <v>6</v>
      </c>
      <c r="L31" s="755">
        <v>3.4</v>
      </c>
      <c r="M31" t="s">
        <v>462</v>
      </c>
      <c r="N31" s="680">
        <f t="shared" ca="1" si="4"/>
        <v>0</v>
      </c>
      <c r="O31" s="680">
        <f t="shared" ca="1" si="4"/>
        <v>0</v>
      </c>
      <c r="P31" s="680">
        <f t="shared" ca="1" si="4"/>
        <v>0</v>
      </c>
      <c r="Q31" s="680">
        <f t="shared" ca="1" si="4"/>
        <v>0</v>
      </c>
      <c r="R31" s="680">
        <f t="shared" ca="1" si="4"/>
        <v>0</v>
      </c>
      <c r="S31" t="str">
        <f t="shared" si="1"/>
        <v>ASRCMS202202</v>
      </c>
      <c r="T31" s="957">
        <f t="shared" si="2"/>
        <v>45230</v>
      </c>
      <c r="U31" t="str">
        <f t="shared" si="3"/>
        <v>Unaudited</v>
      </c>
    </row>
    <row r="32" spans="1:21" x14ac:dyDescent="0.25">
      <c r="A32" t="s">
        <v>438</v>
      </c>
      <c r="B32" t="s">
        <v>1380</v>
      </c>
      <c r="C32" t="s">
        <v>1381</v>
      </c>
      <c r="D32" s="15">
        <v>1900</v>
      </c>
      <c r="E32" s="121">
        <v>1</v>
      </c>
      <c r="F32" t="s">
        <v>439</v>
      </c>
      <c r="G32" s="121">
        <v>91</v>
      </c>
      <c r="H32" t="s">
        <v>380</v>
      </c>
      <c r="I32" t="s">
        <v>489</v>
      </c>
      <c r="J32" t="s">
        <v>434</v>
      </c>
      <c r="K32" t="s">
        <v>435</v>
      </c>
      <c r="L32" s="755">
        <v>4.5</v>
      </c>
      <c r="M32" t="s">
        <v>32</v>
      </c>
      <c r="N32" s="680">
        <f t="shared" ca="1" si="4"/>
        <v>0</v>
      </c>
      <c r="O32" s="680">
        <f t="shared" ca="1" si="4"/>
        <v>0</v>
      </c>
      <c r="P32" s="680">
        <f t="shared" ca="1" si="4"/>
        <v>0</v>
      </c>
      <c r="Q32" s="680">
        <f t="shared" ca="1" si="4"/>
        <v>0</v>
      </c>
      <c r="R32" s="680">
        <f t="shared" ca="1" si="4"/>
        <v>0</v>
      </c>
      <c r="S32" t="str">
        <f t="shared" si="1"/>
        <v>ASRCMS202202</v>
      </c>
      <c r="T32" s="957">
        <f t="shared" si="2"/>
        <v>45230</v>
      </c>
      <c r="U32" t="str">
        <f t="shared" si="3"/>
        <v>Unaudited</v>
      </c>
    </row>
    <row r="33" spans="1:21" x14ac:dyDescent="0.25">
      <c r="A33" t="s">
        <v>438</v>
      </c>
      <c r="B33" t="s">
        <v>1380</v>
      </c>
      <c r="C33" t="s">
        <v>1381</v>
      </c>
      <c r="D33" s="15">
        <v>1900</v>
      </c>
      <c r="E33" s="121">
        <v>1</v>
      </c>
      <c r="F33" t="s">
        <v>439</v>
      </c>
      <c r="G33" s="121">
        <v>91</v>
      </c>
      <c r="H33" t="s">
        <v>380</v>
      </c>
      <c r="I33" t="s">
        <v>489</v>
      </c>
      <c r="J33" t="s">
        <v>434</v>
      </c>
      <c r="K33" t="s">
        <v>435</v>
      </c>
      <c r="L33" s="755" t="s">
        <v>939</v>
      </c>
      <c r="M33" t="s">
        <v>930</v>
      </c>
      <c r="N33" s="680">
        <f t="shared" ca="1" si="4"/>
        <v>0</v>
      </c>
      <c r="O33" s="680">
        <f t="shared" ca="1" si="4"/>
        <v>0</v>
      </c>
      <c r="P33" s="680">
        <f t="shared" ca="1" si="4"/>
        <v>0</v>
      </c>
      <c r="Q33" s="680">
        <f t="shared" ca="1" si="4"/>
        <v>0</v>
      </c>
      <c r="R33" s="680">
        <f t="shared" ca="1" si="4"/>
        <v>0</v>
      </c>
      <c r="S33" t="str">
        <f t="shared" si="1"/>
        <v>ASRCMS202202</v>
      </c>
      <c r="T33" s="957">
        <f t="shared" si="2"/>
        <v>45230</v>
      </c>
      <c r="U33" t="str">
        <f t="shared" si="3"/>
        <v>Unaudited</v>
      </c>
    </row>
    <row r="34" spans="1:21" x14ac:dyDescent="0.25">
      <c r="A34" t="s">
        <v>438</v>
      </c>
      <c r="B34" t="s">
        <v>1380</v>
      </c>
      <c r="C34" t="s">
        <v>1381</v>
      </c>
      <c r="D34" s="15">
        <v>1900</v>
      </c>
      <c r="E34" s="121">
        <v>1</v>
      </c>
      <c r="F34" t="s">
        <v>439</v>
      </c>
      <c r="G34" s="121">
        <v>91</v>
      </c>
      <c r="H34" t="s">
        <v>380</v>
      </c>
      <c r="I34" t="s">
        <v>489</v>
      </c>
      <c r="J34" t="s">
        <v>434</v>
      </c>
      <c r="K34" t="s">
        <v>435</v>
      </c>
      <c r="L34" s="755" t="s">
        <v>194</v>
      </c>
      <c r="M34" t="s">
        <v>40</v>
      </c>
      <c r="N34" s="680">
        <f t="shared" ca="1" si="4"/>
        <v>0</v>
      </c>
      <c r="O34" s="680">
        <f t="shared" ca="1" si="4"/>
        <v>0</v>
      </c>
      <c r="P34" s="680">
        <f t="shared" ca="1" si="4"/>
        <v>0</v>
      </c>
      <c r="Q34" s="680">
        <f t="shared" ca="1" si="4"/>
        <v>0</v>
      </c>
      <c r="R34" s="680">
        <f t="shared" ca="1" si="4"/>
        <v>0</v>
      </c>
      <c r="S34" t="str">
        <f t="shared" si="1"/>
        <v>ASRCMS202202</v>
      </c>
      <c r="T34" s="957">
        <f t="shared" si="2"/>
        <v>45230</v>
      </c>
      <c r="U34" t="str">
        <f t="shared" si="3"/>
        <v>Unaudited</v>
      </c>
    </row>
    <row r="35" spans="1:21" x14ac:dyDescent="0.25">
      <c r="A35" t="s">
        <v>438</v>
      </c>
      <c r="B35" t="s">
        <v>1380</v>
      </c>
      <c r="C35" t="s">
        <v>1381</v>
      </c>
      <c r="D35" s="15">
        <v>1900</v>
      </c>
      <c r="E35" s="121">
        <v>1</v>
      </c>
      <c r="F35" t="s">
        <v>439</v>
      </c>
      <c r="G35" s="121">
        <v>91</v>
      </c>
      <c r="H35" t="s">
        <v>380</v>
      </c>
      <c r="I35" t="s">
        <v>489</v>
      </c>
      <c r="J35" t="s">
        <v>434</v>
      </c>
      <c r="K35" t="s">
        <v>435</v>
      </c>
      <c r="L35" s="755" t="s">
        <v>193</v>
      </c>
      <c r="M35" t="s">
        <v>330</v>
      </c>
      <c r="N35" s="680">
        <f t="shared" ca="1" si="4"/>
        <v>0</v>
      </c>
      <c r="O35" s="680">
        <f t="shared" ca="1" si="4"/>
        <v>0</v>
      </c>
      <c r="P35" s="680">
        <f t="shared" ca="1" si="4"/>
        <v>0</v>
      </c>
      <c r="Q35" s="680">
        <f t="shared" ca="1" si="4"/>
        <v>0</v>
      </c>
      <c r="R35" s="680">
        <f t="shared" ca="1" si="4"/>
        <v>0</v>
      </c>
      <c r="S35" t="str">
        <f t="shared" si="1"/>
        <v>ASRCMS202202</v>
      </c>
      <c r="T35" s="957">
        <f t="shared" si="2"/>
        <v>45230</v>
      </c>
      <c r="U35" t="str">
        <f t="shared" si="3"/>
        <v>Unaudited</v>
      </c>
    </row>
    <row r="36" spans="1:21" x14ac:dyDescent="0.25">
      <c r="A36" t="s">
        <v>438</v>
      </c>
      <c r="B36" t="s">
        <v>1380</v>
      </c>
      <c r="C36" t="s">
        <v>1381</v>
      </c>
      <c r="D36" s="15">
        <v>1900</v>
      </c>
      <c r="E36" s="121">
        <v>1</v>
      </c>
      <c r="F36" t="s">
        <v>439</v>
      </c>
      <c r="G36" s="121">
        <v>91</v>
      </c>
      <c r="H36" t="s">
        <v>380</v>
      </c>
      <c r="I36" t="s">
        <v>489</v>
      </c>
      <c r="J36" t="s">
        <v>451</v>
      </c>
      <c r="K36" t="s">
        <v>436</v>
      </c>
      <c r="L36" s="755" t="s">
        <v>79</v>
      </c>
      <c r="M36" t="s">
        <v>27</v>
      </c>
      <c r="N36" s="680">
        <f t="shared" ca="1" si="4"/>
        <v>0</v>
      </c>
      <c r="O36" s="680">
        <f t="shared" ca="1" si="4"/>
        <v>0</v>
      </c>
      <c r="P36" s="680">
        <f t="shared" ca="1" si="4"/>
        <v>0</v>
      </c>
      <c r="Q36" s="680">
        <f t="shared" ca="1" si="4"/>
        <v>0</v>
      </c>
      <c r="R36" s="680">
        <f t="shared" ca="1" si="4"/>
        <v>0</v>
      </c>
      <c r="S36" t="str">
        <f t="shared" si="1"/>
        <v>ASRCMS202202</v>
      </c>
      <c r="T36" s="957">
        <f t="shared" si="2"/>
        <v>45230</v>
      </c>
      <c r="U36" t="str">
        <f t="shared" si="3"/>
        <v>Unaudited</v>
      </c>
    </row>
    <row r="37" spans="1:21" x14ac:dyDescent="0.25">
      <c r="A37" t="s">
        <v>438</v>
      </c>
      <c r="B37" t="s">
        <v>1380</v>
      </c>
      <c r="C37" t="s">
        <v>1381</v>
      </c>
      <c r="D37" s="15">
        <v>1900</v>
      </c>
      <c r="E37" s="121">
        <v>1</v>
      </c>
      <c r="F37" t="s">
        <v>439</v>
      </c>
      <c r="G37" s="121">
        <v>91</v>
      </c>
      <c r="H37" t="s">
        <v>380</v>
      </c>
      <c r="I37" t="s">
        <v>489</v>
      </c>
      <c r="J37" t="s">
        <v>451</v>
      </c>
      <c r="K37" t="s">
        <v>436</v>
      </c>
      <c r="L37" s="755" t="s">
        <v>80</v>
      </c>
      <c r="M37" t="s">
        <v>98</v>
      </c>
      <c r="N37" s="680">
        <f t="shared" ca="1" si="4"/>
        <v>0</v>
      </c>
      <c r="O37" s="680">
        <f t="shared" ca="1" si="4"/>
        <v>0</v>
      </c>
      <c r="P37" s="680">
        <f t="shared" ca="1" si="4"/>
        <v>0</v>
      </c>
      <c r="Q37" s="680">
        <f t="shared" ca="1" si="4"/>
        <v>0</v>
      </c>
      <c r="R37" s="680">
        <f t="shared" ca="1" si="4"/>
        <v>0</v>
      </c>
      <c r="S37" t="str">
        <f t="shared" si="1"/>
        <v>ASRCMS202202</v>
      </c>
      <c r="T37" s="957">
        <f t="shared" si="2"/>
        <v>45230</v>
      </c>
      <c r="U37" t="str">
        <f t="shared" si="3"/>
        <v>Unaudited</v>
      </c>
    </row>
    <row r="38" spans="1:21" x14ac:dyDescent="0.25">
      <c r="A38" t="s">
        <v>438</v>
      </c>
      <c r="B38" t="s">
        <v>1380</v>
      </c>
      <c r="C38" t="s">
        <v>1381</v>
      </c>
      <c r="D38" s="15">
        <v>1900</v>
      </c>
      <c r="E38" s="121">
        <v>1</v>
      </c>
      <c r="F38" t="s">
        <v>439</v>
      </c>
      <c r="G38" s="121">
        <v>91</v>
      </c>
      <c r="H38" t="s">
        <v>380</v>
      </c>
      <c r="I38" t="s">
        <v>489</v>
      </c>
      <c r="J38" t="s">
        <v>451</v>
      </c>
      <c r="K38" t="s">
        <v>436</v>
      </c>
      <c r="L38" s="755" t="s">
        <v>81</v>
      </c>
      <c r="M38" t="s">
        <v>99</v>
      </c>
      <c r="N38" s="680">
        <f t="shared" ca="1" si="4"/>
        <v>0</v>
      </c>
      <c r="O38" s="680">
        <f t="shared" ca="1" si="4"/>
        <v>0</v>
      </c>
      <c r="P38" s="680">
        <f t="shared" ca="1" si="4"/>
        <v>0</v>
      </c>
      <c r="Q38" s="680">
        <f t="shared" ca="1" si="4"/>
        <v>0</v>
      </c>
      <c r="R38" s="680">
        <f t="shared" ca="1" si="4"/>
        <v>0</v>
      </c>
      <c r="S38" t="str">
        <f t="shared" si="1"/>
        <v>ASRCMS202202</v>
      </c>
      <c r="T38" s="957">
        <f t="shared" si="2"/>
        <v>45230</v>
      </c>
      <c r="U38" t="str">
        <f t="shared" si="3"/>
        <v>Unaudited</v>
      </c>
    </row>
    <row r="39" spans="1:21" x14ac:dyDescent="0.25">
      <c r="A39" t="s">
        <v>438</v>
      </c>
      <c r="B39" t="s">
        <v>1380</v>
      </c>
      <c r="C39" t="s">
        <v>1381</v>
      </c>
      <c r="D39" s="15">
        <v>1900</v>
      </c>
      <c r="E39" s="121">
        <v>1</v>
      </c>
      <c r="F39" t="s">
        <v>439</v>
      </c>
      <c r="G39" s="121">
        <v>91</v>
      </c>
      <c r="H39" t="s">
        <v>380</v>
      </c>
      <c r="I39" t="s">
        <v>489</v>
      </c>
      <c r="J39" t="s">
        <v>451</v>
      </c>
      <c r="K39" t="s">
        <v>436</v>
      </c>
      <c r="L39" s="755" t="s">
        <v>82</v>
      </c>
      <c r="M39" t="s">
        <v>100</v>
      </c>
      <c r="N39" s="680">
        <f t="shared" ca="1" si="4"/>
        <v>0</v>
      </c>
      <c r="O39" s="680">
        <f t="shared" ca="1" si="4"/>
        <v>0</v>
      </c>
      <c r="P39" s="680">
        <f t="shared" ca="1" si="4"/>
        <v>0</v>
      </c>
      <c r="Q39" s="680">
        <f t="shared" ca="1" si="4"/>
        <v>0</v>
      </c>
      <c r="R39" s="680">
        <f t="shared" ca="1" si="4"/>
        <v>0</v>
      </c>
      <c r="S39" t="str">
        <f t="shared" si="1"/>
        <v>ASRCMS202202</v>
      </c>
      <c r="T39" s="957">
        <f t="shared" si="2"/>
        <v>45230</v>
      </c>
      <c r="U39" t="str">
        <f t="shared" si="3"/>
        <v>Unaudited</v>
      </c>
    </row>
    <row r="40" spans="1:21" x14ac:dyDescent="0.25">
      <c r="A40" t="s">
        <v>438</v>
      </c>
      <c r="B40" t="s">
        <v>1380</v>
      </c>
      <c r="C40" t="s">
        <v>1381</v>
      </c>
      <c r="D40" s="15">
        <v>1900</v>
      </c>
      <c r="E40" s="121">
        <v>1</v>
      </c>
      <c r="F40" t="s">
        <v>439</v>
      </c>
      <c r="G40" s="121">
        <v>91</v>
      </c>
      <c r="H40" t="s">
        <v>380</v>
      </c>
      <c r="I40" t="s">
        <v>489</v>
      </c>
      <c r="J40" t="s">
        <v>451</v>
      </c>
      <c r="K40" t="s">
        <v>436</v>
      </c>
      <c r="L40" s="755" t="s">
        <v>217</v>
      </c>
      <c r="M40" t="s">
        <v>101</v>
      </c>
      <c r="N40" s="680">
        <f t="shared" ca="1" si="4"/>
        <v>0</v>
      </c>
      <c r="O40" s="680">
        <f t="shared" ca="1" si="4"/>
        <v>0</v>
      </c>
      <c r="P40" s="680">
        <f t="shared" ca="1" si="4"/>
        <v>0</v>
      </c>
      <c r="Q40" s="680">
        <f t="shared" ca="1" si="4"/>
        <v>0</v>
      </c>
      <c r="R40" s="680">
        <f t="shared" ca="1" si="4"/>
        <v>0</v>
      </c>
      <c r="S40" t="str">
        <f t="shared" si="1"/>
        <v>ASRCMS202202</v>
      </c>
      <c r="T40" s="957">
        <f t="shared" si="2"/>
        <v>45230</v>
      </c>
      <c r="U40" t="str">
        <f t="shared" si="3"/>
        <v>Unaudited</v>
      </c>
    </row>
    <row r="41" spans="1:21" x14ac:dyDescent="0.25">
      <c r="A41" t="s">
        <v>438</v>
      </c>
      <c r="B41" t="s">
        <v>1380</v>
      </c>
      <c r="C41" t="s">
        <v>1381</v>
      </c>
      <c r="D41" s="15">
        <v>1900</v>
      </c>
      <c r="E41" s="121">
        <v>1</v>
      </c>
      <c r="F41" t="s">
        <v>439</v>
      </c>
      <c r="G41" s="121">
        <v>91</v>
      </c>
      <c r="H41" t="s">
        <v>380</v>
      </c>
      <c r="I41" t="s">
        <v>489</v>
      </c>
      <c r="J41" t="s">
        <v>451</v>
      </c>
      <c r="K41" t="s">
        <v>436</v>
      </c>
      <c r="L41" s="755" t="s">
        <v>216</v>
      </c>
      <c r="M41" t="s">
        <v>28</v>
      </c>
      <c r="N41" s="680">
        <f t="shared" ca="1" si="4"/>
        <v>0</v>
      </c>
      <c r="O41" s="680">
        <f t="shared" ca="1" si="4"/>
        <v>0</v>
      </c>
      <c r="P41" s="680">
        <f t="shared" ca="1" si="4"/>
        <v>0</v>
      </c>
      <c r="Q41" s="680">
        <f t="shared" ca="1" si="4"/>
        <v>0</v>
      </c>
      <c r="R41" s="680">
        <f t="shared" ca="1" si="4"/>
        <v>0</v>
      </c>
      <c r="S41" t="str">
        <f t="shared" si="1"/>
        <v>ASRCMS202202</v>
      </c>
      <c r="T41" s="957">
        <f t="shared" si="2"/>
        <v>45230</v>
      </c>
      <c r="U41" t="str">
        <f t="shared" si="3"/>
        <v>Unaudited</v>
      </c>
    </row>
    <row r="42" spans="1:21" x14ac:dyDescent="0.25">
      <c r="A42" t="s">
        <v>438</v>
      </c>
      <c r="B42" t="s">
        <v>1380</v>
      </c>
      <c r="C42" t="s">
        <v>1381</v>
      </c>
      <c r="D42" s="15">
        <v>1900</v>
      </c>
      <c r="E42" s="121">
        <v>1</v>
      </c>
      <c r="F42" t="s">
        <v>439</v>
      </c>
      <c r="G42" s="121">
        <v>91</v>
      </c>
      <c r="H42" t="s">
        <v>380</v>
      </c>
      <c r="I42" t="s">
        <v>489</v>
      </c>
      <c r="J42" t="s">
        <v>437</v>
      </c>
      <c r="K42" t="s">
        <v>437</v>
      </c>
      <c r="L42" s="755" t="s">
        <v>84</v>
      </c>
      <c r="M42" t="s">
        <v>328</v>
      </c>
      <c r="N42" s="680">
        <f t="shared" ca="1" si="4"/>
        <v>0</v>
      </c>
      <c r="O42" s="680">
        <f t="shared" ca="1" si="4"/>
        <v>0</v>
      </c>
      <c r="P42" s="680">
        <f t="shared" ca="1" si="4"/>
        <v>0</v>
      </c>
      <c r="Q42" s="680">
        <f t="shared" ca="1" si="4"/>
        <v>0</v>
      </c>
      <c r="R42" s="680">
        <f t="shared" ca="1" si="4"/>
        <v>0</v>
      </c>
      <c r="S42" t="str">
        <f t="shared" si="1"/>
        <v>ASRCMS202202</v>
      </c>
      <c r="T42" s="957">
        <f t="shared" si="2"/>
        <v>45230</v>
      </c>
      <c r="U42" t="str">
        <f t="shared" si="3"/>
        <v>Unaudited</v>
      </c>
    </row>
    <row r="43" spans="1:21" x14ac:dyDescent="0.25">
      <c r="A43" t="s">
        <v>438</v>
      </c>
      <c r="B43" t="s">
        <v>1380</v>
      </c>
      <c r="C43" t="s">
        <v>1381</v>
      </c>
      <c r="D43" s="15">
        <v>1900</v>
      </c>
      <c r="E43" s="121">
        <v>1</v>
      </c>
      <c r="F43" t="s">
        <v>439</v>
      </c>
      <c r="G43" s="121">
        <v>91</v>
      </c>
      <c r="H43" t="s">
        <v>380</v>
      </c>
      <c r="I43" t="s">
        <v>489</v>
      </c>
      <c r="J43" t="s">
        <v>437</v>
      </c>
      <c r="K43" t="s">
        <v>437</v>
      </c>
      <c r="L43" s="755" t="s">
        <v>85</v>
      </c>
      <c r="M43" t="s">
        <v>326</v>
      </c>
      <c r="N43" s="680">
        <f t="shared" ca="1" si="4"/>
        <v>0</v>
      </c>
      <c r="O43" s="680">
        <f t="shared" ca="1" si="4"/>
        <v>0</v>
      </c>
      <c r="P43" s="680">
        <f t="shared" ca="1" si="4"/>
        <v>0</v>
      </c>
      <c r="Q43" s="680">
        <f t="shared" ca="1" si="4"/>
        <v>0</v>
      </c>
      <c r="R43" s="680">
        <f t="shared" ca="1" si="4"/>
        <v>0</v>
      </c>
      <c r="S43" t="str">
        <f t="shared" si="1"/>
        <v>ASRCMS202202</v>
      </c>
      <c r="T43" s="957">
        <f t="shared" si="2"/>
        <v>45230</v>
      </c>
      <c r="U43" t="str">
        <f t="shared" si="3"/>
        <v>Unaudited</v>
      </c>
    </row>
    <row r="44" spans="1:21" x14ac:dyDescent="0.25">
      <c r="A44" t="s">
        <v>438</v>
      </c>
      <c r="B44" t="s">
        <v>1380</v>
      </c>
      <c r="C44" t="s">
        <v>1381</v>
      </c>
      <c r="D44" s="15">
        <v>1900</v>
      </c>
      <c r="E44" s="121">
        <v>1</v>
      </c>
      <c r="F44" t="s">
        <v>439</v>
      </c>
      <c r="G44" s="121">
        <v>91</v>
      </c>
      <c r="H44" t="s">
        <v>380</v>
      </c>
      <c r="I44" t="s">
        <v>489</v>
      </c>
      <c r="J44" t="s">
        <v>437</v>
      </c>
      <c r="K44" t="s">
        <v>437</v>
      </c>
      <c r="L44" s="755" t="s">
        <v>86</v>
      </c>
      <c r="M44" t="s">
        <v>495</v>
      </c>
      <c r="N44" s="680">
        <f t="shared" ca="1" si="4"/>
        <v>0</v>
      </c>
      <c r="O44" s="680">
        <f t="shared" ca="1" si="4"/>
        <v>0</v>
      </c>
      <c r="P44" s="680">
        <f t="shared" ca="1" si="4"/>
        <v>0</v>
      </c>
      <c r="Q44" s="680">
        <f t="shared" ca="1" si="4"/>
        <v>0</v>
      </c>
      <c r="R44" s="680">
        <f t="shared" ca="1" si="4"/>
        <v>0</v>
      </c>
      <c r="S44" t="str">
        <f t="shared" si="1"/>
        <v>ASRCMS202202</v>
      </c>
      <c r="T44" s="957">
        <f t="shared" si="2"/>
        <v>45230</v>
      </c>
      <c r="U44" t="str">
        <f t="shared" si="3"/>
        <v>Unaudited</v>
      </c>
    </row>
    <row r="45" spans="1:21" x14ac:dyDescent="0.25">
      <c r="A45" t="s">
        <v>438</v>
      </c>
      <c r="B45" t="s">
        <v>1380</v>
      </c>
      <c r="C45" t="s">
        <v>1381</v>
      </c>
      <c r="D45" s="15">
        <v>1900</v>
      </c>
      <c r="E45" s="121">
        <v>1</v>
      </c>
      <c r="F45" t="s">
        <v>439</v>
      </c>
      <c r="G45" s="121">
        <v>91</v>
      </c>
      <c r="H45" t="s">
        <v>380</v>
      </c>
      <c r="I45" t="s">
        <v>489</v>
      </c>
      <c r="J45" t="s">
        <v>437</v>
      </c>
      <c r="K45" t="s">
        <v>437</v>
      </c>
      <c r="L45" s="755" t="s">
        <v>87</v>
      </c>
      <c r="M45" t="s">
        <v>496</v>
      </c>
      <c r="N45" s="680">
        <f t="shared" ca="1" si="4"/>
        <v>0</v>
      </c>
      <c r="O45" s="680">
        <f t="shared" ca="1" si="4"/>
        <v>0</v>
      </c>
      <c r="P45" s="680">
        <f t="shared" ca="1" si="4"/>
        <v>0</v>
      </c>
      <c r="Q45" s="680">
        <f t="shared" ca="1" si="4"/>
        <v>0</v>
      </c>
      <c r="R45" s="680">
        <f t="shared" ca="1" si="4"/>
        <v>0</v>
      </c>
      <c r="S45" t="str">
        <f t="shared" si="1"/>
        <v>ASRCMS202202</v>
      </c>
      <c r="T45" s="957">
        <f t="shared" si="2"/>
        <v>45230</v>
      </c>
      <c r="U45" t="str">
        <f t="shared" si="3"/>
        <v>Unaudited</v>
      </c>
    </row>
    <row r="46" spans="1:21" x14ac:dyDescent="0.25">
      <c r="A46" t="s">
        <v>438</v>
      </c>
      <c r="B46" t="s">
        <v>1380</v>
      </c>
      <c r="C46" t="s">
        <v>1381</v>
      </c>
      <c r="D46" s="15">
        <v>1900</v>
      </c>
      <c r="E46" s="121">
        <v>1</v>
      </c>
      <c r="F46" t="s">
        <v>439</v>
      </c>
      <c r="G46" s="121">
        <v>91</v>
      </c>
      <c r="H46" t="s">
        <v>380</v>
      </c>
      <c r="I46" t="s">
        <v>489</v>
      </c>
      <c r="J46" t="s">
        <v>437</v>
      </c>
      <c r="K46" t="s">
        <v>437</v>
      </c>
      <c r="L46" s="755" t="s">
        <v>214</v>
      </c>
      <c r="M46" t="s">
        <v>497</v>
      </c>
      <c r="N46" s="680">
        <f t="shared" ca="1" si="4"/>
        <v>0</v>
      </c>
      <c r="O46" s="680">
        <f t="shared" ca="1" si="4"/>
        <v>0</v>
      </c>
      <c r="P46" s="680">
        <f t="shared" ca="1" si="4"/>
        <v>0</v>
      </c>
      <c r="Q46" s="680">
        <f t="shared" ca="1" si="4"/>
        <v>0</v>
      </c>
      <c r="R46" s="680">
        <f t="shared" ca="1" si="4"/>
        <v>0</v>
      </c>
      <c r="S46" t="str">
        <f t="shared" si="1"/>
        <v>ASRCMS202202</v>
      </c>
      <c r="T46" s="957">
        <f t="shared" si="2"/>
        <v>45230</v>
      </c>
      <c r="U46" t="str">
        <f t="shared" si="3"/>
        <v>Unaudited</v>
      </c>
    </row>
    <row r="47" spans="1:21" x14ac:dyDescent="0.25">
      <c r="A47" t="s">
        <v>438</v>
      </c>
      <c r="B47" t="s">
        <v>1380</v>
      </c>
      <c r="C47" t="s">
        <v>1381</v>
      </c>
      <c r="D47" s="15">
        <v>1900</v>
      </c>
      <c r="E47" s="121">
        <v>1</v>
      </c>
      <c r="F47" t="s">
        <v>439</v>
      </c>
      <c r="G47" s="121">
        <v>91</v>
      </c>
      <c r="H47" t="s">
        <v>380</v>
      </c>
      <c r="I47" t="s">
        <v>490</v>
      </c>
      <c r="J47" t="s">
        <v>26</v>
      </c>
      <c r="K47" t="s">
        <v>26</v>
      </c>
      <c r="L47" s="755" t="s">
        <v>205</v>
      </c>
      <c r="M47" t="s">
        <v>26</v>
      </c>
      <c r="N47" s="680">
        <f t="shared" ca="1" si="4"/>
        <v>0</v>
      </c>
      <c r="O47" s="680">
        <f t="shared" ca="1" si="4"/>
        <v>0</v>
      </c>
      <c r="P47" s="680">
        <f t="shared" ca="1" si="4"/>
        <v>0</v>
      </c>
      <c r="Q47" s="680">
        <f t="shared" ca="1" si="4"/>
        <v>0</v>
      </c>
      <c r="R47" s="680">
        <f t="shared" ca="1" si="4"/>
        <v>0</v>
      </c>
      <c r="S47" t="str">
        <f t="shared" si="1"/>
        <v>ASRCMS202202</v>
      </c>
      <c r="T47" s="957">
        <f t="shared" si="2"/>
        <v>45230</v>
      </c>
      <c r="U47" t="str">
        <f t="shared" si="3"/>
        <v>Unaudited</v>
      </c>
    </row>
    <row r="48" spans="1:21" x14ac:dyDescent="0.25">
      <c r="A48" t="s">
        <v>438</v>
      </c>
      <c r="B48" t="s">
        <v>1380</v>
      </c>
      <c r="C48" t="s">
        <v>1381</v>
      </c>
      <c r="D48" s="15">
        <v>1900</v>
      </c>
      <c r="E48" s="121">
        <v>1</v>
      </c>
      <c r="F48" t="s">
        <v>440</v>
      </c>
      <c r="G48" s="121">
        <v>182</v>
      </c>
      <c r="H48" t="s">
        <v>380</v>
      </c>
      <c r="I48" t="s">
        <v>433</v>
      </c>
      <c r="J48" t="s">
        <v>433</v>
      </c>
      <c r="K48" t="s">
        <v>433</v>
      </c>
      <c r="M48" t="s">
        <v>433</v>
      </c>
      <c r="N48" s="680">
        <f t="shared" ca="1" si="4"/>
        <v>0</v>
      </c>
      <c r="O48" s="680">
        <f t="shared" ca="1" si="4"/>
        <v>0</v>
      </c>
      <c r="P48" s="680">
        <f t="shared" ca="1" si="4"/>
        <v>0</v>
      </c>
      <c r="Q48" s="680">
        <f t="shared" ca="1" si="4"/>
        <v>0</v>
      </c>
      <c r="R48" s="680">
        <f t="shared" ca="1" si="4"/>
        <v>0</v>
      </c>
      <c r="S48" t="str">
        <f t="shared" si="1"/>
        <v>ASRCMS202202</v>
      </c>
      <c r="T48" s="957">
        <f t="shared" si="2"/>
        <v>45230</v>
      </c>
      <c r="U48" t="str">
        <f t="shared" si="3"/>
        <v>Unaudited</v>
      </c>
    </row>
    <row r="49" spans="1:21" x14ac:dyDescent="0.25">
      <c r="A49" t="s">
        <v>438</v>
      </c>
      <c r="B49" t="s">
        <v>1380</v>
      </c>
      <c r="C49" t="s">
        <v>1381</v>
      </c>
      <c r="D49" s="15">
        <v>1900</v>
      </c>
      <c r="E49" s="121">
        <v>1</v>
      </c>
      <c r="F49" t="s">
        <v>440</v>
      </c>
      <c r="G49" s="121">
        <v>182</v>
      </c>
      <c r="H49" t="s">
        <v>380</v>
      </c>
      <c r="I49" t="s">
        <v>488</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ASRCMS202202</v>
      </c>
      <c r="T49" s="957">
        <f t="shared" si="2"/>
        <v>45230</v>
      </c>
      <c r="U49" t="str">
        <f t="shared" si="3"/>
        <v>Unaudited</v>
      </c>
    </row>
    <row r="50" spans="1:21" x14ac:dyDescent="0.25">
      <c r="A50" t="s">
        <v>438</v>
      </c>
      <c r="B50" t="s">
        <v>1380</v>
      </c>
      <c r="C50" t="s">
        <v>1381</v>
      </c>
      <c r="D50" s="15">
        <v>1900</v>
      </c>
      <c r="E50" s="121">
        <v>1</v>
      </c>
      <c r="F50" t="s">
        <v>440</v>
      </c>
      <c r="G50" s="121">
        <v>182</v>
      </c>
      <c r="H50" t="s">
        <v>380</v>
      </c>
      <c r="I50" t="s">
        <v>488</v>
      </c>
      <c r="J50" t="s">
        <v>12</v>
      </c>
      <c r="K50" t="s">
        <v>223</v>
      </c>
      <c r="L50" s="755">
        <v>1.2</v>
      </c>
      <c r="M50" t="s">
        <v>223</v>
      </c>
      <c r="N50" s="680">
        <f t="shared" ca="1" si="4"/>
        <v>0</v>
      </c>
      <c r="O50" s="680">
        <f t="shared" ca="1" si="4"/>
        <v>0</v>
      </c>
      <c r="P50" s="680">
        <f t="shared" ca="1" si="4"/>
        <v>0</v>
      </c>
      <c r="Q50" s="680">
        <f t="shared" ca="1" si="4"/>
        <v>0</v>
      </c>
      <c r="R50" s="680">
        <f t="shared" ca="1" si="4"/>
        <v>0</v>
      </c>
      <c r="S50" t="str">
        <f t="shared" si="1"/>
        <v>ASRCMS202202</v>
      </c>
      <c r="T50" s="957">
        <f t="shared" si="2"/>
        <v>45230</v>
      </c>
      <c r="U50" t="str">
        <f t="shared" si="3"/>
        <v>Unaudited</v>
      </c>
    </row>
    <row r="51" spans="1:21" x14ac:dyDescent="0.25">
      <c r="A51" t="s">
        <v>438</v>
      </c>
      <c r="B51" t="s">
        <v>1380</v>
      </c>
      <c r="C51" t="s">
        <v>1381</v>
      </c>
      <c r="D51" s="15">
        <v>1900</v>
      </c>
      <c r="E51" s="121">
        <v>1</v>
      </c>
      <c r="F51" t="s">
        <v>440</v>
      </c>
      <c r="G51" s="121">
        <v>182</v>
      </c>
      <c r="H51" t="s">
        <v>380</v>
      </c>
      <c r="I51" t="s">
        <v>488</v>
      </c>
      <c r="J51" t="s">
        <v>12</v>
      </c>
      <c r="K51" t="s">
        <v>1318</v>
      </c>
      <c r="L51" s="755" t="s">
        <v>1314</v>
      </c>
      <c r="M51" t="s">
        <v>1318</v>
      </c>
      <c r="N51" s="680">
        <f t="shared" ca="1" si="4"/>
        <v>0</v>
      </c>
      <c r="O51" s="680">
        <f t="shared" ca="1" si="4"/>
        <v>0</v>
      </c>
      <c r="P51" s="680">
        <f t="shared" ca="1" si="4"/>
        <v>0</v>
      </c>
      <c r="Q51" s="680">
        <f t="shared" ca="1" si="4"/>
        <v>0</v>
      </c>
      <c r="R51" s="680">
        <f t="shared" ca="1" si="4"/>
        <v>0</v>
      </c>
      <c r="S51" t="str">
        <f t="shared" si="1"/>
        <v>ASRCMS202202</v>
      </c>
      <c r="T51" s="957">
        <f t="shared" si="2"/>
        <v>45230</v>
      </c>
      <c r="U51" t="str">
        <f t="shared" si="3"/>
        <v>Unaudited</v>
      </c>
    </row>
    <row r="52" spans="1:21" x14ac:dyDescent="0.25">
      <c r="A52" t="s">
        <v>438</v>
      </c>
      <c r="B52" t="s">
        <v>1380</v>
      </c>
      <c r="C52" t="s">
        <v>1381</v>
      </c>
      <c r="D52" s="15">
        <v>1900</v>
      </c>
      <c r="E52" s="121">
        <v>1</v>
      </c>
      <c r="F52" t="s">
        <v>440</v>
      </c>
      <c r="G52" s="121">
        <v>182</v>
      </c>
      <c r="H52" t="s">
        <v>380</v>
      </c>
      <c r="I52" t="s">
        <v>488</v>
      </c>
      <c r="J52" t="s">
        <v>12</v>
      </c>
      <c r="K52" t="s">
        <v>1320</v>
      </c>
      <c r="L52" s="755" t="s">
        <v>1319</v>
      </c>
      <c r="M52" t="s">
        <v>1320</v>
      </c>
      <c r="N52" s="680">
        <f t="shared" ca="1" si="4"/>
        <v>0</v>
      </c>
      <c r="O52" s="680">
        <f t="shared" ca="1" si="4"/>
        <v>0</v>
      </c>
      <c r="P52" s="680">
        <f t="shared" ca="1" si="4"/>
        <v>0</v>
      </c>
      <c r="Q52" s="680">
        <f t="shared" ca="1" si="4"/>
        <v>0</v>
      </c>
      <c r="R52" s="680">
        <f t="shared" ca="1" si="4"/>
        <v>0</v>
      </c>
      <c r="S52" t="str">
        <f t="shared" si="1"/>
        <v>ASRCMS202202</v>
      </c>
      <c r="T52" s="957">
        <f t="shared" si="2"/>
        <v>45230</v>
      </c>
      <c r="U52" t="str">
        <f t="shared" si="3"/>
        <v>Unaudited</v>
      </c>
    </row>
    <row r="53" spans="1:21" x14ac:dyDescent="0.25">
      <c r="A53" t="s">
        <v>438</v>
      </c>
      <c r="B53" t="s">
        <v>1380</v>
      </c>
      <c r="C53" t="s">
        <v>1381</v>
      </c>
      <c r="D53" s="15">
        <v>1900</v>
      </c>
      <c r="E53" s="121">
        <v>1</v>
      </c>
      <c r="F53" t="s">
        <v>440</v>
      </c>
      <c r="G53" s="121">
        <v>182</v>
      </c>
      <c r="H53" t="s">
        <v>380</v>
      </c>
      <c r="I53" t="s">
        <v>488</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ASRCMS202202</v>
      </c>
      <c r="T53" s="957">
        <f t="shared" si="2"/>
        <v>45230</v>
      </c>
      <c r="U53" t="str">
        <f t="shared" si="3"/>
        <v>Unaudited</v>
      </c>
    </row>
    <row r="54" spans="1:21" x14ac:dyDescent="0.25">
      <c r="A54" t="s">
        <v>438</v>
      </c>
      <c r="B54" t="s">
        <v>1380</v>
      </c>
      <c r="C54" t="s">
        <v>1381</v>
      </c>
      <c r="D54" s="15">
        <v>1900</v>
      </c>
      <c r="E54" s="121">
        <v>1</v>
      </c>
      <c r="F54" t="s">
        <v>440</v>
      </c>
      <c r="G54" s="121">
        <v>182</v>
      </c>
      <c r="H54" t="s">
        <v>380</v>
      </c>
      <c r="I54" t="s">
        <v>489</v>
      </c>
      <c r="J54" t="s">
        <v>434</v>
      </c>
      <c r="K54" t="s">
        <v>791</v>
      </c>
      <c r="L54" s="755">
        <v>2.1</v>
      </c>
      <c r="M54" t="s">
        <v>726</v>
      </c>
      <c r="N54" s="680">
        <f t="shared" ca="1" si="4"/>
        <v>0</v>
      </c>
      <c r="O54" s="680">
        <f t="shared" ca="1" si="4"/>
        <v>0</v>
      </c>
      <c r="P54" s="680">
        <f t="shared" ca="1" si="4"/>
        <v>0</v>
      </c>
      <c r="Q54" s="680">
        <f t="shared" ca="1" si="4"/>
        <v>0</v>
      </c>
      <c r="R54" s="680">
        <f t="shared" ca="1" si="4"/>
        <v>0</v>
      </c>
      <c r="S54" t="str">
        <f t="shared" si="1"/>
        <v>ASRCMS202202</v>
      </c>
      <c r="T54" s="957">
        <f t="shared" si="2"/>
        <v>45230</v>
      </c>
      <c r="U54" t="str">
        <f t="shared" si="3"/>
        <v>Unaudited</v>
      </c>
    </row>
    <row r="55" spans="1:21" x14ac:dyDescent="0.25">
      <c r="A55" t="s">
        <v>438</v>
      </c>
      <c r="B55" t="s">
        <v>1380</v>
      </c>
      <c r="C55" t="s">
        <v>1381</v>
      </c>
      <c r="D55" s="15">
        <v>1900</v>
      </c>
      <c r="E55" s="121">
        <v>1</v>
      </c>
      <c r="F55" t="s">
        <v>440</v>
      </c>
      <c r="G55" s="121">
        <v>182</v>
      </c>
      <c r="H55" t="s">
        <v>380</v>
      </c>
      <c r="I55" t="s">
        <v>489</v>
      </c>
      <c r="J55" t="s">
        <v>434</v>
      </c>
      <c r="K55" t="s">
        <v>791</v>
      </c>
      <c r="L55" s="755">
        <v>2.2000000000000002</v>
      </c>
      <c r="M55" t="s">
        <v>727</v>
      </c>
      <c r="N55" s="680">
        <f t="shared" ca="1" si="4"/>
        <v>0</v>
      </c>
      <c r="O55" s="680">
        <f t="shared" ca="1" si="4"/>
        <v>0</v>
      </c>
      <c r="P55" s="680">
        <f t="shared" ca="1" si="4"/>
        <v>0</v>
      </c>
      <c r="Q55" s="680">
        <f t="shared" ca="1" si="4"/>
        <v>0</v>
      </c>
      <c r="R55" s="680">
        <f t="shared" ca="1" si="4"/>
        <v>0</v>
      </c>
      <c r="S55" t="str">
        <f t="shared" si="1"/>
        <v>ASRCMS202202</v>
      </c>
      <c r="T55" s="957">
        <f t="shared" si="2"/>
        <v>45230</v>
      </c>
      <c r="U55" t="str">
        <f t="shared" si="3"/>
        <v>Unaudited</v>
      </c>
    </row>
    <row r="56" spans="1:21" x14ac:dyDescent="0.25">
      <c r="A56" t="s">
        <v>438</v>
      </c>
      <c r="B56" t="s">
        <v>1380</v>
      </c>
      <c r="C56" t="s">
        <v>1381</v>
      </c>
      <c r="D56" s="15">
        <v>1900</v>
      </c>
      <c r="E56" s="121">
        <v>1</v>
      </c>
      <c r="F56" t="s">
        <v>440</v>
      </c>
      <c r="G56" s="121">
        <v>182</v>
      </c>
      <c r="H56" t="s">
        <v>380</v>
      </c>
      <c r="I56" t="s">
        <v>489</v>
      </c>
      <c r="J56" t="s">
        <v>434</v>
      </c>
      <c r="K56" t="s">
        <v>791</v>
      </c>
      <c r="L56" s="755">
        <v>2.2999999999999998</v>
      </c>
      <c r="M56" t="s">
        <v>728</v>
      </c>
      <c r="N56" s="680">
        <f t="shared" ca="1" si="4"/>
        <v>0</v>
      </c>
      <c r="O56" s="680">
        <f t="shared" ca="1" si="4"/>
        <v>0</v>
      </c>
      <c r="P56" s="680">
        <f t="shared" ca="1" si="4"/>
        <v>0</v>
      </c>
      <c r="Q56" s="680">
        <f t="shared" ca="1" si="4"/>
        <v>0</v>
      </c>
      <c r="R56" s="680">
        <f t="shared" ca="1" si="4"/>
        <v>0</v>
      </c>
      <c r="S56" t="str">
        <f t="shared" si="1"/>
        <v>ASRCMS202202</v>
      </c>
      <c r="T56" s="957">
        <f t="shared" si="2"/>
        <v>45230</v>
      </c>
      <c r="U56" t="str">
        <f t="shared" si="3"/>
        <v>Unaudited</v>
      </c>
    </row>
    <row r="57" spans="1:21" x14ac:dyDescent="0.25">
      <c r="A57" t="s">
        <v>438</v>
      </c>
      <c r="B57" t="s">
        <v>1380</v>
      </c>
      <c r="C57" t="s">
        <v>1381</v>
      </c>
      <c r="D57" s="15">
        <v>1900</v>
      </c>
      <c r="E57" s="121">
        <v>1</v>
      </c>
      <c r="F57" t="s">
        <v>440</v>
      </c>
      <c r="G57" s="121">
        <v>182</v>
      </c>
      <c r="H57" t="s">
        <v>380</v>
      </c>
      <c r="I57" t="s">
        <v>489</v>
      </c>
      <c r="J57" t="s">
        <v>434</v>
      </c>
      <c r="K57" t="s">
        <v>791</v>
      </c>
      <c r="L57" s="755">
        <v>2.4</v>
      </c>
      <c r="M57" t="s">
        <v>729</v>
      </c>
      <c r="N57" s="680">
        <f t="shared" ca="1" si="4"/>
        <v>0</v>
      </c>
      <c r="O57" s="680">
        <f t="shared" ca="1" si="4"/>
        <v>0</v>
      </c>
      <c r="P57" s="680">
        <f t="shared" ca="1" si="4"/>
        <v>0</v>
      </c>
      <c r="Q57" s="680">
        <f t="shared" ca="1" si="4"/>
        <v>0</v>
      </c>
      <c r="R57" s="680">
        <f t="shared" ca="1" si="4"/>
        <v>0</v>
      </c>
      <c r="S57" t="str">
        <f t="shared" si="1"/>
        <v>ASRCMS202202</v>
      </c>
      <c r="T57" s="957">
        <f t="shared" si="2"/>
        <v>45230</v>
      </c>
      <c r="U57" t="str">
        <f t="shared" si="3"/>
        <v>Unaudited</v>
      </c>
    </row>
    <row r="58" spans="1:21" x14ac:dyDescent="0.25">
      <c r="A58" t="s">
        <v>438</v>
      </c>
      <c r="B58" t="s">
        <v>1380</v>
      </c>
      <c r="C58" t="s">
        <v>1381</v>
      </c>
      <c r="D58" s="15">
        <v>1900</v>
      </c>
      <c r="E58" s="121">
        <v>1</v>
      </c>
      <c r="F58" t="s">
        <v>440</v>
      </c>
      <c r="G58" s="121">
        <v>182</v>
      </c>
      <c r="H58" t="s">
        <v>380</v>
      </c>
      <c r="I58" t="s">
        <v>489</v>
      </c>
      <c r="J58" t="s">
        <v>434</v>
      </c>
      <c r="K58" t="s">
        <v>791</v>
      </c>
      <c r="L58" s="755">
        <v>2.5</v>
      </c>
      <c r="M58" t="s">
        <v>771</v>
      </c>
      <c r="N58" s="680">
        <f t="shared" ca="1" si="4"/>
        <v>0</v>
      </c>
      <c r="O58" s="680">
        <f t="shared" ca="1" si="4"/>
        <v>0</v>
      </c>
      <c r="P58" s="680">
        <f t="shared" ca="1" si="4"/>
        <v>0</v>
      </c>
      <c r="Q58" s="680">
        <f t="shared" ca="1" si="4"/>
        <v>0</v>
      </c>
      <c r="R58" s="680">
        <f t="shared" ca="1" si="4"/>
        <v>0</v>
      </c>
      <c r="S58" t="str">
        <f t="shared" si="1"/>
        <v>ASRCMS202202</v>
      </c>
      <c r="T58" s="957">
        <f t="shared" si="2"/>
        <v>45230</v>
      </c>
      <c r="U58" t="str">
        <f t="shared" si="3"/>
        <v>Unaudited</v>
      </c>
    </row>
    <row r="59" spans="1:21" x14ac:dyDescent="0.25">
      <c r="A59" t="s">
        <v>438</v>
      </c>
      <c r="B59" t="s">
        <v>1380</v>
      </c>
      <c r="C59" t="s">
        <v>1381</v>
      </c>
      <c r="D59" s="15">
        <v>1900</v>
      </c>
      <c r="E59" s="121">
        <v>1</v>
      </c>
      <c r="F59" t="s">
        <v>440</v>
      </c>
      <c r="G59" s="121">
        <v>182</v>
      </c>
      <c r="H59" t="s">
        <v>380</v>
      </c>
      <c r="I59" t="s">
        <v>489</v>
      </c>
      <c r="J59" t="s">
        <v>434</v>
      </c>
      <c r="K59" t="s">
        <v>791</v>
      </c>
      <c r="L59" s="755">
        <v>2.6</v>
      </c>
      <c r="M59" t="s">
        <v>187</v>
      </c>
      <c r="N59" s="680">
        <f t="shared" ca="1" si="4"/>
        <v>0</v>
      </c>
      <c r="O59" s="680">
        <f t="shared" ca="1" si="4"/>
        <v>0</v>
      </c>
      <c r="P59" s="680">
        <f t="shared" ca="1" si="4"/>
        <v>0</v>
      </c>
      <c r="Q59" s="680">
        <f t="shared" ca="1" si="4"/>
        <v>0</v>
      </c>
      <c r="R59" s="680">
        <f t="shared" ca="1" si="4"/>
        <v>0</v>
      </c>
      <c r="S59" t="str">
        <f t="shared" si="1"/>
        <v>ASRCMS202202</v>
      </c>
      <c r="T59" s="957">
        <f t="shared" si="2"/>
        <v>45230</v>
      </c>
      <c r="U59" t="str">
        <f t="shared" si="3"/>
        <v>Unaudited</v>
      </c>
    </row>
    <row r="60" spans="1:21" x14ac:dyDescent="0.25">
      <c r="A60" t="s">
        <v>438</v>
      </c>
      <c r="B60" t="s">
        <v>1380</v>
      </c>
      <c r="C60" t="s">
        <v>1381</v>
      </c>
      <c r="D60" s="15">
        <v>1900</v>
      </c>
      <c r="E60" s="121">
        <v>1</v>
      </c>
      <c r="F60" t="s">
        <v>440</v>
      </c>
      <c r="G60" s="121">
        <v>182</v>
      </c>
      <c r="H60" t="s">
        <v>380</v>
      </c>
      <c r="I60" t="s">
        <v>489</v>
      </c>
      <c r="J60" t="s">
        <v>434</v>
      </c>
      <c r="K60" t="s">
        <v>791</v>
      </c>
      <c r="L60" s="755">
        <v>2.7</v>
      </c>
      <c r="M60" t="s">
        <v>792</v>
      </c>
      <c r="N60" s="680">
        <f t="shared" ca="1" si="4"/>
        <v>0</v>
      </c>
      <c r="O60" s="680">
        <f t="shared" ca="1" si="4"/>
        <v>0</v>
      </c>
      <c r="P60" s="680">
        <f t="shared" ca="1" si="4"/>
        <v>0</v>
      </c>
      <c r="Q60" s="680">
        <f t="shared" ca="1" si="4"/>
        <v>0</v>
      </c>
      <c r="R60" s="680">
        <f t="shared" ca="1" si="4"/>
        <v>0</v>
      </c>
      <c r="S60" t="str">
        <f t="shared" si="1"/>
        <v>ASRCMS202202</v>
      </c>
      <c r="T60" s="957">
        <f t="shared" si="2"/>
        <v>45230</v>
      </c>
      <c r="U60" t="str">
        <f t="shared" si="3"/>
        <v>Unaudited</v>
      </c>
    </row>
    <row r="61" spans="1:21" x14ac:dyDescent="0.25">
      <c r="A61" t="s">
        <v>438</v>
      </c>
      <c r="B61" t="s">
        <v>1380</v>
      </c>
      <c r="C61" t="s">
        <v>1381</v>
      </c>
      <c r="D61" s="15">
        <v>1900</v>
      </c>
      <c r="E61" s="121">
        <v>1</v>
      </c>
      <c r="F61" t="s">
        <v>440</v>
      </c>
      <c r="G61" s="121">
        <v>182</v>
      </c>
      <c r="H61" t="s">
        <v>380</v>
      </c>
      <c r="I61" t="s">
        <v>489</v>
      </c>
      <c r="J61" t="s">
        <v>434</v>
      </c>
      <c r="K61" t="s">
        <v>791</v>
      </c>
      <c r="L61" s="755">
        <v>2.8</v>
      </c>
      <c r="M61" t="s">
        <v>793</v>
      </c>
      <c r="N61" s="680">
        <f t="shared" ca="1" si="4"/>
        <v>0</v>
      </c>
      <c r="O61" s="680">
        <f t="shared" ca="1" si="4"/>
        <v>0</v>
      </c>
      <c r="P61" s="680">
        <f t="shared" ca="1" si="4"/>
        <v>0</v>
      </c>
      <c r="Q61" s="680">
        <f t="shared" ca="1" si="4"/>
        <v>0</v>
      </c>
      <c r="R61" s="680">
        <f t="shared" ca="1" si="4"/>
        <v>0</v>
      </c>
      <c r="S61" t="str">
        <f t="shared" si="1"/>
        <v>ASRCMS202202</v>
      </c>
      <c r="T61" s="957">
        <f t="shared" si="2"/>
        <v>45230</v>
      </c>
      <c r="U61" t="str">
        <f t="shared" si="3"/>
        <v>Unaudited</v>
      </c>
    </row>
    <row r="62" spans="1:21" x14ac:dyDescent="0.25">
      <c r="A62" t="s">
        <v>438</v>
      </c>
      <c r="B62" t="s">
        <v>1380</v>
      </c>
      <c r="C62" t="s">
        <v>1381</v>
      </c>
      <c r="D62" s="15">
        <v>1900</v>
      </c>
      <c r="E62" s="121">
        <v>1</v>
      </c>
      <c r="F62" t="s">
        <v>440</v>
      </c>
      <c r="G62" s="121">
        <v>182</v>
      </c>
      <c r="H62" t="s">
        <v>380</v>
      </c>
      <c r="I62" t="s">
        <v>489</v>
      </c>
      <c r="J62" t="s">
        <v>434</v>
      </c>
      <c r="K62" t="s">
        <v>791</v>
      </c>
      <c r="L62" s="755">
        <v>2.9</v>
      </c>
      <c r="M62" t="s">
        <v>774</v>
      </c>
      <c r="N62" s="680">
        <f t="shared" ca="1" si="4"/>
        <v>0</v>
      </c>
      <c r="O62" s="680">
        <f t="shared" ca="1" si="4"/>
        <v>0</v>
      </c>
      <c r="P62" s="680">
        <f t="shared" ca="1" si="4"/>
        <v>0</v>
      </c>
      <c r="Q62" s="680">
        <f t="shared" ca="1" si="4"/>
        <v>0</v>
      </c>
      <c r="R62" s="680">
        <f t="shared" ca="1" si="4"/>
        <v>0</v>
      </c>
      <c r="S62" t="str">
        <f t="shared" si="1"/>
        <v>ASRCMS202202</v>
      </c>
      <c r="T62" s="957">
        <f t="shared" si="2"/>
        <v>45230</v>
      </c>
      <c r="U62" t="str">
        <f t="shared" si="3"/>
        <v>Unaudited</v>
      </c>
    </row>
    <row r="63" spans="1:21" x14ac:dyDescent="0.25">
      <c r="A63" t="s">
        <v>438</v>
      </c>
      <c r="B63" t="s">
        <v>1380</v>
      </c>
      <c r="C63" t="s">
        <v>1381</v>
      </c>
      <c r="D63" s="15">
        <v>1900</v>
      </c>
      <c r="E63" s="121">
        <v>1</v>
      </c>
      <c r="F63" t="s">
        <v>440</v>
      </c>
      <c r="G63" s="121">
        <v>182</v>
      </c>
      <c r="H63" t="s">
        <v>380</v>
      </c>
      <c r="I63" t="s">
        <v>489</v>
      </c>
      <c r="J63" t="s">
        <v>434</v>
      </c>
      <c r="K63" t="s">
        <v>224</v>
      </c>
      <c r="L63" s="755">
        <v>2.11</v>
      </c>
      <c r="M63" t="s">
        <v>229</v>
      </c>
      <c r="N63" s="680">
        <f t="shared" ca="1" si="4"/>
        <v>0</v>
      </c>
      <c r="O63" s="680">
        <f t="shared" ca="1" si="4"/>
        <v>0</v>
      </c>
      <c r="P63" s="680">
        <f t="shared" ca="1" si="4"/>
        <v>0</v>
      </c>
      <c r="Q63" s="680">
        <f t="shared" ca="1" si="4"/>
        <v>0</v>
      </c>
      <c r="R63" s="680">
        <f t="shared" ca="1" si="4"/>
        <v>0</v>
      </c>
      <c r="S63" t="str">
        <f t="shared" si="1"/>
        <v>ASRCMS202202</v>
      </c>
      <c r="T63" s="957">
        <f t="shared" si="2"/>
        <v>45230</v>
      </c>
      <c r="U63" t="str">
        <f t="shared" si="3"/>
        <v>Unaudited</v>
      </c>
    </row>
    <row r="64" spans="1:21" x14ac:dyDescent="0.25">
      <c r="A64" t="s">
        <v>438</v>
      </c>
      <c r="B64" t="s">
        <v>1380</v>
      </c>
      <c r="C64" t="s">
        <v>1381</v>
      </c>
      <c r="D64" s="15">
        <v>1900</v>
      </c>
      <c r="E64" s="121">
        <v>1</v>
      </c>
      <c r="F64" t="s">
        <v>440</v>
      </c>
      <c r="G64" s="121">
        <v>182</v>
      </c>
      <c r="H64" t="s">
        <v>380</v>
      </c>
      <c r="I64" t="s">
        <v>489</v>
      </c>
      <c r="J64" t="s">
        <v>434</v>
      </c>
      <c r="K64" t="s">
        <v>224</v>
      </c>
      <c r="L64" s="755">
        <v>2.12</v>
      </c>
      <c r="M64" t="s">
        <v>555</v>
      </c>
      <c r="N64" s="680">
        <f t="shared" ca="1" si="4"/>
        <v>0</v>
      </c>
      <c r="O64" s="680">
        <f t="shared" ca="1" si="4"/>
        <v>0</v>
      </c>
      <c r="P64" s="680">
        <f t="shared" ca="1" si="4"/>
        <v>0</v>
      </c>
      <c r="Q64" s="680">
        <f t="shared" ca="1" si="4"/>
        <v>0</v>
      </c>
      <c r="R64" s="680">
        <f t="shared" ca="1" si="4"/>
        <v>0</v>
      </c>
      <c r="S64" t="str">
        <f t="shared" si="1"/>
        <v>ASRCMS202202</v>
      </c>
      <c r="T64" s="957">
        <f t="shared" si="2"/>
        <v>45230</v>
      </c>
      <c r="U64" t="str">
        <f t="shared" si="3"/>
        <v>Unaudited</v>
      </c>
    </row>
    <row r="65" spans="1:21" x14ac:dyDescent="0.25">
      <c r="A65" t="s">
        <v>438</v>
      </c>
      <c r="B65" t="s">
        <v>1380</v>
      </c>
      <c r="C65" t="s">
        <v>1381</v>
      </c>
      <c r="D65" s="15">
        <v>1900</v>
      </c>
      <c r="E65" s="121">
        <v>1</v>
      </c>
      <c r="F65" t="s">
        <v>440</v>
      </c>
      <c r="G65" s="121">
        <v>182</v>
      </c>
      <c r="H65" t="s">
        <v>380</v>
      </c>
      <c r="I65" t="s">
        <v>489</v>
      </c>
      <c r="J65" t="s">
        <v>434</v>
      </c>
      <c r="K65" t="s">
        <v>224</v>
      </c>
      <c r="L65" s="755">
        <v>2.13</v>
      </c>
      <c r="M65" t="s">
        <v>230</v>
      </c>
      <c r="N65" s="680">
        <f t="shared" ca="1" si="4"/>
        <v>0</v>
      </c>
      <c r="O65" s="680">
        <f t="shared" ca="1" si="4"/>
        <v>0</v>
      </c>
      <c r="P65" s="680">
        <f t="shared" ca="1" si="4"/>
        <v>0</v>
      </c>
      <c r="Q65" s="680">
        <f t="shared" ca="1" si="4"/>
        <v>0</v>
      </c>
      <c r="R65" s="680">
        <f t="shared" ca="1" si="4"/>
        <v>0</v>
      </c>
      <c r="S65" t="str">
        <f t="shared" si="1"/>
        <v>ASRCMS202202</v>
      </c>
      <c r="T65" s="957">
        <f t="shared" si="2"/>
        <v>45230</v>
      </c>
      <c r="U65" t="str">
        <f t="shared" si="3"/>
        <v>Unaudited</v>
      </c>
    </row>
    <row r="66" spans="1:21" x14ac:dyDescent="0.25">
      <c r="A66" t="s">
        <v>438</v>
      </c>
      <c r="B66" t="s">
        <v>1380</v>
      </c>
      <c r="C66" t="s">
        <v>1381</v>
      </c>
      <c r="D66" s="15">
        <v>1900</v>
      </c>
      <c r="E66" s="121">
        <v>1</v>
      </c>
      <c r="F66" t="s">
        <v>440</v>
      </c>
      <c r="G66" s="121">
        <v>182</v>
      </c>
      <c r="H66" t="s">
        <v>380</v>
      </c>
      <c r="I66" t="s">
        <v>489</v>
      </c>
      <c r="J66" t="s">
        <v>434</v>
      </c>
      <c r="K66" t="s">
        <v>224</v>
      </c>
      <c r="L66" s="755">
        <v>2.14</v>
      </c>
      <c r="M66" t="s">
        <v>559</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ASRCMS202202</v>
      </c>
      <c r="T66" s="957">
        <f t="shared" ref="T66:T129" si="7">file_date</f>
        <v>45230</v>
      </c>
      <c r="U66" t="str">
        <f t="shared" ref="U66:U129" si="8">status</f>
        <v>Unaudited</v>
      </c>
    </row>
    <row r="67" spans="1:21" x14ac:dyDescent="0.25">
      <c r="A67" t="s">
        <v>438</v>
      </c>
      <c r="B67" t="s">
        <v>1380</v>
      </c>
      <c r="C67" t="s">
        <v>1381</v>
      </c>
      <c r="D67" s="15">
        <v>1900</v>
      </c>
      <c r="E67" s="121">
        <v>1</v>
      </c>
      <c r="F67" t="s">
        <v>440</v>
      </c>
      <c r="G67" s="121">
        <v>182</v>
      </c>
      <c r="H67" t="s">
        <v>380</v>
      </c>
      <c r="I67" t="s">
        <v>489</v>
      </c>
      <c r="J67" t="s">
        <v>434</v>
      </c>
      <c r="K67" t="s">
        <v>224</v>
      </c>
      <c r="L67" s="755">
        <v>2.15</v>
      </c>
      <c r="M67" t="s">
        <v>20</v>
      </c>
      <c r="N67" s="680">
        <f t="shared" ca="1" si="5"/>
        <v>0</v>
      </c>
      <c r="O67" s="680">
        <f t="shared" ca="1" si="5"/>
        <v>0</v>
      </c>
      <c r="P67" s="680">
        <f t="shared" ca="1" si="5"/>
        <v>0</v>
      </c>
      <c r="Q67" s="680">
        <f t="shared" ca="1" si="5"/>
        <v>0</v>
      </c>
      <c r="R67" s="680">
        <f t="shared" ca="1" si="5"/>
        <v>0</v>
      </c>
      <c r="S67" t="str">
        <f t="shared" si="6"/>
        <v>ASRCMS202202</v>
      </c>
      <c r="T67" s="957">
        <f t="shared" si="7"/>
        <v>45230</v>
      </c>
      <c r="U67" t="str">
        <f t="shared" si="8"/>
        <v>Unaudited</v>
      </c>
    </row>
    <row r="68" spans="1:21" x14ac:dyDescent="0.25">
      <c r="A68" t="s">
        <v>438</v>
      </c>
      <c r="B68" t="s">
        <v>1380</v>
      </c>
      <c r="C68" t="s">
        <v>1381</v>
      </c>
      <c r="D68" s="15">
        <v>1900</v>
      </c>
      <c r="E68" s="121">
        <v>1</v>
      </c>
      <c r="F68" t="s">
        <v>440</v>
      </c>
      <c r="G68" s="121">
        <v>182</v>
      </c>
      <c r="H68" t="s">
        <v>380</v>
      </c>
      <c r="I68" t="s">
        <v>489</v>
      </c>
      <c r="J68" t="s">
        <v>434</v>
      </c>
      <c r="K68" t="s">
        <v>224</v>
      </c>
      <c r="L68" s="755">
        <v>2.16</v>
      </c>
      <c r="M68" t="s">
        <v>794</v>
      </c>
      <c r="N68" s="680">
        <f t="shared" ca="1" si="5"/>
        <v>0</v>
      </c>
      <c r="O68" s="680">
        <f t="shared" ca="1" si="5"/>
        <v>0</v>
      </c>
      <c r="P68" s="680">
        <f t="shared" ca="1" si="5"/>
        <v>0</v>
      </c>
      <c r="Q68" s="680">
        <f t="shared" ca="1" si="5"/>
        <v>0</v>
      </c>
      <c r="R68" s="680">
        <f t="shared" ca="1" si="5"/>
        <v>0</v>
      </c>
      <c r="S68" t="str">
        <f t="shared" si="6"/>
        <v>ASRCMS202202</v>
      </c>
      <c r="T68" s="957">
        <f t="shared" si="7"/>
        <v>45230</v>
      </c>
      <c r="U68" t="str">
        <f t="shared" si="8"/>
        <v>Unaudited</v>
      </c>
    </row>
    <row r="69" spans="1:21" x14ac:dyDescent="0.25">
      <c r="A69" t="s">
        <v>438</v>
      </c>
      <c r="B69" t="s">
        <v>1380</v>
      </c>
      <c r="C69" t="s">
        <v>1381</v>
      </c>
      <c r="D69" s="15">
        <v>1900</v>
      </c>
      <c r="E69" s="121">
        <v>1</v>
      </c>
      <c r="F69" t="s">
        <v>440</v>
      </c>
      <c r="G69" s="121">
        <v>182</v>
      </c>
      <c r="H69" t="s">
        <v>380</v>
      </c>
      <c r="I69" t="s">
        <v>489</v>
      </c>
      <c r="J69" t="s">
        <v>434</v>
      </c>
      <c r="K69" t="s">
        <v>224</v>
      </c>
      <c r="L69" s="755">
        <v>2.17</v>
      </c>
      <c r="M69" t="s">
        <v>1047</v>
      </c>
      <c r="N69" s="680">
        <f t="shared" ca="1" si="5"/>
        <v>0</v>
      </c>
      <c r="O69" s="680">
        <f t="shared" ca="1" si="5"/>
        <v>0</v>
      </c>
      <c r="P69" s="680">
        <f t="shared" ca="1" si="5"/>
        <v>0</v>
      </c>
      <c r="Q69" s="680">
        <f t="shared" ca="1" si="5"/>
        <v>0</v>
      </c>
      <c r="R69" s="680">
        <f t="shared" ca="1" si="5"/>
        <v>0</v>
      </c>
      <c r="S69" t="str">
        <f t="shared" si="6"/>
        <v>ASRCMS202202</v>
      </c>
      <c r="T69" s="957">
        <f t="shared" si="7"/>
        <v>45230</v>
      </c>
      <c r="U69" t="str">
        <f t="shared" si="8"/>
        <v>Unaudited</v>
      </c>
    </row>
    <row r="70" spans="1:21" x14ac:dyDescent="0.25">
      <c r="A70" t="s">
        <v>438</v>
      </c>
      <c r="B70" t="s">
        <v>1380</v>
      </c>
      <c r="C70" t="s">
        <v>1381</v>
      </c>
      <c r="D70" s="15">
        <v>1900</v>
      </c>
      <c r="E70" s="121">
        <v>1</v>
      </c>
      <c r="F70" t="s">
        <v>440</v>
      </c>
      <c r="G70" s="121">
        <v>182</v>
      </c>
      <c r="H70" t="s">
        <v>380</v>
      </c>
      <c r="I70" t="s">
        <v>489</v>
      </c>
      <c r="J70" t="s">
        <v>434</v>
      </c>
      <c r="K70" t="s">
        <v>224</v>
      </c>
      <c r="L70" s="755">
        <v>2.1800000000000002</v>
      </c>
      <c r="M70" t="s">
        <v>651</v>
      </c>
      <c r="N70" s="680">
        <f t="shared" ca="1" si="5"/>
        <v>0</v>
      </c>
      <c r="O70" s="680">
        <f t="shared" ca="1" si="5"/>
        <v>0</v>
      </c>
      <c r="P70" s="680">
        <f t="shared" ca="1" si="5"/>
        <v>0</v>
      </c>
      <c r="Q70" s="680">
        <f t="shared" ca="1" si="5"/>
        <v>0</v>
      </c>
      <c r="R70" s="680">
        <f t="shared" ca="1" si="5"/>
        <v>0</v>
      </c>
      <c r="S70" t="str">
        <f t="shared" si="6"/>
        <v>ASRCMS202202</v>
      </c>
      <c r="T70" s="957">
        <f t="shared" si="7"/>
        <v>45230</v>
      </c>
      <c r="U70" t="str">
        <f t="shared" si="8"/>
        <v>Unaudited</v>
      </c>
    </row>
    <row r="71" spans="1:21" x14ac:dyDescent="0.25">
      <c r="A71" t="s">
        <v>438</v>
      </c>
      <c r="B71" t="s">
        <v>1380</v>
      </c>
      <c r="C71" t="s">
        <v>1381</v>
      </c>
      <c r="D71" s="15">
        <v>1900</v>
      </c>
      <c r="E71" s="121">
        <v>1</v>
      </c>
      <c r="F71" t="s">
        <v>440</v>
      </c>
      <c r="G71" s="121">
        <v>182</v>
      </c>
      <c r="H71" t="s">
        <v>380</v>
      </c>
      <c r="I71" t="s">
        <v>489</v>
      </c>
      <c r="J71" t="s">
        <v>434</v>
      </c>
      <c r="K71" t="s">
        <v>224</v>
      </c>
      <c r="L71" s="755">
        <v>2.19</v>
      </c>
      <c r="M71" t="s">
        <v>219</v>
      </c>
      <c r="N71" s="680">
        <f t="shared" ca="1" si="5"/>
        <v>0</v>
      </c>
      <c r="O71" s="680">
        <f t="shared" ca="1" si="5"/>
        <v>0</v>
      </c>
      <c r="P71" s="680">
        <f t="shared" ca="1" si="5"/>
        <v>0</v>
      </c>
      <c r="Q71" s="680">
        <f t="shared" ca="1" si="5"/>
        <v>0</v>
      </c>
      <c r="R71" s="680">
        <f t="shared" ca="1" si="5"/>
        <v>0</v>
      </c>
      <c r="S71" t="str">
        <f t="shared" si="6"/>
        <v>ASRCMS202202</v>
      </c>
      <c r="T71" s="957">
        <f t="shared" si="7"/>
        <v>45230</v>
      </c>
      <c r="U71" t="str">
        <f t="shared" si="8"/>
        <v>Unaudited</v>
      </c>
    </row>
    <row r="72" spans="1:21" x14ac:dyDescent="0.25">
      <c r="A72" t="s">
        <v>438</v>
      </c>
      <c r="B72" t="s">
        <v>1380</v>
      </c>
      <c r="C72" t="s">
        <v>1381</v>
      </c>
      <c r="D72" s="15">
        <v>1900</v>
      </c>
      <c r="E72" s="121">
        <v>1</v>
      </c>
      <c r="F72" t="s">
        <v>440</v>
      </c>
      <c r="G72" s="121">
        <v>182</v>
      </c>
      <c r="H72" t="s">
        <v>380</v>
      </c>
      <c r="I72" t="s">
        <v>489</v>
      </c>
      <c r="J72" t="s">
        <v>434</v>
      </c>
      <c r="K72" t="s">
        <v>224</v>
      </c>
      <c r="L72" s="755" t="s">
        <v>700</v>
      </c>
      <c r="M72" t="s">
        <v>231</v>
      </c>
      <c r="N72" s="680">
        <f t="shared" ca="1" si="5"/>
        <v>0</v>
      </c>
      <c r="O72" s="680">
        <f t="shared" ca="1" si="5"/>
        <v>0</v>
      </c>
      <c r="P72" s="680">
        <f t="shared" ca="1" si="5"/>
        <v>0</v>
      </c>
      <c r="Q72" s="680">
        <f t="shared" ca="1" si="5"/>
        <v>0</v>
      </c>
      <c r="R72" s="680">
        <f t="shared" ca="1" si="5"/>
        <v>0</v>
      </c>
      <c r="S72" t="str">
        <f t="shared" si="6"/>
        <v>ASRCMS202202</v>
      </c>
      <c r="T72" s="957">
        <f t="shared" si="7"/>
        <v>45230</v>
      </c>
      <c r="U72" t="str">
        <f t="shared" si="8"/>
        <v>Unaudited</v>
      </c>
    </row>
    <row r="73" spans="1:21" x14ac:dyDescent="0.25">
      <c r="A73" t="s">
        <v>438</v>
      </c>
      <c r="B73" t="s">
        <v>1380</v>
      </c>
      <c r="C73" t="s">
        <v>1381</v>
      </c>
      <c r="D73" s="15">
        <v>1900</v>
      </c>
      <c r="E73" s="121">
        <v>1</v>
      </c>
      <c r="F73" t="s">
        <v>440</v>
      </c>
      <c r="G73" s="121">
        <v>182</v>
      </c>
      <c r="H73" t="s">
        <v>380</v>
      </c>
      <c r="I73" t="s">
        <v>489</v>
      </c>
      <c r="J73" t="s">
        <v>434</v>
      </c>
      <c r="K73" t="s">
        <v>224</v>
      </c>
      <c r="L73" s="755">
        <v>2.21</v>
      </c>
      <c r="M73" t="s">
        <v>467</v>
      </c>
      <c r="N73" s="680">
        <f t="shared" ca="1" si="5"/>
        <v>0</v>
      </c>
      <c r="O73" s="680">
        <f t="shared" ca="1" si="5"/>
        <v>0</v>
      </c>
      <c r="P73" s="680">
        <f t="shared" ca="1" si="5"/>
        <v>0</v>
      </c>
      <c r="Q73" s="680">
        <f t="shared" ca="1" si="5"/>
        <v>0</v>
      </c>
      <c r="R73" s="680">
        <f t="shared" ca="1" si="5"/>
        <v>0</v>
      </c>
      <c r="S73" t="str">
        <f t="shared" si="6"/>
        <v>ASRCMS202202</v>
      </c>
      <c r="T73" s="957">
        <f t="shared" si="7"/>
        <v>45230</v>
      </c>
      <c r="U73" t="str">
        <f t="shared" si="8"/>
        <v>Unaudited</v>
      </c>
    </row>
    <row r="74" spans="1:21" x14ac:dyDescent="0.25">
      <c r="A74" t="s">
        <v>438</v>
      </c>
      <c r="B74" t="s">
        <v>1380</v>
      </c>
      <c r="C74" t="s">
        <v>1381</v>
      </c>
      <c r="D74" s="15">
        <v>1900</v>
      </c>
      <c r="E74" s="121">
        <v>1</v>
      </c>
      <c r="F74" t="s">
        <v>440</v>
      </c>
      <c r="G74" s="121">
        <v>182</v>
      </c>
      <c r="H74" t="s">
        <v>380</v>
      </c>
      <c r="I74" t="s">
        <v>489</v>
      </c>
      <c r="J74" t="s">
        <v>434</v>
      </c>
      <c r="K74" t="s">
        <v>6</v>
      </c>
      <c r="L74" s="755" t="s">
        <v>70</v>
      </c>
      <c r="M74" t="s">
        <v>189</v>
      </c>
      <c r="N74" s="680">
        <f t="shared" ca="1" si="5"/>
        <v>0</v>
      </c>
      <c r="O74" s="680">
        <f t="shared" ca="1" si="5"/>
        <v>0</v>
      </c>
      <c r="P74" s="680">
        <f t="shared" ca="1" si="5"/>
        <v>0</v>
      </c>
      <c r="Q74" s="680">
        <f t="shared" ca="1" si="5"/>
        <v>0</v>
      </c>
      <c r="R74" s="680">
        <f t="shared" ca="1" si="5"/>
        <v>0</v>
      </c>
      <c r="S74" t="str">
        <f t="shared" si="6"/>
        <v>ASRCMS202202</v>
      </c>
      <c r="T74" s="957">
        <f t="shared" si="7"/>
        <v>45230</v>
      </c>
      <c r="U74" t="str">
        <f t="shared" si="8"/>
        <v>Unaudited</v>
      </c>
    </row>
    <row r="75" spans="1:21" x14ac:dyDescent="0.25">
      <c r="A75" t="s">
        <v>438</v>
      </c>
      <c r="B75" t="s">
        <v>1380</v>
      </c>
      <c r="C75" t="s">
        <v>1381</v>
      </c>
      <c r="D75" s="15">
        <v>1900</v>
      </c>
      <c r="E75" s="121">
        <v>1</v>
      </c>
      <c r="F75" t="s">
        <v>440</v>
      </c>
      <c r="G75" s="121">
        <v>182</v>
      </c>
      <c r="H75" t="s">
        <v>380</v>
      </c>
      <c r="I75" t="s">
        <v>489</v>
      </c>
      <c r="J75" t="s">
        <v>434</v>
      </c>
      <c r="K75" t="s">
        <v>6</v>
      </c>
      <c r="L75" s="755" t="s">
        <v>71</v>
      </c>
      <c r="M75" t="s">
        <v>232</v>
      </c>
      <c r="N75" s="680">
        <f t="shared" ca="1" si="5"/>
        <v>0</v>
      </c>
      <c r="O75" s="680">
        <f t="shared" ca="1" si="5"/>
        <v>0</v>
      </c>
      <c r="P75" s="680">
        <f t="shared" ca="1" si="5"/>
        <v>0</v>
      </c>
      <c r="Q75" s="680">
        <f t="shared" ca="1" si="5"/>
        <v>0</v>
      </c>
      <c r="R75" s="680">
        <f t="shared" ca="1" si="5"/>
        <v>0</v>
      </c>
      <c r="S75" t="str">
        <f t="shared" si="6"/>
        <v>ASRCMS202202</v>
      </c>
      <c r="T75" s="957">
        <f t="shared" si="7"/>
        <v>45230</v>
      </c>
      <c r="U75" t="str">
        <f t="shared" si="8"/>
        <v>Unaudited</v>
      </c>
    </row>
    <row r="76" spans="1:21" x14ac:dyDescent="0.25">
      <c r="A76" t="s">
        <v>438</v>
      </c>
      <c r="B76" t="s">
        <v>1380</v>
      </c>
      <c r="C76" t="s">
        <v>1381</v>
      </c>
      <c r="D76" s="15">
        <v>1900</v>
      </c>
      <c r="E76" s="121">
        <v>1</v>
      </c>
      <c r="F76" t="s">
        <v>440</v>
      </c>
      <c r="G76" s="121">
        <v>182</v>
      </c>
      <c r="H76" t="s">
        <v>380</v>
      </c>
      <c r="I76" t="s">
        <v>489</v>
      </c>
      <c r="J76" t="s">
        <v>434</v>
      </c>
      <c r="K76" t="s">
        <v>6</v>
      </c>
      <c r="L76" s="755" t="s">
        <v>72</v>
      </c>
      <c r="M76" t="s">
        <v>165</v>
      </c>
      <c r="N76" s="680">
        <f t="shared" ca="1" si="5"/>
        <v>0</v>
      </c>
      <c r="O76" s="680">
        <f t="shared" ca="1" si="5"/>
        <v>0</v>
      </c>
      <c r="P76" s="680">
        <f t="shared" ca="1" si="5"/>
        <v>0</v>
      </c>
      <c r="Q76" s="680">
        <f t="shared" ca="1" si="5"/>
        <v>0</v>
      </c>
      <c r="R76" s="680">
        <f t="shared" ca="1" si="5"/>
        <v>0</v>
      </c>
      <c r="S76" t="str">
        <f t="shared" si="6"/>
        <v>ASRCMS202202</v>
      </c>
      <c r="T76" s="957">
        <f t="shared" si="7"/>
        <v>45230</v>
      </c>
      <c r="U76" t="str">
        <f t="shared" si="8"/>
        <v>Unaudited</v>
      </c>
    </row>
    <row r="77" spans="1:21" x14ac:dyDescent="0.25">
      <c r="A77" t="s">
        <v>438</v>
      </c>
      <c r="B77" t="s">
        <v>1380</v>
      </c>
      <c r="C77" t="s">
        <v>1381</v>
      </c>
      <c r="D77" s="15">
        <v>1900</v>
      </c>
      <c r="E77" s="121">
        <v>1</v>
      </c>
      <c r="F77" t="s">
        <v>440</v>
      </c>
      <c r="G77" s="121">
        <v>182</v>
      </c>
      <c r="H77" t="s">
        <v>380</v>
      </c>
      <c r="I77" t="s">
        <v>489</v>
      </c>
      <c r="J77" t="s">
        <v>434</v>
      </c>
      <c r="K77" t="s">
        <v>6</v>
      </c>
      <c r="L77" s="755">
        <v>3.4</v>
      </c>
      <c r="M77" t="s">
        <v>462</v>
      </c>
      <c r="N77" s="680">
        <f t="shared" ca="1" si="5"/>
        <v>0</v>
      </c>
      <c r="O77" s="680">
        <f t="shared" ca="1" si="5"/>
        <v>0</v>
      </c>
      <c r="P77" s="680">
        <f t="shared" ca="1" si="5"/>
        <v>0</v>
      </c>
      <c r="Q77" s="680">
        <f t="shared" ca="1" si="5"/>
        <v>0</v>
      </c>
      <c r="R77" s="680">
        <f t="shared" ca="1" si="5"/>
        <v>0</v>
      </c>
      <c r="S77" t="str">
        <f t="shared" si="6"/>
        <v>ASRCMS202202</v>
      </c>
      <c r="T77" s="957">
        <f t="shared" si="7"/>
        <v>45230</v>
      </c>
      <c r="U77" t="str">
        <f t="shared" si="8"/>
        <v>Unaudited</v>
      </c>
    </row>
    <row r="78" spans="1:21" x14ac:dyDescent="0.25">
      <c r="A78" t="s">
        <v>438</v>
      </c>
      <c r="B78" t="s">
        <v>1380</v>
      </c>
      <c r="C78" t="s">
        <v>1381</v>
      </c>
      <c r="D78" s="15">
        <v>1900</v>
      </c>
      <c r="E78" s="121">
        <v>1</v>
      </c>
      <c r="F78" t="s">
        <v>440</v>
      </c>
      <c r="G78" s="121">
        <v>182</v>
      </c>
      <c r="H78" t="s">
        <v>380</v>
      </c>
      <c r="I78" t="s">
        <v>489</v>
      </c>
      <c r="J78" t="s">
        <v>434</v>
      </c>
      <c r="K78" t="s">
        <v>435</v>
      </c>
      <c r="L78" s="755">
        <v>4.5</v>
      </c>
      <c r="M78" t="s">
        <v>32</v>
      </c>
      <c r="N78" s="680">
        <f t="shared" ca="1" si="5"/>
        <v>0</v>
      </c>
      <c r="O78" s="680">
        <f t="shared" ca="1" si="5"/>
        <v>0</v>
      </c>
      <c r="P78" s="680">
        <f t="shared" ca="1" si="5"/>
        <v>0</v>
      </c>
      <c r="Q78" s="680">
        <f t="shared" ca="1" si="5"/>
        <v>0</v>
      </c>
      <c r="R78" s="680">
        <f t="shared" ca="1" si="5"/>
        <v>0</v>
      </c>
      <c r="S78" t="str">
        <f t="shared" si="6"/>
        <v>ASRCMS202202</v>
      </c>
      <c r="T78" s="957">
        <f t="shared" si="7"/>
        <v>45230</v>
      </c>
      <c r="U78" t="str">
        <f t="shared" si="8"/>
        <v>Unaudited</v>
      </c>
    </row>
    <row r="79" spans="1:21" x14ac:dyDescent="0.25">
      <c r="A79" t="s">
        <v>438</v>
      </c>
      <c r="B79" t="s">
        <v>1380</v>
      </c>
      <c r="C79" t="s">
        <v>1381</v>
      </c>
      <c r="D79" s="15">
        <v>1900</v>
      </c>
      <c r="E79" s="121">
        <v>1</v>
      </c>
      <c r="F79" t="s">
        <v>440</v>
      </c>
      <c r="G79" s="121">
        <v>182</v>
      </c>
      <c r="H79" t="s">
        <v>380</v>
      </c>
      <c r="I79" t="s">
        <v>489</v>
      </c>
      <c r="J79" t="s">
        <v>434</v>
      </c>
      <c r="K79" t="s">
        <v>435</v>
      </c>
      <c r="L79" s="755" t="s">
        <v>939</v>
      </c>
      <c r="M79" t="s">
        <v>930</v>
      </c>
      <c r="N79" s="680">
        <f t="shared" ca="1" si="5"/>
        <v>0</v>
      </c>
      <c r="O79" s="680">
        <f t="shared" ca="1" si="5"/>
        <v>0</v>
      </c>
      <c r="P79" s="680">
        <f t="shared" ca="1" si="5"/>
        <v>0</v>
      </c>
      <c r="Q79" s="680">
        <f t="shared" ca="1" si="5"/>
        <v>0</v>
      </c>
      <c r="R79" s="680">
        <f t="shared" ca="1" si="5"/>
        <v>0</v>
      </c>
      <c r="S79" t="str">
        <f t="shared" si="6"/>
        <v>ASRCMS202202</v>
      </c>
      <c r="T79" s="957">
        <f t="shared" si="7"/>
        <v>45230</v>
      </c>
      <c r="U79" t="str">
        <f t="shared" si="8"/>
        <v>Unaudited</v>
      </c>
    </row>
    <row r="80" spans="1:21" x14ac:dyDescent="0.25">
      <c r="A80" t="s">
        <v>438</v>
      </c>
      <c r="B80" t="s">
        <v>1380</v>
      </c>
      <c r="C80" t="s">
        <v>1381</v>
      </c>
      <c r="D80" s="15">
        <v>1900</v>
      </c>
      <c r="E80" s="121">
        <v>1</v>
      </c>
      <c r="F80" t="s">
        <v>440</v>
      </c>
      <c r="G80" s="121">
        <v>182</v>
      </c>
      <c r="H80" t="s">
        <v>380</v>
      </c>
      <c r="I80" t="s">
        <v>489</v>
      </c>
      <c r="J80" t="s">
        <v>434</v>
      </c>
      <c r="K80" t="s">
        <v>435</v>
      </c>
      <c r="L80" s="755" t="s">
        <v>194</v>
      </c>
      <c r="M80" t="s">
        <v>40</v>
      </c>
      <c r="N80" s="680">
        <f t="shared" ca="1" si="5"/>
        <v>0</v>
      </c>
      <c r="O80" s="680">
        <f t="shared" ca="1" si="5"/>
        <v>0</v>
      </c>
      <c r="P80" s="680">
        <f t="shared" ca="1" si="5"/>
        <v>0</v>
      </c>
      <c r="Q80" s="680">
        <f t="shared" ca="1" si="5"/>
        <v>0</v>
      </c>
      <c r="R80" s="680">
        <f t="shared" ca="1" si="5"/>
        <v>0</v>
      </c>
      <c r="S80" t="str">
        <f t="shared" si="6"/>
        <v>ASRCMS202202</v>
      </c>
      <c r="T80" s="957">
        <f t="shared" si="7"/>
        <v>45230</v>
      </c>
      <c r="U80" t="str">
        <f t="shared" si="8"/>
        <v>Unaudited</v>
      </c>
    </row>
    <row r="81" spans="1:21" x14ac:dyDescent="0.25">
      <c r="A81" t="s">
        <v>438</v>
      </c>
      <c r="B81" t="s">
        <v>1380</v>
      </c>
      <c r="C81" t="s">
        <v>1381</v>
      </c>
      <c r="D81" s="15">
        <v>1900</v>
      </c>
      <c r="E81" s="121">
        <v>1</v>
      </c>
      <c r="F81" t="s">
        <v>440</v>
      </c>
      <c r="G81" s="121">
        <v>182</v>
      </c>
      <c r="H81" t="s">
        <v>380</v>
      </c>
      <c r="I81" t="s">
        <v>489</v>
      </c>
      <c r="J81" t="s">
        <v>434</v>
      </c>
      <c r="K81" t="s">
        <v>435</v>
      </c>
      <c r="L81" s="755" t="s">
        <v>193</v>
      </c>
      <c r="M81" t="s">
        <v>330</v>
      </c>
      <c r="N81" s="680">
        <f t="shared" ca="1" si="5"/>
        <v>0</v>
      </c>
      <c r="O81" s="680">
        <f t="shared" ca="1" si="5"/>
        <v>0</v>
      </c>
      <c r="P81" s="680">
        <f t="shared" ca="1" si="5"/>
        <v>0</v>
      </c>
      <c r="Q81" s="680">
        <f t="shared" ca="1" si="5"/>
        <v>0</v>
      </c>
      <c r="R81" s="680">
        <f t="shared" ca="1" si="5"/>
        <v>0</v>
      </c>
      <c r="S81" t="str">
        <f t="shared" si="6"/>
        <v>ASRCMS202202</v>
      </c>
      <c r="T81" s="957">
        <f t="shared" si="7"/>
        <v>45230</v>
      </c>
      <c r="U81" t="str">
        <f t="shared" si="8"/>
        <v>Unaudited</v>
      </c>
    </row>
    <row r="82" spans="1:21" x14ac:dyDescent="0.25">
      <c r="A82" t="s">
        <v>438</v>
      </c>
      <c r="B82" t="s">
        <v>1380</v>
      </c>
      <c r="C82" t="s">
        <v>1381</v>
      </c>
      <c r="D82" s="15">
        <v>1900</v>
      </c>
      <c r="E82" s="121">
        <v>1</v>
      </c>
      <c r="F82" t="s">
        <v>440</v>
      </c>
      <c r="G82" s="121">
        <v>182</v>
      </c>
      <c r="H82" t="s">
        <v>380</v>
      </c>
      <c r="I82" t="s">
        <v>489</v>
      </c>
      <c r="J82" t="s">
        <v>451</v>
      </c>
      <c r="K82" t="s">
        <v>436</v>
      </c>
      <c r="L82" s="755" t="s">
        <v>79</v>
      </c>
      <c r="M82" t="s">
        <v>27</v>
      </c>
      <c r="N82" s="680">
        <f t="shared" ca="1" si="5"/>
        <v>0</v>
      </c>
      <c r="O82" s="680">
        <f t="shared" ca="1" si="5"/>
        <v>0</v>
      </c>
      <c r="P82" s="680">
        <f t="shared" ca="1" si="5"/>
        <v>0</v>
      </c>
      <c r="Q82" s="680">
        <f t="shared" ca="1" si="5"/>
        <v>0</v>
      </c>
      <c r="R82" s="680">
        <f t="shared" ca="1" si="5"/>
        <v>0</v>
      </c>
      <c r="S82" t="str">
        <f t="shared" si="6"/>
        <v>ASRCMS202202</v>
      </c>
      <c r="T82" s="957">
        <f t="shared" si="7"/>
        <v>45230</v>
      </c>
      <c r="U82" t="str">
        <f t="shared" si="8"/>
        <v>Unaudited</v>
      </c>
    </row>
    <row r="83" spans="1:21" x14ac:dyDescent="0.25">
      <c r="A83" t="s">
        <v>438</v>
      </c>
      <c r="B83" t="s">
        <v>1380</v>
      </c>
      <c r="C83" t="s">
        <v>1381</v>
      </c>
      <c r="D83" s="15">
        <v>1900</v>
      </c>
      <c r="E83" s="121">
        <v>1</v>
      </c>
      <c r="F83" t="s">
        <v>440</v>
      </c>
      <c r="G83" s="121">
        <v>182</v>
      </c>
      <c r="H83" t="s">
        <v>380</v>
      </c>
      <c r="I83" t="s">
        <v>489</v>
      </c>
      <c r="J83" t="s">
        <v>451</v>
      </c>
      <c r="K83" t="s">
        <v>436</v>
      </c>
      <c r="L83" s="755" t="s">
        <v>80</v>
      </c>
      <c r="M83" t="s">
        <v>98</v>
      </c>
      <c r="N83" s="680">
        <f t="shared" ca="1" si="5"/>
        <v>0</v>
      </c>
      <c r="O83" s="680">
        <f t="shared" ca="1" si="5"/>
        <v>0</v>
      </c>
      <c r="P83" s="680">
        <f t="shared" ca="1" si="5"/>
        <v>0</v>
      </c>
      <c r="Q83" s="680">
        <f t="shared" ca="1" si="5"/>
        <v>0</v>
      </c>
      <c r="R83" s="680">
        <f t="shared" ca="1" si="5"/>
        <v>0</v>
      </c>
      <c r="S83" t="str">
        <f t="shared" si="6"/>
        <v>ASRCMS202202</v>
      </c>
      <c r="T83" s="957">
        <f t="shared" si="7"/>
        <v>45230</v>
      </c>
      <c r="U83" t="str">
        <f t="shared" si="8"/>
        <v>Unaudited</v>
      </c>
    </row>
    <row r="84" spans="1:21" x14ac:dyDescent="0.25">
      <c r="A84" t="s">
        <v>438</v>
      </c>
      <c r="B84" t="s">
        <v>1380</v>
      </c>
      <c r="C84" t="s">
        <v>1381</v>
      </c>
      <c r="D84" s="15">
        <v>1900</v>
      </c>
      <c r="E84" s="121">
        <v>1</v>
      </c>
      <c r="F84" t="s">
        <v>440</v>
      </c>
      <c r="G84" s="121">
        <v>182</v>
      </c>
      <c r="H84" t="s">
        <v>380</v>
      </c>
      <c r="I84" t="s">
        <v>489</v>
      </c>
      <c r="J84" t="s">
        <v>451</v>
      </c>
      <c r="K84" t="s">
        <v>436</v>
      </c>
      <c r="L84" s="755" t="s">
        <v>81</v>
      </c>
      <c r="M84" t="s">
        <v>99</v>
      </c>
      <c r="N84" s="680">
        <f t="shared" ca="1" si="5"/>
        <v>0</v>
      </c>
      <c r="O84" s="680">
        <f t="shared" ca="1" si="5"/>
        <v>0</v>
      </c>
      <c r="P84" s="680">
        <f t="shared" ca="1" si="5"/>
        <v>0</v>
      </c>
      <c r="Q84" s="680">
        <f t="shared" ca="1" si="5"/>
        <v>0</v>
      </c>
      <c r="R84" s="680">
        <f t="shared" ca="1" si="5"/>
        <v>0</v>
      </c>
      <c r="S84" t="str">
        <f t="shared" si="6"/>
        <v>ASRCMS202202</v>
      </c>
      <c r="T84" s="957">
        <f t="shared" si="7"/>
        <v>45230</v>
      </c>
      <c r="U84" t="str">
        <f t="shared" si="8"/>
        <v>Unaudited</v>
      </c>
    </row>
    <row r="85" spans="1:21" x14ac:dyDescent="0.25">
      <c r="A85" t="s">
        <v>438</v>
      </c>
      <c r="B85" t="s">
        <v>1380</v>
      </c>
      <c r="C85" t="s">
        <v>1381</v>
      </c>
      <c r="D85" s="15">
        <v>1900</v>
      </c>
      <c r="E85" s="121">
        <v>1</v>
      </c>
      <c r="F85" t="s">
        <v>440</v>
      </c>
      <c r="G85" s="121">
        <v>182</v>
      </c>
      <c r="H85" t="s">
        <v>380</v>
      </c>
      <c r="I85" t="s">
        <v>489</v>
      </c>
      <c r="J85" t="s">
        <v>451</v>
      </c>
      <c r="K85" t="s">
        <v>436</v>
      </c>
      <c r="L85" s="755" t="s">
        <v>82</v>
      </c>
      <c r="M85" t="s">
        <v>100</v>
      </c>
      <c r="N85" s="680">
        <f t="shared" ca="1" si="5"/>
        <v>0</v>
      </c>
      <c r="O85" s="680">
        <f t="shared" ca="1" si="5"/>
        <v>0</v>
      </c>
      <c r="P85" s="680">
        <f t="shared" ca="1" si="5"/>
        <v>0</v>
      </c>
      <c r="Q85" s="680">
        <f t="shared" ca="1" si="5"/>
        <v>0</v>
      </c>
      <c r="R85" s="680">
        <f t="shared" ca="1" si="5"/>
        <v>0</v>
      </c>
      <c r="S85" t="str">
        <f t="shared" si="6"/>
        <v>ASRCMS202202</v>
      </c>
      <c r="T85" s="957">
        <f t="shared" si="7"/>
        <v>45230</v>
      </c>
      <c r="U85" t="str">
        <f t="shared" si="8"/>
        <v>Unaudited</v>
      </c>
    </row>
    <row r="86" spans="1:21" x14ac:dyDescent="0.25">
      <c r="A86" t="s">
        <v>438</v>
      </c>
      <c r="B86" t="s">
        <v>1380</v>
      </c>
      <c r="C86" t="s">
        <v>1381</v>
      </c>
      <c r="D86" s="15">
        <v>1900</v>
      </c>
      <c r="E86" s="121">
        <v>1</v>
      </c>
      <c r="F86" t="s">
        <v>440</v>
      </c>
      <c r="G86" s="121">
        <v>182</v>
      </c>
      <c r="H86" t="s">
        <v>380</v>
      </c>
      <c r="I86" t="s">
        <v>489</v>
      </c>
      <c r="J86" t="s">
        <v>451</v>
      </c>
      <c r="K86" t="s">
        <v>436</v>
      </c>
      <c r="L86" s="755" t="s">
        <v>217</v>
      </c>
      <c r="M86" t="s">
        <v>101</v>
      </c>
      <c r="N86" s="680">
        <f t="shared" ca="1" si="5"/>
        <v>0</v>
      </c>
      <c r="O86" s="680">
        <f t="shared" ca="1" si="5"/>
        <v>0</v>
      </c>
      <c r="P86" s="680">
        <f t="shared" ca="1" si="5"/>
        <v>0</v>
      </c>
      <c r="Q86" s="680">
        <f t="shared" ca="1" si="5"/>
        <v>0</v>
      </c>
      <c r="R86" s="680">
        <f t="shared" ca="1" si="5"/>
        <v>0</v>
      </c>
      <c r="S86" t="str">
        <f t="shared" si="6"/>
        <v>ASRCMS202202</v>
      </c>
      <c r="T86" s="957">
        <f t="shared" si="7"/>
        <v>45230</v>
      </c>
      <c r="U86" t="str">
        <f t="shared" si="8"/>
        <v>Unaudited</v>
      </c>
    </row>
    <row r="87" spans="1:21" x14ac:dyDescent="0.25">
      <c r="A87" t="s">
        <v>438</v>
      </c>
      <c r="B87" t="s">
        <v>1380</v>
      </c>
      <c r="C87" t="s">
        <v>1381</v>
      </c>
      <c r="D87" s="15">
        <v>1900</v>
      </c>
      <c r="E87" s="121">
        <v>1</v>
      </c>
      <c r="F87" t="s">
        <v>440</v>
      </c>
      <c r="G87" s="121">
        <v>182</v>
      </c>
      <c r="H87" t="s">
        <v>380</v>
      </c>
      <c r="I87" t="s">
        <v>489</v>
      </c>
      <c r="J87" t="s">
        <v>451</v>
      </c>
      <c r="K87" t="s">
        <v>436</v>
      </c>
      <c r="L87" s="755" t="s">
        <v>216</v>
      </c>
      <c r="M87" t="s">
        <v>28</v>
      </c>
      <c r="N87" s="680">
        <f t="shared" ca="1" si="5"/>
        <v>0</v>
      </c>
      <c r="O87" s="680">
        <f t="shared" ca="1" si="5"/>
        <v>0</v>
      </c>
      <c r="P87" s="680">
        <f t="shared" ca="1" si="5"/>
        <v>0</v>
      </c>
      <c r="Q87" s="680">
        <f t="shared" ca="1" si="5"/>
        <v>0</v>
      </c>
      <c r="R87" s="680">
        <f t="shared" ca="1" si="5"/>
        <v>0</v>
      </c>
      <c r="S87" t="str">
        <f t="shared" si="6"/>
        <v>ASRCMS202202</v>
      </c>
      <c r="T87" s="957">
        <f t="shared" si="7"/>
        <v>45230</v>
      </c>
      <c r="U87" t="str">
        <f t="shared" si="8"/>
        <v>Unaudited</v>
      </c>
    </row>
    <row r="88" spans="1:21" x14ac:dyDescent="0.25">
      <c r="A88" t="s">
        <v>438</v>
      </c>
      <c r="B88" t="s">
        <v>1380</v>
      </c>
      <c r="C88" t="s">
        <v>1381</v>
      </c>
      <c r="D88" s="15">
        <v>1900</v>
      </c>
      <c r="E88" s="121">
        <v>1</v>
      </c>
      <c r="F88" t="s">
        <v>440</v>
      </c>
      <c r="G88" s="121">
        <v>182</v>
      </c>
      <c r="H88" t="s">
        <v>380</v>
      </c>
      <c r="I88" t="s">
        <v>489</v>
      </c>
      <c r="J88" t="s">
        <v>437</v>
      </c>
      <c r="K88" t="s">
        <v>437</v>
      </c>
      <c r="L88" s="755" t="s">
        <v>84</v>
      </c>
      <c r="M88" t="s">
        <v>328</v>
      </c>
      <c r="N88" s="680">
        <f t="shared" ca="1" si="5"/>
        <v>0</v>
      </c>
      <c r="O88" s="680">
        <f t="shared" ca="1" si="5"/>
        <v>0</v>
      </c>
      <c r="P88" s="680">
        <f t="shared" ca="1" si="5"/>
        <v>0</v>
      </c>
      <c r="Q88" s="680">
        <f t="shared" ca="1" si="5"/>
        <v>0</v>
      </c>
      <c r="R88" s="680">
        <f t="shared" ca="1" si="5"/>
        <v>0</v>
      </c>
      <c r="S88" t="str">
        <f t="shared" si="6"/>
        <v>ASRCMS202202</v>
      </c>
      <c r="T88" s="957">
        <f t="shared" si="7"/>
        <v>45230</v>
      </c>
      <c r="U88" t="str">
        <f t="shared" si="8"/>
        <v>Unaudited</v>
      </c>
    </row>
    <row r="89" spans="1:21" x14ac:dyDescent="0.25">
      <c r="A89" t="s">
        <v>438</v>
      </c>
      <c r="B89" t="s">
        <v>1380</v>
      </c>
      <c r="C89" t="s">
        <v>1381</v>
      </c>
      <c r="D89" s="15">
        <v>1900</v>
      </c>
      <c r="E89" s="121">
        <v>1</v>
      </c>
      <c r="F89" t="s">
        <v>440</v>
      </c>
      <c r="G89" s="121">
        <v>182</v>
      </c>
      <c r="H89" t="s">
        <v>380</v>
      </c>
      <c r="I89" t="s">
        <v>489</v>
      </c>
      <c r="J89" t="s">
        <v>437</v>
      </c>
      <c r="K89" t="s">
        <v>437</v>
      </c>
      <c r="L89" s="755" t="s">
        <v>85</v>
      </c>
      <c r="M89" t="s">
        <v>326</v>
      </c>
      <c r="N89" s="680">
        <f t="shared" ca="1" si="5"/>
        <v>0</v>
      </c>
      <c r="O89" s="680">
        <f t="shared" ca="1" si="5"/>
        <v>0</v>
      </c>
      <c r="P89" s="680">
        <f t="shared" ca="1" si="5"/>
        <v>0</v>
      </c>
      <c r="Q89" s="680">
        <f t="shared" ca="1" si="5"/>
        <v>0</v>
      </c>
      <c r="R89" s="680">
        <f t="shared" ca="1" si="5"/>
        <v>0</v>
      </c>
      <c r="S89" t="str">
        <f t="shared" si="6"/>
        <v>ASRCMS202202</v>
      </c>
      <c r="T89" s="957">
        <f t="shared" si="7"/>
        <v>45230</v>
      </c>
      <c r="U89" t="str">
        <f t="shared" si="8"/>
        <v>Unaudited</v>
      </c>
    </row>
    <row r="90" spans="1:21" x14ac:dyDescent="0.25">
      <c r="A90" t="s">
        <v>438</v>
      </c>
      <c r="B90" t="s">
        <v>1380</v>
      </c>
      <c r="C90" t="s">
        <v>1381</v>
      </c>
      <c r="D90" s="15">
        <v>1900</v>
      </c>
      <c r="E90" s="121">
        <v>1</v>
      </c>
      <c r="F90" t="s">
        <v>440</v>
      </c>
      <c r="G90" s="121">
        <v>182</v>
      </c>
      <c r="H90" t="s">
        <v>380</v>
      </c>
      <c r="I90" t="s">
        <v>489</v>
      </c>
      <c r="J90" t="s">
        <v>437</v>
      </c>
      <c r="K90" t="s">
        <v>437</v>
      </c>
      <c r="L90" s="755" t="s">
        <v>86</v>
      </c>
      <c r="M90" t="s">
        <v>495</v>
      </c>
      <c r="N90" s="680">
        <f t="shared" ca="1" si="5"/>
        <v>0</v>
      </c>
      <c r="O90" s="680">
        <f t="shared" ca="1" si="5"/>
        <v>0</v>
      </c>
      <c r="P90" s="680">
        <f t="shared" ca="1" si="5"/>
        <v>0</v>
      </c>
      <c r="Q90" s="680">
        <f t="shared" ca="1" si="5"/>
        <v>0</v>
      </c>
      <c r="R90" s="680">
        <f t="shared" ca="1" si="5"/>
        <v>0</v>
      </c>
      <c r="S90" t="str">
        <f t="shared" si="6"/>
        <v>ASRCMS202202</v>
      </c>
      <c r="T90" s="957">
        <f t="shared" si="7"/>
        <v>45230</v>
      </c>
      <c r="U90" t="str">
        <f t="shared" si="8"/>
        <v>Unaudited</v>
      </c>
    </row>
    <row r="91" spans="1:21" x14ac:dyDescent="0.25">
      <c r="A91" t="s">
        <v>438</v>
      </c>
      <c r="B91" t="s">
        <v>1380</v>
      </c>
      <c r="C91" t="s">
        <v>1381</v>
      </c>
      <c r="D91" s="15">
        <v>1900</v>
      </c>
      <c r="E91" s="121">
        <v>1</v>
      </c>
      <c r="F91" t="s">
        <v>440</v>
      </c>
      <c r="G91" s="121">
        <v>182</v>
      </c>
      <c r="H91" t="s">
        <v>380</v>
      </c>
      <c r="I91" t="s">
        <v>489</v>
      </c>
      <c r="J91" t="s">
        <v>437</v>
      </c>
      <c r="K91" t="s">
        <v>437</v>
      </c>
      <c r="L91" s="755" t="s">
        <v>87</v>
      </c>
      <c r="M91" t="s">
        <v>496</v>
      </c>
      <c r="N91" s="680">
        <f t="shared" ca="1" si="5"/>
        <v>0</v>
      </c>
      <c r="O91" s="680">
        <f t="shared" ca="1" si="5"/>
        <v>0</v>
      </c>
      <c r="P91" s="680">
        <f t="shared" ca="1" si="5"/>
        <v>0</v>
      </c>
      <c r="Q91" s="680">
        <f t="shared" ca="1" si="5"/>
        <v>0</v>
      </c>
      <c r="R91" s="680">
        <f t="shared" ca="1" si="5"/>
        <v>0</v>
      </c>
      <c r="S91" t="str">
        <f t="shared" si="6"/>
        <v>ASRCMS202202</v>
      </c>
      <c r="T91" s="957">
        <f t="shared" si="7"/>
        <v>45230</v>
      </c>
      <c r="U91" t="str">
        <f t="shared" si="8"/>
        <v>Unaudited</v>
      </c>
    </row>
    <row r="92" spans="1:21" x14ac:dyDescent="0.25">
      <c r="A92" t="s">
        <v>438</v>
      </c>
      <c r="B92" t="s">
        <v>1380</v>
      </c>
      <c r="C92" t="s">
        <v>1381</v>
      </c>
      <c r="D92" s="15">
        <v>1900</v>
      </c>
      <c r="E92" s="121">
        <v>1</v>
      </c>
      <c r="F92" t="s">
        <v>440</v>
      </c>
      <c r="G92" s="121">
        <v>182</v>
      </c>
      <c r="H92" t="s">
        <v>380</v>
      </c>
      <c r="I92" t="s">
        <v>489</v>
      </c>
      <c r="J92" t="s">
        <v>437</v>
      </c>
      <c r="K92" t="s">
        <v>437</v>
      </c>
      <c r="L92" s="755" t="s">
        <v>214</v>
      </c>
      <c r="M92" t="s">
        <v>497</v>
      </c>
      <c r="N92" s="680">
        <f t="shared" ca="1" si="5"/>
        <v>0</v>
      </c>
      <c r="O92" s="680">
        <f t="shared" ca="1" si="5"/>
        <v>0</v>
      </c>
      <c r="P92" s="680">
        <f t="shared" ca="1" si="5"/>
        <v>0</v>
      </c>
      <c r="Q92" s="680">
        <f t="shared" ca="1" si="5"/>
        <v>0</v>
      </c>
      <c r="R92" s="680">
        <f t="shared" ca="1" si="5"/>
        <v>0</v>
      </c>
      <c r="S92" t="str">
        <f t="shared" si="6"/>
        <v>ASRCMS202202</v>
      </c>
      <c r="T92" s="957">
        <f t="shared" si="7"/>
        <v>45230</v>
      </c>
      <c r="U92" t="str">
        <f t="shared" si="8"/>
        <v>Unaudited</v>
      </c>
    </row>
    <row r="93" spans="1:21" x14ac:dyDescent="0.25">
      <c r="A93" t="s">
        <v>438</v>
      </c>
      <c r="B93" t="s">
        <v>1380</v>
      </c>
      <c r="C93" t="s">
        <v>1381</v>
      </c>
      <c r="D93" s="15">
        <v>1900</v>
      </c>
      <c r="E93" s="121">
        <v>1</v>
      </c>
      <c r="F93" t="s">
        <v>440</v>
      </c>
      <c r="G93" s="121">
        <v>182</v>
      </c>
      <c r="H93" t="s">
        <v>380</v>
      </c>
      <c r="I93" t="s">
        <v>490</v>
      </c>
      <c r="J93" t="s">
        <v>26</v>
      </c>
      <c r="K93" t="s">
        <v>26</v>
      </c>
      <c r="L93" s="755" t="s">
        <v>205</v>
      </c>
      <c r="M93" t="s">
        <v>26</v>
      </c>
      <c r="N93" s="680">
        <f t="shared" ca="1" si="5"/>
        <v>0</v>
      </c>
      <c r="O93" s="680">
        <f t="shared" ca="1" si="5"/>
        <v>0</v>
      </c>
      <c r="P93" s="680">
        <f t="shared" ca="1" si="5"/>
        <v>0</v>
      </c>
      <c r="Q93" s="680">
        <f t="shared" ca="1" si="5"/>
        <v>0</v>
      </c>
      <c r="R93" s="680">
        <f t="shared" ca="1" si="5"/>
        <v>0</v>
      </c>
      <c r="S93" t="str">
        <f t="shared" si="6"/>
        <v>ASRCMS202202</v>
      </c>
      <c r="T93" s="957">
        <f t="shared" si="7"/>
        <v>45230</v>
      </c>
      <c r="U93" t="str">
        <f t="shared" si="8"/>
        <v>Unaudited</v>
      </c>
    </row>
    <row r="94" spans="1:21" x14ac:dyDescent="0.25">
      <c r="A94" t="s">
        <v>438</v>
      </c>
      <c r="B94" t="s">
        <v>1380</v>
      </c>
      <c r="C94" t="s">
        <v>1381</v>
      </c>
      <c r="D94" s="15">
        <v>1900</v>
      </c>
      <c r="E94" s="121">
        <v>1</v>
      </c>
      <c r="F94" t="s">
        <v>441</v>
      </c>
      <c r="G94" s="121">
        <v>274</v>
      </c>
      <c r="H94" t="s">
        <v>380</v>
      </c>
      <c r="I94" t="s">
        <v>433</v>
      </c>
      <c r="J94" t="s">
        <v>433</v>
      </c>
      <c r="K94" t="s">
        <v>433</v>
      </c>
      <c r="M94" t="s">
        <v>433</v>
      </c>
      <c r="N94" s="680">
        <f t="shared" ca="1" si="5"/>
        <v>0</v>
      </c>
      <c r="O94" s="680">
        <f t="shared" ca="1" si="5"/>
        <v>0</v>
      </c>
      <c r="P94" s="680">
        <f t="shared" ca="1" si="5"/>
        <v>0</v>
      </c>
      <c r="Q94" s="680">
        <f t="shared" ca="1" si="5"/>
        <v>0</v>
      </c>
      <c r="R94" s="680">
        <f t="shared" ca="1" si="5"/>
        <v>0</v>
      </c>
      <c r="S94" t="str">
        <f t="shared" si="6"/>
        <v>ASRCMS202202</v>
      </c>
      <c r="T94" s="957">
        <f t="shared" si="7"/>
        <v>45230</v>
      </c>
      <c r="U94" t="str">
        <f t="shared" si="8"/>
        <v>Unaudited</v>
      </c>
    </row>
    <row r="95" spans="1:21" x14ac:dyDescent="0.25">
      <c r="A95" t="s">
        <v>438</v>
      </c>
      <c r="B95" t="s">
        <v>1380</v>
      </c>
      <c r="C95" t="s">
        <v>1381</v>
      </c>
      <c r="D95" s="15">
        <v>1900</v>
      </c>
      <c r="E95" s="121">
        <v>1</v>
      </c>
      <c r="F95" t="s">
        <v>441</v>
      </c>
      <c r="G95" s="121">
        <v>274</v>
      </c>
      <c r="H95" t="s">
        <v>380</v>
      </c>
      <c r="I95" t="s">
        <v>488</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ASRCMS202202</v>
      </c>
      <c r="T95" s="957">
        <f t="shared" si="7"/>
        <v>45230</v>
      </c>
      <c r="U95" t="str">
        <f t="shared" si="8"/>
        <v>Unaudited</v>
      </c>
    </row>
    <row r="96" spans="1:21" x14ac:dyDescent="0.25">
      <c r="A96" t="s">
        <v>438</v>
      </c>
      <c r="B96" t="s">
        <v>1380</v>
      </c>
      <c r="C96" t="s">
        <v>1381</v>
      </c>
      <c r="D96" s="15">
        <v>1900</v>
      </c>
      <c r="E96" s="121">
        <v>1</v>
      </c>
      <c r="F96" t="s">
        <v>441</v>
      </c>
      <c r="G96" s="121">
        <v>274</v>
      </c>
      <c r="H96" t="s">
        <v>380</v>
      </c>
      <c r="I96" t="s">
        <v>488</v>
      </c>
      <c r="J96" t="s">
        <v>12</v>
      </c>
      <c r="K96" t="s">
        <v>223</v>
      </c>
      <c r="L96" s="755">
        <v>1.2</v>
      </c>
      <c r="M96" t="s">
        <v>223</v>
      </c>
      <c r="N96" s="680">
        <f t="shared" ca="1" si="5"/>
        <v>0</v>
      </c>
      <c r="O96" s="680">
        <f t="shared" ca="1" si="5"/>
        <v>0</v>
      </c>
      <c r="P96" s="680">
        <f t="shared" ca="1" si="5"/>
        <v>0</v>
      </c>
      <c r="Q96" s="680">
        <f t="shared" ca="1" si="5"/>
        <v>0</v>
      </c>
      <c r="R96" s="680">
        <f t="shared" ca="1" si="5"/>
        <v>0</v>
      </c>
      <c r="S96" t="str">
        <f t="shared" si="6"/>
        <v>ASRCMS202202</v>
      </c>
      <c r="T96" s="957">
        <f t="shared" si="7"/>
        <v>45230</v>
      </c>
      <c r="U96" t="str">
        <f t="shared" si="8"/>
        <v>Unaudited</v>
      </c>
    </row>
    <row r="97" spans="1:21" x14ac:dyDescent="0.25">
      <c r="A97" t="s">
        <v>438</v>
      </c>
      <c r="B97" t="s">
        <v>1380</v>
      </c>
      <c r="C97" t="s">
        <v>1381</v>
      </c>
      <c r="D97" s="15">
        <v>1900</v>
      </c>
      <c r="E97" s="121">
        <v>1</v>
      </c>
      <c r="F97" t="s">
        <v>441</v>
      </c>
      <c r="G97" s="121">
        <v>274</v>
      </c>
      <c r="H97" t="s">
        <v>380</v>
      </c>
      <c r="I97" t="s">
        <v>488</v>
      </c>
      <c r="J97" t="s">
        <v>12</v>
      </c>
      <c r="K97" t="s">
        <v>1318</v>
      </c>
      <c r="L97" s="755" t="s">
        <v>1314</v>
      </c>
      <c r="M97" t="s">
        <v>1318</v>
      </c>
      <c r="N97" s="680">
        <f t="shared" ca="1" si="5"/>
        <v>0</v>
      </c>
      <c r="O97" s="680">
        <f t="shared" ca="1" si="5"/>
        <v>0</v>
      </c>
      <c r="P97" s="680">
        <f t="shared" ca="1" si="5"/>
        <v>0</v>
      </c>
      <c r="Q97" s="680">
        <f t="shared" ca="1" si="5"/>
        <v>0</v>
      </c>
      <c r="R97" s="680">
        <f t="shared" ca="1" si="5"/>
        <v>0</v>
      </c>
      <c r="S97" t="str">
        <f t="shared" si="6"/>
        <v>ASRCMS202202</v>
      </c>
      <c r="T97" s="957">
        <f t="shared" si="7"/>
        <v>45230</v>
      </c>
      <c r="U97" t="str">
        <f t="shared" si="8"/>
        <v>Unaudited</v>
      </c>
    </row>
    <row r="98" spans="1:21" x14ac:dyDescent="0.25">
      <c r="A98" t="s">
        <v>438</v>
      </c>
      <c r="B98" t="s">
        <v>1380</v>
      </c>
      <c r="C98" t="s">
        <v>1381</v>
      </c>
      <c r="D98" s="15">
        <v>1900</v>
      </c>
      <c r="E98" s="121">
        <v>1</v>
      </c>
      <c r="F98" t="s">
        <v>441</v>
      </c>
      <c r="G98" s="121">
        <v>274</v>
      </c>
      <c r="H98" t="s">
        <v>380</v>
      </c>
      <c r="I98" t="s">
        <v>488</v>
      </c>
      <c r="J98" t="s">
        <v>12</v>
      </c>
      <c r="K98" t="s">
        <v>1320</v>
      </c>
      <c r="L98" s="755" t="s">
        <v>1319</v>
      </c>
      <c r="M98" t="s">
        <v>1320</v>
      </c>
      <c r="N98" s="680">
        <f t="shared" ca="1" si="5"/>
        <v>0</v>
      </c>
      <c r="O98" s="680">
        <f t="shared" ca="1" si="5"/>
        <v>0</v>
      </c>
      <c r="P98" s="680">
        <f t="shared" ca="1" si="5"/>
        <v>0</v>
      </c>
      <c r="Q98" s="680">
        <f t="shared" ca="1" si="5"/>
        <v>0</v>
      </c>
      <c r="R98" s="680">
        <f t="shared" ca="1" si="5"/>
        <v>0</v>
      </c>
      <c r="S98" t="str">
        <f t="shared" si="6"/>
        <v>ASRCMS202202</v>
      </c>
      <c r="T98" s="957">
        <f t="shared" si="7"/>
        <v>45230</v>
      </c>
      <c r="U98" t="str">
        <f t="shared" si="8"/>
        <v>Unaudited</v>
      </c>
    </row>
    <row r="99" spans="1:21" x14ac:dyDescent="0.25">
      <c r="A99" t="s">
        <v>438</v>
      </c>
      <c r="B99" t="s">
        <v>1380</v>
      </c>
      <c r="C99" t="s">
        <v>1381</v>
      </c>
      <c r="D99" s="15">
        <v>1900</v>
      </c>
      <c r="E99" s="121">
        <v>1</v>
      </c>
      <c r="F99" t="s">
        <v>441</v>
      </c>
      <c r="G99" s="121">
        <v>274</v>
      </c>
      <c r="H99" t="s">
        <v>380</v>
      </c>
      <c r="I99" t="s">
        <v>488</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ASRCMS202202</v>
      </c>
      <c r="T99" s="957">
        <f t="shared" si="7"/>
        <v>45230</v>
      </c>
      <c r="U99" t="str">
        <f t="shared" si="8"/>
        <v>Unaudited</v>
      </c>
    </row>
    <row r="100" spans="1:21" x14ac:dyDescent="0.25">
      <c r="A100" t="s">
        <v>438</v>
      </c>
      <c r="B100" t="s">
        <v>1380</v>
      </c>
      <c r="C100" t="s">
        <v>1381</v>
      </c>
      <c r="D100" s="15">
        <v>1900</v>
      </c>
      <c r="E100" s="121">
        <v>1</v>
      </c>
      <c r="F100" t="s">
        <v>441</v>
      </c>
      <c r="G100" s="121">
        <v>274</v>
      </c>
      <c r="H100" t="s">
        <v>380</v>
      </c>
      <c r="I100" t="s">
        <v>489</v>
      </c>
      <c r="J100" t="s">
        <v>434</v>
      </c>
      <c r="K100" t="s">
        <v>791</v>
      </c>
      <c r="L100" s="755">
        <v>2.1</v>
      </c>
      <c r="M100" t="s">
        <v>726</v>
      </c>
      <c r="N100" s="680">
        <f t="shared" ca="1" si="5"/>
        <v>0</v>
      </c>
      <c r="O100" s="680">
        <f t="shared" ca="1" si="5"/>
        <v>0</v>
      </c>
      <c r="P100" s="680">
        <f t="shared" ca="1" si="5"/>
        <v>0</v>
      </c>
      <c r="Q100" s="680">
        <f t="shared" ca="1" si="5"/>
        <v>0</v>
      </c>
      <c r="R100" s="680">
        <f t="shared" ca="1" si="5"/>
        <v>0</v>
      </c>
      <c r="S100" t="str">
        <f t="shared" si="6"/>
        <v>ASRCMS202202</v>
      </c>
      <c r="T100" s="957">
        <f t="shared" si="7"/>
        <v>45230</v>
      </c>
      <c r="U100" t="str">
        <f t="shared" si="8"/>
        <v>Unaudited</v>
      </c>
    </row>
    <row r="101" spans="1:21" x14ac:dyDescent="0.25">
      <c r="A101" t="s">
        <v>438</v>
      </c>
      <c r="B101" t="s">
        <v>1380</v>
      </c>
      <c r="C101" t="s">
        <v>1381</v>
      </c>
      <c r="D101" s="15">
        <v>1900</v>
      </c>
      <c r="E101" s="121">
        <v>1</v>
      </c>
      <c r="F101" t="s">
        <v>441</v>
      </c>
      <c r="G101" s="121">
        <v>274</v>
      </c>
      <c r="H101" t="s">
        <v>380</v>
      </c>
      <c r="I101" t="s">
        <v>489</v>
      </c>
      <c r="J101" t="s">
        <v>434</v>
      </c>
      <c r="K101" t="s">
        <v>791</v>
      </c>
      <c r="L101" s="755">
        <v>2.2000000000000002</v>
      </c>
      <c r="M101" t="s">
        <v>727</v>
      </c>
      <c r="N101" s="680">
        <f t="shared" ca="1" si="5"/>
        <v>0</v>
      </c>
      <c r="O101" s="680">
        <f t="shared" ca="1" si="5"/>
        <v>0</v>
      </c>
      <c r="P101" s="680">
        <f t="shared" ca="1" si="5"/>
        <v>0</v>
      </c>
      <c r="Q101" s="680">
        <f t="shared" ca="1" si="5"/>
        <v>0</v>
      </c>
      <c r="R101" s="680">
        <f t="shared" ca="1" si="5"/>
        <v>0</v>
      </c>
      <c r="S101" t="str">
        <f t="shared" si="6"/>
        <v>ASRCMS202202</v>
      </c>
      <c r="T101" s="957">
        <f t="shared" si="7"/>
        <v>45230</v>
      </c>
      <c r="U101" t="str">
        <f t="shared" si="8"/>
        <v>Unaudited</v>
      </c>
    </row>
    <row r="102" spans="1:21" x14ac:dyDescent="0.25">
      <c r="A102" t="s">
        <v>438</v>
      </c>
      <c r="B102" t="s">
        <v>1380</v>
      </c>
      <c r="C102" t="s">
        <v>1381</v>
      </c>
      <c r="D102" s="15">
        <v>1900</v>
      </c>
      <c r="E102" s="121">
        <v>1</v>
      </c>
      <c r="F102" t="s">
        <v>441</v>
      </c>
      <c r="G102" s="121">
        <v>274</v>
      </c>
      <c r="H102" t="s">
        <v>380</v>
      </c>
      <c r="I102" t="s">
        <v>489</v>
      </c>
      <c r="J102" t="s">
        <v>434</v>
      </c>
      <c r="K102" t="s">
        <v>791</v>
      </c>
      <c r="L102" s="755">
        <v>2.2999999999999998</v>
      </c>
      <c r="M102" t="s">
        <v>728</v>
      </c>
      <c r="N102" s="680">
        <f t="shared" ca="1" si="5"/>
        <v>0</v>
      </c>
      <c r="O102" s="680">
        <f t="shared" ca="1" si="5"/>
        <v>0</v>
      </c>
      <c r="P102" s="680">
        <f t="shared" ca="1" si="5"/>
        <v>0</v>
      </c>
      <c r="Q102" s="680">
        <f t="shared" ca="1" si="5"/>
        <v>0</v>
      </c>
      <c r="R102" s="680">
        <f t="shared" ca="1" si="5"/>
        <v>0</v>
      </c>
      <c r="S102" t="str">
        <f t="shared" si="6"/>
        <v>ASRCMS202202</v>
      </c>
      <c r="T102" s="957">
        <f t="shared" si="7"/>
        <v>45230</v>
      </c>
      <c r="U102" t="str">
        <f t="shared" si="8"/>
        <v>Unaudited</v>
      </c>
    </row>
    <row r="103" spans="1:21" x14ac:dyDescent="0.25">
      <c r="A103" t="s">
        <v>438</v>
      </c>
      <c r="B103" t="s">
        <v>1380</v>
      </c>
      <c r="C103" t="s">
        <v>1381</v>
      </c>
      <c r="D103" s="15">
        <v>1900</v>
      </c>
      <c r="E103" s="121">
        <v>1</v>
      </c>
      <c r="F103" t="s">
        <v>441</v>
      </c>
      <c r="G103" s="121">
        <v>274</v>
      </c>
      <c r="H103" t="s">
        <v>380</v>
      </c>
      <c r="I103" t="s">
        <v>489</v>
      </c>
      <c r="J103" t="s">
        <v>434</v>
      </c>
      <c r="K103" t="s">
        <v>791</v>
      </c>
      <c r="L103" s="755">
        <v>2.4</v>
      </c>
      <c r="M103" t="s">
        <v>729</v>
      </c>
      <c r="N103" s="680">
        <f t="shared" ca="1" si="5"/>
        <v>0</v>
      </c>
      <c r="O103" s="680">
        <f t="shared" ca="1" si="5"/>
        <v>0</v>
      </c>
      <c r="P103" s="680">
        <f t="shared" ca="1" si="5"/>
        <v>0</v>
      </c>
      <c r="Q103" s="680">
        <f t="shared" ca="1" si="5"/>
        <v>0</v>
      </c>
      <c r="R103" s="680">
        <f t="shared" ca="1" si="5"/>
        <v>0</v>
      </c>
      <c r="S103" t="str">
        <f t="shared" si="6"/>
        <v>ASRCMS202202</v>
      </c>
      <c r="T103" s="957">
        <f t="shared" si="7"/>
        <v>45230</v>
      </c>
      <c r="U103" t="str">
        <f t="shared" si="8"/>
        <v>Unaudited</v>
      </c>
    </row>
    <row r="104" spans="1:21" x14ac:dyDescent="0.25">
      <c r="A104" t="s">
        <v>438</v>
      </c>
      <c r="B104" t="s">
        <v>1380</v>
      </c>
      <c r="C104" t="s">
        <v>1381</v>
      </c>
      <c r="D104" s="15">
        <v>1900</v>
      </c>
      <c r="E104" s="121">
        <v>1</v>
      </c>
      <c r="F104" t="s">
        <v>441</v>
      </c>
      <c r="G104" s="121">
        <v>274</v>
      </c>
      <c r="H104" t="s">
        <v>380</v>
      </c>
      <c r="I104" t="s">
        <v>489</v>
      </c>
      <c r="J104" t="s">
        <v>434</v>
      </c>
      <c r="K104" t="s">
        <v>791</v>
      </c>
      <c r="L104" s="755">
        <v>2.5</v>
      </c>
      <c r="M104" t="s">
        <v>771</v>
      </c>
      <c r="N104" s="680">
        <f t="shared" ca="1" si="5"/>
        <v>0</v>
      </c>
      <c r="O104" s="680">
        <f t="shared" ca="1" si="5"/>
        <v>0</v>
      </c>
      <c r="P104" s="680">
        <f t="shared" ca="1" si="5"/>
        <v>0</v>
      </c>
      <c r="Q104" s="680">
        <f t="shared" ca="1" si="5"/>
        <v>0</v>
      </c>
      <c r="R104" s="680">
        <f t="shared" ca="1" si="5"/>
        <v>0</v>
      </c>
      <c r="S104" t="str">
        <f t="shared" si="6"/>
        <v>ASRCMS202202</v>
      </c>
      <c r="T104" s="957">
        <f t="shared" si="7"/>
        <v>45230</v>
      </c>
      <c r="U104" t="str">
        <f t="shared" si="8"/>
        <v>Unaudited</v>
      </c>
    </row>
    <row r="105" spans="1:21" x14ac:dyDescent="0.25">
      <c r="A105" t="s">
        <v>438</v>
      </c>
      <c r="B105" t="s">
        <v>1380</v>
      </c>
      <c r="C105" t="s">
        <v>1381</v>
      </c>
      <c r="D105" s="15">
        <v>1900</v>
      </c>
      <c r="E105" s="121">
        <v>1</v>
      </c>
      <c r="F105" t="s">
        <v>441</v>
      </c>
      <c r="G105" s="121">
        <v>274</v>
      </c>
      <c r="H105" t="s">
        <v>380</v>
      </c>
      <c r="I105" t="s">
        <v>489</v>
      </c>
      <c r="J105" t="s">
        <v>434</v>
      </c>
      <c r="K105" t="s">
        <v>791</v>
      </c>
      <c r="L105" s="755">
        <v>2.6</v>
      </c>
      <c r="M105" t="s">
        <v>187</v>
      </c>
      <c r="N105" s="680">
        <f t="shared" ca="1" si="5"/>
        <v>0</v>
      </c>
      <c r="O105" s="680">
        <f t="shared" ca="1" si="5"/>
        <v>0</v>
      </c>
      <c r="P105" s="680">
        <f t="shared" ca="1" si="5"/>
        <v>0</v>
      </c>
      <c r="Q105" s="680">
        <f t="shared" ca="1" si="5"/>
        <v>0</v>
      </c>
      <c r="R105" s="680">
        <f t="shared" ca="1" si="5"/>
        <v>0</v>
      </c>
      <c r="S105" t="str">
        <f t="shared" si="6"/>
        <v>ASRCMS202202</v>
      </c>
      <c r="T105" s="957">
        <f t="shared" si="7"/>
        <v>45230</v>
      </c>
      <c r="U105" t="str">
        <f t="shared" si="8"/>
        <v>Unaudited</v>
      </c>
    </row>
    <row r="106" spans="1:21" x14ac:dyDescent="0.25">
      <c r="A106" t="s">
        <v>438</v>
      </c>
      <c r="B106" t="s">
        <v>1380</v>
      </c>
      <c r="C106" t="s">
        <v>1381</v>
      </c>
      <c r="D106" s="15">
        <v>1900</v>
      </c>
      <c r="E106" s="121">
        <v>1</v>
      </c>
      <c r="F106" t="s">
        <v>441</v>
      </c>
      <c r="G106" s="121">
        <v>274</v>
      </c>
      <c r="H106" t="s">
        <v>380</v>
      </c>
      <c r="I106" t="s">
        <v>489</v>
      </c>
      <c r="J106" t="s">
        <v>434</v>
      </c>
      <c r="K106" t="s">
        <v>791</v>
      </c>
      <c r="L106" s="755">
        <v>2.7</v>
      </c>
      <c r="M106" t="s">
        <v>792</v>
      </c>
      <c r="N106" s="680">
        <f t="shared" ca="1" si="5"/>
        <v>0</v>
      </c>
      <c r="O106" s="680">
        <f t="shared" ca="1" si="5"/>
        <v>0</v>
      </c>
      <c r="P106" s="680">
        <f t="shared" ca="1" si="5"/>
        <v>0</v>
      </c>
      <c r="Q106" s="680">
        <f t="shared" ca="1" si="5"/>
        <v>0</v>
      </c>
      <c r="R106" s="680">
        <f t="shared" ca="1" si="5"/>
        <v>0</v>
      </c>
      <c r="S106" t="str">
        <f t="shared" si="6"/>
        <v>ASRCMS202202</v>
      </c>
      <c r="T106" s="957">
        <f t="shared" si="7"/>
        <v>45230</v>
      </c>
      <c r="U106" t="str">
        <f t="shared" si="8"/>
        <v>Unaudited</v>
      </c>
    </row>
    <row r="107" spans="1:21" x14ac:dyDescent="0.25">
      <c r="A107" t="s">
        <v>438</v>
      </c>
      <c r="B107" t="s">
        <v>1380</v>
      </c>
      <c r="C107" t="s">
        <v>1381</v>
      </c>
      <c r="D107" s="15">
        <v>1900</v>
      </c>
      <c r="E107" s="121">
        <v>1</v>
      </c>
      <c r="F107" t="s">
        <v>441</v>
      </c>
      <c r="G107" s="121">
        <v>274</v>
      </c>
      <c r="H107" t="s">
        <v>380</v>
      </c>
      <c r="I107" t="s">
        <v>489</v>
      </c>
      <c r="J107" t="s">
        <v>434</v>
      </c>
      <c r="K107" t="s">
        <v>791</v>
      </c>
      <c r="L107" s="755">
        <v>2.8</v>
      </c>
      <c r="M107" t="s">
        <v>793</v>
      </c>
      <c r="N107" s="680">
        <f t="shared" ca="1" si="5"/>
        <v>0</v>
      </c>
      <c r="O107" s="680">
        <f t="shared" ca="1" si="5"/>
        <v>0</v>
      </c>
      <c r="P107" s="680">
        <f t="shared" ca="1" si="5"/>
        <v>0</v>
      </c>
      <c r="Q107" s="680">
        <f t="shared" ca="1" si="5"/>
        <v>0</v>
      </c>
      <c r="R107" s="680">
        <f t="shared" ca="1" si="5"/>
        <v>0</v>
      </c>
      <c r="S107" t="str">
        <f t="shared" si="6"/>
        <v>ASRCMS202202</v>
      </c>
      <c r="T107" s="957">
        <f t="shared" si="7"/>
        <v>45230</v>
      </c>
      <c r="U107" t="str">
        <f t="shared" si="8"/>
        <v>Unaudited</v>
      </c>
    </row>
    <row r="108" spans="1:21" x14ac:dyDescent="0.25">
      <c r="A108" t="s">
        <v>438</v>
      </c>
      <c r="B108" t="s">
        <v>1380</v>
      </c>
      <c r="C108" t="s">
        <v>1381</v>
      </c>
      <c r="D108" s="15">
        <v>1900</v>
      </c>
      <c r="E108" s="121">
        <v>1</v>
      </c>
      <c r="F108" t="s">
        <v>441</v>
      </c>
      <c r="G108" s="121">
        <v>274</v>
      </c>
      <c r="H108" t="s">
        <v>380</v>
      </c>
      <c r="I108" t="s">
        <v>489</v>
      </c>
      <c r="J108" t="s">
        <v>434</v>
      </c>
      <c r="K108" t="s">
        <v>791</v>
      </c>
      <c r="L108" s="755">
        <v>2.9</v>
      </c>
      <c r="M108" t="s">
        <v>774</v>
      </c>
      <c r="N108" s="680">
        <f t="shared" ca="1" si="5"/>
        <v>0</v>
      </c>
      <c r="O108" s="680">
        <f t="shared" ca="1" si="5"/>
        <v>0</v>
      </c>
      <c r="P108" s="680">
        <f t="shared" ca="1" si="5"/>
        <v>0</v>
      </c>
      <c r="Q108" s="680">
        <f t="shared" ca="1" si="5"/>
        <v>0</v>
      </c>
      <c r="R108" s="680">
        <f t="shared" ca="1" si="5"/>
        <v>0</v>
      </c>
      <c r="S108" t="str">
        <f t="shared" si="6"/>
        <v>ASRCMS202202</v>
      </c>
      <c r="T108" s="957">
        <f t="shared" si="7"/>
        <v>45230</v>
      </c>
      <c r="U108" t="str">
        <f t="shared" si="8"/>
        <v>Unaudited</v>
      </c>
    </row>
    <row r="109" spans="1:21" x14ac:dyDescent="0.25">
      <c r="A109" t="s">
        <v>438</v>
      </c>
      <c r="B109" t="s">
        <v>1380</v>
      </c>
      <c r="C109" t="s">
        <v>1381</v>
      </c>
      <c r="D109" s="15">
        <v>1900</v>
      </c>
      <c r="E109" s="121">
        <v>1</v>
      </c>
      <c r="F109" t="s">
        <v>441</v>
      </c>
      <c r="G109" s="121">
        <v>274</v>
      </c>
      <c r="H109" t="s">
        <v>380</v>
      </c>
      <c r="I109" t="s">
        <v>489</v>
      </c>
      <c r="J109" t="s">
        <v>434</v>
      </c>
      <c r="K109" t="s">
        <v>224</v>
      </c>
      <c r="L109" s="755">
        <v>2.11</v>
      </c>
      <c r="M109" t="s">
        <v>229</v>
      </c>
      <c r="N109" s="680">
        <f t="shared" ca="1" si="5"/>
        <v>0</v>
      </c>
      <c r="O109" s="680">
        <f t="shared" ca="1" si="5"/>
        <v>0</v>
      </c>
      <c r="P109" s="680">
        <f t="shared" ca="1" si="5"/>
        <v>0</v>
      </c>
      <c r="Q109" s="680">
        <f t="shared" ca="1" si="5"/>
        <v>0</v>
      </c>
      <c r="R109" s="680">
        <f t="shared" ca="1" si="5"/>
        <v>0</v>
      </c>
      <c r="S109" t="str">
        <f t="shared" si="6"/>
        <v>ASRCMS202202</v>
      </c>
      <c r="T109" s="957">
        <f t="shared" si="7"/>
        <v>45230</v>
      </c>
      <c r="U109" t="str">
        <f t="shared" si="8"/>
        <v>Unaudited</v>
      </c>
    </row>
    <row r="110" spans="1:21" x14ac:dyDescent="0.25">
      <c r="A110" t="s">
        <v>438</v>
      </c>
      <c r="B110" t="s">
        <v>1380</v>
      </c>
      <c r="C110" t="s">
        <v>1381</v>
      </c>
      <c r="D110" s="15">
        <v>1900</v>
      </c>
      <c r="E110" s="121">
        <v>1</v>
      </c>
      <c r="F110" t="s">
        <v>441</v>
      </c>
      <c r="G110" s="121">
        <v>274</v>
      </c>
      <c r="H110" t="s">
        <v>380</v>
      </c>
      <c r="I110" t="s">
        <v>489</v>
      </c>
      <c r="J110" t="s">
        <v>434</v>
      </c>
      <c r="K110" t="s">
        <v>224</v>
      </c>
      <c r="L110" s="755">
        <v>2.12</v>
      </c>
      <c r="M110" t="s">
        <v>555</v>
      </c>
      <c r="N110" s="680">
        <f t="shared" ca="1" si="5"/>
        <v>0</v>
      </c>
      <c r="O110" s="680">
        <f t="shared" ca="1" si="5"/>
        <v>0</v>
      </c>
      <c r="P110" s="680">
        <f t="shared" ca="1" si="5"/>
        <v>0</v>
      </c>
      <c r="Q110" s="680">
        <f t="shared" ca="1" si="5"/>
        <v>0</v>
      </c>
      <c r="R110" s="680">
        <f t="shared" ca="1" si="5"/>
        <v>0</v>
      </c>
      <c r="S110" t="str">
        <f t="shared" si="6"/>
        <v>ASRCMS202202</v>
      </c>
      <c r="T110" s="957">
        <f t="shared" si="7"/>
        <v>45230</v>
      </c>
      <c r="U110" t="str">
        <f t="shared" si="8"/>
        <v>Unaudited</v>
      </c>
    </row>
    <row r="111" spans="1:21" x14ac:dyDescent="0.25">
      <c r="A111" t="s">
        <v>438</v>
      </c>
      <c r="B111" t="s">
        <v>1380</v>
      </c>
      <c r="C111" t="s">
        <v>1381</v>
      </c>
      <c r="D111" s="15">
        <v>1900</v>
      </c>
      <c r="E111" s="121">
        <v>1</v>
      </c>
      <c r="F111" t="s">
        <v>441</v>
      </c>
      <c r="G111" s="121">
        <v>274</v>
      </c>
      <c r="H111" t="s">
        <v>380</v>
      </c>
      <c r="I111" t="s">
        <v>489</v>
      </c>
      <c r="J111" t="s">
        <v>434</v>
      </c>
      <c r="K111" t="s">
        <v>224</v>
      </c>
      <c r="L111" s="755">
        <v>2.13</v>
      </c>
      <c r="M111" t="s">
        <v>230</v>
      </c>
      <c r="N111" s="680">
        <f t="shared" ca="1" si="5"/>
        <v>0</v>
      </c>
      <c r="O111" s="680">
        <f t="shared" ca="1" si="5"/>
        <v>0</v>
      </c>
      <c r="P111" s="680">
        <f t="shared" ca="1" si="5"/>
        <v>0</v>
      </c>
      <c r="Q111" s="680">
        <f t="shared" ca="1" si="5"/>
        <v>0</v>
      </c>
      <c r="R111" s="680">
        <f t="shared" ca="1" si="5"/>
        <v>0</v>
      </c>
      <c r="S111" t="str">
        <f t="shared" si="6"/>
        <v>ASRCMS202202</v>
      </c>
      <c r="T111" s="957">
        <f t="shared" si="7"/>
        <v>45230</v>
      </c>
      <c r="U111" t="str">
        <f t="shared" si="8"/>
        <v>Unaudited</v>
      </c>
    </row>
    <row r="112" spans="1:21" x14ac:dyDescent="0.25">
      <c r="A112" t="s">
        <v>438</v>
      </c>
      <c r="B112" t="s">
        <v>1380</v>
      </c>
      <c r="C112" t="s">
        <v>1381</v>
      </c>
      <c r="D112" s="15">
        <v>1900</v>
      </c>
      <c r="E112" s="121">
        <v>1</v>
      </c>
      <c r="F112" t="s">
        <v>441</v>
      </c>
      <c r="G112" s="121">
        <v>274</v>
      </c>
      <c r="H112" t="s">
        <v>380</v>
      </c>
      <c r="I112" t="s">
        <v>489</v>
      </c>
      <c r="J112" t="s">
        <v>434</v>
      </c>
      <c r="K112" t="s">
        <v>224</v>
      </c>
      <c r="L112" s="755">
        <v>2.14</v>
      </c>
      <c r="M112" t="s">
        <v>559</v>
      </c>
      <c r="N112" s="680">
        <f t="shared" ca="1" si="5"/>
        <v>0</v>
      </c>
      <c r="O112" s="680">
        <f t="shared" ca="1" si="5"/>
        <v>0</v>
      </c>
      <c r="P112" s="680">
        <f t="shared" ca="1" si="5"/>
        <v>0</v>
      </c>
      <c r="Q112" s="680">
        <f t="shared" ca="1" si="5"/>
        <v>0</v>
      </c>
      <c r="R112" s="680">
        <f t="shared" ca="1" si="5"/>
        <v>0</v>
      </c>
      <c r="S112" t="str">
        <f t="shared" si="6"/>
        <v>ASRCMS202202</v>
      </c>
      <c r="T112" s="957">
        <f t="shared" si="7"/>
        <v>45230</v>
      </c>
      <c r="U112" t="str">
        <f t="shared" si="8"/>
        <v>Unaudited</v>
      </c>
    </row>
    <row r="113" spans="1:21" x14ac:dyDescent="0.25">
      <c r="A113" t="s">
        <v>438</v>
      </c>
      <c r="B113" t="s">
        <v>1380</v>
      </c>
      <c r="C113" t="s">
        <v>1381</v>
      </c>
      <c r="D113" s="15">
        <v>1900</v>
      </c>
      <c r="E113" s="121">
        <v>1</v>
      </c>
      <c r="F113" t="s">
        <v>441</v>
      </c>
      <c r="G113" s="121">
        <v>274</v>
      </c>
      <c r="H113" t="s">
        <v>380</v>
      </c>
      <c r="I113" t="s">
        <v>489</v>
      </c>
      <c r="J113" t="s">
        <v>434</v>
      </c>
      <c r="K113" t="s">
        <v>224</v>
      </c>
      <c r="L113" s="755">
        <v>2.15</v>
      </c>
      <c r="M113" t="s">
        <v>20</v>
      </c>
      <c r="N113" s="680">
        <f t="shared" ca="1" si="5"/>
        <v>0</v>
      </c>
      <c r="O113" s="680">
        <f t="shared" ca="1" si="5"/>
        <v>0</v>
      </c>
      <c r="P113" s="680">
        <f t="shared" ca="1" si="5"/>
        <v>0</v>
      </c>
      <c r="Q113" s="680">
        <f t="shared" ca="1" si="5"/>
        <v>0</v>
      </c>
      <c r="R113" s="680">
        <f t="shared" ca="1" si="5"/>
        <v>0</v>
      </c>
      <c r="S113" t="str">
        <f t="shared" si="6"/>
        <v>ASRCMS202202</v>
      </c>
      <c r="T113" s="957">
        <f t="shared" si="7"/>
        <v>45230</v>
      </c>
      <c r="U113" t="str">
        <f t="shared" si="8"/>
        <v>Unaudited</v>
      </c>
    </row>
    <row r="114" spans="1:21" x14ac:dyDescent="0.25">
      <c r="A114" t="s">
        <v>438</v>
      </c>
      <c r="B114" t="s">
        <v>1380</v>
      </c>
      <c r="C114" t="s">
        <v>1381</v>
      </c>
      <c r="D114" s="15">
        <v>1900</v>
      </c>
      <c r="E114" s="121">
        <v>1</v>
      </c>
      <c r="F114" t="s">
        <v>441</v>
      </c>
      <c r="G114" s="121">
        <v>274</v>
      </c>
      <c r="H114" t="s">
        <v>380</v>
      </c>
      <c r="I114" t="s">
        <v>489</v>
      </c>
      <c r="J114" t="s">
        <v>434</v>
      </c>
      <c r="K114" t="s">
        <v>224</v>
      </c>
      <c r="L114" s="755">
        <v>2.16</v>
      </c>
      <c r="M114" t="s">
        <v>794</v>
      </c>
      <c r="N114" s="680">
        <f t="shared" ca="1" si="5"/>
        <v>0</v>
      </c>
      <c r="O114" s="680">
        <f t="shared" ca="1" si="5"/>
        <v>0</v>
      </c>
      <c r="P114" s="680">
        <f t="shared" ca="1" si="5"/>
        <v>0</v>
      </c>
      <c r="Q114" s="680">
        <f t="shared" ca="1" si="5"/>
        <v>0</v>
      </c>
      <c r="R114" s="680">
        <f t="shared" ca="1" si="5"/>
        <v>0</v>
      </c>
      <c r="S114" t="str">
        <f t="shared" si="6"/>
        <v>ASRCMS202202</v>
      </c>
      <c r="T114" s="957">
        <f t="shared" si="7"/>
        <v>45230</v>
      </c>
      <c r="U114" t="str">
        <f t="shared" si="8"/>
        <v>Unaudited</v>
      </c>
    </row>
    <row r="115" spans="1:21" x14ac:dyDescent="0.25">
      <c r="A115" t="s">
        <v>438</v>
      </c>
      <c r="B115" t="s">
        <v>1380</v>
      </c>
      <c r="C115" t="s">
        <v>1381</v>
      </c>
      <c r="D115" s="15">
        <v>1900</v>
      </c>
      <c r="E115" s="121">
        <v>1</v>
      </c>
      <c r="F115" t="s">
        <v>441</v>
      </c>
      <c r="G115" s="121">
        <v>274</v>
      </c>
      <c r="H115" t="s">
        <v>380</v>
      </c>
      <c r="I115" t="s">
        <v>489</v>
      </c>
      <c r="J115" t="s">
        <v>434</v>
      </c>
      <c r="K115" t="s">
        <v>224</v>
      </c>
      <c r="L115" s="755">
        <v>2.17</v>
      </c>
      <c r="M115" t="s">
        <v>1047</v>
      </c>
      <c r="N115" s="680">
        <f t="shared" ca="1" si="5"/>
        <v>0</v>
      </c>
      <c r="O115" s="680">
        <f t="shared" ca="1" si="5"/>
        <v>0</v>
      </c>
      <c r="P115" s="680">
        <f t="shared" ca="1" si="5"/>
        <v>0</v>
      </c>
      <c r="Q115" s="680">
        <f t="shared" ca="1" si="5"/>
        <v>0</v>
      </c>
      <c r="R115" s="680">
        <f t="shared" ca="1" si="5"/>
        <v>0</v>
      </c>
      <c r="S115" t="str">
        <f t="shared" si="6"/>
        <v>ASRCMS202202</v>
      </c>
      <c r="T115" s="957">
        <f t="shared" si="7"/>
        <v>45230</v>
      </c>
      <c r="U115" t="str">
        <f t="shared" si="8"/>
        <v>Unaudited</v>
      </c>
    </row>
    <row r="116" spans="1:21" x14ac:dyDescent="0.25">
      <c r="A116" t="s">
        <v>438</v>
      </c>
      <c r="B116" t="s">
        <v>1380</v>
      </c>
      <c r="C116" t="s">
        <v>1381</v>
      </c>
      <c r="D116" s="15">
        <v>1900</v>
      </c>
      <c r="E116" s="121">
        <v>1</v>
      </c>
      <c r="F116" t="s">
        <v>441</v>
      </c>
      <c r="G116" s="121">
        <v>274</v>
      </c>
      <c r="H116" t="s">
        <v>380</v>
      </c>
      <c r="I116" t="s">
        <v>489</v>
      </c>
      <c r="J116" t="s">
        <v>434</v>
      </c>
      <c r="K116" t="s">
        <v>224</v>
      </c>
      <c r="L116" s="755">
        <v>2.1800000000000002</v>
      </c>
      <c r="M116" t="s">
        <v>651</v>
      </c>
      <c r="N116" s="680">
        <f t="shared" ca="1" si="5"/>
        <v>0</v>
      </c>
      <c r="O116" s="680">
        <f t="shared" ca="1" si="5"/>
        <v>0</v>
      </c>
      <c r="P116" s="680">
        <f t="shared" ca="1" si="5"/>
        <v>0</v>
      </c>
      <c r="Q116" s="680">
        <f t="shared" ca="1" si="5"/>
        <v>0</v>
      </c>
      <c r="R116" s="680">
        <f t="shared" ca="1" si="5"/>
        <v>0</v>
      </c>
      <c r="S116" t="str">
        <f t="shared" si="6"/>
        <v>ASRCMS202202</v>
      </c>
      <c r="T116" s="957">
        <f t="shared" si="7"/>
        <v>45230</v>
      </c>
      <c r="U116" t="str">
        <f t="shared" si="8"/>
        <v>Unaudited</v>
      </c>
    </row>
    <row r="117" spans="1:21" x14ac:dyDescent="0.25">
      <c r="A117" t="s">
        <v>438</v>
      </c>
      <c r="B117" t="s">
        <v>1380</v>
      </c>
      <c r="C117" t="s">
        <v>1381</v>
      </c>
      <c r="D117" s="15">
        <v>1900</v>
      </c>
      <c r="E117" s="121">
        <v>1</v>
      </c>
      <c r="F117" t="s">
        <v>441</v>
      </c>
      <c r="G117" s="121">
        <v>274</v>
      </c>
      <c r="H117" t="s">
        <v>380</v>
      </c>
      <c r="I117" t="s">
        <v>489</v>
      </c>
      <c r="J117" t="s">
        <v>434</v>
      </c>
      <c r="K117" t="s">
        <v>224</v>
      </c>
      <c r="L117" s="755">
        <v>2.19</v>
      </c>
      <c r="M117" t="s">
        <v>219</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ASRCMS202202</v>
      </c>
      <c r="T117" s="957">
        <f t="shared" si="7"/>
        <v>45230</v>
      </c>
      <c r="U117" t="str">
        <f t="shared" si="8"/>
        <v>Unaudited</v>
      </c>
    </row>
    <row r="118" spans="1:21" x14ac:dyDescent="0.25">
      <c r="A118" t="s">
        <v>438</v>
      </c>
      <c r="B118" t="s">
        <v>1380</v>
      </c>
      <c r="C118" t="s">
        <v>1381</v>
      </c>
      <c r="D118" s="15">
        <v>1900</v>
      </c>
      <c r="E118" s="121">
        <v>1</v>
      </c>
      <c r="F118" t="s">
        <v>441</v>
      </c>
      <c r="G118" s="121">
        <v>274</v>
      </c>
      <c r="H118" t="s">
        <v>380</v>
      </c>
      <c r="I118" t="s">
        <v>489</v>
      </c>
      <c r="J118" t="s">
        <v>434</v>
      </c>
      <c r="K118" t="s">
        <v>224</v>
      </c>
      <c r="L118" s="755" t="s">
        <v>700</v>
      </c>
      <c r="M118" t="s">
        <v>231</v>
      </c>
      <c r="N118" s="680">
        <f t="shared" ca="1" si="9"/>
        <v>0</v>
      </c>
      <c r="O118" s="680">
        <f t="shared" ca="1" si="9"/>
        <v>0</v>
      </c>
      <c r="P118" s="680">
        <f t="shared" ca="1" si="9"/>
        <v>0</v>
      </c>
      <c r="Q118" s="680">
        <f t="shared" ca="1" si="9"/>
        <v>0</v>
      </c>
      <c r="R118" s="680">
        <f t="shared" ca="1" si="9"/>
        <v>0</v>
      </c>
      <c r="S118" t="str">
        <f t="shared" si="6"/>
        <v>ASRCMS202202</v>
      </c>
      <c r="T118" s="957">
        <f t="shared" si="7"/>
        <v>45230</v>
      </c>
      <c r="U118" t="str">
        <f t="shared" si="8"/>
        <v>Unaudited</v>
      </c>
    </row>
    <row r="119" spans="1:21" x14ac:dyDescent="0.25">
      <c r="A119" t="s">
        <v>438</v>
      </c>
      <c r="B119" t="s">
        <v>1380</v>
      </c>
      <c r="C119" t="s">
        <v>1381</v>
      </c>
      <c r="D119" s="15">
        <v>1900</v>
      </c>
      <c r="E119" s="121">
        <v>1</v>
      </c>
      <c r="F119" t="s">
        <v>441</v>
      </c>
      <c r="G119" s="121">
        <v>274</v>
      </c>
      <c r="H119" t="s">
        <v>380</v>
      </c>
      <c r="I119" t="s">
        <v>489</v>
      </c>
      <c r="J119" t="s">
        <v>434</v>
      </c>
      <c r="K119" t="s">
        <v>224</v>
      </c>
      <c r="L119" s="755">
        <v>2.21</v>
      </c>
      <c r="M119" t="s">
        <v>467</v>
      </c>
      <c r="N119" s="680">
        <f t="shared" ca="1" si="9"/>
        <v>0</v>
      </c>
      <c r="O119" s="680">
        <f t="shared" ca="1" si="9"/>
        <v>0</v>
      </c>
      <c r="P119" s="680">
        <f t="shared" ca="1" si="9"/>
        <v>0</v>
      </c>
      <c r="Q119" s="680">
        <f t="shared" ca="1" si="9"/>
        <v>0</v>
      </c>
      <c r="R119" s="680">
        <f t="shared" ca="1" si="9"/>
        <v>0</v>
      </c>
      <c r="S119" t="str">
        <f t="shared" si="6"/>
        <v>ASRCMS202202</v>
      </c>
      <c r="T119" s="957">
        <f t="shared" si="7"/>
        <v>45230</v>
      </c>
      <c r="U119" t="str">
        <f t="shared" si="8"/>
        <v>Unaudited</v>
      </c>
    </row>
    <row r="120" spans="1:21" x14ac:dyDescent="0.25">
      <c r="A120" t="s">
        <v>438</v>
      </c>
      <c r="B120" t="s">
        <v>1380</v>
      </c>
      <c r="C120" t="s">
        <v>1381</v>
      </c>
      <c r="D120" s="15">
        <v>1900</v>
      </c>
      <c r="E120" s="121">
        <v>1</v>
      </c>
      <c r="F120" t="s">
        <v>441</v>
      </c>
      <c r="G120" s="121">
        <v>274</v>
      </c>
      <c r="H120" t="s">
        <v>380</v>
      </c>
      <c r="I120" t="s">
        <v>489</v>
      </c>
      <c r="J120" t="s">
        <v>434</v>
      </c>
      <c r="K120" t="s">
        <v>6</v>
      </c>
      <c r="L120" s="755" t="s">
        <v>70</v>
      </c>
      <c r="M120" t="s">
        <v>189</v>
      </c>
      <c r="N120" s="680">
        <f t="shared" ca="1" si="9"/>
        <v>0</v>
      </c>
      <c r="O120" s="680">
        <f t="shared" ca="1" si="9"/>
        <v>0</v>
      </c>
      <c r="P120" s="680">
        <f t="shared" ca="1" si="9"/>
        <v>0</v>
      </c>
      <c r="Q120" s="680">
        <f t="shared" ca="1" si="9"/>
        <v>0</v>
      </c>
      <c r="R120" s="680">
        <f t="shared" ca="1" si="9"/>
        <v>0</v>
      </c>
      <c r="S120" t="str">
        <f t="shared" si="6"/>
        <v>ASRCMS202202</v>
      </c>
      <c r="T120" s="957">
        <f t="shared" si="7"/>
        <v>45230</v>
      </c>
      <c r="U120" t="str">
        <f t="shared" si="8"/>
        <v>Unaudited</v>
      </c>
    </row>
    <row r="121" spans="1:21" x14ac:dyDescent="0.25">
      <c r="A121" t="s">
        <v>438</v>
      </c>
      <c r="B121" t="s">
        <v>1380</v>
      </c>
      <c r="C121" t="s">
        <v>1381</v>
      </c>
      <c r="D121" s="15">
        <v>1900</v>
      </c>
      <c r="E121" s="121">
        <v>1</v>
      </c>
      <c r="F121" t="s">
        <v>441</v>
      </c>
      <c r="G121" s="121">
        <v>274</v>
      </c>
      <c r="H121" t="s">
        <v>380</v>
      </c>
      <c r="I121" t="s">
        <v>489</v>
      </c>
      <c r="J121" t="s">
        <v>434</v>
      </c>
      <c r="K121" t="s">
        <v>6</v>
      </c>
      <c r="L121" s="755" t="s">
        <v>71</v>
      </c>
      <c r="M121" t="s">
        <v>232</v>
      </c>
      <c r="N121" s="680">
        <f t="shared" ca="1" si="9"/>
        <v>0</v>
      </c>
      <c r="O121" s="680">
        <f t="shared" ca="1" si="9"/>
        <v>0</v>
      </c>
      <c r="P121" s="680">
        <f t="shared" ca="1" si="9"/>
        <v>0</v>
      </c>
      <c r="Q121" s="680">
        <f t="shared" ca="1" si="9"/>
        <v>0</v>
      </c>
      <c r="R121" s="680">
        <f t="shared" ca="1" si="9"/>
        <v>0</v>
      </c>
      <c r="S121" t="str">
        <f t="shared" si="6"/>
        <v>ASRCMS202202</v>
      </c>
      <c r="T121" s="957">
        <f t="shared" si="7"/>
        <v>45230</v>
      </c>
      <c r="U121" t="str">
        <f t="shared" si="8"/>
        <v>Unaudited</v>
      </c>
    </row>
    <row r="122" spans="1:21" x14ac:dyDescent="0.25">
      <c r="A122" t="s">
        <v>438</v>
      </c>
      <c r="B122" t="s">
        <v>1380</v>
      </c>
      <c r="C122" t="s">
        <v>1381</v>
      </c>
      <c r="D122" s="15">
        <v>1900</v>
      </c>
      <c r="E122" s="121">
        <v>1</v>
      </c>
      <c r="F122" t="s">
        <v>441</v>
      </c>
      <c r="G122" s="121">
        <v>274</v>
      </c>
      <c r="H122" t="s">
        <v>380</v>
      </c>
      <c r="I122" t="s">
        <v>489</v>
      </c>
      <c r="J122" t="s">
        <v>434</v>
      </c>
      <c r="K122" t="s">
        <v>6</v>
      </c>
      <c r="L122" s="755" t="s">
        <v>72</v>
      </c>
      <c r="M122" t="s">
        <v>165</v>
      </c>
      <c r="N122" s="680">
        <f t="shared" ca="1" si="9"/>
        <v>0</v>
      </c>
      <c r="O122" s="680">
        <f t="shared" ca="1" si="9"/>
        <v>0</v>
      </c>
      <c r="P122" s="680">
        <f t="shared" ca="1" si="9"/>
        <v>0</v>
      </c>
      <c r="Q122" s="680">
        <f t="shared" ca="1" si="9"/>
        <v>0</v>
      </c>
      <c r="R122" s="680">
        <f t="shared" ca="1" si="9"/>
        <v>0</v>
      </c>
      <c r="S122" t="str">
        <f t="shared" si="6"/>
        <v>ASRCMS202202</v>
      </c>
      <c r="T122" s="957">
        <f t="shared" si="7"/>
        <v>45230</v>
      </c>
      <c r="U122" t="str">
        <f t="shared" si="8"/>
        <v>Unaudited</v>
      </c>
    </row>
    <row r="123" spans="1:21" x14ac:dyDescent="0.25">
      <c r="A123" t="s">
        <v>438</v>
      </c>
      <c r="B123" t="s">
        <v>1380</v>
      </c>
      <c r="C123" t="s">
        <v>1381</v>
      </c>
      <c r="D123" s="15">
        <v>1900</v>
      </c>
      <c r="E123" s="121">
        <v>1</v>
      </c>
      <c r="F123" t="s">
        <v>441</v>
      </c>
      <c r="G123" s="121">
        <v>274</v>
      </c>
      <c r="H123" t="s">
        <v>380</v>
      </c>
      <c r="I123" t="s">
        <v>489</v>
      </c>
      <c r="J123" t="s">
        <v>434</v>
      </c>
      <c r="K123" t="s">
        <v>6</v>
      </c>
      <c r="L123" s="755">
        <v>3.4</v>
      </c>
      <c r="M123" t="s">
        <v>462</v>
      </c>
      <c r="N123" s="680">
        <f t="shared" ca="1" si="9"/>
        <v>0</v>
      </c>
      <c r="O123" s="680">
        <f t="shared" ca="1" si="9"/>
        <v>0</v>
      </c>
      <c r="P123" s="680">
        <f t="shared" ca="1" si="9"/>
        <v>0</v>
      </c>
      <c r="Q123" s="680">
        <f t="shared" ca="1" si="9"/>
        <v>0</v>
      </c>
      <c r="R123" s="680">
        <f t="shared" ca="1" si="9"/>
        <v>0</v>
      </c>
      <c r="S123" t="str">
        <f t="shared" si="6"/>
        <v>ASRCMS202202</v>
      </c>
      <c r="T123" s="957">
        <f t="shared" si="7"/>
        <v>45230</v>
      </c>
      <c r="U123" t="str">
        <f t="shared" si="8"/>
        <v>Unaudited</v>
      </c>
    </row>
    <row r="124" spans="1:21" x14ac:dyDescent="0.25">
      <c r="A124" t="s">
        <v>438</v>
      </c>
      <c r="B124" t="s">
        <v>1380</v>
      </c>
      <c r="C124" t="s">
        <v>1381</v>
      </c>
      <c r="D124" s="15">
        <v>1900</v>
      </c>
      <c r="E124" s="121">
        <v>1</v>
      </c>
      <c r="F124" t="s">
        <v>441</v>
      </c>
      <c r="G124" s="121">
        <v>274</v>
      </c>
      <c r="H124" t="s">
        <v>380</v>
      </c>
      <c r="I124" t="s">
        <v>489</v>
      </c>
      <c r="J124" t="s">
        <v>434</v>
      </c>
      <c r="K124" t="s">
        <v>435</v>
      </c>
      <c r="L124" s="755">
        <v>4.5</v>
      </c>
      <c r="M124" t="s">
        <v>32</v>
      </c>
      <c r="N124" s="680">
        <f t="shared" ca="1" si="9"/>
        <v>0</v>
      </c>
      <c r="O124" s="680">
        <f t="shared" ca="1" si="9"/>
        <v>0</v>
      </c>
      <c r="P124" s="680">
        <f t="shared" ca="1" si="9"/>
        <v>0</v>
      </c>
      <c r="Q124" s="680">
        <f t="shared" ca="1" si="9"/>
        <v>0</v>
      </c>
      <c r="R124" s="680">
        <f t="shared" ca="1" si="9"/>
        <v>0</v>
      </c>
      <c r="S124" t="str">
        <f t="shared" si="6"/>
        <v>ASRCMS202202</v>
      </c>
      <c r="T124" s="957">
        <f t="shared" si="7"/>
        <v>45230</v>
      </c>
      <c r="U124" t="str">
        <f t="shared" si="8"/>
        <v>Unaudited</v>
      </c>
    </row>
    <row r="125" spans="1:21" x14ac:dyDescent="0.25">
      <c r="A125" t="s">
        <v>438</v>
      </c>
      <c r="B125" t="s">
        <v>1380</v>
      </c>
      <c r="C125" t="s">
        <v>1381</v>
      </c>
      <c r="D125" s="15">
        <v>1900</v>
      </c>
      <c r="E125" s="121">
        <v>1</v>
      </c>
      <c r="F125" t="s">
        <v>441</v>
      </c>
      <c r="G125" s="121">
        <v>274</v>
      </c>
      <c r="H125" t="s">
        <v>380</v>
      </c>
      <c r="I125" t="s">
        <v>489</v>
      </c>
      <c r="J125" t="s">
        <v>434</v>
      </c>
      <c r="K125" t="s">
        <v>435</v>
      </c>
      <c r="L125" s="755" t="s">
        <v>939</v>
      </c>
      <c r="M125" t="s">
        <v>930</v>
      </c>
      <c r="N125" s="680">
        <f t="shared" ca="1" si="9"/>
        <v>0</v>
      </c>
      <c r="O125" s="680">
        <f t="shared" ca="1" si="9"/>
        <v>0</v>
      </c>
      <c r="P125" s="680">
        <f t="shared" ca="1" si="9"/>
        <v>0</v>
      </c>
      <c r="Q125" s="680">
        <f t="shared" ca="1" si="9"/>
        <v>0</v>
      </c>
      <c r="R125" s="680">
        <f t="shared" ca="1" si="9"/>
        <v>0</v>
      </c>
      <c r="S125" t="str">
        <f t="shared" si="6"/>
        <v>ASRCMS202202</v>
      </c>
      <c r="T125" s="957">
        <f t="shared" si="7"/>
        <v>45230</v>
      </c>
      <c r="U125" t="str">
        <f t="shared" si="8"/>
        <v>Unaudited</v>
      </c>
    </row>
    <row r="126" spans="1:21" x14ac:dyDescent="0.25">
      <c r="A126" t="s">
        <v>438</v>
      </c>
      <c r="B126" t="s">
        <v>1380</v>
      </c>
      <c r="C126" t="s">
        <v>1381</v>
      </c>
      <c r="D126" s="15">
        <v>1900</v>
      </c>
      <c r="E126" s="121">
        <v>1</v>
      </c>
      <c r="F126" t="s">
        <v>441</v>
      </c>
      <c r="G126" s="121">
        <v>274</v>
      </c>
      <c r="H126" t="s">
        <v>380</v>
      </c>
      <c r="I126" t="s">
        <v>489</v>
      </c>
      <c r="J126" t="s">
        <v>434</v>
      </c>
      <c r="K126" t="s">
        <v>435</v>
      </c>
      <c r="L126" s="755" t="s">
        <v>194</v>
      </c>
      <c r="M126" t="s">
        <v>40</v>
      </c>
      <c r="N126" s="680">
        <f t="shared" ca="1" si="9"/>
        <v>0</v>
      </c>
      <c r="O126" s="680">
        <f t="shared" ca="1" si="9"/>
        <v>0</v>
      </c>
      <c r="P126" s="680">
        <f t="shared" ca="1" si="9"/>
        <v>0</v>
      </c>
      <c r="Q126" s="680">
        <f t="shared" ca="1" si="9"/>
        <v>0</v>
      </c>
      <c r="R126" s="680">
        <f t="shared" ca="1" si="9"/>
        <v>0</v>
      </c>
      <c r="S126" t="str">
        <f t="shared" si="6"/>
        <v>ASRCMS202202</v>
      </c>
      <c r="T126" s="957">
        <f t="shared" si="7"/>
        <v>45230</v>
      </c>
      <c r="U126" t="str">
        <f t="shared" si="8"/>
        <v>Unaudited</v>
      </c>
    </row>
    <row r="127" spans="1:21" x14ac:dyDescent="0.25">
      <c r="A127" t="s">
        <v>438</v>
      </c>
      <c r="B127" t="s">
        <v>1380</v>
      </c>
      <c r="C127" t="s">
        <v>1381</v>
      </c>
      <c r="D127" s="15">
        <v>1900</v>
      </c>
      <c r="E127" s="121">
        <v>1</v>
      </c>
      <c r="F127" t="s">
        <v>441</v>
      </c>
      <c r="G127" s="121">
        <v>274</v>
      </c>
      <c r="H127" t="s">
        <v>380</v>
      </c>
      <c r="I127" t="s">
        <v>489</v>
      </c>
      <c r="J127" t="s">
        <v>434</v>
      </c>
      <c r="K127" t="s">
        <v>435</v>
      </c>
      <c r="L127" s="755" t="s">
        <v>193</v>
      </c>
      <c r="M127" t="s">
        <v>330</v>
      </c>
      <c r="N127" s="680">
        <f t="shared" ca="1" si="9"/>
        <v>0</v>
      </c>
      <c r="O127" s="680">
        <f t="shared" ca="1" si="9"/>
        <v>0</v>
      </c>
      <c r="P127" s="680">
        <f t="shared" ca="1" si="9"/>
        <v>0</v>
      </c>
      <c r="Q127" s="680">
        <f t="shared" ca="1" si="9"/>
        <v>0</v>
      </c>
      <c r="R127" s="680">
        <f t="shared" ca="1" si="9"/>
        <v>0</v>
      </c>
      <c r="S127" t="str">
        <f t="shared" si="6"/>
        <v>ASRCMS202202</v>
      </c>
      <c r="T127" s="957">
        <f t="shared" si="7"/>
        <v>45230</v>
      </c>
      <c r="U127" t="str">
        <f t="shared" si="8"/>
        <v>Unaudited</v>
      </c>
    </row>
    <row r="128" spans="1:21" x14ac:dyDescent="0.25">
      <c r="A128" t="s">
        <v>438</v>
      </c>
      <c r="B128" t="s">
        <v>1380</v>
      </c>
      <c r="C128" t="s">
        <v>1381</v>
      </c>
      <c r="D128" s="15">
        <v>1900</v>
      </c>
      <c r="E128" s="121">
        <v>1</v>
      </c>
      <c r="F128" t="s">
        <v>441</v>
      </c>
      <c r="G128" s="121">
        <v>274</v>
      </c>
      <c r="H128" t="s">
        <v>380</v>
      </c>
      <c r="I128" t="s">
        <v>489</v>
      </c>
      <c r="J128" t="s">
        <v>451</v>
      </c>
      <c r="K128" t="s">
        <v>436</v>
      </c>
      <c r="L128" s="755" t="s">
        <v>79</v>
      </c>
      <c r="M128" t="s">
        <v>27</v>
      </c>
      <c r="N128" s="680">
        <f t="shared" ca="1" si="9"/>
        <v>0</v>
      </c>
      <c r="O128" s="680">
        <f t="shared" ca="1" si="9"/>
        <v>0</v>
      </c>
      <c r="P128" s="680">
        <f t="shared" ca="1" si="9"/>
        <v>0</v>
      </c>
      <c r="Q128" s="680">
        <f t="shared" ca="1" si="9"/>
        <v>0</v>
      </c>
      <c r="R128" s="680">
        <f t="shared" ca="1" si="9"/>
        <v>0</v>
      </c>
      <c r="S128" t="str">
        <f t="shared" si="6"/>
        <v>ASRCMS202202</v>
      </c>
      <c r="T128" s="957">
        <f t="shared" si="7"/>
        <v>45230</v>
      </c>
      <c r="U128" t="str">
        <f t="shared" si="8"/>
        <v>Unaudited</v>
      </c>
    </row>
    <row r="129" spans="1:21" x14ac:dyDescent="0.25">
      <c r="A129" t="s">
        <v>438</v>
      </c>
      <c r="B129" t="s">
        <v>1380</v>
      </c>
      <c r="C129" t="s">
        <v>1381</v>
      </c>
      <c r="D129" s="15">
        <v>1900</v>
      </c>
      <c r="E129" s="121">
        <v>1</v>
      </c>
      <c r="F129" t="s">
        <v>441</v>
      </c>
      <c r="G129" s="121">
        <v>274</v>
      </c>
      <c r="H129" t="s">
        <v>380</v>
      </c>
      <c r="I129" t="s">
        <v>489</v>
      </c>
      <c r="J129" t="s">
        <v>451</v>
      </c>
      <c r="K129" t="s">
        <v>436</v>
      </c>
      <c r="L129" s="755" t="s">
        <v>80</v>
      </c>
      <c r="M129" t="s">
        <v>98</v>
      </c>
      <c r="N129" s="680">
        <f t="shared" ca="1" si="9"/>
        <v>0</v>
      </c>
      <c r="O129" s="680">
        <f t="shared" ca="1" si="9"/>
        <v>0</v>
      </c>
      <c r="P129" s="680">
        <f t="shared" ca="1" si="9"/>
        <v>0</v>
      </c>
      <c r="Q129" s="680">
        <f t="shared" ca="1" si="9"/>
        <v>0</v>
      </c>
      <c r="R129" s="680">
        <f t="shared" ca="1" si="9"/>
        <v>0</v>
      </c>
      <c r="S129" t="str">
        <f t="shared" si="6"/>
        <v>ASRCMS202202</v>
      </c>
      <c r="T129" s="957">
        <f t="shared" si="7"/>
        <v>45230</v>
      </c>
      <c r="U129" t="str">
        <f t="shared" si="8"/>
        <v>Unaudited</v>
      </c>
    </row>
    <row r="130" spans="1:21" x14ac:dyDescent="0.25">
      <c r="A130" t="s">
        <v>438</v>
      </c>
      <c r="B130" t="s">
        <v>1380</v>
      </c>
      <c r="C130" t="s">
        <v>1381</v>
      </c>
      <c r="D130" s="15">
        <v>1900</v>
      </c>
      <c r="E130" s="121">
        <v>1</v>
      </c>
      <c r="F130" t="s">
        <v>441</v>
      </c>
      <c r="G130" s="121">
        <v>274</v>
      </c>
      <c r="H130" t="s">
        <v>380</v>
      </c>
      <c r="I130" t="s">
        <v>489</v>
      </c>
      <c r="J130" t="s">
        <v>451</v>
      </c>
      <c r="K130" t="s">
        <v>436</v>
      </c>
      <c r="L130" s="755" t="s">
        <v>81</v>
      </c>
      <c r="M130" t="s">
        <v>99</v>
      </c>
      <c r="N130" s="680">
        <f t="shared" ca="1" si="9"/>
        <v>0</v>
      </c>
      <c r="O130" s="680">
        <f t="shared" ca="1" si="9"/>
        <v>0</v>
      </c>
      <c r="P130" s="680">
        <f t="shared" ca="1" si="9"/>
        <v>0</v>
      </c>
      <c r="Q130" s="680">
        <f t="shared" ca="1" si="9"/>
        <v>0</v>
      </c>
      <c r="R130" s="680">
        <f t="shared" ca="1" si="9"/>
        <v>0</v>
      </c>
      <c r="S130" t="str">
        <f t="shared" ref="S130:S193" si="10">file_name</f>
        <v>ASRCMS202202</v>
      </c>
      <c r="T130" s="957">
        <f t="shared" ref="T130:T193" si="11">file_date</f>
        <v>45230</v>
      </c>
      <c r="U130" t="str">
        <f t="shared" ref="U130:U193" si="12">status</f>
        <v>Unaudited</v>
      </c>
    </row>
    <row r="131" spans="1:21" x14ac:dyDescent="0.25">
      <c r="A131" t="s">
        <v>438</v>
      </c>
      <c r="B131" t="s">
        <v>1380</v>
      </c>
      <c r="C131" t="s">
        <v>1381</v>
      </c>
      <c r="D131" s="15">
        <v>1900</v>
      </c>
      <c r="E131" s="121">
        <v>1</v>
      </c>
      <c r="F131" t="s">
        <v>441</v>
      </c>
      <c r="G131" s="121">
        <v>274</v>
      </c>
      <c r="H131" t="s">
        <v>380</v>
      </c>
      <c r="I131" t="s">
        <v>489</v>
      </c>
      <c r="J131" t="s">
        <v>451</v>
      </c>
      <c r="K131" t="s">
        <v>436</v>
      </c>
      <c r="L131" s="755" t="s">
        <v>82</v>
      </c>
      <c r="M131" t="s">
        <v>100</v>
      </c>
      <c r="N131" s="680">
        <f t="shared" ca="1" si="9"/>
        <v>0</v>
      </c>
      <c r="O131" s="680">
        <f t="shared" ca="1" si="9"/>
        <v>0</v>
      </c>
      <c r="P131" s="680">
        <f t="shared" ca="1" si="9"/>
        <v>0</v>
      </c>
      <c r="Q131" s="680">
        <f t="shared" ca="1" si="9"/>
        <v>0</v>
      </c>
      <c r="R131" s="680">
        <f t="shared" ca="1" si="9"/>
        <v>0</v>
      </c>
      <c r="S131" t="str">
        <f t="shared" si="10"/>
        <v>ASRCMS202202</v>
      </c>
      <c r="T131" s="957">
        <f t="shared" si="11"/>
        <v>45230</v>
      </c>
      <c r="U131" t="str">
        <f t="shared" si="12"/>
        <v>Unaudited</v>
      </c>
    </row>
    <row r="132" spans="1:21" x14ac:dyDescent="0.25">
      <c r="A132" t="s">
        <v>438</v>
      </c>
      <c r="B132" t="s">
        <v>1380</v>
      </c>
      <c r="C132" t="s">
        <v>1381</v>
      </c>
      <c r="D132" s="15">
        <v>1900</v>
      </c>
      <c r="E132" s="121">
        <v>1</v>
      </c>
      <c r="F132" t="s">
        <v>441</v>
      </c>
      <c r="G132" s="121">
        <v>274</v>
      </c>
      <c r="H132" t="s">
        <v>380</v>
      </c>
      <c r="I132" t="s">
        <v>489</v>
      </c>
      <c r="J132" t="s">
        <v>451</v>
      </c>
      <c r="K132" t="s">
        <v>436</v>
      </c>
      <c r="L132" s="755" t="s">
        <v>217</v>
      </c>
      <c r="M132" t="s">
        <v>101</v>
      </c>
      <c r="N132" s="680">
        <f t="shared" ca="1" si="9"/>
        <v>0</v>
      </c>
      <c r="O132" s="680">
        <f t="shared" ca="1" si="9"/>
        <v>0</v>
      </c>
      <c r="P132" s="680">
        <f t="shared" ca="1" si="9"/>
        <v>0</v>
      </c>
      <c r="Q132" s="680">
        <f t="shared" ca="1" si="9"/>
        <v>0</v>
      </c>
      <c r="R132" s="680">
        <f t="shared" ca="1" si="9"/>
        <v>0</v>
      </c>
      <c r="S132" t="str">
        <f t="shared" si="10"/>
        <v>ASRCMS202202</v>
      </c>
      <c r="T132" s="957">
        <f t="shared" si="11"/>
        <v>45230</v>
      </c>
      <c r="U132" t="str">
        <f t="shared" si="12"/>
        <v>Unaudited</v>
      </c>
    </row>
    <row r="133" spans="1:21" x14ac:dyDescent="0.25">
      <c r="A133" t="s">
        <v>438</v>
      </c>
      <c r="B133" t="s">
        <v>1380</v>
      </c>
      <c r="C133" t="s">
        <v>1381</v>
      </c>
      <c r="D133" s="15">
        <v>1900</v>
      </c>
      <c r="E133" s="121">
        <v>1</v>
      </c>
      <c r="F133" t="s">
        <v>441</v>
      </c>
      <c r="G133" s="121">
        <v>274</v>
      </c>
      <c r="H133" t="s">
        <v>380</v>
      </c>
      <c r="I133" t="s">
        <v>489</v>
      </c>
      <c r="J133" t="s">
        <v>451</v>
      </c>
      <c r="K133" t="s">
        <v>436</v>
      </c>
      <c r="L133" s="755" t="s">
        <v>216</v>
      </c>
      <c r="M133" t="s">
        <v>28</v>
      </c>
      <c r="N133" s="680">
        <f t="shared" ca="1" si="9"/>
        <v>0</v>
      </c>
      <c r="O133" s="680">
        <f t="shared" ca="1" si="9"/>
        <v>0</v>
      </c>
      <c r="P133" s="680">
        <f t="shared" ca="1" si="9"/>
        <v>0</v>
      </c>
      <c r="Q133" s="680">
        <f t="shared" ca="1" si="9"/>
        <v>0</v>
      </c>
      <c r="R133" s="680">
        <f t="shared" ca="1" si="9"/>
        <v>0</v>
      </c>
      <c r="S133" t="str">
        <f t="shared" si="10"/>
        <v>ASRCMS202202</v>
      </c>
      <c r="T133" s="957">
        <f t="shared" si="11"/>
        <v>45230</v>
      </c>
      <c r="U133" t="str">
        <f t="shared" si="12"/>
        <v>Unaudited</v>
      </c>
    </row>
    <row r="134" spans="1:21" x14ac:dyDescent="0.25">
      <c r="A134" t="s">
        <v>438</v>
      </c>
      <c r="B134" t="s">
        <v>1380</v>
      </c>
      <c r="C134" t="s">
        <v>1381</v>
      </c>
      <c r="D134" s="15">
        <v>1900</v>
      </c>
      <c r="E134" s="121">
        <v>1</v>
      </c>
      <c r="F134" t="s">
        <v>441</v>
      </c>
      <c r="G134" s="121">
        <v>274</v>
      </c>
      <c r="H134" t="s">
        <v>380</v>
      </c>
      <c r="I134" t="s">
        <v>489</v>
      </c>
      <c r="J134" t="s">
        <v>437</v>
      </c>
      <c r="K134" t="s">
        <v>437</v>
      </c>
      <c r="L134" s="755" t="s">
        <v>84</v>
      </c>
      <c r="M134" t="s">
        <v>328</v>
      </c>
      <c r="N134" s="680">
        <f t="shared" ca="1" si="9"/>
        <v>0</v>
      </c>
      <c r="O134" s="680">
        <f t="shared" ca="1" si="9"/>
        <v>0</v>
      </c>
      <c r="P134" s="680">
        <f t="shared" ca="1" si="9"/>
        <v>0</v>
      </c>
      <c r="Q134" s="680">
        <f t="shared" ca="1" si="9"/>
        <v>0</v>
      </c>
      <c r="R134" s="680">
        <f t="shared" ca="1" si="9"/>
        <v>0</v>
      </c>
      <c r="S134" t="str">
        <f t="shared" si="10"/>
        <v>ASRCMS202202</v>
      </c>
      <c r="T134" s="957">
        <f t="shared" si="11"/>
        <v>45230</v>
      </c>
      <c r="U134" t="str">
        <f t="shared" si="12"/>
        <v>Unaudited</v>
      </c>
    </row>
    <row r="135" spans="1:21" x14ac:dyDescent="0.25">
      <c r="A135" t="s">
        <v>438</v>
      </c>
      <c r="B135" t="s">
        <v>1380</v>
      </c>
      <c r="C135" t="s">
        <v>1381</v>
      </c>
      <c r="D135" s="15">
        <v>1900</v>
      </c>
      <c r="E135" s="121">
        <v>1</v>
      </c>
      <c r="F135" t="s">
        <v>441</v>
      </c>
      <c r="G135" s="121">
        <v>274</v>
      </c>
      <c r="H135" t="s">
        <v>380</v>
      </c>
      <c r="I135" t="s">
        <v>489</v>
      </c>
      <c r="J135" t="s">
        <v>437</v>
      </c>
      <c r="K135" t="s">
        <v>437</v>
      </c>
      <c r="L135" s="755" t="s">
        <v>85</v>
      </c>
      <c r="M135" t="s">
        <v>326</v>
      </c>
      <c r="N135" s="680">
        <f t="shared" ca="1" si="9"/>
        <v>0</v>
      </c>
      <c r="O135" s="680">
        <f t="shared" ca="1" si="9"/>
        <v>0</v>
      </c>
      <c r="P135" s="680">
        <f t="shared" ca="1" si="9"/>
        <v>0</v>
      </c>
      <c r="Q135" s="680">
        <f t="shared" ca="1" si="9"/>
        <v>0</v>
      </c>
      <c r="R135" s="680">
        <f t="shared" ca="1" si="9"/>
        <v>0</v>
      </c>
      <c r="S135" t="str">
        <f t="shared" si="10"/>
        <v>ASRCMS202202</v>
      </c>
      <c r="T135" s="957">
        <f t="shared" si="11"/>
        <v>45230</v>
      </c>
      <c r="U135" t="str">
        <f t="shared" si="12"/>
        <v>Unaudited</v>
      </c>
    </row>
    <row r="136" spans="1:21" x14ac:dyDescent="0.25">
      <c r="A136" t="s">
        <v>438</v>
      </c>
      <c r="B136" t="s">
        <v>1380</v>
      </c>
      <c r="C136" t="s">
        <v>1381</v>
      </c>
      <c r="D136" s="15">
        <v>1900</v>
      </c>
      <c r="E136" s="121">
        <v>1</v>
      </c>
      <c r="F136" t="s">
        <v>441</v>
      </c>
      <c r="G136" s="121">
        <v>274</v>
      </c>
      <c r="H136" t="s">
        <v>380</v>
      </c>
      <c r="I136" t="s">
        <v>489</v>
      </c>
      <c r="J136" t="s">
        <v>437</v>
      </c>
      <c r="K136" t="s">
        <v>437</v>
      </c>
      <c r="L136" s="755" t="s">
        <v>86</v>
      </c>
      <c r="M136" t="s">
        <v>495</v>
      </c>
      <c r="N136" s="680">
        <f t="shared" ca="1" si="9"/>
        <v>0</v>
      </c>
      <c r="O136" s="680">
        <f t="shared" ca="1" si="9"/>
        <v>0</v>
      </c>
      <c r="P136" s="680">
        <f t="shared" ca="1" si="9"/>
        <v>0</v>
      </c>
      <c r="Q136" s="680">
        <f t="shared" ca="1" si="9"/>
        <v>0</v>
      </c>
      <c r="R136" s="680">
        <f t="shared" ca="1" si="9"/>
        <v>0</v>
      </c>
      <c r="S136" t="str">
        <f t="shared" si="10"/>
        <v>ASRCMS202202</v>
      </c>
      <c r="T136" s="957">
        <f t="shared" si="11"/>
        <v>45230</v>
      </c>
      <c r="U136" t="str">
        <f t="shared" si="12"/>
        <v>Unaudited</v>
      </c>
    </row>
    <row r="137" spans="1:21" x14ac:dyDescent="0.25">
      <c r="A137" t="s">
        <v>438</v>
      </c>
      <c r="B137" t="s">
        <v>1380</v>
      </c>
      <c r="C137" t="s">
        <v>1381</v>
      </c>
      <c r="D137" s="15">
        <v>1900</v>
      </c>
      <c r="E137" s="121">
        <v>1</v>
      </c>
      <c r="F137" t="s">
        <v>441</v>
      </c>
      <c r="G137" s="121">
        <v>274</v>
      </c>
      <c r="H137" t="s">
        <v>380</v>
      </c>
      <c r="I137" t="s">
        <v>489</v>
      </c>
      <c r="J137" t="s">
        <v>437</v>
      </c>
      <c r="K137" t="s">
        <v>437</v>
      </c>
      <c r="L137" s="755" t="s">
        <v>87</v>
      </c>
      <c r="M137" t="s">
        <v>496</v>
      </c>
      <c r="N137" s="680">
        <f t="shared" ca="1" si="9"/>
        <v>0</v>
      </c>
      <c r="O137" s="680">
        <f t="shared" ca="1" si="9"/>
        <v>0</v>
      </c>
      <c r="P137" s="680">
        <f t="shared" ca="1" si="9"/>
        <v>0</v>
      </c>
      <c r="Q137" s="680">
        <f t="shared" ca="1" si="9"/>
        <v>0</v>
      </c>
      <c r="R137" s="680">
        <f t="shared" ca="1" si="9"/>
        <v>0</v>
      </c>
      <c r="S137" t="str">
        <f t="shared" si="10"/>
        <v>ASRCMS202202</v>
      </c>
      <c r="T137" s="957">
        <f t="shared" si="11"/>
        <v>45230</v>
      </c>
      <c r="U137" t="str">
        <f t="shared" si="12"/>
        <v>Unaudited</v>
      </c>
    </row>
    <row r="138" spans="1:21" x14ac:dyDescent="0.25">
      <c r="A138" t="s">
        <v>438</v>
      </c>
      <c r="B138" t="s">
        <v>1380</v>
      </c>
      <c r="C138" t="s">
        <v>1381</v>
      </c>
      <c r="D138" s="15">
        <v>1900</v>
      </c>
      <c r="E138" s="121">
        <v>1</v>
      </c>
      <c r="F138" t="s">
        <v>441</v>
      </c>
      <c r="G138" s="121">
        <v>274</v>
      </c>
      <c r="H138" t="s">
        <v>380</v>
      </c>
      <c r="I138" t="s">
        <v>489</v>
      </c>
      <c r="J138" t="s">
        <v>437</v>
      </c>
      <c r="K138" t="s">
        <v>437</v>
      </c>
      <c r="L138" s="755" t="s">
        <v>214</v>
      </c>
      <c r="M138" t="s">
        <v>497</v>
      </c>
      <c r="N138" s="680">
        <f t="shared" ca="1" si="9"/>
        <v>0</v>
      </c>
      <c r="O138" s="680">
        <f t="shared" ca="1" si="9"/>
        <v>0</v>
      </c>
      <c r="P138" s="680">
        <f t="shared" ca="1" si="9"/>
        <v>0</v>
      </c>
      <c r="Q138" s="680">
        <f t="shared" ca="1" si="9"/>
        <v>0</v>
      </c>
      <c r="R138" s="680">
        <f t="shared" ca="1" si="9"/>
        <v>0</v>
      </c>
      <c r="S138" t="str">
        <f t="shared" si="10"/>
        <v>ASRCMS202202</v>
      </c>
      <c r="T138" s="957">
        <f t="shared" si="11"/>
        <v>45230</v>
      </c>
      <c r="U138" t="str">
        <f t="shared" si="12"/>
        <v>Unaudited</v>
      </c>
    </row>
    <row r="139" spans="1:21" x14ac:dyDescent="0.25">
      <c r="A139" t="s">
        <v>438</v>
      </c>
      <c r="B139" t="s">
        <v>1380</v>
      </c>
      <c r="C139" t="s">
        <v>1381</v>
      </c>
      <c r="D139" s="15">
        <v>1900</v>
      </c>
      <c r="E139" s="121">
        <v>1</v>
      </c>
      <c r="F139" t="s">
        <v>441</v>
      </c>
      <c r="G139" s="121">
        <v>274</v>
      </c>
      <c r="H139" t="s">
        <v>380</v>
      </c>
      <c r="I139" t="s">
        <v>490</v>
      </c>
      <c r="J139" t="s">
        <v>26</v>
      </c>
      <c r="K139" t="s">
        <v>26</v>
      </c>
      <c r="L139" s="755" t="s">
        <v>205</v>
      </c>
      <c r="M139" t="s">
        <v>26</v>
      </c>
      <c r="N139" s="680">
        <f t="shared" ca="1" si="9"/>
        <v>0</v>
      </c>
      <c r="O139" s="680">
        <f t="shared" ca="1" si="9"/>
        <v>0</v>
      </c>
      <c r="P139" s="680">
        <f t="shared" ca="1" si="9"/>
        <v>0</v>
      </c>
      <c r="Q139" s="680">
        <f t="shared" ca="1" si="9"/>
        <v>0</v>
      </c>
      <c r="R139" s="680">
        <f t="shared" ca="1" si="9"/>
        <v>0</v>
      </c>
      <c r="S139" t="str">
        <f t="shared" si="10"/>
        <v>ASRCMS202202</v>
      </c>
      <c r="T139" s="957">
        <f t="shared" si="11"/>
        <v>45230</v>
      </c>
      <c r="U139" t="str">
        <f t="shared" si="12"/>
        <v>Unaudited</v>
      </c>
    </row>
    <row r="140" spans="1:21" x14ac:dyDescent="0.25">
      <c r="A140" t="s">
        <v>438</v>
      </c>
      <c r="B140" t="s">
        <v>1380</v>
      </c>
      <c r="C140" t="s">
        <v>1381</v>
      </c>
      <c r="D140" s="15">
        <v>1900</v>
      </c>
      <c r="E140" s="121">
        <v>1</v>
      </c>
      <c r="F140" t="s">
        <v>442</v>
      </c>
      <c r="G140" s="121">
        <v>366</v>
      </c>
      <c r="H140" t="s">
        <v>380</v>
      </c>
      <c r="I140" t="s">
        <v>433</v>
      </c>
      <c r="J140" t="s">
        <v>433</v>
      </c>
      <c r="K140" t="s">
        <v>433</v>
      </c>
      <c r="M140" t="s">
        <v>433</v>
      </c>
      <c r="N140" s="680">
        <f t="shared" ca="1" si="9"/>
        <v>0</v>
      </c>
      <c r="O140" s="680">
        <f t="shared" ca="1" si="9"/>
        <v>0</v>
      </c>
      <c r="P140" s="680">
        <f t="shared" ca="1" si="9"/>
        <v>0</v>
      </c>
      <c r="Q140" s="680">
        <f t="shared" ca="1" si="9"/>
        <v>0</v>
      </c>
      <c r="R140" s="680">
        <f t="shared" ca="1" si="9"/>
        <v>0</v>
      </c>
      <c r="S140" t="str">
        <f t="shared" si="10"/>
        <v>ASRCMS202202</v>
      </c>
      <c r="T140" s="957">
        <f t="shared" si="11"/>
        <v>45230</v>
      </c>
      <c r="U140" t="str">
        <f t="shared" si="12"/>
        <v>Unaudited</v>
      </c>
    </row>
    <row r="141" spans="1:21" x14ac:dyDescent="0.25">
      <c r="A141" t="s">
        <v>438</v>
      </c>
      <c r="B141" t="s">
        <v>1380</v>
      </c>
      <c r="C141" t="s">
        <v>1381</v>
      </c>
      <c r="D141" s="15">
        <v>1900</v>
      </c>
      <c r="E141" s="121">
        <v>1</v>
      </c>
      <c r="F141" t="s">
        <v>442</v>
      </c>
      <c r="G141" s="121">
        <v>366</v>
      </c>
      <c r="H141" t="s">
        <v>380</v>
      </c>
      <c r="I141" t="s">
        <v>488</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ASRCMS202202</v>
      </c>
      <c r="T141" s="957">
        <f t="shared" si="11"/>
        <v>45230</v>
      </c>
      <c r="U141" t="str">
        <f t="shared" si="12"/>
        <v>Unaudited</v>
      </c>
    </row>
    <row r="142" spans="1:21" x14ac:dyDescent="0.25">
      <c r="A142" t="s">
        <v>438</v>
      </c>
      <c r="B142" t="s">
        <v>1380</v>
      </c>
      <c r="C142" t="s">
        <v>1381</v>
      </c>
      <c r="D142" s="15">
        <v>1900</v>
      </c>
      <c r="E142" s="121">
        <v>1</v>
      </c>
      <c r="F142" t="s">
        <v>442</v>
      </c>
      <c r="G142" s="121">
        <v>366</v>
      </c>
      <c r="H142" t="s">
        <v>380</v>
      </c>
      <c r="I142" t="s">
        <v>488</v>
      </c>
      <c r="J142" t="s">
        <v>12</v>
      </c>
      <c r="K142" t="s">
        <v>223</v>
      </c>
      <c r="L142" s="755">
        <v>1.2</v>
      </c>
      <c r="M142" t="s">
        <v>223</v>
      </c>
      <c r="N142" s="680">
        <f t="shared" ca="1" si="9"/>
        <v>0</v>
      </c>
      <c r="O142" s="680">
        <f t="shared" ca="1" si="9"/>
        <v>0</v>
      </c>
      <c r="P142" s="680">
        <f t="shared" ca="1" si="9"/>
        <v>0</v>
      </c>
      <c r="Q142" s="680">
        <f t="shared" ca="1" si="9"/>
        <v>0</v>
      </c>
      <c r="R142" s="680">
        <f t="shared" ca="1" si="9"/>
        <v>0</v>
      </c>
      <c r="S142" t="str">
        <f t="shared" si="10"/>
        <v>ASRCMS202202</v>
      </c>
      <c r="T142" s="957">
        <f t="shared" si="11"/>
        <v>45230</v>
      </c>
      <c r="U142" t="str">
        <f t="shared" si="12"/>
        <v>Unaudited</v>
      </c>
    </row>
    <row r="143" spans="1:21" x14ac:dyDescent="0.25">
      <c r="A143" t="s">
        <v>438</v>
      </c>
      <c r="B143" t="s">
        <v>1380</v>
      </c>
      <c r="C143" t="s">
        <v>1381</v>
      </c>
      <c r="D143" s="15">
        <v>1900</v>
      </c>
      <c r="E143" s="121">
        <v>1</v>
      </c>
      <c r="F143" t="s">
        <v>442</v>
      </c>
      <c r="G143" s="121">
        <v>366</v>
      </c>
      <c r="H143" t="s">
        <v>380</v>
      </c>
      <c r="I143" t="s">
        <v>488</v>
      </c>
      <c r="J143" t="s">
        <v>12</v>
      </c>
      <c r="K143" t="s">
        <v>1318</v>
      </c>
      <c r="L143" s="755" t="s">
        <v>1314</v>
      </c>
      <c r="M143" t="s">
        <v>1318</v>
      </c>
      <c r="N143" s="680">
        <f t="shared" ca="1" si="9"/>
        <v>0</v>
      </c>
      <c r="O143" s="680">
        <f t="shared" ca="1" si="9"/>
        <v>0</v>
      </c>
      <c r="P143" s="680">
        <f t="shared" ca="1" si="9"/>
        <v>0</v>
      </c>
      <c r="Q143" s="680">
        <f t="shared" ca="1" si="9"/>
        <v>0</v>
      </c>
      <c r="R143" s="680">
        <f t="shared" ca="1" si="9"/>
        <v>0</v>
      </c>
      <c r="S143" t="str">
        <f t="shared" si="10"/>
        <v>ASRCMS202202</v>
      </c>
      <c r="T143" s="957">
        <f t="shared" si="11"/>
        <v>45230</v>
      </c>
      <c r="U143" t="str">
        <f t="shared" si="12"/>
        <v>Unaudited</v>
      </c>
    </row>
    <row r="144" spans="1:21" x14ac:dyDescent="0.25">
      <c r="A144" t="s">
        <v>438</v>
      </c>
      <c r="B144" t="s">
        <v>1380</v>
      </c>
      <c r="C144" t="s">
        <v>1381</v>
      </c>
      <c r="D144" s="15">
        <v>1900</v>
      </c>
      <c r="E144" s="121">
        <v>1</v>
      </c>
      <c r="F144" t="s">
        <v>442</v>
      </c>
      <c r="G144" s="121">
        <v>366</v>
      </c>
      <c r="H144" t="s">
        <v>380</v>
      </c>
      <c r="I144" t="s">
        <v>488</v>
      </c>
      <c r="J144" t="s">
        <v>12</v>
      </c>
      <c r="K144" t="s">
        <v>1320</v>
      </c>
      <c r="L144" s="755" t="s">
        <v>1319</v>
      </c>
      <c r="M144" t="s">
        <v>1320</v>
      </c>
      <c r="N144" s="680">
        <f t="shared" ca="1" si="9"/>
        <v>0</v>
      </c>
      <c r="O144" s="680">
        <f t="shared" ca="1" si="9"/>
        <v>0</v>
      </c>
      <c r="P144" s="680">
        <f t="shared" ca="1" si="9"/>
        <v>0</v>
      </c>
      <c r="Q144" s="680">
        <f t="shared" ca="1" si="9"/>
        <v>0</v>
      </c>
      <c r="R144" s="680">
        <f t="shared" ca="1" si="9"/>
        <v>0</v>
      </c>
      <c r="S144" t="str">
        <f t="shared" si="10"/>
        <v>ASRCMS202202</v>
      </c>
      <c r="T144" s="957">
        <f t="shared" si="11"/>
        <v>45230</v>
      </c>
      <c r="U144" t="str">
        <f t="shared" si="12"/>
        <v>Unaudited</v>
      </c>
    </row>
    <row r="145" spans="1:21" x14ac:dyDescent="0.25">
      <c r="A145" t="s">
        <v>438</v>
      </c>
      <c r="B145" t="s">
        <v>1380</v>
      </c>
      <c r="C145" t="s">
        <v>1381</v>
      </c>
      <c r="D145" s="15">
        <v>1900</v>
      </c>
      <c r="E145" s="121">
        <v>1</v>
      </c>
      <c r="F145" t="s">
        <v>442</v>
      </c>
      <c r="G145" s="121">
        <v>366</v>
      </c>
      <c r="H145" t="s">
        <v>380</v>
      </c>
      <c r="I145" t="s">
        <v>488</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ASRCMS202202</v>
      </c>
      <c r="T145" s="957">
        <f t="shared" si="11"/>
        <v>45230</v>
      </c>
      <c r="U145" t="str">
        <f t="shared" si="12"/>
        <v>Unaudited</v>
      </c>
    </row>
    <row r="146" spans="1:21" x14ac:dyDescent="0.25">
      <c r="A146" t="s">
        <v>438</v>
      </c>
      <c r="B146" t="s">
        <v>1380</v>
      </c>
      <c r="C146" t="s">
        <v>1381</v>
      </c>
      <c r="D146" s="15">
        <v>1900</v>
      </c>
      <c r="E146" s="121">
        <v>1</v>
      </c>
      <c r="F146" t="s">
        <v>442</v>
      </c>
      <c r="G146" s="121">
        <v>366</v>
      </c>
      <c r="H146" t="s">
        <v>380</v>
      </c>
      <c r="I146" t="s">
        <v>489</v>
      </c>
      <c r="J146" t="s">
        <v>434</v>
      </c>
      <c r="K146" t="s">
        <v>791</v>
      </c>
      <c r="L146" s="755">
        <v>2.1</v>
      </c>
      <c r="M146" t="s">
        <v>726</v>
      </c>
      <c r="N146" s="680">
        <f t="shared" ca="1" si="9"/>
        <v>0</v>
      </c>
      <c r="O146" s="680">
        <f t="shared" ca="1" si="9"/>
        <v>0</v>
      </c>
      <c r="P146" s="680">
        <f t="shared" ca="1" si="9"/>
        <v>0</v>
      </c>
      <c r="Q146" s="680">
        <f t="shared" ca="1" si="9"/>
        <v>0</v>
      </c>
      <c r="R146" s="680">
        <f t="shared" ca="1" si="9"/>
        <v>0</v>
      </c>
      <c r="S146" t="str">
        <f t="shared" si="10"/>
        <v>ASRCMS202202</v>
      </c>
      <c r="T146" s="957">
        <f t="shared" si="11"/>
        <v>45230</v>
      </c>
      <c r="U146" t="str">
        <f t="shared" si="12"/>
        <v>Unaudited</v>
      </c>
    </row>
    <row r="147" spans="1:21" x14ac:dyDescent="0.25">
      <c r="A147" t="s">
        <v>438</v>
      </c>
      <c r="B147" t="s">
        <v>1380</v>
      </c>
      <c r="C147" t="s">
        <v>1381</v>
      </c>
      <c r="D147" s="15">
        <v>1900</v>
      </c>
      <c r="E147" s="121">
        <v>1</v>
      </c>
      <c r="F147" t="s">
        <v>442</v>
      </c>
      <c r="G147" s="121">
        <v>366</v>
      </c>
      <c r="H147" t="s">
        <v>380</v>
      </c>
      <c r="I147" t="s">
        <v>489</v>
      </c>
      <c r="J147" t="s">
        <v>434</v>
      </c>
      <c r="K147" t="s">
        <v>791</v>
      </c>
      <c r="L147" s="755">
        <v>2.2000000000000002</v>
      </c>
      <c r="M147" t="s">
        <v>727</v>
      </c>
      <c r="N147" s="680">
        <f t="shared" ca="1" si="9"/>
        <v>0</v>
      </c>
      <c r="O147" s="680">
        <f t="shared" ca="1" si="9"/>
        <v>0</v>
      </c>
      <c r="P147" s="680">
        <f t="shared" ca="1" si="9"/>
        <v>0</v>
      </c>
      <c r="Q147" s="680">
        <f t="shared" ca="1" si="9"/>
        <v>0</v>
      </c>
      <c r="R147" s="680">
        <f t="shared" ca="1" si="9"/>
        <v>0</v>
      </c>
      <c r="S147" t="str">
        <f t="shared" si="10"/>
        <v>ASRCMS202202</v>
      </c>
      <c r="T147" s="957">
        <f t="shared" si="11"/>
        <v>45230</v>
      </c>
      <c r="U147" t="str">
        <f t="shared" si="12"/>
        <v>Unaudited</v>
      </c>
    </row>
    <row r="148" spans="1:21" x14ac:dyDescent="0.25">
      <c r="A148" t="s">
        <v>438</v>
      </c>
      <c r="B148" t="s">
        <v>1380</v>
      </c>
      <c r="C148" t="s">
        <v>1381</v>
      </c>
      <c r="D148" s="15">
        <v>1900</v>
      </c>
      <c r="E148" s="121">
        <v>1</v>
      </c>
      <c r="F148" t="s">
        <v>442</v>
      </c>
      <c r="G148" s="121">
        <v>366</v>
      </c>
      <c r="H148" t="s">
        <v>380</v>
      </c>
      <c r="I148" t="s">
        <v>489</v>
      </c>
      <c r="J148" t="s">
        <v>434</v>
      </c>
      <c r="K148" t="s">
        <v>791</v>
      </c>
      <c r="L148" s="755">
        <v>2.2999999999999998</v>
      </c>
      <c r="M148" t="s">
        <v>728</v>
      </c>
      <c r="N148" s="680">
        <f t="shared" ca="1" si="9"/>
        <v>0</v>
      </c>
      <c r="O148" s="680">
        <f t="shared" ca="1" si="9"/>
        <v>0</v>
      </c>
      <c r="P148" s="680">
        <f t="shared" ca="1" si="9"/>
        <v>0</v>
      </c>
      <c r="Q148" s="680">
        <f t="shared" ca="1" si="9"/>
        <v>0</v>
      </c>
      <c r="R148" s="680">
        <f t="shared" ca="1" si="9"/>
        <v>0</v>
      </c>
      <c r="S148" t="str">
        <f t="shared" si="10"/>
        <v>ASRCMS202202</v>
      </c>
      <c r="T148" s="957">
        <f t="shared" si="11"/>
        <v>45230</v>
      </c>
      <c r="U148" t="str">
        <f t="shared" si="12"/>
        <v>Unaudited</v>
      </c>
    </row>
    <row r="149" spans="1:21" x14ac:dyDescent="0.25">
      <c r="A149" t="s">
        <v>438</v>
      </c>
      <c r="B149" t="s">
        <v>1380</v>
      </c>
      <c r="C149" t="s">
        <v>1381</v>
      </c>
      <c r="D149" s="15">
        <v>1900</v>
      </c>
      <c r="E149" s="121">
        <v>1</v>
      </c>
      <c r="F149" t="s">
        <v>442</v>
      </c>
      <c r="G149" s="121">
        <v>366</v>
      </c>
      <c r="H149" t="s">
        <v>380</v>
      </c>
      <c r="I149" t="s">
        <v>489</v>
      </c>
      <c r="J149" t="s">
        <v>434</v>
      </c>
      <c r="K149" t="s">
        <v>791</v>
      </c>
      <c r="L149" s="755">
        <v>2.4</v>
      </c>
      <c r="M149" t="s">
        <v>729</v>
      </c>
      <c r="N149" s="680">
        <f t="shared" ca="1" si="9"/>
        <v>0</v>
      </c>
      <c r="O149" s="680">
        <f t="shared" ca="1" si="9"/>
        <v>0</v>
      </c>
      <c r="P149" s="680">
        <f t="shared" ca="1" si="9"/>
        <v>0</v>
      </c>
      <c r="Q149" s="680">
        <f t="shared" ca="1" si="9"/>
        <v>0</v>
      </c>
      <c r="R149" s="680">
        <f t="shared" ca="1" si="9"/>
        <v>0</v>
      </c>
      <c r="S149" t="str">
        <f t="shared" si="10"/>
        <v>ASRCMS202202</v>
      </c>
      <c r="T149" s="957">
        <f t="shared" si="11"/>
        <v>45230</v>
      </c>
      <c r="U149" t="str">
        <f t="shared" si="12"/>
        <v>Unaudited</v>
      </c>
    </row>
    <row r="150" spans="1:21" x14ac:dyDescent="0.25">
      <c r="A150" t="s">
        <v>438</v>
      </c>
      <c r="B150" t="s">
        <v>1380</v>
      </c>
      <c r="C150" t="s">
        <v>1381</v>
      </c>
      <c r="D150" s="15">
        <v>1900</v>
      </c>
      <c r="E150" s="121">
        <v>1</v>
      </c>
      <c r="F150" t="s">
        <v>442</v>
      </c>
      <c r="G150" s="121">
        <v>366</v>
      </c>
      <c r="H150" t="s">
        <v>380</v>
      </c>
      <c r="I150" t="s">
        <v>489</v>
      </c>
      <c r="J150" t="s">
        <v>434</v>
      </c>
      <c r="K150" t="s">
        <v>791</v>
      </c>
      <c r="L150" s="755">
        <v>2.5</v>
      </c>
      <c r="M150" t="s">
        <v>771</v>
      </c>
      <c r="N150" s="680">
        <f t="shared" ca="1" si="9"/>
        <v>0</v>
      </c>
      <c r="O150" s="680">
        <f t="shared" ca="1" si="9"/>
        <v>0</v>
      </c>
      <c r="P150" s="680">
        <f t="shared" ca="1" si="9"/>
        <v>0</v>
      </c>
      <c r="Q150" s="680">
        <f t="shared" ca="1" si="9"/>
        <v>0</v>
      </c>
      <c r="R150" s="680">
        <f t="shared" ca="1" si="9"/>
        <v>0</v>
      </c>
      <c r="S150" t="str">
        <f t="shared" si="10"/>
        <v>ASRCMS202202</v>
      </c>
      <c r="T150" s="957">
        <f t="shared" si="11"/>
        <v>45230</v>
      </c>
      <c r="U150" t="str">
        <f t="shared" si="12"/>
        <v>Unaudited</v>
      </c>
    </row>
    <row r="151" spans="1:21" x14ac:dyDescent="0.25">
      <c r="A151" t="s">
        <v>438</v>
      </c>
      <c r="B151" t="s">
        <v>1380</v>
      </c>
      <c r="C151" t="s">
        <v>1381</v>
      </c>
      <c r="D151" s="15">
        <v>1900</v>
      </c>
      <c r="E151" s="121">
        <v>1</v>
      </c>
      <c r="F151" t="s">
        <v>442</v>
      </c>
      <c r="G151" s="121">
        <v>366</v>
      </c>
      <c r="H151" t="s">
        <v>380</v>
      </c>
      <c r="I151" t="s">
        <v>489</v>
      </c>
      <c r="J151" t="s">
        <v>434</v>
      </c>
      <c r="K151" t="s">
        <v>791</v>
      </c>
      <c r="L151" s="755">
        <v>2.6</v>
      </c>
      <c r="M151" t="s">
        <v>187</v>
      </c>
      <c r="N151" s="680">
        <f t="shared" ca="1" si="9"/>
        <v>0</v>
      </c>
      <c r="O151" s="680">
        <f t="shared" ca="1" si="9"/>
        <v>0</v>
      </c>
      <c r="P151" s="680">
        <f t="shared" ca="1" si="9"/>
        <v>0</v>
      </c>
      <c r="Q151" s="680">
        <f t="shared" ca="1" si="9"/>
        <v>0</v>
      </c>
      <c r="R151" s="680">
        <f t="shared" ca="1" si="9"/>
        <v>0</v>
      </c>
      <c r="S151" t="str">
        <f t="shared" si="10"/>
        <v>ASRCMS202202</v>
      </c>
      <c r="T151" s="957">
        <f t="shared" si="11"/>
        <v>45230</v>
      </c>
      <c r="U151" t="str">
        <f t="shared" si="12"/>
        <v>Unaudited</v>
      </c>
    </row>
    <row r="152" spans="1:21" x14ac:dyDescent="0.25">
      <c r="A152" t="s">
        <v>438</v>
      </c>
      <c r="B152" t="s">
        <v>1380</v>
      </c>
      <c r="C152" t="s">
        <v>1381</v>
      </c>
      <c r="D152" s="15">
        <v>1900</v>
      </c>
      <c r="E152" s="121">
        <v>1</v>
      </c>
      <c r="F152" t="s">
        <v>442</v>
      </c>
      <c r="G152" s="121">
        <v>366</v>
      </c>
      <c r="H152" t="s">
        <v>380</v>
      </c>
      <c r="I152" t="s">
        <v>489</v>
      </c>
      <c r="J152" t="s">
        <v>434</v>
      </c>
      <c r="K152" t="s">
        <v>791</v>
      </c>
      <c r="L152" s="755">
        <v>2.7</v>
      </c>
      <c r="M152" t="s">
        <v>792</v>
      </c>
      <c r="N152" s="680">
        <f t="shared" ca="1" si="9"/>
        <v>0</v>
      </c>
      <c r="O152" s="680">
        <f t="shared" ca="1" si="9"/>
        <v>0</v>
      </c>
      <c r="P152" s="680">
        <f t="shared" ca="1" si="9"/>
        <v>0</v>
      </c>
      <c r="Q152" s="680">
        <f t="shared" ca="1" si="9"/>
        <v>0</v>
      </c>
      <c r="R152" s="680">
        <f t="shared" ca="1" si="9"/>
        <v>0</v>
      </c>
      <c r="S152" t="str">
        <f t="shared" si="10"/>
        <v>ASRCMS202202</v>
      </c>
      <c r="T152" s="957">
        <f t="shared" si="11"/>
        <v>45230</v>
      </c>
      <c r="U152" t="str">
        <f t="shared" si="12"/>
        <v>Unaudited</v>
      </c>
    </row>
    <row r="153" spans="1:21" x14ac:dyDescent="0.25">
      <c r="A153" t="s">
        <v>438</v>
      </c>
      <c r="B153" t="s">
        <v>1380</v>
      </c>
      <c r="C153" t="s">
        <v>1381</v>
      </c>
      <c r="D153" s="15">
        <v>1900</v>
      </c>
      <c r="E153" s="121">
        <v>1</v>
      </c>
      <c r="F153" t="s">
        <v>442</v>
      </c>
      <c r="G153" s="121">
        <v>366</v>
      </c>
      <c r="H153" t="s">
        <v>380</v>
      </c>
      <c r="I153" t="s">
        <v>489</v>
      </c>
      <c r="J153" t="s">
        <v>434</v>
      </c>
      <c r="K153" t="s">
        <v>791</v>
      </c>
      <c r="L153" s="755">
        <v>2.8</v>
      </c>
      <c r="M153" t="s">
        <v>793</v>
      </c>
      <c r="N153" s="680">
        <f t="shared" ca="1" si="9"/>
        <v>0</v>
      </c>
      <c r="O153" s="680">
        <f t="shared" ca="1" si="9"/>
        <v>0</v>
      </c>
      <c r="P153" s="680">
        <f t="shared" ca="1" si="9"/>
        <v>0</v>
      </c>
      <c r="Q153" s="680">
        <f t="shared" ca="1" si="9"/>
        <v>0</v>
      </c>
      <c r="R153" s="680">
        <f t="shared" ca="1" si="9"/>
        <v>0</v>
      </c>
      <c r="S153" t="str">
        <f t="shared" si="10"/>
        <v>ASRCMS202202</v>
      </c>
      <c r="T153" s="957">
        <f t="shared" si="11"/>
        <v>45230</v>
      </c>
      <c r="U153" t="str">
        <f t="shared" si="12"/>
        <v>Unaudited</v>
      </c>
    </row>
    <row r="154" spans="1:21" x14ac:dyDescent="0.25">
      <c r="A154" t="s">
        <v>438</v>
      </c>
      <c r="B154" t="s">
        <v>1380</v>
      </c>
      <c r="C154" t="s">
        <v>1381</v>
      </c>
      <c r="D154" s="15">
        <v>1900</v>
      </c>
      <c r="E154" s="121">
        <v>1</v>
      </c>
      <c r="F154" t="s">
        <v>442</v>
      </c>
      <c r="G154" s="121">
        <v>366</v>
      </c>
      <c r="H154" t="s">
        <v>380</v>
      </c>
      <c r="I154" t="s">
        <v>489</v>
      </c>
      <c r="J154" t="s">
        <v>434</v>
      </c>
      <c r="K154" t="s">
        <v>791</v>
      </c>
      <c r="L154" s="755">
        <v>2.9</v>
      </c>
      <c r="M154" t="s">
        <v>774</v>
      </c>
      <c r="N154" s="680">
        <f t="shared" ca="1" si="9"/>
        <v>0</v>
      </c>
      <c r="O154" s="680">
        <f t="shared" ca="1" si="9"/>
        <v>0</v>
      </c>
      <c r="P154" s="680">
        <f t="shared" ca="1" si="9"/>
        <v>0</v>
      </c>
      <c r="Q154" s="680">
        <f t="shared" ca="1" si="9"/>
        <v>0</v>
      </c>
      <c r="R154" s="680">
        <f t="shared" ca="1" si="9"/>
        <v>0</v>
      </c>
      <c r="S154" t="str">
        <f t="shared" si="10"/>
        <v>ASRCMS202202</v>
      </c>
      <c r="T154" s="957">
        <f t="shared" si="11"/>
        <v>45230</v>
      </c>
      <c r="U154" t="str">
        <f t="shared" si="12"/>
        <v>Unaudited</v>
      </c>
    </row>
    <row r="155" spans="1:21" x14ac:dyDescent="0.25">
      <c r="A155" t="s">
        <v>438</v>
      </c>
      <c r="B155" t="s">
        <v>1380</v>
      </c>
      <c r="C155" t="s">
        <v>1381</v>
      </c>
      <c r="D155" s="15">
        <v>1900</v>
      </c>
      <c r="E155" s="121">
        <v>1</v>
      </c>
      <c r="F155" t="s">
        <v>442</v>
      </c>
      <c r="G155" s="121">
        <v>366</v>
      </c>
      <c r="H155" t="s">
        <v>380</v>
      </c>
      <c r="I155" t="s">
        <v>489</v>
      </c>
      <c r="J155" t="s">
        <v>434</v>
      </c>
      <c r="K155" t="s">
        <v>224</v>
      </c>
      <c r="L155" s="755">
        <v>2.11</v>
      </c>
      <c r="M155" t="s">
        <v>229</v>
      </c>
      <c r="N155" s="680">
        <f t="shared" ca="1" si="9"/>
        <v>0</v>
      </c>
      <c r="O155" s="680">
        <f t="shared" ca="1" si="9"/>
        <v>0</v>
      </c>
      <c r="P155" s="680">
        <f t="shared" ca="1" si="9"/>
        <v>0</v>
      </c>
      <c r="Q155" s="680">
        <f t="shared" ca="1" si="9"/>
        <v>0</v>
      </c>
      <c r="R155" s="680">
        <f t="shared" ca="1" si="9"/>
        <v>0</v>
      </c>
      <c r="S155" t="str">
        <f t="shared" si="10"/>
        <v>ASRCMS202202</v>
      </c>
      <c r="T155" s="957">
        <f t="shared" si="11"/>
        <v>45230</v>
      </c>
      <c r="U155" t="str">
        <f t="shared" si="12"/>
        <v>Unaudited</v>
      </c>
    </row>
    <row r="156" spans="1:21" x14ac:dyDescent="0.25">
      <c r="A156" t="s">
        <v>438</v>
      </c>
      <c r="B156" t="s">
        <v>1380</v>
      </c>
      <c r="C156" t="s">
        <v>1381</v>
      </c>
      <c r="D156" s="15">
        <v>1900</v>
      </c>
      <c r="E156" s="121">
        <v>1</v>
      </c>
      <c r="F156" t="s">
        <v>442</v>
      </c>
      <c r="G156" s="121">
        <v>366</v>
      </c>
      <c r="H156" t="s">
        <v>380</v>
      </c>
      <c r="I156" t="s">
        <v>489</v>
      </c>
      <c r="J156" t="s">
        <v>434</v>
      </c>
      <c r="K156" t="s">
        <v>224</v>
      </c>
      <c r="L156" s="755">
        <v>2.12</v>
      </c>
      <c r="M156" t="s">
        <v>555</v>
      </c>
      <c r="N156" s="680">
        <f t="shared" ca="1" si="9"/>
        <v>0</v>
      </c>
      <c r="O156" s="680">
        <f t="shared" ca="1" si="9"/>
        <v>0</v>
      </c>
      <c r="P156" s="680">
        <f t="shared" ca="1" si="9"/>
        <v>0</v>
      </c>
      <c r="Q156" s="680">
        <f t="shared" ca="1" si="9"/>
        <v>0</v>
      </c>
      <c r="R156" s="680">
        <f t="shared" ca="1" si="9"/>
        <v>0</v>
      </c>
      <c r="S156" t="str">
        <f t="shared" si="10"/>
        <v>ASRCMS202202</v>
      </c>
      <c r="T156" s="957">
        <f t="shared" si="11"/>
        <v>45230</v>
      </c>
      <c r="U156" t="str">
        <f t="shared" si="12"/>
        <v>Unaudited</v>
      </c>
    </row>
    <row r="157" spans="1:21" x14ac:dyDescent="0.25">
      <c r="A157" t="s">
        <v>438</v>
      </c>
      <c r="B157" t="s">
        <v>1380</v>
      </c>
      <c r="C157" t="s">
        <v>1381</v>
      </c>
      <c r="D157" s="15">
        <v>1900</v>
      </c>
      <c r="E157" s="121">
        <v>1</v>
      </c>
      <c r="F157" t="s">
        <v>442</v>
      </c>
      <c r="G157" s="121">
        <v>366</v>
      </c>
      <c r="H157" t="s">
        <v>380</v>
      </c>
      <c r="I157" t="s">
        <v>489</v>
      </c>
      <c r="J157" t="s">
        <v>434</v>
      </c>
      <c r="K157" t="s">
        <v>224</v>
      </c>
      <c r="L157" s="755">
        <v>2.13</v>
      </c>
      <c r="M157" t="s">
        <v>230</v>
      </c>
      <c r="N157" s="680">
        <f t="shared" ca="1" si="9"/>
        <v>0</v>
      </c>
      <c r="O157" s="680">
        <f t="shared" ca="1" si="9"/>
        <v>0</v>
      </c>
      <c r="P157" s="680">
        <f t="shared" ca="1" si="9"/>
        <v>0</v>
      </c>
      <c r="Q157" s="680">
        <f t="shared" ca="1" si="9"/>
        <v>0</v>
      </c>
      <c r="R157" s="680">
        <f t="shared" ca="1" si="9"/>
        <v>0</v>
      </c>
      <c r="S157" t="str">
        <f t="shared" si="10"/>
        <v>ASRCMS202202</v>
      </c>
      <c r="T157" s="957">
        <f t="shared" si="11"/>
        <v>45230</v>
      </c>
      <c r="U157" t="str">
        <f t="shared" si="12"/>
        <v>Unaudited</v>
      </c>
    </row>
    <row r="158" spans="1:21" x14ac:dyDescent="0.25">
      <c r="A158" t="s">
        <v>438</v>
      </c>
      <c r="B158" t="s">
        <v>1380</v>
      </c>
      <c r="C158" t="s">
        <v>1381</v>
      </c>
      <c r="D158" s="15">
        <v>1900</v>
      </c>
      <c r="E158" s="121">
        <v>1</v>
      </c>
      <c r="F158" t="s">
        <v>442</v>
      </c>
      <c r="G158" s="121">
        <v>366</v>
      </c>
      <c r="H158" t="s">
        <v>380</v>
      </c>
      <c r="I158" t="s">
        <v>489</v>
      </c>
      <c r="J158" t="s">
        <v>434</v>
      </c>
      <c r="K158" t="s">
        <v>224</v>
      </c>
      <c r="L158" s="755">
        <v>2.14</v>
      </c>
      <c r="M158" t="s">
        <v>559</v>
      </c>
      <c r="N158" s="680">
        <f t="shared" ca="1" si="9"/>
        <v>0</v>
      </c>
      <c r="O158" s="680">
        <f t="shared" ca="1" si="9"/>
        <v>0</v>
      </c>
      <c r="P158" s="680">
        <f t="shared" ca="1" si="9"/>
        <v>0</v>
      </c>
      <c r="Q158" s="680">
        <f t="shared" ca="1" si="9"/>
        <v>0</v>
      </c>
      <c r="R158" s="680">
        <f t="shared" ca="1" si="9"/>
        <v>0</v>
      </c>
      <c r="S158" t="str">
        <f t="shared" si="10"/>
        <v>ASRCMS202202</v>
      </c>
      <c r="T158" s="957">
        <f t="shared" si="11"/>
        <v>45230</v>
      </c>
      <c r="U158" t="str">
        <f t="shared" si="12"/>
        <v>Unaudited</v>
      </c>
    </row>
    <row r="159" spans="1:21" x14ac:dyDescent="0.25">
      <c r="A159" t="s">
        <v>438</v>
      </c>
      <c r="B159" t="s">
        <v>1380</v>
      </c>
      <c r="C159" t="s">
        <v>1381</v>
      </c>
      <c r="D159" s="15">
        <v>1900</v>
      </c>
      <c r="E159" s="121">
        <v>1</v>
      </c>
      <c r="F159" t="s">
        <v>442</v>
      </c>
      <c r="G159" s="121">
        <v>366</v>
      </c>
      <c r="H159" t="s">
        <v>380</v>
      </c>
      <c r="I159" t="s">
        <v>489</v>
      </c>
      <c r="J159" t="s">
        <v>434</v>
      </c>
      <c r="K159" t="s">
        <v>224</v>
      </c>
      <c r="L159" s="755">
        <v>2.15</v>
      </c>
      <c r="M159" t="s">
        <v>20</v>
      </c>
      <c r="N159" s="680">
        <f t="shared" ca="1" si="9"/>
        <v>0</v>
      </c>
      <c r="O159" s="680">
        <f t="shared" ca="1" si="9"/>
        <v>0</v>
      </c>
      <c r="P159" s="680">
        <f t="shared" ca="1" si="9"/>
        <v>0</v>
      </c>
      <c r="Q159" s="680">
        <f t="shared" ca="1" si="9"/>
        <v>0</v>
      </c>
      <c r="R159" s="680">
        <f t="shared" ca="1" si="9"/>
        <v>0</v>
      </c>
      <c r="S159" t="str">
        <f t="shared" si="10"/>
        <v>ASRCMS202202</v>
      </c>
      <c r="T159" s="957">
        <f t="shared" si="11"/>
        <v>45230</v>
      </c>
      <c r="U159" t="str">
        <f t="shared" si="12"/>
        <v>Unaudited</v>
      </c>
    </row>
    <row r="160" spans="1:21" x14ac:dyDescent="0.25">
      <c r="A160" t="s">
        <v>438</v>
      </c>
      <c r="B160" t="s">
        <v>1380</v>
      </c>
      <c r="C160" t="s">
        <v>1381</v>
      </c>
      <c r="D160" s="15">
        <v>1900</v>
      </c>
      <c r="E160" s="121">
        <v>1</v>
      </c>
      <c r="F160" t="s">
        <v>442</v>
      </c>
      <c r="G160" s="121">
        <v>366</v>
      </c>
      <c r="H160" t="s">
        <v>380</v>
      </c>
      <c r="I160" t="s">
        <v>489</v>
      </c>
      <c r="J160" t="s">
        <v>434</v>
      </c>
      <c r="K160" t="s">
        <v>224</v>
      </c>
      <c r="L160" s="755">
        <v>2.16</v>
      </c>
      <c r="M160" t="s">
        <v>794</v>
      </c>
      <c r="N160" s="680">
        <f t="shared" ca="1" si="9"/>
        <v>0</v>
      </c>
      <c r="O160" s="680">
        <f t="shared" ca="1" si="9"/>
        <v>0</v>
      </c>
      <c r="P160" s="680">
        <f t="shared" ca="1" si="9"/>
        <v>0</v>
      </c>
      <c r="Q160" s="680">
        <f t="shared" ca="1" si="9"/>
        <v>0</v>
      </c>
      <c r="R160" s="680">
        <f t="shared" ca="1" si="9"/>
        <v>0</v>
      </c>
      <c r="S160" t="str">
        <f t="shared" si="10"/>
        <v>ASRCMS202202</v>
      </c>
      <c r="T160" s="957">
        <f t="shared" si="11"/>
        <v>45230</v>
      </c>
      <c r="U160" t="str">
        <f t="shared" si="12"/>
        <v>Unaudited</v>
      </c>
    </row>
    <row r="161" spans="1:21" x14ac:dyDescent="0.25">
      <c r="A161" t="s">
        <v>438</v>
      </c>
      <c r="B161" t="s">
        <v>1380</v>
      </c>
      <c r="C161" t="s">
        <v>1381</v>
      </c>
      <c r="D161" s="15">
        <v>1900</v>
      </c>
      <c r="E161" s="121">
        <v>1</v>
      </c>
      <c r="F161" t="s">
        <v>442</v>
      </c>
      <c r="G161" s="121">
        <v>366</v>
      </c>
      <c r="H161" t="s">
        <v>380</v>
      </c>
      <c r="I161" t="s">
        <v>489</v>
      </c>
      <c r="J161" t="s">
        <v>434</v>
      </c>
      <c r="K161" t="s">
        <v>224</v>
      </c>
      <c r="L161" s="755">
        <v>2.17</v>
      </c>
      <c r="M161" t="s">
        <v>1047</v>
      </c>
      <c r="N161" s="680">
        <f t="shared" ca="1" si="9"/>
        <v>0</v>
      </c>
      <c r="O161" s="680">
        <f t="shared" ca="1" si="9"/>
        <v>0</v>
      </c>
      <c r="P161" s="680">
        <f t="shared" ca="1" si="9"/>
        <v>0</v>
      </c>
      <c r="Q161" s="680">
        <f t="shared" ca="1" si="9"/>
        <v>0</v>
      </c>
      <c r="R161" s="680">
        <f t="shared" ca="1" si="9"/>
        <v>0</v>
      </c>
      <c r="S161" t="str">
        <f t="shared" si="10"/>
        <v>ASRCMS202202</v>
      </c>
      <c r="T161" s="957">
        <f t="shared" si="11"/>
        <v>45230</v>
      </c>
      <c r="U161" t="str">
        <f t="shared" si="12"/>
        <v>Unaudited</v>
      </c>
    </row>
    <row r="162" spans="1:21" x14ac:dyDescent="0.25">
      <c r="A162" t="s">
        <v>438</v>
      </c>
      <c r="B162" t="s">
        <v>1380</v>
      </c>
      <c r="C162" t="s">
        <v>1381</v>
      </c>
      <c r="D162" s="15">
        <v>1900</v>
      </c>
      <c r="E162" s="121">
        <v>1</v>
      </c>
      <c r="F162" t="s">
        <v>442</v>
      </c>
      <c r="G162" s="121">
        <v>366</v>
      </c>
      <c r="H162" t="s">
        <v>380</v>
      </c>
      <c r="I162" t="s">
        <v>489</v>
      </c>
      <c r="J162" t="s">
        <v>434</v>
      </c>
      <c r="K162" t="s">
        <v>224</v>
      </c>
      <c r="L162" s="755">
        <v>2.1800000000000002</v>
      </c>
      <c r="M162" t="s">
        <v>651</v>
      </c>
      <c r="N162" s="680">
        <f t="shared" ca="1" si="9"/>
        <v>0</v>
      </c>
      <c r="O162" s="680">
        <f t="shared" ca="1" si="9"/>
        <v>0</v>
      </c>
      <c r="P162" s="680">
        <f t="shared" ca="1" si="9"/>
        <v>0</v>
      </c>
      <c r="Q162" s="680">
        <f t="shared" ca="1" si="9"/>
        <v>0</v>
      </c>
      <c r="R162" s="680">
        <f t="shared" ca="1" si="9"/>
        <v>0</v>
      </c>
      <c r="S162" t="str">
        <f t="shared" si="10"/>
        <v>ASRCMS202202</v>
      </c>
      <c r="T162" s="957">
        <f t="shared" si="11"/>
        <v>45230</v>
      </c>
      <c r="U162" t="str">
        <f t="shared" si="12"/>
        <v>Unaudited</v>
      </c>
    </row>
    <row r="163" spans="1:21" x14ac:dyDescent="0.25">
      <c r="A163" t="s">
        <v>438</v>
      </c>
      <c r="B163" t="s">
        <v>1380</v>
      </c>
      <c r="C163" t="s">
        <v>1381</v>
      </c>
      <c r="D163" s="15">
        <v>1900</v>
      </c>
      <c r="E163" s="121">
        <v>1</v>
      </c>
      <c r="F163" t="s">
        <v>442</v>
      </c>
      <c r="G163" s="121">
        <v>366</v>
      </c>
      <c r="H163" t="s">
        <v>380</v>
      </c>
      <c r="I163" t="s">
        <v>489</v>
      </c>
      <c r="J163" t="s">
        <v>434</v>
      </c>
      <c r="K163" t="s">
        <v>224</v>
      </c>
      <c r="L163" s="755">
        <v>2.19</v>
      </c>
      <c r="M163" t="s">
        <v>219</v>
      </c>
      <c r="N163" s="680">
        <f t="shared" ca="1" si="9"/>
        <v>0</v>
      </c>
      <c r="O163" s="680">
        <f t="shared" ca="1" si="9"/>
        <v>0</v>
      </c>
      <c r="P163" s="680">
        <f t="shared" ca="1" si="9"/>
        <v>0</v>
      </c>
      <c r="Q163" s="680">
        <f t="shared" ca="1" si="9"/>
        <v>0</v>
      </c>
      <c r="R163" s="680">
        <f t="shared" ca="1" si="9"/>
        <v>0</v>
      </c>
      <c r="S163" t="str">
        <f t="shared" si="10"/>
        <v>ASRCMS202202</v>
      </c>
      <c r="T163" s="957">
        <f t="shared" si="11"/>
        <v>45230</v>
      </c>
      <c r="U163" t="str">
        <f t="shared" si="12"/>
        <v>Unaudited</v>
      </c>
    </row>
    <row r="164" spans="1:21" x14ac:dyDescent="0.25">
      <c r="A164" t="s">
        <v>438</v>
      </c>
      <c r="B164" t="s">
        <v>1380</v>
      </c>
      <c r="C164" t="s">
        <v>1381</v>
      </c>
      <c r="D164" s="15">
        <v>1900</v>
      </c>
      <c r="E164" s="121">
        <v>1</v>
      </c>
      <c r="F164" t="s">
        <v>442</v>
      </c>
      <c r="G164" s="121">
        <v>366</v>
      </c>
      <c r="H164" t="s">
        <v>380</v>
      </c>
      <c r="I164" t="s">
        <v>489</v>
      </c>
      <c r="J164" t="s">
        <v>434</v>
      </c>
      <c r="K164" t="s">
        <v>224</v>
      </c>
      <c r="L164" s="755" t="s">
        <v>700</v>
      </c>
      <c r="M164" t="s">
        <v>231</v>
      </c>
      <c r="N164" s="680">
        <f t="shared" ca="1" si="9"/>
        <v>0</v>
      </c>
      <c r="O164" s="680">
        <f t="shared" ca="1" si="9"/>
        <v>0</v>
      </c>
      <c r="P164" s="680">
        <f t="shared" ca="1" si="9"/>
        <v>0</v>
      </c>
      <c r="Q164" s="680">
        <f t="shared" ca="1" si="9"/>
        <v>0</v>
      </c>
      <c r="R164" s="680">
        <f t="shared" ca="1" si="9"/>
        <v>0</v>
      </c>
      <c r="S164" t="str">
        <f t="shared" si="10"/>
        <v>ASRCMS202202</v>
      </c>
      <c r="T164" s="957">
        <f t="shared" si="11"/>
        <v>45230</v>
      </c>
      <c r="U164" t="str">
        <f t="shared" si="12"/>
        <v>Unaudited</v>
      </c>
    </row>
    <row r="165" spans="1:21" x14ac:dyDescent="0.25">
      <c r="A165" t="s">
        <v>438</v>
      </c>
      <c r="B165" t="s">
        <v>1380</v>
      </c>
      <c r="C165" t="s">
        <v>1381</v>
      </c>
      <c r="D165" s="15">
        <v>1900</v>
      </c>
      <c r="E165" s="121">
        <v>1</v>
      </c>
      <c r="F165" t="s">
        <v>442</v>
      </c>
      <c r="G165" s="121">
        <v>366</v>
      </c>
      <c r="H165" t="s">
        <v>380</v>
      </c>
      <c r="I165" t="s">
        <v>489</v>
      </c>
      <c r="J165" t="s">
        <v>434</v>
      </c>
      <c r="K165" t="s">
        <v>224</v>
      </c>
      <c r="L165" s="755">
        <v>2.21</v>
      </c>
      <c r="M165" t="s">
        <v>467</v>
      </c>
      <c r="N165" s="680">
        <f t="shared" ca="1" si="9"/>
        <v>0</v>
      </c>
      <c r="O165" s="680">
        <f t="shared" ca="1" si="9"/>
        <v>0</v>
      </c>
      <c r="P165" s="680">
        <f t="shared" ca="1" si="9"/>
        <v>0</v>
      </c>
      <c r="Q165" s="680">
        <f t="shared" ca="1" si="9"/>
        <v>0</v>
      </c>
      <c r="R165" s="680">
        <f t="shared" ca="1" si="9"/>
        <v>0</v>
      </c>
      <c r="S165" t="str">
        <f t="shared" si="10"/>
        <v>ASRCMS202202</v>
      </c>
      <c r="T165" s="957">
        <f t="shared" si="11"/>
        <v>45230</v>
      </c>
      <c r="U165" t="str">
        <f t="shared" si="12"/>
        <v>Unaudited</v>
      </c>
    </row>
    <row r="166" spans="1:21" x14ac:dyDescent="0.25">
      <c r="A166" t="s">
        <v>438</v>
      </c>
      <c r="B166" t="s">
        <v>1380</v>
      </c>
      <c r="C166" t="s">
        <v>1381</v>
      </c>
      <c r="D166" s="15">
        <v>1900</v>
      </c>
      <c r="E166" s="121">
        <v>1</v>
      </c>
      <c r="F166" t="s">
        <v>442</v>
      </c>
      <c r="G166" s="121">
        <v>366</v>
      </c>
      <c r="H166" t="s">
        <v>380</v>
      </c>
      <c r="I166" t="s">
        <v>489</v>
      </c>
      <c r="J166" t="s">
        <v>434</v>
      </c>
      <c r="K166" t="s">
        <v>6</v>
      </c>
      <c r="L166" s="755" t="s">
        <v>70</v>
      </c>
      <c r="M166" t="s">
        <v>189</v>
      </c>
      <c r="N166" s="680">
        <f t="shared" ca="1" si="9"/>
        <v>0</v>
      </c>
      <c r="O166" s="680">
        <f t="shared" ca="1" si="9"/>
        <v>0</v>
      </c>
      <c r="P166" s="680">
        <f t="shared" ca="1" si="9"/>
        <v>0</v>
      </c>
      <c r="Q166" s="680">
        <f t="shared" ca="1" si="9"/>
        <v>0</v>
      </c>
      <c r="R166" s="680">
        <f t="shared" ca="1" si="9"/>
        <v>0</v>
      </c>
      <c r="S166" t="str">
        <f t="shared" si="10"/>
        <v>ASRCMS202202</v>
      </c>
      <c r="T166" s="957">
        <f t="shared" si="11"/>
        <v>45230</v>
      </c>
      <c r="U166" t="str">
        <f t="shared" si="12"/>
        <v>Unaudited</v>
      </c>
    </row>
    <row r="167" spans="1:21" x14ac:dyDescent="0.25">
      <c r="A167" t="s">
        <v>438</v>
      </c>
      <c r="B167" t="s">
        <v>1380</v>
      </c>
      <c r="C167" t="s">
        <v>1381</v>
      </c>
      <c r="D167" s="15">
        <v>1900</v>
      </c>
      <c r="E167" s="121">
        <v>1</v>
      </c>
      <c r="F167" t="s">
        <v>442</v>
      </c>
      <c r="G167" s="121">
        <v>366</v>
      </c>
      <c r="H167" t="s">
        <v>380</v>
      </c>
      <c r="I167" t="s">
        <v>489</v>
      </c>
      <c r="J167" t="s">
        <v>434</v>
      </c>
      <c r="K167" t="s">
        <v>6</v>
      </c>
      <c r="L167" s="755" t="s">
        <v>71</v>
      </c>
      <c r="M167" t="s">
        <v>232</v>
      </c>
      <c r="N167" s="680">
        <f t="shared" ca="1" si="9"/>
        <v>0</v>
      </c>
      <c r="O167" s="680">
        <f t="shared" ca="1" si="9"/>
        <v>0</v>
      </c>
      <c r="P167" s="680">
        <f t="shared" ca="1" si="9"/>
        <v>0</v>
      </c>
      <c r="Q167" s="680">
        <f t="shared" ca="1" si="9"/>
        <v>0</v>
      </c>
      <c r="R167" s="680">
        <f t="shared" ca="1" si="9"/>
        <v>0</v>
      </c>
      <c r="S167" t="str">
        <f t="shared" si="10"/>
        <v>ASRCMS202202</v>
      </c>
      <c r="T167" s="957">
        <f t="shared" si="11"/>
        <v>45230</v>
      </c>
      <c r="U167" t="str">
        <f t="shared" si="12"/>
        <v>Unaudited</v>
      </c>
    </row>
    <row r="168" spans="1:21" x14ac:dyDescent="0.25">
      <c r="A168" t="s">
        <v>438</v>
      </c>
      <c r="B168" t="s">
        <v>1380</v>
      </c>
      <c r="C168" t="s">
        <v>1381</v>
      </c>
      <c r="D168" s="15">
        <v>1900</v>
      </c>
      <c r="E168" s="121">
        <v>1</v>
      </c>
      <c r="F168" t="s">
        <v>442</v>
      </c>
      <c r="G168" s="121">
        <v>366</v>
      </c>
      <c r="H168" t="s">
        <v>380</v>
      </c>
      <c r="I168" t="s">
        <v>489</v>
      </c>
      <c r="J168" t="s">
        <v>434</v>
      </c>
      <c r="K168" t="s">
        <v>6</v>
      </c>
      <c r="L168" s="755" t="s">
        <v>72</v>
      </c>
      <c r="M168" t="s">
        <v>165</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ASRCMS202202</v>
      </c>
      <c r="T168" s="957">
        <f t="shared" si="11"/>
        <v>45230</v>
      </c>
      <c r="U168" t="str">
        <f t="shared" si="12"/>
        <v>Unaudited</v>
      </c>
    </row>
    <row r="169" spans="1:21" x14ac:dyDescent="0.25">
      <c r="A169" t="s">
        <v>438</v>
      </c>
      <c r="B169" t="s">
        <v>1380</v>
      </c>
      <c r="C169" t="s">
        <v>1381</v>
      </c>
      <c r="D169" s="15">
        <v>1900</v>
      </c>
      <c r="E169" s="121">
        <v>1</v>
      </c>
      <c r="F169" t="s">
        <v>442</v>
      </c>
      <c r="G169" s="121">
        <v>366</v>
      </c>
      <c r="H169" t="s">
        <v>380</v>
      </c>
      <c r="I169" t="s">
        <v>489</v>
      </c>
      <c r="J169" t="s">
        <v>434</v>
      </c>
      <c r="K169" t="s">
        <v>6</v>
      </c>
      <c r="L169" s="755">
        <v>3.4</v>
      </c>
      <c r="M169" t="s">
        <v>462</v>
      </c>
      <c r="N169" s="680">
        <f t="shared" ca="1" si="13"/>
        <v>0</v>
      </c>
      <c r="O169" s="680">
        <f t="shared" ca="1" si="13"/>
        <v>0</v>
      </c>
      <c r="P169" s="680">
        <f t="shared" ca="1" si="13"/>
        <v>0</v>
      </c>
      <c r="Q169" s="680">
        <f t="shared" ca="1" si="13"/>
        <v>0</v>
      </c>
      <c r="R169" s="680">
        <f t="shared" ca="1" si="13"/>
        <v>0</v>
      </c>
      <c r="S169" t="str">
        <f t="shared" si="10"/>
        <v>ASRCMS202202</v>
      </c>
      <c r="T169" s="957">
        <f t="shared" si="11"/>
        <v>45230</v>
      </c>
      <c r="U169" t="str">
        <f t="shared" si="12"/>
        <v>Unaudited</v>
      </c>
    </row>
    <row r="170" spans="1:21" x14ac:dyDescent="0.25">
      <c r="A170" t="s">
        <v>438</v>
      </c>
      <c r="B170" t="s">
        <v>1380</v>
      </c>
      <c r="C170" t="s">
        <v>1381</v>
      </c>
      <c r="D170" s="15">
        <v>1900</v>
      </c>
      <c r="E170" s="121">
        <v>1</v>
      </c>
      <c r="F170" t="s">
        <v>442</v>
      </c>
      <c r="G170" s="121">
        <v>366</v>
      </c>
      <c r="H170" t="s">
        <v>380</v>
      </c>
      <c r="I170" t="s">
        <v>489</v>
      </c>
      <c r="J170" t="s">
        <v>434</v>
      </c>
      <c r="K170" t="s">
        <v>435</v>
      </c>
      <c r="L170" s="755">
        <v>4.5</v>
      </c>
      <c r="M170" t="s">
        <v>32</v>
      </c>
      <c r="N170" s="680">
        <f t="shared" ca="1" si="13"/>
        <v>0</v>
      </c>
      <c r="O170" s="680">
        <f t="shared" ca="1" si="13"/>
        <v>0</v>
      </c>
      <c r="P170" s="680">
        <f t="shared" ca="1" si="13"/>
        <v>0</v>
      </c>
      <c r="Q170" s="680">
        <f t="shared" ca="1" si="13"/>
        <v>0</v>
      </c>
      <c r="R170" s="680">
        <f t="shared" ca="1" si="13"/>
        <v>0</v>
      </c>
      <c r="S170" t="str">
        <f t="shared" si="10"/>
        <v>ASRCMS202202</v>
      </c>
      <c r="T170" s="957">
        <f t="shared" si="11"/>
        <v>45230</v>
      </c>
      <c r="U170" t="str">
        <f t="shared" si="12"/>
        <v>Unaudited</v>
      </c>
    </row>
    <row r="171" spans="1:21" x14ac:dyDescent="0.25">
      <c r="A171" t="s">
        <v>438</v>
      </c>
      <c r="B171" t="s">
        <v>1380</v>
      </c>
      <c r="C171" t="s">
        <v>1381</v>
      </c>
      <c r="D171" s="15">
        <v>1900</v>
      </c>
      <c r="E171" s="121">
        <v>1</v>
      </c>
      <c r="F171" t="s">
        <v>442</v>
      </c>
      <c r="G171" s="121">
        <v>366</v>
      </c>
      <c r="H171" t="s">
        <v>380</v>
      </c>
      <c r="I171" t="s">
        <v>489</v>
      </c>
      <c r="J171" t="s">
        <v>434</v>
      </c>
      <c r="K171" t="s">
        <v>435</v>
      </c>
      <c r="L171" s="755" t="s">
        <v>939</v>
      </c>
      <c r="M171" t="s">
        <v>930</v>
      </c>
      <c r="N171" s="680">
        <f t="shared" ca="1" si="13"/>
        <v>0</v>
      </c>
      <c r="O171" s="680">
        <f t="shared" ca="1" si="13"/>
        <v>0</v>
      </c>
      <c r="P171" s="680">
        <f t="shared" ca="1" si="13"/>
        <v>0</v>
      </c>
      <c r="Q171" s="680">
        <f t="shared" ca="1" si="13"/>
        <v>0</v>
      </c>
      <c r="R171" s="680">
        <f t="shared" ca="1" si="13"/>
        <v>0</v>
      </c>
      <c r="S171" t="str">
        <f t="shared" si="10"/>
        <v>ASRCMS202202</v>
      </c>
      <c r="T171" s="957">
        <f t="shared" si="11"/>
        <v>45230</v>
      </c>
      <c r="U171" t="str">
        <f t="shared" si="12"/>
        <v>Unaudited</v>
      </c>
    </row>
    <row r="172" spans="1:21" x14ac:dyDescent="0.25">
      <c r="A172" t="s">
        <v>438</v>
      </c>
      <c r="B172" t="s">
        <v>1380</v>
      </c>
      <c r="C172" t="s">
        <v>1381</v>
      </c>
      <c r="D172" s="15">
        <v>1900</v>
      </c>
      <c r="E172" s="121">
        <v>1</v>
      </c>
      <c r="F172" t="s">
        <v>442</v>
      </c>
      <c r="G172" s="121">
        <v>366</v>
      </c>
      <c r="H172" t="s">
        <v>380</v>
      </c>
      <c r="I172" t="s">
        <v>489</v>
      </c>
      <c r="J172" t="s">
        <v>434</v>
      </c>
      <c r="K172" t="s">
        <v>435</v>
      </c>
      <c r="L172" s="755" t="s">
        <v>194</v>
      </c>
      <c r="M172" t="s">
        <v>40</v>
      </c>
      <c r="N172" s="680">
        <f t="shared" ca="1" si="13"/>
        <v>0</v>
      </c>
      <c r="O172" s="680">
        <f t="shared" ca="1" si="13"/>
        <v>0</v>
      </c>
      <c r="P172" s="680">
        <f t="shared" ca="1" si="13"/>
        <v>0</v>
      </c>
      <c r="Q172" s="680">
        <f t="shared" ca="1" si="13"/>
        <v>0</v>
      </c>
      <c r="R172" s="680">
        <f t="shared" ca="1" si="13"/>
        <v>0</v>
      </c>
      <c r="S172" t="str">
        <f t="shared" si="10"/>
        <v>ASRCMS202202</v>
      </c>
      <c r="T172" s="957">
        <f t="shared" si="11"/>
        <v>45230</v>
      </c>
      <c r="U172" t="str">
        <f t="shared" si="12"/>
        <v>Unaudited</v>
      </c>
    </row>
    <row r="173" spans="1:21" x14ac:dyDescent="0.25">
      <c r="A173" t="s">
        <v>438</v>
      </c>
      <c r="B173" t="s">
        <v>1380</v>
      </c>
      <c r="C173" t="s">
        <v>1381</v>
      </c>
      <c r="D173" s="15">
        <v>1900</v>
      </c>
      <c r="E173" s="121">
        <v>1</v>
      </c>
      <c r="F173" t="s">
        <v>442</v>
      </c>
      <c r="G173" s="121">
        <v>366</v>
      </c>
      <c r="H173" t="s">
        <v>380</v>
      </c>
      <c r="I173" t="s">
        <v>489</v>
      </c>
      <c r="J173" t="s">
        <v>434</v>
      </c>
      <c r="K173" t="s">
        <v>435</v>
      </c>
      <c r="L173" s="755" t="s">
        <v>193</v>
      </c>
      <c r="M173" t="s">
        <v>330</v>
      </c>
      <c r="N173" s="680">
        <f t="shared" ca="1" si="13"/>
        <v>0</v>
      </c>
      <c r="O173" s="680">
        <f t="shared" ca="1" si="13"/>
        <v>0</v>
      </c>
      <c r="P173" s="680">
        <f t="shared" ca="1" si="13"/>
        <v>0</v>
      </c>
      <c r="Q173" s="680">
        <f t="shared" ca="1" si="13"/>
        <v>0</v>
      </c>
      <c r="R173" s="680">
        <f t="shared" ca="1" si="13"/>
        <v>0</v>
      </c>
      <c r="S173" t="str">
        <f t="shared" si="10"/>
        <v>ASRCMS202202</v>
      </c>
      <c r="T173" s="957">
        <f t="shared" si="11"/>
        <v>45230</v>
      </c>
      <c r="U173" t="str">
        <f t="shared" si="12"/>
        <v>Unaudited</v>
      </c>
    </row>
    <row r="174" spans="1:21" x14ac:dyDescent="0.25">
      <c r="A174" t="s">
        <v>438</v>
      </c>
      <c r="B174" t="s">
        <v>1380</v>
      </c>
      <c r="C174" t="s">
        <v>1381</v>
      </c>
      <c r="D174" s="15">
        <v>1900</v>
      </c>
      <c r="E174" s="121">
        <v>1</v>
      </c>
      <c r="F174" t="s">
        <v>442</v>
      </c>
      <c r="G174" s="121">
        <v>366</v>
      </c>
      <c r="H174" t="s">
        <v>380</v>
      </c>
      <c r="I174" t="s">
        <v>489</v>
      </c>
      <c r="J174" t="s">
        <v>451</v>
      </c>
      <c r="K174" t="s">
        <v>436</v>
      </c>
      <c r="L174" s="755" t="s">
        <v>79</v>
      </c>
      <c r="M174" t="s">
        <v>27</v>
      </c>
      <c r="N174" s="680">
        <f t="shared" ca="1" si="13"/>
        <v>0</v>
      </c>
      <c r="O174" s="680">
        <f t="shared" ca="1" si="13"/>
        <v>0</v>
      </c>
      <c r="P174" s="680">
        <f t="shared" ca="1" si="13"/>
        <v>0</v>
      </c>
      <c r="Q174" s="680">
        <f t="shared" ca="1" si="13"/>
        <v>0</v>
      </c>
      <c r="R174" s="680">
        <f t="shared" ca="1" si="13"/>
        <v>0</v>
      </c>
      <c r="S174" t="str">
        <f t="shared" si="10"/>
        <v>ASRCMS202202</v>
      </c>
      <c r="T174" s="957">
        <f t="shared" si="11"/>
        <v>45230</v>
      </c>
      <c r="U174" t="str">
        <f t="shared" si="12"/>
        <v>Unaudited</v>
      </c>
    </row>
    <row r="175" spans="1:21" x14ac:dyDescent="0.25">
      <c r="A175" t="s">
        <v>438</v>
      </c>
      <c r="B175" t="s">
        <v>1380</v>
      </c>
      <c r="C175" t="s">
        <v>1381</v>
      </c>
      <c r="D175" s="15">
        <v>1900</v>
      </c>
      <c r="E175" s="121">
        <v>1</v>
      </c>
      <c r="F175" t="s">
        <v>442</v>
      </c>
      <c r="G175" s="121">
        <v>366</v>
      </c>
      <c r="H175" t="s">
        <v>380</v>
      </c>
      <c r="I175" t="s">
        <v>489</v>
      </c>
      <c r="J175" t="s">
        <v>451</v>
      </c>
      <c r="K175" t="s">
        <v>436</v>
      </c>
      <c r="L175" s="755" t="s">
        <v>80</v>
      </c>
      <c r="M175" t="s">
        <v>98</v>
      </c>
      <c r="N175" s="680">
        <f t="shared" ca="1" si="13"/>
        <v>0</v>
      </c>
      <c r="O175" s="680">
        <f t="shared" ca="1" si="13"/>
        <v>0</v>
      </c>
      <c r="P175" s="680">
        <f t="shared" ca="1" si="13"/>
        <v>0</v>
      </c>
      <c r="Q175" s="680">
        <f t="shared" ca="1" si="13"/>
        <v>0</v>
      </c>
      <c r="R175" s="680">
        <f t="shared" ca="1" si="13"/>
        <v>0</v>
      </c>
      <c r="S175" t="str">
        <f t="shared" si="10"/>
        <v>ASRCMS202202</v>
      </c>
      <c r="T175" s="957">
        <f t="shared" si="11"/>
        <v>45230</v>
      </c>
      <c r="U175" t="str">
        <f t="shared" si="12"/>
        <v>Unaudited</v>
      </c>
    </row>
    <row r="176" spans="1:21" x14ac:dyDescent="0.25">
      <c r="A176" t="s">
        <v>438</v>
      </c>
      <c r="B176" t="s">
        <v>1380</v>
      </c>
      <c r="C176" t="s">
        <v>1381</v>
      </c>
      <c r="D176" s="15">
        <v>1900</v>
      </c>
      <c r="E176" s="121">
        <v>1</v>
      </c>
      <c r="F176" t="s">
        <v>442</v>
      </c>
      <c r="G176" s="121">
        <v>366</v>
      </c>
      <c r="H176" t="s">
        <v>380</v>
      </c>
      <c r="I176" t="s">
        <v>489</v>
      </c>
      <c r="J176" t="s">
        <v>451</v>
      </c>
      <c r="K176" t="s">
        <v>436</v>
      </c>
      <c r="L176" s="755" t="s">
        <v>81</v>
      </c>
      <c r="M176" t="s">
        <v>99</v>
      </c>
      <c r="N176" s="680">
        <f t="shared" ca="1" si="13"/>
        <v>0</v>
      </c>
      <c r="O176" s="680">
        <f t="shared" ca="1" si="13"/>
        <v>0</v>
      </c>
      <c r="P176" s="680">
        <f t="shared" ca="1" si="13"/>
        <v>0</v>
      </c>
      <c r="Q176" s="680">
        <f t="shared" ca="1" si="13"/>
        <v>0</v>
      </c>
      <c r="R176" s="680">
        <f t="shared" ca="1" si="13"/>
        <v>0</v>
      </c>
      <c r="S176" t="str">
        <f t="shared" si="10"/>
        <v>ASRCMS202202</v>
      </c>
      <c r="T176" s="957">
        <f t="shared" si="11"/>
        <v>45230</v>
      </c>
      <c r="U176" t="str">
        <f t="shared" si="12"/>
        <v>Unaudited</v>
      </c>
    </row>
    <row r="177" spans="1:21" x14ac:dyDescent="0.25">
      <c r="A177" t="s">
        <v>438</v>
      </c>
      <c r="B177" t="s">
        <v>1380</v>
      </c>
      <c r="C177" t="s">
        <v>1381</v>
      </c>
      <c r="D177" s="15">
        <v>1900</v>
      </c>
      <c r="E177" s="121">
        <v>1</v>
      </c>
      <c r="F177" t="s">
        <v>442</v>
      </c>
      <c r="G177" s="121">
        <v>366</v>
      </c>
      <c r="H177" t="s">
        <v>380</v>
      </c>
      <c r="I177" t="s">
        <v>489</v>
      </c>
      <c r="J177" t="s">
        <v>451</v>
      </c>
      <c r="K177" t="s">
        <v>436</v>
      </c>
      <c r="L177" s="755" t="s">
        <v>82</v>
      </c>
      <c r="M177" t="s">
        <v>100</v>
      </c>
      <c r="N177" s="680">
        <f t="shared" ca="1" si="13"/>
        <v>0</v>
      </c>
      <c r="O177" s="680">
        <f t="shared" ca="1" si="13"/>
        <v>0</v>
      </c>
      <c r="P177" s="680">
        <f t="shared" ca="1" si="13"/>
        <v>0</v>
      </c>
      <c r="Q177" s="680">
        <f t="shared" ca="1" si="13"/>
        <v>0</v>
      </c>
      <c r="R177" s="680">
        <f t="shared" ca="1" si="13"/>
        <v>0</v>
      </c>
      <c r="S177" t="str">
        <f t="shared" si="10"/>
        <v>ASRCMS202202</v>
      </c>
      <c r="T177" s="957">
        <f t="shared" si="11"/>
        <v>45230</v>
      </c>
      <c r="U177" t="str">
        <f t="shared" si="12"/>
        <v>Unaudited</v>
      </c>
    </row>
    <row r="178" spans="1:21" x14ac:dyDescent="0.25">
      <c r="A178" t="s">
        <v>438</v>
      </c>
      <c r="B178" t="s">
        <v>1380</v>
      </c>
      <c r="C178" t="s">
        <v>1381</v>
      </c>
      <c r="D178" s="15">
        <v>1900</v>
      </c>
      <c r="E178" s="121">
        <v>1</v>
      </c>
      <c r="F178" t="s">
        <v>442</v>
      </c>
      <c r="G178" s="121">
        <v>366</v>
      </c>
      <c r="H178" t="s">
        <v>380</v>
      </c>
      <c r="I178" t="s">
        <v>489</v>
      </c>
      <c r="J178" t="s">
        <v>451</v>
      </c>
      <c r="K178" t="s">
        <v>436</v>
      </c>
      <c r="L178" s="755" t="s">
        <v>217</v>
      </c>
      <c r="M178" t="s">
        <v>101</v>
      </c>
      <c r="N178" s="680">
        <f t="shared" ca="1" si="13"/>
        <v>0</v>
      </c>
      <c r="O178" s="680">
        <f t="shared" ca="1" si="13"/>
        <v>0</v>
      </c>
      <c r="P178" s="680">
        <f t="shared" ca="1" si="13"/>
        <v>0</v>
      </c>
      <c r="Q178" s="680">
        <f t="shared" ca="1" si="13"/>
        <v>0</v>
      </c>
      <c r="R178" s="680">
        <f t="shared" ca="1" si="13"/>
        <v>0</v>
      </c>
      <c r="S178" t="str">
        <f t="shared" si="10"/>
        <v>ASRCMS202202</v>
      </c>
      <c r="T178" s="957">
        <f t="shared" si="11"/>
        <v>45230</v>
      </c>
      <c r="U178" t="str">
        <f t="shared" si="12"/>
        <v>Unaudited</v>
      </c>
    </row>
    <row r="179" spans="1:21" x14ac:dyDescent="0.25">
      <c r="A179" t="s">
        <v>438</v>
      </c>
      <c r="B179" t="s">
        <v>1380</v>
      </c>
      <c r="C179" t="s">
        <v>1381</v>
      </c>
      <c r="D179" s="15">
        <v>1900</v>
      </c>
      <c r="E179" s="121">
        <v>1</v>
      </c>
      <c r="F179" t="s">
        <v>442</v>
      </c>
      <c r="G179" s="121">
        <v>366</v>
      </c>
      <c r="H179" t="s">
        <v>380</v>
      </c>
      <c r="I179" t="s">
        <v>489</v>
      </c>
      <c r="J179" t="s">
        <v>451</v>
      </c>
      <c r="K179" t="s">
        <v>436</v>
      </c>
      <c r="L179" s="755" t="s">
        <v>216</v>
      </c>
      <c r="M179" t="s">
        <v>28</v>
      </c>
      <c r="N179" s="680">
        <f t="shared" ca="1" si="13"/>
        <v>0</v>
      </c>
      <c r="O179" s="680">
        <f t="shared" ca="1" si="13"/>
        <v>0</v>
      </c>
      <c r="P179" s="680">
        <f t="shared" ca="1" si="13"/>
        <v>0</v>
      </c>
      <c r="Q179" s="680">
        <f t="shared" ca="1" si="13"/>
        <v>0</v>
      </c>
      <c r="R179" s="680">
        <f t="shared" ca="1" si="13"/>
        <v>0</v>
      </c>
      <c r="S179" t="str">
        <f t="shared" si="10"/>
        <v>ASRCMS202202</v>
      </c>
      <c r="T179" s="957">
        <f t="shared" si="11"/>
        <v>45230</v>
      </c>
      <c r="U179" t="str">
        <f t="shared" si="12"/>
        <v>Unaudited</v>
      </c>
    </row>
    <row r="180" spans="1:21" x14ac:dyDescent="0.25">
      <c r="A180" t="s">
        <v>438</v>
      </c>
      <c r="B180" t="s">
        <v>1380</v>
      </c>
      <c r="C180" t="s">
        <v>1381</v>
      </c>
      <c r="D180" s="15">
        <v>1900</v>
      </c>
      <c r="E180" s="121">
        <v>1</v>
      </c>
      <c r="F180" t="s">
        <v>442</v>
      </c>
      <c r="G180" s="121">
        <v>366</v>
      </c>
      <c r="H180" t="s">
        <v>380</v>
      </c>
      <c r="I180" t="s">
        <v>489</v>
      </c>
      <c r="J180" t="s">
        <v>437</v>
      </c>
      <c r="K180" t="s">
        <v>437</v>
      </c>
      <c r="L180" s="755" t="s">
        <v>84</v>
      </c>
      <c r="M180" t="s">
        <v>328</v>
      </c>
      <c r="N180" s="680">
        <f t="shared" ca="1" si="13"/>
        <v>0</v>
      </c>
      <c r="O180" s="680">
        <f t="shared" ca="1" si="13"/>
        <v>0</v>
      </c>
      <c r="P180" s="680">
        <f t="shared" ca="1" si="13"/>
        <v>0</v>
      </c>
      <c r="Q180" s="680">
        <f t="shared" ca="1" si="13"/>
        <v>0</v>
      </c>
      <c r="R180" s="680">
        <f t="shared" ca="1" si="13"/>
        <v>0</v>
      </c>
      <c r="S180" t="str">
        <f t="shared" si="10"/>
        <v>ASRCMS202202</v>
      </c>
      <c r="T180" s="957">
        <f t="shared" si="11"/>
        <v>45230</v>
      </c>
      <c r="U180" t="str">
        <f t="shared" si="12"/>
        <v>Unaudited</v>
      </c>
    </row>
    <row r="181" spans="1:21" x14ac:dyDescent="0.25">
      <c r="A181" t="s">
        <v>438</v>
      </c>
      <c r="B181" t="s">
        <v>1380</v>
      </c>
      <c r="C181" t="s">
        <v>1381</v>
      </c>
      <c r="D181" s="15">
        <v>1900</v>
      </c>
      <c r="E181" s="121">
        <v>1</v>
      </c>
      <c r="F181" t="s">
        <v>442</v>
      </c>
      <c r="G181" s="121">
        <v>366</v>
      </c>
      <c r="H181" t="s">
        <v>380</v>
      </c>
      <c r="I181" t="s">
        <v>489</v>
      </c>
      <c r="J181" t="s">
        <v>437</v>
      </c>
      <c r="K181" t="s">
        <v>437</v>
      </c>
      <c r="L181" s="755" t="s">
        <v>85</v>
      </c>
      <c r="M181" t="s">
        <v>326</v>
      </c>
      <c r="N181" s="680">
        <f t="shared" ca="1" si="13"/>
        <v>0</v>
      </c>
      <c r="O181" s="680">
        <f t="shared" ca="1" si="13"/>
        <v>0</v>
      </c>
      <c r="P181" s="680">
        <f t="shared" ca="1" si="13"/>
        <v>0</v>
      </c>
      <c r="Q181" s="680">
        <f t="shared" ca="1" si="13"/>
        <v>0</v>
      </c>
      <c r="R181" s="680">
        <f t="shared" ca="1" si="13"/>
        <v>0</v>
      </c>
      <c r="S181" t="str">
        <f t="shared" si="10"/>
        <v>ASRCMS202202</v>
      </c>
      <c r="T181" s="957">
        <f t="shared" si="11"/>
        <v>45230</v>
      </c>
      <c r="U181" t="str">
        <f t="shared" si="12"/>
        <v>Unaudited</v>
      </c>
    </row>
    <row r="182" spans="1:21" x14ac:dyDescent="0.25">
      <c r="A182" t="s">
        <v>438</v>
      </c>
      <c r="B182" t="s">
        <v>1380</v>
      </c>
      <c r="C182" t="s">
        <v>1381</v>
      </c>
      <c r="D182" s="15">
        <v>1900</v>
      </c>
      <c r="E182" s="121">
        <v>1</v>
      </c>
      <c r="F182" t="s">
        <v>442</v>
      </c>
      <c r="G182" s="121">
        <v>366</v>
      </c>
      <c r="H182" t="s">
        <v>380</v>
      </c>
      <c r="I182" t="s">
        <v>489</v>
      </c>
      <c r="J182" t="s">
        <v>437</v>
      </c>
      <c r="K182" t="s">
        <v>437</v>
      </c>
      <c r="L182" s="755" t="s">
        <v>86</v>
      </c>
      <c r="M182" t="s">
        <v>495</v>
      </c>
      <c r="N182" s="680">
        <f t="shared" ca="1" si="13"/>
        <v>0</v>
      </c>
      <c r="O182" s="680">
        <f t="shared" ca="1" si="13"/>
        <v>0</v>
      </c>
      <c r="P182" s="680">
        <f t="shared" ca="1" si="13"/>
        <v>0</v>
      </c>
      <c r="Q182" s="680">
        <f t="shared" ca="1" si="13"/>
        <v>0</v>
      </c>
      <c r="R182" s="680">
        <f t="shared" ca="1" si="13"/>
        <v>0</v>
      </c>
      <c r="S182" t="str">
        <f t="shared" si="10"/>
        <v>ASRCMS202202</v>
      </c>
      <c r="T182" s="957">
        <f t="shared" si="11"/>
        <v>45230</v>
      </c>
      <c r="U182" t="str">
        <f t="shared" si="12"/>
        <v>Unaudited</v>
      </c>
    </row>
    <row r="183" spans="1:21" x14ac:dyDescent="0.25">
      <c r="A183" t="s">
        <v>438</v>
      </c>
      <c r="B183" t="s">
        <v>1380</v>
      </c>
      <c r="C183" t="s">
        <v>1381</v>
      </c>
      <c r="D183" s="15">
        <v>1900</v>
      </c>
      <c r="E183" s="121">
        <v>1</v>
      </c>
      <c r="F183" t="s">
        <v>442</v>
      </c>
      <c r="G183" s="121">
        <v>366</v>
      </c>
      <c r="H183" t="s">
        <v>380</v>
      </c>
      <c r="I183" t="s">
        <v>489</v>
      </c>
      <c r="J183" t="s">
        <v>437</v>
      </c>
      <c r="K183" t="s">
        <v>437</v>
      </c>
      <c r="L183" s="755" t="s">
        <v>87</v>
      </c>
      <c r="M183" t="s">
        <v>496</v>
      </c>
      <c r="N183" s="680">
        <f t="shared" ca="1" si="13"/>
        <v>0</v>
      </c>
      <c r="O183" s="680">
        <f t="shared" ca="1" si="13"/>
        <v>0</v>
      </c>
      <c r="P183" s="680">
        <f t="shared" ca="1" si="13"/>
        <v>0</v>
      </c>
      <c r="Q183" s="680">
        <f t="shared" ca="1" si="13"/>
        <v>0</v>
      </c>
      <c r="R183" s="680">
        <f t="shared" ca="1" si="13"/>
        <v>0</v>
      </c>
      <c r="S183" t="str">
        <f t="shared" si="10"/>
        <v>ASRCMS202202</v>
      </c>
      <c r="T183" s="957">
        <f t="shared" si="11"/>
        <v>45230</v>
      </c>
      <c r="U183" t="str">
        <f t="shared" si="12"/>
        <v>Unaudited</v>
      </c>
    </row>
    <row r="184" spans="1:21" x14ac:dyDescent="0.25">
      <c r="A184" t="s">
        <v>438</v>
      </c>
      <c r="B184" t="s">
        <v>1380</v>
      </c>
      <c r="C184" t="s">
        <v>1381</v>
      </c>
      <c r="D184" s="15">
        <v>1900</v>
      </c>
      <c r="E184" s="121">
        <v>1</v>
      </c>
      <c r="F184" t="s">
        <v>442</v>
      </c>
      <c r="G184" s="121">
        <v>366</v>
      </c>
      <c r="H184" t="s">
        <v>380</v>
      </c>
      <c r="I184" t="s">
        <v>489</v>
      </c>
      <c r="J184" t="s">
        <v>437</v>
      </c>
      <c r="K184" t="s">
        <v>437</v>
      </c>
      <c r="L184" s="755" t="s">
        <v>214</v>
      </c>
      <c r="M184" t="s">
        <v>497</v>
      </c>
      <c r="N184" s="680">
        <f t="shared" ca="1" si="13"/>
        <v>0</v>
      </c>
      <c r="O184" s="680">
        <f t="shared" ca="1" si="13"/>
        <v>0</v>
      </c>
      <c r="P184" s="680">
        <f t="shared" ca="1" si="13"/>
        <v>0</v>
      </c>
      <c r="Q184" s="680">
        <f t="shared" ca="1" si="13"/>
        <v>0</v>
      </c>
      <c r="R184" s="680">
        <f t="shared" ca="1" si="13"/>
        <v>0</v>
      </c>
      <c r="S184" t="str">
        <f t="shared" si="10"/>
        <v>ASRCMS202202</v>
      </c>
      <c r="T184" s="957">
        <f t="shared" si="11"/>
        <v>45230</v>
      </c>
      <c r="U184" t="str">
        <f t="shared" si="12"/>
        <v>Unaudited</v>
      </c>
    </row>
    <row r="185" spans="1:21" x14ac:dyDescent="0.25">
      <c r="A185" t="s">
        <v>438</v>
      </c>
      <c r="B185" t="s">
        <v>1380</v>
      </c>
      <c r="C185" t="s">
        <v>1381</v>
      </c>
      <c r="D185" s="15">
        <v>1900</v>
      </c>
      <c r="E185" s="121">
        <v>1</v>
      </c>
      <c r="F185" t="s">
        <v>442</v>
      </c>
      <c r="G185" s="121">
        <v>366</v>
      </c>
      <c r="H185" t="s">
        <v>380</v>
      </c>
      <c r="I185" t="s">
        <v>490</v>
      </c>
      <c r="J185" t="s">
        <v>26</v>
      </c>
      <c r="K185" t="s">
        <v>26</v>
      </c>
      <c r="L185" s="755" t="s">
        <v>205</v>
      </c>
      <c r="M185" t="s">
        <v>26</v>
      </c>
      <c r="N185" s="680">
        <f t="shared" ca="1" si="13"/>
        <v>0</v>
      </c>
      <c r="O185" s="680">
        <f t="shared" ca="1" si="13"/>
        <v>0</v>
      </c>
      <c r="P185" s="680">
        <f t="shared" ca="1" si="13"/>
        <v>0</v>
      </c>
      <c r="Q185" s="680">
        <f t="shared" ca="1" si="13"/>
        <v>0</v>
      </c>
      <c r="R185" s="680">
        <f t="shared" ca="1" si="13"/>
        <v>0</v>
      </c>
      <c r="S185" t="str">
        <f t="shared" si="10"/>
        <v>ASRCMS202202</v>
      </c>
      <c r="T185" s="957">
        <f t="shared" si="11"/>
        <v>45230</v>
      </c>
      <c r="U185" t="str">
        <f t="shared" si="12"/>
        <v>Unaudited</v>
      </c>
    </row>
    <row r="186" spans="1:21" x14ac:dyDescent="0.25">
      <c r="A186" t="s">
        <v>438</v>
      </c>
      <c r="B186" t="s">
        <v>1380</v>
      </c>
      <c r="C186" t="s">
        <v>1381</v>
      </c>
      <c r="D186" s="15">
        <v>1900</v>
      </c>
      <c r="E186" s="121">
        <v>1</v>
      </c>
      <c r="F186" t="s">
        <v>1026</v>
      </c>
      <c r="G186" s="121" t="s">
        <v>1379</v>
      </c>
      <c r="H186" t="s">
        <v>380</v>
      </c>
      <c r="I186" t="s">
        <v>433</v>
      </c>
      <c r="J186" t="s">
        <v>433</v>
      </c>
      <c r="K186" t="s">
        <v>433</v>
      </c>
      <c r="M186" t="s">
        <v>433</v>
      </c>
      <c r="N186" s="680">
        <f t="shared" ca="1" si="13"/>
        <v>0</v>
      </c>
      <c r="O186" s="680">
        <f t="shared" ca="1" si="13"/>
        <v>0</v>
      </c>
      <c r="P186" s="680">
        <f t="shared" ca="1" si="13"/>
        <v>0</v>
      </c>
      <c r="Q186" s="680">
        <f t="shared" ca="1" si="13"/>
        <v>0</v>
      </c>
      <c r="R186" s="680">
        <f t="shared" ca="1" si="13"/>
        <v>0</v>
      </c>
      <c r="S186" t="str">
        <f t="shared" si="10"/>
        <v>ASRCMS202202</v>
      </c>
      <c r="T186" s="957">
        <f t="shared" si="11"/>
        <v>45230</v>
      </c>
      <c r="U186" t="str">
        <f t="shared" si="12"/>
        <v>Unaudited</v>
      </c>
    </row>
    <row r="187" spans="1:21" x14ac:dyDescent="0.25">
      <c r="A187" t="s">
        <v>438</v>
      </c>
      <c r="B187" t="s">
        <v>1380</v>
      </c>
      <c r="C187" t="s">
        <v>1381</v>
      </c>
      <c r="D187" s="15">
        <v>1900</v>
      </c>
      <c r="E187" s="121">
        <v>1</v>
      </c>
      <c r="F187" t="s">
        <v>1026</v>
      </c>
      <c r="G187" s="121" t="s">
        <v>1379</v>
      </c>
      <c r="H187" t="s">
        <v>380</v>
      </c>
      <c r="I187" t="s">
        <v>488</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ASRCMS202202</v>
      </c>
      <c r="T187" s="957">
        <f t="shared" si="11"/>
        <v>45230</v>
      </c>
      <c r="U187" t="str">
        <f t="shared" si="12"/>
        <v>Unaudited</v>
      </c>
    </row>
    <row r="188" spans="1:21" x14ac:dyDescent="0.25">
      <c r="A188" t="s">
        <v>438</v>
      </c>
      <c r="B188" t="s">
        <v>1380</v>
      </c>
      <c r="C188" t="s">
        <v>1381</v>
      </c>
      <c r="D188" s="15">
        <v>1900</v>
      </c>
      <c r="E188" s="121">
        <v>1</v>
      </c>
      <c r="F188" t="s">
        <v>1026</v>
      </c>
      <c r="G188" s="121" t="s">
        <v>1379</v>
      </c>
      <c r="H188" t="s">
        <v>380</v>
      </c>
      <c r="I188" t="s">
        <v>488</v>
      </c>
      <c r="J188" t="s">
        <v>12</v>
      </c>
      <c r="K188" t="s">
        <v>223</v>
      </c>
      <c r="L188" s="755">
        <v>1.2</v>
      </c>
      <c r="M188" t="s">
        <v>223</v>
      </c>
      <c r="N188" s="680">
        <f t="shared" ca="1" si="13"/>
        <v>0</v>
      </c>
      <c r="O188" s="680">
        <f t="shared" ca="1" si="13"/>
        <v>0</v>
      </c>
      <c r="P188" s="680">
        <f t="shared" ca="1" si="13"/>
        <v>0</v>
      </c>
      <c r="Q188" s="680">
        <f t="shared" ca="1" si="13"/>
        <v>0</v>
      </c>
      <c r="R188" s="680">
        <f t="shared" ca="1" si="13"/>
        <v>0</v>
      </c>
      <c r="S188" t="str">
        <f t="shared" si="10"/>
        <v>ASRCMS202202</v>
      </c>
      <c r="T188" s="957">
        <f t="shared" si="11"/>
        <v>45230</v>
      </c>
      <c r="U188" t="str">
        <f t="shared" si="12"/>
        <v>Unaudited</v>
      </c>
    </row>
    <row r="189" spans="1:21" x14ac:dyDescent="0.25">
      <c r="A189" t="s">
        <v>438</v>
      </c>
      <c r="B189" t="s">
        <v>1380</v>
      </c>
      <c r="C189" t="s">
        <v>1381</v>
      </c>
      <c r="D189" s="15">
        <v>1900</v>
      </c>
      <c r="E189" s="121">
        <v>1</v>
      </c>
      <c r="F189" t="s">
        <v>1026</v>
      </c>
      <c r="G189" s="121" t="s">
        <v>1379</v>
      </c>
      <c r="H189" t="s">
        <v>380</v>
      </c>
      <c r="I189" t="s">
        <v>488</v>
      </c>
      <c r="J189" t="s">
        <v>12</v>
      </c>
      <c r="K189" t="s">
        <v>1318</v>
      </c>
      <c r="L189" s="755" t="s">
        <v>1314</v>
      </c>
      <c r="M189" t="s">
        <v>1318</v>
      </c>
      <c r="N189" s="680">
        <f t="shared" ca="1" si="13"/>
        <v>0</v>
      </c>
      <c r="O189" s="680">
        <f t="shared" ca="1" si="13"/>
        <v>0</v>
      </c>
      <c r="P189" s="680">
        <f t="shared" ca="1" si="13"/>
        <v>0</v>
      </c>
      <c r="Q189" s="680">
        <f t="shared" ca="1" si="13"/>
        <v>0</v>
      </c>
      <c r="R189" s="680">
        <f t="shared" ca="1" si="13"/>
        <v>0</v>
      </c>
      <c r="S189" t="str">
        <f t="shared" si="10"/>
        <v>ASRCMS202202</v>
      </c>
      <c r="T189" s="957">
        <f t="shared" si="11"/>
        <v>45230</v>
      </c>
      <c r="U189" t="str">
        <f t="shared" si="12"/>
        <v>Unaudited</v>
      </c>
    </row>
    <row r="190" spans="1:21" x14ac:dyDescent="0.25">
      <c r="A190" t="s">
        <v>438</v>
      </c>
      <c r="B190" t="s">
        <v>1380</v>
      </c>
      <c r="C190" t="s">
        <v>1381</v>
      </c>
      <c r="D190" s="15">
        <v>1900</v>
      </c>
      <c r="E190" s="121">
        <v>1</v>
      </c>
      <c r="F190" t="s">
        <v>1026</v>
      </c>
      <c r="G190" s="121" t="s">
        <v>1379</v>
      </c>
      <c r="H190" t="s">
        <v>380</v>
      </c>
      <c r="I190" t="s">
        <v>488</v>
      </c>
      <c r="J190" t="s">
        <v>12</v>
      </c>
      <c r="K190" t="s">
        <v>1320</v>
      </c>
      <c r="L190" s="755" t="s">
        <v>1319</v>
      </c>
      <c r="M190" t="s">
        <v>1320</v>
      </c>
      <c r="N190" s="680">
        <f t="shared" ca="1" si="13"/>
        <v>0</v>
      </c>
      <c r="O190" s="680">
        <f t="shared" ca="1" si="13"/>
        <v>0</v>
      </c>
      <c r="P190" s="680">
        <f t="shared" ca="1" si="13"/>
        <v>0</v>
      </c>
      <c r="Q190" s="680">
        <f t="shared" ca="1" si="13"/>
        <v>0</v>
      </c>
      <c r="R190" s="680">
        <f t="shared" ca="1" si="13"/>
        <v>0</v>
      </c>
      <c r="S190" t="str">
        <f t="shared" si="10"/>
        <v>ASRCMS202202</v>
      </c>
      <c r="T190" s="957">
        <f t="shared" si="11"/>
        <v>45230</v>
      </c>
      <c r="U190" t="str">
        <f t="shared" si="12"/>
        <v>Unaudited</v>
      </c>
    </row>
    <row r="191" spans="1:21" x14ac:dyDescent="0.25">
      <c r="A191" t="s">
        <v>438</v>
      </c>
      <c r="B191" t="s">
        <v>1380</v>
      </c>
      <c r="C191" t="s">
        <v>1381</v>
      </c>
      <c r="D191" s="15">
        <v>1900</v>
      </c>
      <c r="E191" s="121">
        <v>1</v>
      </c>
      <c r="F191" t="s">
        <v>1026</v>
      </c>
      <c r="G191" s="121" t="s">
        <v>1379</v>
      </c>
      <c r="H191" t="s">
        <v>380</v>
      </c>
      <c r="I191" t="s">
        <v>488</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ASRCMS202202</v>
      </c>
      <c r="T191" s="957">
        <f t="shared" si="11"/>
        <v>45230</v>
      </c>
      <c r="U191" t="str">
        <f t="shared" si="12"/>
        <v>Unaudited</v>
      </c>
    </row>
    <row r="192" spans="1:21" x14ac:dyDescent="0.25">
      <c r="A192" t="s">
        <v>438</v>
      </c>
      <c r="B192" t="s">
        <v>1380</v>
      </c>
      <c r="C192" t="s">
        <v>1381</v>
      </c>
      <c r="D192" s="15">
        <v>1900</v>
      </c>
      <c r="E192" s="121">
        <v>1</v>
      </c>
      <c r="F192" t="s">
        <v>1026</v>
      </c>
      <c r="G192" s="121" t="s">
        <v>1379</v>
      </c>
      <c r="H192" t="s">
        <v>380</v>
      </c>
      <c r="I192" t="s">
        <v>489</v>
      </c>
      <c r="J192" t="s">
        <v>434</v>
      </c>
      <c r="K192" t="s">
        <v>791</v>
      </c>
      <c r="L192" s="755">
        <v>2.1</v>
      </c>
      <c r="M192" t="s">
        <v>726</v>
      </c>
      <c r="N192" s="680">
        <f t="shared" ca="1" si="13"/>
        <v>0</v>
      </c>
      <c r="O192" s="680">
        <f t="shared" ca="1" si="13"/>
        <v>0</v>
      </c>
      <c r="P192" s="680">
        <f t="shared" ca="1" si="13"/>
        <v>0</v>
      </c>
      <c r="Q192" s="680">
        <f t="shared" ca="1" si="13"/>
        <v>0</v>
      </c>
      <c r="R192" s="680">
        <f t="shared" ca="1" si="13"/>
        <v>0</v>
      </c>
      <c r="S192" t="str">
        <f t="shared" si="10"/>
        <v>ASRCMS202202</v>
      </c>
      <c r="T192" s="957">
        <f t="shared" si="11"/>
        <v>45230</v>
      </c>
      <c r="U192" t="str">
        <f t="shared" si="12"/>
        <v>Unaudited</v>
      </c>
    </row>
    <row r="193" spans="1:21" x14ac:dyDescent="0.25">
      <c r="A193" t="s">
        <v>438</v>
      </c>
      <c r="B193" t="s">
        <v>1380</v>
      </c>
      <c r="C193" t="s">
        <v>1381</v>
      </c>
      <c r="D193" s="15">
        <v>1900</v>
      </c>
      <c r="E193" s="121">
        <v>1</v>
      </c>
      <c r="F193" t="s">
        <v>1026</v>
      </c>
      <c r="G193" s="121" t="s">
        <v>1379</v>
      </c>
      <c r="H193" t="s">
        <v>380</v>
      </c>
      <c r="I193" t="s">
        <v>489</v>
      </c>
      <c r="J193" t="s">
        <v>434</v>
      </c>
      <c r="K193" t="s">
        <v>791</v>
      </c>
      <c r="L193" s="755">
        <v>2.2000000000000002</v>
      </c>
      <c r="M193" t="s">
        <v>727</v>
      </c>
      <c r="N193" s="680">
        <f t="shared" ca="1" si="13"/>
        <v>0</v>
      </c>
      <c r="O193" s="680">
        <f t="shared" ca="1" si="13"/>
        <v>0</v>
      </c>
      <c r="P193" s="680">
        <f t="shared" ca="1" si="13"/>
        <v>0</v>
      </c>
      <c r="Q193" s="680">
        <f t="shared" ca="1" si="13"/>
        <v>0</v>
      </c>
      <c r="R193" s="680">
        <f t="shared" ca="1" si="13"/>
        <v>0</v>
      </c>
      <c r="S193" t="str">
        <f t="shared" si="10"/>
        <v>ASRCMS202202</v>
      </c>
      <c r="T193" s="957">
        <f t="shared" si="11"/>
        <v>45230</v>
      </c>
      <c r="U193" t="str">
        <f t="shared" si="12"/>
        <v>Unaudited</v>
      </c>
    </row>
    <row r="194" spans="1:21" x14ac:dyDescent="0.25">
      <c r="A194" t="s">
        <v>438</v>
      </c>
      <c r="B194" t="s">
        <v>1380</v>
      </c>
      <c r="C194" t="s">
        <v>1381</v>
      </c>
      <c r="D194" s="15">
        <v>1900</v>
      </c>
      <c r="E194" s="121">
        <v>1</v>
      </c>
      <c r="F194" t="s">
        <v>1026</v>
      </c>
      <c r="G194" s="121" t="s">
        <v>1379</v>
      </c>
      <c r="H194" t="s">
        <v>380</v>
      </c>
      <c r="I194" t="s">
        <v>489</v>
      </c>
      <c r="J194" t="s">
        <v>434</v>
      </c>
      <c r="K194" t="s">
        <v>791</v>
      </c>
      <c r="L194" s="755">
        <v>2.2999999999999998</v>
      </c>
      <c r="M194" t="s">
        <v>728</v>
      </c>
      <c r="N194" s="680">
        <f t="shared" ca="1" si="13"/>
        <v>0</v>
      </c>
      <c r="O194" s="680">
        <f t="shared" ca="1" si="13"/>
        <v>0</v>
      </c>
      <c r="P194" s="680">
        <f t="shared" ca="1" si="13"/>
        <v>0</v>
      </c>
      <c r="Q194" s="680">
        <f t="shared" ca="1" si="13"/>
        <v>0</v>
      </c>
      <c r="R194" s="680">
        <f t="shared" ca="1" si="13"/>
        <v>0</v>
      </c>
      <c r="S194" t="str">
        <f t="shared" ref="S194:S257" si="14">file_name</f>
        <v>ASRCMS202202</v>
      </c>
      <c r="T194" s="957">
        <f t="shared" ref="T194:T257" si="15">file_date</f>
        <v>45230</v>
      </c>
      <c r="U194" t="str">
        <f t="shared" ref="U194:U257" si="16">status</f>
        <v>Unaudited</v>
      </c>
    </row>
    <row r="195" spans="1:21" x14ac:dyDescent="0.25">
      <c r="A195" t="s">
        <v>438</v>
      </c>
      <c r="B195" t="s">
        <v>1380</v>
      </c>
      <c r="C195" t="s">
        <v>1381</v>
      </c>
      <c r="D195" s="15">
        <v>1900</v>
      </c>
      <c r="E195" s="121">
        <v>1</v>
      </c>
      <c r="F195" t="s">
        <v>1026</v>
      </c>
      <c r="G195" s="121" t="s">
        <v>1379</v>
      </c>
      <c r="H195" t="s">
        <v>380</v>
      </c>
      <c r="I195" t="s">
        <v>489</v>
      </c>
      <c r="J195" t="s">
        <v>434</v>
      </c>
      <c r="K195" t="s">
        <v>791</v>
      </c>
      <c r="L195" s="755">
        <v>2.4</v>
      </c>
      <c r="M195" t="s">
        <v>729</v>
      </c>
      <c r="N195" s="680">
        <f t="shared" ca="1" si="13"/>
        <v>0</v>
      </c>
      <c r="O195" s="680">
        <f t="shared" ca="1" si="13"/>
        <v>0</v>
      </c>
      <c r="P195" s="680">
        <f t="shared" ca="1" si="13"/>
        <v>0</v>
      </c>
      <c r="Q195" s="680">
        <f t="shared" ca="1" si="13"/>
        <v>0</v>
      </c>
      <c r="R195" s="680">
        <f t="shared" ca="1" si="13"/>
        <v>0</v>
      </c>
      <c r="S195" t="str">
        <f t="shared" si="14"/>
        <v>ASRCMS202202</v>
      </c>
      <c r="T195" s="957">
        <f t="shared" si="15"/>
        <v>45230</v>
      </c>
      <c r="U195" t="str">
        <f t="shared" si="16"/>
        <v>Unaudited</v>
      </c>
    </row>
    <row r="196" spans="1:21" x14ac:dyDescent="0.25">
      <c r="A196" t="s">
        <v>438</v>
      </c>
      <c r="B196" t="s">
        <v>1380</v>
      </c>
      <c r="C196" t="s">
        <v>1381</v>
      </c>
      <c r="D196" s="15">
        <v>1900</v>
      </c>
      <c r="E196" s="121">
        <v>1</v>
      </c>
      <c r="F196" t="s">
        <v>1026</v>
      </c>
      <c r="G196" s="121" t="s">
        <v>1379</v>
      </c>
      <c r="H196" t="s">
        <v>380</v>
      </c>
      <c r="I196" t="s">
        <v>489</v>
      </c>
      <c r="J196" t="s">
        <v>434</v>
      </c>
      <c r="K196" t="s">
        <v>791</v>
      </c>
      <c r="L196" s="755">
        <v>2.5</v>
      </c>
      <c r="M196" t="s">
        <v>771</v>
      </c>
      <c r="N196" s="680">
        <f t="shared" ca="1" si="13"/>
        <v>0</v>
      </c>
      <c r="O196" s="680">
        <f t="shared" ca="1" si="13"/>
        <v>0</v>
      </c>
      <c r="P196" s="680">
        <f t="shared" ca="1" si="13"/>
        <v>0</v>
      </c>
      <c r="Q196" s="680">
        <f t="shared" ca="1" si="13"/>
        <v>0</v>
      </c>
      <c r="R196" s="680">
        <f t="shared" ca="1" si="13"/>
        <v>0</v>
      </c>
      <c r="S196" t="str">
        <f t="shared" si="14"/>
        <v>ASRCMS202202</v>
      </c>
      <c r="T196" s="957">
        <f t="shared" si="15"/>
        <v>45230</v>
      </c>
      <c r="U196" t="str">
        <f t="shared" si="16"/>
        <v>Unaudited</v>
      </c>
    </row>
    <row r="197" spans="1:21" x14ac:dyDescent="0.25">
      <c r="A197" t="s">
        <v>438</v>
      </c>
      <c r="B197" t="s">
        <v>1380</v>
      </c>
      <c r="C197" t="s">
        <v>1381</v>
      </c>
      <c r="D197" s="15">
        <v>1900</v>
      </c>
      <c r="E197" s="121">
        <v>1</v>
      </c>
      <c r="F197" t="s">
        <v>1026</v>
      </c>
      <c r="G197" s="121" t="s">
        <v>1379</v>
      </c>
      <c r="H197" t="s">
        <v>380</v>
      </c>
      <c r="I197" t="s">
        <v>489</v>
      </c>
      <c r="J197" t="s">
        <v>434</v>
      </c>
      <c r="K197" t="s">
        <v>791</v>
      </c>
      <c r="L197" s="755">
        <v>2.6</v>
      </c>
      <c r="M197" t="s">
        <v>187</v>
      </c>
      <c r="N197" s="680">
        <f t="shared" ca="1" si="13"/>
        <v>0</v>
      </c>
      <c r="O197" s="680">
        <f t="shared" ca="1" si="13"/>
        <v>0</v>
      </c>
      <c r="P197" s="680">
        <f t="shared" ca="1" si="13"/>
        <v>0</v>
      </c>
      <c r="Q197" s="680">
        <f t="shared" ca="1" si="13"/>
        <v>0</v>
      </c>
      <c r="R197" s="680">
        <f t="shared" ca="1" si="13"/>
        <v>0</v>
      </c>
      <c r="S197" t="str">
        <f t="shared" si="14"/>
        <v>ASRCMS202202</v>
      </c>
      <c r="T197" s="957">
        <f t="shared" si="15"/>
        <v>45230</v>
      </c>
      <c r="U197" t="str">
        <f t="shared" si="16"/>
        <v>Unaudited</v>
      </c>
    </row>
    <row r="198" spans="1:21" x14ac:dyDescent="0.25">
      <c r="A198" t="s">
        <v>438</v>
      </c>
      <c r="B198" t="s">
        <v>1380</v>
      </c>
      <c r="C198" t="s">
        <v>1381</v>
      </c>
      <c r="D198" s="15">
        <v>1900</v>
      </c>
      <c r="E198" s="121">
        <v>1</v>
      </c>
      <c r="F198" t="s">
        <v>1026</v>
      </c>
      <c r="G198" s="121" t="s">
        <v>1379</v>
      </c>
      <c r="H198" t="s">
        <v>380</v>
      </c>
      <c r="I198" t="s">
        <v>489</v>
      </c>
      <c r="J198" t="s">
        <v>434</v>
      </c>
      <c r="K198" t="s">
        <v>791</v>
      </c>
      <c r="L198" s="755">
        <v>2.7</v>
      </c>
      <c r="M198" t="s">
        <v>792</v>
      </c>
      <c r="N198" s="680">
        <f t="shared" ca="1" si="13"/>
        <v>0</v>
      </c>
      <c r="O198" s="680">
        <f t="shared" ca="1" si="13"/>
        <v>0</v>
      </c>
      <c r="P198" s="680">
        <f t="shared" ca="1" si="13"/>
        <v>0</v>
      </c>
      <c r="Q198" s="680">
        <f t="shared" ca="1" si="13"/>
        <v>0</v>
      </c>
      <c r="R198" s="680">
        <f t="shared" ca="1" si="13"/>
        <v>0</v>
      </c>
      <c r="S198" t="str">
        <f t="shared" si="14"/>
        <v>ASRCMS202202</v>
      </c>
      <c r="T198" s="957">
        <f t="shared" si="15"/>
        <v>45230</v>
      </c>
      <c r="U198" t="str">
        <f t="shared" si="16"/>
        <v>Unaudited</v>
      </c>
    </row>
    <row r="199" spans="1:21" x14ac:dyDescent="0.25">
      <c r="A199" t="s">
        <v>438</v>
      </c>
      <c r="B199" t="s">
        <v>1380</v>
      </c>
      <c r="C199" t="s">
        <v>1381</v>
      </c>
      <c r="D199" s="15">
        <v>1900</v>
      </c>
      <c r="E199" s="121">
        <v>1</v>
      </c>
      <c r="F199" t="s">
        <v>1026</v>
      </c>
      <c r="G199" s="121" t="s">
        <v>1379</v>
      </c>
      <c r="H199" t="s">
        <v>380</v>
      </c>
      <c r="I199" t="s">
        <v>489</v>
      </c>
      <c r="J199" t="s">
        <v>434</v>
      </c>
      <c r="K199" t="s">
        <v>791</v>
      </c>
      <c r="L199" s="755">
        <v>2.8</v>
      </c>
      <c r="M199" t="s">
        <v>793</v>
      </c>
      <c r="N199" s="680">
        <f t="shared" ca="1" si="13"/>
        <v>0</v>
      </c>
      <c r="O199" s="680">
        <f t="shared" ca="1" si="13"/>
        <v>0</v>
      </c>
      <c r="P199" s="680">
        <f t="shared" ca="1" si="13"/>
        <v>0</v>
      </c>
      <c r="Q199" s="680">
        <f t="shared" ca="1" si="13"/>
        <v>0</v>
      </c>
      <c r="R199" s="680">
        <f t="shared" ca="1" si="13"/>
        <v>0</v>
      </c>
      <c r="S199" t="str">
        <f t="shared" si="14"/>
        <v>ASRCMS202202</v>
      </c>
      <c r="T199" s="957">
        <f t="shared" si="15"/>
        <v>45230</v>
      </c>
      <c r="U199" t="str">
        <f t="shared" si="16"/>
        <v>Unaudited</v>
      </c>
    </row>
    <row r="200" spans="1:21" x14ac:dyDescent="0.25">
      <c r="A200" t="s">
        <v>438</v>
      </c>
      <c r="B200" t="s">
        <v>1380</v>
      </c>
      <c r="C200" t="s">
        <v>1381</v>
      </c>
      <c r="D200" s="15">
        <v>1900</v>
      </c>
      <c r="E200" s="121">
        <v>1</v>
      </c>
      <c r="F200" t="s">
        <v>1026</v>
      </c>
      <c r="G200" s="121" t="s">
        <v>1379</v>
      </c>
      <c r="H200" t="s">
        <v>380</v>
      </c>
      <c r="I200" t="s">
        <v>489</v>
      </c>
      <c r="J200" t="s">
        <v>434</v>
      </c>
      <c r="K200" t="s">
        <v>791</v>
      </c>
      <c r="L200" s="755">
        <v>2.9</v>
      </c>
      <c r="M200" t="s">
        <v>774</v>
      </c>
      <c r="N200" s="680">
        <f t="shared" ca="1" si="13"/>
        <v>0</v>
      </c>
      <c r="O200" s="680">
        <f t="shared" ca="1" si="13"/>
        <v>0</v>
      </c>
      <c r="P200" s="680">
        <f t="shared" ca="1" si="13"/>
        <v>0</v>
      </c>
      <c r="Q200" s="680">
        <f t="shared" ca="1" si="13"/>
        <v>0</v>
      </c>
      <c r="R200" s="680">
        <f t="shared" ca="1" si="13"/>
        <v>0</v>
      </c>
      <c r="S200" t="str">
        <f t="shared" si="14"/>
        <v>ASRCMS202202</v>
      </c>
      <c r="T200" s="957">
        <f t="shared" si="15"/>
        <v>45230</v>
      </c>
      <c r="U200" t="str">
        <f t="shared" si="16"/>
        <v>Unaudited</v>
      </c>
    </row>
    <row r="201" spans="1:21" x14ac:dyDescent="0.25">
      <c r="A201" t="s">
        <v>438</v>
      </c>
      <c r="B201" t="s">
        <v>1380</v>
      </c>
      <c r="C201" t="s">
        <v>1381</v>
      </c>
      <c r="D201" s="15">
        <v>1900</v>
      </c>
      <c r="E201" s="121">
        <v>1</v>
      </c>
      <c r="F201" t="s">
        <v>1026</v>
      </c>
      <c r="G201" s="121" t="s">
        <v>1379</v>
      </c>
      <c r="H201" t="s">
        <v>380</v>
      </c>
      <c r="I201" t="s">
        <v>489</v>
      </c>
      <c r="J201" t="s">
        <v>434</v>
      </c>
      <c r="K201" t="s">
        <v>224</v>
      </c>
      <c r="L201" s="755">
        <v>2.11</v>
      </c>
      <c r="M201" t="s">
        <v>229</v>
      </c>
      <c r="N201" s="680">
        <f t="shared" ca="1" si="13"/>
        <v>0</v>
      </c>
      <c r="O201" s="680">
        <f t="shared" ca="1" si="13"/>
        <v>0</v>
      </c>
      <c r="P201" s="680">
        <f t="shared" ca="1" si="13"/>
        <v>0</v>
      </c>
      <c r="Q201" s="680">
        <f t="shared" ca="1" si="13"/>
        <v>0</v>
      </c>
      <c r="R201" s="680">
        <f t="shared" ca="1" si="13"/>
        <v>0</v>
      </c>
      <c r="S201" t="str">
        <f t="shared" si="14"/>
        <v>ASRCMS202202</v>
      </c>
      <c r="T201" s="957">
        <f t="shared" si="15"/>
        <v>45230</v>
      </c>
      <c r="U201" t="str">
        <f t="shared" si="16"/>
        <v>Unaudited</v>
      </c>
    </row>
    <row r="202" spans="1:21" x14ac:dyDescent="0.25">
      <c r="A202" t="s">
        <v>438</v>
      </c>
      <c r="B202" t="s">
        <v>1380</v>
      </c>
      <c r="C202" t="s">
        <v>1381</v>
      </c>
      <c r="D202" s="15">
        <v>1900</v>
      </c>
      <c r="E202" s="121">
        <v>1</v>
      </c>
      <c r="F202" t="s">
        <v>1026</v>
      </c>
      <c r="G202" s="121" t="s">
        <v>1379</v>
      </c>
      <c r="H202" t="s">
        <v>380</v>
      </c>
      <c r="I202" t="s">
        <v>489</v>
      </c>
      <c r="J202" t="s">
        <v>434</v>
      </c>
      <c r="K202" t="s">
        <v>224</v>
      </c>
      <c r="L202" s="755">
        <v>2.12</v>
      </c>
      <c r="M202" t="s">
        <v>555</v>
      </c>
      <c r="N202" s="680">
        <f t="shared" ca="1" si="13"/>
        <v>0</v>
      </c>
      <c r="O202" s="680">
        <f t="shared" ca="1" si="13"/>
        <v>0</v>
      </c>
      <c r="P202" s="680">
        <f t="shared" ca="1" si="13"/>
        <v>0</v>
      </c>
      <c r="Q202" s="680">
        <f t="shared" ca="1" si="13"/>
        <v>0</v>
      </c>
      <c r="R202" s="680">
        <f t="shared" ca="1" si="13"/>
        <v>0</v>
      </c>
      <c r="S202" t="str">
        <f t="shared" si="14"/>
        <v>ASRCMS202202</v>
      </c>
      <c r="T202" s="957">
        <f t="shared" si="15"/>
        <v>45230</v>
      </c>
      <c r="U202" t="str">
        <f t="shared" si="16"/>
        <v>Unaudited</v>
      </c>
    </row>
    <row r="203" spans="1:21" x14ac:dyDescent="0.25">
      <c r="A203" t="s">
        <v>438</v>
      </c>
      <c r="B203" t="s">
        <v>1380</v>
      </c>
      <c r="C203" t="s">
        <v>1381</v>
      </c>
      <c r="D203" s="15">
        <v>1900</v>
      </c>
      <c r="E203" s="121">
        <v>1</v>
      </c>
      <c r="F203" t="s">
        <v>1026</v>
      </c>
      <c r="G203" s="121" t="s">
        <v>1379</v>
      </c>
      <c r="H203" t="s">
        <v>380</v>
      </c>
      <c r="I203" t="s">
        <v>489</v>
      </c>
      <c r="J203" t="s">
        <v>434</v>
      </c>
      <c r="K203" t="s">
        <v>224</v>
      </c>
      <c r="L203" s="755">
        <v>2.13</v>
      </c>
      <c r="M203" t="s">
        <v>230</v>
      </c>
      <c r="N203" s="680">
        <f t="shared" ca="1" si="13"/>
        <v>0</v>
      </c>
      <c r="O203" s="680">
        <f t="shared" ca="1" si="13"/>
        <v>0</v>
      </c>
      <c r="P203" s="680">
        <f t="shared" ca="1" si="13"/>
        <v>0</v>
      </c>
      <c r="Q203" s="680">
        <f t="shared" ca="1" si="13"/>
        <v>0</v>
      </c>
      <c r="R203" s="680">
        <f t="shared" ca="1" si="13"/>
        <v>0</v>
      </c>
      <c r="S203" t="str">
        <f t="shared" si="14"/>
        <v>ASRCMS202202</v>
      </c>
      <c r="T203" s="957">
        <f t="shared" si="15"/>
        <v>45230</v>
      </c>
      <c r="U203" t="str">
        <f t="shared" si="16"/>
        <v>Unaudited</v>
      </c>
    </row>
    <row r="204" spans="1:21" x14ac:dyDescent="0.25">
      <c r="A204" t="s">
        <v>438</v>
      </c>
      <c r="B204" t="s">
        <v>1380</v>
      </c>
      <c r="C204" t="s">
        <v>1381</v>
      </c>
      <c r="D204" s="15">
        <v>1900</v>
      </c>
      <c r="E204" s="121">
        <v>1</v>
      </c>
      <c r="F204" t="s">
        <v>1026</v>
      </c>
      <c r="G204" s="121" t="s">
        <v>1379</v>
      </c>
      <c r="H204" t="s">
        <v>380</v>
      </c>
      <c r="I204" t="s">
        <v>489</v>
      </c>
      <c r="J204" t="s">
        <v>434</v>
      </c>
      <c r="K204" t="s">
        <v>224</v>
      </c>
      <c r="L204" s="755">
        <v>2.14</v>
      </c>
      <c r="M204" t="s">
        <v>559</v>
      </c>
      <c r="N204" s="680">
        <f t="shared" ca="1" si="13"/>
        <v>0</v>
      </c>
      <c r="O204" s="680">
        <f t="shared" ca="1" si="13"/>
        <v>0</v>
      </c>
      <c r="P204" s="680">
        <f t="shared" ca="1" si="13"/>
        <v>0</v>
      </c>
      <c r="Q204" s="680">
        <f t="shared" ca="1" si="13"/>
        <v>0</v>
      </c>
      <c r="R204" s="680">
        <f t="shared" ca="1" si="13"/>
        <v>0</v>
      </c>
      <c r="S204" t="str">
        <f t="shared" si="14"/>
        <v>ASRCMS202202</v>
      </c>
      <c r="T204" s="957">
        <f t="shared" si="15"/>
        <v>45230</v>
      </c>
      <c r="U204" t="str">
        <f t="shared" si="16"/>
        <v>Unaudited</v>
      </c>
    </row>
    <row r="205" spans="1:21" x14ac:dyDescent="0.25">
      <c r="A205" t="s">
        <v>438</v>
      </c>
      <c r="B205" t="s">
        <v>1380</v>
      </c>
      <c r="C205" t="s">
        <v>1381</v>
      </c>
      <c r="D205" s="15">
        <v>1900</v>
      </c>
      <c r="E205" s="121">
        <v>1</v>
      </c>
      <c r="F205" t="s">
        <v>1026</v>
      </c>
      <c r="G205" s="121" t="s">
        <v>1379</v>
      </c>
      <c r="H205" t="s">
        <v>380</v>
      </c>
      <c r="I205" t="s">
        <v>489</v>
      </c>
      <c r="J205" t="s">
        <v>434</v>
      </c>
      <c r="K205" t="s">
        <v>224</v>
      </c>
      <c r="L205" s="755">
        <v>2.15</v>
      </c>
      <c r="M205" t="s">
        <v>20</v>
      </c>
      <c r="N205" s="680">
        <f t="shared" ca="1" si="13"/>
        <v>0</v>
      </c>
      <c r="O205" s="680">
        <f t="shared" ca="1" si="13"/>
        <v>0</v>
      </c>
      <c r="P205" s="680">
        <f t="shared" ca="1" si="13"/>
        <v>0</v>
      </c>
      <c r="Q205" s="680">
        <f t="shared" ca="1" si="13"/>
        <v>0</v>
      </c>
      <c r="R205" s="680">
        <f t="shared" ca="1" si="13"/>
        <v>0</v>
      </c>
      <c r="S205" t="str">
        <f t="shared" si="14"/>
        <v>ASRCMS202202</v>
      </c>
      <c r="T205" s="957">
        <f t="shared" si="15"/>
        <v>45230</v>
      </c>
      <c r="U205" t="str">
        <f t="shared" si="16"/>
        <v>Unaudited</v>
      </c>
    </row>
    <row r="206" spans="1:21" x14ac:dyDescent="0.25">
      <c r="A206" t="s">
        <v>438</v>
      </c>
      <c r="B206" t="s">
        <v>1380</v>
      </c>
      <c r="C206" t="s">
        <v>1381</v>
      </c>
      <c r="D206" s="15">
        <v>1900</v>
      </c>
      <c r="E206" s="121">
        <v>1</v>
      </c>
      <c r="F206" t="s">
        <v>1026</v>
      </c>
      <c r="G206" s="121" t="s">
        <v>1379</v>
      </c>
      <c r="H206" t="s">
        <v>380</v>
      </c>
      <c r="I206" t="s">
        <v>489</v>
      </c>
      <c r="J206" t="s">
        <v>434</v>
      </c>
      <c r="K206" t="s">
        <v>224</v>
      </c>
      <c r="L206" s="755">
        <v>2.16</v>
      </c>
      <c r="M206" t="s">
        <v>794</v>
      </c>
      <c r="N206" s="680">
        <f t="shared" ca="1" si="13"/>
        <v>0</v>
      </c>
      <c r="O206" s="680">
        <f t="shared" ca="1" si="13"/>
        <v>0</v>
      </c>
      <c r="P206" s="680">
        <f t="shared" ca="1" si="13"/>
        <v>0</v>
      </c>
      <c r="Q206" s="680">
        <f t="shared" ca="1" si="13"/>
        <v>0</v>
      </c>
      <c r="R206" s="680">
        <f t="shared" ca="1" si="13"/>
        <v>0</v>
      </c>
      <c r="S206" t="str">
        <f t="shared" si="14"/>
        <v>ASRCMS202202</v>
      </c>
      <c r="T206" s="957">
        <f t="shared" si="15"/>
        <v>45230</v>
      </c>
      <c r="U206" t="str">
        <f t="shared" si="16"/>
        <v>Unaudited</v>
      </c>
    </row>
    <row r="207" spans="1:21" x14ac:dyDescent="0.25">
      <c r="A207" t="s">
        <v>438</v>
      </c>
      <c r="B207" t="s">
        <v>1380</v>
      </c>
      <c r="C207" t="s">
        <v>1381</v>
      </c>
      <c r="D207" s="15">
        <v>1900</v>
      </c>
      <c r="E207" s="121">
        <v>1</v>
      </c>
      <c r="F207" t="s">
        <v>1026</v>
      </c>
      <c r="G207" s="121" t="s">
        <v>1379</v>
      </c>
      <c r="H207" t="s">
        <v>380</v>
      </c>
      <c r="I207" t="s">
        <v>489</v>
      </c>
      <c r="J207" t="s">
        <v>434</v>
      </c>
      <c r="K207" t="s">
        <v>224</v>
      </c>
      <c r="L207" s="755">
        <v>2.17</v>
      </c>
      <c r="M207" t="s">
        <v>1047</v>
      </c>
      <c r="N207" s="680">
        <f t="shared" ca="1" si="13"/>
        <v>0</v>
      </c>
      <c r="O207" s="680">
        <f t="shared" ca="1" si="13"/>
        <v>0</v>
      </c>
      <c r="P207" s="680">
        <f t="shared" ca="1" si="13"/>
        <v>0</v>
      </c>
      <c r="Q207" s="680">
        <f t="shared" ca="1" si="13"/>
        <v>0</v>
      </c>
      <c r="R207" s="680">
        <f t="shared" ca="1" si="13"/>
        <v>0</v>
      </c>
      <c r="S207" t="str">
        <f t="shared" si="14"/>
        <v>ASRCMS202202</v>
      </c>
      <c r="T207" s="957">
        <f t="shared" si="15"/>
        <v>45230</v>
      </c>
      <c r="U207" t="str">
        <f t="shared" si="16"/>
        <v>Unaudited</v>
      </c>
    </row>
    <row r="208" spans="1:21" x14ac:dyDescent="0.25">
      <c r="A208" t="s">
        <v>438</v>
      </c>
      <c r="B208" t="s">
        <v>1380</v>
      </c>
      <c r="C208" t="s">
        <v>1381</v>
      </c>
      <c r="D208" s="15">
        <v>1900</v>
      </c>
      <c r="E208" s="121">
        <v>1</v>
      </c>
      <c r="F208" t="s">
        <v>1026</v>
      </c>
      <c r="G208" s="121" t="s">
        <v>1379</v>
      </c>
      <c r="H208" t="s">
        <v>380</v>
      </c>
      <c r="I208" t="s">
        <v>489</v>
      </c>
      <c r="J208" t="s">
        <v>434</v>
      </c>
      <c r="K208" t="s">
        <v>224</v>
      </c>
      <c r="L208" s="755">
        <v>2.1800000000000002</v>
      </c>
      <c r="M208" t="s">
        <v>651</v>
      </c>
      <c r="N208" s="680">
        <f t="shared" ca="1" si="13"/>
        <v>0</v>
      </c>
      <c r="O208" s="680">
        <f t="shared" ca="1" si="13"/>
        <v>0</v>
      </c>
      <c r="P208" s="680">
        <f t="shared" ca="1" si="13"/>
        <v>0</v>
      </c>
      <c r="Q208" s="680">
        <f t="shared" ca="1" si="13"/>
        <v>0</v>
      </c>
      <c r="R208" s="680">
        <f t="shared" ca="1" si="13"/>
        <v>0</v>
      </c>
      <c r="S208" t="str">
        <f t="shared" si="14"/>
        <v>ASRCMS202202</v>
      </c>
      <c r="T208" s="957">
        <f t="shared" si="15"/>
        <v>45230</v>
      </c>
      <c r="U208" t="str">
        <f t="shared" si="16"/>
        <v>Unaudited</v>
      </c>
    </row>
    <row r="209" spans="1:21" x14ac:dyDescent="0.25">
      <c r="A209" t="s">
        <v>438</v>
      </c>
      <c r="B209" t="s">
        <v>1380</v>
      </c>
      <c r="C209" t="s">
        <v>1381</v>
      </c>
      <c r="D209" s="15">
        <v>1900</v>
      </c>
      <c r="E209" s="121">
        <v>1</v>
      </c>
      <c r="F209" t="s">
        <v>1026</v>
      </c>
      <c r="G209" s="121" t="s">
        <v>1379</v>
      </c>
      <c r="H209" t="s">
        <v>380</v>
      </c>
      <c r="I209" t="s">
        <v>489</v>
      </c>
      <c r="J209" t="s">
        <v>434</v>
      </c>
      <c r="K209" t="s">
        <v>224</v>
      </c>
      <c r="L209" s="755">
        <v>2.19</v>
      </c>
      <c r="M209" t="s">
        <v>219</v>
      </c>
      <c r="N209" s="680">
        <f t="shared" ca="1" si="13"/>
        <v>0</v>
      </c>
      <c r="O209" s="680">
        <f t="shared" ca="1" si="13"/>
        <v>0</v>
      </c>
      <c r="P209" s="680">
        <f t="shared" ca="1" si="13"/>
        <v>0</v>
      </c>
      <c r="Q209" s="680">
        <f t="shared" ca="1" si="13"/>
        <v>0</v>
      </c>
      <c r="R209" s="680">
        <f t="shared" ca="1" si="13"/>
        <v>0</v>
      </c>
      <c r="S209" t="str">
        <f t="shared" si="14"/>
        <v>ASRCMS202202</v>
      </c>
      <c r="T209" s="957">
        <f t="shared" si="15"/>
        <v>45230</v>
      </c>
      <c r="U209" t="str">
        <f t="shared" si="16"/>
        <v>Unaudited</v>
      </c>
    </row>
    <row r="210" spans="1:21" x14ac:dyDescent="0.25">
      <c r="A210" t="s">
        <v>438</v>
      </c>
      <c r="B210" t="s">
        <v>1380</v>
      </c>
      <c r="C210" t="s">
        <v>1381</v>
      </c>
      <c r="D210" s="15">
        <v>1900</v>
      </c>
      <c r="E210" s="121">
        <v>1</v>
      </c>
      <c r="F210" t="s">
        <v>1026</v>
      </c>
      <c r="G210" s="121" t="s">
        <v>1379</v>
      </c>
      <c r="H210" t="s">
        <v>380</v>
      </c>
      <c r="I210" t="s">
        <v>489</v>
      </c>
      <c r="J210" t="s">
        <v>434</v>
      </c>
      <c r="K210" t="s">
        <v>224</v>
      </c>
      <c r="L210" s="755" t="s">
        <v>700</v>
      </c>
      <c r="M210" t="s">
        <v>231</v>
      </c>
      <c r="N210" s="680">
        <f t="shared" ca="1" si="13"/>
        <v>0</v>
      </c>
      <c r="O210" s="680">
        <f t="shared" ca="1" si="13"/>
        <v>0</v>
      </c>
      <c r="P210" s="680">
        <f t="shared" ca="1" si="13"/>
        <v>0</v>
      </c>
      <c r="Q210" s="680">
        <f t="shared" ca="1" si="13"/>
        <v>0</v>
      </c>
      <c r="R210" s="680">
        <f t="shared" ca="1" si="13"/>
        <v>0</v>
      </c>
      <c r="S210" t="str">
        <f t="shared" si="14"/>
        <v>ASRCMS202202</v>
      </c>
      <c r="T210" s="957">
        <f t="shared" si="15"/>
        <v>45230</v>
      </c>
      <c r="U210" t="str">
        <f t="shared" si="16"/>
        <v>Unaudited</v>
      </c>
    </row>
    <row r="211" spans="1:21" x14ac:dyDescent="0.25">
      <c r="A211" t="s">
        <v>438</v>
      </c>
      <c r="B211" t="s">
        <v>1380</v>
      </c>
      <c r="C211" t="s">
        <v>1381</v>
      </c>
      <c r="D211" s="15">
        <v>1900</v>
      </c>
      <c r="E211" s="121">
        <v>1</v>
      </c>
      <c r="F211" t="s">
        <v>1026</v>
      </c>
      <c r="G211" s="121" t="s">
        <v>1379</v>
      </c>
      <c r="H211" t="s">
        <v>380</v>
      </c>
      <c r="I211" t="s">
        <v>489</v>
      </c>
      <c r="J211" t="s">
        <v>434</v>
      </c>
      <c r="K211" t="s">
        <v>224</v>
      </c>
      <c r="L211" s="755">
        <v>2.21</v>
      </c>
      <c r="M211" t="s">
        <v>467</v>
      </c>
      <c r="N211" s="680">
        <f t="shared" ca="1" si="13"/>
        <v>0</v>
      </c>
      <c r="O211" s="680">
        <f t="shared" ca="1" si="13"/>
        <v>0</v>
      </c>
      <c r="P211" s="680">
        <f t="shared" ca="1" si="13"/>
        <v>0</v>
      </c>
      <c r="Q211" s="680">
        <f t="shared" ca="1" si="13"/>
        <v>0</v>
      </c>
      <c r="R211" s="680">
        <f t="shared" ca="1" si="13"/>
        <v>0</v>
      </c>
      <c r="S211" t="str">
        <f t="shared" si="14"/>
        <v>ASRCMS202202</v>
      </c>
      <c r="T211" s="957">
        <f t="shared" si="15"/>
        <v>45230</v>
      </c>
      <c r="U211" t="str">
        <f t="shared" si="16"/>
        <v>Unaudited</v>
      </c>
    </row>
    <row r="212" spans="1:21" x14ac:dyDescent="0.25">
      <c r="A212" t="s">
        <v>438</v>
      </c>
      <c r="B212" t="s">
        <v>1380</v>
      </c>
      <c r="C212" t="s">
        <v>1381</v>
      </c>
      <c r="D212" s="15">
        <v>1900</v>
      </c>
      <c r="E212" s="121">
        <v>1</v>
      </c>
      <c r="F212" t="s">
        <v>1026</v>
      </c>
      <c r="G212" s="121" t="s">
        <v>1379</v>
      </c>
      <c r="H212" t="s">
        <v>380</v>
      </c>
      <c r="I212" t="s">
        <v>489</v>
      </c>
      <c r="J212" t="s">
        <v>434</v>
      </c>
      <c r="K212" t="s">
        <v>6</v>
      </c>
      <c r="L212" s="755" t="s">
        <v>70</v>
      </c>
      <c r="M212" t="s">
        <v>189</v>
      </c>
      <c r="N212" s="680">
        <f t="shared" ca="1" si="13"/>
        <v>0</v>
      </c>
      <c r="O212" s="680">
        <f t="shared" ca="1" si="13"/>
        <v>0</v>
      </c>
      <c r="P212" s="680">
        <f t="shared" ca="1" si="13"/>
        <v>0</v>
      </c>
      <c r="Q212" s="680">
        <f t="shared" ca="1" si="13"/>
        <v>0</v>
      </c>
      <c r="R212" s="680">
        <f t="shared" ca="1" si="13"/>
        <v>0</v>
      </c>
      <c r="S212" t="str">
        <f t="shared" si="14"/>
        <v>ASRCMS202202</v>
      </c>
      <c r="T212" s="957">
        <f t="shared" si="15"/>
        <v>45230</v>
      </c>
      <c r="U212" t="str">
        <f t="shared" si="16"/>
        <v>Unaudited</v>
      </c>
    </row>
    <row r="213" spans="1:21" x14ac:dyDescent="0.25">
      <c r="A213" t="s">
        <v>438</v>
      </c>
      <c r="B213" t="s">
        <v>1380</v>
      </c>
      <c r="C213" t="s">
        <v>1381</v>
      </c>
      <c r="D213" s="15">
        <v>1900</v>
      </c>
      <c r="E213" s="121">
        <v>1</v>
      </c>
      <c r="F213" t="s">
        <v>1026</v>
      </c>
      <c r="G213" s="121" t="s">
        <v>1379</v>
      </c>
      <c r="H213" t="s">
        <v>380</v>
      </c>
      <c r="I213" t="s">
        <v>489</v>
      </c>
      <c r="J213" t="s">
        <v>434</v>
      </c>
      <c r="K213" t="s">
        <v>6</v>
      </c>
      <c r="L213" s="755" t="s">
        <v>71</v>
      </c>
      <c r="M213" t="s">
        <v>232</v>
      </c>
      <c r="N213" s="680">
        <f t="shared" ca="1" si="13"/>
        <v>0</v>
      </c>
      <c r="O213" s="680">
        <f t="shared" ca="1" si="13"/>
        <v>0</v>
      </c>
      <c r="P213" s="680">
        <f t="shared" ca="1" si="13"/>
        <v>0</v>
      </c>
      <c r="Q213" s="680">
        <f t="shared" ca="1" si="13"/>
        <v>0</v>
      </c>
      <c r="R213" s="680">
        <f t="shared" ca="1" si="13"/>
        <v>0</v>
      </c>
      <c r="S213" t="str">
        <f t="shared" si="14"/>
        <v>ASRCMS202202</v>
      </c>
      <c r="T213" s="957">
        <f t="shared" si="15"/>
        <v>45230</v>
      </c>
      <c r="U213" t="str">
        <f t="shared" si="16"/>
        <v>Unaudited</v>
      </c>
    </row>
    <row r="214" spans="1:21" x14ac:dyDescent="0.25">
      <c r="A214" t="s">
        <v>438</v>
      </c>
      <c r="B214" t="s">
        <v>1380</v>
      </c>
      <c r="C214" t="s">
        <v>1381</v>
      </c>
      <c r="D214" s="15">
        <v>1900</v>
      </c>
      <c r="E214" s="121">
        <v>1</v>
      </c>
      <c r="F214" t="s">
        <v>1026</v>
      </c>
      <c r="G214" s="121" t="s">
        <v>1379</v>
      </c>
      <c r="H214" t="s">
        <v>380</v>
      </c>
      <c r="I214" t="s">
        <v>489</v>
      </c>
      <c r="J214" t="s">
        <v>434</v>
      </c>
      <c r="K214" t="s">
        <v>6</v>
      </c>
      <c r="L214" s="755" t="s">
        <v>72</v>
      </c>
      <c r="M214" t="s">
        <v>165</v>
      </c>
      <c r="N214" s="680">
        <f t="shared" ca="1" si="13"/>
        <v>0</v>
      </c>
      <c r="O214" s="680">
        <f t="shared" ca="1" si="13"/>
        <v>0</v>
      </c>
      <c r="P214" s="680">
        <f t="shared" ca="1" si="13"/>
        <v>0</v>
      </c>
      <c r="Q214" s="680">
        <f t="shared" ca="1" si="13"/>
        <v>0</v>
      </c>
      <c r="R214" s="680">
        <f t="shared" ca="1" si="13"/>
        <v>0</v>
      </c>
      <c r="S214" t="str">
        <f t="shared" si="14"/>
        <v>ASRCMS202202</v>
      </c>
      <c r="T214" s="957">
        <f t="shared" si="15"/>
        <v>45230</v>
      </c>
      <c r="U214" t="str">
        <f t="shared" si="16"/>
        <v>Unaudited</v>
      </c>
    </row>
    <row r="215" spans="1:21" x14ac:dyDescent="0.25">
      <c r="A215" t="s">
        <v>438</v>
      </c>
      <c r="B215" t="s">
        <v>1380</v>
      </c>
      <c r="C215" t="s">
        <v>1381</v>
      </c>
      <c r="D215" s="15">
        <v>1900</v>
      </c>
      <c r="E215" s="121">
        <v>1</v>
      </c>
      <c r="F215" t="s">
        <v>1026</v>
      </c>
      <c r="G215" s="121" t="s">
        <v>1379</v>
      </c>
      <c r="H215" t="s">
        <v>380</v>
      </c>
      <c r="I215" t="s">
        <v>489</v>
      </c>
      <c r="J215" t="s">
        <v>434</v>
      </c>
      <c r="K215" t="s">
        <v>6</v>
      </c>
      <c r="L215" s="755">
        <v>3.4</v>
      </c>
      <c r="M215" t="s">
        <v>462</v>
      </c>
      <c r="N215" s="680">
        <f t="shared" ca="1" si="13"/>
        <v>0</v>
      </c>
      <c r="O215" s="680">
        <f t="shared" ca="1" si="13"/>
        <v>0</v>
      </c>
      <c r="P215" s="680">
        <f t="shared" ca="1" si="13"/>
        <v>0</v>
      </c>
      <c r="Q215" s="680">
        <f t="shared" ca="1" si="13"/>
        <v>0</v>
      </c>
      <c r="R215" s="680">
        <f t="shared" ca="1" si="13"/>
        <v>0</v>
      </c>
      <c r="S215" t="str">
        <f t="shared" si="14"/>
        <v>ASRCMS202202</v>
      </c>
      <c r="T215" s="957">
        <f t="shared" si="15"/>
        <v>45230</v>
      </c>
      <c r="U215" t="str">
        <f t="shared" si="16"/>
        <v>Unaudited</v>
      </c>
    </row>
    <row r="216" spans="1:21" x14ac:dyDescent="0.25">
      <c r="A216" t="s">
        <v>438</v>
      </c>
      <c r="B216" t="s">
        <v>1380</v>
      </c>
      <c r="C216" t="s">
        <v>1381</v>
      </c>
      <c r="D216" s="15">
        <v>1900</v>
      </c>
      <c r="E216" s="121">
        <v>1</v>
      </c>
      <c r="F216" t="s">
        <v>1026</v>
      </c>
      <c r="G216" s="121" t="s">
        <v>1379</v>
      </c>
      <c r="H216" t="s">
        <v>380</v>
      </c>
      <c r="I216" t="s">
        <v>489</v>
      </c>
      <c r="J216" t="s">
        <v>434</v>
      </c>
      <c r="K216" t="s">
        <v>435</v>
      </c>
      <c r="L216" s="755">
        <v>4.5</v>
      </c>
      <c r="M216" t="s">
        <v>32</v>
      </c>
      <c r="N216" s="680">
        <f t="shared" ca="1" si="13"/>
        <v>0</v>
      </c>
      <c r="O216" s="680">
        <f t="shared" ca="1" si="13"/>
        <v>0</v>
      </c>
      <c r="P216" s="680">
        <f t="shared" ca="1" si="13"/>
        <v>0</v>
      </c>
      <c r="Q216" s="680">
        <f t="shared" ca="1" si="13"/>
        <v>0</v>
      </c>
      <c r="R216" s="680">
        <f t="shared" ca="1" si="13"/>
        <v>0</v>
      </c>
      <c r="S216" t="str">
        <f t="shared" si="14"/>
        <v>ASRCMS202202</v>
      </c>
      <c r="T216" s="957">
        <f t="shared" si="15"/>
        <v>45230</v>
      </c>
      <c r="U216" t="str">
        <f t="shared" si="16"/>
        <v>Unaudited</v>
      </c>
    </row>
    <row r="217" spans="1:21" x14ac:dyDescent="0.25">
      <c r="A217" t="s">
        <v>438</v>
      </c>
      <c r="B217" t="s">
        <v>1380</v>
      </c>
      <c r="C217" t="s">
        <v>1381</v>
      </c>
      <c r="D217" s="15">
        <v>1900</v>
      </c>
      <c r="E217" s="121">
        <v>1</v>
      </c>
      <c r="F217" t="s">
        <v>1026</v>
      </c>
      <c r="G217" s="121" t="s">
        <v>1379</v>
      </c>
      <c r="H217" t="s">
        <v>380</v>
      </c>
      <c r="I217" t="s">
        <v>489</v>
      </c>
      <c r="J217" t="s">
        <v>434</v>
      </c>
      <c r="K217" t="s">
        <v>435</v>
      </c>
      <c r="L217" s="755" t="s">
        <v>939</v>
      </c>
      <c r="M217" t="s">
        <v>930</v>
      </c>
      <c r="N217" s="680">
        <f t="shared" ca="1" si="13"/>
        <v>0</v>
      </c>
      <c r="O217" s="680">
        <f t="shared" ca="1" si="13"/>
        <v>0</v>
      </c>
      <c r="P217" s="680">
        <f t="shared" ca="1" si="13"/>
        <v>0</v>
      </c>
      <c r="Q217" s="680">
        <f t="shared" ca="1" si="13"/>
        <v>0</v>
      </c>
      <c r="R217" s="680">
        <f t="shared" ca="1" si="13"/>
        <v>0</v>
      </c>
      <c r="S217" t="str">
        <f t="shared" si="14"/>
        <v>ASRCMS202202</v>
      </c>
      <c r="T217" s="957">
        <f t="shared" si="15"/>
        <v>45230</v>
      </c>
      <c r="U217" t="str">
        <f t="shared" si="16"/>
        <v>Unaudited</v>
      </c>
    </row>
    <row r="218" spans="1:21" x14ac:dyDescent="0.25">
      <c r="A218" t="s">
        <v>438</v>
      </c>
      <c r="B218" t="s">
        <v>1380</v>
      </c>
      <c r="C218" t="s">
        <v>1381</v>
      </c>
      <c r="D218" s="15">
        <v>1900</v>
      </c>
      <c r="E218" s="121">
        <v>1</v>
      </c>
      <c r="F218" t="s">
        <v>1026</v>
      </c>
      <c r="G218" s="121" t="s">
        <v>1379</v>
      </c>
      <c r="H218" t="s">
        <v>380</v>
      </c>
      <c r="I218" t="s">
        <v>489</v>
      </c>
      <c r="J218" t="s">
        <v>434</v>
      </c>
      <c r="K218" t="s">
        <v>435</v>
      </c>
      <c r="L218" s="755" t="s">
        <v>194</v>
      </c>
      <c r="M218" t="s">
        <v>40</v>
      </c>
      <c r="N218" s="680">
        <f t="shared" ca="1" si="13"/>
        <v>0</v>
      </c>
      <c r="O218" s="680">
        <f t="shared" ca="1" si="13"/>
        <v>0</v>
      </c>
      <c r="P218" s="680">
        <f t="shared" ca="1" si="13"/>
        <v>0</v>
      </c>
      <c r="Q218" s="680">
        <f t="shared" ca="1" si="13"/>
        <v>0</v>
      </c>
      <c r="R218" s="680">
        <f t="shared" ca="1" si="13"/>
        <v>0</v>
      </c>
      <c r="S218" t="str">
        <f t="shared" si="14"/>
        <v>ASRCMS202202</v>
      </c>
      <c r="T218" s="957">
        <f t="shared" si="15"/>
        <v>45230</v>
      </c>
      <c r="U218" t="str">
        <f t="shared" si="16"/>
        <v>Unaudited</v>
      </c>
    </row>
    <row r="219" spans="1:21" x14ac:dyDescent="0.25">
      <c r="A219" t="s">
        <v>438</v>
      </c>
      <c r="B219" t="s">
        <v>1380</v>
      </c>
      <c r="C219" t="s">
        <v>1381</v>
      </c>
      <c r="D219" s="15">
        <v>1900</v>
      </c>
      <c r="E219" s="121">
        <v>1</v>
      </c>
      <c r="F219" t="s">
        <v>1026</v>
      </c>
      <c r="G219" s="121" t="s">
        <v>1379</v>
      </c>
      <c r="H219" t="s">
        <v>380</v>
      </c>
      <c r="I219" t="s">
        <v>489</v>
      </c>
      <c r="J219" t="s">
        <v>434</v>
      </c>
      <c r="K219" t="s">
        <v>435</v>
      </c>
      <c r="L219" s="755" t="s">
        <v>193</v>
      </c>
      <c r="M219" t="s">
        <v>330</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ASRCMS202202</v>
      </c>
      <c r="T219" s="957">
        <f t="shared" si="15"/>
        <v>45230</v>
      </c>
      <c r="U219" t="str">
        <f t="shared" si="16"/>
        <v>Unaudited</v>
      </c>
    </row>
    <row r="220" spans="1:21" x14ac:dyDescent="0.25">
      <c r="A220" t="s">
        <v>438</v>
      </c>
      <c r="B220" t="s">
        <v>1380</v>
      </c>
      <c r="C220" t="s">
        <v>1381</v>
      </c>
      <c r="D220" s="15">
        <v>1900</v>
      </c>
      <c r="E220" s="121">
        <v>1</v>
      </c>
      <c r="F220" t="s">
        <v>1026</v>
      </c>
      <c r="G220" s="121" t="s">
        <v>1379</v>
      </c>
      <c r="H220" t="s">
        <v>380</v>
      </c>
      <c r="I220" t="s">
        <v>489</v>
      </c>
      <c r="J220" t="s">
        <v>451</v>
      </c>
      <c r="K220" t="s">
        <v>436</v>
      </c>
      <c r="L220" s="755" t="s">
        <v>79</v>
      </c>
      <c r="M220" t="s">
        <v>27</v>
      </c>
      <c r="N220" s="680">
        <f t="shared" ca="1" si="17"/>
        <v>0</v>
      </c>
      <c r="O220" s="680">
        <f t="shared" ca="1" si="17"/>
        <v>0</v>
      </c>
      <c r="P220" s="680">
        <f t="shared" ca="1" si="17"/>
        <v>0</v>
      </c>
      <c r="Q220" s="680">
        <f t="shared" ca="1" si="17"/>
        <v>0</v>
      </c>
      <c r="R220" s="680">
        <f t="shared" ca="1" si="17"/>
        <v>0</v>
      </c>
      <c r="S220" t="str">
        <f t="shared" si="14"/>
        <v>ASRCMS202202</v>
      </c>
      <c r="T220" s="957">
        <f t="shared" si="15"/>
        <v>45230</v>
      </c>
      <c r="U220" t="str">
        <f t="shared" si="16"/>
        <v>Unaudited</v>
      </c>
    </row>
    <row r="221" spans="1:21" x14ac:dyDescent="0.25">
      <c r="A221" t="s">
        <v>438</v>
      </c>
      <c r="B221" t="s">
        <v>1380</v>
      </c>
      <c r="C221" t="s">
        <v>1381</v>
      </c>
      <c r="D221" s="15">
        <v>1900</v>
      </c>
      <c r="E221" s="121">
        <v>1</v>
      </c>
      <c r="F221" t="s">
        <v>1026</v>
      </c>
      <c r="G221" s="121" t="s">
        <v>1379</v>
      </c>
      <c r="H221" t="s">
        <v>380</v>
      </c>
      <c r="I221" t="s">
        <v>489</v>
      </c>
      <c r="J221" t="s">
        <v>451</v>
      </c>
      <c r="K221" t="s">
        <v>436</v>
      </c>
      <c r="L221" s="755" t="s">
        <v>80</v>
      </c>
      <c r="M221" t="s">
        <v>98</v>
      </c>
      <c r="N221" s="680">
        <f t="shared" ca="1" si="17"/>
        <v>0</v>
      </c>
      <c r="O221" s="680">
        <f t="shared" ca="1" si="17"/>
        <v>0</v>
      </c>
      <c r="P221" s="680">
        <f t="shared" ca="1" si="17"/>
        <v>0</v>
      </c>
      <c r="Q221" s="680">
        <f t="shared" ca="1" si="17"/>
        <v>0</v>
      </c>
      <c r="R221" s="680">
        <f t="shared" ca="1" si="17"/>
        <v>0</v>
      </c>
      <c r="S221" t="str">
        <f t="shared" si="14"/>
        <v>ASRCMS202202</v>
      </c>
      <c r="T221" s="957">
        <f t="shared" si="15"/>
        <v>45230</v>
      </c>
      <c r="U221" t="str">
        <f t="shared" si="16"/>
        <v>Unaudited</v>
      </c>
    </row>
    <row r="222" spans="1:21" x14ac:dyDescent="0.25">
      <c r="A222" t="s">
        <v>438</v>
      </c>
      <c r="B222" t="s">
        <v>1380</v>
      </c>
      <c r="C222" t="s">
        <v>1381</v>
      </c>
      <c r="D222" s="15">
        <v>1900</v>
      </c>
      <c r="E222" s="121">
        <v>1</v>
      </c>
      <c r="F222" t="s">
        <v>1026</v>
      </c>
      <c r="G222" s="121" t="s">
        <v>1379</v>
      </c>
      <c r="H222" t="s">
        <v>380</v>
      </c>
      <c r="I222" t="s">
        <v>489</v>
      </c>
      <c r="J222" t="s">
        <v>451</v>
      </c>
      <c r="K222" t="s">
        <v>436</v>
      </c>
      <c r="L222" s="755" t="s">
        <v>81</v>
      </c>
      <c r="M222" t="s">
        <v>99</v>
      </c>
      <c r="N222" s="680">
        <f t="shared" ca="1" si="17"/>
        <v>0</v>
      </c>
      <c r="O222" s="680">
        <f t="shared" ca="1" si="17"/>
        <v>0</v>
      </c>
      <c r="P222" s="680">
        <f t="shared" ca="1" si="17"/>
        <v>0</v>
      </c>
      <c r="Q222" s="680">
        <f t="shared" ca="1" si="17"/>
        <v>0</v>
      </c>
      <c r="R222" s="680">
        <f t="shared" ca="1" si="17"/>
        <v>0</v>
      </c>
      <c r="S222" t="str">
        <f t="shared" si="14"/>
        <v>ASRCMS202202</v>
      </c>
      <c r="T222" s="957">
        <f t="shared" si="15"/>
        <v>45230</v>
      </c>
      <c r="U222" t="str">
        <f t="shared" si="16"/>
        <v>Unaudited</v>
      </c>
    </row>
    <row r="223" spans="1:21" x14ac:dyDescent="0.25">
      <c r="A223" t="s">
        <v>438</v>
      </c>
      <c r="B223" t="s">
        <v>1380</v>
      </c>
      <c r="C223" t="s">
        <v>1381</v>
      </c>
      <c r="D223" s="15">
        <v>1900</v>
      </c>
      <c r="E223" s="121">
        <v>1</v>
      </c>
      <c r="F223" t="s">
        <v>1026</v>
      </c>
      <c r="G223" s="121" t="s">
        <v>1379</v>
      </c>
      <c r="H223" t="s">
        <v>380</v>
      </c>
      <c r="I223" t="s">
        <v>489</v>
      </c>
      <c r="J223" t="s">
        <v>451</v>
      </c>
      <c r="K223" t="s">
        <v>436</v>
      </c>
      <c r="L223" s="755" t="s">
        <v>82</v>
      </c>
      <c r="M223" t="s">
        <v>100</v>
      </c>
      <c r="N223" s="680">
        <f t="shared" ca="1" si="17"/>
        <v>0</v>
      </c>
      <c r="O223" s="680">
        <f t="shared" ca="1" si="17"/>
        <v>0</v>
      </c>
      <c r="P223" s="680">
        <f t="shared" ca="1" si="17"/>
        <v>0</v>
      </c>
      <c r="Q223" s="680">
        <f t="shared" ca="1" si="17"/>
        <v>0</v>
      </c>
      <c r="R223" s="680">
        <f t="shared" ca="1" si="17"/>
        <v>0</v>
      </c>
      <c r="S223" t="str">
        <f t="shared" si="14"/>
        <v>ASRCMS202202</v>
      </c>
      <c r="T223" s="957">
        <f t="shared" si="15"/>
        <v>45230</v>
      </c>
      <c r="U223" t="str">
        <f t="shared" si="16"/>
        <v>Unaudited</v>
      </c>
    </row>
    <row r="224" spans="1:21" x14ac:dyDescent="0.25">
      <c r="A224" t="s">
        <v>438</v>
      </c>
      <c r="B224" t="s">
        <v>1380</v>
      </c>
      <c r="C224" t="s">
        <v>1381</v>
      </c>
      <c r="D224" s="15">
        <v>1900</v>
      </c>
      <c r="E224" s="121">
        <v>1</v>
      </c>
      <c r="F224" t="s">
        <v>1026</v>
      </c>
      <c r="G224" s="121" t="s">
        <v>1379</v>
      </c>
      <c r="H224" t="s">
        <v>380</v>
      </c>
      <c r="I224" t="s">
        <v>489</v>
      </c>
      <c r="J224" t="s">
        <v>451</v>
      </c>
      <c r="K224" t="s">
        <v>436</v>
      </c>
      <c r="L224" s="755" t="s">
        <v>217</v>
      </c>
      <c r="M224" t="s">
        <v>101</v>
      </c>
      <c r="N224" s="680">
        <f t="shared" ca="1" si="17"/>
        <v>0</v>
      </c>
      <c r="O224" s="680">
        <f t="shared" ca="1" si="17"/>
        <v>0</v>
      </c>
      <c r="P224" s="680">
        <f t="shared" ca="1" si="17"/>
        <v>0</v>
      </c>
      <c r="Q224" s="680">
        <f t="shared" ca="1" si="17"/>
        <v>0</v>
      </c>
      <c r="R224" s="680">
        <f t="shared" ca="1" si="17"/>
        <v>0</v>
      </c>
      <c r="S224" t="str">
        <f t="shared" si="14"/>
        <v>ASRCMS202202</v>
      </c>
      <c r="T224" s="957">
        <f t="shared" si="15"/>
        <v>45230</v>
      </c>
      <c r="U224" t="str">
        <f t="shared" si="16"/>
        <v>Unaudited</v>
      </c>
    </row>
    <row r="225" spans="1:21" x14ac:dyDescent="0.25">
      <c r="A225" t="s">
        <v>438</v>
      </c>
      <c r="B225" t="s">
        <v>1380</v>
      </c>
      <c r="C225" t="s">
        <v>1381</v>
      </c>
      <c r="D225" s="15">
        <v>1900</v>
      </c>
      <c r="E225" s="121">
        <v>1</v>
      </c>
      <c r="F225" t="s">
        <v>1026</v>
      </c>
      <c r="G225" s="121" t="s">
        <v>1379</v>
      </c>
      <c r="H225" t="s">
        <v>380</v>
      </c>
      <c r="I225" t="s">
        <v>489</v>
      </c>
      <c r="J225" t="s">
        <v>451</v>
      </c>
      <c r="K225" t="s">
        <v>436</v>
      </c>
      <c r="L225" s="755" t="s">
        <v>216</v>
      </c>
      <c r="M225" t="s">
        <v>28</v>
      </c>
      <c r="N225" s="680">
        <f t="shared" ca="1" si="17"/>
        <v>0</v>
      </c>
      <c r="O225" s="680">
        <f t="shared" ca="1" si="17"/>
        <v>0</v>
      </c>
      <c r="P225" s="680">
        <f t="shared" ca="1" si="17"/>
        <v>0</v>
      </c>
      <c r="Q225" s="680">
        <f t="shared" ca="1" si="17"/>
        <v>0</v>
      </c>
      <c r="R225" s="680">
        <f t="shared" ca="1" si="17"/>
        <v>0</v>
      </c>
      <c r="S225" t="str">
        <f t="shared" si="14"/>
        <v>ASRCMS202202</v>
      </c>
      <c r="T225" s="957">
        <f t="shared" si="15"/>
        <v>45230</v>
      </c>
      <c r="U225" t="str">
        <f t="shared" si="16"/>
        <v>Unaudited</v>
      </c>
    </row>
    <row r="226" spans="1:21" x14ac:dyDescent="0.25">
      <c r="A226" t="s">
        <v>438</v>
      </c>
      <c r="B226" t="s">
        <v>1380</v>
      </c>
      <c r="C226" t="s">
        <v>1381</v>
      </c>
      <c r="D226" s="15">
        <v>1900</v>
      </c>
      <c r="E226" s="121">
        <v>1</v>
      </c>
      <c r="F226" t="s">
        <v>1026</v>
      </c>
      <c r="G226" s="121" t="s">
        <v>1379</v>
      </c>
      <c r="H226" t="s">
        <v>380</v>
      </c>
      <c r="I226" t="s">
        <v>489</v>
      </c>
      <c r="J226" t="s">
        <v>437</v>
      </c>
      <c r="K226" t="s">
        <v>437</v>
      </c>
      <c r="L226" s="755" t="s">
        <v>84</v>
      </c>
      <c r="M226" t="s">
        <v>328</v>
      </c>
      <c r="N226" s="680">
        <f t="shared" ca="1" si="17"/>
        <v>0</v>
      </c>
      <c r="O226" s="680">
        <f t="shared" ca="1" si="17"/>
        <v>0</v>
      </c>
      <c r="P226" s="680">
        <f t="shared" ca="1" si="17"/>
        <v>0</v>
      </c>
      <c r="Q226" s="680">
        <f t="shared" ca="1" si="17"/>
        <v>0</v>
      </c>
      <c r="R226" s="680">
        <f t="shared" ca="1" si="17"/>
        <v>0</v>
      </c>
      <c r="S226" t="str">
        <f t="shared" si="14"/>
        <v>ASRCMS202202</v>
      </c>
      <c r="T226" s="957">
        <f t="shared" si="15"/>
        <v>45230</v>
      </c>
      <c r="U226" t="str">
        <f t="shared" si="16"/>
        <v>Unaudited</v>
      </c>
    </row>
    <row r="227" spans="1:21" x14ac:dyDescent="0.25">
      <c r="A227" t="s">
        <v>438</v>
      </c>
      <c r="B227" t="s">
        <v>1380</v>
      </c>
      <c r="C227" t="s">
        <v>1381</v>
      </c>
      <c r="D227" s="15">
        <v>1900</v>
      </c>
      <c r="E227" s="121">
        <v>1</v>
      </c>
      <c r="F227" t="s">
        <v>1026</v>
      </c>
      <c r="G227" s="121" t="s">
        <v>1379</v>
      </c>
      <c r="H227" t="s">
        <v>380</v>
      </c>
      <c r="I227" t="s">
        <v>489</v>
      </c>
      <c r="J227" t="s">
        <v>437</v>
      </c>
      <c r="K227" t="s">
        <v>437</v>
      </c>
      <c r="L227" s="755" t="s">
        <v>85</v>
      </c>
      <c r="M227" t="s">
        <v>326</v>
      </c>
      <c r="N227" s="680">
        <f t="shared" ca="1" si="17"/>
        <v>0</v>
      </c>
      <c r="O227" s="680">
        <f t="shared" ca="1" si="17"/>
        <v>0</v>
      </c>
      <c r="P227" s="680">
        <f t="shared" ca="1" si="17"/>
        <v>0</v>
      </c>
      <c r="Q227" s="680">
        <f t="shared" ca="1" si="17"/>
        <v>0</v>
      </c>
      <c r="R227" s="680">
        <f t="shared" ca="1" si="17"/>
        <v>0</v>
      </c>
      <c r="S227" t="str">
        <f t="shared" si="14"/>
        <v>ASRCMS202202</v>
      </c>
      <c r="T227" s="957">
        <f t="shared" si="15"/>
        <v>45230</v>
      </c>
      <c r="U227" t="str">
        <f t="shared" si="16"/>
        <v>Unaudited</v>
      </c>
    </row>
    <row r="228" spans="1:21" x14ac:dyDescent="0.25">
      <c r="A228" t="s">
        <v>438</v>
      </c>
      <c r="B228" t="s">
        <v>1380</v>
      </c>
      <c r="C228" t="s">
        <v>1381</v>
      </c>
      <c r="D228" s="15">
        <v>1900</v>
      </c>
      <c r="E228" s="121">
        <v>1</v>
      </c>
      <c r="F228" t="s">
        <v>1026</v>
      </c>
      <c r="G228" s="121" t="s">
        <v>1379</v>
      </c>
      <c r="H228" t="s">
        <v>380</v>
      </c>
      <c r="I228" t="s">
        <v>489</v>
      </c>
      <c r="J228" t="s">
        <v>437</v>
      </c>
      <c r="K228" t="s">
        <v>437</v>
      </c>
      <c r="L228" s="755" t="s">
        <v>86</v>
      </c>
      <c r="M228" t="s">
        <v>495</v>
      </c>
      <c r="N228" s="680">
        <f t="shared" ca="1" si="17"/>
        <v>0</v>
      </c>
      <c r="O228" s="680">
        <f t="shared" ca="1" si="17"/>
        <v>0</v>
      </c>
      <c r="P228" s="680">
        <f t="shared" ca="1" si="17"/>
        <v>0</v>
      </c>
      <c r="Q228" s="680">
        <f t="shared" ca="1" si="17"/>
        <v>0</v>
      </c>
      <c r="R228" s="680">
        <f t="shared" ca="1" si="17"/>
        <v>0</v>
      </c>
      <c r="S228" t="str">
        <f t="shared" si="14"/>
        <v>ASRCMS202202</v>
      </c>
      <c r="T228" s="957">
        <f t="shared" si="15"/>
        <v>45230</v>
      </c>
      <c r="U228" t="str">
        <f t="shared" si="16"/>
        <v>Unaudited</v>
      </c>
    </row>
    <row r="229" spans="1:21" x14ac:dyDescent="0.25">
      <c r="A229" t="s">
        <v>438</v>
      </c>
      <c r="B229" t="s">
        <v>1380</v>
      </c>
      <c r="C229" t="s">
        <v>1381</v>
      </c>
      <c r="D229" s="15">
        <v>1900</v>
      </c>
      <c r="E229" s="121">
        <v>1</v>
      </c>
      <c r="F229" t="s">
        <v>1026</v>
      </c>
      <c r="G229" s="121" t="s">
        <v>1379</v>
      </c>
      <c r="H229" t="s">
        <v>380</v>
      </c>
      <c r="I229" t="s">
        <v>489</v>
      </c>
      <c r="J229" t="s">
        <v>437</v>
      </c>
      <c r="K229" t="s">
        <v>437</v>
      </c>
      <c r="L229" s="755" t="s">
        <v>87</v>
      </c>
      <c r="M229" t="s">
        <v>496</v>
      </c>
      <c r="N229" s="680">
        <f t="shared" ca="1" si="17"/>
        <v>0</v>
      </c>
      <c r="O229" s="680">
        <f t="shared" ca="1" si="17"/>
        <v>0</v>
      </c>
      <c r="P229" s="680">
        <f t="shared" ca="1" si="17"/>
        <v>0</v>
      </c>
      <c r="Q229" s="680">
        <f t="shared" ca="1" si="17"/>
        <v>0</v>
      </c>
      <c r="R229" s="680">
        <f t="shared" ca="1" si="17"/>
        <v>0</v>
      </c>
      <c r="S229" t="str">
        <f t="shared" si="14"/>
        <v>ASRCMS202202</v>
      </c>
      <c r="T229" s="957">
        <f t="shared" si="15"/>
        <v>45230</v>
      </c>
      <c r="U229" t="str">
        <f t="shared" si="16"/>
        <v>Unaudited</v>
      </c>
    </row>
    <row r="230" spans="1:21" x14ac:dyDescent="0.25">
      <c r="A230" t="s">
        <v>438</v>
      </c>
      <c r="B230" t="s">
        <v>1380</v>
      </c>
      <c r="C230" t="s">
        <v>1381</v>
      </c>
      <c r="D230" s="15">
        <v>1900</v>
      </c>
      <c r="E230" s="121">
        <v>1</v>
      </c>
      <c r="F230" t="s">
        <v>1026</v>
      </c>
      <c r="G230" s="121" t="s">
        <v>1379</v>
      </c>
      <c r="H230" t="s">
        <v>380</v>
      </c>
      <c r="I230" t="s">
        <v>489</v>
      </c>
      <c r="J230" t="s">
        <v>437</v>
      </c>
      <c r="K230" t="s">
        <v>437</v>
      </c>
      <c r="L230" s="755" t="s">
        <v>214</v>
      </c>
      <c r="M230" t="s">
        <v>497</v>
      </c>
      <c r="N230" s="680">
        <f t="shared" ca="1" si="17"/>
        <v>0</v>
      </c>
      <c r="O230" s="680">
        <f t="shared" ca="1" si="17"/>
        <v>0</v>
      </c>
      <c r="P230" s="680">
        <f t="shared" ca="1" si="17"/>
        <v>0</v>
      </c>
      <c r="Q230" s="680">
        <f t="shared" ca="1" si="17"/>
        <v>0</v>
      </c>
      <c r="R230" s="680">
        <f t="shared" ca="1" si="17"/>
        <v>0</v>
      </c>
      <c r="S230" t="str">
        <f t="shared" si="14"/>
        <v>ASRCMS202202</v>
      </c>
      <c r="T230" s="957">
        <f t="shared" si="15"/>
        <v>45230</v>
      </c>
      <c r="U230" t="str">
        <f t="shared" si="16"/>
        <v>Unaudited</v>
      </c>
    </row>
    <row r="231" spans="1:21" x14ac:dyDescent="0.25">
      <c r="A231" t="s">
        <v>438</v>
      </c>
      <c r="B231" t="s">
        <v>1380</v>
      </c>
      <c r="C231" t="s">
        <v>1381</v>
      </c>
      <c r="D231" s="15">
        <v>1900</v>
      </c>
      <c r="E231" s="121">
        <v>1</v>
      </c>
      <c r="F231" t="s">
        <v>1026</v>
      </c>
      <c r="G231" s="121" t="s">
        <v>1379</v>
      </c>
      <c r="H231" t="s">
        <v>380</v>
      </c>
      <c r="I231" t="s">
        <v>490</v>
      </c>
      <c r="J231" t="s">
        <v>26</v>
      </c>
      <c r="K231" t="s">
        <v>26</v>
      </c>
      <c r="L231" s="755" t="s">
        <v>205</v>
      </c>
      <c r="M231" t="s">
        <v>26</v>
      </c>
      <c r="N231" s="680">
        <f t="shared" ca="1" si="17"/>
        <v>0</v>
      </c>
      <c r="O231" s="680">
        <f t="shared" ca="1" si="17"/>
        <v>0</v>
      </c>
      <c r="P231" s="680">
        <f t="shared" ca="1" si="17"/>
        <v>0</v>
      </c>
      <c r="Q231" s="680">
        <f t="shared" ca="1" si="17"/>
        <v>0</v>
      </c>
      <c r="R231" s="680">
        <f t="shared" ca="1" si="17"/>
        <v>0</v>
      </c>
      <c r="S231" t="str">
        <f t="shared" si="14"/>
        <v>ASRCMS202202</v>
      </c>
      <c r="T231" s="957">
        <f t="shared" si="15"/>
        <v>45230</v>
      </c>
      <c r="U231" t="str">
        <f t="shared" si="16"/>
        <v>Unaudited</v>
      </c>
    </row>
    <row r="232" spans="1:21" x14ac:dyDescent="0.25">
      <c r="A232" t="s">
        <v>438</v>
      </c>
      <c r="B232" t="s">
        <v>1380</v>
      </c>
      <c r="C232" t="s">
        <v>1381</v>
      </c>
      <c r="D232" s="15">
        <v>1900</v>
      </c>
      <c r="E232" s="121">
        <v>1</v>
      </c>
      <c r="F232" t="s">
        <v>439</v>
      </c>
      <c r="G232" s="121">
        <v>91</v>
      </c>
      <c r="H232" t="s">
        <v>381</v>
      </c>
      <c r="I232" t="s">
        <v>433</v>
      </c>
      <c r="J232" t="s">
        <v>433</v>
      </c>
      <c r="K232" t="s">
        <v>433</v>
      </c>
      <c r="M232" t="s">
        <v>433</v>
      </c>
      <c r="N232" s="680">
        <f t="shared" ca="1" si="17"/>
        <v>0</v>
      </c>
      <c r="O232" s="680">
        <f t="shared" ca="1" si="17"/>
        <v>0</v>
      </c>
      <c r="P232" s="680">
        <f t="shared" ca="1" si="17"/>
        <v>0</v>
      </c>
      <c r="Q232" s="680">
        <f t="shared" ca="1" si="17"/>
        <v>0</v>
      </c>
      <c r="R232" s="680">
        <f t="shared" ca="1" si="17"/>
        <v>0</v>
      </c>
      <c r="S232" t="str">
        <f t="shared" si="14"/>
        <v>ASRCMS202202</v>
      </c>
      <c r="T232" s="957">
        <f t="shared" si="15"/>
        <v>45230</v>
      </c>
      <c r="U232" t="str">
        <f t="shared" si="16"/>
        <v>Unaudited</v>
      </c>
    </row>
    <row r="233" spans="1:21" x14ac:dyDescent="0.25">
      <c r="A233" t="s">
        <v>438</v>
      </c>
      <c r="B233" t="s">
        <v>1380</v>
      </c>
      <c r="C233" t="s">
        <v>1381</v>
      </c>
      <c r="D233" s="15">
        <v>1900</v>
      </c>
      <c r="E233" s="121">
        <v>1</v>
      </c>
      <c r="F233" t="s">
        <v>439</v>
      </c>
      <c r="G233" s="121">
        <v>91</v>
      </c>
      <c r="H233" t="s">
        <v>381</v>
      </c>
      <c r="I233" t="s">
        <v>488</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ASRCMS202202</v>
      </c>
      <c r="T233" s="957">
        <f t="shared" si="15"/>
        <v>45230</v>
      </c>
      <c r="U233" t="str">
        <f t="shared" si="16"/>
        <v>Unaudited</v>
      </c>
    </row>
    <row r="234" spans="1:21" x14ac:dyDescent="0.25">
      <c r="A234" t="s">
        <v>438</v>
      </c>
      <c r="B234" t="s">
        <v>1380</v>
      </c>
      <c r="C234" t="s">
        <v>1381</v>
      </c>
      <c r="D234" s="15">
        <v>1900</v>
      </c>
      <c r="E234" s="121">
        <v>1</v>
      </c>
      <c r="F234" t="s">
        <v>439</v>
      </c>
      <c r="G234" s="121">
        <v>91</v>
      </c>
      <c r="H234" t="s">
        <v>381</v>
      </c>
      <c r="I234" t="s">
        <v>488</v>
      </c>
      <c r="J234" t="s">
        <v>12</v>
      </c>
      <c r="K234" t="s">
        <v>223</v>
      </c>
      <c r="L234" s="755">
        <v>1.2</v>
      </c>
      <c r="M234" t="s">
        <v>223</v>
      </c>
      <c r="N234" s="680">
        <f t="shared" ca="1" si="17"/>
        <v>0</v>
      </c>
      <c r="O234" s="680">
        <f t="shared" ca="1" si="17"/>
        <v>0</v>
      </c>
      <c r="P234" s="680">
        <f t="shared" ca="1" si="17"/>
        <v>0</v>
      </c>
      <c r="Q234" s="680">
        <f t="shared" ca="1" si="17"/>
        <v>0</v>
      </c>
      <c r="R234" s="680">
        <f t="shared" ca="1" si="17"/>
        <v>0</v>
      </c>
      <c r="S234" t="str">
        <f t="shared" si="14"/>
        <v>ASRCMS202202</v>
      </c>
      <c r="T234" s="957">
        <f t="shared" si="15"/>
        <v>45230</v>
      </c>
      <c r="U234" t="str">
        <f t="shared" si="16"/>
        <v>Unaudited</v>
      </c>
    </row>
    <row r="235" spans="1:21" x14ac:dyDescent="0.25">
      <c r="A235" t="s">
        <v>438</v>
      </c>
      <c r="B235" t="s">
        <v>1380</v>
      </c>
      <c r="C235" t="s">
        <v>1381</v>
      </c>
      <c r="D235" s="15">
        <v>1900</v>
      </c>
      <c r="E235" s="121">
        <v>1</v>
      </c>
      <c r="F235" t="s">
        <v>439</v>
      </c>
      <c r="G235" s="121">
        <v>91</v>
      </c>
      <c r="H235" t="s">
        <v>381</v>
      </c>
      <c r="I235" t="s">
        <v>488</v>
      </c>
      <c r="J235" t="s">
        <v>12</v>
      </c>
      <c r="K235" t="s">
        <v>1318</v>
      </c>
      <c r="L235" s="755" t="s">
        <v>1314</v>
      </c>
      <c r="M235" t="s">
        <v>1318</v>
      </c>
      <c r="N235" s="680">
        <f t="shared" ca="1" si="17"/>
        <v>0</v>
      </c>
      <c r="O235" s="680">
        <f t="shared" ca="1" si="17"/>
        <v>0</v>
      </c>
      <c r="P235" s="680">
        <f t="shared" ca="1" si="17"/>
        <v>0</v>
      </c>
      <c r="Q235" s="680">
        <f t="shared" ca="1" si="17"/>
        <v>0</v>
      </c>
      <c r="R235" s="680">
        <f t="shared" ca="1" si="17"/>
        <v>0</v>
      </c>
      <c r="S235" t="str">
        <f t="shared" si="14"/>
        <v>ASRCMS202202</v>
      </c>
      <c r="T235" s="957">
        <f t="shared" si="15"/>
        <v>45230</v>
      </c>
      <c r="U235" t="str">
        <f t="shared" si="16"/>
        <v>Unaudited</v>
      </c>
    </row>
    <row r="236" spans="1:21" x14ac:dyDescent="0.25">
      <c r="A236" t="s">
        <v>438</v>
      </c>
      <c r="B236" t="s">
        <v>1380</v>
      </c>
      <c r="C236" t="s">
        <v>1381</v>
      </c>
      <c r="D236" s="15">
        <v>1900</v>
      </c>
      <c r="E236" s="121">
        <v>1</v>
      </c>
      <c r="F236" t="s">
        <v>439</v>
      </c>
      <c r="G236" s="121">
        <v>91</v>
      </c>
      <c r="H236" t="s">
        <v>381</v>
      </c>
      <c r="I236" t="s">
        <v>488</v>
      </c>
      <c r="J236" t="s">
        <v>12</v>
      </c>
      <c r="K236" t="s">
        <v>1320</v>
      </c>
      <c r="L236" s="755" t="s">
        <v>1319</v>
      </c>
      <c r="M236" t="s">
        <v>1320</v>
      </c>
      <c r="N236" s="680">
        <f t="shared" ca="1" si="17"/>
        <v>0</v>
      </c>
      <c r="O236" s="680">
        <f t="shared" ca="1" si="17"/>
        <v>0</v>
      </c>
      <c r="P236" s="680">
        <f t="shared" ca="1" si="17"/>
        <v>0</v>
      </c>
      <c r="Q236" s="680">
        <f t="shared" ca="1" si="17"/>
        <v>0</v>
      </c>
      <c r="R236" s="680">
        <f t="shared" ca="1" si="17"/>
        <v>0</v>
      </c>
      <c r="S236" t="str">
        <f t="shared" si="14"/>
        <v>ASRCMS202202</v>
      </c>
      <c r="T236" s="957">
        <f t="shared" si="15"/>
        <v>45230</v>
      </c>
      <c r="U236" t="str">
        <f t="shared" si="16"/>
        <v>Unaudited</v>
      </c>
    </row>
    <row r="237" spans="1:21" x14ac:dyDescent="0.25">
      <c r="A237" t="s">
        <v>438</v>
      </c>
      <c r="B237" t="s">
        <v>1380</v>
      </c>
      <c r="C237" t="s">
        <v>1381</v>
      </c>
      <c r="D237" s="15">
        <v>1900</v>
      </c>
      <c r="E237" s="121">
        <v>1</v>
      </c>
      <c r="F237" t="s">
        <v>439</v>
      </c>
      <c r="G237" s="121">
        <v>91</v>
      </c>
      <c r="H237" t="s">
        <v>381</v>
      </c>
      <c r="I237" t="s">
        <v>488</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ASRCMS202202</v>
      </c>
      <c r="T237" s="957">
        <f t="shared" si="15"/>
        <v>45230</v>
      </c>
      <c r="U237" t="str">
        <f t="shared" si="16"/>
        <v>Unaudited</v>
      </c>
    </row>
    <row r="238" spans="1:21" x14ac:dyDescent="0.25">
      <c r="A238" t="s">
        <v>438</v>
      </c>
      <c r="B238" t="s">
        <v>1380</v>
      </c>
      <c r="C238" t="s">
        <v>1381</v>
      </c>
      <c r="D238" s="15">
        <v>1900</v>
      </c>
      <c r="E238" s="121">
        <v>1</v>
      </c>
      <c r="F238" t="s">
        <v>439</v>
      </c>
      <c r="G238" s="121">
        <v>91</v>
      </c>
      <c r="H238" t="s">
        <v>381</v>
      </c>
      <c r="I238" t="s">
        <v>489</v>
      </c>
      <c r="J238" t="s">
        <v>434</v>
      </c>
      <c r="K238" t="s">
        <v>791</v>
      </c>
      <c r="L238" s="755">
        <v>2.1</v>
      </c>
      <c r="M238" t="s">
        <v>726</v>
      </c>
      <c r="N238" s="680">
        <f t="shared" ca="1" si="17"/>
        <v>0</v>
      </c>
      <c r="O238" s="680">
        <f t="shared" ca="1" si="17"/>
        <v>0</v>
      </c>
      <c r="P238" s="680">
        <f t="shared" ca="1" si="17"/>
        <v>0</v>
      </c>
      <c r="Q238" s="680">
        <f t="shared" ca="1" si="17"/>
        <v>0</v>
      </c>
      <c r="R238" s="680">
        <f t="shared" ca="1" si="17"/>
        <v>0</v>
      </c>
      <c r="S238" t="str">
        <f t="shared" si="14"/>
        <v>ASRCMS202202</v>
      </c>
      <c r="T238" s="957">
        <f t="shared" si="15"/>
        <v>45230</v>
      </c>
      <c r="U238" t="str">
        <f t="shared" si="16"/>
        <v>Unaudited</v>
      </c>
    </row>
    <row r="239" spans="1:21" x14ac:dyDescent="0.25">
      <c r="A239" t="s">
        <v>438</v>
      </c>
      <c r="B239" t="s">
        <v>1380</v>
      </c>
      <c r="C239" t="s">
        <v>1381</v>
      </c>
      <c r="D239" s="15">
        <v>1900</v>
      </c>
      <c r="E239" s="121">
        <v>1</v>
      </c>
      <c r="F239" t="s">
        <v>439</v>
      </c>
      <c r="G239" s="121">
        <v>91</v>
      </c>
      <c r="H239" t="s">
        <v>381</v>
      </c>
      <c r="I239" t="s">
        <v>489</v>
      </c>
      <c r="J239" t="s">
        <v>434</v>
      </c>
      <c r="K239" t="s">
        <v>791</v>
      </c>
      <c r="L239" s="755">
        <v>2.2000000000000002</v>
      </c>
      <c r="M239" t="s">
        <v>727</v>
      </c>
      <c r="N239" s="680">
        <f t="shared" ca="1" si="17"/>
        <v>0</v>
      </c>
      <c r="O239" s="680">
        <f t="shared" ca="1" si="17"/>
        <v>0</v>
      </c>
      <c r="P239" s="680">
        <f t="shared" ca="1" si="17"/>
        <v>0</v>
      </c>
      <c r="Q239" s="680">
        <f t="shared" ca="1" si="17"/>
        <v>0</v>
      </c>
      <c r="R239" s="680">
        <f t="shared" ca="1" si="17"/>
        <v>0</v>
      </c>
      <c r="S239" t="str">
        <f t="shared" si="14"/>
        <v>ASRCMS202202</v>
      </c>
      <c r="T239" s="957">
        <f t="shared" si="15"/>
        <v>45230</v>
      </c>
      <c r="U239" t="str">
        <f t="shared" si="16"/>
        <v>Unaudited</v>
      </c>
    </row>
    <row r="240" spans="1:21" x14ac:dyDescent="0.25">
      <c r="A240" t="s">
        <v>438</v>
      </c>
      <c r="B240" t="s">
        <v>1380</v>
      </c>
      <c r="C240" t="s">
        <v>1381</v>
      </c>
      <c r="D240" s="15">
        <v>1900</v>
      </c>
      <c r="E240" s="121">
        <v>1</v>
      </c>
      <c r="F240" t="s">
        <v>439</v>
      </c>
      <c r="G240" s="121">
        <v>91</v>
      </c>
      <c r="H240" t="s">
        <v>381</v>
      </c>
      <c r="I240" t="s">
        <v>489</v>
      </c>
      <c r="J240" t="s">
        <v>434</v>
      </c>
      <c r="K240" t="s">
        <v>791</v>
      </c>
      <c r="L240" s="755">
        <v>2.2999999999999998</v>
      </c>
      <c r="M240" t="s">
        <v>728</v>
      </c>
      <c r="N240" s="680">
        <f t="shared" ca="1" si="17"/>
        <v>0</v>
      </c>
      <c r="O240" s="680">
        <f t="shared" ca="1" si="17"/>
        <v>0</v>
      </c>
      <c r="P240" s="680">
        <f t="shared" ca="1" si="17"/>
        <v>0</v>
      </c>
      <c r="Q240" s="680">
        <f t="shared" ca="1" si="17"/>
        <v>0</v>
      </c>
      <c r="R240" s="680">
        <f t="shared" ca="1" si="17"/>
        <v>0</v>
      </c>
      <c r="S240" t="str">
        <f t="shared" si="14"/>
        <v>ASRCMS202202</v>
      </c>
      <c r="T240" s="957">
        <f t="shared" si="15"/>
        <v>45230</v>
      </c>
      <c r="U240" t="str">
        <f t="shared" si="16"/>
        <v>Unaudited</v>
      </c>
    </row>
    <row r="241" spans="1:21" x14ac:dyDescent="0.25">
      <c r="A241" t="s">
        <v>438</v>
      </c>
      <c r="B241" t="s">
        <v>1380</v>
      </c>
      <c r="C241" t="s">
        <v>1381</v>
      </c>
      <c r="D241" s="15">
        <v>1900</v>
      </c>
      <c r="E241" s="121">
        <v>1</v>
      </c>
      <c r="F241" t="s">
        <v>439</v>
      </c>
      <c r="G241" s="121">
        <v>91</v>
      </c>
      <c r="H241" t="s">
        <v>381</v>
      </c>
      <c r="I241" t="s">
        <v>489</v>
      </c>
      <c r="J241" t="s">
        <v>434</v>
      </c>
      <c r="K241" t="s">
        <v>791</v>
      </c>
      <c r="L241" s="755">
        <v>2.4</v>
      </c>
      <c r="M241" t="s">
        <v>729</v>
      </c>
      <c r="N241" s="680">
        <f t="shared" ca="1" si="17"/>
        <v>0</v>
      </c>
      <c r="O241" s="680">
        <f t="shared" ca="1" si="17"/>
        <v>0</v>
      </c>
      <c r="P241" s="680">
        <f t="shared" ca="1" si="17"/>
        <v>0</v>
      </c>
      <c r="Q241" s="680">
        <f t="shared" ca="1" si="17"/>
        <v>0</v>
      </c>
      <c r="R241" s="680">
        <f t="shared" ca="1" si="17"/>
        <v>0</v>
      </c>
      <c r="S241" t="str">
        <f t="shared" si="14"/>
        <v>ASRCMS202202</v>
      </c>
      <c r="T241" s="957">
        <f t="shared" si="15"/>
        <v>45230</v>
      </c>
      <c r="U241" t="str">
        <f t="shared" si="16"/>
        <v>Unaudited</v>
      </c>
    </row>
    <row r="242" spans="1:21" x14ac:dyDescent="0.25">
      <c r="A242" t="s">
        <v>438</v>
      </c>
      <c r="B242" t="s">
        <v>1380</v>
      </c>
      <c r="C242" t="s">
        <v>1381</v>
      </c>
      <c r="D242" s="15">
        <v>1900</v>
      </c>
      <c r="E242" s="121">
        <v>1</v>
      </c>
      <c r="F242" t="s">
        <v>439</v>
      </c>
      <c r="G242" s="121">
        <v>91</v>
      </c>
      <c r="H242" t="s">
        <v>381</v>
      </c>
      <c r="I242" t="s">
        <v>489</v>
      </c>
      <c r="J242" t="s">
        <v>434</v>
      </c>
      <c r="K242" t="s">
        <v>791</v>
      </c>
      <c r="L242" s="755">
        <v>2.5</v>
      </c>
      <c r="M242" t="s">
        <v>771</v>
      </c>
      <c r="N242" s="680">
        <f t="shared" ca="1" si="17"/>
        <v>0</v>
      </c>
      <c r="O242" s="680">
        <f t="shared" ca="1" si="17"/>
        <v>0</v>
      </c>
      <c r="P242" s="680">
        <f t="shared" ca="1" si="17"/>
        <v>0</v>
      </c>
      <c r="Q242" s="680">
        <f t="shared" ca="1" si="17"/>
        <v>0</v>
      </c>
      <c r="R242" s="680">
        <f t="shared" ca="1" si="17"/>
        <v>0</v>
      </c>
      <c r="S242" t="str">
        <f t="shared" si="14"/>
        <v>ASRCMS202202</v>
      </c>
      <c r="T242" s="957">
        <f t="shared" si="15"/>
        <v>45230</v>
      </c>
      <c r="U242" t="str">
        <f t="shared" si="16"/>
        <v>Unaudited</v>
      </c>
    </row>
    <row r="243" spans="1:21" x14ac:dyDescent="0.25">
      <c r="A243" t="s">
        <v>438</v>
      </c>
      <c r="B243" t="s">
        <v>1380</v>
      </c>
      <c r="C243" t="s">
        <v>1381</v>
      </c>
      <c r="D243" s="15">
        <v>1900</v>
      </c>
      <c r="E243" s="121">
        <v>1</v>
      </c>
      <c r="F243" t="s">
        <v>439</v>
      </c>
      <c r="G243" s="121">
        <v>91</v>
      </c>
      <c r="H243" t="s">
        <v>381</v>
      </c>
      <c r="I243" t="s">
        <v>489</v>
      </c>
      <c r="J243" t="s">
        <v>434</v>
      </c>
      <c r="K243" t="s">
        <v>791</v>
      </c>
      <c r="L243" s="755">
        <v>2.6</v>
      </c>
      <c r="M243" t="s">
        <v>187</v>
      </c>
      <c r="N243" s="680">
        <f t="shared" ca="1" si="17"/>
        <v>0</v>
      </c>
      <c r="O243" s="680">
        <f t="shared" ca="1" si="17"/>
        <v>0</v>
      </c>
      <c r="P243" s="680">
        <f t="shared" ca="1" si="17"/>
        <v>0</v>
      </c>
      <c r="Q243" s="680">
        <f t="shared" ca="1" si="17"/>
        <v>0</v>
      </c>
      <c r="R243" s="680">
        <f t="shared" ca="1" si="17"/>
        <v>0</v>
      </c>
      <c r="S243" t="str">
        <f t="shared" si="14"/>
        <v>ASRCMS202202</v>
      </c>
      <c r="T243" s="957">
        <f t="shared" si="15"/>
        <v>45230</v>
      </c>
      <c r="U243" t="str">
        <f t="shared" si="16"/>
        <v>Unaudited</v>
      </c>
    </row>
    <row r="244" spans="1:21" x14ac:dyDescent="0.25">
      <c r="A244" t="s">
        <v>438</v>
      </c>
      <c r="B244" t="s">
        <v>1380</v>
      </c>
      <c r="C244" t="s">
        <v>1381</v>
      </c>
      <c r="D244" s="15">
        <v>1900</v>
      </c>
      <c r="E244" s="121">
        <v>1</v>
      </c>
      <c r="F244" t="s">
        <v>439</v>
      </c>
      <c r="G244" s="121">
        <v>91</v>
      </c>
      <c r="H244" t="s">
        <v>381</v>
      </c>
      <c r="I244" t="s">
        <v>489</v>
      </c>
      <c r="J244" t="s">
        <v>434</v>
      </c>
      <c r="K244" t="s">
        <v>791</v>
      </c>
      <c r="L244" s="755">
        <v>2.7</v>
      </c>
      <c r="M244" t="s">
        <v>792</v>
      </c>
      <c r="N244" s="680">
        <f t="shared" ca="1" si="17"/>
        <v>0</v>
      </c>
      <c r="O244" s="680">
        <f t="shared" ca="1" si="17"/>
        <v>0</v>
      </c>
      <c r="P244" s="680">
        <f t="shared" ca="1" si="17"/>
        <v>0</v>
      </c>
      <c r="Q244" s="680">
        <f t="shared" ca="1" si="17"/>
        <v>0</v>
      </c>
      <c r="R244" s="680">
        <f t="shared" ca="1" si="17"/>
        <v>0</v>
      </c>
      <c r="S244" t="str">
        <f t="shared" si="14"/>
        <v>ASRCMS202202</v>
      </c>
      <c r="T244" s="957">
        <f t="shared" si="15"/>
        <v>45230</v>
      </c>
      <c r="U244" t="str">
        <f t="shared" si="16"/>
        <v>Unaudited</v>
      </c>
    </row>
    <row r="245" spans="1:21" x14ac:dyDescent="0.25">
      <c r="A245" t="s">
        <v>438</v>
      </c>
      <c r="B245" t="s">
        <v>1380</v>
      </c>
      <c r="C245" t="s">
        <v>1381</v>
      </c>
      <c r="D245" s="15">
        <v>1900</v>
      </c>
      <c r="E245" s="121">
        <v>1</v>
      </c>
      <c r="F245" t="s">
        <v>439</v>
      </c>
      <c r="G245" s="121">
        <v>91</v>
      </c>
      <c r="H245" t="s">
        <v>381</v>
      </c>
      <c r="I245" t="s">
        <v>489</v>
      </c>
      <c r="J245" t="s">
        <v>434</v>
      </c>
      <c r="K245" t="s">
        <v>791</v>
      </c>
      <c r="L245" s="755">
        <v>2.8</v>
      </c>
      <c r="M245" t="s">
        <v>793</v>
      </c>
      <c r="N245" s="680">
        <f t="shared" ca="1" si="17"/>
        <v>0</v>
      </c>
      <c r="O245" s="680">
        <f t="shared" ca="1" si="17"/>
        <v>0</v>
      </c>
      <c r="P245" s="680">
        <f t="shared" ca="1" si="17"/>
        <v>0</v>
      </c>
      <c r="Q245" s="680">
        <f t="shared" ca="1" si="17"/>
        <v>0</v>
      </c>
      <c r="R245" s="680">
        <f t="shared" ca="1" si="17"/>
        <v>0</v>
      </c>
      <c r="S245" t="str">
        <f t="shared" si="14"/>
        <v>ASRCMS202202</v>
      </c>
      <c r="T245" s="957">
        <f t="shared" si="15"/>
        <v>45230</v>
      </c>
      <c r="U245" t="str">
        <f t="shared" si="16"/>
        <v>Unaudited</v>
      </c>
    </row>
    <row r="246" spans="1:21" x14ac:dyDescent="0.25">
      <c r="A246" t="s">
        <v>438</v>
      </c>
      <c r="B246" t="s">
        <v>1380</v>
      </c>
      <c r="C246" t="s">
        <v>1381</v>
      </c>
      <c r="D246" s="15">
        <v>1900</v>
      </c>
      <c r="E246" s="121">
        <v>1</v>
      </c>
      <c r="F246" t="s">
        <v>439</v>
      </c>
      <c r="G246" s="121">
        <v>91</v>
      </c>
      <c r="H246" t="s">
        <v>381</v>
      </c>
      <c r="I246" t="s">
        <v>489</v>
      </c>
      <c r="J246" t="s">
        <v>434</v>
      </c>
      <c r="K246" t="s">
        <v>791</v>
      </c>
      <c r="L246" s="755">
        <v>2.9</v>
      </c>
      <c r="M246" t="s">
        <v>774</v>
      </c>
      <c r="N246" s="680">
        <f t="shared" ca="1" si="17"/>
        <v>0</v>
      </c>
      <c r="O246" s="680">
        <f t="shared" ca="1" si="17"/>
        <v>0</v>
      </c>
      <c r="P246" s="680">
        <f t="shared" ca="1" si="17"/>
        <v>0</v>
      </c>
      <c r="Q246" s="680">
        <f t="shared" ca="1" si="17"/>
        <v>0</v>
      </c>
      <c r="R246" s="680">
        <f t="shared" ca="1" si="17"/>
        <v>0</v>
      </c>
      <c r="S246" t="str">
        <f t="shared" si="14"/>
        <v>ASRCMS202202</v>
      </c>
      <c r="T246" s="957">
        <f t="shared" si="15"/>
        <v>45230</v>
      </c>
      <c r="U246" t="str">
        <f t="shared" si="16"/>
        <v>Unaudited</v>
      </c>
    </row>
    <row r="247" spans="1:21" x14ac:dyDescent="0.25">
      <c r="A247" t="s">
        <v>438</v>
      </c>
      <c r="B247" t="s">
        <v>1380</v>
      </c>
      <c r="C247" t="s">
        <v>1381</v>
      </c>
      <c r="D247" s="15">
        <v>1900</v>
      </c>
      <c r="E247" s="121">
        <v>1</v>
      </c>
      <c r="F247" t="s">
        <v>439</v>
      </c>
      <c r="G247" s="121">
        <v>91</v>
      </c>
      <c r="H247" t="s">
        <v>381</v>
      </c>
      <c r="I247" t="s">
        <v>489</v>
      </c>
      <c r="J247" t="s">
        <v>434</v>
      </c>
      <c r="K247" t="s">
        <v>224</v>
      </c>
      <c r="L247" s="755">
        <v>2.11</v>
      </c>
      <c r="M247" t="s">
        <v>229</v>
      </c>
      <c r="N247" s="680">
        <f t="shared" ca="1" si="17"/>
        <v>0</v>
      </c>
      <c r="O247" s="680">
        <f t="shared" ca="1" si="17"/>
        <v>0</v>
      </c>
      <c r="P247" s="680">
        <f t="shared" ca="1" si="17"/>
        <v>0</v>
      </c>
      <c r="Q247" s="680">
        <f t="shared" ca="1" si="17"/>
        <v>0</v>
      </c>
      <c r="R247" s="680">
        <f t="shared" ca="1" si="17"/>
        <v>0</v>
      </c>
      <c r="S247" t="str">
        <f t="shared" si="14"/>
        <v>ASRCMS202202</v>
      </c>
      <c r="T247" s="957">
        <f t="shared" si="15"/>
        <v>45230</v>
      </c>
      <c r="U247" t="str">
        <f t="shared" si="16"/>
        <v>Unaudited</v>
      </c>
    </row>
    <row r="248" spans="1:21" x14ac:dyDescent="0.25">
      <c r="A248" t="s">
        <v>438</v>
      </c>
      <c r="B248" t="s">
        <v>1380</v>
      </c>
      <c r="C248" t="s">
        <v>1381</v>
      </c>
      <c r="D248" s="15">
        <v>1900</v>
      </c>
      <c r="E248" s="121">
        <v>1</v>
      </c>
      <c r="F248" t="s">
        <v>439</v>
      </c>
      <c r="G248" s="121">
        <v>91</v>
      </c>
      <c r="H248" t="s">
        <v>381</v>
      </c>
      <c r="I248" t="s">
        <v>489</v>
      </c>
      <c r="J248" t="s">
        <v>434</v>
      </c>
      <c r="K248" t="s">
        <v>224</v>
      </c>
      <c r="L248" s="755">
        <v>2.12</v>
      </c>
      <c r="M248" t="s">
        <v>555</v>
      </c>
      <c r="N248" s="680">
        <f t="shared" ca="1" si="17"/>
        <v>0</v>
      </c>
      <c r="O248" s="680">
        <f t="shared" ca="1" si="17"/>
        <v>0</v>
      </c>
      <c r="P248" s="680">
        <f t="shared" ca="1" si="17"/>
        <v>0</v>
      </c>
      <c r="Q248" s="680">
        <f t="shared" ca="1" si="17"/>
        <v>0</v>
      </c>
      <c r="R248" s="680">
        <f t="shared" ca="1" si="17"/>
        <v>0</v>
      </c>
      <c r="S248" t="str">
        <f t="shared" si="14"/>
        <v>ASRCMS202202</v>
      </c>
      <c r="T248" s="957">
        <f t="shared" si="15"/>
        <v>45230</v>
      </c>
      <c r="U248" t="str">
        <f t="shared" si="16"/>
        <v>Unaudited</v>
      </c>
    </row>
    <row r="249" spans="1:21" x14ac:dyDescent="0.25">
      <c r="A249" t="s">
        <v>438</v>
      </c>
      <c r="B249" t="s">
        <v>1380</v>
      </c>
      <c r="C249" t="s">
        <v>1381</v>
      </c>
      <c r="D249" s="15">
        <v>1900</v>
      </c>
      <c r="E249" s="121">
        <v>1</v>
      </c>
      <c r="F249" t="s">
        <v>439</v>
      </c>
      <c r="G249" s="121">
        <v>91</v>
      </c>
      <c r="H249" t="s">
        <v>381</v>
      </c>
      <c r="I249" t="s">
        <v>489</v>
      </c>
      <c r="J249" t="s">
        <v>434</v>
      </c>
      <c r="K249" t="s">
        <v>224</v>
      </c>
      <c r="L249" s="755">
        <v>2.13</v>
      </c>
      <c r="M249" t="s">
        <v>230</v>
      </c>
      <c r="N249" s="680">
        <f t="shared" ca="1" si="17"/>
        <v>0</v>
      </c>
      <c r="O249" s="680">
        <f t="shared" ca="1" si="17"/>
        <v>0</v>
      </c>
      <c r="P249" s="680">
        <f t="shared" ca="1" si="17"/>
        <v>0</v>
      </c>
      <c r="Q249" s="680">
        <f t="shared" ca="1" si="17"/>
        <v>0</v>
      </c>
      <c r="R249" s="680">
        <f t="shared" ca="1" si="17"/>
        <v>0</v>
      </c>
      <c r="S249" t="str">
        <f t="shared" si="14"/>
        <v>ASRCMS202202</v>
      </c>
      <c r="T249" s="957">
        <f t="shared" si="15"/>
        <v>45230</v>
      </c>
      <c r="U249" t="str">
        <f t="shared" si="16"/>
        <v>Unaudited</v>
      </c>
    </row>
    <row r="250" spans="1:21" x14ac:dyDescent="0.25">
      <c r="A250" t="s">
        <v>438</v>
      </c>
      <c r="B250" t="s">
        <v>1380</v>
      </c>
      <c r="C250" t="s">
        <v>1381</v>
      </c>
      <c r="D250" s="15">
        <v>1900</v>
      </c>
      <c r="E250" s="121">
        <v>1</v>
      </c>
      <c r="F250" t="s">
        <v>439</v>
      </c>
      <c r="G250" s="121">
        <v>91</v>
      </c>
      <c r="H250" t="s">
        <v>381</v>
      </c>
      <c r="I250" t="s">
        <v>489</v>
      </c>
      <c r="J250" t="s">
        <v>434</v>
      </c>
      <c r="K250" t="s">
        <v>224</v>
      </c>
      <c r="L250" s="755">
        <v>2.14</v>
      </c>
      <c r="M250" t="s">
        <v>559</v>
      </c>
      <c r="N250" s="680">
        <f t="shared" ca="1" si="17"/>
        <v>0</v>
      </c>
      <c r="O250" s="680">
        <f t="shared" ca="1" si="17"/>
        <v>0</v>
      </c>
      <c r="P250" s="680">
        <f t="shared" ca="1" si="17"/>
        <v>0</v>
      </c>
      <c r="Q250" s="680">
        <f t="shared" ca="1" si="17"/>
        <v>0</v>
      </c>
      <c r="R250" s="680">
        <f t="shared" ca="1" si="17"/>
        <v>0</v>
      </c>
      <c r="S250" t="str">
        <f t="shared" si="14"/>
        <v>ASRCMS202202</v>
      </c>
      <c r="T250" s="957">
        <f t="shared" si="15"/>
        <v>45230</v>
      </c>
      <c r="U250" t="str">
        <f t="shared" si="16"/>
        <v>Unaudited</v>
      </c>
    </row>
    <row r="251" spans="1:21" x14ac:dyDescent="0.25">
      <c r="A251" t="s">
        <v>438</v>
      </c>
      <c r="B251" t="s">
        <v>1380</v>
      </c>
      <c r="C251" t="s">
        <v>1381</v>
      </c>
      <c r="D251" s="15">
        <v>1900</v>
      </c>
      <c r="E251" s="121">
        <v>1</v>
      </c>
      <c r="F251" t="s">
        <v>439</v>
      </c>
      <c r="G251" s="121">
        <v>91</v>
      </c>
      <c r="H251" t="s">
        <v>381</v>
      </c>
      <c r="I251" t="s">
        <v>489</v>
      </c>
      <c r="J251" t="s">
        <v>434</v>
      </c>
      <c r="K251" t="s">
        <v>224</v>
      </c>
      <c r="L251" s="755">
        <v>2.15</v>
      </c>
      <c r="M251" t="s">
        <v>20</v>
      </c>
      <c r="N251" s="680">
        <f t="shared" ca="1" si="17"/>
        <v>0</v>
      </c>
      <c r="O251" s="680">
        <f t="shared" ca="1" si="17"/>
        <v>0</v>
      </c>
      <c r="P251" s="680">
        <f t="shared" ca="1" si="17"/>
        <v>0</v>
      </c>
      <c r="Q251" s="680">
        <f t="shared" ca="1" si="17"/>
        <v>0</v>
      </c>
      <c r="R251" s="680">
        <f t="shared" ca="1" si="17"/>
        <v>0</v>
      </c>
      <c r="S251" t="str">
        <f t="shared" si="14"/>
        <v>ASRCMS202202</v>
      </c>
      <c r="T251" s="957">
        <f t="shared" si="15"/>
        <v>45230</v>
      </c>
      <c r="U251" t="str">
        <f t="shared" si="16"/>
        <v>Unaudited</v>
      </c>
    </row>
    <row r="252" spans="1:21" x14ac:dyDescent="0.25">
      <c r="A252" t="s">
        <v>438</v>
      </c>
      <c r="B252" t="s">
        <v>1380</v>
      </c>
      <c r="C252" t="s">
        <v>1381</v>
      </c>
      <c r="D252" s="15">
        <v>1900</v>
      </c>
      <c r="E252" s="121">
        <v>1</v>
      </c>
      <c r="F252" t="s">
        <v>439</v>
      </c>
      <c r="G252" s="121">
        <v>91</v>
      </c>
      <c r="H252" t="s">
        <v>381</v>
      </c>
      <c r="I252" t="s">
        <v>489</v>
      </c>
      <c r="J252" t="s">
        <v>434</v>
      </c>
      <c r="K252" t="s">
        <v>224</v>
      </c>
      <c r="L252" s="755">
        <v>2.16</v>
      </c>
      <c r="M252" t="s">
        <v>794</v>
      </c>
      <c r="N252" s="680">
        <f t="shared" ca="1" si="17"/>
        <v>0</v>
      </c>
      <c r="O252" s="680">
        <f t="shared" ca="1" si="17"/>
        <v>0</v>
      </c>
      <c r="P252" s="680">
        <f t="shared" ca="1" si="17"/>
        <v>0</v>
      </c>
      <c r="Q252" s="680">
        <f t="shared" ca="1" si="17"/>
        <v>0</v>
      </c>
      <c r="R252" s="680">
        <f t="shared" ca="1" si="17"/>
        <v>0</v>
      </c>
      <c r="S252" t="str">
        <f t="shared" si="14"/>
        <v>ASRCMS202202</v>
      </c>
      <c r="T252" s="957">
        <f t="shared" si="15"/>
        <v>45230</v>
      </c>
      <c r="U252" t="str">
        <f t="shared" si="16"/>
        <v>Unaudited</v>
      </c>
    </row>
    <row r="253" spans="1:21" x14ac:dyDescent="0.25">
      <c r="A253" t="s">
        <v>438</v>
      </c>
      <c r="B253" t="s">
        <v>1380</v>
      </c>
      <c r="C253" t="s">
        <v>1381</v>
      </c>
      <c r="D253" s="15">
        <v>1900</v>
      </c>
      <c r="E253" s="121">
        <v>1</v>
      </c>
      <c r="F253" t="s">
        <v>439</v>
      </c>
      <c r="G253" s="121">
        <v>91</v>
      </c>
      <c r="H253" t="s">
        <v>381</v>
      </c>
      <c r="I253" t="s">
        <v>489</v>
      </c>
      <c r="J253" t="s">
        <v>434</v>
      </c>
      <c r="K253" t="s">
        <v>224</v>
      </c>
      <c r="L253" s="755">
        <v>2.17</v>
      </c>
      <c r="M253" t="s">
        <v>1047</v>
      </c>
      <c r="N253" s="680">
        <f t="shared" ca="1" si="17"/>
        <v>0</v>
      </c>
      <c r="O253" s="680">
        <f t="shared" ca="1" si="17"/>
        <v>0</v>
      </c>
      <c r="P253" s="680">
        <f t="shared" ca="1" si="17"/>
        <v>0</v>
      </c>
      <c r="Q253" s="680">
        <f t="shared" ca="1" si="17"/>
        <v>0</v>
      </c>
      <c r="R253" s="680">
        <f t="shared" ca="1" si="17"/>
        <v>0</v>
      </c>
      <c r="S253" t="str">
        <f t="shared" si="14"/>
        <v>ASRCMS202202</v>
      </c>
      <c r="T253" s="957">
        <f t="shared" si="15"/>
        <v>45230</v>
      </c>
      <c r="U253" t="str">
        <f t="shared" si="16"/>
        <v>Unaudited</v>
      </c>
    </row>
    <row r="254" spans="1:21" x14ac:dyDescent="0.25">
      <c r="A254" t="s">
        <v>438</v>
      </c>
      <c r="B254" t="s">
        <v>1380</v>
      </c>
      <c r="C254" t="s">
        <v>1381</v>
      </c>
      <c r="D254" s="15">
        <v>1900</v>
      </c>
      <c r="E254" s="121">
        <v>1</v>
      </c>
      <c r="F254" t="s">
        <v>439</v>
      </c>
      <c r="G254" s="121">
        <v>91</v>
      </c>
      <c r="H254" t="s">
        <v>381</v>
      </c>
      <c r="I254" t="s">
        <v>489</v>
      </c>
      <c r="J254" t="s">
        <v>434</v>
      </c>
      <c r="K254" t="s">
        <v>224</v>
      </c>
      <c r="L254" s="755">
        <v>2.1800000000000002</v>
      </c>
      <c r="M254" t="s">
        <v>651</v>
      </c>
      <c r="N254" s="680">
        <f t="shared" ca="1" si="17"/>
        <v>0</v>
      </c>
      <c r="O254" s="680">
        <f t="shared" ca="1" si="17"/>
        <v>0</v>
      </c>
      <c r="P254" s="680">
        <f t="shared" ca="1" si="17"/>
        <v>0</v>
      </c>
      <c r="Q254" s="680">
        <f t="shared" ca="1" si="17"/>
        <v>0</v>
      </c>
      <c r="R254" s="680">
        <f t="shared" ca="1" si="17"/>
        <v>0</v>
      </c>
      <c r="S254" t="str">
        <f t="shared" si="14"/>
        <v>ASRCMS202202</v>
      </c>
      <c r="T254" s="957">
        <f t="shared" si="15"/>
        <v>45230</v>
      </c>
      <c r="U254" t="str">
        <f t="shared" si="16"/>
        <v>Unaudited</v>
      </c>
    </row>
    <row r="255" spans="1:21" x14ac:dyDescent="0.25">
      <c r="A255" t="s">
        <v>438</v>
      </c>
      <c r="B255" t="s">
        <v>1380</v>
      </c>
      <c r="C255" t="s">
        <v>1381</v>
      </c>
      <c r="D255" s="15">
        <v>1900</v>
      </c>
      <c r="E255" s="121">
        <v>1</v>
      </c>
      <c r="F255" t="s">
        <v>439</v>
      </c>
      <c r="G255" s="121">
        <v>91</v>
      </c>
      <c r="H255" t="s">
        <v>381</v>
      </c>
      <c r="I255" t="s">
        <v>489</v>
      </c>
      <c r="J255" t="s">
        <v>434</v>
      </c>
      <c r="K255" t="s">
        <v>224</v>
      </c>
      <c r="L255" s="755">
        <v>2.19</v>
      </c>
      <c r="M255" t="s">
        <v>219</v>
      </c>
      <c r="N255" s="680">
        <f t="shared" ca="1" si="17"/>
        <v>0</v>
      </c>
      <c r="O255" s="680">
        <f t="shared" ca="1" si="17"/>
        <v>0</v>
      </c>
      <c r="P255" s="680">
        <f t="shared" ca="1" si="17"/>
        <v>0</v>
      </c>
      <c r="Q255" s="680">
        <f t="shared" ca="1" si="17"/>
        <v>0</v>
      </c>
      <c r="R255" s="680">
        <f t="shared" ca="1" si="17"/>
        <v>0</v>
      </c>
      <c r="S255" t="str">
        <f t="shared" si="14"/>
        <v>ASRCMS202202</v>
      </c>
      <c r="T255" s="957">
        <f t="shared" si="15"/>
        <v>45230</v>
      </c>
      <c r="U255" t="str">
        <f t="shared" si="16"/>
        <v>Unaudited</v>
      </c>
    </row>
    <row r="256" spans="1:21" x14ac:dyDescent="0.25">
      <c r="A256" t="s">
        <v>438</v>
      </c>
      <c r="B256" t="s">
        <v>1380</v>
      </c>
      <c r="C256" t="s">
        <v>1381</v>
      </c>
      <c r="D256" s="15">
        <v>1900</v>
      </c>
      <c r="E256" s="121">
        <v>1</v>
      </c>
      <c r="F256" t="s">
        <v>439</v>
      </c>
      <c r="G256" s="121">
        <v>91</v>
      </c>
      <c r="H256" t="s">
        <v>381</v>
      </c>
      <c r="I256" t="s">
        <v>489</v>
      </c>
      <c r="J256" t="s">
        <v>434</v>
      </c>
      <c r="K256" t="s">
        <v>224</v>
      </c>
      <c r="L256" s="755" t="s">
        <v>700</v>
      </c>
      <c r="M256" t="s">
        <v>231</v>
      </c>
      <c r="N256" s="680">
        <f t="shared" ca="1" si="17"/>
        <v>0</v>
      </c>
      <c r="O256" s="680">
        <f t="shared" ca="1" si="17"/>
        <v>0</v>
      </c>
      <c r="P256" s="680">
        <f t="shared" ca="1" si="17"/>
        <v>0</v>
      </c>
      <c r="Q256" s="680">
        <f t="shared" ca="1" si="17"/>
        <v>0</v>
      </c>
      <c r="R256" s="680">
        <f t="shared" ca="1" si="17"/>
        <v>0</v>
      </c>
      <c r="S256" t="str">
        <f t="shared" si="14"/>
        <v>ASRCMS202202</v>
      </c>
      <c r="T256" s="957">
        <f t="shared" si="15"/>
        <v>45230</v>
      </c>
      <c r="U256" t="str">
        <f t="shared" si="16"/>
        <v>Unaudited</v>
      </c>
    </row>
    <row r="257" spans="1:21" x14ac:dyDescent="0.25">
      <c r="A257" t="s">
        <v>438</v>
      </c>
      <c r="B257" t="s">
        <v>1380</v>
      </c>
      <c r="C257" t="s">
        <v>1381</v>
      </c>
      <c r="D257" s="15">
        <v>1900</v>
      </c>
      <c r="E257" s="121">
        <v>1</v>
      </c>
      <c r="F257" t="s">
        <v>439</v>
      </c>
      <c r="G257" s="121">
        <v>91</v>
      </c>
      <c r="H257" t="s">
        <v>381</v>
      </c>
      <c r="I257" t="s">
        <v>489</v>
      </c>
      <c r="J257" t="s">
        <v>434</v>
      </c>
      <c r="K257" t="s">
        <v>224</v>
      </c>
      <c r="L257" s="755">
        <v>2.21</v>
      </c>
      <c r="M257" t="s">
        <v>467</v>
      </c>
      <c r="N257" s="680">
        <f t="shared" ca="1" si="17"/>
        <v>0</v>
      </c>
      <c r="O257" s="680">
        <f t="shared" ca="1" si="17"/>
        <v>0</v>
      </c>
      <c r="P257" s="680">
        <f t="shared" ca="1" si="17"/>
        <v>0</v>
      </c>
      <c r="Q257" s="680">
        <f t="shared" ca="1" si="17"/>
        <v>0</v>
      </c>
      <c r="R257" s="680">
        <f t="shared" ca="1" si="17"/>
        <v>0</v>
      </c>
      <c r="S257" t="str">
        <f t="shared" si="14"/>
        <v>ASRCMS202202</v>
      </c>
      <c r="T257" s="957">
        <f t="shared" si="15"/>
        <v>45230</v>
      </c>
      <c r="U257" t="str">
        <f t="shared" si="16"/>
        <v>Unaudited</v>
      </c>
    </row>
    <row r="258" spans="1:21" x14ac:dyDescent="0.25">
      <c r="A258" t="s">
        <v>438</v>
      </c>
      <c r="B258" t="s">
        <v>1380</v>
      </c>
      <c r="C258" t="s">
        <v>1381</v>
      </c>
      <c r="D258" s="15">
        <v>1900</v>
      </c>
      <c r="E258" s="121">
        <v>1</v>
      </c>
      <c r="F258" t="s">
        <v>439</v>
      </c>
      <c r="G258" s="121">
        <v>91</v>
      </c>
      <c r="H258" t="s">
        <v>381</v>
      </c>
      <c r="I258" t="s">
        <v>489</v>
      </c>
      <c r="J258" t="s">
        <v>434</v>
      </c>
      <c r="K258" t="s">
        <v>6</v>
      </c>
      <c r="L258" s="755" t="s">
        <v>70</v>
      </c>
      <c r="M258" t="s">
        <v>189</v>
      </c>
      <c r="N258" s="680">
        <f t="shared" ca="1" si="17"/>
        <v>0</v>
      </c>
      <c r="O258" s="680">
        <f t="shared" ca="1" si="17"/>
        <v>0</v>
      </c>
      <c r="P258" s="680">
        <f t="shared" ca="1" si="17"/>
        <v>0</v>
      </c>
      <c r="Q258" s="680">
        <f t="shared" ca="1" si="17"/>
        <v>0</v>
      </c>
      <c r="R258" s="680">
        <f t="shared" ca="1" si="17"/>
        <v>0</v>
      </c>
      <c r="S258" t="str">
        <f t="shared" ref="S258:S321" si="18">file_name</f>
        <v>ASRCMS202202</v>
      </c>
      <c r="T258" s="957">
        <f t="shared" ref="T258:T321" si="19">file_date</f>
        <v>45230</v>
      </c>
      <c r="U258" t="str">
        <f t="shared" ref="U258:U321" si="20">status</f>
        <v>Unaudited</v>
      </c>
    </row>
    <row r="259" spans="1:21" x14ac:dyDescent="0.25">
      <c r="A259" t="s">
        <v>438</v>
      </c>
      <c r="B259" t="s">
        <v>1380</v>
      </c>
      <c r="C259" t="s">
        <v>1381</v>
      </c>
      <c r="D259" s="15">
        <v>1900</v>
      </c>
      <c r="E259" s="121">
        <v>1</v>
      </c>
      <c r="F259" t="s">
        <v>439</v>
      </c>
      <c r="G259" s="121">
        <v>91</v>
      </c>
      <c r="H259" t="s">
        <v>381</v>
      </c>
      <c r="I259" t="s">
        <v>489</v>
      </c>
      <c r="J259" t="s">
        <v>434</v>
      </c>
      <c r="K259" t="s">
        <v>6</v>
      </c>
      <c r="L259" s="755" t="s">
        <v>71</v>
      </c>
      <c r="M259" t="s">
        <v>232</v>
      </c>
      <c r="N259" s="680">
        <f t="shared" ca="1" si="17"/>
        <v>0</v>
      </c>
      <c r="O259" s="680">
        <f t="shared" ca="1" si="17"/>
        <v>0</v>
      </c>
      <c r="P259" s="680">
        <f t="shared" ca="1" si="17"/>
        <v>0</v>
      </c>
      <c r="Q259" s="680">
        <f t="shared" ca="1" si="17"/>
        <v>0</v>
      </c>
      <c r="R259" s="680">
        <f t="shared" ca="1" si="17"/>
        <v>0</v>
      </c>
      <c r="S259" t="str">
        <f t="shared" si="18"/>
        <v>ASRCMS202202</v>
      </c>
      <c r="T259" s="957">
        <f t="shared" si="19"/>
        <v>45230</v>
      </c>
      <c r="U259" t="str">
        <f t="shared" si="20"/>
        <v>Unaudited</v>
      </c>
    </row>
    <row r="260" spans="1:21" x14ac:dyDescent="0.25">
      <c r="A260" t="s">
        <v>438</v>
      </c>
      <c r="B260" t="s">
        <v>1380</v>
      </c>
      <c r="C260" t="s">
        <v>1381</v>
      </c>
      <c r="D260" s="15">
        <v>1900</v>
      </c>
      <c r="E260" s="121">
        <v>1</v>
      </c>
      <c r="F260" t="s">
        <v>439</v>
      </c>
      <c r="G260" s="121">
        <v>91</v>
      </c>
      <c r="H260" t="s">
        <v>381</v>
      </c>
      <c r="I260" t="s">
        <v>489</v>
      </c>
      <c r="J260" t="s">
        <v>434</v>
      </c>
      <c r="K260" t="s">
        <v>6</v>
      </c>
      <c r="L260" s="755" t="s">
        <v>72</v>
      </c>
      <c r="M260" t="s">
        <v>165</v>
      </c>
      <c r="N260" s="680">
        <f t="shared" ca="1" si="17"/>
        <v>0</v>
      </c>
      <c r="O260" s="680">
        <f t="shared" ca="1" si="17"/>
        <v>0</v>
      </c>
      <c r="P260" s="680">
        <f t="shared" ca="1" si="17"/>
        <v>0</v>
      </c>
      <c r="Q260" s="680">
        <f t="shared" ca="1" si="17"/>
        <v>0</v>
      </c>
      <c r="R260" s="680">
        <f t="shared" ca="1" si="17"/>
        <v>0</v>
      </c>
      <c r="S260" t="str">
        <f t="shared" si="18"/>
        <v>ASRCMS202202</v>
      </c>
      <c r="T260" s="957">
        <f t="shared" si="19"/>
        <v>45230</v>
      </c>
      <c r="U260" t="str">
        <f t="shared" si="20"/>
        <v>Unaudited</v>
      </c>
    </row>
    <row r="261" spans="1:21" x14ac:dyDescent="0.25">
      <c r="A261" t="s">
        <v>438</v>
      </c>
      <c r="B261" t="s">
        <v>1380</v>
      </c>
      <c r="C261" t="s">
        <v>1381</v>
      </c>
      <c r="D261" s="15">
        <v>1900</v>
      </c>
      <c r="E261" s="121">
        <v>1</v>
      </c>
      <c r="F261" t="s">
        <v>439</v>
      </c>
      <c r="G261" s="121">
        <v>91</v>
      </c>
      <c r="H261" t="s">
        <v>381</v>
      </c>
      <c r="I261" t="s">
        <v>489</v>
      </c>
      <c r="J261" t="s">
        <v>434</v>
      </c>
      <c r="K261" t="s">
        <v>6</v>
      </c>
      <c r="L261" s="755">
        <v>3.4</v>
      </c>
      <c r="M261" t="s">
        <v>462</v>
      </c>
      <c r="N261" s="680">
        <f t="shared" ca="1" si="17"/>
        <v>0</v>
      </c>
      <c r="O261" s="680">
        <f t="shared" ca="1" si="17"/>
        <v>0</v>
      </c>
      <c r="P261" s="680">
        <f t="shared" ca="1" si="17"/>
        <v>0</v>
      </c>
      <c r="Q261" s="680">
        <f t="shared" ca="1" si="17"/>
        <v>0</v>
      </c>
      <c r="R261" s="680">
        <f t="shared" ca="1" si="17"/>
        <v>0</v>
      </c>
      <c r="S261" t="str">
        <f t="shared" si="18"/>
        <v>ASRCMS202202</v>
      </c>
      <c r="T261" s="957">
        <f t="shared" si="19"/>
        <v>45230</v>
      </c>
      <c r="U261" t="str">
        <f t="shared" si="20"/>
        <v>Unaudited</v>
      </c>
    </row>
    <row r="262" spans="1:21" x14ac:dyDescent="0.25">
      <c r="A262" t="s">
        <v>438</v>
      </c>
      <c r="B262" t="s">
        <v>1380</v>
      </c>
      <c r="C262" t="s">
        <v>1381</v>
      </c>
      <c r="D262" s="15">
        <v>1900</v>
      </c>
      <c r="E262" s="121">
        <v>1</v>
      </c>
      <c r="F262" t="s">
        <v>439</v>
      </c>
      <c r="G262" s="121">
        <v>91</v>
      </c>
      <c r="H262" t="s">
        <v>381</v>
      </c>
      <c r="I262" t="s">
        <v>489</v>
      </c>
      <c r="J262" t="s">
        <v>434</v>
      </c>
      <c r="K262" t="s">
        <v>435</v>
      </c>
      <c r="L262" s="755">
        <v>4.5</v>
      </c>
      <c r="M262" t="s">
        <v>32</v>
      </c>
      <c r="N262" s="680">
        <f t="shared" ca="1" si="17"/>
        <v>0</v>
      </c>
      <c r="O262" s="680">
        <f t="shared" ca="1" si="17"/>
        <v>0</v>
      </c>
      <c r="P262" s="680">
        <f t="shared" ca="1" si="17"/>
        <v>0</v>
      </c>
      <c r="Q262" s="680">
        <f t="shared" ca="1" si="17"/>
        <v>0</v>
      </c>
      <c r="R262" s="680">
        <f t="shared" ca="1" si="17"/>
        <v>0</v>
      </c>
      <c r="S262" t="str">
        <f t="shared" si="18"/>
        <v>ASRCMS202202</v>
      </c>
      <c r="T262" s="957">
        <f t="shared" si="19"/>
        <v>45230</v>
      </c>
      <c r="U262" t="str">
        <f t="shared" si="20"/>
        <v>Unaudited</v>
      </c>
    </row>
    <row r="263" spans="1:21" x14ac:dyDescent="0.25">
      <c r="A263" t="s">
        <v>438</v>
      </c>
      <c r="B263" t="s">
        <v>1380</v>
      </c>
      <c r="C263" t="s">
        <v>1381</v>
      </c>
      <c r="D263" s="15">
        <v>1900</v>
      </c>
      <c r="E263" s="121">
        <v>1</v>
      </c>
      <c r="F263" t="s">
        <v>439</v>
      </c>
      <c r="G263" s="121">
        <v>91</v>
      </c>
      <c r="H263" t="s">
        <v>381</v>
      </c>
      <c r="I263" t="s">
        <v>489</v>
      </c>
      <c r="J263" t="s">
        <v>434</v>
      </c>
      <c r="K263" t="s">
        <v>435</v>
      </c>
      <c r="L263" s="755" t="s">
        <v>939</v>
      </c>
      <c r="M263" t="s">
        <v>930</v>
      </c>
      <c r="N263" s="680">
        <f t="shared" ca="1" si="17"/>
        <v>0</v>
      </c>
      <c r="O263" s="680">
        <f t="shared" ca="1" si="17"/>
        <v>0</v>
      </c>
      <c r="P263" s="680">
        <f t="shared" ca="1" si="17"/>
        <v>0</v>
      </c>
      <c r="Q263" s="680">
        <f t="shared" ca="1" si="17"/>
        <v>0</v>
      </c>
      <c r="R263" s="680">
        <f t="shared" ca="1" si="17"/>
        <v>0</v>
      </c>
      <c r="S263" t="str">
        <f t="shared" si="18"/>
        <v>ASRCMS202202</v>
      </c>
      <c r="T263" s="957">
        <f t="shared" si="19"/>
        <v>45230</v>
      </c>
      <c r="U263" t="str">
        <f t="shared" si="20"/>
        <v>Unaudited</v>
      </c>
    </row>
    <row r="264" spans="1:21" x14ac:dyDescent="0.25">
      <c r="A264" t="s">
        <v>438</v>
      </c>
      <c r="B264" t="s">
        <v>1380</v>
      </c>
      <c r="C264" t="s">
        <v>1381</v>
      </c>
      <c r="D264" s="15">
        <v>1900</v>
      </c>
      <c r="E264" s="121">
        <v>1</v>
      </c>
      <c r="F264" t="s">
        <v>439</v>
      </c>
      <c r="G264" s="121">
        <v>91</v>
      </c>
      <c r="H264" t="s">
        <v>381</v>
      </c>
      <c r="I264" t="s">
        <v>489</v>
      </c>
      <c r="J264" t="s">
        <v>434</v>
      </c>
      <c r="K264" t="s">
        <v>435</v>
      </c>
      <c r="L264" s="755" t="s">
        <v>194</v>
      </c>
      <c r="M264" t="s">
        <v>40</v>
      </c>
      <c r="N264" s="680">
        <f t="shared" ca="1" si="17"/>
        <v>0</v>
      </c>
      <c r="O264" s="680">
        <f t="shared" ca="1" si="17"/>
        <v>0</v>
      </c>
      <c r="P264" s="680">
        <f t="shared" ca="1" si="17"/>
        <v>0</v>
      </c>
      <c r="Q264" s="680">
        <f t="shared" ca="1" si="17"/>
        <v>0</v>
      </c>
      <c r="R264" s="680">
        <f t="shared" ca="1" si="17"/>
        <v>0</v>
      </c>
      <c r="S264" t="str">
        <f t="shared" si="18"/>
        <v>ASRCMS202202</v>
      </c>
      <c r="T264" s="957">
        <f t="shared" si="19"/>
        <v>45230</v>
      </c>
      <c r="U264" t="str">
        <f t="shared" si="20"/>
        <v>Unaudited</v>
      </c>
    </row>
    <row r="265" spans="1:21" x14ac:dyDescent="0.25">
      <c r="A265" t="s">
        <v>438</v>
      </c>
      <c r="B265" t="s">
        <v>1380</v>
      </c>
      <c r="C265" t="s">
        <v>1381</v>
      </c>
      <c r="D265" s="15">
        <v>1900</v>
      </c>
      <c r="E265" s="121">
        <v>1</v>
      </c>
      <c r="F265" t="s">
        <v>439</v>
      </c>
      <c r="G265" s="121">
        <v>91</v>
      </c>
      <c r="H265" t="s">
        <v>381</v>
      </c>
      <c r="I265" t="s">
        <v>489</v>
      </c>
      <c r="J265" t="s">
        <v>434</v>
      </c>
      <c r="K265" t="s">
        <v>435</v>
      </c>
      <c r="L265" s="755" t="s">
        <v>193</v>
      </c>
      <c r="M265" t="s">
        <v>330</v>
      </c>
      <c r="N265" s="680">
        <f t="shared" ca="1" si="17"/>
        <v>0</v>
      </c>
      <c r="O265" s="680">
        <f t="shared" ca="1" si="17"/>
        <v>0</v>
      </c>
      <c r="P265" s="680">
        <f t="shared" ca="1" si="17"/>
        <v>0</v>
      </c>
      <c r="Q265" s="680">
        <f t="shared" ca="1" si="17"/>
        <v>0</v>
      </c>
      <c r="R265" s="680">
        <f t="shared" ca="1" si="17"/>
        <v>0</v>
      </c>
      <c r="S265" t="str">
        <f t="shared" si="18"/>
        <v>ASRCMS202202</v>
      </c>
      <c r="T265" s="957">
        <f t="shared" si="19"/>
        <v>45230</v>
      </c>
      <c r="U265" t="str">
        <f t="shared" si="20"/>
        <v>Unaudited</v>
      </c>
    </row>
    <row r="266" spans="1:21" x14ac:dyDescent="0.25">
      <c r="A266" t="s">
        <v>438</v>
      </c>
      <c r="B266" t="s">
        <v>1380</v>
      </c>
      <c r="C266" t="s">
        <v>1381</v>
      </c>
      <c r="D266" s="15">
        <v>1900</v>
      </c>
      <c r="E266" s="121">
        <v>1</v>
      </c>
      <c r="F266" t="s">
        <v>439</v>
      </c>
      <c r="G266" s="121">
        <v>91</v>
      </c>
      <c r="H266" t="s">
        <v>381</v>
      </c>
      <c r="I266" t="s">
        <v>489</v>
      </c>
      <c r="J266" t="s">
        <v>451</v>
      </c>
      <c r="K266" t="s">
        <v>436</v>
      </c>
      <c r="L266" s="755" t="s">
        <v>79</v>
      </c>
      <c r="M266" t="s">
        <v>27</v>
      </c>
      <c r="N266" s="680">
        <f t="shared" ca="1" si="17"/>
        <v>0</v>
      </c>
      <c r="O266" s="680">
        <f t="shared" ca="1" si="17"/>
        <v>0</v>
      </c>
      <c r="P266" s="680">
        <f t="shared" ca="1" si="17"/>
        <v>0</v>
      </c>
      <c r="Q266" s="680">
        <f t="shared" ca="1" si="17"/>
        <v>0</v>
      </c>
      <c r="R266" s="680">
        <f t="shared" ca="1" si="17"/>
        <v>0</v>
      </c>
      <c r="S266" t="str">
        <f t="shared" si="18"/>
        <v>ASRCMS202202</v>
      </c>
      <c r="T266" s="957">
        <f t="shared" si="19"/>
        <v>45230</v>
      </c>
      <c r="U266" t="str">
        <f t="shared" si="20"/>
        <v>Unaudited</v>
      </c>
    </row>
    <row r="267" spans="1:21" x14ac:dyDescent="0.25">
      <c r="A267" t="s">
        <v>438</v>
      </c>
      <c r="B267" t="s">
        <v>1380</v>
      </c>
      <c r="C267" t="s">
        <v>1381</v>
      </c>
      <c r="D267" s="15">
        <v>1900</v>
      </c>
      <c r="E267" s="121">
        <v>1</v>
      </c>
      <c r="F267" t="s">
        <v>439</v>
      </c>
      <c r="G267" s="121">
        <v>91</v>
      </c>
      <c r="H267" t="s">
        <v>381</v>
      </c>
      <c r="I267" t="s">
        <v>489</v>
      </c>
      <c r="J267" t="s">
        <v>451</v>
      </c>
      <c r="K267" t="s">
        <v>436</v>
      </c>
      <c r="L267" s="755" t="s">
        <v>80</v>
      </c>
      <c r="M267" t="s">
        <v>98</v>
      </c>
      <c r="N267" s="680">
        <f t="shared" ca="1" si="17"/>
        <v>0</v>
      </c>
      <c r="O267" s="680">
        <f t="shared" ca="1" si="17"/>
        <v>0</v>
      </c>
      <c r="P267" s="680">
        <f t="shared" ca="1" si="17"/>
        <v>0</v>
      </c>
      <c r="Q267" s="680">
        <f t="shared" ca="1" si="17"/>
        <v>0</v>
      </c>
      <c r="R267" s="680">
        <f t="shared" ca="1" si="17"/>
        <v>0</v>
      </c>
      <c r="S267" t="str">
        <f t="shared" si="18"/>
        <v>ASRCMS202202</v>
      </c>
      <c r="T267" s="957">
        <f t="shared" si="19"/>
        <v>45230</v>
      </c>
      <c r="U267" t="str">
        <f t="shared" si="20"/>
        <v>Unaudited</v>
      </c>
    </row>
    <row r="268" spans="1:21" x14ac:dyDescent="0.25">
      <c r="A268" t="s">
        <v>438</v>
      </c>
      <c r="B268" t="s">
        <v>1380</v>
      </c>
      <c r="C268" t="s">
        <v>1381</v>
      </c>
      <c r="D268" s="15">
        <v>1900</v>
      </c>
      <c r="E268" s="121">
        <v>1</v>
      </c>
      <c r="F268" t="s">
        <v>439</v>
      </c>
      <c r="G268" s="121">
        <v>91</v>
      </c>
      <c r="H268" t="s">
        <v>381</v>
      </c>
      <c r="I268" t="s">
        <v>489</v>
      </c>
      <c r="J268" t="s">
        <v>451</v>
      </c>
      <c r="K268" t="s">
        <v>436</v>
      </c>
      <c r="L268" s="755" t="s">
        <v>81</v>
      </c>
      <c r="M268" t="s">
        <v>99</v>
      </c>
      <c r="N268" s="680">
        <f t="shared" ca="1" si="17"/>
        <v>0</v>
      </c>
      <c r="O268" s="680">
        <f t="shared" ca="1" si="17"/>
        <v>0</v>
      </c>
      <c r="P268" s="680">
        <f t="shared" ca="1" si="17"/>
        <v>0</v>
      </c>
      <c r="Q268" s="680">
        <f t="shared" ca="1" si="17"/>
        <v>0</v>
      </c>
      <c r="R268" s="680">
        <f t="shared" ca="1" si="17"/>
        <v>0</v>
      </c>
      <c r="S268" t="str">
        <f t="shared" si="18"/>
        <v>ASRCMS202202</v>
      </c>
      <c r="T268" s="957">
        <f t="shared" si="19"/>
        <v>45230</v>
      </c>
      <c r="U268" t="str">
        <f t="shared" si="20"/>
        <v>Unaudited</v>
      </c>
    </row>
    <row r="269" spans="1:21" x14ac:dyDescent="0.25">
      <c r="A269" t="s">
        <v>438</v>
      </c>
      <c r="B269" t="s">
        <v>1380</v>
      </c>
      <c r="C269" t="s">
        <v>1381</v>
      </c>
      <c r="D269" s="15">
        <v>1900</v>
      </c>
      <c r="E269" s="121">
        <v>1</v>
      </c>
      <c r="F269" t="s">
        <v>439</v>
      </c>
      <c r="G269" s="121">
        <v>91</v>
      </c>
      <c r="H269" t="s">
        <v>381</v>
      </c>
      <c r="I269" t="s">
        <v>489</v>
      </c>
      <c r="J269" t="s">
        <v>451</v>
      </c>
      <c r="K269" t="s">
        <v>436</v>
      </c>
      <c r="L269" s="755" t="s">
        <v>82</v>
      </c>
      <c r="M269" t="s">
        <v>100</v>
      </c>
      <c r="N269" s="680">
        <f t="shared" ca="1" si="17"/>
        <v>0</v>
      </c>
      <c r="O269" s="680">
        <f t="shared" ca="1" si="17"/>
        <v>0</v>
      </c>
      <c r="P269" s="680">
        <f t="shared" ca="1" si="17"/>
        <v>0</v>
      </c>
      <c r="Q269" s="680">
        <f t="shared" ca="1" si="17"/>
        <v>0</v>
      </c>
      <c r="R269" s="680">
        <f t="shared" ca="1" si="17"/>
        <v>0</v>
      </c>
      <c r="S269" t="str">
        <f t="shared" si="18"/>
        <v>ASRCMS202202</v>
      </c>
      <c r="T269" s="957">
        <f t="shared" si="19"/>
        <v>45230</v>
      </c>
      <c r="U269" t="str">
        <f t="shared" si="20"/>
        <v>Unaudited</v>
      </c>
    </row>
    <row r="270" spans="1:21" x14ac:dyDescent="0.25">
      <c r="A270" t="s">
        <v>438</v>
      </c>
      <c r="B270" t="s">
        <v>1380</v>
      </c>
      <c r="C270" t="s">
        <v>1381</v>
      </c>
      <c r="D270" s="15">
        <v>1900</v>
      </c>
      <c r="E270" s="121">
        <v>1</v>
      </c>
      <c r="F270" t="s">
        <v>439</v>
      </c>
      <c r="G270" s="121">
        <v>91</v>
      </c>
      <c r="H270" t="s">
        <v>381</v>
      </c>
      <c r="I270" t="s">
        <v>489</v>
      </c>
      <c r="J270" t="s">
        <v>451</v>
      </c>
      <c r="K270" t="s">
        <v>436</v>
      </c>
      <c r="L270" s="755" t="s">
        <v>217</v>
      </c>
      <c r="M270" t="s">
        <v>101</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ASRCMS202202</v>
      </c>
      <c r="T270" s="957">
        <f t="shared" si="19"/>
        <v>45230</v>
      </c>
      <c r="U270" t="str">
        <f t="shared" si="20"/>
        <v>Unaudited</v>
      </c>
    </row>
    <row r="271" spans="1:21" x14ac:dyDescent="0.25">
      <c r="A271" t="s">
        <v>438</v>
      </c>
      <c r="B271" t="s">
        <v>1380</v>
      </c>
      <c r="C271" t="s">
        <v>1381</v>
      </c>
      <c r="D271" s="15">
        <v>1900</v>
      </c>
      <c r="E271" s="121">
        <v>1</v>
      </c>
      <c r="F271" t="s">
        <v>439</v>
      </c>
      <c r="G271" s="121">
        <v>91</v>
      </c>
      <c r="H271" t="s">
        <v>381</v>
      </c>
      <c r="I271" t="s">
        <v>489</v>
      </c>
      <c r="J271" t="s">
        <v>451</v>
      </c>
      <c r="K271" t="s">
        <v>436</v>
      </c>
      <c r="L271" s="755" t="s">
        <v>216</v>
      </c>
      <c r="M271" t="s">
        <v>28</v>
      </c>
      <c r="N271" s="680">
        <f t="shared" ca="1" si="21"/>
        <v>0</v>
      </c>
      <c r="O271" s="680">
        <f t="shared" ca="1" si="21"/>
        <v>0</v>
      </c>
      <c r="P271" s="680">
        <f t="shared" ca="1" si="21"/>
        <v>0</v>
      </c>
      <c r="Q271" s="680">
        <f t="shared" ca="1" si="21"/>
        <v>0</v>
      </c>
      <c r="R271" s="680">
        <f t="shared" ca="1" si="21"/>
        <v>0</v>
      </c>
      <c r="S271" t="str">
        <f t="shared" si="18"/>
        <v>ASRCMS202202</v>
      </c>
      <c r="T271" s="957">
        <f t="shared" si="19"/>
        <v>45230</v>
      </c>
      <c r="U271" t="str">
        <f t="shared" si="20"/>
        <v>Unaudited</v>
      </c>
    </row>
    <row r="272" spans="1:21" x14ac:dyDescent="0.25">
      <c r="A272" t="s">
        <v>438</v>
      </c>
      <c r="B272" t="s">
        <v>1380</v>
      </c>
      <c r="C272" t="s">
        <v>1381</v>
      </c>
      <c r="D272" s="15">
        <v>1900</v>
      </c>
      <c r="E272" s="121">
        <v>1</v>
      </c>
      <c r="F272" t="s">
        <v>439</v>
      </c>
      <c r="G272" s="121">
        <v>91</v>
      </c>
      <c r="H272" t="s">
        <v>381</v>
      </c>
      <c r="I272" t="s">
        <v>489</v>
      </c>
      <c r="J272" t="s">
        <v>437</v>
      </c>
      <c r="K272" t="s">
        <v>437</v>
      </c>
      <c r="L272" s="755" t="s">
        <v>84</v>
      </c>
      <c r="M272" t="s">
        <v>328</v>
      </c>
      <c r="N272" s="680">
        <f t="shared" ca="1" si="21"/>
        <v>0</v>
      </c>
      <c r="O272" s="680">
        <f t="shared" ca="1" si="21"/>
        <v>0</v>
      </c>
      <c r="P272" s="680">
        <f t="shared" ca="1" si="21"/>
        <v>0</v>
      </c>
      <c r="Q272" s="680">
        <f t="shared" ca="1" si="21"/>
        <v>0</v>
      </c>
      <c r="R272" s="680">
        <f t="shared" ca="1" si="21"/>
        <v>0</v>
      </c>
      <c r="S272" t="str">
        <f t="shared" si="18"/>
        <v>ASRCMS202202</v>
      </c>
      <c r="T272" s="957">
        <f t="shared" si="19"/>
        <v>45230</v>
      </c>
      <c r="U272" t="str">
        <f t="shared" si="20"/>
        <v>Unaudited</v>
      </c>
    </row>
    <row r="273" spans="1:21" x14ac:dyDescent="0.25">
      <c r="A273" t="s">
        <v>438</v>
      </c>
      <c r="B273" t="s">
        <v>1380</v>
      </c>
      <c r="C273" t="s">
        <v>1381</v>
      </c>
      <c r="D273" s="15">
        <v>1900</v>
      </c>
      <c r="E273" s="121">
        <v>1</v>
      </c>
      <c r="F273" t="s">
        <v>439</v>
      </c>
      <c r="G273" s="121">
        <v>91</v>
      </c>
      <c r="H273" t="s">
        <v>381</v>
      </c>
      <c r="I273" t="s">
        <v>489</v>
      </c>
      <c r="J273" t="s">
        <v>437</v>
      </c>
      <c r="K273" t="s">
        <v>437</v>
      </c>
      <c r="L273" s="755" t="s">
        <v>85</v>
      </c>
      <c r="M273" t="s">
        <v>326</v>
      </c>
      <c r="N273" s="680">
        <f t="shared" ca="1" si="21"/>
        <v>0</v>
      </c>
      <c r="O273" s="680">
        <f t="shared" ca="1" si="21"/>
        <v>0</v>
      </c>
      <c r="P273" s="680">
        <f t="shared" ca="1" si="21"/>
        <v>0</v>
      </c>
      <c r="Q273" s="680">
        <f t="shared" ca="1" si="21"/>
        <v>0</v>
      </c>
      <c r="R273" s="680">
        <f t="shared" ca="1" si="21"/>
        <v>0</v>
      </c>
      <c r="S273" t="str">
        <f t="shared" si="18"/>
        <v>ASRCMS202202</v>
      </c>
      <c r="T273" s="957">
        <f t="shared" si="19"/>
        <v>45230</v>
      </c>
      <c r="U273" t="str">
        <f t="shared" si="20"/>
        <v>Unaudited</v>
      </c>
    </row>
    <row r="274" spans="1:21" x14ac:dyDescent="0.25">
      <c r="A274" t="s">
        <v>438</v>
      </c>
      <c r="B274" t="s">
        <v>1380</v>
      </c>
      <c r="C274" t="s">
        <v>1381</v>
      </c>
      <c r="D274" s="15">
        <v>1900</v>
      </c>
      <c r="E274" s="121">
        <v>1</v>
      </c>
      <c r="F274" t="s">
        <v>439</v>
      </c>
      <c r="G274" s="121">
        <v>91</v>
      </c>
      <c r="H274" t="s">
        <v>381</v>
      </c>
      <c r="I274" t="s">
        <v>489</v>
      </c>
      <c r="J274" t="s">
        <v>437</v>
      </c>
      <c r="K274" t="s">
        <v>437</v>
      </c>
      <c r="L274" s="755" t="s">
        <v>86</v>
      </c>
      <c r="M274" t="s">
        <v>495</v>
      </c>
      <c r="N274" s="680">
        <f t="shared" ca="1" si="21"/>
        <v>0</v>
      </c>
      <c r="O274" s="680">
        <f t="shared" ca="1" si="21"/>
        <v>0</v>
      </c>
      <c r="P274" s="680">
        <f t="shared" ca="1" si="21"/>
        <v>0</v>
      </c>
      <c r="Q274" s="680">
        <f t="shared" ca="1" si="21"/>
        <v>0</v>
      </c>
      <c r="R274" s="680">
        <f t="shared" ca="1" si="21"/>
        <v>0</v>
      </c>
      <c r="S274" t="str">
        <f t="shared" si="18"/>
        <v>ASRCMS202202</v>
      </c>
      <c r="T274" s="957">
        <f t="shared" si="19"/>
        <v>45230</v>
      </c>
      <c r="U274" t="str">
        <f t="shared" si="20"/>
        <v>Unaudited</v>
      </c>
    </row>
    <row r="275" spans="1:21" x14ac:dyDescent="0.25">
      <c r="A275" t="s">
        <v>438</v>
      </c>
      <c r="B275" t="s">
        <v>1380</v>
      </c>
      <c r="C275" t="s">
        <v>1381</v>
      </c>
      <c r="D275" s="15">
        <v>1900</v>
      </c>
      <c r="E275" s="121">
        <v>1</v>
      </c>
      <c r="F275" t="s">
        <v>439</v>
      </c>
      <c r="G275" s="121">
        <v>91</v>
      </c>
      <c r="H275" t="s">
        <v>381</v>
      </c>
      <c r="I275" t="s">
        <v>489</v>
      </c>
      <c r="J275" t="s">
        <v>437</v>
      </c>
      <c r="K275" t="s">
        <v>437</v>
      </c>
      <c r="L275" s="755" t="s">
        <v>87</v>
      </c>
      <c r="M275" t="s">
        <v>496</v>
      </c>
      <c r="N275" s="680">
        <f t="shared" ca="1" si="21"/>
        <v>0</v>
      </c>
      <c r="O275" s="680">
        <f t="shared" ca="1" si="21"/>
        <v>0</v>
      </c>
      <c r="P275" s="680">
        <f t="shared" ca="1" si="21"/>
        <v>0</v>
      </c>
      <c r="Q275" s="680">
        <f t="shared" ca="1" si="21"/>
        <v>0</v>
      </c>
      <c r="R275" s="680">
        <f t="shared" ca="1" si="21"/>
        <v>0</v>
      </c>
      <c r="S275" t="str">
        <f t="shared" si="18"/>
        <v>ASRCMS202202</v>
      </c>
      <c r="T275" s="957">
        <f t="shared" si="19"/>
        <v>45230</v>
      </c>
      <c r="U275" t="str">
        <f t="shared" si="20"/>
        <v>Unaudited</v>
      </c>
    </row>
    <row r="276" spans="1:21" x14ac:dyDescent="0.25">
      <c r="A276" t="s">
        <v>438</v>
      </c>
      <c r="B276" t="s">
        <v>1380</v>
      </c>
      <c r="C276" t="s">
        <v>1381</v>
      </c>
      <c r="D276" s="15">
        <v>1900</v>
      </c>
      <c r="E276" s="121">
        <v>1</v>
      </c>
      <c r="F276" t="s">
        <v>439</v>
      </c>
      <c r="G276" s="121">
        <v>91</v>
      </c>
      <c r="H276" t="s">
        <v>381</v>
      </c>
      <c r="I276" t="s">
        <v>489</v>
      </c>
      <c r="J276" t="s">
        <v>437</v>
      </c>
      <c r="K276" t="s">
        <v>437</v>
      </c>
      <c r="L276" s="755" t="s">
        <v>214</v>
      </c>
      <c r="M276" t="s">
        <v>497</v>
      </c>
      <c r="N276" s="680">
        <f t="shared" ca="1" si="21"/>
        <v>0</v>
      </c>
      <c r="O276" s="680">
        <f t="shared" ca="1" si="21"/>
        <v>0</v>
      </c>
      <c r="P276" s="680">
        <f t="shared" ca="1" si="21"/>
        <v>0</v>
      </c>
      <c r="Q276" s="680">
        <f t="shared" ca="1" si="21"/>
        <v>0</v>
      </c>
      <c r="R276" s="680">
        <f t="shared" ca="1" si="21"/>
        <v>0</v>
      </c>
      <c r="S276" t="str">
        <f t="shared" si="18"/>
        <v>ASRCMS202202</v>
      </c>
      <c r="T276" s="957">
        <f t="shared" si="19"/>
        <v>45230</v>
      </c>
      <c r="U276" t="str">
        <f t="shared" si="20"/>
        <v>Unaudited</v>
      </c>
    </row>
    <row r="277" spans="1:21" x14ac:dyDescent="0.25">
      <c r="A277" t="s">
        <v>438</v>
      </c>
      <c r="B277" t="s">
        <v>1380</v>
      </c>
      <c r="C277" t="s">
        <v>1381</v>
      </c>
      <c r="D277" s="15">
        <v>1900</v>
      </c>
      <c r="E277" s="121">
        <v>1</v>
      </c>
      <c r="F277" t="s">
        <v>439</v>
      </c>
      <c r="G277" s="121">
        <v>91</v>
      </c>
      <c r="H277" t="s">
        <v>381</v>
      </c>
      <c r="I277" t="s">
        <v>490</v>
      </c>
      <c r="J277" t="s">
        <v>26</v>
      </c>
      <c r="K277" t="s">
        <v>26</v>
      </c>
      <c r="L277" s="755" t="s">
        <v>205</v>
      </c>
      <c r="M277" t="s">
        <v>26</v>
      </c>
      <c r="N277" s="680">
        <f t="shared" ca="1" si="21"/>
        <v>0</v>
      </c>
      <c r="O277" s="680">
        <f t="shared" ca="1" si="21"/>
        <v>0</v>
      </c>
      <c r="P277" s="680">
        <f t="shared" ca="1" si="21"/>
        <v>0</v>
      </c>
      <c r="Q277" s="680">
        <f t="shared" ca="1" si="21"/>
        <v>0</v>
      </c>
      <c r="R277" s="680">
        <f t="shared" ca="1" si="21"/>
        <v>0</v>
      </c>
      <c r="S277" t="str">
        <f t="shared" si="18"/>
        <v>ASRCMS202202</v>
      </c>
      <c r="T277" s="957">
        <f t="shared" si="19"/>
        <v>45230</v>
      </c>
      <c r="U277" t="str">
        <f t="shared" si="20"/>
        <v>Unaudited</v>
      </c>
    </row>
    <row r="278" spans="1:21" x14ac:dyDescent="0.25">
      <c r="A278" t="s">
        <v>438</v>
      </c>
      <c r="B278" t="s">
        <v>1380</v>
      </c>
      <c r="C278" t="s">
        <v>1381</v>
      </c>
      <c r="D278" s="15">
        <v>1900</v>
      </c>
      <c r="E278" s="121">
        <v>1</v>
      </c>
      <c r="F278" t="s">
        <v>440</v>
      </c>
      <c r="G278" s="121">
        <v>182</v>
      </c>
      <c r="H278" t="s">
        <v>381</v>
      </c>
      <c r="I278" t="s">
        <v>433</v>
      </c>
      <c r="J278" t="s">
        <v>433</v>
      </c>
      <c r="K278" t="s">
        <v>433</v>
      </c>
      <c r="M278" t="s">
        <v>433</v>
      </c>
      <c r="N278" s="680">
        <f t="shared" ca="1" si="21"/>
        <v>0</v>
      </c>
      <c r="O278" s="680">
        <f t="shared" ca="1" si="21"/>
        <v>0</v>
      </c>
      <c r="P278" s="680">
        <f t="shared" ca="1" si="21"/>
        <v>0</v>
      </c>
      <c r="Q278" s="680">
        <f t="shared" ca="1" si="21"/>
        <v>0</v>
      </c>
      <c r="R278" s="680">
        <f t="shared" ca="1" si="21"/>
        <v>0</v>
      </c>
      <c r="S278" t="str">
        <f t="shared" si="18"/>
        <v>ASRCMS202202</v>
      </c>
      <c r="T278" s="957">
        <f t="shared" si="19"/>
        <v>45230</v>
      </c>
      <c r="U278" t="str">
        <f t="shared" si="20"/>
        <v>Unaudited</v>
      </c>
    </row>
    <row r="279" spans="1:21" x14ac:dyDescent="0.25">
      <c r="A279" t="s">
        <v>438</v>
      </c>
      <c r="B279" t="s">
        <v>1380</v>
      </c>
      <c r="C279" t="s">
        <v>1381</v>
      </c>
      <c r="D279" s="15">
        <v>1900</v>
      </c>
      <c r="E279" s="121">
        <v>1</v>
      </c>
      <c r="F279" t="s">
        <v>440</v>
      </c>
      <c r="G279" s="121">
        <v>182</v>
      </c>
      <c r="H279" t="s">
        <v>381</v>
      </c>
      <c r="I279" t="s">
        <v>488</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ASRCMS202202</v>
      </c>
      <c r="T279" s="957">
        <f t="shared" si="19"/>
        <v>45230</v>
      </c>
      <c r="U279" t="str">
        <f t="shared" si="20"/>
        <v>Unaudited</v>
      </c>
    </row>
    <row r="280" spans="1:21" x14ac:dyDescent="0.25">
      <c r="A280" t="s">
        <v>438</v>
      </c>
      <c r="B280" t="s">
        <v>1380</v>
      </c>
      <c r="C280" t="s">
        <v>1381</v>
      </c>
      <c r="D280" s="15">
        <v>1900</v>
      </c>
      <c r="E280" s="121">
        <v>1</v>
      </c>
      <c r="F280" t="s">
        <v>440</v>
      </c>
      <c r="G280" s="121">
        <v>182</v>
      </c>
      <c r="H280" t="s">
        <v>381</v>
      </c>
      <c r="I280" t="s">
        <v>488</v>
      </c>
      <c r="J280" t="s">
        <v>12</v>
      </c>
      <c r="K280" t="s">
        <v>223</v>
      </c>
      <c r="L280" s="755">
        <v>1.2</v>
      </c>
      <c r="M280" t="s">
        <v>223</v>
      </c>
      <c r="N280" s="680">
        <f t="shared" ca="1" si="21"/>
        <v>0</v>
      </c>
      <c r="O280" s="680">
        <f t="shared" ca="1" si="21"/>
        <v>0</v>
      </c>
      <c r="P280" s="680">
        <f t="shared" ca="1" si="21"/>
        <v>0</v>
      </c>
      <c r="Q280" s="680">
        <f t="shared" ca="1" si="21"/>
        <v>0</v>
      </c>
      <c r="R280" s="680">
        <f t="shared" ca="1" si="21"/>
        <v>0</v>
      </c>
      <c r="S280" t="str">
        <f t="shared" si="18"/>
        <v>ASRCMS202202</v>
      </c>
      <c r="T280" s="957">
        <f t="shared" si="19"/>
        <v>45230</v>
      </c>
      <c r="U280" t="str">
        <f t="shared" si="20"/>
        <v>Unaudited</v>
      </c>
    </row>
    <row r="281" spans="1:21" x14ac:dyDescent="0.25">
      <c r="A281" t="s">
        <v>438</v>
      </c>
      <c r="B281" t="s">
        <v>1380</v>
      </c>
      <c r="C281" t="s">
        <v>1381</v>
      </c>
      <c r="D281" s="15">
        <v>1900</v>
      </c>
      <c r="E281" s="121">
        <v>1</v>
      </c>
      <c r="F281" t="s">
        <v>440</v>
      </c>
      <c r="G281" s="121">
        <v>182</v>
      </c>
      <c r="H281" t="s">
        <v>381</v>
      </c>
      <c r="I281" t="s">
        <v>488</v>
      </c>
      <c r="J281" t="s">
        <v>12</v>
      </c>
      <c r="K281" t="s">
        <v>1318</v>
      </c>
      <c r="L281" s="755" t="s">
        <v>1314</v>
      </c>
      <c r="M281" t="s">
        <v>1318</v>
      </c>
      <c r="N281" s="680">
        <f t="shared" ca="1" si="21"/>
        <v>0</v>
      </c>
      <c r="O281" s="680">
        <f t="shared" ca="1" si="21"/>
        <v>0</v>
      </c>
      <c r="P281" s="680">
        <f t="shared" ca="1" si="21"/>
        <v>0</v>
      </c>
      <c r="Q281" s="680">
        <f t="shared" ca="1" si="21"/>
        <v>0</v>
      </c>
      <c r="R281" s="680">
        <f t="shared" ca="1" si="21"/>
        <v>0</v>
      </c>
      <c r="S281" t="str">
        <f t="shared" si="18"/>
        <v>ASRCMS202202</v>
      </c>
      <c r="T281" s="957">
        <f t="shared" si="19"/>
        <v>45230</v>
      </c>
      <c r="U281" t="str">
        <f t="shared" si="20"/>
        <v>Unaudited</v>
      </c>
    </row>
    <row r="282" spans="1:21" x14ac:dyDescent="0.25">
      <c r="A282" t="s">
        <v>438</v>
      </c>
      <c r="B282" t="s">
        <v>1380</v>
      </c>
      <c r="C282" t="s">
        <v>1381</v>
      </c>
      <c r="D282" s="15">
        <v>1900</v>
      </c>
      <c r="E282" s="121">
        <v>1</v>
      </c>
      <c r="F282" t="s">
        <v>440</v>
      </c>
      <c r="G282" s="121">
        <v>182</v>
      </c>
      <c r="H282" t="s">
        <v>381</v>
      </c>
      <c r="I282" t="s">
        <v>488</v>
      </c>
      <c r="J282" t="s">
        <v>12</v>
      </c>
      <c r="K282" t="s">
        <v>1320</v>
      </c>
      <c r="L282" s="755" t="s">
        <v>1319</v>
      </c>
      <c r="M282" t="s">
        <v>1320</v>
      </c>
      <c r="N282" s="680">
        <f t="shared" ca="1" si="21"/>
        <v>0</v>
      </c>
      <c r="O282" s="680">
        <f t="shared" ca="1" si="21"/>
        <v>0</v>
      </c>
      <c r="P282" s="680">
        <f t="shared" ca="1" si="21"/>
        <v>0</v>
      </c>
      <c r="Q282" s="680">
        <f t="shared" ca="1" si="21"/>
        <v>0</v>
      </c>
      <c r="R282" s="680">
        <f t="shared" ca="1" si="21"/>
        <v>0</v>
      </c>
      <c r="S282" t="str">
        <f t="shared" si="18"/>
        <v>ASRCMS202202</v>
      </c>
      <c r="T282" s="957">
        <f t="shared" si="19"/>
        <v>45230</v>
      </c>
      <c r="U282" t="str">
        <f t="shared" si="20"/>
        <v>Unaudited</v>
      </c>
    </row>
    <row r="283" spans="1:21" x14ac:dyDescent="0.25">
      <c r="A283" t="s">
        <v>438</v>
      </c>
      <c r="B283" t="s">
        <v>1380</v>
      </c>
      <c r="C283" t="s">
        <v>1381</v>
      </c>
      <c r="D283" s="15">
        <v>1900</v>
      </c>
      <c r="E283" s="121">
        <v>1</v>
      </c>
      <c r="F283" t="s">
        <v>440</v>
      </c>
      <c r="G283" s="121">
        <v>182</v>
      </c>
      <c r="H283" t="s">
        <v>381</v>
      </c>
      <c r="I283" t="s">
        <v>488</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ASRCMS202202</v>
      </c>
      <c r="T283" s="957">
        <f t="shared" si="19"/>
        <v>45230</v>
      </c>
      <c r="U283" t="str">
        <f t="shared" si="20"/>
        <v>Unaudited</v>
      </c>
    </row>
    <row r="284" spans="1:21" x14ac:dyDescent="0.25">
      <c r="A284" t="s">
        <v>438</v>
      </c>
      <c r="B284" t="s">
        <v>1380</v>
      </c>
      <c r="C284" t="s">
        <v>1381</v>
      </c>
      <c r="D284" s="15">
        <v>1900</v>
      </c>
      <c r="E284" s="121">
        <v>1</v>
      </c>
      <c r="F284" t="s">
        <v>440</v>
      </c>
      <c r="G284" s="121">
        <v>182</v>
      </c>
      <c r="H284" t="s">
        <v>381</v>
      </c>
      <c r="I284" t="s">
        <v>489</v>
      </c>
      <c r="J284" t="s">
        <v>434</v>
      </c>
      <c r="K284" t="s">
        <v>791</v>
      </c>
      <c r="L284" s="755">
        <v>2.1</v>
      </c>
      <c r="M284" t="s">
        <v>726</v>
      </c>
      <c r="N284" s="680">
        <f t="shared" ca="1" si="21"/>
        <v>0</v>
      </c>
      <c r="O284" s="680">
        <f t="shared" ca="1" si="21"/>
        <v>0</v>
      </c>
      <c r="P284" s="680">
        <f t="shared" ca="1" si="21"/>
        <v>0</v>
      </c>
      <c r="Q284" s="680">
        <f t="shared" ca="1" si="21"/>
        <v>0</v>
      </c>
      <c r="R284" s="680">
        <f t="shared" ca="1" si="21"/>
        <v>0</v>
      </c>
      <c r="S284" t="str">
        <f t="shared" si="18"/>
        <v>ASRCMS202202</v>
      </c>
      <c r="T284" s="957">
        <f t="shared" si="19"/>
        <v>45230</v>
      </c>
      <c r="U284" t="str">
        <f t="shared" si="20"/>
        <v>Unaudited</v>
      </c>
    </row>
    <row r="285" spans="1:21" x14ac:dyDescent="0.25">
      <c r="A285" t="s">
        <v>438</v>
      </c>
      <c r="B285" t="s">
        <v>1380</v>
      </c>
      <c r="C285" t="s">
        <v>1381</v>
      </c>
      <c r="D285" s="15">
        <v>1900</v>
      </c>
      <c r="E285" s="121">
        <v>1</v>
      </c>
      <c r="F285" t="s">
        <v>440</v>
      </c>
      <c r="G285" s="121">
        <v>182</v>
      </c>
      <c r="H285" t="s">
        <v>381</v>
      </c>
      <c r="I285" t="s">
        <v>489</v>
      </c>
      <c r="J285" t="s">
        <v>434</v>
      </c>
      <c r="K285" t="s">
        <v>791</v>
      </c>
      <c r="L285" s="755">
        <v>2.2000000000000002</v>
      </c>
      <c r="M285" t="s">
        <v>727</v>
      </c>
      <c r="N285" s="680">
        <f t="shared" ca="1" si="21"/>
        <v>0</v>
      </c>
      <c r="O285" s="680">
        <f t="shared" ca="1" si="21"/>
        <v>0</v>
      </c>
      <c r="P285" s="680">
        <f t="shared" ca="1" si="21"/>
        <v>0</v>
      </c>
      <c r="Q285" s="680">
        <f t="shared" ca="1" si="21"/>
        <v>0</v>
      </c>
      <c r="R285" s="680">
        <f t="shared" ca="1" si="21"/>
        <v>0</v>
      </c>
      <c r="S285" t="str">
        <f t="shared" si="18"/>
        <v>ASRCMS202202</v>
      </c>
      <c r="T285" s="957">
        <f t="shared" si="19"/>
        <v>45230</v>
      </c>
      <c r="U285" t="str">
        <f t="shared" si="20"/>
        <v>Unaudited</v>
      </c>
    </row>
    <row r="286" spans="1:21" x14ac:dyDescent="0.25">
      <c r="A286" t="s">
        <v>438</v>
      </c>
      <c r="B286" t="s">
        <v>1380</v>
      </c>
      <c r="C286" t="s">
        <v>1381</v>
      </c>
      <c r="D286" s="15">
        <v>1900</v>
      </c>
      <c r="E286" s="121">
        <v>1</v>
      </c>
      <c r="F286" t="s">
        <v>440</v>
      </c>
      <c r="G286" s="121">
        <v>182</v>
      </c>
      <c r="H286" t="s">
        <v>381</v>
      </c>
      <c r="I286" t="s">
        <v>489</v>
      </c>
      <c r="J286" t="s">
        <v>434</v>
      </c>
      <c r="K286" t="s">
        <v>791</v>
      </c>
      <c r="L286" s="755">
        <v>2.2999999999999998</v>
      </c>
      <c r="M286" t="s">
        <v>728</v>
      </c>
      <c r="N286" s="680">
        <f t="shared" ca="1" si="21"/>
        <v>0</v>
      </c>
      <c r="O286" s="680">
        <f t="shared" ca="1" si="21"/>
        <v>0</v>
      </c>
      <c r="P286" s="680">
        <f t="shared" ca="1" si="21"/>
        <v>0</v>
      </c>
      <c r="Q286" s="680">
        <f t="shared" ca="1" si="21"/>
        <v>0</v>
      </c>
      <c r="R286" s="680">
        <f t="shared" ca="1" si="21"/>
        <v>0</v>
      </c>
      <c r="S286" t="str">
        <f t="shared" si="18"/>
        <v>ASRCMS202202</v>
      </c>
      <c r="T286" s="957">
        <f t="shared" si="19"/>
        <v>45230</v>
      </c>
      <c r="U286" t="str">
        <f t="shared" si="20"/>
        <v>Unaudited</v>
      </c>
    </row>
    <row r="287" spans="1:21" x14ac:dyDescent="0.25">
      <c r="A287" t="s">
        <v>438</v>
      </c>
      <c r="B287" t="s">
        <v>1380</v>
      </c>
      <c r="C287" t="s">
        <v>1381</v>
      </c>
      <c r="D287" s="15">
        <v>1900</v>
      </c>
      <c r="E287" s="121">
        <v>1</v>
      </c>
      <c r="F287" t="s">
        <v>440</v>
      </c>
      <c r="G287" s="121">
        <v>182</v>
      </c>
      <c r="H287" t="s">
        <v>381</v>
      </c>
      <c r="I287" t="s">
        <v>489</v>
      </c>
      <c r="J287" t="s">
        <v>434</v>
      </c>
      <c r="K287" t="s">
        <v>791</v>
      </c>
      <c r="L287" s="755">
        <v>2.4</v>
      </c>
      <c r="M287" t="s">
        <v>729</v>
      </c>
      <c r="N287" s="680">
        <f t="shared" ca="1" si="21"/>
        <v>0</v>
      </c>
      <c r="O287" s="680">
        <f t="shared" ca="1" si="21"/>
        <v>0</v>
      </c>
      <c r="P287" s="680">
        <f t="shared" ca="1" si="21"/>
        <v>0</v>
      </c>
      <c r="Q287" s="680">
        <f t="shared" ca="1" si="21"/>
        <v>0</v>
      </c>
      <c r="R287" s="680">
        <f t="shared" ca="1" si="21"/>
        <v>0</v>
      </c>
      <c r="S287" t="str">
        <f t="shared" si="18"/>
        <v>ASRCMS202202</v>
      </c>
      <c r="T287" s="957">
        <f t="shared" si="19"/>
        <v>45230</v>
      </c>
      <c r="U287" t="str">
        <f t="shared" si="20"/>
        <v>Unaudited</v>
      </c>
    </row>
    <row r="288" spans="1:21" x14ac:dyDescent="0.25">
      <c r="A288" t="s">
        <v>438</v>
      </c>
      <c r="B288" t="s">
        <v>1380</v>
      </c>
      <c r="C288" t="s">
        <v>1381</v>
      </c>
      <c r="D288" s="15">
        <v>1900</v>
      </c>
      <c r="E288" s="121">
        <v>1</v>
      </c>
      <c r="F288" t="s">
        <v>440</v>
      </c>
      <c r="G288" s="121">
        <v>182</v>
      </c>
      <c r="H288" t="s">
        <v>381</v>
      </c>
      <c r="I288" t="s">
        <v>489</v>
      </c>
      <c r="J288" t="s">
        <v>434</v>
      </c>
      <c r="K288" t="s">
        <v>791</v>
      </c>
      <c r="L288" s="755">
        <v>2.5</v>
      </c>
      <c r="M288" t="s">
        <v>771</v>
      </c>
      <c r="N288" s="680">
        <f t="shared" ca="1" si="21"/>
        <v>0</v>
      </c>
      <c r="O288" s="680">
        <f t="shared" ca="1" si="21"/>
        <v>0</v>
      </c>
      <c r="P288" s="680">
        <f t="shared" ca="1" si="21"/>
        <v>0</v>
      </c>
      <c r="Q288" s="680">
        <f t="shared" ca="1" si="21"/>
        <v>0</v>
      </c>
      <c r="R288" s="680">
        <f t="shared" ca="1" si="21"/>
        <v>0</v>
      </c>
      <c r="S288" t="str">
        <f t="shared" si="18"/>
        <v>ASRCMS202202</v>
      </c>
      <c r="T288" s="957">
        <f t="shared" si="19"/>
        <v>45230</v>
      </c>
      <c r="U288" t="str">
        <f t="shared" si="20"/>
        <v>Unaudited</v>
      </c>
    </row>
    <row r="289" spans="1:21" x14ac:dyDescent="0.25">
      <c r="A289" t="s">
        <v>438</v>
      </c>
      <c r="B289" t="s">
        <v>1380</v>
      </c>
      <c r="C289" t="s">
        <v>1381</v>
      </c>
      <c r="D289" s="15">
        <v>1900</v>
      </c>
      <c r="E289" s="121">
        <v>1</v>
      </c>
      <c r="F289" t="s">
        <v>440</v>
      </c>
      <c r="G289" s="121">
        <v>182</v>
      </c>
      <c r="H289" t="s">
        <v>381</v>
      </c>
      <c r="I289" t="s">
        <v>489</v>
      </c>
      <c r="J289" t="s">
        <v>434</v>
      </c>
      <c r="K289" t="s">
        <v>791</v>
      </c>
      <c r="L289" s="755">
        <v>2.6</v>
      </c>
      <c r="M289" t="s">
        <v>187</v>
      </c>
      <c r="N289" s="680">
        <f t="shared" ca="1" si="21"/>
        <v>0</v>
      </c>
      <c r="O289" s="680">
        <f t="shared" ca="1" si="21"/>
        <v>0</v>
      </c>
      <c r="P289" s="680">
        <f t="shared" ca="1" si="21"/>
        <v>0</v>
      </c>
      <c r="Q289" s="680">
        <f t="shared" ca="1" si="21"/>
        <v>0</v>
      </c>
      <c r="R289" s="680">
        <f t="shared" ca="1" si="21"/>
        <v>0</v>
      </c>
      <c r="S289" t="str">
        <f t="shared" si="18"/>
        <v>ASRCMS202202</v>
      </c>
      <c r="T289" s="957">
        <f t="shared" si="19"/>
        <v>45230</v>
      </c>
      <c r="U289" t="str">
        <f t="shared" si="20"/>
        <v>Unaudited</v>
      </c>
    </row>
    <row r="290" spans="1:21" x14ac:dyDescent="0.25">
      <c r="A290" t="s">
        <v>438</v>
      </c>
      <c r="B290" t="s">
        <v>1380</v>
      </c>
      <c r="C290" t="s">
        <v>1381</v>
      </c>
      <c r="D290" s="15">
        <v>1900</v>
      </c>
      <c r="E290" s="121">
        <v>1</v>
      </c>
      <c r="F290" t="s">
        <v>440</v>
      </c>
      <c r="G290" s="121">
        <v>182</v>
      </c>
      <c r="H290" t="s">
        <v>381</v>
      </c>
      <c r="I290" t="s">
        <v>489</v>
      </c>
      <c r="J290" t="s">
        <v>434</v>
      </c>
      <c r="K290" t="s">
        <v>791</v>
      </c>
      <c r="L290" s="755">
        <v>2.7</v>
      </c>
      <c r="M290" t="s">
        <v>792</v>
      </c>
      <c r="N290" s="680">
        <f t="shared" ca="1" si="21"/>
        <v>0</v>
      </c>
      <c r="O290" s="680">
        <f t="shared" ca="1" si="21"/>
        <v>0</v>
      </c>
      <c r="P290" s="680">
        <f t="shared" ca="1" si="21"/>
        <v>0</v>
      </c>
      <c r="Q290" s="680">
        <f t="shared" ca="1" si="21"/>
        <v>0</v>
      </c>
      <c r="R290" s="680">
        <f t="shared" ca="1" si="21"/>
        <v>0</v>
      </c>
      <c r="S290" t="str">
        <f t="shared" si="18"/>
        <v>ASRCMS202202</v>
      </c>
      <c r="T290" s="957">
        <f t="shared" si="19"/>
        <v>45230</v>
      </c>
      <c r="U290" t="str">
        <f t="shared" si="20"/>
        <v>Unaudited</v>
      </c>
    </row>
    <row r="291" spans="1:21" x14ac:dyDescent="0.25">
      <c r="A291" t="s">
        <v>438</v>
      </c>
      <c r="B291" t="s">
        <v>1380</v>
      </c>
      <c r="C291" t="s">
        <v>1381</v>
      </c>
      <c r="D291" s="15">
        <v>1900</v>
      </c>
      <c r="E291" s="121">
        <v>1</v>
      </c>
      <c r="F291" t="s">
        <v>440</v>
      </c>
      <c r="G291" s="121">
        <v>182</v>
      </c>
      <c r="H291" t="s">
        <v>381</v>
      </c>
      <c r="I291" t="s">
        <v>489</v>
      </c>
      <c r="J291" t="s">
        <v>434</v>
      </c>
      <c r="K291" t="s">
        <v>791</v>
      </c>
      <c r="L291" s="755">
        <v>2.8</v>
      </c>
      <c r="M291" t="s">
        <v>793</v>
      </c>
      <c r="N291" s="680">
        <f t="shared" ca="1" si="21"/>
        <v>0</v>
      </c>
      <c r="O291" s="680">
        <f t="shared" ca="1" si="21"/>
        <v>0</v>
      </c>
      <c r="P291" s="680">
        <f t="shared" ca="1" si="21"/>
        <v>0</v>
      </c>
      <c r="Q291" s="680">
        <f t="shared" ca="1" si="21"/>
        <v>0</v>
      </c>
      <c r="R291" s="680">
        <f t="shared" ca="1" si="21"/>
        <v>0</v>
      </c>
      <c r="S291" t="str">
        <f t="shared" si="18"/>
        <v>ASRCMS202202</v>
      </c>
      <c r="T291" s="957">
        <f t="shared" si="19"/>
        <v>45230</v>
      </c>
      <c r="U291" t="str">
        <f t="shared" si="20"/>
        <v>Unaudited</v>
      </c>
    </row>
    <row r="292" spans="1:21" x14ac:dyDescent="0.25">
      <c r="A292" t="s">
        <v>438</v>
      </c>
      <c r="B292" t="s">
        <v>1380</v>
      </c>
      <c r="C292" t="s">
        <v>1381</v>
      </c>
      <c r="D292" s="15">
        <v>1900</v>
      </c>
      <c r="E292" s="121">
        <v>1</v>
      </c>
      <c r="F292" t="s">
        <v>440</v>
      </c>
      <c r="G292" s="121">
        <v>182</v>
      </c>
      <c r="H292" t="s">
        <v>381</v>
      </c>
      <c r="I292" t="s">
        <v>489</v>
      </c>
      <c r="J292" t="s">
        <v>434</v>
      </c>
      <c r="K292" t="s">
        <v>791</v>
      </c>
      <c r="L292" s="755">
        <v>2.9</v>
      </c>
      <c r="M292" t="s">
        <v>774</v>
      </c>
      <c r="N292" s="680">
        <f t="shared" ca="1" si="21"/>
        <v>0</v>
      </c>
      <c r="O292" s="680">
        <f t="shared" ca="1" si="21"/>
        <v>0</v>
      </c>
      <c r="P292" s="680">
        <f t="shared" ca="1" si="21"/>
        <v>0</v>
      </c>
      <c r="Q292" s="680">
        <f t="shared" ca="1" si="21"/>
        <v>0</v>
      </c>
      <c r="R292" s="680">
        <f t="shared" ca="1" si="21"/>
        <v>0</v>
      </c>
      <c r="S292" t="str">
        <f t="shared" si="18"/>
        <v>ASRCMS202202</v>
      </c>
      <c r="T292" s="957">
        <f t="shared" si="19"/>
        <v>45230</v>
      </c>
      <c r="U292" t="str">
        <f t="shared" si="20"/>
        <v>Unaudited</v>
      </c>
    </row>
    <row r="293" spans="1:21" x14ac:dyDescent="0.25">
      <c r="A293" t="s">
        <v>438</v>
      </c>
      <c r="B293" t="s">
        <v>1380</v>
      </c>
      <c r="C293" t="s">
        <v>1381</v>
      </c>
      <c r="D293" s="15">
        <v>1900</v>
      </c>
      <c r="E293" s="121">
        <v>1</v>
      </c>
      <c r="F293" t="s">
        <v>440</v>
      </c>
      <c r="G293" s="121">
        <v>182</v>
      </c>
      <c r="H293" t="s">
        <v>381</v>
      </c>
      <c r="I293" t="s">
        <v>489</v>
      </c>
      <c r="J293" t="s">
        <v>434</v>
      </c>
      <c r="K293" t="s">
        <v>224</v>
      </c>
      <c r="L293" s="755">
        <v>2.11</v>
      </c>
      <c r="M293" t="s">
        <v>229</v>
      </c>
      <c r="N293" s="680">
        <f t="shared" ca="1" si="21"/>
        <v>0</v>
      </c>
      <c r="O293" s="680">
        <f t="shared" ca="1" si="21"/>
        <v>0</v>
      </c>
      <c r="P293" s="680">
        <f t="shared" ca="1" si="21"/>
        <v>0</v>
      </c>
      <c r="Q293" s="680">
        <f t="shared" ca="1" si="21"/>
        <v>0</v>
      </c>
      <c r="R293" s="680">
        <f t="shared" ca="1" si="21"/>
        <v>0</v>
      </c>
      <c r="S293" t="str">
        <f t="shared" si="18"/>
        <v>ASRCMS202202</v>
      </c>
      <c r="T293" s="957">
        <f t="shared" si="19"/>
        <v>45230</v>
      </c>
      <c r="U293" t="str">
        <f t="shared" si="20"/>
        <v>Unaudited</v>
      </c>
    </row>
    <row r="294" spans="1:21" x14ac:dyDescent="0.25">
      <c r="A294" t="s">
        <v>438</v>
      </c>
      <c r="B294" t="s">
        <v>1380</v>
      </c>
      <c r="C294" t="s">
        <v>1381</v>
      </c>
      <c r="D294" s="15">
        <v>1900</v>
      </c>
      <c r="E294" s="121">
        <v>1</v>
      </c>
      <c r="F294" t="s">
        <v>440</v>
      </c>
      <c r="G294" s="121">
        <v>182</v>
      </c>
      <c r="H294" t="s">
        <v>381</v>
      </c>
      <c r="I294" t="s">
        <v>489</v>
      </c>
      <c r="J294" t="s">
        <v>434</v>
      </c>
      <c r="K294" t="s">
        <v>224</v>
      </c>
      <c r="L294" s="755">
        <v>2.12</v>
      </c>
      <c r="M294" t="s">
        <v>555</v>
      </c>
      <c r="N294" s="680">
        <f t="shared" ca="1" si="21"/>
        <v>0</v>
      </c>
      <c r="O294" s="680">
        <f t="shared" ca="1" si="21"/>
        <v>0</v>
      </c>
      <c r="P294" s="680">
        <f t="shared" ca="1" si="21"/>
        <v>0</v>
      </c>
      <c r="Q294" s="680">
        <f t="shared" ca="1" si="21"/>
        <v>0</v>
      </c>
      <c r="R294" s="680">
        <f t="shared" ca="1" si="21"/>
        <v>0</v>
      </c>
      <c r="S294" t="str">
        <f t="shared" si="18"/>
        <v>ASRCMS202202</v>
      </c>
      <c r="T294" s="957">
        <f t="shared" si="19"/>
        <v>45230</v>
      </c>
      <c r="U294" t="str">
        <f t="shared" si="20"/>
        <v>Unaudited</v>
      </c>
    </row>
    <row r="295" spans="1:21" x14ac:dyDescent="0.25">
      <c r="A295" t="s">
        <v>438</v>
      </c>
      <c r="B295" t="s">
        <v>1380</v>
      </c>
      <c r="C295" t="s">
        <v>1381</v>
      </c>
      <c r="D295" s="15">
        <v>1900</v>
      </c>
      <c r="E295" s="121">
        <v>1</v>
      </c>
      <c r="F295" t="s">
        <v>440</v>
      </c>
      <c r="G295" s="121">
        <v>182</v>
      </c>
      <c r="H295" t="s">
        <v>381</v>
      </c>
      <c r="I295" t="s">
        <v>489</v>
      </c>
      <c r="J295" t="s">
        <v>434</v>
      </c>
      <c r="K295" t="s">
        <v>224</v>
      </c>
      <c r="L295" s="755">
        <v>2.13</v>
      </c>
      <c r="M295" t="s">
        <v>230</v>
      </c>
      <c r="N295" s="680">
        <f t="shared" ca="1" si="21"/>
        <v>0</v>
      </c>
      <c r="O295" s="680">
        <f t="shared" ca="1" si="21"/>
        <v>0</v>
      </c>
      <c r="P295" s="680">
        <f t="shared" ca="1" si="21"/>
        <v>0</v>
      </c>
      <c r="Q295" s="680">
        <f t="shared" ca="1" si="21"/>
        <v>0</v>
      </c>
      <c r="R295" s="680">
        <f t="shared" ca="1" si="21"/>
        <v>0</v>
      </c>
      <c r="S295" t="str">
        <f t="shared" si="18"/>
        <v>ASRCMS202202</v>
      </c>
      <c r="T295" s="957">
        <f t="shared" si="19"/>
        <v>45230</v>
      </c>
      <c r="U295" t="str">
        <f t="shared" si="20"/>
        <v>Unaudited</v>
      </c>
    </row>
    <row r="296" spans="1:21" x14ac:dyDescent="0.25">
      <c r="A296" t="s">
        <v>438</v>
      </c>
      <c r="B296" t="s">
        <v>1380</v>
      </c>
      <c r="C296" t="s">
        <v>1381</v>
      </c>
      <c r="D296" s="15">
        <v>1900</v>
      </c>
      <c r="E296" s="121">
        <v>1</v>
      </c>
      <c r="F296" t="s">
        <v>440</v>
      </c>
      <c r="G296" s="121">
        <v>182</v>
      </c>
      <c r="H296" t="s">
        <v>381</v>
      </c>
      <c r="I296" t="s">
        <v>489</v>
      </c>
      <c r="J296" t="s">
        <v>434</v>
      </c>
      <c r="K296" t="s">
        <v>224</v>
      </c>
      <c r="L296" s="755">
        <v>2.14</v>
      </c>
      <c r="M296" t="s">
        <v>559</v>
      </c>
      <c r="N296" s="680">
        <f t="shared" ca="1" si="21"/>
        <v>0</v>
      </c>
      <c r="O296" s="680">
        <f t="shared" ca="1" si="21"/>
        <v>0</v>
      </c>
      <c r="P296" s="680">
        <f t="shared" ca="1" si="21"/>
        <v>0</v>
      </c>
      <c r="Q296" s="680">
        <f t="shared" ca="1" si="21"/>
        <v>0</v>
      </c>
      <c r="R296" s="680">
        <f t="shared" ca="1" si="21"/>
        <v>0</v>
      </c>
      <c r="S296" t="str">
        <f t="shared" si="18"/>
        <v>ASRCMS202202</v>
      </c>
      <c r="T296" s="957">
        <f t="shared" si="19"/>
        <v>45230</v>
      </c>
      <c r="U296" t="str">
        <f t="shared" si="20"/>
        <v>Unaudited</v>
      </c>
    </row>
    <row r="297" spans="1:21" x14ac:dyDescent="0.25">
      <c r="A297" t="s">
        <v>438</v>
      </c>
      <c r="B297" t="s">
        <v>1380</v>
      </c>
      <c r="C297" t="s">
        <v>1381</v>
      </c>
      <c r="D297" s="15">
        <v>1900</v>
      </c>
      <c r="E297" s="121">
        <v>1</v>
      </c>
      <c r="F297" t="s">
        <v>440</v>
      </c>
      <c r="G297" s="121">
        <v>182</v>
      </c>
      <c r="H297" t="s">
        <v>381</v>
      </c>
      <c r="I297" t="s">
        <v>489</v>
      </c>
      <c r="J297" t="s">
        <v>434</v>
      </c>
      <c r="K297" t="s">
        <v>224</v>
      </c>
      <c r="L297" s="755">
        <v>2.15</v>
      </c>
      <c r="M297" t="s">
        <v>20</v>
      </c>
      <c r="N297" s="680">
        <f t="shared" ca="1" si="21"/>
        <v>0</v>
      </c>
      <c r="O297" s="680">
        <f t="shared" ca="1" si="21"/>
        <v>0</v>
      </c>
      <c r="P297" s="680">
        <f t="shared" ca="1" si="21"/>
        <v>0</v>
      </c>
      <c r="Q297" s="680">
        <f t="shared" ca="1" si="21"/>
        <v>0</v>
      </c>
      <c r="R297" s="680">
        <f t="shared" ca="1" si="21"/>
        <v>0</v>
      </c>
      <c r="S297" t="str">
        <f t="shared" si="18"/>
        <v>ASRCMS202202</v>
      </c>
      <c r="T297" s="957">
        <f t="shared" si="19"/>
        <v>45230</v>
      </c>
      <c r="U297" t="str">
        <f t="shared" si="20"/>
        <v>Unaudited</v>
      </c>
    </row>
    <row r="298" spans="1:21" x14ac:dyDescent="0.25">
      <c r="A298" t="s">
        <v>438</v>
      </c>
      <c r="B298" t="s">
        <v>1380</v>
      </c>
      <c r="C298" t="s">
        <v>1381</v>
      </c>
      <c r="D298" s="15">
        <v>1900</v>
      </c>
      <c r="E298" s="121">
        <v>1</v>
      </c>
      <c r="F298" t="s">
        <v>440</v>
      </c>
      <c r="G298" s="121">
        <v>182</v>
      </c>
      <c r="H298" t="s">
        <v>381</v>
      </c>
      <c r="I298" t="s">
        <v>489</v>
      </c>
      <c r="J298" t="s">
        <v>434</v>
      </c>
      <c r="K298" t="s">
        <v>224</v>
      </c>
      <c r="L298" s="755">
        <v>2.16</v>
      </c>
      <c r="M298" t="s">
        <v>794</v>
      </c>
      <c r="N298" s="680">
        <f t="shared" ca="1" si="21"/>
        <v>0</v>
      </c>
      <c r="O298" s="680">
        <f t="shared" ca="1" si="21"/>
        <v>0</v>
      </c>
      <c r="P298" s="680">
        <f t="shared" ca="1" si="21"/>
        <v>0</v>
      </c>
      <c r="Q298" s="680">
        <f t="shared" ca="1" si="21"/>
        <v>0</v>
      </c>
      <c r="R298" s="680">
        <f t="shared" ca="1" si="21"/>
        <v>0</v>
      </c>
      <c r="S298" t="str">
        <f t="shared" si="18"/>
        <v>ASRCMS202202</v>
      </c>
      <c r="T298" s="957">
        <f t="shared" si="19"/>
        <v>45230</v>
      </c>
      <c r="U298" t="str">
        <f t="shared" si="20"/>
        <v>Unaudited</v>
      </c>
    </row>
    <row r="299" spans="1:21" x14ac:dyDescent="0.25">
      <c r="A299" t="s">
        <v>438</v>
      </c>
      <c r="B299" t="s">
        <v>1380</v>
      </c>
      <c r="C299" t="s">
        <v>1381</v>
      </c>
      <c r="D299" s="15">
        <v>1900</v>
      </c>
      <c r="E299" s="121">
        <v>1</v>
      </c>
      <c r="F299" t="s">
        <v>440</v>
      </c>
      <c r="G299" s="121">
        <v>182</v>
      </c>
      <c r="H299" t="s">
        <v>381</v>
      </c>
      <c r="I299" t="s">
        <v>489</v>
      </c>
      <c r="J299" t="s">
        <v>434</v>
      </c>
      <c r="K299" t="s">
        <v>224</v>
      </c>
      <c r="L299" s="755">
        <v>2.17</v>
      </c>
      <c r="M299" t="s">
        <v>1047</v>
      </c>
      <c r="N299" s="680">
        <f t="shared" ca="1" si="21"/>
        <v>0</v>
      </c>
      <c r="O299" s="680">
        <f t="shared" ca="1" si="21"/>
        <v>0</v>
      </c>
      <c r="P299" s="680">
        <f t="shared" ca="1" si="21"/>
        <v>0</v>
      </c>
      <c r="Q299" s="680">
        <f t="shared" ca="1" si="21"/>
        <v>0</v>
      </c>
      <c r="R299" s="680">
        <f t="shared" ca="1" si="21"/>
        <v>0</v>
      </c>
      <c r="S299" t="str">
        <f t="shared" si="18"/>
        <v>ASRCMS202202</v>
      </c>
      <c r="T299" s="957">
        <f t="shared" si="19"/>
        <v>45230</v>
      </c>
      <c r="U299" t="str">
        <f t="shared" si="20"/>
        <v>Unaudited</v>
      </c>
    </row>
    <row r="300" spans="1:21" x14ac:dyDescent="0.25">
      <c r="A300" t="s">
        <v>438</v>
      </c>
      <c r="B300" t="s">
        <v>1380</v>
      </c>
      <c r="C300" t="s">
        <v>1381</v>
      </c>
      <c r="D300" s="15">
        <v>1900</v>
      </c>
      <c r="E300" s="121">
        <v>1</v>
      </c>
      <c r="F300" t="s">
        <v>440</v>
      </c>
      <c r="G300" s="121">
        <v>182</v>
      </c>
      <c r="H300" t="s">
        <v>381</v>
      </c>
      <c r="I300" t="s">
        <v>489</v>
      </c>
      <c r="J300" t="s">
        <v>434</v>
      </c>
      <c r="K300" t="s">
        <v>224</v>
      </c>
      <c r="L300" s="755">
        <v>2.1800000000000002</v>
      </c>
      <c r="M300" t="s">
        <v>651</v>
      </c>
      <c r="N300" s="680">
        <f t="shared" ca="1" si="21"/>
        <v>0</v>
      </c>
      <c r="O300" s="680">
        <f t="shared" ca="1" si="21"/>
        <v>0</v>
      </c>
      <c r="P300" s="680">
        <f t="shared" ca="1" si="21"/>
        <v>0</v>
      </c>
      <c r="Q300" s="680">
        <f t="shared" ca="1" si="21"/>
        <v>0</v>
      </c>
      <c r="R300" s="680">
        <f t="shared" ca="1" si="21"/>
        <v>0</v>
      </c>
      <c r="S300" t="str">
        <f t="shared" si="18"/>
        <v>ASRCMS202202</v>
      </c>
      <c r="T300" s="957">
        <f t="shared" si="19"/>
        <v>45230</v>
      </c>
      <c r="U300" t="str">
        <f t="shared" si="20"/>
        <v>Unaudited</v>
      </c>
    </row>
    <row r="301" spans="1:21" x14ac:dyDescent="0.25">
      <c r="A301" t="s">
        <v>438</v>
      </c>
      <c r="B301" t="s">
        <v>1380</v>
      </c>
      <c r="C301" t="s">
        <v>1381</v>
      </c>
      <c r="D301" s="15">
        <v>1900</v>
      </c>
      <c r="E301" s="121">
        <v>1</v>
      </c>
      <c r="F301" t="s">
        <v>440</v>
      </c>
      <c r="G301" s="121">
        <v>182</v>
      </c>
      <c r="H301" t="s">
        <v>381</v>
      </c>
      <c r="I301" t="s">
        <v>489</v>
      </c>
      <c r="J301" t="s">
        <v>434</v>
      </c>
      <c r="K301" t="s">
        <v>224</v>
      </c>
      <c r="L301" s="755">
        <v>2.19</v>
      </c>
      <c r="M301" t="s">
        <v>219</v>
      </c>
      <c r="N301" s="680">
        <f t="shared" ca="1" si="21"/>
        <v>0</v>
      </c>
      <c r="O301" s="680">
        <f t="shared" ca="1" si="21"/>
        <v>0</v>
      </c>
      <c r="P301" s="680">
        <f t="shared" ca="1" si="21"/>
        <v>0</v>
      </c>
      <c r="Q301" s="680">
        <f t="shared" ca="1" si="21"/>
        <v>0</v>
      </c>
      <c r="R301" s="680">
        <f t="shared" ca="1" si="21"/>
        <v>0</v>
      </c>
      <c r="S301" t="str">
        <f t="shared" si="18"/>
        <v>ASRCMS202202</v>
      </c>
      <c r="T301" s="957">
        <f t="shared" si="19"/>
        <v>45230</v>
      </c>
      <c r="U301" t="str">
        <f t="shared" si="20"/>
        <v>Unaudited</v>
      </c>
    </row>
    <row r="302" spans="1:21" x14ac:dyDescent="0.25">
      <c r="A302" t="s">
        <v>438</v>
      </c>
      <c r="B302" t="s">
        <v>1380</v>
      </c>
      <c r="C302" t="s">
        <v>1381</v>
      </c>
      <c r="D302" s="15">
        <v>1900</v>
      </c>
      <c r="E302" s="121">
        <v>1</v>
      </c>
      <c r="F302" t="s">
        <v>440</v>
      </c>
      <c r="G302" s="121">
        <v>182</v>
      </c>
      <c r="H302" t="s">
        <v>381</v>
      </c>
      <c r="I302" t="s">
        <v>489</v>
      </c>
      <c r="J302" t="s">
        <v>434</v>
      </c>
      <c r="K302" t="s">
        <v>224</v>
      </c>
      <c r="L302" s="755" t="s">
        <v>700</v>
      </c>
      <c r="M302" t="s">
        <v>231</v>
      </c>
      <c r="N302" s="680">
        <f t="shared" ca="1" si="21"/>
        <v>0</v>
      </c>
      <c r="O302" s="680">
        <f t="shared" ca="1" si="21"/>
        <v>0</v>
      </c>
      <c r="P302" s="680">
        <f t="shared" ca="1" si="21"/>
        <v>0</v>
      </c>
      <c r="Q302" s="680">
        <f t="shared" ca="1" si="21"/>
        <v>0</v>
      </c>
      <c r="R302" s="680">
        <f t="shared" ca="1" si="21"/>
        <v>0</v>
      </c>
      <c r="S302" t="str">
        <f t="shared" si="18"/>
        <v>ASRCMS202202</v>
      </c>
      <c r="T302" s="957">
        <f t="shared" si="19"/>
        <v>45230</v>
      </c>
      <c r="U302" t="str">
        <f t="shared" si="20"/>
        <v>Unaudited</v>
      </c>
    </row>
    <row r="303" spans="1:21" x14ac:dyDescent="0.25">
      <c r="A303" t="s">
        <v>438</v>
      </c>
      <c r="B303" t="s">
        <v>1380</v>
      </c>
      <c r="C303" t="s">
        <v>1381</v>
      </c>
      <c r="D303" s="15">
        <v>1900</v>
      </c>
      <c r="E303" s="121">
        <v>1</v>
      </c>
      <c r="F303" t="s">
        <v>440</v>
      </c>
      <c r="G303" s="121">
        <v>182</v>
      </c>
      <c r="H303" t="s">
        <v>381</v>
      </c>
      <c r="I303" t="s">
        <v>489</v>
      </c>
      <c r="J303" t="s">
        <v>434</v>
      </c>
      <c r="K303" t="s">
        <v>224</v>
      </c>
      <c r="L303" s="755">
        <v>2.21</v>
      </c>
      <c r="M303" t="s">
        <v>467</v>
      </c>
      <c r="N303" s="680">
        <f t="shared" ca="1" si="21"/>
        <v>0</v>
      </c>
      <c r="O303" s="680">
        <f t="shared" ca="1" si="21"/>
        <v>0</v>
      </c>
      <c r="P303" s="680">
        <f t="shared" ca="1" si="21"/>
        <v>0</v>
      </c>
      <c r="Q303" s="680">
        <f t="shared" ca="1" si="21"/>
        <v>0</v>
      </c>
      <c r="R303" s="680">
        <f t="shared" ca="1" si="21"/>
        <v>0</v>
      </c>
      <c r="S303" t="str">
        <f t="shared" si="18"/>
        <v>ASRCMS202202</v>
      </c>
      <c r="T303" s="957">
        <f t="shared" si="19"/>
        <v>45230</v>
      </c>
      <c r="U303" t="str">
        <f t="shared" si="20"/>
        <v>Unaudited</v>
      </c>
    </row>
    <row r="304" spans="1:21" x14ac:dyDescent="0.25">
      <c r="A304" t="s">
        <v>438</v>
      </c>
      <c r="B304" t="s">
        <v>1380</v>
      </c>
      <c r="C304" t="s">
        <v>1381</v>
      </c>
      <c r="D304" s="15">
        <v>1900</v>
      </c>
      <c r="E304" s="121">
        <v>1</v>
      </c>
      <c r="F304" t="s">
        <v>440</v>
      </c>
      <c r="G304" s="121">
        <v>182</v>
      </c>
      <c r="H304" t="s">
        <v>381</v>
      </c>
      <c r="I304" t="s">
        <v>489</v>
      </c>
      <c r="J304" t="s">
        <v>434</v>
      </c>
      <c r="K304" t="s">
        <v>6</v>
      </c>
      <c r="L304" s="755" t="s">
        <v>70</v>
      </c>
      <c r="M304" t="s">
        <v>189</v>
      </c>
      <c r="N304" s="680">
        <f t="shared" ca="1" si="21"/>
        <v>0</v>
      </c>
      <c r="O304" s="680">
        <f t="shared" ca="1" si="21"/>
        <v>0</v>
      </c>
      <c r="P304" s="680">
        <f t="shared" ca="1" si="21"/>
        <v>0</v>
      </c>
      <c r="Q304" s="680">
        <f t="shared" ca="1" si="21"/>
        <v>0</v>
      </c>
      <c r="R304" s="680">
        <f t="shared" ca="1" si="21"/>
        <v>0</v>
      </c>
      <c r="S304" t="str">
        <f t="shared" si="18"/>
        <v>ASRCMS202202</v>
      </c>
      <c r="T304" s="957">
        <f t="shared" si="19"/>
        <v>45230</v>
      </c>
      <c r="U304" t="str">
        <f t="shared" si="20"/>
        <v>Unaudited</v>
      </c>
    </row>
    <row r="305" spans="1:21" x14ac:dyDescent="0.25">
      <c r="A305" t="s">
        <v>438</v>
      </c>
      <c r="B305" t="s">
        <v>1380</v>
      </c>
      <c r="C305" t="s">
        <v>1381</v>
      </c>
      <c r="D305" s="15">
        <v>1900</v>
      </c>
      <c r="E305" s="121">
        <v>1</v>
      </c>
      <c r="F305" t="s">
        <v>440</v>
      </c>
      <c r="G305" s="121">
        <v>182</v>
      </c>
      <c r="H305" t="s">
        <v>381</v>
      </c>
      <c r="I305" t="s">
        <v>489</v>
      </c>
      <c r="J305" t="s">
        <v>434</v>
      </c>
      <c r="K305" t="s">
        <v>6</v>
      </c>
      <c r="L305" s="755" t="s">
        <v>71</v>
      </c>
      <c r="M305" t="s">
        <v>232</v>
      </c>
      <c r="N305" s="680">
        <f t="shared" ca="1" si="21"/>
        <v>0</v>
      </c>
      <c r="O305" s="680">
        <f t="shared" ca="1" si="21"/>
        <v>0</v>
      </c>
      <c r="P305" s="680">
        <f t="shared" ca="1" si="21"/>
        <v>0</v>
      </c>
      <c r="Q305" s="680">
        <f t="shared" ca="1" si="21"/>
        <v>0</v>
      </c>
      <c r="R305" s="680">
        <f t="shared" ca="1" si="21"/>
        <v>0</v>
      </c>
      <c r="S305" t="str">
        <f t="shared" si="18"/>
        <v>ASRCMS202202</v>
      </c>
      <c r="T305" s="957">
        <f t="shared" si="19"/>
        <v>45230</v>
      </c>
      <c r="U305" t="str">
        <f t="shared" si="20"/>
        <v>Unaudited</v>
      </c>
    </row>
    <row r="306" spans="1:21" x14ac:dyDescent="0.25">
      <c r="A306" t="s">
        <v>438</v>
      </c>
      <c r="B306" t="s">
        <v>1380</v>
      </c>
      <c r="C306" t="s">
        <v>1381</v>
      </c>
      <c r="D306" s="15">
        <v>1900</v>
      </c>
      <c r="E306" s="121">
        <v>1</v>
      </c>
      <c r="F306" t="s">
        <v>440</v>
      </c>
      <c r="G306" s="121">
        <v>182</v>
      </c>
      <c r="H306" t="s">
        <v>381</v>
      </c>
      <c r="I306" t="s">
        <v>489</v>
      </c>
      <c r="J306" t="s">
        <v>434</v>
      </c>
      <c r="K306" t="s">
        <v>6</v>
      </c>
      <c r="L306" s="755" t="s">
        <v>72</v>
      </c>
      <c r="M306" t="s">
        <v>165</v>
      </c>
      <c r="N306" s="680">
        <f t="shared" ca="1" si="21"/>
        <v>0</v>
      </c>
      <c r="O306" s="680">
        <f t="shared" ca="1" si="21"/>
        <v>0</v>
      </c>
      <c r="P306" s="680">
        <f t="shared" ca="1" si="21"/>
        <v>0</v>
      </c>
      <c r="Q306" s="680">
        <f t="shared" ca="1" si="21"/>
        <v>0</v>
      </c>
      <c r="R306" s="680">
        <f t="shared" ca="1" si="21"/>
        <v>0</v>
      </c>
      <c r="S306" t="str">
        <f t="shared" si="18"/>
        <v>ASRCMS202202</v>
      </c>
      <c r="T306" s="957">
        <f t="shared" si="19"/>
        <v>45230</v>
      </c>
      <c r="U306" t="str">
        <f t="shared" si="20"/>
        <v>Unaudited</v>
      </c>
    </row>
    <row r="307" spans="1:21" x14ac:dyDescent="0.25">
      <c r="A307" t="s">
        <v>438</v>
      </c>
      <c r="B307" t="s">
        <v>1380</v>
      </c>
      <c r="C307" t="s">
        <v>1381</v>
      </c>
      <c r="D307" s="15">
        <v>1900</v>
      </c>
      <c r="E307" s="121">
        <v>1</v>
      </c>
      <c r="F307" t="s">
        <v>440</v>
      </c>
      <c r="G307" s="121">
        <v>182</v>
      </c>
      <c r="H307" t="s">
        <v>381</v>
      </c>
      <c r="I307" t="s">
        <v>489</v>
      </c>
      <c r="J307" t="s">
        <v>434</v>
      </c>
      <c r="K307" t="s">
        <v>6</v>
      </c>
      <c r="L307" s="755">
        <v>3.4</v>
      </c>
      <c r="M307" t="s">
        <v>462</v>
      </c>
      <c r="N307" s="680">
        <f t="shared" ca="1" si="21"/>
        <v>0</v>
      </c>
      <c r="O307" s="680">
        <f t="shared" ca="1" si="21"/>
        <v>0</v>
      </c>
      <c r="P307" s="680">
        <f t="shared" ca="1" si="21"/>
        <v>0</v>
      </c>
      <c r="Q307" s="680">
        <f t="shared" ca="1" si="21"/>
        <v>0</v>
      </c>
      <c r="R307" s="680">
        <f t="shared" ca="1" si="21"/>
        <v>0</v>
      </c>
      <c r="S307" t="str">
        <f t="shared" si="18"/>
        <v>ASRCMS202202</v>
      </c>
      <c r="T307" s="957">
        <f t="shared" si="19"/>
        <v>45230</v>
      </c>
      <c r="U307" t="str">
        <f t="shared" si="20"/>
        <v>Unaudited</v>
      </c>
    </row>
    <row r="308" spans="1:21" x14ac:dyDescent="0.25">
      <c r="A308" t="s">
        <v>438</v>
      </c>
      <c r="B308" t="s">
        <v>1380</v>
      </c>
      <c r="C308" t="s">
        <v>1381</v>
      </c>
      <c r="D308" s="15">
        <v>1900</v>
      </c>
      <c r="E308" s="121">
        <v>1</v>
      </c>
      <c r="F308" t="s">
        <v>440</v>
      </c>
      <c r="G308" s="121">
        <v>182</v>
      </c>
      <c r="H308" t="s">
        <v>381</v>
      </c>
      <c r="I308" t="s">
        <v>489</v>
      </c>
      <c r="J308" t="s">
        <v>434</v>
      </c>
      <c r="K308" t="s">
        <v>435</v>
      </c>
      <c r="L308" s="755">
        <v>4.5</v>
      </c>
      <c r="M308" t="s">
        <v>32</v>
      </c>
      <c r="N308" s="680">
        <f t="shared" ca="1" si="21"/>
        <v>0</v>
      </c>
      <c r="O308" s="680">
        <f t="shared" ca="1" si="21"/>
        <v>0</v>
      </c>
      <c r="P308" s="680">
        <f t="shared" ca="1" si="21"/>
        <v>0</v>
      </c>
      <c r="Q308" s="680">
        <f t="shared" ca="1" si="21"/>
        <v>0</v>
      </c>
      <c r="R308" s="680">
        <f t="shared" ca="1" si="21"/>
        <v>0</v>
      </c>
      <c r="S308" t="str">
        <f t="shared" si="18"/>
        <v>ASRCMS202202</v>
      </c>
      <c r="T308" s="957">
        <f t="shared" si="19"/>
        <v>45230</v>
      </c>
      <c r="U308" t="str">
        <f t="shared" si="20"/>
        <v>Unaudited</v>
      </c>
    </row>
    <row r="309" spans="1:21" x14ac:dyDescent="0.25">
      <c r="A309" t="s">
        <v>438</v>
      </c>
      <c r="B309" t="s">
        <v>1380</v>
      </c>
      <c r="C309" t="s">
        <v>1381</v>
      </c>
      <c r="D309" s="15">
        <v>1900</v>
      </c>
      <c r="E309" s="121">
        <v>1</v>
      </c>
      <c r="F309" t="s">
        <v>440</v>
      </c>
      <c r="G309" s="121">
        <v>182</v>
      </c>
      <c r="H309" t="s">
        <v>381</v>
      </c>
      <c r="I309" t="s">
        <v>489</v>
      </c>
      <c r="J309" t="s">
        <v>434</v>
      </c>
      <c r="K309" t="s">
        <v>435</v>
      </c>
      <c r="L309" s="755" t="s">
        <v>939</v>
      </c>
      <c r="M309" t="s">
        <v>930</v>
      </c>
      <c r="N309" s="680">
        <f t="shared" ca="1" si="21"/>
        <v>0</v>
      </c>
      <c r="O309" s="680">
        <f t="shared" ca="1" si="21"/>
        <v>0</v>
      </c>
      <c r="P309" s="680">
        <f t="shared" ca="1" si="21"/>
        <v>0</v>
      </c>
      <c r="Q309" s="680">
        <f t="shared" ca="1" si="21"/>
        <v>0</v>
      </c>
      <c r="R309" s="680">
        <f t="shared" ca="1" si="21"/>
        <v>0</v>
      </c>
      <c r="S309" t="str">
        <f t="shared" si="18"/>
        <v>ASRCMS202202</v>
      </c>
      <c r="T309" s="957">
        <f t="shared" si="19"/>
        <v>45230</v>
      </c>
      <c r="U309" t="str">
        <f t="shared" si="20"/>
        <v>Unaudited</v>
      </c>
    </row>
    <row r="310" spans="1:21" x14ac:dyDescent="0.25">
      <c r="A310" t="s">
        <v>438</v>
      </c>
      <c r="B310" t="s">
        <v>1380</v>
      </c>
      <c r="C310" t="s">
        <v>1381</v>
      </c>
      <c r="D310" s="15">
        <v>1900</v>
      </c>
      <c r="E310" s="121">
        <v>1</v>
      </c>
      <c r="F310" t="s">
        <v>440</v>
      </c>
      <c r="G310" s="121">
        <v>182</v>
      </c>
      <c r="H310" t="s">
        <v>381</v>
      </c>
      <c r="I310" t="s">
        <v>489</v>
      </c>
      <c r="J310" t="s">
        <v>434</v>
      </c>
      <c r="K310" t="s">
        <v>435</v>
      </c>
      <c r="L310" s="755" t="s">
        <v>194</v>
      </c>
      <c r="M310" t="s">
        <v>40</v>
      </c>
      <c r="N310" s="680">
        <f t="shared" ca="1" si="21"/>
        <v>0</v>
      </c>
      <c r="O310" s="680">
        <f t="shared" ca="1" si="21"/>
        <v>0</v>
      </c>
      <c r="P310" s="680">
        <f t="shared" ca="1" si="21"/>
        <v>0</v>
      </c>
      <c r="Q310" s="680">
        <f t="shared" ca="1" si="21"/>
        <v>0</v>
      </c>
      <c r="R310" s="680">
        <f t="shared" ca="1" si="21"/>
        <v>0</v>
      </c>
      <c r="S310" t="str">
        <f t="shared" si="18"/>
        <v>ASRCMS202202</v>
      </c>
      <c r="T310" s="957">
        <f t="shared" si="19"/>
        <v>45230</v>
      </c>
      <c r="U310" t="str">
        <f t="shared" si="20"/>
        <v>Unaudited</v>
      </c>
    </row>
    <row r="311" spans="1:21" x14ac:dyDescent="0.25">
      <c r="A311" t="s">
        <v>438</v>
      </c>
      <c r="B311" t="s">
        <v>1380</v>
      </c>
      <c r="C311" t="s">
        <v>1381</v>
      </c>
      <c r="D311" s="15">
        <v>1900</v>
      </c>
      <c r="E311" s="121">
        <v>1</v>
      </c>
      <c r="F311" t="s">
        <v>440</v>
      </c>
      <c r="G311" s="121">
        <v>182</v>
      </c>
      <c r="H311" t="s">
        <v>381</v>
      </c>
      <c r="I311" t="s">
        <v>489</v>
      </c>
      <c r="J311" t="s">
        <v>434</v>
      </c>
      <c r="K311" t="s">
        <v>435</v>
      </c>
      <c r="L311" s="755" t="s">
        <v>193</v>
      </c>
      <c r="M311" t="s">
        <v>330</v>
      </c>
      <c r="N311" s="680">
        <f t="shared" ca="1" si="21"/>
        <v>0</v>
      </c>
      <c r="O311" s="680">
        <f t="shared" ca="1" si="21"/>
        <v>0</v>
      </c>
      <c r="P311" s="680">
        <f t="shared" ca="1" si="21"/>
        <v>0</v>
      </c>
      <c r="Q311" s="680">
        <f t="shared" ca="1" si="21"/>
        <v>0</v>
      </c>
      <c r="R311" s="680">
        <f t="shared" ca="1" si="21"/>
        <v>0</v>
      </c>
      <c r="S311" t="str">
        <f t="shared" si="18"/>
        <v>ASRCMS202202</v>
      </c>
      <c r="T311" s="957">
        <f t="shared" si="19"/>
        <v>45230</v>
      </c>
      <c r="U311" t="str">
        <f t="shared" si="20"/>
        <v>Unaudited</v>
      </c>
    </row>
    <row r="312" spans="1:21" x14ac:dyDescent="0.25">
      <c r="A312" t="s">
        <v>438</v>
      </c>
      <c r="B312" t="s">
        <v>1380</v>
      </c>
      <c r="C312" t="s">
        <v>1381</v>
      </c>
      <c r="D312" s="15">
        <v>1900</v>
      </c>
      <c r="E312" s="121">
        <v>1</v>
      </c>
      <c r="F312" t="s">
        <v>440</v>
      </c>
      <c r="G312" s="121">
        <v>182</v>
      </c>
      <c r="H312" t="s">
        <v>381</v>
      </c>
      <c r="I312" t="s">
        <v>489</v>
      </c>
      <c r="J312" t="s">
        <v>451</v>
      </c>
      <c r="K312" t="s">
        <v>436</v>
      </c>
      <c r="L312" s="755" t="s">
        <v>79</v>
      </c>
      <c r="M312" t="s">
        <v>27</v>
      </c>
      <c r="N312" s="680">
        <f t="shared" ca="1" si="21"/>
        <v>0</v>
      </c>
      <c r="O312" s="680">
        <f t="shared" ca="1" si="21"/>
        <v>0</v>
      </c>
      <c r="P312" s="680">
        <f t="shared" ca="1" si="21"/>
        <v>0</v>
      </c>
      <c r="Q312" s="680">
        <f t="shared" ca="1" si="21"/>
        <v>0</v>
      </c>
      <c r="R312" s="680">
        <f t="shared" ca="1" si="21"/>
        <v>0</v>
      </c>
      <c r="S312" t="str">
        <f t="shared" si="18"/>
        <v>ASRCMS202202</v>
      </c>
      <c r="T312" s="957">
        <f t="shared" si="19"/>
        <v>45230</v>
      </c>
      <c r="U312" t="str">
        <f t="shared" si="20"/>
        <v>Unaudited</v>
      </c>
    </row>
    <row r="313" spans="1:21" x14ac:dyDescent="0.25">
      <c r="A313" t="s">
        <v>438</v>
      </c>
      <c r="B313" t="s">
        <v>1380</v>
      </c>
      <c r="C313" t="s">
        <v>1381</v>
      </c>
      <c r="D313" s="15">
        <v>1900</v>
      </c>
      <c r="E313" s="121">
        <v>1</v>
      </c>
      <c r="F313" t="s">
        <v>440</v>
      </c>
      <c r="G313" s="121">
        <v>182</v>
      </c>
      <c r="H313" t="s">
        <v>381</v>
      </c>
      <c r="I313" t="s">
        <v>489</v>
      </c>
      <c r="J313" t="s">
        <v>451</v>
      </c>
      <c r="K313" t="s">
        <v>436</v>
      </c>
      <c r="L313" s="755" t="s">
        <v>80</v>
      </c>
      <c r="M313" t="s">
        <v>98</v>
      </c>
      <c r="N313" s="680">
        <f t="shared" ca="1" si="21"/>
        <v>0</v>
      </c>
      <c r="O313" s="680">
        <f t="shared" ca="1" si="21"/>
        <v>0</v>
      </c>
      <c r="P313" s="680">
        <f t="shared" ca="1" si="21"/>
        <v>0</v>
      </c>
      <c r="Q313" s="680">
        <f t="shared" ca="1" si="21"/>
        <v>0</v>
      </c>
      <c r="R313" s="680">
        <f t="shared" ca="1" si="21"/>
        <v>0</v>
      </c>
      <c r="S313" t="str">
        <f t="shared" si="18"/>
        <v>ASRCMS202202</v>
      </c>
      <c r="T313" s="957">
        <f t="shared" si="19"/>
        <v>45230</v>
      </c>
      <c r="U313" t="str">
        <f t="shared" si="20"/>
        <v>Unaudited</v>
      </c>
    </row>
    <row r="314" spans="1:21" x14ac:dyDescent="0.25">
      <c r="A314" t="s">
        <v>438</v>
      </c>
      <c r="B314" t="s">
        <v>1380</v>
      </c>
      <c r="C314" t="s">
        <v>1381</v>
      </c>
      <c r="D314" s="15">
        <v>1900</v>
      </c>
      <c r="E314" s="121">
        <v>1</v>
      </c>
      <c r="F314" t="s">
        <v>440</v>
      </c>
      <c r="G314" s="121">
        <v>182</v>
      </c>
      <c r="H314" t="s">
        <v>381</v>
      </c>
      <c r="I314" t="s">
        <v>489</v>
      </c>
      <c r="J314" t="s">
        <v>451</v>
      </c>
      <c r="K314" t="s">
        <v>436</v>
      </c>
      <c r="L314" s="755" t="s">
        <v>81</v>
      </c>
      <c r="M314" t="s">
        <v>99</v>
      </c>
      <c r="N314" s="680">
        <f t="shared" ca="1" si="21"/>
        <v>0</v>
      </c>
      <c r="O314" s="680">
        <f t="shared" ca="1" si="21"/>
        <v>0</v>
      </c>
      <c r="P314" s="680">
        <f t="shared" ca="1" si="21"/>
        <v>0</v>
      </c>
      <c r="Q314" s="680">
        <f t="shared" ca="1" si="21"/>
        <v>0</v>
      </c>
      <c r="R314" s="680">
        <f t="shared" ca="1" si="21"/>
        <v>0</v>
      </c>
      <c r="S314" t="str">
        <f t="shared" si="18"/>
        <v>ASRCMS202202</v>
      </c>
      <c r="T314" s="957">
        <f t="shared" si="19"/>
        <v>45230</v>
      </c>
      <c r="U314" t="str">
        <f t="shared" si="20"/>
        <v>Unaudited</v>
      </c>
    </row>
    <row r="315" spans="1:21" x14ac:dyDescent="0.25">
      <c r="A315" t="s">
        <v>438</v>
      </c>
      <c r="B315" t="s">
        <v>1380</v>
      </c>
      <c r="C315" t="s">
        <v>1381</v>
      </c>
      <c r="D315" s="15">
        <v>1900</v>
      </c>
      <c r="E315" s="121">
        <v>1</v>
      </c>
      <c r="F315" t="s">
        <v>440</v>
      </c>
      <c r="G315" s="121">
        <v>182</v>
      </c>
      <c r="H315" t="s">
        <v>381</v>
      </c>
      <c r="I315" t="s">
        <v>489</v>
      </c>
      <c r="J315" t="s">
        <v>451</v>
      </c>
      <c r="K315" t="s">
        <v>436</v>
      </c>
      <c r="L315" s="755" t="s">
        <v>82</v>
      </c>
      <c r="M315" t="s">
        <v>100</v>
      </c>
      <c r="N315" s="680">
        <f t="shared" ca="1" si="21"/>
        <v>0</v>
      </c>
      <c r="O315" s="680">
        <f t="shared" ca="1" si="21"/>
        <v>0</v>
      </c>
      <c r="P315" s="680">
        <f t="shared" ca="1" si="21"/>
        <v>0</v>
      </c>
      <c r="Q315" s="680">
        <f t="shared" ca="1" si="21"/>
        <v>0</v>
      </c>
      <c r="R315" s="680">
        <f t="shared" ca="1" si="21"/>
        <v>0</v>
      </c>
      <c r="S315" t="str">
        <f t="shared" si="18"/>
        <v>ASRCMS202202</v>
      </c>
      <c r="T315" s="957">
        <f t="shared" si="19"/>
        <v>45230</v>
      </c>
      <c r="U315" t="str">
        <f t="shared" si="20"/>
        <v>Unaudited</v>
      </c>
    </row>
    <row r="316" spans="1:21" x14ac:dyDescent="0.25">
      <c r="A316" t="s">
        <v>438</v>
      </c>
      <c r="B316" t="s">
        <v>1380</v>
      </c>
      <c r="C316" t="s">
        <v>1381</v>
      </c>
      <c r="D316" s="15">
        <v>1900</v>
      </c>
      <c r="E316" s="121">
        <v>1</v>
      </c>
      <c r="F316" t="s">
        <v>440</v>
      </c>
      <c r="G316" s="121">
        <v>182</v>
      </c>
      <c r="H316" t="s">
        <v>381</v>
      </c>
      <c r="I316" t="s">
        <v>489</v>
      </c>
      <c r="J316" t="s">
        <v>451</v>
      </c>
      <c r="K316" t="s">
        <v>436</v>
      </c>
      <c r="L316" s="755" t="s">
        <v>217</v>
      </c>
      <c r="M316" t="s">
        <v>101</v>
      </c>
      <c r="N316" s="680">
        <f t="shared" ca="1" si="21"/>
        <v>0</v>
      </c>
      <c r="O316" s="680">
        <f t="shared" ca="1" si="21"/>
        <v>0</v>
      </c>
      <c r="P316" s="680">
        <f t="shared" ca="1" si="21"/>
        <v>0</v>
      </c>
      <c r="Q316" s="680">
        <f t="shared" ca="1" si="21"/>
        <v>0</v>
      </c>
      <c r="R316" s="680">
        <f t="shared" ca="1" si="21"/>
        <v>0</v>
      </c>
      <c r="S316" t="str">
        <f t="shared" si="18"/>
        <v>ASRCMS202202</v>
      </c>
      <c r="T316" s="957">
        <f t="shared" si="19"/>
        <v>45230</v>
      </c>
      <c r="U316" t="str">
        <f t="shared" si="20"/>
        <v>Unaudited</v>
      </c>
    </row>
    <row r="317" spans="1:21" x14ac:dyDescent="0.25">
      <c r="A317" t="s">
        <v>438</v>
      </c>
      <c r="B317" t="s">
        <v>1380</v>
      </c>
      <c r="C317" t="s">
        <v>1381</v>
      </c>
      <c r="D317" s="15">
        <v>1900</v>
      </c>
      <c r="E317" s="121">
        <v>1</v>
      </c>
      <c r="F317" t="s">
        <v>440</v>
      </c>
      <c r="G317" s="121">
        <v>182</v>
      </c>
      <c r="H317" t="s">
        <v>381</v>
      </c>
      <c r="I317" t="s">
        <v>489</v>
      </c>
      <c r="J317" t="s">
        <v>451</v>
      </c>
      <c r="K317" t="s">
        <v>436</v>
      </c>
      <c r="L317" s="755" t="s">
        <v>216</v>
      </c>
      <c r="M317" t="s">
        <v>28</v>
      </c>
      <c r="N317" s="680">
        <f t="shared" ca="1" si="21"/>
        <v>0</v>
      </c>
      <c r="O317" s="680">
        <f t="shared" ca="1" si="21"/>
        <v>0</v>
      </c>
      <c r="P317" s="680">
        <f t="shared" ca="1" si="21"/>
        <v>0</v>
      </c>
      <c r="Q317" s="680">
        <f t="shared" ca="1" si="21"/>
        <v>0</v>
      </c>
      <c r="R317" s="680">
        <f t="shared" ca="1" si="21"/>
        <v>0</v>
      </c>
      <c r="S317" t="str">
        <f t="shared" si="18"/>
        <v>ASRCMS202202</v>
      </c>
      <c r="T317" s="957">
        <f t="shared" si="19"/>
        <v>45230</v>
      </c>
      <c r="U317" t="str">
        <f t="shared" si="20"/>
        <v>Unaudited</v>
      </c>
    </row>
    <row r="318" spans="1:21" x14ac:dyDescent="0.25">
      <c r="A318" t="s">
        <v>438</v>
      </c>
      <c r="B318" t="s">
        <v>1380</v>
      </c>
      <c r="C318" t="s">
        <v>1381</v>
      </c>
      <c r="D318" s="15">
        <v>1900</v>
      </c>
      <c r="E318" s="121">
        <v>1</v>
      </c>
      <c r="F318" t="s">
        <v>440</v>
      </c>
      <c r="G318" s="121">
        <v>182</v>
      </c>
      <c r="H318" t="s">
        <v>381</v>
      </c>
      <c r="I318" t="s">
        <v>489</v>
      </c>
      <c r="J318" t="s">
        <v>437</v>
      </c>
      <c r="K318" t="s">
        <v>437</v>
      </c>
      <c r="L318" s="755" t="s">
        <v>84</v>
      </c>
      <c r="M318" t="s">
        <v>328</v>
      </c>
      <c r="N318" s="680">
        <f t="shared" ca="1" si="21"/>
        <v>0</v>
      </c>
      <c r="O318" s="680">
        <f t="shared" ca="1" si="21"/>
        <v>0</v>
      </c>
      <c r="P318" s="680">
        <f t="shared" ca="1" si="21"/>
        <v>0</v>
      </c>
      <c r="Q318" s="680">
        <f t="shared" ca="1" si="21"/>
        <v>0</v>
      </c>
      <c r="R318" s="680">
        <f t="shared" ca="1" si="21"/>
        <v>0</v>
      </c>
      <c r="S318" t="str">
        <f t="shared" si="18"/>
        <v>ASRCMS202202</v>
      </c>
      <c r="T318" s="957">
        <f t="shared" si="19"/>
        <v>45230</v>
      </c>
      <c r="U318" t="str">
        <f t="shared" si="20"/>
        <v>Unaudited</v>
      </c>
    </row>
    <row r="319" spans="1:21" x14ac:dyDescent="0.25">
      <c r="A319" t="s">
        <v>438</v>
      </c>
      <c r="B319" t="s">
        <v>1380</v>
      </c>
      <c r="C319" t="s">
        <v>1381</v>
      </c>
      <c r="D319" s="15">
        <v>1900</v>
      </c>
      <c r="E319" s="121">
        <v>1</v>
      </c>
      <c r="F319" t="s">
        <v>440</v>
      </c>
      <c r="G319" s="121">
        <v>182</v>
      </c>
      <c r="H319" t="s">
        <v>381</v>
      </c>
      <c r="I319" t="s">
        <v>489</v>
      </c>
      <c r="J319" t="s">
        <v>437</v>
      </c>
      <c r="K319" t="s">
        <v>437</v>
      </c>
      <c r="L319" s="755" t="s">
        <v>85</v>
      </c>
      <c r="M319" t="s">
        <v>326</v>
      </c>
      <c r="N319" s="680">
        <f t="shared" ca="1" si="21"/>
        <v>0</v>
      </c>
      <c r="O319" s="680">
        <f t="shared" ca="1" si="21"/>
        <v>0</v>
      </c>
      <c r="P319" s="680">
        <f t="shared" ca="1" si="21"/>
        <v>0</v>
      </c>
      <c r="Q319" s="680">
        <f t="shared" ca="1" si="21"/>
        <v>0</v>
      </c>
      <c r="R319" s="680">
        <f t="shared" ca="1" si="21"/>
        <v>0</v>
      </c>
      <c r="S319" t="str">
        <f t="shared" si="18"/>
        <v>ASRCMS202202</v>
      </c>
      <c r="T319" s="957">
        <f t="shared" si="19"/>
        <v>45230</v>
      </c>
      <c r="U319" t="str">
        <f t="shared" si="20"/>
        <v>Unaudited</v>
      </c>
    </row>
    <row r="320" spans="1:21" x14ac:dyDescent="0.25">
      <c r="A320" t="s">
        <v>438</v>
      </c>
      <c r="B320" t="s">
        <v>1380</v>
      </c>
      <c r="C320" t="s">
        <v>1381</v>
      </c>
      <c r="D320" s="15">
        <v>1900</v>
      </c>
      <c r="E320" s="121">
        <v>1</v>
      </c>
      <c r="F320" t="s">
        <v>440</v>
      </c>
      <c r="G320" s="121">
        <v>182</v>
      </c>
      <c r="H320" t="s">
        <v>381</v>
      </c>
      <c r="I320" t="s">
        <v>489</v>
      </c>
      <c r="J320" t="s">
        <v>437</v>
      </c>
      <c r="K320" t="s">
        <v>437</v>
      </c>
      <c r="L320" s="755" t="s">
        <v>86</v>
      </c>
      <c r="M320" t="s">
        <v>495</v>
      </c>
      <c r="N320" s="680">
        <f t="shared" ca="1" si="21"/>
        <v>0</v>
      </c>
      <c r="O320" s="680">
        <f t="shared" ca="1" si="21"/>
        <v>0</v>
      </c>
      <c r="P320" s="680">
        <f t="shared" ca="1" si="21"/>
        <v>0</v>
      </c>
      <c r="Q320" s="680">
        <f t="shared" ca="1" si="21"/>
        <v>0</v>
      </c>
      <c r="R320" s="680">
        <f t="shared" ca="1" si="21"/>
        <v>0</v>
      </c>
      <c r="S320" t="str">
        <f t="shared" si="18"/>
        <v>ASRCMS202202</v>
      </c>
      <c r="T320" s="957">
        <f t="shared" si="19"/>
        <v>45230</v>
      </c>
      <c r="U320" t="str">
        <f t="shared" si="20"/>
        <v>Unaudited</v>
      </c>
    </row>
    <row r="321" spans="1:21" x14ac:dyDescent="0.25">
      <c r="A321" t="s">
        <v>438</v>
      </c>
      <c r="B321" t="s">
        <v>1380</v>
      </c>
      <c r="C321" t="s">
        <v>1381</v>
      </c>
      <c r="D321" s="15">
        <v>1900</v>
      </c>
      <c r="E321" s="121">
        <v>1</v>
      </c>
      <c r="F321" t="s">
        <v>440</v>
      </c>
      <c r="G321" s="121">
        <v>182</v>
      </c>
      <c r="H321" t="s">
        <v>381</v>
      </c>
      <c r="I321" t="s">
        <v>489</v>
      </c>
      <c r="J321" t="s">
        <v>437</v>
      </c>
      <c r="K321" t="s">
        <v>437</v>
      </c>
      <c r="L321" s="755" t="s">
        <v>87</v>
      </c>
      <c r="M321" t="s">
        <v>496</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ASRCMS202202</v>
      </c>
      <c r="T321" s="957">
        <f t="shared" si="19"/>
        <v>45230</v>
      </c>
      <c r="U321" t="str">
        <f t="shared" si="20"/>
        <v>Unaudited</v>
      </c>
    </row>
    <row r="322" spans="1:21" x14ac:dyDescent="0.25">
      <c r="A322" t="s">
        <v>438</v>
      </c>
      <c r="B322" t="s">
        <v>1380</v>
      </c>
      <c r="C322" t="s">
        <v>1381</v>
      </c>
      <c r="D322" s="15">
        <v>1900</v>
      </c>
      <c r="E322" s="121">
        <v>1</v>
      </c>
      <c r="F322" t="s">
        <v>440</v>
      </c>
      <c r="G322" s="121">
        <v>182</v>
      </c>
      <c r="H322" t="s">
        <v>381</v>
      </c>
      <c r="I322" t="s">
        <v>489</v>
      </c>
      <c r="J322" t="s">
        <v>437</v>
      </c>
      <c r="K322" t="s">
        <v>437</v>
      </c>
      <c r="L322" s="755" t="s">
        <v>214</v>
      </c>
      <c r="M322" t="s">
        <v>497</v>
      </c>
      <c r="N322" s="680">
        <f t="shared" ca="1" si="22"/>
        <v>0</v>
      </c>
      <c r="O322" s="680">
        <f t="shared" ca="1" si="22"/>
        <v>0</v>
      </c>
      <c r="P322" s="680">
        <f t="shared" ca="1" si="22"/>
        <v>0</v>
      </c>
      <c r="Q322" s="680">
        <f t="shared" ca="1" si="22"/>
        <v>0</v>
      </c>
      <c r="R322" s="680">
        <f t="shared" ca="1" si="22"/>
        <v>0</v>
      </c>
      <c r="S322" t="str">
        <f t="shared" ref="S322:S385" si="23">file_name</f>
        <v>ASRCMS202202</v>
      </c>
      <c r="T322" s="957">
        <f t="shared" ref="T322:T385" si="24">file_date</f>
        <v>45230</v>
      </c>
      <c r="U322" t="str">
        <f t="shared" ref="U322:U385" si="25">status</f>
        <v>Unaudited</v>
      </c>
    </row>
    <row r="323" spans="1:21" x14ac:dyDescent="0.25">
      <c r="A323" t="s">
        <v>438</v>
      </c>
      <c r="B323" t="s">
        <v>1380</v>
      </c>
      <c r="C323" t="s">
        <v>1381</v>
      </c>
      <c r="D323" s="15">
        <v>1900</v>
      </c>
      <c r="E323" s="121">
        <v>1</v>
      </c>
      <c r="F323" t="s">
        <v>440</v>
      </c>
      <c r="G323" s="121">
        <v>182</v>
      </c>
      <c r="H323" t="s">
        <v>381</v>
      </c>
      <c r="I323" t="s">
        <v>490</v>
      </c>
      <c r="J323" t="s">
        <v>26</v>
      </c>
      <c r="K323" t="s">
        <v>26</v>
      </c>
      <c r="L323" s="755" t="s">
        <v>205</v>
      </c>
      <c r="M323" t="s">
        <v>26</v>
      </c>
      <c r="N323" s="680">
        <f t="shared" ca="1" si="22"/>
        <v>0</v>
      </c>
      <c r="O323" s="680">
        <f t="shared" ca="1" si="22"/>
        <v>0</v>
      </c>
      <c r="P323" s="680">
        <f t="shared" ca="1" si="22"/>
        <v>0</v>
      </c>
      <c r="Q323" s="680">
        <f t="shared" ca="1" si="22"/>
        <v>0</v>
      </c>
      <c r="R323" s="680">
        <f t="shared" ca="1" si="22"/>
        <v>0</v>
      </c>
      <c r="S323" t="str">
        <f t="shared" si="23"/>
        <v>ASRCMS202202</v>
      </c>
      <c r="T323" s="957">
        <f t="shared" si="24"/>
        <v>45230</v>
      </c>
      <c r="U323" t="str">
        <f t="shared" si="25"/>
        <v>Unaudited</v>
      </c>
    </row>
    <row r="324" spans="1:21" x14ac:dyDescent="0.25">
      <c r="A324" t="s">
        <v>438</v>
      </c>
      <c r="B324" t="s">
        <v>1380</v>
      </c>
      <c r="C324" t="s">
        <v>1381</v>
      </c>
      <c r="D324" s="15">
        <v>1900</v>
      </c>
      <c r="E324" s="121">
        <v>1</v>
      </c>
      <c r="F324" t="s">
        <v>441</v>
      </c>
      <c r="G324" s="121">
        <v>274</v>
      </c>
      <c r="H324" t="s">
        <v>381</v>
      </c>
      <c r="I324" t="s">
        <v>433</v>
      </c>
      <c r="J324" t="s">
        <v>433</v>
      </c>
      <c r="K324" t="s">
        <v>433</v>
      </c>
      <c r="M324" t="s">
        <v>433</v>
      </c>
      <c r="N324" s="680">
        <f t="shared" ca="1" si="22"/>
        <v>0</v>
      </c>
      <c r="O324" s="680">
        <f t="shared" ca="1" si="22"/>
        <v>0</v>
      </c>
      <c r="P324" s="680">
        <f t="shared" ca="1" si="22"/>
        <v>0</v>
      </c>
      <c r="Q324" s="680">
        <f t="shared" ca="1" si="22"/>
        <v>0</v>
      </c>
      <c r="R324" s="680">
        <f t="shared" ca="1" si="22"/>
        <v>0</v>
      </c>
      <c r="S324" t="str">
        <f t="shared" si="23"/>
        <v>ASRCMS202202</v>
      </c>
      <c r="T324" s="957">
        <f t="shared" si="24"/>
        <v>45230</v>
      </c>
      <c r="U324" t="str">
        <f t="shared" si="25"/>
        <v>Unaudited</v>
      </c>
    </row>
    <row r="325" spans="1:21" x14ac:dyDescent="0.25">
      <c r="A325" t="s">
        <v>438</v>
      </c>
      <c r="B325" t="s">
        <v>1380</v>
      </c>
      <c r="C325" t="s">
        <v>1381</v>
      </c>
      <c r="D325" s="15">
        <v>1900</v>
      </c>
      <c r="E325" s="121">
        <v>1</v>
      </c>
      <c r="F325" t="s">
        <v>441</v>
      </c>
      <c r="G325" s="121">
        <v>274</v>
      </c>
      <c r="H325" t="s">
        <v>381</v>
      </c>
      <c r="I325" t="s">
        <v>488</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ASRCMS202202</v>
      </c>
      <c r="T325" s="957">
        <f t="shared" si="24"/>
        <v>45230</v>
      </c>
      <c r="U325" t="str">
        <f t="shared" si="25"/>
        <v>Unaudited</v>
      </c>
    </row>
    <row r="326" spans="1:21" x14ac:dyDescent="0.25">
      <c r="A326" t="s">
        <v>438</v>
      </c>
      <c r="B326" t="s">
        <v>1380</v>
      </c>
      <c r="C326" t="s">
        <v>1381</v>
      </c>
      <c r="D326" s="15">
        <v>1900</v>
      </c>
      <c r="E326" s="121">
        <v>1</v>
      </c>
      <c r="F326" t="s">
        <v>441</v>
      </c>
      <c r="G326" s="121">
        <v>274</v>
      </c>
      <c r="H326" t="s">
        <v>381</v>
      </c>
      <c r="I326" t="s">
        <v>488</v>
      </c>
      <c r="J326" t="s">
        <v>12</v>
      </c>
      <c r="K326" t="s">
        <v>223</v>
      </c>
      <c r="L326" s="755">
        <v>1.2</v>
      </c>
      <c r="M326" t="s">
        <v>223</v>
      </c>
      <c r="N326" s="680">
        <f t="shared" ca="1" si="22"/>
        <v>0</v>
      </c>
      <c r="O326" s="680">
        <f t="shared" ca="1" si="22"/>
        <v>0</v>
      </c>
      <c r="P326" s="680">
        <f t="shared" ca="1" si="22"/>
        <v>0</v>
      </c>
      <c r="Q326" s="680">
        <f t="shared" ca="1" si="22"/>
        <v>0</v>
      </c>
      <c r="R326" s="680">
        <f t="shared" ca="1" si="22"/>
        <v>0</v>
      </c>
      <c r="S326" t="str">
        <f t="shared" si="23"/>
        <v>ASRCMS202202</v>
      </c>
      <c r="T326" s="957">
        <f t="shared" si="24"/>
        <v>45230</v>
      </c>
      <c r="U326" t="str">
        <f t="shared" si="25"/>
        <v>Unaudited</v>
      </c>
    </row>
    <row r="327" spans="1:21" x14ac:dyDescent="0.25">
      <c r="A327" t="s">
        <v>438</v>
      </c>
      <c r="B327" t="s">
        <v>1380</v>
      </c>
      <c r="C327" t="s">
        <v>1381</v>
      </c>
      <c r="D327" s="15">
        <v>1900</v>
      </c>
      <c r="E327" s="121">
        <v>1</v>
      </c>
      <c r="F327" t="s">
        <v>441</v>
      </c>
      <c r="G327" s="121">
        <v>274</v>
      </c>
      <c r="H327" t="s">
        <v>381</v>
      </c>
      <c r="I327" t="s">
        <v>488</v>
      </c>
      <c r="J327" t="s">
        <v>12</v>
      </c>
      <c r="K327" t="s">
        <v>1318</v>
      </c>
      <c r="L327" s="755" t="s">
        <v>1314</v>
      </c>
      <c r="M327" t="s">
        <v>1318</v>
      </c>
      <c r="N327" s="680">
        <f t="shared" ca="1" si="22"/>
        <v>0</v>
      </c>
      <c r="O327" s="680">
        <f t="shared" ca="1" si="22"/>
        <v>0</v>
      </c>
      <c r="P327" s="680">
        <f t="shared" ca="1" si="22"/>
        <v>0</v>
      </c>
      <c r="Q327" s="680">
        <f t="shared" ca="1" si="22"/>
        <v>0</v>
      </c>
      <c r="R327" s="680">
        <f t="shared" ca="1" si="22"/>
        <v>0</v>
      </c>
      <c r="S327" t="str">
        <f t="shared" si="23"/>
        <v>ASRCMS202202</v>
      </c>
      <c r="T327" s="957">
        <f t="shared" si="24"/>
        <v>45230</v>
      </c>
      <c r="U327" t="str">
        <f t="shared" si="25"/>
        <v>Unaudited</v>
      </c>
    </row>
    <row r="328" spans="1:21" x14ac:dyDescent="0.25">
      <c r="A328" t="s">
        <v>438</v>
      </c>
      <c r="B328" t="s">
        <v>1380</v>
      </c>
      <c r="C328" t="s">
        <v>1381</v>
      </c>
      <c r="D328" s="15">
        <v>1900</v>
      </c>
      <c r="E328" s="121">
        <v>1</v>
      </c>
      <c r="F328" t="s">
        <v>441</v>
      </c>
      <c r="G328" s="121">
        <v>274</v>
      </c>
      <c r="H328" t="s">
        <v>381</v>
      </c>
      <c r="I328" t="s">
        <v>488</v>
      </c>
      <c r="J328" t="s">
        <v>12</v>
      </c>
      <c r="K328" t="s">
        <v>1320</v>
      </c>
      <c r="L328" s="755" t="s">
        <v>1319</v>
      </c>
      <c r="M328" t="s">
        <v>1320</v>
      </c>
      <c r="N328" s="680">
        <f t="shared" ca="1" si="22"/>
        <v>0</v>
      </c>
      <c r="O328" s="680">
        <f t="shared" ca="1" si="22"/>
        <v>0</v>
      </c>
      <c r="P328" s="680">
        <f t="shared" ca="1" si="22"/>
        <v>0</v>
      </c>
      <c r="Q328" s="680">
        <f t="shared" ca="1" si="22"/>
        <v>0</v>
      </c>
      <c r="R328" s="680">
        <f t="shared" ca="1" si="22"/>
        <v>0</v>
      </c>
      <c r="S328" t="str">
        <f t="shared" si="23"/>
        <v>ASRCMS202202</v>
      </c>
      <c r="T328" s="957">
        <f t="shared" si="24"/>
        <v>45230</v>
      </c>
      <c r="U328" t="str">
        <f t="shared" si="25"/>
        <v>Unaudited</v>
      </c>
    </row>
    <row r="329" spans="1:21" x14ac:dyDescent="0.25">
      <c r="A329" t="s">
        <v>438</v>
      </c>
      <c r="B329" t="s">
        <v>1380</v>
      </c>
      <c r="C329" t="s">
        <v>1381</v>
      </c>
      <c r="D329" s="15">
        <v>1900</v>
      </c>
      <c r="E329" s="121">
        <v>1</v>
      </c>
      <c r="F329" t="s">
        <v>441</v>
      </c>
      <c r="G329" s="121">
        <v>274</v>
      </c>
      <c r="H329" t="s">
        <v>381</v>
      </c>
      <c r="I329" t="s">
        <v>488</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ASRCMS202202</v>
      </c>
      <c r="T329" s="957">
        <f t="shared" si="24"/>
        <v>45230</v>
      </c>
      <c r="U329" t="str">
        <f t="shared" si="25"/>
        <v>Unaudited</v>
      </c>
    </row>
    <row r="330" spans="1:21" x14ac:dyDescent="0.25">
      <c r="A330" t="s">
        <v>438</v>
      </c>
      <c r="B330" t="s">
        <v>1380</v>
      </c>
      <c r="C330" t="s">
        <v>1381</v>
      </c>
      <c r="D330" s="15">
        <v>1900</v>
      </c>
      <c r="E330" s="121">
        <v>1</v>
      </c>
      <c r="F330" t="s">
        <v>441</v>
      </c>
      <c r="G330" s="121">
        <v>274</v>
      </c>
      <c r="H330" t="s">
        <v>381</v>
      </c>
      <c r="I330" t="s">
        <v>489</v>
      </c>
      <c r="J330" t="s">
        <v>434</v>
      </c>
      <c r="K330" t="s">
        <v>791</v>
      </c>
      <c r="L330" s="755">
        <v>2.1</v>
      </c>
      <c r="M330" t="s">
        <v>726</v>
      </c>
      <c r="N330" s="680">
        <f t="shared" ca="1" si="22"/>
        <v>0</v>
      </c>
      <c r="O330" s="680">
        <f t="shared" ca="1" si="22"/>
        <v>0</v>
      </c>
      <c r="P330" s="680">
        <f t="shared" ca="1" si="22"/>
        <v>0</v>
      </c>
      <c r="Q330" s="680">
        <f t="shared" ca="1" si="22"/>
        <v>0</v>
      </c>
      <c r="R330" s="680">
        <f t="shared" ca="1" si="22"/>
        <v>0</v>
      </c>
      <c r="S330" t="str">
        <f t="shared" si="23"/>
        <v>ASRCMS202202</v>
      </c>
      <c r="T330" s="957">
        <f t="shared" si="24"/>
        <v>45230</v>
      </c>
      <c r="U330" t="str">
        <f t="shared" si="25"/>
        <v>Unaudited</v>
      </c>
    </row>
    <row r="331" spans="1:21" x14ac:dyDescent="0.25">
      <c r="A331" t="s">
        <v>438</v>
      </c>
      <c r="B331" t="s">
        <v>1380</v>
      </c>
      <c r="C331" t="s">
        <v>1381</v>
      </c>
      <c r="D331" s="15">
        <v>1900</v>
      </c>
      <c r="E331" s="121">
        <v>1</v>
      </c>
      <c r="F331" t="s">
        <v>441</v>
      </c>
      <c r="G331" s="121">
        <v>274</v>
      </c>
      <c r="H331" t="s">
        <v>381</v>
      </c>
      <c r="I331" t="s">
        <v>489</v>
      </c>
      <c r="J331" t="s">
        <v>434</v>
      </c>
      <c r="K331" t="s">
        <v>791</v>
      </c>
      <c r="L331" s="755">
        <v>2.2000000000000002</v>
      </c>
      <c r="M331" t="s">
        <v>727</v>
      </c>
      <c r="N331" s="680">
        <f t="shared" ca="1" si="22"/>
        <v>0</v>
      </c>
      <c r="O331" s="680">
        <f t="shared" ca="1" si="22"/>
        <v>0</v>
      </c>
      <c r="P331" s="680">
        <f t="shared" ca="1" si="22"/>
        <v>0</v>
      </c>
      <c r="Q331" s="680">
        <f t="shared" ca="1" si="22"/>
        <v>0</v>
      </c>
      <c r="R331" s="680">
        <f t="shared" ca="1" si="22"/>
        <v>0</v>
      </c>
      <c r="S331" t="str">
        <f t="shared" si="23"/>
        <v>ASRCMS202202</v>
      </c>
      <c r="T331" s="957">
        <f t="shared" si="24"/>
        <v>45230</v>
      </c>
      <c r="U331" t="str">
        <f t="shared" si="25"/>
        <v>Unaudited</v>
      </c>
    </row>
    <row r="332" spans="1:21" x14ac:dyDescent="0.25">
      <c r="A332" t="s">
        <v>438</v>
      </c>
      <c r="B332" t="s">
        <v>1380</v>
      </c>
      <c r="C332" t="s">
        <v>1381</v>
      </c>
      <c r="D332" s="15">
        <v>1900</v>
      </c>
      <c r="E332" s="121">
        <v>1</v>
      </c>
      <c r="F332" t="s">
        <v>441</v>
      </c>
      <c r="G332" s="121">
        <v>274</v>
      </c>
      <c r="H332" t="s">
        <v>381</v>
      </c>
      <c r="I332" t="s">
        <v>489</v>
      </c>
      <c r="J332" t="s">
        <v>434</v>
      </c>
      <c r="K332" t="s">
        <v>791</v>
      </c>
      <c r="L332" s="755">
        <v>2.2999999999999998</v>
      </c>
      <c r="M332" t="s">
        <v>728</v>
      </c>
      <c r="N332" s="680">
        <f t="shared" ca="1" si="22"/>
        <v>0</v>
      </c>
      <c r="O332" s="680">
        <f t="shared" ca="1" si="22"/>
        <v>0</v>
      </c>
      <c r="P332" s="680">
        <f t="shared" ca="1" si="22"/>
        <v>0</v>
      </c>
      <c r="Q332" s="680">
        <f t="shared" ca="1" si="22"/>
        <v>0</v>
      </c>
      <c r="R332" s="680">
        <f t="shared" ca="1" si="22"/>
        <v>0</v>
      </c>
      <c r="S332" t="str">
        <f t="shared" si="23"/>
        <v>ASRCMS202202</v>
      </c>
      <c r="T332" s="957">
        <f t="shared" si="24"/>
        <v>45230</v>
      </c>
      <c r="U332" t="str">
        <f t="shared" si="25"/>
        <v>Unaudited</v>
      </c>
    </row>
    <row r="333" spans="1:21" x14ac:dyDescent="0.25">
      <c r="A333" t="s">
        <v>438</v>
      </c>
      <c r="B333" t="s">
        <v>1380</v>
      </c>
      <c r="C333" t="s">
        <v>1381</v>
      </c>
      <c r="D333" s="15">
        <v>1900</v>
      </c>
      <c r="E333" s="121">
        <v>1</v>
      </c>
      <c r="F333" t="s">
        <v>441</v>
      </c>
      <c r="G333" s="121">
        <v>274</v>
      </c>
      <c r="H333" t="s">
        <v>381</v>
      </c>
      <c r="I333" t="s">
        <v>489</v>
      </c>
      <c r="J333" t="s">
        <v>434</v>
      </c>
      <c r="K333" t="s">
        <v>791</v>
      </c>
      <c r="L333" s="755">
        <v>2.4</v>
      </c>
      <c r="M333" t="s">
        <v>729</v>
      </c>
      <c r="N333" s="680">
        <f t="shared" ca="1" si="22"/>
        <v>0</v>
      </c>
      <c r="O333" s="680">
        <f t="shared" ca="1" si="22"/>
        <v>0</v>
      </c>
      <c r="P333" s="680">
        <f t="shared" ca="1" si="22"/>
        <v>0</v>
      </c>
      <c r="Q333" s="680">
        <f t="shared" ca="1" si="22"/>
        <v>0</v>
      </c>
      <c r="R333" s="680">
        <f t="shared" ca="1" si="22"/>
        <v>0</v>
      </c>
      <c r="S333" t="str">
        <f t="shared" si="23"/>
        <v>ASRCMS202202</v>
      </c>
      <c r="T333" s="957">
        <f t="shared" si="24"/>
        <v>45230</v>
      </c>
      <c r="U333" t="str">
        <f t="shared" si="25"/>
        <v>Unaudited</v>
      </c>
    </row>
    <row r="334" spans="1:21" x14ac:dyDescent="0.25">
      <c r="A334" t="s">
        <v>438</v>
      </c>
      <c r="B334" t="s">
        <v>1380</v>
      </c>
      <c r="C334" t="s">
        <v>1381</v>
      </c>
      <c r="D334" s="15">
        <v>1900</v>
      </c>
      <c r="E334" s="121">
        <v>1</v>
      </c>
      <c r="F334" t="s">
        <v>441</v>
      </c>
      <c r="G334" s="121">
        <v>274</v>
      </c>
      <c r="H334" t="s">
        <v>381</v>
      </c>
      <c r="I334" t="s">
        <v>489</v>
      </c>
      <c r="J334" t="s">
        <v>434</v>
      </c>
      <c r="K334" t="s">
        <v>791</v>
      </c>
      <c r="L334" s="755">
        <v>2.5</v>
      </c>
      <c r="M334" t="s">
        <v>771</v>
      </c>
      <c r="N334" s="680">
        <f t="shared" ca="1" si="22"/>
        <v>0</v>
      </c>
      <c r="O334" s="680">
        <f t="shared" ca="1" si="22"/>
        <v>0</v>
      </c>
      <c r="P334" s="680">
        <f t="shared" ca="1" si="22"/>
        <v>0</v>
      </c>
      <c r="Q334" s="680">
        <f t="shared" ca="1" si="22"/>
        <v>0</v>
      </c>
      <c r="R334" s="680">
        <f t="shared" ca="1" si="22"/>
        <v>0</v>
      </c>
      <c r="S334" t="str">
        <f t="shared" si="23"/>
        <v>ASRCMS202202</v>
      </c>
      <c r="T334" s="957">
        <f t="shared" si="24"/>
        <v>45230</v>
      </c>
      <c r="U334" t="str">
        <f t="shared" si="25"/>
        <v>Unaudited</v>
      </c>
    </row>
    <row r="335" spans="1:21" x14ac:dyDescent="0.25">
      <c r="A335" t="s">
        <v>438</v>
      </c>
      <c r="B335" t="s">
        <v>1380</v>
      </c>
      <c r="C335" t="s">
        <v>1381</v>
      </c>
      <c r="D335" s="15">
        <v>1900</v>
      </c>
      <c r="E335" s="121">
        <v>1</v>
      </c>
      <c r="F335" t="s">
        <v>441</v>
      </c>
      <c r="G335" s="121">
        <v>274</v>
      </c>
      <c r="H335" t="s">
        <v>381</v>
      </c>
      <c r="I335" t="s">
        <v>489</v>
      </c>
      <c r="J335" t="s">
        <v>434</v>
      </c>
      <c r="K335" t="s">
        <v>791</v>
      </c>
      <c r="L335" s="755">
        <v>2.6</v>
      </c>
      <c r="M335" t="s">
        <v>187</v>
      </c>
      <c r="N335" s="680">
        <f t="shared" ca="1" si="22"/>
        <v>0</v>
      </c>
      <c r="O335" s="680">
        <f t="shared" ca="1" si="22"/>
        <v>0</v>
      </c>
      <c r="P335" s="680">
        <f t="shared" ca="1" si="22"/>
        <v>0</v>
      </c>
      <c r="Q335" s="680">
        <f t="shared" ca="1" si="22"/>
        <v>0</v>
      </c>
      <c r="R335" s="680">
        <f t="shared" ca="1" si="22"/>
        <v>0</v>
      </c>
      <c r="S335" t="str">
        <f t="shared" si="23"/>
        <v>ASRCMS202202</v>
      </c>
      <c r="T335" s="957">
        <f t="shared" si="24"/>
        <v>45230</v>
      </c>
      <c r="U335" t="str">
        <f t="shared" si="25"/>
        <v>Unaudited</v>
      </c>
    </row>
    <row r="336" spans="1:21" x14ac:dyDescent="0.25">
      <c r="A336" t="s">
        <v>438</v>
      </c>
      <c r="B336" t="s">
        <v>1380</v>
      </c>
      <c r="C336" t="s">
        <v>1381</v>
      </c>
      <c r="D336" s="15">
        <v>1900</v>
      </c>
      <c r="E336" s="121">
        <v>1</v>
      </c>
      <c r="F336" t="s">
        <v>441</v>
      </c>
      <c r="G336" s="121">
        <v>274</v>
      </c>
      <c r="H336" t="s">
        <v>381</v>
      </c>
      <c r="I336" t="s">
        <v>489</v>
      </c>
      <c r="J336" t="s">
        <v>434</v>
      </c>
      <c r="K336" t="s">
        <v>791</v>
      </c>
      <c r="L336" s="755">
        <v>2.7</v>
      </c>
      <c r="M336" t="s">
        <v>792</v>
      </c>
      <c r="N336" s="680">
        <f t="shared" ca="1" si="22"/>
        <v>0</v>
      </c>
      <c r="O336" s="680">
        <f t="shared" ca="1" si="22"/>
        <v>0</v>
      </c>
      <c r="P336" s="680">
        <f t="shared" ca="1" si="22"/>
        <v>0</v>
      </c>
      <c r="Q336" s="680">
        <f t="shared" ca="1" si="22"/>
        <v>0</v>
      </c>
      <c r="R336" s="680">
        <f t="shared" ca="1" si="22"/>
        <v>0</v>
      </c>
      <c r="S336" t="str">
        <f t="shared" si="23"/>
        <v>ASRCMS202202</v>
      </c>
      <c r="T336" s="957">
        <f t="shared" si="24"/>
        <v>45230</v>
      </c>
      <c r="U336" t="str">
        <f t="shared" si="25"/>
        <v>Unaudited</v>
      </c>
    </row>
    <row r="337" spans="1:21" x14ac:dyDescent="0.25">
      <c r="A337" t="s">
        <v>438</v>
      </c>
      <c r="B337" t="s">
        <v>1380</v>
      </c>
      <c r="C337" t="s">
        <v>1381</v>
      </c>
      <c r="D337" s="15">
        <v>1900</v>
      </c>
      <c r="E337" s="121">
        <v>1</v>
      </c>
      <c r="F337" t="s">
        <v>441</v>
      </c>
      <c r="G337" s="121">
        <v>274</v>
      </c>
      <c r="H337" t="s">
        <v>381</v>
      </c>
      <c r="I337" t="s">
        <v>489</v>
      </c>
      <c r="J337" t="s">
        <v>434</v>
      </c>
      <c r="K337" t="s">
        <v>791</v>
      </c>
      <c r="L337" s="755">
        <v>2.8</v>
      </c>
      <c r="M337" t="s">
        <v>793</v>
      </c>
      <c r="N337" s="680">
        <f t="shared" ca="1" si="22"/>
        <v>0</v>
      </c>
      <c r="O337" s="680">
        <f t="shared" ca="1" si="22"/>
        <v>0</v>
      </c>
      <c r="P337" s="680">
        <f t="shared" ca="1" si="22"/>
        <v>0</v>
      </c>
      <c r="Q337" s="680">
        <f t="shared" ca="1" si="22"/>
        <v>0</v>
      </c>
      <c r="R337" s="680">
        <f t="shared" ca="1" si="22"/>
        <v>0</v>
      </c>
      <c r="S337" t="str">
        <f t="shared" si="23"/>
        <v>ASRCMS202202</v>
      </c>
      <c r="T337" s="957">
        <f t="shared" si="24"/>
        <v>45230</v>
      </c>
      <c r="U337" t="str">
        <f t="shared" si="25"/>
        <v>Unaudited</v>
      </c>
    </row>
    <row r="338" spans="1:21" x14ac:dyDescent="0.25">
      <c r="A338" t="s">
        <v>438</v>
      </c>
      <c r="B338" t="s">
        <v>1380</v>
      </c>
      <c r="C338" t="s">
        <v>1381</v>
      </c>
      <c r="D338" s="15">
        <v>1900</v>
      </c>
      <c r="E338" s="121">
        <v>1</v>
      </c>
      <c r="F338" t="s">
        <v>441</v>
      </c>
      <c r="G338" s="121">
        <v>274</v>
      </c>
      <c r="H338" t="s">
        <v>381</v>
      </c>
      <c r="I338" t="s">
        <v>489</v>
      </c>
      <c r="J338" t="s">
        <v>434</v>
      </c>
      <c r="K338" t="s">
        <v>791</v>
      </c>
      <c r="L338" s="755">
        <v>2.9</v>
      </c>
      <c r="M338" t="s">
        <v>774</v>
      </c>
      <c r="N338" s="680">
        <f t="shared" ca="1" si="22"/>
        <v>0</v>
      </c>
      <c r="O338" s="680">
        <f t="shared" ca="1" si="22"/>
        <v>0</v>
      </c>
      <c r="P338" s="680">
        <f t="shared" ca="1" si="22"/>
        <v>0</v>
      </c>
      <c r="Q338" s="680">
        <f t="shared" ca="1" si="22"/>
        <v>0</v>
      </c>
      <c r="R338" s="680">
        <f t="shared" ca="1" si="22"/>
        <v>0</v>
      </c>
      <c r="S338" t="str">
        <f t="shared" si="23"/>
        <v>ASRCMS202202</v>
      </c>
      <c r="T338" s="957">
        <f t="shared" si="24"/>
        <v>45230</v>
      </c>
      <c r="U338" t="str">
        <f t="shared" si="25"/>
        <v>Unaudited</v>
      </c>
    </row>
    <row r="339" spans="1:21" x14ac:dyDescent="0.25">
      <c r="A339" t="s">
        <v>438</v>
      </c>
      <c r="B339" t="s">
        <v>1380</v>
      </c>
      <c r="C339" t="s">
        <v>1381</v>
      </c>
      <c r="D339" s="15">
        <v>1900</v>
      </c>
      <c r="E339" s="121">
        <v>1</v>
      </c>
      <c r="F339" t="s">
        <v>441</v>
      </c>
      <c r="G339" s="121">
        <v>274</v>
      </c>
      <c r="H339" t="s">
        <v>381</v>
      </c>
      <c r="I339" t="s">
        <v>489</v>
      </c>
      <c r="J339" t="s">
        <v>434</v>
      </c>
      <c r="K339" t="s">
        <v>224</v>
      </c>
      <c r="L339" s="755">
        <v>2.11</v>
      </c>
      <c r="M339" t="s">
        <v>229</v>
      </c>
      <c r="N339" s="680">
        <f t="shared" ca="1" si="22"/>
        <v>0</v>
      </c>
      <c r="O339" s="680">
        <f t="shared" ca="1" si="22"/>
        <v>0</v>
      </c>
      <c r="P339" s="680">
        <f t="shared" ca="1" si="22"/>
        <v>0</v>
      </c>
      <c r="Q339" s="680">
        <f t="shared" ca="1" si="22"/>
        <v>0</v>
      </c>
      <c r="R339" s="680">
        <f t="shared" ca="1" si="22"/>
        <v>0</v>
      </c>
      <c r="S339" t="str">
        <f t="shared" si="23"/>
        <v>ASRCMS202202</v>
      </c>
      <c r="T339" s="957">
        <f t="shared" si="24"/>
        <v>45230</v>
      </c>
      <c r="U339" t="str">
        <f t="shared" si="25"/>
        <v>Unaudited</v>
      </c>
    </row>
    <row r="340" spans="1:21" x14ac:dyDescent="0.25">
      <c r="A340" t="s">
        <v>438</v>
      </c>
      <c r="B340" t="s">
        <v>1380</v>
      </c>
      <c r="C340" t="s">
        <v>1381</v>
      </c>
      <c r="D340" s="15">
        <v>1900</v>
      </c>
      <c r="E340" s="121">
        <v>1</v>
      </c>
      <c r="F340" t="s">
        <v>441</v>
      </c>
      <c r="G340" s="121">
        <v>274</v>
      </c>
      <c r="H340" t="s">
        <v>381</v>
      </c>
      <c r="I340" t="s">
        <v>489</v>
      </c>
      <c r="J340" t="s">
        <v>434</v>
      </c>
      <c r="K340" t="s">
        <v>224</v>
      </c>
      <c r="L340" s="755">
        <v>2.12</v>
      </c>
      <c r="M340" t="s">
        <v>555</v>
      </c>
      <c r="N340" s="680">
        <f t="shared" ca="1" si="22"/>
        <v>0</v>
      </c>
      <c r="O340" s="680">
        <f t="shared" ca="1" si="22"/>
        <v>0</v>
      </c>
      <c r="P340" s="680">
        <f t="shared" ca="1" si="22"/>
        <v>0</v>
      </c>
      <c r="Q340" s="680">
        <f t="shared" ca="1" si="22"/>
        <v>0</v>
      </c>
      <c r="R340" s="680">
        <f t="shared" ca="1" si="22"/>
        <v>0</v>
      </c>
      <c r="S340" t="str">
        <f t="shared" si="23"/>
        <v>ASRCMS202202</v>
      </c>
      <c r="T340" s="957">
        <f t="shared" si="24"/>
        <v>45230</v>
      </c>
      <c r="U340" t="str">
        <f t="shared" si="25"/>
        <v>Unaudited</v>
      </c>
    </row>
    <row r="341" spans="1:21" x14ac:dyDescent="0.25">
      <c r="A341" t="s">
        <v>438</v>
      </c>
      <c r="B341" t="s">
        <v>1380</v>
      </c>
      <c r="C341" t="s">
        <v>1381</v>
      </c>
      <c r="D341" s="15">
        <v>1900</v>
      </c>
      <c r="E341" s="121">
        <v>1</v>
      </c>
      <c r="F341" t="s">
        <v>441</v>
      </c>
      <c r="G341" s="121">
        <v>274</v>
      </c>
      <c r="H341" t="s">
        <v>381</v>
      </c>
      <c r="I341" t="s">
        <v>489</v>
      </c>
      <c r="J341" t="s">
        <v>434</v>
      </c>
      <c r="K341" t="s">
        <v>224</v>
      </c>
      <c r="L341" s="755">
        <v>2.13</v>
      </c>
      <c r="M341" t="s">
        <v>230</v>
      </c>
      <c r="N341" s="680">
        <f t="shared" ca="1" si="22"/>
        <v>0</v>
      </c>
      <c r="O341" s="680">
        <f t="shared" ca="1" si="22"/>
        <v>0</v>
      </c>
      <c r="P341" s="680">
        <f t="shared" ca="1" si="22"/>
        <v>0</v>
      </c>
      <c r="Q341" s="680">
        <f t="shared" ca="1" si="22"/>
        <v>0</v>
      </c>
      <c r="R341" s="680">
        <f t="shared" ca="1" si="22"/>
        <v>0</v>
      </c>
      <c r="S341" t="str">
        <f t="shared" si="23"/>
        <v>ASRCMS202202</v>
      </c>
      <c r="T341" s="957">
        <f t="shared" si="24"/>
        <v>45230</v>
      </c>
      <c r="U341" t="str">
        <f t="shared" si="25"/>
        <v>Unaudited</v>
      </c>
    </row>
    <row r="342" spans="1:21" x14ac:dyDescent="0.25">
      <c r="A342" t="s">
        <v>438</v>
      </c>
      <c r="B342" t="s">
        <v>1380</v>
      </c>
      <c r="C342" t="s">
        <v>1381</v>
      </c>
      <c r="D342" s="15">
        <v>1900</v>
      </c>
      <c r="E342" s="121">
        <v>1</v>
      </c>
      <c r="F342" t="s">
        <v>441</v>
      </c>
      <c r="G342" s="121">
        <v>274</v>
      </c>
      <c r="H342" t="s">
        <v>381</v>
      </c>
      <c r="I342" t="s">
        <v>489</v>
      </c>
      <c r="J342" t="s">
        <v>434</v>
      </c>
      <c r="K342" t="s">
        <v>224</v>
      </c>
      <c r="L342" s="755">
        <v>2.14</v>
      </c>
      <c r="M342" t="s">
        <v>559</v>
      </c>
      <c r="N342" s="680">
        <f t="shared" ca="1" si="22"/>
        <v>0</v>
      </c>
      <c r="O342" s="680">
        <f t="shared" ca="1" si="22"/>
        <v>0</v>
      </c>
      <c r="P342" s="680">
        <f t="shared" ca="1" si="22"/>
        <v>0</v>
      </c>
      <c r="Q342" s="680">
        <f t="shared" ca="1" si="22"/>
        <v>0</v>
      </c>
      <c r="R342" s="680">
        <f t="shared" ca="1" si="22"/>
        <v>0</v>
      </c>
      <c r="S342" t="str">
        <f t="shared" si="23"/>
        <v>ASRCMS202202</v>
      </c>
      <c r="T342" s="957">
        <f t="shared" si="24"/>
        <v>45230</v>
      </c>
      <c r="U342" t="str">
        <f t="shared" si="25"/>
        <v>Unaudited</v>
      </c>
    </row>
    <row r="343" spans="1:21" x14ac:dyDescent="0.25">
      <c r="A343" t="s">
        <v>438</v>
      </c>
      <c r="B343" t="s">
        <v>1380</v>
      </c>
      <c r="C343" t="s">
        <v>1381</v>
      </c>
      <c r="D343" s="15">
        <v>1900</v>
      </c>
      <c r="E343" s="121">
        <v>1</v>
      </c>
      <c r="F343" t="s">
        <v>441</v>
      </c>
      <c r="G343" s="121">
        <v>274</v>
      </c>
      <c r="H343" t="s">
        <v>381</v>
      </c>
      <c r="I343" t="s">
        <v>489</v>
      </c>
      <c r="J343" t="s">
        <v>434</v>
      </c>
      <c r="K343" t="s">
        <v>224</v>
      </c>
      <c r="L343" s="755">
        <v>2.15</v>
      </c>
      <c r="M343" t="s">
        <v>20</v>
      </c>
      <c r="N343" s="680">
        <f t="shared" ca="1" si="22"/>
        <v>0</v>
      </c>
      <c r="O343" s="680">
        <f t="shared" ca="1" si="22"/>
        <v>0</v>
      </c>
      <c r="P343" s="680">
        <f t="shared" ca="1" si="22"/>
        <v>0</v>
      </c>
      <c r="Q343" s="680">
        <f t="shared" ca="1" si="22"/>
        <v>0</v>
      </c>
      <c r="R343" s="680">
        <f t="shared" ca="1" si="22"/>
        <v>0</v>
      </c>
      <c r="S343" t="str">
        <f t="shared" si="23"/>
        <v>ASRCMS202202</v>
      </c>
      <c r="T343" s="957">
        <f t="shared" si="24"/>
        <v>45230</v>
      </c>
      <c r="U343" t="str">
        <f t="shared" si="25"/>
        <v>Unaudited</v>
      </c>
    </row>
    <row r="344" spans="1:21" x14ac:dyDescent="0.25">
      <c r="A344" t="s">
        <v>438</v>
      </c>
      <c r="B344" t="s">
        <v>1380</v>
      </c>
      <c r="C344" t="s">
        <v>1381</v>
      </c>
      <c r="D344" s="15">
        <v>1900</v>
      </c>
      <c r="E344" s="121">
        <v>1</v>
      </c>
      <c r="F344" t="s">
        <v>441</v>
      </c>
      <c r="G344" s="121">
        <v>274</v>
      </c>
      <c r="H344" t="s">
        <v>381</v>
      </c>
      <c r="I344" t="s">
        <v>489</v>
      </c>
      <c r="J344" t="s">
        <v>434</v>
      </c>
      <c r="K344" t="s">
        <v>224</v>
      </c>
      <c r="L344" s="755">
        <v>2.16</v>
      </c>
      <c r="M344" t="s">
        <v>794</v>
      </c>
      <c r="N344" s="680">
        <f t="shared" ca="1" si="22"/>
        <v>0</v>
      </c>
      <c r="O344" s="680">
        <f t="shared" ca="1" si="22"/>
        <v>0</v>
      </c>
      <c r="P344" s="680">
        <f t="shared" ca="1" si="22"/>
        <v>0</v>
      </c>
      <c r="Q344" s="680">
        <f t="shared" ca="1" si="22"/>
        <v>0</v>
      </c>
      <c r="R344" s="680">
        <f t="shared" ca="1" si="22"/>
        <v>0</v>
      </c>
      <c r="S344" t="str">
        <f t="shared" si="23"/>
        <v>ASRCMS202202</v>
      </c>
      <c r="T344" s="957">
        <f t="shared" si="24"/>
        <v>45230</v>
      </c>
      <c r="U344" t="str">
        <f t="shared" si="25"/>
        <v>Unaudited</v>
      </c>
    </row>
    <row r="345" spans="1:21" x14ac:dyDescent="0.25">
      <c r="A345" t="s">
        <v>438</v>
      </c>
      <c r="B345" t="s">
        <v>1380</v>
      </c>
      <c r="C345" t="s">
        <v>1381</v>
      </c>
      <c r="D345" s="15">
        <v>1900</v>
      </c>
      <c r="E345" s="121">
        <v>1</v>
      </c>
      <c r="F345" t="s">
        <v>441</v>
      </c>
      <c r="G345" s="121">
        <v>274</v>
      </c>
      <c r="H345" t="s">
        <v>381</v>
      </c>
      <c r="I345" t="s">
        <v>489</v>
      </c>
      <c r="J345" t="s">
        <v>434</v>
      </c>
      <c r="K345" t="s">
        <v>224</v>
      </c>
      <c r="L345" s="755">
        <v>2.17</v>
      </c>
      <c r="M345" t="s">
        <v>1047</v>
      </c>
      <c r="N345" s="680">
        <f t="shared" ca="1" si="22"/>
        <v>0</v>
      </c>
      <c r="O345" s="680">
        <f t="shared" ca="1" si="22"/>
        <v>0</v>
      </c>
      <c r="P345" s="680">
        <f t="shared" ca="1" si="22"/>
        <v>0</v>
      </c>
      <c r="Q345" s="680">
        <f t="shared" ca="1" si="22"/>
        <v>0</v>
      </c>
      <c r="R345" s="680">
        <f t="shared" ca="1" si="22"/>
        <v>0</v>
      </c>
      <c r="S345" t="str">
        <f t="shared" si="23"/>
        <v>ASRCMS202202</v>
      </c>
      <c r="T345" s="957">
        <f t="shared" si="24"/>
        <v>45230</v>
      </c>
      <c r="U345" t="str">
        <f t="shared" si="25"/>
        <v>Unaudited</v>
      </c>
    </row>
    <row r="346" spans="1:21" x14ac:dyDescent="0.25">
      <c r="A346" t="s">
        <v>438</v>
      </c>
      <c r="B346" t="s">
        <v>1380</v>
      </c>
      <c r="C346" t="s">
        <v>1381</v>
      </c>
      <c r="D346" s="15">
        <v>1900</v>
      </c>
      <c r="E346" s="121">
        <v>1</v>
      </c>
      <c r="F346" t="s">
        <v>441</v>
      </c>
      <c r="G346" s="121">
        <v>274</v>
      </c>
      <c r="H346" t="s">
        <v>381</v>
      </c>
      <c r="I346" t="s">
        <v>489</v>
      </c>
      <c r="J346" t="s">
        <v>434</v>
      </c>
      <c r="K346" t="s">
        <v>224</v>
      </c>
      <c r="L346" s="755">
        <v>2.1800000000000002</v>
      </c>
      <c r="M346" t="s">
        <v>651</v>
      </c>
      <c r="N346" s="680">
        <f t="shared" ca="1" si="22"/>
        <v>0</v>
      </c>
      <c r="O346" s="680">
        <f t="shared" ca="1" si="22"/>
        <v>0</v>
      </c>
      <c r="P346" s="680">
        <f t="shared" ca="1" si="22"/>
        <v>0</v>
      </c>
      <c r="Q346" s="680">
        <f t="shared" ca="1" si="22"/>
        <v>0</v>
      </c>
      <c r="R346" s="680">
        <f t="shared" ca="1" si="22"/>
        <v>0</v>
      </c>
      <c r="S346" t="str">
        <f t="shared" si="23"/>
        <v>ASRCMS202202</v>
      </c>
      <c r="T346" s="957">
        <f t="shared" si="24"/>
        <v>45230</v>
      </c>
      <c r="U346" t="str">
        <f t="shared" si="25"/>
        <v>Unaudited</v>
      </c>
    </row>
    <row r="347" spans="1:21" x14ac:dyDescent="0.25">
      <c r="A347" t="s">
        <v>438</v>
      </c>
      <c r="B347" t="s">
        <v>1380</v>
      </c>
      <c r="C347" t="s">
        <v>1381</v>
      </c>
      <c r="D347" s="15">
        <v>1900</v>
      </c>
      <c r="E347" s="121">
        <v>1</v>
      </c>
      <c r="F347" t="s">
        <v>441</v>
      </c>
      <c r="G347" s="121">
        <v>274</v>
      </c>
      <c r="H347" t="s">
        <v>381</v>
      </c>
      <c r="I347" t="s">
        <v>489</v>
      </c>
      <c r="J347" t="s">
        <v>434</v>
      </c>
      <c r="K347" t="s">
        <v>224</v>
      </c>
      <c r="L347" s="755">
        <v>2.19</v>
      </c>
      <c r="M347" t="s">
        <v>219</v>
      </c>
      <c r="N347" s="680">
        <f t="shared" ca="1" si="22"/>
        <v>0</v>
      </c>
      <c r="O347" s="680">
        <f t="shared" ca="1" si="22"/>
        <v>0</v>
      </c>
      <c r="P347" s="680">
        <f t="shared" ca="1" si="22"/>
        <v>0</v>
      </c>
      <c r="Q347" s="680">
        <f t="shared" ca="1" si="22"/>
        <v>0</v>
      </c>
      <c r="R347" s="680">
        <f t="shared" ca="1" si="22"/>
        <v>0</v>
      </c>
      <c r="S347" t="str">
        <f t="shared" si="23"/>
        <v>ASRCMS202202</v>
      </c>
      <c r="T347" s="957">
        <f t="shared" si="24"/>
        <v>45230</v>
      </c>
      <c r="U347" t="str">
        <f t="shared" si="25"/>
        <v>Unaudited</v>
      </c>
    </row>
    <row r="348" spans="1:21" x14ac:dyDescent="0.25">
      <c r="A348" t="s">
        <v>438</v>
      </c>
      <c r="B348" t="s">
        <v>1380</v>
      </c>
      <c r="C348" t="s">
        <v>1381</v>
      </c>
      <c r="D348" s="15">
        <v>1900</v>
      </c>
      <c r="E348" s="121">
        <v>1</v>
      </c>
      <c r="F348" t="s">
        <v>441</v>
      </c>
      <c r="G348" s="121">
        <v>274</v>
      </c>
      <c r="H348" t="s">
        <v>381</v>
      </c>
      <c r="I348" t="s">
        <v>489</v>
      </c>
      <c r="J348" t="s">
        <v>434</v>
      </c>
      <c r="K348" t="s">
        <v>224</v>
      </c>
      <c r="L348" s="755" t="s">
        <v>700</v>
      </c>
      <c r="M348" t="s">
        <v>231</v>
      </c>
      <c r="N348" s="680">
        <f t="shared" ca="1" si="22"/>
        <v>0</v>
      </c>
      <c r="O348" s="680">
        <f t="shared" ca="1" si="22"/>
        <v>0</v>
      </c>
      <c r="P348" s="680">
        <f t="shared" ca="1" si="22"/>
        <v>0</v>
      </c>
      <c r="Q348" s="680">
        <f t="shared" ca="1" si="22"/>
        <v>0</v>
      </c>
      <c r="R348" s="680">
        <f t="shared" ca="1" si="22"/>
        <v>0</v>
      </c>
      <c r="S348" t="str">
        <f t="shared" si="23"/>
        <v>ASRCMS202202</v>
      </c>
      <c r="T348" s="957">
        <f t="shared" si="24"/>
        <v>45230</v>
      </c>
      <c r="U348" t="str">
        <f t="shared" si="25"/>
        <v>Unaudited</v>
      </c>
    </row>
    <row r="349" spans="1:21" x14ac:dyDescent="0.25">
      <c r="A349" t="s">
        <v>438</v>
      </c>
      <c r="B349" t="s">
        <v>1380</v>
      </c>
      <c r="C349" t="s">
        <v>1381</v>
      </c>
      <c r="D349" s="15">
        <v>1900</v>
      </c>
      <c r="E349" s="121">
        <v>1</v>
      </c>
      <c r="F349" t="s">
        <v>441</v>
      </c>
      <c r="G349" s="121">
        <v>274</v>
      </c>
      <c r="H349" t="s">
        <v>381</v>
      </c>
      <c r="I349" t="s">
        <v>489</v>
      </c>
      <c r="J349" t="s">
        <v>434</v>
      </c>
      <c r="K349" t="s">
        <v>224</v>
      </c>
      <c r="L349" s="755">
        <v>2.21</v>
      </c>
      <c r="M349" t="s">
        <v>467</v>
      </c>
      <c r="N349" s="680">
        <f t="shared" ca="1" si="22"/>
        <v>0</v>
      </c>
      <c r="O349" s="680">
        <f t="shared" ca="1" si="22"/>
        <v>0</v>
      </c>
      <c r="P349" s="680">
        <f t="shared" ca="1" si="22"/>
        <v>0</v>
      </c>
      <c r="Q349" s="680">
        <f t="shared" ca="1" si="22"/>
        <v>0</v>
      </c>
      <c r="R349" s="680">
        <f t="shared" ca="1" si="22"/>
        <v>0</v>
      </c>
      <c r="S349" t="str">
        <f t="shared" si="23"/>
        <v>ASRCMS202202</v>
      </c>
      <c r="T349" s="957">
        <f t="shared" si="24"/>
        <v>45230</v>
      </c>
      <c r="U349" t="str">
        <f t="shared" si="25"/>
        <v>Unaudited</v>
      </c>
    </row>
    <row r="350" spans="1:21" x14ac:dyDescent="0.25">
      <c r="A350" t="s">
        <v>438</v>
      </c>
      <c r="B350" t="s">
        <v>1380</v>
      </c>
      <c r="C350" t="s">
        <v>1381</v>
      </c>
      <c r="D350" s="15">
        <v>1900</v>
      </c>
      <c r="E350" s="121">
        <v>1</v>
      </c>
      <c r="F350" t="s">
        <v>441</v>
      </c>
      <c r="G350" s="121">
        <v>274</v>
      </c>
      <c r="H350" t="s">
        <v>381</v>
      </c>
      <c r="I350" t="s">
        <v>489</v>
      </c>
      <c r="J350" t="s">
        <v>434</v>
      </c>
      <c r="K350" t="s">
        <v>6</v>
      </c>
      <c r="L350" s="755" t="s">
        <v>70</v>
      </c>
      <c r="M350" t="s">
        <v>189</v>
      </c>
      <c r="N350" s="680">
        <f t="shared" ca="1" si="22"/>
        <v>0</v>
      </c>
      <c r="O350" s="680">
        <f t="shared" ca="1" si="22"/>
        <v>0</v>
      </c>
      <c r="P350" s="680">
        <f t="shared" ca="1" si="22"/>
        <v>0</v>
      </c>
      <c r="Q350" s="680">
        <f t="shared" ca="1" si="22"/>
        <v>0</v>
      </c>
      <c r="R350" s="680">
        <f t="shared" ca="1" si="22"/>
        <v>0</v>
      </c>
      <c r="S350" t="str">
        <f t="shared" si="23"/>
        <v>ASRCMS202202</v>
      </c>
      <c r="T350" s="957">
        <f t="shared" si="24"/>
        <v>45230</v>
      </c>
      <c r="U350" t="str">
        <f t="shared" si="25"/>
        <v>Unaudited</v>
      </c>
    </row>
    <row r="351" spans="1:21" x14ac:dyDescent="0.25">
      <c r="A351" t="s">
        <v>438</v>
      </c>
      <c r="B351" t="s">
        <v>1380</v>
      </c>
      <c r="C351" t="s">
        <v>1381</v>
      </c>
      <c r="D351" s="15">
        <v>1900</v>
      </c>
      <c r="E351" s="121">
        <v>1</v>
      </c>
      <c r="F351" t="s">
        <v>441</v>
      </c>
      <c r="G351" s="121">
        <v>274</v>
      </c>
      <c r="H351" t="s">
        <v>381</v>
      </c>
      <c r="I351" t="s">
        <v>489</v>
      </c>
      <c r="J351" t="s">
        <v>434</v>
      </c>
      <c r="K351" t="s">
        <v>6</v>
      </c>
      <c r="L351" s="755" t="s">
        <v>71</v>
      </c>
      <c r="M351" t="s">
        <v>232</v>
      </c>
      <c r="N351" s="680">
        <f t="shared" ca="1" si="22"/>
        <v>0</v>
      </c>
      <c r="O351" s="680">
        <f t="shared" ca="1" si="22"/>
        <v>0</v>
      </c>
      <c r="P351" s="680">
        <f t="shared" ca="1" si="22"/>
        <v>0</v>
      </c>
      <c r="Q351" s="680">
        <f t="shared" ca="1" si="22"/>
        <v>0</v>
      </c>
      <c r="R351" s="680">
        <f t="shared" ca="1" si="22"/>
        <v>0</v>
      </c>
      <c r="S351" t="str">
        <f t="shared" si="23"/>
        <v>ASRCMS202202</v>
      </c>
      <c r="T351" s="957">
        <f t="shared" si="24"/>
        <v>45230</v>
      </c>
      <c r="U351" t="str">
        <f t="shared" si="25"/>
        <v>Unaudited</v>
      </c>
    </row>
    <row r="352" spans="1:21" x14ac:dyDescent="0.25">
      <c r="A352" t="s">
        <v>438</v>
      </c>
      <c r="B352" t="s">
        <v>1380</v>
      </c>
      <c r="C352" t="s">
        <v>1381</v>
      </c>
      <c r="D352" s="15">
        <v>1900</v>
      </c>
      <c r="E352" s="121">
        <v>1</v>
      </c>
      <c r="F352" t="s">
        <v>441</v>
      </c>
      <c r="G352" s="121">
        <v>274</v>
      </c>
      <c r="H352" t="s">
        <v>381</v>
      </c>
      <c r="I352" t="s">
        <v>489</v>
      </c>
      <c r="J352" t="s">
        <v>434</v>
      </c>
      <c r="K352" t="s">
        <v>6</v>
      </c>
      <c r="L352" s="755" t="s">
        <v>72</v>
      </c>
      <c r="M352" t="s">
        <v>165</v>
      </c>
      <c r="N352" s="680">
        <f t="shared" ca="1" si="22"/>
        <v>0</v>
      </c>
      <c r="O352" s="680">
        <f t="shared" ca="1" si="22"/>
        <v>0</v>
      </c>
      <c r="P352" s="680">
        <f t="shared" ca="1" si="22"/>
        <v>0</v>
      </c>
      <c r="Q352" s="680">
        <f t="shared" ca="1" si="22"/>
        <v>0</v>
      </c>
      <c r="R352" s="680">
        <f t="shared" ca="1" si="22"/>
        <v>0</v>
      </c>
      <c r="S352" t="str">
        <f t="shared" si="23"/>
        <v>ASRCMS202202</v>
      </c>
      <c r="T352" s="957">
        <f t="shared" si="24"/>
        <v>45230</v>
      </c>
      <c r="U352" t="str">
        <f t="shared" si="25"/>
        <v>Unaudited</v>
      </c>
    </row>
    <row r="353" spans="1:21" x14ac:dyDescent="0.25">
      <c r="A353" t="s">
        <v>438</v>
      </c>
      <c r="B353" t="s">
        <v>1380</v>
      </c>
      <c r="C353" t="s">
        <v>1381</v>
      </c>
      <c r="D353" s="15">
        <v>1900</v>
      </c>
      <c r="E353" s="121">
        <v>1</v>
      </c>
      <c r="F353" t="s">
        <v>441</v>
      </c>
      <c r="G353" s="121">
        <v>274</v>
      </c>
      <c r="H353" t="s">
        <v>381</v>
      </c>
      <c r="I353" t="s">
        <v>489</v>
      </c>
      <c r="J353" t="s">
        <v>434</v>
      </c>
      <c r="K353" t="s">
        <v>6</v>
      </c>
      <c r="L353" s="755">
        <v>3.4</v>
      </c>
      <c r="M353" t="s">
        <v>462</v>
      </c>
      <c r="N353" s="680">
        <f t="shared" ca="1" si="22"/>
        <v>0</v>
      </c>
      <c r="O353" s="680">
        <f t="shared" ca="1" si="22"/>
        <v>0</v>
      </c>
      <c r="P353" s="680">
        <f t="shared" ca="1" si="22"/>
        <v>0</v>
      </c>
      <c r="Q353" s="680">
        <f t="shared" ca="1" si="22"/>
        <v>0</v>
      </c>
      <c r="R353" s="680">
        <f t="shared" ca="1" si="22"/>
        <v>0</v>
      </c>
      <c r="S353" t="str">
        <f t="shared" si="23"/>
        <v>ASRCMS202202</v>
      </c>
      <c r="T353" s="957">
        <f t="shared" si="24"/>
        <v>45230</v>
      </c>
      <c r="U353" t="str">
        <f t="shared" si="25"/>
        <v>Unaudited</v>
      </c>
    </row>
    <row r="354" spans="1:21" x14ac:dyDescent="0.25">
      <c r="A354" t="s">
        <v>438</v>
      </c>
      <c r="B354" t="s">
        <v>1380</v>
      </c>
      <c r="C354" t="s">
        <v>1381</v>
      </c>
      <c r="D354" s="15">
        <v>1900</v>
      </c>
      <c r="E354" s="121">
        <v>1</v>
      </c>
      <c r="F354" t="s">
        <v>441</v>
      </c>
      <c r="G354" s="121">
        <v>274</v>
      </c>
      <c r="H354" t="s">
        <v>381</v>
      </c>
      <c r="I354" t="s">
        <v>489</v>
      </c>
      <c r="J354" t="s">
        <v>434</v>
      </c>
      <c r="K354" t="s">
        <v>435</v>
      </c>
      <c r="L354" s="755">
        <v>4.5</v>
      </c>
      <c r="M354" t="s">
        <v>32</v>
      </c>
      <c r="N354" s="680">
        <f t="shared" ca="1" si="22"/>
        <v>0</v>
      </c>
      <c r="O354" s="680">
        <f t="shared" ca="1" si="22"/>
        <v>0</v>
      </c>
      <c r="P354" s="680">
        <f t="shared" ca="1" si="22"/>
        <v>0</v>
      </c>
      <c r="Q354" s="680">
        <f t="shared" ca="1" si="22"/>
        <v>0</v>
      </c>
      <c r="R354" s="680">
        <f t="shared" ca="1" si="22"/>
        <v>0</v>
      </c>
      <c r="S354" t="str">
        <f t="shared" si="23"/>
        <v>ASRCMS202202</v>
      </c>
      <c r="T354" s="957">
        <f t="shared" si="24"/>
        <v>45230</v>
      </c>
      <c r="U354" t="str">
        <f t="shared" si="25"/>
        <v>Unaudited</v>
      </c>
    </row>
    <row r="355" spans="1:21" x14ac:dyDescent="0.25">
      <c r="A355" t="s">
        <v>438</v>
      </c>
      <c r="B355" t="s">
        <v>1380</v>
      </c>
      <c r="C355" t="s">
        <v>1381</v>
      </c>
      <c r="D355" s="15">
        <v>1900</v>
      </c>
      <c r="E355" s="121">
        <v>1</v>
      </c>
      <c r="F355" t="s">
        <v>441</v>
      </c>
      <c r="G355" s="121">
        <v>274</v>
      </c>
      <c r="H355" t="s">
        <v>381</v>
      </c>
      <c r="I355" t="s">
        <v>489</v>
      </c>
      <c r="J355" t="s">
        <v>434</v>
      </c>
      <c r="K355" t="s">
        <v>435</v>
      </c>
      <c r="L355" s="755" t="s">
        <v>939</v>
      </c>
      <c r="M355" t="s">
        <v>930</v>
      </c>
      <c r="N355" s="680">
        <f t="shared" ca="1" si="22"/>
        <v>0</v>
      </c>
      <c r="O355" s="680">
        <f t="shared" ca="1" si="22"/>
        <v>0</v>
      </c>
      <c r="P355" s="680">
        <f t="shared" ca="1" si="22"/>
        <v>0</v>
      </c>
      <c r="Q355" s="680">
        <f t="shared" ca="1" si="22"/>
        <v>0</v>
      </c>
      <c r="R355" s="680">
        <f t="shared" ca="1" si="22"/>
        <v>0</v>
      </c>
      <c r="S355" t="str">
        <f t="shared" si="23"/>
        <v>ASRCMS202202</v>
      </c>
      <c r="T355" s="957">
        <f t="shared" si="24"/>
        <v>45230</v>
      </c>
      <c r="U355" t="str">
        <f t="shared" si="25"/>
        <v>Unaudited</v>
      </c>
    </row>
    <row r="356" spans="1:21" x14ac:dyDescent="0.25">
      <c r="A356" t="s">
        <v>438</v>
      </c>
      <c r="B356" t="s">
        <v>1380</v>
      </c>
      <c r="C356" t="s">
        <v>1381</v>
      </c>
      <c r="D356" s="15">
        <v>1900</v>
      </c>
      <c r="E356" s="121">
        <v>1</v>
      </c>
      <c r="F356" t="s">
        <v>441</v>
      </c>
      <c r="G356" s="121">
        <v>274</v>
      </c>
      <c r="H356" t="s">
        <v>381</v>
      </c>
      <c r="I356" t="s">
        <v>489</v>
      </c>
      <c r="J356" t="s">
        <v>434</v>
      </c>
      <c r="K356" t="s">
        <v>435</v>
      </c>
      <c r="L356" s="755" t="s">
        <v>194</v>
      </c>
      <c r="M356" t="s">
        <v>40</v>
      </c>
      <c r="N356" s="680">
        <f t="shared" ca="1" si="22"/>
        <v>0</v>
      </c>
      <c r="O356" s="680">
        <f t="shared" ca="1" si="22"/>
        <v>0</v>
      </c>
      <c r="P356" s="680">
        <f t="shared" ca="1" si="22"/>
        <v>0</v>
      </c>
      <c r="Q356" s="680">
        <f t="shared" ca="1" si="22"/>
        <v>0</v>
      </c>
      <c r="R356" s="680">
        <f t="shared" ca="1" si="22"/>
        <v>0</v>
      </c>
      <c r="S356" t="str">
        <f t="shared" si="23"/>
        <v>ASRCMS202202</v>
      </c>
      <c r="T356" s="957">
        <f t="shared" si="24"/>
        <v>45230</v>
      </c>
      <c r="U356" t="str">
        <f t="shared" si="25"/>
        <v>Unaudited</v>
      </c>
    </row>
    <row r="357" spans="1:21" x14ac:dyDescent="0.25">
      <c r="A357" t="s">
        <v>438</v>
      </c>
      <c r="B357" t="s">
        <v>1380</v>
      </c>
      <c r="C357" t="s">
        <v>1381</v>
      </c>
      <c r="D357" s="15">
        <v>1900</v>
      </c>
      <c r="E357" s="121">
        <v>1</v>
      </c>
      <c r="F357" t="s">
        <v>441</v>
      </c>
      <c r="G357" s="121">
        <v>274</v>
      </c>
      <c r="H357" t="s">
        <v>381</v>
      </c>
      <c r="I357" t="s">
        <v>489</v>
      </c>
      <c r="J357" t="s">
        <v>434</v>
      </c>
      <c r="K357" t="s">
        <v>435</v>
      </c>
      <c r="L357" s="755" t="s">
        <v>193</v>
      </c>
      <c r="M357" t="s">
        <v>330</v>
      </c>
      <c r="N357" s="680">
        <f t="shared" ca="1" si="22"/>
        <v>0</v>
      </c>
      <c r="O357" s="680">
        <f t="shared" ca="1" si="22"/>
        <v>0</v>
      </c>
      <c r="P357" s="680">
        <f t="shared" ca="1" si="22"/>
        <v>0</v>
      </c>
      <c r="Q357" s="680">
        <f t="shared" ca="1" si="22"/>
        <v>0</v>
      </c>
      <c r="R357" s="680">
        <f t="shared" ca="1" si="22"/>
        <v>0</v>
      </c>
      <c r="S357" t="str">
        <f t="shared" si="23"/>
        <v>ASRCMS202202</v>
      </c>
      <c r="T357" s="957">
        <f t="shared" si="24"/>
        <v>45230</v>
      </c>
      <c r="U357" t="str">
        <f t="shared" si="25"/>
        <v>Unaudited</v>
      </c>
    </row>
    <row r="358" spans="1:21" x14ac:dyDescent="0.25">
      <c r="A358" t="s">
        <v>438</v>
      </c>
      <c r="B358" t="s">
        <v>1380</v>
      </c>
      <c r="C358" t="s">
        <v>1381</v>
      </c>
      <c r="D358" s="15">
        <v>1900</v>
      </c>
      <c r="E358" s="121">
        <v>1</v>
      </c>
      <c r="F358" t="s">
        <v>441</v>
      </c>
      <c r="G358" s="121">
        <v>274</v>
      </c>
      <c r="H358" t="s">
        <v>381</v>
      </c>
      <c r="I358" t="s">
        <v>489</v>
      </c>
      <c r="J358" t="s">
        <v>451</v>
      </c>
      <c r="K358" t="s">
        <v>436</v>
      </c>
      <c r="L358" s="755" t="s">
        <v>79</v>
      </c>
      <c r="M358" t="s">
        <v>27</v>
      </c>
      <c r="N358" s="680">
        <f t="shared" ca="1" si="22"/>
        <v>0</v>
      </c>
      <c r="O358" s="680">
        <f t="shared" ca="1" si="22"/>
        <v>0</v>
      </c>
      <c r="P358" s="680">
        <f t="shared" ca="1" si="22"/>
        <v>0</v>
      </c>
      <c r="Q358" s="680">
        <f t="shared" ca="1" si="22"/>
        <v>0</v>
      </c>
      <c r="R358" s="680">
        <f t="shared" ca="1" si="22"/>
        <v>0</v>
      </c>
      <c r="S358" t="str">
        <f t="shared" si="23"/>
        <v>ASRCMS202202</v>
      </c>
      <c r="T358" s="957">
        <f t="shared" si="24"/>
        <v>45230</v>
      </c>
      <c r="U358" t="str">
        <f t="shared" si="25"/>
        <v>Unaudited</v>
      </c>
    </row>
    <row r="359" spans="1:21" x14ac:dyDescent="0.25">
      <c r="A359" t="s">
        <v>438</v>
      </c>
      <c r="B359" t="s">
        <v>1380</v>
      </c>
      <c r="C359" t="s">
        <v>1381</v>
      </c>
      <c r="D359" s="15">
        <v>1900</v>
      </c>
      <c r="E359" s="121">
        <v>1</v>
      </c>
      <c r="F359" t="s">
        <v>441</v>
      </c>
      <c r="G359" s="121">
        <v>274</v>
      </c>
      <c r="H359" t="s">
        <v>381</v>
      </c>
      <c r="I359" t="s">
        <v>489</v>
      </c>
      <c r="J359" t="s">
        <v>451</v>
      </c>
      <c r="K359" t="s">
        <v>436</v>
      </c>
      <c r="L359" s="755" t="s">
        <v>80</v>
      </c>
      <c r="M359" t="s">
        <v>98</v>
      </c>
      <c r="N359" s="680">
        <f t="shared" ca="1" si="22"/>
        <v>0</v>
      </c>
      <c r="O359" s="680">
        <f t="shared" ca="1" si="22"/>
        <v>0</v>
      </c>
      <c r="P359" s="680">
        <f t="shared" ca="1" si="22"/>
        <v>0</v>
      </c>
      <c r="Q359" s="680">
        <f t="shared" ca="1" si="22"/>
        <v>0</v>
      </c>
      <c r="R359" s="680">
        <f t="shared" ca="1" si="22"/>
        <v>0</v>
      </c>
      <c r="S359" t="str">
        <f t="shared" si="23"/>
        <v>ASRCMS202202</v>
      </c>
      <c r="T359" s="957">
        <f t="shared" si="24"/>
        <v>45230</v>
      </c>
      <c r="U359" t="str">
        <f t="shared" si="25"/>
        <v>Unaudited</v>
      </c>
    </row>
    <row r="360" spans="1:21" x14ac:dyDescent="0.25">
      <c r="A360" t="s">
        <v>438</v>
      </c>
      <c r="B360" t="s">
        <v>1380</v>
      </c>
      <c r="C360" t="s">
        <v>1381</v>
      </c>
      <c r="D360" s="15">
        <v>1900</v>
      </c>
      <c r="E360" s="121">
        <v>1</v>
      </c>
      <c r="F360" t="s">
        <v>441</v>
      </c>
      <c r="G360" s="121">
        <v>274</v>
      </c>
      <c r="H360" t="s">
        <v>381</v>
      </c>
      <c r="I360" t="s">
        <v>489</v>
      </c>
      <c r="J360" t="s">
        <v>451</v>
      </c>
      <c r="K360" t="s">
        <v>436</v>
      </c>
      <c r="L360" s="755" t="s">
        <v>81</v>
      </c>
      <c r="M360" t="s">
        <v>99</v>
      </c>
      <c r="N360" s="680">
        <f t="shared" ca="1" si="22"/>
        <v>0</v>
      </c>
      <c r="O360" s="680">
        <f t="shared" ca="1" si="22"/>
        <v>0</v>
      </c>
      <c r="P360" s="680">
        <f t="shared" ca="1" si="22"/>
        <v>0</v>
      </c>
      <c r="Q360" s="680">
        <f t="shared" ca="1" si="22"/>
        <v>0</v>
      </c>
      <c r="R360" s="680">
        <f t="shared" ca="1" si="22"/>
        <v>0</v>
      </c>
      <c r="S360" t="str">
        <f t="shared" si="23"/>
        <v>ASRCMS202202</v>
      </c>
      <c r="T360" s="957">
        <f t="shared" si="24"/>
        <v>45230</v>
      </c>
      <c r="U360" t="str">
        <f t="shared" si="25"/>
        <v>Unaudited</v>
      </c>
    </row>
    <row r="361" spans="1:21" x14ac:dyDescent="0.25">
      <c r="A361" t="s">
        <v>438</v>
      </c>
      <c r="B361" t="s">
        <v>1380</v>
      </c>
      <c r="C361" t="s">
        <v>1381</v>
      </c>
      <c r="D361" s="15">
        <v>1900</v>
      </c>
      <c r="E361" s="121">
        <v>1</v>
      </c>
      <c r="F361" t="s">
        <v>441</v>
      </c>
      <c r="G361" s="121">
        <v>274</v>
      </c>
      <c r="H361" t="s">
        <v>381</v>
      </c>
      <c r="I361" t="s">
        <v>489</v>
      </c>
      <c r="J361" t="s">
        <v>451</v>
      </c>
      <c r="K361" t="s">
        <v>436</v>
      </c>
      <c r="L361" s="755" t="s">
        <v>82</v>
      </c>
      <c r="M361" t="s">
        <v>100</v>
      </c>
      <c r="N361" s="680">
        <f t="shared" ca="1" si="22"/>
        <v>0</v>
      </c>
      <c r="O361" s="680">
        <f t="shared" ca="1" si="22"/>
        <v>0</v>
      </c>
      <c r="P361" s="680">
        <f t="shared" ca="1" si="22"/>
        <v>0</v>
      </c>
      <c r="Q361" s="680">
        <f t="shared" ca="1" si="22"/>
        <v>0</v>
      </c>
      <c r="R361" s="680">
        <f t="shared" ca="1" si="22"/>
        <v>0</v>
      </c>
      <c r="S361" t="str">
        <f t="shared" si="23"/>
        <v>ASRCMS202202</v>
      </c>
      <c r="T361" s="957">
        <f t="shared" si="24"/>
        <v>45230</v>
      </c>
      <c r="U361" t="str">
        <f t="shared" si="25"/>
        <v>Unaudited</v>
      </c>
    </row>
    <row r="362" spans="1:21" x14ac:dyDescent="0.25">
      <c r="A362" t="s">
        <v>438</v>
      </c>
      <c r="B362" t="s">
        <v>1380</v>
      </c>
      <c r="C362" t="s">
        <v>1381</v>
      </c>
      <c r="D362" s="15">
        <v>1900</v>
      </c>
      <c r="E362" s="121">
        <v>1</v>
      </c>
      <c r="F362" t="s">
        <v>441</v>
      </c>
      <c r="G362" s="121">
        <v>274</v>
      </c>
      <c r="H362" t="s">
        <v>381</v>
      </c>
      <c r="I362" t="s">
        <v>489</v>
      </c>
      <c r="J362" t="s">
        <v>451</v>
      </c>
      <c r="K362" t="s">
        <v>436</v>
      </c>
      <c r="L362" s="755" t="s">
        <v>217</v>
      </c>
      <c r="M362" t="s">
        <v>101</v>
      </c>
      <c r="N362" s="680">
        <f t="shared" ca="1" si="22"/>
        <v>0</v>
      </c>
      <c r="O362" s="680">
        <f t="shared" ca="1" si="22"/>
        <v>0</v>
      </c>
      <c r="P362" s="680">
        <f t="shared" ca="1" si="22"/>
        <v>0</v>
      </c>
      <c r="Q362" s="680">
        <f t="shared" ca="1" si="22"/>
        <v>0</v>
      </c>
      <c r="R362" s="680">
        <f t="shared" ca="1" si="22"/>
        <v>0</v>
      </c>
      <c r="S362" t="str">
        <f t="shared" si="23"/>
        <v>ASRCMS202202</v>
      </c>
      <c r="T362" s="957">
        <f t="shared" si="24"/>
        <v>45230</v>
      </c>
      <c r="U362" t="str">
        <f t="shared" si="25"/>
        <v>Unaudited</v>
      </c>
    </row>
    <row r="363" spans="1:21" x14ac:dyDescent="0.25">
      <c r="A363" t="s">
        <v>438</v>
      </c>
      <c r="B363" t="s">
        <v>1380</v>
      </c>
      <c r="C363" t="s">
        <v>1381</v>
      </c>
      <c r="D363" s="15">
        <v>1900</v>
      </c>
      <c r="E363" s="121">
        <v>1</v>
      </c>
      <c r="F363" t="s">
        <v>441</v>
      </c>
      <c r="G363" s="121">
        <v>274</v>
      </c>
      <c r="H363" t="s">
        <v>381</v>
      </c>
      <c r="I363" t="s">
        <v>489</v>
      </c>
      <c r="J363" t="s">
        <v>451</v>
      </c>
      <c r="K363" t="s">
        <v>436</v>
      </c>
      <c r="L363" s="755" t="s">
        <v>216</v>
      </c>
      <c r="M363" t="s">
        <v>28</v>
      </c>
      <c r="N363" s="680">
        <f t="shared" ca="1" si="22"/>
        <v>0</v>
      </c>
      <c r="O363" s="680">
        <f t="shared" ca="1" si="22"/>
        <v>0</v>
      </c>
      <c r="P363" s="680">
        <f t="shared" ca="1" si="22"/>
        <v>0</v>
      </c>
      <c r="Q363" s="680">
        <f t="shared" ca="1" si="22"/>
        <v>0</v>
      </c>
      <c r="R363" s="680">
        <f t="shared" ca="1" si="22"/>
        <v>0</v>
      </c>
      <c r="S363" t="str">
        <f t="shared" si="23"/>
        <v>ASRCMS202202</v>
      </c>
      <c r="T363" s="957">
        <f t="shared" si="24"/>
        <v>45230</v>
      </c>
      <c r="U363" t="str">
        <f t="shared" si="25"/>
        <v>Unaudited</v>
      </c>
    </row>
    <row r="364" spans="1:21" x14ac:dyDescent="0.25">
      <c r="A364" t="s">
        <v>438</v>
      </c>
      <c r="B364" t="s">
        <v>1380</v>
      </c>
      <c r="C364" t="s">
        <v>1381</v>
      </c>
      <c r="D364" s="15">
        <v>1900</v>
      </c>
      <c r="E364" s="121">
        <v>1</v>
      </c>
      <c r="F364" t="s">
        <v>441</v>
      </c>
      <c r="G364" s="121">
        <v>274</v>
      </c>
      <c r="H364" t="s">
        <v>381</v>
      </c>
      <c r="I364" t="s">
        <v>489</v>
      </c>
      <c r="J364" t="s">
        <v>437</v>
      </c>
      <c r="K364" t="s">
        <v>437</v>
      </c>
      <c r="L364" s="755" t="s">
        <v>84</v>
      </c>
      <c r="M364" t="s">
        <v>328</v>
      </c>
      <c r="N364" s="680">
        <f t="shared" ca="1" si="22"/>
        <v>0</v>
      </c>
      <c r="O364" s="680">
        <f t="shared" ca="1" si="22"/>
        <v>0</v>
      </c>
      <c r="P364" s="680">
        <f t="shared" ca="1" si="22"/>
        <v>0</v>
      </c>
      <c r="Q364" s="680">
        <f t="shared" ca="1" si="22"/>
        <v>0</v>
      </c>
      <c r="R364" s="680">
        <f t="shared" ca="1" si="22"/>
        <v>0</v>
      </c>
      <c r="S364" t="str">
        <f t="shared" si="23"/>
        <v>ASRCMS202202</v>
      </c>
      <c r="T364" s="957">
        <f t="shared" si="24"/>
        <v>45230</v>
      </c>
      <c r="U364" t="str">
        <f t="shared" si="25"/>
        <v>Unaudited</v>
      </c>
    </row>
    <row r="365" spans="1:21" x14ac:dyDescent="0.25">
      <c r="A365" t="s">
        <v>438</v>
      </c>
      <c r="B365" t="s">
        <v>1380</v>
      </c>
      <c r="C365" t="s">
        <v>1381</v>
      </c>
      <c r="D365" s="15">
        <v>1900</v>
      </c>
      <c r="E365" s="121">
        <v>1</v>
      </c>
      <c r="F365" t="s">
        <v>441</v>
      </c>
      <c r="G365" s="121">
        <v>274</v>
      </c>
      <c r="H365" t="s">
        <v>381</v>
      </c>
      <c r="I365" t="s">
        <v>489</v>
      </c>
      <c r="J365" t="s">
        <v>437</v>
      </c>
      <c r="K365" t="s">
        <v>437</v>
      </c>
      <c r="L365" s="755" t="s">
        <v>85</v>
      </c>
      <c r="M365" t="s">
        <v>326</v>
      </c>
      <c r="N365" s="680">
        <f t="shared" ca="1" si="22"/>
        <v>0</v>
      </c>
      <c r="O365" s="680">
        <f t="shared" ca="1" si="22"/>
        <v>0</v>
      </c>
      <c r="P365" s="680">
        <f t="shared" ca="1" si="22"/>
        <v>0</v>
      </c>
      <c r="Q365" s="680">
        <f t="shared" ca="1" si="22"/>
        <v>0</v>
      </c>
      <c r="R365" s="680">
        <f t="shared" ca="1" si="22"/>
        <v>0</v>
      </c>
      <c r="S365" t="str">
        <f t="shared" si="23"/>
        <v>ASRCMS202202</v>
      </c>
      <c r="T365" s="957">
        <f t="shared" si="24"/>
        <v>45230</v>
      </c>
      <c r="U365" t="str">
        <f t="shared" si="25"/>
        <v>Unaudited</v>
      </c>
    </row>
    <row r="366" spans="1:21" x14ac:dyDescent="0.25">
      <c r="A366" t="s">
        <v>438</v>
      </c>
      <c r="B366" t="s">
        <v>1380</v>
      </c>
      <c r="C366" t="s">
        <v>1381</v>
      </c>
      <c r="D366" s="15">
        <v>1900</v>
      </c>
      <c r="E366" s="121">
        <v>1</v>
      </c>
      <c r="F366" t="s">
        <v>441</v>
      </c>
      <c r="G366" s="121">
        <v>274</v>
      </c>
      <c r="H366" t="s">
        <v>381</v>
      </c>
      <c r="I366" t="s">
        <v>489</v>
      </c>
      <c r="J366" t="s">
        <v>437</v>
      </c>
      <c r="K366" t="s">
        <v>437</v>
      </c>
      <c r="L366" s="755" t="s">
        <v>86</v>
      </c>
      <c r="M366" t="s">
        <v>495</v>
      </c>
      <c r="N366" s="680">
        <f t="shared" ca="1" si="22"/>
        <v>0</v>
      </c>
      <c r="O366" s="680">
        <f t="shared" ca="1" si="22"/>
        <v>0</v>
      </c>
      <c r="P366" s="680">
        <f t="shared" ca="1" si="22"/>
        <v>0</v>
      </c>
      <c r="Q366" s="680">
        <f t="shared" ca="1" si="22"/>
        <v>0</v>
      </c>
      <c r="R366" s="680">
        <f t="shared" ca="1" si="22"/>
        <v>0</v>
      </c>
      <c r="S366" t="str">
        <f t="shared" si="23"/>
        <v>ASRCMS202202</v>
      </c>
      <c r="T366" s="957">
        <f t="shared" si="24"/>
        <v>45230</v>
      </c>
      <c r="U366" t="str">
        <f t="shared" si="25"/>
        <v>Unaudited</v>
      </c>
    </row>
    <row r="367" spans="1:21" x14ac:dyDescent="0.25">
      <c r="A367" t="s">
        <v>438</v>
      </c>
      <c r="B367" t="s">
        <v>1380</v>
      </c>
      <c r="C367" t="s">
        <v>1381</v>
      </c>
      <c r="D367" s="15">
        <v>1900</v>
      </c>
      <c r="E367" s="121">
        <v>1</v>
      </c>
      <c r="F367" t="s">
        <v>441</v>
      </c>
      <c r="G367" s="121">
        <v>274</v>
      </c>
      <c r="H367" t="s">
        <v>381</v>
      </c>
      <c r="I367" t="s">
        <v>489</v>
      </c>
      <c r="J367" t="s">
        <v>437</v>
      </c>
      <c r="K367" t="s">
        <v>437</v>
      </c>
      <c r="L367" s="755" t="s">
        <v>87</v>
      </c>
      <c r="M367" t="s">
        <v>496</v>
      </c>
      <c r="N367" s="680">
        <f t="shared" ca="1" si="22"/>
        <v>0</v>
      </c>
      <c r="O367" s="680">
        <f t="shared" ca="1" si="22"/>
        <v>0</v>
      </c>
      <c r="P367" s="680">
        <f t="shared" ca="1" si="22"/>
        <v>0</v>
      </c>
      <c r="Q367" s="680">
        <f t="shared" ca="1" si="22"/>
        <v>0</v>
      </c>
      <c r="R367" s="680">
        <f t="shared" ca="1" si="22"/>
        <v>0</v>
      </c>
      <c r="S367" t="str">
        <f t="shared" si="23"/>
        <v>ASRCMS202202</v>
      </c>
      <c r="T367" s="957">
        <f t="shared" si="24"/>
        <v>45230</v>
      </c>
      <c r="U367" t="str">
        <f t="shared" si="25"/>
        <v>Unaudited</v>
      </c>
    </row>
    <row r="368" spans="1:21" x14ac:dyDescent="0.25">
      <c r="A368" t="s">
        <v>438</v>
      </c>
      <c r="B368" t="s">
        <v>1380</v>
      </c>
      <c r="C368" t="s">
        <v>1381</v>
      </c>
      <c r="D368" s="15">
        <v>1900</v>
      </c>
      <c r="E368" s="121">
        <v>1</v>
      </c>
      <c r="F368" t="s">
        <v>441</v>
      </c>
      <c r="G368" s="121">
        <v>274</v>
      </c>
      <c r="H368" t="s">
        <v>381</v>
      </c>
      <c r="I368" t="s">
        <v>489</v>
      </c>
      <c r="J368" t="s">
        <v>437</v>
      </c>
      <c r="K368" t="s">
        <v>437</v>
      </c>
      <c r="L368" s="755" t="s">
        <v>214</v>
      </c>
      <c r="M368" t="s">
        <v>497</v>
      </c>
      <c r="N368" s="680">
        <f t="shared" ca="1" si="22"/>
        <v>0</v>
      </c>
      <c r="O368" s="680">
        <f t="shared" ca="1" si="22"/>
        <v>0</v>
      </c>
      <c r="P368" s="680">
        <f t="shared" ca="1" si="22"/>
        <v>0</v>
      </c>
      <c r="Q368" s="680">
        <f t="shared" ca="1" si="22"/>
        <v>0</v>
      </c>
      <c r="R368" s="680">
        <f t="shared" ca="1" si="22"/>
        <v>0</v>
      </c>
      <c r="S368" t="str">
        <f t="shared" si="23"/>
        <v>ASRCMS202202</v>
      </c>
      <c r="T368" s="957">
        <f t="shared" si="24"/>
        <v>45230</v>
      </c>
      <c r="U368" t="str">
        <f t="shared" si="25"/>
        <v>Unaudited</v>
      </c>
    </row>
    <row r="369" spans="1:21" x14ac:dyDescent="0.25">
      <c r="A369" t="s">
        <v>438</v>
      </c>
      <c r="B369" t="s">
        <v>1380</v>
      </c>
      <c r="C369" t="s">
        <v>1381</v>
      </c>
      <c r="D369" s="15">
        <v>1900</v>
      </c>
      <c r="E369" s="121">
        <v>1</v>
      </c>
      <c r="F369" t="s">
        <v>441</v>
      </c>
      <c r="G369" s="121">
        <v>274</v>
      </c>
      <c r="H369" t="s">
        <v>381</v>
      </c>
      <c r="I369" t="s">
        <v>490</v>
      </c>
      <c r="J369" t="s">
        <v>26</v>
      </c>
      <c r="K369" t="s">
        <v>26</v>
      </c>
      <c r="L369" s="755" t="s">
        <v>205</v>
      </c>
      <c r="M369" t="s">
        <v>26</v>
      </c>
      <c r="N369" s="680">
        <f t="shared" ca="1" si="22"/>
        <v>0</v>
      </c>
      <c r="O369" s="680">
        <f t="shared" ca="1" si="22"/>
        <v>0</v>
      </c>
      <c r="P369" s="680">
        <f t="shared" ca="1" si="22"/>
        <v>0</v>
      </c>
      <c r="Q369" s="680">
        <f t="shared" ca="1" si="22"/>
        <v>0</v>
      </c>
      <c r="R369" s="680">
        <f t="shared" ca="1" si="22"/>
        <v>0</v>
      </c>
      <c r="S369" t="str">
        <f t="shared" si="23"/>
        <v>ASRCMS202202</v>
      </c>
      <c r="T369" s="957">
        <f t="shared" si="24"/>
        <v>45230</v>
      </c>
      <c r="U369" t="str">
        <f t="shared" si="25"/>
        <v>Unaudited</v>
      </c>
    </row>
    <row r="370" spans="1:21" x14ac:dyDescent="0.25">
      <c r="A370" t="s">
        <v>438</v>
      </c>
      <c r="B370" t="s">
        <v>1380</v>
      </c>
      <c r="C370" t="s">
        <v>1381</v>
      </c>
      <c r="D370" s="15">
        <v>1900</v>
      </c>
      <c r="E370" s="121">
        <v>1</v>
      </c>
      <c r="F370" t="s">
        <v>442</v>
      </c>
      <c r="G370" s="121">
        <v>366</v>
      </c>
      <c r="H370" t="s">
        <v>381</v>
      </c>
      <c r="I370" t="s">
        <v>433</v>
      </c>
      <c r="J370" t="s">
        <v>433</v>
      </c>
      <c r="K370" t="s">
        <v>433</v>
      </c>
      <c r="M370" t="s">
        <v>433</v>
      </c>
      <c r="N370" s="680">
        <f t="shared" ca="1" si="22"/>
        <v>0</v>
      </c>
      <c r="O370" s="680">
        <f t="shared" ca="1" si="22"/>
        <v>0</v>
      </c>
      <c r="P370" s="680">
        <f t="shared" ca="1" si="22"/>
        <v>0</v>
      </c>
      <c r="Q370" s="680">
        <f t="shared" ca="1" si="22"/>
        <v>0</v>
      </c>
      <c r="R370" s="680">
        <f t="shared" ca="1" si="22"/>
        <v>0</v>
      </c>
      <c r="S370" t="str">
        <f t="shared" si="23"/>
        <v>ASRCMS202202</v>
      </c>
      <c r="T370" s="957">
        <f t="shared" si="24"/>
        <v>45230</v>
      </c>
      <c r="U370" t="str">
        <f t="shared" si="25"/>
        <v>Unaudited</v>
      </c>
    </row>
    <row r="371" spans="1:21" x14ac:dyDescent="0.25">
      <c r="A371" t="s">
        <v>438</v>
      </c>
      <c r="B371" t="s">
        <v>1380</v>
      </c>
      <c r="C371" t="s">
        <v>1381</v>
      </c>
      <c r="D371" s="15">
        <v>1900</v>
      </c>
      <c r="E371" s="121">
        <v>1</v>
      </c>
      <c r="F371" t="s">
        <v>442</v>
      </c>
      <c r="G371" s="121">
        <v>366</v>
      </c>
      <c r="H371" t="s">
        <v>381</v>
      </c>
      <c r="I371" t="s">
        <v>488</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ASRCMS202202</v>
      </c>
      <c r="T371" s="957">
        <f t="shared" si="24"/>
        <v>45230</v>
      </c>
      <c r="U371" t="str">
        <f t="shared" si="25"/>
        <v>Unaudited</v>
      </c>
    </row>
    <row r="372" spans="1:21" x14ac:dyDescent="0.25">
      <c r="A372" t="s">
        <v>438</v>
      </c>
      <c r="B372" t="s">
        <v>1380</v>
      </c>
      <c r="C372" t="s">
        <v>1381</v>
      </c>
      <c r="D372" s="15">
        <v>1900</v>
      </c>
      <c r="E372" s="121">
        <v>1</v>
      </c>
      <c r="F372" t="s">
        <v>442</v>
      </c>
      <c r="G372" s="121">
        <v>366</v>
      </c>
      <c r="H372" t="s">
        <v>381</v>
      </c>
      <c r="I372" t="s">
        <v>488</v>
      </c>
      <c r="J372" t="s">
        <v>12</v>
      </c>
      <c r="K372" t="s">
        <v>223</v>
      </c>
      <c r="L372" s="755">
        <v>1.2</v>
      </c>
      <c r="M372" t="s">
        <v>223</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ASRCMS202202</v>
      </c>
      <c r="T372" s="957">
        <f t="shared" si="24"/>
        <v>45230</v>
      </c>
      <c r="U372" t="str">
        <f t="shared" si="25"/>
        <v>Unaudited</v>
      </c>
    </row>
    <row r="373" spans="1:21" x14ac:dyDescent="0.25">
      <c r="A373" t="s">
        <v>438</v>
      </c>
      <c r="B373" t="s">
        <v>1380</v>
      </c>
      <c r="C373" t="s">
        <v>1381</v>
      </c>
      <c r="D373" s="15">
        <v>1900</v>
      </c>
      <c r="E373" s="121">
        <v>1</v>
      </c>
      <c r="F373" t="s">
        <v>442</v>
      </c>
      <c r="G373" s="121">
        <v>366</v>
      </c>
      <c r="H373" t="s">
        <v>381</v>
      </c>
      <c r="I373" t="s">
        <v>488</v>
      </c>
      <c r="J373" t="s">
        <v>12</v>
      </c>
      <c r="K373" t="s">
        <v>1318</v>
      </c>
      <c r="L373" s="755" t="s">
        <v>1314</v>
      </c>
      <c r="M373" t="s">
        <v>1318</v>
      </c>
      <c r="N373" s="680">
        <f t="shared" ca="1" si="26"/>
        <v>0</v>
      </c>
      <c r="O373" s="680">
        <f t="shared" ca="1" si="26"/>
        <v>0</v>
      </c>
      <c r="P373" s="680">
        <f t="shared" ca="1" si="26"/>
        <v>0</v>
      </c>
      <c r="Q373" s="680">
        <f t="shared" ca="1" si="26"/>
        <v>0</v>
      </c>
      <c r="R373" s="680">
        <f t="shared" ca="1" si="26"/>
        <v>0</v>
      </c>
      <c r="S373" t="str">
        <f t="shared" si="23"/>
        <v>ASRCMS202202</v>
      </c>
      <c r="T373" s="957">
        <f t="shared" si="24"/>
        <v>45230</v>
      </c>
      <c r="U373" t="str">
        <f t="shared" si="25"/>
        <v>Unaudited</v>
      </c>
    </row>
    <row r="374" spans="1:21" x14ac:dyDescent="0.25">
      <c r="A374" t="s">
        <v>438</v>
      </c>
      <c r="B374" t="s">
        <v>1380</v>
      </c>
      <c r="C374" t="s">
        <v>1381</v>
      </c>
      <c r="D374" s="15">
        <v>1900</v>
      </c>
      <c r="E374" s="121">
        <v>1</v>
      </c>
      <c r="F374" t="s">
        <v>442</v>
      </c>
      <c r="G374" s="121">
        <v>366</v>
      </c>
      <c r="H374" t="s">
        <v>381</v>
      </c>
      <c r="I374" t="s">
        <v>488</v>
      </c>
      <c r="J374" t="s">
        <v>12</v>
      </c>
      <c r="K374" t="s">
        <v>1320</v>
      </c>
      <c r="L374" s="755" t="s">
        <v>1319</v>
      </c>
      <c r="M374" t="s">
        <v>1320</v>
      </c>
      <c r="N374" s="680">
        <f t="shared" ca="1" si="26"/>
        <v>0</v>
      </c>
      <c r="O374" s="680">
        <f t="shared" ca="1" si="26"/>
        <v>0</v>
      </c>
      <c r="P374" s="680">
        <f t="shared" ca="1" si="26"/>
        <v>0</v>
      </c>
      <c r="Q374" s="680">
        <f t="shared" ca="1" si="26"/>
        <v>0</v>
      </c>
      <c r="R374" s="680">
        <f t="shared" ca="1" si="26"/>
        <v>0</v>
      </c>
      <c r="S374" t="str">
        <f t="shared" si="23"/>
        <v>ASRCMS202202</v>
      </c>
      <c r="T374" s="957">
        <f t="shared" si="24"/>
        <v>45230</v>
      </c>
      <c r="U374" t="str">
        <f t="shared" si="25"/>
        <v>Unaudited</v>
      </c>
    </row>
    <row r="375" spans="1:21" x14ac:dyDescent="0.25">
      <c r="A375" t="s">
        <v>438</v>
      </c>
      <c r="B375" t="s">
        <v>1380</v>
      </c>
      <c r="C375" t="s">
        <v>1381</v>
      </c>
      <c r="D375" s="15">
        <v>1900</v>
      </c>
      <c r="E375" s="121">
        <v>1</v>
      </c>
      <c r="F375" t="s">
        <v>442</v>
      </c>
      <c r="G375" s="121">
        <v>366</v>
      </c>
      <c r="H375" t="s">
        <v>381</v>
      </c>
      <c r="I375" t="s">
        <v>488</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ASRCMS202202</v>
      </c>
      <c r="T375" s="957">
        <f t="shared" si="24"/>
        <v>45230</v>
      </c>
      <c r="U375" t="str">
        <f t="shared" si="25"/>
        <v>Unaudited</v>
      </c>
    </row>
    <row r="376" spans="1:21" x14ac:dyDescent="0.25">
      <c r="A376" t="s">
        <v>438</v>
      </c>
      <c r="B376" t="s">
        <v>1380</v>
      </c>
      <c r="C376" t="s">
        <v>1381</v>
      </c>
      <c r="D376" s="15">
        <v>1900</v>
      </c>
      <c r="E376" s="121">
        <v>1</v>
      </c>
      <c r="F376" t="s">
        <v>442</v>
      </c>
      <c r="G376" s="121">
        <v>366</v>
      </c>
      <c r="H376" t="s">
        <v>381</v>
      </c>
      <c r="I376" t="s">
        <v>489</v>
      </c>
      <c r="J376" t="s">
        <v>434</v>
      </c>
      <c r="K376" t="s">
        <v>791</v>
      </c>
      <c r="L376" s="755">
        <v>2.1</v>
      </c>
      <c r="M376" t="s">
        <v>726</v>
      </c>
      <c r="N376" s="680">
        <f t="shared" ca="1" si="26"/>
        <v>0</v>
      </c>
      <c r="O376" s="680">
        <f t="shared" ca="1" si="26"/>
        <v>0</v>
      </c>
      <c r="P376" s="680">
        <f t="shared" ca="1" si="26"/>
        <v>0</v>
      </c>
      <c r="Q376" s="680">
        <f t="shared" ca="1" si="26"/>
        <v>0</v>
      </c>
      <c r="R376" s="680">
        <f t="shared" ca="1" si="26"/>
        <v>0</v>
      </c>
      <c r="S376" t="str">
        <f t="shared" si="23"/>
        <v>ASRCMS202202</v>
      </c>
      <c r="T376" s="957">
        <f t="shared" si="24"/>
        <v>45230</v>
      </c>
      <c r="U376" t="str">
        <f t="shared" si="25"/>
        <v>Unaudited</v>
      </c>
    </row>
    <row r="377" spans="1:21" x14ac:dyDescent="0.25">
      <c r="A377" t="s">
        <v>438</v>
      </c>
      <c r="B377" t="s">
        <v>1380</v>
      </c>
      <c r="C377" t="s">
        <v>1381</v>
      </c>
      <c r="D377" s="15">
        <v>1900</v>
      </c>
      <c r="E377" s="121">
        <v>1</v>
      </c>
      <c r="F377" t="s">
        <v>442</v>
      </c>
      <c r="G377" s="121">
        <v>366</v>
      </c>
      <c r="H377" t="s">
        <v>381</v>
      </c>
      <c r="I377" t="s">
        <v>489</v>
      </c>
      <c r="J377" t="s">
        <v>434</v>
      </c>
      <c r="K377" t="s">
        <v>791</v>
      </c>
      <c r="L377" s="755">
        <v>2.2000000000000002</v>
      </c>
      <c r="M377" t="s">
        <v>727</v>
      </c>
      <c r="N377" s="680">
        <f t="shared" ca="1" si="26"/>
        <v>0</v>
      </c>
      <c r="O377" s="680">
        <f t="shared" ca="1" si="26"/>
        <v>0</v>
      </c>
      <c r="P377" s="680">
        <f t="shared" ca="1" si="26"/>
        <v>0</v>
      </c>
      <c r="Q377" s="680">
        <f t="shared" ca="1" si="26"/>
        <v>0</v>
      </c>
      <c r="R377" s="680">
        <f t="shared" ca="1" si="26"/>
        <v>0</v>
      </c>
      <c r="S377" t="str">
        <f t="shared" si="23"/>
        <v>ASRCMS202202</v>
      </c>
      <c r="T377" s="957">
        <f t="shared" si="24"/>
        <v>45230</v>
      </c>
      <c r="U377" t="str">
        <f t="shared" si="25"/>
        <v>Unaudited</v>
      </c>
    </row>
    <row r="378" spans="1:21" x14ac:dyDescent="0.25">
      <c r="A378" t="s">
        <v>438</v>
      </c>
      <c r="B378" t="s">
        <v>1380</v>
      </c>
      <c r="C378" t="s">
        <v>1381</v>
      </c>
      <c r="D378" s="15">
        <v>1900</v>
      </c>
      <c r="E378" s="121">
        <v>1</v>
      </c>
      <c r="F378" t="s">
        <v>442</v>
      </c>
      <c r="G378" s="121">
        <v>366</v>
      </c>
      <c r="H378" t="s">
        <v>381</v>
      </c>
      <c r="I378" t="s">
        <v>489</v>
      </c>
      <c r="J378" t="s">
        <v>434</v>
      </c>
      <c r="K378" t="s">
        <v>791</v>
      </c>
      <c r="L378" s="755">
        <v>2.2999999999999998</v>
      </c>
      <c r="M378" t="s">
        <v>728</v>
      </c>
      <c r="N378" s="680">
        <f t="shared" ca="1" si="26"/>
        <v>0</v>
      </c>
      <c r="O378" s="680">
        <f t="shared" ca="1" si="26"/>
        <v>0</v>
      </c>
      <c r="P378" s="680">
        <f t="shared" ca="1" si="26"/>
        <v>0</v>
      </c>
      <c r="Q378" s="680">
        <f t="shared" ca="1" si="26"/>
        <v>0</v>
      </c>
      <c r="R378" s="680">
        <f t="shared" ca="1" si="26"/>
        <v>0</v>
      </c>
      <c r="S378" t="str">
        <f t="shared" si="23"/>
        <v>ASRCMS202202</v>
      </c>
      <c r="T378" s="957">
        <f t="shared" si="24"/>
        <v>45230</v>
      </c>
      <c r="U378" t="str">
        <f t="shared" si="25"/>
        <v>Unaudited</v>
      </c>
    </row>
    <row r="379" spans="1:21" x14ac:dyDescent="0.25">
      <c r="A379" t="s">
        <v>438</v>
      </c>
      <c r="B379" t="s">
        <v>1380</v>
      </c>
      <c r="C379" t="s">
        <v>1381</v>
      </c>
      <c r="D379" s="15">
        <v>1900</v>
      </c>
      <c r="E379" s="121">
        <v>1</v>
      </c>
      <c r="F379" t="s">
        <v>442</v>
      </c>
      <c r="G379" s="121">
        <v>366</v>
      </c>
      <c r="H379" t="s">
        <v>381</v>
      </c>
      <c r="I379" t="s">
        <v>489</v>
      </c>
      <c r="J379" t="s">
        <v>434</v>
      </c>
      <c r="K379" t="s">
        <v>791</v>
      </c>
      <c r="L379" s="755">
        <v>2.4</v>
      </c>
      <c r="M379" t="s">
        <v>729</v>
      </c>
      <c r="N379" s="680">
        <f t="shared" ca="1" si="26"/>
        <v>0</v>
      </c>
      <c r="O379" s="680">
        <f t="shared" ca="1" si="26"/>
        <v>0</v>
      </c>
      <c r="P379" s="680">
        <f t="shared" ca="1" si="26"/>
        <v>0</v>
      </c>
      <c r="Q379" s="680">
        <f t="shared" ca="1" si="26"/>
        <v>0</v>
      </c>
      <c r="R379" s="680">
        <f t="shared" ca="1" si="26"/>
        <v>0</v>
      </c>
      <c r="S379" t="str">
        <f t="shared" si="23"/>
        <v>ASRCMS202202</v>
      </c>
      <c r="T379" s="957">
        <f t="shared" si="24"/>
        <v>45230</v>
      </c>
      <c r="U379" t="str">
        <f t="shared" si="25"/>
        <v>Unaudited</v>
      </c>
    </row>
    <row r="380" spans="1:21" x14ac:dyDescent="0.25">
      <c r="A380" t="s">
        <v>438</v>
      </c>
      <c r="B380" t="s">
        <v>1380</v>
      </c>
      <c r="C380" t="s">
        <v>1381</v>
      </c>
      <c r="D380" s="15">
        <v>1900</v>
      </c>
      <c r="E380" s="121">
        <v>1</v>
      </c>
      <c r="F380" t="s">
        <v>442</v>
      </c>
      <c r="G380" s="121">
        <v>366</v>
      </c>
      <c r="H380" t="s">
        <v>381</v>
      </c>
      <c r="I380" t="s">
        <v>489</v>
      </c>
      <c r="J380" t="s">
        <v>434</v>
      </c>
      <c r="K380" t="s">
        <v>791</v>
      </c>
      <c r="L380" s="755">
        <v>2.5</v>
      </c>
      <c r="M380" t="s">
        <v>771</v>
      </c>
      <c r="N380" s="680">
        <f t="shared" ca="1" si="26"/>
        <v>0</v>
      </c>
      <c r="O380" s="680">
        <f t="shared" ca="1" si="26"/>
        <v>0</v>
      </c>
      <c r="P380" s="680">
        <f t="shared" ca="1" si="26"/>
        <v>0</v>
      </c>
      <c r="Q380" s="680">
        <f t="shared" ca="1" si="26"/>
        <v>0</v>
      </c>
      <c r="R380" s="680">
        <f t="shared" ca="1" si="26"/>
        <v>0</v>
      </c>
      <c r="S380" t="str">
        <f t="shared" si="23"/>
        <v>ASRCMS202202</v>
      </c>
      <c r="T380" s="957">
        <f t="shared" si="24"/>
        <v>45230</v>
      </c>
      <c r="U380" t="str">
        <f t="shared" si="25"/>
        <v>Unaudited</v>
      </c>
    </row>
    <row r="381" spans="1:21" x14ac:dyDescent="0.25">
      <c r="A381" t="s">
        <v>438</v>
      </c>
      <c r="B381" t="s">
        <v>1380</v>
      </c>
      <c r="C381" t="s">
        <v>1381</v>
      </c>
      <c r="D381" s="15">
        <v>1900</v>
      </c>
      <c r="E381" s="121">
        <v>1</v>
      </c>
      <c r="F381" t="s">
        <v>442</v>
      </c>
      <c r="G381" s="121">
        <v>366</v>
      </c>
      <c r="H381" t="s">
        <v>381</v>
      </c>
      <c r="I381" t="s">
        <v>489</v>
      </c>
      <c r="J381" t="s">
        <v>434</v>
      </c>
      <c r="K381" t="s">
        <v>791</v>
      </c>
      <c r="L381" s="755">
        <v>2.6</v>
      </c>
      <c r="M381" t="s">
        <v>187</v>
      </c>
      <c r="N381" s="680">
        <f t="shared" ca="1" si="26"/>
        <v>0</v>
      </c>
      <c r="O381" s="680">
        <f t="shared" ca="1" si="26"/>
        <v>0</v>
      </c>
      <c r="P381" s="680">
        <f t="shared" ca="1" si="26"/>
        <v>0</v>
      </c>
      <c r="Q381" s="680">
        <f t="shared" ca="1" si="26"/>
        <v>0</v>
      </c>
      <c r="R381" s="680">
        <f t="shared" ca="1" si="26"/>
        <v>0</v>
      </c>
      <c r="S381" t="str">
        <f t="shared" si="23"/>
        <v>ASRCMS202202</v>
      </c>
      <c r="T381" s="957">
        <f t="shared" si="24"/>
        <v>45230</v>
      </c>
      <c r="U381" t="str">
        <f t="shared" si="25"/>
        <v>Unaudited</v>
      </c>
    </row>
    <row r="382" spans="1:21" x14ac:dyDescent="0.25">
      <c r="A382" t="s">
        <v>438</v>
      </c>
      <c r="B382" t="s">
        <v>1380</v>
      </c>
      <c r="C382" t="s">
        <v>1381</v>
      </c>
      <c r="D382" s="15">
        <v>1900</v>
      </c>
      <c r="E382" s="121">
        <v>1</v>
      </c>
      <c r="F382" t="s">
        <v>442</v>
      </c>
      <c r="G382" s="121">
        <v>366</v>
      </c>
      <c r="H382" t="s">
        <v>381</v>
      </c>
      <c r="I382" t="s">
        <v>489</v>
      </c>
      <c r="J382" t="s">
        <v>434</v>
      </c>
      <c r="K382" t="s">
        <v>791</v>
      </c>
      <c r="L382" s="755">
        <v>2.7</v>
      </c>
      <c r="M382" t="s">
        <v>792</v>
      </c>
      <c r="N382" s="680">
        <f t="shared" ca="1" si="26"/>
        <v>0</v>
      </c>
      <c r="O382" s="680">
        <f t="shared" ca="1" si="26"/>
        <v>0</v>
      </c>
      <c r="P382" s="680">
        <f t="shared" ca="1" si="26"/>
        <v>0</v>
      </c>
      <c r="Q382" s="680">
        <f t="shared" ca="1" si="26"/>
        <v>0</v>
      </c>
      <c r="R382" s="680">
        <f t="shared" ca="1" si="26"/>
        <v>0</v>
      </c>
      <c r="S382" t="str">
        <f t="shared" si="23"/>
        <v>ASRCMS202202</v>
      </c>
      <c r="T382" s="957">
        <f t="shared" si="24"/>
        <v>45230</v>
      </c>
      <c r="U382" t="str">
        <f t="shared" si="25"/>
        <v>Unaudited</v>
      </c>
    </row>
    <row r="383" spans="1:21" x14ac:dyDescent="0.25">
      <c r="A383" t="s">
        <v>438</v>
      </c>
      <c r="B383" t="s">
        <v>1380</v>
      </c>
      <c r="C383" t="s">
        <v>1381</v>
      </c>
      <c r="D383" s="15">
        <v>1900</v>
      </c>
      <c r="E383" s="121">
        <v>1</v>
      </c>
      <c r="F383" t="s">
        <v>442</v>
      </c>
      <c r="G383" s="121">
        <v>366</v>
      </c>
      <c r="H383" t="s">
        <v>381</v>
      </c>
      <c r="I383" t="s">
        <v>489</v>
      </c>
      <c r="J383" t="s">
        <v>434</v>
      </c>
      <c r="K383" t="s">
        <v>791</v>
      </c>
      <c r="L383" s="755">
        <v>2.8</v>
      </c>
      <c r="M383" t="s">
        <v>793</v>
      </c>
      <c r="N383" s="680">
        <f t="shared" ca="1" si="26"/>
        <v>0</v>
      </c>
      <c r="O383" s="680">
        <f t="shared" ca="1" si="26"/>
        <v>0</v>
      </c>
      <c r="P383" s="680">
        <f t="shared" ca="1" si="26"/>
        <v>0</v>
      </c>
      <c r="Q383" s="680">
        <f t="shared" ca="1" si="26"/>
        <v>0</v>
      </c>
      <c r="R383" s="680">
        <f t="shared" ca="1" si="26"/>
        <v>0</v>
      </c>
      <c r="S383" t="str">
        <f t="shared" si="23"/>
        <v>ASRCMS202202</v>
      </c>
      <c r="T383" s="957">
        <f t="shared" si="24"/>
        <v>45230</v>
      </c>
      <c r="U383" t="str">
        <f t="shared" si="25"/>
        <v>Unaudited</v>
      </c>
    </row>
    <row r="384" spans="1:21" x14ac:dyDescent="0.25">
      <c r="A384" t="s">
        <v>438</v>
      </c>
      <c r="B384" t="s">
        <v>1380</v>
      </c>
      <c r="C384" t="s">
        <v>1381</v>
      </c>
      <c r="D384" s="15">
        <v>1900</v>
      </c>
      <c r="E384" s="121">
        <v>1</v>
      </c>
      <c r="F384" t="s">
        <v>442</v>
      </c>
      <c r="G384" s="121">
        <v>366</v>
      </c>
      <c r="H384" t="s">
        <v>381</v>
      </c>
      <c r="I384" t="s">
        <v>489</v>
      </c>
      <c r="J384" t="s">
        <v>434</v>
      </c>
      <c r="K384" t="s">
        <v>791</v>
      </c>
      <c r="L384" s="755">
        <v>2.9</v>
      </c>
      <c r="M384" t="s">
        <v>774</v>
      </c>
      <c r="N384" s="680">
        <f t="shared" ca="1" si="26"/>
        <v>0</v>
      </c>
      <c r="O384" s="680">
        <f t="shared" ca="1" si="26"/>
        <v>0</v>
      </c>
      <c r="P384" s="680">
        <f t="shared" ca="1" si="26"/>
        <v>0</v>
      </c>
      <c r="Q384" s="680">
        <f t="shared" ca="1" si="26"/>
        <v>0</v>
      </c>
      <c r="R384" s="680">
        <f t="shared" ca="1" si="26"/>
        <v>0</v>
      </c>
      <c r="S384" t="str">
        <f t="shared" si="23"/>
        <v>ASRCMS202202</v>
      </c>
      <c r="T384" s="957">
        <f t="shared" si="24"/>
        <v>45230</v>
      </c>
      <c r="U384" t="str">
        <f t="shared" si="25"/>
        <v>Unaudited</v>
      </c>
    </row>
    <row r="385" spans="1:21" x14ac:dyDescent="0.25">
      <c r="A385" t="s">
        <v>438</v>
      </c>
      <c r="B385" t="s">
        <v>1380</v>
      </c>
      <c r="C385" t="s">
        <v>1381</v>
      </c>
      <c r="D385" s="15">
        <v>1900</v>
      </c>
      <c r="E385" s="121">
        <v>1</v>
      </c>
      <c r="F385" t="s">
        <v>442</v>
      </c>
      <c r="G385" s="121">
        <v>366</v>
      </c>
      <c r="H385" t="s">
        <v>381</v>
      </c>
      <c r="I385" t="s">
        <v>489</v>
      </c>
      <c r="J385" t="s">
        <v>434</v>
      </c>
      <c r="K385" t="s">
        <v>224</v>
      </c>
      <c r="L385" s="755">
        <v>2.11</v>
      </c>
      <c r="M385" t="s">
        <v>229</v>
      </c>
      <c r="N385" s="680">
        <f t="shared" ca="1" si="26"/>
        <v>0</v>
      </c>
      <c r="O385" s="680">
        <f t="shared" ca="1" si="26"/>
        <v>0</v>
      </c>
      <c r="P385" s="680">
        <f t="shared" ca="1" si="26"/>
        <v>0</v>
      </c>
      <c r="Q385" s="680">
        <f t="shared" ca="1" si="26"/>
        <v>0</v>
      </c>
      <c r="R385" s="680">
        <f t="shared" ca="1" si="26"/>
        <v>0</v>
      </c>
      <c r="S385" t="str">
        <f t="shared" si="23"/>
        <v>ASRCMS202202</v>
      </c>
      <c r="T385" s="957">
        <f t="shared" si="24"/>
        <v>45230</v>
      </c>
      <c r="U385" t="str">
        <f t="shared" si="25"/>
        <v>Unaudited</v>
      </c>
    </row>
    <row r="386" spans="1:21" x14ac:dyDescent="0.25">
      <c r="A386" t="s">
        <v>438</v>
      </c>
      <c r="B386" t="s">
        <v>1380</v>
      </c>
      <c r="C386" t="s">
        <v>1381</v>
      </c>
      <c r="D386" s="15">
        <v>1900</v>
      </c>
      <c r="E386" s="121">
        <v>1</v>
      </c>
      <c r="F386" t="s">
        <v>442</v>
      </c>
      <c r="G386" s="121">
        <v>366</v>
      </c>
      <c r="H386" t="s">
        <v>381</v>
      </c>
      <c r="I386" t="s">
        <v>489</v>
      </c>
      <c r="J386" t="s">
        <v>434</v>
      </c>
      <c r="K386" t="s">
        <v>224</v>
      </c>
      <c r="L386" s="755">
        <v>2.12</v>
      </c>
      <c r="M386" t="s">
        <v>555</v>
      </c>
      <c r="N386" s="680">
        <f t="shared" ca="1" si="26"/>
        <v>0</v>
      </c>
      <c r="O386" s="680">
        <f t="shared" ca="1" si="26"/>
        <v>0</v>
      </c>
      <c r="P386" s="680">
        <f t="shared" ca="1" si="26"/>
        <v>0</v>
      </c>
      <c r="Q386" s="680">
        <f t="shared" ca="1" si="26"/>
        <v>0</v>
      </c>
      <c r="R386" s="680">
        <f t="shared" ca="1" si="26"/>
        <v>0</v>
      </c>
      <c r="S386" t="str">
        <f t="shared" ref="S386:S449" si="27">file_name</f>
        <v>ASRCMS202202</v>
      </c>
      <c r="T386" s="957">
        <f t="shared" ref="T386:T449" si="28">file_date</f>
        <v>45230</v>
      </c>
      <c r="U386" t="str">
        <f t="shared" ref="U386:U449" si="29">status</f>
        <v>Unaudited</v>
      </c>
    </row>
    <row r="387" spans="1:21" x14ac:dyDescent="0.25">
      <c r="A387" t="s">
        <v>438</v>
      </c>
      <c r="B387" t="s">
        <v>1380</v>
      </c>
      <c r="C387" t="s">
        <v>1381</v>
      </c>
      <c r="D387" s="15">
        <v>1900</v>
      </c>
      <c r="E387" s="121">
        <v>1</v>
      </c>
      <c r="F387" t="s">
        <v>442</v>
      </c>
      <c r="G387" s="121">
        <v>366</v>
      </c>
      <c r="H387" t="s">
        <v>381</v>
      </c>
      <c r="I387" t="s">
        <v>489</v>
      </c>
      <c r="J387" t="s">
        <v>434</v>
      </c>
      <c r="K387" t="s">
        <v>224</v>
      </c>
      <c r="L387" s="755">
        <v>2.13</v>
      </c>
      <c r="M387" t="s">
        <v>230</v>
      </c>
      <c r="N387" s="680">
        <f t="shared" ca="1" si="26"/>
        <v>0</v>
      </c>
      <c r="O387" s="680">
        <f t="shared" ca="1" si="26"/>
        <v>0</v>
      </c>
      <c r="P387" s="680">
        <f t="shared" ca="1" si="26"/>
        <v>0</v>
      </c>
      <c r="Q387" s="680">
        <f t="shared" ca="1" si="26"/>
        <v>0</v>
      </c>
      <c r="R387" s="680">
        <f t="shared" ca="1" si="26"/>
        <v>0</v>
      </c>
      <c r="S387" t="str">
        <f t="shared" si="27"/>
        <v>ASRCMS202202</v>
      </c>
      <c r="T387" s="957">
        <f t="shared" si="28"/>
        <v>45230</v>
      </c>
      <c r="U387" t="str">
        <f t="shared" si="29"/>
        <v>Unaudited</v>
      </c>
    </row>
    <row r="388" spans="1:21" x14ac:dyDescent="0.25">
      <c r="A388" t="s">
        <v>438</v>
      </c>
      <c r="B388" t="s">
        <v>1380</v>
      </c>
      <c r="C388" t="s">
        <v>1381</v>
      </c>
      <c r="D388" s="15">
        <v>1900</v>
      </c>
      <c r="E388" s="121">
        <v>1</v>
      </c>
      <c r="F388" t="s">
        <v>442</v>
      </c>
      <c r="G388" s="121">
        <v>366</v>
      </c>
      <c r="H388" t="s">
        <v>381</v>
      </c>
      <c r="I388" t="s">
        <v>489</v>
      </c>
      <c r="J388" t="s">
        <v>434</v>
      </c>
      <c r="K388" t="s">
        <v>224</v>
      </c>
      <c r="L388" s="755">
        <v>2.14</v>
      </c>
      <c r="M388" t="s">
        <v>559</v>
      </c>
      <c r="N388" s="680">
        <f t="shared" ca="1" si="26"/>
        <v>0</v>
      </c>
      <c r="O388" s="680">
        <f t="shared" ca="1" si="26"/>
        <v>0</v>
      </c>
      <c r="P388" s="680">
        <f t="shared" ca="1" si="26"/>
        <v>0</v>
      </c>
      <c r="Q388" s="680">
        <f t="shared" ca="1" si="26"/>
        <v>0</v>
      </c>
      <c r="R388" s="680">
        <f t="shared" ca="1" si="26"/>
        <v>0</v>
      </c>
      <c r="S388" t="str">
        <f t="shared" si="27"/>
        <v>ASRCMS202202</v>
      </c>
      <c r="T388" s="957">
        <f t="shared" si="28"/>
        <v>45230</v>
      </c>
      <c r="U388" t="str">
        <f t="shared" si="29"/>
        <v>Unaudited</v>
      </c>
    </row>
    <row r="389" spans="1:21" x14ac:dyDescent="0.25">
      <c r="A389" t="s">
        <v>438</v>
      </c>
      <c r="B389" t="s">
        <v>1380</v>
      </c>
      <c r="C389" t="s">
        <v>1381</v>
      </c>
      <c r="D389" s="15">
        <v>1900</v>
      </c>
      <c r="E389" s="121">
        <v>1</v>
      </c>
      <c r="F389" t="s">
        <v>442</v>
      </c>
      <c r="G389" s="121">
        <v>366</v>
      </c>
      <c r="H389" t="s">
        <v>381</v>
      </c>
      <c r="I389" t="s">
        <v>489</v>
      </c>
      <c r="J389" t="s">
        <v>434</v>
      </c>
      <c r="K389" t="s">
        <v>224</v>
      </c>
      <c r="L389" s="755">
        <v>2.15</v>
      </c>
      <c r="M389" t="s">
        <v>20</v>
      </c>
      <c r="N389" s="680">
        <f t="shared" ca="1" si="26"/>
        <v>0</v>
      </c>
      <c r="O389" s="680">
        <f t="shared" ca="1" si="26"/>
        <v>0</v>
      </c>
      <c r="P389" s="680">
        <f t="shared" ca="1" si="26"/>
        <v>0</v>
      </c>
      <c r="Q389" s="680">
        <f t="shared" ca="1" si="26"/>
        <v>0</v>
      </c>
      <c r="R389" s="680">
        <f t="shared" ca="1" si="26"/>
        <v>0</v>
      </c>
      <c r="S389" t="str">
        <f t="shared" si="27"/>
        <v>ASRCMS202202</v>
      </c>
      <c r="T389" s="957">
        <f t="shared" si="28"/>
        <v>45230</v>
      </c>
      <c r="U389" t="str">
        <f t="shared" si="29"/>
        <v>Unaudited</v>
      </c>
    </row>
    <row r="390" spans="1:21" x14ac:dyDescent="0.25">
      <c r="A390" t="s">
        <v>438</v>
      </c>
      <c r="B390" t="s">
        <v>1380</v>
      </c>
      <c r="C390" t="s">
        <v>1381</v>
      </c>
      <c r="D390" s="15">
        <v>1900</v>
      </c>
      <c r="E390" s="121">
        <v>1</v>
      </c>
      <c r="F390" t="s">
        <v>442</v>
      </c>
      <c r="G390" s="121">
        <v>366</v>
      </c>
      <c r="H390" t="s">
        <v>381</v>
      </c>
      <c r="I390" t="s">
        <v>489</v>
      </c>
      <c r="J390" t="s">
        <v>434</v>
      </c>
      <c r="K390" t="s">
        <v>224</v>
      </c>
      <c r="L390" s="755">
        <v>2.16</v>
      </c>
      <c r="M390" t="s">
        <v>794</v>
      </c>
      <c r="N390" s="680">
        <f t="shared" ca="1" si="26"/>
        <v>0</v>
      </c>
      <c r="O390" s="680">
        <f t="shared" ca="1" si="26"/>
        <v>0</v>
      </c>
      <c r="P390" s="680">
        <f t="shared" ca="1" si="26"/>
        <v>0</v>
      </c>
      <c r="Q390" s="680">
        <f t="shared" ca="1" si="26"/>
        <v>0</v>
      </c>
      <c r="R390" s="680">
        <f t="shared" ca="1" si="26"/>
        <v>0</v>
      </c>
      <c r="S390" t="str">
        <f t="shared" si="27"/>
        <v>ASRCMS202202</v>
      </c>
      <c r="T390" s="957">
        <f t="shared" si="28"/>
        <v>45230</v>
      </c>
      <c r="U390" t="str">
        <f t="shared" si="29"/>
        <v>Unaudited</v>
      </c>
    </row>
    <row r="391" spans="1:21" x14ac:dyDescent="0.25">
      <c r="A391" t="s">
        <v>438</v>
      </c>
      <c r="B391" t="s">
        <v>1380</v>
      </c>
      <c r="C391" t="s">
        <v>1381</v>
      </c>
      <c r="D391" s="15">
        <v>1900</v>
      </c>
      <c r="E391" s="121">
        <v>1</v>
      </c>
      <c r="F391" t="s">
        <v>442</v>
      </c>
      <c r="G391" s="121">
        <v>366</v>
      </c>
      <c r="H391" t="s">
        <v>381</v>
      </c>
      <c r="I391" t="s">
        <v>489</v>
      </c>
      <c r="J391" t="s">
        <v>434</v>
      </c>
      <c r="K391" t="s">
        <v>224</v>
      </c>
      <c r="L391" s="755">
        <v>2.17</v>
      </c>
      <c r="M391" t="s">
        <v>1047</v>
      </c>
      <c r="N391" s="680">
        <f t="shared" ca="1" si="26"/>
        <v>0</v>
      </c>
      <c r="O391" s="680">
        <f t="shared" ca="1" si="26"/>
        <v>0</v>
      </c>
      <c r="P391" s="680">
        <f t="shared" ca="1" si="26"/>
        <v>0</v>
      </c>
      <c r="Q391" s="680">
        <f t="shared" ca="1" si="26"/>
        <v>0</v>
      </c>
      <c r="R391" s="680">
        <f t="shared" ca="1" si="26"/>
        <v>0</v>
      </c>
      <c r="S391" t="str">
        <f t="shared" si="27"/>
        <v>ASRCMS202202</v>
      </c>
      <c r="T391" s="957">
        <f t="shared" si="28"/>
        <v>45230</v>
      </c>
      <c r="U391" t="str">
        <f t="shared" si="29"/>
        <v>Unaudited</v>
      </c>
    </row>
    <row r="392" spans="1:21" x14ac:dyDescent="0.25">
      <c r="A392" t="s">
        <v>438</v>
      </c>
      <c r="B392" t="s">
        <v>1380</v>
      </c>
      <c r="C392" t="s">
        <v>1381</v>
      </c>
      <c r="D392" s="15">
        <v>1900</v>
      </c>
      <c r="E392" s="121">
        <v>1</v>
      </c>
      <c r="F392" t="s">
        <v>442</v>
      </c>
      <c r="G392" s="121">
        <v>366</v>
      </c>
      <c r="H392" t="s">
        <v>381</v>
      </c>
      <c r="I392" t="s">
        <v>489</v>
      </c>
      <c r="J392" t="s">
        <v>434</v>
      </c>
      <c r="K392" t="s">
        <v>224</v>
      </c>
      <c r="L392" s="755">
        <v>2.1800000000000002</v>
      </c>
      <c r="M392" t="s">
        <v>651</v>
      </c>
      <c r="N392" s="680">
        <f t="shared" ca="1" si="26"/>
        <v>0</v>
      </c>
      <c r="O392" s="680">
        <f t="shared" ca="1" si="26"/>
        <v>0</v>
      </c>
      <c r="P392" s="680">
        <f t="shared" ca="1" si="26"/>
        <v>0</v>
      </c>
      <c r="Q392" s="680">
        <f t="shared" ca="1" si="26"/>
        <v>0</v>
      </c>
      <c r="R392" s="680">
        <f t="shared" ca="1" si="26"/>
        <v>0</v>
      </c>
      <c r="S392" t="str">
        <f t="shared" si="27"/>
        <v>ASRCMS202202</v>
      </c>
      <c r="T392" s="957">
        <f t="shared" si="28"/>
        <v>45230</v>
      </c>
      <c r="U392" t="str">
        <f t="shared" si="29"/>
        <v>Unaudited</v>
      </c>
    </row>
    <row r="393" spans="1:21" x14ac:dyDescent="0.25">
      <c r="A393" t="s">
        <v>438</v>
      </c>
      <c r="B393" t="s">
        <v>1380</v>
      </c>
      <c r="C393" t="s">
        <v>1381</v>
      </c>
      <c r="D393" s="15">
        <v>1900</v>
      </c>
      <c r="E393" s="121">
        <v>1</v>
      </c>
      <c r="F393" t="s">
        <v>442</v>
      </c>
      <c r="G393" s="121">
        <v>366</v>
      </c>
      <c r="H393" t="s">
        <v>381</v>
      </c>
      <c r="I393" t="s">
        <v>489</v>
      </c>
      <c r="J393" t="s">
        <v>434</v>
      </c>
      <c r="K393" t="s">
        <v>224</v>
      </c>
      <c r="L393" s="755">
        <v>2.19</v>
      </c>
      <c r="M393" t="s">
        <v>219</v>
      </c>
      <c r="N393" s="680">
        <f t="shared" ca="1" si="26"/>
        <v>0</v>
      </c>
      <c r="O393" s="680">
        <f t="shared" ca="1" si="26"/>
        <v>0</v>
      </c>
      <c r="P393" s="680">
        <f t="shared" ca="1" si="26"/>
        <v>0</v>
      </c>
      <c r="Q393" s="680">
        <f t="shared" ca="1" si="26"/>
        <v>0</v>
      </c>
      <c r="R393" s="680">
        <f t="shared" ca="1" si="26"/>
        <v>0</v>
      </c>
      <c r="S393" t="str">
        <f t="shared" si="27"/>
        <v>ASRCMS202202</v>
      </c>
      <c r="T393" s="957">
        <f t="shared" si="28"/>
        <v>45230</v>
      </c>
      <c r="U393" t="str">
        <f t="shared" si="29"/>
        <v>Unaudited</v>
      </c>
    </row>
    <row r="394" spans="1:21" x14ac:dyDescent="0.25">
      <c r="A394" t="s">
        <v>438</v>
      </c>
      <c r="B394" t="s">
        <v>1380</v>
      </c>
      <c r="C394" t="s">
        <v>1381</v>
      </c>
      <c r="D394" s="15">
        <v>1900</v>
      </c>
      <c r="E394" s="121">
        <v>1</v>
      </c>
      <c r="F394" t="s">
        <v>442</v>
      </c>
      <c r="G394" s="121">
        <v>366</v>
      </c>
      <c r="H394" t="s">
        <v>381</v>
      </c>
      <c r="I394" t="s">
        <v>489</v>
      </c>
      <c r="J394" t="s">
        <v>434</v>
      </c>
      <c r="K394" t="s">
        <v>224</v>
      </c>
      <c r="L394" s="755" t="s">
        <v>700</v>
      </c>
      <c r="M394" t="s">
        <v>231</v>
      </c>
      <c r="N394" s="680">
        <f t="shared" ca="1" si="26"/>
        <v>0</v>
      </c>
      <c r="O394" s="680">
        <f t="shared" ca="1" si="26"/>
        <v>0</v>
      </c>
      <c r="P394" s="680">
        <f t="shared" ca="1" si="26"/>
        <v>0</v>
      </c>
      <c r="Q394" s="680">
        <f t="shared" ca="1" si="26"/>
        <v>0</v>
      </c>
      <c r="R394" s="680">
        <f t="shared" ca="1" si="26"/>
        <v>0</v>
      </c>
      <c r="S394" t="str">
        <f t="shared" si="27"/>
        <v>ASRCMS202202</v>
      </c>
      <c r="T394" s="957">
        <f t="shared" si="28"/>
        <v>45230</v>
      </c>
      <c r="U394" t="str">
        <f t="shared" si="29"/>
        <v>Unaudited</v>
      </c>
    </row>
    <row r="395" spans="1:21" x14ac:dyDescent="0.25">
      <c r="A395" t="s">
        <v>438</v>
      </c>
      <c r="B395" t="s">
        <v>1380</v>
      </c>
      <c r="C395" t="s">
        <v>1381</v>
      </c>
      <c r="D395" s="15">
        <v>1900</v>
      </c>
      <c r="E395" s="121">
        <v>1</v>
      </c>
      <c r="F395" t="s">
        <v>442</v>
      </c>
      <c r="G395" s="121">
        <v>366</v>
      </c>
      <c r="H395" t="s">
        <v>381</v>
      </c>
      <c r="I395" t="s">
        <v>489</v>
      </c>
      <c r="J395" t="s">
        <v>434</v>
      </c>
      <c r="K395" t="s">
        <v>224</v>
      </c>
      <c r="L395" s="755">
        <v>2.21</v>
      </c>
      <c r="M395" t="s">
        <v>467</v>
      </c>
      <c r="N395" s="680">
        <f t="shared" ca="1" si="26"/>
        <v>0</v>
      </c>
      <c r="O395" s="680">
        <f t="shared" ca="1" si="26"/>
        <v>0</v>
      </c>
      <c r="P395" s="680">
        <f t="shared" ca="1" si="26"/>
        <v>0</v>
      </c>
      <c r="Q395" s="680">
        <f t="shared" ca="1" si="26"/>
        <v>0</v>
      </c>
      <c r="R395" s="680">
        <f t="shared" ca="1" si="26"/>
        <v>0</v>
      </c>
      <c r="S395" t="str">
        <f t="shared" si="27"/>
        <v>ASRCMS202202</v>
      </c>
      <c r="T395" s="957">
        <f t="shared" si="28"/>
        <v>45230</v>
      </c>
      <c r="U395" t="str">
        <f t="shared" si="29"/>
        <v>Unaudited</v>
      </c>
    </row>
    <row r="396" spans="1:21" x14ac:dyDescent="0.25">
      <c r="A396" t="s">
        <v>438</v>
      </c>
      <c r="B396" t="s">
        <v>1380</v>
      </c>
      <c r="C396" t="s">
        <v>1381</v>
      </c>
      <c r="D396" s="15">
        <v>1900</v>
      </c>
      <c r="E396" s="121">
        <v>1</v>
      </c>
      <c r="F396" t="s">
        <v>442</v>
      </c>
      <c r="G396" s="121">
        <v>366</v>
      </c>
      <c r="H396" t="s">
        <v>381</v>
      </c>
      <c r="I396" t="s">
        <v>489</v>
      </c>
      <c r="J396" t="s">
        <v>434</v>
      </c>
      <c r="K396" t="s">
        <v>6</v>
      </c>
      <c r="L396" s="755" t="s">
        <v>70</v>
      </c>
      <c r="M396" t="s">
        <v>189</v>
      </c>
      <c r="N396" s="680">
        <f t="shared" ca="1" si="26"/>
        <v>0</v>
      </c>
      <c r="O396" s="680">
        <f t="shared" ca="1" si="26"/>
        <v>0</v>
      </c>
      <c r="P396" s="680">
        <f t="shared" ca="1" si="26"/>
        <v>0</v>
      </c>
      <c r="Q396" s="680">
        <f t="shared" ca="1" si="26"/>
        <v>0</v>
      </c>
      <c r="R396" s="680">
        <f t="shared" ca="1" si="26"/>
        <v>0</v>
      </c>
      <c r="S396" t="str">
        <f t="shared" si="27"/>
        <v>ASRCMS202202</v>
      </c>
      <c r="T396" s="957">
        <f t="shared" si="28"/>
        <v>45230</v>
      </c>
      <c r="U396" t="str">
        <f t="shared" si="29"/>
        <v>Unaudited</v>
      </c>
    </row>
    <row r="397" spans="1:21" x14ac:dyDescent="0.25">
      <c r="A397" t="s">
        <v>438</v>
      </c>
      <c r="B397" t="s">
        <v>1380</v>
      </c>
      <c r="C397" t="s">
        <v>1381</v>
      </c>
      <c r="D397" s="15">
        <v>1900</v>
      </c>
      <c r="E397" s="121">
        <v>1</v>
      </c>
      <c r="F397" t="s">
        <v>442</v>
      </c>
      <c r="G397" s="121">
        <v>366</v>
      </c>
      <c r="H397" t="s">
        <v>381</v>
      </c>
      <c r="I397" t="s">
        <v>489</v>
      </c>
      <c r="J397" t="s">
        <v>434</v>
      </c>
      <c r="K397" t="s">
        <v>6</v>
      </c>
      <c r="L397" s="755" t="s">
        <v>71</v>
      </c>
      <c r="M397" t="s">
        <v>232</v>
      </c>
      <c r="N397" s="680">
        <f t="shared" ca="1" si="26"/>
        <v>0</v>
      </c>
      <c r="O397" s="680">
        <f t="shared" ca="1" si="26"/>
        <v>0</v>
      </c>
      <c r="P397" s="680">
        <f t="shared" ca="1" si="26"/>
        <v>0</v>
      </c>
      <c r="Q397" s="680">
        <f t="shared" ca="1" si="26"/>
        <v>0</v>
      </c>
      <c r="R397" s="680">
        <f t="shared" ca="1" si="26"/>
        <v>0</v>
      </c>
      <c r="S397" t="str">
        <f t="shared" si="27"/>
        <v>ASRCMS202202</v>
      </c>
      <c r="T397" s="957">
        <f t="shared" si="28"/>
        <v>45230</v>
      </c>
      <c r="U397" t="str">
        <f t="shared" si="29"/>
        <v>Unaudited</v>
      </c>
    </row>
    <row r="398" spans="1:21" x14ac:dyDescent="0.25">
      <c r="A398" t="s">
        <v>438</v>
      </c>
      <c r="B398" t="s">
        <v>1380</v>
      </c>
      <c r="C398" t="s">
        <v>1381</v>
      </c>
      <c r="D398" s="15">
        <v>1900</v>
      </c>
      <c r="E398" s="121">
        <v>1</v>
      </c>
      <c r="F398" t="s">
        <v>442</v>
      </c>
      <c r="G398" s="121">
        <v>366</v>
      </c>
      <c r="H398" t="s">
        <v>381</v>
      </c>
      <c r="I398" t="s">
        <v>489</v>
      </c>
      <c r="J398" t="s">
        <v>434</v>
      </c>
      <c r="K398" t="s">
        <v>6</v>
      </c>
      <c r="L398" s="755" t="s">
        <v>72</v>
      </c>
      <c r="M398" t="s">
        <v>165</v>
      </c>
      <c r="N398" s="680">
        <f t="shared" ca="1" si="26"/>
        <v>0</v>
      </c>
      <c r="O398" s="680">
        <f t="shared" ca="1" si="26"/>
        <v>0</v>
      </c>
      <c r="P398" s="680">
        <f t="shared" ca="1" si="26"/>
        <v>0</v>
      </c>
      <c r="Q398" s="680">
        <f t="shared" ca="1" si="26"/>
        <v>0</v>
      </c>
      <c r="R398" s="680">
        <f t="shared" ca="1" si="26"/>
        <v>0</v>
      </c>
      <c r="S398" t="str">
        <f t="shared" si="27"/>
        <v>ASRCMS202202</v>
      </c>
      <c r="T398" s="957">
        <f t="shared" si="28"/>
        <v>45230</v>
      </c>
      <c r="U398" t="str">
        <f t="shared" si="29"/>
        <v>Unaudited</v>
      </c>
    </row>
    <row r="399" spans="1:21" x14ac:dyDescent="0.25">
      <c r="A399" t="s">
        <v>438</v>
      </c>
      <c r="B399" t="s">
        <v>1380</v>
      </c>
      <c r="C399" t="s">
        <v>1381</v>
      </c>
      <c r="D399" s="15">
        <v>1900</v>
      </c>
      <c r="E399" s="121">
        <v>1</v>
      </c>
      <c r="F399" t="s">
        <v>442</v>
      </c>
      <c r="G399" s="121">
        <v>366</v>
      </c>
      <c r="H399" t="s">
        <v>381</v>
      </c>
      <c r="I399" t="s">
        <v>489</v>
      </c>
      <c r="J399" t="s">
        <v>434</v>
      </c>
      <c r="K399" t="s">
        <v>6</v>
      </c>
      <c r="L399" s="755">
        <v>3.4</v>
      </c>
      <c r="M399" t="s">
        <v>462</v>
      </c>
      <c r="N399" s="680">
        <f t="shared" ca="1" si="26"/>
        <v>0</v>
      </c>
      <c r="O399" s="680">
        <f t="shared" ca="1" si="26"/>
        <v>0</v>
      </c>
      <c r="P399" s="680">
        <f t="shared" ca="1" si="26"/>
        <v>0</v>
      </c>
      <c r="Q399" s="680">
        <f t="shared" ca="1" si="26"/>
        <v>0</v>
      </c>
      <c r="R399" s="680">
        <f t="shared" ca="1" si="26"/>
        <v>0</v>
      </c>
      <c r="S399" t="str">
        <f t="shared" si="27"/>
        <v>ASRCMS202202</v>
      </c>
      <c r="T399" s="957">
        <f t="shared" si="28"/>
        <v>45230</v>
      </c>
      <c r="U399" t="str">
        <f t="shared" si="29"/>
        <v>Unaudited</v>
      </c>
    </row>
    <row r="400" spans="1:21" x14ac:dyDescent="0.25">
      <c r="A400" t="s">
        <v>438</v>
      </c>
      <c r="B400" t="s">
        <v>1380</v>
      </c>
      <c r="C400" t="s">
        <v>1381</v>
      </c>
      <c r="D400" s="15">
        <v>1900</v>
      </c>
      <c r="E400" s="121">
        <v>1</v>
      </c>
      <c r="F400" t="s">
        <v>442</v>
      </c>
      <c r="G400" s="121">
        <v>366</v>
      </c>
      <c r="H400" t="s">
        <v>381</v>
      </c>
      <c r="I400" t="s">
        <v>489</v>
      </c>
      <c r="J400" t="s">
        <v>434</v>
      </c>
      <c r="K400" t="s">
        <v>435</v>
      </c>
      <c r="L400" s="755">
        <v>4.5</v>
      </c>
      <c r="M400" t="s">
        <v>32</v>
      </c>
      <c r="N400" s="680">
        <f t="shared" ca="1" si="26"/>
        <v>0</v>
      </c>
      <c r="O400" s="680">
        <f t="shared" ca="1" si="26"/>
        <v>0</v>
      </c>
      <c r="P400" s="680">
        <f t="shared" ca="1" si="26"/>
        <v>0</v>
      </c>
      <c r="Q400" s="680">
        <f t="shared" ca="1" si="26"/>
        <v>0</v>
      </c>
      <c r="R400" s="680">
        <f t="shared" ca="1" si="26"/>
        <v>0</v>
      </c>
      <c r="S400" t="str">
        <f t="shared" si="27"/>
        <v>ASRCMS202202</v>
      </c>
      <c r="T400" s="957">
        <f t="shared" si="28"/>
        <v>45230</v>
      </c>
      <c r="U400" t="str">
        <f t="shared" si="29"/>
        <v>Unaudited</v>
      </c>
    </row>
    <row r="401" spans="1:21" x14ac:dyDescent="0.25">
      <c r="A401" t="s">
        <v>438</v>
      </c>
      <c r="B401" t="s">
        <v>1380</v>
      </c>
      <c r="C401" t="s">
        <v>1381</v>
      </c>
      <c r="D401" s="15">
        <v>1900</v>
      </c>
      <c r="E401" s="121">
        <v>1</v>
      </c>
      <c r="F401" t="s">
        <v>442</v>
      </c>
      <c r="G401" s="121">
        <v>366</v>
      </c>
      <c r="H401" t="s">
        <v>381</v>
      </c>
      <c r="I401" t="s">
        <v>489</v>
      </c>
      <c r="J401" t="s">
        <v>434</v>
      </c>
      <c r="K401" t="s">
        <v>435</v>
      </c>
      <c r="L401" s="755" t="s">
        <v>939</v>
      </c>
      <c r="M401" t="s">
        <v>930</v>
      </c>
      <c r="N401" s="680">
        <f t="shared" ca="1" si="26"/>
        <v>0</v>
      </c>
      <c r="O401" s="680">
        <f t="shared" ca="1" si="26"/>
        <v>0</v>
      </c>
      <c r="P401" s="680">
        <f t="shared" ca="1" si="26"/>
        <v>0</v>
      </c>
      <c r="Q401" s="680">
        <f t="shared" ca="1" si="26"/>
        <v>0</v>
      </c>
      <c r="R401" s="680">
        <f t="shared" ca="1" si="26"/>
        <v>0</v>
      </c>
      <c r="S401" t="str">
        <f t="shared" si="27"/>
        <v>ASRCMS202202</v>
      </c>
      <c r="T401" s="957">
        <f t="shared" si="28"/>
        <v>45230</v>
      </c>
      <c r="U401" t="str">
        <f t="shared" si="29"/>
        <v>Unaudited</v>
      </c>
    </row>
    <row r="402" spans="1:21" x14ac:dyDescent="0.25">
      <c r="A402" t="s">
        <v>438</v>
      </c>
      <c r="B402" t="s">
        <v>1380</v>
      </c>
      <c r="C402" t="s">
        <v>1381</v>
      </c>
      <c r="D402" s="15">
        <v>1900</v>
      </c>
      <c r="E402" s="121">
        <v>1</v>
      </c>
      <c r="F402" t="s">
        <v>442</v>
      </c>
      <c r="G402" s="121">
        <v>366</v>
      </c>
      <c r="H402" t="s">
        <v>381</v>
      </c>
      <c r="I402" t="s">
        <v>489</v>
      </c>
      <c r="J402" t="s">
        <v>434</v>
      </c>
      <c r="K402" t="s">
        <v>435</v>
      </c>
      <c r="L402" s="755" t="s">
        <v>194</v>
      </c>
      <c r="M402" t="s">
        <v>40</v>
      </c>
      <c r="N402" s="680">
        <f t="shared" ca="1" si="26"/>
        <v>0</v>
      </c>
      <c r="O402" s="680">
        <f t="shared" ca="1" si="26"/>
        <v>0</v>
      </c>
      <c r="P402" s="680">
        <f t="shared" ca="1" si="26"/>
        <v>0</v>
      </c>
      <c r="Q402" s="680">
        <f t="shared" ca="1" si="26"/>
        <v>0</v>
      </c>
      <c r="R402" s="680">
        <f t="shared" ca="1" si="26"/>
        <v>0</v>
      </c>
      <c r="S402" t="str">
        <f t="shared" si="27"/>
        <v>ASRCMS202202</v>
      </c>
      <c r="T402" s="957">
        <f t="shared" si="28"/>
        <v>45230</v>
      </c>
      <c r="U402" t="str">
        <f t="shared" si="29"/>
        <v>Unaudited</v>
      </c>
    </row>
    <row r="403" spans="1:21" x14ac:dyDescent="0.25">
      <c r="A403" t="s">
        <v>438</v>
      </c>
      <c r="B403" t="s">
        <v>1380</v>
      </c>
      <c r="C403" t="s">
        <v>1381</v>
      </c>
      <c r="D403" s="15">
        <v>1900</v>
      </c>
      <c r="E403" s="121">
        <v>1</v>
      </c>
      <c r="F403" t="s">
        <v>442</v>
      </c>
      <c r="G403" s="121">
        <v>366</v>
      </c>
      <c r="H403" t="s">
        <v>381</v>
      </c>
      <c r="I403" t="s">
        <v>489</v>
      </c>
      <c r="J403" t="s">
        <v>434</v>
      </c>
      <c r="K403" t="s">
        <v>435</v>
      </c>
      <c r="L403" s="755" t="s">
        <v>193</v>
      </c>
      <c r="M403" t="s">
        <v>330</v>
      </c>
      <c r="N403" s="680">
        <f t="shared" ca="1" si="26"/>
        <v>0</v>
      </c>
      <c r="O403" s="680">
        <f t="shared" ca="1" si="26"/>
        <v>0</v>
      </c>
      <c r="P403" s="680">
        <f t="shared" ca="1" si="26"/>
        <v>0</v>
      </c>
      <c r="Q403" s="680">
        <f t="shared" ca="1" si="26"/>
        <v>0</v>
      </c>
      <c r="R403" s="680">
        <f t="shared" ca="1" si="26"/>
        <v>0</v>
      </c>
      <c r="S403" t="str">
        <f t="shared" si="27"/>
        <v>ASRCMS202202</v>
      </c>
      <c r="T403" s="957">
        <f t="shared" si="28"/>
        <v>45230</v>
      </c>
      <c r="U403" t="str">
        <f t="shared" si="29"/>
        <v>Unaudited</v>
      </c>
    </row>
    <row r="404" spans="1:21" x14ac:dyDescent="0.25">
      <c r="A404" t="s">
        <v>438</v>
      </c>
      <c r="B404" t="s">
        <v>1380</v>
      </c>
      <c r="C404" t="s">
        <v>1381</v>
      </c>
      <c r="D404" s="15">
        <v>1900</v>
      </c>
      <c r="E404" s="121">
        <v>1</v>
      </c>
      <c r="F404" t="s">
        <v>442</v>
      </c>
      <c r="G404" s="121">
        <v>366</v>
      </c>
      <c r="H404" t="s">
        <v>381</v>
      </c>
      <c r="I404" t="s">
        <v>489</v>
      </c>
      <c r="J404" t="s">
        <v>451</v>
      </c>
      <c r="K404" t="s">
        <v>436</v>
      </c>
      <c r="L404" s="755" t="s">
        <v>79</v>
      </c>
      <c r="M404" t="s">
        <v>27</v>
      </c>
      <c r="N404" s="680">
        <f t="shared" ca="1" si="26"/>
        <v>0</v>
      </c>
      <c r="O404" s="680">
        <f t="shared" ca="1" si="26"/>
        <v>0</v>
      </c>
      <c r="P404" s="680">
        <f t="shared" ca="1" si="26"/>
        <v>0</v>
      </c>
      <c r="Q404" s="680">
        <f t="shared" ca="1" si="26"/>
        <v>0</v>
      </c>
      <c r="R404" s="680">
        <f t="shared" ca="1" si="26"/>
        <v>0</v>
      </c>
      <c r="S404" t="str">
        <f t="shared" si="27"/>
        <v>ASRCMS202202</v>
      </c>
      <c r="T404" s="957">
        <f t="shared" si="28"/>
        <v>45230</v>
      </c>
      <c r="U404" t="str">
        <f t="shared" si="29"/>
        <v>Unaudited</v>
      </c>
    </row>
    <row r="405" spans="1:21" x14ac:dyDescent="0.25">
      <c r="A405" t="s">
        <v>438</v>
      </c>
      <c r="B405" t="s">
        <v>1380</v>
      </c>
      <c r="C405" t="s">
        <v>1381</v>
      </c>
      <c r="D405" s="15">
        <v>1900</v>
      </c>
      <c r="E405" s="121">
        <v>1</v>
      </c>
      <c r="F405" t="s">
        <v>442</v>
      </c>
      <c r="G405" s="121">
        <v>366</v>
      </c>
      <c r="H405" t="s">
        <v>381</v>
      </c>
      <c r="I405" t="s">
        <v>489</v>
      </c>
      <c r="J405" t="s">
        <v>451</v>
      </c>
      <c r="K405" t="s">
        <v>436</v>
      </c>
      <c r="L405" s="755" t="s">
        <v>80</v>
      </c>
      <c r="M405" t="s">
        <v>98</v>
      </c>
      <c r="N405" s="680">
        <f t="shared" ca="1" si="26"/>
        <v>0</v>
      </c>
      <c r="O405" s="680">
        <f t="shared" ca="1" si="26"/>
        <v>0</v>
      </c>
      <c r="P405" s="680">
        <f t="shared" ca="1" si="26"/>
        <v>0</v>
      </c>
      <c r="Q405" s="680">
        <f t="shared" ca="1" si="26"/>
        <v>0</v>
      </c>
      <c r="R405" s="680">
        <f t="shared" ca="1" si="26"/>
        <v>0</v>
      </c>
      <c r="S405" t="str">
        <f t="shared" si="27"/>
        <v>ASRCMS202202</v>
      </c>
      <c r="T405" s="957">
        <f t="shared" si="28"/>
        <v>45230</v>
      </c>
      <c r="U405" t="str">
        <f t="shared" si="29"/>
        <v>Unaudited</v>
      </c>
    </row>
    <row r="406" spans="1:21" x14ac:dyDescent="0.25">
      <c r="A406" t="s">
        <v>438</v>
      </c>
      <c r="B406" t="s">
        <v>1380</v>
      </c>
      <c r="C406" t="s">
        <v>1381</v>
      </c>
      <c r="D406" s="15">
        <v>1900</v>
      </c>
      <c r="E406" s="121">
        <v>1</v>
      </c>
      <c r="F406" t="s">
        <v>442</v>
      </c>
      <c r="G406" s="121">
        <v>366</v>
      </c>
      <c r="H406" t="s">
        <v>381</v>
      </c>
      <c r="I406" t="s">
        <v>489</v>
      </c>
      <c r="J406" t="s">
        <v>451</v>
      </c>
      <c r="K406" t="s">
        <v>436</v>
      </c>
      <c r="L406" s="755" t="s">
        <v>81</v>
      </c>
      <c r="M406" t="s">
        <v>99</v>
      </c>
      <c r="N406" s="680">
        <f t="shared" ca="1" si="26"/>
        <v>0</v>
      </c>
      <c r="O406" s="680">
        <f t="shared" ca="1" si="26"/>
        <v>0</v>
      </c>
      <c r="P406" s="680">
        <f t="shared" ca="1" si="26"/>
        <v>0</v>
      </c>
      <c r="Q406" s="680">
        <f t="shared" ca="1" si="26"/>
        <v>0</v>
      </c>
      <c r="R406" s="680">
        <f t="shared" ca="1" si="26"/>
        <v>0</v>
      </c>
      <c r="S406" t="str">
        <f t="shared" si="27"/>
        <v>ASRCMS202202</v>
      </c>
      <c r="T406" s="957">
        <f t="shared" si="28"/>
        <v>45230</v>
      </c>
      <c r="U406" t="str">
        <f t="shared" si="29"/>
        <v>Unaudited</v>
      </c>
    </row>
    <row r="407" spans="1:21" x14ac:dyDescent="0.25">
      <c r="A407" t="s">
        <v>438</v>
      </c>
      <c r="B407" t="s">
        <v>1380</v>
      </c>
      <c r="C407" t="s">
        <v>1381</v>
      </c>
      <c r="D407" s="15">
        <v>1900</v>
      </c>
      <c r="E407" s="121">
        <v>1</v>
      </c>
      <c r="F407" t="s">
        <v>442</v>
      </c>
      <c r="G407" s="121">
        <v>366</v>
      </c>
      <c r="H407" t="s">
        <v>381</v>
      </c>
      <c r="I407" t="s">
        <v>489</v>
      </c>
      <c r="J407" t="s">
        <v>451</v>
      </c>
      <c r="K407" t="s">
        <v>436</v>
      </c>
      <c r="L407" s="755" t="s">
        <v>82</v>
      </c>
      <c r="M407" t="s">
        <v>100</v>
      </c>
      <c r="N407" s="680">
        <f t="shared" ca="1" si="26"/>
        <v>0</v>
      </c>
      <c r="O407" s="680">
        <f t="shared" ca="1" si="26"/>
        <v>0</v>
      </c>
      <c r="P407" s="680">
        <f t="shared" ca="1" si="26"/>
        <v>0</v>
      </c>
      <c r="Q407" s="680">
        <f t="shared" ca="1" si="26"/>
        <v>0</v>
      </c>
      <c r="R407" s="680">
        <f t="shared" ca="1" si="26"/>
        <v>0</v>
      </c>
      <c r="S407" t="str">
        <f t="shared" si="27"/>
        <v>ASRCMS202202</v>
      </c>
      <c r="T407" s="957">
        <f t="shared" si="28"/>
        <v>45230</v>
      </c>
      <c r="U407" t="str">
        <f t="shared" si="29"/>
        <v>Unaudited</v>
      </c>
    </row>
    <row r="408" spans="1:21" x14ac:dyDescent="0.25">
      <c r="A408" t="s">
        <v>438</v>
      </c>
      <c r="B408" t="s">
        <v>1380</v>
      </c>
      <c r="C408" t="s">
        <v>1381</v>
      </c>
      <c r="D408" s="15">
        <v>1900</v>
      </c>
      <c r="E408" s="121">
        <v>1</v>
      </c>
      <c r="F408" t="s">
        <v>442</v>
      </c>
      <c r="G408" s="121">
        <v>366</v>
      </c>
      <c r="H408" t="s">
        <v>381</v>
      </c>
      <c r="I408" t="s">
        <v>489</v>
      </c>
      <c r="J408" t="s">
        <v>451</v>
      </c>
      <c r="K408" t="s">
        <v>436</v>
      </c>
      <c r="L408" s="755" t="s">
        <v>217</v>
      </c>
      <c r="M408" t="s">
        <v>101</v>
      </c>
      <c r="N408" s="680">
        <f t="shared" ca="1" si="26"/>
        <v>0</v>
      </c>
      <c r="O408" s="680">
        <f t="shared" ca="1" si="26"/>
        <v>0</v>
      </c>
      <c r="P408" s="680">
        <f t="shared" ca="1" si="26"/>
        <v>0</v>
      </c>
      <c r="Q408" s="680">
        <f t="shared" ca="1" si="26"/>
        <v>0</v>
      </c>
      <c r="R408" s="680">
        <f t="shared" ca="1" si="26"/>
        <v>0</v>
      </c>
      <c r="S408" t="str">
        <f t="shared" si="27"/>
        <v>ASRCMS202202</v>
      </c>
      <c r="T408" s="957">
        <f t="shared" si="28"/>
        <v>45230</v>
      </c>
      <c r="U408" t="str">
        <f t="shared" si="29"/>
        <v>Unaudited</v>
      </c>
    </row>
    <row r="409" spans="1:21" x14ac:dyDescent="0.25">
      <c r="A409" t="s">
        <v>438</v>
      </c>
      <c r="B409" t="s">
        <v>1380</v>
      </c>
      <c r="C409" t="s">
        <v>1381</v>
      </c>
      <c r="D409" s="15">
        <v>1900</v>
      </c>
      <c r="E409" s="121">
        <v>1</v>
      </c>
      <c r="F409" t="s">
        <v>442</v>
      </c>
      <c r="G409" s="121">
        <v>366</v>
      </c>
      <c r="H409" t="s">
        <v>381</v>
      </c>
      <c r="I409" t="s">
        <v>489</v>
      </c>
      <c r="J409" t="s">
        <v>451</v>
      </c>
      <c r="K409" t="s">
        <v>436</v>
      </c>
      <c r="L409" s="755" t="s">
        <v>216</v>
      </c>
      <c r="M409" t="s">
        <v>28</v>
      </c>
      <c r="N409" s="680">
        <f t="shared" ca="1" si="26"/>
        <v>0</v>
      </c>
      <c r="O409" s="680">
        <f t="shared" ca="1" si="26"/>
        <v>0</v>
      </c>
      <c r="P409" s="680">
        <f t="shared" ca="1" si="26"/>
        <v>0</v>
      </c>
      <c r="Q409" s="680">
        <f t="shared" ca="1" si="26"/>
        <v>0</v>
      </c>
      <c r="R409" s="680">
        <f t="shared" ca="1" si="26"/>
        <v>0</v>
      </c>
      <c r="S409" t="str">
        <f t="shared" si="27"/>
        <v>ASRCMS202202</v>
      </c>
      <c r="T409" s="957">
        <f t="shared" si="28"/>
        <v>45230</v>
      </c>
      <c r="U409" t="str">
        <f t="shared" si="29"/>
        <v>Unaudited</v>
      </c>
    </row>
    <row r="410" spans="1:21" x14ac:dyDescent="0.25">
      <c r="A410" t="s">
        <v>438</v>
      </c>
      <c r="B410" t="s">
        <v>1380</v>
      </c>
      <c r="C410" t="s">
        <v>1381</v>
      </c>
      <c r="D410" s="15">
        <v>1900</v>
      </c>
      <c r="E410" s="121">
        <v>1</v>
      </c>
      <c r="F410" t="s">
        <v>442</v>
      </c>
      <c r="G410" s="121">
        <v>366</v>
      </c>
      <c r="H410" t="s">
        <v>381</v>
      </c>
      <c r="I410" t="s">
        <v>489</v>
      </c>
      <c r="J410" t="s">
        <v>437</v>
      </c>
      <c r="K410" t="s">
        <v>437</v>
      </c>
      <c r="L410" s="755" t="s">
        <v>84</v>
      </c>
      <c r="M410" t="s">
        <v>328</v>
      </c>
      <c r="N410" s="680">
        <f t="shared" ca="1" si="26"/>
        <v>0</v>
      </c>
      <c r="O410" s="680">
        <f t="shared" ca="1" si="26"/>
        <v>0</v>
      </c>
      <c r="P410" s="680">
        <f t="shared" ca="1" si="26"/>
        <v>0</v>
      </c>
      <c r="Q410" s="680">
        <f t="shared" ca="1" si="26"/>
        <v>0</v>
      </c>
      <c r="R410" s="680">
        <f t="shared" ca="1" si="26"/>
        <v>0</v>
      </c>
      <c r="S410" t="str">
        <f t="shared" si="27"/>
        <v>ASRCMS202202</v>
      </c>
      <c r="T410" s="957">
        <f t="shared" si="28"/>
        <v>45230</v>
      </c>
      <c r="U410" t="str">
        <f t="shared" si="29"/>
        <v>Unaudited</v>
      </c>
    </row>
    <row r="411" spans="1:21" x14ac:dyDescent="0.25">
      <c r="A411" t="s">
        <v>438</v>
      </c>
      <c r="B411" t="s">
        <v>1380</v>
      </c>
      <c r="C411" t="s">
        <v>1381</v>
      </c>
      <c r="D411" s="15">
        <v>1900</v>
      </c>
      <c r="E411" s="121">
        <v>1</v>
      </c>
      <c r="F411" t="s">
        <v>442</v>
      </c>
      <c r="G411" s="121">
        <v>366</v>
      </c>
      <c r="H411" t="s">
        <v>381</v>
      </c>
      <c r="I411" t="s">
        <v>489</v>
      </c>
      <c r="J411" t="s">
        <v>437</v>
      </c>
      <c r="K411" t="s">
        <v>437</v>
      </c>
      <c r="L411" s="755" t="s">
        <v>85</v>
      </c>
      <c r="M411" t="s">
        <v>326</v>
      </c>
      <c r="N411" s="680">
        <f t="shared" ca="1" si="26"/>
        <v>0</v>
      </c>
      <c r="O411" s="680">
        <f t="shared" ca="1" si="26"/>
        <v>0</v>
      </c>
      <c r="P411" s="680">
        <f t="shared" ca="1" si="26"/>
        <v>0</v>
      </c>
      <c r="Q411" s="680">
        <f t="shared" ca="1" si="26"/>
        <v>0</v>
      </c>
      <c r="R411" s="680">
        <f t="shared" ca="1" si="26"/>
        <v>0</v>
      </c>
      <c r="S411" t="str">
        <f t="shared" si="27"/>
        <v>ASRCMS202202</v>
      </c>
      <c r="T411" s="957">
        <f t="shared" si="28"/>
        <v>45230</v>
      </c>
      <c r="U411" t="str">
        <f t="shared" si="29"/>
        <v>Unaudited</v>
      </c>
    </row>
    <row r="412" spans="1:21" x14ac:dyDescent="0.25">
      <c r="A412" t="s">
        <v>438</v>
      </c>
      <c r="B412" t="s">
        <v>1380</v>
      </c>
      <c r="C412" t="s">
        <v>1381</v>
      </c>
      <c r="D412" s="15">
        <v>1900</v>
      </c>
      <c r="E412" s="121">
        <v>1</v>
      </c>
      <c r="F412" t="s">
        <v>442</v>
      </c>
      <c r="G412" s="121">
        <v>366</v>
      </c>
      <c r="H412" t="s">
        <v>381</v>
      </c>
      <c r="I412" t="s">
        <v>489</v>
      </c>
      <c r="J412" t="s">
        <v>437</v>
      </c>
      <c r="K412" t="s">
        <v>437</v>
      </c>
      <c r="L412" s="755" t="s">
        <v>86</v>
      </c>
      <c r="M412" t="s">
        <v>495</v>
      </c>
      <c r="N412" s="680">
        <f t="shared" ca="1" si="26"/>
        <v>0</v>
      </c>
      <c r="O412" s="680">
        <f t="shared" ca="1" si="26"/>
        <v>0</v>
      </c>
      <c r="P412" s="680">
        <f t="shared" ca="1" si="26"/>
        <v>0</v>
      </c>
      <c r="Q412" s="680">
        <f t="shared" ca="1" si="26"/>
        <v>0</v>
      </c>
      <c r="R412" s="680">
        <f t="shared" ca="1" si="26"/>
        <v>0</v>
      </c>
      <c r="S412" t="str">
        <f t="shared" si="27"/>
        <v>ASRCMS202202</v>
      </c>
      <c r="T412" s="957">
        <f t="shared" si="28"/>
        <v>45230</v>
      </c>
      <c r="U412" t="str">
        <f t="shared" si="29"/>
        <v>Unaudited</v>
      </c>
    </row>
    <row r="413" spans="1:21" x14ac:dyDescent="0.25">
      <c r="A413" t="s">
        <v>438</v>
      </c>
      <c r="B413" t="s">
        <v>1380</v>
      </c>
      <c r="C413" t="s">
        <v>1381</v>
      </c>
      <c r="D413" s="15">
        <v>1900</v>
      </c>
      <c r="E413" s="121">
        <v>1</v>
      </c>
      <c r="F413" t="s">
        <v>442</v>
      </c>
      <c r="G413" s="121">
        <v>366</v>
      </c>
      <c r="H413" t="s">
        <v>381</v>
      </c>
      <c r="I413" t="s">
        <v>489</v>
      </c>
      <c r="J413" t="s">
        <v>437</v>
      </c>
      <c r="K413" t="s">
        <v>437</v>
      </c>
      <c r="L413" s="755" t="s">
        <v>87</v>
      </c>
      <c r="M413" t="s">
        <v>496</v>
      </c>
      <c r="N413" s="680">
        <f t="shared" ca="1" si="26"/>
        <v>0</v>
      </c>
      <c r="O413" s="680">
        <f t="shared" ca="1" si="26"/>
        <v>0</v>
      </c>
      <c r="P413" s="680">
        <f t="shared" ca="1" si="26"/>
        <v>0</v>
      </c>
      <c r="Q413" s="680">
        <f t="shared" ca="1" si="26"/>
        <v>0</v>
      </c>
      <c r="R413" s="680">
        <f t="shared" ca="1" si="26"/>
        <v>0</v>
      </c>
      <c r="S413" t="str">
        <f t="shared" si="27"/>
        <v>ASRCMS202202</v>
      </c>
      <c r="T413" s="957">
        <f t="shared" si="28"/>
        <v>45230</v>
      </c>
      <c r="U413" t="str">
        <f t="shared" si="29"/>
        <v>Unaudited</v>
      </c>
    </row>
    <row r="414" spans="1:21" x14ac:dyDescent="0.25">
      <c r="A414" t="s">
        <v>438</v>
      </c>
      <c r="B414" t="s">
        <v>1380</v>
      </c>
      <c r="C414" t="s">
        <v>1381</v>
      </c>
      <c r="D414" s="15">
        <v>1900</v>
      </c>
      <c r="E414" s="121">
        <v>1</v>
      </c>
      <c r="F414" t="s">
        <v>442</v>
      </c>
      <c r="G414" s="121">
        <v>366</v>
      </c>
      <c r="H414" t="s">
        <v>381</v>
      </c>
      <c r="I414" t="s">
        <v>489</v>
      </c>
      <c r="J414" t="s">
        <v>437</v>
      </c>
      <c r="K414" t="s">
        <v>437</v>
      </c>
      <c r="L414" s="755" t="s">
        <v>214</v>
      </c>
      <c r="M414" t="s">
        <v>497</v>
      </c>
      <c r="N414" s="680">
        <f t="shared" ca="1" si="26"/>
        <v>0</v>
      </c>
      <c r="O414" s="680">
        <f t="shared" ca="1" si="26"/>
        <v>0</v>
      </c>
      <c r="P414" s="680">
        <f t="shared" ca="1" si="26"/>
        <v>0</v>
      </c>
      <c r="Q414" s="680">
        <f t="shared" ca="1" si="26"/>
        <v>0</v>
      </c>
      <c r="R414" s="680">
        <f t="shared" ca="1" si="26"/>
        <v>0</v>
      </c>
      <c r="S414" t="str">
        <f t="shared" si="27"/>
        <v>ASRCMS202202</v>
      </c>
      <c r="T414" s="957">
        <f t="shared" si="28"/>
        <v>45230</v>
      </c>
      <c r="U414" t="str">
        <f t="shared" si="29"/>
        <v>Unaudited</v>
      </c>
    </row>
    <row r="415" spans="1:21" x14ac:dyDescent="0.25">
      <c r="A415" t="s">
        <v>438</v>
      </c>
      <c r="B415" t="s">
        <v>1380</v>
      </c>
      <c r="C415" t="s">
        <v>1381</v>
      </c>
      <c r="D415" s="15">
        <v>1900</v>
      </c>
      <c r="E415" s="121">
        <v>1</v>
      </c>
      <c r="F415" t="s">
        <v>442</v>
      </c>
      <c r="G415" s="121">
        <v>366</v>
      </c>
      <c r="H415" t="s">
        <v>381</v>
      </c>
      <c r="I415" t="s">
        <v>490</v>
      </c>
      <c r="J415" t="s">
        <v>26</v>
      </c>
      <c r="K415" t="s">
        <v>26</v>
      </c>
      <c r="L415" s="755" t="s">
        <v>205</v>
      </c>
      <c r="M415" t="s">
        <v>26</v>
      </c>
      <c r="N415" s="680">
        <f t="shared" ca="1" si="26"/>
        <v>0</v>
      </c>
      <c r="O415" s="680">
        <f t="shared" ca="1" si="26"/>
        <v>0</v>
      </c>
      <c r="P415" s="680">
        <f t="shared" ca="1" si="26"/>
        <v>0</v>
      </c>
      <c r="Q415" s="680">
        <f t="shared" ca="1" si="26"/>
        <v>0</v>
      </c>
      <c r="R415" s="680">
        <f t="shared" ca="1" si="26"/>
        <v>0</v>
      </c>
      <c r="S415" t="str">
        <f t="shared" si="27"/>
        <v>ASRCMS202202</v>
      </c>
      <c r="T415" s="957">
        <f t="shared" si="28"/>
        <v>45230</v>
      </c>
      <c r="U415" t="str">
        <f t="shared" si="29"/>
        <v>Unaudited</v>
      </c>
    </row>
    <row r="416" spans="1:21" x14ac:dyDescent="0.25">
      <c r="A416" t="s">
        <v>438</v>
      </c>
      <c r="B416" t="s">
        <v>1380</v>
      </c>
      <c r="C416" t="s">
        <v>1381</v>
      </c>
      <c r="D416" s="15">
        <v>1900</v>
      </c>
      <c r="E416" s="121">
        <v>1</v>
      </c>
      <c r="F416" t="s">
        <v>1026</v>
      </c>
      <c r="G416" s="121" t="s">
        <v>1379</v>
      </c>
      <c r="H416" t="s">
        <v>381</v>
      </c>
      <c r="I416" t="s">
        <v>433</v>
      </c>
      <c r="J416" t="s">
        <v>433</v>
      </c>
      <c r="K416" t="s">
        <v>433</v>
      </c>
      <c r="M416" t="s">
        <v>433</v>
      </c>
      <c r="N416" s="680">
        <f t="shared" ca="1" si="26"/>
        <v>0</v>
      </c>
      <c r="O416" s="680">
        <f t="shared" ca="1" si="26"/>
        <v>0</v>
      </c>
      <c r="P416" s="680">
        <f t="shared" ca="1" si="26"/>
        <v>0</v>
      </c>
      <c r="Q416" s="680">
        <f t="shared" ca="1" si="26"/>
        <v>0</v>
      </c>
      <c r="R416" s="680">
        <f t="shared" ca="1" si="26"/>
        <v>0</v>
      </c>
      <c r="S416" t="str">
        <f t="shared" si="27"/>
        <v>ASRCMS202202</v>
      </c>
      <c r="T416" s="957">
        <f t="shared" si="28"/>
        <v>45230</v>
      </c>
      <c r="U416" t="str">
        <f t="shared" si="29"/>
        <v>Unaudited</v>
      </c>
    </row>
    <row r="417" spans="1:21" x14ac:dyDescent="0.25">
      <c r="A417" t="s">
        <v>438</v>
      </c>
      <c r="B417" t="s">
        <v>1380</v>
      </c>
      <c r="C417" t="s">
        <v>1381</v>
      </c>
      <c r="D417" s="15">
        <v>1900</v>
      </c>
      <c r="E417" s="121">
        <v>1</v>
      </c>
      <c r="F417" t="s">
        <v>1026</v>
      </c>
      <c r="G417" s="121" t="s">
        <v>1379</v>
      </c>
      <c r="H417" t="s">
        <v>381</v>
      </c>
      <c r="I417" t="s">
        <v>488</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ASRCMS202202</v>
      </c>
      <c r="T417" s="957">
        <f t="shared" si="28"/>
        <v>45230</v>
      </c>
      <c r="U417" t="str">
        <f t="shared" si="29"/>
        <v>Unaudited</v>
      </c>
    </row>
    <row r="418" spans="1:21" x14ac:dyDescent="0.25">
      <c r="A418" t="s">
        <v>438</v>
      </c>
      <c r="B418" t="s">
        <v>1380</v>
      </c>
      <c r="C418" t="s">
        <v>1381</v>
      </c>
      <c r="D418" s="15">
        <v>1900</v>
      </c>
      <c r="E418" s="121">
        <v>1</v>
      </c>
      <c r="F418" t="s">
        <v>1026</v>
      </c>
      <c r="G418" s="121" t="s">
        <v>1379</v>
      </c>
      <c r="H418" t="s">
        <v>381</v>
      </c>
      <c r="I418" t="s">
        <v>488</v>
      </c>
      <c r="J418" t="s">
        <v>12</v>
      </c>
      <c r="K418" t="s">
        <v>223</v>
      </c>
      <c r="L418" s="755">
        <v>1.2</v>
      </c>
      <c r="M418" t="s">
        <v>223</v>
      </c>
      <c r="N418" s="680">
        <f t="shared" ca="1" si="26"/>
        <v>0</v>
      </c>
      <c r="O418" s="680">
        <f t="shared" ca="1" si="26"/>
        <v>0</v>
      </c>
      <c r="P418" s="680">
        <f t="shared" ca="1" si="26"/>
        <v>0</v>
      </c>
      <c r="Q418" s="680">
        <f t="shared" ca="1" si="26"/>
        <v>0</v>
      </c>
      <c r="R418" s="680">
        <f t="shared" ca="1" si="26"/>
        <v>0</v>
      </c>
      <c r="S418" t="str">
        <f t="shared" si="27"/>
        <v>ASRCMS202202</v>
      </c>
      <c r="T418" s="957">
        <f t="shared" si="28"/>
        <v>45230</v>
      </c>
      <c r="U418" t="str">
        <f t="shared" si="29"/>
        <v>Unaudited</v>
      </c>
    </row>
    <row r="419" spans="1:21" x14ac:dyDescent="0.25">
      <c r="A419" t="s">
        <v>438</v>
      </c>
      <c r="B419" t="s">
        <v>1380</v>
      </c>
      <c r="C419" t="s">
        <v>1381</v>
      </c>
      <c r="D419" s="15">
        <v>1900</v>
      </c>
      <c r="E419" s="121">
        <v>1</v>
      </c>
      <c r="F419" t="s">
        <v>1026</v>
      </c>
      <c r="G419" s="121" t="s">
        <v>1379</v>
      </c>
      <c r="H419" t="s">
        <v>381</v>
      </c>
      <c r="I419" t="s">
        <v>488</v>
      </c>
      <c r="J419" t="s">
        <v>12</v>
      </c>
      <c r="K419" t="s">
        <v>1318</v>
      </c>
      <c r="L419" s="755" t="s">
        <v>1314</v>
      </c>
      <c r="M419" t="s">
        <v>1318</v>
      </c>
      <c r="N419" s="680">
        <f t="shared" ca="1" si="26"/>
        <v>0</v>
      </c>
      <c r="O419" s="680">
        <f t="shared" ca="1" si="26"/>
        <v>0</v>
      </c>
      <c r="P419" s="680">
        <f t="shared" ca="1" si="26"/>
        <v>0</v>
      </c>
      <c r="Q419" s="680">
        <f t="shared" ca="1" si="26"/>
        <v>0</v>
      </c>
      <c r="R419" s="680">
        <f t="shared" ca="1" si="26"/>
        <v>0</v>
      </c>
      <c r="S419" t="str">
        <f t="shared" si="27"/>
        <v>ASRCMS202202</v>
      </c>
      <c r="T419" s="957">
        <f t="shared" si="28"/>
        <v>45230</v>
      </c>
      <c r="U419" t="str">
        <f t="shared" si="29"/>
        <v>Unaudited</v>
      </c>
    </row>
    <row r="420" spans="1:21" x14ac:dyDescent="0.25">
      <c r="A420" t="s">
        <v>438</v>
      </c>
      <c r="B420" t="s">
        <v>1380</v>
      </c>
      <c r="C420" t="s">
        <v>1381</v>
      </c>
      <c r="D420" s="15">
        <v>1900</v>
      </c>
      <c r="E420" s="121">
        <v>1</v>
      </c>
      <c r="F420" t="s">
        <v>1026</v>
      </c>
      <c r="G420" s="121" t="s">
        <v>1379</v>
      </c>
      <c r="H420" t="s">
        <v>381</v>
      </c>
      <c r="I420" t="s">
        <v>488</v>
      </c>
      <c r="J420" t="s">
        <v>12</v>
      </c>
      <c r="K420" t="s">
        <v>1320</v>
      </c>
      <c r="L420" s="755" t="s">
        <v>1319</v>
      </c>
      <c r="M420" t="s">
        <v>1320</v>
      </c>
      <c r="N420" s="680">
        <f t="shared" ca="1" si="26"/>
        <v>0</v>
      </c>
      <c r="O420" s="680">
        <f t="shared" ca="1" si="26"/>
        <v>0</v>
      </c>
      <c r="P420" s="680">
        <f t="shared" ca="1" si="26"/>
        <v>0</v>
      </c>
      <c r="Q420" s="680">
        <f t="shared" ca="1" si="26"/>
        <v>0</v>
      </c>
      <c r="R420" s="680">
        <f t="shared" ca="1" si="26"/>
        <v>0</v>
      </c>
      <c r="S420" t="str">
        <f t="shared" si="27"/>
        <v>ASRCMS202202</v>
      </c>
      <c r="T420" s="957">
        <f t="shared" si="28"/>
        <v>45230</v>
      </c>
      <c r="U420" t="str">
        <f t="shared" si="29"/>
        <v>Unaudited</v>
      </c>
    </row>
    <row r="421" spans="1:21" x14ac:dyDescent="0.25">
      <c r="A421" t="s">
        <v>438</v>
      </c>
      <c r="B421" t="s">
        <v>1380</v>
      </c>
      <c r="C421" t="s">
        <v>1381</v>
      </c>
      <c r="D421" s="15">
        <v>1900</v>
      </c>
      <c r="E421" s="121">
        <v>1</v>
      </c>
      <c r="F421" t="s">
        <v>1026</v>
      </c>
      <c r="G421" s="121" t="s">
        <v>1379</v>
      </c>
      <c r="H421" t="s">
        <v>381</v>
      </c>
      <c r="I421" t="s">
        <v>488</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ASRCMS202202</v>
      </c>
      <c r="T421" s="957">
        <f t="shared" si="28"/>
        <v>45230</v>
      </c>
      <c r="U421" t="str">
        <f t="shared" si="29"/>
        <v>Unaudited</v>
      </c>
    </row>
    <row r="422" spans="1:21" x14ac:dyDescent="0.25">
      <c r="A422" t="s">
        <v>438</v>
      </c>
      <c r="B422" t="s">
        <v>1380</v>
      </c>
      <c r="C422" t="s">
        <v>1381</v>
      </c>
      <c r="D422" s="15">
        <v>1900</v>
      </c>
      <c r="E422" s="121">
        <v>1</v>
      </c>
      <c r="F422" t="s">
        <v>1026</v>
      </c>
      <c r="G422" s="121" t="s">
        <v>1379</v>
      </c>
      <c r="H422" t="s">
        <v>381</v>
      </c>
      <c r="I422" t="s">
        <v>489</v>
      </c>
      <c r="J422" t="s">
        <v>434</v>
      </c>
      <c r="K422" t="s">
        <v>791</v>
      </c>
      <c r="L422" s="755">
        <v>2.1</v>
      </c>
      <c r="M422" t="s">
        <v>726</v>
      </c>
      <c r="N422" s="680">
        <f t="shared" ca="1" si="26"/>
        <v>0</v>
      </c>
      <c r="O422" s="680">
        <f t="shared" ca="1" si="26"/>
        <v>0</v>
      </c>
      <c r="P422" s="680">
        <f t="shared" ca="1" si="26"/>
        <v>0</v>
      </c>
      <c r="Q422" s="680">
        <f t="shared" ca="1" si="26"/>
        <v>0</v>
      </c>
      <c r="R422" s="680">
        <f t="shared" ca="1" si="26"/>
        <v>0</v>
      </c>
      <c r="S422" t="str">
        <f t="shared" si="27"/>
        <v>ASRCMS202202</v>
      </c>
      <c r="T422" s="957">
        <f t="shared" si="28"/>
        <v>45230</v>
      </c>
      <c r="U422" t="str">
        <f t="shared" si="29"/>
        <v>Unaudited</v>
      </c>
    </row>
    <row r="423" spans="1:21" x14ac:dyDescent="0.25">
      <c r="A423" t="s">
        <v>438</v>
      </c>
      <c r="B423" t="s">
        <v>1380</v>
      </c>
      <c r="C423" t="s">
        <v>1381</v>
      </c>
      <c r="D423" s="15">
        <v>1900</v>
      </c>
      <c r="E423" s="121">
        <v>1</v>
      </c>
      <c r="F423" t="s">
        <v>1026</v>
      </c>
      <c r="G423" s="121" t="s">
        <v>1379</v>
      </c>
      <c r="H423" t="s">
        <v>381</v>
      </c>
      <c r="I423" t="s">
        <v>489</v>
      </c>
      <c r="J423" t="s">
        <v>434</v>
      </c>
      <c r="K423" t="s">
        <v>791</v>
      </c>
      <c r="L423" s="755">
        <v>2.2000000000000002</v>
      </c>
      <c r="M423" t="s">
        <v>727</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ASRCMS202202</v>
      </c>
      <c r="T423" s="957">
        <f t="shared" si="28"/>
        <v>45230</v>
      </c>
      <c r="U423" t="str">
        <f t="shared" si="29"/>
        <v>Unaudited</v>
      </c>
    </row>
    <row r="424" spans="1:21" x14ac:dyDescent="0.25">
      <c r="A424" t="s">
        <v>438</v>
      </c>
      <c r="B424" t="s">
        <v>1380</v>
      </c>
      <c r="C424" t="s">
        <v>1381</v>
      </c>
      <c r="D424" s="15">
        <v>1900</v>
      </c>
      <c r="E424" s="121">
        <v>1</v>
      </c>
      <c r="F424" t="s">
        <v>1026</v>
      </c>
      <c r="G424" s="121" t="s">
        <v>1379</v>
      </c>
      <c r="H424" t="s">
        <v>381</v>
      </c>
      <c r="I424" t="s">
        <v>489</v>
      </c>
      <c r="J424" t="s">
        <v>434</v>
      </c>
      <c r="K424" t="s">
        <v>791</v>
      </c>
      <c r="L424" s="755">
        <v>2.2999999999999998</v>
      </c>
      <c r="M424" t="s">
        <v>728</v>
      </c>
      <c r="N424" s="680">
        <f t="shared" ca="1" si="30"/>
        <v>0</v>
      </c>
      <c r="O424" s="680">
        <f t="shared" ca="1" si="30"/>
        <v>0</v>
      </c>
      <c r="P424" s="680">
        <f t="shared" ca="1" si="30"/>
        <v>0</v>
      </c>
      <c r="Q424" s="680">
        <f t="shared" ca="1" si="30"/>
        <v>0</v>
      </c>
      <c r="R424" s="680">
        <f t="shared" ca="1" si="30"/>
        <v>0</v>
      </c>
      <c r="S424" t="str">
        <f t="shared" si="27"/>
        <v>ASRCMS202202</v>
      </c>
      <c r="T424" s="957">
        <f t="shared" si="28"/>
        <v>45230</v>
      </c>
      <c r="U424" t="str">
        <f t="shared" si="29"/>
        <v>Unaudited</v>
      </c>
    </row>
    <row r="425" spans="1:21" x14ac:dyDescent="0.25">
      <c r="A425" t="s">
        <v>438</v>
      </c>
      <c r="B425" t="s">
        <v>1380</v>
      </c>
      <c r="C425" t="s">
        <v>1381</v>
      </c>
      <c r="D425" s="15">
        <v>1900</v>
      </c>
      <c r="E425" s="121">
        <v>1</v>
      </c>
      <c r="F425" t="s">
        <v>1026</v>
      </c>
      <c r="G425" s="121" t="s">
        <v>1379</v>
      </c>
      <c r="H425" t="s">
        <v>381</v>
      </c>
      <c r="I425" t="s">
        <v>489</v>
      </c>
      <c r="J425" t="s">
        <v>434</v>
      </c>
      <c r="K425" t="s">
        <v>791</v>
      </c>
      <c r="L425" s="755">
        <v>2.4</v>
      </c>
      <c r="M425" t="s">
        <v>729</v>
      </c>
      <c r="N425" s="680">
        <f t="shared" ca="1" si="30"/>
        <v>0</v>
      </c>
      <c r="O425" s="680">
        <f t="shared" ca="1" si="30"/>
        <v>0</v>
      </c>
      <c r="P425" s="680">
        <f t="shared" ca="1" si="30"/>
        <v>0</v>
      </c>
      <c r="Q425" s="680">
        <f t="shared" ca="1" si="30"/>
        <v>0</v>
      </c>
      <c r="R425" s="680">
        <f t="shared" ca="1" si="30"/>
        <v>0</v>
      </c>
      <c r="S425" t="str">
        <f t="shared" si="27"/>
        <v>ASRCMS202202</v>
      </c>
      <c r="T425" s="957">
        <f t="shared" si="28"/>
        <v>45230</v>
      </c>
      <c r="U425" t="str">
        <f t="shared" si="29"/>
        <v>Unaudited</v>
      </c>
    </row>
    <row r="426" spans="1:21" x14ac:dyDescent="0.25">
      <c r="A426" t="s">
        <v>438</v>
      </c>
      <c r="B426" t="s">
        <v>1380</v>
      </c>
      <c r="C426" t="s">
        <v>1381</v>
      </c>
      <c r="D426" s="15">
        <v>1900</v>
      </c>
      <c r="E426" s="121">
        <v>1</v>
      </c>
      <c r="F426" t="s">
        <v>1026</v>
      </c>
      <c r="G426" s="121" t="s">
        <v>1379</v>
      </c>
      <c r="H426" t="s">
        <v>381</v>
      </c>
      <c r="I426" t="s">
        <v>489</v>
      </c>
      <c r="J426" t="s">
        <v>434</v>
      </c>
      <c r="K426" t="s">
        <v>791</v>
      </c>
      <c r="L426" s="755">
        <v>2.5</v>
      </c>
      <c r="M426" t="s">
        <v>771</v>
      </c>
      <c r="N426" s="680">
        <f t="shared" ca="1" si="30"/>
        <v>0</v>
      </c>
      <c r="O426" s="680">
        <f t="shared" ca="1" si="30"/>
        <v>0</v>
      </c>
      <c r="P426" s="680">
        <f t="shared" ca="1" si="30"/>
        <v>0</v>
      </c>
      <c r="Q426" s="680">
        <f t="shared" ca="1" si="30"/>
        <v>0</v>
      </c>
      <c r="R426" s="680">
        <f t="shared" ca="1" si="30"/>
        <v>0</v>
      </c>
      <c r="S426" t="str">
        <f t="shared" si="27"/>
        <v>ASRCMS202202</v>
      </c>
      <c r="T426" s="957">
        <f t="shared" si="28"/>
        <v>45230</v>
      </c>
      <c r="U426" t="str">
        <f t="shared" si="29"/>
        <v>Unaudited</v>
      </c>
    </row>
    <row r="427" spans="1:21" x14ac:dyDescent="0.25">
      <c r="A427" t="s">
        <v>438</v>
      </c>
      <c r="B427" t="s">
        <v>1380</v>
      </c>
      <c r="C427" t="s">
        <v>1381</v>
      </c>
      <c r="D427" s="15">
        <v>1900</v>
      </c>
      <c r="E427" s="121">
        <v>1</v>
      </c>
      <c r="F427" t="s">
        <v>1026</v>
      </c>
      <c r="G427" s="121" t="s">
        <v>1379</v>
      </c>
      <c r="H427" t="s">
        <v>381</v>
      </c>
      <c r="I427" t="s">
        <v>489</v>
      </c>
      <c r="J427" t="s">
        <v>434</v>
      </c>
      <c r="K427" t="s">
        <v>791</v>
      </c>
      <c r="L427" s="755">
        <v>2.6</v>
      </c>
      <c r="M427" t="s">
        <v>187</v>
      </c>
      <c r="N427" s="680">
        <f t="shared" ca="1" si="30"/>
        <v>0</v>
      </c>
      <c r="O427" s="680">
        <f t="shared" ca="1" si="30"/>
        <v>0</v>
      </c>
      <c r="P427" s="680">
        <f t="shared" ca="1" si="30"/>
        <v>0</v>
      </c>
      <c r="Q427" s="680">
        <f t="shared" ca="1" si="30"/>
        <v>0</v>
      </c>
      <c r="R427" s="680">
        <f t="shared" ca="1" si="30"/>
        <v>0</v>
      </c>
      <c r="S427" t="str">
        <f t="shared" si="27"/>
        <v>ASRCMS202202</v>
      </c>
      <c r="T427" s="957">
        <f t="shared" si="28"/>
        <v>45230</v>
      </c>
      <c r="U427" t="str">
        <f t="shared" si="29"/>
        <v>Unaudited</v>
      </c>
    </row>
    <row r="428" spans="1:21" x14ac:dyDescent="0.25">
      <c r="A428" t="s">
        <v>438</v>
      </c>
      <c r="B428" t="s">
        <v>1380</v>
      </c>
      <c r="C428" t="s">
        <v>1381</v>
      </c>
      <c r="D428" s="15">
        <v>1900</v>
      </c>
      <c r="E428" s="121">
        <v>1</v>
      </c>
      <c r="F428" t="s">
        <v>1026</v>
      </c>
      <c r="G428" s="121" t="s">
        <v>1379</v>
      </c>
      <c r="H428" t="s">
        <v>381</v>
      </c>
      <c r="I428" t="s">
        <v>489</v>
      </c>
      <c r="J428" t="s">
        <v>434</v>
      </c>
      <c r="K428" t="s">
        <v>791</v>
      </c>
      <c r="L428" s="755">
        <v>2.7</v>
      </c>
      <c r="M428" t="s">
        <v>792</v>
      </c>
      <c r="N428" s="680">
        <f t="shared" ca="1" si="30"/>
        <v>0</v>
      </c>
      <c r="O428" s="680">
        <f t="shared" ca="1" si="30"/>
        <v>0</v>
      </c>
      <c r="P428" s="680">
        <f t="shared" ca="1" si="30"/>
        <v>0</v>
      </c>
      <c r="Q428" s="680">
        <f t="shared" ca="1" si="30"/>
        <v>0</v>
      </c>
      <c r="R428" s="680">
        <f t="shared" ca="1" si="30"/>
        <v>0</v>
      </c>
      <c r="S428" t="str">
        <f t="shared" si="27"/>
        <v>ASRCMS202202</v>
      </c>
      <c r="T428" s="957">
        <f t="shared" si="28"/>
        <v>45230</v>
      </c>
      <c r="U428" t="str">
        <f t="shared" si="29"/>
        <v>Unaudited</v>
      </c>
    </row>
    <row r="429" spans="1:21" x14ac:dyDescent="0.25">
      <c r="A429" t="s">
        <v>438</v>
      </c>
      <c r="B429" t="s">
        <v>1380</v>
      </c>
      <c r="C429" t="s">
        <v>1381</v>
      </c>
      <c r="D429" s="15">
        <v>1900</v>
      </c>
      <c r="E429" s="121">
        <v>1</v>
      </c>
      <c r="F429" t="s">
        <v>1026</v>
      </c>
      <c r="G429" s="121" t="s">
        <v>1379</v>
      </c>
      <c r="H429" t="s">
        <v>381</v>
      </c>
      <c r="I429" t="s">
        <v>489</v>
      </c>
      <c r="J429" t="s">
        <v>434</v>
      </c>
      <c r="K429" t="s">
        <v>791</v>
      </c>
      <c r="L429" s="755">
        <v>2.8</v>
      </c>
      <c r="M429" t="s">
        <v>793</v>
      </c>
      <c r="N429" s="680">
        <f t="shared" ca="1" si="30"/>
        <v>0</v>
      </c>
      <c r="O429" s="680">
        <f t="shared" ca="1" si="30"/>
        <v>0</v>
      </c>
      <c r="P429" s="680">
        <f t="shared" ca="1" si="30"/>
        <v>0</v>
      </c>
      <c r="Q429" s="680">
        <f t="shared" ca="1" si="30"/>
        <v>0</v>
      </c>
      <c r="R429" s="680">
        <f t="shared" ca="1" si="30"/>
        <v>0</v>
      </c>
      <c r="S429" t="str">
        <f t="shared" si="27"/>
        <v>ASRCMS202202</v>
      </c>
      <c r="T429" s="957">
        <f t="shared" si="28"/>
        <v>45230</v>
      </c>
      <c r="U429" t="str">
        <f t="shared" si="29"/>
        <v>Unaudited</v>
      </c>
    </row>
    <row r="430" spans="1:21" x14ac:dyDescent="0.25">
      <c r="A430" t="s">
        <v>438</v>
      </c>
      <c r="B430" t="s">
        <v>1380</v>
      </c>
      <c r="C430" t="s">
        <v>1381</v>
      </c>
      <c r="D430" s="15">
        <v>1900</v>
      </c>
      <c r="E430" s="121">
        <v>1</v>
      </c>
      <c r="F430" t="s">
        <v>1026</v>
      </c>
      <c r="G430" s="121" t="s">
        <v>1379</v>
      </c>
      <c r="H430" t="s">
        <v>381</v>
      </c>
      <c r="I430" t="s">
        <v>489</v>
      </c>
      <c r="J430" t="s">
        <v>434</v>
      </c>
      <c r="K430" t="s">
        <v>791</v>
      </c>
      <c r="L430" s="755">
        <v>2.9</v>
      </c>
      <c r="M430" t="s">
        <v>774</v>
      </c>
      <c r="N430" s="680">
        <f t="shared" ca="1" si="30"/>
        <v>0</v>
      </c>
      <c r="O430" s="680">
        <f t="shared" ca="1" si="30"/>
        <v>0</v>
      </c>
      <c r="P430" s="680">
        <f t="shared" ca="1" si="30"/>
        <v>0</v>
      </c>
      <c r="Q430" s="680">
        <f t="shared" ca="1" si="30"/>
        <v>0</v>
      </c>
      <c r="R430" s="680">
        <f t="shared" ca="1" si="30"/>
        <v>0</v>
      </c>
      <c r="S430" t="str">
        <f t="shared" si="27"/>
        <v>ASRCMS202202</v>
      </c>
      <c r="T430" s="957">
        <f t="shared" si="28"/>
        <v>45230</v>
      </c>
      <c r="U430" t="str">
        <f t="shared" si="29"/>
        <v>Unaudited</v>
      </c>
    </row>
    <row r="431" spans="1:21" x14ac:dyDescent="0.25">
      <c r="A431" t="s">
        <v>438</v>
      </c>
      <c r="B431" t="s">
        <v>1380</v>
      </c>
      <c r="C431" t="s">
        <v>1381</v>
      </c>
      <c r="D431" s="15">
        <v>1900</v>
      </c>
      <c r="E431" s="121">
        <v>1</v>
      </c>
      <c r="F431" t="s">
        <v>1026</v>
      </c>
      <c r="G431" s="121" t="s">
        <v>1379</v>
      </c>
      <c r="H431" t="s">
        <v>381</v>
      </c>
      <c r="I431" t="s">
        <v>489</v>
      </c>
      <c r="J431" t="s">
        <v>434</v>
      </c>
      <c r="K431" t="s">
        <v>224</v>
      </c>
      <c r="L431" s="755">
        <v>2.11</v>
      </c>
      <c r="M431" t="s">
        <v>229</v>
      </c>
      <c r="N431" s="680">
        <f t="shared" ca="1" si="30"/>
        <v>0</v>
      </c>
      <c r="O431" s="680">
        <f t="shared" ca="1" si="30"/>
        <v>0</v>
      </c>
      <c r="P431" s="680">
        <f t="shared" ca="1" si="30"/>
        <v>0</v>
      </c>
      <c r="Q431" s="680">
        <f t="shared" ca="1" si="30"/>
        <v>0</v>
      </c>
      <c r="R431" s="680">
        <f t="shared" ca="1" si="30"/>
        <v>0</v>
      </c>
      <c r="S431" t="str">
        <f t="shared" si="27"/>
        <v>ASRCMS202202</v>
      </c>
      <c r="T431" s="957">
        <f t="shared" si="28"/>
        <v>45230</v>
      </c>
      <c r="U431" t="str">
        <f t="shared" si="29"/>
        <v>Unaudited</v>
      </c>
    </row>
    <row r="432" spans="1:21" x14ac:dyDescent="0.25">
      <c r="A432" t="s">
        <v>438</v>
      </c>
      <c r="B432" t="s">
        <v>1380</v>
      </c>
      <c r="C432" t="s">
        <v>1381</v>
      </c>
      <c r="D432" s="15">
        <v>1900</v>
      </c>
      <c r="E432" s="121">
        <v>1</v>
      </c>
      <c r="F432" t="s">
        <v>1026</v>
      </c>
      <c r="G432" s="121" t="s">
        <v>1379</v>
      </c>
      <c r="H432" t="s">
        <v>381</v>
      </c>
      <c r="I432" t="s">
        <v>489</v>
      </c>
      <c r="J432" t="s">
        <v>434</v>
      </c>
      <c r="K432" t="s">
        <v>224</v>
      </c>
      <c r="L432" s="755">
        <v>2.12</v>
      </c>
      <c r="M432" t="s">
        <v>555</v>
      </c>
      <c r="N432" s="680">
        <f t="shared" ca="1" si="30"/>
        <v>0</v>
      </c>
      <c r="O432" s="680">
        <f t="shared" ca="1" si="30"/>
        <v>0</v>
      </c>
      <c r="P432" s="680">
        <f t="shared" ca="1" si="30"/>
        <v>0</v>
      </c>
      <c r="Q432" s="680">
        <f t="shared" ca="1" si="30"/>
        <v>0</v>
      </c>
      <c r="R432" s="680">
        <f t="shared" ca="1" si="30"/>
        <v>0</v>
      </c>
      <c r="S432" t="str">
        <f t="shared" si="27"/>
        <v>ASRCMS202202</v>
      </c>
      <c r="T432" s="957">
        <f t="shared" si="28"/>
        <v>45230</v>
      </c>
      <c r="U432" t="str">
        <f t="shared" si="29"/>
        <v>Unaudited</v>
      </c>
    </row>
    <row r="433" spans="1:21" x14ac:dyDescent="0.25">
      <c r="A433" t="s">
        <v>438</v>
      </c>
      <c r="B433" t="s">
        <v>1380</v>
      </c>
      <c r="C433" t="s">
        <v>1381</v>
      </c>
      <c r="D433" s="15">
        <v>1900</v>
      </c>
      <c r="E433" s="121">
        <v>1</v>
      </c>
      <c r="F433" t="s">
        <v>1026</v>
      </c>
      <c r="G433" s="121" t="s">
        <v>1379</v>
      </c>
      <c r="H433" t="s">
        <v>381</v>
      </c>
      <c r="I433" t="s">
        <v>489</v>
      </c>
      <c r="J433" t="s">
        <v>434</v>
      </c>
      <c r="K433" t="s">
        <v>224</v>
      </c>
      <c r="L433" s="755">
        <v>2.13</v>
      </c>
      <c r="M433" t="s">
        <v>230</v>
      </c>
      <c r="N433" s="680">
        <f t="shared" ca="1" si="30"/>
        <v>0</v>
      </c>
      <c r="O433" s="680">
        <f t="shared" ca="1" si="30"/>
        <v>0</v>
      </c>
      <c r="P433" s="680">
        <f t="shared" ca="1" si="30"/>
        <v>0</v>
      </c>
      <c r="Q433" s="680">
        <f t="shared" ca="1" si="30"/>
        <v>0</v>
      </c>
      <c r="R433" s="680">
        <f t="shared" ca="1" si="30"/>
        <v>0</v>
      </c>
      <c r="S433" t="str">
        <f t="shared" si="27"/>
        <v>ASRCMS202202</v>
      </c>
      <c r="T433" s="957">
        <f t="shared" si="28"/>
        <v>45230</v>
      </c>
      <c r="U433" t="str">
        <f t="shared" si="29"/>
        <v>Unaudited</v>
      </c>
    </row>
    <row r="434" spans="1:21" x14ac:dyDescent="0.25">
      <c r="A434" t="s">
        <v>438</v>
      </c>
      <c r="B434" t="s">
        <v>1380</v>
      </c>
      <c r="C434" t="s">
        <v>1381</v>
      </c>
      <c r="D434" s="15">
        <v>1900</v>
      </c>
      <c r="E434" s="121">
        <v>1</v>
      </c>
      <c r="F434" t="s">
        <v>1026</v>
      </c>
      <c r="G434" s="121" t="s">
        <v>1379</v>
      </c>
      <c r="H434" t="s">
        <v>381</v>
      </c>
      <c r="I434" t="s">
        <v>489</v>
      </c>
      <c r="J434" t="s">
        <v>434</v>
      </c>
      <c r="K434" t="s">
        <v>224</v>
      </c>
      <c r="L434" s="755">
        <v>2.14</v>
      </c>
      <c r="M434" t="s">
        <v>559</v>
      </c>
      <c r="N434" s="680">
        <f t="shared" ca="1" si="30"/>
        <v>0</v>
      </c>
      <c r="O434" s="680">
        <f t="shared" ca="1" si="30"/>
        <v>0</v>
      </c>
      <c r="P434" s="680">
        <f t="shared" ca="1" si="30"/>
        <v>0</v>
      </c>
      <c r="Q434" s="680">
        <f t="shared" ca="1" si="30"/>
        <v>0</v>
      </c>
      <c r="R434" s="680">
        <f t="shared" ca="1" si="30"/>
        <v>0</v>
      </c>
      <c r="S434" t="str">
        <f t="shared" si="27"/>
        <v>ASRCMS202202</v>
      </c>
      <c r="T434" s="957">
        <f t="shared" si="28"/>
        <v>45230</v>
      </c>
      <c r="U434" t="str">
        <f t="shared" si="29"/>
        <v>Unaudited</v>
      </c>
    </row>
    <row r="435" spans="1:21" x14ac:dyDescent="0.25">
      <c r="A435" t="s">
        <v>438</v>
      </c>
      <c r="B435" t="s">
        <v>1380</v>
      </c>
      <c r="C435" t="s">
        <v>1381</v>
      </c>
      <c r="D435" s="15">
        <v>1900</v>
      </c>
      <c r="E435" s="121">
        <v>1</v>
      </c>
      <c r="F435" t="s">
        <v>1026</v>
      </c>
      <c r="G435" s="121" t="s">
        <v>1379</v>
      </c>
      <c r="H435" t="s">
        <v>381</v>
      </c>
      <c r="I435" t="s">
        <v>489</v>
      </c>
      <c r="J435" t="s">
        <v>434</v>
      </c>
      <c r="K435" t="s">
        <v>224</v>
      </c>
      <c r="L435" s="755">
        <v>2.15</v>
      </c>
      <c r="M435" t="s">
        <v>20</v>
      </c>
      <c r="N435" s="680">
        <f t="shared" ca="1" si="30"/>
        <v>0</v>
      </c>
      <c r="O435" s="680">
        <f t="shared" ca="1" si="30"/>
        <v>0</v>
      </c>
      <c r="P435" s="680">
        <f t="shared" ca="1" si="30"/>
        <v>0</v>
      </c>
      <c r="Q435" s="680">
        <f t="shared" ca="1" si="30"/>
        <v>0</v>
      </c>
      <c r="R435" s="680">
        <f t="shared" ca="1" si="30"/>
        <v>0</v>
      </c>
      <c r="S435" t="str">
        <f t="shared" si="27"/>
        <v>ASRCMS202202</v>
      </c>
      <c r="T435" s="957">
        <f t="shared" si="28"/>
        <v>45230</v>
      </c>
      <c r="U435" t="str">
        <f t="shared" si="29"/>
        <v>Unaudited</v>
      </c>
    </row>
    <row r="436" spans="1:21" x14ac:dyDescent="0.25">
      <c r="A436" t="s">
        <v>438</v>
      </c>
      <c r="B436" t="s">
        <v>1380</v>
      </c>
      <c r="C436" t="s">
        <v>1381</v>
      </c>
      <c r="D436" s="15">
        <v>1900</v>
      </c>
      <c r="E436" s="121">
        <v>1</v>
      </c>
      <c r="F436" t="s">
        <v>1026</v>
      </c>
      <c r="G436" s="121" t="s">
        <v>1379</v>
      </c>
      <c r="H436" t="s">
        <v>381</v>
      </c>
      <c r="I436" t="s">
        <v>489</v>
      </c>
      <c r="J436" t="s">
        <v>434</v>
      </c>
      <c r="K436" t="s">
        <v>224</v>
      </c>
      <c r="L436" s="755">
        <v>2.16</v>
      </c>
      <c r="M436" t="s">
        <v>794</v>
      </c>
      <c r="N436" s="680">
        <f t="shared" ca="1" si="30"/>
        <v>0</v>
      </c>
      <c r="O436" s="680">
        <f t="shared" ca="1" si="30"/>
        <v>0</v>
      </c>
      <c r="P436" s="680">
        <f t="shared" ca="1" si="30"/>
        <v>0</v>
      </c>
      <c r="Q436" s="680">
        <f t="shared" ca="1" si="30"/>
        <v>0</v>
      </c>
      <c r="R436" s="680">
        <f t="shared" ca="1" si="30"/>
        <v>0</v>
      </c>
      <c r="S436" t="str">
        <f t="shared" si="27"/>
        <v>ASRCMS202202</v>
      </c>
      <c r="T436" s="957">
        <f t="shared" si="28"/>
        <v>45230</v>
      </c>
      <c r="U436" t="str">
        <f t="shared" si="29"/>
        <v>Unaudited</v>
      </c>
    </row>
    <row r="437" spans="1:21" x14ac:dyDescent="0.25">
      <c r="A437" t="s">
        <v>438</v>
      </c>
      <c r="B437" t="s">
        <v>1380</v>
      </c>
      <c r="C437" t="s">
        <v>1381</v>
      </c>
      <c r="D437" s="15">
        <v>1900</v>
      </c>
      <c r="E437" s="121">
        <v>1</v>
      </c>
      <c r="F437" t="s">
        <v>1026</v>
      </c>
      <c r="G437" s="121" t="s">
        <v>1379</v>
      </c>
      <c r="H437" t="s">
        <v>381</v>
      </c>
      <c r="I437" t="s">
        <v>489</v>
      </c>
      <c r="J437" t="s">
        <v>434</v>
      </c>
      <c r="K437" t="s">
        <v>224</v>
      </c>
      <c r="L437" s="755">
        <v>2.17</v>
      </c>
      <c r="M437" t="s">
        <v>1047</v>
      </c>
      <c r="N437" s="680">
        <f t="shared" ca="1" si="30"/>
        <v>0</v>
      </c>
      <c r="O437" s="680">
        <f t="shared" ca="1" si="30"/>
        <v>0</v>
      </c>
      <c r="P437" s="680">
        <f t="shared" ca="1" si="30"/>
        <v>0</v>
      </c>
      <c r="Q437" s="680">
        <f t="shared" ca="1" si="30"/>
        <v>0</v>
      </c>
      <c r="R437" s="680">
        <f t="shared" ca="1" si="30"/>
        <v>0</v>
      </c>
      <c r="S437" t="str">
        <f t="shared" si="27"/>
        <v>ASRCMS202202</v>
      </c>
      <c r="T437" s="957">
        <f t="shared" si="28"/>
        <v>45230</v>
      </c>
      <c r="U437" t="str">
        <f t="shared" si="29"/>
        <v>Unaudited</v>
      </c>
    </row>
    <row r="438" spans="1:21" x14ac:dyDescent="0.25">
      <c r="A438" t="s">
        <v>438</v>
      </c>
      <c r="B438" t="s">
        <v>1380</v>
      </c>
      <c r="C438" t="s">
        <v>1381</v>
      </c>
      <c r="D438" s="15">
        <v>1900</v>
      </c>
      <c r="E438" s="121">
        <v>1</v>
      </c>
      <c r="F438" t="s">
        <v>1026</v>
      </c>
      <c r="G438" s="121" t="s">
        <v>1379</v>
      </c>
      <c r="H438" t="s">
        <v>381</v>
      </c>
      <c r="I438" t="s">
        <v>489</v>
      </c>
      <c r="J438" t="s">
        <v>434</v>
      </c>
      <c r="K438" t="s">
        <v>224</v>
      </c>
      <c r="L438" s="755">
        <v>2.1800000000000002</v>
      </c>
      <c r="M438" t="s">
        <v>651</v>
      </c>
      <c r="N438" s="680">
        <f t="shared" ca="1" si="30"/>
        <v>0</v>
      </c>
      <c r="O438" s="680">
        <f t="shared" ca="1" si="30"/>
        <v>0</v>
      </c>
      <c r="P438" s="680">
        <f t="shared" ca="1" si="30"/>
        <v>0</v>
      </c>
      <c r="Q438" s="680">
        <f t="shared" ca="1" si="30"/>
        <v>0</v>
      </c>
      <c r="R438" s="680">
        <f t="shared" ca="1" si="30"/>
        <v>0</v>
      </c>
      <c r="S438" t="str">
        <f t="shared" si="27"/>
        <v>ASRCMS202202</v>
      </c>
      <c r="T438" s="957">
        <f t="shared" si="28"/>
        <v>45230</v>
      </c>
      <c r="U438" t="str">
        <f t="shared" si="29"/>
        <v>Unaudited</v>
      </c>
    </row>
    <row r="439" spans="1:21" x14ac:dyDescent="0.25">
      <c r="A439" t="s">
        <v>438</v>
      </c>
      <c r="B439" t="s">
        <v>1380</v>
      </c>
      <c r="C439" t="s">
        <v>1381</v>
      </c>
      <c r="D439" s="15">
        <v>1900</v>
      </c>
      <c r="E439" s="121">
        <v>1</v>
      </c>
      <c r="F439" t="s">
        <v>1026</v>
      </c>
      <c r="G439" s="121" t="s">
        <v>1379</v>
      </c>
      <c r="H439" t="s">
        <v>381</v>
      </c>
      <c r="I439" t="s">
        <v>489</v>
      </c>
      <c r="J439" t="s">
        <v>434</v>
      </c>
      <c r="K439" t="s">
        <v>224</v>
      </c>
      <c r="L439" s="755">
        <v>2.19</v>
      </c>
      <c r="M439" t="s">
        <v>219</v>
      </c>
      <c r="N439" s="680">
        <f t="shared" ca="1" si="30"/>
        <v>0</v>
      </c>
      <c r="O439" s="680">
        <f t="shared" ca="1" si="30"/>
        <v>0</v>
      </c>
      <c r="P439" s="680">
        <f t="shared" ca="1" si="30"/>
        <v>0</v>
      </c>
      <c r="Q439" s="680">
        <f t="shared" ca="1" si="30"/>
        <v>0</v>
      </c>
      <c r="R439" s="680">
        <f t="shared" ca="1" si="30"/>
        <v>0</v>
      </c>
      <c r="S439" t="str">
        <f t="shared" si="27"/>
        <v>ASRCMS202202</v>
      </c>
      <c r="T439" s="957">
        <f t="shared" si="28"/>
        <v>45230</v>
      </c>
      <c r="U439" t="str">
        <f t="shared" si="29"/>
        <v>Unaudited</v>
      </c>
    </row>
    <row r="440" spans="1:21" x14ac:dyDescent="0.25">
      <c r="A440" t="s">
        <v>438</v>
      </c>
      <c r="B440" t="s">
        <v>1380</v>
      </c>
      <c r="C440" t="s">
        <v>1381</v>
      </c>
      <c r="D440" s="15">
        <v>1900</v>
      </c>
      <c r="E440" s="121">
        <v>1</v>
      </c>
      <c r="F440" t="s">
        <v>1026</v>
      </c>
      <c r="G440" s="121" t="s">
        <v>1379</v>
      </c>
      <c r="H440" t="s">
        <v>381</v>
      </c>
      <c r="I440" t="s">
        <v>489</v>
      </c>
      <c r="J440" t="s">
        <v>434</v>
      </c>
      <c r="K440" t="s">
        <v>224</v>
      </c>
      <c r="L440" s="755" t="s">
        <v>700</v>
      </c>
      <c r="M440" t="s">
        <v>231</v>
      </c>
      <c r="N440" s="680">
        <f t="shared" ca="1" si="30"/>
        <v>0</v>
      </c>
      <c r="O440" s="680">
        <f t="shared" ca="1" si="30"/>
        <v>0</v>
      </c>
      <c r="P440" s="680">
        <f t="shared" ca="1" si="30"/>
        <v>0</v>
      </c>
      <c r="Q440" s="680">
        <f t="shared" ca="1" si="30"/>
        <v>0</v>
      </c>
      <c r="R440" s="680">
        <f t="shared" ca="1" si="30"/>
        <v>0</v>
      </c>
      <c r="S440" t="str">
        <f t="shared" si="27"/>
        <v>ASRCMS202202</v>
      </c>
      <c r="T440" s="957">
        <f t="shared" si="28"/>
        <v>45230</v>
      </c>
      <c r="U440" t="str">
        <f t="shared" si="29"/>
        <v>Unaudited</v>
      </c>
    </row>
    <row r="441" spans="1:21" x14ac:dyDescent="0.25">
      <c r="A441" t="s">
        <v>438</v>
      </c>
      <c r="B441" t="s">
        <v>1380</v>
      </c>
      <c r="C441" t="s">
        <v>1381</v>
      </c>
      <c r="D441" s="15">
        <v>1900</v>
      </c>
      <c r="E441" s="121">
        <v>1</v>
      </c>
      <c r="F441" t="s">
        <v>1026</v>
      </c>
      <c r="G441" s="121" t="s">
        <v>1379</v>
      </c>
      <c r="H441" t="s">
        <v>381</v>
      </c>
      <c r="I441" t="s">
        <v>489</v>
      </c>
      <c r="J441" t="s">
        <v>434</v>
      </c>
      <c r="K441" t="s">
        <v>224</v>
      </c>
      <c r="L441" s="755">
        <v>2.21</v>
      </c>
      <c r="M441" t="s">
        <v>467</v>
      </c>
      <c r="N441" s="680">
        <f t="shared" ca="1" si="30"/>
        <v>0</v>
      </c>
      <c r="O441" s="680">
        <f t="shared" ca="1" si="30"/>
        <v>0</v>
      </c>
      <c r="P441" s="680">
        <f t="shared" ca="1" si="30"/>
        <v>0</v>
      </c>
      <c r="Q441" s="680">
        <f t="shared" ca="1" si="30"/>
        <v>0</v>
      </c>
      <c r="R441" s="680">
        <f t="shared" ca="1" si="30"/>
        <v>0</v>
      </c>
      <c r="S441" t="str">
        <f t="shared" si="27"/>
        <v>ASRCMS202202</v>
      </c>
      <c r="T441" s="957">
        <f t="shared" si="28"/>
        <v>45230</v>
      </c>
      <c r="U441" t="str">
        <f t="shared" si="29"/>
        <v>Unaudited</v>
      </c>
    </row>
    <row r="442" spans="1:21" x14ac:dyDescent="0.25">
      <c r="A442" t="s">
        <v>438</v>
      </c>
      <c r="B442" t="s">
        <v>1380</v>
      </c>
      <c r="C442" t="s">
        <v>1381</v>
      </c>
      <c r="D442" s="15">
        <v>1900</v>
      </c>
      <c r="E442" s="121">
        <v>1</v>
      </c>
      <c r="F442" t="s">
        <v>1026</v>
      </c>
      <c r="G442" s="121" t="s">
        <v>1379</v>
      </c>
      <c r="H442" t="s">
        <v>381</v>
      </c>
      <c r="I442" t="s">
        <v>489</v>
      </c>
      <c r="J442" t="s">
        <v>434</v>
      </c>
      <c r="K442" t="s">
        <v>6</v>
      </c>
      <c r="L442" s="755" t="s">
        <v>70</v>
      </c>
      <c r="M442" t="s">
        <v>189</v>
      </c>
      <c r="N442" s="680">
        <f t="shared" ca="1" si="30"/>
        <v>0</v>
      </c>
      <c r="O442" s="680">
        <f t="shared" ca="1" si="30"/>
        <v>0</v>
      </c>
      <c r="P442" s="680">
        <f t="shared" ca="1" si="30"/>
        <v>0</v>
      </c>
      <c r="Q442" s="680">
        <f t="shared" ca="1" si="30"/>
        <v>0</v>
      </c>
      <c r="R442" s="680">
        <f t="shared" ca="1" si="30"/>
        <v>0</v>
      </c>
      <c r="S442" t="str">
        <f t="shared" si="27"/>
        <v>ASRCMS202202</v>
      </c>
      <c r="T442" s="957">
        <f t="shared" si="28"/>
        <v>45230</v>
      </c>
      <c r="U442" t="str">
        <f t="shared" si="29"/>
        <v>Unaudited</v>
      </c>
    </row>
    <row r="443" spans="1:21" x14ac:dyDescent="0.25">
      <c r="A443" t="s">
        <v>438</v>
      </c>
      <c r="B443" t="s">
        <v>1380</v>
      </c>
      <c r="C443" t="s">
        <v>1381</v>
      </c>
      <c r="D443" s="15">
        <v>1900</v>
      </c>
      <c r="E443" s="121">
        <v>1</v>
      </c>
      <c r="F443" t="s">
        <v>1026</v>
      </c>
      <c r="G443" s="121" t="s">
        <v>1379</v>
      </c>
      <c r="H443" t="s">
        <v>381</v>
      </c>
      <c r="I443" t="s">
        <v>489</v>
      </c>
      <c r="J443" t="s">
        <v>434</v>
      </c>
      <c r="K443" t="s">
        <v>6</v>
      </c>
      <c r="L443" s="755" t="s">
        <v>71</v>
      </c>
      <c r="M443" t="s">
        <v>232</v>
      </c>
      <c r="N443" s="680">
        <f t="shared" ca="1" si="30"/>
        <v>0</v>
      </c>
      <c r="O443" s="680">
        <f t="shared" ca="1" si="30"/>
        <v>0</v>
      </c>
      <c r="P443" s="680">
        <f t="shared" ca="1" si="30"/>
        <v>0</v>
      </c>
      <c r="Q443" s="680">
        <f t="shared" ca="1" si="30"/>
        <v>0</v>
      </c>
      <c r="R443" s="680">
        <f t="shared" ca="1" si="30"/>
        <v>0</v>
      </c>
      <c r="S443" t="str">
        <f t="shared" si="27"/>
        <v>ASRCMS202202</v>
      </c>
      <c r="T443" s="957">
        <f t="shared" si="28"/>
        <v>45230</v>
      </c>
      <c r="U443" t="str">
        <f t="shared" si="29"/>
        <v>Unaudited</v>
      </c>
    </row>
    <row r="444" spans="1:21" x14ac:dyDescent="0.25">
      <c r="A444" t="s">
        <v>438</v>
      </c>
      <c r="B444" t="s">
        <v>1380</v>
      </c>
      <c r="C444" t="s">
        <v>1381</v>
      </c>
      <c r="D444" s="15">
        <v>1900</v>
      </c>
      <c r="E444" s="121">
        <v>1</v>
      </c>
      <c r="F444" t="s">
        <v>1026</v>
      </c>
      <c r="G444" s="121" t="s">
        <v>1379</v>
      </c>
      <c r="H444" t="s">
        <v>381</v>
      </c>
      <c r="I444" t="s">
        <v>489</v>
      </c>
      <c r="J444" t="s">
        <v>434</v>
      </c>
      <c r="K444" t="s">
        <v>6</v>
      </c>
      <c r="L444" s="755" t="s">
        <v>72</v>
      </c>
      <c r="M444" t="s">
        <v>165</v>
      </c>
      <c r="N444" s="680">
        <f t="shared" ca="1" si="30"/>
        <v>0</v>
      </c>
      <c r="O444" s="680">
        <f t="shared" ca="1" si="30"/>
        <v>0</v>
      </c>
      <c r="P444" s="680">
        <f t="shared" ca="1" si="30"/>
        <v>0</v>
      </c>
      <c r="Q444" s="680">
        <f t="shared" ca="1" si="30"/>
        <v>0</v>
      </c>
      <c r="R444" s="680">
        <f t="shared" ca="1" si="30"/>
        <v>0</v>
      </c>
      <c r="S444" t="str">
        <f t="shared" si="27"/>
        <v>ASRCMS202202</v>
      </c>
      <c r="T444" s="957">
        <f t="shared" si="28"/>
        <v>45230</v>
      </c>
      <c r="U444" t="str">
        <f t="shared" si="29"/>
        <v>Unaudited</v>
      </c>
    </row>
    <row r="445" spans="1:21" x14ac:dyDescent="0.25">
      <c r="A445" t="s">
        <v>438</v>
      </c>
      <c r="B445" t="s">
        <v>1380</v>
      </c>
      <c r="C445" t="s">
        <v>1381</v>
      </c>
      <c r="D445" s="15">
        <v>1900</v>
      </c>
      <c r="E445" s="121">
        <v>1</v>
      </c>
      <c r="F445" t="s">
        <v>1026</v>
      </c>
      <c r="G445" s="121" t="s">
        <v>1379</v>
      </c>
      <c r="H445" t="s">
        <v>381</v>
      </c>
      <c r="I445" t="s">
        <v>489</v>
      </c>
      <c r="J445" t="s">
        <v>434</v>
      </c>
      <c r="K445" t="s">
        <v>6</v>
      </c>
      <c r="L445" s="755">
        <v>3.4</v>
      </c>
      <c r="M445" t="s">
        <v>462</v>
      </c>
      <c r="N445" s="680">
        <f t="shared" ca="1" si="30"/>
        <v>0</v>
      </c>
      <c r="O445" s="680">
        <f t="shared" ca="1" si="30"/>
        <v>0</v>
      </c>
      <c r="P445" s="680">
        <f t="shared" ca="1" si="30"/>
        <v>0</v>
      </c>
      <c r="Q445" s="680">
        <f t="shared" ca="1" si="30"/>
        <v>0</v>
      </c>
      <c r="R445" s="680">
        <f t="shared" ca="1" si="30"/>
        <v>0</v>
      </c>
      <c r="S445" t="str">
        <f t="shared" si="27"/>
        <v>ASRCMS202202</v>
      </c>
      <c r="T445" s="957">
        <f t="shared" si="28"/>
        <v>45230</v>
      </c>
      <c r="U445" t="str">
        <f t="shared" si="29"/>
        <v>Unaudited</v>
      </c>
    </row>
    <row r="446" spans="1:21" x14ac:dyDescent="0.25">
      <c r="A446" t="s">
        <v>438</v>
      </c>
      <c r="B446" t="s">
        <v>1380</v>
      </c>
      <c r="C446" t="s">
        <v>1381</v>
      </c>
      <c r="D446" s="15">
        <v>1900</v>
      </c>
      <c r="E446" s="121">
        <v>1</v>
      </c>
      <c r="F446" t="s">
        <v>1026</v>
      </c>
      <c r="G446" s="121" t="s">
        <v>1379</v>
      </c>
      <c r="H446" t="s">
        <v>381</v>
      </c>
      <c r="I446" t="s">
        <v>489</v>
      </c>
      <c r="J446" t="s">
        <v>434</v>
      </c>
      <c r="K446" t="s">
        <v>435</v>
      </c>
      <c r="L446" s="755">
        <v>4.5</v>
      </c>
      <c r="M446" t="s">
        <v>32</v>
      </c>
      <c r="N446" s="680">
        <f t="shared" ca="1" si="30"/>
        <v>0</v>
      </c>
      <c r="O446" s="680">
        <f t="shared" ca="1" si="30"/>
        <v>0</v>
      </c>
      <c r="P446" s="680">
        <f t="shared" ca="1" si="30"/>
        <v>0</v>
      </c>
      <c r="Q446" s="680">
        <f t="shared" ca="1" si="30"/>
        <v>0</v>
      </c>
      <c r="R446" s="680">
        <f t="shared" ca="1" si="30"/>
        <v>0</v>
      </c>
      <c r="S446" t="str">
        <f t="shared" si="27"/>
        <v>ASRCMS202202</v>
      </c>
      <c r="T446" s="957">
        <f t="shared" si="28"/>
        <v>45230</v>
      </c>
      <c r="U446" t="str">
        <f t="shared" si="29"/>
        <v>Unaudited</v>
      </c>
    </row>
    <row r="447" spans="1:21" x14ac:dyDescent="0.25">
      <c r="A447" t="s">
        <v>438</v>
      </c>
      <c r="B447" t="s">
        <v>1380</v>
      </c>
      <c r="C447" t="s">
        <v>1381</v>
      </c>
      <c r="D447" s="15">
        <v>1900</v>
      </c>
      <c r="E447" s="121">
        <v>1</v>
      </c>
      <c r="F447" t="s">
        <v>1026</v>
      </c>
      <c r="G447" s="121" t="s">
        <v>1379</v>
      </c>
      <c r="H447" t="s">
        <v>381</v>
      </c>
      <c r="I447" t="s">
        <v>489</v>
      </c>
      <c r="J447" t="s">
        <v>434</v>
      </c>
      <c r="K447" t="s">
        <v>435</v>
      </c>
      <c r="L447" s="755" t="s">
        <v>939</v>
      </c>
      <c r="M447" t="s">
        <v>930</v>
      </c>
      <c r="N447" s="680">
        <f t="shared" ca="1" si="30"/>
        <v>0</v>
      </c>
      <c r="O447" s="680">
        <f t="shared" ca="1" si="30"/>
        <v>0</v>
      </c>
      <c r="P447" s="680">
        <f t="shared" ca="1" si="30"/>
        <v>0</v>
      </c>
      <c r="Q447" s="680">
        <f t="shared" ca="1" si="30"/>
        <v>0</v>
      </c>
      <c r="R447" s="680">
        <f t="shared" ca="1" si="30"/>
        <v>0</v>
      </c>
      <c r="S447" t="str">
        <f t="shared" si="27"/>
        <v>ASRCMS202202</v>
      </c>
      <c r="T447" s="957">
        <f t="shared" si="28"/>
        <v>45230</v>
      </c>
      <c r="U447" t="str">
        <f t="shared" si="29"/>
        <v>Unaudited</v>
      </c>
    </row>
    <row r="448" spans="1:21" x14ac:dyDescent="0.25">
      <c r="A448" t="s">
        <v>438</v>
      </c>
      <c r="B448" t="s">
        <v>1380</v>
      </c>
      <c r="C448" t="s">
        <v>1381</v>
      </c>
      <c r="D448" s="15">
        <v>1900</v>
      </c>
      <c r="E448" s="121">
        <v>1</v>
      </c>
      <c r="F448" t="s">
        <v>1026</v>
      </c>
      <c r="G448" s="121" t="s">
        <v>1379</v>
      </c>
      <c r="H448" t="s">
        <v>381</v>
      </c>
      <c r="I448" t="s">
        <v>489</v>
      </c>
      <c r="J448" t="s">
        <v>434</v>
      </c>
      <c r="K448" t="s">
        <v>435</v>
      </c>
      <c r="L448" s="755" t="s">
        <v>194</v>
      </c>
      <c r="M448" t="s">
        <v>40</v>
      </c>
      <c r="N448" s="680">
        <f t="shared" ca="1" si="30"/>
        <v>0</v>
      </c>
      <c r="O448" s="680">
        <f t="shared" ca="1" si="30"/>
        <v>0</v>
      </c>
      <c r="P448" s="680">
        <f t="shared" ca="1" si="30"/>
        <v>0</v>
      </c>
      <c r="Q448" s="680">
        <f t="shared" ca="1" si="30"/>
        <v>0</v>
      </c>
      <c r="R448" s="680">
        <f t="shared" ca="1" si="30"/>
        <v>0</v>
      </c>
      <c r="S448" t="str">
        <f t="shared" si="27"/>
        <v>ASRCMS202202</v>
      </c>
      <c r="T448" s="957">
        <f t="shared" si="28"/>
        <v>45230</v>
      </c>
      <c r="U448" t="str">
        <f t="shared" si="29"/>
        <v>Unaudited</v>
      </c>
    </row>
    <row r="449" spans="1:21" x14ac:dyDescent="0.25">
      <c r="A449" t="s">
        <v>438</v>
      </c>
      <c r="B449" t="s">
        <v>1380</v>
      </c>
      <c r="C449" t="s">
        <v>1381</v>
      </c>
      <c r="D449" s="15">
        <v>1900</v>
      </c>
      <c r="E449" s="121">
        <v>1</v>
      </c>
      <c r="F449" t="s">
        <v>1026</v>
      </c>
      <c r="G449" s="121" t="s">
        <v>1379</v>
      </c>
      <c r="H449" t="s">
        <v>381</v>
      </c>
      <c r="I449" t="s">
        <v>489</v>
      </c>
      <c r="J449" t="s">
        <v>434</v>
      </c>
      <c r="K449" t="s">
        <v>435</v>
      </c>
      <c r="L449" s="755" t="s">
        <v>193</v>
      </c>
      <c r="M449" t="s">
        <v>330</v>
      </c>
      <c r="N449" s="680">
        <f t="shared" ca="1" si="30"/>
        <v>0</v>
      </c>
      <c r="O449" s="680">
        <f t="shared" ca="1" si="30"/>
        <v>0</v>
      </c>
      <c r="P449" s="680">
        <f t="shared" ca="1" si="30"/>
        <v>0</v>
      </c>
      <c r="Q449" s="680">
        <f t="shared" ca="1" si="30"/>
        <v>0</v>
      </c>
      <c r="R449" s="680">
        <f t="shared" ca="1" si="30"/>
        <v>0</v>
      </c>
      <c r="S449" t="str">
        <f t="shared" si="27"/>
        <v>ASRCMS202202</v>
      </c>
      <c r="T449" s="957">
        <f t="shared" si="28"/>
        <v>45230</v>
      </c>
      <c r="U449" t="str">
        <f t="shared" si="29"/>
        <v>Unaudited</v>
      </c>
    </row>
    <row r="450" spans="1:21" x14ac:dyDescent="0.25">
      <c r="A450" t="s">
        <v>438</v>
      </c>
      <c r="B450" t="s">
        <v>1380</v>
      </c>
      <c r="C450" t="s">
        <v>1381</v>
      </c>
      <c r="D450" s="15">
        <v>1900</v>
      </c>
      <c r="E450" s="121">
        <v>1</v>
      </c>
      <c r="F450" t="s">
        <v>1026</v>
      </c>
      <c r="G450" s="121" t="s">
        <v>1379</v>
      </c>
      <c r="H450" t="s">
        <v>381</v>
      </c>
      <c r="I450" t="s">
        <v>489</v>
      </c>
      <c r="J450" t="s">
        <v>451</v>
      </c>
      <c r="K450" t="s">
        <v>436</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ASRCMS202202</v>
      </c>
      <c r="T450" s="957">
        <f t="shared" ref="T450:T513" si="32">file_date</f>
        <v>45230</v>
      </c>
      <c r="U450" t="str">
        <f t="shared" ref="U450:U513" si="33">status</f>
        <v>Unaudited</v>
      </c>
    </row>
    <row r="451" spans="1:21" x14ac:dyDescent="0.25">
      <c r="A451" t="s">
        <v>438</v>
      </c>
      <c r="B451" t="s">
        <v>1380</v>
      </c>
      <c r="C451" t="s">
        <v>1381</v>
      </c>
      <c r="D451" s="15">
        <v>1900</v>
      </c>
      <c r="E451" s="121">
        <v>1</v>
      </c>
      <c r="F451" t="s">
        <v>1026</v>
      </c>
      <c r="G451" s="121" t="s">
        <v>1379</v>
      </c>
      <c r="H451" t="s">
        <v>381</v>
      </c>
      <c r="I451" t="s">
        <v>489</v>
      </c>
      <c r="J451" t="s">
        <v>451</v>
      </c>
      <c r="K451" t="s">
        <v>436</v>
      </c>
      <c r="L451" s="755" t="s">
        <v>80</v>
      </c>
      <c r="M451" t="s">
        <v>98</v>
      </c>
      <c r="N451" s="680">
        <f t="shared" ca="1" si="30"/>
        <v>0</v>
      </c>
      <c r="O451" s="680">
        <f t="shared" ca="1" si="30"/>
        <v>0</v>
      </c>
      <c r="P451" s="680">
        <f t="shared" ca="1" si="30"/>
        <v>0</v>
      </c>
      <c r="Q451" s="680">
        <f t="shared" ca="1" si="30"/>
        <v>0</v>
      </c>
      <c r="R451" s="680">
        <f t="shared" ca="1" si="30"/>
        <v>0</v>
      </c>
      <c r="S451" t="str">
        <f t="shared" si="31"/>
        <v>ASRCMS202202</v>
      </c>
      <c r="T451" s="957">
        <f t="shared" si="32"/>
        <v>45230</v>
      </c>
      <c r="U451" t="str">
        <f t="shared" si="33"/>
        <v>Unaudited</v>
      </c>
    </row>
    <row r="452" spans="1:21" x14ac:dyDescent="0.25">
      <c r="A452" t="s">
        <v>438</v>
      </c>
      <c r="B452" t="s">
        <v>1380</v>
      </c>
      <c r="C452" t="s">
        <v>1381</v>
      </c>
      <c r="D452" s="15">
        <v>1900</v>
      </c>
      <c r="E452" s="121">
        <v>1</v>
      </c>
      <c r="F452" t="s">
        <v>1026</v>
      </c>
      <c r="G452" s="121" t="s">
        <v>1379</v>
      </c>
      <c r="H452" t="s">
        <v>381</v>
      </c>
      <c r="I452" t="s">
        <v>489</v>
      </c>
      <c r="J452" t="s">
        <v>451</v>
      </c>
      <c r="K452" t="s">
        <v>436</v>
      </c>
      <c r="L452" s="755" t="s">
        <v>81</v>
      </c>
      <c r="M452" t="s">
        <v>99</v>
      </c>
      <c r="N452" s="680">
        <f t="shared" ca="1" si="30"/>
        <v>0</v>
      </c>
      <c r="O452" s="680">
        <f t="shared" ca="1" si="30"/>
        <v>0</v>
      </c>
      <c r="P452" s="680">
        <f t="shared" ca="1" si="30"/>
        <v>0</v>
      </c>
      <c r="Q452" s="680">
        <f t="shared" ca="1" si="30"/>
        <v>0</v>
      </c>
      <c r="R452" s="680">
        <f t="shared" ca="1" si="30"/>
        <v>0</v>
      </c>
      <c r="S452" t="str">
        <f t="shared" si="31"/>
        <v>ASRCMS202202</v>
      </c>
      <c r="T452" s="957">
        <f t="shared" si="32"/>
        <v>45230</v>
      </c>
      <c r="U452" t="str">
        <f t="shared" si="33"/>
        <v>Unaudited</v>
      </c>
    </row>
    <row r="453" spans="1:21" x14ac:dyDescent="0.25">
      <c r="A453" t="s">
        <v>438</v>
      </c>
      <c r="B453" t="s">
        <v>1380</v>
      </c>
      <c r="C453" t="s">
        <v>1381</v>
      </c>
      <c r="D453" s="15">
        <v>1900</v>
      </c>
      <c r="E453" s="121">
        <v>1</v>
      </c>
      <c r="F453" t="s">
        <v>1026</v>
      </c>
      <c r="G453" s="121" t="s">
        <v>1379</v>
      </c>
      <c r="H453" t="s">
        <v>381</v>
      </c>
      <c r="I453" t="s">
        <v>489</v>
      </c>
      <c r="J453" t="s">
        <v>451</v>
      </c>
      <c r="K453" t="s">
        <v>436</v>
      </c>
      <c r="L453" s="755" t="s">
        <v>82</v>
      </c>
      <c r="M453" t="s">
        <v>100</v>
      </c>
      <c r="N453" s="680">
        <f t="shared" ca="1" si="30"/>
        <v>0</v>
      </c>
      <c r="O453" s="680">
        <f t="shared" ca="1" si="30"/>
        <v>0</v>
      </c>
      <c r="P453" s="680">
        <f t="shared" ca="1" si="30"/>
        <v>0</v>
      </c>
      <c r="Q453" s="680">
        <f t="shared" ca="1" si="30"/>
        <v>0</v>
      </c>
      <c r="R453" s="680">
        <f t="shared" ca="1" si="30"/>
        <v>0</v>
      </c>
      <c r="S453" t="str">
        <f t="shared" si="31"/>
        <v>ASRCMS202202</v>
      </c>
      <c r="T453" s="957">
        <f t="shared" si="32"/>
        <v>45230</v>
      </c>
      <c r="U453" t="str">
        <f t="shared" si="33"/>
        <v>Unaudited</v>
      </c>
    </row>
    <row r="454" spans="1:21" x14ac:dyDescent="0.25">
      <c r="A454" t="s">
        <v>438</v>
      </c>
      <c r="B454" t="s">
        <v>1380</v>
      </c>
      <c r="C454" t="s">
        <v>1381</v>
      </c>
      <c r="D454" s="15">
        <v>1900</v>
      </c>
      <c r="E454" s="121">
        <v>1</v>
      </c>
      <c r="F454" t="s">
        <v>1026</v>
      </c>
      <c r="G454" s="121" t="s">
        <v>1379</v>
      </c>
      <c r="H454" t="s">
        <v>381</v>
      </c>
      <c r="I454" t="s">
        <v>489</v>
      </c>
      <c r="J454" t="s">
        <v>451</v>
      </c>
      <c r="K454" t="s">
        <v>436</v>
      </c>
      <c r="L454" s="755" t="s">
        <v>217</v>
      </c>
      <c r="M454" t="s">
        <v>101</v>
      </c>
      <c r="N454" s="680">
        <f t="shared" ca="1" si="30"/>
        <v>0</v>
      </c>
      <c r="O454" s="680">
        <f t="shared" ca="1" si="30"/>
        <v>0</v>
      </c>
      <c r="P454" s="680">
        <f t="shared" ca="1" si="30"/>
        <v>0</v>
      </c>
      <c r="Q454" s="680">
        <f t="shared" ca="1" si="30"/>
        <v>0</v>
      </c>
      <c r="R454" s="680">
        <f t="shared" ca="1" si="30"/>
        <v>0</v>
      </c>
      <c r="S454" t="str">
        <f t="shared" si="31"/>
        <v>ASRCMS202202</v>
      </c>
      <c r="T454" s="957">
        <f t="shared" si="32"/>
        <v>45230</v>
      </c>
      <c r="U454" t="str">
        <f t="shared" si="33"/>
        <v>Unaudited</v>
      </c>
    </row>
    <row r="455" spans="1:21" x14ac:dyDescent="0.25">
      <c r="A455" t="s">
        <v>438</v>
      </c>
      <c r="B455" t="s">
        <v>1380</v>
      </c>
      <c r="C455" t="s">
        <v>1381</v>
      </c>
      <c r="D455" s="15">
        <v>1900</v>
      </c>
      <c r="E455" s="121">
        <v>1</v>
      </c>
      <c r="F455" t="s">
        <v>1026</v>
      </c>
      <c r="G455" s="121" t="s">
        <v>1379</v>
      </c>
      <c r="H455" t="s">
        <v>381</v>
      </c>
      <c r="I455" t="s">
        <v>489</v>
      </c>
      <c r="J455" t="s">
        <v>451</v>
      </c>
      <c r="K455" t="s">
        <v>436</v>
      </c>
      <c r="L455" s="755" t="s">
        <v>216</v>
      </c>
      <c r="M455" t="s">
        <v>28</v>
      </c>
      <c r="N455" s="680">
        <f t="shared" ca="1" si="30"/>
        <v>0</v>
      </c>
      <c r="O455" s="680">
        <f t="shared" ca="1" si="30"/>
        <v>0</v>
      </c>
      <c r="P455" s="680">
        <f t="shared" ca="1" si="30"/>
        <v>0</v>
      </c>
      <c r="Q455" s="680">
        <f t="shared" ca="1" si="30"/>
        <v>0</v>
      </c>
      <c r="R455" s="680">
        <f t="shared" ca="1" si="30"/>
        <v>0</v>
      </c>
      <c r="S455" t="str">
        <f t="shared" si="31"/>
        <v>ASRCMS202202</v>
      </c>
      <c r="T455" s="957">
        <f t="shared" si="32"/>
        <v>45230</v>
      </c>
      <c r="U455" t="str">
        <f t="shared" si="33"/>
        <v>Unaudited</v>
      </c>
    </row>
    <row r="456" spans="1:21" x14ac:dyDescent="0.25">
      <c r="A456" t="s">
        <v>438</v>
      </c>
      <c r="B456" t="s">
        <v>1380</v>
      </c>
      <c r="C456" t="s">
        <v>1381</v>
      </c>
      <c r="D456" s="15">
        <v>1900</v>
      </c>
      <c r="E456" s="121">
        <v>1</v>
      </c>
      <c r="F456" t="s">
        <v>1026</v>
      </c>
      <c r="G456" s="121" t="s">
        <v>1379</v>
      </c>
      <c r="H456" t="s">
        <v>381</v>
      </c>
      <c r="I456" t="s">
        <v>489</v>
      </c>
      <c r="J456" t="s">
        <v>437</v>
      </c>
      <c r="K456" t="s">
        <v>437</v>
      </c>
      <c r="L456" s="755" t="s">
        <v>84</v>
      </c>
      <c r="M456" t="s">
        <v>328</v>
      </c>
      <c r="N456" s="680">
        <f t="shared" ca="1" si="30"/>
        <v>0</v>
      </c>
      <c r="O456" s="680">
        <f t="shared" ca="1" si="30"/>
        <v>0</v>
      </c>
      <c r="P456" s="680">
        <f t="shared" ca="1" si="30"/>
        <v>0</v>
      </c>
      <c r="Q456" s="680">
        <f t="shared" ca="1" si="30"/>
        <v>0</v>
      </c>
      <c r="R456" s="680">
        <f t="shared" ca="1" si="30"/>
        <v>0</v>
      </c>
      <c r="S456" t="str">
        <f t="shared" si="31"/>
        <v>ASRCMS202202</v>
      </c>
      <c r="T456" s="957">
        <f t="shared" si="32"/>
        <v>45230</v>
      </c>
      <c r="U456" t="str">
        <f t="shared" si="33"/>
        <v>Unaudited</v>
      </c>
    </row>
    <row r="457" spans="1:21" x14ac:dyDescent="0.25">
      <c r="A457" t="s">
        <v>438</v>
      </c>
      <c r="B457" t="s">
        <v>1380</v>
      </c>
      <c r="C457" t="s">
        <v>1381</v>
      </c>
      <c r="D457" s="15">
        <v>1900</v>
      </c>
      <c r="E457" s="121">
        <v>1</v>
      </c>
      <c r="F457" t="s">
        <v>1026</v>
      </c>
      <c r="G457" s="121" t="s">
        <v>1379</v>
      </c>
      <c r="H457" t="s">
        <v>381</v>
      </c>
      <c r="I457" t="s">
        <v>489</v>
      </c>
      <c r="J457" t="s">
        <v>437</v>
      </c>
      <c r="K457" t="s">
        <v>437</v>
      </c>
      <c r="L457" s="755" t="s">
        <v>85</v>
      </c>
      <c r="M457" t="s">
        <v>326</v>
      </c>
      <c r="N457" s="680">
        <f t="shared" ca="1" si="30"/>
        <v>0</v>
      </c>
      <c r="O457" s="680">
        <f t="shared" ca="1" si="30"/>
        <v>0</v>
      </c>
      <c r="P457" s="680">
        <f t="shared" ca="1" si="30"/>
        <v>0</v>
      </c>
      <c r="Q457" s="680">
        <f t="shared" ca="1" si="30"/>
        <v>0</v>
      </c>
      <c r="R457" s="680">
        <f t="shared" ca="1" si="30"/>
        <v>0</v>
      </c>
      <c r="S457" t="str">
        <f t="shared" si="31"/>
        <v>ASRCMS202202</v>
      </c>
      <c r="T457" s="957">
        <f t="shared" si="32"/>
        <v>45230</v>
      </c>
      <c r="U457" t="str">
        <f t="shared" si="33"/>
        <v>Unaudited</v>
      </c>
    </row>
    <row r="458" spans="1:21" x14ac:dyDescent="0.25">
      <c r="A458" t="s">
        <v>438</v>
      </c>
      <c r="B458" t="s">
        <v>1380</v>
      </c>
      <c r="C458" t="s">
        <v>1381</v>
      </c>
      <c r="D458" s="15">
        <v>1900</v>
      </c>
      <c r="E458" s="121">
        <v>1</v>
      </c>
      <c r="F458" t="s">
        <v>1026</v>
      </c>
      <c r="G458" s="121" t="s">
        <v>1379</v>
      </c>
      <c r="H458" t="s">
        <v>381</v>
      </c>
      <c r="I458" t="s">
        <v>489</v>
      </c>
      <c r="J458" t="s">
        <v>437</v>
      </c>
      <c r="K458" t="s">
        <v>437</v>
      </c>
      <c r="L458" s="755" t="s">
        <v>86</v>
      </c>
      <c r="M458" t="s">
        <v>495</v>
      </c>
      <c r="N458" s="680">
        <f t="shared" ca="1" si="30"/>
        <v>0</v>
      </c>
      <c r="O458" s="680">
        <f t="shared" ca="1" si="30"/>
        <v>0</v>
      </c>
      <c r="P458" s="680">
        <f t="shared" ca="1" si="30"/>
        <v>0</v>
      </c>
      <c r="Q458" s="680">
        <f t="shared" ca="1" si="30"/>
        <v>0</v>
      </c>
      <c r="R458" s="680">
        <f t="shared" ca="1" si="30"/>
        <v>0</v>
      </c>
      <c r="S458" t="str">
        <f t="shared" si="31"/>
        <v>ASRCMS202202</v>
      </c>
      <c r="T458" s="957">
        <f t="shared" si="32"/>
        <v>45230</v>
      </c>
      <c r="U458" t="str">
        <f t="shared" si="33"/>
        <v>Unaudited</v>
      </c>
    </row>
    <row r="459" spans="1:21" x14ac:dyDescent="0.25">
      <c r="A459" t="s">
        <v>438</v>
      </c>
      <c r="B459" t="s">
        <v>1380</v>
      </c>
      <c r="C459" t="s">
        <v>1381</v>
      </c>
      <c r="D459" s="15">
        <v>1900</v>
      </c>
      <c r="E459" s="121">
        <v>1</v>
      </c>
      <c r="F459" t="s">
        <v>1026</v>
      </c>
      <c r="G459" s="121" t="s">
        <v>1379</v>
      </c>
      <c r="H459" t="s">
        <v>381</v>
      </c>
      <c r="I459" t="s">
        <v>489</v>
      </c>
      <c r="J459" t="s">
        <v>437</v>
      </c>
      <c r="K459" t="s">
        <v>437</v>
      </c>
      <c r="L459" s="755" t="s">
        <v>87</v>
      </c>
      <c r="M459" t="s">
        <v>496</v>
      </c>
      <c r="N459" s="680">
        <f t="shared" ca="1" si="30"/>
        <v>0</v>
      </c>
      <c r="O459" s="680">
        <f t="shared" ca="1" si="30"/>
        <v>0</v>
      </c>
      <c r="P459" s="680">
        <f t="shared" ca="1" si="30"/>
        <v>0</v>
      </c>
      <c r="Q459" s="680">
        <f t="shared" ca="1" si="30"/>
        <v>0</v>
      </c>
      <c r="R459" s="680">
        <f t="shared" ca="1" si="30"/>
        <v>0</v>
      </c>
      <c r="S459" t="str">
        <f t="shared" si="31"/>
        <v>ASRCMS202202</v>
      </c>
      <c r="T459" s="957">
        <f t="shared" si="32"/>
        <v>45230</v>
      </c>
      <c r="U459" t="str">
        <f t="shared" si="33"/>
        <v>Unaudited</v>
      </c>
    </row>
    <row r="460" spans="1:21" x14ac:dyDescent="0.25">
      <c r="A460" t="s">
        <v>438</v>
      </c>
      <c r="B460" t="s">
        <v>1380</v>
      </c>
      <c r="C460" t="s">
        <v>1381</v>
      </c>
      <c r="D460" s="15">
        <v>1900</v>
      </c>
      <c r="E460" s="121">
        <v>1</v>
      </c>
      <c r="F460" t="s">
        <v>1026</v>
      </c>
      <c r="G460" s="121" t="s">
        <v>1379</v>
      </c>
      <c r="H460" t="s">
        <v>381</v>
      </c>
      <c r="I460" t="s">
        <v>489</v>
      </c>
      <c r="J460" t="s">
        <v>437</v>
      </c>
      <c r="K460" t="s">
        <v>437</v>
      </c>
      <c r="L460" s="755" t="s">
        <v>214</v>
      </c>
      <c r="M460" t="s">
        <v>497</v>
      </c>
      <c r="N460" s="680">
        <f t="shared" ca="1" si="30"/>
        <v>0</v>
      </c>
      <c r="O460" s="680">
        <f t="shared" ca="1" si="30"/>
        <v>0</v>
      </c>
      <c r="P460" s="680">
        <f t="shared" ca="1" si="30"/>
        <v>0</v>
      </c>
      <c r="Q460" s="680">
        <f t="shared" ca="1" si="30"/>
        <v>0</v>
      </c>
      <c r="R460" s="680">
        <f t="shared" ca="1" si="30"/>
        <v>0</v>
      </c>
      <c r="S460" t="str">
        <f t="shared" si="31"/>
        <v>ASRCMS202202</v>
      </c>
      <c r="T460" s="957">
        <f t="shared" si="32"/>
        <v>45230</v>
      </c>
      <c r="U460" t="str">
        <f t="shared" si="33"/>
        <v>Unaudited</v>
      </c>
    </row>
    <row r="461" spans="1:21" x14ac:dyDescent="0.25">
      <c r="A461" t="s">
        <v>438</v>
      </c>
      <c r="B461" t="s">
        <v>1380</v>
      </c>
      <c r="C461" t="s">
        <v>1381</v>
      </c>
      <c r="D461" s="15">
        <v>1900</v>
      </c>
      <c r="E461" s="121">
        <v>1</v>
      </c>
      <c r="F461" t="s">
        <v>1026</v>
      </c>
      <c r="G461" s="121" t="s">
        <v>1379</v>
      </c>
      <c r="H461" t="s">
        <v>381</v>
      </c>
      <c r="I461" t="s">
        <v>490</v>
      </c>
      <c r="J461" t="s">
        <v>26</v>
      </c>
      <c r="K461" t="s">
        <v>26</v>
      </c>
      <c r="L461" s="755" t="s">
        <v>205</v>
      </c>
      <c r="M461" t="s">
        <v>26</v>
      </c>
      <c r="N461" s="680">
        <f t="shared" ca="1" si="30"/>
        <v>0</v>
      </c>
      <c r="O461" s="680">
        <f t="shared" ca="1" si="30"/>
        <v>0</v>
      </c>
      <c r="P461" s="680">
        <f t="shared" ca="1" si="30"/>
        <v>0</v>
      </c>
      <c r="Q461" s="680">
        <f t="shared" ca="1" si="30"/>
        <v>0</v>
      </c>
      <c r="R461" s="680">
        <f t="shared" ca="1" si="30"/>
        <v>0</v>
      </c>
      <c r="S461" t="str">
        <f t="shared" si="31"/>
        <v>ASRCMS202202</v>
      </c>
      <c r="T461" s="957">
        <f t="shared" si="32"/>
        <v>45230</v>
      </c>
      <c r="U461" t="str">
        <f t="shared" si="33"/>
        <v>Unaudited</v>
      </c>
    </row>
    <row r="462" spans="1:21" x14ac:dyDescent="0.25">
      <c r="A462" t="s">
        <v>438</v>
      </c>
      <c r="B462" t="s">
        <v>1380</v>
      </c>
      <c r="C462" t="s">
        <v>1381</v>
      </c>
      <c r="D462" s="15">
        <v>1900</v>
      </c>
      <c r="E462" s="121">
        <v>1</v>
      </c>
      <c r="F462" t="s">
        <v>439</v>
      </c>
      <c r="G462" s="121">
        <v>91</v>
      </c>
      <c r="H462" t="s">
        <v>382</v>
      </c>
      <c r="I462" t="s">
        <v>433</v>
      </c>
      <c r="J462" t="s">
        <v>433</v>
      </c>
      <c r="K462" t="s">
        <v>433</v>
      </c>
      <c r="M462" t="s">
        <v>433</v>
      </c>
      <c r="N462" s="680">
        <f t="shared" ca="1" si="30"/>
        <v>0</v>
      </c>
      <c r="O462" s="680">
        <f t="shared" ca="1" si="30"/>
        <v>0</v>
      </c>
      <c r="P462" s="680">
        <f t="shared" ca="1" si="30"/>
        <v>0</v>
      </c>
      <c r="Q462" s="680">
        <f t="shared" ca="1" si="30"/>
        <v>0</v>
      </c>
      <c r="R462" s="680">
        <f t="shared" ca="1" si="30"/>
        <v>0</v>
      </c>
      <c r="S462" t="str">
        <f t="shared" si="31"/>
        <v>ASRCMS202202</v>
      </c>
      <c r="T462" s="957">
        <f t="shared" si="32"/>
        <v>45230</v>
      </c>
      <c r="U462" t="str">
        <f t="shared" si="33"/>
        <v>Unaudited</v>
      </c>
    </row>
    <row r="463" spans="1:21" x14ac:dyDescent="0.25">
      <c r="A463" t="s">
        <v>438</v>
      </c>
      <c r="B463" t="s">
        <v>1380</v>
      </c>
      <c r="C463" t="s">
        <v>1381</v>
      </c>
      <c r="D463" s="15">
        <v>1900</v>
      </c>
      <c r="E463" s="121">
        <v>1</v>
      </c>
      <c r="F463" t="s">
        <v>439</v>
      </c>
      <c r="G463" s="121">
        <v>91</v>
      </c>
      <c r="H463" t="s">
        <v>382</v>
      </c>
      <c r="I463" t="s">
        <v>488</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ASRCMS202202</v>
      </c>
      <c r="T463" s="957">
        <f t="shared" si="32"/>
        <v>45230</v>
      </c>
      <c r="U463" t="str">
        <f t="shared" si="33"/>
        <v>Unaudited</v>
      </c>
    </row>
    <row r="464" spans="1:21" x14ac:dyDescent="0.25">
      <c r="A464" t="s">
        <v>438</v>
      </c>
      <c r="B464" t="s">
        <v>1380</v>
      </c>
      <c r="C464" t="s">
        <v>1381</v>
      </c>
      <c r="D464" s="15">
        <v>1900</v>
      </c>
      <c r="E464" s="121">
        <v>1</v>
      </c>
      <c r="F464" t="s">
        <v>439</v>
      </c>
      <c r="G464" s="121">
        <v>91</v>
      </c>
      <c r="H464" t="s">
        <v>382</v>
      </c>
      <c r="I464" t="s">
        <v>488</v>
      </c>
      <c r="J464" t="s">
        <v>12</v>
      </c>
      <c r="K464" t="s">
        <v>223</v>
      </c>
      <c r="L464" s="755">
        <v>1.2</v>
      </c>
      <c r="M464" t="s">
        <v>223</v>
      </c>
      <c r="N464" s="680">
        <f t="shared" ca="1" si="30"/>
        <v>0</v>
      </c>
      <c r="O464" s="680">
        <f t="shared" ca="1" si="30"/>
        <v>0</v>
      </c>
      <c r="P464" s="680">
        <f t="shared" ca="1" si="30"/>
        <v>0</v>
      </c>
      <c r="Q464" s="680">
        <f t="shared" ca="1" si="30"/>
        <v>0</v>
      </c>
      <c r="R464" s="680">
        <f t="shared" ca="1" si="30"/>
        <v>0</v>
      </c>
      <c r="S464" t="str">
        <f t="shared" si="31"/>
        <v>ASRCMS202202</v>
      </c>
      <c r="T464" s="957">
        <f t="shared" si="32"/>
        <v>45230</v>
      </c>
      <c r="U464" t="str">
        <f t="shared" si="33"/>
        <v>Unaudited</v>
      </c>
    </row>
    <row r="465" spans="1:21" x14ac:dyDescent="0.25">
      <c r="A465" t="s">
        <v>438</v>
      </c>
      <c r="B465" t="s">
        <v>1380</v>
      </c>
      <c r="C465" t="s">
        <v>1381</v>
      </c>
      <c r="D465" s="15">
        <v>1900</v>
      </c>
      <c r="E465" s="121">
        <v>1</v>
      </c>
      <c r="F465" t="s">
        <v>439</v>
      </c>
      <c r="G465" s="121">
        <v>91</v>
      </c>
      <c r="H465" t="s">
        <v>382</v>
      </c>
      <c r="I465" t="s">
        <v>488</v>
      </c>
      <c r="J465" t="s">
        <v>12</v>
      </c>
      <c r="K465" t="s">
        <v>1318</v>
      </c>
      <c r="L465" s="755" t="s">
        <v>1314</v>
      </c>
      <c r="M465" t="s">
        <v>1318</v>
      </c>
      <c r="N465" s="680">
        <f t="shared" ca="1" si="30"/>
        <v>0</v>
      </c>
      <c r="O465" s="680">
        <f t="shared" ca="1" si="30"/>
        <v>0</v>
      </c>
      <c r="P465" s="680">
        <f t="shared" ca="1" si="30"/>
        <v>0</v>
      </c>
      <c r="Q465" s="680">
        <f t="shared" ca="1" si="30"/>
        <v>0</v>
      </c>
      <c r="R465" s="680">
        <f t="shared" ca="1" si="30"/>
        <v>0</v>
      </c>
      <c r="S465" t="str">
        <f t="shared" si="31"/>
        <v>ASRCMS202202</v>
      </c>
      <c r="T465" s="957">
        <f t="shared" si="32"/>
        <v>45230</v>
      </c>
      <c r="U465" t="str">
        <f t="shared" si="33"/>
        <v>Unaudited</v>
      </c>
    </row>
    <row r="466" spans="1:21" x14ac:dyDescent="0.25">
      <c r="A466" t="s">
        <v>438</v>
      </c>
      <c r="B466" t="s">
        <v>1380</v>
      </c>
      <c r="C466" t="s">
        <v>1381</v>
      </c>
      <c r="D466" s="15">
        <v>1900</v>
      </c>
      <c r="E466" s="121">
        <v>1</v>
      </c>
      <c r="F466" t="s">
        <v>439</v>
      </c>
      <c r="G466" s="121">
        <v>91</v>
      </c>
      <c r="H466" t="s">
        <v>382</v>
      </c>
      <c r="I466" t="s">
        <v>488</v>
      </c>
      <c r="J466" t="s">
        <v>12</v>
      </c>
      <c r="K466" t="s">
        <v>1320</v>
      </c>
      <c r="L466" s="755" t="s">
        <v>1319</v>
      </c>
      <c r="M466" t="s">
        <v>1320</v>
      </c>
      <c r="N466" s="680">
        <f t="shared" ca="1" si="30"/>
        <v>0</v>
      </c>
      <c r="O466" s="680">
        <f t="shared" ca="1" si="30"/>
        <v>0</v>
      </c>
      <c r="P466" s="680">
        <f t="shared" ca="1" si="30"/>
        <v>0</v>
      </c>
      <c r="Q466" s="680">
        <f t="shared" ca="1" si="30"/>
        <v>0</v>
      </c>
      <c r="R466" s="680">
        <f t="shared" ca="1" si="30"/>
        <v>0</v>
      </c>
      <c r="S466" t="str">
        <f t="shared" si="31"/>
        <v>ASRCMS202202</v>
      </c>
      <c r="T466" s="957">
        <f t="shared" si="32"/>
        <v>45230</v>
      </c>
      <c r="U466" t="str">
        <f t="shared" si="33"/>
        <v>Unaudited</v>
      </c>
    </row>
    <row r="467" spans="1:21" x14ac:dyDescent="0.25">
      <c r="A467" t="s">
        <v>438</v>
      </c>
      <c r="B467" t="s">
        <v>1380</v>
      </c>
      <c r="C467" t="s">
        <v>1381</v>
      </c>
      <c r="D467" s="15">
        <v>1900</v>
      </c>
      <c r="E467" s="121">
        <v>1</v>
      </c>
      <c r="F467" t="s">
        <v>439</v>
      </c>
      <c r="G467" s="121">
        <v>91</v>
      </c>
      <c r="H467" t="s">
        <v>382</v>
      </c>
      <c r="I467" t="s">
        <v>488</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ASRCMS202202</v>
      </c>
      <c r="T467" s="957">
        <f t="shared" si="32"/>
        <v>45230</v>
      </c>
      <c r="U467" t="str">
        <f t="shared" si="33"/>
        <v>Unaudited</v>
      </c>
    </row>
    <row r="468" spans="1:21" x14ac:dyDescent="0.25">
      <c r="A468" t="s">
        <v>438</v>
      </c>
      <c r="B468" t="s">
        <v>1380</v>
      </c>
      <c r="C468" t="s">
        <v>1381</v>
      </c>
      <c r="D468" s="15">
        <v>1900</v>
      </c>
      <c r="E468" s="121">
        <v>1</v>
      </c>
      <c r="F468" t="s">
        <v>439</v>
      </c>
      <c r="G468" s="121">
        <v>91</v>
      </c>
      <c r="H468" t="s">
        <v>382</v>
      </c>
      <c r="I468" t="s">
        <v>489</v>
      </c>
      <c r="J468" t="s">
        <v>434</v>
      </c>
      <c r="K468" t="s">
        <v>791</v>
      </c>
      <c r="L468" s="755">
        <v>2.1</v>
      </c>
      <c r="M468" t="s">
        <v>726</v>
      </c>
      <c r="N468" s="680">
        <f t="shared" ca="1" si="30"/>
        <v>0</v>
      </c>
      <c r="O468" s="680">
        <f t="shared" ca="1" si="30"/>
        <v>0</v>
      </c>
      <c r="P468" s="680">
        <f t="shared" ca="1" si="30"/>
        <v>0</v>
      </c>
      <c r="Q468" s="680">
        <f t="shared" ca="1" si="30"/>
        <v>0</v>
      </c>
      <c r="R468" s="680">
        <f t="shared" ca="1" si="30"/>
        <v>0</v>
      </c>
      <c r="S468" t="str">
        <f t="shared" si="31"/>
        <v>ASRCMS202202</v>
      </c>
      <c r="T468" s="957">
        <f t="shared" si="32"/>
        <v>45230</v>
      </c>
      <c r="U468" t="str">
        <f t="shared" si="33"/>
        <v>Unaudited</v>
      </c>
    </row>
    <row r="469" spans="1:21" x14ac:dyDescent="0.25">
      <c r="A469" t="s">
        <v>438</v>
      </c>
      <c r="B469" t="s">
        <v>1380</v>
      </c>
      <c r="C469" t="s">
        <v>1381</v>
      </c>
      <c r="D469" s="15">
        <v>1900</v>
      </c>
      <c r="E469" s="121">
        <v>1</v>
      </c>
      <c r="F469" t="s">
        <v>439</v>
      </c>
      <c r="G469" s="121">
        <v>91</v>
      </c>
      <c r="H469" t="s">
        <v>382</v>
      </c>
      <c r="I469" t="s">
        <v>489</v>
      </c>
      <c r="J469" t="s">
        <v>434</v>
      </c>
      <c r="K469" t="s">
        <v>791</v>
      </c>
      <c r="L469" s="755">
        <v>2.2000000000000002</v>
      </c>
      <c r="M469" t="s">
        <v>727</v>
      </c>
      <c r="N469" s="680">
        <f t="shared" ca="1" si="30"/>
        <v>0</v>
      </c>
      <c r="O469" s="680">
        <f t="shared" ca="1" si="30"/>
        <v>0</v>
      </c>
      <c r="P469" s="680">
        <f t="shared" ca="1" si="30"/>
        <v>0</v>
      </c>
      <c r="Q469" s="680">
        <f t="shared" ca="1" si="30"/>
        <v>0</v>
      </c>
      <c r="R469" s="680">
        <f t="shared" ca="1" si="30"/>
        <v>0</v>
      </c>
      <c r="S469" t="str">
        <f t="shared" si="31"/>
        <v>ASRCMS202202</v>
      </c>
      <c r="T469" s="957">
        <f t="shared" si="32"/>
        <v>45230</v>
      </c>
      <c r="U469" t="str">
        <f t="shared" si="33"/>
        <v>Unaudited</v>
      </c>
    </row>
    <row r="470" spans="1:21" x14ac:dyDescent="0.25">
      <c r="A470" t="s">
        <v>438</v>
      </c>
      <c r="B470" t="s">
        <v>1380</v>
      </c>
      <c r="C470" t="s">
        <v>1381</v>
      </c>
      <c r="D470" s="15">
        <v>1900</v>
      </c>
      <c r="E470" s="121">
        <v>1</v>
      </c>
      <c r="F470" t="s">
        <v>439</v>
      </c>
      <c r="G470" s="121">
        <v>91</v>
      </c>
      <c r="H470" t="s">
        <v>382</v>
      </c>
      <c r="I470" t="s">
        <v>489</v>
      </c>
      <c r="J470" t="s">
        <v>434</v>
      </c>
      <c r="K470" t="s">
        <v>791</v>
      </c>
      <c r="L470" s="755">
        <v>2.2999999999999998</v>
      </c>
      <c r="M470" t="s">
        <v>728</v>
      </c>
      <c r="N470" s="680">
        <f t="shared" ca="1" si="30"/>
        <v>0</v>
      </c>
      <c r="O470" s="680">
        <f t="shared" ca="1" si="30"/>
        <v>0</v>
      </c>
      <c r="P470" s="680">
        <f t="shared" ca="1" si="30"/>
        <v>0</v>
      </c>
      <c r="Q470" s="680">
        <f t="shared" ca="1" si="30"/>
        <v>0</v>
      </c>
      <c r="R470" s="680">
        <f t="shared" ca="1" si="30"/>
        <v>0</v>
      </c>
      <c r="S470" t="str">
        <f t="shared" si="31"/>
        <v>ASRCMS202202</v>
      </c>
      <c r="T470" s="957">
        <f t="shared" si="32"/>
        <v>45230</v>
      </c>
      <c r="U470" t="str">
        <f t="shared" si="33"/>
        <v>Unaudited</v>
      </c>
    </row>
    <row r="471" spans="1:21" x14ac:dyDescent="0.25">
      <c r="A471" t="s">
        <v>438</v>
      </c>
      <c r="B471" t="s">
        <v>1380</v>
      </c>
      <c r="C471" t="s">
        <v>1381</v>
      </c>
      <c r="D471" s="15">
        <v>1900</v>
      </c>
      <c r="E471" s="121">
        <v>1</v>
      </c>
      <c r="F471" t="s">
        <v>439</v>
      </c>
      <c r="G471" s="121">
        <v>91</v>
      </c>
      <c r="H471" t="s">
        <v>382</v>
      </c>
      <c r="I471" t="s">
        <v>489</v>
      </c>
      <c r="J471" t="s">
        <v>434</v>
      </c>
      <c r="K471" t="s">
        <v>791</v>
      </c>
      <c r="L471" s="755">
        <v>2.4</v>
      </c>
      <c r="M471" t="s">
        <v>729</v>
      </c>
      <c r="N471" s="680">
        <f t="shared" ca="1" si="30"/>
        <v>0</v>
      </c>
      <c r="O471" s="680">
        <f t="shared" ca="1" si="30"/>
        <v>0</v>
      </c>
      <c r="P471" s="680">
        <f t="shared" ca="1" si="30"/>
        <v>0</v>
      </c>
      <c r="Q471" s="680">
        <f t="shared" ca="1" si="30"/>
        <v>0</v>
      </c>
      <c r="R471" s="680">
        <f t="shared" ca="1" si="30"/>
        <v>0</v>
      </c>
      <c r="S471" t="str">
        <f t="shared" si="31"/>
        <v>ASRCMS202202</v>
      </c>
      <c r="T471" s="957">
        <f t="shared" si="32"/>
        <v>45230</v>
      </c>
      <c r="U471" t="str">
        <f t="shared" si="33"/>
        <v>Unaudited</v>
      </c>
    </row>
    <row r="472" spans="1:21" x14ac:dyDescent="0.25">
      <c r="A472" t="s">
        <v>438</v>
      </c>
      <c r="B472" t="s">
        <v>1380</v>
      </c>
      <c r="C472" t="s">
        <v>1381</v>
      </c>
      <c r="D472" s="15">
        <v>1900</v>
      </c>
      <c r="E472" s="121">
        <v>1</v>
      </c>
      <c r="F472" t="s">
        <v>439</v>
      </c>
      <c r="G472" s="121">
        <v>91</v>
      </c>
      <c r="H472" t="s">
        <v>382</v>
      </c>
      <c r="I472" t="s">
        <v>489</v>
      </c>
      <c r="J472" t="s">
        <v>434</v>
      </c>
      <c r="K472" t="s">
        <v>791</v>
      </c>
      <c r="L472" s="755">
        <v>2.5</v>
      </c>
      <c r="M472" t="s">
        <v>771</v>
      </c>
      <c r="N472" s="680">
        <f t="shared" ca="1" si="30"/>
        <v>0</v>
      </c>
      <c r="O472" s="680">
        <f t="shared" ca="1" si="30"/>
        <v>0</v>
      </c>
      <c r="P472" s="680">
        <f t="shared" ca="1" si="30"/>
        <v>0</v>
      </c>
      <c r="Q472" s="680">
        <f t="shared" ca="1" si="30"/>
        <v>0</v>
      </c>
      <c r="R472" s="680">
        <f t="shared" ca="1" si="30"/>
        <v>0</v>
      </c>
      <c r="S472" t="str">
        <f t="shared" si="31"/>
        <v>ASRCMS202202</v>
      </c>
      <c r="T472" s="957">
        <f t="shared" si="32"/>
        <v>45230</v>
      </c>
      <c r="U472" t="str">
        <f t="shared" si="33"/>
        <v>Unaudited</v>
      </c>
    </row>
    <row r="473" spans="1:21" x14ac:dyDescent="0.25">
      <c r="A473" t="s">
        <v>438</v>
      </c>
      <c r="B473" t="s">
        <v>1380</v>
      </c>
      <c r="C473" t="s">
        <v>1381</v>
      </c>
      <c r="D473" s="15">
        <v>1900</v>
      </c>
      <c r="E473" s="121">
        <v>1</v>
      </c>
      <c r="F473" t="s">
        <v>439</v>
      </c>
      <c r="G473" s="121">
        <v>91</v>
      </c>
      <c r="H473" t="s">
        <v>382</v>
      </c>
      <c r="I473" t="s">
        <v>489</v>
      </c>
      <c r="J473" t="s">
        <v>434</v>
      </c>
      <c r="K473" t="s">
        <v>791</v>
      </c>
      <c r="L473" s="755">
        <v>2.6</v>
      </c>
      <c r="M473" t="s">
        <v>187</v>
      </c>
      <c r="N473" s="680">
        <f t="shared" ca="1" si="30"/>
        <v>0</v>
      </c>
      <c r="O473" s="680">
        <f t="shared" ca="1" si="30"/>
        <v>0</v>
      </c>
      <c r="P473" s="680">
        <f t="shared" ca="1" si="30"/>
        <v>0</v>
      </c>
      <c r="Q473" s="680">
        <f t="shared" ca="1" si="30"/>
        <v>0</v>
      </c>
      <c r="R473" s="680">
        <f t="shared" ca="1" si="30"/>
        <v>0</v>
      </c>
      <c r="S473" t="str">
        <f t="shared" si="31"/>
        <v>ASRCMS202202</v>
      </c>
      <c r="T473" s="957">
        <f t="shared" si="32"/>
        <v>45230</v>
      </c>
      <c r="U473" t="str">
        <f t="shared" si="33"/>
        <v>Unaudited</v>
      </c>
    </row>
    <row r="474" spans="1:21" x14ac:dyDescent="0.25">
      <c r="A474" t="s">
        <v>438</v>
      </c>
      <c r="B474" t="s">
        <v>1380</v>
      </c>
      <c r="C474" t="s">
        <v>1381</v>
      </c>
      <c r="D474" s="15">
        <v>1900</v>
      </c>
      <c r="E474" s="121">
        <v>1</v>
      </c>
      <c r="F474" t="s">
        <v>439</v>
      </c>
      <c r="G474" s="121">
        <v>91</v>
      </c>
      <c r="H474" t="s">
        <v>382</v>
      </c>
      <c r="I474" t="s">
        <v>489</v>
      </c>
      <c r="J474" t="s">
        <v>434</v>
      </c>
      <c r="K474" t="s">
        <v>791</v>
      </c>
      <c r="L474" s="755">
        <v>2.7</v>
      </c>
      <c r="M474" t="s">
        <v>792</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ASRCMS202202</v>
      </c>
      <c r="T474" s="957">
        <f t="shared" si="32"/>
        <v>45230</v>
      </c>
      <c r="U474" t="str">
        <f t="shared" si="33"/>
        <v>Unaudited</v>
      </c>
    </row>
    <row r="475" spans="1:21" x14ac:dyDescent="0.25">
      <c r="A475" t="s">
        <v>438</v>
      </c>
      <c r="B475" t="s">
        <v>1380</v>
      </c>
      <c r="C475" t="s">
        <v>1381</v>
      </c>
      <c r="D475" s="15">
        <v>1900</v>
      </c>
      <c r="E475" s="121">
        <v>1</v>
      </c>
      <c r="F475" t="s">
        <v>439</v>
      </c>
      <c r="G475" s="121">
        <v>91</v>
      </c>
      <c r="H475" t="s">
        <v>382</v>
      </c>
      <c r="I475" t="s">
        <v>489</v>
      </c>
      <c r="J475" t="s">
        <v>434</v>
      </c>
      <c r="K475" t="s">
        <v>791</v>
      </c>
      <c r="L475" s="755">
        <v>2.8</v>
      </c>
      <c r="M475" t="s">
        <v>793</v>
      </c>
      <c r="N475" s="680">
        <f t="shared" ca="1" si="34"/>
        <v>0</v>
      </c>
      <c r="O475" s="680">
        <f t="shared" ca="1" si="34"/>
        <v>0</v>
      </c>
      <c r="P475" s="680">
        <f t="shared" ca="1" si="34"/>
        <v>0</v>
      </c>
      <c r="Q475" s="680">
        <f t="shared" ca="1" si="34"/>
        <v>0</v>
      </c>
      <c r="R475" s="680">
        <f t="shared" ca="1" si="34"/>
        <v>0</v>
      </c>
      <c r="S475" t="str">
        <f t="shared" si="31"/>
        <v>ASRCMS202202</v>
      </c>
      <c r="T475" s="957">
        <f t="shared" si="32"/>
        <v>45230</v>
      </c>
      <c r="U475" t="str">
        <f t="shared" si="33"/>
        <v>Unaudited</v>
      </c>
    </row>
    <row r="476" spans="1:21" x14ac:dyDescent="0.25">
      <c r="A476" t="s">
        <v>438</v>
      </c>
      <c r="B476" t="s">
        <v>1380</v>
      </c>
      <c r="C476" t="s">
        <v>1381</v>
      </c>
      <c r="D476" s="15">
        <v>1900</v>
      </c>
      <c r="E476" s="121">
        <v>1</v>
      </c>
      <c r="F476" t="s">
        <v>439</v>
      </c>
      <c r="G476" s="121">
        <v>91</v>
      </c>
      <c r="H476" t="s">
        <v>382</v>
      </c>
      <c r="I476" t="s">
        <v>489</v>
      </c>
      <c r="J476" t="s">
        <v>434</v>
      </c>
      <c r="K476" t="s">
        <v>791</v>
      </c>
      <c r="L476" s="755">
        <v>2.9</v>
      </c>
      <c r="M476" t="s">
        <v>774</v>
      </c>
      <c r="N476" s="680">
        <f t="shared" ca="1" si="34"/>
        <v>0</v>
      </c>
      <c r="O476" s="680">
        <f t="shared" ca="1" si="34"/>
        <v>0</v>
      </c>
      <c r="P476" s="680">
        <f t="shared" ca="1" si="34"/>
        <v>0</v>
      </c>
      <c r="Q476" s="680">
        <f t="shared" ca="1" si="34"/>
        <v>0</v>
      </c>
      <c r="R476" s="680">
        <f t="shared" ca="1" si="34"/>
        <v>0</v>
      </c>
      <c r="S476" t="str">
        <f t="shared" si="31"/>
        <v>ASRCMS202202</v>
      </c>
      <c r="T476" s="957">
        <f t="shared" si="32"/>
        <v>45230</v>
      </c>
      <c r="U476" t="str">
        <f t="shared" si="33"/>
        <v>Unaudited</v>
      </c>
    </row>
    <row r="477" spans="1:21" x14ac:dyDescent="0.25">
      <c r="A477" t="s">
        <v>438</v>
      </c>
      <c r="B477" t="s">
        <v>1380</v>
      </c>
      <c r="C477" t="s">
        <v>1381</v>
      </c>
      <c r="D477" s="15">
        <v>1900</v>
      </c>
      <c r="E477" s="121">
        <v>1</v>
      </c>
      <c r="F477" t="s">
        <v>439</v>
      </c>
      <c r="G477" s="121">
        <v>91</v>
      </c>
      <c r="H477" t="s">
        <v>382</v>
      </c>
      <c r="I477" t="s">
        <v>489</v>
      </c>
      <c r="J477" t="s">
        <v>434</v>
      </c>
      <c r="K477" t="s">
        <v>224</v>
      </c>
      <c r="L477" s="755">
        <v>2.11</v>
      </c>
      <c r="M477" t="s">
        <v>229</v>
      </c>
      <c r="N477" s="680">
        <f t="shared" ca="1" si="34"/>
        <v>0</v>
      </c>
      <c r="O477" s="680">
        <f t="shared" ca="1" si="34"/>
        <v>0</v>
      </c>
      <c r="P477" s="680">
        <f t="shared" ca="1" si="34"/>
        <v>0</v>
      </c>
      <c r="Q477" s="680">
        <f t="shared" ca="1" si="34"/>
        <v>0</v>
      </c>
      <c r="R477" s="680">
        <f t="shared" ca="1" si="34"/>
        <v>0</v>
      </c>
      <c r="S477" t="str">
        <f t="shared" si="31"/>
        <v>ASRCMS202202</v>
      </c>
      <c r="T477" s="957">
        <f t="shared" si="32"/>
        <v>45230</v>
      </c>
      <c r="U477" t="str">
        <f t="shared" si="33"/>
        <v>Unaudited</v>
      </c>
    </row>
    <row r="478" spans="1:21" x14ac:dyDescent="0.25">
      <c r="A478" t="s">
        <v>438</v>
      </c>
      <c r="B478" t="s">
        <v>1380</v>
      </c>
      <c r="C478" t="s">
        <v>1381</v>
      </c>
      <c r="D478" s="15">
        <v>1900</v>
      </c>
      <c r="E478" s="121">
        <v>1</v>
      </c>
      <c r="F478" t="s">
        <v>439</v>
      </c>
      <c r="G478" s="121">
        <v>91</v>
      </c>
      <c r="H478" t="s">
        <v>382</v>
      </c>
      <c r="I478" t="s">
        <v>489</v>
      </c>
      <c r="J478" t="s">
        <v>434</v>
      </c>
      <c r="K478" t="s">
        <v>224</v>
      </c>
      <c r="L478" s="755">
        <v>2.12</v>
      </c>
      <c r="M478" t="s">
        <v>555</v>
      </c>
      <c r="N478" s="680">
        <f t="shared" ca="1" si="34"/>
        <v>0</v>
      </c>
      <c r="O478" s="680">
        <f t="shared" ca="1" si="34"/>
        <v>0</v>
      </c>
      <c r="P478" s="680">
        <f t="shared" ca="1" si="34"/>
        <v>0</v>
      </c>
      <c r="Q478" s="680">
        <f t="shared" ca="1" si="34"/>
        <v>0</v>
      </c>
      <c r="R478" s="680">
        <f t="shared" ca="1" si="34"/>
        <v>0</v>
      </c>
      <c r="S478" t="str">
        <f t="shared" si="31"/>
        <v>ASRCMS202202</v>
      </c>
      <c r="T478" s="957">
        <f t="shared" si="32"/>
        <v>45230</v>
      </c>
      <c r="U478" t="str">
        <f t="shared" si="33"/>
        <v>Unaudited</v>
      </c>
    </row>
    <row r="479" spans="1:21" x14ac:dyDescent="0.25">
      <c r="A479" t="s">
        <v>438</v>
      </c>
      <c r="B479" t="s">
        <v>1380</v>
      </c>
      <c r="C479" t="s">
        <v>1381</v>
      </c>
      <c r="D479" s="15">
        <v>1900</v>
      </c>
      <c r="E479" s="121">
        <v>1</v>
      </c>
      <c r="F479" t="s">
        <v>439</v>
      </c>
      <c r="G479" s="121">
        <v>91</v>
      </c>
      <c r="H479" t="s">
        <v>382</v>
      </c>
      <c r="I479" t="s">
        <v>489</v>
      </c>
      <c r="J479" t="s">
        <v>434</v>
      </c>
      <c r="K479" t="s">
        <v>224</v>
      </c>
      <c r="L479" s="755">
        <v>2.13</v>
      </c>
      <c r="M479" t="s">
        <v>230</v>
      </c>
      <c r="N479" s="680">
        <f t="shared" ca="1" si="34"/>
        <v>0</v>
      </c>
      <c r="O479" s="680">
        <f t="shared" ca="1" si="34"/>
        <v>0</v>
      </c>
      <c r="P479" s="680">
        <f t="shared" ca="1" si="34"/>
        <v>0</v>
      </c>
      <c r="Q479" s="680">
        <f t="shared" ca="1" si="34"/>
        <v>0</v>
      </c>
      <c r="R479" s="680">
        <f t="shared" ca="1" si="34"/>
        <v>0</v>
      </c>
      <c r="S479" t="str">
        <f t="shared" si="31"/>
        <v>ASRCMS202202</v>
      </c>
      <c r="T479" s="957">
        <f t="shared" si="32"/>
        <v>45230</v>
      </c>
      <c r="U479" t="str">
        <f t="shared" si="33"/>
        <v>Unaudited</v>
      </c>
    </row>
    <row r="480" spans="1:21" x14ac:dyDescent="0.25">
      <c r="A480" t="s">
        <v>438</v>
      </c>
      <c r="B480" t="s">
        <v>1380</v>
      </c>
      <c r="C480" t="s">
        <v>1381</v>
      </c>
      <c r="D480" s="15">
        <v>1900</v>
      </c>
      <c r="E480" s="121">
        <v>1</v>
      </c>
      <c r="F480" t="s">
        <v>439</v>
      </c>
      <c r="G480" s="121">
        <v>91</v>
      </c>
      <c r="H480" t="s">
        <v>382</v>
      </c>
      <c r="I480" t="s">
        <v>489</v>
      </c>
      <c r="J480" t="s">
        <v>434</v>
      </c>
      <c r="K480" t="s">
        <v>224</v>
      </c>
      <c r="L480" s="755">
        <v>2.14</v>
      </c>
      <c r="M480" t="s">
        <v>559</v>
      </c>
      <c r="N480" s="680">
        <f t="shared" ca="1" si="34"/>
        <v>0</v>
      </c>
      <c r="O480" s="680">
        <f t="shared" ca="1" si="34"/>
        <v>0</v>
      </c>
      <c r="P480" s="680">
        <f t="shared" ca="1" si="34"/>
        <v>0</v>
      </c>
      <c r="Q480" s="680">
        <f t="shared" ca="1" si="34"/>
        <v>0</v>
      </c>
      <c r="R480" s="680">
        <f t="shared" ca="1" si="34"/>
        <v>0</v>
      </c>
      <c r="S480" t="str">
        <f t="shared" si="31"/>
        <v>ASRCMS202202</v>
      </c>
      <c r="T480" s="957">
        <f t="shared" si="32"/>
        <v>45230</v>
      </c>
      <c r="U480" t="str">
        <f t="shared" si="33"/>
        <v>Unaudited</v>
      </c>
    </row>
    <row r="481" spans="1:21" x14ac:dyDescent="0.25">
      <c r="A481" t="s">
        <v>438</v>
      </c>
      <c r="B481" t="s">
        <v>1380</v>
      </c>
      <c r="C481" t="s">
        <v>1381</v>
      </c>
      <c r="D481" s="15">
        <v>1900</v>
      </c>
      <c r="E481" s="121">
        <v>1</v>
      </c>
      <c r="F481" t="s">
        <v>439</v>
      </c>
      <c r="G481" s="121">
        <v>91</v>
      </c>
      <c r="H481" t="s">
        <v>382</v>
      </c>
      <c r="I481" t="s">
        <v>489</v>
      </c>
      <c r="J481" t="s">
        <v>434</v>
      </c>
      <c r="K481" t="s">
        <v>224</v>
      </c>
      <c r="L481" s="755">
        <v>2.15</v>
      </c>
      <c r="M481" t="s">
        <v>20</v>
      </c>
      <c r="N481" s="680">
        <f t="shared" ca="1" si="34"/>
        <v>0</v>
      </c>
      <c r="O481" s="680">
        <f t="shared" ca="1" si="34"/>
        <v>0</v>
      </c>
      <c r="P481" s="680">
        <f t="shared" ca="1" si="34"/>
        <v>0</v>
      </c>
      <c r="Q481" s="680">
        <f t="shared" ca="1" si="34"/>
        <v>0</v>
      </c>
      <c r="R481" s="680">
        <f t="shared" ca="1" si="34"/>
        <v>0</v>
      </c>
      <c r="S481" t="str">
        <f t="shared" si="31"/>
        <v>ASRCMS202202</v>
      </c>
      <c r="T481" s="957">
        <f t="shared" si="32"/>
        <v>45230</v>
      </c>
      <c r="U481" t="str">
        <f t="shared" si="33"/>
        <v>Unaudited</v>
      </c>
    </row>
    <row r="482" spans="1:21" x14ac:dyDescent="0.25">
      <c r="A482" t="s">
        <v>438</v>
      </c>
      <c r="B482" t="s">
        <v>1380</v>
      </c>
      <c r="C482" t="s">
        <v>1381</v>
      </c>
      <c r="D482" s="15">
        <v>1900</v>
      </c>
      <c r="E482" s="121">
        <v>1</v>
      </c>
      <c r="F482" t="s">
        <v>439</v>
      </c>
      <c r="G482" s="121">
        <v>91</v>
      </c>
      <c r="H482" t="s">
        <v>382</v>
      </c>
      <c r="I482" t="s">
        <v>489</v>
      </c>
      <c r="J482" t="s">
        <v>434</v>
      </c>
      <c r="K482" t="s">
        <v>224</v>
      </c>
      <c r="L482" s="755">
        <v>2.16</v>
      </c>
      <c r="M482" t="s">
        <v>794</v>
      </c>
      <c r="N482" s="680">
        <f t="shared" ca="1" si="34"/>
        <v>0</v>
      </c>
      <c r="O482" s="680">
        <f t="shared" ca="1" si="34"/>
        <v>0</v>
      </c>
      <c r="P482" s="680">
        <f t="shared" ca="1" si="34"/>
        <v>0</v>
      </c>
      <c r="Q482" s="680">
        <f t="shared" ca="1" si="34"/>
        <v>0</v>
      </c>
      <c r="R482" s="680">
        <f t="shared" ca="1" si="34"/>
        <v>0</v>
      </c>
      <c r="S482" t="str">
        <f t="shared" si="31"/>
        <v>ASRCMS202202</v>
      </c>
      <c r="T482" s="957">
        <f t="shared" si="32"/>
        <v>45230</v>
      </c>
      <c r="U482" t="str">
        <f t="shared" si="33"/>
        <v>Unaudited</v>
      </c>
    </row>
    <row r="483" spans="1:21" x14ac:dyDescent="0.25">
      <c r="A483" t="s">
        <v>438</v>
      </c>
      <c r="B483" t="s">
        <v>1380</v>
      </c>
      <c r="C483" t="s">
        <v>1381</v>
      </c>
      <c r="D483" s="15">
        <v>1900</v>
      </c>
      <c r="E483" s="121">
        <v>1</v>
      </c>
      <c r="F483" t="s">
        <v>439</v>
      </c>
      <c r="G483" s="121">
        <v>91</v>
      </c>
      <c r="H483" t="s">
        <v>382</v>
      </c>
      <c r="I483" t="s">
        <v>489</v>
      </c>
      <c r="J483" t="s">
        <v>434</v>
      </c>
      <c r="K483" t="s">
        <v>224</v>
      </c>
      <c r="L483" s="755">
        <v>2.17</v>
      </c>
      <c r="M483" t="s">
        <v>1047</v>
      </c>
      <c r="N483" s="680">
        <f t="shared" ca="1" si="34"/>
        <v>0</v>
      </c>
      <c r="O483" s="680">
        <f t="shared" ca="1" si="34"/>
        <v>0</v>
      </c>
      <c r="P483" s="680">
        <f t="shared" ca="1" si="34"/>
        <v>0</v>
      </c>
      <c r="Q483" s="680">
        <f t="shared" ca="1" si="34"/>
        <v>0</v>
      </c>
      <c r="R483" s="680">
        <f t="shared" ca="1" si="34"/>
        <v>0</v>
      </c>
      <c r="S483" t="str">
        <f t="shared" si="31"/>
        <v>ASRCMS202202</v>
      </c>
      <c r="T483" s="957">
        <f t="shared" si="32"/>
        <v>45230</v>
      </c>
      <c r="U483" t="str">
        <f t="shared" si="33"/>
        <v>Unaudited</v>
      </c>
    </row>
    <row r="484" spans="1:21" x14ac:dyDescent="0.25">
      <c r="A484" t="s">
        <v>438</v>
      </c>
      <c r="B484" t="s">
        <v>1380</v>
      </c>
      <c r="C484" t="s">
        <v>1381</v>
      </c>
      <c r="D484" s="15">
        <v>1900</v>
      </c>
      <c r="E484" s="121">
        <v>1</v>
      </c>
      <c r="F484" t="s">
        <v>439</v>
      </c>
      <c r="G484" s="121">
        <v>91</v>
      </c>
      <c r="H484" t="s">
        <v>382</v>
      </c>
      <c r="I484" t="s">
        <v>489</v>
      </c>
      <c r="J484" t="s">
        <v>434</v>
      </c>
      <c r="K484" t="s">
        <v>224</v>
      </c>
      <c r="L484" s="755">
        <v>2.1800000000000002</v>
      </c>
      <c r="M484" t="s">
        <v>651</v>
      </c>
      <c r="N484" s="680">
        <f t="shared" ca="1" si="34"/>
        <v>0</v>
      </c>
      <c r="O484" s="680">
        <f t="shared" ca="1" si="34"/>
        <v>0</v>
      </c>
      <c r="P484" s="680">
        <f t="shared" ca="1" si="34"/>
        <v>0</v>
      </c>
      <c r="Q484" s="680">
        <f t="shared" ca="1" si="34"/>
        <v>0</v>
      </c>
      <c r="R484" s="680">
        <f t="shared" ca="1" si="34"/>
        <v>0</v>
      </c>
      <c r="S484" t="str">
        <f t="shared" si="31"/>
        <v>ASRCMS202202</v>
      </c>
      <c r="T484" s="957">
        <f t="shared" si="32"/>
        <v>45230</v>
      </c>
      <c r="U484" t="str">
        <f t="shared" si="33"/>
        <v>Unaudited</v>
      </c>
    </row>
    <row r="485" spans="1:21" x14ac:dyDescent="0.25">
      <c r="A485" t="s">
        <v>438</v>
      </c>
      <c r="B485" t="s">
        <v>1380</v>
      </c>
      <c r="C485" t="s">
        <v>1381</v>
      </c>
      <c r="D485" s="15">
        <v>1900</v>
      </c>
      <c r="E485" s="121">
        <v>1</v>
      </c>
      <c r="F485" t="s">
        <v>439</v>
      </c>
      <c r="G485" s="121">
        <v>91</v>
      </c>
      <c r="H485" t="s">
        <v>382</v>
      </c>
      <c r="I485" t="s">
        <v>489</v>
      </c>
      <c r="J485" t="s">
        <v>434</v>
      </c>
      <c r="K485" t="s">
        <v>224</v>
      </c>
      <c r="L485" s="755">
        <v>2.19</v>
      </c>
      <c r="M485" t="s">
        <v>219</v>
      </c>
      <c r="N485" s="680">
        <f t="shared" ca="1" si="34"/>
        <v>0</v>
      </c>
      <c r="O485" s="680">
        <f t="shared" ca="1" si="34"/>
        <v>0</v>
      </c>
      <c r="P485" s="680">
        <f t="shared" ca="1" si="34"/>
        <v>0</v>
      </c>
      <c r="Q485" s="680">
        <f t="shared" ca="1" si="34"/>
        <v>0</v>
      </c>
      <c r="R485" s="680">
        <f t="shared" ca="1" si="34"/>
        <v>0</v>
      </c>
      <c r="S485" t="str">
        <f t="shared" si="31"/>
        <v>ASRCMS202202</v>
      </c>
      <c r="T485" s="957">
        <f t="shared" si="32"/>
        <v>45230</v>
      </c>
      <c r="U485" t="str">
        <f t="shared" si="33"/>
        <v>Unaudited</v>
      </c>
    </row>
    <row r="486" spans="1:21" x14ac:dyDescent="0.25">
      <c r="A486" t="s">
        <v>438</v>
      </c>
      <c r="B486" t="s">
        <v>1380</v>
      </c>
      <c r="C486" t="s">
        <v>1381</v>
      </c>
      <c r="D486" s="15">
        <v>1900</v>
      </c>
      <c r="E486" s="121">
        <v>1</v>
      </c>
      <c r="F486" t="s">
        <v>439</v>
      </c>
      <c r="G486" s="121">
        <v>91</v>
      </c>
      <c r="H486" t="s">
        <v>382</v>
      </c>
      <c r="I486" t="s">
        <v>489</v>
      </c>
      <c r="J486" t="s">
        <v>434</v>
      </c>
      <c r="K486" t="s">
        <v>224</v>
      </c>
      <c r="L486" s="755" t="s">
        <v>700</v>
      </c>
      <c r="M486" t="s">
        <v>231</v>
      </c>
      <c r="N486" s="680">
        <f t="shared" ca="1" si="34"/>
        <v>0</v>
      </c>
      <c r="O486" s="680">
        <f t="shared" ca="1" si="34"/>
        <v>0</v>
      </c>
      <c r="P486" s="680">
        <f t="shared" ca="1" si="34"/>
        <v>0</v>
      </c>
      <c r="Q486" s="680">
        <f t="shared" ca="1" si="34"/>
        <v>0</v>
      </c>
      <c r="R486" s="680">
        <f t="shared" ca="1" si="34"/>
        <v>0</v>
      </c>
      <c r="S486" t="str">
        <f t="shared" si="31"/>
        <v>ASRCMS202202</v>
      </c>
      <c r="T486" s="957">
        <f t="shared" si="32"/>
        <v>45230</v>
      </c>
      <c r="U486" t="str">
        <f t="shared" si="33"/>
        <v>Unaudited</v>
      </c>
    </row>
    <row r="487" spans="1:21" x14ac:dyDescent="0.25">
      <c r="A487" t="s">
        <v>438</v>
      </c>
      <c r="B487" t="s">
        <v>1380</v>
      </c>
      <c r="C487" t="s">
        <v>1381</v>
      </c>
      <c r="D487" s="15">
        <v>1900</v>
      </c>
      <c r="E487" s="121">
        <v>1</v>
      </c>
      <c r="F487" t="s">
        <v>439</v>
      </c>
      <c r="G487" s="121">
        <v>91</v>
      </c>
      <c r="H487" t="s">
        <v>382</v>
      </c>
      <c r="I487" t="s">
        <v>489</v>
      </c>
      <c r="J487" t="s">
        <v>434</v>
      </c>
      <c r="K487" t="s">
        <v>224</v>
      </c>
      <c r="L487" s="755">
        <v>2.21</v>
      </c>
      <c r="M487" t="s">
        <v>467</v>
      </c>
      <c r="N487" s="680">
        <f t="shared" ca="1" si="34"/>
        <v>0</v>
      </c>
      <c r="O487" s="680">
        <f t="shared" ca="1" si="34"/>
        <v>0</v>
      </c>
      <c r="P487" s="680">
        <f t="shared" ca="1" si="34"/>
        <v>0</v>
      </c>
      <c r="Q487" s="680">
        <f t="shared" ca="1" si="34"/>
        <v>0</v>
      </c>
      <c r="R487" s="680">
        <f t="shared" ca="1" si="34"/>
        <v>0</v>
      </c>
      <c r="S487" t="str">
        <f t="shared" si="31"/>
        <v>ASRCMS202202</v>
      </c>
      <c r="T487" s="957">
        <f t="shared" si="32"/>
        <v>45230</v>
      </c>
      <c r="U487" t="str">
        <f t="shared" si="33"/>
        <v>Unaudited</v>
      </c>
    </row>
    <row r="488" spans="1:21" x14ac:dyDescent="0.25">
      <c r="A488" t="s">
        <v>438</v>
      </c>
      <c r="B488" t="s">
        <v>1380</v>
      </c>
      <c r="C488" t="s">
        <v>1381</v>
      </c>
      <c r="D488" s="15">
        <v>1900</v>
      </c>
      <c r="E488" s="121">
        <v>1</v>
      </c>
      <c r="F488" t="s">
        <v>439</v>
      </c>
      <c r="G488" s="121">
        <v>91</v>
      </c>
      <c r="H488" t="s">
        <v>382</v>
      </c>
      <c r="I488" t="s">
        <v>489</v>
      </c>
      <c r="J488" t="s">
        <v>434</v>
      </c>
      <c r="K488" t="s">
        <v>6</v>
      </c>
      <c r="L488" s="755" t="s">
        <v>70</v>
      </c>
      <c r="M488" t="s">
        <v>189</v>
      </c>
      <c r="N488" s="680">
        <f t="shared" ca="1" si="34"/>
        <v>0</v>
      </c>
      <c r="O488" s="680">
        <f t="shared" ca="1" si="34"/>
        <v>0</v>
      </c>
      <c r="P488" s="680">
        <f t="shared" ca="1" si="34"/>
        <v>0</v>
      </c>
      <c r="Q488" s="680">
        <f t="shared" ca="1" si="34"/>
        <v>0</v>
      </c>
      <c r="R488" s="680">
        <f t="shared" ca="1" si="34"/>
        <v>0</v>
      </c>
      <c r="S488" t="str">
        <f t="shared" si="31"/>
        <v>ASRCMS202202</v>
      </c>
      <c r="T488" s="957">
        <f t="shared" si="32"/>
        <v>45230</v>
      </c>
      <c r="U488" t="str">
        <f t="shared" si="33"/>
        <v>Unaudited</v>
      </c>
    </row>
    <row r="489" spans="1:21" x14ac:dyDescent="0.25">
      <c r="A489" t="s">
        <v>438</v>
      </c>
      <c r="B489" t="s">
        <v>1380</v>
      </c>
      <c r="C489" t="s">
        <v>1381</v>
      </c>
      <c r="D489" s="15">
        <v>1900</v>
      </c>
      <c r="E489" s="121">
        <v>1</v>
      </c>
      <c r="F489" t="s">
        <v>439</v>
      </c>
      <c r="G489" s="121">
        <v>91</v>
      </c>
      <c r="H489" t="s">
        <v>382</v>
      </c>
      <c r="I489" t="s">
        <v>489</v>
      </c>
      <c r="J489" t="s">
        <v>434</v>
      </c>
      <c r="K489" t="s">
        <v>6</v>
      </c>
      <c r="L489" s="755" t="s">
        <v>71</v>
      </c>
      <c r="M489" t="s">
        <v>232</v>
      </c>
      <c r="N489" s="680">
        <f t="shared" ca="1" si="34"/>
        <v>0</v>
      </c>
      <c r="O489" s="680">
        <f t="shared" ca="1" si="34"/>
        <v>0</v>
      </c>
      <c r="P489" s="680">
        <f t="shared" ca="1" si="34"/>
        <v>0</v>
      </c>
      <c r="Q489" s="680">
        <f t="shared" ca="1" si="34"/>
        <v>0</v>
      </c>
      <c r="R489" s="680">
        <f t="shared" ca="1" si="34"/>
        <v>0</v>
      </c>
      <c r="S489" t="str">
        <f t="shared" si="31"/>
        <v>ASRCMS202202</v>
      </c>
      <c r="T489" s="957">
        <f t="shared" si="32"/>
        <v>45230</v>
      </c>
      <c r="U489" t="str">
        <f t="shared" si="33"/>
        <v>Unaudited</v>
      </c>
    </row>
    <row r="490" spans="1:21" x14ac:dyDescent="0.25">
      <c r="A490" t="s">
        <v>438</v>
      </c>
      <c r="B490" t="s">
        <v>1380</v>
      </c>
      <c r="C490" t="s">
        <v>1381</v>
      </c>
      <c r="D490" s="15">
        <v>1900</v>
      </c>
      <c r="E490" s="121">
        <v>1</v>
      </c>
      <c r="F490" t="s">
        <v>439</v>
      </c>
      <c r="G490" s="121">
        <v>91</v>
      </c>
      <c r="H490" t="s">
        <v>382</v>
      </c>
      <c r="I490" t="s">
        <v>489</v>
      </c>
      <c r="J490" t="s">
        <v>434</v>
      </c>
      <c r="K490" t="s">
        <v>6</v>
      </c>
      <c r="L490" s="755" t="s">
        <v>72</v>
      </c>
      <c r="M490" t="s">
        <v>165</v>
      </c>
      <c r="N490" s="680">
        <f t="shared" ca="1" si="34"/>
        <v>0</v>
      </c>
      <c r="O490" s="680">
        <f t="shared" ca="1" si="34"/>
        <v>0</v>
      </c>
      <c r="P490" s="680">
        <f t="shared" ca="1" si="34"/>
        <v>0</v>
      </c>
      <c r="Q490" s="680">
        <f t="shared" ca="1" si="34"/>
        <v>0</v>
      </c>
      <c r="R490" s="680">
        <f t="shared" ca="1" si="34"/>
        <v>0</v>
      </c>
      <c r="S490" t="str">
        <f t="shared" si="31"/>
        <v>ASRCMS202202</v>
      </c>
      <c r="T490" s="957">
        <f t="shared" si="32"/>
        <v>45230</v>
      </c>
      <c r="U490" t="str">
        <f t="shared" si="33"/>
        <v>Unaudited</v>
      </c>
    </row>
    <row r="491" spans="1:21" x14ac:dyDescent="0.25">
      <c r="A491" t="s">
        <v>438</v>
      </c>
      <c r="B491" t="s">
        <v>1380</v>
      </c>
      <c r="C491" t="s">
        <v>1381</v>
      </c>
      <c r="D491" s="15">
        <v>1900</v>
      </c>
      <c r="E491" s="121">
        <v>1</v>
      </c>
      <c r="F491" t="s">
        <v>439</v>
      </c>
      <c r="G491" s="121">
        <v>91</v>
      </c>
      <c r="H491" t="s">
        <v>382</v>
      </c>
      <c r="I491" t="s">
        <v>489</v>
      </c>
      <c r="J491" t="s">
        <v>434</v>
      </c>
      <c r="K491" t="s">
        <v>6</v>
      </c>
      <c r="L491" s="755">
        <v>3.4</v>
      </c>
      <c r="M491" t="s">
        <v>462</v>
      </c>
      <c r="N491" s="680">
        <f t="shared" ca="1" si="34"/>
        <v>0</v>
      </c>
      <c r="O491" s="680">
        <f t="shared" ca="1" si="34"/>
        <v>0</v>
      </c>
      <c r="P491" s="680">
        <f t="shared" ca="1" si="34"/>
        <v>0</v>
      </c>
      <c r="Q491" s="680">
        <f t="shared" ca="1" si="34"/>
        <v>0</v>
      </c>
      <c r="R491" s="680">
        <f t="shared" ca="1" si="34"/>
        <v>0</v>
      </c>
      <c r="S491" t="str">
        <f t="shared" si="31"/>
        <v>ASRCMS202202</v>
      </c>
      <c r="T491" s="957">
        <f t="shared" si="32"/>
        <v>45230</v>
      </c>
      <c r="U491" t="str">
        <f t="shared" si="33"/>
        <v>Unaudited</v>
      </c>
    </row>
    <row r="492" spans="1:21" x14ac:dyDescent="0.25">
      <c r="A492" t="s">
        <v>438</v>
      </c>
      <c r="B492" t="s">
        <v>1380</v>
      </c>
      <c r="C492" t="s">
        <v>1381</v>
      </c>
      <c r="D492" s="15">
        <v>1900</v>
      </c>
      <c r="E492" s="121">
        <v>1</v>
      </c>
      <c r="F492" t="s">
        <v>439</v>
      </c>
      <c r="G492" s="121">
        <v>91</v>
      </c>
      <c r="H492" t="s">
        <v>382</v>
      </c>
      <c r="I492" t="s">
        <v>489</v>
      </c>
      <c r="J492" t="s">
        <v>434</v>
      </c>
      <c r="K492" t="s">
        <v>435</v>
      </c>
      <c r="L492" s="755">
        <v>4.5</v>
      </c>
      <c r="M492" t="s">
        <v>32</v>
      </c>
      <c r="N492" s="680">
        <f t="shared" ca="1" si="34"/>
        <v>0</v>
      </c>
      <c r="O492" s="680">
        <f t="shared" ca="1" si="34"/>
        <v>0</v>
      </c>
      <c r="P492" s="680">
        <f t="shared" ca="1" si="34"/>
        <v>0</v>
      </c>
      <c r="Q492" s="680">
        <f t="shared" ca="1" si="34"/>
        <v>0</v>
      </c>
      <c r="R492" s="680">
        <f t="shared" ca="1" si="34"/>
        <v>0</v>
      </c>
      <c r="S492" t="str">
        <f t="shared" si="31"/>
        <v>ASRCMS202202</v>
      </c>
      <c r="T492" s="957">
        <f t="shared" si="32"/>
        <v>45230</v>
      </c>
      <c r="U492" t="str">
        <f t="shared" si="33"/>
        <v>Unaudited</v>
      </c>
    </row>
    <row r="493" spans="1:21" x14ac:dyDescent="0.25">
      <c r="A493" t="s">
        <v>438</v>
      </c>
      <c r="B493" t="s">
        <v>1380</v>
      </c>
      <c r="C493" t="s">
        <v>1381</v>
      </c>
      <c r="D493" s="15">
        <v>1900</v>
      </c>
      <c r="E493" s="121">
        <v>1</v>
      </c>
      <c r="F493" t="s">
        <v>439</v>
      </c>
      <c r="G493" s="121">
        <v>91</v>
      </c>
      <c r="H493" t="s">
        <v>382</v>
      </c>
      <c r="I493" t="s">
        <v>489</v>
      </c>
      <c r="J493" t="s">
        <v>434</v>
      </c>
      <c r="K493" t="s">
        <v>435</v>
      </c>
      <c r="L493" s="755" t="s">
        <v>939</v>
      </c>
      <c r="M493" t="s">
        <v>930</v>
      </c>
      <c r="N493" s="680">
        <f t="shared" ca="1" si="34"/>
        <v>0</v>
      </c>
      <c r="O493" s="680">
        <f t="shared" ca="1" si="34"/>
        <v>0</v>
      </c>
      <c r="P493" s="680">
        <f t="shared" ca="1" si="34"/>
        <v>0</v>
      </c>
      <c r="Q493" s="680">
        <f t="shared" ca="1" si="34"/>
        <v>0</v>
      </c>
      <c r="R493" s="680">
        <f t="shared" ca="1" si="34"/>
        <v>0</v>
      </c>
      <c r="S493" t="str">
        <f t="shared" si="31"/>
        <v>ASRCMS202202</v>
      </c>
      <c r="T493" s="957">
        <f t="shared" si="32"/>
        <v>45230</v>
      </c>
      <c r="U493" t="str">
        <f t="shared" si="33"/>
        <v>Unaudited</v>
      </c>
    </row>
    <row r="494" spans="1:21" x14ac:dyDescent="0.25">
      <c r="A494" t="s">
        <v>438</v>
      </c>
      <c r="B494" t="s">
        <v>1380</v>
      </c>
      <c r="C494" t="s">
        <v>1381</v>
      </c>
      <c r="D494" s="15">
        <v>1900</v>
      </c>
      <c r="E494" s="121">
        <v>1</v>
      </c>
      <c r="F494" t="s">
        <v>439</v>
      </c>
      <c r="G494" s="121">
        <v>91</v>
      </c>
      <c r="H494" t="s">
        <v>382</v>
      </c>
      <c r="I494" t="s">
        <v>489</v>
      </c>
      <c r="J494" t="s">
        <v>434</v>
      </c>
      <c r="K494" t="s">
        <v>435</v>
      </c>
      <c r="L494" s="755" t="s">
        <v>194</v>
      </c>
      <c r="M494" t="s">
        <v>40</v>
      </c>
      <c r="N494" s="680">
        <f t="shared" ca="1" si="34"/>
        <v>0</v>
      </c>
      <c r="O494" s="680">
        <f t="shared" ca="1" si="34"/>
        <v>0</v>
      </c>
      <c r="P494" s="680">
        <f t="shared" ca="1" si="34"/>
        <v>0</v>
      </c>
      <c r="Q494" s="680">
        <f t="shared" ca="1" si="34"/>
        <v>0</v>
      </c>
      <c r="R494" s="680">
        <f t="shared" ca="1" si="34"/>
        <v>0</v>
      </c>
      <c r="S494" t="str">
        <f t="shared" si="31"/>
        <v>ASRCMS202202</v>
      </c>
      <c r="T494" s="957">
        <f t="shared" si="32"/>
        <v>45230</v>
      </c>
      <c r="U494" t="str">
        <f t="shared" si="33"/>
        <v>Unaudited</v>
      </c>
    </row>
    <row r="495" spans="1:21" x14ac:dyDescent="0.25">
      <c r="A495" t="s">
        <v>438</v>
      </c>
      <c r="B495" t="s">
        <v>1380</v>
      </c>
      <c r="C495" t="s">
        <v>1381</v>
      </c>
      <c r="D495" s="15">
        <v>1900</v>
      </c>
      <c r="E495" s="121">
        <v>1</v>
      </c>
      <c r="F495" t="s">
        <v>439</v>
      </c>
      <c r="G495" s="121">
        <v>91</v>
      </c>
      <c r="H495" t="s">
        <v>382</v>
      </c>
      <c r="I495" t="s">
        <v>489</v>
      </c>
      <c r="J495" t="s">
        <v>434</v>
      </c>
      <c r="K495" t="s">
        <v>435</v>
      </c>
      <c r="L495" s="755" t="s">
        <v>193</v>
      </c>
      <c r="M495" t="s">
        <v>330</v>
      </c>
      <c r="N495" s="680">
        <f t="shared" ca="1" si="34"/>
        <v>0</v>
      </c>
      <c r="O495" s="680">
        <f t="shared" ca="1" si="34"/>
        <v>0</v>
      </c>
      <c r="P495" s="680">
        <f t="shared" ca="1" si="34"/>
        <v>0</v>
      </c>
      <c r="Q495" s="680">
        <f t="shared" ca="1" si="34"/>
        <v>0</v>
      </c>
      <c r="R495" s="680">
        <f t="shared" ca="1" si="34"/>
        <v>0</v>
      </c>
      <c r="S495" t="str">
        <f t="shared" si="31"/>
        <v>ASRCMS202202</v>
      </c>
      <c r="T495" s="957">
        <f t="shared" si="32"/>
        <v>45230</v>
      </c>
      <c r="U495" t="str">
        <f t="shared" si="33"/>
        <v>Unaudited</v>
      </c>
    </row>
    <row r="496" spans="1:21" x14ac:dyDescent="0.25">
      <c r="A496" t="s">
        <v>438</v>
      </c>
      <c r="B496" t="s">
        <v>1380</v>
      </c>
      <c r="C496" t="s">
        <v>1381</v>
      </c>
      <c r="D496" s="15">
        <v>1900</v>
      </c>
      <c r="E496" s="121">
        <v>1</v>
      </c>
      <c r="F496" t="s">
        <v>439</v>
      </c>
      <c r="G496" s="121">
        <v>91</v>
      </c>
      <c r="H496" t="s">
        <v>382</v>
      </c>
      <c r="I496" t="s">
        <v>489</v>
      </c>
      <c r="J496" t="s">
        <v>451</v>
      </c>
      <c r="K496" t="s">
        <v>436</v>
      </c>
      <c r="L496" s="755" t="s">
        <v>79</v>
      </c>
      <c r="M496" t="s">
        <v>27</v>
      </c>
      <c r="N496" s="680">
        <f t="shared" ca="1" si="34"/>
        <v>0</v>
      </c>
      <c r="O496" s="680">
        <f t="shared" ca="1" si="34"/>
        <v>0</v>
      </c>
      <c r="P496" s="680">
        <f t="shared" ca="1" si="34"/>
        <v>0</v>
      </c>
      <c r="Q496" s="680">
        <f t="shared" ca="1" si="34"/>
        <v>0</v>
      </c>
      <c r="R496" s="680">
        <f t="shared" ca="1" si="34"/>
        <v>0</v>
      </c>
      <c r="S496" t="str">
        <f t="shared" si="31"/>
        <v>ASRCMS202202</v>
      </c>
      <c r="T496" s="957">
        <f t="shared" si="32"/>
        <v>45230</v>
      </c>
      <c r="U496" t="str">
        <f t="shared" si="33"/>
        <v>Unaudited</v>
      </c>
    </row>
    <row r="497" spans="1:21" x14ac:dyDescent="0.25">
      <c r="A497" t="s">
        <v>438</v>
      </c>
      <c r="B497" t="s">
        <v>1380</v>
      </c>
      <c r="C497" t="s">
        <v>1381</v>
      </c>
      <c r="D497" s="15">
        <v>1900</v>
      </c>
      <c r="E497" s="121">
        <v>1</v>
      </c>
      <c r="F497" t="s">
        <v>439</v>
      </c>
      <c r="G497" s="121">
        <v>91</v>
      </c>
      <c r="H497" t="s">
        <v>382</v>
      </c>
      <c r="I497" t="s">
        <v>489</v>
      </c>
      <c r="J497" t="s">
        <v>451</v>
      </c>
      <c r="K497" t="s">
        <v>436</v>
      </c>
      <c r="L497" s="755" t="s">
        <v>80</v>
      </c>
      <c r="M497" t="s">
        <v>98</v>
      </c>
      <c r="N497" s="680">
        <f t="shared" ca="1" si="34"/>
        <v>0</v>
      </c>
      <c r="O497" s="680">
        <f t="shared" ca="1" si="34"/>
        <v>0</v>
      </c>
      <c r="P497" s="680">
        <f t="shared" ca="1" si="34"/>
        <v>0</v>
      </c>
      <c r="Q497" s="680">
        <f t="shared" ca="1" si="34"/>
        <v>0</v>
      </c>
      <c r="R497" s="680">
        <f t="shared" ca="1" si="34"/>
        <v>0</v>
      </c>
      <c r="S497" t="str">
        <f t="shared" si="31"/>
        <v>ASRCMS202202</v>
      </c>
      <c r="T497" s="957">
        <f t="shared" si="32"/>
        <v>45230</v>
      </c>
      <c r="U497" t="str">
        <f t="shared" si="33"/>
        <v>Unaudited</v>
      </c>
    </row>
    <row r="498" spans="1:21" x14ac:dyDescent="0.25">
      <c r="A498" t="s">
        <v>438</v>
      </c>
      <c r="B498" t="s">
        <v>1380</v>
      </c>
      <c r="C498" t="s">
        <v>1381</v>
      </c>
      <c r="D498" s="15">
        <v>1900</v>
      </c>
      <c r="E498" s="121">
        <v>1</v>
      </c>
      <c r="F498" t="s">
        <v>439</v>
      </c>
      <c r="G498" s="121">
        <v>91</v>
      </c>
      <c r="H498" t="s">
        <v>382</v>
      </c>
      <c r="I498" t="s">
        <v>489</v>
      </c>
      <c r="J498" t="s">
        <v>451</v>
      </c>
      <c r="K498" t="s">
        <v>436</v>
      </c>
      <c r="L498" s="755" t="s">
        <v>81</v>
      </c>
      <c r="M498" t="s">
        <v>99</v>
      </c>
      <c r="N498" s="680">
        <f t="shared" ca="1" si="34"/>
        <v>0</v>
      </c>
      <c r="O498" s="680">
        <f t="shared" ca="1" si="34"/>
        <v>0</v>
      </c>
      <c r="P498" s="680">
        <f t="shared" ca="1" si="34"/>
        <v>0</v>
      </c>
      <c r="Q498" s="680">
        <f t="shared" ca="1" si="34"/>
        <v>0</v>
      </c>
      <c r="R498" s="680">
        <f t="shared" ca="1" si="34"/>
        <v>0</v>
      </c>
      <c r="S498" t="str">
        <f t="shared" si="31"/>
        <v>ASRCMS202202</v>
      </c>
      <c r="T498" s="957">
        <f t="shared" si="32"/>
        <v>45230</v>
      </c>
      <c r="U498" t="str">
        <f t="shared" si="33"/>
        <v>Unaudited</v>
      </c>
    </row>
    <row r="499" spans="1:21" x14ac:dyDescent="0.25">
      <c r="A499" t="s">
        <v>438</v>
      </c>
      <c r="B499" t="s">
        <v>1380</v>
      </c>
      <c r="C499" t="s">
        <v>1381</v>
      </c>
      <c r="D499" s="15">
        <v>1900</v>
      </c>
      <c r="E499" s="121">
        <v>1</v>
      </c>
      <c r="F499" t="s">
        <v>439</v>
      </c>
      <c r="G499" s="121">
        <v>91</v>
      </c>
      <c r="H499" t="s">
        <v>382</v>
      </c>
      <c r="I499" t="s">
        <v>489</v>
      </c>
      <c r="J499" t="s">
        <v>451</v>
      </c>
      <c r="K499" t="s">
        <v>436</v>
      </c>
      <c r="L499" s="755" t="s">
        <v>82</v>
      </c>
      <c r="M499" t="s">
        <v>100</v>
      </c>
      <c r="N499" s="680">
        <f t="shared" ca="1" si="34"/>
        <v>0</v>
      </c>
      <c r="O499" s="680">
        <f t="shared" ca="1" si="34"/>
        <v>0</v>
      </c>
      <c r="P499" s="680">
        <f t="shared" ca="1" si="34"/>
        <v>0</v>
      </c>
      <c r="Q499" s="680">
        <f t="shared" ca="1" si="34"/>
        <v>0</v>
      </c>
      <c r="R499" s="680">
        <f t="shared" ca="1" si="34"/>
        <v>0</v>
      </c>
      <c r="S499" t="str">
        <f t="shared" si="31"/>
        <v>ASRCMS202202</v>
      </c>
      <c r="T499" s="957">
        <f t="shared" si="32"/>
        <v>45230</v>
      </c>
      <c r="U499" t="str">
        <f t="shared" si="33"/>
        <v>Unaudited</v>
      </c>
    </row>
    <row r="500" spans="1:21" x14ac:dyDescent="0.25">
      <c r="A500" t="s">
        <v>438</v>
      </c>
      <c r="B500" t="s">
        <v>1380</v>
      </c>
      <c r="C500" t="s">
        <v>1381</v>
      </c>
      <c r="D500" s="15">
        <v>1900</v>
      </c>
      <c r="E500" s="121">
        <v>1</v>
      </c>
      <c r="F500" t="s">
        <v>439</v>
      </c>
      <c r="G500" s="121">
        <v>91</v>
      </c>
      <c r="H500" t="s">
        <v>382</v>
      </c>
      <c r="I500" t="s">
        <v>489</v>
      </c>
      <c r="J500" t="s">
        <v>451</v>
      </c>
      <c r="K500" t="s">
        <v>436</v>
      </c>
      <c r="L500" s="755" t="s">
        <v>217</v>
      </c>
      <c r="M500" t="s">
        <v>101</v>
      </c>
      <c r="N500" s="680">
        <f t="shared" ca="1" si="34"/>
        <v>0</v>
      </c>
      <c r="O500" s="680">
        <f t="shared" ca="1" si="34"/>
        <v>0</v>
      </c>
      <c r="P500" s="680">
        <f t="shared" ca="1" si="34"/>
        <v>0</v>
      </c>
      <c r="Q500" s="680">
        <f t="shared" ca="1" si="34"/>
        <v>0</v>
      </c>
      <c r="R500" s="680">
        <f t="shared" ca="1" si="34"/>
        <v>0</v>
      </c>
      <c r="S500" t="str">
        <f t="shared" si="31"/>
        <v>ASRCMS202202</v>
      </c>
      <c r="T500" s="957">
        <f t="shared" si="32"/>
        <v>45230</v>
      </c>
      <c r="U500" t="str">
        <f t="shared" si="33"/>
        <v>Unaudited</v>
      </c>
    </row>
    <row r="501" spans="1:21" x14ac:dyDescent="0.25">
      <c r="A501" t="s">
        <v>438</v>
      </c>
      <c r="B501" t="s">
        <v>1380</v>
      </c>
      <c r="C501" t="s">
        <v>1381</v>
      </c>
      <c r="D501" s="15">
        <v>1900</v>
      </c>
      <c r="E501" s="121">
        <v>1</v>
      </c>
      <c r="F501" t="s">
        <v>439</v>
      </c>
      <c r="G501" s="121">
        <v>91</v>
      </c>
      <c r="H501" t="s">
        <v>382</v>
      </c>
      <c r="I501" t="s">
        <v>489</v>
      </c>
      <c r="J501" t="s">
        <v>451</v>
      </c>
      <c r="K501" t="s">
        <v>436</v>
      </c>
      <c r="L501" s="755" t="s">
        <v>216</v>
      </c>
      <c r="M501" t="s">
        <v>28</v>
      </c>
      <c r="N501" s="680">
        <f t="shared" ca="1" si="34"/>
        <v>0</v>
      </c>
      <c r="O501" s="680">
        <f t="shared" ca="1" si="34"/>
        <v>0</v>
      </c>
      <c r="P501" s="680">
        <f t="shared" ca="1" si="34"/>
        <v>0</v>
      </c>
      <c r="Q501" s="680">
        <f t="shared" ca="1" si="34"/>
        <v>0</v>
      </c>
      <c r="R501" s="680">
        <f t="shared" ca="1" si="34"/>
        <v>0</v>
      </c>
      <c r="S501" t="str">
        <f t="shared" si="31"/>
        <v>ASRCMS202202</v>
      </c>
      <c r="T501" s="957">
        <f t="shared" si="32"/>
        <v>45230</v>
      </c>
      <c r="U501" t="str">
        <f t="shared" si="33"/>
        <v>Unaudited</v>
      </c>
    </row>
    <row r="502" spans="1:21" x14ac:dyDescent="0.25">
      <c r="A502" t="s">
        <v>438</v>
      </c>
      <c r="B502" t="s">
        <v>1380</v>
      </c>
      <c r="C502" t="s">
        <v>1381</v>
      </c>
      <c r="D502" s="15">
        <v>1900</v>
      </c>
      <c r="E502" s="121">
        <v>1</v>
      </c>
      <c r="F502" t="s">
        <v>439</v>
      </c>
      <c r="G502" s="121">
        <v>91</v>
      </c>
      <c r="H502" t="s">
        <v>382</v>
      </c>
      <c r="I502" t="s">
        <v>489</v>
      </c>
      <c r="J502" t="s">
        <v>437</v>
      </c>
      <c r="K502" t="s">
        <v>437</v>
      </c>
      <c r="L502" s="755" t="s">
        <v>84</v>
      </c>
      <c r="M502" t="s">
        <v>328</v>
      </c>
      <c r="N502" s="680">
        <f t="shared" ca="1" si="34"/>
        <v>0</v>
      </c>
      <c r="O502" s="680">
        <f t="shared" ca="1" si="34"/>
        <v>0</v>
      </c>
      <c r="P502" s="680">
        <f t="shared" ca="1" si="34"/>
        <v>0</v>
      </c>
      <c r="Q502" s="680">
        <f t="shared" ca="1" si="34"/>
        <v>0</v>
      </c>
      <c r="R502" s="680">
        <f t="shared" ca="1" si="34"/>
        <v>0</v>
      </c>
      <c r="S502" t="str">
        <f t="shared" si="31"/>
        <v>ASRCMS202202</v>
      </c>
      <c r="T502" s="957">
        <f t="shared" si="32"/>
        <v>45230</v>
      </c>
      <c r="U502" t="str">
        <f t="shared" si="33"/>
        <v>Unaudited</v>
      </c>
    </row>
    <row r="503" spans="1:21" x14ac:dyDescent="0.25">
      <c r="A503" t="s">
        <v>438</v>
      </c>
      <c r="B503" t="s">
        <v>1380</v>
      </c>
      <c r="C503" t="s">
        <v>1381</v>
      </c>
      <c r="D503" s="15">
        <v>1900</v>
      </c>
      <c r="E503" s="121">
        <v>1</v>
      </c>
      <c r="F503" t="s">
        <v>439</v>
      </c>
      <c r="G503" s="121">
        <v>91</v>
      </c>
      <c r="H503" t="s">
        <v>382</v>
      </c>
      <c r="I503" t="s">
        <v>489</v>
      </c>
      <c r="J503" t="s">
        <v>437</v>
      </c>
      <c r="K503" t="s">
        <v>437</v>
      </c>
      <c r="L503" s="755" t="s">
        <v>85</v>
      </c>
      <c r="M503" t="s">
        <v>326</v>
      </c>
      <c r="N503" s="680">
        <f t="shared" ca="1" si="34"/>
        <v>0</v>
      </c>
      <c r="O503" s="680">
        <f t="shared" ca="1" si="34"/>
        <v>0</v>
      </c>
      <c r="P503" s="680">
        <f t="shared" ca="1" si="34"/>
        <v>0</v>
      </c>
      <c r="Q503" s="680">
        <f t="shared" ca="1" si="34"/>
        <v>0</v>
      </c>
      <c r="R503" s="680">
        <f t="shared" ca="1" si="34"/>
        <v>0</v>
      </c>
      <c r="S503" t="str">
        <f t="shared" si="31"/>
        <v>ASRCMS202202</v>
      </c>
      <c r="T503" s="957">
        <f t="shared" si="32"/>
        <v>45230</v>
      </c>
      <c r="U503" t="str">
        <f t="shared" si="33"/>
        <v>Unaudited</v>
      </c>
    </row>
    <row r="504" spans="1:21" x14ac:dyDescent="0.25">
      <c r="A504" t="s">
        <v>438</v>
      </c>
      <c r="B504" t="s">
        <v>1380</v>
      </c>
      <c r="C504" t="s">
        <v>1381</v>
      </c>
      <c r="D504" s="15">
        <v>1900</v>
      </c>
      <c r="E504" s="121">
        <v>1</v>
      </c>
      <c r="F504" t="s">
        <v>439</v>
      </c>
      <c r="G504" s="121">
        <v>91</v>
      </c>
      <c r="H504" t="s">
        <v>382</v>
      </c>
      <c r="I504" t="s">
        <v>489</v>
      </c>
      <c r="J504" t="s">
        <v>437</v>
      </c>
      <c r="K504" t="s">
        <v>437</v>
      </c>
      <c r="L504" s="755" t="s">
        <v>86</v>
      </c>
      <c r="M504" t="s">
        <v>495</v>
      </c>
      <c r="N504" s="680">
        <f t="shared" ca="1" si="34"/>
        <v>0</v>
      </c>
      <c r="O504" s="680">
        <f t="shared" ca="1" si="34"/>
        <v>0</v>
      </c>
      <c r="P504" s="680">
        <f t="shared" ca="1" si="34"/>
        <v>0</v>
      </c>
      <c r="Q504" s="680">
        <f t="shared" ca="1" si="34"/>
        <v>0</v>
      </c>
      <c r="R504" s="680">
        <f t="shared" ca="1" si="34"/>
        <v>0</v>
      </c>
      <c r="S504" t="str">
        <f t="shared" si="31"/>
        <v>ASRCMS202202</v>
      </c>
      <c r="T504" s="957">
        <f t="shared" si="32"/>
        <v>45230</v>
      </c>
      <c r="U504" t="str">
        <f t="shared" si="33"/>
        <v>Unaudited</v>
      </c>
    </row>
    <row r="505" spans="1:21" x14ac:dyDescent="0.25">
      <c r="A505" t="s">
        <v>438</v>
      </c>
      <c r="B505" t="s">
        <v>1380</v>
      </c>
      <c r="C505" t="s">
        <v>1381</v>
      </c>
      <c r="D505" s="15">
        <v>1900</v>
      </c>
      <c r="E505" s="121">
        <v>1</v>
      </c>
      <c r="F505" t="s">
        <v>439</v>
      </c>
      <c r="G505" s="121">
        <v>91</v>
      </c>
      <c r="H505" t="s">
        <v>382</v>
      </c>
      <c r="I505" t="s">
        <v>489</v>
      </c>
      <c r="J505" t="s">
        <v>437</v>
      </c>
      <c r="K505" t="s">
        <v>437</v>
      </c>
      <c r="L505" s="755" t="s">
        <v>87</v>
      </c>
      <c r="M505" t="s">
        <v>496</v>
      </c>
      <c r="N505" s="680">
        <f t="shared" ca="1" si="34"/>
        <v>0</v>
      </c>
      <c r="O505" s="680">
        <f t="shared" ca="1" si="34"/>
        <v>0</v>
      </c>
      <c r="P505" s="680">
        <f t="shared" ca="1" si="34"/>
        <v>0</v>
      </c>
      <c r="Q505" s="680">
        <f t="shared" ca="1" si="34"/>
        <v>0</v>
      </c>
      <c r="R505" s="680">
        <f t="shared" ca="1" si="34"/>
        <v>0</v>
      </c>
      <c r="S505" t="str">
        <f t="shared" si="31"/>
        <v>ASRCMS202202</v>
      </c>
      <c r="T505" s="957">
        <f t="shared" si="32"/>
        <v>45230</v>
      </c>
      <c r="U505" t="str">
        <f t="shared" si="33"/>
        <v>Unaudited</v>
      </c>
    </row>
    <row r="506" spans="1:21" x14ac:dyDescent="0.25">
      <c r="A506" t="s">
        <v>438</v>
      </c>
      <c r="B506" t="s">
        <v>1380</v>
      </c>
      <c r="C506" t="s">
        <v>1381</v>
      </c>
      <c r="D506" s="15">
        <v>1900</v>
      </c>
      <c r="E506" s="121">
        <v>1</v>
      </c>
      <c r="F506" t="s">
        <v>439</v>
      </c>
      <c r="G506" s="121">
        <v>91</v>
      </c>
      <c r="H506" t="s">
        <v>382</v>
      </c>
      <c r="I506" t="s">
        <v>489</v>
      </c>
      <c r="J506" t="s">
        <v>437</v>
      </c>
      <c r="K506" t="s">
        <v>437</v>
      </c>
      <c r="L506" s="755" t="s">
        <v>214</v>
      </c>
      <c r="M506" t="s">
        <v>497</v>
      </c>
      <c r="N506" s="680">
        <f t="shared" ca="1" si="34"/>
        <v>0</v>
      </c>
      <c r="O506" s="680">
        <f t="shared" ca="1" si="34"/>
        <v>0</v>
      </c>
      <c r="P506" s="680">
        <f t="shared" ca="1" si="34"/>
        <v>0</v>
      </c>
      <c r="Q506" s="680">
        <f t="shared" ca="1" si="34"/>
        <v>0</v>
      </c>
      <c r="R506" s="680">
        <f t="shared" ca="1" si="34"/>
        <v>0</v>
      </c>
      <c r="S506" t="str">
        <f t="shared" si="31"/>
        <v>ASRCMS202202</v>
      </c>
      <c r="T506" s="957">
        <f t="shared" si="32"/>
        <v>45230</v>
      </c>
      <c r="U506" t="str">
        <f t="shared" si="33"/>
        <v>Unaudited</v>
      </c>
    </row>
    <row r="507" spans="1:21" x14ac:dyDescent="0.25">
      <c r="A507" t="s">
        <v>438</v>
      </c>
      <c r="B507" t="s">
        <v>1380</v>
      </c>
      <c r="C507" t="s">
        <v>1381</v>
      </c>
      <c r="D507" s="15">
        <v>1900</v>
      </c>
      <c r="E507" s="121">
        <v>1</v>
      </c>
      <c r="F507" t="s">
        <v>439</v>
      </c>
      <c r="G507" s="121">
        <v>91</v>
      </c>
      <c r="H507" t="s">
        <v>382</v>
      </c>
      <c r="I507" t="s">
        <v>490</v>
      </c>
      <c r="J507" t="s">
        <v>26</v>
      </c>
      <c r="K507" t="s">
        <v>26</v>
      </c>
      <c r="L507" s="755" t="s">
        <v>205</v>
      </c>
      <c r="M507" t="s">
        <v>26</v>
      </c>
      <c r="N507" s="680">
        <f t="shared" ca="1" si="34"/>
        <v>0</v>
      </c>
      <c r="O507" s="680">
        <f t="shared" ca="1" si="34"/>
        <v>0</v>
      </c>
      <c r="P507" s="680">
        <f t="shared" ca="1" si="34"/>
        <v>0</v>
      </c>
      <c r="Q507" s="680">
        <f t="shared" ca="1" si="34"/>
        <v>0</v>
      </c>
      <c r="R507" s="680">
        <f t="shared" ca="1" si="34"/>
        <v>0</v>
      </c>
      <c r="S507" t="str">
        <f t="shared" si="31"/>
        <v>ASRCMS202202</v>
      </c>
      <c r="T507" s="957">
        <f t="shared" si="32"/>
        <v>45230</v>
      </c>
      <c r="U507" t="str">
        <f t="shared" si="33"/>
        <v>Unaudited</v>
      </c>
    </row>
    <row r="508" spans="1:21" x14ac:dyDescent="0.25">
      <c r="A508" t="s">
        <v>438</v>
      </c>
      <c r="B508" t="s">
        <v>1380</v>
      </c>
      <c r="C508" t="s">
        <v>1381</v>
      </c>
      <c r="D508" s="15">
        <v>1900</v>
      </c>
      <c r="E508" s="121">
        <v>1</v>
      </c>
      <c r="F508" t="s">
        <v>440</v>
      </c>
      <c r="G508" s="121">
        <v>182</v>
      </c>
      <c r="H508" t="s">
        <v>382</v>
      </c>
      <c r="I508" t="s">
        <v>433</v>
      </c>
      <c r="J508" t="s">
        <v>433</v>
      </c>
      <c r="K508" t="s">
        <v>433</v>
      </c>
      <c r="M508" t="s">
        <v>433</v>
      </c>
      <c r="N508" s="680">
        <f t="shared" ca="1" si="34"/>
        <v>0</v>
      </c>
      <c r="O508" s="680">
        <f t="shared" ca="1" si="34"/>
        <v>0</v>
      </c>
      <c r="P508" s="680">
        <f t="shared" ca="1" si="34"/>
        <v>0</v>
      </c>
      <c r="Q508" s="680">
        <f t="shared" ca="1" si="34"/>
        <v>0</v>
      </c>
      <c r="R508" s="680">
        <f t="shared" ca="1" si="34"/>
        <v>0</v>
      </c>
      <c r="S508" t="str">
        <f t="shared" si="31"/>
        <v>ASRCMS202202</v>
      </c>
      <c r="T508" s="957">
        <f t="shared" si="32"/>
        <v>45230</v>
      </c>
      <c r="U508" t="str">
        <f t="shared" si="33"/>
        <v>Unaudited</v>
      </c>
    </row>
    <row r="509" spans="1:21" x14ac:dyDescent="0.25">
      <c r="A509" t="s">
        <v>438</v>
      </c>
      <c r="B509" t="s">
        <v>1380</v>
      </c>
      <c r="C509" t="s">
        <v>1381</v>
      </c>
      <c r="D509" s="15">
        <v>1900</v>
      </c>
      <c r="E509" s="121">
        <v>1</v>
      </c>
      <c r="F509" t="s">
        <v>440</v>
      </c>
      <c r="G509" s="121">
        <v>182</v>
      </c>
      <c r="H509" t="s">
        <v>382</v>
      </c>
      <c r="I509" t="s">
        <v>488</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ASRCMS202202</v>
      </c>
      <c r="T509" s="957">
        <f t="shared" si="32"/>
        <v>45230</v>
      </c>
      <c r="U509" t="str">
        <f t="shared" si="33"/>
        <v>Unaudited</v>
      </c>
    </row>
    <row r="510" spans="1:21" x14ac:dyDescent="0.25">
      <c r="A510" t="s">
        <v>438</v>
      </c>
      <c r="B510" t="s">
        <v>1380</v>
      </c>
      <c r="C510" t="s">
        <v>1381</v>
      </c>
      <c r="D510" s="15">
        <v>1900</v>
      </c>
      <c r="E510" s="121">
        <v>1</v>
      </c>
      <c r="F510" t="s">
        <v>440</v>
      </c>
      <c r="G510" s="121">
        <v>182</v>
      </c>
      <c r="H510" t="s">
        <v>382</v>
      </c>
      <c r="I510" t="s">
        <v>488</v>
      </c>
      <c r="J510" t="s">
        <v>12</v>
      </c>
      <c r="K510" t="s">
        <v>223</v>
      </c>
      <c r="L510" s="755">
        <v>1.2</v>
      </c>
      <c r="M510" t="s">
        <v>223</v>
      </c>
      <c r="N510" s="680">
        <f t="shared" ca="1" si="34"/>
        <v>0</v>
      </c>
      <c r="O510" s="680">
        <f t="shared" ca="1" si="34"/>
        <v>0</v>
      </c>
      <c r="P510" s="680">
        <f t="shared" ca="1" si="34"/>
        <v>0</v>
      </c>
      <c r="Q510" s="680">
        <f t="shared" ca="1" si="34"/>
        <v>0</v>
      </c>
      <c r="R510" s="680">
        <f t="shared" ca="1" si="34"/>
        <v>0</v>
      </c>
      <c r="S510" t="str">
        <f t="shared" si="31"/>
        <v>ASRCMS202202</v>
      </c>
      <c r="T510" s="957">
        <f t="shared" si="32"/>
        <v>45230</v>
      </c>
      <c r="U510" t="str">
        <f t="shared" si="33"/>
        <v>Unaudited</v>
      </c>
    </row>
    <row r="511" spans="1:21" x14ac:dyDescent="0.25">
      <c r="A511" t="s">
        <v>438</v>
      </c>
      <c r="B511" t="s">
        <v>1380</v>
      </c>
      <c r="C511" t="s">
        <v>1381</v>
      </c>
      <c r="D511" s="15">
        <v>1900</v>
      </c>
      <c r="E511" s="121">
        <v>1</v>
      </c>
      <c r="F511" t="s">
        <v>440</v>
      </c>
      <c r="G511" s="121">
        <v>182</v>
      </c>
      <c r="H511" t="s">
        <v>382</v>
      </c>
      <c r="I511" t="s">
        <v>488</v>
      </c>
      <c r="J511" t="s">
        <v>12</v>
      </c>
      <c r="K511" t="s">
        <v>1318</v>
      </c>
      <c r="L511" s="755" t="s">
        <v>1314</v>
      </c>
      <c r="M511" t="s">
        <v>1318</v>
      </c>
      <c r="N511" s="680">
        <f t="shared" ca="1" si="34"/>
        <v>0</v>
      </c>
      <c r="O511" s="680">
        <f t="shared" ca="1" si="34"/>
        <v>0</v>
      </c>
      <c r="P511" s="680">
        <f t="shared" ca="1" si="34"/>
        <v>0</v>
      </c>
      <c r="Q511" s="680">
        <f t="shared" ca="1" si="34"/>
        <v>0</v>
      </c>
      <c r="R511" s="680">
        <f t="shared" ca="1" si="34"/>
        <v>0</v>
      </c>
      <c r="S511" t="str">
        <f t="shared" si="31"/>
        <v>ASRCMS202202</v>
      </c>
      <c r="T511" s="957">
        <f t="shared" si="32"/>
        <v>45230</v>
      </c>
      <c r="U511" t="str">
        <f t="shared" si="33"/>
        <v>Unaudited</v>
      </c>
    </row>
    <row r="512" spans="1:21" x14ac:dyDescent="0.25">
      <c r="A512" t="s">
        <v>438</v>
      </c>
      <c r="B512" t="s">
        <v>1380</v>
      </c>
      <c r="C512" t="s">
        <v>1381</v>
      </c>
      <c r="D512" s="15">
        <v>1900</v>
      </c>
      <c r="E512" s="121">
        <v>1</v>
      </c>
      <c r="F512" t="s">
        <v>440</v>
      </c>
      <c r="G512" s="121">
        <v>182</v>
      </c>
      <c r="H512" t="s">
        <v>382</v>
      </c>
      <c r="I512" t="s">
        <v>488</v>
      </c>
      <c r="J512" t="s">
        <v>12</v>
      </c>
      <c r="K512" t="s">
        <v>1320</v>
      </c>
      <c r="L512" s="755" t="s">
        <v>1319</v>
      </c>
      <c r="M512" t="s">
        <v>1320</v>
      </c>
      <c r="N512" s="680">
        <f t="shared" ca="1" si="34"/>
        <v>0</v>
      </c>
      <c r="O512" s="680">
        <f t="shared" ca="1" si="34"/>
        <v>0</v>
      </c>
      <c r="P512" s="680">
        <f t="shared" ca="1" si="34"/>
        <v>0</v>
      </c>
      <c r="Q512" s="680">
        <f t="shared" ca="1" si="34"/>
        <v>0</v>
      </c>
      <c r="R512" s="680">
        <f t="shared" ca="1" si="34"/>
        <v>0</v>
      </c>
      <c r="S512" t="str">
        <f t="shared" si="31"/>
        <v>ASRCMS202202</v>
      </c>
      <c r="T512" s="957">
        <f t="shared" si="32"/>
        <v>45230</v>
      </c>
      <c r="U512" t="str">
        <f t="shared" si="33"/>
        <v>Unaudited</v>
      </c>
    </row>
    <row r="513" spans="1:21" x14ac:dyDescent="0.25">
      <c r="A513" t="s">
        <v>438</v>
      </c>
      <c r="B513" t="s">
        <v>1380</v>
      </c>
      <c r="C513" t="s">
        <v>1381</v>
      </c>
      <c r="D513" s="15">
        <v>1900</v>
      </c>
      <c r="E513" s="121">
        <v>1</v>
      </c>
      <c r="F513" t="s">
        <v>440</v>
      </c>
      <c r="G513" s="121">
        <v>182</v>
      </c>
      <c r="H513" t="s">
        <v>382</v>
      </c>
      <c r="I513" t="s">
        <v>488</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ASRCMS202202</v>
      </c>
      <c r="T513" s="957">
        <f t="shared" si="32"/>
        <v>45230</v>
      </c>
      <c r="U513" t="str">
        <f t="shared" si="33"/>
        <v>Unaudited</v>
      </c>
    </row>
    <row r="514" spans="1:21" x14ac:dyDescent="0.25">
      <c r="A514" t="s">
        <v>438</v>
      </c>
      <c r="B514" t="s">
        <v>1380</v>
      </c>
      <c r="C514" t="s">
        <v>1381</v>
      </c>
      <c r="D514" s="15">
        <v>1900</v>
      </c>
      <c r="E514" s="121">
        <v>1</v>
      </c>
      <c r="F514" t="s">
        <v>440</v>
      </c>
      <c r="G514" s="121">
        <v>182</v>
      </c>
      <c r="H514" t="s">
        <v>382</v>
      </c>
      <c r="I514" t="s">
        <v>489</v>
      </c>
      <c r="J514" t="s">
        <v>434</v>
      </c>
      <c r="K514" t="s">
        <v>791</v>
      </c>
      <c r="L514" s="755">
        <v>2.1</v>
      </c>
      <c r="M514" t="s">
        <v>726</v>
      </c>
      <c r="N514" s="680">
        <f t="shared" ca="1" si="34"/>
        <v>0</v>
      </c>
      <c r="O514" s="680">
        <f t="shared" ca="1" si="34"/>
        <v>0</v>
      </c>
      <c r="P514" s="680">
        <f t="shared" ca="1" si="34"/>
        <v>0</v>
      </c>
      <c r="Q514" s="680">
        <f t="shared" ca="1" si="34"/>
        <v>0</v>
      </c>
      <c r="R514" s="680">
        <f t="shared" ca="1" si="34"/>
        <v>0</v>
      </c>
      <c r="S514" t="str">
        <f t="shared" ref="S514:S577" si="35">file_name</f>
        <v>ASRCMS202202</v>
      </c>
      <c r="T514" s="957">
        <f t="shared" ref="T514:T577" si="36">file_date</f>
        <v>45230</v>
      </c>
      <c r="U514" t="str">
        <f t="shared" ref="U514:U577" si="37">status</f>
        <v>Unaudited</v>
      </c>
    </row>
    <row r="515" spans="1:21" x14ac:dyDescent="0.25">
      <c r="A515" t="s">
        <v>438</v>
      </c>
      <c r="B515" t="s">
        <v>1380</v>
      </c>
      <c r="C515" t="s">
        <v>1381</v>
      </c>
      <c r="D515" s="15">
        <v>1900</v>
      </c>
      <c r="E515" s="121">
        <v>1</v>
      </c>
      <c r="F515" t="s">
        <v>440</v>
      </c>
      <c r="G515" s="121">
        <v>182</v>
      </c>
      <c r="H515" t="s">
        <v>382</v>
      </c>
      <c r="I515" t="s">
        <v>489</v>
      </c>
      <c r="J515" t="s">
        <v>434</v>
      </c>
      <c r="K515" t="s">
        <v>791</v>
      </c>
      <c r="L515" s="755">
        <v>2.2000000000000002</v>
      </c>
      <c r="M515" t="s">
        <v>727</v>
      </c>
      <c r="N515" s="680">
        <f t="shared" ca="1" si="34"/>
        <v>0</v>
      </c>
      <c r="O515" s="680">
        <f t="shared" ca="1" si="34"/>
        <v>0</v>
      </c>
      <c r="P515" s="680">
        <f t="shared" ca="1" si="34"/>
        <v>0</v>
      </c>
      <c r="Q515" s="680">
        <f t="shared" ca="1" si="34"/>
        <v>0</v>
      </c>
      <c r="R515" s="680">
        <f t="shared" ca="1" si="34"/>
        <v>0</v>
      </c>
      <c r="S515" t="str">
        <f t="shared" si="35"/>
        <v>ASRCMS202202</v>
      </c>
      <c r="T515" s="957">
        <f t="shared" si="36"/>
        <v>45230</v>
      </c>
      <c r="U515" t="str">
        <f t="shared" si="37"/>
        <v>Unaudited</v>
      </c>
    </row>
    <row r="516" spans="1:21" x14ac:dyDescent="0.25">
      <c r="A516" t="s">
        <v>438</v>
      </c>
      <c r="B516" t="s">
        <v>1380</v>
      </c>
      <c r="C516" t="s">
        <v>1381</v>
      </c>
      <c r="D516" s="15">
        <v>1900</v>
      </c>
      <c r="E516" s="121">
        <v>1</v>
      </c>
      <c r="F516" t="s">
        <v>440</v>
      </c>
      <c r="G516" s="121">
        <v>182</v>
      </c>
      <c r="H516" t="s">
        <v>382</v>
      </c>
      <c r="I516" t="s">
        <v>489</v>
      </c>
      <c r="J516" t="s">
        <v>434</v>
      </c>
      <c r="K516" t="s">
        <v>791</v>
      </c>
      <c r="L516" s="755">
        <v>2.2999999999999998</v>
      </c>
      <c r="M516" t="s">
        <v>728</v>
      </c>
      <c r="N516" s="680">
        <f t="shared" ca="1" si="34"/>
        <v>0</v>
      </c>
      <c r="O516" s="680">
        <f t="shared" ca="1" si="34"/>
        <v>0</v>
      </c>
      <c r="P516" s="680">
        <f t="shared" ca="1" si="34"/>
        <v>0</v>
      </c>
      <c r="Q516" s="680">
        <f t="shared" ca="1" si="34"/>
        <v>0</v>
      </c>
      <c r="R516" s="680">
        <f t="shared" ca="1" si="34"/>
        <v>0</v>
      </c>
      <c r="S516" t="str">
        <f t="shared" si="35"/>
        <v>ASRCMS202202</v>
      </c>
      <c r="T516" s="957">
        <f t="shared" si="36"/>
        <v>45230</v>
      </c>
      <c r="U516" t="str">
        <f t="shared" si="37"/>
        <v>Unaudited</v>
      </c>
    </row>
    <row r="517" spans="1:21" x14ac:dyDescent="0.25">
      <c r="A517" t="s">
        <v>438</v>
      </c>
      <c r="B517" t="s">
        <v>1380</v>
      </c>
      <c r="C517" t="s">
        <v>1381</v>
      </c>
      <c r="D517" s="15">
        <v>1900</v>
      </c>
      <c r="E517" s="121">
        <v>1</v>
      </c>
      <c r="F517" t="s">
        <v>440</v>
      </c>
      <c r="G517" s="121">
        <v>182</v>
      </c>
      <c r="H517" t="s">
        <v>382</v>
      </c>
      <c r="I517" t="s">
        <v>489</v>
      </c>
      <c r="J517" t="s">
        <v>434</v>
      </c>
      <c r="K517" t="s">
        <v>791</v>
      </c>
      <c r="L517" s="755">
        <v>2.4</v>
      </c>
      <c r="M517" t="s">
        <v>729</v>
      </c>
      <c r="N517" s="680">
        <f t="shared" ca="1" si="34"/>
        <v>0</v>
      </c>
      <c r="O517" s="680">
        <f t="shared" ca="1" si="34"/>
        <v>0</v>
      </c>
      <c r="P517" s="680">
        <f t="shared" ca="1" si="34"/>
        <v>0</v>
      </c>
      <c r="Q517" s="680">
        <f t="shared" ca="1" si="34"/>
        <v>0</v>
      </c>
      <c r="R517" s="680">
        <f t="shared" ca="1" si="34"/>
        <v>0</v>
      </c>
      <c r="S517" t="str">
        <f t="shared" si="35"/>
        <v>ASRCMS202202</v>
      </c>
      <c r="T517" s="957">
        <f t="shared" si="36"/>
        <v>45230</v>
      </c>
      <c r="U517" t="str">
        <f t="shared" si="37"/>
        <v>Unaudited</v>
      </c>
    </row>
    <row r="518" spans="1:21" x14ac:dyDescent="0.25">
      <c r="A518" t="s">
        <v>438</v>
      </c>
      <c r="B518" t="s">
        <v>1380</v>
      </c>
      <c r="C518" t="s">
        <v>1381</v>
      </c>
      <c r="D518" s="15">
        <v>1900</v>
      </c>
      <c r="E518" s="121">
        <v>1</v>
      </c>
      <c r="F518" t="s">
        <v>440</v>
      </c>
      <c r="G518" s="121">
        <v>182</v>
      </c>
      <c r="H518" t="s">
        <v>382</v>
      </c>
      <c r="I518" t="s">
        <v>489</v>
      </c>
      <c r="J518" t="s">
        <v>434</v>
      </c>
      <c r="K518" t="s">
        <v>791</v>
      </c>
      <c r="L518" s="755">
        <v>2.5</v>
      </c>
      <c r="M518" t="s">
        <v>771</v>
      </c>
      <c r="N518" s="680">
        <f t="shared" ca="1" si="34"/>
        <v>0</v>
      </c>
      <c r="O518" s="680">
        <f t="shared" ca="1" si="34"/>
        <v>0</v>
      </c>
      <c r="P518" s="680">
        <f t="shared" ca="1" si="34"/>
        <v>0</v>
      </c>
      <c r="Q518" s="680">
        <f t="shared" ca="1" si="34"/>
        <v>0</v>
      </c>
      <c r="R518" s="680">
        <f t="shared" ca="1" si="34"/>
        <v>0</v>
      </c>
      <c r="S518" t="str">
        <f t="shared" si="35"/>
        <v>ASRCMS202202</v>
      </c>
      <c r="T518" s="957">
        <f t="shared" si="36"/>
        <v>45230</v>
      </c>
      <c r="U518" t="str">
        <f t="shared" si="37"/>
        <v>Unaudited</v>
      </c>
    </row>
    <row r="519" spans="1:21" x14ac:dyDescent="0.25">
      <c r="A519" t="s">
        <v>438</v>
      </c>
      <c r="B519" t="s">
        <v>1380</v>
      </c>
      <c r="C519" t="s">
        <v>1381</v>
      </c>
      <c r="D519" s="15">
        <v>1900</v>
      </c>
      <c r="E519" s="121">
        <v>1</v>
      </c>
      <c r="F519" t="s">
        <v>440</v>
      </c>
      <c r="G519" s="121">
        <v>182</v>
      </c>
      <c r="H519" t="s">
        <v>382</v>
      </c>
      <c r="I519" t="s">
        <v>489</v>
      </c>
      <c r="J519" t="s">
        <v>434</v>
      </c>
      <c r="K519" t="s">
        <v>791</v>
      </c>
      <c r="L519" s="755">
        <v>2.6</v>
      </c>
      <c r="M519" t="s">
        <v>187</v>
      </c>
      <c r="N519" s="680">
        <f t="shared" ca="1" si="34"/>
        <v>0</v>
      </c>
      <c r="O519" s="680">
        <f t="shared" ca="1" si="34"/>
        <v>0</v>
      </c>
      <c r="P519" s="680">
        <f t="shared" ca="1" si="34"/>
        <v>0</v>
      </c>
      <c r="Q519" s="680">
        <f t="shared" ca="1" si="34"/>
        <v>0</v>
      </c>
      <c r="R519" s="680">
        <f t="shared" ca="1" si="34"/>
        <v>0</v>
      </c>
      <c r="S519" t="str">
        <f t="shared" si="35"/>
        <v>ASRCMS202202</v>
      </c>
      <c r="T519" s="957">
        <f t="shared" si="36"/>
        <v>45230</v>
      </c>
      <c r="U519" t="str">
        <f t="shared" si="37"/>
        <v>Unaudited</v>
      </c>
    </row>
    <row r="520" spans="1:21" x14ac:dyDescent="0.25">
      <c r="A520" t="s">
        <v>438</v>
      </c>
      <c r="B520" t="s">
        <v>1380</v>
      </c>
      <c r="C520" t="s">
        <v>1381</v>
      </c>
      <c r="D520" s="15">
        <v>1900</v>
      </c>
      <c r="E520" s="121">
        <v>1</v>
      </c>
      <c r="F520" t="s">
        <v>440</v>
      </c>
      <c r="G520" s="121">
        <v>182</v>
      </c>
      <c r="H520" t="s">
        <v>382</v>
      </c>
      <c r="I520" t="s">
        <v>489</v>
      </c>
      <c r="J520" t="s">
        <v>434</v>
      </c>
      <c r="K520" t="s">
        <v>791</v>
      </c>
      <c r="L520" s="755">
        <v>2.7</v>
      </c>
      <c r="M520" t="s">
        <v>792</v>
      </c>
      <c r="N520" s="680">
        <f t="shared" ca="1" si="34"/>
        <v>0</v>
      </c>
      <c r="O520" s="680">
        <f t="shared" ca="1" si="34"/>
        <v>0</v>
      </c>
      <c r="P520" s="680">
        <f t="shared" ca="1" si="34"/>
        <v>0</v>
      </c>
      <c r="Q520" s="680">
        <f t="shared" ca="1" si="34"/>
        <v>0</v>
      </c>
      <c r="R520" s="680">
        <f t="shared" ca="1" si="34"/>
        <v>0</v>
      </c>
      <c r="S520" t="str">
        <f t="shared" si="35"/>
        <v>ASRCMS202202</v>
      </c>
      <c r="T520" s="957">
        <f t="shared" si="36"/>
        <v>45230</v>
      </c>
      <c r="U520" t="str">
        <f t="shared" si="37"/>
        <v>Unaudited</v>
      </c>
    </row>
    <row r="521" spans="1:21" x14ac:dyDescent="0.25">
      <c r="A521" t="s">
        <v>438</v>
      </c>
      <c r="B521" t="s">
        <v>1380</v>
      </c>
      <c r="C521" t="s">
        <v>1381</v>
      </c>
      <c r="D521" s="15">
        <v>1900</v>
      </c>
      <c r="E521" s="121">
        <v>1</v>
      </c>
      <c r="F521" t="s">
        <v>440</v>
      </c>
      <c r="G521" s="121">
        <v>182</v>
      </c>
      <c r="H521" t="s">
        <v>382</v>
      </c>
      <c r="I521" t="s">
        <v>489</v>
      </c>
      <c r="J521" t="s">
        <v>434</v>
      </c>
      <c r="K521" t="s">
        <v>791</v>
      </c>
      <c r="L521" s="755">
        <v>2.8</v>
      </c>
      <c r="M521" t="s">
        <v>793</v>
      </c>
      <c r="N521" s="680">
        <f t="shared" ca="1" si="34"/>
        <v>0</v>
      </c>
      <c r="O521" s="680">
        <f t="shared" ca="1" si="34"/>
        <v>0</v>
      </c>
      <c r="P521" s="680">
        <f t="shared" ca="1" si="34"/>
        <v>0</v>
      </c>
      <c r="Q521" s="680">
        <f t="shared" ca="1" si="34"/>
        <v>0</v>
      </c>
      <c r="R521" s="680">
        <f t="shared" ca="1" si="34"/>
        <v>0</v>
      </c>
      <c r="S521" t="str">
        <f t="shared" si="35"/>
        <v>ASRCMS202202</v>
      </c>
      <c r="T521" s="957">
        <f t="shared" si="36"/>
        <v>45230</v>
      </c>
      <c r="U521" t="str">
        <f t="shared" si="37"/>
        <v>Unaudited</v>
      </c>
    </row>
    <row r="522" spans="1:21" x14ac:dyDescent="0.25">
      <c r="A522" t="s">
        <v>438</v>
      </c>
      <c r="B522" t="s">
        <v>1380</v>
      </c>
      <c r="C522" t="s">
        <v>1381</v>
      </c>
      <c r="D522" s="15">
        <v>1900</v>
      </c>
      <c r="E522" s="121">
        <v>1</v>
      </c>
      <c r="F522" t="s">
        <v>440</v>
      </c>
      <c r="G522" s="121">
        <v>182</v>
      </c>
      <c r="H522" t="s">
        <v>382</v>
      </c>
      <c r="I522" t="s">
        <v>489</v>
      </c>
      <c r="J522" t="s">
        <v>434</v>
      </c>
      <c r="K522" t="s">
        <v>791</v>
      </c>
      <c r="L522" s="755">
        <v>2.9</v>
      </c>
      <c r="M522" t="s">
        <v>774</v>
      </c>
      <c r="N522" s="680">
        <f t="shared" ca="1" si="34"/>
        <v>0</v>
      </c>
      <c r="O522" s="680">
        <f t="shared" ca="1" si="34"/>
        <v>0</v>
      </c>
      <c r="P522" s="680">
        <f t="shared" ca="1" si="34"/>
        <v>0</v>
      </c>
      <c r="Q522" s="680">
        <f t="shared" ca="1" si="34"/>
        <v>0</v>
      </c>
      <c r="R522" s="680">
        <f t="shared" ca="1" si="34"/>
        <v>0</v>
      </c>
      <c r="S522" t="str">
        <f t="shared" si="35"/>
        <v>ASRCMS202202</v>
      </c>
      <c r="T522" s="957">
        <f t="shared" si="36"/>
        <v>45230</v>
      </c>
      <c r="U522" t="str">
        <f t="shared" si="37"/>
        <v>Unaudited</v>
      </c>
    </row>
    <row r="523" spans="1:21" x14ac:dyDescent="0.25">
      <c r="A523" t="s">
        <v>438</v>
      </c>
      <c r="B523" t="s">
        <v>1380</v>
      </c>
      <c r="C523" t="s">
        <v>1381</v>
      </c>
      <c r="D523" s="15">
        <v>1900</v>
      </c>
      <c r="E523" s="121">
        <v>1</v>
      </c>
      <c r="F523" t="s">
        <v>440</v>
      </c>
      <c r="G523" s="121">
        <v>182</v>
      </c>
      <c r="H523" t="s">
        <v>382</v>
      </c>
      <c r="I523" t="s">
        <v>489</v>
      </c>
      <c r="J523" t="s">
        <v>434</v>
      </c>
      <c r="K523" t="s">
        <v>224</v>
      </c>
      <c r="L523" s="755">
        <v>2.11</v>
      </c>
      <c r="M523" t="s">
        <v>229</v>
      </c>
      <c r="N523" s="680">
        <f t="shared" ca="1" si="34"/>
        <v>0</v>
      </c>
      <c r="O523" s="680">
        <f t="shared" ca="1" si="34"/>
        <v>0</v>
      </c>
      <c r="P523" s="680">
        <f t="shared" ca="1" si="34"/>
        <v>0</v>
      </c>
      <c r="Q523" s="680">
        <f t="shared" ca="1" si="34"/>
        <v>0</v>
      </c>
      <c r="R523" s="680">
        <f t="shared" ca="1" si="34"/>
        <v>0</v>
      </c>
      <c r="S523" t="str">
        <f t="shared" si="35"/>
        <v>ASRCMS202202</v>
      </c>
      <c r="T523" s="957">
        <f t="shared" si="36"/>
        <v>45230</v>
      </c>
      <c r="U523" t="str">
        <f t="shared" si="37"/>
        <v>Unaudited</v>
      </c>
    </row>
    <row r="524" spans="1:21" x14ac:dyDescent="0.25">
      <c r="A524" t="s">
        <v>438</v>
      </c>
      <c r="B524" t="s">
        <v>1380</v>
      </c>
      <c r="C524" t="s">
        <v>1381</v>
      </c>
      <c r="D524" s="15">
        <v>1900</v>
      </c>
      <c r="E524" s="121">
        <v>1</v>
      </c>
      <c r="F524" t="s">
        <v>440</v>
      </c>
      <c r="G524" s="121">
        <v>182</v>
      </c>
      <c r="H524" t="s">
        <v>382</v>
      </c>
      <c r="I524" t="s">
        <v>489</v>
      </c>
      <c r="J524" t="s">
        <v>434</v>
      </c>
      <c r="K524" t="s">
        <v>224</v>
      </c>
      <c r="L524" s="755">
        <v>2.12</v>
      </c>
      <c r="M524" t="s">
        <v>555</v>
      </c>
      <c r="N524" s="680">
        <f t="shared" ca="1" si="34"/>
        <v>0</v>
      </c>
      <c r="O524" s="680">
        <f t="shared" ca="1" si="34"/>
        <v>0</v>
      </c>
      <c r="P524" s="680">
        <f t="shared" ca="1" si="34"/>
        <v>0</v>
      </c>
      <c r="Q524" s="680">
        <f t="shared" ca="1" si="34"/>
        <v>0</v>
      </c>
      <c r="R524" s="680">
        <f t="shared" ca="1" si="34"/>
        <v>0</v>
      </c>
      <c r="S524" t="str">
        <f t="shared" si="35"/>
        <v>ASRCMS202202</v>
      </c>
      <c r="T524" s="957">
        <f t="shared" si="36"/>
        <v>45230</v>
      </c>
      <c r="U524" t="str">
        <f t="shared" si="37"/>
        <v>Unaudited</v>
      </c>
    </row>
    <row r="525" spans="1:21" x14ac:dyDescent="0.25">
      <c r="A525" t="s">
        <v>438</v>
      </c>
      <c r="B525" t="s">
        <v>1380</v>
      </c>
      <c r="C525" t="s">
        <v>1381</v>
      </c>
      <c r="D525" s="15">
        <v>1900</v>
      </c>
      <c r="E525" s="121">
        <v>1</v>
      </c>
      <c r="F525" t="s">
        <v>440</v>
      </c>
      <c r="G525" s="121">
        <v>182</v>
      </c>
      <c r="H525" t="s">
        <v>382</v>
      </c>
      <c r="I525" t="s">
        <v>489</v>
      </c>
      <c r="J525" t="s">
        <v>434</v>
      </c>
      <c r="K525" t="s">
        <v>224</v>
      </c>
      <c r="L525" s="755">
        <v>2.13</v>
      </c>
      <c r="M525" t="s">
        <v>230</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ASRCMS202202</v>
      </c>
      <c r="T525" s="957">
        <f t="shared" si="36"/>
        <v>45230</v>
      </c>
      <c r="U525" t="str">
        <f t="shared" si="37"/>
        <v>Unaudited</v>
      </c>
    </row>
    <row r="526" spans="1:21" x14ac:dyDescent="0.25">
      <c r="A526" t="s">
        <v>438</v>
      </c>
      <c r="B526" t="s">
        <v>1380</v>
      </c>
      <c r="C526" t="s">
        <v>1381</v>
      </c>
      <c r="D526" s="15">
        <v>1900</v>
      </c>
      <c r="E526" s="121">
        <v>1</v>
      </c>
      <c r="F526" t="s">
        <v>440</v>
      </c>
      <c r="G526" s="121">
        <v>182</v>
      </c>
      <c r="H526" t="s">
        <v>382</v>
      </c>
      <c r="I526" t="s">
        <v>489</v>
      </c>
      <c r="J526" t="s">
        <v>434</v>
      </c>
      <c r="K526" t="s">
        <v>224</v>
      </c>
      <c r="L526" s="755">
        <v>2.14</v>
      </c>
      <c r="M526" t="s">
        <v>559</v>
      </c>
      <c r="N526" s="680">
        <f t="shared" ca="1" si="38"/>
        <v>0</v>
      </c>
      <c r="O526" s="680">
        <f t="shared" ca="1" si="38"/>
        <v>0</v>
      </c>
      <c r="P526" s="680">
        <f t="shared" ca="1" si="38"/>
        <v>0</v>
      </c>
      <c r="Q526" s="680">
        <f t="shared" ca="1" si="38"/>
        <v>0</v>
      </c>
      <c r="R526" s="680">
        <f t="shared" ca="1" si="38"/>
        <v>0</v>
      </c>
      <c r="S526" t="str">
        <f t="shared" si="35"/>
        <v>ASRCMS202202</v>
      </c>
      <c r="T526" s="957">
        <f t="shared" si="36"/>
        <v>45230</v>
      </c>
      <c r="U526" t="str">
        <f t="shared" si="37"/>
        <v>Unaudited</v>
      </c>
    </row>
    <row r="527" spans="1:21" x14ac:dyDescent="0.25">
      <c r="A527" t="s">
        <v>438</v>
      </c>
      <c r="B527" t="s">
        <v>1380</v>
      </c>
      <c r="C527" t="s">
        <v>1381</v>
      </c>
      <c r="D527" s="15">
        <v>1900</v>
      </c>
      <c r="E527" s="121">
        <v>1</v>
      </c>
      <c r="F527" t="s">
        <v>440</v>
      </c>
      <c r="G527" s="121">
        <v>182</v>
      </c>
      <c r="H527" t="s">
        <v>382</v>
      </c>
      <c r="I527" t="s">
        <v>489</v>
      </c>
      <c r="J527" t="s">
        <v>434</v>
      </c>
      <c r="K527" t="s">
        <v>224</v>
      </c>
      <c r="L527" s="755">
        <v>2.15</v>
      </c>
      <c r="M527" t="s">
        <v>20</v>
      </c>
      <c r="N527" s="680">
        <f t="shared" ca="1" si="38"/>
        <v>0</v>
      </c>
      <c r="O527" s="680">
        <f t="shared" ca="1" si="38"/>
        <v>0</v>
      </c>
      <c r="P527" s="680">
        <f t="shared" ca="1" si="38"/>
        <v>0</v>
      </c>
      <c r="Q527" s="680">
        <f t="shared" ca="1" si="38"/>
        <v>0</v>
      </c>
      <c r="R527" s="680">
        <f t="shared" ca="1" si="38"/>
        <v>0</v>
      </c>
      <c r="S527" t="str">
        <f t="shared" si="35"/>
        <v>ASRCMS202202</v>
      </c>
      <c r="T527" s="957">
        <f t="shared" si="36"/>
        <v>45230</v>
      </c>
      <c r="U527" t="str">
        <f t="shared" si="37"/>
        <v>Unaudited</v>
      </c>
    </row>
    <row r="528" spans="1:21" x14ac:dyDescent="0.25">
      <c r="A528" t="s">
        <v>438</v>
      </c>
      <c r="B528" t="s">
        <v>1380</v>
      </c>
      <c r="C528" t="s">
        <v>1381</v>
      </c>
      <c r="D528" s="15">
        <v>1900</v>
      </c>
      <c r="E528" s="121">
        <v>1</v>
      </c>
      <c r="F528" t="s">
        <v>440</v>
      </c>
      <c r="G528" s="121">
        <v>182</v>
      </c>
      <c r="H528" t="s">
        <v>382</v>
      </c>
      <c r="I528" t="s">
        <v>489</v>
      </c>
      <c r="J528" t="s">
        <v>434</v>
      </c>
      <c r="K528" t="s">
        <v>224</v>
      </c>
      <c r="L528" s="755">
        <v>2.16</v>
      </c>
      <c r="M528" t="s">
        <v>794</v>
      </c>
      <c r="N528" s="680">
        <f t="shared" ca="1" si="38"/>
        <v>0</v>
      </c>
      <c r="O528" s="680">
        <f t="shared" ca="1" si="38"/>
        <v>0</v>
      </c>
      <c r="P528" s="680">
        <f t="shared" ca="1" si="38"/>
        <v>0</v>
      </c>
      <c r="Q528" s="680">
        <f t="shared" ca="1" si="38"/>
        <v>0</v>
      </c>
      <c r="R528" s="680">
        <f t="shared" ca="1" si="38"/>
        <v>0</v>
      </c>
      <c r="S528" t="str">
        <f t="shared" si="35"/>
        <v>ASRCMS202202</v>
      </c>
      <c r="T528" s="957">
        <f t="shared" si="36"/>
        <v>45230</v>
      </c>
      <c r="U528" t="str">
        <f t="shared" si="37"/>
        <v>Unaudited</v>
      </c>
    </row>
    <row r="529" spans="1:21" x14ac:dyDescent="0.25">
      <c r="A529" t="s">
        <v>438</v>
      </c>
      <c r="B529" t="s">
        <v>1380</v>
      </c>
      <c r="C529" t="s">
        <v>1381</v>
      </c>
      <c r="D529" s="15">
        <v>1900</v>
      </c>
      <c r="E529" s="121">
        <v>1</v>
      </c>
      <c r="F529" t="s">
        <v>440</v>
      </c>
      <c r="G529" s="121">
        <v>182</v>
      </c>
      <c r="H529" t="s">
        <v>382</v>
      </c>
      <c r="I529" t="s">
        <v>489</v>
      </c>
      <c r="J529" t="s">
        <v>434</v>
      </c>
      <c r="K529" t="s">
        <v>224</v>
      </c>
      <c r="L529" s="755">
        <v>2.17</v>
      </c>
      <c r="M529" t="s">
        <v>1047</v>
      </c>
      <c r="N529" s="680">
        <f t="shared" ca="1" si="38"/>
        <v>0</v>
      </c>
      <c r="O529" s="680">
        <f t="shared" ca="1" si="38"/>
        <v>0</v>
      </c>
      <c r="P529" s="680">
        <f t="shared" ca="1" si="38"/>
        <v>0</v>
      </c>
      <c r="Q529" s="680">
        <f t="shared" ca="1" si="38"/>
        <v>0</v>
      </c>
      <c r="R529" s="680">
        <f t="shared" ca="1" si="38"/>
        <v>0</v>
      </c>
      <c r="S529" t="str">
        <f t="shared" si="35"/>
        <v>ASRCMS202202</v>
      </c>
      <c r="T529" s="957">
        <f t="shared" si="36"/>
        <v>45230</v>
      </c>
      <c r="U529" t="str">
        <f t="shared" si="37"/>
        <v>Unaudited</v>
      </c>
    </row>
    <row r="530" spans="1:21" x14ac:dyDescent="0.25">
      <c r="A530" t="s">
        <v>438</v>
      </c>
      <c r="B530" t="s">
        <v>1380</v>
      </c>
      <c r="C530" t="s">
        <v>1381</v>
      </c>
      <c r="D530" s="15">
        <v>1900</v>
      </c>
      <c r="E530" s="121">
        <v>1</v>
      </c>
      <c r="F530" t="s">
        <v>440</v>
      </c>
      <c r="G530" s="121">
        <v>182</v>
      </c>
      <c r="H530" t="s">
        <v>382</v>
      </c>
      <c r="I530" t="s">
        <v>489</v>
      </c>
      <c r="J530" t="s">
        <v>434</v>
      </c>
      <c r="K530" t="s">
        <v>224</v>
      </c>
      <c r="L530" s="755">
        <v>2.1800000000000002</v>
      </c>
      <c r="M530" t="s">
        <v>651</v>
      </c>
      <c r="N530" s="680">
        <f t="shared" ca="1" si="38"/>
        <v>0</v>
      </c>
      <c r="O530" s="680">
        <f t="shared" ca="1" si="38"/>
        <v>0</v>
      </c>
      <c r="P530" s="680">
        <f t="shared" ca="1" si="38"/>
        <v>0</v>
      </c>
      <c r="Q530" s="680">
        <f t="shared" ca="1" si="38"/>
        <v>0</v>
      </c>
      <c r="R530" s="680">
        <f t="shared" ca="1" si="38"/>
        <v>0</v>
      </c>
      <c r="S530" t="str">
        <f t="shared" si="35"/>
        <v>ASRCMS202202</v>
      </c>
      <c r="T530" s="957">
        <f t="shared" si="36"/>
        <v>45230</v>
      </c>
      <c r="U530" t="str">
        <f t="shared" si="37"/>
        <v>Unaudited</v>
      </c>
    </row>
    <row r="531" spans="1:21" x14ac:dyDescent="0.25">
      <c r="A531" t="s">
        <v>438</v>
      </c>
      <c r="B531" t="s">
        <v>1380</v>
      </c>
      <c r="C531" t="s">
        <v>1381</v>
      </c>
      <c r="D531" s="15">
        <v>1900</v>
      </c>
      <c r="E531" s="121">
        <v>1</v>
      </c>
      <c r="F531" t="s">
        <v>440</v>
      </c>
      <c r="G531" s="121">
        <v>182</v>
      </c>
      <c r="H531" t="s">
        <v>382</v>
      </c>
      <c r="I531" t="s">
        <v>489</v>
      </c>
      <c r="J531" t="s">
        <v>434</v>
      </c>
      <c r="K531" t="s">
        <v>224</v>
      </c>
      <c r="L531" s="755">
        <v>2.19</v>
      </c>
      <c r="M531" t="s">
        <v>219</v>
      </c>
      <c r="N531" s="680">
        <f t="shared" ca="1" si="38"/>
        <v>0</v>
      </c>
      <c r="O531" s="680">
        <f t="shared" ca="1" si="38"/>
        <v>0</v>
      </c>
      <c r="P531" s="680">
        <f t="shared" ca="1" si="38"/>
        <v>0</v>
      </c>
      <c r="Q531" s="680">
        <f t="shared" ca="1" si="38"/>
        <v>0</v>
      </c>
      <c r="R531" s="680">
        <f t="shared" ca="1" si="38"/>
        <v>0</v>
      </c>
      <c r="S531" t="str">
        <f t="shared" si="35"/>
        <v>ASRCMS202202</v>
      </c>
      <c r="T531" s="957">
        <f t="shared" si="36"/>
        <v>45230</v>
      </c>
      <c r="U531" t="str">
        <f t="shared" si="37"/>
        <v>Unaudited</v>
      </c>
    </row>
    <row r="532" spans="1:21" x14ac:dyDescent="0.25">
      <c r="A532" t="s">
        <v>438</v>
      </c>
      <c r="B532" t="s">
        <v>1380</v>
      </c>
      <c r="C532" t="s">
        <v>1381</v>
      </c>
      <c r="D532" s="15">
        <v>1900</v>
      </c>
      <c r="E532" s="121">
        <v>1</v>
      </c>
      <c r="F532" t="s">
        <v>440</v>
      </c>
      <c r="G532" s="121">
        <v>182</v>
      </c>
      <c r="H532" t="s">
        <v>382</v>
      </c>
      <c r="I532" t="s">
        <v>489</v>
      </c>
      <c r="J532" t="s">
        <v>434</v>
      </c>
      <c r="K532" t="s">
        <v>224</v>
      </c>
      <c r="L532" s="755" t="s">
        <v>700</v>
      </c>
      <c r="M532" t="s">
        <v>231</v>
      </c>
      <c r="N532" s="680">
        <f t="shared" ca="1" si="38"/>
        <v>0</v>
      </c>
      <c r="O532" s="680">
        <f t="shared" ca="1" si="38"/>
        <v>0</v>
      </c>
      <c r="P532" s="680">
        <f t="shared" ca="1" si="38"/>
        <v>0</v>
      </c>
      <c r="Q532" s="680">
        <f t="shared" ca="1" si="38"/>
        <v>0</v>
      </c>
      <c r="R532" s="680">
        <f t="shared" ca="1" si="38"/>
        <v>0</v>
      </c>
      <c r="S532" t="str">
        <f t="shared" si="35"/>
        <v>ASRCMS202202</v>
      </c>
      <c r="T532" s="957">
        <f t="shared" si="36"/>
        <v>45230</v>
      </c>
      <c r="U532" t="str">
        <f t="shared" si="37"/>
        <v>Unaudited</v>
      </c>
    </row>
    <row r="533" spans="1:21" x14ac:dyDescent="0.25">
      <c r="A533" t="s">
        <v>438</v>
      </c>
      <c r="B533" t="s">
        <v>1380</v>
      </c>
      <c r="C533" t="s">
        <v>1381</v>
      </c>
      <c r="D533" s="15">
        <v>1900</v>
      </c>
      <c r="E533" s="121">
        <v>1</v>
      </c>
      <c r="F533" t="s">
        <v>440</v>
      </c>
      <c r="G533" s="121">
        <v>182</v>
      </c>
      <c r="H533" t="s">
        <v>382</v>
      </c>
      <c r="I533" t="s">
        <v>489</v>
      </c>
      <c r="J533" t="s">
        <v>434</v>
      </c>
      <c r="K533" t="s">
        <v>224</v>
      </c>
      <c r="L533" s="755">
        <v>2.21</v>
      </c>
      <c r="M533" t="s">
        <v>467</v>
      </c>
      <c r="N533" s="680">
        <f t="shared" ca="1" si="38"/>
        <v>0</v>
      </c>
      <c r="O533" s="680">
        <f t="shared" ca="1" si="38"/>
        <v>0</v>
      </c>
      <c r="P533" s="680">
        <f t="shared" ca="1" si="38"/>
        <v>0</v>
      </c>
      <c r="Q533" s="680">
        <f t="shared" ca="1" si="38"/>
        <v>0</v>
      </c>
      <c r="R533" s="680">
        <f t="shared" ca="1" si="38"/>
        <v>0</v>
      </c>
      <c r="S533" t="str">
        <f t="shared" si="35"/>
        <v>ASRCMS202202</v>
      </c>
      <c r="T533" s="957">
        <f t="shared" si="36"/>
        <v>45230</v>
      </c>
      <c r="U533" t="str">
        <f t="shared" si="37"/>
        <v>Unaudited</v>
      </c>
    </row>
    <row r="534" spans="1:21" x14ac:dyDescent="0.25">
      <c r="A534" t="s">
        <v>438</v>
      </c>
      <c r="B534" t="s">
        <v>1380</v>
      </c>
      <c r="C534" t="s">
        <v>1381</v>
      </c>
      <c r="D534" s="15">
        <v>1900</v>
      </c>
      <c r="E534" s="121">
        <v>1</v>
      </c>
      <c r="F534" t="s">
        <v>440</v>
      </c>
      <c r="G534" s="121">
        <v>182</v>
      </c>
      <c r="H534" t="s">
        <v>382</v>
      </c>
      <c r="I534" t="s">
        <v>489</v>
      </c>
      <c r="J534" t="s">
        <v>434</v>
      </c>
      <c r="K534" t="s">
        <v>6</v>
      </c>
      <c r="L534" s="755" t="s">
        <v>70</v>
      </c>
      <c r="M534" t="s">
        <v>189</v>
      </c>
      <c r="N534" s="680">
        <f t="shared" ca="1" si="38"/>
        <v>0</v>
      </c>
      <c r="O534" s="680">
        <f t="shared" ca="1" si="38"/>
        <v>0</v>
      </c>
      <c r="P534" s="680">
        <f t="shared" ca="1" si="38"/>
        <v>0</v>
      </c>
      <c r="Q534" s="680">
        <f t="shared" ca="1" si="38"/>
        <v>0</v>
      </c>
      <c r="R534" s="680">
        <f t="shared" ca="1" si="38"/>
        <v>0</v>
      </c>
      <c r="S534" t="str">
        <f t="shared" si="35"/>
        <v>ASRCMS202202</v>
      </c>
      <c r="T534" s="957">
        <f t="shared" si="36"/>
        <v>45230</v>
      </c>
      <c r="U534" t="str">
        <f t="shared" si="37"/>
        <v>Unaudited</v>
      </c>
    </row>
    <row r="535" spans="1:21" x14ac:dyDescent="0.25">
      <c r="A535" t="s">
        <v>438</v>
      </c>
      <c r="B535" t="s">
        <v>1380</v>
      </c>
      <c r="C535" t="s">
        <v>1381</v>
      </c>
      <c r="D535" s="15">
        <v>1900</v>
      </c>
      <c r="E535" s="121">
        <v>1</v>
      </c>
      <c r="F535" t="s">
        <v>440</v>
      </c>
      <c r="G535" s="121">
        <v>182</v>
      </c>
      <c r="H535" t="s">
        <v>382</v>
      </c>
      <c r="I535" t="s">
        <v>489</v>
      </c>
      <c r="J535" t="s">
        <v>434</v>
      </c>
      <c r="K535" t="s">
        <v>6</v>
      </c>
      <c r="L535" s="755" t="s">
        <v>71</v>
      </c>
      <c r="M535" t="s">
        <v>232</v>
      </c>
      <c r="N535" s="680">
        <f t="shared" ca="1" si="38"/>
        <v>0</v>
      </c>
      <c r="O535" s="680">
        <f t="shared" ca="1" si="38"/>
        <v>0</v>
      </c>
      <c r="P535" s="680">
        <f t="shared" ca="1" si="38"/>
        <v>0</v>
      </c>
      <c r="Q535" s="680">
        <f t="shared" ca="1" si="38"/>
        <v>0</v>
      </c>
      <c r="R535" s="680">
        <f t="shared" ca="1" si="38"/>
        <v>0</v>
      </c>
      <c r="S535" t="str">
        <f t="shared" si="35"/>
        <v>ASRCMS202202</v>
      </c>
      <c r="T535" s="957">
        <f t="shared" si="36"/>
        <v>45230</v>
      </c>
      <c r="U535" t="str">
        <f t="shared" si="37"/>
        <v>Unaudited</v>
      </c>
    </row>
    <row r="536" spans="1:21" x14ac:dyDescent="0.25">
      <c r="A536" t="s">
        <v>438</v>
      </c>
      <c r="B536" t="s">
        <v>1380</v>
      </c>
      <c r="C536" t="s">
        <v>1381</v>
      </c>
      <c r="D536" s="15">
        <v>1900</v>
      </c>
      <c r="E536" s="121">
        <v>1</v>
      </c>
      <c r="F536" t="s">
        <v>440</v>
      </c>
      <c r="G536" s="121">
        <v>182</v>
      </c>
      <c r="H536" t="s">
        <v>382</v>
      </c>
      <c r="I536" t="s">
        <v>489</v>
      </c>
      <c r="J536" t="s">
        <v>434</v>
      </c>
      <c r="K536" t="s">
        <v>6</v>
      </c>
      <c r="L536" s="755" t="s">
        <v>72</v>
      </c>
      <c r="M536" t="s">
        <v>165</v>
      </c>
      <c r="N536" s="680">
        <f t="shared" ca="1" si="38"/>
        <v>0</v>
      </c>
      <c r="O536" s="680">
        <f t="shared" ca="1" si="38"/>
        <v>0</v>
      </c>
      <c r="P536" s="680">
        <f t="shared" ca="1" si="38"/>
        <v>0</v>
      </c>
      <c r="Q536" s="680">
        <f t="shared" ca="1" si="38"/>
        <v>0</v>
      </c>
      <c r="R536" s="680">
        <f t="shared" ca="1" si="38"/>
        <v>0</v>
      </c>
      <c r="S536" t="str">
        <f t="shared" si="35"/>
        <v>ASRCMS202202</v>
      </c>
      <c r="T536" s="957">
        <f t="shared" si="36"/>
        <v>45230</v>
      </c>
      <c r="U536" t="str">
        <f t="shared" si="37"/>
        <v>Unaudited</v>
      </c>
    </row>
    <row r="537" spans="1:21" x14ac:dyDescent="0.25">
      <c r="A537" t="s">
        <v>438</v>
      </c>
      <c r="B537" t="s">
        <v>1380</v>
      </c>
      <c r="C537" t="s">
        <v>1381</v>
      </c>
      <c r="D537" s="15">
        <v>1900</v>
      </c>
      <c r="E537" s="121">
        <v>1</v>
      </c>
      <c r="F537" t="s">
        <v>440</v>
      </c>
      <c r="G537" s="121">
        <v>182</v>
      </c>
      <c r="H537" t="s">
        <v>382</v>
      </c>
      <c r="I537" t="s">
        <v>489</v>
      </c>
      <c r="J537" t="s">
        <v>434</v>
      </c>
      <c r="K537" t="s">
        <v>6</v>
      </c>
      <c r="L537" s="755">
        <v>3.4</v>
      </c>
      <c r="M537" t="s">
        <v>462</v>
      </c>
      <c r="N537" s="680">
        <f t="shared" ca="1" si="38"/>
        <v>0</v>
      </c>
      <c r="O537" s="680">
        <f t="shared" ca="1" si="38"/>
        <v>0</v>
      </c>
      <c r="P537" s="680">
        <f t="shared" ca="1" si="38"/>
        <v>0</v>
      </c>
      <c r="Q537" s="680">
        <f t="shared" ca="1" si="38"/>
        <v>0</v>
      </c>
      <c r="R537" s="680">
        <f t="shared" ca="1" si="38"/>
        <v>0</v>
      </c>
      <c r="S537" t="str">
        <f t="shared" si="35"/>
        <v>ASRCMS202202</v>
      </c>
      <c r="T537" s="957">
        <f t="shared" si="36"/>
        <v>45230</v>
      </c>
      <c r="U537" t="str">
        <f t="shared" si="37"/>
        <v>Unaudited</v>
      </c>
    </row>
    <row r="538" spans="1:21" x14ac:dyDescent="0.25">
      <c r="A538" t="s">
        <v>438</v>
      </c>
      <c r="B538" t="s">
        <v>1380</v>
      </c>
      <c r="C538" t="s">
        <v>1381</v>
      </c>
      <c r="D538" s="15">
        <v>1900</v>
      </c>
      <c r="E538" s="121">
        <v>1</v>
      </c>
      <c r="F538" t="s">
        <v>440</v>
      </c>
      <c r="G538" s="121">
        <v>182</v>
      </c>
      <c r="H538" t="s">
        <v>382</v>
      </c>
      <c r="I538" t="s">
        <v>489</v>
      </c>
      <c r="J538" t="s">
        <v>434</v>
      </c>
      <c r="K538" t="s">
        <v>435</v>
      </c>
      <c r="L538" s="755">
        <v>4.5</v>
      </c>
      <c r="M538" t="s">
        <v>32</v>
      </c>
      <c r="N538" s="680">
        <f t="shared" ca="1" si="38"/>
        <v>0</v>
      </c>
      <c r="O538" s="680">
        <f t="shared" ca="1" si="38"/>
        <v>0</v>
      </c>
      <c r="P538" s="680">
        <f t="shared" ca="1" si="38"/>
        <v>0</v>
      </c>
      <c r="Q538" s="680">
        <f t="shared" ca="1" si="38"/>
        <v>0</v>
      </c>
      <c r="R538" s="680">
        <f t="shared" ca="1" si="38"/>
        <v>0</v>
      </c>
      <c r="S538" t="str">
        <f t="shared" si="35"/>
        <v>ASRCMS202202</v>
      </c>
      <c r="T538" s="957">
        <f t="shared" si="36"/>
        <v>45230</v>
      </c>
      <c r="U538" t="str">
        <f t="shared" si="37"/>
        <v>Unaudited</v>
      </c>
    </row>
    <row r="539" spans="1:21" x14ac:dyDescent="0.25">
      <c r="A539" t="s">
        <v>438</v>
      </c>
      <c r="B539" t="s">
        <v>1380</v>
      </c>
      <c r="C539" t="s">
        <v>1381</v>
      </c>
      <c r="D539" s="15">
        <v>1900</v>
      </c>
      <c r="E539" s="121">
        <v>1</v>
      </c>
      <c r="F539" t="s">
        <v>440</v>
      </c>
      <c r="G539" s="121">
        <v>182</v>
      </c>
      <c r="H539" t="s">
        <v>382</v>
      </c>
      <c r="I539" t="s">
        <v>489</v>
      </c>
      <c r="J539" t="s">
        <v>434</v>
      </c>
      <c r="K539" t="s">
        <v>435</v>
      </c>
      <c r="L539" s="755" t="s">
        <v>939</v>
      </c>
      <c r="M539" t="s">
        <v>930</v>
      </c>
      <c r="N539" s="680">
        <f t="shared" ca="1" si="38"/>
        <v>0</v>
      </c>
      <c r="O539" s="680">
        <f t="shared" ca="1" si="38"/>
        <v>0</v>
      </c>
      <c r="P539" s="680">
        <f t="shared" ca="1" si="38"/>
        <v>0</v>
      </c>
      <c r="Q539" s="680">
        <f t="shared" ca="1" si="38"/>
        <v>0</v>
      </c>
      <c r="R539" s="680">
        <f t="shared" ca="1" si="38"/>
        <v>0</v>
      </c>
      <c r="S539" t="str">
        <f t="shared" si="35"/>
        <v>ASRCMS202202</v>
      </c>
      <c r="T539" s="957">
        <f t="shared" si="36"/>
        <v>45230</v>
      </c>
      <c r="U539" t="str">
        <f t="shared" si="37"/>
        <v>Unaudited</v>
      </c>
    </row>
    <row r="540" spans="1:21" x14ac:dyDescent="0.25">
      <c r="A540" t="s">
        <v>438</v>
      </c>
      <c r="B540" t="s">
        <v>1380</v>
      </c>
      <c r="C540" t="s">
        <v>1381</v>
      </c>
      <c r="D540" s="15">
        <v>1900</v>
      </c>
      <c r="E540" s="121">
        <v>1</v>
      </c>
      <c r="F540" t="s">
        <v>440</v>
      </c>
      <c r="G540" s="121">
        <v>182</v>
      </c>
      <c r="H540" t="s">
        <v>382</v>
      </c>
      <c r="I540" t="s">
        <v>489</v>
      </c>
      <c r="J540" t="s">
        <v>434</v>
      </c>
      <c r="K540" t="s">
        <v>435</v>
      </c>
      <c r="L540" s="755" t="s">
        <v>194</v>
      </c>
      <c r="M540" t="s">
        <v>40</v>
      </c>
      <c r="N540" s="680">
        <f t="shared" ca="1" si="38"/>
        <v>0</v>
      </c>
      <c r="O540" s="680">
        <f t="shared" ca="1" si="38"/>
        <v>0</v>
      </c>
      <c r="P540" s="680">
        <f t="shared" ca="1" si="38"/>
        <v>0</v>
      </c>
      <c r="Q540" s="680">
        <f t="shared" ca="1" si="38"/>
        <v>0</v>
      </c>
      <c r="R540" s="680">
        <f t="shared" ca="1" si="38"/>
        <v>0</v>
      </c>
      <c r="S540" t="str">
        <f t="shared" si="35"/>
        <v>ASRCMS202202</v>
      </c>
      <c r="T540" s="957">
        <f t="shared" si="36"/>
        <v>45230</v>
      </c>
      <c r="U540" t="str">
        <f t="shared" si="37"/>
        <v>Unaudited</v>
      </c>
    </row>
    <row r="541" spans="1:21" x14ac:dyDescent="0.25">
      <c r="A541" t="s">
        <v>438</v>
      </c>
      <c r="B541" t="s">
        <v>1380</v>
      </c>
      <c r="C541" t="s">
        <v>1381</v>
      </c>
      <c r="D541" s="15">
        <v>1900</v>
      </c>
      <c r="E541" s="121">
        <v>1</v>
      </c>
      <c r="F541" t="s">
        <v>440</v>
      </c>
      <c r="G541" s="121">
        <v>182</v>
      </c>
      <c r="H541" t="s">
        <v>382</v>
      </c>
      <c r="I541" t="s">
        <v>489</v>
      </c>
      <c r="J541" t="s">
        <v>434</v>
      </c>
      <c r="K541" t="s">
        <v>435</v>
      </c>
      <c r="L541" s="755" t="s">
        <v>193</v>
      </c>
      <c r="M541" t="s">
        <v>330</v>
      </c>
      <c r="N541" s="680">
        <f t="shared" ca="1" si="38"/>
        <v>0</v>
      </c>
      <c r="O541" s="680">
        <f t="shared" ca="1" si="38"/>
        <v>0</v>
      </c>
      <c r="P541" s="680">
        <f t="shared" ca="1" si="38"/>
        <v>0</v>
      </c>
      <c r="Q541" s="680">
        <f t="shared" ca="1" si="38"/>
        <v>0</v>
      </c>
      <c r="R541" s="680">
        <f t="shared" ca="1" si="38"/>
        <v>0</v>
      </c>
      <c r="S541" t="str">
        <f t="shared" si="35"/>
        <v>ASRCMS202202</v>
      </c>
      <c r="T541" s="957">
        <f t="shared" si="36"/>
        <v>45230</v>
      </c>
      <c r="U541" t="str">
        <f t="shared" si="37"/>
        <v>Unaudited</v>
      </c>
    </row>
    <row r="542" spans="1:21" x14ac:dyDescent="0.25">
      <c r="A542" t="s">
        <v>438</v>
      </c>
      <c r="B542" t="s">
        <v>1380</v>
      </c>
      <c r="C542" t="s">
        <v>1381</v>
      </c>
      <c r="D542" s="15">
        <v>1900</v>
      </c>
      <c r="E542" s="121">
        <v>1</v>
      </c>
      <c r="F542" t="s">
        <v>440</v>
      </c>
      <c r="G542" s="121">
        <v>182</v>
      </c>
      <c r="H542" t="s">
        <v>382</v>
      </c>
      <c r="I542" t="s">
        <v>489</v>
      </c>
      <c r="J542" t="s">
        <v>451</v>
      </c>
      <c r="K542" t="s">
        <v>436</v>
      </c>
      <c r="L542" s="755" t="s">
        <v>79</v>
      </c>
      <c r="M542" t="s">
        <v>27</v>
      </c>
      <c r="N542" s="680">
        <f t="shared" ca="1" si="38"/>
        <v>0</v>
      </c>
      <c r="O542" s="680">
        <f t="shared" ca="1" si="38"/>
        <v>0</v>
      </c>
      <c r="P542" s="680">
        <f t="shared" ca="1" si="38"/>
        <v>0</v>
      </c>
      <c r="Q542" s="680">
        <f t="shared" ca="1" si="38"/>
        <v>0</v>
      </c>
      <c r="R542" s="680">
        <f t="shared" ca="1" si="38"/>
        <v>0</v>
      </c>
      <c r="S542" t="str">
        <f t="shared" si="35"/>
        <v>ASRCMS202202</v>
      </c>
      <c r="T542" s="957">
        <f t="shared" si="36"/>
        <v>45230</v>
      </c>
      <c r="U542" t="str">
        <f t="shared" si="37"/>
        <v>Unaudited</v>
      </c>
    </row>
    <row r="543" spans="1:21" x14ac:dyDescent="0.25">
      <c r="A543" t="s">
        <v>438</v>
      </c>
      <c r="B543" t="s">
        <v>1380</v>
      </c>
      <c r="C543" t="s">
        <v>1381</v>
      </c>
      <c r="D543" s="15">
        <v>1900</v>
      </c>
      <c r="E543" s="121">
        <v>1</v>
      </c>
      <c r="F543" t="s">
        <v>440</v>
      </c>
      <c r="G543" s="121">
        <v>182</v>
      </c>
      <c r="H543" t="s">
        <v>382</v>
      </c>
      <c r="I543" t="s">
        <v>489</v>
      </c>
      <c r="J543" t="s">
        <v>451</v>
      </c>
      <c r="K543" t="s">
        <v>436</v>
      </c>
      <c r="L543" s="755" t="s">
        <v>80</v>
      </c>
      <c r="M543" t="s">
        <v>98</v>
      </c>
      <c r="N543" s="680">
        <f t="shared" ca="1" si="38"/>
        <v>0</v>
      </c>
      <c r="O543" s="680">
        <f t="shared" ca="1" si="38"/>
        <v>0</v>
      </c>
      <c r="P543" s="680">
        <f t="shared" ca="1" si="38"/>
        <v>0</v>
      </c>
      <c r="Q543" s="680">
        <f t="shared" ca="1" si="38"/>
        <v>0</v>
      </c>
      <c r="R543" s="680">
        <f t="shared" ca="1" si="38"/>
        <v>0</v>
      </c>
      <c r="S543" t="str">
        <f t="shared" si="35"/>
        <v>ASRCMS202202</v>
      </c>
      <c r="T543" s="957">
        <f t="shared" si="36"/>
        <v>45230</v>
      </c>
      <c r="U543" t="str">
        <f t="shared" si="37"/>
        <v>Unaudited</v>
      </c>
    </row>
    <row r="544" spans="1:21" x14ac:dyDescent="0.25">
      <c r="A544" t="s">
        <v>438</v>
      </c>
      <c r="B544" t="s">
        <v>1380</v>
      </c>
      <c r="C544" t="s">
        <v>1381</v>
      </c>
      <c r="D544" s="15">
        <v>1900</v>
      </c>
      <c r="E544" s="121">
        <v>1</v>
      </c>
      <c r="F544" t="s">
        <v>440</v>
      </c>
      <c r="G544" s="121">
        <v>182</v>
      </c>
      <c r="H544" t="s">
        <v>382</v>
      </c>
      <c r="I544" t="s">
        <v>489</v>
      </c>
      <c r="J544" t="s">
        <v>451</v>
      </c>
      <c r="K544" t="s">
        <v>436</v>
      </c>
      <c r="L544" s="755" t="s">
        <v>81</v>
      </c>
      <c r="M544" t="s">
        <v>99</v>
      </c>
      <c r="N544" s="680">
        <f t="shared" ca="1" si="38"/>
        <v>0</v>
      </c>
      <c r="O544" s="680">
        <f t="shared" ca="1" si="38"/>
        <v>0</v>
      </c>
      <c r="P544" s="680">
        <f t="shared" ca="1" si="38"/>
        <v>0</v>
      </c>
      <c r="Q544" s="680">
        <f t="shared" ca="1" si="38"/>
        <v>0</v>
      </c>
      <c r="R544" s="680">
        <f t="shared" ca="1" si="38"/>
        <v>0</v>
      </c>
      <c r="S544" t="str">
        <f t="shared" si="35"/>
        <v>ASRCMS202202</v>
      </c>
      <c r="T544" s="957">
        <f t="shared" si="36"/>
        <v>45230</v>
      </c>
      <c r="U544" t="str">
        <f t="shared" si="37"/>
        <v>Unaudited</v>
      </c>
    </row>
    <row r="545" spans="1:21" x14ac:dyDescent="0.25">
      <c r="A545" t="s">
        <v>438</v>
      </c>
      <c r="B545" t="s">
        <v>1380</v>
      </c>
      <c r="C545" t="s">
        <v>1381</v>
      </c>
      <c r="D545" s="15">
        <v>1900</v>
      </c>
      <c r="E545" s="121">
        <v>1</v>
      </c>
      <c r="F545" t="s">
        <v>440</v>
      </c>
      <c r="G545" s="121">
        <v>182</v>
      </c>
      <c r="H545" t="s">
        <v>382</v>
      </c>
      <c r="I545" t="s">
        <v>489</v>
      </c>
      <c r="J545" t="s">
        <v>451</v>
      </c>
      <c r="K545" t="s">
        <v>436</v>
      </c>
      <c r="L545" s="755" t="s">
        <v>82</v>
      </c>
      <c r="M545" t="s">
        <v>100</v>
      </c>
      <c r="N545" s="680">
        <f t="shared" ca="1" si="38"/>
        <v>0</v>
      </c>
      <c r="O545" s="680">
        <f t="shared" ca="1" si="38"/>
        <v>0</v>
      </c>
      <c r="P545" s="680">
        <f t="shared" ca="1" si="38"/>
        <v>0</v>
      </c>
      <c r="Q545" s="680">
        <f t="shared" ca="1" si="38"/>
        <v>0</v>
      </c>
      <c r="R545" s="680">
        <f t="shared" ca="1" si="38"/>
        <v>0</v>
      </c>
      <c r="S545" t="str">
        <f t="shared" si="35"/>
        <v>ASRCMS202202</v>
      </c>
      <c r="T545" s="957">
        <f t="shared" si="36"/>
        <v>45230</v>
      </c>
      <c r="U545" t="str">
        <f t="shared" si="37"/>
        <v>Unaudited</v>
      </c>
    </row>
    <row r="546" spans="1:21" x14ac:dyDescent="0.25">
      <c r="A546" t="s">
        <v>438</v>
      </c>
      <c r="B546" t="s">
        <v>1380</v>
      </c>
      <c r="C546" t="s">
        <v>1381</v>
      </c>
      <c r="D546" s="15">
        <v>1900</v>
      </c>
      <c r="E546" s="121">
        <v>1</v>
      </c>
      <c r="F546" t="s">
        <v>440</v>
      </c>
      <c r="G546" s="121">
        <v>182</v>
      </c>
      <c r="H546" t="s">
        <v>382</v>
      </c>
      <c r="I546" t="s">
        <v>489</v>
      </c>
      <c r="J546" t="s">
        <v>451</v>
      </c>
      <c r="K546" t="s">
        <v>436</v>
      </c>
      <c r="L546" s="755" t="s">
        <v>217</v>
      </c>
      <c r="M546" t="s">
        <v>101</v>
      </c>
      <c r="N546" s="680">
        <f t="shared" ca="1" si="38"/>
        <v>0</v>
      </c>
      <c r="O546" s="680">
        <f t="shared" ca="1" si="38"/>
        <v>0</v>
      </c>
      <c r="P546" s="680">
        <f t="shared" ca="1" si="38"/>
        <v>0</v>
      </c>
      <c r="Q546" s="680">
        <f t="shared" ca="1" si="38"/>
        <v>0</v>
      </c>
      <c r="R546" s="680">
        <f t="shared" ca="1" si="38"/>
        <v>0</v>
      </c>
      <c r="S546" t="str">
        <f t="shared" si="35"/>
        <v>ASRCMS202202</v>
      </c>
      <c r="T546" s="957">
        <f t="shared" si="36"/>
        <v>45230</v>
      </c>
      <c r="U546" t="str">
        <f t="shared" si="37"/>
        <v>Unaudited</v>
      </c>
    </row>
    <row r="547" spans="1:21" x14ac:dyDescent="0.25">
      <c r="A547" t="s">
        <v>438</v>
      </c>
      <c r="B547" t="s">
        <v>1380</v>
      </c>
      <c r="C547" t="s">
        <v>1381</v>
      </c>
      <c r="D547" s="15">
        <v>1900</v>
      </c>
      <c r="E547" s="121">
        <v>1</v>
      </c>
      <c r="F547" t="s">
        <v>440</v>
      </c>
      <c r="G547" s="121">
        <v>182</v>
      </c>
      <c r="H547" t="s">
        <v>382</v>
      </c>
      <c r="I547" t="s">
        <v>489</v>
      </c>
      <c r="J547" t="s">
        <v>451</v>
      </c>
      <c r="K547" t="s">
        <v>436</v>
      </c>
      <c r="L547" s="755" t="s">
        <v>216</v>
      </c>
      <c r="M547" t="s">
        <v>28</v>
      </c>
      <c r="N547" s="680">
        <f t="shared" ca="1" si="38"/>
        <v>0</v>
      </c>
      <c r="O547" s="680">
        <f t="shared" ca="1" si="38"/>
        <v>0</v>
      </c>
      <c r="P547" s="680">
        <f t="shared" ca="1" si="38"/>
        <v>0</v>
      </c>
      <c r="Q547" s="680">
        <f t="shared" ca="1" si="38"/>
        <v>0</v>
      </c>
      <c r="R547" s="680">
        <f t="shared" ca="1" si="38"/>
        <v>0</v>
      </c>
      <c r="S547" t="str">
        <f t="shared" si="35"/>
        <v>ASRCMS202202</v>
      </c>
      <c r="T547" s="957">
        <f t="shared" si="36"/>
        <v>45230</v>
      </c>
      <c r="U547" t="str">
        <f t="shared" si="37"/>
        <v>Unaudited</v>
      </c>
    </row>
    <row r="548" spans="1:21" x14ac:dyDescent="0.25">
      <c r="A548" t="s">
        <v>438</v>
      </c>
      <c r="B548" t="s">
        <v>1380</v>
      </c>
      <c r="C548" t="s">
        <v>1381</v>
      </c>
      <c r="D548" s="15">
        <v>1900</v>
      </c>
      <c r="E548" s="121">
        <v>1</v>
      </c>
      <c r="F548" t="s">
        <v>440</v>
      </c>
      <c r="G548" s="121">
        <v>182</v>
      </c>
      <c r="H548" t="s">
        <v>382</v>
      </c>
      <c r="I548" t="s">
        <v>489</v>
      </c>
      <c r="J548" t="s">
        <v>437</v>
      </c>
      <c r="K548" t="s">
        <v>437</v>
      </c>
      <c r="L548" s="755" t="s">
        <v>84</v>
      </c>
      <c r="M548" t="s">
        <v>328</v>
      </c>
      <c r="N548" s="680">
        <f t="shared" ca="1" si="38"/>
        <v>0</v>
      </c>
      <c r="O548" s="680">
        <f t="shared" ca="1" si="38"/>
        <v>0</v>
      </c>
      <c r="P548" s="680">
        <f t="shared" ca="1" si="38"/>
        <v>0</v>
      </c>
      <c r="Q548" s="680">
        <f t="shared" ca="1" si="38"/>
        <v>0</v>
      </c>
      <c r="R548" s="680">
        <f t="shared" ca="1" si="38"/>
        <v>0</v>
      </c>
      <c r="S548" t="str">
        <f t="shared" si="35"/>
        <v>ASRCMS202202</v>
      </c>
      <c r="T548" s="957">
        <f t="shared" si="36"/>
        <v>45230</v>
      </c>
      <c r="U548" t="str">
        <f t="shared" si="37"/>
        <v>Unaudited</v>
      </c>
    </row>
    <row r="549" spans="1:21" x14ac:dyDescent="0.25">
      <c r="A549" t="s">
        <v>438</v>
      </c>
      <c r="B549" t="s">
        <v>1380</v>
      </c>
      <c r="C549" t="s">
        <v>1381</v>
      </c>
      <c r="D549" s="15">
        <v>1900</v>
      </c>
      <c r="E549" s="121">
        <v>1</v>
      </c>
      <c r="F549" t="s">
        <v>440</v>
      </c>
      <c r="G549" s="121">
        <v>182</v>
      </c>
      <c r="H549" t="s">
        <v>382</v>
      </c>
      <c r="I549" t="s">
        <v>489</v>
      </c>
      <c r="J549" t="s">
        <v>437</v>
      </c>
      <c r="K549" t="s">
        <v>437</v>
      </c>
      <c r="L549" s="755" t="s">
        <v>85</v>
      </c>
      <c r="M549" t="s">
        <v>326</v>
      </c>
      <c r="N549" s="680">
        <f t="shared" ca="1" si="38"/>
        <v>0</v>
      </c>
      <c r="O549" s="680">
        <f t="shared" ca="1" si="38"/>
        <v>0</v>
      </c>
      <c r="P549" s="680">
        <f t="shared" ca="1" si="38"/>
        <v>0</v>
      </c>
      <c r="Q549" s="680">
        <f t="shared" ca="1" si="38"/>
        <v>0</v>
      </c>
      <c r="R549" s="680">
        <f t="shared" ca="1" si="38"/>
        <v>0</v>
      </c>
      <c r="S549" t="str">
        <f t="shared" si="35"/>
        <v>ASRCMS202202</v>
      </c>
      <c r="T549" s="957">
        <f t="shared" si="36"/>
        <v>45230</v>
      </c>
      <c r="U549" t="str">
        <f t="shared" si="37"/>
        <v>Unaudited</v>
      </c>
    </row>
    <row r="550" spans="1:21" x14ac:dyDescent="0.25">
      <c r="A550" t="s">
        <v>438</v>
      </c>
      <c r="B550" t="s">
        <v>1380</v>
      </c>
      <c r="C550" t="s">
        <v>1381</v>
      </c>
      <c r="D550" s="15">
        <v>1900</v>
      </c>
      <c r="E550" s="121">
        <v>1</v>
      </c>
      <c r="F550" t="s">
        <v>440</v>
      </c>
      <c r="G550" s="121">
        <v>182</v>
      </c>
      <c r="H550" t="s">
        <v>382</v>
      </c>
      <c r="I550" t="s">
        <v>489</v>
      </c>
      <c r="J550" t="s">
        <v>437</v>
      </c>
      <c r="K550" t="s">
        <v>437</v>
      </c>
      <c r="L550" s="755" t="s">
        <v>86</v>
      </c>
      <c r="M550" t="s">
        <v>495</v>
      </c>
      <c r="N550" s="680">
        <f t="shared" ca="1" si="38"/>
        <v>0</v>
      </c>
      <c r="O550" s="680">
        <f t="shared" ca="1" si="38"/>
        <v>0</v>
      </c>
      <c r="P550" s="680">
        <f t="shared" ca="1" si="38"/>
        <v>0</v>
      </c>
      <c r="Q550" s="680">
        <f t="shared" ca="1" si="38"/>
        <v>0</v>
      </c>
      <c r="R550" s="680">
        <f t="shared" ca="1" si="38"/>
        <v>0</v>
      </c>
      <c r="S550" t="str">
        <f t="shared" si="35"/>
        <v>ASRCMS202202</v>
      </c>
      <c r="T550" s="957">
        <f t="shared" si="36"/>
        <v>45230</v>
      </c>
      <c r="U550" t="str">
        <f t="shared" si="37"/>
        <v>Unaudited</v>
      </c>
    </row>
    <row r="551" spans="1:21" x14ac:dyDescent="0.25">
      <c r="A551" t="s">
        <v>438</v>
      </c>
      <c r="B551" t="s">
        <v>1380</v>
      </c>
      <c r="C551" t="s">
        <v>1381</v>
      </c>
      <c r="D551" s="15">
        <v>1900</v>
      </c>
      <c r="E551" s="121">
        <v>1</v>
      </c>
      <c r="F551" t="s">
        <v>440</v>
      </c>
      <c r="G551" s="121">
        <v>182</v>
      </c>
      <c r="H551" t="s">
        <v>382</v>
      </c>
      <c r="I551" t="s">
        <v>489</v>
      </c>
      <c r="J551" t="s">
        <v>437</v>
      </c>
      <c r="K551" t="s">
        <v>437</v>
      </c>
      <c r="L551" s="755" t="s">
        <v>87</v>
      </c>
      <c r="M551" t="s">
        <v>496</v>
      </c>
      <c r="N551" s="680">
        <f t="shared" ca="1" si="38"/>
        <v>0</v>
      </c>
      <c r="O551" s="680">
        <f t="shared" ca="1" si="38"/>
        <v>0</v>
      </c>
      <c r="P551" s="680">
        <f t="shared" ca="1" si="38"/>
        <v>0</v>
      </c>
      <c r="Q551" s="680">
        <f t="shared" ca="1" si="38"/>
        <v>0</v>
      </c>
      <c r="R551" s="680">
        <f t="shared" ca="1" si="38"/>
        <v>0</v>
      </c>
      <c r="S551" t="str">
        <f t="shared" si="35"/>
        <v>ASRCMS202202</v>
      </c>
      <c r="T551" s="957">
        <f t="shared" si="36"/>
        <v>45230</v>
      </c>
      <c r="U551" t="str">
        <f t="shared" si="37"/>
        <v>Unaudited</v>
      </c>
    </row>
    <row r="552" spans="1:21" x14ac:dyDescent="0.25">
      <c r="A552" t="s">
        <v>438</v>
      </c>
      <c r="B552" t="s">
        <v>1380</v>
      </c>
      <c r="C552" t="s">
        <v>1381</v>
      </c>
      <c r="D552" s="15">
        <v>1900</v>
      </c>
      <c r="E552" s="121">
        <v>1</v>
      </c>
      <c r="F552" t="s">
        <v>440</v>
      </c>
      <c r="G552" s="121">
        <v>182</v>
      </c>
      <c r="H552" t="s">
        <v>382</v>
      </c>
      <c r="I552" t="s">
        <v>489</v>
      </c>
      <c r="J552" t="s">
        <v>437</v>
      </c>
      <c r="K552" t="s">
        <v>437</v>
      </c>
      <c r="L552" s="755" t="s">
        <v>214</v>
      </c>
      <c r="M552" t="s">
        <v>497</v>
      </c>
      <c r="N552" s="680">
        <f t="shared" ca="1" si="38"/>
        <v>0</v>
      </c>
      <c r="O552" s="680">
        <f t="shared" ca="1" si="38"/>
        <v>0</v>
      </c>
      <c r="P552" s="680">
        <f t="shared" ca="1" si="38"/>
        <v>0</v>
      </c>
      <c r="Q552" s="680">
        <f t="shared" ca="1" si="38"/>
        <v>0</v>
      </c>
      <c r="R552" s="680">
        <f t="shared" ca="1" si="38"/>
        <v>0</v>
      </c>
      <c r="S552" t="str">
        <f t="shared" si="35"/>
        <v>ASRCMS202202</v>
      </c>
      <c r="T552" s="957">
        <f t="shared" si="36"/>
        <v>45230</v>
      </c>
      <c r="U552" t="str">
        <f t="shared" si="37"/>
        <v>Unaudited</v>
      </c>
    </row>
    <row r="553" spans="1:21" x14ac:dyDescent="0.25">
      <c r="A553" t="s">
        <v>438</v>
      </c>
      <c r="B553" t="s">
        <v>1380</v>
      </c>
      <c r="C553" t="s">
        <v>1381</v>
      </c>
      <c r="D553" s="15">
        <v>1900</v>
      </c>
      <c r="E553" s="121">
        <v>1</v>
      </c>
      <c r="F553" t="s">
        <v>440</v>
      </c>
      <c r="G553" s="121">
        <v>182</v>
      </c>
      <c r="H553" t="s">
        <v>382</v>
      </c>
      <c r="I553" t="s">
        <v>490</v>
      </c>
      <c r="J553" t="s">
        <v>26</v>
      </c>
      <c r="K553" t="s">
        <v>26</v>
      </c>
      <c r="L553" s="755" t="s">
        <v>205</v>
      </c>
      <c r="M553" t="s">
        <v>26</v>
      </c>
      <c r="N553" s="680">
        <f t="shared" ca="1" si="38"/>
        <v>0</v>
      </c>
      <c r="O553" s="680">
        <f t="shared" ca="1" si="38"/>
        <v>0</v>
      </c>
      <c r="P553" s="680">
        <f t="shared" ca="1" si="38"/>
        <v>0</v>
      </c>
      <c r="Q553" s="680">
        <f t="shared" ca="1" si="38"/>
        <v>0</v>
      </c>
      <c r="R553" s="680">
        <f t="shared" ca="1" si="38"/>
        <v>0</v>
      </c>
      <c r="S553" t="str">
        <f t="shared" si="35"/>
        <v>ASRCMS202202</v>
      </c>
      <c r="T553" s="957">
        <f t="shared" si="36"/>
        <v>45230</v>
      </c>
      <c r="U553" t="str">
        <f t="shared" si="37"/>
        <v>Unaudited</v>
      </c>
    </row>
    <row r="554" spans="1:21" x14ac:dyDescent="0.25">
      <c r="A554" t="s">
        <v>438</v>
      </c>
      <c r="B554" t="s">
        <v>1380</v>
      </c>
      <c r="C554" t="s">
        <v>1381</v>
      </c>
      <c r="D554" s="15">
        <v>1900</v>
      </c>
      <c r="E554" s="121">
        <v>1</v>
      </c>
      <c r="F554" t="s">
        <v>441</v>
      </c>
      <c r="G554" s="121">
        <v>274</v>
      </c>
      <c r="H554" t="s">
        <v>382</v>
      </c>
      <c r="I554" t="s">
        <v>433</v>
      </c>
      <c r="J554" t="s">
        <v>433</v>
      </c>
      <c r="K554" t="s">
        <v>433</v>
      </c>
      <c r="M554" t="s">
        <v>433</v>
      </c>
      <c r="N554" s="680">
        <f t="shared" ca="1" si="38"/>
        <v>0</v>
      </c>
      <c r="O554" s="680">
        <f t="shared" ca="1" si="38"/>
        <v>0</v>
      </c>
      <c r="P554" s="680">
        <f t="shared" ca="1" si="38"/>
        <v>0</v>
      </c>
      <c r="Q554" s="680">
        <f t="shared" ca="1" si="38"/>
        <v>0</v>
      </c>
      <c r="R554" s="680">
        <f t="shared" ca="1" si="38"/>
        <v>0</v>
      </c>
      <c r="S554" t="str">
        <f t="shared" si="35"/>
        <v>ASRCMS202202</v>
      </c>
      <c r="T554" s="957">
        <f t="shared" si="36"/>
        <v>45230</v>
      </c>
      <c r="U554" t="str">
        <f t="shared" si="37"/>
        <v>Unaudited</v>
      </c>
    </row>
    <row r="555" spans="1:21" x14ac:dyDescent="0.25">
      <c r="A555" t="s">
        <v>438</v>
      </c>
      <c r="B555" t="s">
        <v>1380</v>
      </c>
      <c r="C555" t="s">
        <v>1381</v>
      </c>
      <c r="D555" s="15">
        <v>1900</v>
      </c>
      <c r="E555" s="121">
        <v>1</v>
      </c>
      <c r="F555" t="s">
        <v>441</v>
      </c>
      <c r="G555" s="121">
        <v>274</v>
      </c>
      <c r="H555" t="s">
        <v>382</v>
      </c>
      <c r="I555" t="s">
        <v>488</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ASRCMS202202</v>
      </c>
      <c r="T555" s="957">
        <f t="shared" si="36"/>
        <v>45230</v>
      </c>
      <c r="U555" t="str">
        <f t="shared" si="37"/>
        <v>Unaudited</v>
      </c>
    </row>
    <row r="556" spans="1:21" x14ac:dyDescent="0.25">
      <c r="A556" t="s">
        <v>438</v>
      </c>
      <c r="B556" t="s">
        <v>1380</v>
      </c>
      <c r="C556" t="s">
        <v>1381</v>
      </c>
      <c r="D556" s="15">
        <v>1900</v>
      </c>
      <c r="E556" s="121">
        <v>1</v>
      </c>
      <c r="F556" t="s">
        <v>441</v>
      </c>
      <c r="G556" s="121">
        <v>274</v>
      </c>
      <c r="H556" t="s">
        <v>382</v>
      </c>
      <c r="I556" t="s">
        <v>488</v>
      </c>
      <c r="J556" t="s">
        <v>12</v>
      </c>
      <c r="K556" t="s">
        <v>223</v>
      </c>
      <c r="L556" s="755">
        <v>1.2</v>
      </c>
      <c r="M556" t="s">
        <v>223</v>
      </c>
      <c r="N556" s="680">
        <f t="shared" ca="1" si="38"/>
        <v>0</v>
      </c>
      <c r="O556" s="680">
        <f t="shared" ca="1" si="38"/>
        <v>0</v>
      </c>
      <c r="P556" s="680">
        <f t="shared" ca="1" si="38"/>
        <v>0</v>
      </c>
      <c r="Q556" s="680">
        <f t="shared" ca="1" si="38"/>
        <v>0</v>
      </c>
      <c r="R556" s="680">
        <f t="shared" ca="1" si="38"/>
        <v>0</v>
      </c>
      <c r="S556" t="str">
        <f t="shared" si="35"/>
        <v>ASRCMS202202</v>
      </c>
      <c r="T556" s="957">
        <f t="shared" si="36"/>
        <v>45230</v>
      </c>
      <c r="U556" t="str">
        <f t="shared" si="37"/>
        <v>Unaudited</v>
      </c>
    </row>
    <row r="557" spans="1:21" x14ac:dyDescent="0.25">
      <c r="A557" t="s">
        <v>438</v>
      </c>
      <c r="B557" t="s">
        <v>1380</v>
      </c>
      <c r="C557" t="s">
        <v>1381</v>
      </c>
      <c r="D557" s="15">
        <v>1900</v>
      </c>
      <c r="E557" s="121">
        <v>1</v>
      </c>
      <c r="F557" t="s">
        <v>441</v>
      </c>
      <c r="G557" s="121">
        <v>274</v>
      </c>
      <c r="H557" t="s">
        <v>382</v>
      </c>
      <c r="I557" t="s">
        <v>488</v>
      </c>
      <c r="J557" t="s">
        <v>12</v>
      </c>
      <c r="K557" t="s">
        <v>1318</v>
      </c>
      <c r="L557" s="755" t="s">
        <v>1314</v>
      </c>
      <c r="M557" t="s">
        <v>1318</v>
      </c>
      <c r="N557" s="680">
        <f t="shared" ca="1" si="38"/>
        <v>0</v>
      </c>
      <c r="O557" s="680">
        <f t="shared" ca="1" si="38"/>
        <v>0</v>
      </c>
      <c r="P557" s="680">
        <f t="shared" ca="1" si="38"/>
        <v>0</v>
      </c>
      <c r="Q557" s="680">
        <f t="shared" ca="1" si="38"/>
        <v>0</v>
      </c>
      <c r="R557" s="680">
        <f t="shared" ca="1" si="38"/>
        <v>0</v>
      </c>
      <c r="S557" t="str">
        <f t="shared" si="35"/>
        <v>ASRCMS202202</v>
      </c>
      <c r="T557" s="957">
        <f t="shared" si="36"/>
        <v>45230</v>
      </c>
      <c r="U557" t="str">
        <f t="shared" si="37"/>
        <v>Unaudited</v>
      </c>
    </row>
    <row r="558" spans="1:21" x14ac:dyDescent="0.25">
      <c r="A558" t="s">
        <v>438</v>
      </c>
      <c r="B558" t="s">
        <v>1380</v>
      </c>
      <c r="C558" t="s">
        <v>1381</v>
      </c>
      <c r="D558" s="15">
        <v>1900</v>
      </c>
      <c r="E558" s="121">
        <v>1</v>
      </c>
      <c r="F558" t="s">
        <v>441</v>
      </c>
      <c r="G558" s="121">
        <v>274</v>
      </c>
      <c r="H558" t="s">
        <v>382</v>
      </c>
      <c r="I558" t="s">
        <v>488</v>
      </c>
      <c r="J558" t="s">
        <v>12</v>
      </c>
      <c r="K558" t="s">
        <v>1320</v>
      </c>
      <c r="L558" s="755" t="s">
        <v>1319</v>
      </c>
      <c r="M558" t="s">
        <v>1320</v>
      </c>
      <c r="N558" s="680">
        <f t="shared" ca="1" si="38"/>
        <v>0</v>
      </c>
      <c r="O558" s="680">
        <f t="shared" ca="1" si="38"/>
        <v>0</v>
      </c>
      <c r="P558" s="680">
        <f t="shared" ca="1" si="38"/>
        <v>0</v>
      </c>
      <c r="Q558" s="680">
        <f t="shared" ca="1" si="38"/>
        <v>0</v>
      </c>
      <c r="R558" s="680">
        <f t="shared" ca="1" si="38"/>
        <v>0</v>
      </c>
      <c r="S558" t="str">
        <f t="shared" si="35"/>
        <v>ASRCMS202202</v>
      </c>
      <c r="T558" s="957">
        <f t="shared" si="36"/>
        <v>45230</v>
      </c>
      <c r="U558" t="str">
        <f t="shared" si="37"/>
        <v>Unaudited</v>
      </c>
    </row>
    <row r="559" spans="1:21" x14ac:dyDescent="0.25">
      <c r="A559" t="s">
        <v>438</v>
      </c>
      <c r="B559" t="s">
        <v>1380</v>
      </c>
      <c r="C559" t="s">
        <v>1381</v>
      </c>
      <c r="D559" s="15">
        <v>1900</v>
      </c>
      <c r="E559" s="121">
        <v>1</v>
      </c>
      <c r="F559" t="s">
        <v>441</v>
      </c>
      <c r="G559" s="121">
        <v>274</v>
      </c>
      <c r="H559" t="s">
        <v>382</v>
      </c>
      <c r="I559" t="s">
        <v>488</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ASRCMS202202</v>
      </c>
      <c r="T559" s="957">
        <f t="shared" si="36"/>
        <v>45230</v>
      </c>
      <c r="U559" t="str">
        <f t="shared" si="37"/>
        <v>Unaudited</v>
      </c>
    </row>
    <row r="560" spans="1:21" x14ac:dyDescent="0.25">
      <c r="A560" t="s">
        <v>438</v>
      </c>
      <c r="B560" t="s">
        <v>1380</v>
      </c>
      <c r="C560" t="s">
        <v>1381</v>
      </c>
      <c r="D560" s="15">
        <v>1900</v>
      </c>
      <c r="E560" s="121">
        <v>1</v>
      </c>
      <c r="F560" t="s">
        <v>441</v>
      </c>
      <c r="G560" s="121">
        <v>274</v>
      </c>
      <c r="H560" t="s">
        <v>382</v>
      </c>
      <c r="I560" t="s">
        <v>489</v>
      </c>
      <c r="J560" t="s">
        <v>434</v>
      </c>
      <c r="K560" t="s">
        <v>791</v>
      </c>
      <c r="L560" s="755">
        <v>2.1</v>
      </c>
      <c r="M560" t="s">
        <v>726</v>
      </c>
      <c r="N560" s="680">
        <f t="shared" ca="1" si="38"/>
        <v>0</v>
      </c>
      <c r="O560" s="680">
        <f t="shared" ca="1" si="38"/>
        <v>0</v>
      </c>
      <c r="P560" s="680">
        <f t="shared" ca="1" si="38"/>
        <v>0</v>
      </c>
      <c r="Q560" s="680">
        <f t="shared" ca="1" si="38"/>
        <v>0</v>
      </c>
      <c r="R560" s="680">
        <f t="shared" ca="1" si="38"/>
        <v>0</v>
      </c>
      <c r="S560" t="str">
        <f t="shared" si="35"/>
        <v>ASRCMS202202</v>
      </c>
      <c r="T560" s="957">
        <f t="shared" si="36"/>
        <v>45230</v>
      </c>
      <c r="U560" t="str">
        <f t="shared" si="37"/>
        <v>Unaudited</v>
      </c>
    </row>
    <row r="561" spans="1:21" x14ac:dyDescent="0.25">
      <c r="A561" t="s">
        <v>438</v>
      </c>
      <c r="B561" t="s">
        <v>1380</v>
      </c>
      <c r="C561" t="s">
        <v>1381</v>
      </c>
      <c r="D561" s="15">
        <v>1900</v>
      </c>
      <c r="E561" s="121">
        <v>1</v>
      </c>
      <c r="F561" t="s">
        <v>441</v>
      </c>
      <c r="G561" s="121">
        <v>274</v>
      </c>
      <c r="H561" t="s">
        <v>382</v>
      </c>
      <c r="I561" t="s">
        <v>489</v>
      </c>
      <c r="J561" t="s">
        <v>434</v>
      </c>
      <c r="K561" t="s">
        <v>791</v>
      </c>
      <c r="L561" s="755">
        <v>2.2000000000000002</v>
      </c>
      <c r="M561" t="s">
        <v>727</v>
      </c>
      <c r="N561" s="680">
        <f t="shared" ca="1" si="38"/>
        <v>0</v>
      </c>
      <c r="O561" s="680">
        <f t="shared" ca="1" si="38"/>
        <v>0</v>
      </c>
      <c r="P561" s="680">
        <f t="shared" ca="1" si="38"/>
        <v>0</v>
      </c>
      <c r="Q561" s="680">
        <f t="shared" ca="1" si="38"/>
        <v>0</v>
      </c>
      <c r="R561" s="680">
        <f t="shared" ca="1" si="38"/>
        <v>0</v>
      </c>
      <c r="S561" t="str">
        <f t="shared" si="35"/>
        <v>ASRCMS202202</v>
      </c>
      <c r="T561" s="957">
        <f t="shared" si="36"/>
        <v>45230</v>
      </c>
      <c r="U561" t="str">
        <f t="shared" si="37"/>
        <v>Unaudited</v>
      </c>
    </row>
    <row r="562" spans="1:21" x14ac:dyDescent="0.25">
      <c r="A562" t="s">
        <v>438</v>
      </c>
      <c r="B562" t="s">
        <v>1380</v>
      </c>
      <c r="C562" t="s">
        <v>1381</v>
      </c>
      <c r="D562" s="15">
        <v>1900</v>
      </c>
      <c r="E562" s="121">
        <v>1</v>
      </c>
      <c r="F562" t="s">
        <v>441</v>
      </c>
      <c r="G562" s="121">
        <v>274</v>
      </c>
      <c r="H562" t="s">
        <v>382</v>
      </c>
      <c r="I562" t="s">
        <v>489</v>
      </c>
      <c r="J562" t="s">
        <v>434</v>
      </c>
      <c r="K562" t="s">
        <v>791</v>
      </c>
      <c r="L562" s="755">
        <v>2.2999999999999998</v>
      </c>
      <c r="M562" t="s">
        <v>728</v>
      </c>
      <c r="N562" s="680">
        <f t="shared" ca="1" si="38"/>
        <v>0</v>
      </c>
      <c r="O562" s="680">
        <f t="shared" ca="1" si="38"/>
        <v>0</v>
      </c>
      <c r="P562" s="680">
        <f t="shared" ca="1" si="38"/>
        <v>0</v>
      </c>
      <c r="Q562" s="680">
        <f t="shared" ca="1" si="38"/>
        <v>0</v>
      </c>
      <c r="R562" s="680">
        <f t="shared" ca="1" si="38"/>
        <v>0</v>
      </c>
      <c r="S562" t="str">
        <f t="shared" si="35"/>
        <v>ASRCMS202202</v>
      </c>
      <c r="T562" s="957">
        <f t="shared" si="36"/>
        <v>45230</v>
      </c>
      <c r="U562" t="str">
        <f t="shared" si="37"/>
        <v>Unaudited</v>
      </c>
    </row>
    <row r="563" spans="1:21" x14ac:dyDescent="0.25">
      <c r="A563" t="s">
        <v>438</v>
      </c>
      <c r="B563" t="s">
        <v>1380</v>
      </c>
      <c r="C563" t="s">
        <v>1381</v>
      </c>
      <c r="D563" s="15">
        <v>1900</v>
      </c>
      <c r="E563" s="121">
        <v>1</v>
      </c>
      <c r="F563" t="s">
        <v>441</v>
      </c>
      <c r="G563" s="121">
        <v>274</v>
      </c>
      <c r="H563" t="s">
        <v>382</v>
      </c>
      <c r="I563" t="s">
        <v>489</v>
      </c>
      <c r="J563" t="s">
        <v>434</v>
      </c>
      <c r="K563" t="s">
        <v>791</v>
      </c>
      <c r="L563" s="755">
        <v>2.4</v>
      </c>
      <c r="M563" t="s">
        <v>729</v>
      </c>
      <c r="N563" s="680">
        <f t="shared" ca="1" si="38"/>
        <v>0</v>
      </c>
      <c r="O563" s="680">
        <f t="shared" ca="1" si="38"/>
        <v>0</v>
      </c>
      <c r="P563" s="680">
        <f t="shared" ca="1" si="38"/>
        <v>0</v>
      </c>
      <c r="Q563" s="680">
        <f t="shared" ca="1" si="38"/>
        <v>0</v>
      </c>
      <c r="R563" s="680">
        <f t="shared" ca="1" si="38"/>
        <v>0</v>
      </c>
      <c r="S563" t="str">
        <f t="shared" si="35"/>
        <v>ASRCMS202202</v>
      </c>
      <c r="T563" s="957">
        <f t="shared" si="36"/>
        <v>45230</v>
      </c>
      <c r="U563" t="str">
        <f t="shared" si="37"/>
        <v>Unaudited</v>
      </c>
    </row>
    <row r="564" spans="1:21" x14ac:dyDescent="0.25">
      <c r="A564" t="s">
        <v>438</v>
      </c>
      <c r="B564" t="s">
        <v>1380</v>
      </c>
      <c r="C564" t="s">
        <v>1381</v>
      </c>
      <c r="D564" s="15">
        <v>1900</v>
      </c>
      <c r="E564" s="121">
        <v>1</v>
      </c>
      <c r="F564" t="s">
        <v>441</v>
      </c>
      <c r="G564" s="121">
        <v>274</v>
      </c>
      <c r="H564" t="s">
        <v>382</v>
      </c>
      <c r="I564" t="s">
        <v>489</v>
      </c>
      <c r="J564" t="s">
        <v>434</v>
      </c>
      <c r="K564" t="s">
        <v>791</v>
      </c>
      <c r="L564" s="755">
        <v>2.5</v>
      </c>
      <c r="M564" t="s">
        <v>771</v>
      </c>
      <c r="N564" s="680">
        <f t="shared" ca="1" si="38"/>
        <v>0</v>
      </c>
      <c r="O564" s="680">
        <f t="shared" ca="1" si="38"/>
        <v>0</v>
      </c>
      <c r="P564" s="680">
        <f t="shared" ca="1" si="38"/>
        <v>0</v>
      </c>
      <c r="Q564" s="680">
        <f t="shared" ca="1" si="38"/>
        <v>0</v>
      </c>
      <c r="R564" s="680">
        <f t="shared" ca="1" si="38"/>
        <v>0</v>
      </c>
      <c r="S564" t="str">
        <f t="shared" si="35"/>
        <v>ASRCMS202202</v>
      </c>
      <c r="T564" s="957">
        <f t="shared" si="36"/>
        <v>45230</v>
      </c>
      <c r="U564" t="str">
        <f t="shared" si="37"/>
        <v>Unaudited</v>
      </c>
    </row>
    <row r="565" spans="1:21" x14ac:dyDescent="0.25">
      <c r="A565" t="s">
        <v>438</v>
      </c>
      <c r="B565" t="s">
        <v>1380</v>
      </c>
      <c r="C565" t="s">
        <v>1381</v>
      </c>
      <c r="D565" s="15">
        <v>1900</v>
      </c>
      <c r="E565" s="121">
        <v>1</v>
      </c>
      <c r="F565" t="s">
        <v>441</v>
      </c>
      <c r="G565" s="121">
        <v>274</v>
      </c>
      <c r="H565" t="s">
        <v>382</v>
      </c>
      <c r="I565" t="s">
        <v>489</v>
      </c>
      <c r="J565" t="s">
        <v>434</v>
      </c>
      <c r="K565" t="s">
        <v>791</v>
      </c>
      <c r="L565" s="755">
        <v>2.6</v>
      </c>
      <c r="M565" t="s">
        <v>187</v>
      </c>
      <c r="N565" s="680">
        <f t="shared" ca="1" si="38"/>
        <v>0</v>
      </c>
      <c r="O565" s="680">
        <f t="shared" ca="1" si="38"/>
        <v>0</v>
      </c>
      <c r="P565" s="680">
        <f t="shared" ca="1" si="38"/>
        <v>0</v>
      </c>
      <c r="Q565" s="680">
        <f t="shared" ca="1" si="38"/>
        <v>0</v>
      </c>
      <c r="R565" s="680">
        <f t="shared" ca="1" si="38"/>
        <v>0</v>
      </c>
      <c r="S565" t="str">
        <f t="shared" si="35"/>
        <v>ASRCMS202202</v>
      </c>
      <c r="T565" s="957">
        <f t="shared" si="36"/>
        <v>45230</v>
      </c>
      <c r="U565" t="str">
        <f t="shared" si="37"/>
        <v>Unaudited</v>
      </c>
    </row>
    <row r="566" spans="1:21" x14ac:dyDescent="0.25">
      <c r="A566" t="s">
        <v>438</v>
      </c>
      <c r="B566" t="s">
        <v>1380</v>
      </c>
      <c r="C566" t="s">
        <v>1381</v>
      </c>
      <c r="D566" s="15">
        <v>1900</v>
      </c>
      <c r="E566" s="121">
        <v>1</v>
      </c>
      <c r="F566" t="s">
        <v>441</v>
      </c>
      <c r="G566" s="121">
        <v>274</v>
      </c>
      <c r="H566" t="s">
        <v>382</v>
      </c>
      <c r="I566" t="s">
        <v>489</v>
      </c>
      <c r="J566" t="s">
        <v>434</v>
      </c>
      <c r="K566" t="s">
        <v>791</v>
      </c>
      <c r="L566" s="755">
        <v>2.7</v>
      </c>
      <c r="M566" t="s">
        <v>792</v>
      </c>
      <c r="N566" s="680">
        <f t="shared" ca="1" si="38"/>
        <v>0</v>
      </c>
      <c r="O566" s="680">
        <f t="shared" ca="1" si="38"/>
        <v>0</v>
      </c>
      <c r="P566" s="680">
        <f t="shared" ca="1" si="38"/>
        <v>0</v>
      </c>
      <c r="Q566" s="680">
        <f t="shared" ca="1" si="38"/>
        <v>0</v>
      </c>
      <c r="R566" s="680">
        <f t="shared" ca="1" si="38"/>
        <v>0</v>
      </c>
      <c r="S566" t="str">
        <f t="shared" si="35"/>
        <v>ASRCMS202202</v>
      </c>
      <c r="T566" s="957">
        <f t="shared" si="36"/>
        <v>45230</v>
      </c>
      <c r="U566" t="str">
        <f t="shared" si="37"/>
        <v>Unaudited</v>
      </c>
    </row>
    <row r="567" spans="1:21" x14ac:dyDescent="0.25">
      <c r="A567" t="s">
        <v>438</v>
      </c>
      <c r="B567" t="s">
        <v>1380</v>
      </c>
      <c r="C567" t="s">
        <v>1381</v>
      </c>
      <c r="D567" s="15">
        <v>1900</v>
      </c>
      <c r="E567" s="121">
        <v>1</v>
      </c>
      <c r="F567" t="s">
        <v>441</v>
      </c>
      <c r="G567" s="121">
        <v>274</v>
      </c>
      <c r="H567" t="s">
        <v>382</v>
      </c>
      <c r="I567" t="s">
        <v>489</v>
      </c>
      <c r="J567" t="s">
        <v>434</v>
      </c>
      <c r="K567" t="s">
        <v>791</v>
      </c>
      <c r="L567" s="755">
        <v>2.8</v>
      </c>
      <c r="M567" t="s">
        <v>793</v>
      </c>
      <c r="N567" s="680">
        <f t="shared" ca="1" si="38"/>
        <v>0</v>
      </c>
      <c r="O567" s="680">
        <f t="shared" ca="1" si="38"/>
        <v>0</v>
      </c>
      <c r="P567" s="680">
        <f t="shared" ca="1" si="38"/>
        <v>0</v>
      </c>
      <c r="Q567" s="680">
        <f t="shared" ca="1" si="38"/>
        <v>0</v>
      </c>
      <c r="R567" s="680">
        <f t="shared" ca="1" si="38"/>
        <v>0</v>
      </c>
      <c r="S567" t="str">
        <f t="shared" si="35"/>
        <v>ASRCMS202202</v>
      </c>
      <c r="T567" s="957">
        <f t="shared" si="36"/>
        <v>45230</v>
      </c>
      <c r="U567" t="str">
        <f t="shared" si="37"/>
        <v>Unaudited</v>
      </c>
    </row>
    <row r="568" spans="1:21" x14ac:dyDescent="0.25">
      <c r="A568" t="s">
        <v>438</v>
      </c>
      <c r="B568" t="s">
        <v>1380</v>
      </c>
      <c r="C568" t="s">
        <v>1381</v>
      </c>
      <c r="D568" s="15">
        <v>1900</v>
      </c>
      <c r="E568" s="121">
        <v>1</v>
      </c>
      <c r="F568" t="s">
        <v>441</v>
      </c>
      <c r="G568" s="121">
        <v>274</v>
      </c>
      <c r="H568" t="s">
        <v>382</v>
      </c>
      <c r="I568" t="s">
        <v>489</v>
      </c>
      <c r="J568" t="s">
        <v>434</v>
      </c>
      <c r="K568" t="s">
        <v>791</v>
      </c>
      <c r="L568" s="755">
        <v>2.9</v>
      </c>
      <c r="M568" t="s">
        <v>774</v>
      </c>
      <c r="N568" s="680">
        <f t="shared" ca="1" si="38"/>
        <v>0</v>
      </c>
      <c r="O568" s="680">
        <f t="shared" ca="1" si="38"/>
        <v>0</v>
      </c>
      <c r="P568" s="680">
        <f t="shared" ca="1" si="38"/>
        <v>0</v>
      </c>
      <c r="Q568" s="680">
        <f t="shared" ca="1" si="38"/>
        <v>0</v>
      </c>
      <c r="R568" s="680">
        <f t="shared" ca="1" si="38"/>
        <v>0</v>
      </c>
      <c r="S568" t="str">
        <f t="shared" si="35"/>
        <v>ASRCMS202202</v>
      </c>
      <c r="T568" s="957">
        <f t="shared" si="36"/>
        <v>45230</v>
      </c>
      <c r="U568" t="str">
        <f t="shared" si="37"/>
        <v>Unaudited</v>
      </c>
    </row>
    <row r="569" spans="1:21" x14ac:dyDescent="0.25">
      <c r="A569" t="s">
        <v>438</v>
      </c>
      <c r="B569" t="s">
        <v>1380</v>
      </c>
      <c r="C569" t="s">
        <v>1381</v>
      </c>
      <c r="D569" s="15">
        <v>1900</v>
      </c>
      <c r="E569" s="121">
        <v>1</v>
      </c>
      <c r="F569" t="s">
        <v>441</v>
      </c>
      <c r="G569" s="121">
        <v>274</v>
      </c>
      <c r="H569" t="s">
        <v>382</v>
      </c>
      <c r="I569" t="s">
        <v>489</v>
      </c>
      <c r="J569" t="s">
        <v>434</v>
      </c>
      <c r="K569" t="s">
        <v>224</v>
      </c>
      <c r="L569" s="755">
        <v>2.11</v>
      </c>
      <c r="M569" t="s">
        <v>229</v>
      </c>
      <c r="N569" s="680">
        <f t="shared" ca="1" si="38"/>
        <v>0</v>
      </c>
      <c r="O569" s="680">
        <f t="shared" ca="1" si="38"/>
        <v>0</v>
      </c>
      <c r="P569" s="680">
        <f t="shared" ca="1" si="38"/>
        <v>0</v>
      </c>
      <c r="Q569" s="680">
        <f t="shared" ca="1" si="38"/>
        <v>0</v>
      </c>
      <c r="R569" s="680">
        <f t="shared" ca="1" si="38"/>
        <v>0</v>
      </c>
      <c r="S569" t="str">
        <f t="shared" si="35"/>
        <v>ASRCMS202202</v>
      </c>
      <c r="T569" s="957">
        <f t="shared" si="36"/>
        <v>45230</v>
      </c>
      <c r="U569" t="str">
        <f t="shared" si="37"/>
        <v>Unaudited</v>
      </c>
    </row>
    <row r="570" spans="1:21" x14ac:dyDescent="0.25">
      <c r="A570" t="s">
        <v>438</v>
      </c>
      <c r="B570" t="s">
        <v>1380</v>
      </c>
      <c r="C570" t="s">
        <v>1381</v>
      </c>
      <c r="D570" s="15">
        <v>1900</v>
      </c>
      <c r="E570" s="121">
        <v>1</v>
      </c>
      <c r="F570" t="s">
        <v>441</v>
      </c>
      <c r="G570" s="121">
        <v>274</v>
      </c>
      <c r="H570" t="s">
        <v>382</v>
      </c>
      <c r="I570" t="s">
        <v>489</v>
      </c>
      <c r="J570" t="s">
        <v>434</v>
      </c>
      <c r="K570" t="s">
        <v>224</v>
      </c>
      <c r="L570" s="755">
        <v>2.12</v>
      </c>
      <c r="M570" t="s">
        <v>555</v>
      </c>
      <c r="N570" s="680">
        <f t="shared" ca="1" si="38"/>
        <v>0</v>
      </c>
      <c r="O570" s="680">
        <f t="shared" ca="1" si="38"/>
        <v>0</v>
      </c>
      <c r="P570" s="680">
        <f t="shared" ca="1" si="38"/>
        <v>0</v>
      </c>
      <c r="Q570" s="680">
        <f t="shared" ca="1" si="38"/>
        <v>0</v>
      </c>
      <c r="R570" s="680">
        <f t="shared" ca="1" si="38"/>
        <v>0</v>
      </c>
      <c r="S570" t="str">
        <f t="shared" si="35"/>
        <v>ASRCMS202202</v>
      </c>
      <c r="T570" s="957">
        <f t="shared" si="36"/>
        <v>45230</v>
      </c>
      <c r="U570" t="str">
        <f t="shared" si="37"/>
        <v>Unaudited</v>
      </c>
    </row>
    <row r="571" spans="1:21" x14ac:dyDescent="0.25">
      <c r="A571" t="s">
        <v>438</v>
      </c>
      <c r="B571" t="s">
        <v>1380</v>
      </c>
      <c r="C571" t="s">
        <v>1381</v>
      </c>
      <c r="D571" s="15">
        <v>1900</v>
      </c>
      <c r="E571" s="121">
        <v>1</v>
      </c>
      <c r="F571" t="s">
        <v>441</v>
      </c>
      <c r="G571" s="121">
        <v>274</v>
      </c>
      <c r="H571" t="s">
        <v>382</v>
      </c>
      <c r="I571" t="s">
        <v>489</v>
      </c>
      <c r="J571" t="s">
        <v>434</v>
      </c>
      <c r="K571" t="s">
        <v>224</v>
      </c>
      <c r="L571" s="755">
        <v>2.13</v>
      </c>
      <c r="M571" t="s">
        <v>230</v>
      </c>
      <c r="N571" s="680">
        <f t="shared" ca="1" si="38"/>
        <v>0</v>
      </c>
      <c r="O571" s="680">
        <f t="shared" ca="1" si="38"/>
        <v>0</v>
      </c>
      <c r="P571" s="680">
        <f t="shared" ca="1" si="38"/>
        <v>0</v>
      </c>
      <c r="Q571" s="680">
        <f t="shared" ca="1" si="38"/>
        <v>0</v>
      </c>
      <c r="R571" s="680">
        <f t="shared" ca="1" si="38"/>
        <v>0</v>
      </c>
      <c r="S571" t="str">
        <f t="shared" si="35"/>
        <v>ASRCMS202202</v>
      </c>
      <c r="T571" s="957">
        <f t="shared" si="36"/>
        <v>45230</v>
      </c>
      <c r="U571" t="str">
        <f t="shared" si="37"/>
        <v>Unaudited</v>
      </c>
    </row>
    <row r="572" spans="1:21" x14ac:dyDescent="0.25">
      <c r="A572" t="s">
        <v>438</v>
      </c>
      <c r="B572" t="s">
        <v>1380</v>
      </c>
      <c r="C572" t="s">
        <v>1381</v>
      </c>
      <c r="D572" s="15">
        <v>1900</v>
      </c>
      <c r="E572" s="121">
        <v>1</v>
      </c>
      <c r="F572" t="s">
        <v>441</v>
      </c>
      <c r="G572" s="121">
        <v>274</v>
      </c>
      <c r="H572" t="s">
        <v>382</v>
      </c>
      <c r="I572" t="s">
        <v>489</v>
      </c>
      <c r="J572" t="s">
        <v>434</v>
      </c>
      <c r="K572" t="s">
        <v>224</v>
      </c>
      <c r="L572" s="755">
        <v>2.14</v>
      </c>
      <c r="M572" t="s">
        <v>559</v>
      </c>
      <c r="N572" s="680">
        <f t="shared" ca="1" si="38"/>
        <v>0</v>
      </c>
      <c r="O572" s="680">
        <f t="shared" ca="1" si="38"/>
        <v>0</v>
      </c>
      <c r="P572" s="680">
        <f t="shared" ca="1" si="38"/>
        <v>0</v>
      </c>
      <c r="Q572" s="680">
        <f t="shared" ca="1" si="38"/>
        <v>0</v>
      </c>
      <c r="R572" s="680">
        <f t="shared" ca="1" si="38"/>
        <v>0</v>
      </c>
      <c r="S572" t="str">
        <f t="shared" si="35"/>
        <v>ASRCMS202202</v>
      </c>
      <c r="T572" s="957">
        <f t="shared" si="36"/>
        <v>45230</v>
      </c>
      <c r="U572" t="str">
        <f t="shared" si="37"/>
        <v>Unaudited</v>
      </c>
    </row>
    <row r="573" spans="1:21" x14ac:dyDescent="0.25">
      <c r="A573" t="s">
        <v>438</v>
      </c>
      <c r="B573" t="s">
        <v>1380</v>
      </c>
      <c r="C573" t="s">
        <v>1381</v>
      </c>
      <c r="D573" s="15">
        <v>1900</v>
      </c>
      <c r="E573" s="121">
        <v>1</v>
      </c>
      <c r="F573" t="s">
        <v>441</v>
      </c>
      <c r="G573" s="121">
        <v>274</v>
      </c>
      <c r="H573" t="s">
        <v>382</v>
      </c>
      <c r="I573" t="s">
        <v>489</v>
      </c>
      <c r="J573" t="s">
        <v>434</v>
      </c>
      <c r="K573" t="s">
        <v>224</v>
      </c>
      <c r="L573" s="755">
        <v>2.15</v>
      </c>
      <c r="M573" t="s">
        <v>20</v>
      </c>
      <c r="N573" s="680">
        <f t="shared" ca="1" si="38"/>
        <v>0</v>
      </c>
      <c r="O573" s="680">
        <f t="shared" ca="1" si="38"/>
        <v>0</v>
      </c>
      <c r="P573" s="680">
        <f t="shared" ca="1" si="38"/>
        <v>0</v>
      </c>
      <c r="Q573" s="680">
        <f t="shared" ca="1" si="38"/>
        <v>0</v>
      </c>
      <c r="R573" s="680">
        <f t="shared" ca="1" si="38"/>
        <v>0</v>
      </c>
      <c r="S573" t="str">
        <f t="shared" si="35"/>
        <v>ASRCMS202202</v>
      </c>
      <c r="T573" s="957">
        <f t="shared" si="36"/>
        <v>45230</v>
      </c>
      <c r="U573" t="str">
        <f t="shared" si="37"/>
        <v>Unaudited</v>
      </c>
    </row>
    <row r="574" spans="1:21" x14ac:dyDescent="0.25">
      <c r="A574" t="s">
        <v>438</v>
      </c>
      <c r="B574" t="s">
        <v>1380</v>
      </c>
      <c r="C574" t="s">
        <v>1381</v>
      </c>
      <c r="D574" s="15">
        <v>1900</v>
      </c>
      <c r="E574" s="121">
        <v>1</v>
      </c>
      <c r="F574" t="s">
        <v>441</v>
      </c>
      <c r="G574" s="121">
        <v>274</v>
      </c>
      <c r="H574" t="s">
        <v>382</v>
      </c>
      <c r="I574" t="s">
        <v>489</v>
      </c>
      <c r="J574" t="s">
        <v>434</v>
      </c>
      <c r="K574" t="s">
        <v>224</v>
      </c>
      <c r="L574" s="755">
        <v>2.16</v>
      </c>
      <c r="M574" t="s">
        <v>794</v>
      </c>
      <c r="N574" s="680">
        <f t="shared" ca="1" si="38"/>
        <v>0</v>
      </c>
      <c r="O574" s="680">
        <f t="shared" ca="1" si="38"/>
        <v>0</v>
      </c>
      <c r="P574" s="680">
        <f t="shared" ca="1" si="38"/>
        <v>0</v>
      </c>
      <c r="Q574" s="680">
        <f t="shared" ca="1" si="38"/>
        <v>0</v>
      </c>
      <c r="R574" s="680">
        <f t="shared" ca="1" si="38"/>
        <v>0</v>
      </c>
      <c r="S574" t="str">
        <f t="shared" si="35"/>
        <v>ASRCMS202202</v>
      </c>
      <c r="T574" s="957">
        <f t="shared" si="36"/>
        <v>45230</v>
      </c>
      <c r="U574" t="str">
        <f t="shared" si="37"/>
        <v>Unaudited</v>
      </c>
    </row>
    <row r="575" spans="1:21" x14ac:dyDescent="0.25">
      <c r="A575" t="s">
        <v>438</v>
      </c>
      <c r="B575" t="s">
        <v>1380</v>
      </c>
      <c r="C575" t="s">
        <v>1381</v>
      </c>
      <c r="D575" s="15">
        <v>1900</v>
      </c>
      <c r="E575" s="121">
        <v>1</v>
      </c>
      <c r="F575" t="s">
        <v>441</v>
      </c>
      <c r="G575" s="121">
        <v>274</v>
      </c>
      <c r="H575" t="s">
        <v>382</v>
      </c>
      <c r="I575" t="s">
        <v>489</v>
      </c>
      <c r="J575" t="s">
        <v>434</v>
      </c>
      <c r="K575" t="s">
        <v>224</v>
      </c>
      <c r="L575" s="755">
        <v>2.17</v>
      </c>
      <c r="M575" t="s">
        <v>1047</v>
      </c>
      <c r="N575" s="680">
        <f t="shared" ca="1" si="38"/>
        <v>0</v>
      </c>
      <c r="O575" s="680">
        <f t="shared" ca="1" si="38"/>
        <v>0</v>
      </c>
      <c r="P575" s="680">
        <f t="shared" ca="1" si="38"/>
        <v>0</v>
      </c>
      <c r="Q575" s="680">
        <f t="shared" ca="1" si="38"/>
        <v>0</v>
      </c>
      <c r="R575" s="680">
        <f t="shared" ca="1" si="38"/>
        <v>0</v>
      </c>
      <c r="S575" t="str">
        <f t="shared" si="35"/>
        <v>ASRCMS202202</v>
      </c>
      <c r="T575" s="957">
        <f t="shared" si="36"/>
        <v>45230</v>
      </c>
      <c r="U575" t="str">
        <f t="shared" si="37"/>
        <v>Unaudited</v>
      </c>
    </row>
    <row r="576" spans="1:21" x14ac:dyDescent="0.25">
      <c r="A576" t="s">
        <v>438</v>
      </c>
      <c r="B576" t="s">
        <v>1380</v>
      </c>
      <c r="C576" t="s">
        <v>1381</v>
      </c>
      <c r="D576" s="15">
        <v>1900</v>
      </c>
      <c r="E576" s="121">
        <v>1</v>
      </c>
      <c r="F576" t="s">
        <v>441</v>
      </c>
      <c r="G576" s="121">
        <v>274</v>
      </c>
      <c r="H576" t="s">
        <v>382</v>
      </c>
      <c r="I576" t="s">
        <v>489</v>
      </c>
      <c r="J576" t="s">
        <v>434</v>
      </c>
      <c r="K576" t="s">
        <v>224</v>
      </c>
      <c r="L576" s="755">
        <v>2.1800000000000002</v>
      </c>
      <c r="M576" t="s">
        <v>651</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ASRCMS202202</v>
      </c>
      <c r="T576" s="957">
        <f t="shared" si="36"/>
        <v>45230</v>
      </c>
      <c r="U576" t="str">
        <f t="shared" si="37"/>
        <v>Unaudited</v>
      </c>
    </row>
    <row r="577" spans="1:21" x14ac:dyDescent="0.25">
      <c r="A577" t="s">
        <v>438</v>
      </c>
      <c r="B577" t="s">
        <v>1380</v>
      </c>
      <c r="C577" t="s">
        <v>1381</v>
      </c>
      <c r="D577" s="15">
        <v>1900</v>
      </c>
      <c r="E577" s="121">
        <v>1</v>
      </c>
      <c r="F577" t="s">
        <v>441</v>
      </c>
      <c r="G577" s="121">
        <v>274</v>
      </c>
      <c r="H577" t="s">
        <v>382</v>
      </c>
      <c r="I577" t="s">
        <v>489</v>
      </c>
      <c r="J577" t="s">
        <v>434</v>
      </c>
      <c r="K577" t="s">
        <v>224</v>
      </c>
      <c r="L577" s="755">
        <v>2.19</v>
      </c>
      <c r="M577" t="s">
        <v>219</v>
      </c>
      <c r="N577" s="680">
        <f t="shared" ca="1" si="39"/>
        <v>0</v>
      </c>
      <c r="O577" s="680">
        <f t="shared" ca="1" si="39"/>
        <v>0</v>
      </c>
      <c r="P577" s="680">
        <f t="shared" ca="1" si="39"/>
        <v>0</v>
      </c>
      <c r="Q577" s="680">
        <f t="shared" ca="1" si="39"/>
        <v>0</v>
      </c>
      <c r="R577" s="680">
        <f t="shared" ca="1" si="39"/>
        <v>0</v>
      </c>
      <c r="S577" t="str">
        <f t="shared" si="35"/>
        <v>ASRCMS202202</v>
      </c>
      <c r="T577" s="957">
        <f t="shared" si="36"/>
        <v>45230</v>
      </c>
      <c r="U577" t="str">
        <f t="shared" si="37"/>
        <v>Unaudited</v>
      </c>
    </row>
    <row r="578" spans="1:21" x14ac:dyDescent="0.25">
      <c r="A578" t="s">
        <v>438</v>
      </c>
      <c r="B578" t="s">
        <v>1380</v>
      </c>
      <c r="C578" t="s">
        <v>1381</v>
      </c>
      <c r="D578" s="15">
        <v>1900</v>
      </c>
      <c r="E578" s="121">
        <v>1</v>
      </c>
      <c r="F578" t="s">
        <v>441</v>
      </c>
      <c r="G578" s="121">
        <v>274</v>
      </c>
      <c r="H578" t="s">
        <v>382</v>
      </c>
      <c r="I578" t="s">
        <v>489</v>
      </c>
      <c r="J578" t="s">
        <v>434</v>
      </c>
      <c r="K578" t="s">
        <v>224</v>
      </c>
      <c r="L578" s="755" t="s">
        <v>700</v>
      </c>
      <c r="M578" t="s">
        <v>231</v>
      </c>
      <c r="N578" s="680">
        <f t="shared" ca="1" si="39"/>
        <v>0</v>
      </c>
      <c r="O578" s="680">
        <f t="shared" ca="1" si="39"/>
        <v>0</v>
      </c>
      <c r="P578" s="680">
        <f t="shared" ca="1" si="39"/>
        <v>0</v>
      </c>
      <c r="Q578" s="680">
        <f t="shared" ca="1" si="39"/>
        <v>0</v>
      </c>
      <c r="R578" s="680">
        <f t="shared" ca="1" si="39"/>
        <v>0</v>
      </c>
      <c r="S578" t="str">
        <f t="shared" ref="S578:S641" si="40">file_name</f>
        <v>ASRCMS202202</v>
      </c>
      <c r="T578" s="957">
        <f t="shared" ref="T578:T641" si="41">file_date</f>
        <v>45230</v>
      </c>
      <c r="U578" t="str">
        <f t="shared" ref="U578:U641" si="42">status</f>
        <v>Unaudited</v>
      </c>
    </row>
    <row r="579" spans="1:21" x14ac:dyDescent="0.25">
      <c r="A579" t="s">
        <v>438</v>
      </c>
      <c r="B579" t="s">
        <v>1380</v>
      </c>
      <c r="C579" t="s">
        <v>1381</v>
      </c>
      <c r="D579" s="15">
        <v>1900</v>
      </c>
      <c r="E579" s="121">
        <v>1</v>
      </c>
      <c r="F579" t="s">
        <v>441</v>
      </c>
      <c r="G579" s="121">
        <v>274</v>
      </c>
      <c r="H579" t="s">
        <v>382</v>
      </c>
      <c r="I579" t="s">
        <v>489</v>
      </c>
      <c r="J579" t="s">
        <v>434</v>
      </c>
      <c r="K579" t="s">
        <v>224</v>
      </c>
      <c r="L579" s="755">
        <v>2.21</v>
      </c>
      <c r="M579" t="s">
        <v>467</v>
      </c>
      <c r="N579" s="680">
        <f t="shared" ca="1" si="39"/>
        <v>0</v>
      </c>
      <c r="O579" s="680">
        <f t="shared" ca="1" si="39"/>
        <v>0</v>
      </c>
      <c r="P579" s="680">
        <f t="shared" ca="1" si="39"/>
        <v>0</v>
      </c>
      <c r="Q579" s="680">
        <f t="shared" ca="1" si="39"/>
        <v>0</v>
      </c>
      <c r="R579" s="680">
        <f t="shared" ca="1" si="39"/>
        <v>0</v>
      </c>
      <c r="S579" t="str">
        <f t="shared" si="40"/>
        <v>ASRCMS202202</v>
      </c>
      <c r="T579" s="957">
        <f t="shared" si="41"/>
        <v>45230</v>
      </c>
      <c r="U579" t="str">
        <f t="shared" si="42"/>
        <v>Unaudited</v>
      </c>
    </row>
    <row r="580" spans="1:21" x14ac:dyDescent="0.25">
      <c r="A580" t="s">
        <v>438</v>
      </c>
      <c r="B580" t="s">
        <v>1380</v>
      </c>
      <c r="C580" t="s">
        <v>1381</v>
      </c>
      <c r="D580" s="15">
        <v>1900</v>
      </c>
      <c r="E580" s="121">
        <v>1</v>
      </c>
      <c r="F580" t="s">
        <v>441</v>
      </c>
      <c r="G580" s="121">
        <v>274</v>
      </c>
      <c r="H580" t="s">
        <v>382</v>
      </c>
      <c r="I580" t="s">
        <v>489</v>
      </c>
      <c r="J580" t="s">
        <v>434</v>
      </c>
      <c r="K580" t="s">
        <v>6</v>
      </c>
      <c r="L580" s="755" t="s">
        <v>70</v>
      </c>
      <c r="M580" t="s">
        <v>189</v>
      </c>
      <c r="N580" s="680">
        <f t="shared" ca="1" si="39"/>
        <v>0</v>
      </c>
      <c r="O580" s="680">
        <f t="shared" ca="1" si="39"/>
        <v>0</v>
      </c>
      <c r="P580" s="680">
        <f t="shared" ca="1" si="39"/>
        <v>0</v>
      </c>
      <c r="Q580" s="680">
        <f t="shared" ca="1" si="39"/>
        <v>0</v>
      </c>
      <c r="R580" s="680">
        <f t="shared" ca="1" si="39"/>
        <v>0</v>
      </c>
      <c r="S580" t="str">
        <f t="shared" si="40"/>
        <v>ASRCMS202202</v>
      </c>
      <c r="T580" s="957">
        <f t="shared" si="41"/>
        <v>45230</v>
      </c>
      <c r="U580" t="str">
        <f t="shared" si="42"/>
        <v>Unaudited</v>
      </c>
    </row>
    <row r="581" spans="1:21" x14ac:dyDescent="0.25">
      <c r="A581" t="s">
        <v>438</v>
      </c>
      <c r="B581" t="s">
        <v>1380</v>
      </c>
      <c r="C581" t="s">
        <v>1381</v>
      </c>
      <c r="D581" s="15">
        <v>1900</v>
      </c>
      <c r="E581" s="121">
        <v>1</v>
      </c>
      <c r="F581" t="s">
        <v>441</v>
      </c>
      <c r="G581" s="121">
        <v>274</v>
      </c>
      <c r="H581" t="s">
        <v>382</v>
      </c>
      <c r="I581" t="s">
        <v>489</v>
      </c>
      <c r="J581" t="s">
        <v>434</v>
      </c>
      <c r="K581" t="s">
        <v>6</v>
      </c>
      <c r="L581" s="755" t="s">
        <v>71</v>
      </c>
      <c r="M581" t="s">
        <v>232</v>
      </c>
      <c r="N581" s="680">
        <f t="shared" ca="1" si="39"/>
        <v>0</v>
      </c>
      <c r="O581" s="680">
        <f t="shared" ca="1" si="39"/>
        <v>0</v>
      </c>
      <c r="P581" s="680">
        <f t="shared" ca="1" si="39"/>
        <v>0</v>
      </c>
      <c r="Q581" s="680">
        <f t="shared" ca="1" si="39"/>
        <v>0</v>
      </c>
      <c r="R581" s="680">
        <f t="shared" ca="1" si="39"/>
        <v>0</v>
      </c>
      <c r="S581" t="str">
        <f t="shared" si="40"/>
        <v>ASRCMS202202</v>
      </c>
      <c r="T581" s="957">
        <f t="shared" si="41"/>
        <v>45230</v>
      </c>
      <c r="U581" t="str">
        <f t="shared" si="42"/>
        <v>Unaudited</v>
      </c>
    </row>
    <row r="582" spans="1:21" x14ac:dyDescent="0.25">
      <c r="A582" t="s">
        <v>438</v>
      </c>
      <c r="B582" t="s">
        <v>1380</v>
      </c>
      <c r="C582" t="s">
        <v>1381</v>
      </c>
      <c r="D582" s="15">
        <v>1900</v>
      </c>
      <c r="E582" s="121">
        <v>1</v>
      </c>
      <c r="F582" t="s">
        <v>441</v>
      </c>
      <c r="G582" s="121">
        <v>274</v>
      </c>
      <c r="H582" t="s">
        <v>382</v>
      </c>
      <c r="I582" t="s">
        <v>489</v>
      </c>
      <c r="J582" t="s">
        <v>434</v>
      </c>
      <c r="K582" t="s">
        <v>6</v>
      </c>
      <c r="L582" s="755" t="s">
        <v>72</v>
      </c>
      <c r="M582" t="s">
        <v>165</v>
      </c>
      <c r="N582" s="680">
        <f t="shared" ca="1" si="39"/>
        <v>0</v>
      </c>
      <c r="O582" s="680">
        <f t="shared" ca="1" si="39"/>
        <v>0</v>
      </c>
      <c r="P582" s="680">
        <f t="shared" ca="1" si="39"/>
        <v>0</v>
      </c>
      <c r="Q582" s="680">
        <f t="shared" ca="1" si="39"/>
        <v>0</v>
      </c>
      <c r="R582" s="680">
        <f t="shared" ca="1" si="39"/>
        <v>0</v>
      </c>
      <c r="S582" t="str">
        <f t="shared" si="40"/>
        <v>ASRCMS202202</v>
      </c>
      <c r="T582" s="957">
        <f t="shared" si="41"/>
        <v>45230</v>
      </c>
      <c r="U582" t="str">
        <f t="shared" si="42"/>
        <v>Unaudited</v>
      </c>
    </row>
    <row r="583" spans="1:21" x14ac:dyDescent="0.25">
      <c r="A583" t="s">
        <v>438</v>
      </c>
      <c r="B583" t="s">
        <v>1380</v>
      </c>
      <c r="C583" t="s">
        <v>1381</v>
      </c>
      <c r="D583" s="15">
        <v>1900</v>
      </c>
      <c r="E583" s="121">
        <v>1</v>
      </c>
      <c r="F583" t="s">
        <v>441</v>
      </c>
      <c r="G583" s="121">
        <v>274</v>
      </c>
      <c r="H583" t="s">
        <v>382</v>
      </c>
      <c r="I583" t="s">
        <v>489</v>
      </c>
      <c r="J583" t="s">
        <v>434</v>
      </c>
      <c r="K583" t="s">
        <v>6</v>
      </c>
      <c r="L583" s="755">
        <v>3.4</v>
      </c>
      <c r="M583" t="s">
        <v>462</v>
      </c>
      <c r="N583" s="680">
        <f t="shared" ca="1" si="39"/>
        <v>0</v>
      </c>
      <c r="O583" s="680">
        <f t="shared" ca="1" si="39"/>
        <v>0</v>
      </c>
      <c r="P583" s="680">
        <f t="shared" ca="1" si="39"/>
        <v>0</v>
      </c>
      <c r="Q583" s="680">
        <f t="shared" ca="1" si="39"/>
        <v>0</v>
      </c>
      <c r="R583" s="680">
        <f t="shared" ca="1" si="39"/>
        <v>0</v>
      </c>
      <c r="S583" t="str">
        <f t="shared" si="40"/>
        <v>ASRCMS202202</v>
      </c>
      <c r="T583" s="957">
        <f t="shared" si="41"/>
        <v>45230</v>
      </c>
      <c r="U583" t="str">
        <f t="shared" si="42"/>
        <v>Unaudited</v>
      </c>
    </row>
    <row r="584" spans="1:21" x14ac:dyDescent="0.25">
      <c r="A584" t="s">
        <v>438</v>
      </c>
      <c r="B584" t="s">
        <v>1380</v>
      </c>
      <c r="C584" t="s">
        <v>1381</v>
      </c>
      <c r="D584" s="15">
        <v>1900</v>
      </c>
      <c r="E584" s="121">
        <v>1</v>
      </c>
      <c r="F584" t="s">
        <v>441</v>
      </c>
      <c r="G584" s="121">
        <v>274</v>
      </c>
      <c r="H584" t="s">
        <v>382</v>
      </c>
      <c r="I584" t="s">
        <v>489</v>
      </c>
      <c r="J584" t="s">
        <v>434</v>
      </c>
      <c r="K584" t="s">
        <v>435</v>
      </c>
      <c r="L584" s="755">
        <v>4.5</v>
      </c>
      <c r="M584" t="s">
        <v>32</v>
      </c>
      <c r="N584" s="680">
        <f t="shared" ca="1" si="39"/>
        <v>0</v>
      </c>
      <c r="O584" s="680">
        <f t="shared" ca="1" si="39"/>
        <v>0</v>
      </c>
      <c r="P584" s="680">
        <f t="shared" ca="1" si="39"/>
        <v>0</v>
      </c>
      <c r="Q584" s="680">
        <f t="shared" ca="1" si="39"/>
        <v>0</v>
      </c>
      <c r="R584" s="680">
        <f t="shared" ca="1" si="39"/>
        <v>0</v>
      </c>
      <c r="S584" t="str">
        <f t="shared" si="40"/>
        <v>ASRCMS202202</v>
      </c>
      <c r="T584" s="957">
        <f t="shared" si="41"/>
        <v>45230</v>
      </c>
      <c r="U584" t="str">
        <f t="shared" si="42"/>
        <v>Unaudited</v>
      </c>
    </row>
    <row r="585" spans="1:21" x14ac:dyDescent="0.25">
      <c r="A585" t="s">
        <v>438</v>
      </c>
      <c r="B585" t="s">
        <v>1380</v>
      </c>
      <c r="C585" t="s">
        <v>1381</v>
      </c>
      <c r="D585" s="15">
        <v>1900</v>
      </c>
      <c r="E585" s="121">
        <v>1</v>
      </c>
      <c r="F585" t="s">
        <v>441</v>
      </c>
      <c r="G585" s="121">
        <v>274</v>
      </c>
      <c r="H585" t="s">
        <v>382</v>
      </c>
      <c r="I585" t="s">
        <v>489</v>
      </c>
      <c r="J585" t="s">
        <v>434</v>
      </c>
      <c r="K585" t="s">
        <v>435</v>
      </c>
      <c r="L585" s="755" t="s">
        <v>939</v>
      </c>
      <c r="M585" t="s">
        <v>930</v>
      </c>
      <c r="N585" s="680">
        <f t="shared" ca="1" si="39"/>
        <v>0</v>
      </c>
      <c r="O585" s="680">
        <f t="shared" ca="1" si="39"/>
        <v>0</v>
      </c>
      <c r="P585" s="680">
        <f t="shared" ca="1" si="39"/>
        <v>0</v>
      </c>
      <c r="Q585" s="680">
        <f t="shared" ca="1" si="39"/>
        <v>0</v>
      </c>
      <c r="R585" s="680">
        <f t="shared" ca="1" si="39"/>
        <v>0</v>
      </c>
      <c r="S585" t="str">
        <f t="shared" si="40"/>
        <v>ASRCMS202202</v>
      </c>
      <c r="T585" s="957">
        <f t="shared" si="41"/>
        <v>45230</v>
      </c>
      <c r="U585" t="str">
        <f t="shared" si="42"/>
        <v>Unaudited</v>
      </c>
    </row>
    <row r="586" spans="1:21" x14ac:dyDescent="0.25">
      <c r="A586" t="s">
        <v>438</v>
      </c>
      <c r="B586" t="s">
        <v>1380</v>
      </c>
      <c r="C586" t="s">
        <v>1381</v>
      </c>
      <c r="D586" s="15">
        <v>1900</v>
      </c>
      <c r="E586" s="121">
        <v>1</v>
      </c>
      <c r="F586" t="s">
        <v>441</v>
      </c>
      <c r="G586" s="121">
        <v>274</v>
      </c>
      <c r="H586" t="s">
        <v>382</v>
      </c>
      <c r="I586" t="s">
        <v>489</v>
      </c>
      <c r="J586" t="s">
        <v>434</v>
      </c>
      <c r="K586" t="s">
        <v>435</v>
      </c>
      <c r="L586" s="755" t="s">
        <v>194</v>
      </c>
      <c r="M586" t="s">
        <v>40</v>
      </c>
      <c r="N586" s="680">
        <f t="shared" ca="1" si="39"/>
        <v>0</v>
      </c>
      <c r="O586" s="680">
        <f t="shared" ca="1" si="39"/>
        <v>0</v>
      </c>
      <c r="P586" s="680">
        <f t="shared" ca="1" si="39"/>
        <v>0</v>
      </c>
      <c r="Q586" s="680">
        <f t="shared" ca="1" si="39"/>
        <v>0</v>
      </c>
      <c r="R586" s="680">
        <f t="shared" ca="1" si="39"/>
        <v>0</v>
      </c>
      <c r="S586" t="str">
        <f t="shared" si="40"/>
        <v>ASRCMS202202</v>
      </c>
      <c r="T586" s="957">
        <f t="shared" si="41"/>
        <v>45230</v>
      </c>
      <c r="U586" t="str">
        <f t="shared" si="42"/>
        <v>Unaudited</v>
      </c>
    </row>
    <row r="587" spans="1:21" x14ac:dyDescent="0.25">
      <c r="A587" t="s">
        <v>438</v>
      </c>
      <c r="B587" t="s">
        <v>1380</v>
      </c>
      <c r="C587" t="s">
        <v>1381</v>
      </c>
      <c r="D587" s="15">
        <v>1900</v>
      </c>
      <c r="E587" s="121">
        <v>1</v>
      </c>
      <c r="F587" t="s">
        <v>441</v>
      </c>
      <c r="G587" s="121">
        <v>274</v>
      </c>
      <c r="H587" t="s">
        <v>382</v>
      </c>
      <c r="I587" t="s">
        <v>489</v>
      </c>
      <c r="J587" t="s">
        <v>434</v>
      </c>
      <c r="K587" t="s">
        <v>435</v>
      </c>
      <c r="L587" s="755" t="s">
        <v>193</v>
      </c>
      <c r="M587" t="s">
        <v>330</v>
      </c>
      <c r="N587" s="680">
        <f t="shared" ca="1" si="39"/>
        <v>0</v>
      </c>
      <c r="O587" s="680">
        <f t="shared" ca="1" si="39"/>
        <v>0</v>
      </c>
      <c r="P587" s="680">
        <f t="shared" ca="1" si="39"/>
        <v>0</v>
      </c>
      <c r="Q587" s="680">
        <f t="shared" ca="1" si="39"/>
        <v>0</v>
      </c>
      <c r="R587" s="680">
        <f t="shared" ca="1" si="39"/>
        <v>0</v>
      </c>
      <c r="S587" t="str">
        <f t="shared" si="40"/>
        <v>ASRCMS202202</v>
      </c>
      <c r="T587" s="957">
        <f t="shared" si="41"/>
        <v>45230</v>
      </c>
      <c r="U587" t="str">
        <f t="shared" si="42"/>
        <v>Unaudited</v>
      </c>
    </row>
    <row r="588" spans="1:21" x14ac:dyDescent="0.25">
      <c r="A588" t="s">
        <v>438</v>
      </c>
      <c r="B588" t="s">
        <v>1380</v>
      </c>
      <c r="C588" t="s">
        <v>1381</v>
      </c>
      <c r="D588" s="15">
        <v>1900</v>
      </c>
      <c r="E588" s="121">
        <v>1</v>
      </c>
      <c r="F588" t="s">
        <v>441</v>
      </c>
      <c r="G588" s="121">
        <v>274</v>
      </c>
      <c r="H588" t="s">
        <v>382</v>
      </c>
      <c r="I588" t="s">
        <v>489</v>
      </c>
      <c r="J588" t="s">
        <v>451</v>
      </c>
      <c r="K588" t="s">
        <v>436</v>
      </c>
      <c r="L588" s="755" t="s">
        <v>79</v>
      </c>
      <c r="M588" t="s">
        <v>27</v>
      </c>
      <c r="N588" s="680">
        <f t="shared" ca="1" si="39"/>
        <v>0</v>
      </c>
      <c r="O588" s="680">
        <f t="shared" ca="1" si="39"/>
        <v>0</v>
      </c>
      <c r="P588" s="680">
        <f t="shared" ca="1" si="39"/>
        <v>0</v>
      </c>
      <c r="Q588" s="680">
        <f t="shared" ca="1" si="39"/>
        <v>0</v>
      </c>
      <c r="R588" s="680">
        <f t="shared" ca="1" si="39"/>
        <v>0</v>
      </c>
      <c r="S588" t="str">
        <f t="shared" si="40"/>
        <v>ASRCMS202202</v>
      </c>
      <c r="T588" s="957">
        <f t="shared" si="41"/>
        <v>45230</v>
      </c>
      <c r="U588" t="str">
        <f t="shared" si="42"/>
        <v>Unaudited</v>
      </c>
    </row>
    <row r="589" spans="1:21" x14ac:dyDescent="0.25">
      <c r="A589" t="s">
        <v>438</v>
      </c>
      <c r="B589" t="s">
        <v>1380</v>
      </c>
      <c r="C589" t="s">
        <v>1381</v>
      </c>
      <c r="D589" s="15">
        <v>1900</v>
      </c>
      <c r="E589" s="121">
        <v>1</v>
      </c>
      <c r="F589" t="s">
        <v>441</v>
      </c>
      <c r="G589" s="121">
        <v>274</v>
      </c>
      <c r="H589" t="s">
        <v>382</v>
      </c>
      <c r="I589" t="s">
        <v>489</v>
      </c>
      <c r="J589" t="s">
        <v>451</v>
      </c>
      <c r="K589" t="s">
        <v>436</v>
      </c>
      <c r="L589" s="755" t="s">
        <v>80</v>
      </c>
      <c r="M589" t="s">
        <v>98</v>
      </c>
      <c r="N589" s="680">
        <f t="shared" ca="1" si="39"/>
        <v>0</v>
      </c>
      <c r="O589" s="680">
        <f t="shared" ca="1" si="39"/>
        <v>0</v>
      </c>
      <c r="P589" s="680">
        <f t="shared" ca="1" si="39"/>
        <v>0</v>
      </c>
      <c r="Q589" s="680">
        <f t="shared" ca="1" si="39"/>
        <v>0</v>
      </c>
      <c r="R589" s="680">
        <f t="shared" ca="1" si="39"/>
        <v>0</v>
      </c>
      <c r="S589" t="str">
        <f t="shared" si="40"/>
        <v>ASRCMS202202</v>
      </c>
      <c r="T589" s="957">
        <f t="shared" si="41"/>
        <v>45230</v>
      </c>
      <c r="U589" t="str">
        <f t="shared" si="42"/>
        <v>Unaudited</v>
      </c>
    </row>
    <row r="590" spans="1:21" x14ac:dyDescent="0.25">
      <c r="A590" t="s">
        <v>438</v>
      </c>
      <c r="B590" t="s">
        <v>1380</v>
      </c>
      <c r="C590" t="s">
        <v>1381</v>
      </c>
      <c r="D590" s="15">
        <v>1900</v>
      </c>
      <c r="E590" s="121">
        <v>1</v>
      </c>
      <c r="F590" t="s">
        <v>441</v>
      </c>
      <c r="G590" s="121">
        <v>274</v>
      </c>
      <c r="H590" t="s">
        <v>382</v>
      </c>
      <c r="I590" t="s">
        <v>489</v>
      </c>
      <c r="J590" t="s">
        <v>451</v>
      </c>
      <c r="K590" t="s">
        <v>436</v>
      </c>
      <c r="L590" s="755" t="s">
        <v>81</v>
      </c>
      <c r="M590" t="s">
        <v>99</v>
      </c>
      <c r="N590" s="680">
        <f t="shared" ca="1" si="39"/>
        <v>0</v>
      </c>
      <c r="O590" s="680">
        <f t="shared" ca="1" si="39"/>
        <v>0</v>
      </c>
      <c r="P590" s="680">
        <f t="shared" ca="1" si="39"/>
        <v>0</v>
      </c>
      <c r="Q590" s="680">
        <f t="shared" ca="1" si="39"/>
        <v>0</v>
      </c>
      <c r="R590" s="680">
        <f t="shared" ca="1" si="39"/>
        <v>0</v>
      </c>
      <c r="S590" t="str">
        <f t="shared" si="40"/>
        <v>ASRCMS202202</v>
      </c>
      <c r="T590" s="957">
        <f t="shared" si="41"/>
        <v>45230</v>
      </c>
      <c r="U590" t="str">
        <f t="shared" si="42"/>
        <v>Unaudited</v>
      </c>
    </row>
    <row r="591" spans="1:21" x14ac:dyDescent="0.25">
      <c r="A591" t="s">
        <v>438</v>
      </c>
      <c r="B591" t="s">
        <v>1380</v>
      </c>
      <c r="C591" t="s">
        <v>1381</v>
      </c>
      <c r="D591" s="15">
        <v>1900</v>
      </c>
      <c r="E591" s="121">
        <v>1</v>
      </c>
      <c r="F591" t="s">
        <v>441</v>
      </c>
      <c r="G591" s="121">
        <v>274</v>
      </c>
      <c r="H591" t="s">
        <v>382</v>
      </c>
      <c r="I591" t="s">
        <v>489</v>
      </c>
      <c r="J591" t="s">
        <v>451</v>
      </c>
      <c r="K591" t="s">
        <v>436</v>
      </c>
      <c r="L591" s="755" t="s">
        <v>82</v>
      </c>
      <c r="M591" t="s">
        <v>100</v>
      </c>
      <c r="N591" s="680">
        <f t="shared" ca="1" si="39"/>
        <v>0</v>
      </c>
      <c r="O591" s="680">
        <f t="shared" ca="1" si="39"/>
        <v>0</v>
      </c>
      <c r="P591" s="680">
        <f t="shared" ca="1" si="39"/>
        <v>0</v>
      </c>
      <c r="Q591" s="680">
        <f t="shared" ca="1" si="39"/>
        <v>0</v>
      </c>
      <c r="R591" s="680">
        <f t="shared" ca="1" si="39"/>
        <v>0</v>
      </c>
      <c r="S591" t="str">
        <f t="shared" si="40"/>
        <v>ASRCMS202202</v>
      </c>
      <c r="T591" s="957">
        <f t="shared" si="41"/>
        <v>45230</v>
      </c>
      <c r="U591" t="str">
        <f t="shared" si="42"/>
        <v>Unaudited</v>
      </c>
    </row>
    <row r="592" spans="1:21" x14ac:dyDescent="0.25">
      <c r="A592" t="s">
        <v>438</v>
      </c>
      <c r="B592" t="s">
        <v>1380</v>
      </c>
      <c r="C592" t="s">
        <v>1381</v>
      </c>
      <c r="D592" s="15">
        <v>1900</v>
      </c>
      <c r="E592" s="121">
        <v>1</v>
      </c>
      <c r="F592" t="s">
        <v>441</v>
      </c>
      <c r="G592" s="121">
        <v>274</v>
      </c>
      <c r="H592" t="s">
        <v>382</v>
      </c>
      <c r="I592" t="s">
        <v>489</v>
      </c>
      <c r="J592" t="s">
        <v>451</v>
      </c>
      <c r="K592" t="s">
        <v>436</v>
      </c>
      <c r="L592" s="755" t="s">
        <v>217</v>
      </c>
      <c r="M592" t="s">
        <v>101</v>
      </c>
      <c r="N592" s="680">
        <f t="shared" ca="1" si="39"/>
        <v>0</v>
      </c>
      <c r="O592" s="680">
        <f t="shared" ca="1" si="39"/>
        <v>0</v>
      </c>
      <c r="P592" s="680">
        <f t="shared" ca="1" si="39"/>
        <v>0</v>
      </c>
      <c r="Q592" s="680">
        <f t="shared" ca="1" si="39"/>
        <v>0</v>
      </c>
      <c r="R592" s="680">
        <f t="shared" ca="1" si="39"/>
        <v>0</v>
      </c>
      <c r="S592" t="str">
        <f t="shared" si="40"/>
        <v>ASRCMS202202</v>
      </c>
      <c r="T592" s="957">
        <f t="shared" si="41"/>
        <v>45230</v>
      </c>
      <c r="U592" t="str">
        <f t="shared" si="42"/>
        <v>Unaudited</v>
      </c>
    </row>
    <row r="593" spans="1:21" x14ac:dyDescent="0.25">
      <c r="A593" t="s">
        <v>438</v>
      </c>
      <c r="B593" t="s">
        <v>1380</v>
      </c>
      <c r="C593" t="s">
        <v>1381</v>
      </c>
      <c r="D593" s="15">
        <v>1900</v>
      </c>
      <c r="E593" s="121">
        <v>1</v>
      </c>
      <c r="F593" t="s">
        <v>441</v>
      </c>
      <c r="G593" s="121">
        <v>274</v>
      </c>
      <c r="H593" t="s">
        <v>382</v>
      </c>
      <c r="I593" t="s">
        <v>489</v>
      </c>
      <c r="J593" t="s">
        <v>451</v>
      </c>
      <c r="K593" t="s">
        <v>436</v>
      </c>
      <c r="L593" s="755" t="s">
        <v>216</v>
      </c>
      <c r="M593" t="s">
        <v>28</v>
      </c>
      <c r="N593" s="680">
        <f t="shared" ca="1" si="39"/>
        <v>0</v>
      </c>
      <c r="O593" s="680">
        <f t="shared" ca="1" si="39"/>
        <v>0</v>
      </c>
      <c r="P593" s="680">
        <f t="shared" ca="1" si="39"/>
        <v>0</v>
      </c>
      <c r="Q593" s="680">
        <f t="shared" ca="1" si="39"/>
        <v>0</v>
      </c>
      <c r="R593" s="680">
        <f t="shared" ca="1" si="39"/>
        <v>0</v>
      </c>
      <c r="S593" t="str">
        <f t="shared" si="40"/>
        <v>ASRCMS202202</v>
      </c>
      <c r="T593" s="957">
        <f t="shared" si="41"/>
        <v>45230</v>
      </c>
      <c r="U593" t="str">
        <f t="shared" si="42"/>
        <v>Unaudited</v>
      </c>
    </row>
    <row r="594" spans="1:21" x14ac:dyDescent="0.25">
      <c r="A594" t="s">
        <v>438</v>
      </c>
      <c r="B594" t="s">
        <v>1380</v>
      </c>
      <c r="C594" t="s">
        <v>1381</v>
      </c>
      <c r="D594" s="15">
        <v>1900</v>
      </c>
      <c r="E594" s="121">
        <v>1</v>
      </c>
      <c r="F594" t="s">
        <v>441</v>
      </c>
      <c r="G594" s="121">
        <v>274</v>
      </c>
      <c r="H594" t="s">
        <v>382</v>
      </c>
      <c r="I594" t="s">
        <v>489</v>
      </c>
      <c r="J594" t="s">
        <v>437</v>
      </c>
      <c r="K594" t="s">
        <v>437</v>
      </c>
      <c r="L594" s="755" t="s">
        <v>84</v>
      </c>
      <c r="M594" t="s">
        <v>328</v>
      </c>
      <c r="N594" s="680">
        <f t="shared" ca="1" si="39"/>
        <v>0</v>
      </c>
      <c r="O594" s="680">
        <f t="shared" ca="1" si="39"/>
        <v>0</v>
      </c>
      <c r="P594" s="680">
        <f t="shared" ca="1" si="39"/>
        <v>0</v>
      </c>
      <c r="Q594" s="680">
        <f t="shared" ca="1" si="39"/>
        <v>0</v>
      </c>
      <c r="R594" s="680">
        <f t="shared" ca="1" si="39"/>
        <v>0</v>
      </c>
      <c r="S594" t="str">
        <f t="shared" si="40"/>
        <v>ASRCMS202202</v>
      </c>
      <c r="T594" s="957">
        <f t="shared" si="41"/>
        <v>45230</v>
      </c>
      <c r="U594" t="str">
        <f t="shared" si="42"/>
        <v>Unaudited</v>
      </c>
    </row>
    <row r="595" spans="1:21" x14ac:dyDescent="0.25">
      <c r="A595" t="s">
        <v>438</v>
      </c>
      <c r="B595" t="s">
        <v>1380</v>
      </c>
      <c r="C595" t="s">
        <v>1381</v>
      </c>
      <c r="D595" s="15">
        <v>1900</v>
      </c>
      <c r="E595" s="121">
        <v>1</v>
      </c>
      <c r="F595" t="s">
        <v>441</v>
      </c>
      <c r="G595" s="121">
        <v>274</v>
      </c>
      <c r="H595" t="s">
        <v>382</v>
      </c>
      <c r="I595" t="s">
        <v>489</v>
      </c>
      <c r="J595" t="s">
        <v>437</v>
      </c>
      <c r="K595" t="s">
        <v>437</v>
      </c>
      <c r="L595" s="755" t="s">
        <v>85</v>
      </c>
      <c r="M595" t="s">
        <v>326</v>
      </c>
      <c r="N595" s="680">
        <f t="shared" ca="1" si="39"/>
        <v>0</v>
      </c>
      <c r="O595" s="680">
        <f t="shared" ca="1" si="39"/>
        <v>0</v>
      </c>
      <c r="P595" s="680">
        <f t="shared" ca="1" si="39"/>
        <v>0</v>
      </c>
      <c r="Q595" s="680">
        <f t="shared" ca="1" si="39"/>
        <v>0</v>
      </c>
      <c r="R595" s="680">
        <f t="shared" ca="1" si="39"/>
        <v>0</v>
      </c>
      <c r="S595" t="str">
        <f t="shared" si="40"/>
        <v>ASRCMS202202</v>
      </c>
      <c r="T595" s="957">
        <f t="shared" si="41"/>
        <v>45230</v>
      </c>
      <c r="U595" t="str">
        <f t="shared" si="42"/>
        <v>Unaudited</v>
      </c>
    </row>
    <row r="596" spans="1:21" x14ac:dyDescent="0.25">
      <c r="A596" t="s">
        <v>438</v>
      </c>
      <c r="B596" t="s">
        <v>1380</v>
      </c>
      <c r="C596" t="s">
        <v>1381</v>
      </c>
      <c r="D596" s="15">
        <v>1900</v>
      </c>
      <c r="E596" s="121">
        <v>1</v>
      </c>
      <c r="F596" t="s">
        <v>441</v>
      </c>
      <c r="G596" s="121">
        <v>274</v>
      </c>
      <c r="H596" t="s">
        <v>382</v>
      </c>
      <c r="I596" t="s">
        <v>489</v>
      </c>
      <c r="J596" t="s">
        <v>437</v>
      </c>
      <c r="K596" t="s">
        <v>437</v>
      </c>
      <c r="L596" s="755" t="s">
        <v>86</v>
      </c>
      <c r="M596" t="s">
        <v>495</v>
      </c>
      <c r="N596" s="680">
        <f t="shared" ca="1" si="39"/>
        <v>0</v>
      </c>
      <c r="O596" s="680">
        <f t="shared" ca="1" si="39"/>
        <v>0</v>
      </c>
      <c r="P596" s="680">
        <f t="shared" ca="1" si="39"/>
        <v>0</v>
      </c>
      <c r="Q596" s="680">
        <f t="shared" ca="1" si="39"/>
        <v>0</v>
      </c>
      <c r="R596" s="680">
        <f t="shared" ca="1" si="39"/>
        <v>0</v>
      </c>
      <c r="S596" t="str">
        <f t="shared" si="40"/>
        <v>ASRCMS202202</v>
      </c>
      <c r="T596" s="957">
        <f t="shared" si="41"/>
        <v>45230</v>
      </c>
      <c r="U596" t="str">
        <f t="shared" si="42"/>
        <v>Unaudited</v>
      </c>
    </row>
    <row r="597" spans="1:21" x14ac:dyDescent="0.25">
      <c r="A597" t="s">
        <v>438</v>
      </c>
      <c r="B597" t="s">
        <v>1380</v>
      </c>
      <c r="C597" t="s">
        <v>1381</v>
      </c>
      <c r="D597" s="15">
        <v>1900</v>
      </c>
      <c r="E597" s="121">
        <v>1</v>
      </c>
      <c r="F597" t="s">
        <v>441</v>
      </c>
      <c r="G597" s="121">
        <v>274</v>
      </c>
      <c r="H597" t="s">
        <v>382</v>
      </c>
      <c r="I597" t="s">
        <v>489</v>
      </c>
      <c r="J597" t="s">
        <v>437</v>
      </c>
      <c r="K597" t="s">
        <v>437</v>
      </c>
      <c r="L597" s="755" t="s">
        <v>87</v>
      </c>
      <c r="M597" t="s">
        <v>496</v>
      </c>
      <c r="N597" s="680">
        <f t="shared" ca="1" si="39"/>
        <v>0</v>
      </c>
      <c r="O597" s="680">
        <f t="shared" ca="1" si="39"/>
        <v>0</v>
      </c>
      <c r="P597" s="680">
        <f t="shared" ca="1" si="39"/>
        <v>0</v>
      </c>
      <c r="Q597" s="680">
        <f t="shared" ca="1" si="39"/>
        <v>0</v>
      </c>
      <c r="R597" s="680">
        <f t="shared" ca="1" si="39"/>
        <v>0</v>
      </c>
      <c r="S597" t="str">
        <f t="shared" si="40"/>
        <v>ASRCMS202202</v>
      </c>
      <c r="T597" s="957">
        <f t="shared" si="41"/>
        <v>45230</v>
      </c>
      <c r="U597" t="str">
        <f t="shared" si="42"/>
        <v>Unaudited</v>
      </c>
    </row>
    <row r="598" spans="1:21" x14ac:dyDescent="0.25">
      <c r="A598" t="s">
        <v>438</v>
      </c>
      <c r="B598" t="s">
        <v>1380</v>
      </c>
      <c r="C598" t="s">
        <v>1381</v>
      </c>
      <c r="D598" s="15">
        <v>1900</v>
      </c>
      <c r="E598" s="121">
        <v>1</v>
      </c>
      <c r="F598" t="s">
        <v>441</v>
      </c>
      <c r="G598" s="121">
        <v>274</v>
      </c>
      <c r="H598" t="s">
        <v>382</v>
      </c>
      <c r="I598" t="s">
        <v>489</v>
      </c>
      <c r="J598" t="s">
        <v>437</v>
      </c>
      <c r="K598" t="s">
        <v>437</v>
      </c>
      <c r="L598" s="755" t="s">
        <v>214</v>
      </c>
      <c r="M598" t="s">
        <v>497</v>
      </c>
      <c r="N598" s="680">
        <f t="shared" ca="1" si="39"/>
        <v>0</v>
      </c>
      <c r="O598" s="680">
        <f t="shared" ca="1" si="39"/>
        <v>0</v>
      </c>
      <c r="P598" s="680">
        <f t="shared" ca="1" si="39"/>
        <v>0</v>
      </c>
      <c r="Q598" s="680">
        <f t="shared" ca="1" si="39"/>
        <v>0</v>
      </c>
      <c r="R598" s="680">
        <f t="shared" ca="1" si="39"/>
        <v>0</v>
      </c>
      <c r="S598" t="str">
        <f t="shared" si="40"/>
        <v>ASRCMS202202</v>
      </c>
      <c r="T598" s="957">
        <f t="shared" si="41"/>
        <v>45230</v>
      </c>
      <c r="U598" t="str">
        <f t="shared" si="42"/>
        <v>Unaudited</v>
      </c>
    </row>
    <row r="599" spans="1:21" x14ac:dyDescent="0.25">
      <c r="A599" t="s">
        <v>438</v>
      </c>
      <c r="B599" t="s">
        <v>1380</v>
      </c>
      <c r="C599" t="s">
        <v>1381</v>
      </c>
      <c r="D599" s="15">
        <v>1900</v>
      </c>
      <c r="E599" s="121">
        <v>1</v>
      </c>
      <c r="F599" t="s">
        <v>441</v>
      </c>
      <c r="G599" s="121">
        <v>274</v>
      </c>
      <c r="H599" t="s">
        <v>382</v>
      </c>
      <c r="I599" t="s">
        <v>490</v>
      </c>
      <c r="J599" t="s">
        <v>26</v>
      </c>
      <c r="K599" t="s">
        <v>26</v>
      </c>
      <c r="L599" s="755" t="s">
        <v>205</v>
      </c>
      <c r="M599" t="s">
        <v>26</v>
      </c>
      <c r="N599" s="680">
        <f t="shared" ca="1" si="39"/>
        <v>0</v>
      </c>
      <c r="O599" s="680">
        <f t="shared" ca="1" si="39"/>
        <v>0</v>
      </c>
      <c r="P599" s="680">
        <f t="shared" ca="1" si="39"/>
        <v>0</v>
      </c>
      <c r="Q599" s="680">
        <f t="shared" ca="1" si="39"/>
        <v>0</v>
      </c>
      <c r="R599" s="680">
        <f t="shared" ca="1" si="39"/>
        <v>0</v>
      </c>
      <c r="S599" t="str">
        <f t="shared" si="40"/>
        <v>ASRCMS202202</v>
      </c>
      <c r="T599" s="957">
        <f t="shared" si="41"/>
        <v>45230</v>
      </c>
      <c r="U599" t="str">
        <f t="shared" si="42"/>
        <v>Unaudited</v>
      </c>
    </row>
    <row r="600" spans="1:21" x14ac:dyDescent="0.25">
      <c r="A600" t="s">
        <v>438</v>
      </c>
      <c r="B600" t="s">
        <v>1380</v>
      </c>
      <c r="C600" t="s">
        <v>1381</v>
      </c>
      <c r="D600" s="15">
        <v>1900</v>
      </c>
      <c r="E600" s="121">
        <v>1</v>
      </c>
      <c r="F600" t="s">
        <v>442</v>
      </c>
      <c r="G600" s="121">
        <v>366</v>
      </c>
      <c r="H600" t="s">
        <v>382</v>
      </c>
      <c r="I600" t="s">
        <v>433</v>
      </c>
      <c r="J600" t="s">
        <v>433</v>
      </c>
      <c r="K600" t="s">
        <v>433</v>
      </c>
      <c r="M600" t="s">
        <v>433</v>
      </c>
      <c r="N600" s="680">
        <f t="shared" ca="1" si="39"/>
        <v>0</v>
      </c>
      <c r="O600" s="680">
        <f t="shared" ca="1" si="39"/>
        <v>0</v>
      </c>
      <c r="P600" s="680">
        <f t="shared" ca="1" si="39"/>
        <v>0</v>
      </c>
      <c r="Q600" s="680">
        <f t="shared" ca="1" si="39"/>
        <v>0</v>
      </c>
      <c r="R600" s="680">
        <f t="shared" ca="1" si="39"/>
        <v>0</v>
      </c>
      <c r="S600" t="str">
        <f t="shared" si="40"/>
        <v>ASRCMS202202</v>
      </c>
      <c r="T600" s="957">
        <f t="shared" si="41"/>
        <v>45230</v>
      </c>
      <c r="U600" t="str">
        <f t="shared" si="42"/>
        <v>Unaudited</v>
      </c>
    </row>
    <row r="601" spans="1:21" x14ac:dyDescent="0.25">
      <c r="A601" t="s">
        <v>438</v>
      </c>
      <c r="B601" t="s">
        <v>1380</v>
      </c>
      <c r="C601" t="s">
        <v>1381</v>
      </c>
      <c r="D601" s="15">
        <v>1900</v>
      </c>
      <c r="E601" s="121">
        <v>1</v>
      </c>
      <c r="F601" t="s">
        <v>442</v>
      </c>
      <c r="G601" s="121">
        <v>366</v>
      </c>
      <c r="H601" t="s">
        <v>382</v>
      </c>
      <c r="I601" t="s">
        <v>488</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ASRCMS202202</v>
      </c>
      <c r="T601" s="957">
        <f t="shared" si="41"/>
        <v>45230</v>
      </c>
      <c r="U601" t="str">
        <f t="shared" si="42"/>
        <v>Unaudited</v>
      </c>
    </row>
    <row r="602" spans="1:21" x14ac:dyDescent="0.25">
      <c r="A602" t="s">
        <v>438</v>
      </c>
      <c r="B602" t="s">
        <v>1380</v>
      </c>
      <c r="C602" t="s">
        <v>1381</v>
      </c>
      <c r="D602" s="15">
        <v>1900</v>
      </c>
      <c r="E602" s="121">
        <v>1</v>
      </c>
      <c r="F602" t="s">
        <v>442</v>
      </c>
      <c r="G602" s="121">
        <v>366</v>
      </c>
      <c r="H602" t="s">
        <v>382</v>
      </c>
      <c r="I602" t="s">
        <v>488</v>
      </c>
      <c r="J602" t="s">
        <v>12</v>
      </c>
      <c r="K602" t="s">
        <v>223</v>
      </c>
      <c r="L602" s="755">
        <v>1.2</v>
      </c>
      <c r="M602" t="s">
        <v>223</v>
      </c>
      <c r="N602" s="680">
        <f t="shared" ca="1" si="39"/>
        <v>0</v>
      </c>
      <c r="O602" s="680">
        <f t="shared" ca="1" si="39"/>
        <v>0</v>
      </c>
      <c r="P602" s="680">
        <f t="shared" ca="1" si="39"/>
        <v>0</v>
      </c>
      <c r="Q602" s="680">
        <f t="shared" ca="1" si="39"/>
        <v>0</v>
      </c>
      <c r="R602" s="680">
        <f t="shared" ca="1" si="39"/>
        <v>0</v>
      </c>
      <c r="S602" t="str">
        <f t="shared" si="40"/>
        <v>ASRCMS202202</v>
      </c>
      <c r="T602" s="957">
        <f t="shared" si="41"/>
        <v>45230</v>
      </c>
      <c r="U602" t="str">
        <f t="shared" si="42"/>
        <v>Unaudited</v>
      </c>
    </row>
    <row r="603" spans="1:21" x14ac:dyDescent="0.25">
      <c r="A603" t="s">
        <v>438</v>
      </c>
      <c r="B603" t="s">
        <v>1380</v>
      </c>
      <c r="C603" t="s">
        <v>1381</v>
      </c>
      <c r="D603" s="15">
        <v>1900</v>
      </c>
      <c r="E603" s="121">
        <v>1</v>
      </c>
      <c r="F603" t="s">
        <v>442</v>
      </c>
      <c r="G603" s="121">
        <v>366</v>
      </c>
      <c r="H603" t="s">
        <v>382</v>
      </c>
      <c r="I603" t="s">
        <v>488</v>
      </c>
      <c r="J603" t="s">
        <v>12</v>
      </c>
      <c r="K603" t="s">
        <v>1318</v>
      </c>
      <c r="L603" s="755" t="s">
        <v>1314</v>
      </c>
      <c r="M603" t="s">
        <v>1318</v>
      </c>
      <c r="N603" s="680">
        <f t="shared" ca="1" si="39"/>
        <v>0</v>
      </c>
      <c r="O603" s="680">
        <f t="shared" ca="1" si="39"/>
        <v>0</v>
      </c>
      <c r="P603" s="680">
        <f t="shared" ca="1" si="39"/>
        <v>0</v>
      </c>
      <c r="Q603" s="680">
        <f t="shared" ca="1" si="39"/>
        <v>0</v>
      </c>
      <c r="R603" s="680">
        <f t="shared" ca="1" si="39"/>
        <v>0</v>
      </c>
      <c r="S603" t="str">
        <f t="shared" si="40"/>
        <v>ASRCMS202202</v>
      </c>
      <c r="T603" s="957">
        <f t="shared" si="41"/>
        <v>45230</v>
      </c>
      <c r="U603" t="str">
        <f t="shared" si="42"/>
        <v>Unaudited</v>
      </c>
    </row>
    <row r="604" spans="1:21" x14ac:dyDescent="0.25">
      <c r="A604" t="s">
        <v>438</v>
      </c>
      <c r="B604" t="s">
        <v>1380</v>
      </c>
      <c r="C604" t="s">
        <v>1381</v>
      </c>
      <c r="D604" s="15">
        <v>1900</v>
      </c>
      <c r="E604" s="121">
        <v>1</v>
      </c>
      <c r="F604" t="s">
        <v>442</v>
      </c>
      <c r="G604" s="121">
        <v>366</v>
      </c>
      <c r="H604" t="s">
        <v>382</v>
      </c>
      <c r="I604" t="s">
        <v>488</v>
      </c>
      <c r="J604" t="s">
        <v>12</v>
      </c>
      <c r="K604" t="s">
        <v>1320</v>
      </c>
      <c r="L604" s="755" t="s">
        <v>1319</v>
      </c>
      <c r="M604" t="s">
        <v>1320</v>
      </c>
      <c r="N604" s="680">
        <f t="shared" ca="1" si="39"/>
        <v>0</v>
      </c>
      <c r="O604" s="680">
        <f t="shared" ca="1" si="39"/>
        <v>0</v>
      </c>
      <c r="P604" s="680">
        <f t="shared" ca="1" si="39"/>
        <v>0</v>
      </c>
      <c r="Q604" s="680">
        <f t="shared" ca="1" si="39"/>
        <v>0</v>
      </c>
      <c r="R604" s="680">
        <f t="shared" ca="1" si="39"/>
        <v>0</v>
      </c>
      <c r="S604" t="str">
        <f t="shared" si="40"/>
        <v>ASRCMS202202</v>
      </c>
      <c r="T604" s="957">
        <f t="shared" si="41"/>
        <v>45230</v>
      </c>
      <c r="U604" t="str">
        <f t="shared" si="42"/>
        <v>Unaudited</v>
      </c>
    </row>
    <row r="605" spans="1:21" x14ac:dyDescent="0.25">
      <c r="A605" t="s">
        <v>438</v>
      </c>
      <c r="B605" t="s">
        <v>1380</v>
      </c>
      <c r="C605" t="s">
        <v>1381</v>
      </c>
      <c r="D605" s="15">
        <v>1900</v>
      </c>
      <c r="E605" s="121">
        <v>1</v>
      </c>
      <c r="F605" t="s">
        <v>442</v>
      </c>
      <c r="G605" s="121">
        <v>366</v>
      </c>
      <c r="H605" t="s">
        <v>382</v>
      </c>
      <c r="I605" t="s">
        <v>488</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ASRCMS202202</v>
      </c>
      <c r="T605" s="957">
        <f t="shared" si="41"/>
        <v>45230</v>
      </c>
      <c r="U605" t="str">
        <f t="shared" si="42"/>
        <v>Unaudited</v>
      </c>
    </row>
    <row r="606" spans="1:21" x14ac:dyDescent="0.25">
      <c r="A606" t="s">
        <v>438</v>
      </c>
      <c r="B606" t="s">
        <v>1380</v>
      </c>
      <c r="C606" t="s">
        <v>1381</v>
      </c>
      <c r="D606" s="15">
        <v>1900</v>
      </c>
      <c r="E606" s="121">
        <v>1</v>
      </c>
      <c r="F606" t="s">
        <v>442</v>
      </c>
      <c r="G606" s="121">
        <v>366</v>
      </c>
      <c r="H606" t="s">
        <v>382</v>
      </c>
      <c r="I606" t="s">
        <v>489</v>
      </c>
      <c r="J606" t="s">
        <v>434</v>
      </c>
      <c r="K606" t="s">
        <v>791</v>
      </c>
      <c r="L606" s="755">
        <v>2.1</v>
      </c>
      <c r="M606" t="s">
        <v>726</v>
      </c>
      <c r="N606" s="680">
        <f t="shared" ca="1" si="39"/>
        <v>0</v>
      </c>
      <c r="O606" s="680">
        <f t="shared" ca="1" si="39"/>
        <v>0</v>
      </c>
      <c r="P606" s="680">
        <f t="shared" ca="1" si="39"/>
        <v>0</v>
      </c>
      <c r="Q606" s="680">
        <f t="shared" ca="1" si="39"/>
        <v>0</v>
      </c>
      <c r="R606" s="680">
        <f t="shared" ca="1" si="39"/>
        <v>0</v>
      </c>
      <c r="S606" t="str">
        <f t="shared" si="40"/>
        <v>ASRCMS202202</v>
      </c>
      <c r="T606" s="957">
        <f t="shared" si="41"/>
        <v>45230</v>
      </c>
      <c r="U606" t="str">
        <f t="shared" si="42"/>
        <v>Unaudited</v>
      </c>
    </row>
    <row r="607" spans="1:21" x14ac:dyDescent="0.25">
      <c r="A607" t="s">
        <v>438</v>
      </c>
      <c r="B607" t="s">
        <v>1380</v>
      </c>
      <c r="C607" t="s">
        <v>1381</v>
      </c>
      <c r="D607" s="15">
        <v>1900</v>
      </c>
      <c r="E607" s="121">
        <v>1</v>
      </c>
      <c r="F607" t="s">
        <v>442</v>
      </c>
      <c r="G607" s="121">
        <v>366</v>
      </c>
      <c r="H607" t="s">
        <v>382</v>
      </c>
      <c r="I607" t="s">
        <v>489</v>
      </c>
      <c r="J607" t="s">
        <v>434</v>
      </c>
      <c r="K607" t="s">
        <v>791</v>
      </c>
      <c r="L607" s="755">
        <v>2.2000000000000002</v>
      </c>
      <c r="M607" t="s">
        <v>727</v>
      </c>
      <c r="N607" s="680">
        <f t="shared" ca="1" si="39"/>
        <v>0</v>
      </c>
      <c r="O607" s="680">
        <f t="shared" ca="1" si="39"/>
        <v>0</v>
      </c>
      <c r="P607" s="680">
        <f t="shared" ca="1" si="39"/>
        <v>0</v>
      </c>
      <c r="Q607" s="680">
        <f t="shared" ca="1" si="39"/>
        <v>0</v>
      </c>
      <c r="R607" s="680">
        <f t="shared" ca="1" si="39"/>
        <v>0</v>
      </c>
      <c r="S607" t="str">
        <f t="shared" si="40"/>
        <v>ASRCMS202202</v>
      </c>
      <c r="T607" s="957">
        <f t="shared" si="41"/>
        <v>45230</v>
      </c>
      <c r="U607" t="str">
        <f t="shared" si="42"/>
        <v>Unaudited</v>
      </c>
    </row>
    <row r="608" spans="1:21" x14ac:dyDescent="0.25">
      <c r="A608" t="s">
        <v>438</v>
      </c>
      <c r="B608" t="s">
        <v>1380</v>
      </c>
      <c r="C608" t="s">
        <v>1381</v>
      </c>
      <c r="D608" s="15">
        <v>1900</v>
      </c>
      <c r="E608" s="121">
        <v>1</v>
      </c>
      <c r="F608" t="s">
        <v>442</v>
      </c>
      <c r="G608" s="121">
        <v>366</v>
      </c>
      <c r="H608" t="s">
        <v>382</v>
      </c>
      <c r="I608" t="s">
        <v>489</v>
      </c>
      <c r="J608" t="s">
        <v>434</v>
      </c>
      <c r="K608" t="s">
        <v>791</v>
      </c>
      <c r="L608" s="755">
        <v>2.2999999999999998</v>
      </c>
      <c r="M608" t="s">
        <v>728</v>
      </c>
      <c r="N608" s="680">
        <f t="shared" ca="1" si="39"/>
        <v>0</v>
      </c>
      <c r="O608" s="680">
        <f t="shared" ca="1" si="39"/>
        <v>0</v>
      </c>
      <c r="P608" s="680">
        <f t="shared" ca="1" si="39"/>
        <v>0</v>
      </c>
      <c r="Q608" s="680">
        <f t="shared" ca="1" si="39"/>
        <v>0</v>
      </c>
      <c r="R608" s="680">
        <f t="shared" ca="1" si="39"/>
        <v>0</v>
      </c>
      <c r="S608" t="str">
        <f t="shared" si="40"/>
        <v>ASRCMS202202</v>
      </c>
      <c r="T608" s="957">
        <f t="shared" si="41"/>
        <v>45230</v>
      </c>
      <c r="U608" t="str">
        <f t="shared" si="42"/>
        <v>Unaudited</v>
      </c>
    </row>
    <row r="609" spans="1:21" x14ac:dyDescent="0.25">
      <c r="A609" t="s">
        <v>438</v>
      </c>
      <c r="B609" t="s">
        <v>1380</v>
      </c>
      <c r="C609" t="s">
        <v>1381</v>
      </c>
      <c r="D609" s="15">
        <v>1900</v>
      </c>
      <c r="E609" s="121">
        <v>1</v>
      </c>
      <c r="F609" t="s">
        <v>442</v>
      </c>
      <c r="G609" s="121">
        <v>366</v>
      </c>
      <c r="H609" t="s">
        <v>382</v>
      </c>
      <c r="I609" t="s">
        <v>489</v>
      </c>
      <c r="J609" t="s">
        <v>434</v>
      </c>
      <c r="K609" t="s">
        <v>791</v>
      </c>
      <c r="L609" s="755">
        <v>2.4</v>
      </c>
      <c r="M609" t="s">
        <v>729</v>
      </c>
      <c r="N609" s="680">
        <f t="shared" ca="1" si="39"/>
        <v>0</v>
      </c>
      <c r="O609" s="680">
        <f t="shared" ca="1" si="39"/>
        <v>0</v>
      </c>
      <c r="P609" s="680">
        <f t="shared" ca="1" si="39"/>
        <v>0</v>
      </c>
      <c r="Q609" s="680">
        <f t="shared" ca="1" si="39"/>
        <v>0</v>
      </c>
      <c r="R609" s="680">
        <f t="shared" ca="1" si="39"/>
        <v>0</v>
      </c>
      <c r="S609" t="str">
        <f t="shared" si="40"/>
        <v>ASRCMS202202</v>
      </c>
      <c r="T609" s="957">
        <f t="shared" si="41"/>
        <v>45230</v>
      </c>
      <c r="U609" t="str">
        <f t="shared" si="42"/>
        <v>Unaudited</v>
      </c>
    </row>
    <row r="610" spans="1:21" x14ac:dyDescent="0.25">
      <c r="A610" t="s">
        <v>438</v>
      </c>
      <c r="B610" t="s">
        <v>1380</v>
      </c>
      <c r="C610" t="s">
        <v>1381</v>
      </c>
      <c r="D610" s="15">
        <v>1900</v>
      </c>
      <c r="E610" s="121">
        <v>1</v>
      </c>
      <c r="F610" t="s">
        <v>442</v>
      </c>
      <c r="G610" s="121">
        <v>366</v>
      </c>
      <c r="H610" t="s">
        <v>382</v>
      </c>
      <c r="I610" t="s">
        <v>489</v>
      </c>
      <c r="J610" t="s">
        <v>434</v>
      </c>
      <c r="K610" t="s">
        <v>791</v>
      </c>
      <c r="L610" s="755">
        <v>2.5</v>
      </c>
      <c r="M610" t="s">
        <v>771</v>
      </c>
      <c r="N610" s="680">
        <f t="shared" ca="1" si="39"/>
        <v>0</v>
      </c>
      <c r="O610" s="680">
        <f t="shared" ca="1" si="39"/>
        <v>0</v>
      </c>
      <c r="P610" s="680">
        <f t="shared" ca="1" si="39"/>
        <v>0</v>
      </c>
      <c r="Q610" s="680">
        <f t="shared" ca="1" si="39"/>
        <v>0</v>
      </c>
      <c r="R610" s="680">
        <f t="shared" ca="1" si="39"/>
        <v>0</v>
      </c>
      <c r="S610" t="str">
        <f t="shared" si="40"/>
        <v>ASRCMS202202</v>
      </c>
      <c r="T610" s="957">
        <f t="shared" si="41"/>
        <v>45230</v>
      </c>
      <c r="U610" t="str">
        <f t="shared" si="42"/>
        <v>Unaudited</v>
      </c>
    </row>
    <row r="611" spans="1:21" x14ac:dyDescent="0.25">
      <c r="A611" t="s">
        <v>438</v>
      </c>
      <c r="B611" t="s">
        <v>1380</v>
      </c>
      <c r="C611" t="s">
        <v>1381</v>
      </c>
      <c r="D611" s="15">
        <v>1900</v>
      </c>
      <c r="E611" s="121">
        <v>1</v>
      </c>
      <c r="F611" t="s">
        <v>442</v>
      </c>
      <c r="G611" s="121">
        <v>366</v>
      </c>
      <c r="H611" t="s">
        <v>382</v>
      </c>
      <c r="I611" t="s">
        <v>489</v>
      </c>
      <c r="J611" t="s">
        <v>434</v>
      </c>
      <c r="K611" t="s">
        <v>791</v>
      </c>
      <c r="L611" s="755">
        <v>2.6</v>
      </c>
      <c r="M611" t="s">
        <v>187</v>
      </c>
      <c r="N611" s="680">
        <f t="shared" ca="1" si="39"/>
        <v>0</v>
      </c>
      <c r="O611" s="680">
        <f t="shared" ca="1" si="39"/>
        <v>0</v>
      </c>
      <c r="P611" s="680">
        <f t="shared" ca="1" si="39"/>
        <v>0</v>
      </c>
      <c r="Q611" s="680">
        <f t="shared" ca="1" si="39"/>
        <v>0</v>
      </c>
      <c r="R611" s="680">
        <f t="shared" ca="1" si="39"/>
        <v>0</v>
      </c>
      <c r="S611" t="str">
        <f t="shared" si="40"/>
        <v>ASRCMS202202</v>
      </c>
      <c r="T611" s="957">
        <f t="shared" si="41"/>
        <v>45230</v>
      </c>
      <c r="U611" t="str">
        <f t="shared" si="42"/>
        <v>Unaudited</v>
      </c>
    </row>
    <row r="612" spans="1:21" x14ac:dyDescent="0.25">
      <c r="A612" t="s">
        <v>438</v>
      </c>
      <c r="B612" t="s">
        <v>1380</v>
      </c>
      <c r="C612" t="s">
        <v>1381</v>
      </c>
      <c r="D612" s="15">
        <v>1900</v>
      </c>
      <c r="E612" s="121">
        <v>1</v>
      </c>
      <c r="F612" t="s">
        <v>442</v>
      </c>
      <c r="G612" s="121">
        <v>366</v>
      </c>
      <c r="H612" t="s">
        <v>382</v>
      </c>
      <c r="I612" t="s">
        <v>489</v>
      </c>
      <c r="J612" t="s">
        <v>434</v>
      </c>
      <c r="K612" t="s">
        <v>791</v>
      </c>
      <c r="L612" s="755">
        <v>2.7</v>
      </c>
      <c r="M612" t="s">
        <v>792</v>
      </c>
      <c r="N612" s="680">
        <f t="shared" ca="1" si="39"/>
        <v>0</v>
      </c>
      <c r="O612" s="680">
        <f t="shared" ca="1" si="39"/>
        <v>0</v>
      </c>
      <c r="P612" s="680">
        <f t="shared" ca="1" si="39"/>
        <v>0</v>
      </c>
      <c r="Q612" s="680">
        <f t="shared" ca="1" si="39"/>
        <v>0</v>
      </c>
      <c r="R612" s="680">
        <f t="shared" ca="1" si="39"/>
        <v>0</v>
      </c>
      <c r="S612" t="str">
        <f t="shared" si="40"/>
        <v>ASRCMS202202</v>
      </c>
      <c r="T612" s="957">
        <f t="shared" si="41"/>
        <v>45230</v>
      </c>
      <c r="U612" t="str">
        <f t="shared" si="42"/>
        <v>Unaudited</v>
      </c>
    </row>
    <row r="613" spans="1:21" x14ac:dyDescent="0.25">
      <c r="A613" t="s">
        <v>438</v>
      </c>
      <c r="B613" t="s">
        <v>1380</v>
      </c>
      <c r="C613" t="s">
        <v>1381</v>
      </c>
      <c r="D613" s="15">
        <v>1900</v>
      </c>
      <c r="E613" s="121">
        <v>1</v>
      </c>
      <c r="F613" t="s">
        <v>442</v>
      </c>
      <c r="G613" s="121">
        <v>366</v>
      </c>
      <c r="H613" t="s">
        <v>382</v>
      </c>
      <c r="I613" t="s">
        <v>489</v>
      </c>
      <c r="J613" t="s">
        <v>434</v>
      </c>
      <c r="K613" t="s">
        <v>791</v>
      </c>
      <c r="L613" s="755">
        <v>2.8</v>
      </c>
      <c r="M613" t="s">
        <v>793</v>
      </c>
      <c r="N613" s="680">
        <f t="shared" ca="1" si="39"/>
        <v>0</v>
      </c>
      <c r="O613" s="680">
        <f t="shared" ca="1" si="39"/>
        <v>0</v>
      </c>
      <c r="P613" s="680">
        <f t="shared" ca="1" si="39"/>
        <v>0</v>
      </c>
      <c r="Q613" s="680">
        <f t="shared" ca="1" si="39"/>
        <v>0</v>
      </c>
      <c r="R613" s="680">
        <f t="shared" ca="1" si="39"/>
        <v>0</v>
      </c>
      <c r="S613" t="str">
        <f t="shared" si="40"/>
        <v>ASRCMS202202</v>
      </c>
      <c r="T613" s="957">
        <f t="shared" si="41"/>
        <v>45230</v>
      </c>
      <c r="U613" t="str">
        <f t="shared" si="42"/>
        <v>Unaudited</v>
      </c>
    </row>
    <row r="614" spans="1:21" x14ac:dyDescent="0.25">
      <c r="A614" t="s">
        <v>438</v>
      </c>
      <c r="B614" t="s">
        <v>1380</v>
      </c>
      <c r="C614" t="s">
        <v>1381</v>
      </c>
      <c r="D614" s="15">
        <v>1900</v>
      </c>
      <c r="E614" s="121">
        <v>1</v>
      </c>
      <c r="F614" t="s">
        <v>442</v>
      </c>
      <c r="G614" s="121">
        <v>366</v>
      </c>
      <c r="H614" t="s">
        <v>382</v>
      </c>
      <c r="I614" t="s">
        <v>489</v>
      </c>
      <c r="J614" t="s">
        <v>434</v>
      </c>
      <c r="K614" t="s">
        <v>791</v>
      </c>
      <c r="L614" s="755">
        <v>2.9</v>
      </c>
      <c r="M614" t="s">
        <v>774</v>
      </c>
      <c r="N614" s="680">
        <f t="shared" ca="1" si="39"/>
        <v>0</v>
      </c>
      <c r="O614" s="680">
        <f t="shared" ca="1" si="39"/>
        <v>0</v>
      </c>
      <c r="P614" s="680">
        <f t="shared" ca="1" si="39"/>
        <v>0</v>
      </c>
      <c r="Q614" s="680">
        <f t="shared" ca="1" si="39"/>
        <v>0</v>
      </c>
      <c r="R614" s="680">
        <f t="shared" ca="1" si="39"/>
        <v>0</v>
      </c>
      <c r="S614" t="str">
        <f t="shared" si="40"/>
        <v>ASRCMS202202</v>
      </c>
      <c r="T614" s="957">
        <f t="shared" si="41"/>
        <v>45230</v>
      </c>
      <c r="U614" t="str">
        <f t="shared" si="42"/>
        <v>Unaudited</v>
      </c>
    </row>
    <row r="615" spans="1:21" x14ac:dyDescent="0.25">
      <c r="A615" t="s">
        <v>438</v>
      </c>
      <c r="B615" t="s">
        <v>1380</v>
      </c>
      <c r="C615" t="s">
        <v>1381</v>
      </c>
      <c r="D615" s="15">
        <v>1900</v>
      </c>
      <c r="E615" s="121">
        <v>1</v>
      </c>
      <c r="F615" t="s">
        <v>442</v>
      </c>
      <c r="G615" s="121">
        <v>366</v>
      </c>
      <c r="H615" t="s">
        <v>382</v>
      </c>
      <c r="I615" t="s">
        <v>489</v>
      </c>
      <c r="J615" t="s">
        <v>434</v>
      </c>
      <c r="K615" t="s">
        <v>224</v>
      </c>
      <c r="L615" s="755">
        <v>2.11</v>
      </c>
      <c r="M615" t="s">
        <v>229</v>
      </c>
      <c r="N615" s="680">
        <f t="shared" ca="1" si="39"/>
        <v>0</v>
      </c>
      <c r="O615" s="680">
        <f t="shared" ca="1" si="39"/>
        <v>0</v>
      </c>
      <c r="P615" s="680">
        <f t="shared" ca="1" si="39"/>
        <v>0</v>
      </c>
      <c r="Q615" s="680">
        <f t="shared" ca="1" si="39"/>
        <v>0</v>
      </c>
      <c r="R615" s="680">
        <f t="shared" ca="1" si="39"/>
        <v>0</v>
      </c>
      <c r="S615" t="str">
        <f t="shared" si="40"/>
        <v>ASRCMS202202</v>
      </c>
      <c r="T615" s="957">
        <f t="shared" si="41"/>
        <v>45230</v>
      </c>
      <c r="U615" t="str">
        <f t="shared" si="42"/>
        <v>Unaudited</v>
      </c>
    </row>
    <row r="616" spans="1:21" x14ac:dyDescent="0.25">
      <c r="A616" t="s">
        <v>438</v>
      </c>
      <c r="B616" t="s">
        <v>1380</v>
      </c>
      <c r="C616" t="s">
        <v>1381</v>
      </c>
      <c r="D616" s="15">
        <v>1900</v>
      </c>
      <c r="E616" s="121">
        <v>1</v>
      </c>
      <c r="F616" t="s">
        <v>442</v>
      </c>
      <c r="G616" s="121">
        <v>366</v>
      </c>
      <c r="H616" t="s">
        <v>382</v>
      </c>
      <c r="I616" t="s">
        <v>489</v>
      </c>
      <c r="J616" t="s">
        <v>434</v>
      </c>
      <c r="K616" t="s">
        <v>224</v>
      </c>
      <c r="L616" s="755">
        <v>2.12</v>
      </c>
      <c r="M616" t="s">
        <v>555</v>
      </c>
      <c r="N616" s="680">
        <f t="shared" ca="1" si="39"/>
        <v>0</v>
      </c>
      <c r="O616" s="680">
        <f t="shared" ca="1" si="39"/>
        <v>0</v>
      </c>
      <c r="P616" s="680">
        <f t="shared" ca="1" si="39"/>
        <v>0</v>
      </c>
      <c r="Q616" s="680">
        <f t="shared" ca="1" si="39"/>
        <v>0</v>
      </c>
      <c r="R616" s="680">
        <f t="shared" ca="1" si="39"/>
        <v>0</v>
      </c>
      <c r="S616" t="str">
        <f t="shared" si="40"/>
        <v>ASRCMS202202</v>
      </c>
      <c r="T616" s="957">
        <f t="shared" si="41"/>
        <v>45230</v>
      </c>
      <c r="U616" t="str">
        <f t="shared" si="42"/>
        <v>Unaudited</v>
      </c>
    </row>
    <row r="617" spans="1:21" x14ac:dyDescent="0.25">
      <c r="A617" t="s">
        <v>438</v>
      </c>
      <c r="B617" t="s">
        <v>1380</v>
      </c>
      <c r="C617" t="s">
        <v>1381</v>
      </c>
      <c r="D617" s="15">
        <v>1900</v>
      </c>
      <c r="E617" s="121">
        <v>1</v>
      </c>
      <c r="F617" t="s">
        <v>442</v>
      </c>
      <c r="G617" s="121">
        <v>366</v>
      </c>
      <c r="H617" t="s">
        <v>382</v>
      </c>
      <c r="I617" t="s">
        <v>489</v>
      </c>
      <c r="J617" t="s">
        <v>434</v>
      </c>
      <c r="K617" t="s">
        <v>224</v>
      </c>
      <c r="L617" s="755">
        <v>2.13</v>
      </c>
      <c r="M617" t="s">
        <v>230</v>
      </c>
      <c r="N617" s="680">
        <f t="shared" ca="1" si="39"/>
        <v>0</v>
      </c>
      <c r="O617" s="680">
        <f t="shared" ca="1" si="39"/>
        <v>0</v>
      </c>
      <c r="P617" s="680">
        <f t="shared" ca="1" si="39"/>
        <v>0</v>
      </c>
      <c r="Q617" s="680">
        <f t="shared" ca="1" si="39"/>
        <v>0</v>
      </c>
      <c r="R617" s="680">
        <f t="shared" ca="1" si="39"/>
        <v>0</v>
      </c>
      <c r="S617" t="str">
        <f t="shared" si="40"/>
        <v>ASRCMS202202</v>
      </c>
      <c r="T617" s="957">
        <f t="shared" si="41"/>
        <v>45230</v>
      </c>
      <c r="U617" t="str">
        <f t="shared" si="42"/>
        <v>Unaudited</v>
      </c>
    </row>
    <row r="618" spans="1:21" x14ac:dyDescent="0.25">
      <c r="A618" t="s">
        <v>438</v>
      </c>
      <c r="B618" t="s">
        <v>1380</v>
      </c>
      <c r="C618" t="s">
        <v>1381</v>
      </c>
      <c r="D618" s="15">
        <v>1900</v>
      </c>
      <c r="E618" s="121">
        <v>1</v>
      </c>
      <c r="F618" t="s">
        <v>442</v>
      </c>
      <c r="G618" s="121">
        <v>366</v>
      </c>
      <c r="H618" t="s">
        <v>382</v>
      </c>
      <c r="I618" t="s">
        <v>489</v>
      </c>
      <c r="J618" t="s">
        <v>434</v>
      </c>
      <c r="K618" t="s">
        <v>224</v>
      </c>
      <c r="L618" s="755">
        <v>2.14</v>
      </c>
      <c r="M618" t="s">
        <v>559</v>
      </c>
      <c r="N618" s="680">
        <f t="shared" ca="1" si="39"/>
        <v>0</v>
      </c>
      <c r="O618" s="680">
        <f t="shared" ca="1" si="39"/>
        <v>0</v>
      </c>
      <c r="P618" s="680">
        <f t="shared" ca="1" si="39"/>
        <v>0</v>
      </c>
      <c r="Q618" s="680">
        <f t="shared" ca="1" si="39"/>
        <v>0</v>
      </c>
      <c r="R618" s="680">
        <f t="shared" ca="1" si="39"/>
        <v>0</v>
      </c>
      <c r="S618" t="str">
        <f t="shared" si="40"/>
        <v>ASRCMS202202</v>
      </c>
      <c r="T618" s="957">
        <f t="shared" si="41"/>
        <v>45230</v>
      </c>
      <c r="U618" t="str">
        <f t="shared" si="42"/>
        <v>Unaudited</v>
      </c>
    </row>
    <row r="619" spans="1:21" x14ac:dyDescent="0.25">
      <c r="A619" t="s">
        <v>438</v>
      </c>
      <c r="B619" t="s">
        <v>1380</v>
      </c>
      <c r="C619" t="s">
        <v>1381</v>
      </c>
      <c r="D619" s="15">
        <v>1900</v>
      </c>
      <c r="E619" s="121">
        <v>1</v>
      </c>
      <c r="F619" t="s">
        <v>442</v>
      </c>
      <c r="G619" s="121">
        <v>366</v>
      </c>
      <c r="H619" t="s">
        <v>382</v>
      </c>
      <c r="I619" t="s">
        <v>489</v>
      </c>
      <c r="J619" t="s">
        <v>434</v>
      </c>
      <c r="K619" t="s">
        <v>224</v>
      </c>
      <c r="L619" s="755">
        <v>2.15</v>
      </c>
      <c r="M619" t="s">
        <v>20</v>
      </c>
      <c r="N619" s="680">
        <f t="shared" ca="1" si="39"/>
        <v>0</v>
      </c>
      <c r="O619" s="680">
        <f t="shared" ca="1" si="39"/>
        <v>0</v>
      </c>
      <c r="P619" s="680">
        <f t="shared" ca="1" si="39"/>
        <v>0</v>
      </c>
      <c r="Q619" s="680">
        <f t="shared" ca="1" si="39"/>
        <v>0</v>
      </c>
      <c r="R619" s="680">
        <f t="shared" ca="1" si="39"/>
        <v>0</v>
      </c>
      <c r="S619" t="str">
        <f t="shared" si="40"/>
        <v>ASRCMS202202</v>
      </c>
      <c r="T619" s="957">
        <f t="shared" si="41"/>
        <v>45230</v>
      </c>
      <c r="U619" t="str">
        <f t="shared" si="42"/>
        <v>Unaudited</v>
      </c>
    </row>
    <row r="620" spans="1:21" x14ac:dyDescent="0.25">
      <c r="A620" t="s">
        <v>438</v>
      </c>
      <c r="B620" t="s">
        <v>1380</v>
      </c>
      <c r="C620" t="s">
        <v>1381</v>
      </c>
      <c r="D620" s="15">
        <v>1900</v>
      </c>
      <c r="E620" s="121">
        <v>1</v>
      </c>
      <c r="F620" t="s">
        <v>442</v>
      </c>
      <c r="G620" s="121">
        <v>366</v>
      </c>
      <c r="H620" t="s">
        <v>382</v>
      </c>
      <c r="I620" t="s">
        <v>489</v>
      </c>
      <c r="J620" t="s">
        <v>434</v>
      </c>
      <c r="K620" t="s">
        <v>224</v>
      </c>
      <c r="L620" s="755">
        <v>2.16</v>
      </c>
      <c r="M620" t="s">
        <v>794</v>
      </c>
      <c r="N620" s="680">
        <f t="shared" ca="1" si="39"/>
        <v>0</v>
      </c>
      <c r="O620" s="680">
        <f t="shared" ca="1" si="39"/>
        <v>0</v>
      </c>
      <c r="P620" s="680">
        <f t="shared" ca="1" si="39"/>
        <v>0</v>
      </c>
      <c r="Q620" s="680">
        <f t="shared" ca="1" si="39"/>
        <v>0</v>
      </c>
      <c r="R620" s="680">
        <f t="shared" ca="1" si="39"/>
        <v>0</v>
      </c>
      <c r="S620" t="str">
        <f t="shared" si="40"/>
        <v>ASRCMS202202</v>
      </c>
      <c r="T620" s="957">
        <f t="shared" si="41"/>
        <v>45230</v>
      </c>
      <c r="U620" t="str">
        <f t="shared" si="42"/>
        <v>Unaudited</v>
      </c>
    </row>
    <row r="621" spans="1:21" x14ac:dyDescent="0.25">
      <c r="A621" t="s">
        <v>438</v>
      </c>
      <c r="B621" t="s">
        <v>1380</v>
      </c>
      <c r="C621" t="s">
        <v>1381</v>
      </c>
      <c r="D621" s="15">
        <v>1900</v>
      </c>
      <c r="E621" s="121">
        <v>1</v>
      </c>
      <c r="F621" t="s">
        <v>442</v>
      </c>
      <c r="G621" s="121">
        <v>366</v>
      </c>
      <c r="H621" t="s">
        <v>382</v>
      </c>
      <c r="I621" t="s">
        <v>489</v>
      </c>
      <c r="J621" t="s">
        <v>434</v>
      </c>
      <c r="K621" t="s">
        <v>224</v>
      </c>
      <c r="L621" s="755">
        <v>2.17</v>
      </c>
      <c r="M621" t="s">
        <v>1047</v>
      </c>
      <c r="N621" s="680">
        <f t="shared" ca="1" si="39"/>
        <v>0</v>
      </c>
      <c r="O621" s="680">
        <f t="shared" ca="1" si="39"/>
        <v>0</v>
      </c>
      <c r="P621" s="680">
        <f t="shared" ca="1" si="39"/>
        <v>0</v>
      </c>
      <c r="Q621" s="680">
        <f t="shared" ca="1" si="39"/>
        <v>0</v>
      </c>
      <c r="R621" s="680">
        <f t="shared" ca="1" si="39"/>
        <v>0</v>
      </c>
      <c r="S621" t="str">
        <f t="shared" si="40"/>
        <v>ASRCMS202202</v>
      </c>
      <c r="T621" s="957">
        <f t="shared" si="41"/>
        <v>45230</v>
      </c>
      <c r="U621" t="str">
        <f t="shared" si="42"/>
        <v>Unaudited</v>
      </c>
    </row>
    <row r="622" spans="1:21" x14ac:dyDescent="0.25">
      <c r="A622" t="s">
        <v>438</v>
      </c>
      <c r="B622" t="s">
        <v>1380</v>
      </c>
      <c r="C622" t="s">
        <v>1381</v>
      </c>
      <c r="D622" s="15">
        <v>1900</v>
      </c>
      <c r="E622" s="121">
        <v>1</v>
      </c>
      <c r="F622" t="s">
        <v>442</v>
      </c>
      <c r="G622" s="121">
        <v>366</v>
      </c>
      <c r="H622" t="s">
        <v>382</v>
      </c>
      <c r="I622" t="s">
        <v>489</v>
      </c>
      <c r="J622" t="s">
        <v>434</v>
      </c>
      <c r="K622" t="s">
        <v>224</v>
      </c>
      <c r="L622" s="755">
        <v>2.1800000000000002</v>
      </c>
      <c r="M622" t="s">
        <v>651</v>
      </c>
      <c r="N622" s="680">
        <f t="shared" ca="1" si="39"/>
        <v>0</v>
      </c>
      <c r="O622" s="680">
        <f t="shared" ca="1" si="39"/>
        <v>0</v>
      </c>
      <c r="P622" s="680">
        <f t="shared" ca="1" si="39"/>
        <v>0</v>
      </c>
      <c r="Q622" s="680">
        <f t="shared" ca="1" si="39"/>
        <v>0</v>
      </c>
      <c r="R622" s="680">
        <f t="shared" ca="1" si="39"/>
        <v>0</v>
      </c>
      <c r="S622" t="str">
        <f t="shared" si="40"/>
        <v>ASRCMS202202</v>
      </c>
      <c r="T622" s="957">
        <f t="shared" si="41"/>
        <v>45230</v>
      </c>
      <c r="U622" t="str">
        <f t="shared" si="42"/>
        <v>Unaudited</v>
      </c>
    </row>
    <row r="623" spans="1:21" x14ac:dyDescent="0.25">
      <c r="A623" t="s">
        <v>438</v>
      </c>
      <c r="B623" t="s">
        <v>1380</v>
      </c>
      <c r="C623" t="s">
        <v>1381</v>
      </c>
      <c r="D623" s="15">
        <v>1900</v>
      </c>
      <c r="E623" s="121">
        <v>1</v>
      </c>
      <c r="F623" t="s">
        <v>442</v>
      </c>
      <c r="G623" s="121">
        <v>366</v>
      </c>
      <c r="H623" t="s">
        <v>382</v>
      </c>
      <c r="I623" t="s">
        <v>489</v>
      </c>
      <c r="J623" t="s">
        <v>434</v>
      </c>
      <c r="K623" t="s">
        <v>224</v>
      </c>
      <c r="L623" s="755">
        <v>2.19</v>
      </c>
      <c r="M623" t="s">
        <v>219</v>
      </c>
      <c r="N623" s="680">
        <f t="shared" ca="1" si="39"/>
        <v>0</v>
      </c>
      <c r="O623" s="680">
        <f t="shared" ca="1" si="39"/>
        <v>0</v>
      </c>
      <c r="P623" s="680">
        <f t="shared" ca="1" si="39"/>
        <v>0</v>
      </c>
      <c r="Q623" s="680">
        <f t="shared" ca="1" si="39"/>
        <v>0</v>
      </c>
      <c r="R623" s="680">
        <f t="shared" ca="1" si="39"/>
        <v>0</v>
      </c>
      <c r="S623" t="str">
        <f t="shared" si="40"/>
        <v>ASRCMS202202</v>
      </c>
      <c r="T623" s="957">
        <f t="shared" si="41"/>
        <v>45230</v>
      </c>
      <c r="U623" t="str">
        <f t="shared" si="42"/>
        <v>Unaudited</v>
      </c>
    </row>
    <row r="624" spans="1:21" x14ac:dyDescent="0.25">
      <c r="A624" t="s">
        <v>438</v>
      </c>
      <c r="B624" t="s">
        <v>1380</v>
      </c>
      <c r="C624" t="s">
        <v>1381</v>
      </c>
      <c r="D624" s="15">
        <v>1900</v>
      </c>
      <c r="E624" s="121">
        <v>1</v>
      </c>
      <c r="F624" t="s">
        <v>442</v>
      </c>
      <c r="G624" s="121">
        <v>366</v>
      </c>
      <c r="H624" t="s">
        <v>382</v>
      </c>
      <c r="I624" t="s">
        <v>489</v>
      </c>
      <c r="J624" t="s">
        <v>434</v>
      </c>
      <c r="K624" t="s">
        <v>224</v>
      </c>
      <c r="L624" s="755" t="s">
        <v>700</v>
      </c>
      <c r="M624" t="s">
        <v>231</v>
      </c>
      <c r="N624" s="680">
        <f t="shared" ca="1" si="39"/>
        <v>0</v>
      </c>
      <c r="O624" s="680">
        <f t="shared" ca="1" si="39"/>
        <v>0</v>
      </c>
      <c r="P624" s="680">
        <f t="shared" ca="1" si="39"/>
        <v>0</v>
      </c>
      <c r="Q624" s="680">
        <f t="shared" ca="1" si="39"/>
        <v>0</v>
      </c>
      <c r="R624" s="680">
        <f t="shared" ca="1" si="39"/>
        <v>0</v>
      </c>
      <c r="S624" t="str">
        <f t="shared" si="40"/>
        <v>ASRCMS202202</v>
      </c>
      <c r="T624" s="957">
        <f t="shared" si="41"/>
        <v>45230</v>
      </c>
      <c r="U624" t="str">
        <f t="shared" si="42"/>
        <v>Unaudited</v>
      </c>
    </row>
    <row r="625" spans="1:21" x14ac:dyDescent="0.25">
      <c r="A625" t="s">
        <v>438</v>
      </c>
      <c r="B625" t="s">
        <v>1380</v>
      </c>
      <c r="C625" t="s">
        <v>1381</v>
      </c>
      <c r="D625" s="15">
        <v>1900</v>
      </c>
      <c r="E625" s="121">
        <v>1</v>
      </c>
      <c r="F625" t="s">
        <v>442</v>
      </c>
      <c r="G625" s="121">
        <v>366</v>
      </c>
      <c r="H625" t="s">
        <v>382</v>
      </c>
      <c r="I625" t="s">
        <v>489</v>
      </c>
      <c r="J625" t="s">
        <v>434</v>
      </c>
      <c r="K625" t="s">
        <v>224</v>
      </c>
      <c r="L625" s="755">
        <v>2.21</v>
      </c>
      <c r="M625" t="s">
        <v>467</v>
      </c>
      <c r="N625" s="680">
        <f t="shared" ca="1" si="39"/>
        <v>0</v>
      </c>
      <c r="O625" s="680">
        <f t="shared" ca="1" si="39"/>
        <v>0</v>
      </c>
      <c r="P625" s="680">
        <f t="shared" ca="1" si="39"/>
        <v>0</v>
      </c>
      <c r="Q625" s="680">
        <f t="shared" ca="1" si="39"/>
        <v>0</v>
      </c>
      <c r="R625" s="680">
        <f t="shared" ca="1" si="39"/>
        <v>0</v>
      </c>
      <c r="S625" t="str">
        <f t="shared" si="40"/>
        <v>ASRCMS202202</v>
      </c>
      <c r="T625" s="957">
        <f t="shared" si="41"/>
        <v>45230</v>
      </c>
      <c r="U625" t="str">
        <f t="shared" si="42"/>
        <v>Unaudited</v>
      </c>
    </row>
    <row r="626" spans="1:21" x14ac:dyDescent="0.25">
      <c r="A626" t="s">
        <v>438</v>
      </c>
      <c r="B626" t="s">
        <v>1380</v>
      </c>
      <c r="C626" t="s">
        <v>1381</v>
      </c>
      <c r="D626" s="15">
        <v>1900</v>
      </c>
      <c r="E626" s="121">
        <v>1</v>
      </c>
      <c r="F626" t="s">
        <v>442</v>
      </c>
      <c r="G626" s="121">
        <v>366</v>
      </c>
      <c r="H626" t="s">
        <v>382</v>
      </c>
      <c r="I626" t="s">
        <v>489</v>
      </c>
      <c r="J626" t="s">
        <v>434</v>
      </c>
      <c r="K626" t="s">
        <v>6</v>
      </c>
      <c r="L626" s="755" t="s">
        <v>70</v>
      </c>
      <c r="M626" t="s">
        <v>189</v>
      </c>
      <c r="N626" s="680">
        <f t="shared" ca="1" si="39"/>
        <v>0</v>
      </c>
      <c r="O626" s="680">
        <f t="shared" ca="1" si="39"/>
        <v>0</v>
      </c>
      <c r="P626" s="680">
        <f t="shared" ca="1" si="39"/>
        <v>0</v>
      </c>
      <c r="Q626" s="680">
        <f t="shared" ca="1" si="39"/>
        <v>0</v>
      </c>
      <c r="R626" s="680">
        <f t="shared" ca="1" si="39"/>
        <v>0</v>
      </c>
      <c r="S626" t="str">
        <f t="shared" si="40"/>
        <v>ASRCMS202202</v>
      </c>
      <c r="T626" s="957">
        <f t="shared" si="41"/>
        <v>45230</v>
      </c>
      <c r="U626" t="str">
        <f t="shared" si="42"/>
        <v>Unaudited</v>
      </c>
    </row>
    <row r="627" spans="1:21" x14ac:dyDescent="0.25">
      <c r="A627" t="s">
        <v>438</v>
      </c>
      <c r="B627" t="s">
        <v>1380</v>
      </c>
      <c r="C627" t="s">
        <v>1381</v>
      </c>
      <c r="D627" s="15">
        <v>1900</v>
      </c>
      <c r="E627" s="121">
        <v>1</v>
      </c>
      <c r="F627" t="s">
        <v>442</v>
      </c>
      <c r="G627" s="121">
        <v>366</v>
      </c>
      <c r="H627" t="s">
        <v>382</v>
      </c>
      <c r="I627" t="s">
        <v>489</v>
      </c>
      <c r="J627" t="s">
        <v>434</v>
      </c>
      <c r="K627" t="s">
        <v>6</v>
      </c>
      <c r="L627" s="755" t="s">
        <v>71</v>
      </c>
      <c r="M627" t="s">
        <v>232</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ASRCMS202202</v>
      </c>
      <c r="T627" s="957">
        <f t="shared" si="41"/>
        <v>45230</v>
      </c>
      <c r="U627" t="str">
        <f t="shared" si="42"/>
        <v>Unaudited</v>
      </c>
    </row>
    <row r="628" spans="1:21" x14ac:dyDescent="0.25">
      <c r="A628" t="s">
        <v>438</v>
      </c>
      <c r="B628" t="s">
        <v>1380</v>
      </c>
      <c r="C628" t="s">
        <v>1381</v>
      </c>
      <c r="D628" s="15">
        <v>1900</v>
      </c>
      <c r="E628" s="121">
        <v>1</v>
      </c>
      <c r="F628" t="s">
        <v>442</v>
      </c>
      <c r="G628" s="121">
        <v>366</v>
      </c>
      <c r="H628" t="s">
        <v>382</v>
      </c>
      <c r="I628" t="s">
        <v>489</v>
      </c>
      <c r="J628" t="s">
        <v>434</v>
      </c>
      <c r="K628" t="s">
        <v>6</v>
      </c>
      <c r="L628" s="755" t="s">
        <v>72</v>
      </c>
      <c r="M628" t="s">
        <v>165</v>
      </c>
      <c r="N628" s="680">
        <f t="shared" ca="1" si="43"/>
        <v>0</v>
      </c>
      <c r="O628" s="680">
        <f t="shared" ca="1" si="43"/>
        <v>0</v>
      </c>
      <c r="P628" s="680">
        <f t="shared" ca="1" si="43"/>
        <v>0</v>
      </c>
      <c r="Q628" s="680">
        <f t="shared" ca="1" si="43"/>
        <v>0</v>
      </c>
      <c r="R628" s="680">
        <f t="shared" ca="1" si="43"/>
        <v>0</v>
      </c>
      <c r="S628" t="str">
        <f t="shared" si="40"/>
        <v>ASRCMS202202</v>
      </c>
      <c r="T628" s="957">
        <f t="shared" si="41"/>
        <v>45230</v>
      </c>
      <c r="U628" t="str">
        <f t="shared" si="42"/>
        <v>Unaudited</v>
      </c>
    </row>
    <row r="629" spans="1:21" x14ac:dyDescent="0.25">
      <c r="A629" t="s">
        <v>438</v>
      </c>
      <c r="B629" t="s">
        <v>1380</v>
      </c>
      <c r="C629" t="s">
        <v>1381</v>
      </c>
      <c r="D629" s="15">
        <v>1900</v>
      </c>
      <c r="E629" s="121">
        <v>1</v>
      </c>
      <c r="F629" t="s">
        <v>442</v>
      </c>
      <c r="G629" s="121">
        <v>366</v>
      </c>
      <c r="H629" t="s">
        <v>382</v>
      </c>
      <c r="I629" t="s">
        <v>489</v>
      </c>
      <c r="J629" t="s">
        <v>434</v>
      </c>
      <c r="K629" t="s">
        <v>6</v>
      </c>
      <c r="L629" s="755">
        <v>3.4</v>
      </c>
      <c r="M629" t="s">
        <v>462</v>
      </c>
      <c r="N629" s="680">
        <f t="shared" ca="1" si="43"/>
        <v>0</v>
      </c>
      <c r="O629" s="680">
        <f t="shared" ca="1" si="43"/>
        <v>0</v>
      </c>
      <c r="P629" s="680">
        <f t="shared" ca="1" si="43"/>
        <v>0</v>
      </c>
      <c r="Q629" s="680">
        <f t="shared" ca="1" si="43"/>
        <v>0</v>
      </c>
      <c r="R629" s="680">
        <f t="shared" ca="1" si="43"/>
        <v>0</v>
      </c>
      <c r="S629" t="str">
        <f t="shared" si="40"/>
        <v>ASRCMS202202</v>
      </c>
      <c r="T629" s="957">
        <f t="shared" si="41"/>
        <v>45230</v>
      </c>
      <c r="U629" t="str">
        <f t="shared" si="42"/>
        <v>Unaudited</v>
      </c>
    </row>
    <row r="630" spans="1:21" x14ac:dyDescent="0.25">
      <c r="A630" t="s">
        <v>438</v>
      </c>
      <c r="B630" t="s">
        <v>1380</v>
      </c>
      <c r="C630" t="s">
        <v>1381</v>
      </c>
      <c r="D630" s="15">
        <v>1900</v>
      </c>
      <c r="E630" s="121">
        <v>1</v>
      </c>
      <c r="F630" t="s">
        <v>442</v>
      </c>
      <c r="G630" s="121">
        <v>366</v>
      </c>
      <c r="H630" t="s">
        <v>382</v>
      </c>
      <c r="I630" t="s">
        <v>489</v>
      </c>
      <c r="J630" t="s">
        <v>434</v>
      </c>
      <c r="K630" t="s">
        <v>435</v>
      </c>
      <c r="L630" s="755">
        <v>4.5</v>
      </c>
      <c r="M630" t="s">
        <v>32</v>
      </c>
      <c r="N630" s="680">
        <f t="shared" ca="1" si="43"/>
        <v>0</v>
      </c>
      <c r="O630" s="680">
        <f t="shared" ca="1" si="43"/>
        <v>0</v>
      </c>
      <c r="P630" s="680">
        <f t="shared" ca="1" si="43"/>
        <v>0</v>
      </c>
      <c r="Q630" s="680">
        <f t="shared" ca="1" si="43"/>
        <v>0</v>
      </c>
      <c r="R630" s="680">
        <f t="shared" ca="1" si="43"/>
        <v>0</v>
      </c>
      <c r="S630" t="str">
        <f t="shared" si="40"/>
        <v>ASRCMS202202</v>
      </c>
      <c r="T630" s="957">
        <f t="shared" si="41"/>
        <v>45230</v>
      </c>
      <c r="U630" t="str">
        <f t="shared" si="42"/>
        <v>Unaudited</v>
      </c>
    </row>
    <row r="631" spans="1:21" x14ac:dyDescent="0.25">
      <c r="A631" t="s">
        <v>438</v>
      </c>
      <c r="B631" t="s">
        <v>1380</v>
      </c>
      <c r="C631" t="s">
        <v>1381</v>
      </c>
      <c r="D631" s="15">
        <v>1900</v>
      </c>
      <c r="E631" s="121">
        <v>1</v>
      </c>
      <c r="F631" t="s">
        <v>442</v>
      </c>
      <c r="G631" s="121">
        <v>366</v>
      </c>
      <c r="H631" t="s">
        <v>382</v>
      </c>
      <c r="I631" t="s">
        <v>489</v>
      </c>
      <c r="J631" t="s">
        <v>434</v>
      </c>
      <c r="K631" t="s">
        <v>435</v>
      </c>
      <c r="L631" s="755" t="s">
        <v>939</v>
      </c>
      <c r="M631" t="s">
        <v>930</v>
      </c>
      <c r="N631" s="680">
        <f t="shared" ca="1" si="43"/>
        <v>0</v>
      </c>
      <c r="O631" s="680">
        <f t="shared" ca="1" si="43"/>
        <v>0</v>
      </c>
      <c r="P631" s="680">
        <f t="shared" ca="1" si="43"/>
        <v>0</v>
      </c>
      <c r="Q631" s="680">
        <f t="shared" ca="1" si="43"/>
        <v>0</v>
      </c>
      <c r="R631" s="680">
        <f t="shared" ca="1" si="43"/>
        <v>0</v>
      </c>
      <c r="S631" t="str">
        <f t="shared" si="40"/>
        <v>ASRCMS202202</v>
      </c>
      <c r="T631" s="957">
        <f t="shared" si="41"/>
        <v>45230</v>
      </c>
      <c r="U631" t="str">
        <f t="shared" si="42"/>
        <v>Unaudited</v>
      </c>
    </row>
    <row r="632" spans="1:21" x14ac:dyDescent="0.25">
      <c r="A632" t="s">
        <v>438</v>
      </c>
      <c r="B632" t="s">
        <v>1380</v>
      </c>
      <c r="C632" t="s">
        <v>1381</v>
      </c>
      <c r="D632" s="15">
        <v>1900</v>
      </c>
      <c r="E632" s="121">
        <v>1</v>
      </c>
      <c r="F632" t="s">
        <v>442</v>
      </c>
      <c r="G632" s="121">
        <v>366</v>
      </c>
      <c r="H632" t="s">
        <v>382</v>
      </c>
      <c r="I632" t="s">
        <v>489</v>
      </c>
      <c r="J632" t="s">
        <v>434</v>
      </c>
      <c r="K632" t="s">
        <v>435</v>
      </c>
      <c r="L632" s="755" t="s">
        <v>194</v>
      </c>
      <c r="M632" t="s">
        <v>40</v>
      </c>
      <c r="N632" s="680">
        <f t="shared" ca="1" si="43"/>
        <v>0</v>
      </c>
      <c r="O632" s="680">
        <f t="shared" ca="1" si="43"/>
        <v>0</v>
      </c>
      <c r="P632" s="680">
        <f t="shared" ca="1" si="43"/>
        <v>0</v>
      </c>
      <c r="Q632" s="680">
        <f t="shared" ca="1" si="43"/>
        <v>0</v>
      </c>
      <c r="R632" s="680">
        <f t="shared" ca="1" si="43"/>
        <v>0</v>
      </c>
      <c r="S632" t="str">
        <f t="shared" si="40"/>
        <v>ASRCMS202202</v>
      </c>
      <c r="T632" s="957">
        <f t="shared" si="41"/>
        <v>45230</v>
      </c>
      <c r="U632" t="str">
        <f t="shared" si="42"/>
        <v>Unaudited</v>
      </c>
    </row>
    <row r="633" spans="1:21" x14ac:dyDescent="0.25">
      <c r="A633" t="s">
        <v>438</v>
      </c>
      <c r="B633" t="s">
        <v>1380</v>
      </c>
      <c r="C633" t="s">
        <v>1381</v>
      </c>
      <c r="D633" s="15">
        <v>1900</v>
      </c>
      <c r="E633" s="121">
        <v>1</v>
      </c>
      <c r="F633" t="s">
        <v>442</v>
      </c>
      <c r="G633" s="121">
        <v>366</v>
      </c>
      <c r="H633" t="s">
        <v>382</v>
      </c>
      <c r="I633" t="s">
        <v>489</v>
      </c>
      <c r="J633" t="s">
        <v>434</v>
      </c>
      <c r="K633" t="s">
        <v>435</v>
      </c>
      <c r="L633" s="755" t="s">
        <v>193</v>
      </c>
      <c r="M633" t="s">
        <v>330</v>
      </c>
      <c r="N633" s="680">
        <f t="shared" ca="1" si="43"/>
        <v>0</v>
      </c>
      <c r="O633" s="680">
        <f t="shared" ca="1" si="43"/>
        <v>0</v>
      </c>
      <c r="P633" s="680">
        <f t="shared" ca="1" si="43"/>
        <v>0</v>
      </c>
      <c r="Q633" s="680">
        <f t="shared" ca="1" si="43"/>
        <v>0</v>
      </c>
      <c r="R633" s="680">
        <f t="shared" ca="1" si="43"/>
        <v>0</v>
      </c>
      <c r="S633" t="str">
        <f t="shared" si="40"/>
        <v>ASRCMS202202</v>
      </c>
      <c r="T633" s="957">
        <f t="shared" si="41"/>
        <v>45230</v>
      </c>
      <c r="U633" t="str">
        <f t="shared" si="42"/>
        <v>Unaudited</v>
      </c>
    </row>
    <row r="634" spans="1:21" x14ac:dyDescent="0.25">
      <c r="A634" t="s">
        <v>438</v>
      </c>
      <c r="B634" t="s">
        <v>1380</v>
      </c>
      <c r="C634" t="s">
        <v>1381</v>
      </c>
      <c r="D634" s="15">
        <v>1900</v>
      </c>
      <c r="E634" s="121">
        <v>1</v>
      </c>
      <c r="F634" t="s">
        <v>442</v>
      </c>
      <c r="G634" s="121">
        <v>366</v>
      </c>
      <c r="H634" t="s">
        <v>382</v>
      </c>
      <c r="I634" t="s">
        <v>489</v>
      </c>
      <c r="J634" t="s">
        <v>451</v>
      </c>
      <c r="K634" t="s">
        <v>436</v>
      </c>
      <c r="L634" s="755" t="s">
        <v>79</v>
      </c>
      <c r="M634" t="s">
        <v>27</v>
      </c>
      <c r="N634" s="680">
        <f t="shared" ca="1" si="43"/>
        <v>0</v>
      </c>
      <c r="O634" s="680">
        <f t="shared" ca="1" si="43"/>
        <v>0</v>
      </c>
      <c r="P634" s="680">
        <f t="shared" ca="1" si="43"/>
        <v>0</v>
      </c>
      <c r="Q634" s="680">
        <f t="shared" ca="1" si="43"/>
        <v>0</v>
      </c>
      <c r="R634" s="680">
        <f t="shared" ca="1" si="43"/>
        <v>0</v>
      </c>
      <c r="S634" t="str">
        <f t="shared" si="40"/>
        <v>ASRCMS202202</v>
      </c>
      <c r="T634" s="957">
        <f t="shared" si="41"/>
        <v>45230</v>
      </c>
      <c r="U634" t="str">
        <f t="shared" si="42"/>
        <v>Unaudited</v>
      </c>
    </row>
    <row r="635" spans="1:21" x14ac:dyDescent="0.25">
      <c r="A635" t="s">
        <v>438</v>
      </c>
      <c r="B635" t="s">
        <v>1380</v>
      </c>
      <c r="C635" t="s">
        <v>1381</v>
      </c>
      <c r="D635" s="15">
        <v>1900</v>
      </c>
      <c r="E635" s="121">
        <v>1</v>
      </c>
      <c r="F635" t="s">
        <v>442</v>
      </c>
      <c r="G635" s="121">
        <v>366</v>
      </c>
      <c r="H635" t="s">
        <v>382</v>
      </c>
      <c r="I635" t="s">
        <v>489</v>
      </c>
      <c r="J635" t="s">
        <v>451</v>
      </c>
      <c r="K635" t="s">
        <v>436</v>
      </c>
      <c r="L635" s="755" t="s">
        <v>80</v>
      </c>
      <c r="M635" t="s">
        <v>98</v>
      </c>
      <c r="N635" s="680">
        <f t="shared" ca="1" si="43"/>
        <v>0</v>
      </c>
      <c r="O635" s="680">
        <f t="shared" ca="1" si="43"/>
        <v>0</v>
      </c>
      <c r="P635" s="680">
        <f t="shared" ca="1" si="43"/>
        <v>0</v>
      </c>
      <c r="Q635" s="680">
        <f t="shared" ca="1" si="43"/>
        <v>0</v>
      </c>
      <c r="R635" s="680">
        <f t="shared" ca="1" si="43"/>
        <v>0</v>
      </c>
      <c r="S635" t="str">
        <f t="shared" si="40"/>
        <v>ASRCMS202202</v>
      </c>
      <c r="T635" s="957">
        <f t="shared" si="41"/>
        <v>45230</v>
      </c>
      <c r="U635" t="str">
        <f t="shared" si="42"/>
        <v>Unaudited</v>
      </c>
    </row>
    <row r="636" spans="1:21" x14ac:dyDescent="0.25">
      <c r="A636" t="s">
        <v>438</v>
      </c>
      <c r="B636" t="s">
        <v>1380</v>
      </c>
      <c r="C636" t="s">
        <v>1381</v>
      </c>
      <c r="D636" s="15">
        <v>1900</v>
      </c>
      <c r="E636" s="121">
        <v>1</v>
      </c>
      <c r="F636" t="s">
        <v>442</v>
      </c>
      <c r="G636" s="121">
        <v>366</v>
      </c>
      <c r="H636" t="s">
        <v>382</v>
      </c>
      <c r="I636" t="s">
        <v>489</v>
      </c>
      <c r="J636" t="s">
        <v>451</v>
      </c>
      <c r="K636" t="s">
        <v>436</v>
      </c>
      <c r="L636" s="755" t="s">
        <v>81</v>
      </c>
      <c r="M636" t="s">
        <v>99</v>
      </c>
      <c r="N636" s="680">
        <f t="shared" ca="1" si="43"/>
        <v>0</v>
      </c>
      <c r="O636" s="680">
        <f t="shared" ca="1" si="43"/>
        <v>0</v>
      </c>
      <c r="P636" s="680">
        <f t="shared" ca="1" si="43"/>
        <v>0</v>
      </c>
      <c r="Q636" s="680">
        <f t="shared" ca="1" si="43"/>
        <v>0</v>
      </c>
      <c r="R636" s="680">
        <f t="shared" ca="1" si="43"/>
        <v>0</v>
      </c>
      <c r="S636" t="str">
        <f t="shared" si="40"/>
        <v>ASRCMS202202</v>
      </c>
      <c r="T636" s="957">
        <f t="shared" si="41"/>
        <v>45230</v>
      </c>
      <c r="U636" t="str">
        <f t="shared" si="42"/>
        <v>Unaudited</v>
      </c>
    </row>
    <row r="637" spans="1:21" x14ac:dyDescent="0.25">
      <c r="A637" t="s">
        <v>438</v>
      </c>
      <c r="B637" t="s">
        <v>1380</v>
      </c>
      <c r="C637" t="s">
        <v>1381</v>
      </c>
      <c r="D637" s="15">
        <v>1900</v>
      </c>
      <c r="E637" s="121">
        <v>1</v>
      </c>
      <c r="F637" t="s">
        <v>442</v>
      </c>
      <c r="G637" s="121">
        <v>366</v>
      </c>
      <c r="H637" t="s">
        <v>382</v>
      </c>
      <c r="I637" t="s">
        <v>489</v>
      </c>
      <c r="J637" t="s">
        <v>451</v>
      </c>
      <c r="K637" t="s">
        <v>436</v>
      </c>
      <c r="L637" s="755" t="s">
        <v>82</v>
      </c>
      <c r="M637" t="s">
        <v>100</v>
      </c>
      <c r="N637" s="680">
        <f t="shared" ca="1" si="43"/>
        <v>0</v>
      </c>
      <c r="O637" s="680">
        <f t="shared" ca="1" si="43"/>
        <v>0</v>
      </c>
      <c r="P637" s="680">
        <f t="shared" ca="1" si="43"/>
        <v>0</v>
      </c>
      <c r="Q637" s="680">
        <f t="shared" ca="1" si="43"/>
        <v>0</v>
      </c>
      <c r="R637" s="680">
        <f t="shared" ca="1" si="43"/>
        <v>0</v>
      </c>
      <c r="S637" t="str">
        <f t="shared" si="40"/>
        <v>ASRCMS202202</v>
      </c>
      <c r="T637" s="957">
        <f t="shared" si="41"/>
        <v>45230</v>
      </c>
      <c r="U637" t="str">
        <f t="shared" si="42"/>
        <v>Unaudited</v>
      </c>
    </row>
    <row r="638" spans="1:21" x14ac:dyDescent="0.25">
      <c r="A638" t="s">
        <v>438</v>
      </c>
      <c r="B638" t="s">
        <v>1380</v>
      </c>
      <c r="C638" t="s">
        <v>1381</v>
      </c>
      <c r="D638" s="15">
        <v>1900</v>
      </c>
      <c r="E638" s="121">
        <v>1</v>
      </c>
      <c r="F638" t="s">
        <v>442</v>
      </c>
      <c r="G638" s="121">
        <v>366</v>
      </c>
      <c r="H638" t="s">
        <v>382</v>
      </c>
      <c r="I638" t="s">
        <v>489</v>
      </c>
      <c r="J638" t="s">
        <v>451</v>
      </c>
      <c r="K638" t="s">
        <v>436</v>
      </c>
      <c r="L638" s="755" t="s">
        <v>217</v>
      </c>
      <c r="M638" t="s">
        <v>101</v>
      </c>
      <c r="N638" s="680">
        <f t="shared" ca="1" si="43"/>
        <v>0</v>
      </c>
      <c r="O638" s="680">
        <f t="shared" ca="1" si="43"/>
        <v>0</v>
      </c>
      <c r="P638" s="680">
        <f t="shared" ca="1" si="43"/>
        <v>0</v>
      </c>
      <c r="Q638" s="680">
        <f t="shared" ca="1" si="43"/>
        <v>0</v>
      </c>
      <c r="R638" s="680">
        <f t="shared" ca="1" si="43"/>
        <v>0</v>
      </c>
      <c r="S638" t="str">
        <f t="shared" si="40"/>
        <v>ASRCMS202202</v>
      </c>
      <c r="T638" s="957">
        <f t="shared" si="41"/>
        <v>45230</v>
      </c>
      <c r="U638" t="str">
        <f t="shared" si="42"/>
        <v>Unaudited</v>
      </c>
    </row>
    <row r="639" spans="1:21" x14ac:dyDescent="0.25">
      <c r="A639" t="s">
        <v>438</v>
      </c>
      <c r="B639" t="s">
        <v>1380</v>
      </c>
      <c r="C639" t="s">
        <v>1381</v>
      </c>
      <c r="D639" s="15">
        <v>1900</v>
      </c>
      <c r="E639" s="121">
        <v>1</v>
      </c>
      <c r="F639" t="s">
        <v>442</v>
      </c>
      <c r="G639" s="121">
        <v>366</v>
      </c>
      <c r="H639" t="s">
        <v>382</v>
      </c>
      <c r="I639" t="s">
        <v>489</v>
      </c>
      <c r="J639" t="s">
        <v>451</v>
      </c>
      <c r="K639" t="s">
        <v>436</v>
      </c>
      <c r="L639" s="755" t="s">
        <v>216</v>
      </c>
      <c r="M639" t="s">
        <v>28</v>
      </c>
      <c r="N639" s="680">
        <f t="shared" ca="1" si="43"/>
        <v>0</v>
      </c>
      <c r="O639" s="680">
        <f t="shared" ca="1" si="43"/>
        <v>0</v>
      </c>
      <c r="P639" s="680">
        <f t="shared" ca="1" si="43"/>
        <v>0</v>
      </c>
      <c r="Q639" s="680">
        <f t="shared" ca="1" si="43"/>
        <v>0</v>
      </c>
      <c r="R639" s="680">
        <f t="shared" ca="1" si="43"/>
        <v>0</v>
      </c>
      <c r="S639" t="str">
        <f t="shared" si="40"/>
        <v>ASRCMS202202</v>
      </c>
      <c r="T639" s="957">
        <f t="shared" si="41"/>
        <v>45230</v>
      </c>
      <c r="U639" t="str">
        <f t="shared" si="42"/>
        <v>Unaudited</v>
      </c>
    </row>
    <row r="640" spans="1:21" x14ac:dyDescent="0.25">
      <c r="A640" t="s">
        <v>438</v>
      </c>
      <c r="B640" t="s">
        <v>1380</v>
      </c>
      <c r="C640" t="s">
        <v>1381</v>
      </c>
      <c r="D640" s="15">
        <v>1900</v>
      </c>
      <c r="E640" s="121">
        <v>1</v>
      </c>
      <c r="F640" t="s">
        <v>442</v>
      </c>
      <c r="G640" s="121">
        <v>366</v>
      </c>
      <c r="H640" t="s">
        <v>382</v>
      </c>
      <c r="I640" t="s">
        <v>489</v>
      </c>
      <c r="J640" t="s">
        <v>437</v>
      </c>
      <c r="K640" t="s">
        <v>437</v>
      </c>
      <c r="L640" s="755" t="s">
        <v>84</v>
      </c>
      <c r="M640" t="s">
        <v>328</v>
      </c>
      <c r="N640" s="680">
        <f t="shared" ca="1" si="43"/>
        <v>0</v>
      </c>
      <c r="O640" s="680">
        <f t="shared" ca="1" si="43"/>
        <v>0</v>
      </c>
      <c r="P640" s="680">
        <f t="shared" ca="1" si="43"/>
        <v>0</v>
      </c>
      <c r="Q640" s="680">
        <f t="shared" ca="1" si="43"/>
        <v>0</v>
      </c>
      <c r="R640" s="680">
        <f t="shared" ca="1" si="43"/>
        <v>0</v>
      </c>
      <c r="S640" t="str">
        <f t="shared" si="40"/>
        <v>ASRCMS202202</v>
      </c>
      <c r="T640" s="957">
        <f t="shared" si="41"/>
        <v>45230</v>
      </c>
      <c r="U640" t="str">
        <f t="shared" si="42"/>
        <v>Unaudited</v>
      </c>
    </row>
    <row r="641" spans="1:21" x14ac:dyDescent="0.25">
      <c r="A641" t="s">
        <v>438</v>
      </c>
      <c r="B641" t="s">
        <v>1380</v>
      </c>
      <c r="C641" t="s">
        <v>1381</v>
      </c>
      <c r="D641" s="15">
        <v>1900</v>
      </c>
      <c r="E641" s="121">
        <v>1</v>
      </c>
      <c r="F641" t="s">
        <v>442</v>
      </c>
      <c r="G641" s="121">
        <v>366</v>
      </c>
      <c r="H641" t="s">
        <v>382</v>
      </c>
      <c r="I641" t="s">
        <v>489</v>
      </c>
      <c r="J641" t="s">
        <v>437</v>
      </c>
      <c r="K641" t="s">
        <v>437</v>
      </c>
      <c r="L641" s="755" t="s">
        <v>85</v>
      </c>
      <c r="M641" t="s">
        <v>326</v>
      </c>
      <c r="N641" s="680">
        <f t="shared" ca="1" si="43"/>
        <v>0</v>
      </c>
      <c r="O641" s="680">
        <f t="shared" ca="1" si="43"/>
        <v>0</v>
      </c>
      <c r="P641" s="680">
        <f t="shared" ca="1" si="43"/>
        <v>0</v>
      </c>
      <c r="Q641" s="680">
        <f t="shared" ca="1" si="43"/>
        <v>0</v>
      </c>
      <c r="R641" s="680">
        <f t="shared" ca="1" si="43"/>
        <v>0</v>
      </c>
      <c r="S641" t="str">
        <f t="shared" si="40"/>
        <v>ASRCMS202202</v>
      </c>
      <c r="T641" s="957">
        <f t="shared" si="41"/>
        <v>45230</v>
      </c>
      <c r="U641" t="str">
        <f t="shared" si="42"/>
        <v>Unaudited</v>
      </c>
    </row>
    <row r="642" spans="1:21" x14ac:dyDescent="0.25">
      <c r="A642" t="s">
        <v>438</v>
      </c>
      <c r="B642" t="s">
        <v>1380</v>
      </c>
      <c r="C642" t="s">
        <v>1381</v>
      </c>
      <c r="D642" s="15">
        <v>1900</v>
      </c>
      <c r="E642" s="121">
        <v>1</v>
      </c>
      <c r="F642" t="s">
        <v>442</v>
      </c>
      <c r="G642" s="121">
        <v>366</v>
      </c>
      <c r="H642" t="s">
        <v>382</v>
      </c>
      <c r="I642" t="s">
        <v>489</v>
      </c>
      <c r="J642" t="s">
        <v>437</v>
      </c>
      <c r="K642" t="s">
        <v>437</v>
      </c>
      <c r="L642" s="755" t="s">
        <v>86</v>
      </c>
      <c r="M642" t="s">
        <v>495</v>
      </c>
      <c r="N642" s="680">
        <f t="shared" ca="1" si="43"/>
        <v>0</v>
      </c>
      <c r="O642" s="680">
        <f t="shared" ca="1" si="43"/>
        <v>0</v>
      </c>
      <c r="P642" s="680">
        <f t="shared" ca="1" si="43"/>
        <v>0</v>
      </c>
      <c r="Q642" s="680">
        <f t="shared" ca="1" si="43"/>
        <v>0</v>
      </c>
      <c r="R642" s="680">
        <f t="shared" ca="1" si="43"/>
        <v>0</v>
      </c>
      <c r="S642" t="str">
        <f t="shared" ref="S642:S705" si="44">file_name</f>
        <v>ASRCMS202202</v>
      </c>
      <c r="T642" s="957">
        <f t="shared" ref="T642:T705" si="45">file_date</f>
        <v>45230</v>
      </c>
      <c r="U642" t="str">
        <f t="shared" ref="U642:U705" si="46">status</f>
        <v>Unaudited</v>
      </c>
    </row>
    <row r="643" spans="1:21" x14ac:dyDescent="0.25">
      <c r="A643" t="s">
        <v>438</v>
      </c>
      <c r="B643" t="s">
        <v>1380</v>
      </c>
      <c r="C643" t="s">
        <v>1381</v>
      </c>
      <c r="D643" s="15">
        <v>1900</v>
      </c>
      <c r="E643" s="121">
        <v>1</v>
      </c>
      <c r="F643" t="s">
        <v>442</v>
      </c>
      <c r="G643" s="121">
        <v>366</v>
      </c>
      <c r="H643" t="s">
        <v>382</v>
      </c>
      <c r="I643" t="s">
        <v>489</v>
      </c>
      <c r="J643" t="s">
        <v>437</v>
      </c>
      <c r="K643" t="s">
        <v>437</v>
      </c>
      <c r="L643" s="755" t="s">
        <v>87</v>
      </c>
      <c r="M643" t="s">
        <v>496</v>
      </c>
      <c r="N643" s="680">
        <f t="shared" ca="1" si="43"/>
        <v>0</v>
      </c>
      <c r="O643" s="680">
        <f t="shared" ca="1" si="43"/>
        <v>0</v>
      </c>
      <c r="P643" s="680">
        <f t="shared" ca="1" si="43"/>
        <v>0</v>
      </c>
      <c r="Q643" s="680">
        <f t="shared" ca="1" si="43"/>
        <v>0</v>
      </c>
      <c r="R643" s="680">
        <f t="shared" ca="1" si="43"/>
        <v>0</v>
      </c>
      <c r="S643" t="str">
        <f t="shared" si="44"/>
        <v>ASRCMS202202</v>
      </c>
      <c r="T643" s="957">
        <f t="shared" si="45"/>
        <v>45230</v>
      </c>
      <c r="U643" t="str">
        <f t="shared" si="46"/>
        <v>Unaudited</v>
      </c>
    </row>
    <row r="644" spans="1:21" x14ac:dyDescent="0.25">
      <c r="A644" t="s">
        <v>438</v>
      </c>
      <c r="B644" t="s">
        <v>1380</v>
      </c>
      <c r="C644" t="s">
        <v>1381</v>
      </c>
      <c r="D644" s="15">
        <v>1900</v>
      </c>
      <c r="E644" s="121">
        <v>1</v>
      </c>
      <c r="F644" t="s">
        <v>442</v>
      </c>
      <c r="G644" s="121">
        <v>366</v>
      </c>
      <c r="H644" t="s">
        <v>382</v>
      </c>
      <c r="I644" t="s">
        <v>489</v>
      </c>
      <c r="J644" t="s">
        <v>437</v>
      </c>
      <c r="K644" t="s">
        <v>437</v>
      </c>
      <c r="L644" s="755" t="s">
        <v>214</v>
      </c>
      <c r="M644" t="s">
        <v>497</v>
      </c>
      <c r="N644" s="680">
        <f t="shared" ca="1" si="43"/>
        <v>0</v>
      </c>
      <c r="O644" s="680">
        <f t="shared" ca="1" si="43"/>
        <v>0</v>
      </c>
      <c r="P644" s="680">
        <f t="shared" ca="1" si="43"/>
        <v>0</v>
      </c>
      <c r="Q644" s="680">
        <f t="shared" ca="1" si="43"/>
        <v>0</v>
      </c>
      <c r="R644" s="680">
        <f t="shared" ca="1" si="43"/>
        <v>0</v>
      </c>
      <c r="S644" t="str">
        <f t="shared" si="44"/>
        <v>ASRCMS202202</v>
      </c>
      <c r="T644" s="957">
        <f t="shared" si="45"/>
        <v>45230</v>
      </c>
      <c r="U644" t="str">
        <f t="shared" si="46"/>
        <v>Unaudited</v>
      </c>
    </row>
    <row r="645" spans="1:21" x14ac:dyDescent="0.25">
      <c r="A645" t="s">
        <v>438</v>
      </c>
      <c r="B645" t="s">
        <v>1380</v>
      </c>
      <c r="C645" t="s">
        <v>1381</v>
      </c>
      <c r="D645" s="15">
        <v>1900</v>
      </c>
      <c r="E645" s="121">
        <v>1</v>
      </c>
      <c r="F645" t="s">
        <v>442</v>
      </c>
      <c r="G645" s="121">
        <v>366</v>
      </c>
      <c r="H645" t="s">
        <v>382</v>
      </c>
      <c r="I645" t="s">
        <v>490</v>
      </c>
      <c r="J645" t="s">
        <v>26</v>
      </c>
      <c r="K645" t="s">
        <v>26</v>
      </c>
      <c r="L645" s="755" t="s">
        <v>205</v>
      </c>
      <c r="M645" t="s">
        <v>26</v>
      </c>
      <c r="N645" s="680">
        <f t="shared" ca="1" si="43"/>
        <v>0</v>
      </c>
      <c r="O645" s="680">
        <f t="shared" ca="1" si="43"/>
        <v>0</v>
      </c>
      <c r="P645" s="680">
        <f t="shared" ca="1" si="43"/>
        <v>0</v>
      </c>
      <c r="Q645" s="680">
        <f t="shared" ca="1" si="43"/>
        <v>0</v>
      </c>
      <c r="R645" s="680">
        <f t="shared" ca="1" si="43"/>
        <v>0</v>
      </c>
      <c r="S645" t="str">
        <f t="shared" si="44"/>
        <v>ASRCMS202202</v>
      </c>
      <c r="T645" s="957">
        <f t="shared" si="45"/>
        <v>45230</v>
      </c>
      <c r="U645" t="str">
        <f t="shared" si="46"/>
        <v>Unaudited</v>
      </c>
    </row>
    <row r="646" spans="1:21" x14ac:dyDescent="0.25">
      <c r="A646" t="s">
        <v>438</v>
      </c>
      <c r="B646" t="s">
        <v>1380</v>
      </c>
      <c r="C646" t="s">
        <v>1381</v>
      </c>
      <c r="D646" s="15">
        <v>1900</v>
      </c>
      <c r="E646" s="121">
        <v>1</v>
      </c>
      <c r="F646" t="s">
        <v>1026</v>
      </c>
      <c r="G646" s="121" t="s">
        <v>1379</v>
      </c>
      <c r="H646" t="s">
        <v>382</v>
      </c>
      <c r="I646" t="s">
        <v>433</v>
      </c>
      <c r="J646" t="s">
        <v>433</v>
      </c>
      <c r="K646" t="s">
        <v>433</v>
      </c>
      <c r="M646" t="s">
        <v>433</v>
      </c>
      <c r="N646" s="680">
        <f t="shared" ca="1" si="43"/>
        <v>0</v>
      </c>
      <c r="O646" s="680">
        <f t="shared" ca="1" si="43"/>
        <v>0</v>
      </c>
      <c r="P646" s="680">
        <f t="shared" ca="1" si="43"/>
        <v>0</v>
      </c>
      <c r="Q646" s="680">
        <f t="shared" ca="1" si="43"/>
        <v>0</v>
      </c>
      <c r="R646" s="680">
        <f t="shared" ca="1" si="43"/>
        <v>0</v>
      </c>
      <c r="S646" t="str">
        <f t="shared" si="44"/>
        <v>ASRCMS202202</v>
      </c>
      <c r="T646" s="957">
        <f t="shared" si="45"/>
        <v>45230</v>
      </c>
      <c r="U646" t="str">
        <f t="shared" si="46"/>
        <v>Unaudited</v>
      </c>
    </row>
    <row r="647" spans="1:21" x14ac:dyDescent="0.25">
      <c r="A647" t="s">
        <v>438</v>
      </c>
      <c r="B647" t="s">
        <v>1380</v>
      </c>
      <c r="C647" t="s">
        <v>1381</v>
      </c>
      <c r="D647" s="15">
        <v>1900</v>
      </c>
      <c r="E647" s="121">
        <v>1</v>
      </c>
      <c r="F647" t="s">
        <v>1026</v>
      </c>
      <c r="G647" s="121" t="s">
        <v>1379</v>
      </c>
      <c r="H647" t="s">
        <v>382</v>
      </c>
      <c r="I647" t="s">
        <v>488</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ASRCMS202202</v>
      </c>
      <c r="T647" s="957">
        <f t="shared" si="45"/>
        <v>45230</v>
      </c>
      <c r="U647" t="str">
        <f t="shared" si="46"/>
        <v>Unaudited</v>
      </c>
    </row>
    <row r="648" spans="1:21" x14ac:dyDescent="0.25">
      <c r="A648" t="s">
        <v>438</v>
      </c>
      <c r="B648" t="s">
        <v>1380</v>
      </c>
      <c r="C648" t="s">
        <v>1381</v>
      </c>
      <c r="D648" s="15">
        <v>1900</v>
      </c>
      <c r="E648" s="121">
        <v>1</v>
      </c>
      <c r="F648" t="s">
        <v>1026</v>
      </c>
      <c r="G648" s="121" t="s">
        <v>1379</v>
      </c>
      <c r="H648" t="s">
        <v>382</v>
      </c>
      <c r="I648" t="s">
        <v>488</v>
      </c>
      <c r="J648" t="s">
        <v>12</v>
      </c>
      <c r="K648" t="s">
        <v>223</v>
      </c>
      <c r="L648" s="755">
        <v>1.2</v>
      </c>
      <c r="M648" t="s">
        <v>223</v>
      </c>
      <c r="N648" s="680">
        <f t="shared" ca="1" si="43"/>
        <v>0</v>
      </c>
      <c r="O648" s="680">
        <f t="shared" ca="1" si="43"/>
        <v>0</v>
      </c>
      <c r="P648" s="680">
        <f t="shared" ca="1" si="43"/>
        <v>0</v>
      </c>
      <c r="Q648" s="680">
        <f t="shared" ca="1" si="43"/>
        <v>0</v>
      </c>
      <c r="R648" s="680">
        <f t="shared" ca="1" si="43"/>
        <v>0</v>
      </c>
      <c r="S648" t="str">
        <f t="shared" si="44"/>
        <v>ASRCMS202202</v>
      </c>
      <c r="T648" s="957">
        <f t="shared" si="45"/>
        <v>45230</v>
      </c>
      <c r="U648" t="str">
        <f t="shared" si="46"/>
        <v>Unaudited</v>
      </c>
    </row>
    <row r="649" spans="1:21" x14ac:dyDescent="0.25">
      <c r="A649" t="s">
        <v>438</v>
      </c>
      <c r="B649" t="s">
        <v>1380</v>
      </c>
      <c r="C649" t="s">
        <v>1381</v>
      </c>
      <c r="D649" s="15">
        <v>1900</v>
      </c>
      <c r="E649" s="121">
        <v>1</v>
      </c>
      <c r="F649" t="s">
        <v>1026</v>
      </c>
      <c r="G649" s="121" t="s">
        <v>1379</v>
      </c>
      <c r="H649" t="s">
        <v>382</v>
      </c>
      <c r="I649" t="s">
        <v>488</v>
      </c>
      <c r="J649" t="s">
        <v>12</v>
      </c>
      <c r="K649" t="s">
        <v>1318</v>
      </c>
      <c r="L649" s="755" t="s">
        <v>1314</v>
      </c>
      <c r="M649" t="s">
        <v>1318</v>
      </c>
      <c r="N649" s="680">
        <f t="shared" ca="1" si="43"/>
        <v>0</v>
      </c>
      <c r="O649" s="680">
        <f t="shared" ca="1" si="43"/>
        <v>0</v>
      </c>
      <c r="P649" s="680">
        <f t="shared" ca="1" si="43"/>
        <v>0</v>
      </c>
      <c r="Q649" s="680">
        <f t="shared" ca="1" si="43"/>
        <v>0</v>
      </c>
      <c r="R649" s="680">
        <f t="shared" ca="1" si="43"/>
        <v>0</v>
      </c>
      <c r="S649" t="str">
        <f t="shared" si="44"/>
        <v>ASRCMS202202</v>
      </c>
      <c r="T649" s="957">
        <f t="shared" si="45"/>
        <v>45230</v>
      </c>
      <c r="U649" t="str">
        <f t="shared" si="46"/>
        <v>Unaudited</v>
      </c>
    </row>
    <row r="650" spans="1:21" x14ac:dyDescent="0.25">
      <c r="A650" t="s">
        <v>438</v>
      </c>
      <c r="B650" t="s">
        <v>1380</v>
      </c>
      <c r="C650" t="s">
        <v>1381</v>
      </c>
      <c r="D650" s="15">
        <v>1900</v>
      </c>
      <c r="E650" s="121">
        <v>1</v>
      </c>
      <c r="F650" t="s">
        <v>1026</v>
      </c>
      <c r="G650" s="121" t="s">
        <v>1379</v>
      </c>
      <c r="H650" t="s">
        <v>382</v>
      </c>
      <c r="I650" t="s">
        <v>488</v>
      </c>
      <c r="J650" t="s">
        <v>12</v>
      </c>
      <c r="K650" t="s">
        <v>1320</v>
      </c>
      <c r="L650" s="755" t="s">
        <v>1319</v>
      </c>
      <c r="M650" t="s">
        <v>1320</v>
      </c>
      <c r="N650" s="680">
        <f t="shared" ca="1" si="43"/>
        <v>0</v>
      </c>
      <c r="O650" s="680">
        <f t="shared" ca="1" si="43"/>
        <v>0</v>
      </c>
      <c r="P650" s="680">
        <f t="shared" ca="1" si="43"/>
        <v>0</v>
      </c>
      <c r="Q650" s="680">
        <f t="shared" ca="1" si="43"/>
        <v>0</v>
      </c>
      <c r="R650" s="680">
        <f t="shared" ca="1" si="43"/>
        <v>0</v>
      </c>
      <c r="S650" t="str">
        <f t="shared" si="44"/>
        <v>ASRCMS202202</v>
      </c>
      <c r="T650" s="957">
        <f t="shared" si="45"/>
        <v>45230</v>
      </c>
      <c r="U650" t="str">
        <f t="shared" si="46"/>
        <v>Unaudited</v>
      </c>
    </row>
    <row r="651" spans="1:21" x14ac:dyDescent="0.25">
      <c r="A651" t="s">
        <v>438</v>
      </c>
      <c r="B651" t="s">
        <v>1380</v>
      </c>
      <c r="C651" t="s">
        <v>1381</v>
      </c>
      <c r="D651" s="15">
        <v>1900</v>
      </c>
      <c r="E651" s="121">
        <v>1</v>
      </c>
      <c r="F651" t="s">
        <v>1026</v>
      </c>
      <c r="G651" s="121" t="s">
        <v>1379</v>
      </c>
      <c r="H651" t="s">
        <v>382</v>
      </c>
      <c r="I651" t="s">
        <v>488</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ASRCMS202202</v>
      </c>
      <c r="T651" s="957">
        <f t="shared" si="45"/>
        <v>45230</v>
      </c>
      <c r="U651" t="str">
        <f t="shared" si="46"/>
        <v>Unaudited</v>
      </c>
    </row>
    <row r="652" spans="1:21" x14ac:dyDescent="0.25">
      <c r="A652" t="s">
        <v>438</v>
      </c>
      <c r="B652" t="s">
        <v>1380</v>
      </c>
      <c r="C652" t="s">
        <v>1381</v>
      </c>
      <c r="D652" s="15">
        <v>1900</v>
      </c>
      <c r="E652" s="121">
        <v>1</v>
      </c>
      <c r="F652" t="s">
        <v>1026</v>
      </c>
      <c r="G652" s="121" t="s">
        <v>1379</v>
      </c>
      <c r="H652" t="s">
        <v>382</v>
      </c>
      <c r="I652" t="s">
        <v>489</v>
      </c>
      <c r="J652" t="s">
        <v>434</v>
      </c>
      <c r="K652" t="s">
        <v>791</v>
      </c>
      <c r="L652" s="755">
        <v>2.1</v>
      </c>
      <c r="M652" t="s">
        <v>726</v>
      </c>
      <c r="N652" s="680">
        <f t="shared" ca="1" si="43"/>
        <v>0</v>
      </c>
      <c r="O652" s="680">
        <f t="shared" ca="1" si="43"/>
        <v>0</v>
      </c>
      <c r="P652" s="680">
        <f t="shared" ca="1" si="43"/>
        <v>0</v>
      </c>
      <c r="Q652" s="680">
        <f t="shared" ca="1" si="43"/>
        <v>0</v>
      </c>
      <c r="R652" s="680">
        <f t="shared" ca="1" si="43"/>
        <v>0</v>
      </c>
      <c r="S652" t="str">
        <f t="shared" si="44"/>
        <v>ASRCMS202202</v>
      </c>
      <c r="T652" s="957">
        <f t="shared" si="45"/>
        <v>45230</v>
      </c>
      <c r="U652" t="str">
        <f t="shared" si="46"/>
        <v>Unaudited</v>
      </c>
    </row>
    <row r="653" spans="1:21" x14ac:dyDescent="0.25">
      <c r="A653" t="s">
        <v>438</v>
      </c>
      <c r="B653" t="s">
        <v>1380</v>
      </c>
      <c r="C653" t="s">
        <v>1381</v>
      </c>
      <c r="D653" s="15">
        <v>1900</v>
      </c>
      <c r="E653" s="121">
        <v>1</v>
      </c>
      <c r="F653" t="s">
        <v>1026</v>
      </c>
      <c r="G653" s="121" t="s">
        <v>1379</v>
      </c>
      <c r="H653" t="s">
        <v>382</v>
      </c>
      <c r="I653" t="s">
        <v>489</v>
      </c>
      <c r="J653" t="s">
        <v>434</v>
      </c>
      <c r="K653" t="s">
        <v>791</v>
      </c>
      <c r="L653" s="755">
        <v>2.2000000000000002</v>
      </c>
      <c r="M653" t="s">
        <v>727</v>
      </c>
      <c r="N653" s="680">
        <f t="shared" ca="1" si="43"/>
        <v>0</v>
      </c>
      <c r="O653" s="680">
        <f t="shared" ca="1" si="43"/>
        <v>0</v>
      </c>
      <c r="P653" s="680">
        <f t="shared" ca="1" si="43"/>
        <v>0</v>
      </c>
      <c r="Q653" s="680">
        <f t="shared" ca="1" si="43"/>
        <v>0</v>
      </c>
      <c r="R653" s="680">
        <f t="shared" ca="1" si="43"/>
        <v>0</v>
      </c>
      <c r="S653" t="str">
        <f t="shared" si="44"/>
        <v>ASRCMS202202</v>
      </c>
      <c r="T653" s="957">
        <f t="shared" si="45"/>
        <v>45230</v>
      </c>
      <c r="U653" t="str">
        <f t="shared" si="46"/>
        <v>Unaudited</v>
      </c>
    </row>
    <row r="654" spans="1:21" x14ac:dyDescent="0.25">
      <c r="A654" t="s">
        <v>438</v>
      </c>
      <c r="B654" t="s">
        <v>1380</v>
      </c>
      <c r="C654" t="s">
        <v>1381</v>
      </c>
      <c r="D654" s="15">
        <v>1900</v>
      </c>
      <c r="E654" s="121">
        <v>1</v>
      </c>
      <c r="F654" t="s">
        <v>1026</v>
      </c>
      <c r="G654" s="121" t="s">
        <v>1379</v>
      </c>
      <c r="H654" t="s">
        <v>382</v>
      </c>
      <c r="I654" t="s">
        <v>489</v>
      </c>
      <c r="J654" t="s">
        <v>434</v>
      </c>
      <c r="K654" t="s">
        <v>791</v>
      </c>
      <c r="L654" s="755">
        <v>2.2999999999999998</v>
      </c>
      <c r="M654" t="s">
        <v>728</v>
      </c>
      <c r="N654" s="680">
        <f t="shared" ca="1" si="43"/>
        <v>0</v>
      </c>
      <c r="O654" s="680">
        <f t="shared" ca="1" si="43"/>
        <v>0</v>
      </c>
      <c r="P654" s="680">
        <f t="shared" ca="1" si="43"/>
        <v>0</v>
      </c>
      <c r="Q654" s="680">
        <f t="shared" ca="1" si="43"/>
        <v>0</v>
      </c>
      <c r="R654" s="680">
        <f t="shared" ca="1" si="43"/>
        <v>0</v>
      </c>
      <c r="S654" t="str">
        <f t="shared" si="44"/>
        <v>ASRCMS202202</v>
      </c>
      <c r="T654" s="957">
        <f t="shared" si="45"/>
        <v>45230</v>
      </c>
      <c r="U654" t="str">
        <f t="shared" si="46"/>
        <v>Unaudited</v>
      </c>
    </row>
    <row r="655" spans="1:21" x14ac:dyDescent="0.25">
      <c r="A655" t="s">
        <v>438</v>
      </c>
      <c r="B655" t="s">
        <v>1380</v>
      </c>
      <c r="C655" t="s">
        <v>1381</v>
      </c>
      <c r="D655" s="15">
        <v>1900</v>
      </c>
      <c r="E655" s="121">
        <v>1</v>
      </c>
      <c r="F655" t="s">
        <v>1026</v>
      </c>
      <c r="G655" s="121" t="s">
        <v>1379</v>
      </c>
      <c r="H655" t="s">
        <v>382</v>
      </c>
      <c r="I655" t="s">
        <v>489</v>
      </c>
      <c r="J655" t="s">
        <v>434</v>
      </c>
      <c r="K655" t="s">
        <v>791</v>
      </c>
      <c r="L655" s="755">
        <v>2.4</v>
      </c>
      <c r="M655" t="s">
        <v>729</v>
      </c>
      <c r="N655" s="680">
        <f t="shared" ca="1" si="43"/>
        <v>0</v>
      </c>
      <c r="O655" s="680">
        <f t="shared" ca="1" si="43"/>
        <v>0</v>
      </c>
      <c r="P655" s="680">
        <f t="shared" ca="1" si="43"/>
        <v>0</v>
      </c>
      <c r="Q655" s="680">
        <f t="shared" ca="1" si="43"/>
        <v>0</v>
      </c>
      <c r="R655" s="680">
        <f t="shared" ca="1" si="43"/>
        <v>0</v>
      </c>
      <c r="S655" t="str">
        <f t="shared" si="44"/>
        <v>ASRCMS202202</v>
      </c>
      <c r="T655" s="957">
        <f t="shared" si="45"/>
        <v>45230</v>
      </c>
      <c r="U655" t="str">
        <f t="shared" si="46"/>
        <v>Unaudited</v>
      </c>
    </row>
    <row r="656" spans="1:21" x14ac:dyDescent="0.25">
      <c r="A656" t="s">
        <v>438</v>
      </c>
      <c r="B656" t="s">
        <v>1380</v>
      </c>
      <c r="C656" t="s">
        <v>1381</v>
      </c>
      <c r="D656" s="15">
        <v>1900</v>
      </c>
      <c r="E656" s="121">
        <v>1</v>
      </c>
      <c r="F656" t="s">
        <v>1026</v>
      </c>
      <c r="G656" s="121" t="s">
        <v>1379</v>
      </c>
      <c r="H656" t="s">
        <v>382</v>
      </c>
      <c r="I656" t="s">
        <v>489</v>
      </c>
      <c r="J656" t="s">
        <v>434</v>
      </c>
      <c r="K656" t="s">
        <v>791</v>
      </c>
      <c r="L656" s="755">
        <v>2.5</v>
      </c>
      <c r="M656" t="s">
        <v>771</v>
      </c>
      <c r="N656" s="680">
        <f t="shared" ca="1" si="43"/>
        <v>0</v>
      </c>
      <c r="O656" s="680">
        <f t="shared" ca="1" si="43"/>
        <v>0</v>
      </c>
      <c r="P656" s="680">
        <f t="shared" ca="1" si="43"/>
        <v>0</v>
      </c>
      <c r="Q656" s="680">
        <f t="shared" ca="1" si="43"/>
        <v>0</v>
      </c>
      <c r="R656" s="680">
        <f t="shared" ca="1" si="43"/>
        <v>0</v>
      </c>
      <c r="S656" t="str">
        <f t="shared" si="44"/>
        <v>ASRCMS202202</v>
      </c>
      <c r="T656" s="957">
        <f t="shared" si="45"/>
        <v>45230</v>
      </c>
      <c r="U656" t="str">
        <f t="shared" si="46"/>
        <v>Unaudited</v>
      </c>
    </row>
    <row r="657" spans="1:21" x14ac:dyDescent="0.25">
      <c r="A657" t="s">
        <v>438</v>
      </c>
      <c r="B657" t="s">
        <v>1380</v>
      </c>
      <c r="C657" t="s">
        <v>1381</v>
      </c>
      <c r="D657" s="15">
        <v>1900</v>
      </c>
      <c r="E657" s="121">
        <v>1</v>
      </c>
      <c r="F657" t="s">
        <v>1026</v>
      </c>
      <c r="G657" s="121" t="s">
        <v>1379</v>
      </c>
      <c r="H657" t="s">
        <v>382</v>
      </c>
      <c r="I657" t="s">
        <v>489</v>
      </c>
      <c r="J657" t="s">
        <v>434</v>
      </c>
      <c r="K657" t="s">
        <v>791</v>
      </c>
      <c r="L657" s="755">
        <v>2.6</v>
      </c>
      <c r="M657" t="s">
        <v>187</v>
      </c>
      <c r="N657" s="680">
        <f t="shared" ca="1" si="43"/>
        <v>0</v>
      </c>
      <c r="O657" s="680">
        <f t="shared" ca="1" si="43"/>
        <v>0</v>
      </c>
      <c r="P657" s="680">
        <f t="shared" ca="1" si="43"/>
        <v>0</v>
      </c>
      <c r="Q657" s="680">
        <f t="shared" ca="1" si="43"/>
        <v>0</v>
      </c>
      <c r="R657" s="680">
        <f t="shared" ca="1" si="43"/>
        <v>0</v>
      </c>
      <c r="S657" t="str">
        <f t="shared" si="44"/>
        <v>ASRCMS202202</v>
      </c>
      <c r="T657" s="957">
        <f t="shared" si="45"/>
        <v>45230</v>
      </c>
      <c r="U657" t="str">
        <f t="shared" si="46"/>
        <v>Unaudited</v>
      </c>
    </row>
    <row r="658" spans="1:21" x14ac:dyDescent="0.25">
      <c r="A658" t="s">
        <v>438</v>
      </c>
      <c r="B658" t="s">
        <v>1380</v>
      </c>
      <c r="C658" t="s">
        <v>1381</v>
      </c>
      <c r="D658" s="15">
        <v>1900</v>
      </c>
      <c r="E658" s="121">
        <v>1</v>
      </c>
      <c r="F658" t="s">
        <v>1026</v>
      </c>
      <c r="G658" s="121" t="s">
        <v>1379</v>
      </c>
      <c r="H658" t="s">
        <v>382</v>
      </c>
      <c r="I658" t="s">
        <v>489</v>
      </c>
      <c r="J658" t="s">
        <v>434</v>
      </c>
      <c r="K658" t="s">
        <v>791</v>
      </c>
      <c r="L658" s="755">
        <v>2.7</v>
      </c>
      <c r="M658" t="s">
        <v>792</v>
      </c>
      <c r="N658" s="680">
        <f t="shared" ca="1" si="43"/>
        <v>0</v>
      </c>
      <c r="O658" s="680">
        <f t="shared" ca="1" si="43"/>
        <v>0</v>
      </c>
      <c r="P658" s="680">
        <f t="shared" ca="1" si="43"/>
        <v>0</v>
      </c>
      <c r="Q658" s="680">
        <f t="shared" ca="1" si="43"/>
        <v>0</v>
      </c>
      <c r="R658" s="680">
        <f t="shared" ca="1" si="43"/>
        <v>0</v>
      </c>
      <c r="S658" t="str">
        <f t="shared" si="44"/>
        <v>ASRCMS202202</v>
      </c>
      <c r="T658" s="957">
        <f t="shared" si="45"/>
        <v>45230</v>
      </c>
      <c r="U658" t="str">
        <f t="shared" si="46"/>
        <v>Unaudited</v>
      </c>
    </row>
    <row r="659" spans="1:21" x14ac:dyDescent="0.25">
      <c r="A659" t="s">
        <v>438</v>
      </c>
      <c r="B659" t="s">
        <v>1380</v>
      </c>
      <c r="C659" t="s">
        <v>1381</v>
      </c>
      <c r="D659" s="15">
        <v>1900</v>
      </c>
      <c r="E659" s="121">
        <v>1</v>
      </c>
      <c r="F659" t="s">
        <v>1026</v>
      </c>
      <c r="G659" s="121" t="s">
        <v>1379</v>
      </c>
      <c r="H659" t="s">
        <v>382</v>
      </c>
      <c r="I659" t="s">
        <v>489</v>
      </c>
      <c r="J659" t="s">
        <v>434</v>
      </c>
      <c r="K659" t="s">
        <v>791</v>
      </c>
      <c r="L659" s="755">
        <v>2.8</v>
      </c>
      <c r="M659" t="s">
        <v>793</v>
      </c>
      <c r="N659" s="680">
        <f t="shared" ca="1" si="43"/>
        <v>0</v>
      </c>
      <c r="O659" s="680">
        <f t="shared" ca="1" si="43"/>
        <v>0</v>
      </c>
      <c r="P659" s="680">
        <f t="shared" ca="1" si="43"/>
        <v>0</v>
      </c>
      <c r="Q659" s="680">
        <f t="shared" ca="1" si="43"/>
        <v>0</v>
      </c>
      <c r="R659" s="680">
        <f t="shared" ca="1" si="43"/>
        <v>0</v>
      </c>
      <c r="S659" t="str">
        <f t="shared" si="44"/>
        <v>ASRCMS202202</v>
      </c>
      <c r="T659" s="957">
        <f t="shared" si="45"/>
        <v>45230</v>
      </c>
      <c r="U659" t="str">
        <f t="shared" si="46"/>
        <v>Unaudited</v>
      </c>
    </row>
    <row r="660" spans="1:21" x14ac:dyDescent="0.25">
      <c r="A660" t="s">
        <v>438</v>
      </c>
      <c r="B660" t="s">
        <v>1380</v>
      </c>
      <c r="C660" t="s">
        <v>1381</v>
      </c>
      <c r="D660" s="15">
        <v>1900</v>
      </c>
      <c r="E660" s="121">
        <v>1</v>
      </c>
      <c r="F660" t="s">
        <v>1026</v>
      </c>
      <c r="G660" s="121" t="s">
        <v>1379</v>
      </c>
      <c r="H660" t="s">
        <v>382</v>
      </c>
      <c r="I660" t="s">
        <v>489</v>
      </c>
      <c r="J660" t="s">
        <v>434</v>
      </c>
      <c r="K660" t="s">
        <v>791</v>
      </c>
      <c r="L660" s="755">
        <v>2.9</v>
      </c>
      <c r="M660" t="s">
        <v>774</v>
      </c>
      <c r="N660" s="680">
        <f t="shared" ca="1" si="43"/>
        <v>0</v>
      </c>
      <c r="O660" s="680">
        <f t="shared" ca="1" si="43"/>
        <v>0</v>
      </c>
      <c r="P660" s="680">
        <f t="shared" ca="1" si="43"/>
        <v>0</v>
      </c>
      <c r="Q660" s="680">
        <f t="shared" ca="1" si="43"/>
        <v>0</v>
      </c>
      <c r="R660" s="680">
        <f t="shared" ca="1" si="43"/>
        <v>0</v>
      </c>
      <c r="S660" t="str">
        <f t="shared" si="44"/>
        <v>ASRCMS202202</v>
      </c>
      <c r="T660" s="957">
        <f t="shared" si="45"/>
        <v>45230</v>
      </c>
      <c r="U660" t="str">
        <f t="shared" si="46"/>
        <v>Unaudited</v>
      </c>
    </row>
    <row r="661" spans="1:21" x14ac:dyDescent="0.25">
      <c r="A661" t="s">
        <v>438</v>
      </c>
      <c r="B661" t="s">
        <v>1380</v>
      </c>
      <c r="C661" t="s">
        <v>1381</v>
      </c>
      <c r="D661" s="15">
        <v>1900</v>
      </c>
      <c r="E661" s="121">
        <v>1</v>
      </c>
      <c r="F661" t="s">
        <v>1026</v>
      </c>
      <c r="G661" s="121" t="s">
        <v>1379</v>
      </c>
      <c r="H661" t="s">
        <v>382</v>
      </c>
      <c r="I661" t="s">
        <v>489</v>
      </c>
      <c r="J661" t="s">
        <v>434</v>
      </c>
      <c r="K661" t="s">
        <v>224</v>
      </c>
      <c r="L661" s="755">
        <v>2.11</v>
      </c>
      <c r="M661" t="s">
        <v>229</v>
      </c>
      <c r="N661" s="680">
        <f t="shared" ca="1" si="43"/>
        <v>0</v>
      </c>
      <c r="O661" s="680">
        <f t="shared" ca="1" si="43"/>
        <v>0</v>
      </c>
      <c r="P661" s="680">
        <f t="shared" ca="1" si="43"/>
        <v>0</v>
      </c>
      <c r="Q661" s="680">
        <f t="shared" ca="1" si="43"/>
        <v>0</v>
      </c>
      <c r="R661" s="680">
        <f t="shared" ca="1" si="43"/>
        <v>0</v>
      </c>
      <c r="S661" t="str">
        <f t="shared" si="44"/>
        <v>ASRCMS202202</v>
      </c>
      <c r="T661" s="957">
        <f t="shared" si="45"/>
        <v>45230</v>
      </c>
      <c r="U661" t="str">
        <f t="shared" si="46"/>
        <v>Unaudited</v>
      </c>
    </row>
    <row r="662" spans="1:21" x14ac:dyDescent="0.25">
      <c r="A662" t="s">
        <v>438</v>
      </c>
      <c r="B662" t="s">
        <v>1380</v>
      </c>
      <c r="C662" t="s">
        <v>1381</v>
      </c>
      <c r="D662" s="15">
        <v>1900</v>
      </c>
      <c r="E662" s="121">
        <v>1</v>
      </c>
      <c r="F662" t="s">
        <v>1026</v>
      </c>
      <c r="G662" s="121" t="s">
        <v>1379</v>
      </c>
      <c r="H662" t="s">
        <v>382</v>
      </c>
      <c r="I662" t="s">
        <v>489</v>
      </c>
      <c r="J662" t="s">
        <v>434</v>
      </c>
      <c r="K662" t="s">
        <v>224</v>
      </c>
      <c r="L662" s="755">
        <v>2.12</v>
      </c>
      <c r="M662" t="s">
        <v>555</v>
      </c>
      <c r="N662" s="680">
        <f t="shared" ca="1" si="43"/>
        <v>0</v>
      </c>
      <c r="O662" s="680">
        <f t="shared" ca="1" si="43"/>
        <v>0</v>
      </c>
      <c r="P662" s="680">
        <f t="shared" ca="1" si="43"/>
        <v>0</v>
      </c>
      <c r="Q662" s="680">
        <f t="shared" ca="1" si="43"/>
        <v>0</v>
      </c>
      <c r="R662" s="680">
        <f t="shared" ca="1" si="43"/>
        <v>0</v>
      </c>
      <c r="S662" t="str">
        <f t="shared" si="44"/>
        <v>ASRCMS202202</v>
      </c>
      <c r="T662" s="957">
        <f t="shared" si="45"/>
        <v>45230</v>
      </c>
      <c r="U662" t="str">
        <f t="shared" si="46"/>
        <v>Unaudited</v>
      </c>
    </row>
    <row r="663" spans="1:21" x14ac:dyDescent="0.25">
      <c r="A663" t="s">
        <v>438</v>
      </c>
      <c r="B663" t="s">
        <v>1380</v>
      </c>
      <c r="C663" t="s">
        <v>1381</v>
      </c>
      <c r="D663" s="15">
        <v>1900</v>
      </c>
      <c r="E663" s="121">
        <v>1</v>
      </c>
      <c r="F663" t="s">
        <v>1026</v>
      </c>
      <c r="G663" s="121" t="s">
        <v>1379</v>
      </c>
      <c r="H663" t="s">
        <v>382</v>
      </c>
      <c r="I663" t="s">
        <v>489</v>
      </c>
      <c r="J663" t="s">
        <v>434</v>
      </c>
      <c r="K663" t="s">
        <v>224</v>
      </c>
      <c r="L663" s="755">
        <v>2.13</v>
      </c>
      <c r="M663" t="s">
        <v>230</v>
      </c>
      <c r="N663" s="680">
        <f t="shared" ca="1" si="43"/>
        <v>0</v>
      </c>
      <c r="O663" s="680">
        <f t="shared" ca="1" si="43"/>
        <v>0</v>
      </c>
      <c r="P663" s="680">
        <f t="shared" ca="1" si="43"/>
        <v>0</v>
      </c>
      <c r="Q663" s="680">
        <f t="shared" ca="1" si="43"/>
        <v>0</v>
      </c>
      <c r="R663" s="680">
        <f t="shared" ca="1" si="43"/>
        <v>0</v>
      </c>
      <c r="S663" t="str">
        <f t="shared" si="44"/>
        <v>ASRCMS202202</v>
      </c>
      <c r="T663" s="957">
        <f t="shared" si="45"/>
        <v>45230</v>
      </c>
      <c r="U663" t="str">
        <f t="shared" si="46"/>
        <v>Unaudited</v>
      </c>
    </row>
    <row r="664" spans="1:21" x14ac:dyDescent="0.25">
      <c r="A664" t="s">
        <v>438</v>
      </c>
      <c r="B664" t="s">
        <v>1380</v>
      </c>
      <c r="C664" t="s">
        <v>1381</v>
      </c>
      <c r="D664" s="15">
        <v>1900</v>
      </c>
      <c r="E664" s="121">
        <v>1</v>
      </c>
      <c r="F664" t="s">
        <v>1026</v>
      </c>
      <c r="G664" s="121" t="s">
        <v>1379</v>
      </c>
      <c r="H664" t="s">
        <v>382</v>
      </c>
      <c r="I664" t="s">
        <v>489</v>
      </c>
      <c r="J664" t="s">
        <v>434</v>
      </c>
      <c r="K664" t="s">
        <v>224</v>
      </c>
      <c r="L664" s="755">
        <v>2.14</v>
      </c>
      <c r="M664" t="s">
        <v>559</v>
      </c>
      <c r="N664" s="680">
        <f t="shared" ca="1" si="43"/>
        <v>0</v>
      </c>
      <c r="O664" s="680">
        <f t="shared" ca="1" si="43"/>
        <v>0</v>
      </c>
      <c r="P664" s="680">
        <f t="shared" ca="1" si="43"/>
        <v>0</v>
      </c>
      <c r="Q664" s="680">
        <f t="shared" ca="1" si="43"/>
        <v>0</v>
      </c>
      <c r="R664" s="680">
        <f t="shared" ca="1" si="43"/>
        <v>0</v>
      </c>
      <c r="S664" t="str">
        <f t="shared" si="44"/>
        <v>ASRCMS202202</v>
      </c>
      <c r="T664" s="957">
        <f t="shared" si="45"/>
        <v>45230</v>
      </c>
      <c r="U664" t="str">
        <f t="shared" si="46"/>
        <v>Unaudited</v>
      </c>
    </row>
    <row r="665" spans="1:21" x14ac:dyDescent="0.25">
      <c r="A665" t="s">
        <v>438</v>
      </c>
      <c r="B665" t="s">
        <v>1380</v>
      </c>
      <c r="C665" t="s">
        <v>1381</v>
      </c>
      <c r="D665" s="15">
        <v>1900</v>
      </c>
      <c r="E665" s="121">
        <v>1</v>
      </c>
      <c r="F665" t="s">
        <v>1026</v>
      </c>
      <c r="G665" s="121" t="s">
        <v>1379</v>
      </c>
      <c r="H665" t="s">
        <v>382</v>
      </c>
      <c r="I665" t="s">
        <v>489</v>
      </c>
      <c r="J665" t="s">
        <v>434</v>
      </c>
      <c r="K665" t="s">
        <v>224</v>
      </c>
      <c r="L665" s="755">
        <v>2.15</v>
      </c>
      <c r="M665" t="s">
        <v>20</v>
      </c>
      <c r="N665" s="680">
        <f t="shared" ca="1" si="43"/>
        <v>0</v>
      </c>
      <c r="O665" s="680">
        <f t="shared" ca="1" si="43"/>
        <v>0</v>
      </c>
      <c r="P665" s="680">
        <f t="shared" ca="1" si="43"/>
        <v>0</v>
      </c>
      <c r="Q665" s="680">
        <f t="shared" ca="1" si="43"/>
        <v>0</v>
      </c>
      <c r="R665" s="680">
        <f t="shared" ca="1" si="43"/>
        <v>0</v>
      </c>
      <c r="S665" t="str">
        <f t="shared" si="44"/>
        <v>ASRCMS202202</v>
      </c>
      <c r="T665" s="957">
        <f t="shared" si="45"/>
        <v>45230</v>
      </c>
      <c r="U665" t="str">
        <f t="shared" si="46"/>
        <v>Unaudited</v>
      </c>
    </row>
    <row r="666" spans="1:21" x14ac:dyDescent="0.25">
      <c r="A666" t="s">
        <v>438</v>
      </c>
      <c r="B666" t="s">
        <v>1380</v>
      </c>
      <c r="C666" t="s">
        <v>1381</v>
      </c>
      <c r="D666" s="15">
        <v>1900</v>
      </c>
      <c r="E666" s="121">
        <v>1</v>
      </c>
      <c r="F666" t="s">
        <v>1026</v>
      </c>
      <c r="G666" s="121" t="s">
        <v>1379</v>
      </c>
      <c r="H666" t="s">
        <v>382</v>
      </c>
      <c r="I666" t="s">
        <v>489</v>
      </c>
      <c r="J666" t="s">
        <v>434</v>
      </c>
      <c r="K666" t="s">
        <v>224</v>
      </c>
      <c r="L666" s="755">
        <v>2.16</v>
      </c>
      <c r="M666" t="s">
        <v>794</v>
      </c>
      <c r="N666" s="680">
        <f t="shared" ca="1" si="43"/>
        <v>0</v>
      </c>
      <c r="O666" s="680">
        <f t="shared" ca="1" si="43"/>
        <v>0</v>
      </c>
      <c r="P666" s="680">
        <f t="shared" ca="1" si="43"/>
        <v>0</v>
      </c>
      <c r="Q666" s="680">
        <f t="shared" ca="1" si="43"/>
        <v>0</v>
      </c>
      <c r="R666" s="680">
        <f t="shared" ca="1" si="43"/>
        <v>0</v>
      </c>
      <c r="S666" t="str">
        <f t="shared" si="44"/>
        <v>ASRCMS202202</v>
      </c>
      <c r="T666" s="957">
        <f t="shared" si="45"/>
        <v>45230</v>
      </c>
      <c r="U666" t="str">
        <f t="shared" si="46"/>
        <v>Unaudited</v>
      </c>
    </row>
    <row r="667" spans="1:21" x14ac:dyDescent="0.25">
      <c r="A667" t="s">
        <v>438</v>
      </c>
      <c r="B667" t="s">
        <v>1380</v>
      </c>
      <c r="C667" t="s">
        <v>1381</v>
      </c>
      <c r="D667" s="15">
        <v>1900</v>
      </c>
      <c r="E667" s="121">
        <v>1</v>
      </c>
      <c r="F667" t="s">
        <v>1026</v>
      </c>
      <c r="G667" s="121" t="s">
        <v>1379</v>
      </c>
      <c r="H667" t="s">
        <v>382</v>
      </c>
      <c r="I667" t="s">
        <v>489</v>
      </c>
      <c r="J667" t="s">
        <v>434</v>
      </c>
      <c r="K667" t="s">
        <v>224</v>
      </c>
      <c r="L667" s="755">
        <v>2.17</v>
      </c>
      <c r="M667" t="s">
        <v>1047</v>
      </c>
      <c r="N667" s="680">
        <f t="shared" ca="1" si="43"/>
        <v>0</v>
      </c>
      <c r="O667" s="680">
        <f t="shared" ca="1" si="43"/>
        <v>0</v>
      </c>
      <c r="P667" s="680">
        <f t="shared" ca="1" si="43"/>
        <v>0</v>
      </c>
      <c r="Q667" s="680">
        <f t="shared" ca="1" si="43"/>
        <v>0</v>
      </c>
      <c r="R667" s="680">
        <f t="shared" ca="1" si="43"/>
        <v>0</v>
      </c>
      <c r="S667" t="str">
        <f t="shared" si="44"/>
        <v>ASRCMS202202</v>
      </c>
      <c r="T667" s="957">
        <f t="shared" si="45"/>
        <v>45230</v>
      </c>
      <c r="U667" t="str">
        <f t="shared" si="46"/>
        <v>Unaudited</v>
      </c>
    </row>
    <row r="668" spans="1:21" x14ac:dyDescent="0.25">
      <c r="A668" t="s">
        <v>438</v>
      </c>
      <c r="B668" t="s">
        <v>1380</v>
      </c>
      <c r="C668" t="s">
        <v>1381</v>
      </c>
      <c r="D668" s="15">
        <v>1900</v>
      </c>
      <c r="E668" s="121">
        <v>1</v>
      </c>
      <c r="F668" t="s">
        <v>1026</v>
      </c>
      <c r="G668" s="121" t="s">
        <v>1379</v>
      </c>
      <c r="H668" t="s">
        <v>382</v>
      </c>
      <c r="I668" t="s">
        <v>489</v>
      </c>
      <c r="J668" t="s">
        <v>434</v>
      </c>
      <c r="K668" t="s">
        <v>224</v>
      </c>
      <c r="L668" s="755">
        <v>2.1800000000000002</v>
      </c>
      <c r="M668" t="s">
        <v>651</v>
      </c>
      <c r="N668" s="680">
        <f t="shared" ca="1" si="43"/>
        <v>0</v>
      </c>
      <c r="O668" s="680">
        <f t="shared" ca="1" si="43"/>
        <v>0</v>
      </c>
      <c r="P668" s="680">
        <f t="shared" ca="1" si="43"/>
        <v>0</v>
      </c>
      <c r="Q668" s="680">
        <f t="shared" ca="1" si="43"/>
        <v>0</v>
      </c>
      <c r="R668" s="680">
        <f t="shared" ca="1" si="43"/>
        <v>0</v>
      </c>
      <c r="S668" t="str">
        <f t="shared" si="44"/>
        <v>ASRCMS202202</v>
      </c>
      <c r="T668" s="957">
        <f t="shared" si="45"/>
        <v>45230</v>
      </c>
      <c r="U668" t="str">
        <f t="shared" si="46"/>
        <v>Unaudited</v>
      </c>
    </row>
    <row r="669" spans="1:21" x14ac:dyDescent="0.25">
      <c r="A669" t="s">
        <v>438</v>
      </c>
      <c r="B669" t="s">
        <v>1380</v>
      </c>
      <c r="C669" t="s">
        <v>1381</v>
      </c>
      <c r="D669" s="15">
        <v>1900</v>
      </c>
      <c r="E669" s="121">
        <v>1</v>
      </c>
      <c r="F669" t="s">
        <v>1026</v>
      </c>
      <c r="G669" s="121" t="s">
        <v>1379</v>
      </c>
      <c r="H669" t="s">
        <v>382</v>
      </c>
      <c r="I669" t="s">
        <v>489</v>
      </c>
      <c r="J669" t="s">
        <v>434</v>
      </c>
      <c r="K669" t="s">
        <v>224</v>
      </c>
      <c r="L669" s="755">
        <v>2.19</v>
      </c>
      <c r="M669" t="s">
        <v>219</v>
      </c>
      <c r="N669" s="680">
        <f t="shared" ca="1" si="43"/>
        <v>0</v>
      </c>
      <c r="O669" s="680">
        <f t="shared" ca="1" si="43"/>
        <v>0</v>
      </c>
      <c r="P669" s="680">
        <f t="shared" ca="1" si="43"/>
        <v>0</v>
      </c>
      <c r="Q669" s="680">
        <f t="shared" ca="1" si="43"/>
        <v>0</v>
      </c>
      <c r="R669" s="680">
        <f t="shared" ca="1" si="43"/>
        <v>0</v>
      </c>
      <c r="S669" t="str">
        <f t="shared" si="44"/>
        <v>ASRCMS202202</v>
      </c>
      <c r="T669" s="957">
        <f t="shared" si="45"/>
        <v>45230</v>
      </c>
      <c r="U669" t="str">
        <f t="shared" si="46"/>
        <v>Unaudited</v>
      </c>
    </row>
    <row r="670" spans="1:21" x14ac:dyDescent="0.25">
      <c r="A670" t="s">
        <v>438</v>
      </c>
      <c r="B670" t="s">
        <v>1380</v>
      </c>
      <c r="C670" t="s">
        <v>1381</v>
      </c>
      <c r="D670" s="15">
        <v>1900</v>
      </c>
      <c r="E670" s="121">
        <v>1</v>
      </c>
      <c r="F670" t="s">
        <v>1026</v>
      </c>
      <c r="G670" s="121" t="s">
        <v>1379</v>
      </c>
      <c r="H670" t="s">
        <v>382</v>
      </c>
      <c r="I670" t="s">
        <v>489</v>
      </c>
      <c r="J670" t="s">
        <v>434</v>
      </c>
      <c r="K670" t="s">
        <v>224</v>
      </c>
      <c r="L670" s="755" t="s">
        <v>700</v>
      </c>
      <c r="M670" t="s">
        <v>231</v>
      </c>
      <c r="N670" s="680">
        <f t="shared" ca="1" si="43"/>
        <v>0</v>
      </c>
      <c r="O670" s="680">
        <f t="shared" ca="1" si="43"/>
        <v>0</v>
      </c>
      <c r="P670" s="680">
        <f t="shared" ca="1" si="43"/>
        <v>0</v>
      </c>
      <c r="Q670" s="680">
        <f t="shared" ca="1" si="43"/>
        <v>0</v>
      </c>
      <c r="R670" s="680">
        <f t="shared" ca="1" si="43"/>
        <v>0</v>
      </c>
      <c r="S670" t="str">
        <f t="shared" si="44"/>
        <v>ASRCMS202202</v>
      </c>
      <c r="T670" s="957">
        <f t="shared" si="45"/>
        <v>45230</v>
      </c>
      <c r="U670" t="str">
        <f t="shared" si="46"/>
        <v>Unaudited</v>
      </c>
    </row>
    <row r="671" spans="1:21" x14ac:dyDescent="0.25">
      <c r="A671" t="s">
        <v>438</v>
      </c>
      <c r="B671" t="s">
        <v>1380</v>
      </c>
      <c r="C671" t="s">
        <v>1381</v>
      </c>
      <c r="D671" s="15">
        <v>1900</v>
      </c>
      <c r="E671" s="121">
        <v>1</v>
      </c>
      <c r="F671" t="s">
        <v>1026</v>
      </c>
      <c r="G671" s="121" t="s">
        <v>1379</v>
      </c>
      <c r="H671" t="s">
        <v>382</v>
      </c>
      <c r="I671" t="s">
        <v>489</v>
      </c>
      <c r="J671" t="s">
        <v>434</v>
      </c>
      <c r="K671" t="s">
        <v>224</v>
      </c>
      <c r="L671" s="755">
        <v>2.21</v>
      </c>
      <c r="M671" t="s">
        <v>467</v>
      </c>
      <c r="N671" s="680">
        <f t="shared" ca="1" si="43"/>
        <v>0</v>
      </c>
      <c r="O671" s="680">
        <f t="shared" ca="1" si="43"/>
        <v>0</v>
      </c>
      <c r="P671" s="680">
        <f t="shared" ca="1" si="43"/>
        <v>0</v>
      </c>
      <c r="Q671" s="680">
        <f t="shared" ca="1" si="43"/>
        <v>0</v>
      </c>
      <c r="R671" s="680">
        <f t="shared" ca="1" si="43"/>
        <v>0</v>
      </c>
      <c r="S671" t="str">
        <f t="shared" si="44"/>
        <v>ASRCMS202202</v>
      </c>
      <c r="T671" s="957">
        <f t="shared" si="45"/>
        <v>45230</v>
      </c>
      <c r="U671" t="str">
        <f t="shared" si="46"/>
        <v>Unaudited</v>
      </c>
    </row>
    <row r="672" spans="1:21" x14ac:dyDescent="0.25">
      <c r="A672" t="s">
        <v>438</v>
      </c>
      <c r="B672" t="s">
        <v>1380</v>
      </c>
      <c r="C672" t="s">
        <v>1381</v>
      </c>
      <c r="D672" s="15">
        <v>1900</v>
      </c>
      <c r="E672" s="121">
        <v>1</v>
      </c>
      <c r="F672" t="s">
        <v>1026</v>
      </c>
      <c r="G672" s="121" t="s">
        <v>1379</v>
      </c>
      <c r="H672" t="s">
        <v>382</v>
      </c>
      <c r="I672" t="s">
        <v>489</v>
      </c>
      <c r="J672" t="s">
        <v>434</v>
      </c>
      <c r="K672" t="s">
        <v>6</v>
      </c>
      <c r="L672" s="755" t="s">
        <v>70</v>
      </c>
      <c r="M672" t="s">
        <v>189</v>
      </c>
      <c r="N672" s="680">
        <f t="shared" ca="1" si="43"/>
        <v>0</v>
      </c>
      <c r="O672" s="680">
        <f t="shared" ca="1" si="43"/>
        <v>0</v>
      </c>
      <c r="P672" s="680">
        <f t="shared" ca="1" si="43"/>
        <v>0</v>
      </c>
      <c r="Q672" s="680">
        <f t="shared" ca="1" si="43"/>
        <v>0</v>
      </c>
      <c r="R672" s="680">
        <f t="shared" ca="1" si="43"/>
        <v>0</v>
      </c>
      <c r="S672" t="str">
        <f t="shared" si="44"/>
        <v>ASRCMS202202</v>
      </c>
      <c r="T672" s="957">
        <f t="shared" si="45"/>
        <v>45230</v>
      </c>
      <c r="U672" t="str">
        <f t="shared" si="46"/>
        <v>Unaudited</v>
      </c>
    </row>
    <row r="673" spans="1:21" x14ac:dyDescent="0.25">
      <c r="A673" t="s">
        <v>438</v>
      </c>
      <c r="B673" t="s">
        <v>1380</v>
      </c>
      <c r="C673" t="s">
        <v>1381</v>
      </c>
      <c r="D673" s="15">
        <v>1900</v>
      </c>
      <c r="E673" s="121">
        <v>1</v>
      </c>
      <c r="F673" t="s">
        <v>1026</v>
      </c>
      <c r="G673" s="121" t="s">
        <v>1379</v>
      </c>
      <c r="H673" t="s">
        <v>382</v>
      </c>
      <c r="I673" t="s">
        <v>489</v>
      </c>
      <c r="J673" t="s">
        <v>434</v>
      </c>
      <c r="K673" t="s">
        <v>6</v>
      </c>
      <c r="L673" s="755" t="s">
        <v>71</v>
      </c>
      <c r="M673" t="s">
        <v>232</v>
      </c>
      <c r="N673" s="680">
        <f t="shared" ca="1" si="43"/>
        <v>0</v>
      </c>
      <c r="O673" s="680">
        <f t="shared" ca="1" si="43"/>
        <v>0</v>
      </c>
      <c r="P673" s="680">
        <f t="shared" ca="1" si="43"/>
        <v>0</v>
      </c>
      <c r="Q673" s="680">
        <f t="shared" ca="1" si="43"/>
        <v>0</v>
      </c>
      <c r="R673" s="680">
        <f t="shared" ca="1" si="43"/>
        <v>0</v>
      </c>
      <c r="S673" t="str">
        <f t="shared" si="44"/>
        <v>ASRCMS202202</v>
      </c>
      <c r="T673" s="957">
        <f t="shared" si="45"/>
        <v>45230</v>
      </c>
      <c r="U673" t="str">
        <f t="shared" si="46"/>
        <v>Unaudited</v>
      </c>
    </row>
    <row r="674" spans="1:21" x14ac:dyDescent="0.25">
      <c r="A674" t="s">
        <v>438</v>
      </c>
      <c r="B674" t="s">
        <v>1380</v>
      </c>
      <c r="C674" t="s">
        <v>1381</v>
      </c>
      <c r="D674" s="15">
        <v>1900</v>
      </c>
      <c r="E674" s="121">
        <v>1</v>
      </c>
      <c r="F674" t="s">
        <v>1026</v>
      </c>
      <c r="G674" s="121" t="s">
        <v>1379</v>
      </c>
      <c r="H674" t="s">
        <v>382</v>
      </c>
      <c r="I674" t="s">
        <v>489</v>
      </c>
      <c r="J674" t="s">
        <v>434</v>
      </c>
      <c r="K674" t="s">
        <v>6</v>
      </c>
      <c r="L674" s="755" t="s">
        <v>72</v>
      </c>
      <c r="M674" t="s">
        <v>165</v>
      </c>
      <c r="N674" s="680">
        <f t="shared" ca="1" si="43"/>
        <v>0</v>
      </c>
      <c r="O674" s="680">
        <f t="shared" ca="1" si="43"/>
        <v>0</v>
      </c>
      <c r="P674" s="680">
        <f t="shared" ca="1" si="43"/>
        <v>0</v>
      </c>
      <c r="Q674" s="680">
        <f t="shared" ca="1" si="43"/>
        <v>0</v>
      </c>
      <c r="R674" s="680">
        <f t="shared" ca="1" si="43"/>
        <v>0</v>
      </c>
      <c r="S674" t="str">
        <f t="shared" si="44"/>
        <v>ASRCMS202202</v>
      </c>
      <c r="T674" s="957">
        <f t="shared" si="45"/>
        <v>45230</v>
      </c>
      <c r="U674" t="str">
        <f t="shared" si="46"/>
        <v>Unaudited</v>
      </c>
    </row>
    <row r="675" spans="1:21" x14ac:dyDescent="0.25">
      <c r="A675" t="s">
        <v>438</v>
      </c>
      <c r="B675" t="s">
        <v>1380</v>
      </c>
      <c r="C675" t="s">
        <v>1381</v>
      </c>
      <c r="D675" s="15">
        <v>1900</v>
      </c>
      <c r="E675" s="121">
        <v>1</v>
      </c>
      <c r="F675" t="s">
        <v>1026</v>
      </c>
      <c r="G675" s="121" t="s">
        <v>1379</v>
      </c>
      <c r="H675" t="s">
        <v>382</v>
      </c>
      <c r="I675" t="s">
        <v>489</v>
      </c>
      <c r="J675" t="s">
        <v>434</v>
      </c>
      <c r="K675" t="s">
        <v>6</v>
      </c>
      <c r="L675" s="755">
        <v>3.4</v>
      </c>
      <c r="M675" t="s">
        <v>462</v>
      </c>
      <c r="N675" s="680">
        <f t="shared" ca="1" si="43"/>
        <v>0</v>
      </c>
      <c r="O675" s="680">
        <f t="shared" ca="1" si="43"/>
        <v>0</v>
      </c>
      <c r="P675" s="680">
        <f t="shared" ca="1" si="43"/>
        <v>0</v>
      </c>
      <c r="Q675" s="680">
        <f t="shared" ca="1" si="43"/>
        <v>0</v>
      </c>
      <c r="R675" s="680">
        <f t="shared" ca="1" si="43"/>
        <v>0</v>
      </c>
      <c r="S675" t="str">
        <f t="shared" si="44"/>
        <v>ASRCMS202202</v>
      </c>
      <c r="T675" s="957">
        <f t="shared" si="45"/>
        <v>45230</v>
      </c>
      <c r="U675" t="str">
        <f t="shared" si="46"/>
        <v>Unaudited</v>
      </c>
    </row>
    <row r="676" spans="1:21" x14ac:dyDescent="0.25">
      <c r="A676" t="s">
        <v>438</v>
      </c>
      <c r="B676" t="s">
        <v>1380</v>
      </c>
      <c r="C676" t="s">
        <v>1381</v>
      </c>
      <c r="D676" s="15">
        <v>1900</v>
      </c>
      <c r="E676" s="121">
        <v>1</v>
      </c>
      <c r="F676" t="s">
        <v>1026</v>
      </c>
      <c r="G676" s="121" t="s">
        <v>1379</v>
      </c>
      <c r="H676" t="s">
        <v>382</v>
      </c>
      <c r="I676" t="s">
        <v>489</v>
      </c>
      <c r="J676" t="s">
        <v>434</v>
      </c>
      <c r="K676" t="s">
        <v>435</v>
      </c>
      <c r="L676" s="755">
        <v>4.5</v>
      </c>
      <c r="M676" t="s">
        <v>32</v>
      </c>
      <c r="N676" s="680">
        <f t="shared" ca="1" si="43"/>
        <v>0</v>
      </c>
      <c r="O676" s="680">
        <f t="shared" ca="1" si="43"/>
        <v>0</v>
      </c>
      <c r="P676" s="680">
        <f t="shared" ca="1" si="43"/>
        <v>0</v>
      </c>
      <c r="Q676" s="680">
        <f t="shared" ca="1" si="43"/>
        <v>0</v>
      </c>
      <c r="R676" s="680">
        <f t="shared" ca="1" si="43"/>
        <v>0</v>
      </c>
      <c r="S676" t="str">
        <f t="shared" si="44"/>
        <v>ASRCMS202202</v>
      </c>
      <c r="T676" s="957">
        <f t="shared" si="45"/>
        <v>45230</v>
      </c>
      <c r="U676" t="str">
        <f t="shared" si="46"/>
        <v>Unaudited</v>
      </c>
    </row>
    <row r="677" spans="1:21" x14ac:dyDescent="0.25">
      <c r="A677" t="s">
        <v>438</v>
      </c>
      <c r="B677" t="s">
        <v>1380</v>
      </c>
      <c r="C677" t="s">
        <v>1381</v>
      </c>
      <c r="D677" s="15">
        <v>1900</v>
      </c>
      <c r="E677" s="121">
        <v>1</v>
      </c>
      <c r="F677" t="s">
        <v>1026</v>
      </c>
      <c r="G677" s="121" t="s">
        <v>1379</v>
      </c>
      <c r="H677" t="s">
        <v>382</v>
      </c>
      <c r="I677" t="s">
        <v>489</v>
      </c>
      <c r="J677" t="s">
        <v>434</v>
      </c>
      <c r="K677" t="s">
        <v>435</v>
      </c>
      <c r="L677" s="755" t="s">
        <v>939</v>
      </c>
      <c r="M677" t="s">
        <v>930</v>
      </c>
      <c r="N677" s="680">
        <f t="shared" ca="1" si="43"/>
        <v>0</v>
      </c>
      <c r="O677" s="680">
        <f t="shared" ca="1" si="43"/>
        <v>0</v>
      </c>
      <c r="P677" s="680">
        <f t="shared" ca="1" si="43"/>
        <v>0</v>
      </c>
      <c r="Q677" s="680">
        <f t="shared" ca="1" si="43"/>
        <v>0</v>
      </c>
      <c r="R677" s="680">
        <f t="shared" ca="1" si="43"/>
        <v>0</v>
      </c>
      <c r="S677" t="str">
        <f t="shared" si="44"/>
        <v>ASRCMS202202</v>
      </c>
      <c r="T677" s="957">
        <f t="shared" si="45"/>
        <v>45230</v>
      </c>
      <c r="U677" t="str">
        <f t="shared" si="46"/>
        <v>Unaudited</v>
      </c>
    </row>
    <row r="678" spans="1:21" x14ac:dyDescent="0.25">
      <c r="A678" t="s">
        <v>438</v>
      </c>
      <c r="B678" t="s">
        <v>1380</v>
      </c>
      <c r="C678" t="s">
        <v>1381</v>
      </c>
      <c r="D678" s="15">
        <v>1900</v>
      </c>
      <c r="E678" s="121">
        <v>1</v>
      </c>
      <c r="F678" t="s">
        <v>1026</v>
      </c>
      <c r="G678" s="121" t="s">
        <v>1379</v>
      </c>
      <c r="H678" t="s">
        <v>382</v>
      </c>
      <c r="I678" t="s">
        <v>489</v>
      </c>
      <c r="J678" t="s">
        <v>434</v>
      </c>
      <c r="K678" t="s">
        <v>435</v>
      </c>
      <c r="L678" s="755" t="s">
        <v>194</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ASRCMS202202</v>
      </c>
      <c r="T678" s="957">
        <f t="shared" si="45"/>
        <v>45230</v>
      </c>
      <c r="U678" t="str">
        <f t="shared" si="46"/>
        <v>Unaudited</v>
      </c>
    </row>
    <row r="679" spans="1:21" x14ac:dyDescent="0.25">
      <c r="A679" t="s">
        <v>438</v>
      </c>
      <c r="B679" t="s">
        <v>1380</v>
      </c>
      <c r="C679" t="s">
        <v>1381</v>
      </c>
      <c r="D679" s="15">
        <v>1900</v>
      </c>
      <c r="E679" s="121">
        <v>1</v>
      </c>
      <c r="F679" t="s">
        <v>1026</v>
      </c>
      <c r="G679" s="121" t="s">
        <v>1379</v>
      </c>
      <c r="H679" t="s">
        <v>382</v>
      </c>
      <c r="I679" t="s">
        <v>489</v>
      </c>
      <c r="J679" t="s">
        <v>434</v>
      </c>
      <c r="K679" t="s">
        <v>435</v>
      </c>
      <c r="L679" s="755" t="s">
        <v>193</v>
      </c>
      <c r="M679" t="s">
        <v>330</v>
      </c>
      <c r="N679" s="680">
        <f t="shared" ca="1" si="47"/>
        <v>0</v>
      </c>
      <c r="O679" s="680">
        <f t="shared" ca="1" si="47"/>
        <v>0</v>
      </c>
      <c r="P679" s="680">
        <f t="shared" ca="1" si="47"/>
        <v>0</v>
      </c>
      <c r="Q679" s="680">
        <f t="shared" ca="1" si="47"/>
        <v>0</v>
      </c>
      <c r="R679" s="680">
        <f t="shared" ca="1" si="47"/>
        <v>0</v>
      </c>
      <c r="S679" t="str">
        <f t="shared" si="44"/>
        <v>ASRCMS202202</v>
      </c>
      <c r="T679" s="957">
        <f t="shared" si="45"/>
        <v>45230</v>
      </c>
      <c r="U679" t="str">
        <f t="shared" si="46"/>
        <v>Unaudited</v>
      </c>
    </row>
    <row r="680" spans="1:21" x14ac:dyDescent="0.25">
      <c r="A680" t="s">
        <v>438</v>
      </c>
      <c r="B680" t="s">
        <v>1380</v>
      </c>
      <c r="C680" t="s">
        <v>1381</v>
      </c>
      <c r="D680" s="15">
        <v>1900</v>
      </c>
      <c r="E680" s="121">
        <v>1</v>
      </c>
      <c r="F680" t="s">
        <v>1026</v>
      </c>
      <c r="G680" s="121" t="s">
        <v>1379</v>
      </c>
      <c r="H680" t="s">
        <v>382</v>
      </c>
      <c r="I680" t="s">
        <v>489</v>
      </c>
      <c r="J680" t="s">
        <v>451</v>
      </c>
      <c r="K680" t="s">
        <v>436</v>
      </c>
      <c r="L680" s="755" t="s">
        <v>79</v>
      </c>
      <c r="M680" t="s">
        <v>27</v>
      </c>
      <c r="N680" s="680">
        <f t="shared" ca="1" si="47"/>
        <v>0</v>
      </c>
      <c r="O680" s="680">
        <f t="shared" ca="1" si="47"/>
        <v>0</v>
      </c>
      <c r="P680" s="680">
        <f t="shared" ca="1" si="47"/>
        <v>0</v>
      </c>
      <c r="Q680" s="680">
        <f t="shared" ca="1" si="47"/>
        <v>0</v>
      </c>
      <c r="R680" s="680">
        <f t="shared" ca="1" si="47"/>
        <v>0</v>
      </c>
      <c r="S680" t="str">
        <f t="shared" si="44"/>
        <v>ASRCMS202202</v>
      </c>
      <c r="T680" s="957">
        <f t="shared" si="45"/>
        <v>45230</v>
      </c>
      <c r="U680" t="str">
        <f t="shared" si="46"/>
        <v>Unaudited</v>
      </c>
    </row>
    <row r="681" spans="1:21" x14ac:dyDescent="0.25">
      <c r="A681" t="s">
        <v>438</v>
      </c>
      <c r="B681" t="s">
        <v>1380</v>
      </c>
      <c r="C681" t="s">
        <v>1381</v>
      </c>
      <c r="D681" s="15">
        <v>1900</v>
      </c>
      <c r="E681" s="121">
        <v>1</v>
      </c>
      <c r="F681" t="s">
        <v>1026</v>
      </c>
      <c r="G681" s="121" t="s">
        <v>1379</v>
      </c>
      <c r="H681" t="s">
        <v>382</v>
      </c>
      <c r="I681" t="s">
        <v>489</v>
      </c>
      <c r="J681" t="s">
        <v>451</v>
      </c>
      <c r="K681" t="s">
        <v>436</v>
      </c>
      <c r="L681" s="755" t="s">
        <v>80</v>
      </c>
      <c r="M681" t="s">
        <v>98</v>
      </c>
      <c r="N681" s="680">
        <f t="shared" ca="1" si="47"/>
        <v>0</v>
      </c>
      <c r="O681" s="680">
        <f t="shared" ca="1" si="47"/>
        <v>0</v>
      </c>
      <c r="P681" s="680">
        <f t="shared" ca="1" si="47"/>
        <v>0</v>
      </c>
      <c r="Q681" s="680">
        <f t="shared" ca="1" si="47"/>
        <v>0</v>
      </c>
      <c r="R681" s="680">
        <f t="shared" ca="1" si="47"/>
        <v>0</v>
      </c>
      <c r="S681" t="str">
        <f t="shared" si="44"/>
        <v>ASRCMS202202</v>
      </c>
      <c r="T681" s="957">
        <f t="shared" si="45"/>
        <v>45230</v>
      </c>
      <c r="U681" t="str">
        <f t="shared" si="46"/>
        <v>Unaudited</v>
      </c>
    </row>
    <row r="682" spans="1:21" x14ac:dyDescent="0.25">
      <c r="A682" t="s">
        <v>438</v>
      </c>
      <c r="B682" t="s">
        <v>1380</v>
      </c>
      <c r="C682" t="s">
        <v>1381</v>
      </c>
      <c r="D682" s="15">
        <v>1900</v>
      </c>
      <c r="E682" s="121">
        <v>1</v>
      </c>
      <c r="F682" t="s">
        <v>1026</v>
      </c>
      <c r="G682" s="121" t="s">
        <v>1379</v>
      </c>
      <c r="H682" t="s">
        <v>382</v>
      </c>
      <c r="I682" t="s">
        <v>489</v>
      </c>
      <c r="J682" t="s">
        <v>451</v>
      </c>
      <c r="K682" t="s">
        <v>436</v>
      </c>
      <c r="L682" s="755" t="s">
        <v>81</v>
      </c>
      <c r="M682" t="s">
        <v>99</v>
      </c>
      <c r="N682" s="680">
        <f t="shared" ca="1" si="47"/>
        <v>0</v>
      </c>
      <c r="O682" s="680">
        <f t="shared" ca="1" si="47"/>
        <v>0</v>
      </c>
      <c r="P682" s="680">
        <f t="shared" ca="1" si="47"/>
        <v>0</v>
      </c>
      <c r="Q682" s="680">
        <f t="shared" ca="1" si="47"/>
        <v>0</v>
      </c>
      <c r="R682" s="680">
        <f t="shared" ca="1" si="47"/>
        <v>0</v>
      </c>
      <c r="S682" t="str">
        <f t="shared" si="44"/>
        <v>ASRCMS202202</v>
      </c>
      <c r="T682" s="957">
        <f t="shared" si="45"/>
        <v>45230</v>
      </c>
      <c r="U682" t="str">
        <f t="shared" si="46"/>
        <v>Unaudited</v>
      </c>
    </row>
    <row r="683" spans="1:21" x14ac:dyDescent="0.25">
      <c r="A683" t="s">
        <v>438</v>
      </c>
      <c r="B683" t="s">
        <v>1380</v>
      </c>
      <c r="C683" t="s">
        <v>1381</v>
      </c>
      <c r="D683" s="15">
        <v>1900</v>
      </c>
      <c r="E683" s="121">
        <v>1</v>
      </c>
      <c r="F683" t="s">
        <v>1026</v>
      </c>
      <c r="G683" s="121" t="s">
        <v>1379</v>
      </c>
      <c r="H683" t="s">
        <v>382</v>
      </c>
      <c r="I683" t="s">
        <v>489</v>
      </c>
      <c r="J683" t="s">
        <v>451</v>
      </c>
      <c r="K683" t="s">
        <v>436</v>
      </c>
      <c r="L683" s="755" t="s">
        <v>82</v>
      </c>
      <c r="M683" t="s">
        <v>100</v>
      </c>
      <c r="N683" s="680">
        <f t="shared" ca="1" si="47"/>
        <v>0</v>
      </c>
      <c r="O683" s="680">
        <f t="shared" ca="1" si="47"/>
        <v>0</v>
      </c>
      <c r="P683" s="680">
        <f t="shared" ca="1" si="47"/>
        <v>0</v>
      </c>
      <c r="Q683" s="680">
        <f t="shared" ca="1" si="47"/>
        <v>0</v>
      </c>
      <c r="R683" s="680">
        <f t="shared" ca="1" si="47"/>
        <v>0</v>
      </c>
      <c r="S683" t="str">
        <f t="shared" si="44"/>
        <v>ASRCMS202202</v>
      </c>
      <c r="T683" s="957">
        <f t="shared" si="45"/>
        <v>45230</v>
      </c>
      <c r="U683" t="str">
        <f t="shared" si="46"/>
        <v>Unaudited</v>
      </c>
    </row>
    <row r="684" spans="1:21" x14ac:dyDescent="0.25">
      <c r="A684" t="s">
        <v>438</v>
      </c>
      <c r="B684" t="s">
        <v>1380</v>
      </c>
      <c r="C684" t="s">
        <v>1381</v>
      </c>
      <c r="D684" s="15">
        <v>1900</v>
      </c>
      <c r="E684" s="121">
        <v>1</v>
      </c>
      <c r="F684" t="s">
        <v>1026</v>
      </c>
      <c r="G684" s="121" t="s">
        <v>1379</v>
      </c>
      <c r="H684" t="s">
        <v>382</v>
      </c>
      <c r="I684" t="s">
        <v>489</v>
      </c>
      <c r="J684" t="s">
        <v>451</v>
      </c>
      <c r="K684" t="s">
        <v>436</v>
      </c>
      <c r="L684" s="755" t="s">
        <v>217</v>
      </c>
      <c r="M684" t="s">
        <v>101</v>
      </c>
      <c r="N684" s="680">
        <f t="shared" ca="1" si="47"/>
        <v>0</v>
      </c>
      <c r="O684" s="680">
        <f t="shared" ca="1" si="47"/>
        <v>0</v>
      </c>
      <c r="P684" s="680">
        <f t="shared" ca="1" si="47"/>
        <v>0</v>
      </c>
      <c r="Q684" s="680">
        <f t="shared" ca="1" si="47"/>
        <v>0</v>
      </c>
      <c r="R684" s="680">
        <f t="shared" ca="1" si="47"/>
        <v>0</v>
      </c>
      <c r="S684" t="str">
        <f t="shared" si="44"/>
        <v>ASRCMS202202</v>
      </c>
      <c r="T684" s="957">
        <f t="shared" si="45"/>
        <v>45230</v>
      </c>
      <c r="U684" t="str">
        <f t="shared" si="46"/>
        <v>Unaudited</v>
      </c>
    </row>
    <row r="685" spans="1:21" x14ac:dyDescent="0.25">
      <c r="A685" t="s">
        <v>438</v>
      </c>
      <c r="B685" t="s">
        <v>1380</v>
      </c>
      <c r="C685" t="s">
        <v>1381</v>
      </c>
      <c r="D685" s="15">
        <v>1900</v>
      </c>
      <c r="E685" s="121">
        <v>1</v>
      </c>
      <c r="F685" t="s">
        <v>1026</v>
      </c>
      <c r="G685" s="121" t="s">
        <v>1379</v>
      </c>
      <c r="H685" t="s">
        <v>382</v>
      </c>
      <c r="I685" t="s">
        <v>489</v>
      </c>
      <c r="J685" t="s">
        <v>451</v>
      </c>
      <c r="K685" t="s">
        <v>436</v>
      </c>
      <c r="L685" s="755" t="s">
        <v>216</v>
      </c>
      <c r="M685" t="s">
        <v>28</v>
      </c>
      <c r="N685" s="680">
        <f t="shared" ca="1" si="47"/>
        <v>0</v>
      </c>
      <c r="O685" s="680">
        <f t="shared" ca="1" si="47"/>
        <v>0</v>
      </c>
      <c r="P685" s="680">
        <f t="shared" ca="1" si="47"/>
        <v>0</v>
      </c>
      <c r="Q685" s="680">
        <f t="shared" ca="1" si="47"/>
        <v>0</v>
      </c>
      <c r="R685" s="680">
        <f t="shared" ca="1" si="47"/>
        <v>0</v>
      </c>
      <c r="S685" t="str">
        <f t="shared" si="44"/>
        <v>ASRCMS202202</v>
      </c>
      <c r="T685" s="957">
        <f t="shared" si="45"/>
        <v>45230</v>
      </c>
      <c r="U685" t="str">
        <f t="shared" si="46"/>
        <v>Unaudited</v>
      </c>
    </row>
    <row r="686" spans="1:21" x14ac:dyDescent="0.25">
      <c r="A686" t="s">
        <v>438</v>
      </c>
      <c r="B686" t="s">
        <v>1380</v>
      </c>
      <c r="C686" t="s">
        <v>1381</v>
      </c>
      <c r="D686" s="15">
        <v>1900</v>
      </c>
      <c r="E686" s="121">
        <v>1</v>
      </c>
      <c r="F686" t="s">
        <v>1026</v>
      </c>
      <c r="G686" s="121" t="s">
        <v>1379</v>
      </c>
      <c r="H686" t="s">
        <v>382</v>
      </c>
      <c r="I686" t="s">
        <v>489</v>
      </c>
      <c r="J686" t="s">
        <v>437</v>
      </c>
      <c r="K686" t="s">
        <v>437</v>
      </c>
      <c r="L686" s="755" t="s">
        <v>84</v>
      </c>
      <c r="M686" t="s">
        <v>328</v>
      </c>
      <c r="N686" s="680">
        <f t="shared" ca="1" si="47"/>
        <v>0</v>
      </c>
      <c r="O686" s="680">
        <f t="shared" ca="1" si="47"/>
        <v>0</v>
      </c>
      <c r="P686" s="680">
        <f t="shared" ca="1" si="47"/>
        <v>0</v>
      </c>
      <c r="Q686" s="680">
        <f t="shared" ca="1" si="47"/>
        <v>0</v>
      </c>
      <c r="R686" s="680">
        <f t="shared" ca="1" si="47"/>
        <v>0</v>
      </c>
      <c r="S686" t="str">
        <f t="shared" si="44"/>
        <v>ASRCMS202202</v>
      </c>
      <c r="T686" s="957">
        <f t="shared" si="45"/>
        <v>45230</v>
      </c>
      <c r="U686" t="str">
        <f t="shared" si="46"/>
        <v>Unaudited</v>
      </c>
    </row>
    <row r="687" spans="1:21" x14ac:dyDescent="0.25">
      <c r="A687" t="s">
        <v>438</v>
      </c>
      <c r="B687" t="s">
        <v>1380</v>
      </c>
      <c r="C687" t="s">
        <v>1381</v>
      </c>
      <c r="D687" s="15">
        <v>1900</v>
      </c>
      <c r="E687" s="121">
        <v>1</v>
      </c>
      <c r="F687" t="s">
        <v>1026</v>
      </c>
      <c r="G687" s="121" t="s">
        <v>1379</v>
      </c>
      <c r="H687" t="s">
        <v>382</v>
      </c>
      <c r="I687" t="s">
        <v>489</v>
      </c>
      <c r="J687" t="s">
        <v>437</v>
      </c>
      <c r="K687" t="s">
        <v>437</v>
      </c>
      <c r="L687" s="755" t="s">
        <v>85</v>
      </c>
      <c r="M687" t="s">
        <v>326</v>
      </c>
      <c r="N687" s="680">
        <f t="shared" ca="1" si="47"/>
        <v>0</v>
      </c>
      <c r="O687" s="680">
        <f t="shared" ca="1" si="47"/>
        <v>0</v>
      </c>
      <c r="P687" s="680">
        <f t="shared" ca="1" si="47"/>
        <v>0</v>
      </c>
      <c r="Q687" s="680">
        <f t="shared" ca="1" si="47"/>
        <v>0</v>
      </c>
      <c r="R687" s="680">
        <f t="shared" ca="1" si="47"/>
        <v>0</v>
      </c>
      <c r="S687" t="str">
        <f t="shared" si="44"/>
        <v>ASRCMS202202</v>
      </c>
      <c r="T687" s="957">
        <f t="shared" si="45"/>
        <v>45230</v>
      </c>
      <c r="U687" t="str">
        <f t="shared" si="46"/>
        <v>Unaudited</v>
      </c>
    </row>
    <row r="688" spans="1:21" x14ac:dyDescent="0.25">
      <c r="A688" t="s">
        <v>438</v>
      </c>
      <c r="B688" t="s">
        <v>1380</v>
      </c>
      <c r="C688" t="s">
        <v>1381</v>
      </c>
      <c r="D688" s="15">
        <v>1900</v>
      </c>
      <c r="E688" s="121">
        <v>1</v>
      </c>
      <c r="F688" t="s">
        <v>1026</v>
      </c>
      <c r="G688" s="121" t="s">
        <v>1379</v>
      </c>
      <c r="H688" t="s">
        <v>382</v>
      </c>
      <c r="I688" t="s">
        <v>489</v>
      </c>
      <c r="J688" t="s">
        <v>437</v>
      </c>
      <c r="K688" t="s">
        <v>437</v>
      </c>
      <c r="L688" s="755" t="s">
        <v>86</v>
      </c>
      <c r="M688" t="s">
        <v>495</v>
      </c>
      <c r="N688" s="680">
        <f t="shared" ca="1" si="47"/>
        <v>0</v>
      </c>
      <c r="O688" s="680">
        <f t="shared" ca="1" si="47"/>
        <v>0</v>
      </c>
      <c r="P688" s="680">
        <f t="shared" ca="1" si="47"/>
        <v>0</v>
      </c>
      <c r="Q688" s="680">
        <f t="shared" ca="1" si="47"/>
        <v>0</v>
      </c>
      <c r="R688" s="680">
        <f t="shared" ca="1" si="47"/>
        <v>0</v>
      </c>
      <c r="S688" t="str">
        <f t="shared" si="44"/>
        <v>ASRCMS202202</v>
      </c>
      <c r="T688" s="957">
        <f t="shared" si="45"/>
        <v>45230</v>
      </c>
      <c r="U688" t="str">
        <f t="shared" si="46"/>
        <v>Unaudited</v>
      </c>
    </row>
    <row r="689" spans="1:21" x14ac:dyDescent="0.25">
      <c r="A689" t="s">
        <v>438</v>
      </c>
      <c r="B689" t="s">
        <v>1380</v>
      </c>
      <c r="C689" t="s">
        <v>1381</v>
      </c>
      <c r="D689" s="15">
        <v>1900</v>
      </c>
      <c r="E689" s="121">
        <v>1</v>
      </c>
      <c r="F689" t="s">
        <v>1026</v>
      </c>
      <c r="G689" s="121" t="s">
        <v>1379</v>
      </c>
      <c r="H689" t="s">
        <v>382</v>
      </c>
      <c r="I689" t="s">
        <v>489</v>
      </c>
      <c r="J689" t="s">
        <v>437</v>
      </c>
      <c r="K689" t="s">
        <v>437</v>
      </c>
      <c r="L689" s="755" t="s">
        <v>87</v>
      </c>
      <c r="M689" t="s">
        <v>496</v>
      </c>
      <c r="N689" s="680">
        <f t="shared" ca="1" si="47"/>
        <v>0</v>
      </c>
      <c r="O689" s="680">
        <f t="shared" ca="1" si="47"/>
        <v>0</v>
      </c>
      <c r="P689" s="680">
        <f t="shared" ca="1" si="47"/>
        <v>0</v>
      </c>
      <c r="Q689" s="680">
        <f t="shared" ca="1" si="47"/>
        <v>0</v>
      </c>
      <c r="R689" s="680">
        <f t="shared" ca="1" si="47"/>
        <v>0</v>
      </c>
      <c r="S689" t="str">
        <f t="shared" si="44"/>
        <v>ASRCMS202202</v>
      </c>
      <c r="T689" s="957">
        <f t="shared" si="45"/>
        <v>45230</v>
      </c>
      <c r="U689" t="str">
        <f t="shared" si="46"/>
        <v>Unaudited</v>
      </c>
    </row>
    <row r="690" spans="1:21" x14ac:dyDescent="0.25">
      <c r="A690" t="s">
        <v>438</v>
      </c>
      <c r="B690" t="s">
        <v>1380</v>
      </c>
      <c r="C690" t="s">
        <v>1381</v>
      </c>
      <c r="D690" s="15">
        <v>1900</v>
      </c>
      <c r="E690" s="121">
        <v>1</v>
      </c>
      <c r="F690" t="s">
        <v>1026</v>
      </c>
      <c r="G690" s="121" t="s">
        <v>1379</v>
      </c>
      <c r="H690" t="s">
        <v>382</v>
      </c>
      <c r="I690" t="s">
        <v>489</v>
      </c>
      <c r="J690" t="s">
        <v>437</v>
      </c>
      <c r="K690" t="s">
        <v>437</v>
      </c>
      <c r="L690" s="755" t="s">
        <v>214</v>
      </c>
      <c r="M690" t="s">
        <v>497</v>
      </c>
      <c r="N690" s="680">
        <f t="shared" ca="1" si="47"/>
        <v>0</v>
      </c>
      <c r="O690" s="680">
        <f t="shared" ca="1" si="47"/>
        <v>0</v>
      </c>
      <c r="P690" s="680">
        <f t="shared" ca="1" si="47"/>
        <v>0</v>
      </c>
      <c r="Q690" s="680">
        <f t="shared" ca="1" si="47"/>
        <v>0</v>
      </c>
      <c r="R690" s="680">
        <f t="shared" ca="1" si="47"/>
        <v>0</v>
      </c>
      <c r="S690" t="str">
        <f t="shared" si="44"/>
        <v>ASRCMS202202</v>
      </c>
      <c r="T690" s="957">
        <f t="shared" si="45"/>
        <v>45230</v>
      </c>
      <c r="U690" t="str">
        <f t="shared" si="46"/>
        <v>Unaudited</v>
      </c>
    </row>
    <row r="691" spans="1:21" x14ac:dyDescent="0.25">
      <c r="A691" t="s">
        <v>438</v>
      </c>
      <c r="B691" t="s">
        <v>1380</v>
      </c>
      <c r="C691" t="s">
        <v>1381</v>
      </c>
      <c r="D691" s="15">
        <v>1900</v>
      </c>
      <c r="E691" s="121">
        <v>1</v>
      </c>
      <c r="F691" t="s">
        <v>1026</v>
      </c>
      <c r="G691" s="121" t="s">
        <v>1379</v>
      </c>
      <c r="H691" t="s">
        <v>382</v>
      </c>
      <c r="I691" t="s">
        <v>490</v>
      </c>
      <c r="J691" t="s">
        <v>26</v>
      </c>
      <c r="K691" t="s">
        <v>26</v>
      </c>
      <c r="L691" s="755" t="s">
        <v>205</v>
      </c>
      <c r="M691" t="s">
        <v>26</v>
      </c>
      <c r="N691" s="680">
        <f t="shared" ca="1" si="47"/>
        <v>0</v>
      </c>
      <c r="O691" s="680">
        <f t="shared" ca="1" si="47"/>
        <v>0</v>
      </c>
      <c r="P691" s="680">
        <f t="shared" ca="1" si="47"/>
        <v>0</v>
      </c>
      <c r="Q691" s="680">
        <f t="shared" ca="1" si="47"/>
        <v>0</v>
      </c>
      <c r="R691" s="680">
        <f t="shared" ca="1" si="47"/>
        <v>0</v>
      </c>
      <c r="S691" t="str">
        <f t="shared" si="44"/>
        <v>ASRCMS202202</v>
      </c>
      <c r="T691" s="957">
        <f t="shared" si="45"/>
        <v>45230</v>
      </c>
      <c r="U691" t="str">
        <f t="shared" si="46"/>
        <v>Unaudited</v>
      </c>
    </row>
    <row r="692" spans="1:21" x14ac:dyDescent="0.25">
      <c r="A692" t="s">
        <v>438</v>
      </c>
      <c r="B692" t="s">
        <v>1380</v>
      </c>
      <c r="C692" t="s">
        <v>1381</v>
      </c>
      <c r="D692" s="15">
        <v>1900</v>
      </c>
      <c r="E692" s="121">
        <v>1</v>
      </c>
      <c r="F692" t="s">
        <v>439</v>
      </c>
      <c r="G692" s="121">
        <v>91</v>
      </c>
      <c r="H692" t="s">
        <v>383</v>
      </c>
      <c r="I692" t="s">
        <v>433</v>
      </c>
      <c r="J692" t="s">
        <v>433</v>
      </c>
      <c r="K692" t="s">
        <v>433</v>
      </c>
      <c r="M692" t="s">
        <v>433</v>
      </c>
      <c r="N692" s="680">
        <f t="shared" ca="1" si="47"/>
        <v>0</v>
      </c>
      <c r="O692" s="680">
        <f t="shared" ca="1" si="47"/>
        <v>0</v>
      </c>
      <c r="P692" s="680">
        <f t="shared" ca="1" si="47"/>
        <v>0</v>
      </c>
      <c r="Q692" s="680">
        <f t="shared" ca="1" si="47"/>
        <v>0</v>
      </c>
      <c r="R692" s="680">
        <f t="shared" ca="1" si="47"/>
        <v>0</v>
      </c>
      <c r="S692" t="str">
        <f t="shared" si="44"/>
        <v>ASRCMS202202</v>
      </c>
      <c r="T692" s="957">
        <f t="shared" si="45"/>
        <v>45230</v>
      </c>
      <c r="U692" t="str">
        <f t="shared" si="46"/>
        <v>Unaudited</v>
      </c>
    </row>
    <row r="693" spans="1:21" x14ac:dyDescent="0.25">
      <c r="A693" t="s">
        <v>438</v>
      </c>
      <c r="B693" t="s">
        <v>1380</v>
      </c>
      <c r="C693" t="s">
        <v>1381</v>
      </c>
      <c r="D693" s="15">
        <v>1900</v>
      </c>
      <c r="E693" s="121">
        <v>1</v>
      </c>
      <c r="F693" t="s">
        <v>439</v>
      </c>
      <c r="G693" s="121">
        <v>91</v>
      </c>
      <c r="H693" t="s">
        <v>383</v>
      </c>
      <c r="I693" t="s">
        <v>488</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ASRCMS202202</v>
      </c>
      <c r="T693" s="957">
        <f t="shared" si="45"/>
        <v>45230</v>
      </c>
      <c r="U693" t="str">
        <f t="shared" si="46"/>
        <v>Unaudited</v>
      </c>
    </row>
    <row r="694" spans="1:21" x14ac:dyDescent="0.25">
      <c r="A694" t="s">
        <v>438</v>
      </c>
      <c r="B694" t="s">
        <v>1380</v>
      </c>
      <c r="C694" t="s">
        <v>1381</v>
      </c>
      <c r="D694" s="15">
        <v>1900</v>
      </c>
      <c r="E694" s="121">
        <v>1</v>
      </c>
      <c r="F694" t="s">
        <v>439</v>
      </c>
      <c r="G694" s="121">
        <v>91</v>
      </c>
      <c r="H694" t="s">
        <v>383</v>
      </c>
      <c r="I694" t="s">
        <v>488</v>
      </c>
      <c r="J694" t="s">
        <v>12</v>
      </c>
      <c r="K694" t="s">
        <v>223</v>
      </c>
      <c r="L694" s="755">
        <v>1.2</v>
      </c>
      <c r="M694" t="s">
        <v>223</v>
      </c>
      <c r="N694" s="680">
        <f t="shared" ca="1" si="47"/>
        <v>0</v>
      </c>
      <c r="O694" s="680">
        <f t="shared" ca="1" si="47"/>
        <v>0</v>
      </c>
      <c r="P694" s="680">
        <f t="shared" ca="1" si="47"/>
        <v>0</v>
      </c>
      <c r="Q694" s="680">
        <f t="shared" ca="1" si="47"/>
        <v>0</v>
      </c>
      <c r="R694" s="680">
        <f t="shared" ca="1" si="47"/>
        <v>0</v>
      </c>
      <c r="S694" t="str">
        <f t="shared" si="44"/>
        <v>ASRCMS202202</v>
      </c>
      <c r="T694" s="957">
        <f t="shared" si="45"/>
        <v>45230</v>
      </c>
      <c r="U694" t="str">
        <f t="shared" si="46"/>
        <v>Unaudited</v>
      </c>
    </row>
    <row r="695" spans="1:21" x14ac:dyDescent="0.25">
      <c r="A695" t="s">
        <v>438</v>
      </c>
      <c r="B695" t="s">
        <v>1380</v>
      </c>
      <c r="C695" t="s">
        <v>1381</v>
      </c>
      <c r="D695" s="15">
        <v>1900</v>
      </c>
      <c r="E695" s="121">
        <v>1</v>
      </c>
      <c r="F695" t="s">
        <v>439</v>
      </c>
      <c r="G695" s="121">
        <v>91</v>
      </c>
      <c r="H695" t="s">
        <v>383</v>
      </c>
      <c r="I695" t="s">
        <v>488</v>
      </c>
      <c r="J695" t="s">
        <v>12</v>
      </c>
      <c r="K695" t="s">
        <v>1318</v>
      </c>
      <c r="L695" s="755" t="s">
        <v>1314</v>
      </c>
      <c r="M695" t="s">
        <v>1318</v>
      </c>
      <c r="N695" s="680">
        <f t="shared" ca="1" si="47"/>
        <v>0</v>
      </c>
      <c r="O695" s="680">
        <f t="shared" ca="1" si="47"/>
        <v>0</v>
      </c>
      <c r="P695" s="680">
        <f t="shared" ca="1" si="47"/>
        <v>0</v>
      </c>
      <c r="Q695" s="680">
        <f t="shared" ca="1" si="47"/>
        <v>0</v>
      </c>
      <c r="R695" s="680">
        <f t="shared" ca="1" si="47"/>
        <v>0</v>
      </c>
      <c r="S695" t="str">
        <f t="shared" si="44"/>
        <v>ASRCMS202202</v>
      </c>
      <c r="T695" s="957">
        <f t="shared" si="45"/>
        <v>45230</v>
      </c>
      <c r="U695" t="str">
        <f t="shared" si="46"/>
        <v>Unaudited</v>
      </c>
    </row>
    <row r="696" spans="1:21" x14ac:dyDescent="0.25">
      <c r="A696" t="s">
        <v>438</v>
      </c>
      <c r="B696" t="s">
        <v>1380</v>
      </c>
      <c r="C696" t="s">
        <v>1381</v>
      </c>
      <c r="D696" s="15">
        <v>1900</v>
      </c>
      <c r="E696" s="121">
        <v>1</v>
      </c>
      <c r="F696" t="s">
        <v>439</v>
      </c>
      <c r="G696" s="121">
        <v>91</v>
      </c>
      <c r="H696" t="s">
        <v>383</v>
      </c>
      <c r="I696" t="s">
        <v>488</v>
      </c>
      <c r="J696" t="s">
        <v>12</v>
      </c>
      <c r="K696" t="s">
        <v>1320</v>
      </c>
      <c r="L696" s="755" t="s">
        <v>1319</v>
      </c>
      <c r="M696" t="s">
        <v>1320</v>
      </c>
      <c r="N696" s="680">
        <f t="shared" ca="1" si="47"/>
        <v>0</v>
      </c>
      <c r="O696" s="680">
        <f t="shared" ca="1" si="47"/>
        <v>0</v>
      </c>
      <c r="P696" s="680">
        <f t="shared" ca="1" si="47"/>
        <v>0</v>
      </c>
      <c r="Q696" s="680">
        <f t="shared" ca="1" si="47"/>
        <v>0</v>
      </c>
      <c r="R696" s="680">
        <f t="shared" ca="1" si="47"/>
        <v>0</v>
      </c>
      <c r="S696" t="str">
        <f t="shared" si="44"/>
        <v>ASRCMS202202</v>
      </c>
      <c r="T696" s="957">
        <f t="shared" si="45"/>
        <v>45230</v>
      </c>
      <c r="U696" t="str">
        <f t="shared" si="46"/>
        <v>Unaudited</v>
      </c>
    </row>
    <row r="697" spans="1:21" x14ac:dyDescent="0.25">
      <c r="A697" t="s">
        <v>438</v>
      </c>
      <c r="B697" t="s">
        <v>1380</v>
      </c>
      <c r="C697" t="s">
        <v>1381</v>
      </c>
      <c r="D697" s="15">
        <v>1900</v>
      </c>
      <c r="E697" s="121">
        <v>1</v>
      </c>
      <c r="F697" t="s">
        <v>439</v>
      </c>
      <c r="G697" s="121">
        <v>91</v>
      </c>
      <c r="H697" t="s">
        <v>383</v>
      </c>
      <c r="I697" t="s">
        <v>488</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ASRCMS202202</v>
      </c>
      <c r="T697" s="957">
        <f t="shared" si="45"/>
        <v>45230</v>
      </c>
      <c r="U697" t="str">
        <f t="shared" si="46"/>
        <v>Unaudited</v>
      </c>
    </row>
    <row r="698" spans="1:21" x14ac:dyDescent="0.25">
      <c r="A698" t="s">
        <v>438</v>
      </c>
      <c r="B698" t="s">
        <v>1380</v>
      </c>
      <c r="C698" t="s">
        <v>1381</v>
      </c>
      <c r="D698" s="15">
        <v>1900</v>
      </c>
      <c r="E698" s="121">
        <v>1</v>
      </c>
      <c r="F698" t="s">
        <v>439</v>
      </c>
      <c r="G698" s="121">
        <v>91</v>
      </c>
      <c r="H698" t="s">
        <v>383</v>
      </c>
      <c r="I698" t="s">
        <v>489</v>
      </c>
      <c r="J698" t="s">
        <v>434</v>
      </c>
      <c r="K698" t="s">
        <v>791</v>
      </c>
      <c r="L698" s="755">
        <v>2.1</v>
      </c>
      <c r="M698" t="s">
        <v>726</v>
      </c>
      <c r="N698" s="680">
        <f t="shared" ca="1" si="47"/>
        <v>0</v>
      </c>
      <c r="O698" s="680">
        <f t="shared" ca="1" si="47"/>
        <v>0</v>
      </c>
      <c r="P698" s="680">
        <f t="shared" ca="1" si="47"/>
        <v>0</v>
      </c>
      <c r="Q698" s="680">
        <f t="shared" ca="1" si="47"/>
        <v>0</v>
      </c>
      <c r="R698" s="680">
        <f t="shared" ca="1" si="47"/>
        <v>0</v>
      </c>
      <c r="S698" t="str">
        <f t="shared" si="44"/>
        <v>ASRCMS202202</v>
      </c>
      <c r="T698" s="957">
        <f t="shared" si="45"/>
        <v>45230</v>
      </c>
      <c r="U698" t="str">
        <f t="shared" si="46"/>
        <v>Unaudited</v>
      </c>
    </row>
    <row r="699" spans="1:21" x14ac:dyDescent="0.25">
      <c r="A699" t="s">
        <v>438</v>
      </c>
      <c r="B699" t="s">
        <v>1380</v>
      </c>
      <c r="C699" t="s">
        <v>1381</v>
      </c>
      <c r="D699" s="15">
        <v>1900</v>
      </c>
      <c r="E699" s="121">
        <v>1</v>
      </c>
      <c r="F699" t="s">
        <v>439</v>
      </c>
      <c r="G699" s="121">
        <v>91</v>
      </c>
      <c r="H699" t="s">
        <v>383</v>
      </c>
      <c r="I699" t="s">
        <v>489</v>
      </c>
      <c r="J699" t="s">
        <v>434</v>
      </c>
      <c r="K699" t="s">
        <v>791</v>
      </c>
      <c r="L699" s="755">
        <v>2.2000000000000002</v>
      </c>
      <c r="M699" t="s">
        <v>727</v>
      </c>
      <c r="N699" s="680">
        <f t="shared" ca="1" si="47"/>
        <v>0</v>
      </c>
      <c r="O699" s="680">
        <f t="shared" ca="1" si="47"/>
        <v>0</v>
      </c>
      <c r="P699" s="680">
        <f t="shared" ca="1" si="47"/>
        <v>0</v>
      </c>
      <c r="Q699" s="680">
        <f t="shared" ca="1" si="47"/>
        <v>0</v>
      </c>
      <c r="R699" s="680">
        <f t="shared" ca="1" si="47"/>
        <v>0</v>
      </c>
      <c r="S699" t="str">
        <f t="shared" si="44"/>
        <v>ASRCMS202202</v>
      </c>
      <c r="T699" s="957">
        <f t="shared" si="45"/>
        <v>45230</v>
      </c>
      <c r="U699" t="str">
        <f t="shared" si="46"/>
        <v>Unaudited</v>
      </c>
    </row>
    <row r="700" spans="1:21" x14ac:dyDescent="0.25">
      <c r="A700" t="s">
        <v>438</v>
      </c>
      <c r="B700" t="s">
        <v>1380</v>
      </c>
      <c r="C700" t="s">
        <v>1381</v>
      </c>
      <c r="D700" s="15">
        <v>1900</v>
      </c>
      <c r="E700" s="121">
        <v>1</v>
      </c>
      <c r="F700" t="s">
        <v>439</v>
      </c>
      <c r="G700" s="121">
        <v>91</v>
      </c>
      <c r="H700" t="s">
        <v>383</v>
      </c>
      <c r="I700" t="s">
        <v>489</v>
      </c>
      <c r="J700" t="s">
        <v>434</v>
      </c>
      <c r="K700" t="s">
        <v>791</v>
      </c>
      <c r="L700" s="755">
        <v>2.2999999999999998</v>
      </c>
      <c r="M700" t="s">
        <v>728</v>
      </c>
      <c r="N700" s="680">
        <f t="shared" ca="1" si="47"/>
        <v>0</v>
      </c>
      <c r="O700" s="680">
        <f t="shared" ca="1" si="47"/>
        <v>0</v>
      </c>
      <c r="P700" s="680">
        <f t="shared" ca="1" si="47"/>
        <v>0</v>
      </c>
      <c r="Q700" s="680">
        <f t="shared" ca="1" si="47"/>
        <v>0</v>
      </c>
      <c r="R700" s="680">
        <f t="shared" ca="1" si="47"/>
        <v>0</v>
      </c>
      <c r="S700" t="str">
        <f t="shared" si="44"/>
        <v>ASRCMS202202</v>
      </c>
      <c r="T700" s="957">
        <f t="shared" si="45"/>
        <v>45230</v>
      </c>
      <c r="U700" t="str">
        <f t="shared" si="46"/>
        <v>Unaudited</v>
      </c>
    </row>
    <row r="701" spans="1:21" x14ac:dyDescent="0.25">
      <c r="A701" t="s">
        <v>438</v>
      </c>
      <c r="B701" t="s">
        <v>1380</v>
      </c>
      <c r="C701" t="s">
        <v>1381</v>
      </c>
      <c r="D701" s="15">
        <v>1900</v>
      </c>
      <c r="E701" s="121">
        <v>1</v>
      </c>
      <c r="F701" t="s">
        <v>439</v>
      </c>
      <c r="G701" s="121">
        <v>91</v>
      </c>
      <c r="H701" t="s">
        <v>383</v>
      </c>
      <c r="I701" t="s">
        <v>489</v>
      </c>
      <c r="J701" t="s">
        <v>434</v>
      </c>
      <c r="K701" t="s">
        <v>791</v>
      </c>
      <c r="L701" s="755">
        <v>2.4</v>
      </c>
      <c r="M701" t="s">
        <v>729</v>
      </c>
      <c r="N701" s="680">
        <f t="shared" ca="1" si="47"/>
        <v>0</v>
      </c>
      <c r="O701" s="680">
        <f t="shared" ca="1" si="47"/>
        <v>0</v>
      </c>
      <c r="P701" s="680">
        <f t="shared" ca="1" si="47"/>
        <v>0</v>
      </c>
      <c r="Q701" s="680">
        <f t="shared" ca="1" si="47"/>
        <v>0</v>
      </c>
      <c r="R701" s="680">
        <f t="shared" ca="1" si="47"/>
        <v>0</v>
      </c>
      <c r="S701" t="str">
        <f t="shared" si="44"/>
        <v>ASRCMS202202</v>
      </c>
      <c r="T701" s="957">
        <f t="shared" si="45"/>
        <v>45230</v>
      </c>
      <c r="U701" t="str">
        <f t="shared" si="46"/>
        <v>Unaudited</v>
      </c>
    </row>
    <row r="702" spans="1:21" x14ac:dyDescent="0.25">
      <c r="A702" t="s">
        <v>438</v>
      </c>
      <c r="B702" t="s">
        <v>1380</v>
      </c>
      <c r="C702" t="s">
        <v>1381</v>
      </c>
      <c r="D702" s="15">
        <v>1900</v>
      </c>
      <c r="E702" s="121">
        <v>1</v>
      </c>
      <c r="F702" t="s">
        <v>439</v>
      </c>
      <c r="G702" s="121">
        <v>91</v>
      </c>
      <c r="H702" t="s">
        <v>383</v>
      </c>
      <c r="I702" t="s">
        <v>489</v>
      </c>
      <c r="J702" t="s">
        <v>434</v>
      </c>
      <c r="K702" t="s">
        <v>791</v>
      </c>
      <c r="L702" s="755">
        <v>2.5</v>
      </c>
      <c r="M702" t="s">
        <v>771</v>
      </c>
      <c r="N702" s="680">
        <f t="shared" ca="1" si="47"/>
        <v>0</v>
      </c>
      <c r="O702" s="680">
        <f t="shared" ca="1" si="47"/>
        <v>0</v>
      </c>
      <c r="P702" s="680">
        <f t="shared" ca="1" si="47"/>
        <v>0</v>
      </c>
      <c r="Q702" s="680">
        <f t="shared" ca="1" si="47"/>
        <v>0</v>
      </c>
      <c r="R702" s="680">
        <f t="shared" ca="1" si="47"/>
        <v>0</v>
      </c>
      <c r="S702" t="str">
        <f t="shared" si="44"/>
        <v>ASRCMS202202</v>
      </c>
      <c r="T702" s="957">
        <f t="shared" si="45"/>
        <v>45230</v>
      </c>
      <c r="U702" t="str">
        <f t="shared" si="46"/>
        <v>Unaudited</v>
      </c>
    </row>
    <row r="703" spans="1:21" x14ac:dyDescent="0.25">
      <c r="A703" t="s">
        <v>438</v>
      </c>
      <c r="B703" t="s">
        <v>1380</v>
      </c>
      <c r="C703" t="s">
        <v>1381</v>
      </c>
      <c r="D703" s="15">
        <v>1900</v>
      </c>
      <c r="E703" s="121">
        <v>1</v>
      </c>
      <c r="F703" t="s">
        <v>439</v>
      </c>
      <c r="G703" s="121">
        <v>91</v>
      </c>
      <c r="H703" t="s">
        <v>383</v>
      </c>
      <c r="I703" t="s">
        <v>489</v>
      </c>
      <c r="J703" t="s">
        <v>434</v>
      </c>
      <c r="K703" t="s">
        <v>791</v>
      </c>
      <c r="L703" s="755">
        <v>2.6</v>
      </c>
      <c r="M703" t="s">
        <v>187</v>
      </c>
      <c r="N703" s="680">
        <f t="shared" ca="1" si="47"/>
        <v>0</v>
      </c>
      <c r="O703" s="680">
        <f t="shared" ca="1" si="47"/>
        <v>0</v>
      </c>
      <c r="P703" s="680">
        <f t="shared" ca="1" si="47"/>
        <v>0</v>
      </c>
      <c r="Q703" s="680">
        <f t="shared" ca="1" si="47"/>
        <v>0</v>
      </c>
      <c r="R703" s="680">
        <f t="shared" ca="1" si="47"/>
        <v>0</v>
      </c>
      <c r="S703" t="str">
        <f t="shared" si="44"/>
        <v>ASRCMS202202</v>
      </c>
      <c r="T703" s="957">
        <f t="shared" si="45"/>
        <v>45230</v>
      </c>
      <c r="U703" t="str">
        <f t="shared" si="46"/>
        <v>Unaudited</v>
      </c>
    </row>
    <row r="704" spans="1:21" x14ac:dyDescent="0.25">
      <c r="A704" t="s">
        <v>438</v>
      </c>
      <c r="B704" t="s">
        <v>1380</v>
      </c>
      <c r="C704" t="s">
        <v>1381</v>
      </c>
      <c r="D704" s="15">
        <v>1900</v>
      </c>
      <c r="E704" s="121">
        <v>1</v>
      </c>
      <c r="F704" t="s">
        <v>439</v>
      </c>
      <c r="G704" s="121">
        <v>91</v>
      </c>
      <c r="H704" t="s">
        <v>383</v>
      </c>
      <c r="I704" t="s">
        <v>489</v>
      </c>
      <c r="J704" t="s">
        <v>434</v>
      </c>
      <c r="K704" t="s">
        <v>791</v>
      </c>
      <c r="L704" s="755">
        <v>2.7</v>
      </c>
      <c r="M704" t="s">
        <v>792</v>
      </c>
      <c r="N704" s="680">
        <f t="shared" ca="1" si="47"/>
        <v>0</v>
      </c>
      <c r="O704" s="680">
        <f t="shared" ca="1" si="47"/>
        <v>0</v>
      </c>
      <c r="P704" s="680">
        <f t="shared" ca="1" si="47"/>
        <v>0</v>
      </c>
      <c r="Q704" s="680">
        <f t="shared" ca="1" si="47"/>
        <v>0</v>
      </c>
      <c r="R704" s="680">
        <f t="shared" ca="1" si="47"/>
        <v>0</v>
      </c>
      <c r="S704" t="str">
        <f t="shared" si="44"/>
        <v>ASRCMS202202</v>
      </c>
      <c r="T704" s="957">
        <f t="shared" si="45"/>
        <v>45230</v>
      </c>
      <c r="U704" t="str">
        <f t="shared" si="46"/>
        <v>Unaudited</v>
      </c>
    </row>
    <row r="705" spans="1:21" x14ac:dyDescent="0.25">
      <c r="A705" t="s">
        <v>438</v>
      </c>
      <c r="B705" t="s">
        <v>1380</v>
      </c>
      <c r="C705" t="s">
        <v>1381</v>
      </c>
      <c r="D705" s="15">
        <v>1900</v>
      </c>
      <c r="E705" s="121">
        <v>1</v>
      </c>
      <c r="F705" t="s">
        <v>439</v>
      </c>
      <c r="G705" s="121">
        <v>91</v>
      </c>
      <c r="H705" t="s">
        <v>383</v>
      </c>
      <c r="I705" t="s">
        <v>489</v>
      </c>
      <c r="J705" t="s">
        <v>434</v>
      </c>
      <c r="K705" t="s">
        <v>791</v>
      </c>
      <c r="L705" s="755">
        <v>2.8</v>
      </c>
      <c r="M705" t="s">
        <v>793</v>
      </c>
      <c r="N705" s="680">
        <f t="shared" ca="1" si="47"/>
        <v>0</v>
      </c>
      <c r="O705" s="680">
        <f t="shared" ca="1" si="47"/>
        <v>0</v>
      </c>
      <c r="P705" s="680">
        <f t="shared" ca="1" si="47"/>
        <v>0</v>
      </c>
      <c r="Q705" s="680">
        <f t="shared" ca="1" si="47"/>
        <v>0</v>
      </c>
      <c r="R705" s="680">
        <f t="shared" ca="1" si="47"/>
        <v>0</v>
      </c>
      <c r="S705" t="str">
        <f t="shared" si="44"/>
        <v>ASRCMS202202</v>
      </c>
      <c r="T705" s="957">
        <f t="shared" si="45"/>
        <v>45230</v>
      </c>
      <c r="U705" t="str">
        <f t="shared" si="46"/>
        <v>Unaudited</v>
      </c>
    </row>
    <row r="706" spans="1:21" x14ac:dyDescent="0.25">
      <c r="A706" t="s">
        <v>438</v>
      </c>
      <c r="B706" t="s">
        <v>1380</v>
      </c>
      <c r="C706" t="s">
        <v>1381</v>
      </c>
      <c r="D706" s="15">
        <v>1900</v>
      </c>
      <c r="E706" s="121">
        <v>1</v>
      </c>
      <c r="F706" t="s">
        <v>439</v>
      </c>
      <c r="G706" s="121">
        <v>91</v>
      </c>
      <c r="H706" t="s">
        <v>383</v>
      </c>
      <c r="I706" t="s">
        <v>489</v>
      </c>
      <c r="J706" t="s">
        <v>434</v>
      </c>
      <c r="K706" t="s">
        <v>791</v>
      </c>
      <c r="L706" s="755">
        <v>2.9</v>
      </c>
      <c r="M706" t="s">
        <v>774</v>
      </c>
      <c r="N706" s="680">
        <f t="shared" ca="1" si="47"/>
        <v>0</v>
      </c>
      <c r="O706" s="680">
        <f t="shared" ca="1" si="47"/>
        <v>0</v>
      </c>
      <c r="P706" s="680">
        <f t="shared" ca="1" si="47"/>
        <v>0</v>
      </c>
      <c r="Q706" s="680">
        <f t="shared" ca="1" si="47"/>
        <v>0</v>
      </c>
      <c r="R706" s="680">
        <f t="shared" ca="1" si="47"/>
        <v>0</v>
      </c>
      <c r="S706" t="str">
        <f t="shared" ref="S706:S769" si="48">file_name</f>
        <v>ASRCMS202202</v>
      </c>
      <c r="T706" s="957">
        <f t="shared" ref="T706:T769" si="49">file_date</f>
        <v>45230</v>
      </c>
      <c r="U706" t="str">
        <f t="shared" ref="U706:U769" si="50">status</f>
        <v>Unaudited</v>
      </c>
    </row>
    <row r="707" spans="1:21" x14ac:dyDescent="0.25">
      <c r="A707" t="s">
        <v>438</v>
      </c>
      <c r="B707" t="s">
        <v>1380</v>
      </c>
      <c r="C707" t="s">
        <v>1381</v>
      </c>
      <c r="D707" s="15">
        <v>1900</v>
      </c>
      <c r="E707" s="121">
        <v>1</v>
      </c>
      <c r="F707" t="s">
        <v>439</v>
      </c>
      <c r="G707" s="121">
        <v>91</v>
      </c>
      <c r="H707" t="s">
        <v>383</v>
      </c>
      <c r="I707" t="s">
        <v>489</v>
      </c>
      <c r="J707" t="s">
        <v>434</v>
      </c>
      <c r="K707" t="s">
        <v>224</v>
      </c>
      <c r="L707" s="755">
        <v>2.11</v>
      </c>
      <c r="M707" t="s">
        <v>229</v>
      </c>
      <c r="N707" s="680">
        <f t="shared" ca="1" si="47"/>
        <v>0</v>
      </c>
      <c r="O707" s="680">
        <f t="shared" ca="1" si="47"/>
        <v>0</v>
      </c>
      <c r="P707" s="680">
        <f t="shared" ca="1" si="47"/>
        <v>0</v>
      </c>
      <c r="Q707" s="680">
        <f t="shared" ca="1" si="47"/>
        <v>0</v>
      </c>
      <c r="R707" s="680">
        <f t="shared" ca="1" si="47"/>
        <v>0</v>
      </c>
      <c r="S707" t="str">
        <f t="shared" si="48"/>
        <v>ASRCMS202202</v>
      </c>
      <c r="T707" s="957">
        <f t="shared" si="49"/>
        <v>45230</v>
      </c>
      <c r="U707" t="str">
        <f t="shared" si="50"/>
        <v>Unaudited</v>
      </c>
    </row>
    <row r="708" spans="1:21" x14ac:dyDescent="0.25">
      <c r="A708" t="s">
        <v>438</v>
      </c>
      <c r="B708" t="s">
        <v>1380</v>
      </c>
      <c r="C708" t="s">
        <v>1381</v>
      </c>
      <c r="D708" s="15">
        <v>1900</v>
      </c>
      <c r="E708" s="121">
        <v>1</v>
      </c>
      <c r="F708" t="s">
        <v>439</v>
      </c>
      <c r="G708" s="121">
        <v>91</v>
      </c>
      <c r="H708" t="s">
        <v>383</v>
      </c>
      <c r="I708" t="s">
        <v>489</v>
      </c>
      <c r="J708" t="s">
        <v>434</v>
      </c>
      <c r="K708" t="s">
        <v>224</v>
      </c>
      <c r="L708" s="755">
        <v>2.12</v>
      </c>
      <c r="M708" t="s">
        <v>555</v>
      </c>
      <c r="N708" s="680">
        <f t="shared" ca="1" si="47"/>
        <v>0</v>
      </c>
      <c r="O708" s="680">
        <f t="shared" ca="1" si="47"/>
        <v>0</v>
      </c>
      <c r="P708" s="680">
        <f t="shared" ca="1" si="47"/>
        <v>0</v>
      </c>
      <c r="Q708" s="680">
        <f t="shared" ca="1" si="47"/>
        <v>0</v>
      </c>
      <c r="R708" s="680">
        <f t="shared" ca="1" si="47"/>
        <v>0</v>
      </c>
      <c r="S708" t="str">
        <f t="shared" si="48"/>
        <v>ASRCMS202202</v>
      </c>
      <c r="T708" s="957">
        <f t="shared" si="49"/>
        <v>45230</v>
      </c>
      <c r="U708" t="str">
        <f t="shared" si="50"/>
        <v>Unaudited</v>
      </c>
    </row>
    <row r="709" spans="1:21" x14ac:dyDescent="0.25">
      <c r="A709" t="s">
        <v>438</v>
      </c>
      <c r="B709" t="s">
        <v>1380</v>
      </c>
      <c r="C709" t="s">
        <v>1381</v>
      </c>
      <c r="D709" s="15">
        <v>1900</v>
      </c>
      <c r="E709" s="121">
        <v>1</v>
      </c>
      <c r="F709" t="s">
        <v>439</v>
      </c>
      <c r="G709" s="121">
        <v>91</v>
      </c>
      <c r="H709" t="s">
        <v>383</v>
      </c>
      <c r="I709" t="s">
        <v>489</v>
      </c>
      <c r="J709" t="s">
        <v>434</v>
      </c>
      <c r="K709" t="s">
        <v>224</v>
      </c>
      <c r="L709" s="755">
        <v>2.13</v>
      </c>
      <c r="M709" t="s">
        <v>230</v>
      </c>
      <c r="N709" s="680">
        <f t="shared" ca="1" si="47"/>
        <v>0</v>
      </c>
      <c r="O709" s="680">
        <f t="shared" ca="1" si="47"/>
        <v>0</v>
      </c>
      <c r="P709" s="680">
        <f t="shared" ca="1" si="47"/>
        <v>0</v>
      </c>
      <c r="Q709" s="680">
        <f t="shared" ca="1" si="47"/>
        <v>0</v>
      </c>
      <c r="R709" s="680">
        <f t="shared" ca="1" si="47"/>
        <v>0</v>
      </c>
      <c r="S709" t="str">
        <f t="shared" si="48"/>
        <v>ASRCMS202202</v>
      </c>
      <c r="T709" s="957">
        <f t="shared" si="49"/>
        <v>45230</v>
      </c>
      <c r="U709" t="str">
        <f t="shared" si="50"/>
        <v>Unaudited</v>
      </c>
    </row>
    <row r="710" spans="1:21" x14ac:dyDescent="0.25">
      <c r="A710" t="s">
        <v>438</v>
      </c>
      <c r="B710" t="s">
        <v>1380</v>
      </c>
      <c r="C710" t="s">
        <v>1381</v>
      </c>
      <c r="D710" s="15">
        <v>1900</v>
      </c>
      <c r="E710" s="121">
        <v>1</v>
      </c>
      <c r="F710" t="s">
        <v>439</v>
      </c>
      <c r="G710" s="121">
        <v>91</v>
      </c>
      <c r="H710" t="s">
        <v>383</v>
      </c>
      <c r="I710" t="s">
        <v>489</v>
      </c>
      <c r="J710" t="s">
        <v>434</v>
      </c>
      <c r="K710" t="s">
        <v>224</v>
      </c>
      <c r="L710" s="755">
        <v>2.14</v>
      </c>
      <c r="M710" t="s">
        <v>559</v>
      </c>
      <c r="N710" s="680">
        <f t="shared" ca="1" si="47"/>
        <v>0</v>
      </c>
      <c r="O710" s="680">
        <f t="shared" ca="1" si="47"/>
        <v>0</v>
      </c>
      <c r="P710" s="680">
        <f t="shared" ca="1" si="47"/>
        <v>0</v>
      </c>
      <c r="Q710" s="680">
        <f t="shared" ca="1" si="47"/>
        <v>0</v>
      </c>
      <c r="R710" s="680">
        <f t="shared" ca="1" si="47"/>
        <v>0</v>
      </c>
      <c r="S710" t="str">
        <f t="shared" si="48"/>
        <v>ASRCMS202202</v>
      </c>
      <c r="T710" s="957">
        <f t="shared" si="49"/>
        <v>45230</v>
      </c>
      <c r="U710" t="str">
        <f t="shared" si="50"/>
        <v>Unaudited</v>
      </c>
    </row>
    <row r="711" spans="1:21" x14ac:dyDescent="0.25">
      <c r="A711" t="s">
        <v>438</v>
      </c>
      <c r="B711" t="s">
        <v>1380</v>
      </c>
      <c r="C711" t="s">
        <v>1381</v>
      </c>
      <c r="D711" s="15">
        <v>1900</v>
      </c>
      <c r="E711" s="121">
        <v>1</v>
      </c>
      <c r="F711" t="s">
        <v>439</v>
      </c>
      <c r="G711" s="121">
        <v>91</v>
      </c>
      <c r="H711" t="s">
        <v>383</v>
      </c>
      <c r="I711" t="s">
        <v>489</v>
      </c>
      <c r="J711" t="s">
        <v>434</v>
      </c>
      <c r="K711" t="s">
        <v>224</v>
      </c>
      <c r="L711" s="755">
        <v>2.15</v>
      </c>
      <c r="M711" t="s">
        <v>20</v>
      </c>
      <c r="N711" s="680">
        <f t="shared" ca="1" si="47"/>
        <v>0</v>
      </c>
      <c r="O711" s="680">
        <f t="shared" ca="1" si="47"/>
        <v>0</v>
      </c>
      <c r="P711" s="680">
        <f t="shared" ca="1" si="47"/>
        <v>0</v>
      </c>
      <c r="Q711" s="680">
        <f t="shared" ca="1" si="47"/>
        <v>0</v>
      </c>
      <c r="R711" s="680">
        <f t="shared" ca="1" si="47"/>
        <v>0</v>
      </c>
      <c r="S711" t="str">
        <f t="shared" si="48"/>
        <v>ASRCMS202202</v>
      </c>
      <c r="T711" s="957">
        <f t="shared" si="49"/>
        <v>45230</v>
      </c>
      <c r="U711" t="str">
        <f t="shared" si="50"/>
        <v>Unaudited</v>
      </c>
    </row>
    <row r="712" spans="1:21" x14ac:dyDescent="0.25">
      <c r="A712" t="s">
        <v>438</v>
      </c>
      <c r="B712" t="s">
        <v>1380</v>
      </c>
      <c r="C712" t="s">
        <v>1381</v>
      </c>
      <c r="D712" s="15">
        <v>1900</v>
      </c>
      <c r="E712" s="121">
        <v>1</v>
      </c>
      <c r="F712" t="s">
        <v>439</v>
      </c>
      <c r="G712" s="121">
        <v>91</v>
      </c>
      <c r="H712" t="s">
        <v>383</v>
      </c>
      <c r="I712" t="s">
        <v>489</v>
      </c>
      <c r="J712" t="s">
        <v>434</v>
      </c>
      <c r="K712" t="s">
        <v>224</v>
      </c>
      <c r="L712" s="755">
        <v>2.16</v>
      </c>
      <c r="M712" t="s">
        <v>794</v>
      </c>
      <c r="N712" s="680">
        <f t="shared" ca="1" si="47"/>
        <v>0</v>
      </c>
      <c r="O712" s="680">
        <f t="shared" ca="1" si="47"/>
        <v>0</v>
      </c>
      <c r="P712" s="680">
        <f t="shared" ca="1" si="47"/>
        <v>0</v>
      </c>
      <c r="Q712" s="680">
        <f t="shared" ca="1" si="47"/>
        <v>0</v>
      </c>
      <c r="R712" s="680">
        <f t="shared" ca="1" si="47"/>
        <v>0</v>
      </c>
      <c r="S712" t="str">
        <f t="shared" si="48"/>
        <v>ASRCMS202202</v>
      </c>
      <c r="T712" s="957">
        <f t="shared" si="49"/>
        <v>45230</v>
      </c>
      <c r="U712" t="str">
        <f t="shared" si="50"/>
        <v>Unaudited</v>
      </c>
    </row>
    <row r="713" spans="1:21" x14ac:dyDescent="0.25">
      <c r="A713" t="s">
        <v>438</v>
      </c>
      <c r="B713" t="s">
        <v>1380</v>
      </c>
      <c r="C713" t="s">
        <v>1381</v>
      </c>
      <c r="D713" s="15">
        <v>1900</v>
      </c>
      <c r="E713" s="121">
        <v>1</v>
      </c>
      <c r="F713" t="s">
        <v>439</v>
      </c>
      <c r="G713" s="121">
        <v>91</v>
      </c>
      <c r="H713" t="s">
        <v>383</v>
      </c>
      <c r="I713" t="s">
        <v>489</v>
      </c>
      <c r="J713" t="s">
        <v>434</v>
      </c>
      <c r="K713" t="s">
        <v>224</v>
      </c>
      <c r="L713" s="755">
        <v>2.17</v>
      </c>
      <c r="M713" t="s">
        <v>1047</v>
      </c>
      <c r="N713" s="680">
        <f t="shared" ca="1" si="47"/>
        <v>0</v>
      </c>
      <c r="O713" s="680">
        <f t="shared" ca="1" si="47"/>
        <v>0</v>
      </c>
      <c r="P713" s="680">
        <f t="shared" ca="1" si="47"/>
        <v>0</v>
      </c>
      <c r="Q713" s="680">
        <f t="shared" ca="1" si="47"/>
        <v>0</v>
      </c>
      <c r="R713" s="680">
        <f t="shared" ca="1" si="47"/>
        <v>0</v>
      </c>
      <c r="S713" t="str">
        <f t="shared" si="48"/>
        <v>ASRCMS202202</v>
      </c>
      <c r="T713" s="957">
        <f t="shared" si="49"/>
        <v>45230</v>
      </c>
      <c r="U713" t="str">
        <f t="shared" si="50"/>
        <v>Unaudited</v>
      </c>
    </row>
    <row r="714" spans="1:21" x14ac:dyDescent="0.25">
      <c r="A714" t="s">
        <v>438</v>
      </c>
      <c r="B714" t="s">
        <v>1380</v>
      </c>
      <c r="C714" t="s">
        <v>1381</v>
      </c>
      <c r="D714" s="15">
        <v>1900</v>
      </c>
      <c r="E714" s="121">
        <v>1</v>
      </c>
      <c r="F714" t="s">
        <v>439</v>
      </c>
      <c r="G714" s="121">
        <v>91</v>
      </c>
      <c r="H714" t="s">
        <v>383</v>
      </c>
      <c r="I714" t="s">
        <v>489</v>
      </c>
      <c r="J714" t="s">
        <v>434</v>
      </c>
      <c r="K714" t="s">
        <v>224</v>
      </c>
      <c r="L714" s="755">
        <v>2.1800000000000002</v>
      </c>
      <c r="M714" t="s">
        <v>651</v>
      </c>
      <c r="N714" s="680">
        <f t="shared" ca="1" si="47"/>
        <v>0</v>
      </c>
      <c r="O714" s="680">
        <f t="shared" ca="1" si="47"/>
        <v>0</v>
      </c>
      <c r="P714" s="680">
        <f t="shared" ca="1" si="47"/>
        <v>0</v>
      </c>
      <c r="Q714" s="680">
        <f t="shared" ca="1" si="47"/>
        <v>0</v>
      </c>
      <c r="R714" s="680">
        <f t="shared" ca="1" si="47"/>
        <v>0</v>
      </c>
      <c r="S714" t="str">
        <f t="shared" si="48"/>
        <v>ASRCMS202202</v>
      </c>
      <c r="T714" s="957">
        <f t="shared" si="49"/>
        <v>45230</v>
      </c>
      <c r="U714" t="str">
        <f t="shared" si="50"/>
        <v>Unaudited</v>
      </c>
    </row>
    <row r="715" spans="1:21" x14ac:dyDescent="0.25">
      <c r="A715" t="s">
        <v>438</v>
      </c>
      <c r="B715" t="s">
        <v>1380</v>
      </c>
      <c r="C715" t="s">
        <v>1381</v>
      </c>
      <c r="D715" s="15">
        <v>1900</v>
      </c>
      <c r="E715" s="121">
        <v>1</v>
      </c>
      <c r="F715" t="s">
        <v>439</v>
      </c>
      <c r="G715" s="121">
        <v>91</v>
      </c>
      <c r="H715" t="s">
        <v>383</v>
      </c>
      <c r="I715" t="s">
        <v>489</v>
      </c>
      <c r="J715" t="s">
        <v>434</v>
      </c>
      <c r="K715" t="s">
        <v>224</v>
      </c>
      <c r="L715" s="755">
        <v>2.19</v>
      </c>
      <c r="M715" t="s">
        <v>219</v>
      </c>
      <c r="N715" s="680">
        <f t="shared" ca="1" si="47"/>
        <v>0</v>
      </c>
      <c r="O715" s="680">
        <f t="shared" ca="1" si="47"/>
        <v>0</v>
      </c>
      <c r="P715" s="680">
        <f t="shared" ca="1" si="47"/>
        <v>0</v>
      </c>
      <c r="Q715" s="680">
        <f t="shared" ca="1" si="47"/>
        <v>0</v>
      </c>
      <c r="R715" s="680">
        <f t="shared" ca="1" si="47"/>
        <v>0</v>
      </c>
      <c r="S715" t="str">
        <f t="shared" si="48"/>
        <v>ASRCMS202202</v>
      </c>
      <c r="T715" s="957">
        <f t="shared" si="49"/>
        <v>45230</v>
      </c>
      <c r="U715" t="str">
        <f t="shared" si="50"/>
        <v>Unaudited</v>
      </c>
    </row>
    <row r="716" spans="1:21" x14ac:dyDescent="0.25">
      <c r="A716" t="s">
        <v>438</v>
      </c>
      <c r="B716" t="s">
        <v>1380</v>
      </c>
      <c r="C716" t="s">
        <v>1381</v>
      </c>
      <c r="D716" s="15">
        <v>1900</v>
      </c>
      <c r="E716" s="121">
        <v>1</v>
      </c>
      <c r="F716" t="s">
        <v>439</v>
      </c>
      <c r="G716" s="121">
        <v>91</v>
      </c>
      <c r="H716" t="s">
        <v>383</v>
      </c>
      <c r="I716" t="s">
        <v>489</v>
      </c>
      <c r="J716" t="s">
        <v>434</v>
      </c>
      <c r="K716" t="s">
        <v>224</v>
      </c>
      <c r="L716" s="755" t="s">
        <v>700</v>
      </c>
      <c r="M716" t="s">
        <v>231</v>
      </c>
      <c r="N716" s="680">
        <f t="shared" ca="1" si="47"/>
        <v>0</v>
      </c>
      <c r="O716" s="680">
        <f t="shared" ca="1" si="47"/>
        <v>0</v>
      </c>
      <c r="P716" s="680">
        <f t="shared" ca="1" si="47"/>
        <v>0</v>
      </c>
      <c r="Q716" s="680">
        <f t="shared" ca="1" si="47"/>
        <v>0</v>
      </c>
      <c r="R716" s="680">
        <f t="shared" ca="1" si="47"/>
        <v>0</v>
      </c>
      <c r="S716" t="str">
        <f t="shared" si="48"/>
        <v>ASRCMS202202</v>
      </c>
      <c r="T716" s="957">
        <f t="shared" si="49"/>
        <v>45230</v>
      </c>
      <c r="U716" t="str">
        <f t="shared" si="50"/>
        <v>Unaudited</v>
      </c>
    </row>
    <row r="717" spans="1:21" x14ac:dyDescent="0.25">
      <c r="A717" t="s">
        <v>438</v>
      </c>
      <c r="B717" t="s">
        <v>1380</v>
      </c>
      <c r="C717" t="s">
        <v>1381</v>
      </c>
      <c r="D717" s="15">
        <v>1900</v>
      </c>
      <c r="E717" s="121">
        <v>1</v>
      </c>
      <c r="F717" t="s">
        <v>439</v>
      </c>
      <c r="G717" s="121">
        <v>91</v>
      </c>
      <c r="H717" t="s">
        <v>383</v>
      </c>
      <c r="I717" t="s">
        <v>489</v>
      </c>
      <c r="J717" t="s">
        <v>434</v>
      </c>
      <c r="K717" t="s">
        <v>224</v>
      </c>
      <c r="L717" s="755">
        <v>2.21</v>
      </c>
      <c r="M717" t="s">
        <v>467</v>
      </c>
      <c r="N717" s="680">
        <f t="shared" ca="1" si="47"/>
        <v>0</v>
      </c>
      <c r="O717" s="680">
        <f t="shared" ca="1" si="47"/>
        <v>0</v>
      </c>
      <c r="P717" s="680">
        <f t="shared" ca="1" si="47"/>
        <v>0</v>
      </c>
      <c r="Q717" s="680">
        <f t="shared" ca="1" si="47"/>
        <v>0</v>
      </c>
      <c r="R717" s="680">
        <f t="shared" ca="1" si="47"/>
        <v>0</v>
      </c>
      <c r="S717" t="str">
        <f t="shared" si="48"/>
        <v>ASRCMS202202</v>
      </c>
      <c r="T717" s="957">
        <f t="shared" si="49"/>
        <v>45230</v>
      </c>
      <c r="U717" t="str">
        <f t="shared" si="50"/>
        <v>Unaudited</v>
      </c>
    </row>
    <row r="718" spans="1:21" x14ac:dyDescent="0.25">
      <c r="A718" t="s">
        <v>438</v>
      </c>
      <c r="B718" t="s">
        <v>1380</v>
      </c>
      <c r="C718" t="s">
        <v>1381</v>
      </c>
      <c r="D718" s="15">
        <v>1900</v>
      </c>
      <c r="E718" s="121">
        <v>1</v>
      </c>
      <c r="F718" t="s">
        <v>439</v>
      </c>
      <c r="G718" s="121">
        <v>91</v>
      </c>
      <c r="H718" t="s">
        <v>383</v>
      </c>
      <c r="I718" t="s">
        <v>489</v>
      </c>
      <c r="J718" t="s">
        <v>434</v>
      </c>
      <c r="K718" t="s">
        <v>6</v>
      </c>
      <c r="L718" s="755" t="s">
        <v>70</v>
      </c>
      <c r="M718" t="s">
        <v>189</v>
      </c>
      <c r="N718" s="680">
        <f t="shared" ca="1" si="47"/>
        <v>0</v>
      </c>
      <c r="O718" s="680">
        <f t="shared" ca="1" si="47"/>
        <v>0</v>
      </c>
      <c r="P718" s="680">
        <f t="shared" ca="1" si="47"/>
        <v>0</v>
      </c>
      <c r="Q718" s="680">
        <f t="shared" ca="1" si="47"/>
        <v>0</v>
      </c>
      <c r="R718" s="680">
        <f t="shared" ca="1" si="47"/>
        <v>0</v>
      </c>
      <c r="S718" t="str">
        <f t="shared" si="48"/>
        <v>ASRCMS202202</v>
      </c>
      <c r="T718" s="957">
        <f t="shared" si="49"/>
        <v>45230</v>
      </c>
      <c r="U718" t="str">
        <f t="shared" si="50"/>
        <v>Unaudited</v>
      </c>
    </row>
    <row r="719" spans="1:21" x14ac:dyDescent="0.25">
      <c r="A719" t="s">
        <v>438</v>
      </c>
      <c r="B719" t="s">
        <v>1380</v>
      </c>
      <c r="C719" t="s">
        <v>1381</v>
      </c>
      <c r="D719" s="15">
        <v>1900</v>
      </c>
      <c r="E719" s="121">
        <v>1</v>
      </c>
      <c r="F719" t="s">
        <v>439</v>
      </c>
      <c r="G719" s="121">
        <v>91</v>
      </c>
      <c r="H719" t="s">
        <v>383</v>
      </c>
      <c r="I719" t="s">
        <v>489</v>
      </c>
      <c r="J719" t="s">
        <v>434</v>
      </c>
      <c r="K719" t="s">
        <v>6</v>
      </c>
      <c r="L719" s="755" t="s">
        <v>71</v>
      </c>
      <c r="M719" t="s">
        <v>232</v>
      </c>
      <c r="N719" s="680">
        <f t="shared" ca="1" si="47"/>
        <v>0</v>
      </c>
      <c r="O719" s="680">
        <f t="shared" ca="1" si="47"/>
        <v>0</v>
      </c>
      <c r="P719" s="680">
        <f t="shared" ca="1" si="47"/>
        <v>0</v>
      </c>
      <c r="Q719" s="680">
        <f t="shared" ca="1" si="47"/>
        <v>0</v>
      </c>
      <c r="R719" s="680">
        <f t="shared" ca="1" si="47"/>
        <v>0</v>
      </c>
      <c r="S719" t="str">
        <f t="shared" si="48"/>
        <v>ASRCMS202202</v>
      </c>
      <c r="T719" s="957">
        <f t="shared" si="49"/>
        <v>45230</v>
      </c>
      <c r="U719" t="str">
        <f t="shared" si="50"/>
        <v>Unaudited</v>
      </c>
    </row>
    <row r="720" spans="1:21" x14ac:dyDescent="0.25">
      <c r="A720" t="s">
        <v>438</v>
      </c>
      <c r="B720" t="s">
        <v>1380</v>
      </c>
      <c r="C720" t="s">
        <v>1381</v>
      </c>
      <c r="D720" s="15">
        <v>1900</v>
      </c>
      <c r="E720" s="121">
        <v>1</v>
      </c>
      <c r="F720" t="s">
        <v>439</v>
      </c>
      <c r="G720" s="121">
        <v>91</v>
      </c>
      <c r="H720" t="s">
        <v>383</v>
      </c>
      <c r="I720" t="s">
        <v>489</v>
      </c>
      <c r="J720" t="s">
        <v>434</v>
      </c>
      <c r="K720" t="s">
        <v>6</v>
      </c>
      <c r="L720" s="755" t="s">
        <v>72</v>
      </c>
      <c r="M720" t="s">
        <v>165</v>
      </c>
      <c r="N720" s="680">
        <f t="shared" ca="1" si="47"/>
        <v>0</v>
      </c>
      <c r="O720" s="680">
        <f t="shared" ca="1" si="47"/>
        <v>0</v>
      </c>
      <c r="P720" s="680">
        <f t="shared" ca="1" si="47"/>
        <v>0</v>
      </c>
      <c r="Q720" s="680">
        <f t="shared" ca="1" si="47"/>
        <v>0</v>
      </c>
      <c r="R720" s="680">
        <f t="shared" ca="1" si="47"/>
        <v>0</v>
      </c>
      <c r="S720" t="str">
        <f t="shared" si="48"/>
        <v>ASRCMS202202</v>
      </c>
      <c r="T720" s="957">
        <f t="shared" si="49"/>
        <v>45230</v>
      </c>
      <c r="U720" t="str">
        <f t="shared" si="50"/>
        <v>Unaudited</v>
      </c>
    </row>
    <row r="721" spans="1:21" x14ac:dyDescent="0.25">
      <c r="A721" t="s">
        <v>438</v>
      </c>
      <c r="B721" t="s">
        <v>1380</v>
      </c>
      <c r="C721" t="s">
        <v>1381</v>
      </c>
      <c r="D721" s="15">
        <v>1900</v>
      </c>
      <c r="E721" s="121">
        <v>1</v>
      </c>
      <c r="F721" t="s">
        <v>439</v>
      </c>
      <c r="G721" s="121">
        <v>91</v>
      </c>
      <c r="H721" t="s">
        <v>383</v>
      </c>
      <c r="I721" t="s">
        <v>489</v>
      </c>
      <c r="J721" t="s">
        <v>434</v>
      </c>
      <c r="K721" t="s">
        <v>6</v>
      </c>
      <c r="L721" s="755">
        <v>3.4</v>
      </c>
      <c r="M721" t="s">
        <v>462</v>
      </c>
      <c r="N721" s="680">
        <f t="shared" ca="1" si="47"/>
        <v>0</v>
      </c>
      <c r="O721" s="680">
        <f t="shared" ca="1" si="47"/>
        <v>0</v>
      </c>
      <c r="P721" s="680">
        <f t="shared" ca="1" si="47"/>
        <v>0</v>
      </c>
      <c r="Q721" s="680">
        <f t="shared" ca="1" si="47"/>
        <v>0</v>
      </c>
      <c r="R721" s="680">
        <f t="shared" ca="1" si="47"/>
        <v>0</v>
      </c>
      <c r="S721" t="str">
        <f t="shared" si="48"/>
        <v>ASRCMS202202</v>
      </c>
      <c r="T721" s="957">
        <f t="shared" si="49"/>
        <v>45230</v>
      </c>
      <c r="U721" t="str">
        <f t="shared" si="50"/>
        <v>Unaudited</v>
      </c>
    </row>
    <row r="722" spans="1:21" x14ac:dyDescent="0.25">
      <c r="A722" t="s">
        <v>438</v>
      </c>
      <c r="B722" t="s">
        <v>1380</v>
      </c>
      <c r="C722" t="s">
        <v>1381</v>
      </c>
      <c r="D722" s="15">
        <v>1900</v>
      </c>
      <c r="E722" s="121">
        <v>1</v>
      </c>
      <c r="F722" t="s">
        <v>439</v>
      </c>
      <c r="G722" s="121">
        <v>91</v>
      </c>
      <c r="H722" t="s">
        <v>383</v>
      </c>
      <c r="I722" t="s">
        <v>489</v>
      </c>
      <c r="J722" t="s">
        <v>434</v>
      </c>
      <c r="K722" t="s">
        <v>435</v>
      </c>
      <c r="L722" s="755">
        <v>4.5</v>
      </c>
      <c r="M722" t="s">
        <v>32</v>
      </c>
      <c r="N722" s="680">
        <f t="shared" ca="1" si="47"/>
        <v>0</v>
      </c>
      <c r="O722" s="680">
        <f t="shared" ca="1" si="47"/>
        <v>0</v>
      </c>
      <c r="P722" s="680">
        <f t="shared" ca="1" si="47"/>
        <v>0</v>
      </c>
      <c r="Q722" s="680">
        <f t="shared" ca="1" si="47"/>
        <v>0</v>
      </c>
      <c r="R722" s="680">
        <f t="shared" ca="1" si="47"/>
        <v>0</v>
      </c>
      <c r="S722" t="str">
        <f t="shared" si="48"/>
        <v>ASRCMS202202</v>
      </c>
      <c r="T722" s="957">
        <f t="shared" si="49"/>
        <v>45230</v>
      </c>
      <c r="U722" t="str">
        <f t="shared" si="50"/>
        <v>Unaudited</v>
      </c>
    </row>
    <row r="723" spans="1:21" x14ac:dyDescent="0.25">
      <c r="A723" t="s">
        <v>438</v>
      </c>
      <c r="B723" t="s">
        <v>1380</v>
      </c>
      <c r="C723" t="s">
        <v>1381</v>
      </c>
      <c r="D723" s="15">
        <v>1900</v>
      </c>
      <c r="E723" s="121">
        <v>1</v>
      </c>
      <c r="F723" t="s">
        <v>439</v>
      </c>
      <c r="G723" s="121">
        <v>91</v>
      </c>
      <c r="H723" t="s">
        <v>383</v>
      </c>
      <c r="I723" t="s">
        <v>489</v>
      </c>
      <c r="J723" t="s">
        <v>434</v>
      </c>
      <c r="K723" t="s">
        <v>435</v>
      </c>
      <c r="L723" s="755" t="s">
        <v>939</v>
      </c>
      <c r="M723" t="s">
        <v>930</v>
      </c>
      <c r="N723" s="680">
        <f t="shared" ca="1" si="47"/>
        <v>0</v>
      </c>
      <c r="O723" s="680">
        <f t="shared" ca="1" si="47"/>
        <v>0</v>
      </c>
      <c r="P723" s="680">
        <f t="shared" ca="1" si="47"/>
        <v>0</v>
      </c>
      <c r="Q723" s="680">
        <f t="shared" ca="1" si="47"/>
        <v>0</v>
      </c>
      <c r="R723" s="680">
        <f t="shared" ca="1" si="47"/>
        <v>0</v>
      </c>
      <c r="S723" t="str">
        <f t="shared" si="48"/>
        <v>ASRCMS202202</v>
      </c>
      <c r="T723" s="957">
        <f t="shared" si="49"/>
        <v>45230</v>
      </c>
      <c r="U723" t="str">
        <f t="shared" si="50"/>
        <v>Unaudited</v>
      </c>
    </row>
    <row r="724" spans="1:21" x14ac:dyDescent="0.25">
      <c r="A724" t="s">
        <v>438</v>
      </c>
      <c r="B724" t="s">
        <v>1380</v>
      </c>
      <c r="C724" t="s">
        <v>1381</v>
      </c>
      <c r="D724" s="15">
        <v>1900</v>
      </c>
      <c r="E724" s="121">
        <v>1</v>
      </c>
      <c r="F724" t="s">
        <v>439</v>
      </c>
      <c r="G724" s="121">
        <v>91</v>
      </c>
      <c r="H724" t="s">
        <v>383</v>
      </c>
      <c r="I724" t="s">
        <v>489</v>
      </c>
      <c r="J724" t="s">
        <v>434</v>
      </c>
      <c r="K724" t="s">
        <v>435</v>
      </c>
      <c r="L724" s="755" t="s">
        <v>194</v>
      </c>
      <c r="M724" t="s">
        <v>40</v>
      </c>
      <c r="N724" s="680">
        <f t="shared" ca="1" si="47"/>
        <v>0</v>
      </c>
      <c r="O724" s="680">
        <f t="shared" ca="1" si="47"/>
        <v>0</v>
      </c>
      <c r="P724" s="680">
        <f t="shared" ca="1" si="47"/>
        <v>0</v>
      </c>
      <c r="Q724" s="680">
        <f t="shared" ca="1" si="47"/>
        <v>0</v>
      </c>
      <c r="R724" s="680">
        <f t="shared" ca="1" si="47"/>
        <v>0</v>
      </c>
      <c r="S724" t="str">
        <f t="shared" si="48"/>
        <v>ASRCMS202202</v>
      </c>
      <c r="T724" s="957">
        <f t="shared" si="49"/>
        <v>45230</v>
      </c>
      <c r="U724" t="str">
        <f t="shared" si="50"/>
        <v>Unaudited</v>
      </c>
    </row>
    <row r="725" spans="1:21" x14ac:dyDescent="0.25">
      <c r="A725" t="s">
        <v>438</v>
      </c>
      <c r="B725" t="s">
        <v>1380</v>
      </c>
      <c r="C725" t="s">
        <v>1381</v>
      </c>
      <c r="D725" s="15">
        <v>1900</v>
      </c>
      <c r="E725" s="121">
        <v>1</v>
      </c>
      <c r="F725" t="s">
        <v>439</v>
      </c>
      <c r="G725" s="121">
        <v>91</v>
      </c>
      <c r="H725" t="s">
        <v>383</v>
      </c>
      <c r="I725" t="s">
        <v>489</v>
      </c>
      <c r="J725" t="s">
        <v>434</v>
      </c>
      <c r="K725" t="s">
        <v>435</v>
      </c>
      <c r="L725" s="755" t="s">
        <v>193</v>
      </c>
      <c r="M725" t="s">
        <v>330</v>
      </c>
      <c r="N725" s="680">
        <f t="shared" ca="1" si="47"/>
        <v>0</v>
      </c>
      <c r="O725" s="680">
        <f t="shared" ca="1" si="47"/>
        <v>0</v>
      </c>
      <c r="P725" s="680">
        <f t="shared" ca="1" si="47"/>
        <v>0</v>
      </c>
      <c r="Q725" s="680">
        <f t="shared" ca="1" si="47"/>
        <v>0</v>
      </c>
      <c r="R725" s="680">
        <f t="shared" ca="1" si="47"/>
        <v>0</v>
      </c>
      <c r="S725" t="str">
        <f t="shared" si="48"/>
        <v>ASRCMS202202</v>
      </c>
      <c r="T725" s="957">
        <f t="shared" si="49"/>
        <v>45230</v>
      </c>
      <c r="U725" t="str">
        <f t="shared" si="50"/>
        <v>Unaudited</v>
      </c>
    </row>
    <row r="726" spans="1:21" x14ac:dyDescent="0.25">
      <c r="A726" t="s">
        <v>438</v>
      </c>
      <c r="B726" t="s">
        <v>1380</v>
      </c>
      <c r="C726" t="s">
        <v>1381</v>
      </c>
      <c r="D726" s="15">
        <v>1900</v>
      </c>
      <c r="E726" s="121">
        <v>1</v>
      </c>
      <c r="F726" t="s">
        <v>439</v>
      </c>
      <c r="G726" s="121">
        <v>91</v>
      </c>
      <c r="H726" t="s">
        <v>383</v>
      </c>
      <c r="I726" t="s">
        <v>489</v>
      </c>
      <c r="J726" t="s">
        <v>451</v>
      </c>
      <c r="K726" t="s">
        <v>436</v>
      </c>
      <c r="L726" s="755" t="s">
        <v>79</v>
      </c>
      <c r="M726" t="s">
        <v>27</v>
      </c>
      <c r="N726" s="680">
        <f t="shared" ca="1" si="47"/>
        <v>0</v>
      </c>
      <c r="O726" s="680">
        <f t="shared" ca="1" si="47"/>
        <v>0</v>
      </c>
      <c r="P726" s="680">
        <f t="shared" ca="1" si="47"/>
        <v>0</v>
      </c>
      <c r="Q726" s="680">
        <f t="shared" ca="1" si="47"/>
        <v>0</v>
      </c>
      <c r="R726" s="680">
        <f t="shared" ca="1" si="47"/>
        <v>0</v>
      </c>
      <c r="S726" t="str">
        <f t="shared" si="48"/>
        <v>ASRCMS202202</v>
      </c>
      <c r="T726" s="957">
        <f t="shared" si="49"/>
        <v>45230</v>
      </c>
      <c r="U726" t="str">
        <f t="shared" si="50"/>
        <v>Unaudited</v>
      </c>
    </row>
    <row r="727" spans="1:21" x14ac:dyDescent="0.25">
      <c r="A727" t="s">
        <v>438</v>
      </c>
      <c r="B727" t="s">
        <v>1380</v>
      </c>
      <c r="C727" t="s">
        <v>1381</v>
      </c>
      <c r="D727" s="15">
        <v>1900</v>
      </c>
      <c r="E727" s="121">
        <v>1</v>
      </c>
      <c r="F727" t="s">
        <v>439</v>
      </c>
      <c r="G727" s="121">
        <v>91</v>
      </c>
      <c r="H727" t="s">
        <v>383</v>
      </c>
      <c r="I727" t="s">
        <v>489</v>
      </c>
      <c r="J727" t="s">
        <v>451</v>
      </c>
      <c r="K727" t="s">
        <v>436</v>
      </c>
      <c r="L727" s="755" t="s">
        <v>80</v>
      </c>
      <c r="M727" t="s">
        <v>98</v>
      </c>
      <c r="N727" s="680">
        <f t="shared" ca="1" si="47"/>
        <v>0</v>
      </c>
      <c r="O727" s="680">
        <f t="shared" ca="1" si="47"/>
        <v>0</v>
      </c>
      <c r="P727" s="680">
        <f t="shared" ca="1" si="47"/>
        <v>0</v>
      </c>
      <c r="Q727" s="680">
        <f t="shared" ca="1" si="47"/>
        <v>0</v>
      </c>
      <c r="R727" s="680">
        <f t="shared" ca="1" si="47"/>
        <v>0</v>
      </c>
      <c r="S727" t="str">
        <f t="shared" si="48"/>
        <v>ASRCMS202202</v>
      </c>
      <c r="T727" s="957">
        <f t="shared" si="49"/>
        <v>45230</v>
      </c>
      <c r="U727" t="str">
        <f t="shared" si="50"/>
        <v>Unaudited</v>
      </c>
    </row>
    <row r="728" spans="1:21" x14ac:dyDescent="0.25">
      <c r="A728" t="s">
        <v>438</v>
      </c>
      <c r="B728" t="s">
        <v>1380</v>
      </c>
      <c r="C728" t="s">
        <v>1381</v>
      </c>
      <c r="D728" s="15">
        <v>1900</v>
      </c>
      <c r="E728" s="121">
        <v>1</v>
      </c>
      <c r="F728" t="s">
        <v>439</v>
      </c>
      <c r="G728" s="121">
        <v>91</v>
      </c>
      <c r="H728" t="s">
        <v>383</v>
      </c>
      <c r="I728" t="s">
        <v>489</v>
      </c>
      <c r="J728" t="s">
        <v>451</v>
      </c>
      <c r="K728" t="s">
        <v>436</v>
      </c>
      <c r="L728" s="755" t="s">
        <v>81</v>
      </c>
      <c r="M728" t="s">
        <v>99</v>
      </c>
      <c r="N728" s="680">
        <f t="shared" ca="1" si="47"/>
        <v>0</v>
      </c>
      <c r="O728" s="680">
        <f t="shared" ca="1" si="47"/>
        <v>0</v>
      </c>
      <c r="P728" s="680">
        <f t="shared" ca="1" si="47"/>
        <v>0</v>
      </c>
      <c r="Q728" s="680">
        <f t="shared" ca="1" si="47"/>
        <v>0</v>
      </c>
      <c r="R728" s="680">
        <f t="shared" ca="1" si="47"/>
        <v>0</v>
      </c>
      <c r="S728" t="str">
        <f t="shared" si="48"/>
        <v>ASRCMS202202</v>
      </c>
      <c r="T728" s="957">
        <f t="shared" si="49"/>
        <v>45230</v>
      </c>
      <c r="U728" t="str">
        <f t="shared" si="50"/>
        <v>Unaudited</v>
      </c>
    </row>
    <row r="729" spans="1:21" x14ac:dyDescent="0.25">
      <c r="A729" t="s">
        <v>438</v>
      </c>
      <c r="B729" t="s">
        <v>1380</v>
      </c>
      <c r="C729" t="s">
        <v>1381</v>
      </c>
      <c r="D729" s="15">
        <v>1900</v>
      </c>
      <c r="E729" s="121">
        <v>1</v>
      </c>
      <c r="F729" t="s">
        <v>439</v>
      </c>
      <c r="G729" s="121">
        <v>91</v>
      </c>
      <c r="H729" t="s">
        <v>383</v>
      </c>
      <c r="I729" t="s">
        <v>489</v>
      </c>
      <c r="J729" t="s">
        <v>451</v>
      </c>
      <c r="K729" t="s">
        <v>436</v>
      </c>
      <c r="L729" s="755" t="s">
        <v>82</v>
      </c>
      <c r="M729" t="s">
        <v>100</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ASRCMS202202</v>
      </c>
      <c r="T729" s="957">
        <f t="shared" si="49"/>
        <v>45230</v>
      </c>
      <c r="U729" t="str">
        <f t="shared" si="50"/>
        <v>Unaudited</v>
      </c>
    </row>
    <row r="730" spans="1:21" x14ac:dyDescent="0.25">
      <c r="A730" t="s">
        <v>438</v>
      </c>
      <c r="B730" t="s">
        <v>1380</v>
      </c>
      <c r="C730" t="s">
        <v>1381</v>
      </c>
      <c r="D730" s="15">
        <v>1900</v>
      </c>
      <c r="E730" s="121">
        <v>1</v>
      </c>
      <c r="F730" t="s">
        <v>439</v>
      </c>
      <c r="G730" s="121">
        <v>91</v>
      </c>
      <c r="H730" t="s">
        <v>383</v>
      </c>
      <c r="I730" t="s">
        <v>489</v>
      </c>
      <c r="J730" t="s">
        <v>451</v>
      </c>
      <c r="K730" t="s">
        <v>436</v>
      </c>
      <c r="L730" s="755" t="s">
        <v>217</v>
      </c>
      <c r="M730" t="s">
        <v>101</v>
      </c>
      <c r="N730" s="680">
        <f t="shared" ca="1" si="51"/>
        <v>0</v>
      </c>
      <c r="O730" s="680">
        <f t="shared" ca="1" si="51"/>
        <v>0</v>
      </c>
      <c r="P730" s="680">
        <f t="shared" ca="1" si="51"/>
        <v>0</v>
      </c>
      <c r="Q730" s="680">
        <f t="shared" ca="1" si="51"/>
        <v>0</v>
      </c>
      <c r="R730" s="680">
        <f t="shared" ca="1" si="51"/>
        <v>0</v>
      </c>
      <c r="S730" t="str">
        <f t="shared" si="48"/>
        <v>ASRCMS202202</v>
      </c>
      <c r="T730" s="957">
        <f t="shared" si="49"/>
        <v>45230</v>
      </c>
      <c r="U730" t="str">
        <f t="shared" si="50"/>
        <v>Unaudited</v>
      </c>
    </row>
    <row r="731" spans="1:21" x14ac:dyDescent="0.25">
      <c r="A731" t="s">
        <v>438</v>
      </c>
      <c r="B731" t="s">
        <v>1380</v>
      </c>
      <c r="C731" t="s">
        <v>1381</v>
      </c>
      <c r="D731" s="15">
        <v>1900</v>
      </c>
      <c r="E731" s="121">
        <v>1</v>
      </c>
      <c r="F731" t="s">
        <v>439</v>
      </c>
      <c r="G731" s="121">
        <v>91</v>
      </c>
      <c r="H731" t="s">
        <v>383</v>
      </c>
      <c r="I731" t="s">
        <v>489</v>
      </c>
      <c r="J731" t="s">
        <v>451</v>
      </c>
      <c r="K731" t="s">
        <v>436</v>
      </c>
      <c r="L731" s="755" t="s">
        <v>216</v>
      </c>
      <c r="M731" t="s">
        <v>28</v>
      </c>
      <c r="N731" s="680">
        <f t="shared" ca="1" si="51"/>
        <v>0</v>
      </c>
      <c r="O731" s="680">
        <f t="shared" ca="1" si="51"/>
        <v>0</v>
      </c>
      <c r="P731" s="680">
        <f t="shared" ca="1" si="51"/>
        <v>0</v>
      </c>
      <c r="Q731" s="680">
        <f t="shared" ca="1" si="51"/>
        <v>0</v>
      </c>
      <c r="R731" s="680">
        <f t="shared" ca="1" si="51"/>
        <v>0</v>
      </c>
      <c r="S731" t="str">
        <f t="shared" si="48"/>
        <v>ASRCMS202202</v>
      </c>
      <c r="T731" s="957">
        <f t="shared" si="49"/>
        <v>45230</v>
      </c>
      <c r="U731" t="str">
        <f t="shared" si="50"/>
        <v>Unaudited</v>
      </c>
    </row>
    <row r="732" spans="1:21" x14ac:dyDescent="0.25">
      <c r="A732" t="s">
        <v>438</v>
      </c>
      <c r="B732" t="s">
        <v>1380</v>
      </c>
      <c r="C732" t="s">
        <v>1381</v>
      </c>
      <c r="D732" s="15">
        <v>1900</v>
      </c>
      <c r="E732" s="121">
        <v>1</v>
      </c>
      <c r="F732" t="s">
        <v>439</v>
      </c>
      <c r="G732" s="121">
        <v>91</v>
      </c>
      <c r="H732" t="s">
        <v>383</v>
      </c>
      <c r="I732" t="s">
        <v>489</v>
      </c>
      <c r="J732" t="s">
        <v>437</v>
      </c>
      <c r="K732" t="s">
        <v>437</v>
      </c>
      <c r="L732" s="755" t="s">
        <v>84</v>
      </c>
      <c r="M732" t="s">
        <v>328</v>
      </c>
      <c r="N732" s="680">
        <f t="shared" ca="1" si="51"/>
        <v>0</v>
      </c>
      <c r="O732" s="680">
        <f t="shared" ca="1" si="51"/>
        <v>0</v>
      </c>
      <c r="P732" s="680">
        <f t="shared" ca="1" si="51"/>
        <v>0</v>
      </c>
      <c r="Q732" s="680">
        <f t="shared" ca="1" si="51"/>
        <v>0</v>
      </c>
      <c r="R732" s="680">
        <f t="shared" ca="1" si="51"/>
        <v>0</v>
      </c>
      <c r="S732" t="str">
        <f t="shared" si="48"/>
        <v>ASRCMS202202</v>
      </c>
      <c r="T732" s="957">
        <f t="shared" si="49"/>
        <v>45230</v>
      </c>
      <c r="U732" t="str">
        <f t="shared" si="50"/>
        <v>Unaudited</v>
      </c>
    </row>
    <row r="733" spans="1:21" x14ac:dyDescent="0.25">
      <c r="A733" t="s">
        <v>438</v>
      </c>
      <c r="B733" t="s">
        <v>1380</v>
      </c>
      <c r="C733" t="s">
        <v>1381</v>
      </c>
      <c r="D733" s="15">
        <v>1900</v>
      </c>
      <c r="E733" s="121">
        <v>1</v>
      </c>
      <c r="F733" t="s">
        <v>439</v>
      </c>
      <c r="G733" s="121">
        <v>91</v>
      </c>
      <c r="H733" t="s">
        <v>383</v>
      </c>
      <c r="I733" t="s">
        <v>489</v>
      </c>
      <c r="J733" t="s">
        <v>437</v>
      </c>
      <c r="K733" t="s">
        <v>437</v>
      </c>
      <c r="L733" s="755" t="s">
        <v>85</v>
      </c>
      <c r="M733" t="s">
        <v>326</v>
      </c>
      <c r="N733" s="680">
        <f t="shared" ca="1" si="51"/>
        <v>0</v>
      </c>
      <c r="O733" s="680">
        <f t="shared" ca="1" si="51"/>
        <v>0</v>
      </c>
      <c r="P733" s="680">
        <f t="shared" ca="1" si="51"/>
        <v>0</v>
      </c>
      <c r="Q733" s="680">
        <f t="shared" ca="1" si="51"/>
        <v>0</v>
      </c>
      <c r="R733" s="680">
        <f t="shared" ca="1" si="51"/>
        <v>0</v>
      </c>
      <c r="S733" t="str">
        <f t="shared" si="48"/>
        <v>ASRCMS202202</v>
      </c>
      <c r="T733" s="957">
        <f t="shared" si="49"/>
        <v>45230</v>
      </c>
      <c r="U733" t="str">
        <f t="shared" si="50"/>
        <v>Unaudited</v>
      </c>
    </row>
    <row r="734" spans="1:21" x14ac:dyDescent="0.25">
      <c r="A734" t="s">
        <v>438</v>
      </c>
      <c r="B734" t="s">
        <v>1380</v>
      </c>
      <c r="C734" t="s">
        <v>1381</v>
      </c>
      <c r="D734" s="15">
        <v>1900</v>
      </c>
      <c r="E734" s="121">
        <v>1</v>
      </c>
      <c r="F734" t="s">
        <v>439</v>
      </c>
      <c r="G734" s="121">
        <v>91</v>
      </c>
      <c r="H734" t="s">
        <v>383</v>
      </c>
      <c r="I734" t="s">
        <v>489</v>
      </c>
      <c r="J734" t="s">
        <v>437</v>
      </c>
      <c r="K734" t="s">
        <v>437</v>
      </c>
      <c r="L734" s="755" t="s">
        <v>86</v>
      </c>
      <c r="M734" t="s">
        <v>495</v>
      </c>
      <c r="N734" s="680">
        <f t="shared" ca="1" si="51"/>
        <v>0</v>
      </c>
      <c r="O734" s="680">
        <f t="shared" ca="1" si="51"/>
        <v>0</v>
      </c>
      <c r="P734" s="680">
        <f t="shared" ca="1" si="51"/>
        <v>0</v>
      </c>
      <c r="Q734" s="680">
        <f t="shared" ca="1" si="51"/>
        <v>0</v>
      </c>
      <c r="R734" s="680">
        <f t="shared" ca="1" si="51"/>
        <v>0</v>
      </c>
      <c r="S734" t="str">
        <f t="shared" si="48"/>
        <v>ASRCMS202202</v>
      </c>
      <c r="T734" s="957">
        <f t="shared" si="49"/>
        <v>45230</v>
      </c>
      <c r="U734" t="str">
        <f t="shared" si="50"/>
        <v>Unaudited</v>
      </c>
    </row>
    <row r="735" spans="1:21" x14ac:dyDescent="0.25">
      <c r="A735" t="s">
        <v>438</v>
      </c>
      <c r="B735" t="s">
        <v>1380</v>
      </c>
      <c r="C735" t="s">
        <v>1381</v>
      </c>
      <c r="D735" s="15">
        <v>1900</v>
      </c>
      <c r="E735" s="121">
        <v>1</v>
      </c>
      <c r="F735" t="s">
        <v>439</v>
      </c>
      <c r="G735" s="121">
        <v>91</v>
      </c>
      <c r="H735" t="s">
        <v>383</v>
      </c>
      <c r="I735" t="s">
        <v>489</v>
      </c>
      <c r="J735" t="s">
        <v>437</v>
      </c>
      <c r="K735" t="s">
        <v>437</v>
      </c>
      <c r="L735" s="755" t="s">
        <v>87</v>
      </c>
      <c r="M735" t="s">
        <v>496</v>
      </c>
      <c r="N735" s="680">
        <f t="shared" ca="1" si="51"/>
        <v>0</v>
      </c>
      <c r="O735" s="680">
        <f t="shared" ca="1" si="51"/>
        <v>0</v>
      </c>
      <c r="P735" s="680">
        <f t="shared" ca="1" si="51"/>
        <v>0</v>
      </c>
      <c r="Q735" s="680">
        <f t="shared" ca="1" si="51"/>
        <v>0</v>
      </c>
      <c r="R735" s="680">
        <f t="shared" ca="1" si="51"/>
        <v>0</v>
      </c>
      <c r="S735" t="str">
        <f t="shared" si="48"/>
        <v>ASRCMS202202</v>
      </c>
      <c r="T735" s="957">
        <f t="shared" si="49"/>
        <v>45230</v>
      </c>
      <c r="U735" t="str">
        <f t="shared" si="50"/>
        <v>Unaudited</v>
      </c>
    </row>
    <row r="736" spans="1:21" x14ac:dyDescent="0.25">
      <c r="A736" t="s">
        <v>438</v>
      </c>
      <c r="B736" t="s">
        <v>1380</v>
      </c>
      <c r="C736" t="s">
        <v>1381</v>
      </c>
      <c r="D736" s="15">
        <v>1900</v>
      </c>
      <c r="E736" s="121">
        <v>1</v>
      </c>
      <c r="F736" t="s">
        <v>439</v>
      </c>
      <c r="G736" s="121">
        <v>91</v>
      </c>
      <c r="H736" t="s">
        <v>383</v>
      </c>
      <c r="I736" t="s">
        <v>489</v>
      </c>
      <c r="J736" t="s">
        <v>437</v>
      </c>
      <c r="K736" t="s">
        <v>437</v>
      </c>
      <c r="L736" s="755" t="s">
        <v>214</v>
      </c>
      <c r="M736" t="s">
        <v>497</v>
      </c>
      <c r="N736" s="680">
        <f t="shared" ca="1" si="51"/>
        <v>0</v>
      </c>
      <c r="O736" s="680">
        <f t="shared" ca="1" si="51"/>
        <v>0</v>
      </c>
      <c r="P736" s="680">
        <f t="shared" ca="1" si="51"/>
        <v>0</v>
      </c>
      <c r="Q736" s="680">
        <f t="shared" ca="1" si="51"/>
        <v>0</v>
      </c>
      <c r="R736" s="680">
        <f t="shared" ca="1" si="51"/>
        <v>0</v>
      </c>
      <c r="S736" t="str">
        <f t="shared" si="48"/>
        <v>ASRCMS202202</v>
      </c>
      <c r="T736" s="957">
        <f t="shared" si="49"/>
        <v>45230</v>
      </c>
      <c r="U736" t="str">
        <f t="shared" si="50"/>
        <v>Unaudited</v>
      </c>
    </row>
    <row r="737" spans="1:21" x14ac:dyDescent="0.25">
      <c r="A737" t="s">
        <v>438</v>
      </c>
      <c r="B737" t="s">
        <v>1380</v>
      </c>
      <c r="C737" t="s">
        <v>1381</v>
      </c>
      <c r="D737" s="15">
        <v>1900</v>
      </c>
      <c r="E737" s="121">
        <v>1</v>
      </c>
      <c r="F737" t="s">
        <v>439</v>
      </c>
      <c r="G737" s="121">
        <v>91</v>
      </c>
      <c r="H737" t="s">
        <v>383</v>
      </c>
      <c r="I737" t="s">
        <v>490</v>
      </c>
      <c r="J737" t="s">
        <v>26</v>
      </c>
      <c r="K737" t="s">
        <v>26</v>
      </c>
      <c r="L737" s="755" t="s">
        <v>205</v>
      </c>
      <c r="M737" t="s">
        <v>26</v>
      </c>
      <c r="N737" s="680">
        <f t="shared" ca="1" si="51"/>
        <v>0</v>
      </c>
      <c r="O737" s="680">
        <f t="shared" ca="1" si="51"/>
        <v>0</v>
      </c>
      <c r="P737" s="680">
        <f t="shared" ca="1" si="51"/>
        <v>0</v>
      </c>
      <c r="Q737" s="680">
        <f t="shared" ca="1" si="51"/>
        <v>0</v>
      </c>
      <c r="R737" s="680">
        <f t="shared" ca="1" si="51"/>
        <v>0</v>
      </c>
      <c r="S737" t="str">
        <f t="shared" si="48"/>
        <v>ASRCMS202202</v>
      </c>
      <c r="T737" s="957">
        <f t="shared" si="49"/>
        <v>45230</v>
      </c>
      <c r="U737" t="str">
        <f t="shared" si="50"/>
        <v>Unaudited</v>
      </c>
    </row>
    <row r="738" spans="1:21" x14ac:dyDescent="0.25">
      <c r="A738" t="s">
        <v>438</v>
      </c>
      <c r="B738" t="s">
        <v>1380</v>
      </c>
      <c r="C738" t="s">
        <v>1381</v>
      </c>
      <c r="D738" s="15">
        <v>1900</v>
      </c>
      <c r="E738" s="121">
        <v>1</v>
      </c>
      <c r="F738" t="s">
        <v>440</v>
      </c>
      <c r="G738" s="121">
        <v>182</v>
      </c>
      <c r="H738" t="s">
        <v>383</v>
      </c>
      <c r="I738" t="s">
        <v>433</v>
      </c>
      <c r="J738" t="s">
        <v>433</v>
      </c>
      <c r="K738" t="s">
        <v>433</v>
      </c>
      <c r="M738" t="s">
        <v>433</v>
      </c>
      <c r="N738" s="680">
        <f t="shared" ca="1" si="51"/>
        <v>0</v>
      </c>
      <c r="O738" s="680">
        <f t="shared" ca="1" si="51"/>
        <v>0</v>
      </c>
      <c r="P738" s="680">
        <f t="shared" ca="1" si="51"/>
        <v>0</v>
      </c>
      <c r="Q738" s="680">
        <f t="shared" ca="1" si="51"/>
        <v>0</v>
      </c>
      <c r="R738" s="680">
        <f t="shared" ca="1" si="51"/>
        <v>0</v>
      </c>
      <c r="S738" t="str">
        <f t="shared" si="48"/>
        <v>ASRCMS202202</v>
      </c>
      <c r="T738" s="957">
        <f t="shared" si="49"/>
        <v>45230</v>
      </c>
      <c r="U738" t="str">
        <f t="shared" si="50"/>
        <v>Unaudited</v>
      </c>
    </row>
    <row r="739" spans="1:21" x14ac:dyDescent="0.25">
      <c r="A739" t="s">
        <v>438</v>
      </c>
      <c r="B739" t="s">
        <v>1380</v>
      </c>
      <c r="C739" t="s">
        <v>1381</v>
      </c>
      <c r="D739" s="15">
        <v>1900</v>
      </c>
      <c r="E739" s="121">
        <v>1</v>
      </c>
      <c r="F739" t="s">
        <v>440</v>
      </c>
      <c r="G739" s="121">
        <v>182</v>
      </c>
      <c r="H739" t="s">
        <v>383</v>
      </c>
      <c r="I739" t="s">
        <v>488</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ASRCMS202202</v>
      </c>
      <c r="T739" s="957">
        <f t="shared" si="49"/>
        <v>45230</v>
      </c>
      <c r="U739" t="str">
        <f t="shared" si="50"/>
        <v>Unaudited</v>
      </c>
    </row>
    <row r="740" spans="1:21" x14ac:dyDescent="0.25">
      <c r="A740" t="s">
        <v>438</v>
      </c>
      <c r="B740" t="s">
        <v>1380</v>
      </c>
      <c r="C740" t="s">
        <v>1381</v>
      </c>
      <c r="D740" s="15">
        <v>1900</v>
      </c>
      <c r="E740" s="121">
        <v>1</v>
      </c>
      <c r="F740" t="s">
        <v>440</v>
      </c>
      <c r="G740" s="121">
        <v>182</v>
      </c>
      <c r="H740" t="s">
        <v>383</v>
      </c>
      <c r="I740" t="s">
        <v>488</v>
      </c>
      <c r="J740" t="s">
        <v>12</v>
      </c>
      <c r="K740" t="s">
        <v>223</v>
      </c>
      <c r="L740" s="755">
        <v>1.2</v>
      </c>
      <c r="M740" t="s">
        <v>223</v>
      </c>
      <c r="N740" s="680">
        <f t="shared" ca="1" si="51"/>
        <v>0</v>
      </c>
      <c r="O740" s="680">
        <f t="shared" ca="1" si="51"/>
        <v>0</v>
      </c>
      <c r="P740" s="680">
        <f t="shared" ca="1" si="51"/>
        <v>0</v>
      </c>
      <c r="Q740" s="680">
        <f t="shared" ca="1" si="51"/>
        <v>0</v>
      </c>
      <c r="R740" s="680">
        <f t="shared" ca="1" si="51"/>
        <v>0</v>
      </c>
      <c r="S740" t="str">
        <f t="shared" si="48"/>
        <v>ASRCMS202202</v>
      </c>
      <c r="T740" s="957">
        <f t="shared" si="49"/>
        <v>45230</v>
      </c>
      <c r="U740" t="str">
        <f t="shared" si="50"/>
        <v>Unaudited</v>
      </c>
    </row>
    <row r="741" spans="1:21" x14ac:dyDescent="0.25">
      <c r="A741" t="s">
        <v>438</v>
      </c>
      <c r="B741" t="s">
        <v>1380</v>
      </c>
      <c r="C741" t="s">
        <v>1381</v>
      </c>
      <c r="D741" s="15">
        <v>1900</v>
      </c>
      <c r="E741" s="121">
        <v>1</v>
      </c>
      <c r="F741" t="s">
        <v>440</v>
      </c>
      <c r="G741" s="121">
        <v>182</v>
      </c>
      <c r="H741" t="s">
        <v>383</v>
      </c>
      <c r="I741" t="s">
        <v>488</v>
      </c>
      <c r="J741" t="s">
        <v>12</v>
      </c>
      <c r="K741" t="s">
        <v>1318</v>
      </c>
      <c r="L741" s="755" t="s">
        <v>1314</v>
      </c>
      <c r="M741" t="s">
        <v>1318</v>
      </c>
      <c r="N741" s="680">
        <f t="shared" ca="1" si="51"/>
        <v>0</v>
      </c>
      <c r="O741" s="680">
        <f t="shared" ca="1" si="51"/>
        <v>0</v>
      </c>
      <c r="P741" s="680">
        <f t="shared" ca="1" si="51"/>
        <v>0</v>
      </c>
      <c r="Q741" s="680">
        <f t="shared" ca="1" si="51"/>
        <v>0</v>
      </c>
      <c r="R741" s="680">
        <f t="shared" ca="1" si="51"/>
        <v>0</v>
      </c>
      <c r="S741" t="str">
        <f t="shared" si="48"/>
        <v>ASRCMS202202</v>
      </c>
      <c r="T741" s="957">
        <f t="shared" si="49"/>
        <v>45230</v>
      </c>
      <c r="U741" t="str">
        <f t="shared" si="50"/>
        <v>Unaudited</v>
      </c>
    </row>
    <row r="742" spans="1:21" x14ac:dyDescent="0.25">
      <c r="A742" t="s">
        <v>438</v>
      </c>
      <c r="B742" t="s">
        <v>1380</v>
      </c>
      <c r="C742" t="s">
        <v>1381</v>
      </c>
      <c r="D742" s="15">
        <v>1900</v>
      </c>
      <c r="E742" s="121">
        <v>1</v>
      </c>
      <c r="F742" t="s">
        <v>440</v>
      </c>
      <c r="G742" s="121">
        <v>182</v>
      </c>
      <c r="H742" t="s">
        <v>383</v>
      </c>
      <c r="I742" t="s">
        <v>488</v>
      </c>
      <c r="J742" t="s">
        <v>12</v>
      </c>
      <c r="K742" t="s">
        <v>1320</v>
      </c>
      <c r="L742" s="755" t="s">
        <v>1319</v>
      </c>
      <c r="M742" t="s">
        <v>1320</v>
      </c>
      <c r="N742" s="680">
        <f t="shared" ca="1" si="51"/>
        <v>0</v>
      </c>
      <c r="O742" s="680">
        <f t="shared" ca="1" si="51"/>
        <v>0</v>
      </c>
      <c r="P742" s="680">
        <f t="shared" ca="1" si="51"/>
        <v>0</v>
      </c>
      <c r="Q742" s="680">
        <f t="shared" ca="1" si="51"/>
        <v>0</v>
      </c>
      <c r="R742" s="680">
        <f t="shared" ca="1" si="51"/>
        <v>0</v>
      </c>
      <c r="S742" t="str">
        <f t="shared" si="48"/>
        <v>ASRCMS202202</v>
      </c>
      <c r="T742" s="957">
        <f t="shared" si="49"/>
        <v>45230</v>
      </c>
      <c r="U742" t="str">
        <f t="shared" si="50"/>
        <v>Unaudited</v>
      </c>
    </row>
    <row r="743" spans="1:21" x14ac:dyDescent="0.25">
      <c r="A743" t="s">
        <v>438</v>
      </c>
      <c r="B743" t="s">
        <v>1380</v>
      </c>
      <c r="C743" t="s">
        <v>1381</v>
      </c>
      <c r="D743" s="15">
        <v>1900</v>
      </c>
      <c r="E743" s="121">
        <v>1</v>
      </c>
      <c r="F743" t="s">
        <v>440</v>
      </c>
      <c r="G743" s="121">
        <v>182</v>
      </c>
      <c r="H743" t="s">
        <v>383</v>
      </c>
      <c r="I743" t="s">
        <v>488</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ASRCMS202202</v>
      </c>
      <c r="T743" s="957">
        <f t="shared" si="49"/>
        <v>45230</v>
      </c>
      <c r="U743" t="str">
        <f t="shared" si="50"/>
        <v>Unaudited</v>
      </c>
    </row>
    <row r="744" spans="1:21" x14ac:dyDescent="0.25">
      <c r="A744" t="s">
        <v>438</v>
      </c>
      <c r="B744" t="s">
        <v>1380</v>
      </c>
      <c r="C744" t="s">
        <v>1381</v>
      </c>
      <c r="D744" s="15">
        <v>1900</v>
      </c>
      <c r="E744" s="121">
        <v>1</v>
      </c>
      <c r="F744" t="s">
        <v>440</v>
      </c>
      <c r="G744" s="121">
        <v>182</v>
      </c>
      <c r="H744" t="s">
        <v>383</v>
      </c>
      <c r="I744" t="s">
        <v>489</v>
      </c>
      <c r="J744" t="s">
        <v>434</v>
      </c>
      <c r="K744" t="s">
        <v>791</v>
      </c>
      <c r="L744" s="755">
        <v>2.1</v>
      </c>
      <c r="M744" t="s">
        <v>726</v>
      </c>
      <c r="N744" s="680">
        <f t="shared" ca="1" si="51"/>
        <v>0</v>
      </c>
      <c r="O744" s="680">
        <f t="shared" ca="1" si="51"/>
        <v>0</v>
      </c>
      <c r="P744" s="680">
        <f t="shared" ca="1" si="51"/>
        <v>0</v>
      </c>
      <c r="Q744" s="680">
        <f t="shared" ca="1" si="51"/>
        <v>0</v>
      </c>
      <c r="R744" s="680">
        <f t="shared" ca="1" si="51"/>
        <v>0</v>
      </c>
      <c r="S744" t="str">
        <f t="shared" si="48"/>
        <v>ASRCMS202202</v>
      </c>
      <c r="T744" s="957">
        <f t="shared" si="49"/>
        <v>45230</v>
      </c>
      <c r="U744" t="str">
        <f t="shared" si="50"/>
        <v>Unaudited</v>
      </c>
    </row>
    <row r="745" spans="1:21" x14ac:dyDescent="0.25">
      <c r="A745" t="s">
        <v>438</v>
      </c>
      <c r="B745" t="s">
        <v>1380</v>
      </c>
      <c r="C745" t="s">
        <v>1381</v>
      </c>
      <c r="D745" s="15">
        <v>1900</v>
      </c>
      <c r="E745" s="121">
        <v>1</v>
      </c>
      <c r="F745" t="s">
        <v>440</v>
      </c>
      <c r="G745" s="121">
        <v>182</v>
      </c>
      <c r="H745" t="s">
        <v>383</v>
      </c>
      <c r="I745" t="s">
        <v>489</v>
      </c>
      <c r="J745" t="s">
        <v>434</v>
      </c>
      <c r="K745" t="s">
        <v>791</v>
      </c>
      <c r="L745" s="755">
        <v>2.2000000000000002</v>
      </c>
      <c r="M745" t="s">
        <v>727</v>
      </c>
      <c r="N745" s="680">
        <f t="shared" ca="1" si="51"/>
        <v>0</v>
      </c>
      <c r="O745" s="680">
        <f t="shared" ca="1" si="51"/>
        <v>0</v>
      </c>
      <c r="P745" s="680">
        <f t="shared" ca="1" si="51"/>
        <v>0</v>
      </c>
      <c r="Q745" s="680">
        <f t="shared" ca="1" si="51"/>
        <v>0</v>
      </c>
      <c r="R745" s="680">
        <f t="shared" ca="1" si="51"/>
        <v>0</v>
      </c>
      <c r="S745" t="str">
        <f t="shared" si="48"/>
        <v>ASRCMS202202</v>
      </c>
      <c r="T745" s="957">
        <f t="shared" si="49"/>
        <v>45230</v>
      </c>
      <c r="U745" t="str">
        <f t="shared" si="50"/>
        <v>Unaudited</v>
      </c>
    </row>
    <row r="746" spans="1:21" x14ac:dyDescent="0.25">
      <c r="A746" t="s">
        <v>438</v>
      </c>
      <c r="B746" t="s">
        <v>1380</v>
      </c>
      <c r="C746" t="s">
        <v>1381</v>
      </c>
      <c r="D746" s="15">
        <v>1900</v>
      </c>
      <c r="E746" s="121">
        <v>1</v>
      </c>
      <c r="F746" t="s">
        <v>440</v>
      </c>
      <c r="G746" s="121">
        <v>182</v>
      </c>
      <c r="H746" t="s">
        <v>383</v>
      </c>
      <c r="I746" t="s">
        <v>489</v>
      </c>
      <c r="J746" t="s">
        <v>434</v>
      </c>
      <c r="K746" t="s">
        <v>791</v>
      </c>
      <c r="L746" s="755">
        <v>2.2999999999999998</v>
      </c>
      <c r="M746" t="s">
        <v>728</v>
      </c>
      <c r="N746" s="680">
        <f t="shared" ca="1" si="51"/>
        <v>0</v>
      </c>
      <c r="O746" s="680">
        <f t="shared" ca="1" si="51"/>
        <v>0</v>
      </c>
      <c r="P746" s="680">
        <f t="shared" ca="1" si="51"/>
        <v>0</v>
      </c>
      <c r="Q746" s="680">
        <f t="shared" ca="1" si="51"/>
        <v>0</v>
      </c>
      <c r="R746" s="680">
        <f t="shared" ca="1" si="51"/>
        <v>0</v>
      </c>
      <c r="S746" t="str">
        <f t="shared" si="48"/>
        <v>ASRCMS202202</v>
      </c>
      <c r="T746" s="957">
        <f t="shared" si="49"/>
        <v>45230</v>
      </c>
      <c r="U746" t="str">
        <f t="shared" si="50"/>
        <v>Unaudited</v>
      </c>
    </row>
    <row r="747" spans="1:21" x14ac:dyDescent="0.25">
      <c r="A747" t="s">
        <v>438</v>
      </c>
      <c r="B747" t="s">
        <v>1380</v>
      </c>
      <c r="C747" t="s">
        <v>1381</v>
      </c>
      <c r="D747" s="15">
        <v>1900</v>
      </c>
      <c r="E747" s="121">
        <v>1</v>
      </c>
      <c r="F747" t="s">
        <v>440</v>
      </c>
      <c r="G747" s="121">
        <v>182</v>
      </c>
      <c r="H747" t="s">
        <v>383</v>
      </c>
      <c r="I747" t="s">
        <v>489</v>
      </c>
      <c r="J747" t="s">
        <v>434</v>
      </c>
      <c r="K747" t="s">
        <v>791</v>
      </c>
      <c r="L747" s="755">
        <v>2.4</v>
      </c>
      <c r="M747" t="s">
        <v>729</v>
      </c>
      <c r="N747" s="680">
        <f t="shared" ca="1" si="51"/>
        <v>0</v>
      </c>
      <c r="O747" s="680">
        <f t="shared" ca="1" si="51"/>
        <v>0</v>
      </c>
      <c r="P747" s="680">
        <f t="shared" ca="1" si="51"/>
        <v>0</v>
      </c>
      <c r="Q747" s="680">
        <f t="shared" ca="1" si="51"/>
        <v>0</v>
      </c>
      <c r="R747" s="680">
        <f t="shared" ca="1" si="51"/>
        <v>0</v>
      </c>
      <c r="S747" t="str">
        <f t="shared" si="48"/>
        <v>ASRCMS202202</v>
      </c>
      <c r="T747" s="957">
        <f t="shared" si="49"/>
        <v>45230</v>
      </c>
      <c r="U747" t="str">
        <f t="shared" si="50"/>
        <v>Unaudited</v>
      </c>
    </row>
    <row r="748" spans="1:21" x14ac:dyDescent="0.25">
      <c r="A748" t="s">
        <v>438</v>
      </c>
      <c r="B748" t="s">
        <v>1380</v>
      </c>
      <c r="C748" t="s">
        <v>1381</v>
      </c>
      <c r="D748" s="15">
        <v>1900</v>
      </c>
      <c r="E748" s="121">
        <v>1</v>
      </c>
      <c r="F748" t="s">
        <v>440</v>
      </c>
      <c r="G748" s="121">
        <v>182</v>
      </c>
      <c r="H748" t="s">
        <v>383</v>
      </c>
      <c r="I748" t="s">
        <v>489</v>
      </c>
      <c r="J748" t="s">
        <v>434</v>
      </c>
      <c r="K748" t="s">
        <v>791</v>
      </c>
      <c r="L748" s="755">
        <v>2.5</v>
      </c>
      <c r="M748" t="s">
        <v>771</v>
      </c>
      <c r="N748" s="680">
        <f t="shared" ca="1" si="51"/>
        <v>0</v>
      </c>
      <c r="O748" s="680">
        <f t="shared" ca="1" si="51"/>
        <v>0</v>
      </c>
      <c r="P748" s="680">
        <f t="shared" ca="1" si="51"/>
        <v>0</v>
      </c>
      <c r="Q748" s="680">
        <f t="shared" ca="1" si="51"/>
        <v>0</v>
      </c>
      <c r="R748" s="680">
        <f t="shared" ca="1" si="51"/>
        <v>0</v>
      </c>
      <c r="S748" t="str">
        <f t="shared" si="48"/>
        <v>ASRCMS202202</v>
      </c>
      <c r="T748" s="957">
        <f t="shared" si="49"/>
        <v>45230</v>
      </c>
      <c r="U748" t="str">
        <f t="shared" si="50"/>
        <v>Unaudited</v>
      </c>
    </row>
    <row r="749" spans="1:21" x14ac:dyDescent="0.25">
      <c r="A749" t="s">
        <v>438</v>
      </c>
      <c r="B749" t="s">
        <v>1380</v>
      </c>
      <c r="C749" t="s">
        <v>1381</v>
      </c>
      <c r="D749" s="15">
        <v>1900</v>
      </c>
      <c r="E749" s="121">
        <v>1</v>
      </c>
      <c r="F749" t="s">
        <v>440</v>
      </c>
      <c r="G749" s="121">
        <v>182</v>
      </c>
      <c r="H749" t="s">
        <v>383</v>
      </c>
      <c r="I749" t="s">
        <v>489</v>
      </c>
      <c r="J749" t="s">
        <v>434</v>
      </c>
      <c r="K749" t="s">
        <v>791</v>
      </c>
      <c r="L749" s="755">
        <v>2.6</v>
      </c>
      <c r="M749" t="s">
        <v>187</v>
      </c>
      <c r="N749" s="680">
        <f t="shared" ca="1" si="51"/>
        <v>0</v>
      </c>
      <c r="O749" s="680">
        <f t="shared" ca="1" si="51"/>
        <v>0</v>
      </c>
      <c r="P749" s="680">
        <f t="shared" ca="1" si="51"/>
        <v>0</v>
      </c>
      <c r="Q749" s="680">
        <f t="shared" ca="1" si="51"/>
        <v>0</v>
      </c>
      <c r="R749" s="680">
        <f t="shared" ca="1" si="51"/>
        <v>0</v>
      </c>
      <c r="S749" t="str">
        <f t="shared" si="48"/>
        <v>ASRCMS202202</v>
      </c>
      <c r="T749" s="957">
        <f t="shared" si="49"/>
        <v>45230</v>
      </c>
      <c r="U749" t="str">
        <f t="shared" si="50"/>
        <v>Unaudited</v>
      </c>
    </row>
    <row r="750" spans="1:21" x14ac:dyDescent="0.25">
      <c r="A750" t="s">
        <v>438</v>
      </c>
      <c r="B750" t="s">
        <v>1380</v>
      </c>
      <c r="C750" t="s">
        <v>1381</v>
      </c>
      <c r="D750" s="15">
        <v>1900</v>
      </c>
      <c r="E750" s="121">
        <v>1</v>
      </c>
      <c r="F750" t="s">
        <v>440</v>
      </c>
      <c r="G750" s="121">
        <v>182</v>
      </c>
      <c r="H750" t="s">
        <v>383</v>
      </c>
      <c r="I750" t="s">
        <v>489</v>
      </c>
      <c r="J750" t="s">
        <v>434</v>
      </c>
      <c r="K750" t="s">
        <v>791</v>
      </c>
      <c r="L750" s="755">
        <v>2.7</v>
      </c>
      <c r="M750" t="s">
        <v>792</v>
      </c>
      <c r="N750" s="680">
        <f t="shared" ca="1" si="51"/>
        <v>0</v>
      </c>
      <c r="O750" s="680">
        <f t="shared" ca="1" si="51"/>
        <v>0</v>
      </c>
      <c r="P750" s="680">
        <f t="shared" ca="1" si="51"/>
        <v>0</v>
      </c>
      <c r="Q750" s="680">
        <f t="shared" ca="1" si="51"/>
        <v>0</v>
      </c>
      <c r="R750" s="680">
        <f t="shared" ca="1" si="51"/>
        <v>0</v>
      </c>
      <c r="S750" t="str">
        <f t="shared" si="48"/>
        <v>ASRCMS202202</v>
      </c>
      <c r="T750" s="957">
        <f t="shared" si="49"/>
        <v>45230</v>
      </c>
      <c r="U750" t="str">
        <f t="shared" si="50"/>
        <v>Unaudited</v>
      </c>
    </row>
    <row r="751" spans="1:21" x14ac:dyDescent="0.25">
      <c r="A751" t="s">
        <v>438</v>
      </c>
      <c r="B751" t="s">
        <v>1380</v>
      </c>
      <c r="C751" t="s">
        <v>1381</v>
      </c>
      <c r="D751" s="15">
        <v>1900</v>
      </c>
      <c r="E751" s="121">
        <v>1</v>
      </c>
      <c r="F751" t="s">
        <v>440</v>
      </c>
      <c r="G751" s="121">
        <v>182</v>
      </c>
      <c r="H751" t="s">
        <v>383</v>
      </c>
      <c r="I751" t="s">
        <v>489</v>
      </c>
      <c r="J751" t="s">
        <v>434</v>
      </c>
      <c r="K751" t="s">
        <v>791</v>
      </c>
      <c r="L751" s="755">
        <v>2.8</v>
      </c>
      <c r="M751" t="s">
        <v>793</v>
      </c>
      <c r="N751" s="680">
        <f t="shared" ca="1" si="51"/>
        <v>0</v>
      </c>
      <c r="O751" s="680">
        <f t="shared" ca="1" si="51"/>
        <v>0</v>
      </c>
      <c r="P751" s="680">
        <f t="shared" ca="1" si="51"/>
        <v>0</v>
      </c>
      <c r="Q751" s="680">
        <f t="shared" ca="1" si="51"/>
        <v>0</v>
      </c>
      <c r="R751" s="680">
        <f t="shared" ca="1" si="51"/>
        <v>0</v>
      </c>
      <c r="S751" t="str">
        <f t="shared" si="48"/>
        <v>ASRCMS202202</v>
      </c>
      <c r="T751" s="957">
        <f t="shared" si="49"/>
        <v>45230</v>
      </c>
      <c r="U751" t="str">
        <f t="shared" si="50"/>
        <v>Unaudited</v>
      </c>
    </row>
    <row r="752" spans="1:21" x14ac:dyDescent="0.25">
      <c r="A752" t="s">
        <v>438</v>
      </c>
      <c r="B752" t="s">
        <v>1380</v>
      </c>
      <c r="C752" t="s">
        <v>1381</v>
      </c>
      <c r="D752" s="15">
        <v>1900</v>
      </c>
      <c r="E752" s="121">
        <v>1</v>
      </c>
      <c r="F752" t="s">
        <v>440</v>
      </c>
      <c r="G752" s="121">
        <v>182</v>
      </c>
      <c r="H752" t="s">
        <v>383</v>
      </c>
      <c r="I752" t="s">
        <v>489</v>
      </c>
      <c r="J752" t="s">
        <v>434</v>
      </c>
      <c r="K752" t="s">
        <v>791</v>
      </c>
      <c r="L752" s="755">
        <v>2.9</v>
      </c>
      <c r="M752" t="s">
        <v>774</v>
      </c>
      <c r="N752" s="680">
        <f t="shared" ca="1" si="51"/>
        <v>0</v>
      </c>
      <c r="O752" s="680">
        <f t="shared" ca="1" si="51"/>
        <v>0</v>
      </c>
      <c r="P752" s="680">
        <f t="shared" ca="1" si="51"/>
        <v>0</v>
      </c>
      <c r="Q752" s="680">
        <f t="shared" ca="1" si="51"/>
        <v>0</v>
      </c>
      <c r="R752" s="680">
        <f t="shared" ca="1" si="51"/>
        <v>0</v>
      </c>
      <c r="S752" t="str">
        <f t="shared" si="48"/>
        <v>ASRCMS202202</v>
      </c>
      <c r="T752" s="957">
        <f t="shared" si="49"/>
        <v>45230</v>
      </c>
      <c r="U752" t="str">
        <f t="shared" si="50"/>
        <v>Unaudited</v>
      </c>
    </row>
    <row r="753" spans="1:21" x14ac:dyDescent="0.25">
      <c r="A753" t="s">
        <v>438</v>
      </c>
      <c r="B753" t="s">
        <v>1380</v>
      </c>
      <c r="C753" t="s">
        <v>1381</v>
      </c>
      <c r="D753" s="15">
        <v>1900</v>
      </c>
      <c r="E753" s="121">
        <v>1</v>
      </c>
      <c r="F753" t="s">
        <v>440</v>
      </c>
      <c r="G753" s="121">
        <v>182</v>
      </c>
      <c r="H753" t="s">
        <v>383</v>
      </c>
      <c r="I753" t="s">
        <v>489</v>
      </c>
      <c r="J753" t="s">
        <v>434</v>
      </c>
      <c r="K753" t="s">
        <v>224</v>
      </c>
      <c r="L753" s="755">
        <v>2.11</v>
      </c>
      <c r="M753" t="s">
        <v>229</v>
      </c>
      <c r="N753" s="680">
        <f t="shared" ca="1" si="51"/>
        <v>0</v>
      </c>
      <c r="O753" s="680">
        <f t="shared" ca="1" si="51"/>
        <v>0</v>
      </c>
      <c r="P753" s="680">
        <f t="shared" ca="1" si="51"/>
        <v>0</v>
      </c>
      <c r="Q753" s="680">
        <f t="shared" ca="1" si="51"/>
        <v>0</v>
      </c>
      <c r="R753" s="680">
        <f t="shared" ca="1" si="51"/>
        <v>0</v>
      </c>
      <c r="S753" t="str">
        <f t="shared" si="48"/>
        <v>ASRCMS202202</v>
      </c>
      <c r="T753" s="957">
        <f t="shared" si="49"/>
        <v>45230</v>
      </c>
      <c r="U753" t="str">
        <f t="shared" si="50"/>
        <v>Unaudited</v>
      </c>
    </row>
    <row r="754" spans="1:21" x14ac:dyDescent="0.25">
      <c r="A754" t="s">
        <v>438</v>
      </c>
      <c r="B754" t="s">
        <v>1380</v>
      </c>
      <c r="C754" t="s">
        <v>1381</v>
      </c>
      <c r="D754" s="15">
        <v>1900</v>
      </c>
      <c r="E754" s="121">
        <v>1</v>
      </c>
      <c r="F754" t="s">
        <v>440</v>
      </c>
      <c r="G754" s="121">
        <v>182</v>
      </c>
      <c r="H754" t="s">
        <v>383</v>
      </c>
      <c r="I754" t="s">
        <v>489</v>
      </c>
      <c r="J754" t="s">
        <v>434</v>
      </c>
      <c r="K754" t="s">
        <v>224</v>
      </c>
      <c r="L754" s="755">
        <v>2.12</v>
      </c>
      <c r="M754" t="s">
        <v>555</v>
      </c>
      <c r="N754" s="680">
        <f t="shared" ca="1" si="51"/>
        <v>0</v>
      </c>
      <c r="O754" s="680">
        <f t="shared" ca="1" si="51"/>
        <v>0</v>
      </c>
      <c r="P754" s="680">
        <f t="shared" ca="1" si="51"/>
        <v>0</v>
      </c>
      <c r="Q754" s="680">
        <f t="shared" ca="1" si="51"/>
        <v>0</v>
      </c>
      <c r="R754" s="680">
        <f t="shared" ca="1" si="51"/>
        <v>0</v>
      </c>
      <c r="S754" t="str">
        <f t="shared" si="48"/>
        <v>ASRCMS202202</v>
      </c>
      <c r="T754" s="957">
        <f t="shared" si="49"/>
        <v>45230</v>
      </c>
      <c r="U754" t="str">
        <f t="shared" si="50"/>
        <v>Unaudited</v>
      </c>
    </row>
    <row r="755" spans="1:21" x14ac:dyDescent="0.25">
      <c r="A755" t="s">
        <v>438</v>
      </c>
      <c r="B755" t="s">
        <v>1380</v>
      </c>
      <c r="C755" t="s">
        <v>1381</v>
      </c>
      <c r="D755" s="15">
        <v>1900</v>
      </c>
      <c r="E755" s="121">
        <v>1</v>
      </c>
      <c r="F755" t="s">
        <v>440</v>
      </c>
      <c r="G755" s="121">
        <v>182</v>
      </c>
      <c r="H755" t="s">
        <v>383</v>
      </c>
      <c r="I755" t="s">
        <v>489</v>
      </c>
      <c r="J755" t="s">
        <v>434</v>
      </c>
      <c r="K755" t="s">
        <v>224</v>
      </c>
      <c r="L755" s="755">
        <v>2.13</v>
      </c>
      <c r="M755" t="s">
        <v>230</v>
      </c>
      <c r="N755" s="680">
        <f t="shared" ca="1" si="51"/>
        <v>0</v>
      </c>
      <c r="O755" s="680">
        <f t="shared" ca="1" si="51"/>
        <v>0</v>
      </c>
      <c r="P755" s="680">
        <f t="shared" ca="1" si="51"/>
        <v>0</v>
      </c>
      <c r="Q755" s="680">
        <f t="shared" ca="1" si="51"/>
        <v>0</v>
      </c>
      <c r="R755" s="680">
        <f t="shared" ca="1" si="51"/>
        <v>0</v>
      </c>
      <c r="S755" t="str">
        <f t="shared" si="48"/>
        <v>ASRCMS202202</v>
      </c>
      <c r="T755" s="957">
        <f t="shared" si="49"/>
        <v>45230</v>
      </c>
      <c r="U755" t="str">
        <f t="shared" si="50"/>
        <v>Unaudited</v>
      </c>
    </row>
    <row r="756" spans="1:21" x14ac:dyDescent="0.25">
      <c r="A756" t="s">
        <v>438</v>
      </c>
      <c r="B756" t="s">
        <v>1380</v>
      </c>
      <c r="C756" t="s">
        <v>1381</v>
      </c>
      <c r="D756" s="15">
        <v>1900</v>
      </c>
      <c r="E756" s="121">
        <v>1</v>
      </c>
      <c r="F756" t="s">
        <v>440</v>
      </c>
      <c r="G756" s="121">
        <v>182</v>
      </c>
      <c r="H756" t="s">
        <v>383</v>
      </c>
      <c r="I756" t="s">
        <v>489</v>
      </c>
      <c r="J756" t="s">
        <v>434</v>
      </c>
      <c r="K756" t="s">
        <v>224</v>
      </c>
      <c r="L756" s="755">
        <v>2.14</v>
      </c>
      <c r="M756" t="s">
        <v>559</v>
      </c>
      <c r="N756" s="680">
        <f t="shared" ca="1" si="51"/>
        <v>0</v>
      </c>
      <c r="O756" s="680">
        <f t="shared" ca="1" si="51"/>
        <v>0</v>
      </c>
      <c r="P756" s="680">
        <f t="shared" ca="1" si="51"/>
        <v>0</v>
      </c>
      <c r="Q756" s="680">
        <f t="shared" ca="1" si="51"/>
        <v>0</v>
      </c>
      <c r="R756" s="680">
        <f t="shared" ca="1" si="51"/>
        <v>0</v>
      </c>
      <c r="S756" t="str">
        <f t="shared" si="48"/>
        <v>ASRCMS202202</v>
      </c>
      <c r="T756" s="957">
        <f t="shared" si="49"/>
        <v>45230</v>
      </c>
      <c r="U756" t="str">
        <f t="shared" si="50"/>
        <v>Unaudited</v>
      </c>
    </row>
    <row r="757" spans="1:21" x14ac:dyDescent="0.25">
      <c r="A757" t="s">
        <v>438</v>
      </c>
      <c r="B757" t="s">
        <v>1380</v>
      </c>
      <c r="C757" t="s">
        <v>1381</v>
      </c>
      <c r="D757" s="15">
        <v>1900</v>
      </c>
      <c r="E757" s="121">
        <v>1</v>
      </c>
      <c r="F757" t="s">
        <v>440</v>
      </c>
      <c r="G757" s="121">
        <v>182</v>
      </c>
      <c r="H757" t="s">
        <v>383</v>
      </c>
      <c r="I757" t="s">
        <v>489</v>
      </c>
      <c r="J757" t="s">
        <v>434</v>
      </c>
      <c r="K757" t="s">
        <v>224</v>
      </c>
      <c r="L757" s="755">
        <v>2.15</v>
      </c>
      <c r="M757" t="s">
        <v>20</v>
      </c>
      <c r="N757" s="680">
        <f t="shared" ca="1" si="51"/>
        <v>0</v>
      </c>
      <c r="O757" s="680">
        <f t="shared" ca="1" si="51"/>
        <v>0</v>
      </c>
      <c r="P757" s="680">
        <f t="shared" ca="1" si="51"/>
        <v>0</v>
      </c>
      <c r="Q757" s="680">
        <f t="shared" ca="1" si="51"/>
        <v>0</v>
      </c>
      <c r="R757" s="680">
        <f t="shared" ca="1" si="51"/>
        <v>0</v>
      </c>
      <c r="S757" t="str">
        <f t="shared" si="48"/>
        <v>ASRCMS202202</v>
      </c>
      <c r="T757" s="957">
        <f t="shared" si="49"/>
        <v>45230</v>
      </c>
      <c r="U757" t="str">
        <f t="shared" si="50"/>
        <v>Unaudited</v>
      </c>
    </row>
    <row r="758" spans="1:21" x14ac:dyDescent="0.25">
      <c r="A758" t="s">
        <v>438</v>
      </c>
      <c r="B758" t="s">
        <v>1380</v>
      </c>
      <c r="C758" t="s">
        <v>1381</v>
      </c>
      <c r="D758" s="15">
        <v>1900</v>
      </c>
      <c r="E758" s="121">
        <v>1</v>
      </c>
      <c r="F758" t="s">
        <v>440</v>
      </c>
      <c r="G758" s="121">
        <v>182</v>
      </c>
      <c r="H758" t="s">
        <v>383</v>
      </c>
      <c r="I758" t="s">
        <v>489</v>
      </c>
      <c r="J758" t="s">
        <v>434</v>
      </c>
      <c r="K758" t="s">
        <v>224</v>
      </c>
      <c r="L758" s="755">
        <v>2.16</v>
      </c>
      <c r="M758" t="s">
        <v>794</v>
      </c>
      <c r="N758" s="680">
        <f t="shared" ca="1" si="51"/>
        <v>0</v>
      </c>
      <c r="O758" s="680">
        <f t="shared" ca="1" si="51"/>
        <v>0</v>
      </c>
      <c r="P758" s="680">
        <f t="shared" ca="1" si="51"/>
        <v>0</v>
      </c>
      <c r="Q758" s="680">
        <f t="shared" ca="1" si="51"/>
        <v>0</v>
      </c>
      <c r="R758" s="680">
        <f t="shared" ca="1" si="51"/>
        <v>0</v>
      </c>
      <c r="S758" t="str">
        <f t="shared" si="48"/>
        <v>ASRCMS202202</v>
      </c>
      <c r="T758" s="957">
        <f t="shared" si="49"/>
        <v>45230</v>
      </c>
      <c r="U758" t="str">
        <f t="shared" si="50"/>
        <v>Unaudited</v>
      </c>
    </row>
    <row r="759" spans="1:21" x14ac:dyDescent="0.25">
      <c r="A759" t="s">
        <v>438</v>
      </c>
      <c r="B759" t="s">
        <v>1380</v>
      </c>
      <c r="C759" t="s">
        <v>1381</v>
      </c>
      <c r="D759" s="15">
        <v>1900</v>
      </c>
      <c r="E759" s="121">
        <v>1</v>
      </c>
      <c r="F759" t="s">
        <v>440</v>
      </c>
      <c r="G759" s="121">
        <v>182</v>
      </c>
      <c r="H759" t="s">
        <v>383</v>
      </c>
      <c r="I759" t="s">
        <v>489</v>
      </c>
      <c r="J759" t="s">
        <v>434</v>
      </c>
      <c r="K759" t="s">
        <v>224</v>
      </c>
      <c r="L759" s="755">
        <v>2.17</v>
      </c>
      <c r="M759" t="s">
        <v>1047</v>
      </c>
      <c r="N759" s="680">
        <f t="shared" ca="1" si="51"/>
        <v>0</v>
      </c>
      <c r="O759" s="680">
        <f t="shared" ca="1" si="51"/>
        <v>0</v>
      </c>
      <c r="P759" s="680">
        <f t="shared" ca="1" si="51"/>
        <v>0</v>
      </c>
      <c r="Q759" s="680">
        <f t="shared" ca="1" si="51"/>
        <v>0</v>
      </c>
      <c r="R759" s="680">
        <f t="shared" ca="1" si="51"/>
        <v>0</v>
      </c>
      <c r="S759" t="str">
        <f t="shared" si="48"/>
        <v>ASRCMS202202</v>
      </c>
      <c r="T759" s="957">
        <f t="shared" si="49"/>
        <v>45230</v>
      </c>
      <c r="U759" t="str">
        <f t="shared" si="50"/>
        <v>Unaudited</v>
      </c>
    </row>
    <row r="760" spans="1:21" x14ac:dyDescent="0.25">
      <c r="A760" t="s">
        <v>438</v>
      </c>
      <c r="B760" t="s">
        <v>1380</v>
      </c>
      <c r="C760" t="s">
        <v>1381</v>
      </c>
      <c r="D760" s="15">
        <v>1900</v>
      </c>
      <c r="E760" s="121">
        <v>1</v>
      </c>
      <c r="F760" t="s">
        <v>440</v>
      </c>
      <c r="G760" s="121">
        <v>182</v>
      </c>
      <c r="H760" t="s">
        <v>383</v>
      </c>
      <c r="I760" t="s">
        <v>489</v>
      </c>
      <c r="J760" t="s">
        <v>434</v>
      </c>
      <c r="K760" t="s">
        <v>224</v>
      </c>
      <c r="L760" s="755">
        <v>2.1800000000000002</v>
      </c>
      <c r="M760" t="s">
        <v>651</v>
      </c>
      <c r="N760" s="680">
        <f t="shared" ca="1" si="51"/>
        <v>0</v>
      </c>
      <c r="O760" s="680">
        <f t="shared" ca="1" si="51"/>
        <v>0</v>
      </c>
      <c r="P760" s="680">
        <f t="shared" ca="1" si="51"/>
        <v>0</v>
      </c>
      <c r="Q760" s="680">
        <f t="shared" ca="1" si="51"/>
        <v>0</v>
      </c>
      <c r="R760" s="680">
        <f t="shared" ca="1" si="51"/>
        <v>0</v>
      </c>
      <c r="S760" t="str">
        <f t="shared" si="48"/>
        <v>ASRCMS202202</v>
      </c>
      <c r="T760" s="957">
        <f t="shared" si="49"/>
        <v>45230</v>
      </c>
      <c r="U760" t="str">
        <f t="shared" si="50"/>
        <v>Unaudited</v>
      </c>
    </row>
    <row r="761" spans="1:21" x14ac:dyDescent="0.25">
      <c r="A761" t="s">
        <v>438</v>
      </c>
      <c r="B761" t="s">
        <v>1380</v>
      </c>
      <c r="C761" t="s">
        <v>1381</v>
      </c>
      <c r="D761" s="15">
        <v>1900</v>
      </c>
      <c r="E761" s="121">
        <v>1</v>
      </c>
      <c r="F761" t="s">
        <v>440</v>
      </c>
      <c r="G761" s="121">
        <v>182</v>
      </c>
      <c r="H761" t="s">
        <v>383</v>
      </c>
      <c r="I761" t="s">
        <v>489</v>
      </c>
      <c r="J761" t="s">
        <v>434</v>
      </c>
      <c r="K761" t="s">
        <v>224</v>
      </c>
      <c r="L761" s="755">
        <v>2.19</v>
      </c>
      <c r="M761" t="s">
        <v>219</v>
      </c>
      <c r="N761" s="680">
        <f t="shared" ca="1" si="51"/>
        <v>0</v>
      </c>
      <c r="O761" s="680">
        <f t="shared" ca="1" si="51"/>
        <v>0</v>
      </c>
      <c r="P761" s="680">
        <f t="shared" ca="1" si="51"/>
        <v>0</v>
      </c>
      <c r="Q761" s="680">
        <f t="shared" ca="1" si="51"/>
        <v>0</v>
      </c>
      <c r="R761" s="680">
        <f t="shared" ca="1" si="51"/>
        <v>0</v>
      </c>
      <c r="S761" t="str">
        <f t="shared" si="48"/>
        <v>ASRCMS202202</v>
      </c>
      <c r="T761" s="957">
        <f t="shared" si="49"/>
        <v>45230</v>
      </c>
      <c r="U761" t="str">
        <f t="shared" si="50"/>
        <v>Unaudited</v>
      </c>
    </row>
    <row r="762" spans="1:21" x14ac:dyDescent="0.25">
      <c r="A762" t="s">
        <v>438</v>
      </c>
      <c r="B762" t="s">
        <v>1380</v>
      </c>
      <c r="C762" t="s">
        <v>1381</v>
      </c>
      <c r="D762" s="15">
        <v>1900</v>
      </c>
      <c r="E762" s="121">
        <v>1</v>
      </c>
      <c r="F762" t="s">
        <v>440</v>
      </c>
      <c r="G762" s="121">
        <v>182</v>
      </c>
      <c r="H762" t="s">
        <v>383</v>
      </c>
      <c r="I762" t="s">
        <v>489</v>
      </c>
      <c r="J762" t="s">
        <v>434</v>
      </c>
      <c r="K762" t="s">
        <v>224</v>
      </c>
      <c r="L762" s="755" t="s">
        <v>700</v>
      </c>
      <c r="M762" t="s">
        <v>231</v>
      </c>
      <c r="N762" s="680">
        <f t="shared" ca="1" si="51"/>
        <v>0</v>
      </c>
      <c r="O762" s="680">
        <f t="shared" ca="1" si="51"/>
        <v>0</v>
      </c>
      <c r="P762" s="680">
        <f t="shared" ca="1" si="51"/>
        <v>0</v>
      </c>
      <c r="Q762" s="680">
        <f t="shared" ca="1" si="51"/>
        <v>0</v>
      </c>
      <c r="R762" s="680">
        <f t="shared" ca="1" si="51"/>
        <v>0</v>
      </c>
      <c r="S762" t="str">
        <f t="shared" si="48"/>
        <v>ASRCMS202202</v>
      </c>
      <c r="T762" s="957">
        <f t="shared" si="49"/>
        <v>45230</v>
      </c>
      <c r="U762" t="str">
        <f t="shared" si="50"/>
        <v>Unaudited</v>
      </c>
    </row>
    <row r="763" spans="1:21" x14ac:dyDescent="0.25">
      <c r="A763" t="s">
        <v>438</v>
      </c>
      <c r="B763" t="s">
        <v>1380</v>
      </c>
      <c r="C763" t="s">
        <v>1381</v>
      </c>
      <c r="D763" s="15">
        <v>1900</v>
      </c>
      <c r="E763" s="121">
        <v>1</v>
      </c>
      <c r="F763" t="s">
        <v>440</v>
      </c>
      <c r="G763" s="121">
        <v>182</v>
      </c>
      <c r="H763" t="s">
        <v>383</v>
      </c>
      <c r="I763" t="s">
        <v>489</v>
      </c>
      <c r="J763" t="s">
        <v>434</v>
      </c>
      <c r="K763" t="s">
        <v>224</v>
      </c>
      <c r="L763" s="755">
        <v>2.21</v>
      </c>
      <c r="M763" t="s">
        <v>467</v>
      </c>
      <c r="N763" s="680">
        <f t="shared" ca="1" si="51"/>
        <v>0</v>
      </c>
      <c r="O763" s="680">
        <f t="shared" ca="1" si="51"/>
        <v>0</v>
      </c>
      <c r="P763" s="680">
        <f t="shared" ca="1" si="51"/>
        <v>0</v>
      </c>
      <c r="Q763" s="680">
        <f t="shared" ca="1" si="51"/>
        <v>0</v>
      </c>
      <c r="R763" s="680">
        <f t="shared" ca="1" si="51"/>
        <v>0</v>
      </c>
      <c r="S763" t="str">
        <f t="shared" si="48"/>
        <v>ASRCMS202202</v>
      </c>
      <c r="T763" s="957">
        <f t="shared" si="49"/>
        <v>45230</v>
      </c>
      <c r="U763" t="str">
        <f t="shared" si="50"/>
        <v>Unaudited</v>
      </c>
    </row>
    <row r="764" spans="1:21" x14ac:dyDescent="0.25">
      <c r="A764" t="s">
        <v>438</v>
      </c>
      <c r="B764" t="s">
        <v>1380</v>
      </c>
      <c r="C764" t="s">
        <v>1381</v>
      </c>
      <c r="D764" s="15">
        <v>1900</v>
      </c>
      <c r="E764" s="121">
        <v>1</v>
      </c>
      <c r="F764" t="s">
        <v>440</v>
      </c>
      <c r="G764" s="121">
        <v>182</v>
      </c>
      <c r="H764" t="s">
        <v>383</v>
      </c>
      <c r="I764" t="s">
        <v>489</v>
      </c>
      <c r="J764" t="s">
        <v>434</v>
      </c>
      <c r="K764" t="s">
        <v>6</v>
      </c>
      <c r="L764" s="755" t="s">
        <v>70</v>
      </c>
      <c r="M764" t="s">
        <v>189</v>
      </c>
      <c r="N764" s="680">
        <f t="shared" ca="1" si="51"/>
        <v>0</v>
      </c>
      <c r="O764" s="680">
        <f t="shared" ca="1" si="51"/>
        <v>0</v>
      </c>
      <c r="P764" s="680">
        <f t="shared" ca="1" si="51"/>
        <v>0</v>
      </c>
      <c r="Q764" s="680">
        <f t="shared" ca="1" si="51"/>
        <v>0</v>
      </c>
      <c r="R764" s="680">
        <f t="shared" ca="1" si="51"/>
        <v>0</v>
      </c>
      <c r="S764" t="str">
        <f t="shared" si="48"/>
        <v>ASRCMS202202</v>
      </c>
      <c r="T764" s="957">
        <f t="shared" si="49"/>
        <v>45230</v>
      </c>
      <c r="U764" t="str">
        <f t="shared" si="50"/>
        <v>Unaudited</v>
      </c>
    </row>
    <row r="765" spans="1:21" x14ac:dyDescent="0.25">
      <c r="A765" t="s">
        <v>438</v>
      </c>
      <c r="B765" t="s">
        <v>1380</v>
      </c>
      <c r="C765" t="s">
        <v>1381</v>
      </c>
      <c r="D765" s="15">
        <v>1900</v>
      </c>
      <c r="E765" s="121">
        <v>1</v>
      </c>
      <c r="F765" t="s">
        <v>440</v>
      </c>
      <c r="G765" s="121">
        <v>182</v>
      </c>
      <c r="H765" t="s">
        <v>383</v>
      </c>
      <c r="I765" t="s">
        <v>489</v>
      </c>
      <c r="J765" t="s">
        <v>434</v>
      </c>
      <c r="K765" t="s">
        <v>6</v>
      </c>
      <c r="L765" s="755" t="s">
        <v>71</v>
      </c>
      <c r="M765" t="s">
        <v>232</v>
      </c>
      <c r="N765" s="680">
        <f t="shared" ca="1" si="51"/>
        <v>0</v>
      </c>
      <c r="O765" s="680">
        <f t="shared" ca="1" si="51"/>
        <v>0</v>
      </c>
      <c r="P765" s="680">
        <f t="shared" ca="1" si="51"/>
        <v>0</v>
      </c>
      <c r="Q765" s="680">
        <f t="shared" ca="1" si="51"/>
        <v>0</v>
      </c>
      <c r="R765" s="680">
        <f t="shared" ca="1" si="51"/>
        <v>0</v>
      </c>
      <c r="S765" t="str">
        <f t="shared" si="48"/>
        <v>ASRCMS202202</v>
      </c>
      <c r="T765" s="957">
        <f t="shared" si="49"/>
        <v>45230</v>
      </c>
      <c r="U765" t="str">
        <f t="shared" si="50"/>
        <v>Unaudited</v>
      </c>
    </row>
    <row r="766" spans="1:21" x14ac:dyDescent="0.25">
      <c r="A766" t="s">
        <v>438</v>
      </c>
      <c r="B766" t="s">
        <v>1380</v>
      </c>
      <c r="C766" t="s">
        <v>1381</v>
      </c>
      <c r="D766" s="15">
        <v>1900</v>
      </c>
      <c r="E766" s="121">
        <v>1</v>
      </c>
      <c r="F766" t="s">
        <v>440</v>
      </c>
      <c r="G766" s="121">
        <v>182</v>
      </c>
      <c r="H766" t="s">
        <v>383</v>
      </c>
      <c r="I766" t="s">
        <v>489</v>
      </c>
      <c r="J766" t="s">
        <v>434</v>
      </c>
      <c r="K766" t="s">
        <v>6</v>
      </c>
      <c r="L766" s="755" t="s">
        <v>72</v>
      </c>
      <c r="M766" t="s">
        <v>165</v>
      </c>
      <c r="N766" s="680">
        <f t="shared" ca="1" si="51"/>
        <v>0</v>
      </c>
      <c r="O766" s="680">
        <f t="shared" ca="1" si="51"/>
        <v>0</v>
      </c>
      <c r="P766" s="680">
        <f t="shared" ca="1" si="51"/>
        <v>0</v>
      </c>
      <c r="Q766" s="680">
        <f t="shared" ca="1" si="51"/>
        <v>0</v>
      </c>
      <c r="R766" s="680">
        <f t="shared" ca="1" si="51"/>
        <v>0</v>
      </c>
      <c r="S766" t="str">
        <f t="shared" si="48"/>
        <v>ASRCMS202202</v>
      </c>
      <c r="T766" s="957">
        <f t="shared" si="49"/>
        <v>45230</v>
      </c>
      <c r="U766" t="str">
        <f t="shared" si="50"/>
        <v>Unaudited</v>
      </c>
    </row>
    <row r="767" spans="1:21" x14ac:dyDescent="0.25">
      <c r="A767" t="s">
        <v>438</v>
      </c>
      <c r="B767" t="s">
        <v>1380</v>
      </c>
      <c r="C767" t="s">
        <v>1381</v>
      </c>
      <c r="D767" s="15">
        <v>1900</v>
      </c>
      <c r="E767" s="121">
        <v>1</v>
      </c>
      <c r="F767" t="s">
        <v>440</v>
      </c>
      <c r="G767" s="121">
        <v>182</v>
      </c>
      <c r="H767" t="s">
        <v>383</v>
      </c>
      <c r="I767" t="s">
        <v>489</v>
      </c>
      <c r="J767" t="s">
        <v>434</v>
      </c>
      <c r="K767" t="s">
        <v>6</v>
      </c>
      <c r="L767" s="755">
        <v>3.4</v>
      </c>
      <c r="M767" t="s">
        <v>462</v>
      </c>
      <c r="N767" s="680">
        <f t="shared" ca="1" si="51"/>
        <v>0</v>
      </c>
      <c r="O767" s="680">
        <f t="shared" ca="1" si="51"/>
        <v>0</v>
      </c>
      <c r="P767" s="680">
        <f t="shared" ca="1" si="51"/>
        <v>0</v>
      </c>
      <c r="Q767" s="680">
        <f t="shared" ca="1" si="51"/>
        <v>0</v>
      </c>
      <c r="R767" s="680">
        <f t="shared" ca="1" si="51"/>
        <v>0</v>
      </c>
      <c r="S767" t="str">
        <f t="shared" si="48"/>
        <v>ASRCMS202202</v>
      </c>
      <c r="T767" s="957">
        <f t="shared" si="49"/>
        <v>45230</v>
      </c>
      <c r="U767" t="str">
        <f t="shared" si="50"/>
        <v>Unaudited</v>
      </c>
    </row>
    <row r="768" spans="1:21" x14ac:dyDescent="0.25">
      <c r="A768" t="s">
        <v>438</v>
      </c>
      <c r="B768" t="s">
        <v>1380</v>
      </c>
      <c r="C768" t="s">
        <v>1381</v>
      </c>
      <c r="D768" s="15">
        <v>1900</v>
      </c>
      <c r="E768" s="121">
        <v>1</v>
      </c>
      <c r="F768" t="s">
        <v>440</v>
      </c>
      <c r="G768" s="121">
        <v>182</v>
      </c>
      <c r="H768" t="s">
        <v>383</v>
      </c>
      <c r="I768" t="s">
        <v>489</v>
      </c>
      <c r="J768" t="s">
        <v>434</v>
      </c>
      <c r="K768" t="s">
        <v>435</v>
      </c>
      <c r="L768" s="755">
        <v>4.5</v>
      </c>
      <c r="M768" t="s">
        <v>32</v>
      </c>
      <c r="N768" s="680">
        <f t="shared" ca="1" si="51"/>
        <v>0</v>
      </c>
      <c r="O768" s="680">
        <f t="shared" ca="1" si="51"/>
        <v>0</v>
      </c>
      <c r="P768" s="680">
        <f t="shared" ca="1" si="51"/>
        <v>0</v>
      </c>
      <c r="Q768" s="680">
        <f t="shared" ca="1" si="51"/>
        <v>0</v>
      </c>
      <c r="R768" s="680">
        <f t="shared" ca="1" si="51"/>
        <v>0</v>
      </c>
      <c r="S768" t="str">
        <f t="shared" si="48"/>
        <v>ASRCMS202202</v>
      </c>
      <c r="T768" s="957">
        <f t="shared" si="49"/>
        <v>45230</v>
      </c>
      <c r="U768" t="str">
        <f t="shared" si="50"/>
        <v>Unaudited</v>
      </c>
    </row>
    <row r="769" spans="1:21" x14ac:dyDescent="0.25">
      <c r="A769" t="s">
        <v>438</v>
      </c>
      <c r="B769" t="s">
        <v>1380</v>
      </c>
      <c r="C769" t="s">
        <v>1381</v>
      </c>
      <c r="D769" s="15">
        <v>1900</v>
      </c>
      <c r="E769" s="121">
        <v>1</v>
      </c>
      <c r="F769" t="s">
        <v>440</v>
      </c>
      <c r="G769" s="121">
        <v>182</v>
      </c>
      <c r="H769" t="s">
        <v>383</v>
      </c>
      <c r="I769" t="s">
        <v>489</v>
      </c>
      <c r="J769" t="s">
        <v>434</v>
      </c>
      <c r="K769" t="s">
        <v>435</v>
      </c>
      <c r="L769" s="755" t="s">
        <v>939</v>
      </c>
      <c r="M769" t="s">
        <v>930</v>
      </c>
      <c r="N769" s="680">
        <f t="shared" ca="1" si="51"/>
        <v>0</v>
      </c>
      <c r="O769" s="680">
        <f t="shared" ca="1" si="51"/>
        <v>0</v>
      </c>
      <c r="P769" s="680">
        <f t="shared" ca="1" si="51"/>
        <v>0</v>
      </c>
      <c r="Q769" s="680">
        <f t="shared" ca="1" si="51"/>
        <v>0</v>
      </c>
      <c r="R769" s="680">
        <f t="shared" ca="1" si="51"/>
        <v>0</v>
      </c>
      <c r="S769" t="str">
        <f t="shared" si="48"/>
        <v>ASRCMS202202</v>
      </c>
      <c r="T769" s="957">
        <f t="shared" si="49"/>
        <v>45230</v>
      </c>
      <c r="U769" t="str">
        <f t="shared" si="50"/>
        <v>Unaudited</v>
      </c>
    </row>
    <row r="770" spans="1:21" x14ac:dyDescent="0.25">
      <c r="A770" t="s">
        <v>438</v>
      </c>
      <c r="B770" t="s">
        <v>1380</v>
      </c>
      <c r="C770" t="s">
        <v>1381</v>
      </c>
      <c r="D770" s="15">
        <v>1900</v>
      </c>
      <c r="E770" s="121">
        <v>1</v>
      </c>
      <c r="F770" t="s">
        <v>440</v>
      </c>
      <c r="G770" s="121">
        <v>182</v>
      </c>
      <c r="H770" t="s">
        <v>383</v>
      </c>
      <c r="I770" t="s">
        <v>489</v>
      </c>
      <c r="J770" t="s">
        <v>434</v>
      </c>
      <c r="K770" t="s">
        <v>435</v>
      </c>
      <c r="L770" s="755" t="s">
        <v>194</v>
      </c>
      <c r="M770" t="s">
        <v>40</v>
      </c>
      <c r="N770" s="680">
        <f t="shared" ca="1" si="51"/>
        <v>0</v>
      </c>
      <c r="O770" s="680">
        <f t="shared" ca="1" si="51"/>
        <v>0</v>
      </c>
      <c r="P770" s="680">
        <f t="shared" ca="1" si="51"/>
        <v>0</v>
      </c>
      <c r="Q770" s="680">
        <f t="shared" ca="1" si="51"/>
        <v>0</v>
      </c>
      <c r="R770" s="680">
        <f t="shared" ca="1" si="51"/>
        <v>0</v>
      </c>
      <c r="S770" t="str">
        <f t="shared" ref="S770:S833" si="52">file_name</f>
        <v>ASRCMS202202</v>
      </c>
      <c r="T770" s="957">
        <f t="shared" ref="T770:T833" si="53">file_date</f>
        <v>45230</v>
      </c>
      <c r="U770" t="str">
        <f t="shared" ref="U770:U833" si="54">status</f>
        <v>Unaudited</v>
      </c>
    </row>
    <row r="771" spans="1:21" x14ac:dyDescent="0.25">
      <c r="A771" t="s">
        <v>438</v>
      </c>
      <c r="B771" t="s">
        <v>1380</v>
      </c>
      <c r="C771" t="s">
        <v>1381</v>
      </c>
      <c r="D771" s="15">
        <v>1900</v>
      </c>
      <c r="E771" s="121">
        <v>1</v>
      </c>
      <c r="F771" t="s">
        <v>440</v>
      </c>
      <c r="G771" s="121">
        <v>182</v>
      </c>
      <c r="H771" t="s">
        <v>383</v>
      </c>
      <c r="I771" t="s">
        <v>489</v>
      </c>
      <c r="J771" t="s">
        <v>434</v>
      </c>
      <c r="K771" t="s">
        <v>435</v>
      </c>
      <c r="L771" s="755" t="s">
        <v>193</v>
      </c>
      <c r="M771" t="s">
        <v>330</v>
      </c>
      <c r="N771" s="680">
        <f t="shared" ca="1" si="51"/>
        <v>0</v>
      </c>
      <c r="O771" s="680">
        <f t="shared" ca="1" si="51"/>
        <v>0</v>
      </c>
      <c r="P771" s="680">
        <f t="shared" ca="1" si="51"/>
        <v>0</v>
      </c>
      <c r="Q771" s="680">
        <f t="shared" ca="1" si="51"/>
        <v>0</v>
      </c>
      <c r="R771" s="680">
        <f t="shared" ca="1" si="51"/>
        <v>0</v>
      </c>
      <c r="S771" t="str">
        <f t="shared" si="52"/>
        <v>ASRCMS202202</v>
      </c>
      <c r="T771" s="957">
        <f t="shared" si="53"/>
        <v>45230</v>
      </c>
      <c r="U771" t="str">
        <f t="shared" si="54"/>
        <v>Unaudited</v>
      </c>
    </row>
    <row r="772" spans="1:21" x14ac:dyDescent="0.25">
      <c r="A772" t="s">
        <v>438</v>
      </c>
      <c r="B772" t="s">
        <v>1380</v>
      </c>
      <c r="C772" t="s">
        <v>1381</v>
      </c>
      <c r="D772" s="15">
        <v>1900</v>
      </c>
      <c r="E772" s="121">
        <v>1</v>
      </c>
      <c r="F772" t="s">
        <v>440</v>
      </c>
      <c r="G772" s="121">
        <v>182</v>
      </c>
      <c r="H772" t="s">
        <v>383</v>
      </c>
      <c r="I772" t="s">
        <v>489</v>
      </c>
      <c r="J772" t="s">
        <v>451</v>
      </c>
      <c r="K772" t="s">
        <v>436</v>
      </c>
      <c r="L772" s="755" t="s">
        <v>79</v>
      </c>
      <c r="M772" t="s">
        <v>27</v>
      </c>
      <c r="N772" s="680">
        <f t="shared" ca="1" si="51"/>
        <v>0</v>
      </c>
      <c r="O772" s="680">
        <f t="shared" ca="1" si="51"/>
        <v>0</v>
      </c>
      <c r="P772" s="680">
        <f t="shared" ca="1" si="51"/>
        <v>0</v>
      </c>
      <c r="Q772" s="680">
        <f t="shared" ca="1" si="51"/>
        <v>0</v>
      </c>
      <c r="R772" s="680">
        <f t="shared" ca="1" si="51"/>
        <v>0</v>
      </c>
      <c r="S772" t="str">
        <f t="shared" si="52"/>
        <v>ASRCMS202202</v>
      </c>
      <c r="T772" s="957">
        <f t="shared" si="53"/>
        <v>45230</v>
      </c>
      <c r="U772" t="str">
        <f t="shared" si="54"/>
        <v>Unaudited</v>
      </c>
    </row>
    <row r="773" spans="1:21" x14ac:dyDescent="0.25">
      <c r="A773" t="s">
        <v>438</v>
      </c>
      <c r="B773" t="s">
        <v>1380</v>
      </c>
      <c r="C773" t="s">
        <v>1381</v>
      </c>
      <c r="D773" s="15">
        <v>1900</v>
      </c>
      <c r="E773" s="121">
        <v>1</v>
      </c>
      <c r="F773" t="s">
        <v>440</v>
      </c>
      <c r="G773" s="121">
        <v>182</v>
      </c>
      <c r="H773" t="s">
        <v>383</v>
      </c>
      <c r="I773" t="s">
        <v>489</v>
      </c>
      <c r="J773" t="s">
        <v>451</v>
      </c>
      <c r="K773" t="s">
        <v>436</v>
      </c>
      <c r="L773" s="755" t="s">
        <v>80</v>
      </c>
      <c r="M773" t="s">
        <v>98</v>
      </c>
      <c r="N773" s="680">
        <f t="shared" ca="1" si="51"/>
        <v>0</v>
      </c>
      <c r="O773" s="680">
        <f t="shared" ca="1" si="51"/>
        <v>0</v>
      </c>
      <c r="P773" s="680">
        <f t="shared" ca="1" si="51"/>
        <v>0</v>
      </c>
      <c r="Q773" s="680">
        <f t="shared" ca="1" si="51"/>
        <v>0</v>
      </c>
      <c r="R773" s="680">
        <f t="shared" ca="1" si="51"/>
        <v>0</v>
      </c>
      <c r="S773" t="str">
        <f t="shared" si="52"/>
        <v>ASRCMS202202</v>
      </c>
      <c r="T773" s="957">
        <f t="shared" si="53"/>
        <v>45230</v>
      </c>
      <c r="U773" t="str">
        <f t="shared" si="54"/>
        <v>Unaudited</v>
      </c>
    </row>
    <row r="774" spans="1:21" x14ac:dyDescent="0.25">
      <c r="A774" t="s">
        <v>438</v>
      </c>
      <c r="B774" t="s">
        <v>1380</v>
      </c>
      <c r="C774" t="s">
        <v>1381</v>
      </c>
      <c r="D774" s="15">
        <v>1900</v>
      </c>
      <c r="E774" s="121">
        <v>1</v>
      </c>
      <c r="F774" t="s">
        <v>440</v>
      </c>
      <c r="G774" s="121">
        <v>182</v>
      </c>
      <c r="H774" t="s">
        <v>383</v>
      </c>
      <c r="I774" t="s">
        <v>489</v>
      </c>
      <c r="J774" t="s">
        <v>451</v>
      </c>
      <c r="K774" t="s">
        <v>436</v>
      </c>
      <c r="L774" s="755" t="s">
        <v>81</v>
      </c>
      <c r="M774" t="s">
        <v>99</v>
      </c>
      <c r="N774" s="680">
        <f t="shared" ca="1" si="51"/>
        <v>0</v>
      </c>
      <c r="O774" s="680">
        <f t="shared" ca="1" si="51"/>
        <v>0</v>
      </c>
      <c r="P774" s="680">
        <f t="shared" ca="1" si="51"/>
        <v>0</v>
      </c>
      <c r="Q774" s="680">
        <f t="shared" ca="1" si="51"/>
        <v>0</v>
      </c>
      <c r="R774" s="680">
        <f t="shared" ca="1" si="51"/>
        <v>0</v>
      </c>
      <c r="S774" t="str">
        <f t="shared" si="52"/>
        <v>ASRCMS202202</v>
      </c>
      <c r="T774" s="957">
        <f t="shared" si="53"/>
        <v>45230</v>
      </c>
      <c r="U774" t="str">
        <f t="shared" si="54"/>
        <v>Unaudited</v>
      </c>
    </row>
    <row r="775" spans="1:21" x14ac:dyDescent="0.25">
      <c r="A775" t="s">
        <v>438</v>
      </c>
      <c r="B775" t="s">
        <v>1380</v>
      </c>
      <c r="C775" t="s">
        <v>1381</v>
      </c>
      <c r="D775" s="15">
        <v>1900</v>
      </c>
      <c r="E775" s="121">
        <v>1</v>
      </c>
      <c r="F775" t="s">
        <v>440</v>
      </c>
      <c r="G775" s="121">
        <v>182</v>
      </c>
      <c r="H775" t="s">
        <v>383</v>
      </c>
      <c r="I775" t="s">
        <v>489</v>
      </c>
      <c r="J775" t="s">
        <v>451</v>
      </c>
      <c r="K775" t="s">
        <v>436</v>
      </c>
      <c r="L775" s="755" t="s">
        <v>82</v>
      </c>
      <c r="M775" t="s">
        <v>100</v>
      </c>
      <c r="N775" s="680">
        <f t="shared" ca="1" si="51"/>
        <v>0</v>
      </c>
      <c r="O775" s="680">
        <f t="shared" ca="1" si="51"/>
        <v>0</v>
      </c>
      <c r="P775" s="680">
        <f t="shared" ca="1" si="51"/>
        <v>0</v>
      </c>
      <c r="Q775" s="680">
        <f t="shared" ca="1" si="51"/>
        <v>0</v>
      </c>
      <c r="R775" s="680">
        <f t="shared" ca="1" si="51"/>
        <v>0</v>
      </c>
      <c r="S775" t="str">
        <f t="shared" si="52"/>
        <v>ASRCMS202202</v>
      </c>
      <c r="T775" s="957">
        <f t="shared" si="53"/>
        <v>45230</v>
      </c>
      <c r="U775" t="str">
        <f t="shared" si="54"/>
        <v>Unaudited</v>
      </c>
    </row>
    <row r="776" spans="1:21" x14ac:dyDescent="0.25">
      <c r="A776" t="s">
        <v>438</v>
      </c>
      <c r="B776" t="s">
        <v>1380</v>
      </c>
      <c r="C776" t="s">
        <v>1381</v>
      </c>
      <c r="D776" s="15">
        <v>1900</v>
      </c>
      <c r="E776" s="121">
        <v>1</v>
      </c>
      <c r="F776" t="s">
        <v>440</v>
      </c>
      <c r="G776" s="121">
        <v>182</v>
      </c>
      <c r="H776" t="s">
        <v>383</v>
      </c>
      <c r="I776" t="s">
        <v>489</v>
      </c>
      <c r="J776" t="s">
        <v>451</v>
      </c>
      <c r="K776" t="s">
        <v>436</v>
      </c>
      <c r="L776" s="755" t="s">
        <v>217</v>
      </c>
      <c r="M776" t="s">
        <v>101</v>
      </c>
      <c r="N776" s="680">
        <f t="shared" ca="1" si="51"/>
        <v>0</v>
      </c>
      <c r="O776" s="680">
        <f t="shared" ca="1" si="51"/>
        <v>0</v>
      </c>
      <c r="P776" s="680">
        <f t="shared" ca="1" si="51"/>
        <v>0</v>
      </c>
      <c r="Q776" s="680">
        <f t="shared" ca="1" si="51"/>
        <v>0</v>
      </c>
      <c r="R776" s="680">
        <f t="shared" ca="1" si="51"/>
        <v>0</v>
      </c>
      <c r="S776" t="str">
        <f t="shared" si="52"/>
        <v>ASRCMS202202</v>
      </c>
      <c r="T776" s="957">
        <f t="shared" si="53"/>
        <v>45230</v>
      </c>
      <c r="U776" t="str">
        <f t="shared" si="54"/>
        <v>Unaudited</v>
      </c>
    </row>
    <row r="777" spans="1:21" x14ac:dyDescent="0.25">
      <c r="A777" t="s">
        <v>438</v>
      </c>
      <c r="B777" t="s">
        <v>1380</v>
      </c>
      <c r="C777" t="s">
        <v>1381</v>
      </c>
      <c r="D777" s="15">
        <v>1900</v>
      </c>
      <c r="E777" s="121">
        <v>1</v>
      </c>
      <c r="F777" t="s">
        <v>440</v>
      </c>
      <c r="G777" s="121">
        <v>182</v>
      </c>
      <c r="H777" t="s">
        <v>383</v>
      </c>
      <c r="I777" t="s">
        <v>489</v>
      </c>
      <c r="J777" t="s">
        <v>451</v>
      </c>
      <c r="K777" t="s">
        <v>436</v>
      </c>
      <c r="L777" s="755" t="s">
        <v>216</v>
      </c>
      <c r="M777" t="s">
        <v>28</v>
      </c>
      <c r="N777" s="680">
        <f t="shared" ca="1" si="51"/>
        <v>0</v>
      </c>
      <c r="O777" s="680">
        <f t="shared" ca="1" si="51"/>
        <v>0</v>
      </c>
      <c r="P777" s="680">
        <f t="shared" ca="1" si="51"/>
        <v>0</v>
      </c>
      <c r="Q777" s="680">
        <f t="shared" ca="1" si="51"/>
        <v>0</v>
      </c>
      <c r="R777" s="680">
        <f t="shared" ca="1" si="51"/>
        <v>0</v>
      </c>
      <c r="S777" t="str">
        <f t="shared" si="52"/>
        <v>ASRCMS202202</v>
      </c>
      <c r="T777" s="957">
        <f t="shared" si="53"/>
        <v>45230</v>
      </c>
      <c r="U777" t="str">
        <f t="shared" si="54"/>
        <v>Unaudited</v>
      </c>
    </row>
    <row r="778" spans="1:21" x14ac:dyDescent="0.25">
      <c r="A778" t="s">
        <v>438</v>
      </c>
      <c r="B778" t="s">
        <v>1380</v>
      </c>
      <c r="C778" t="s">
        <v>1381</v>
      </c>
      <c r="D778" s="15">
        <v>1900</v>
      </c>
      <c r="E778" s="121">
        <v>1</v>
      </c>
      <c r="F778" t="s">
        <v>440</v>
      </c>
      <c r="G778" s="121">
        <v>182</v>
      </c>
      <c r="H778" t="s">
        <v>383</v>
      </c>
      <c r="I778" t="s">
        <v>489</v>
      </c>
      <c r="J778" t="s">
        <v>437</v>
      </c>
      <c r="K778" t="s">
        <v>437</v>
      </c>
      <c r="L778" s="755" t="s">
        <v>84</v>
      </c>
      <c r="M778" t="s">
        <v>328</v>
      </c>
      <c r="N778" s="680">
        <f t="shared" ca="1" si="51"/>
        <v>0</v>
      </c>
      <c r="O778" s="680">
        <f t="shared" ca="1" si="51"/>
        <v>0</v>
      </c>
      <c r="P778" s="680">
        <f t="shared" ca="1" si="51"/>
        <v>0</v>
      </c>
      <c r="Q778" s="680">
        <f t="shared" ca="1" si="51"/>
        <v>0</v>
      </c>
      <c r="R778" s="680">
        <f t="shared" ca="1" si="51"/>
        <v>0</v>
      </c>
      <c r="S778" t="str">
        <f t="shared" si="52"/>
        <v>ASRCMS202202</v>
      </c>
      <c r="T778" s="957">
        <f t="shared" si="53"/>
        <v>45230</v>
      </c>
      <c r="U778" t="str">
        <f t="shared" si="54"/>
        <v>Unaudited</v>
      </c>
    </row>
    <row r="779" spans="1:21" x14ac:dyDescent="0.25">
      <c r="A779" t="s">
        <v>438</v>
      </c>
      <c r="B779" t="s">
        <v>1380</v>
      </c>
      <c r="C779" t="s">
        <v>1381</v>
      </c>
      <c r="D779" s="15">
        <v>1900</v>
      </c>
      <c r="E779" s="121">
        <v>1</v>
      </c>
      <c r="F779" t="s">
        <v>440</v>
      </c>
      <c r="G779" s="121">
        <v>182</v>
      </c>
      <c r="H779" t="s">
        <v>383</v>
      </c>
      <c r="I779" t="s">
        <v>489</v>
      </c>
      <c r="J779" t="s">
        <v>437</v>
      </c>
      <c r="K779" t="s">
        <v>437</v>
      </c>
      <c r="L779" s="755" t="s">
        <v>85</v>
      </c>
      <c r="M779" t="s">
        <v>326</v>
      </c>
      <c r="N779" s="680">
        <f t="shared" ca="1" si="51"/>
        <v>0</v>
      </c>
      <c r="O779" s="680">
        <f t="shared" ca="1" si="51"/>
        <v>0</v>
      </c>
      <c r="P779" s="680">
        <f t="shared" ca="1" si="51"/>
        <v>0</v>
      </c>
      <c r="Q779" s="680">
        <f t="shared" ca="1" si="51"/>
        <v>0</v>
      </c>
      <c r="R779" s="680">
        <f t="shared" ca="1" si="51"/>
        <v>0</v>
      </c>
      <c r="S779" t="str">
        <f t="shared" si="52"/>
        <v>ASRCMS202202</v>
      </c>
      <c r="T779" s="957">
        <f t="shared" si="53"/>
        <v>45230</v>
      </c>
      <c r="U779" t="str">
        <f t="shared" si="54"/>
        <v>Unaudited</v>
      </c>
    </row>
    <row r="780" spans="1:21" x14ac:dyDescent="0.25">
      <c r="A780" t="s">
        <v>438</v>
      </c>
      <c r="B780" t="s">
        <v>1380</v>
      </c>
      <c r="C780" t="s">
        <v>1381</v>
      </c>
      <c r="D780" s="15">
        <v>1900</v>
      </c>
      <c r="E780" s="121">
        <v>1</v>
      </c>
      <c r="F780" t="s">
        <v>440</v>
      </c>
      <c r="G780" s="121">
        <v>182</v>
      </c>
      <c r="H780" t="s">
        <v>383</v>
      </c>
      <c r="I780" t="s">
        <v>489</v>
      </c>
      <c r="J780" t="s">
        <v>437</v>
      </c>
      <c r="K780" t="s">
        <v>437</v>
      </c>
      <c r="L780" s="755" t="s">
        <v>86</v>
      </c>
      <c r="M780" t="s">
        <v>495</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ASRCMS202202</v>
      </c>
      <c r="T780" s="957">
        <f t="shared" si="53"/>
        <v>45230</v>
      </c>
      <c r="U780" t="str">
        <f t="shared" si="54"/>
        <v>Unaudited</v>
      </c>
    </row>
    <row r="781" spans="1:21" x14ac:dyDescent="0.25">
      <c r="A781" t="s">
        <v>438</v>
      </c>
      <c r="B781" t="s">
        <v>1380</v>
      </c>
      <c r="C781" t="s">
        <v>1381</v>
      </c>
      <c r="D781" s="15">
        <v>1900</v>
      </c>
      <c r="E781" s="121">
        <v>1</v>
      </c>
      <c r="F781" t="s">
        <v>440</v>
      </c>
      <c r="G781" s="121">
        <v>182</v>
      </c>
      <c r="H781" t="s">
        <v>383</v>
      </c>
      <c r="I781" t="s">
        <v>489</v>
      </c>
      <c r="J781" t="s">
        <v>437</v>
      </c>
      <c r="K781" t="s">
        <v>437</v>
      </c>
      <c r="L781" s="755" t="s">
        <v>87</v>
      </c>
      <c r="M781" t="s">
        <v>496</v>
      </c>
      <c r="N781" s="680">
        <f t="shared" ca="1" si="55"/>
        <v>0</v>
      </c>
      <c r="O781" s="680">
        <f t="shared" ca="1" si="55"/>
        <v>0</v>
      </c>
      <c r="P781" s="680">
        <f t="shared" ca="1" si="55"/>
        <v>0</v>
      </c>
      <c r="Q781" s="680">
        <f t="shared" ca="1" si="55"/>
        <v>0</v>
      </c>
      <c r="R781" s="680">
        <f t="shared" ca="1" si="55"/>
        <v>0</v>
      </c>
      <c r="S781" t="str">
        <f t="shared" si="52"/>
        <v>ASRCMS202202</v>
      </c>
      <c r="T781" s="957">
        <f t="shared" si="53"/>
        <v>45230</v>
      </c>
      <c r="U781" t="str">
        <f t="shared" si="54"/>
        <v>Unaudited</v>
      </c>
    </row>
    <row r="782" spans="1:21" x14ac:dyDescent="0.25">
      <c r="A782" t="s">
        <v>438</v>
      </c>
      <c r="B782" t="s">
        <v>1380</v>
      </c>
      <c r="C782" t="s">
        <v>1381</v>
      </c>
      <c r="D782" s="15">
        <v>1900</v>
      </c>
      <c r="E782" s="121">
        <v>1</v>
      </c>
      <c r="F782" t="s">
        <v>440</v>
      </c>
      <c r="G782" s="121">
        <v>182</v>
      </c>
      <c r="H782" t="s">
        <v>383</v>
      </c>
      <c r="I782" t="s">
        <v>489</v>
      </c>
      <c r="J782" t="s">
        <v>437</v>
      </c>
      <c r="K782" t="s">
        <v>437</v>
      </c>
      <c r="L782" s="755" t="s">
        <v>214</v>
      </c>
      <c r="M782" t="s">
        <v>497</v>
      </c>
      <c r="N782" s="680">
        <f t="shared" ca="1" si="55"/>
        <v>0</v>
      </c>
      <c r="O782" s="680">
        <f t="shared" ca="1" si="55"/>
        <v>0</v>
      </c>
      <c r="P782" s="680">
        <f t="shared" ca="1" si="55"/>
        <v>0</v>
      </c>
      <c r="Q782" s="680">
        <f t="shared" ca="1" si="55"/>
        <v>0</v>
      </c>
      <c r="R782" s="680">
        <f t="shared" ca="1" si="55"/>
        <v>0</v>
      </c>
      <c r="S782" t="str">
        <f t="shared" si="52"/>
        <v>ASRCMS202202</v>
      </c>
      <c r="T782" s="957">
        <f t="shared" si="53"/>
        <v>45230</v>
      </c>
      <c r="U782" t="str">
        <f t="shared" si="54"/>
        <v>Unaudited</v>
      </c>
    </row>
    <row r="783" spans="1:21" x14ac:dyDescent="0.25">
      <c r="A783" t="s">
        <v>438</v>
      </c>
      <c r="B783" t="s">
        <v>1380</v>
      </c>
      <c r="C783" t="s">
        <v>1381</v>
      </c>
      <c r="D783" s="15">
        <v>1900</v>
      </c>
      <c r="E783" s="121">
        <v>1</v>
      </c>
      <c r="F783" t="s">
        <v>440</v>
      </c>
      <c r="G783" s="121">
        <v>182</v>
      </c>
      <c r="H783" t="s">
        <v>383</v>
      </c>
      <c r="I783" t="s">
        <v>490</v>
      </c>
      <c r="J783" t="s">
        <v>26</v>
      </c>
      <c r="K783" t="s">
        <v>26</v>
      </c>
      <c r="L783" s="755" t="s">
        <v>205</v>
      </c>
      <c r="M783" t="s">
        <v>26</v>
      </c>
      <c r="N783" s="680">
        <f t="shared" ca="1" si="55"/>
        <v>0</v>
      </c>
      <c r="O783" s="680">
        <f t="shared" ca="1" si="55"/>
        <v>0</v>
      </c>
      <c r="P783" s="680">
        <f t="shared" ca="1" si="55"/>
        <v>0</v>
      </c>
      <c r="Q783" s="680">
        <f t="shared" ca="1" si="55"/>
        <v>0</v>
      </c>
      <c r="R783" s="680">
        <f t="shared" ca="1" si="55"/>
        <v>0</v>
      </c>
      <c r="S783" t="str">
        <f t="shared" si="52"/>
        <v>ASRCMS202202</v>
      </c>
      <c r="T783" s="957">
        <f t="shared" si="53"/>
        <v>45230</v>
      </c>
      <c r="U783" t="str">
        <f t="shared" si="54"/>
        <v>Unaudited</v>
      </c>
    </row>
    <row r="784" spans="1:21" x14ac:dyDescent="0.25">
      <c r="A784" t="s">
        <v>438</v>
      </c>
      <c r="B784" t="s">
        <v>1380</v>
      </c>
      <c r="C784" t="s">
        <v>1381</v>
      </c>
      <c r="D784" s="15">
        <v>1900</v>
      </c>
      <c r="E784" s="121">
        <v>1</v>
      </c>
      <c r="F784" t="s">
        <v>441</v>
      </c>
      <c r="G784" s="121">
        <v>274</v>
      </c>
      <c r="H784" t="s">
        <v>383</v>
      </c>
      <c r="I784" t="s">
        <v>433</v>
      </c>
      <c r="J784" t="s">
        <v>433</v>
      </c>
      <c r="K784" t="s">
        <v>433</v>
      </c>
      <c r="M784" t="s">
        <v>433</v>
      </c>
      <c r="N784" s="680">
        <f t="shared" ca="1" si="55"/>
        <v>0</v>
      </c>
      <c r="O784" s="680">
        <f t="shared" ca="1" si="55"/>
        <v>0</v>
      </c>
      <c r="P784" s="680">
        <f t="shared" ca="1" si="55"/>
        <v>0</v>
      </c>
      <c r="Q784" s="680">
        <f t="shared" ca="1" si="55"/>
        <v>0</v>
      </c>
      <c r="R784" s="680">
        <f t="shared" ca="1" si="55"/>
        <v>0</v>
      </c>
      <c r="S784" t="str">
        <f t="shared" si="52"/>
        <v>ASRCMS202202</v>
      </c>
      <c r="T784" s="957">
        <f t="shared" si="53"/>
        <v>45230</v>
      </c>
      <c r="U784" t="str">
        <f t="shared" si="54"/>
        <v>Unaudited</v>
      </c>
    </row>
    <row r="785" spans="1:21" x14ac:dyDescent="0.25">
      <c r="A785" t="s">
        <v>438</v>
      </c>
      <c r="B785" t="s">
        <v>1380</v>
      </c>
      <c r="C785" t="s">
        <v>1381</v>
      </c>
      <c r="D785" s="15">
        <v>1900</v>
      </c>
      <c r="E785" s="121">
        <v>1</v>
      </c>
      <c r="F785" t="s">
        <v>441</v>
      </c>
      <c r="G785" s="121">
        <v>274</v>
      </c>
      <c r="H785" t="s">
        <v>383</v>
      </c>
      <c r="I785" t="s">
        <v>488</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ASRCMS202202</v>
      </c>
      <c r="T785" s="957">
        <f t="shared" si="53"/>
        <v>45230</v>
      </c>
      <c r="U785" t="str">
        <f t="shared" si="54"/>
        <v>Unaudited</v>
      </c>
    </row>
    <row r="786" spans="1:21" x14ac:dyDescent="0.25">
      <c r="A786" t="s">
        <v>438</v>
      </c>
      <c r="B786" t="s">
        <v>1380</v>
      </c>
      <c r="C786" t="s">
        <v>1381</v>
      </c>
      <c r="D786" s="15">
        <v>1900</v>
      </c>
      <c r="E786" s="121">
        <v>1</v>
      </c>
      <c r="F786" t="s">
        <v>441</v>
      </c>
      <c r="G786" s="121">
        <v>274</v>
      </c>
      <c r="H786" t="s">
        <v>383</v>
      </c>
      <c r="I786" t="s">
        <v>488</v>
      </c>
      <c r="J786" t="s">
        <v>12</v>
      </c>
      <c r="K786" t="s">
        <v>223</v>
      </c>
      <c r="L786" s="755">
        <v>1.2</v>
      </c>
      <c r="M786" t="s">
        <v>223</v>
      </c>
      <c r="N786" s="680">
        <f t="shared" ca="1" si="55"/>
        <v>0</v>
      </c>
      <c r="O786" s="680">
        <f t="shared" ca="1" si="55"/>
        <v>0</v>
      </c>
      <c r="P786" s="680">
        <f t="shared" ca="1" si="55"/>
        <v>0</v>
      </c>
      <c r="Q786" s="680">
        <f t="shared" ca="1" si="55"/>
        <v>0</v>
      </c>
      <c r="R786" s="680">
        <f t="shared" ca="1" si="55"/>
        <v>0</v>
      </c>
      <c r="S786" t="str">
        <f t="shared" si="52"/>
        <v>ASRCMS202202</v>
      </c>
      <c r="T786" s="957">
        <f t="shared" si="53"/>
        <v>45230</v>
      </c>
      <c r="U786" t="str">
        <f t="shared" si="54"/>
        <v>Unaudited</v>
      </c>
    </row>
    <row r="787" spans="1:21" x14ac:dyDescent="0.25">
      <c r="A787" t="s">
        <v>438</v>
      </c>
      <c r="B787" t="s">
        <v>1380</v>
      </c>
      <c r="C787" t="s">
        <v>1381</v>
      </c>
      <c r="D787" s="15">
        <v>1900</v>
      </c>
      <c r="E787" s="121">
        <v>1</v>
      </c>
      <c r="F787" t="s">
        <v>441</v>
      </c>
      <c r="G787" s="121">
        <v>274</v>
      </c>
      <c r="H787" t="s">
        <v>383</v>
      </c>
      <c r="I787" t="s">
        <v>488</v>
      </c>
      <c r="J787" t="s">
        <v>12</v>
      </c>
      <c r="K787" t="s">
        <v>1318</v>
      </c>
      <c r="L787" s="755" t="s">
        <v>1314</v>
      </c>
      <c r="M787" t="s">
        <v>1318</v>
      </c>
      <c r="N787" s="680">
        <f t="shared" ca="1" si="55"/>
        <v>0</v>
      </c>
      <c r="O787" s="680">
        <f t="shared" ca="1" si="55"/>
        <v>0</v>
      </c>
      <c r="P787" s="680">
        <f t="shared" ca="1" si="55"/>
        <v>0</v>
      </c>
      <c r="Q787" s="680">
        <f t="shared" ca="1" si="55"/>
        <v>0</v>
      </c>
      <c r="R787" s="680">
        <f t="shared" ca="1" si="55"/>
        <v>0</v>
      </c>
      <c r="S787" t="str">
        <f t="shared" si="52"/>
        <v>ASRCMS202202</v>
      </c>
      <c r="T787" s="957">
        <f t="shared" si="53"/>
        <v>45230</v>
      </c>
      <c r="U787" t="str">
        <f t="shared" si="54"/>
        <v>Unaudited</v>
      </c>
    </row>
    <row r="788" spans="1:21" x14ac:dyDescent="0.25">
      <c r="A788" t="s">
        <v>438</v>
      </c>
      <c r="B788" t="s">
        <v>1380</v>
      </c>
      <c r="C788" t="s">
        <v>1381</v>
      </c>
      <c r="D788" s="15">
        <v>1900</v>
      </c>
      <c r="E788" s="121">
        <v>1</v>
      </c>
      <c r="F788" t="s">
        <v>441</v>
      </c>
      <c r="G788" s="121">
        <v>274</v>
      </c>
      <c r="H788" t="s">
        <v>383</v>
      </c>
      <c r="I788" t="s">
        <v>488</v>
      </c>
      <c r="J788" t="s">
        <v>12</v>
      </c>
      <c r="K788" t="s">
        <v>1320</v>
      </c>
      <c r="L788" s="755" t="s">
        <v>1319</v>
      </c>
      <c r="M788" t="s">
        <v>1320</v>
      </c>
      <c r="N788" s="680">
        <f t="shared" ca="1" si="55"/>
        <v>0</v>
      </c>
      <c r="O788" s="680">
        <f t="shared" ca="1" si="55"/>
        <v>0</v>
      </c>
      <c r="P788" s="680">
        <f t="shared" ca="1" si="55"/>
        <v>0</v>
      </c>
      <c r="Q788" s="680">
        <f t="shared" ca="1" si="55"/>
        <v>0</v>
      </c>
      <c r="R788" s="680">
        <f t="shared" ca="1" si="55"/>
        <v>0</v>
      </c>
      <c r="S788" t="str">
        <f t="shared" si="52"/>
        <v>ASRCMS202202</v>
      </c>
      <c r="T788" s="957">
        <f t="shared" si="53"/>
        <v>45230</v>
      </c>
      <c r="U788" t="str">
        <f t="shared" si="54"/>
        <v>Unaudited</v>
      </c>
    </row>
    <row r="789" spans="1:21" x14ac:dyDescent="0.25">
      <c r="A789" t="s">
        <v>438</v>
      </c>
      <c r="B789" t="s">
        <v>1380</v>
      </c>
      <c r="C789" t="s">
        <v>1381</v>
      </c>
      <c r="D789" s="15">
        <v>1900</v>
      </c>
      <c r="E789" s="121">
        <v>1</v>
      </c>
      <c r="F789" t="s">
        <v>441</v>
      </c>
      <c r="G789" s="121">
        <v>274</v>
      </c>
      <c r="H789" t="s">
        <v>383</v>
      </c>
      <c r="I789" t="s">
        <v>488</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ASRCMS202202</v>
      </c>
      <c r="T789" s="957">
        <f t="shared" si="53"/>
        <v>45230</v>
      </c>
      <c r="U789" t="str">
        <f t="shared" si="54"/>
        <v>Unaudited</v>
      </c>
    </row>
    <row r="790" spans="1:21" x14ac:dyDescent="0.25">
      <c r="A790" t="s">
        <v>438</v>
      </c>
      <c r="B790" t="s">
        <v>1380</v>
      </c>
      <c r="C790" t="s">
        <v>1381</v>
      </c>
      <c r="D790" s="15">
        <v>1900</v>
      </c>
      <c r="E790" s="121">
        <v>1</v>
      </c>
      <c r="F790" t="s">
        <v>441</v>
      </c>
      <c r="G790" s="121">
        <v>274</v>
      </c>
      <c r="H790" t="s">
        <v>383</v>
      </c>
      <c r="I790" t="s">
        <v>489</v>
      </c>
      <c r="J790" t="s">
        <v>434</v>
      </c>
      <c r="K790" t="s">
        <v>791</v>
      </c>
      <c r="L790" s="755">
        <v>2.1</v>
      </c>
      <c r="M790" t="s">
        <v>726</v>
      </c>
      <c r="N790" s="680">
        <f t="shared" ca="1" si="55"/>
        <v>0</v>
      </c>
      <c r="O790" s="680">
        <f t="shared" ca="1" si="55"/>
        <v>0</v>
      </c>
      <c r="P790" s="680">
        <f t="shared" ca="1" si="55"/>
        <v>0</v>
      </c>
      <c r="Q790" s="680">
        <f t="shared" ca="1" si="55"/>
        <v>0</v>
      </c>
      <c r="R790" s="680">
        <f t="shared" ca="1" si="55"/>
        <v>0</v>
      </c>
      <c r="S790" t="str">
        <f t="shared" si="52"/>
        <v>ASRCMS202202</v>
      </c>
      <c r="T790" s="957">
        <f t="shared" si="53"/>
        <v>45230</v>
      </c>
      <c r="U790" t="str">
        <f t="shared" si="54"/>
        <v>Unaudited</v>
      </c>
    </row>
    <row r="791" spans="1:21" x14ac:dyDescent="0.25">
      <c r="A791" t="s">
        <v>438</v>
      </c>
      <c r="B791" t="s">
        <v>1380</v>
      </c>
      <c r="C791" t="s">
        <v>1381</v>
      </c>
      <c r="D791" s="15">
        <v>1900</v>
      </c>
      <c r="E791" s="121">
        <v>1</v>
      </c>
      <c r="F791" t="s">
        <v>441</v>
      </c>
      <c r="G791" s="121">
        <v>274</v>
      </c>
      <c r="H791" t="s">
        <v>383</v>
      </c>
      <c r="I791" t="s">
        <v>489</v>
      </c>
      <c r="J791" t="s">
        <v>434</v>
      </c>
      <c r="K791" t="s">
        <v>791</v>
      </c>
      <c r="L791" s="755">
        <v>2.2000000000000002</v>
      </c>
      <c r="M791" t="s">
        <v>727</v>
      </c>
      <c r="N791" s="680">
        <f t="shared" ca="1" si="55"/>
        <v>0</v>
      </c>
      <c r="O791" s="680">
        <f t="shared" ca="1" si="55"/>
        <v>0</v>
      </c>
      <c r="P791" s="680">
        <f t="shared" ca="1" si="55"/>
        <v>0</v>
      </c>
      <c r="Q791" s="680">
        <f t="shared" ca="1" si="55"/>
        <v>0</v>
      </c>
      <c r="R791" s="680">
        <f t="shared" ca="1" si="55"/>
        <v>0</v>
      </c>
      <c r="S791" t="str">
        <f t="shared" si="52"/>
        <v>ASRCMS202202</v>
      </c>
      <c r="T791" s="957">
        <f t="shared" si="53"/>
        <v>45230</v>
      </c>
      <c r="U791" t="str">
        <f t="shared" si="54"/>
        <v>Unaudited</v>
      </c>
    </row>
    <row r="792" spans="1:21" x14ac:dyDescent="0.25">
      <c r="A792" t="s">
        <v>438</v>
      </c>
      <c r="B792" t="s">
        <v>1380</v>
      </c>
      <c r="C792" t="s">
        <v>1381</v>
      </c>
      <c r="D792" s="15">
        <v>1900</v>
      </c>
      <c r="E792" s="121">
        <v>1</v>
      </c>
      <c r="F792" t="s">
        <v>441</v>
      </c>
      <c r="G792" s="121">
        <v>274</v>
      </c>
      <c r="H792" t="s">
        <v>383</v>
      </c>
      <c r="I792" t="s">
        <v>489</v>
      </c>
      <c r="J792" t="s">
        <v>434</v>
      </c>
      <c r="K792" t="s">
        <v>791</v>
      </c>
      <c r="L792" s="755">
        <v>2.2999999999999998</v>
      </c>
      <c r="M792" t="s">
        <v>728</v>
      </c>
      <c r="N792" s="680">
        <f t="shared" ca="1" si="55"/>
        <v>0</v>
      </c>
      <c r="O792" s="680">
        <f t="shared" ca="1" si="55"/>
        <v>0</v>
      </c>
      <c r="P792" s="680">
        <f t="shared" ca="1" si="55"/>
        <v>0</v>
      </c>
      <c r="Q792" s="680">
        <f t="shared" ca="1" si="55"/>
        <v>0</v>
      </c>
      <c r="R792" s="680">
        <f t="shared" ca="1" si="55"/>
        <v>0</v>
      </c>
      <c r="S792" t="str">
        <f t="shared" si="52"/>
        <v>ASRCMS202202</v>
      </c>
      <c r="T792" s="957">
        <f t="shared" si="53"/>
        <v>45230</v>
      </c>
      <c r="U792" t="str">
        <f t="shared" si="54"/>
        <v>Unaudited</v>
      </c>
    </row>
    <row r="793" spans="1:21" x14ac:dyDescent="0.25">
      <c r="A793" t="s">
        <v>438</v>
      </c>
      <c r="B793" t="s">
        <v>1380</v>
      </c>
      <c r="C793" t="s">
        <v>1381</v>
      </c>
      <c r="D793" s="15">
        <v>1900</v>
      </c>
      <c r="E793" s="121">
        <v>1</v>
      </c>
      <c r="F793" t="s">
        <v>441</v>
      </c>
      <c r="G793" s="121">
        <v>274</v>
      </c>
      <c r="H793" t="s">
        <v>383</v>
      </c>
      <c r="I793" t="s">
        <v>489</v>
      </c>
      <c r="J793" t="s">
        <v>434</v>
      </c>
      <c r="K793" t="s">
        <v>791</v>
      </c>
      <c r="L793" s="755">
        <v>2.4</v>
      </c>
      <c r="M793" t="s">
        <v>729</v>
      </c>
      <c r="N793" s="680">
        <f t="shared" ca="1" si="55"/>
        <v>0</v>
      </c>
      <c r="O793" s="680">
        <f t="shared" ca="1" si="55"/>
        <v>0</v>
      </c>
      <c r="P793" s="680">
        <f t="shared" ca="1" si="55"/>
        <v>0</v>
      </c>
      <c r="Q793" s="680">
        <f t="shared" ca="1" si="55"/>
        <v>0</v>
      </c>
      <c r="R793" s="680">
        <f t="shared" ca="1" si="55"/>
        <v>0</v>
      </c>
      <c r="S793" t="str">
        <f t="shared" si="52"/>
        <v>ASRCMS202202</v>
      </c>
      <c r="T793" s="957">
        <f t="shared" si="53"/>
        <v>45230</v>
      </c>
      <c r="U793" t="str">
        <f t="shared" si="54"/>
        <v>Unaudited</v>
      </c>
    </row>
    <row r="794" spans="1:21" x14ac:dyDescent="0.25">
      <c r="A794" t="s">
        <v>438</v>
      </c>
      <c r="B794" t="s">
        <v>1380</v>
      </c>
      <c r="C794" t="s">
        <v>1381</v>
      </c>
      <c r="D794" s="15">
        <v>1900</v>
      </c>
      <c r="E794" s="121">
        <v>1</v>
      </c>
      <c r="F794" t="s">
        <v>441</v>
      </c>
      <c r="G794" s="121">
        <v>274</v>
      </c>
      <c r="H794" t="s">
        <v>383</v>
      </c>
      <c r="I794" t="s">
        <v>489</v>
      </c>
      <c r="J794" t="s">
        <v>434</v>
      </c>
      <c r="K794" t="s">
        <v>791</v>
      </c>
      <c r="L794" s="755">
        <v>2.5</v>
      </c>
      <c r="M794" t="s">
        <v>771</v>
      </c>
      <c r="N794" s="680">
        <f t="shared" ca="1" si="55"/>
        <v>0</v>
      </c>
      <c r="O794" s="680">
        <f t="shared" ca="1" si="55"/>
        <v>0</v>
      </c>
      <c r="P794" s="680">
        <f t="shared" ca="1" si="55"/>
        <v>0</v>
      </c>
      <c r="Q794" s="680">
        <f t="shared" ca="1" si="55"/>
        <v>0</v>
      </c>
      <c r="R794" s="680">
        <f t="shared" ca="1" si="55"/>
        <v>0</v>
      </c>
      <c r="S794" t="str">
        <f t="shared" si="52"/>
        <v>ASRCMS202202</v>
      </c>
      <c r="T794" s="957">
        <f t="shared" si="53"/>
        <v>45230</v>
      </c>
      <c r="U794" t="str">
        <f t="shared" si="54"/>
        <v>Unaudited</v>
      </c>
    </row>
    <row r="795" spans="1:21" x14ac:dyDescent="0.25">
      <c r="A795" t="s">
        <v>438</v>
      </c>
      <c r="B795" t="s">
        <v>1380</v>
      </c>
      <c r="C795" t="s">
        <v>1381</v>
      </c>
      <c r="D795" s="15">
        <v>1900</v>
      </c>
      <c r="E795" s="121">
        <v>1</v>
      </c>
      <c r="F795" t="s">
        <v>441</v>
      </c>
      <c r="G795" s="121">
        <v>274</v>
      </c>
      <c r="H795" t="s">
        <v>383</v>
      </c>
      <c r="I795" t="s">
        <v>489</v>
      </c>
      <c r="J795" t="s">
        <v>434</v>
      </c>
      <c r="K795" t="s">
        <v>791</v>
      </c>
      <c r="L795" s="755">
        <v>2.6</v>
      </c>
      <c r="M795" t="s">
        <v>187</v>
      </c>
      <c r="N795" s="680">
        <f t="shared" ca="1" si="55"/>
        <v>0</v>
      </c>
      <c r="O795" s="680">
        <f t="shared" ca="1" si="55"/>
        <v>0</v>
      </c>
      <c r="P795" s="680">
        <f t="shared" ca="1" si="55"/>
        <v>0</v>
      </c>
      <c r="Q795" s="680">
        <f t="shared" ca="1" si="55"/>
        <v>0</v>
      </c>
      <c r="R795" s="680">
        <f t="shared" ca="1" si="55"/>
        <v>0</v>
      </c>
      <c r="S795" t="str">
        <f t="shared" si="52"/>
        <v>ASRCMS202202</v>
      </c>
      <c r="T795" s="957">
        <f t="shared" si="53"/>
        <v>45230</v>
      </c>
      <c r="U795" t="str">
        <f t="shared" si="54"/>
        <v>Unaudited</v>
      </c>
    </row>
    <row r="796" spans="1:21" x14ac:dyDescent="0.25">
      <c r="A796" t="s">
        <v>438</v>
      </c>
      <c r="B796" t="s">
        <v>1380</v>
      </c>
      <c r="C796" t="s">
        <v>1381</v>
      </c>
      <c r="D796" s="15">
        <v>1900</v>
      </c>
      <c r="E796" s="121">
        <v>1</v>
      </c>
      <c r="F796" t="s">
        <v>441</v>
      </c>
      <c r="G796" s="121">
        <v>274</v>
      </c>
      <c r="H796" t="s">
        <v>383</v>
      </c>
      <c r="I796" t="s">
        <v>489</v>
      </c>
      <c r="J796" t="s">
        <v>434</v>
      </c>
      <c r="K796" t="s">
        <v>791</v>
      </c>
      <c r="L796" s="755">
        <v>2.7</v>
      </c>
      <c r="M796" t="s">
        <v>792</v>
      </c>
      <c r="N796" s="680">
        <f t="shared" ca="1" si="55"/>
        <v>0</v>
      </c>
      <c r="O796" s="680">
        <f t="shared" ca="1" si="55"/>
        <v>0</v>
      </c>
      <c r="P796" s="680">
        <f t="shared" ca="1" si="55"/>
        <v>0</v>
      </c>
      <c r="Q796" s="680">
        <f t="shared" ca="1" si="55"/>
        <v>0</v>
      </c>
      <c r="R796" s="680">
        <f t="shared" ca="1" si="55"/>
        <v>0</v>
      </c>
      <c r="S796" t="str">
        <f t="shared" si="52"/>
        <v>ASRCMS202202</v>
      </c>
      <c r="T796" s="957">
        <f t="shared" si="53"/>
        <v>45230</v>
      </c>
      <c r="U796" t="str">
        <f t="shared" si="54"/>
        <v>Unaudited</v>
      </c>
    </row>
    <row r="797" spans="1:21" x14ac:dyDescent="0.25">
      <c r="A797" t="s">
        <v>438</v>
      </c>
      <c r="B797" t="s">
        <v>1380</v>
      </c>
      <c r="C797" t="s">
        <v>1381</v>
      </c>
      <c r="D797" s="15">
        <v>1900</v>
      </c>
      <c r="E797" s="121">
        <v>1</v>
      </c>
      <c r="F797" t="s">
        <v>441</v>
      </c>
      <c r="G797" s="121">
        <v>274</v>
      </c>
      <c r="H797" t="s">
        <v>383</v>
      </c>
      <c r="I797" t="s">
        <v>489</v>
      </c>
      <c r="J797" t="s">
        <v>434</v>
      </c>
      <c r="K797" t="s">
        <v>791</v>
      </c>
      <c r="L797" s="755">
        <v>2.8</v>
      </c>
      <c r="M797" t="s">
        <v>793</v>
      </c>
      <c r="N797" s="680">
        <f t="shared" ca="1" si="55"/>
        <v>0</v>
      </c>
      <c r="O797" s="680">
        <f t="shared" ca="1" si="55"/>
        <v>0</v>
      </c>
      <c r="P797" s="680">
        <f t="shared" ca="1" si="55"/>
        <v>0</v>
      </c>
      <c r="Q797" s="680">
        <f t="shared" ca="1" si="55"/>
        <v>0</v>
      </c>
      <c r="R797" s="680">
        <f t="shared" ca="1" si="55"/>
        <v>0</v>
      </c>
      <c r="S797" t="str">
        <f t="shared" si="52"/>
        <v>ASRCMS202202</v>
      </c>
      <c r="T797" s="957">
        <f t="shared" si="53"/>
        <v>45230</v>
      </c>
      <c r="U797" t="str">
        <f t="shared" si="54"/>
        <v>Unaudited</v>
      </c>
    </row>
    <row r="798" spans="1:21" x14ac:dyDescent="0.25">
      <c r="A798" t="s">
        <v>438</v>
      </c>
      <c r="B798" t="s">
        <v>1380</v>
      </c>
      <c r="C798" t="s">
        <v>1381</v>
      </c>
      <c r="D798" s="15">
        <v>1900</v>
      </c>
      <c r="E798" s="121">
        <v>1</v>
      </c>
      <c r="F798" t="s">
        <v>441</v>
      </c>
      <c r="G798" s="121">
        <v>274</v>
      </c>
      <c r="H798" t="s">
        <v>383</v>
      </c>
      <c r="I798" t="s">
        <v>489</v>
      </c>
      <c r="J798" t="s">
        <v>434</v>
      </c>
      <c r="K798" t="s">
        <v>791</v>
      </c>
      <c r="L798" s="755">
        <v>2.9</v>
      </c>
      <c r="M798" t="s">
        <v>774</v>
      </c>
      <c r="N798" s="680">
        <f t="shared" ca="1" si="55"/>
        <v>0</v>
      </c>
      <c r="O798" s="680">
        <f t="shared" ca="1" si="55"/>
        <v>0</v>
      </c>
      <c r="P798" s="680">
        <f t="shared" ca="1" si="55"/>
        <v>0</v>
      </c>
      <c r="Q798" s="680">
        <f t="shared" ca="1" si="55"/>
        <v>0</v>
      </c>
      <c r="R798" s="680">
        <f t="shared" ca="1" si="55"/>
        <v>0</v>
      </c>
      <c r="S798" t="str">
        <f t="shared" si="52"/>
        <v>ASRCMS202202</v>
      </c>
      <c r="T798" s="957">
        <f t="shared" si="53"/>
        <v>45230</v>
      </c>
      <c r="U798" t="str">
        <f t="shared" si="54"/>
        <v>Unaudited</v>
      </c>
    </row>
    <row r="799" spans="1:21" x14ac:dyDescent="0.25">
      <c r="A799" t="s">
        <v>438</v>
      </c>
      <c r="B799" t="s">
        <v>1380</v>
      </c>
      <c r="C799" t="s">
        <v>1381</v>
      </c>
      <c r="D799" s="15">
        <v>1900</v>
      </c>
      <c r="E799" s="121">
        <v>1</v>
      </c>
      <c r="F799" t="s">
        <v>441</v>
      </c>
      <c r="G799" s="121">
        <v>274</v>
      </c>
      <c r="H799" t="s">
        <v>383</v>
      </c>
      <c r="I799" t="s">
        <v>489</v>
      </c>
      <c r="J799" t="s">
        <v>434</v>
      </c>
      <c r="K799" t="s">
        <v>224</v>
      </c>
      <c r="L799" s="755">
        <v>2.11</v>
      </c>
      <c r="M799" t="s">
        <v>229</v>
      </c>
      <c r="N799" s="680">
        <f t="shared" ca="1" si="55"/>
        <v>0</v>
      </c>
      <c r="O799" s="680">
        <f t="shared" ca="1" si="55"/>
        <v>0</v>
      </c>
      <c r="P799" s="680">
        <f t="shared" ca="1" si="55"/>
        <v>0</v>
      </c>
      <c r="Q799" s="680">
        <f t="shared" ca="1" si="55"/>
        <v>0</v>
      </c>
      <c r="R799" s="680">
        <f t="shared" ca="1" si="55"/>
        <v>0</v>
      </c>
      <c r="S799" t="str">
        <f t="shared" si="52"/>
        <v>ASRCMS202202</v>
      </c>
      <c r="T799" s="957">
        <f t="shared" si="53"/>
        <v>45230</v>
      </c>
      <c r="U799" t="str">
        <f t="shared" si="54"/>
        <v>Unaudited</v>
      </c>
    </row>
    <row r="800" spans="1:21" x14ac:dyDescent="0.25">
      <c r="A800" t="s">
        <v>438</v>
      </c>
      <c r="B800" t="s">
        <v>1380</v>
      </c>
      <c r="C800" t="s">
        <v>1381</v>
      </c>
      <c r="D800" s="15">
        <v>1900</v>
      </c>
      <c r="E800" s="121">
        <v>1</v>
      </c>
      <c r="F800" t="s">
        <v>441</v>
      </c>
      <c r="G800" s="121">
        <v>274</v>
      </c>
      <c r="H800" t="s">
        <v>383</v>
      </c>
      <c r="I800" t="s">
        <v>489</v>
      </c>
      <c r="J800" t="s">
        <v>434</v>
      </c>
      <c r="K800" t="s">
        <v>224</v>
      </c>
      <c r="L800" s="755">
        <v>2.12</v>
      </c>
      <c r="M800" t="s">
        <v>555</v>
      </c>
      <c r="N800" s="680">
        <f t="shared" ca="1" si="55"/>
        <v>0</v>
      </c>
      <c r="O800" s="680">
        <f t="shared" ca="1" si="55"/>
        <v>0</v>
      </c>
      <c r="P800" s="680">
        <f t="shared" ca="1" si="55"/>
        <v>0</v>
      </c>
      <c r="Q800" s="680">
        <f t="shared" ca="1" si="55"/>
        <v>0</v>
      </c>
      <c r="R800" s="680">
        <f t="shared" ca="1" si="55"/>
        <v>0</v>
      </c>
      <c r="S800" t="str">
        <f t="shared" si="52"/>
        <v>ASRCMS202202</v>
      </c>
      <c r="T800" s="957">
        <f t="shared" si="53"/>
        <v>45230</v>
      </c>
      <c r="U800" t="str">
        <f t="shared" si="54"/>
        <v>Unaudited</v>
      </c>
    </row>
    <row r="801" spans="1:21" x14ac:dyDescent="0.25">
      <c r="A801" t="s">
        <v>438</v>
      </c>
      <c r="B801" t="s">
        <v>1380</v>
      </c>
      <c r="C801" t="s">
        <v>1381</v>
      </c>
      <c r="D801" s="15">
        <v>1900</v>
      </c>
      <c r="E801" s="121">
        <v>1</v>
      </c>
      <c r="F801" t="s">
        <v>441</v>
      </c>
      <c r="G801" s="121">
        <v>274</v>
      </c>
      <c r="H801" t="s">
        <v>383</v>
      </c>
      <c r="I801" t="s">
        <v>489</v>
      </c>
      <c r="J801" t="s">
        <v>434</v>
      </c>
      <c r="K801" t="s">
        <v>224</v>
      </c>
      <c r="L801" s="755">
        <v>2.13</v>
      </c>
      <c r="M801" t="s">
        <v>230</v>
      </c>
      <c r="N801" s="680">
        <f t="shared" ca="1" si="55"/>
        <v>0</v>
      </c>
      <c r="O801" s="680">
        <f t="shared" ca="1" si="55"/>
        <v>0</v>
      </c>
      <c r="P801" s="680">
        <f t="shared" ca="1" si="55"/>
        <v>0</v>
      </c>
      <c r="Q801" s="680">
        <f t="shared" ca="1" si="55"/>
        <v>0</v>
      </c>
      <c r="R801" s="680">
        <f t="shared" ca="1" si="55"/>
        <v>0</v>
      </c>
      <c r="S801" t="str">
        <f t="shared" si="52"/>
        <v>ASRCMS202202</v>
      </c>
      <c r="T801" s="957">
        <f t="shared" si="53"/>
        <v>45230</v>
      </c>
      <c r="U801" t="str">
        <f t="shared" si="54"/>
        <v>Unaudited</v>
      </c>
    </row>
    <row r="802" spans="1:21" x14ac:dyDescent="0.25">
      <c r="A802" t="s">
        <v>438</v>
      </c>
      <c r="B802" t="s">
        <v>1380</v>
      </c>
      <c r="C802" t="s">
        <v>1381</v>
      </c>
      <c r="D802" s="15">
        <v>1900</v>
      </c>
      <c r="E802" s="121">
        <v>1</v>
      </c>
      <c r="F802" t="s">
        <v>441</v>
      </c>
      <c r="G802" s="121">
        <v>274</v>
      </c>
      <c r="H802" t="s">
        <v>383</v>
      </c>
      <c r="I802" t="s">
        <v>489</v>
      </c>
      <c r="J802" t="s">
        <v>434</v>
      </c>
      <c r="K802" t="s">
        <v>224</v>
      </c>
      <c r="L802" s="755">
        <v>2.14</v>
      </c>
      <c r="M802" t="s">
        <v>559</v>
      </c>
      <c r="N802" s="680">
        <f t="shared" ca="1" si="55"/>
        <v>0</v>
      </c>
      <c r="O802" s="680">
        <f t="shared" ca="1" si="55"/>
        <v>0</v>
      </c>
      <c r="P802" s="680">
        <f t="shared" ca="1" si="55"/>
        <v>0</v>
      </c>
      <c r="Q802" s="680">
        <f t="shared" ca="1" si="55"/>
        <v>0</v>
      </c>
      <c r="R802" s="680">
        <f t="shared" ca="1" si="55"/>
        <v>0</v>
      </c>
      <c r="S802" t="str">
        <f t="shared" si="52"/>
        <v>ASRCMS202202</v>
      </c>
      <c r="T802" s="957">
        <f t="shared" si="53"/>
        <v>45230</v>
      </c>
      <c r="U802" t="str">
        <f t="shared" si="54"/>
        <v>Unaudited</v>
      </c>
    </row>
    <row r="803" spans="1:21" x14ac:dyDescent="0.25">
      <c r="A803" t="s">
        <v>438</v>
      </c>
      <c r="B803" t="s">
        <v>1380</v>
      </c>
      <c r="C803" t="s">
        <v>1381</v>
      </c>
      <c r="D803" s="15">
        <v>1900</v>
      </c>
      <c r="E803" s="121">
        <v>1</v>
      </c>
      <c r="F803" t="s">
        <v>441</v>
      </c>
      <c r="G803" s="121">
        <v>274</v>
      </c>
      <c r="H803" t="s">
        <v>383</v>
      </c>
      <c r="I803" t="s">
        <v>489</v>
      </c>
      <c r="J803" t="s">
        <v>434</v>
      </c>
      <c r="K803" t="s">
        <v>224</v>
      </c>
      <c r="L803" s="755">
        <v>2.15</v>
      </c>
      <c r="M803" t="s">
        <v>20</v>
      </c>
      <c r="N803" s="680">
        <f t="shared" ca="1" si="55"/>
        <v>0</v>
      </c>
      <c r="O803" s="680">
        <f t="shared" ca="1" si="55"/>
        <v>0</v>
      </c>
      <c r="P803" s="680">
        <f t="shared" ca="1" si="55"/>
        <v>0</v>
      </c>
      <c r="Q803" s="680">
        <f t="shared" ca="1" si="55"/>
        <v>0</v>
      </c>
      <c r="R803" s="680">
        <f t="shared" ca="1" si="55"/>
        <v>0</v>
      </c>
      <c r="S803" t="str">
        <f t="shared" si="52"/>
        <v>ASRCMS202202</v>
      </c>
      <c r="T803" s="957">
        <f t="shared" si="53"/>
        <v>45230</v>
      </c>
      <c r="U803" t="str">
        <f t="shared" si="54"/>
        <v>Unaudited</v>
      </c>
    </row>
    <row r="804" spans="1:21" x14ac:dyDescent="0.25">
      <c r="A804" t="s">
        <v>438</v>
      </c>
      <c r="B804" t="s">
        <v>1380</v>
      </c>
      <c r="C804" t="s">
        <v>1381</v>
      </c>
      <c r="D804" s="15">
        <v>1900</v>
      </c>
      <c r="E804" s="121">
        <v>1</v>
      </c>
      <c r="F804" t="s">
        <v>441</v>
      </c>
      <c r="G804" s="121">
        <v>274</v>
      </c>
      <c r="H804" t="s">
        <v>383</v>
      </c>
      <c r="I804" t="s">
        <v>489</v>
      </c>
      <c r="J804" t="s">
        <v>434</v>
      </c>
      <c r="K804" t="s">
        <v>224</v>
      </c>
      <c r="L804" s="755">
        <v>2.16</v>
      </c>
      <c r="M804" t="s">
        <v>794</v>
      </c>
      <c r="N804" s="680">
        <f t="shared" ca="1" si="55"/>
        <v>0</v>
      </c>
      <c r="O804" s="680">
        <f t="shared" ca="1" si="55"/>
        <v>0</v>
      </c>
      <c r="P804" s="680">
        <f t="shared" ca="1" si="55"/>
        <v>0</v>
      </c>
      <c r="Q804" s="680">
        <f t="shared" ca="1" si="55"/>
        <v>0</v>
      </c>
      <c r="R804" s="680">
        <f t="shared" ca="1" si="55"/>
        <v>0</v>
      </c>
      <c r="S804" t="str">
        <f t="shared" si="52"/>
        <v>ASRCMS202202</v>
      </c>
      <c r="T804" s="957">
        <f t="shared" si="53"/>
        <v>45230</v>
      </c>
      <c r="U804" t="str">
        <f t="shared" si="54"/>
        <v>Unaudited</v>
      </c>
    </row>
    <row r="805" spans="1:21" x14ac:dyDescent="0.25">
      <c r="A805" t="s">
        <v>438</v>
      </c>
      <c r="B805" t="s">
        <v>1380</v>
      </c>
      <c r="C805" t="s">
        <v>1381</v>
      </c>
      <c r="D805" s="15">
        <v>1900</v>
      </c>
      <c r="E805" s="121">
        <v>1</v>
      </c>
      <c r="F805" t="s">
        <v>441</v>
      </c>
      <c r="G805" s="121">
        <v>274</v>
      </c>
      <c r="H805" t="s">
        <v>383</v>
      </c>
      <c r="I805" t="s">
        <v>489</v>
      </c>
      <c r="J805" t="s">
        <v>434</v>
      </c>
      <c r="K805" t="s">
        <v>224</v>
      </c>
      <c r="L805" s="755">
        <v>2.17</v>
      </c>
      <c r="M805" t="s">
        <v>1047</v>
      </c>
      <c r="N805" s="680">
        <f t="shared" ca="1" si="55"/>
        <v>0</v>
      </c>
      <c r="O805" s="680">
        <f t="shared" ca="1" si="55"/>
        <v>0</v>
      </c>
      <c r="P805" s="680">
        <f t="shared" ca="1" si="55"/>
        <v>0</v>
      </c>
      <c r="Q805" s="680">
        <f t="shared" ca="1" si="55"/>
        <v>0</v>
      </c>
      <c r="R805" s="680">
        <f t="shared" ca="1" si="55"/>
        <v>0</v>
      </c>
      <c r="S805" t="str">
        <f t="shared" si="52"/>
        <v>ASRCMS202202</v>
      </c>
      <c r="T805" s="957">
        <f t="shared" si="53"/>
        <v>45230</v>
      </c>
      <c r="U805" t="str">
        <f t="shared" si="54"/>
        <v>Unaudited</v>
      </c>
    </row>
    <row r="806" spans="1:21" x14ac:dyDescent="0.25">
      <c r="A806" t="s">
        <v>438</v>
      </c>
      <c r="B806" t="s">
        <v>1380</v>
      </c>
      <c r="C806" t="s">
        <v>1381</v>
      </c>
      <c r="D806" s="15">
        <v>1900</v>
      </c>
      <c r="E806" s="121">
        <v>1</v>
      </c>
      <c r="F806" t="s">
        <v>441</v>
      </c>
      <c r="G806" s="121">
        <v>274</v>
      </c>
      <c r="H806" t="s">
        <v>383</v>
      </c>
      <c r="I806" t="s">
        <v>489</v>
      </c>
      <c r="J806" t="s">
        <v>434</v>
      </c>
      <c r="K806" t="s">
        <v>224</v>
      </c>
      <c r="L806" s="755">
        <v>2.1800000000000002</v>
      </c>
      <c r="M806" t="s">
        <v>651</v>
      </c>
      <c r="N806" s="680">
        <f t="shared" ca="1" si="55"/>
        <v>0</v>
      </c>
      <c r="O806" s="680">
        <f t="shared" ca="1" si="55"/>
        <v>0</v>
      </c>
      <c r="P806" s="680">
        <f t="shared" ca="1" si="55"/>
        <v>0</v>
      </c>
      <c r="Q806" s="680">
        <f t="shared" ca="1" si="55"/>
        <v>0</v>
      </c>
      <c r="R806" s="680">
        <f t="shared" ca="1" si="55"/>
        <v>0</v>
      </c>
      <c r="S806" t="str">
        <f t="shared" si="52"/>
        <v>ASRCMS202202</v>
      </c>
      <c r="T806" s="957">
        <f t="shared" si="53"/>
        <v>45230</v>
      </c>
      <c r="U806" t="str">
        <f t="shared" si="54"/>
        <v>Unaudited</v>
      </c>
    </row>
    <row r="807" spans="1:21" x14ac:dyDescent="0.25">
      <c r="A807" t="s">
        <v>438</v>
      </c>
      <c r="B807" t="s">
        <v>1380</v>
      </c>
      <c r="C807" t="s">
        <v>1381</v>
      </c>
      <c r="D807" s="15">
        <v>1900</v>
      </c>
      <c r="E807" s="121">
        <v>1</v>
      </c>
      <c r="F807" t="s">
        <v>441</v>
      </c>
      <c r="G807" s="121">
        <v>274</v>
      </c>
      <c r="H807" t="s">
        <v>383</v>
      </c>
      <c r="I807" t="s">
        <v>489</v>
      </c>
      <c r="J807" t="s">
        <v>434</v>
      </c>
      <c r="K807" t="s">
        <v>224</v>
      </c>
      <c r="L807" s="755">
        <v>2.19</v>
      </c>
      <c r="M807" t="s">
        <v>219</v>
      </c>
      <c r="N807" s="680">
        <f t="shared" ca="1" si="55"/>
        <v>0</v>
      </c>
      <c r="O807" s="680">
        <f t="shared" ca="1" si="55"/>
        <v>0</v>
      </c>
      <c r="P807" s="680">
        <f t="shared" ca="1" si="55"/>
        <v>0</v>
      </c>
      <c r="Q807" s="680">
        <f t="shared" ca="1" si="55"/>
        <v>0</v>
      </c>
      <c r="R807" s="680">
        <f t="shared" ca="1" si="55"/>
        <v>0</v>
      </c>
      <c r="S807" t="str">
        <f t="shared" si="52"/>
        <v>ASRCMS202202</v>
      </c>
      <c r="T807" s="957">
        <f t="shared" si="53"/>
        <v>45230</v>
      </c>
      <c r="U807" t="str">
        <f t="shared" si="54"/>
        <v>Unaudited</v>
      </c>
    </row>
    <row r="808" spans="1:21" x14ac:dyDescent="0.25">
      <c r="A808" t="s">
        <v>438</v>
      </c>
      <c r="B808" t="s">
        <v>1380</v>
      </c>
      <c r="C808" t="s">
        <v>1381</v>
      </c>
      <c r="D808" s="15">
        <v>1900</v>
      </c>
      <c r="E808" s="121">
        <v>1</v>
      </c>
      <c r="F808" t="s">
        <v>441</v>
      </c>
      <c r="G808" s="121">
        <v>274</v>
      </c>
      <c r="H808" t="s">
        <v>383</v>
      </c>
      <c r="I808" t="s">
        <v>489</v>
      </c>
      <c r="J808" t="s">
        <v>434</v>
      </c>
      <c r="K808" t="s">
        <v>224</v>
      </c>
      <c r="L808" s="755" t="s">
        <v>700</v>
      </c>
      <c r="M808" t="s">
        <v>231</v>
      </c>
      <c r="N808" s="680">
        <f t="shared" ca="1" si="55"/>
        <v>0</v>
      </c>
      <c r="O808" s="680">
        <f t="shared" ca="1" si="55"/>
        <v>0</v>
      </c>
      <c r="P808" s="680">
        <f t="shared" ca="1" si="55"/>
        <v>0</v>
      </c>
      <c r="Q808" s="680">
        <f t="shared" ca="1" si="55"/>
        <v>0</v>
      </c>
      <c r="R808" s="680">
        <f t="shared" ca="1" si="55"/>
        <v>0</v>
      </c>
      <c r="S808" t="str">
        <f t="shared" si="52"/>
        <v>ASRCMS202202</v>
      </c>
      <c r="T808" s="957">
        <f t="shared" si="53"/>
        <v>45230</v>
      </c>
      <c r="U808" t="str">
        <f t="shared" si="54"/>
        <v>Unaudited</v>
      </c>
    </row>
    <row r="809" spans="1:21" x14ac:dyDescent="0.25">
      <c r="A809" t="s">
        <v>438</v>
      </c>
      <c r="B809" t="s">
        <v>1380</v>
      </c>
      <c r="C809" t="s">
        <v>1381</v>
      </c>
      <c r="D809" s="15">
        <v>1900</v>
      </c>
      <c r="E809" s="121">
        <v>1</v>
      </c>
      <c r="F809" t="s">
        <v>441</v>
      </c>
      <c r="G809" s="121">
        <v>274</v>
      </c>
      <c r="H809" t="s">
        <v>383</v>
      </c>
      <c r="I809" t="s">
        <v>489</v>
      </c>
      <c r="J809" t="s">
        <v>434</v>
      </c>
      <c r="K809" t="s">
        <v>224</v>
      </c>
      <c r="L809" s="755">
        <v>2.21</v>
      </c>
      <c r="M809" t="s">
        <v>467</v>
      </c>
      <c r="N809" s="680">
        <f t="shared" ca="1" si="55"/>
        <v>0</v>
      </c>
      <c r="O809" s="680">
        <f t="shared" ca="1" si="55"/>
        <v>0</v>
      </c>
      <c r="P809" s="680">
        <f t="shared" ca="1" si="55"/>
        <v>0</v>
      </c>
      <c r="Q809" s="680">
        <f t="shared" ca="1" si="55"/>
        <v>0</v>
      </c>
      <c r="R809" s="680">
        <f t="shared" ca="1" si="55"/>
        <v>0</v>
      </c>
      <c r="S809" t="str">
        <f t="shared" si="52"/>
        <v>ASRCMS202202</v>
      </c>
      <c r="T809" s="957">
        <f t="shared" si="53"/>
        <v>45230</v>
      </c>
      <c r="U809" t="str">
        <f t="shared" si="54"/>
        <v>Unaudited</v>
      </c>
    </row>
    <row r="810" spans="1:21" x14ac:dyDescent="0.25">
      <c r="A810" t="s">
        <v>438</v>
      </c>
      <c r="B810" t="s">
        <v>1380</v>
      </c>
      <c r="C810" t="s">
        <v>1381</v>
      </c>
      <c r="D810" s="15">
        <v>1900</v>
      </c>
      <c r="E810" s="121">
        <v>1</v>
      </c>
      <c r="F810" t="s">
        <v>441</v>
      </c>
      <c r="G810" s="121">
        <v>274</v>
      </c>
      <c r="H810" t="s">
        <v>383</v>
      </c>
      <c r="I810" t="s">
        <v>489</v>
      </c>
      <c r="J810" t="s">
        <v>434</v>
      </c>
      <c r="K810" t="s">
        <v>6</v>
      </c>
      <c r="L810" s="755" t="s">
        <v>70</v>
      </c>
      <c r="M810" t="s">
        <v>189</v>
      </c>
      <c r="N810" s="680">
        <f t="shared" ca="1" si="55"/>
        <v>0</v>
      </c>
      <c r="O810" s="680">
        <f t="shared" ca="1" si="55"/>
        <v>0</v>
      </c>
      <c r="P810" s="680">
        <f t="shared" ca="1" si="55"/>
        <v>0</v>
      </c>
      <c r="Q810" s="680">
        <f t="shared" ca="1" si="55"/>
        <v>0</v>
      </c>
      <c r="R810" s="680">
        <f t="shared" ca="1" si="55"/>
        <v>0</v>
      </c>
      <c r="S810" t="str">
        <f t="shared" si="52"/>
        <v>ASRCMS202202</v>
      </c>
      <c r="T810" s="957">
        <f t="shared" si="53"/>
        <v>45230</v>
      </c>
      <c r="U810" t="str">
        <f t="shared" si="54"/>
        <v>Unaudited</v>
      </c>
    </row>
    <row r="811" spans="1:21" x14ac:dyDescent="0.25">
      <c r="A811" t="s">
        <v>438</v>
      </c>
      <c r="B811" t="s">
        <v>1380</v>
      </c>
      <c r="C811" t="s">
        <v>1381</v>
      </c>
      <c r="D811" s="15">
        <v>1900</v>
      </c>
      <c r="E811" s="121">
        <v>1</v>
      </c>
      <c r="F811" t="s">
        <v>441</v>
      </c>
      <c r="G811" s="121">
        <v>274</v>
      </c>
      <c r="H811" t="s">
        <v>383</v>
      </c>
      <c r="I811" t="s">
        <v>489</v>
      </c>
      <c r="J811" t="s">
        <v>434</v>
      </c>
      <c r="K811" t="s">
        <v>6</v>
      </c>
      <c r="L811" s="755" t="s">
        <v>71</v>
      </c>
      <c r="M811" t="s">
        <v>232</v>
      </c>
      <c r="N811" s="680">
        <f t="shared" ca="1" si="55"/>
        <v>0</v>
      </c>
      <c r="O811" s="680">
        <f t="shared" ca="1" si="55"/>
        <v>0</v>
      </c>
      <c r="P811" s="680">
        <f t="shared" ca="1" si="55"/>
        <v>0</v>
      </c>
      <c r="Q811" s="680">
        <f t="shared" ca="1" si="55"/>
        <v>0</v>
      </c>
      <c r="R811" s="680">
        <f t="shared" ca="1" si="55"/>
        <v>0</v>
      </c>
      <c r="S811" t="str">
        <f t="shared" si="52"/>
        <v>ASRCMS202202</v>
      </c>
      <c r="T811" s="957">
        <f t="shared" si="53"/>
        <v>45230</v>
      </c>
      <c r="U811" t="str">
        <f t="shared" si="54"/>
        <v>Unaudited</v>
      </c>
    </row>
    <row r="812" spans="1:21" x14ac:dyDescent="0.25">
      <c r="A812" t="s">
        <v>438</v>
      </c>
      <c r="B812" t="s">
        <v>1380</v>
      </c>
      <c r="C812" t="s">
        <v>1381</v>
      </c>
      <c r="D812" s="15">
        <v>1900</v>
      </c>
      <c r="E812" s="121">
        <v>1</v>
      </c>
      <c r="F812" t="s">
        <v>441</v>
      </c>
      <c r="G812" s="121">
        <v>274</v>
      </c>
      <c r="H812" t="s">
        <v>383</v>
      </c>
      <c r="I812" t="s">
        <v>489</v>
      </c>
      <c r="J812" t="s">
        <v>434</v>
      </c>
      <c r="K812" t="s">
        <v>6</v>
      </c>
      <c r="L812" s="755" t="s">
        <v>72</v>
      </c>
      <c r="M812" t="s">
        <v>165</v>
      </c>
      <c r="N812" s="680">
        <f t="shared" ca="1" si="55"/>
        <v>0</v>
      </c>
      <c r="O812" s="680">
        <f t="shared" ca="1" si="55"/>
        <v>0</v>
      </c>
      <c r="P812" s="680">
        <f t="shared" ca="1" si="55"/>
        <v>0</v>
      </c>
      <c r="Q812" s="680">
        <f t="shared" ca="1" si="55"/>
        <v>0</v>
      </c>
      <c r="R812" s="680">
        <f t="shared" ca="1" si="55"/>
        <v>0</v>
      </c>
      <c r="S812" t="str">
        <f t="shared" si="52"/>
        <v>ASRCMS202202</v>
      </c>
      <c r="T812" s="957">
        <f t="shared" si="53"/>
        <v>45230</v>
      </c>
      <c r="U812" t="str">
        <f t="shared" si="54"/>
        <v>Unaudited</v>
      </c>
    </row>
    <row r="813" spans="1:21" x14ac:dyDescent="0.25">
      <c r="A813" t="s">
        <v>438</v>
      </c>
      <c r="B813" t="s">
        <v>1380</v>
      </c>
      <c r="C813" t="s">
        <v>1381</v>
      </c>
      <c r="D813" s="15">
        <v>1900</v>
      </c>
      <c r="E813" s="121">
        <v>1</v>
      </c>
      <c r="F813" t="s">
        <v>441</v>
      </c>
      <c r="G813" s="121">
        <v>274</v>
      </c>
      <c r="H813" t="s">
        <v>383</v>
      </c>
      <c r="I813" t="s">
        <v>489</v>
      </c>
      <c r="J813" t="s">
        <v>434</v>
      </c>
      <c r="K813" t="s">
        <v>6</v>
      </c>
      <c r="L813" s="755">
        <v>3.4</v>
      </c>
      <c r="M813" t="s">
        <v>462</v>
      </c>
      <c r="N813" s="680">
        <f t="shared" ca="1" si="55"/>
        <v>0</v>
      </c>
      <c r="O813" s="680">
        <f t="shared" ca="1" si="55"/>
        <v>0</v>
      </c>
      <c r="P813" s="680">
        <f t="shared" ca="1" si="55"/>
        <v>0</v>
      </c>
      <c r="Q813" s="680">
        <f t="shared" ca="1" si="55"/>
        <v>0</v>
      </c>
      <c r="R813" s="680">
        <f t="shared" ca="1" si="55"/>
        <v>0</v>
      </c>
      <c r="S813" t="str">
        <f t="shared" si="52"/>
        <v>ASRCMS202202</v>
      </c>
      <c r="T813" s="957">
        <f t="shared" si="53"/>
        <v>45230</v>
      </c>
      <c r="U813" t="str">
        <f t="shared" si="54"/>
        <v>Unaudited</v>
      </c>
    </row>
    <row r="814" spans="1:21" x14ac:dyDescent="0.25">
      <c r="A814" t="s">
        <v>438</v>
      </c>
      <c r="B814" t="s">
        <v>1380</v>
      </c>
      <c r="C814" t="s">
        <v>1381</v>
      </c>
      <c r="D814" s="15">
        <v>1900</v>
      </c>
      <c r="E814" s="121">
        <v>1</v>
      </c>
      <c r="F814" t="s">
        <v>441</v>
      </c>
      <c r="G814" s="121">
        <v>274</v>
      </c>
      <c r="H814" t="s">
        <v>383</v>
      </c>
      <c r="I814" t="s">
        <v>489</v>
      </c>
      <c r="J814" t="s">
        <v>434</v>
      </c>
      <c r="K814" t="s">
        <v>435</v>
      </c>
      <c r="L814" s="755">
        <v>4.5</v>
      </c>
      <c r="M814" t="s">
        <v>32</v>
      </c>
      <c r="N814" s="680">
        <f t="shared" ca="1" si="55"/>
        <v>0</v>
      </c>
      <c r="O814" s="680">
        <f t="shared" ca="1" si="55"/>
        <v>0</v>
      </c>
      <c r="P814" s="680">
        <f t="shared" ca="1" si="55"/>
        <v>0</v>
      </c>
      <c r="Q814" s="680">
        <f t="shared" ca="1" si="55"/>
        <v>0</v>
      </c>
      <c r="R814" s="680">
        <f t="shared" ca="1" si="55"/>
        <v>0</v>
      </c>
      <c r="S814" t="str">
        <f t="shared" si="52"/>
        <v>ASRCMS202202</v>
      </c>
      <c r="T814" s="957">
        <f t="shared" si="53"/>
        <v>45230</v>
      </c>
      <c r="U814" t="str">
        <f t="shared" si="54"/>
        <v>Unaudited</v>
      </c>
    </row>
    <row r="815" spans="1:21" x14ac:dyDescent="0.25">
      <c r="A815" t="s">
        <v>438</v>
      </c>
      <c r="B815" t="s">
        <v>1380</v>
      </c>
      <c r="C815" t="s">
        <v>1381</v>
      </c>
      <c r="D815" s="15">
        <v>1900</v>
      </c>
      <c r="E815" s="121">
        <v>1</v>
      </c>
      <c r="F815" t="s">
        <v>441</v>
      </c>
      <c r="G815" s="121">
        <v>274</v>
      </c>
      <c r="H815" t="s">
        <v>383</v>
      </c>
      <c r="I815" t="s">
        <v>489</v>
      </c>
      <c r="J815" t="s">
        <v>434</v>
      </c>
      <c r="K815" t="s">
        <v>435</v>
      </c>
      <c r="L815" s="755" t="s">
        <v>939</v>
      </c>
      <c r="M815" t="s">
        <v>930</v>
      </c>
      <c r="N815" s="680">
        <f t="shared" ca="1" si="55"/>
        <v>0</v>
      </c>
      <c r="O815" s="680">
        <f t="shared" ca="1" si="55"/>
        <v>0</v>
      </c>
      <c r="P815" s="680">
        <f t="shared" ca="1" si="55"/>
        <v>0</v>
      </c>
      <c r="Q815" s="680">
        <f t="shared" ca="1" si="55"/>
        <v>0</v>
      </c>
      <c r="R815" s="680">
        <f t="shared" ca="1" si="55"/>
        <v>0</v>
      </c>
      <c r="S815" t="str">
        <f t="shared" si="52"/>
        <v>ASRCMS202202</v>
      </c>
      <c r="T815" s="957">
        <f t="shared" si="53"/>
        <v>45230</v>
      </c>
      <c r="U815" t="str">
        <f t="shared" si="54"/>
        <v>Unaudited</v>
      </c>
    </row>
    <row r="816" spans="1:21" x14ac:dyDescent="0.25">
      <c r="A816" t="s">
        <v>438</v>
      </c>
      <c r="B816" t="s">
        <v>1380</v>
      </c>
      <c r="C816" t="s">
        <v>1381</v>
      </c>
      <c r="D816" s="15">
        <v>1900</v>
      </c>
      <c r="E816" s="121">
        <v>1</v>
      </c>
      <c r="F816" t="s">
        <v>441</v>
      </c>
      <c r="G816" s="121">
        <v>274</v>
      </c>
      <c r="H816" t="s">
        <v>383</v>
      </c>
      <c r="I816" t="s">
        <v>489</v>
      </c>
      <c r="J816" t="s">
        <v>434</v>
      </c>
      <c r="K816" t="s">
        <v>435</v>
      </c>
      <c r="L816" s="755" t="s">
        <v>194</v>
      </c>
      <c r="M816" t="s">
        <v>40</v>
      </c>
      <c r="N816" s="680">
        <f t="shared" ca="1" si="55"/>
        <v>0</v>
      </c>
      <c r="O816" s="680">
        <f t="shared" ca="1" si="55"/>
        <v>0</v>
      </c>
      <c r="P816" s="680">
        <f t="shared" ca="1" si="55"/>
        <v>0</v>
      </c>
      <c r="Q816" s="680">
        <f t="shared" ca="1" si="55"/>
        <v>0</v>
      </c>
      <c r="R816" s="680">
        <f t="shared" ca="1" si="55"/>
        <v>0</v>
      </c>
      <c r="S816" t="str">
        <f t="shared" si="52"/>
        <v>ASRCMS202202</v>
      </c>
      <c r="T816" s="957">
        <f t="shared" si="53"/>
        <v>45230</v>
      </c>
      <c r="U816" t="str">
        <f t="shared" si="54"/>
        <v>Unaudited</v>
      </c>
    </row>
    <row r="817" spans="1:21" x14ac:dyDescent="0.25">
      <c r="A817" t="s">
        <v>438</v>
      </c>
      <c r="B817" t="s">
        <v>1380</v>
      </c>
      <c r="C817" t="s">
        <v>1381</v>
      </c>
      <c r="D817" s="15">
        <v>1900</v>
      </c>
      <c r="E817" s="121">
        <v>1</v>
      </c>
      <c r="F817" t="s">
        <v>441</v>
      </c>
      <c r="G817" s="121">
        <v>274</v>
      </c>
      <c r="H817" t="s">
        <v>383</v>
      </c>
      <c r="I817" t="s">
        <v>489</v>
      </c>
      <c r="J817" t="s">
        <v>434</v>
      </c>
      <c r="K817" t="s">
        <v>435</v>
      </c>
      <c r="L817" s="755" t="s">
        <v>193</v>
      </c>
      <c r="M817" t="s">
        <v>330</v>
      </c>
      <c r="N817" s="680">
        <f t="shared" ca="1" si="55"/>
        <v>0</v>
      </c>
      <c r="O817" s="680">
        <f t="shared" ca="1" si="55"/>
        <v>0</v>
      </c>
      <c r="P817" s="680">
        <f t="shared" ca="1" si="55"/>
        <v>0</v>
      </c>
      <c r="Q817" s="680">
        <f t="shared" ca="1" si="55"/>
        <v>0</v>
      </c>
      <c r="R817" s="680">
        <f t="shared" ca="1" si="55"/>
        <v>0</v>
      </c>
      <c r="S817" t="str">
        <f t="shared" si="52"/>
        <v>ASRCMS202202</v>
      </c>
      <c r="T817" s="957">
        <f t="shared" si="53"/>
        <v>45230</v>
      </c>
      <c r="U817" t="str">
        <f t="shared" si="54"/>
        <v>Unaudited</v>
      </c>
    </row>
    <row r="818" spans="1:21" x14ac:dyDescent="0.25">
      <c r="A818" t="s">
        <v>438</v>
      </c>
      <c r="B818" t="s">
        <v>1380</v>
      </c>
      <c r="C818" t="s">
        <v>1381</v>
      </c>
      <c r="D818" s="15">
        <v>1900</v>
      </c>
      <c r="E818" s="121">
        <v>1</v>
      </c>
      <c r="F818" t="s">
        <v>441</v>
      </c>
      <c r="G818" s="121">
        <v>274</v>
      </c>
      <c r="H818" t="s">
        <v>383</v>
      </c>
      <c r="I818" t="s">
        <v>489</v>
      </c>
      <c r="J818" t="s">
        <v>451</v>
      </c>
      <c r="K818" t="s">
        <v>436</v>
      </c>
      <c r="L818" s="755" t="s">
        <v>79</v>
      </c>
      <c r="M818" t="s">
        <v>27</v>
      </c>
      <c r="N818" s="680">
        <f t="shared" ca="1" si="55"/>
        <v>0</v>
      </c>
      <c r="O818" s="680">
        <f t="shared" ca="1" si="55"/>
        <v>0</v>
      </c>
      <c r="P818" s="680">
        <f t="shared" ca="1" si="55"/>
        <v>0</v>
      </c>
      <c r="Q818" s="680">
        <f t="shared" ca="1" si="55"/>
        <v>0</v>
      </c>
      <c r="R818" s="680">
        <f t="shared" ca="1" si="55"/>
        <v>0</v>
      </c>
      <c r="S818" t="str">
        <f t="shared" si="52"/>
        <v>ASRCMS202202</v>
      </c>
      <c r="T818" s="957">
        <f t="shared" si="53"/>
        <v>45230</v>
      </c>
      <c r="U818" t="str">
        <f t="shared" si="54"/>
        <v>Unaudited</v>
      </c>
    </row>
    <row r="819" spans="1:21" x14ac:dyDescent="0.25">
      <c r="A819" t="s">
        <v>438</v>
      </c>
      <c r="B819" t="s">
        <v>1380</v>
      </c>
      <c r="C819" t="s">
        <v>1381</v>
      </c>
      <c r="D819" s="15">
        <v>1900</v>
      </c>
      <c r="E819" s="121">
        <v>1</v>
      </c>
      <c r="F819" t="s">
        <v>441</v>
      </c>
      <c r="G819" s="121">
        <v>274</v>
      </c>
      <c r="H819" t="s">
        <v>383</v>
      </c>
      <c r="I819" t="s">
        <v>489</v>
      </c>
      <c r="J819" t="s">
        <v>451</v>
      </c>
      <c r="K819" t="s">
        <v>436</v>
      </c>
      <c r="L819" s="755" t="s">
        <v>80</v>
      </c>
      <c r="M819" t="s">
        <v>98</v>
      </c>
      <c r="N819" s="680">
        <f t="shared" ca="1" si="55"/>
        <v>0</v>
      </c>
      <c r="O819" s="680">
        <f t="shared" ca="1" si="55"/>
        <v>0</v>
      </c>
      <c r="P819" s="680">
        <f t="shared" ca="1" si="55"/>
        <v>0</v>
      </c>
      <c r="Q819" s="680">
        <f t="shared" ca="1" si="55"/>
        <v>0</v>
      </c>
      <c r="R819" s="680">
        <f t="shared" ca="1" si="55"/>
        <v>0</v>
      </c>
      <c r="S819" t="str">
        <f t="shared" si="52"/>
        <v>ASRCMS202202</v>
      </c>
      <c r="T819" s="957">
        <f t="shared" si="53"/>
        <v>45230</v>
      </c>
      <c r="U819" t="str">
        <f t="shared" si="54"/>
        <v>Unaudited</v>
      </c>
    </row>
    <row r="820" spans="1:21" x14ac:dyDescent="0.25">
      <c r="A820" t="s">
        <v>438</v>
      </c>
      <c r="B820" t="s">
        <v>1380</v>
      </c>
      <c r="C820" t="s">
        <v>1381</v>
      </c>
      <c r="D820" s="15">
        <v>1900</v>
      </c>
      <c r="E820" s="121">
        <v>1</v>
      </c>
      <c r="F820" t="s">
        <v>441</v>
      </c>
      <c r="G820" s="121">
        <v>274</v>
      </c>
      <c r="H820" t="s">
        <v>383</v>
      </c>
      <c r="I820" t="s">
        <v>489</v>
      </c>
      <c r="J820" t="s">
        <v>451</v>
      </c>
      <c r="K820" t="s">
        <v>436</v>
      </c>
      <c r="L820" s="755" t="s">
        <v>81</v>
      </c>
      <c r="M820" t="s">
        <v>99</v>
      </c>
      <c r="N820" s="680">
        <f t="shared" ca="1" si="55"/>
        <v>0</v>
      </c>
      <c r="O820" s="680">
        <f t="shared" ca="1" si="55"/>
        <v>0</v>
      </c>
      <c r="P820" s="680">
        <f t="shared" ca="1" si="55"/>
        <v>0</v>
      </c>
      <c r="Q820" s="680">
        <f t="shared" ca="1" si="55"/>
        <v>0</v>
      </c>
      <c r="R820" s="680">
        <f t="shared" ca="1" si="55"/>
        <v>0</v>
      </c>
      <c r="S820" t="str">
        <f t="shared" si="52"/>
        <v>ASRCMS202202</v>
      </c>
      <c r="T820" s="957">
        <f t="shared" si="53"/>
        <v>45230</v>
      </c>
      <c r="U820" t="str">
        <f t="shared" si="54"/>
        <v>Unaudited</v>
      </c>
    </row>
    <row r="821" spans="1:21" x14ac:dyDescent="0.25">
      <c r="A821" t="s">
        <v>438</v>
      </c>
      <c r="B821" t="s">
        <v>1380</v>
      </c>
      <c r="C821" t="s">
        <v>1381</v>
      </c>
      <c r="D821" s="15">
        <v>1900</v>
      </c>
      <c r="E821" s="121">
        <v>1</v>
      </c>
      <c r="F821" t="s">
        <v>441</v>
      </c>
      <c r="G821" s="121">
        <v>274</v>
      </c>
      <c r="H821" t="s">
        <v>383</v>
      </c>
      <c r="I821" t="s">
        <v>489</v>
      </c>
      <c r="J821" t="s">
        <v>451</v>
      </c>
      <c r="K821" t="s">
        <v>436</v>
      </c>
      <c r="L821" s="755" t="s">
        <v>82</v>
      </c>
      <c r="M821" t="s">
        <v>100</v>
      </c>
      <c r="N821" s="680">
        <f t="shared" ca="1" si="55"/>
        <v>0</v>
      </c>
      <c r="O821" s="680">
        <f t="shared" ca="1" si="55"/>
        <v>0</v>
      </c>
      <c r="P821" s="680">
        <f t="shared" ca="1" si="55"/>
        <v>0</v>
      </c>
      <c r="Q821" s="680">
        <f t="shared" ca="1" si="55"/>
        <v>0</v>
      </c>
      <c r="R821" s="680">
        <f t="shared" ca="1" si="55"/>
        <v>0</v>
      </c>
      <c r="S821" t="str">
        <f t="shared" si="52"/>
        <v>ASRCMS202202</v>
      </c>
      <c r="T821" s="957">
        <f t="shared" si="53"/>
        <v>45230</v>
      </c>
      <c r="U821" t="str">
        <f t="shared" si="54"/>
        <v>Unaudited</v>
      </c>
    </row>
    <row r="822" spans="1:21" x14ac:dyDescent="0.25">
      <c r="A822" t="s">
        <v>438</v>
      </c>
      <c r="B822" t="s">
        <v>1380</v>
      </c>
      <c r="C822" t="s">
        <v>1381</v>
      </c>
      <c r="D822" s="15">
        <v>1900</v>
      </c>
      <c r="E822" s="121">
        <v>1</v>
      </c>
      <c r="F822" t="s">
        <v>441</v>
      </c>
      <c r="G822" s="121">
        <v>274</v>
      </c>
      <c r="H822" t="s">
        <v>383</v>
      </c>
      <c r="I822" t="s">
        <v>489</v>
      </c>
      <c r="J822" t="s">
        <v>451</v>
      </c>
      <c r="K822" t="s">
        <v>436</v>
      </c>
      <c r="L822" s="755" t="s">
        <v>217</v>
      </c>
      <c r="M822" t="s">
        <v>101</v>
      </c>
      <c r="N822" s="680">
        <f t="shared" ca="1" si="55"/>
        <v>0</v>
      </c>
      <c r="O822" s="680">
        <f t="shared" ca="1" si="55"/>
        <v>0</v>
      </c>
      <c r="P822" s="680">
        <f t="shared" ca="1" si="55"/>
        <v>0</v>
      </c>
      <c r="Q822" s="680">
        <f t="shared" ca="1" si="55"/>
        <v>0</v>
      </c>
      <c r="R822" s="680">
        <f t="shared" ca="1" si="55"/>
        <v>0</v>
      </c>
      <c r="S822" t="str">
        <f t="shared" si="52"/>
        <v>ASRCMS202202</v>
      </c>
      <c r="T822" s="957">
        <f t="shared" si="53"/>
        <v>45230</v>
      </c>
      <c r="U822" t="str">
        <f t="shared" si="54"/>
        <v>Unaudited</v>
      </c>
    </row>
    <row r="823" spans="1:21" x14ac:dyDescent="0.25">
      <c r="A823" t="s">
        <v>438</v>
      </c>
      <c r="B823" t="s">
        <v>1380</v>
      </c>
      <c r="C823" t="s">
        <v>1381</v>
      </c>
      <c r="D823" s="15">
        <v>1900</v>
      </c>
      <c r="E823" s="121">
        <v>1</v>
      </c>
      <c r="F823" t="s">
        <v>441</v>
      </c>
      <c r="G823" s="121">
        <v>274</v>
      </c>
      <c r="H823" t="s">
        <v>383</v>
      </c>
      <c r="I823" t="s">
        <v>489</v>
      </c>
      <c r="J823" t="s">
        <v>451</v>
      </c>
      <c r="K823" t="s">
        <v>436</v>
      </c>
      <c r="L823" s="755" t="s">
        <v>216</v>
      </c>
      <c r="M823" t="s">
        <v>28</v>
      </c>
      <c r="N823" s="680">
        <f t="shared" ca="1" si="55"/>
        <v>0</v>
      </c>
      <c r="O823" s="680">
        <f t="shared" ca="1" si="55"/>
        <v>0</v>
      </c>
      <c r="P823" s="680">
        <f t="shared" ca="1" si="55"/>
        <v>0</v>
      </c>
      <c r="Q823" s="680">
        <f t="shared" ca="1" si="55"/>
        <v>0</v>
      </c>
      <c r="R823" s="680">
        <f t="shared" ca="1" si="55"/>
        <v>0</v>
      </c>
      <c r="S823" t="str">
        <f t="shared" si="52"/>
        <v>ASRCMS202202</v>
      </c>
      <c r="T823" s="957">
        <f t="shared" si="53"/>
        <v>45230</v>
      </c>
      <c r="U823" t="str">
        <f t="shared" si="54"/>
        <v>Unaudited</v>
      </c>
    </row>
    <row r="824" spans="1:21" x14ac:dyDescent="0.25">
      <c r="A824" t="s">
        <v>438</v>
      </c>
      <c r="B824" t="s">
        <v>1380</v>
      </c>
      <c r="C824" t="s">
        <v>1381</v>
      </c>
      <c r="D824" s="15">
        <v>1900</v>
      </c>
      <c r="E824" s="121">
        <v>1</v>
      </c>
      <c r="F824" t="s">
        <v>441</v>
      </c>
      <c r="G824" s="121">
        <v>274</v>
      </c>
      <c r="H824" t="s">
        <v>383</v>
      </c>
      <c r="I824" t="s">
        <v>489</v>
      </c>
      <c r="J824" t="s">
        <v>437</v>
      </c>
      <c r="K824" t="s">
        <v>437</v>
      </c>
      <c r="L824" s="755" t="s">
        <v>84</v>
      </c>
      <c r="M824" t="s">
        <v>328</v>
      </c>
      <c r="N824" s="680">
        <f t="shared" ca="1" si="55"/>
        <v>0</v>
      </c>
      <c r="O824" s="680">
        <f t="shared" ca="1" si="55"/>
        <v>0</v>
      </c>
      <c r="P824" s="680">
        <f t="shared" ca="1" si="55"/>
        <v>0</v>
      </c>
      <c r="Q824" s="680">
        <f t="shared" ca="1" si="55"/>
        <v>0</v>
      </c>
      <c r="R824" s="680">
        <f t="shared" ca="1" si="55"/>
        <v>0</v>
      </c>
      <c r="S824" t="str">
        <f t="shared" si="52"/>
        <v>ASRCMS202202</v>
      </c>
      <c r="T824" s="957">
        <f t="shared" si="53"/>
        <v>45230</v>
      </c>
      <c r="U824" t="str">
        <f t="shared" si="54"/>
        <v>Unaudited</v>
      </c>
    </row>
    <row r="825" spans="1:21" x14ac:dyDescent="0.25">
      <c r="A825" t="s">
        <v>438</v>
      </c>
      <c r="B825" t="s">
        <v>1380</v>
      </c>
      <c r="C825" t="s">
        <v>1381</v>
      </c>
      <c r="D825" s="15">
        <v>1900</v>
      </c>
      <c r="E825" s="121">
        <v>1</v>
      </c>
      <c r="F825" t="s">
        <v>441</v>
      </c>
      <c r="G825" s="121">
        <v>274</v>
      </c>
      <c r="H825" t="s">
        <v>383</v>
      </c>
      <c r="I825" t="s">
        <v>489</v>
      </c>
      <c r="J825" t="s">
        <v>437</v>
      </c>
      <c r="K825" t="s">
        <v>437</v>
      </c>
      <c r="L825" s="755" t="s">
        <v>85</v>
      </c>
      <c r="M825" t="s">
        <v>326</v>
      </c>
      <c r="N825" s="680">
        <f t="shared" ca="1" si="55"/>
        <v>0</v>
      </c>
      <c r="O825" s="680">
        <f t="shared" ca="1" si="55"/>
        <v>0</v>
      </c>
      <c r="P825" s="680">
        <f t="shared" ca="1" si="55"/>
        <v>0</v>
      </c>
      <c r="Q825" s="680">
        <f t="shared" ca="1" si="55"/>
        <v>0</v>
      </c>
      <c r="R825" s="680">
        <f t="shared" ca="1" si="55"/>
        <v>0</v>
      </c>
      <c r="S825" t="str">
        <f t="shared" si="52"/>
        <v>ASRCMS202202</v>
      </c>
      <c r="T825" s="957">
        <f t="shared" si="53"/>
        <v>45230</v>
      </c>
      <c r="U825" t="str">
        <f t="shared" si="54"/>
        <v>Unaudited</v>
      </c>
    </row>
    <row r="826" spans="1:21" x14ac:dyDescent="0.25">
      <c r="A826" t="s">
        <v>438</v>
      </c>
      <c r="B826" t="s">
        <v>1380</v>
      </c>
      <c r="C826" t="s">
        <v>1381</v>
      </c>
      <c r="D826" s="15">
        <v>1900</v>
      </c>
      <c r="E826" s="121">
        <v>1</v>
      </c>
      <c r="F826" t="s">
        <v>441</v>
      </c>
      <c r="G826" s="121">
        <v>274</v>
      </c>
      <c r="H826" t="s">
        <v>383</v>
      </c>
      <c r="I826" t="s">
        <v>489</v>
      </c>
      <c r="J826" t="s">
        <v>437</v>
      </c>
      <c r="K826" t="s">
        <v>437</v>
      </c>
      <c r="L826" s="755" t="s">
        <v>86</v>
      </c>
      <c r="M826" t="s">
        <v>495</v>
      </c>
      <c r="N826" s="680">
        <f t="shared" ca="1" si="55"/>
        <v>0</v>
      </c>
      <c r="O826" s="680">
        <f t="shared" ca="1" si="55"/>
        <v>0</v>
      </c>
      <c r="P826" s="680">
        <f t="shared" ca="1" si="55"/>
        <v>0</v>
      </c>
      <c r="Q826" s="680">
        <f t="shared" ca="1" si="55"/>
        <v>0</v>
      </c>
      <c r="R826" s="680">
        <f t="shared" ca="1" si="55"/>
        <v>0</v>
      </c>
      <c r="S826" t="str">
        <f t="shared" si="52"/>
        <v>ASRCMS202202</v>
      </c>
      <c r="T826" s="957">
        <f t="shared" si="53"/>
        <v>45230</v>
      </c>
      <c r="U826" t="str">
        <f t="shared" si="54"/>
        <v>Unaudited</v>
      </c>
    </row>
    <row r="827" spans="1:21" x14ac:dyDescent="0.25">
      <c r="A827" t="s">
        <v>438</v>
      </c>
      <c r="B827" t="s">
        <v>1380</v>
      </c>
      <c r="C827" t="s">
        <v>1381</v>
      </c>
      <c r="D827" s="15">
        <v>1900</v>
      </c>
      <c r="E827" s="121">
        <v>1</v>
      </c>
      <c r="F827" t="s">
        <v>441</v>
      </c>
      <c r="G827" s="121">
        <v>274</v>
      </c>
      <c r="H827" t="s">
        <v>383</v>
      </c>
      <c r="I827" t="s">
        <v>489</v>
      </c>
      <c r="J827" t="s">
        <v>437</v>
      </c>
      <c r="K827" t="s">
        <v>437</v>
      </c>
      <c r="L827" s="755" t="s">
        <v>87</v>
      </c>
      <c r="M827" t="s">
        <v>496</v>
      </c>
      <c r="N827" s="680">
        <f t="shared" ca="1" si="55"/>
        <v>0</v>
      </c>
      <c r="O827" s="680">
        <f t="shared" ca="1" si="55"/>
        <v>0</v>
      </c>
      <c r="P827" s="680">
        <f t="shared" ca="1" si="55"/>
        <v>0</v>
      </c>
      <c r="Q827" s="680">
        <f t="shared" ca="1" si="55"/>
        <v>0</v>
      </c>
      <c r="R827" s="680">
        <f t="shared" ca="1" si="55"/>
        <v>0</v>
      </c>
      <c r="S827" t="str">
        <f t="shared" si="52"/>
        <v>ASRCMS202202</v>
      </c>
      <c r="T827" s="957">
        <f t="shared" si="53"/>
        <v>45230</v>
      </c>
      <c r="U827" t="str">
        <f t="shared" si="54"/>
        <v>Unaudited</v>
      </c>
    </row>
    <row r="828" spans="1:21" x14ac:dyDescent="0.25">
      <c r="A828" t="s">
        <v>438</v>
      </c>
      <c r="B828" t="s">
        <v>1380</v>
      </c>
      <c r="C828" t="s">
        <v>1381</v>
      </c>
      <c r="D828" s="15">
        <v>1900</v>
      </c>
      <c r="E828" s="121">
        <v>1</v>
      </c>
      <c r="F828" t="s">
        <v>441</v>
      </c>
      <c r="G828" s="121">
        <v>274</v>
      </c>
      <c r="H828" t="s">
        <v>383</v>
      </c>
      <c r="I828" t="s">
        <v>489</v>
      </c>
      <c r="J828" t="s">
        <v>437</v>
      </c>
      <c r="K828" t="s">
        <v>437</v>
      </c>
      <c r="L828" s="755" t="s">
        <v>214</v>
      </c>
      <c r="M828" t="s">
        <v>497</v>
      </c>
      <c r="N828" s="680">
        <f t="shared" ca="1" si="55"/>
        <v>0</v>
      </c>
      <c r="O828" s="680">
        <f t="shared" ca="1" si="55"/>
        <v>0</v>
      </c>
      <c r="P828" s="680">
        <f t="shared" ca="1" si="55"/>
        <v>0</v>
      </c>
      <c r="Q828" s="680">
        <f t="shared" ca="1" si="55"/>
        <v>0</v>
      </c>
      <c r="R828" s="680">
        <f t="shared" ca="1" si="55"/>
        <v>0</v>
      </c>
      <c r="S828" t="str">
        <f t="shared" si="52"/>
        <v>ASRCMS202202</v>
      </c>
      <c r="T828" s="957">
        <f t="shared" si="53"/>
        <v>45230</v>
      </c>
      <c r="U828" t="str">
        <f t="shared" si="54"/>
        <v>Unaudited</v>
      </c>
    </row>
    <row r="829" spans="1:21" x14ac:dyDescent="0.25">
      <c r="A829" t="s">
        <v>438</v>
      </c>
      <c r="B829" t="s">
        <v>1380</v>
      </c>
      <c r="C829" t="s">
        <v>1381</v>
      </c>
      <c r="D829" s="15">
        <v>1900</v>
      </c>
      <c r="E829" s="121">
        <v>1</v>
      </c>
      <c r="F829" t="s">
        <v>441</v>
      </c>
      <c r="G829" s="121">
        <v>274</v>
      </c>
      <c r="H829" t="s">
        <v>383</v>
      </c>
      <c r="I829" t="s">
        <v>490</v>
      </c>
      <c r="J829" t="s">
        <v>26</v>
      </c>
      <c r="K829" t="s">
        <v>26</v>
      </c>
      <c r="L829" s="755" t="s">
        <v>205</v>
      </c>
      <c r="M829" t="s">
        <v>26</v>
      </c>
      <c r="N829" s="680">
        <f t="shared" ca="1" si="55"/>
        <v>0</v>
      </c>
      <c r="O829" s="680">
        <f t="shared" ca="1" si="55"/>
        <v>0</v>
      </c>
      <c r="P829" s="680">
        <f t="shared" ca="1" si="55"/>
        <v>0</v>
      </c>
      <c r="Q829" s="680">
        <f t="shared" ca="1" si="55"/>
        <v>0</v>
      </c>
      <c r="R829" s="680">
        <f t="shared" ca="1" si="55"/>
        <v>0</v>
      </c>
      <c r="S829" t="str">
        <f t="shared" si="52"/>
        <v>ASRCMS202202</v>
      </c>
      <c r="T829" s="957">
        <f t="shared" si="53"/>
        <v>45230</v>
      </c>
      <c r="U829" t="str">
        <f t="shared" si="54"/>
        <v>Unaudited</v>
      </c>
    </row>
    <row r="830" spans="1:21" x14ac:dyDescent="0.25">
      <c r="A830" t="s">
        <v>438</v>
      </c>
      <c r="B830" t="s">
        <v>1380</v>
      </c>
      <c r="C830" t="s">
        <v>1381</v>
      </c>
      <c r="D830" s="15">
        <v>1900</v>
      </c>
      <c r="E830" s="121">
        <v>1</v>
      </c>
      <c r="F830" t="s">
        <v>442</v>
      </c>
      <c r="G830" s="121">
        <v>366</v>
      </c>
      <c r="H830" t="s">
        <v>383</v>
      </c>
      <c r="I830" t="s">
        <v>433</v>
      </c>
      <c r="J830" t="s">
        <v>433</v>
      </c>
      <c r="K830" t="s">
        <v>433</v>
      </c>
      <c r="M830" t="s">
        <v>433</v>
      </c>
      <c r="N830" s="680">
        <f t="shared" ca="1" si="55"/>
        <v>0</v>
      </c>
      <c r="O830" s="680">
        <f t="shared" ca="1" si="55"/>
        <v>0</v>
      </c>
      <c r="P830" s="680">
        <f t="shared" ca="1" si="55"/>
        <v>0</v>
      </c>
      <c r="Q830" s="680">
        <f t="shared" ca="1" si="55"/>
        <v>0</v>
      </c>
      <c r="R830" s="680">
        <f t="shared" ca="1" si="55"/>
        <v>0</v>
      </c>
      <c r="S830" t="str">
        <f t="shared" si="52"/>
        <v>ASRCMS202202</v>
      </c>
      <c r="T830" s="957">
        <f t="shared" si="53"/>
        <v>45230</v>
      </c>
      <c r="U830" t="str">
        <f t="shared" si="54"/>
        <v>Unaudited</v>
      </c>
    </row>
    <row r="831" spans="1:21" x14ac:dyDescent="0.25">
      <c r="A831" t="s">
        <v>438</v>
      </c>
      <c r="B831" t="s">
        <v>1380</v>
      </c>
      <c r="C831" t="s">
        <v>1381</v>
      </c>
      <c r="D831" s="15">
        <v>1900</v>
      </c>
      <c r="E831" s="121">
        <v>1</v>
      </c>
      <c r="F831" t="s">
        <v>442</v>
      </c>
      <c r="G831" s="121">
        <v>366</v>
      </c>
      <c r="H831" t="s">
        <v>383</v>
      </c>
      <c r="I831" t="s">
        <v>488</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ASRCMS202202</v>
      </c>
      <c r="T831" s="957">
        <f t="shared" si="53"/>
        <v>45230</v>
      </c>
      <c r="U831" t="str">
        <f t="shared" si="54"/>
        <v>Unaudited</v>
      </c>
    </row>
    <row r="832" spans="1:21" x14ac:dyDescent="0.25">
      <c r="A832" t="s">
        <v>438</v>
      </c>
      <c r="B832" t="s">
        <v>1380</v>
      </c>
      <c r="C832" t="s">
        <v>1381</v>
      </c>
      <c r="D832" s="15">
        <v>1900</v>
      </c>
      <c r="E832" s="121">
        <v>1</v>
      </c>
      <c r="F832" t="s">
        <v>442</v>
      </c>
      <c r="G832" s="121">
        <v>366</v>
      </c>
      <c r="H832" t="s">
        <v>383</v>
      </c>
      <c r="I832" t="s">
        <v>488</v>
      </c>
      <c r="J832" t="s">
        <v>12</v>
      </c>
      <c r="K832" t="s">
        <v>223</v>
      </c>
      <c r="L832" s="755">
        <v>1.2</v>
      </c>
      <c r="M832" t="s">
        <v>223</v>
      </c>
      <c r="N832" s="680">
        <f t="shared" ca="1" si="56"/>
        <v>0</v>
      </c>
      <c r="O832" s="680">
        <f t="shared" ca="1" si="56"/>
        <v>0</v>
      </c>
      <c r="P832" s="680">
        <f t="shared" ca="1" si="56"/>
        <v>0</v>
      </c>
      <c r="Q832" s="680">
        <f t="shared" ca="1" si="56"/>
        <v>0</v>
      </c>
      <c r="R832" s="680">
        <f t="shared" ca="1" si="56"/>
        <v>0</v>
      </c>
      <c r="S832" t="str">
        <f t="shared" si="52"/>
        <v>ASRCMS202202</v>
      </c>
      <c r="T832" s="957">
        <f t="shared" si="53"/>
        <v>45230</v>
      </c>
      <c r="U832" t="str">
        <f t="shared" si="54"/>
        <v>Unaudited</v>
      </c>
    </row>
    <row r="833" spans="1:21" x14ac:dyDescent="0.25">
      <c r="A833" t="s">
        <v>438</v>
      </c>
      <c r="B833" t="s">
        <v>1380</v>
      </c>
      <c r="C833" t="s">
        <v>1381</v>
      </c>
      <c r="D833" s="15">
        <v>1900</v>
      </c>
      <c r="E833" s="121">
        <v>1</v>
      </c>
      <c r="F833" t="s">
        <v>442</v>
      </c>
      <c r="G833" s="121">
        <v>366</v>
      </c>
      <c r="H833" t="s">
        <v>383</v>
      </c>
      <c r="I833" t="s">
        <v>488</v>
      </c>
      <c r="J833" t="s">
        <v>12</v>
      </c>
      <c r="K833" t="s">
        <v>1318</v>
      </c>
      <c r="L833" s="755" t="s">
        <v>1314</v>
      </c>
      <c r="M833" t="s">
        <v>1318</v>
      </c>
      <c r="N833" s="680">
        <f t="shared" ca="1" si="56"/>
        <v>0</v>
      </c>
      <c r="O833" s="680">
        <f t="shared" ca="1" si="56"/>
        <v>0</v>
      </c>
      <c r="P833" s="680">
        <f t="shared" ca="1" si="56"/>
        <v>0</v>
      </c>
      <c r="Q833" s="680">
        <f t="shared" ca="1" si="56"/>
        <v>0</v>
      </c>
      <c r="R833" s="680">
        <f t="shared" ca="1" si="56"/>
        <v>0</v>
      </c>
      <c r="S833" t="str">
        <f t="shared" si="52"/>
        <v>ASRCMS202202</v>
      </c>
      <c r="T833" s="957">
        <f t="shared" si="53"/>
        <v>45230</v>
      </c>
      <c r="U833" t="str">
        <f t="shared" si="54"/>
        <v>Unaudited</v>
      </c>
    </row>
    <row r="834" spans="1:21" x14ac:dyDescent="0.25">
      <c r="A834" t="s">
        <v>438</v>
      </c>
      <c r="B834" t="s">
        <v>1380</v>
      </c>
      <c r="C834" t="s">
        <v>1381</v>
      </c>
      <c r="D834" s="15">
        <v>1900</v>
      </c>
      <c r="E834" s="121">
        <v>1</v>
      </c>
      <c r="F834" t="s">
        <v>442</v>
      </c>
      <c r="G834" s="121">
        <v>366</v>
      </c>
      <c r="H834" t="s">
        <v>383</v>
      </c>
      <c r="I834" t="s">
        <v>488</v>
      </c>
      <c r="J834" t="s">
        <v>12</v>
      </c>
      <c r="K834" t="s">
        <v>1320</v>
      </c>
      <c r="L834" s="755" t="s">
        <v>1319</v>
      </c>
      <c r="M834" t="s">
        <v>1320</v>
      </c>
      <c r="N834" s="680">
        <f t="shared" ca="1" si="56"/>
        <v>0</v>
      </c>
      <c r="O834" s="680">
        <f t="shared" ca="1" si="56"/>
        <v>0</v>
      </c>
      <c r="P834" s="680">
        <f t="shared" ca="1" si="56"/>
        <v>0</v>
      </c>
      <c r="Q834" s="680">
        <f t="shared" ca="1" si="56"/>
        <v>0</v>
      </c>
      <c r="R834" s="680">
        <f t="shared" ca="1" si="56"/>
        <v>0</v>
      </c>
      <c r="S834" t="str">
        <f t="shared" ref="S834:S897" si="57">file_name</f>
        <v>ASRCMS202202</v>
      </c>
      <c r="T834" s="957">
        <f t="shared" ref="T834:T897" si="58">file_date</f>
        <v>45230</v>
      </c>
      <c r="U834" t="str">
        <f t="shared" ref="U834:U897" si="59">status</f>
        <v>Unaudited</v>
      </c>
    </row>
    <row r="835" spans="1:21" x14ac:dyDescent="0.25">
      <c r="A835" t="s">
        <v>438</v>
      </c>
      <c r="B835" t="s">
        <v>1380</v>
      </c>
      <c r="C835" t="s">
        <v>1381</v>
      </c>
      <c r="D835" s="15">
        <v>1900</v>
      </c>
      <c r="E835" s="121">
        <v>1</v>
      </c>
      <c r="F835" t="s">
        <v>442</v>
      </c>
      <c r="G835" s="121">
        <v>366</v>
      </c>
      <c r="H835" t="s">
        <v>383</v>
      </c>
      <c r="I835" t="s">
        <v>488</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ASRCMS202202</v>
      </c>
      <c r="T835" s="957">
        <f t="shared" si="58"/>
        <v>45230</v>
      </c>
      <c r="U835" t="str">
        <f t="shared" si="59"/>
        <v>Unaudited</v>
      </c>
    </row>
    <row r="836" spans="1:21" x14ac:dyDescent="0.25">
      <c r="A836" t="s">
        <v>438</v>
      </c>
      <c r="B836" t="s">
        <v>1380</v>
      </c>
      <c r="C836" t="s">
        <v>1381</v>
      </c>
      <c r="D836" s="15">
        <v>1900</v>
      </c>
      <c r="E836" s="121">
        <v>1</v>
      </c>
      <c r="F836" t="s">
        <v>442</v>
      </c>
      <c r="G836" s="121">
        <v>366</v>
      </c>
      <c r="H836" t="s">
        <v>383</v>
      </c>
      <c r="I836" t="s">
        <v>489</v>
      </c>
      <c r="J836" t="s">
        <v>434</v>
      </c>
      <c r="K836" t="s">
        <v>791</v>
      </c>
      <c r="L836" s="755">
        <v>2.1</v>
      </c>
      <c r="M836" t="s">
        <v>726</v>
      </c>
      <c r="N836" s="680">
        <f t="shared" ca="1" si="56"/>
        <v>0</v>
      </c>
      <c r="O836" s="680">
        <f t="shared" ca="1" si="56"/>
        <v>0</v>
      </c>
      <c r="P836" s="680">
        <f t="shared" ca="1" si="56"/>
        <v>0</v>
      </c>
      <c r="Q836" s="680">
        <f t="shared" ca="1" si="56"/>
        <v>0</v>
      </c>
      <c r="R836" s="680">
        <f t="shared" ca="1" si="56"/>
        <v>0</v>
      </c>
      <c r="S836" t="str">
        <f t="shared" si="57"/>
        <v>ASRCMS202202</v>
      </c>
      <c r="T836" s="957">
        <f t="shared" si="58"/>
        <v>45230</v>
      </c>
      <c r="U836" t="str">
        <f t="shared" si="59"/>
        <v>Unaudited</v>
      </c>
    </row>
    <row r="837" spans="1:21" x14ac:dyDescent="0.25">
      <c r="A837" t="s">
        <v>438</v>
      </c>
      <c r="B837" t="s">
        <v>1380</v>
      </c>
      <c r="C837" t="s">
        <v>1381</v>
      </c>
      <c r="D837" s="15">
        <v>1900</v>
      </c>
      <c r="E837" s="121">
        <v>1</v>
      </c>
      <c r="F837" t="s">
        <v>442</v>
      </c>
      <c r="G837" s="121">
        <v>366</v>
      </c>
      <c r="H837" t="s">
        <v>383</v>
      </c>
      <c r="I837" t="s">
        <v>489</v>
      </c>
      <c r="J837" t="s">
        <v>434</v>
      </c>
      <c r="K837" t="s">
        <v>791</v>
      </c>
      <c r="L837" s="755">
        <v>2.2000000000000002</v>
      </c>
      <c r="M837" t="s">
        <v>727</v>
      </c>
      <c r="N837" s="680">
        <f t="shared" ca="1" si="56"/>
        <v>0</v>
      </c>
      <c r="O837" s="680">
        <f t="shared" ca="1" si="56"/>
        <v>0</v>
      </c>
      <c r="P837" s="680">
        <f t="shared" ca="1" si="56"/>
        <v>0</v>
      </c>
      <c r="Q837" s="680">
        <f t="shared" ca="1" si="56"/>
        <v>0</v>
      </c>
      <c r="R837" s="680">
        <f t="shared" ca="1" si="56"/>
        <v>0</v>
      </c>
      <c r="S837" t="str">
        <f t="shared" si="57"/>
        <v>ASRCMS202202</v>
      </c>
      <c r="T837" s="957">
        <f t="shared" si="58"/>
        <v>45230</v>
      </c>
      <c r="U837" t="str">
        <f t="shared" si="59"/>
        <v>Unaudited</v>
      </c>
    </row>
    <row r="838" spans="1:21" x14ac:dyDescent="0.25">
      <c r="A838" t="s">
        <v>438</v>
      </c>
      <c r="B838" t="s">
        <v>1380</v>
      </c>
      <c r="C838" t="s">
        <v>1381</v>
      </c>
      <c r="D838" s="15">
        <v>1900</v>
      </c>
      <c r="E838" s="121">
        <v>1</v>
      </c>
      <c r="F838" t="s">
        <v>442</v>
      </c>
      <c r="G838" s="121">
        <v>366</v>
      </c>
      <c r="H838" t="s">
        <v>383</v>
      </c>
      <c r="I838" t="s">
        <v>489</v>
      </c>
      <c r="J838" t="s">
        <v>434</v>
      </c>
      <c r="K838" t="s">
        <v>791</v>
      </c>
      <c r="L838" s="755">
        <v>2.2999999999999998</v>
      </c>
      <c r="M838" t="s">
        <v>728</v>
      </c>
      <c r="N838" s="680">
        <f t="shared" ca="1" si="56"/>
        <v>0</v>
      </c>
      <c r="O838" s="680">
        <f t="shared" ca="1" si="56"/>
        <v>0</v>
      </c>
      <c r="P838" s="680">
        <f t="shared" ca="1" si="56"/>
        <v>0</v>
      </c>
      <c r="Q838" s="680">
        <f t="shared" ca="1" si="56"/>
        <v>0</v>
      </c>
      <c r="R838" s="680">
        <f t="shared" ca="1" si="56"/>
        <v>0</v>
      </c>
      <c r="S838" t="str">
        <f t="shared" si="57"/>
        <v>ASRCMS202202</v>
      </c>
      <c r="T838" s="957">
        <f t="shared" si="58"/>
        <v>45230</v>
      </c>
      <c r="U838" t="str">
        <f t="shared" si="59"/>
        <v>Unaudited</v>
      </c>
    </row>
    <row r="839" spans="1:21" x14ac:dyDescent="0.25">
      <c r="A839" t="s">
        <v>438</v>
      </c>
      <c r="B839" t="s">
        <v>1380</v>
      </c>
      <c r="C839" t="s">
        <v>1381</v>
      </c>
      <c r="D839" s="15">
        <v>1900</v>
      </c>
      <c r="E839" s="121">
        <v>1</v>
      </c>
      <c r="F839" t="s">
        <v>442</v>
      </c>
      <c r="G839" s="121">
        <v>366</v>
      </c>
      <c r="H839" t="s">
        <v>383</v>
      </c>
      <c r="I839" t="s">
        <v>489</v>
      </c>
      <c r="J839" t="s">
        <v>434</v>
      </c>
      <c r="K839" t="s">
        <v>791</v>
      </c>
      <c r="L839" s="755">
        <v>2.4</v>
      </c>
      <c r="M839" t="s">
        <v>729</v>
      </c>
      <c r="N839" s="680">
        <f t="shared" ca="1" si="56"/>
        <v>0</v>
      </c>
      <c r="O839" s="680">
        <f t="shared" ca="1" si="56"/>
        <v>0</v>
      </c>
      <c r="P839" s="680">
        <f t="shared" ca="1" si="56"/>
        <v>0</v>
      </c>
      <c r="Q839" s="680">
        <f t="shared" ca="1" si="56"/>
        <v>0</v>
      </c>
      <c r="R839" s="680">
        <f t="shared" ca="1" si="56"/>
        <v>0</v>
      </c>
      <c r="S839" t="str">
        <f t="shared" si="57"/>
        <v>ASRCMS202202</v>
      </c>
      <c r="T839" s="957">
        <f t="shared" si="58"/>
        <v>45230</v>
      </c>
      <c r="U839" t="str">
        <f t="shared" si="59"/>
        <v>Unaudited</v>
      </c>
    </row>
    <row r="840" spans="1:21" x14ac:dyDescent="0.25">
      <c r="A840" t="s">
        <v>438</v>
      </c>
      <c r="B840" t="s">
        <v>1380</v>
      </c>
      <c r="C840" t="s">
        <v>1381</v>
      </c>
      <c r="D840" s="15">
        <v>1900</v>
      </c>
      <c r="E840" s="121">
        <v>1</v>
      </c>
      <c r="F840" t="s">
        <v>442</v>
      </c>
      <c r="G840" s="121">
        <v>366</v>
      </c>
      <c r="H840" t="s">
        <v>383</v>
      </c>
      <c r="I840" t="s">
        <v>489</v>
      </c>
      <c r="J840" t="s">
        <v>434</v>
      </c>
      <c r="K840" t="s">
        <v>791</v>
      </c>
      <c r="L840" s="755">
        <v>2.5</v>
      </c>
      <c r="M840" t="s">
        <v>771</v>
      </c>
      <c r="N840" s="680">
        <f t="shared" ca="1" si="56"/>
        <v>0</v>
      </c>
      <c r="O840" s="680">
        <f t="shared" ca="1" si="56"/>
        <v>0</v>
      </c>
      <c r="P840" s="680">
        <f t="shared" ca="1" si="56"/>
        <v>0</v>
      </c>
      <c r="Q840" s="680">
        <f t="shared" ca="1" si="56"/>
        <v>0</v>
      </c>
      <c r="R840" s="680">
        <f t="shared" ca="1" si="56"/>
        <v>0</v>
      </c>
      <c r="S840" t="str">
        <f t="shared" si="57"/>
        <v>ASRCMS202202</v>
      </c>
      <c r="T840" s="957">
        <f t="shared" si="58"/>
        <v>45230</v>
      </c>
      <c r="U840" t="str">
        <f t="shared" si="59"/>
        <v>Unaudited</v>
      </c>
    </row>
    <row r="841" spans="1:21" x14ac:dyDescent="0.25">
      <c r="A841" t="s">
        <v>438</v>
      </c>
      <c r="B841" t="s">
        <v>1380</v>
      </c>
      <c r="C841" t="s">
        <v>1381</v>
      </c>
      <c r="D841" s="15">
        <v>1900</v>
      </c>
      <c r="E841" s="121">
        <v>1</v>
      </c>
      <c r="F841" t="s">
        <v>442</v>
      </c>
      <c r="G841" s="121">
        <v>366</v>
      </c>
      <c r="H841" t="s">
        <v>383</v>
      </c>
      <c r="I841" t="s">
        <v>489</v>
      </c>
      <c r="J841" t="s">
        <v>434</v>
      </c>
      <c r="K841" t="s">
        <v>791</v>
      </c>
      <c r="L841" s="755">
        <v>2.6</v>
      </c>
      <c r="M841" t="s">
        <v>187</v>
      </c>
      <c r="N841" s="680">
        <f t="shared" ca="1" si="56"/>
        <v>0</v>
      </c>
      <c r="O841" s="680">
        <f t="shared" ca="1" si="56"/>
        <v>0</v>
      </c>
      <c r="P841" s="680">
        <f t="shared" ca="1" si="56"/>
        <v>0</v>
      </c>
      <c r="Q841" s="680">
        <f t="shared" ca="1" si="56"/>
        <v>0</v>
      </c>
      <c r="R841" s="680">
        <f t="shared" ca="1" si="56"/>
        <v>0</v>
      </c>
      <c r="S841" t="str">
        <f t="shared" si="57"/>
        <v>ASRCMS202202</v>
      </c>
      <c r="T841" s="957">
        <f t="shared" si="58"/>
        <v>45230</v>
      </c>
      <c r="U841" t="str">
        <f t="shared" si="59"/>
        <v>Unaudited</v>
      </c>
    </row>
    <row r="842" spans="1:21" x14ac:dyDescent="0.25">
      <c r="A842" t="s">
        <v>438</v>
      </c>
      <c r="B842" t="s">
        <v>1380</v>
      </c>
      <c r="C842" t="s">
        <v>1381</v>
      </c>
      <c r="D842" s="15">
        <v>1900</v>
      </c>
      <c r="E842" s="121">
        <v>1</v>
      </c>
      <c r="F842" t="s">
        <v>442</v>
      </c>
      <c r="G842" s="121">
        <v>366</v>
      </c>
      <c r="H842" t="s">
        <v>383</v>
      </c>
      <c r="I842" t="s">
        <v>489</v>
      </c>
      <c r="J842" t="s">
        <v>434</v>
      </c>
      <c r="K842" t="s">
        <v>791</v>
      </c>
      <c r="L842" s="755">
        <v>2.7</v>
      </c>
      <c r="M842" t="s">
        <v>792</v>
      </c>
      <c r="N842" s="680">
        <f t="shared" ca="1" si="56"/>
        <v>0</v>
      </c>
      <c r="O842" s="680">
        <f t="shared" ca="1" si="56"/>
        <v>0</v>
      </c>
      <c r="P842" s="680">
        <f t="shared" ca="1" si="56"/>
        <v>0</v>
      </c>
      <c r="Q842" s="680">
        <f t="shared" ca="1" si="56"/>
        <v>0</v>
      </c>
      <c r="R842" s="680">
        <f t="shared" ca="1" si="56"/>
        <v>0</v>
      </c>
      <c r="S842" t="str">
        <f t="shared" si="57"/>
        <v>ASRCMS202202</v>
      </c>
      <c r="T842" s="957">
        <f t="shared" si="58"/>
        <v>45230</v>
      </c>
      <c r="U842" t="str">
        <f t="shared" si="59"/>
        <v>Unaudited</v>
      </c>
    </row>
    <row r="843" spans="1:21" x14ac:dyDescent="0.25">
      <c r="A843" t="s">
        <v>438</v>
      </c>
      <c r="B843" t="s">
        <v>1380</v>
      </c>
      <c r="C843" t="s">
        <v>1381</v>
      </c>
      <c r="D843" s="15">
        <v>1900</v>
      </c>
      <c r="E843" s="121">
        <v>1</v>
      </c>
      <c r="F843" t="s">
        <v>442</v>
      </c>
      <c r="G843" s="121">
        <v>366</v>
      </c>
      <c r="H843" t="s">
        <v>383</v>
      </c>
      <c r="I843" t="s">
        <v>489</v>
      </c>
      <c r="J843" t="s">
        <v>434</v>
      </c>
      <c r="K843" t="s">
        <v>791</v>
      </c>
      <c r="L843" s="755">
        <v>2.8</v>
      </c>
      <c r="M843" t="s">
        <v>793</v>
      </c>
      <c r="N843" s="680">
        <f t="shared" ca="1" si="56"/>
        <v>0</v>
      </c>
      <c r="O843" s="680">
        <f t="shared" ca="1" si="56"/>
        <v>0</v>
      </c>
      <c r="P843" s="680">
        <f t="shared" ca="1" si="56"/>
        <v>0</v>
      </c>
      <c r="Q843" s="680">
        <f t="shared" ca="1" si="56"/>
        <v>0</v>
      </c>
      <c r="R843" s="680">
        <f t="shared" ca="1" si="56"/>
        <v>0</v>
      </c>
      <c r="S843" t="str">
        <f t="shared" si="57"/>
        <v>ASRCMS202202</v>
      </c>
      <c r="T843" s="957">
        <f t="shared" si="58"/>
        <v>45230</v>
      </c>
      <c r="U843" t="str">
        <f t="shared" si="59"/>
        <v>Unaudited</v>
      </c>
    </row>
    <row r="844" spans="1:21" x14ac:dyDescent="0.25">
      <c r="A844" t="s">
        <v>438</v>
      </c>
      <c r="B844" t="s">
        <v>1380</v>
      </c>
      <c r="C844" t="s">
        <v>1381</v>
      </c>
      <c r="D844" s="15">
        <v>1900</v>
      </c>
      <c r="E844" s="121">
        <v>1</v>
      </c>
      <c r="F844" t="s">
        <v>442</v>
      </c>
      <c r="G844" s="121">
        <v>366</v>
      </c>
      <c r="H844" t="s">
        <v>383</v>
      </c>
      <c r="I844" t="s">
        <v>489</v>
      </c>
      <c r="J844" t="s">
        <v>434</v>
      </c>
      <c r="K844" t="s">
        <v>791</v>
      </c>
      <c r="L844" s="755">
        <v>2.9</v>
      </c>
      <c r="M844" t="s">
        <v>774</v>
      </c>
      <c r="N844" s="680">
        <f t="shared" ca="1" si="56"/>
        <v>0</v>
      </c>
      <c r="O844" s="680">
        <f t="shared" ca="1" si="56"/>
        <v>0</v>
      </c>
      <c r="P844" s="680">
        <f t="shared" ca="1" si="56"/>
        <v>0</v>
      </c>
      <c r="Q844" s="680">
        <f t="shared" ca="1" si="56"/>
        <v>0</v>
      </c>
      <c r="R844" s="680">
        <f t="shared" ca="1" si="56"/>
        <v>0</v>
      </c>
      <c r="S844" t="str">
        <f t="shared" si="57"/>
        <v>ASRCMS202202</v>
      </c>
      <c r="T844" s="957">
        <f t="shared" si="58"/>
        <v>45230</v>
      </c>
      <c r="U844" t="str">
        <f t="shared" si="59"/>
        <v>Unaudited</v>
      </c>
    </row>
    <row r="845" spans="1:21" x14ac:dyDescent="0.25">
      <c r="A845" t="s">
        <v>438</v>
      </c>
      <c r="B845" t="s">
        <v>1380</v>
      </c>
      <c r="C845" t="s">
        <v>1381</v>
      </c>
      <c r="D845" s="15">
        <v>1900</v>
      </c>
      <c r="E845" s="121">
        <v>1</v>
      </c>
      <c r="F845" t="s">
        <v>442</v>
      </c>
      <c r="G845" s="121">
        <v>366</v>
      </c>
      <c r="H845" t="s">
        <v>383</v>
      </c>
      <c r="I845" t="s">
        <v>489</v>
      </c>
      <c r="J845" t="s">
        <v>434</v>
      </c>
      <c r="K845" t="s">
        <v>224</v>
      </c>
      <c r="L845" s="755">
        <v>2.11</v>
      </c>
      <c r="M845" t="s">
        <v>229</v>
      </c>
      <c r="N845" s="680">
        <f t="shared" ca="1" si="56"/>
        <v>0</v>
      </c>
      <c r="O845" s="680">
        <f t="shared" ca="1" si="56"/>
        <v>0</v>
      </c>
      <c r="P845" s="680">
        <f t="shared" ca="1" si="56"/>
        <v>0</v>
      </c>
      <c r="Q845" s="680">
        <f t="shared" ca="1" si="56"/>
        <v>0</v>
      </c>
      <c r="R845" s="680">
        <f t="shared" ca="1" si="56"/>
        <v>0</v>
      </c>
      <c r="S845" t="str">
        <f t="shared" si="57"/>
        <v>ASRCMS202202</v>
      </c>
      <c r="T845" s="957">
        <f t="shared" si="58"/>
        <v>45230</v>
      </c>
      <c r="U845" t="str">
        <f t="shared" si="59"/>
        <v>Unaudited</v>
      </c>
    </row>
    <row r="846" spans="1:21" x14ac:dyDescent="0.25">
      <c r="A846" t="s">
        <v>438</v>
      </c>
      <c r="B846" t="s">
        <v>1380</v>
      </c>
      <c r="C846" t="s">
        <v>1381</v>
      </c>
      <c r="D846" s="15">
        <v>1900</v>
      </c>
      <c r="E846" s="121">
        <v>1</v>
      </c>
      <c r="F846" t="s">
        <v>442</v>
      </c>
      <c r="G846" s="121">
        <v>366</v>
      </c>
      <c r="H846" t="s">
        <v>383</v>
      </c>
      <c r="I846" t="s">
        <v>489</v>
      </c>
      <c r="J846" t="s">
        <v>434</v>
      </c>
      <c r="K846" t="s">
        <v>224</v>
      </c>
      <c r="L846" s="755">
        <v>2.12</v>
      </c>
      <c r="M846" t="s">
        <v>555</v>
      </c>
      <c r="N846" s="680">
        <f t="shared" ca="1" si="56"/>
        <v>0</v>
      </c>
      <c r="O846" s="680">
        <f t="shared" ca="1" si="56"/>
        <v>0</v>
      </c>
      <c r="P846" s="680">
        <f t="shared" ca="1" si="56"/>
        <v>0</v>
      </c>
      <c r="Q846" s="680">
        <f t="shared" ca="1" si="56"/>
        <v>0</v>
      </c>
      <c r="R846" s="680">
        <f t="shared" ca="1" si="56"/>
        <v>0</v>
      </c>
      <c r="S846" t="str">
        <f t="shared" si="57"/>
        <v>ASRCMS202202</v>
      </c>
      <c r="T846" s="957">
        <f t="shared" si="58"/>
        <v>45230</v>
      </c>
      <c r="U846" t="str">
        <f t="shared" si="59"/>
        <v>Unaudited</v>
      </c>
    </row>
    <row r="847" spans="1:21" x14ac:dyDescent="0.25">
      <c r="A847" t="s">
        <v>438</v>
      </c>
      <c r="B847" t="s">
        <v>1380</v>
      </c>
      <c r="C847" t="s">
        <v>1381</v>
      </c>
      <c r="D847" s="15">
        <v>1900</v>
      </c>
      <c r="E847" s="121">
        <v>1</v>
      </c>
      <c r="F847" t="s">
        <v>442</v>
      </c>
      <c r="G847" s="121">
        <v>366</v>
      </c>
      <c r="H847" t="s">
        <v>383</v>
      </c>
      <c r="I847" t="s">
        <v>489</v>
      </c>
      <c r="J847" t="s">
        <v>434</v>
      </c>
      <c r="K847" t="s">
        <v>224</v>
      </c>
      <c r="L847" s="755">
        <v>2.13</v>
      </c>
      <c r="M847" t="s">
        <v>230</v>
      </c>
      <c r="N847" s="680">
        <f t="shared" ca="1" si="56"/>
        <v>0</v>
      </c>
      <c r="O847" s="680">
        <f t="shared" ca="1" si="56"/>
        <v>0</v>
      </c>
      <c r="P847" s="680">
        <f t="shared" ca="1" si="56"/>
        <v>0</v>
      </c>
      <c r="Q847" s="680">
        <f t="shared" ca="1" si="56"/>
        <v>0</v>
      </c>
      <c r="R847" s="680">
        <f t="shared" ca="1" si="56"/>
        <v>0</v>
      </c>
      <c r="S847" t="str">
        <f t="shared" si="57"/>
        <v>ASRCMS202202</v>
      </c>
      <c r="T847" s="957">
        <f t="shared" si="58"/>
        <v>45230</v>
      </c>
      <c r="U847" t="str">
        <f t="shared" si="59"/>
        <v>Unaudited</v>
      </c>
    </row>
    <row r="848" spans="1:21" x14ac:dyDescent="0.25">
      <c r="A848" t="s">
        <v>438</v>
      </c>
      <c r="B848" t="s">
        <v>1380</v>
      </c>
      <c r="C848" t="s">
        <v>1381</v>
      </c>
      <c r="D848" s="15">
        <v>1900</v>
      </c>
      <c r="E848" s="121">
        <v>1</v>
      </c>
      <c r="F848" t="s">
        <v>442</v>
      </c>
      <c r="G848" s="121">
        <v>366</v>
      </c>
      <c r="H848" t="s">
        <v>383</v>
      </c>
      <c r="I848" t="s">
        <v>489</v>
      </c>
      <c r="J848" t="s">
        <v>434</v>
      </c>
      <c r="K848" t="s">
        <v>224</v>
      </c>
      <c r="L848" s="755">
        <v>2.14</v>
      </c>
      <c r="M848" t="s">
        <v>559</v>
      </c>
      <c r="N848" s="680">
        <f t="shared" ca="1" si="56"/>
        <v>0</v>
      </c>
      <c r="O848" s="680">
        <f t="shared" ca="1" si="56"/>
        <v>0</v>
      </c>
      <c r="P848" s="680">
        <f t="shared" ca="1" si="56"/>
        <v>0</v>
      </c>
      <c r="Q848" s="680">
        <f t="shared" ca="1" si="56"/>
        <v>0</v>
      </c>
      <c r="R848" s="680">
        <f t="shared" ca="1" si="56"/>
        <v>0</v>
      </c>
      <c r="S848" t="str">
        <f t="shared" si="57"/>
        <v>ASRCMS202202</v>
      </c>
      <c r="T848" s="957">
        <f t="shared" si="58"/>
        <v>45230</v>
      </c>
      <c r="U848" t="str">
        <f t="shared" si="59"/>
        <v>Unaudited</v>
      </c>
    </row>
    <row r="849" spans="1:21" x14ac:dyDescent="0.25">
      <c r="A849" t="s">
        <v>438</v>
      </c>
      <c r="B849" t="s">
        <v>1380</v>
      </c>
      <c r="C849" t="s">
        <v>1381</v>
      </c>
      <c r="D849" s="15">
        <v>1900</v>
      </c>
      <c r="E849" s="121">
        <v>1</v>
      </c>
      <c r="F849" t="s">
        <v>442</v>
      </c>
      <c r="G849" s="121">
        <v>366</v>
      </c>
      <c r="H849" t="s">
        <v>383</v>
      </c>
      <c r="I849" t="s">
        <v>489</v>
      </c>
      <c r="J849" t="s">
        <v>434</v>
      </c>
      <c r="K849" t="s">
        <v>224</v>
      </c>
      <c r="L849" s="755">
        <v>2.15</v>
      </c>
      <c r="M849" t="s">
        <v>20</v>
      </c>
      <c r="N849" s="680">
        <f t="shared" ca="1" si="56"/>
        <v>0</v>
      </c>
      <c r="O849" s="680">
        <f t="shared" ca="1" si="56"/>
        <v>0</v>
      </c>
      <c r="P849" s="680">
        <f t="shared" ca="1" si="56"/>
        <v>0</v>
      </c>
      <c r="Q849" s="680">
        <f t="shared" ca="1" si="56"/>
        <v>0</v>
      </c>
      <c r="R849" s="680">
        <f t="shared" ca="1" si="56"/>
        <v>0</v>
      </c>
      <c r="S849" t="str">
        <f t="shared" si="57"/>
        <v>ASRCMS202202</v>
      </c>
      <c r="T849" s="957">
        <f t="shared" si="58"/>
        <v>45230</v>
      </c>
      <c r="U849" t="str">
        <f t="shared" si="59"/>
        <v>Unaudited</v>
      </c>
    </row>
    <row r="850" spans="1:21" x14ac:dyDescent="0.25">
      <c r="A850" t="s">
        <v>438</v>
      </c>
      <c r="B850" t="s">
        <v>1380</v>
      </c>
      <c r="C850" t="s">
        <v>1381</v>
      </c>
      <c r="D850" s="15">
        <v>1900</v>
      </c>
      <c r="E850" s="121">
        <v>1</v>
      </c>
      <c r="F850" t="s">
        <v>442</v>
      </c>
      <c r="G850" s="121">
        <v>366</v>
      </c>
      <c r="H850" t="s">
        <v>383</v>
      </c>
      <c r="I850" t="s">
        <v>489</v>
      </c>
      <c r="J850" t="s">
        <v>434</v>
      </c>
      <c r="K850" t="s">
        <v>224</v>
      </c>
      <c r="L850" s="755">
        <v>2.16</v>
      </c>
      <c r="M850" t="s">
        <v>794</v>
      </c>
      <c r="N850" s="680">
        <f t="shared" ca="1" si="56"/>
        <v>0</v>
      </c>
      <c r="O850" s="680">
        <f t="shared" ca="1" si="56"/>
        <v>0</v>
      </c>
      <c r="P850" s="680">
        <f t="shared" ca="1" si="56"/>
        <v>0</v>
      </c>
      <c r="Q850" s="680">
        <f t="shared" ca="1" si="56"/>
        <v>0</v>
      </c>
      <c r="R850" s="680">
        <f t="shared" ca="1" si="56"/>
        <v>0</v>
      </c>
      <c r="S850" t="str">
        <f t="shared" si="57"/>
        <v>ASRCMS202202</v>
      </c>
      <c r="T850" s="957">
        <f t="shared" si="58"/>
        <v>45230</v>
      </c>
      <c r="U850" t="str">
        <f t="shared" si="59"/>
        <v>Unaudited</v>
      </c>
    </row>
    <row r="851" spans="1:21" x14ac:dyDescent="0.25">
      <c r="A851" t="s">
        <v>438</v>
      </c>
      <c r="B851" t="s">
        <v>1380</v>
      </c>
      <c r="C851" t="s">
        <v>1381</v>
      </c>
      <c r="D851" s="15">
        <v>1900</v>
      </c>
      <c r="E851" s="121">
        <v>1</v>
      </c>
      <c r="F851" t="s">
        <v>442</v>
      </c>
      <c r="G851" s="121">
        <v>366</v>
      </c>
      <c r="H851" t="s">
        <v>383</v>
      </c>
      <c r="I851" t="s">
        <v>489</v>
      </c>
      <c r="J851" t="s">
        <v>434</v>
      </c>
      <c r="K851" t="s">
        <v>224</v>
      </c>
      <c r="L851" s="755">
        <v>2.17</v>
      </c>
      <c r="M851" t="s">
        <v>1047</v>
      </c>
      <c r="N851" s="680">
        <f t="shared" ca="1" si="56"/>
        <v>0</v>
      </c>
      <c r="O851" s="680">
        <f t="shared" ca="1" si="56"/>
        <v>0</v>
      </c>
      <c r="P851" s="680">
        <f t="shared" ca="1" si="56"/>
        <v>0</v>
      </c>
      <c r="Q851" s="680">
        <f t="shared" ca="1" si="56"/>
        <v>0</v>
      </c>
      <c r="R851" s="680">
        <f t="shared" ca="1" si="56"/>
        <v>0</v>
      </c>
      <c r="S851" t="str">
        <f t="shared" si="57"/>
        <v>ASRCMS202202</v>
      </c>
      <c r="T851" s="957">
        <f t="shared" si="58"/>
        <v>45230</v>
      </c>
      <c r="U851" t="str">
        <f t="shared" si="59"/>
        <v>Unaudited</v>
      </c>
    </row>
    <row r="852" spans="1:21" x14ac:dyDescent="0.25">
      <c r="A852" t="s">
        <v>438</v>
      </c>
      <c r="B852" t="s">
        <v>1380</v>
      </c>
      <c r="C852" t="s">
        <v>1381</v>
      </c>
      <c r="D852" s="15">
        <v>1900</v>
      </c>
      <c r="E852" s="121">
        <v>1</v>
      </c>
      <c r="F852" t="s">
        <v>442</v>
      </c>
      <c r="G852" s="121">
        <v>366</v>
      </c>
      <c r="H852" t="s">
        <v>383</v>
      </c>
      <c r="I852" t="s">
        <v>489</v>
      </c>
      <c r="J852" t="s">
        <v>434</v>
      </c>
      <c r="K852" t="s">
        <v>224</v>
      </c>
      <c r="L852" s="755">
        <v>2.1800000000000002</v>
      </c>
      <c r="M852" t="s">
        <v>651</v>
      </c>
      <c r="N852" s="680">
        <f t="shared" ca="1" si="56"/>
        <v>0</v>
      </c>
      <c r="O852" s="680">
        <f t="shared" ca="1" si="56"/>
        <v>0</v>
      </c>
      <c r="P852" s="680">
        <f t="shared" ca="1" si="56"/>
        <v>0</v>
      </c>
      <c r="Q852" s="680">
        <f t="shared" ca="1" si="56"/>
        <v>0</v>
      </c>
      <c r="R852" s="680">
        <f t="shared" ca="1" si="56"/>
        <v>0</v>
      </c>
      <c r="S852" t="str">
        <f t="shared" si="57"/>
        <v>ASRCMS202202</v>
      </c>
      <c r="T852" s="957">
        <f t="shared" si="58"/>
        <v>45230</v>
      </c>
      <c r="U852" t="str">
        <f t="shared" si="59"/>
        <v>Unaudited</v>
      </c>
    </row>
    <row r="853" spans="1:21" x14ac:dyDescent="0.25">
      <c r="A853" t="s">
        <v>438</v>
      </c>
      <c r="B853" t="s">
        <v>1380</v>
      </c>
      <c r="C853" t="s">
        <v>1381</v>
      </c>
      <c r="D853" s="15">
        <v>1900</v>
      </c>
      <c r="E853" s="121">
        <v>1</v>
      </c>
      <c r="F853" t="s">
        <v>442</v>
      </c>
      <c r="G853" s="121">
        <v>366</v>
      </c>
      <c r="H853" t="s">
        <v>383</v>
      </c>
      <c r="I853" t="s">
        <v>489</v>
      </c>
      <c r="J853" t="s">
        <v>434</v>
      </c>
      <c r="K853" t="s">
        <v>224</v>
      </c>
      <c r="L853" s="755">
        <v>2.19</v>
      </c>
      <c r="M853" t="s">
        <v>219</v>
      </c>
      <c r="N853" s="680">
        <f t="shared" ca="1" si="56"/>
        <v>0</v>
      </c>
      <c r="O853" s="680">
        <f t="shared" ca="1" si="56"/>
        <v>0</v>
      </c>
      <c r="P853" s="680">
        <f t="shared" ca="1" si="56"/>
        <v>0</v>
      </c>
      <c r="Q853" s="680">
        <f t="shared" ca="1" si="56"/>
        <v>0</v>
      </c>
      <c r="R853" s="680">
        <f t="shared" ca="1" si="56"/>
        <v>0</v>
      </c>
      <c r="S853" t="str">
        <f t="shared" si="57"/>
        <v>ASRCMS202202</v>
      </c>
      <c r="T853" s="957">
        <f t="shared" si="58"/>
        <v>45230</v>
      </c>
      <c r="U853" t="str">
        <f t="shared" si="59"/>
        <v>Unaudited</v>
      </c>
    </row>
    <row r="854" spans="1:21" x14ac:dyDescent="0.25">
      <c r="A854" t="s">
        <v>438</v>
      </c>
      <c r="B854" t="s">
        <v>1380</v>
      </c>
      <c r="C854" t="s">
        <v>1381</v>
      </c>
      <c r="D854" s="15">
        <v>1900</v>
      </c>
      <c r="E854" s="121">
        <v>1</v>
      </c>
      <c r="F854" t="s">
        <v>442</v>
      </c>
      <c r="G854" s="121">
        <v>366</v>
      </c>
      <c r="H854" t="s">
        <v>383</v>
      </c>
      <c r="I854" t="s">
        <v>489</v>
      </c>
      <c r="J854" t="s">
        <v>434</v>
      </c>
      <c r="K854" t="s">
        <v>224</v>
      </c>
      <c r="L854" s="755" t="s">
        <v>700</v>
      </c>
      <c r="M854" t="s">
        <v>231</v>
      </c>
      <c r="N854" s="680">
        <f t="shared" ca="1" si="56"/>
        <v>0</v>
      </c>
      <c r="O854" s="680">
        <f t="shared" ca="1" si="56"/>
        <v>0</v>
      </c>
      <c r="P854" s="680">
        <f t="shared" ca="1" si="56"/>
        <v>0</v>
      </c>
      <c r="Q854" s="680">
        <f t="shared" ca="1" si="56"/>
        <v>0</v>
      </c>
      <c r="R854" s="680">
        <f t="shared" ca="1" si="56"/>
        <v>0</v>
      </c>
      <c r="S854" t="str">
        <f t="shared" si="57"/>
        <v>ASRCMS202202</v>
      </c>
      <c r="T854" s="957">
        <f t="shared" si="58"/>
        <v>45230</v>
      </c>
      <c r="U854" t="str">
        <f t="shared" si="59"/>
        <v>Unaudited</v>
      </c>
    </row>
    <row r="855" spans="1:21" x14ac:dyDescent="0.25">
      <c r="A855" t="s">
        <v>438</v>
      </c>
      <c r="B855" t="s">
        <v>1380</v>
      </c>
      <c r="C855" t="s">
        <v>1381</v>
      </c>
      <c r="D855" s="15">
        <v>1900</v>
      </c>
      <c r="E855" s="121">
        <v>1</v>
      </c>
      <c r="F855" t="s">
        <v>442</v>
      </c>
      <c r="G855" s="121">
        <v>366</v>
      </c>
      <c r="H855" t="s">
        <v>383</v>
      </c>
      <c r="I855" t="s">
        <v>489</v>
      </c>
      <c r="J855" t="s">
        <v>434</v>
      </c>
      <c r="K855" t="s">
        <v>224</v>
      </c>
      <c r="L855" s="755">
        <v>2.21</v>
      </c>
      <c r="M855" t="s">
        <v>467</v>
      </c>
      <c r="N855" s="680">
        <f t="shared" ca="1" si="56"/>
        <v>0</v>
      </c>
      <c r="O855" s="680">
        <f t="shared" ca="1" si="56"/>
        <v>0</v>
      </c>
      <c r="P855" s="680">
        <f t="shared" ca="1" si="56"/>
        <v>0</v>
      </c>
      <c r="Q855" s="680">
        <f t="shared" ca="1" si="56"/>
        <v>0</v>
      </c>
      <c r="R855" s="680">
        <f t="shared" ca="1" si="56"/>
        <v>0</v>
      </c>
      <c r="S855" t="str">
        <f t="shared" si="57"/>
        <v>ASRCMS202202</v>
      </c>
      <c r="T855" s="957">
        <f t="shared" si="58"/>
        <v>45230</v>
      </c>
      <c r="U855" t="str">
        <f t="shared" si="59"/>
        <v>Unaudited</v>
      </c>
    </row>
    <row r="856" spans="1:21" x14ac:dyDescent="0.25">
      <c r="A856" t="s">
        <v>438</v>
      </c>
      <c r="B856" t="s">
        <v>1380</v>
      </c>
      <c r="C856" t="s">
        <v>1381</v>
      </c>
      <c r="D856" s="15">
        <v>1900</v>
      </c>
      <c r="E856" s="121">
        <v>1</v>
      </c>
      <c r="F856" t="s">
        <v>442</v>
      </c>
      <c r="G856" s="121">
        <v>366</v>
      </c>
      <c r="H856" t="s">
        <v>383</v>
      </c>
      <c r="I856" t="s">
        <v>489</v>
      </c>
      <c r="J856" t="s">
        <v>434</v>
      </c>
      <c r="K856" t="s">
        <v>6</v>
      </c>
      <c r="L856" s="755" t="s">
        <v>70</v>
      </c>
      <c r="M856" t="s">
        <v>189</v>
      </c>
      <c r="N856" s="680">
        <f t="shared" ca="1" si="56"/>
        <v>0</v>
      </c>
      <c r="O856" s="680">
        <f t="shared" ca="1" si="56"/>
        <v>0</v>
      </c>
      <c r="P856" s="680">
        <f t="shared" ca="1" si="56"/>
        <v>0</v>
      </c>
      <c r="Q856" s="680">
        <f t="shared" ca="1" si="56"/>
        <v>0</v>
      </c>
      <c r="R856" s="680">
        <f t="shared" ca="1" si="56"/>
        <v>0</v>
      </c>
      <c r="S856" t="str">
        <f t="shared" si="57"/>
        <v>ASRCMS202202</v>
      </c>
      <c r="T856" s="957">
        <f t="shared" si="58"/>
        <v>45230</v>
      </c>
      <c r="U856" t="str">
        <f t="shared" si="59"/>
        <v>Unaudited</v>
      </c>
    </row>
    <row r="857" spans="1:21" x14ac:dyDescent="0.25">
      <c r="A857" t="s">
        <v>438</v>
      </c>
      <c r="B857" t="s">
        <v>1380</v>
      </c>
      <c r="C857" t="s">
        <v>1381</v>
      </c>
      <c r="D857" s="15">
        <v>1900</v>
      </c>
      <c r="E857" s="121">
        <v>1</v>
      </c>
      <c r="F857" t="s">
        <v>442</v>
      </c>
      <c r="G857" s="121">
        <v>366</v>
      </c>
      <c r="H857" t="s">
        <v>383</v>
      </c>
      <c r="I857" t="s">
        <v>489</v>
      </c>
      <c r="J857" t="s">
        <v>434</v>
      </c>
      <c r="K857" t="s">
        <v>6</v>
      </c>
      <c r="L857" s="755" t="s">
        <v>71</v>
      </c>
      <c r="M857" t="s">
        <v>232</v>
      </c>
      <c r="N857" s="680">
        <f t="shared" ca="1" si="56"/>
        <v>0</v>
      </c>
      <c r="O857" s="680">
        <f t="shared" ca="1" si="56"/>
        <v>0</v>
      </c>
      <c r="P857" s="680">
        <f t="shared" ca="1" si="56"/>
        <v>0</v>
      </c>
      <c r="Q857" s="680">
        <f t="shared" ca="1" si="56"/>
        <v>0</v>
      </c>
      <c r="R857" s="680">
        <f t="shared" ca="1" si="56"/>
        <v>0</v>
      </c>
      <c r="S857" t="str">
        <f t="shared" si="57"/>
        <v>ASRCMS202202</v>
      </c>
      <c r="T857" s="957">
        <f t="shared" si="58"/>
        <v>45230</v>
      </c>
      <c r="U857" t="str">
        <f t="shared" si="59"/>
        <v>Unaudited</v>
      </c>
    </row>
    <row r="858" spans="1:21" x14ac:dyDescent="0.25">
      <c r="A858" t="s">
        <v>438</v>
      </c>
      <c r="B858" t="s">
        <v>1380</v>
      </c>
      <c r="C858" t="s">
        <v>1381</v>
      </c>
      <c r="D858" s="15">
        <v>1900</v>
      </c>
      <c r="E858" s="121">
        <v>1</v>
      </c>
      <c r="F858" t="s">
        <v>442</v>
      </c>
      <c r="G858" s="121">
        <v>366</v>
      </c>
      <c r="H858" t="s">
        <v>383</v>
      </c>
      <c r="I858" t="s">
        <v>489</v>
      </c>
      <c r="J858" t="s">
        <v>434</v>
      </c>
      <c r="K858" t="s">
        <v>6</v>
      </c>
      <c r="L858" s="755" t="s">
        <v>72</v>
      </c>
      <c r="M858" t="s">
        <v>165</v>
      </c>
      <c r="N858" s="680">
        <f t="shared" ca="1" si="56"/>
        <v>0</v>
      </c>
      <c r="O858" s="680">
        <f t="shared" ca="1" si="56"/>
        <v>0</v>
      </c>
      <c r="P858" s="680">
        <f t="shared" ca="1" si="56"/>
        <v>0</v>
      </c>
      <c r="Q858" s="680">
        <f t="shared" ca="1" si="56"/>
        <v>0</v>
      </c>
      <c r="R858" s="680">
        <f t="shared" ca="1" si="56"/>
        <v>0</v>
      </c>
      <c r="S858" t="str">
        <f t="shared" si="57"/>
        <v>ASRCMS202202</v>
      </c>
      <c r="T858" s="957">
        <f t="shared" si="58"/>
        <v>45230</v>
      </c>
      <c r="U858" t="str">
        <f t="shared" si="59"/>
        <v>Unaudited</v>
      </c>
    </row>
    <row r="859" spans="1:21" x14ac:dyDescent="0.25">
      <c r="A859" t="s">
        <v>438</v>
      </c>
      <c r="B859" t="s">
        <v>1380</v>
      </c>
      <c r="C859" t="s">
        <v>1381</v>
      </c>
      <c r="D859" s="15">
        <v>1900</v>
      </c>
      <c r="E859" s="121">
        <v>1</v>
      </c>
      <c r="F859" t="s">
        <v>442</v>
      </c>
      <c r="G859" s="121">
        <v>366</v>
      </c>
      <c r="H859" t="s">
        <v>383</v>
      </c>
      <c r="I859" t="s">
        <v>489</v>
      </c>
      <c r="J859" t="s">
        <v>434</v>
      </c>
      <c r="K859" t="s">
        <v>6</v>
      </c>
      <c r="L859" s="755">
        <v>3.4</v>
      </c>
      <c r="M859" t="s">
        <v>462</v>
      </c>
      <c r="N859" s="680">
        <f t="shared" ca="1" si="56"/>
        <v>0</v>
      </c>
      <c r="O859" s="680">
        <f t="shared" ca="1" si="56"/>
        <v>0</v>
      </c>
      <c r="P859" s="680">
        <f t="shared" ca="1" si="56"/>
        <v>0</v>
      </c>
      <c r="Q859" s="680">
        <f t="shared" ca="1" si="56"/>
        <v>0</v>
      </c>
      <c r="R859" s="680">
        <f t="shared" ca="1" si="56"/>
        <v>0</v>
      </c>
      <c r="S859" t="str">
        <f t="shared" si="57"/>
        <v>ASRCMS202202</v>
      </c>
      <c r="T859" s="957">
        <f t="shared" si="58"/>
        <v>45230</v>
      </c>
      <c r="U859" t="str">
        <f t="shared" si="59"/>
        <v>Unaudited</v>
      </c>
    </row>
    <row r="860" spans="1:21" x14ac:dyDescent="0.25">
      <c r="A860" t="s">
        <v>438</v>
      </c>
      <c r="B860" t="s">
        <v>1380</v>
      </c>
      <c r="C860" t="s">
        <v>1381</v>
      </c>
      <c r="D860" s="15">
        <v>1900</v>
      </c>
      <c r="E860" s="121">
        <v>1</v>
      </c>
      <c r="F860" t="s">
        <v>442</v>
      </c>
      <c r="G860" s="121">
        <v>366</v>
      </c>
      <c r="H860" t="s">
        <v>383</v>
      </c>
      <c r="I860" t="s">
        <v>489</v>
      </c>
      <c r="J860" t="s">
        <v>434</v>
      </c>
      <c r="K860" t="s">
        <v>435</v>
      </c>
      <c r="L860" s="755">
        <v>4.5</v>
      </c>
      <c r="M860" t="s">
        <v>32</v>
      </c>
      <c r="N860" s="680">
        <f t="shared" ca="1" si="56"/>
        <v>0</v>
      </c>
      <c r="O860" s="680">
        <f t="shared" ca="1" si="56"/>
        <v>0</v>
      </c>
      <c r="P860" s="680">
        <f t="shared" ca="1" si="56"/>
        <v>0</v>
      </c>
      <c r="Q860" s="680">
        <f t="shared" ca="1" si="56"/>
        <v>0</v>
      </c>
      <c r="R860" s="680">
        <f t="shared" ca="1" si="56"/>
        <v>0</v>
      </c>
      <c r="S860" t="str">
        <f t="shared" si="57"/>
        <v>ASRCMS202202</v>
      </c>
      <c r="T860" s="957">
        <f t="shared" si="58"/>
        <v>45230</v>
      </c>
      <c r="U860" t="str">
        <f t="shared" si="59"/>
        <v>Unaudited</v>
      </c>
    </row>
    <row r="861" spans="1:21" x14ac:dyDescent="0.25">
      <c r="A861" t="s">
        <v>438</v>
      </c>
      <c r="B861" t="s">
        <v>1380</v>
      </c>
      <c r="C861" t="s">
        <v>1381</v>
      </c>
      <c r="D861" s="15">
        <v>1900</v>
      </c>
      <c r="E861" s="121">
        <v>1</v>
      </c>
      <c r="F861" t="s">
        <v>442</v>
      </c>
      <c r="G861" s="121">
        <v>366</v>
      </c>
      <c r="H861" t="s">
        <v>383</v>
      </c>
      <c r="I861" t="s">
        <v>489</v>
      </c>
      <c r="J861" t="s">
        <v>434</v>
      </c>
      <c r="K861" t="s">
        <v>435</v>
      </c>
      <c r="L861" s="755" t="s">
        <v>939</v>
      </c>
      <c r="M861" t="s">
        <v>930</v>
      </c>
      <c r="N861" s="680">
        <f t="shared" ca="1" si="56"/>
        <v>0</v>
      </c>
      <c r="O861" s="680">
        <f t="shared" ca="1" si="56"/>
        <v>0</v>
      </c>
      <c r="P861" s="680">
        <f t="shared" ca="1" si="56"/>
        <v>0</v>
      </c>
      <c r="Q861" s="680">
        <f t="shared" ca="1" si="56"/>
        <v>0</v>
      </c>
      <c r="R861" s="680">
        <f t="shared" ca="1" si="56"/>
        <v>0</v>
      </c>
      <c r="S861" t="str">
        <f t="shared" si="57"/>
        <v>ASRCMS202202</v>
      </c>
      <c r="T861" s="957">
        <f t="shared" si="58"/>
        <v>45230</v>
      </c>
      <c r="U861" t="str">
        <f t="shared" si="59"/>
        <v>Unaudited</v>
      </c>
    </row>
    <row r="862" spans="1:21" x14ac:dyDescent="0.25">
      <c r="A862" t="s">
        <v>438</v>
      </c>
      <c r="B862" t="s">
        <v>1380</v>
      </c>
      <c r="C862" t="s">
        <v>1381</v>
      </c>
      <c r="D862" s="15">
        <v>1900</v>
      </c>
      <c r="E862" s="121">
        <v>1</v>
      </c>
      <c r="F862" t="s">
        <v>442</v>
      </c>
      <c r="G862" s="121">
        <v>366</v>
      </c>
      <c r="H862" t="s">
        <v>383</v>
      </c>
      <c r="I862" t="s">
        <v>489</v>
      </c>
      <c r="J862" t="s">
        <v>434</v>
      </c>
      <c r="K862" t="s">
        <v>435</v>
      </c>
      <c r="L862" s="755" t="s">
        <v>194</v>
      </c>
      <c r="M862" t="s">
        <v>40</v>
      </c>
      <c r="N862" s="680">
        <f t="shared" ca="1" si="56"/>
        <v>0</v>
      </c>
      <c r="O862" s="680">
        <f t="shared" ca="1" si="56"/>
        <v>0</v>
      </c>
      <c r="P862" s="680">
        <f t="shared" ca="1" si="56"/>
        <v>0</v>
      </c>
      <c r="Q862" s="680">
        <f t="shared" ca="1" si="56"/>
        <v>0</v>
      </c>
      <c r="R862" s="680">
        <f t="shared" ca="1" si="56"/>
        <v>0</v>
      </c>
      <c r="S862" t="str">
        <f t="shared" si="57"/>
        <v>ASRCMS202202</v>
      </c>
      <c r="T862" s="957">
        <f t="shared" si="58"/>
        <v>45230</v>
      </c>
      <c r="U862" t="str">
        <f t="shared" si="59"/>
        <v>Unaudited</v>
      </c>
    </row>
    <row r="863" spans="1:21" x14ac:dyDescent="0.25">
      <c r="A863" t="s">
        <v>438</v>
      </c>
      <c r="B863" t="s">
        <v>1380</v>
      </c>
      <c r="C863" t="s">
        <v>1381</v>
      </c>
      <c r="D863" s="15">
        <v>1900</v>
      </c>
      <c r="E863" s="121">
        <v>1</v>
      </c>
      <c r="F863" t="s">
        <v>442</v>
      </c>
      <c r="G863" s="121">
        <v>366</v>
      </c>
      <c r="H863" t="s">
        <v>383</v>
      </c>
      <c r="I863" t="s">
        <v>489</v>
      </c>
      <c r="J863" t="s">
        <v>434</v>
      </c>
      <c r="K863" t="s">
        <v>435</v>
      </c>
      <c r="L863" s="755" t="s">
        <v>193</v>
      </c>
      <c r="M863" t="s">
        <v>330</v>
      </c>
      <c r="N863" s="680">
        <f t="shared" ca="1" si="56"/>
        <v>0</v>
      </c>
      <c r="O863" s="680">
        <f t="shared" ca="1" si="56"/>
        <v>0</v>
      </c>
      <c r="P863" s="680">
        <f t="shared" ca="1" si="56"/>
        <v>0</v>
      </c>
      <c r="Q863" s="680">
        <f t="shared" ca="1" si="56"/>
        <v>0</v>
      </c>
      <c r="R863" s="680">
        <f t="shared" ca="1" si="56"/>
        <v>0</v>
      </c>
      <c r="S863" t="str">
        <f t="shared" si="57"/>
        <v>ASRCMS202202</v>
      </c>
      <c r="T863" s="957">
        <f t="shared" si="58"/>
        <v>45230</v>
      </c>
      <c r="U863" t="str">
        <f t="shared" si="59"/>
        <v>Unaudited</v>
      </c>
    </row>
    <row r="864" spans="1:21" x14ac:dyDescent="0.25">
      <c r="A864" t="s">
        <v>438</v>
      </c>
      <c r="B864" t="s">
        <v>1380</v>
      </c>
      <c r="C864" t="s">
        <v>1381</v>
      </c>
      <c r="D864" s="15">
        <v>1900</v>
      </c>
      <c r="E864" s="121">
        <v>1</v>
      </c>
      <c r="F864" t="s">
        <v>442</v>
      </c>
      <c r="G864" s="121">
        <v>366</v>
      </c>
      <c r="H864" t="s">
        <v>383</v>
      </c>
      <c r="I864" t="s">
        <v>489</v>
      </c>
      <c r="J864" t="s">
        <v>451</v>
      </c>
      <c r="K864" t="s">
        <v>436</v>
      </c>
      <c r="L864" s="755" t="s">
        <v>79</v>
      </c>
      <c r="M864" t="s">
        <v>27</v>
      </c>
      <c r="N864" s="680">
        <f t="shared" ca="1" si="56"/>
        <v>0</v>
      </c>
      <c r="O864" s="680">
        <f t="shared" ca="1" si="56"/>
        <v>0</v>
      </c>
      <c r="P864" s="680">
        <f t="shared" ca="1" si="56"/>
        <v>0</v>
      </c>
      <c r="Q864" s="680">
        <f t="shared" ca="1" si="56"/>
        <v>0</v>
      </c>
      <c r="R864" s="680">
        <f t="shared" ca="1" si="56"/>
        <v>0</v>
      </c>
      <c r="S864" t="str">
        <f t="shared" si="57"/>
        <v>ASRCMS202202</v>
      </c>
      <c r="T864" s="957">
        <f t="shared" si="58"/>
        <v>45230</v>
      </c>
      <c r="U864" t="str">
        <f t="shared" si="59"/>
        <v>Unaudited</v>
      </c>
    </row>
    <row r="865" spans="1:21" x14ac:dyDescent="0.25">
      <c r="A865" t="s">
        <v>438</v>
      </c>
      <c r="B865" t="s">
        <v>1380</v>
      </c>
      <c r="C865" t="s">
        <v>1381</v>
      </c>
      <c r="D865" s="15">
        <v>1900</v>
      </c>
      <c r="E865" s="121">
        <v>1</v>
      </c>
      <c r="F865" t="s">
        <v>442</v>
      </c>
      <c r="G865" s="121">
        <v>366</v>
      </c>
      <c r="H865" t="s">
        <v>383</v>
      </c>
      <c r="I865" t="s">
        <v>489</v>
      </c>
      <c r="J865" t="s">
        <v>451</v>
      </c>
      <c r="K865" t="s">
        <v>436</v>
      </c>
      <c r="L865" s="755" t="s">
        <v>80</v>
      </c>
      <c r="M865" t="s">
        <v>98</v>
      </c>
      <c r="N865" s="680">
        <f t="shared" ca="1" si="56"/>
        <v>0</v>
      </c>
      <c r="O865" s="680">
        <f t="shared" ca="1" si="56"/>
        <v>0</v>
      </c>
      <c r="P865" s="680">
        <f t="shared" ca="1" si="56"/>
        <v>0</v>
      </c>
      <c r="Q865" s="680">
        <f t="shared" ca="1" si="56"/>
        <v>0</v>
      </c>
      <c r="R865" s="680">
        <f t="shared" ca="1" si="56"/>
        <v>0</v>
      </c>
      <c r="S865" t="str">
        <f t="shared" si="57"/>
        <v>ASRCMS202202</v>
      </c>
      <c r="T865" s="957">
        <f t="shared" si="58"/>
        <v>45230</v>
      </c>
      <c r="U865" t="str">
        <f t="shared" si="59"/>
        <v>Unaudited</v>
      </c>
    </row>
    <row r="866" spans="1:21" x14ac:dyDescent="0.25">
      <c r="A866" t="s">
        <v>438</v>
      </c>
      <c r="B866" t="s">
        <v>1380</v>
      </c>
      <c r="C866" t="s">
        <v>1381</v>
      </c>
      <c r="D866" s="15">
        <v>1900</v>
      </c>
      <c r="E866" s="121">
        <v>1</v>
      </c>
      <c r="F866" t="s">
        <v>442</v>
      </c>
      <c r="G866" s="121">
        <v>366</v>
      </c>
      <c r="H866" t="s">
        <v>383</v>
      </c>
      <c r="I866" t="s">
        <v>489</v>
      </c>
      <c r="J866" t="s">
        <v>451</v>
      </c>
      <c r="K866" t="s">
        <v>436</v>
      </c>
      <c r="L866" s="755" t="s">
        <v>81</v>
      </c>
      <c r="M866" t="s">
        <v>99</v>
      </c>
      <c r="N866" s="680">
        <f t="shared" ca="1" si="56"/>
        <v>0</v>
      </c>
      <c r="O866" s="680">
        <f t="shared" ca="1" si="56"/>
        <v>0</v>
      </c>
      <c r="P866" s="680">
        <f t="shared" ca="1" si="56"/>
        <v>0</v>
      </c>
      <c r="Q866" s="680">
        <f t="shared" ca="1" si="56"/>
        <v>0</v>
      </c>
      <c r="R866" s="680">
        <f t="shared" ca="1" si="56"/>
        <v>0</v>
      </c>
      <c r="S866" t="str">
        <f t="shared" si="57"/>
        <v>ASRCMS202202</v>
      </c>
      <c r="T866" s="957">
        <f t="shared" si="58"/>
        <v>45230</v>
      </c>
      <c r="U866" t="str">
        <f t="shared" si="59"/>
        <v>Unaudited</v>
      </c>
    </row>
    <row r="867" spans="1:21" x14ac:dyDescent="0.25">
      <c r="A867" t="s">
        <v>438</v>
      </c>
      <c r="B867" t="s">
        <v>1380</v>
      </c>
      <c r="C867" t="s">
        <v>1381</v>
      </c>
      <c r="D867" s="15">
        <v>1900</v>
      </c>
      <c r="E867" s="121">
        <v>1</v>
      </c>
      <c r="F867" t="s">
        <v>442</v>
      </c>
      <c r="G867" s="121">
        <v>366</v>
      </c>
      <c r="H867" t="s">
        <v>383</v>
      </c>
      <c r="I867" t="s">
        <v>489</v>
      </c>
      <c r="J867" t="s">
        <v>451</v>
      </c>
      <c r="K867" t="s">
        <v>436</v>
      </c>
      <c r="L867" s="755" t="s">
        <v>82</v>
      </c>
      <c r="M867" t="s">
        <v>100</v>
      </c>
      <c r="N867" s="680">
        <f t="shared" ca="1" si="56"/>
        <v>0</v>
      </c>
      <c r="O867" s="680">
        <f t="shared" ca="1" si="56"/>
        <v>0</v>
      </c>
      <c r="P867" s="680">
        <f t="shared" ca="1" si="56"/>
        <v>0</v>
      </c>
      <c r="Q867" s="680">
        <f t="shared" ca="1" si="56"/>
        <v>0</v>
      </c>
      <c r="R867" s="680">
        <f t="shared" ca="1" si="56"/>
        <v>0</v>
      </c>
      <c r="S867" t="str">
        <f t="shared" si="57"/>
        <v>ASRCMS202202</v>
      </c>
      <c r="T867" s="957">
        <f t="shared" si="58"/>
        <v>45230</v>
      </c>
      <c r="U867" t="str">
        <f t="shared" si="59"/>
        <v>Unaudited</v>
      </c>
    </row>
    <row r="868" spans="1:21" x14ac:dyDescent="0.25">
      <c r="A868" t="s">
        <v>438</v>
      </c>
      <c r="B868" t="s">
        <v>1380</v>
      </c>
      <c r="C868" t="s">
        <v>1381</v>
      </c>
      <c r="D868" s="15">
        <v>1900</v>
      </c>
      <c r="E868" s="121">
        <v>1</v>
      </c>
      <c r="F868" t="s">
        <v>442</v>
      </c>
      <c r="G868" s="121">
        <v>366</v>
      </c>
      <c r="H868" t="s">
        <v>383</v>
      </c>
      <c r="I868" t="s">
        <v>489</v>
      </c>
      <c r="J868" t="s">
        <v>451</v>
      </c>
      <c r="K868" t="s">
        <v>436</v>
      </c>
      <c r="L868" s="755" t="s">
        <v>217</v>
      </c>
      <c r="M868" t="s">
        <v>101</v>
      </c>
      <c r="N868" s="680">
        <f t="shared" ca="1" si="56"/>
        <v>0</v>
      </c>
      <c r="O868" s="680">
        <f t="shared" ca="1" si="56"/>
        <v>0</v>
      </c>
      <c r="P868" s="680">
        <f t="shared" ca="1" si="56"/>
        <v>0</v>
      </c>
      <c r="Q868" s="680">
        <f t="shared" ca="1" si="56"/>
        <v>0</v>
      </c>
      <c r="R868" s="680">
        <f t="shared" ca="1" si="56"/>
        <v>0</v>
      </c>
      <c r="S868" t="str">
        <f t="shared" si="57"/>
        <v>ASRCMS202202</v>
      </c>
      <c r="T868" s="957">
        <f t="shared" si="58"/>
        <v>45230</v>
      </c>
      <c r="U868" t="str">
        <f t="shared" si="59"/>
        <v>Unaudited</v>
      </c>
    </row>
    <row r="869" spans="1:21" x14ac:dyDescent="0.25">
      <c r="A869" t="s">
        <v>438</v>
      </c>
      <c r="B869" t="s">
        <v>1380</v>
      </c>
      <c r="C869" t="s">
        <v>1381</v>
      </c>
      <c r="D869" s="15">
        <v>1900</v>
      </c>
      <c r="E869" s="121">
        <v>1</v>
      </c>
      <c r="F869" t="s">
        <v>442</v>
      </c>
      <c r="G869" s="121">
        <v>366</v>
      </c>
      <c r="H869" t="s">
        <v>383</v>
      </c>
      <c r="I869" t="s">
        <v>489</v>
      </c>
      <c r="J869" t="s">
        <v>451</v>
      </c>
      <c r="K869" t="s">
        <v>436</v>
      </c>
      <c r="L869" s="755" t="s">
        <v>216</v>
      </c>
      <c r="M869" t="s">
        <v>28</v>
      </c>
      <c r="N869" s="680">
        <f t="shared" ca="1" si="56"/>
        <v>0</v>
      </c>
      <c r="O869" s="680">
        <f t="shared" ca="1" si="56"/>
        <v>0</v>
      </c>
      <c r="P869" s="680">
        <f t="shared" ca="1" si="56"/>
        <v>0</v>
      </c>
      <c r="Q869" s="680">
        <f t="shared" ca="1" si="56"/>
        <v>0</v>
      </c>
      <c r="R869" s="680">
        <f t="shared" ca="1" si="56"/>
        <v>0</v>
      </c>
      <c r="S869" t="str">
        <f t="shared" si="57"/>
        <v>ASRCMS202202</v>
      </c>
      <c r="T869" s="957">
        <f t="shared" si="58"/>
        <v>45230</v>
      </c>
      <c r="U869" t="str">
        <f t="shared" si="59"/>
        <v>Unaudited</v>
      </c>
    </row>
    <row r="870" spans="1:21" x14ac:dyDescent="0.25">
      <c r="A870" t="s">
        <v>438</v>
      </c>
      <c r="B870" t="s">
        <v>1380</v>
      </c>
      <c r="C870" t="s">
        <v>1381</v>
      </c>
      <c r="D870" s="15">
        <v>1900</v>
      </c>
      <c r="E870" s="121">
        <v>1</v>
      </c>
      <c r="F870" t="s">
        <v>442</v>
      </c>
      <c r="G870" s="121">
        <v>366</v>
      </c>
      <c r="H870" t="s">
        <v>383</v>
      </c>
      <c r="I870" t="s">
        <v>489</v>
      </c>
      <c r="J870" t="s">
        <v>437</v>
      </c>
      <c r="K870" t="s">
        <v>437</v>
      </c>
      <c r="L870" s="755" t="s">
        <v>84</v>
      </c>
      <c r="M870" t="s">
        <v>328</v>
      </c>
      <c r="N870" s="680">
        <f t="shared" ca="1" si="56"/>
        <v>0</v>
      </c>
      <c r="O870" s="680">
        <f t="shared" ca="1" si="56"/>
        <v>0</v>
      </c>
      <c r="P870" s="680">
        <f t="shared" ca="1" si="56"/>
        <v>0</v>
      </c>
      <c r="Q870" s="680">
        <f t="shared" ca="1" si="56"/>
        <v>0</v>
      </c>
      <c r="R870" s="680">
        <f t="shared" ca="1" si="56"/>
        <v>0</v>
      </c>
      <c r="S870" t="str">
        <f t="shared" si="57"/>
        <v>ASRCMS202202</v>
      </c>
      <c r="T870" s="957">
        <f t="shared" si="58"/>
        <v>45230</v>
      </c>
      <c r="U870" t="str">
        <f t="shared" si="59"/>
        <v>Unaudited</v>
      </c>
    </row>
    <row r="871" spans="1:21" x14ac:dyDescent="0.25">
      <c r="A871" t="s">
        <v>438</v>
      </c>
      <c r="B871" t="s">
        <v>1380</v>
      </c>
      <c r="C871" t="s">
        <v>1381</v>
      </c>
      <c r="D871" s="15">
        <v>1900</v>
      </c>
      <c r="E871" s="121">
        <v>1</v>
      </c>
      <c r="F871" t="s">
        <v>442</v>
      </c>
      <c r="G871" s="121">
        <v>366</v>
      </c>
      <c r="H871" t="s">
        <v>383</v>
      </c>
      <c r="I871" t="s">
        <v>489</v>
      </c>
      <c r="J871" t="s">
        <v>437</v>
      </c>
      <c r="K871" t="s">
        <v>437</v>
      </c>
      <c r="L871" s="755" t="s">
        <v>85</v>
      </c>
      <c r="M871" t="s">
        <v>326</v>
      </c>
      <c r="N871" s="680">
        <f t="shared" ca="1" si="56"/>
        <v>0</v>
      </c>
      <c r="O871" s="680">
        <f t="shared" ca="1" si="56"/>
        <v>0</v>
      </c>
      <c r="P871" s="680">
        <f t="shared" ca="1" si="56"/>
        <v>0</v>
      </c>
      <c r="Q871" s="680">
        <f t="shared" ca="1" si="56"/>
        <v>0</v>
      </c>
      <c r="R871" s="680">
        <f t="shared" ca="1" si="56"/>
        <v>0</v>
      </c>
      <c r="S871" t="str">
        <f t="shared" si="57"/>
        <v>ASRCMS202202</v>
      </c>
      <c r="T871" s="957">
        <f t="shared" si="58"/>
        <v>45230</v>
      </c>
      <c r="U871" t="str">
        <f t="shared" si="59"/>
        <v>Unaudited</v>
      </c>
    </row>
    <row r="872" spans="1:21" x14ac:dyDescent="0.25">
      <c r="A872" t="s">
        <v>438</v>
      </c>
      <c r="B872" t="s">
        <v>1380</v>
      </c>
      <c r="C872" t="s">
        <v>1381</v>
      </c>
      <c r="D872" s="15">
        <v>1900</v>
      </c>
      <c r="E872" s="121">
        <v>1</v>
      </c>
      <c r="F872" t="s">
        <v>442</v>
      </c>
      <c r="G872" s="121">
        <v>366</v>
      </c>
      <c r="H872" t="s">
        <v>383</v>
      </c>
      <c r="I872" t="s">
        <v>489</v>
      </c>
      <c r="J872" t="s">
        <v>437</v>
      </c>
      <c r="K872" t="s">
        <v>437</v>
      </c>
      <c r="L872" s="755" t="s">
        <v>86</v>
      </c>
      <c r="M872" t="s">
        <v>495</v>
      </c>
      <c r="N872" s="680">
        <f t="shared" ca="1" si="56"/>
        <v>0</v>
      </c>
      <c r="O872" s="680">
        <f t="shared" ca="1" si="56"/>
        <v>0</v>
      </c>
      <c r="P872" s="680">
        <f t="shared" ca="1" si="56"/>
        <v>0</v>
      </c>
      <c r="Q872" s="680">
        <f t="shared" ca="1" si="56"/>
        <v>0</v>
      </c>
      <c r="R872" s="680">
        <f t="shared" ca="1" si="56"/>
        <v>0</v>
      </c>
      <c r="S872" t="str">
        <f t="shared" si="57"/>
        <v>ASRCMS202202</v>
      </c>
      <c r="T872" s="957">
        <f t="shared" si="58"/>
        <v>45230</v>
      </c>
      <c r="U872" t="str">
        <f t="shared" si="59"/>
        <v>Unaudited</v>
      </c>
    </row>
    <row r="873" spans="1:21" x14ac:dyDescent="0.25">
      <c r="A873" t="s">
        <v>438</v>
      </c>
      <c r="B873" t="s">
        <v>1380</v>
      </c>
      <c r="C873" t="s">
        <v>1381</v>
      </c>
      <c r="D873" s="15">
        <v>1900</v>
      </c>
      <c r="E873" s="121">
        <v>1</v>
      </c>
      <c r="F873" t="s">
        <v>442</v>
      </c>
      <c r="G873" s="121">
        <v>366</v>
      </c>
      <c r="H873" t="s">
        <v>383</v>
      </c>
      <c r="I873" t="s">
        <v>489</v>
      </c>
      <c r="J873" t="s">
        <v>437</v>
      </c>
      <c r="K873" t="s">
        <v>437</v>
      </c>
      <c r="L873" s="755" t="s">
        <v>87</v>
      </c>
      <c r="M873" t="s">
        <v>496</v>
      </c>
      <c r="N873" s="680">
        <f t="shared" ca="1" si="56"/>
        <v>0</v>
      </c>
      <c r="O873" s="680">
        <f t="shared" ca="1" si="56"/>
        <v>0</v>
      </c>
      <c r="P873" s="680">
        <f t="shared" ca="1" si="56"/>
        <v>0</v>
      </c>
      <c r="Q873" s="680">
        <f t="shared" ca="1" si="56"/>
        <v>0</v>
      </c>
      <c r="R873" s="680">
        <f t="shared" ca="1" si="56"/>
        <v>0</v>
      </c>
      <c r="S873" t="str">
        <f t="shared" si="57"/>
        <v>ASRCMS202202</v>
      </c>
      <c r="T873" s="957">
        <f t="shared" si="58"/>
        <v>45230</v>
      </c>
      <c r="U873" t="str">
        <f t="shared" si="59"/>
        <v>Unaudited</v>
      </c>
    </row>
    <row r="874" spans="1:21" x14ac:dyDescent="0.25">
      <c r="A874" t="s">
        <v>438</v>
      </c>
      <c r="B874" t="s">
        <v>1380</v>
      </c>
      <c r="C874" t="s">
        <v>1381</v>
      </c>
      <c r="D874" s="15">
        <v>1900</v>
      </c>
      <c r="E874" s="121">
        <v>1</v>
      </c>
      <c r="F874" t="s">
        <v>442</v>
      </c>
      <c r="G874" s="121">
        <v>366</v>
      </c>
      <c r="H874" t="s">
        <v>383</v>
      </c>
      <c r="I874" t="s">
        <v>489</v>
      </c>
      <c r="J874" t="s">
        <v>437</v>
      </c>
      <c r="K874" t="s">
        <v>437</v>
      </c>
      <c r="L874" s="755" t="s">
        <v>214</v>
      </c>
      <c r="M874" t="s">
        <v>497</v>
      </c>
      <c r="N874" s="680">
        <f t="shared" ca="1" si="56"/>
        <v>0</v>
      </c>
      <c r="O874" s="680">
        <f t="shared" ca="1" si="56"/>
        <v>0</v>
      </c>
      <c r="P874" s="680">
        <f t="shared" ca="1" si="56"/>
        <v>0</v>
      </c>
      <c r="Q874" s="680">
        <f t="shared" ca="1" si="56"/>
        <v>0</v>
      </c>
      <c r="R874" s="680">
        <f t="shared" ca="1" si="56"/>
        <v>0</v>
      </c>
      <c r="S874" t="str">
        <f t="shared" si="57"/>
        <v>ASRCMS202202</v>
      </c>
      <c r="T874" s="957">
        <f t="shared" si="58"/>
        <v>45230</v>
      </c>
      <c r="U874" t="str">
        <f t="shared" si="59"/>
        <v>Unaudited</v>
      </c>
    </row>
    <row r="875" spans="1:21" x14ac:dyDescent="0.25">
      <c r="A875" t="s">
        <v>438</v>
      </c>
      <c r="B875" t="s">
        <v>1380</v>
      </c>
      <c r="C875" t="s">
        <v>1381</v>
      </c>
      <c r="D875" s="15">
        <v>1900</v>
      </c>
      <c r="E875" s="121">
        <v>1</v>
      </c>
      <c r="F875" t="s">
        <v>442</v>
      </c>
      <c r="G875" s="121">
        <v>366</v>
      </c>
      <c r="H875" t="s">
        <v>383</v>
      </c>
      <c r="I875" t="s">
        <v>490</v>
      </c>
      <c r="J875" t="s">
        <v>26</v>
      </c>
      <c r="K875" t="s">
        <v>26</v>
      </c>
      <c r="L875" s="755" t="s">
        <v>205</v>
      </c>
      <c r="M875" t="s">
        <v>26</v>
      </c>
      <c r="N875" s="680">
        <f t="shared" ca="1" si="56"/>
        <v>0</v>
      </c>
      <c r="O875" s="680">
        <f t="shared" ca="1" si="56"/>
        <v>0</v>
      </c>
      <c r="P875" s="680">
        <f t="shared" ca="1" si="56"/>
        <v>0</v>
      </c>
      <c r="Q875" s="680">
        <f t="shared" ca="1" si="56"/>
        <v>0</v>
      </c>
      <c r="R875" s="680">
        <f t="shared" ca="1" si="56"/>
        <v>0</v>
      </c>
      <c r="S875" t="str">
        <f t="shared" si="57"/>
        <v>ASRCMS202202</v>
      </c>
      <c r="T875" s="957">
        <f t="shared" si="58"/>
        <v>45230</v>
      </c>
      <c r="U875" t="str">
        <f t="shared" si="59"/>
        <v>Unaudited</v>
      </c>
    </row>
    <row r="876" spans="1:21" x14ac:dyDescent="0.25">
      <c r="A876" t="s">
        <v>438</v>
      </c>
      <c r="B876" t="s">
        <v>1380</v>
      </c>
      <c r="C876" t="s">
        <v>1381</v>
      </c>
      <c r="D876" s="15">
        <v>1900</v>
      </c>
      <c r="E876" s="121">
        <v>1</v>
      </c>
      <c r="F876" t="s">
        <v>1026</v>
      </c>
      <c r="G876" s="121" t="s">
        <v>1379</v>
      </c>
      <c r="H876" t="s">
        <v>383</v>
      </c>
      <c r="I876" t="s">
        <v>433</v>
      </c>
      <c r="J876" t="s">
        <v>433</v>
      </c>
      <c r="K876" t="s">
        <v>433</v>
      </c>
      <c r="M876" t="s">
        <v>433</v>
      </c>
      <c r="N876" s="680">
        <f t="shared" ca="1" si="56"/>
        <v>0</v>
      </c>
      <c r="O876" s="680">
        <f t="shared" ca="1" si="56"/>
        <v>0</v>
      </c>
      <c r="P876" s="680">
        <f t="shared" ca="1" si="56"/>
        <v>0</v>
      </c>
      <c r="Q876" s="680">
        <f t="shared" ca="1" si="56"/>
        <v>0</v>
      </c>
      <c r="R876" s="680">
        <f t="shared" ca="1" si="56"/>
        <v>0</v>
      </c>
      <c r="S876" t="str">
        <f t="shared" si="57"/>
        <v>ASRCMS202202</v>
      </c>
      <c r="T876" s="957">
        <f t="shared" si="58"/>
        <v>45230</v>
      </c>
      <c r="U876" t="str">
        <f t="shared" si="59"/>
        <v>Unaudited</v>
      </c>
    </row>
    <row r="877" spans="1:21" x14ac:dyDescent="0.25">
      <c r="A877" t="s">
        <v>438</v>
      </c>
      <c r="B877" t="s">
        <v>1380</v>
      </c>
      <c r="C877" t="s">
        <v>1381</v>
      </c>
      <c r="D877" s="15">
        <v>1900</v>
      </c>
      <c r="E877" s="121">
        <v>1</v>
      </c>
      <c r="F877" t="s">
        <v>1026</v>
      </c>
      <c r="G877" s="121" t="s">
        <v>1379</v>
      </c>
      <c r="H877" t="s">
        <v>383</v>
      </c>
      <c r="I877" t="s">
        <v>488</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ASRCMS202202</v>
      </c>
      <c r="T877" s="957">
        <f t="shared" si="58"/>
        <v>45230</v>
      </c>
      <c r="U877" t="str">
        <f t="shared" si="59"/>
        <v>Unaudited</v>
      </c>
    </row>
    <row r="878" spans="1:21" x14ac:dyDescent="0.25">
      <c r="A878" t="s">
        <v>438</v>
      </c>
      <c r="B878" t="s">
        <v>1380</v>
      </c>
      <c r="C878" t="s">
        <v>1381</v>
      </c>
      <c r="D878" s="15">
        <v>1900</v>
      </c>
      <c r="E878" s="121">
        <v>1</v>
      </c>
      <c r="F878" t="s">
        <v>1026</v>
      </c>
      <c r="G878" s="121" t="s">
        <v>1379</v>
      </c>
      <c r="H878" t="s">
        <v>383</v>
      </c>
      <c r="I878" t="s">
        <v>488</v>
      </c>
      <c r="J878" t="s">
        <v>12</v>
      </c>
      <c r="K878" t="s">
        <v>223</v>
      </c>
      <c r="L878" s="755">
        <v>1.2</v>
      </c>
      <c r="M878" t="s">
        <v>223</v>
      </c>
      <c r="N878" s="680">
        <f t="shared" ca="1" si="56"/>
        <v>0</v>
      </c>
      <c r="O878" s="680">
        <f t="shared" ca="1" si="56"/>
        <v>0</v>
      </c>
      <c r="P878" s="680">
        <f t="shared" ca="1" si="56"/>
        <v>0</v>
      </c>
      <c r="Q878" s="680">
        <f t="shared" ca="1" si="56"/>
        <v>0</v>
      </c>
      <c r="R878" s="680">
        <f t="shared" ca="1" si="56"/>
        <v>0</v>
      </c>
      <c r="S878" t="str">
        <f t="shared" si="57"/>
        <v>ASRCMS202202</v>
      </c>
      <c r="T878" s="957">
        <f t="shared" si="58"/>
        <v>45230</v>
      </c>
      <c r="U878" t="str">
        <f t="shared" si="59"/>
        <v>Unaudited</v>
      </c>
    </row>
    <row r="879" spans="1:21" x14ac:dyDescent="0.25">
      <c r="A879" t="s">
        <v>438</v>
      </c>
      <c r="B879" t="s">
        <v>1380</v>
      </c>
      <c r="C879" t="s">
        <v>1381</v>
      </c>
      <c r="D879" s="15">
        <v>1900</v>
      </c>
      <c r="E879" s="121">
        <v>1</v>
      </c>
      <c r="F879" t="s">
        <v>1026</v>
      </c>
      <c r="G879" s="121" t="s">
        <v>1379</v>
      </c>
      <c r="H879" t="s">
        <v>383</v>
      </c>
      <c r="I879" t="s">
        <v>488</v>
      </c>
      <c r="J879" t="s">
        <v>12</v>
      </c>
      <c r="K879" t="s">
        <v>1318</v>
      </c>
      <c r="L879" s="755" t="s">
        <v>1314</v>
      </c>
      <c r="M879" t="s">
        <v>1318</v>
      </c>
      <c r="N879" s="680">
        <f t="shared" ca="1" si="56"/>
        <v>0</v>
      </c>
      <c r="O879" s="680">
        <f t="shared" ca="1" si="56"/>
        <v>0</v>
      </c>
      <c r="P879" s="680">
        <f t="shared" ca="1" si="56"/>
        <v>0</v>
      </c>
      <c r="Q879" s="680">
        <f t="shared" ca="1" si="56"/>
        <v>0</v>
      </c>
      <c r="R879" s="680">
        <f t="shared" ca="1" si="56"/>
        <v>0</v>
      </c>
      <c r="S879" t="str">
        <f t="shared" si="57"/>
        <v>ASRCMS202202</v>
      </c>
      <c r="T879" s="957">
        <f t="shared" si="58"/>
        <v>45230</v>
      </c>
      <c r="U879" t="str">
        <f t="shared" si="59"/>
        <v>Unaudited</v>
      </c>
    </row>
    <row r="880" spans="1:21" x14ac:dyDescent="0.25">
      <c r="A880" t="s">
        <v>438</v>
      </c>
      <c r="B880" t="s">
        <v>1380</v>
      </c>
      <c r="C880" t="s">
        <v>1381</v>
      </c>
      <c r="D880" s="15">
        <v>1900</v>
      </c>
      <c r="E880" s="121">
        <v>1</v>
      </c>
      <c r="F880" t="s">
        <v>1026</v>
      </c>
      <c r="G880" s="121" t="s">
        <v>1379</v>
      </c>
      <c r="H880" t="s">
        <v>383</v>
      </c>
      <c r="I880" t="s">
        <v>488</v>
      </c>
      <c r="J880" t="s">
        <v>12</v>
      </c>
      <c r="K880" t="s">
        <v>1320</v>
      </c>
      <c r="L880" s="755" t="s">
        <v>1319</v>
      </c>
      <c r="M880" t="s">
        <v>1320</v>
      </c>
      <c r="N880" s="680">
        <f t="shared" ca="1" si="56"/>
        <v>0</v>
      </c>
      <c r="O880" s="680">
        <f t="shared" ca="1" si="56"/>
        <v>0</v>
      </c>
      <c r="P880" s="680">
        <f t="shared" ca="1" si="56"/>
        <v>0</v>
      </c>
      <c r="Q880" s="680">
        <f t="shared" ca="1" si="56"/>
        <v>0</v>
      </c>
      <c r="R880" s="680">
        <f t="shared" ca="1" si="56"/>
        <v>0</v>
      </c>
      <c r="S880" t="str">
        <f t="shared" si="57"/>
        <v>ASRCMS202202</v>
      </c>
      <c r="T880" s="957">
        <f t="shared" si="58"/>
        <v>45230</v>
      </c>
      <c r="U880" t="str">
        <f t="shared" si="59"/>
        <v>Unaudited</v>
      </c>
    </row>
    <row r="881" spans="1:21" x14ac:dyDescent="0.25">
      <c r="A881" t="s">
        <v>438</v>
      </c>
      <c r="B881" t="s">
        <v>1380</v>
      </c>
      <c r="C881" t="s">
        <v>1381</v>
      </c>
      <c r="D881" s="15">
        <v>1900</v>
      </c>
      <c r="E881" s="121">
        <v>1</v>
      </c>
      <c r="F881" t="s">
        <v>1026</v>
      </c>
      <c r="G881" s="121" t="s">
        <v>1379</v>
      </c>
      <c r="H881" t="s">
        <v>383</v>
      </c>
      <c r="I881" t="s">
        <v>488</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ASRCMS202202</v>
      </c>
      <c r="T881" s="957">
        <f t="shared" si="58"/>
        <v>45230</v>
      </c>
      <c r="U881" t="str">
        <f t="shared" si="59"/>
        <v>Unaudited</v>
      </c>
    </row>
    <row r="882" spans="1:21" x14ac:dyDescent="0.25">
      <c r="A882" t="s">
        <v>438</v>
      </c>
      <c r="B882" t="s">
        <v>1380</v>
      </c>
      <c r="C882" t="s">
        <v>1381</v>
      </c>
      <c r="D882" s="15">
        <v>1900</v>
      </c>
      <c r="E882" s="121">
        <v>1</v>
      </c>
      <c r="F882" t="s">
        <v>1026</v>
      </c>
      <c r="G882" s="121" t="s">
        <v>1379</v>
      </c>
      <c r="H882" t="s">
        <v>383</v>
      </c>
      <c r="I882" t="s">
        <v>489</v>
      </c>
      <c r="J882" t="s">
        <v>434</v>
      </c>
      <c r="K882" t="s">
        <v>791</v>
      </c>
      <c r="L882" s="755">
        <v>2.1</v>
      </c>
      <c r="M882" t="s">
        <v>726</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ASRCMS202202</v>
      </c>
      <c r="T882" s="957">
        <f t="shared" si="58"/>
        <v>45230</v>
      </c>
      <c r="U882" t="str">
        <f t="shared" si="59"/>
        <v>Unaudited</v>
      </c>
    </row>
    <row r="883" spans="1:21" x14ac:dyDescent="0.25">
      <c r="A883" t="s">
        <v>438</v>
      </c>
      <c r="B883" t="s">
        <v>1380</v>
      </c>
      <c r="C883" t="s">
        <v>1381</v>
      </c>
      <c r="D883" s="15">
        <v>1900</v>
      </c>
      <c r="E883" s="121">
        <v>1</v>
      </c>
      <c r="F883" t="s">
        <v>1026</v>
      </c>
      <c r="G883" s="121" t="s">
        <v>1379</v>
      </c>
      <c r="H883" t="s">
        <v>383</v>
      </c>
      <c r="I883" t="s">
        <v>489</v>
      </c>
      <c r="J883" t="s">
        <v>434</v>
      </c>
      <c r="K883" t="s">
        <v>791</v>
      </c>
      <c r="L883" s="755">
        <v>2.2000000000000002</v>
      </c>
      <c r="M883" t="s">
        <v>727</v>
      </c>
      <c r="N883" s="680">
        <f t="shared" ca="1" si="60"/>
        <v>0</v>
      </c>
      <c r="O883" s="680">
        <f t="shared" ca="1" si="60"/>
        <v>0</v>
      </c>
      <c r="P883" s="680">
        <f t="shared" ca="1" si="60"/>
        <v>0</v>
      </c>
      <c r="Q883" s="680">
        <f t="shared" ca="1" si="60"/>
        <v>0</v>
      </c>
      <c r="R883" s="680">
        <f t="shared" ca="1" si="60"/>
        <v>0</v>
      </c>
      <c r="S883" t="str">
        <f t="shared" si="57"/>
        <v>ASRCMS202202</v>
      </c>
      <c r="T883" s="957">
        <f t="shared" si="58"/>
        <v>45230</v>
      </c>
      <c r="U883" t="str">
        <f t="shared" si="59"/>
        <v>Unaudited</v>
      </c>
    </row>
    <row r="884" spans="1:21" x14ac:dyDescent="0.25">
      <c r="A884" t="s">
        <v>438</v>
      </c>
      <c r="B884" t="s">
        <v>1380</v>
      </c>
      <c r="C884" t="s">
        <v>1381</v>
      </c>
      <c r="D884" s="15">
        <v>1900</v>
      </c>
      <c r="E884" s="121">
        <v>1</v>
      </c>
      <c r="F884" t="s">
        <v>1026</v>
      </c>
      <c r="G884" s="121" t="s">
        <v>1379</v>
      </c>
      <c r="H884" t="s">
        <v>383</v>
      </c>
      <c r="I884" t="s">
        <v>489</v>
      </c>
      <c r="J884" t="s">
        <v>434</v>
      </c>
      <c r="K884" t="s">
        <v>791</v>
      </c>
      <c r="L884" s="755">
        <v>2.2999999999999998</v>
      </c>
      <c r="M884" t="s">
        <v>728</v>
      </c>
      <c r="N884" s="680">
        <f t="shared" ca="1" si="60"/>
        <v>0</v>
      </c>
      <c r="O884" s="680">
        <f t="shared" ca="1" si="60"/>
        <v>0</v>
      </c>
      <c r="P884" s="680">
        <f t="shared" ca="1" si="60"/>
        <v>0</v>
      </c>
      <c r="Q884" s="680">
        <f t="shared" ca="1" si="60"/>
        <v>0</v>
      </c>
      <c r="R884" s="680">
        <f t="shared" ca="1" si="60"/>
        <v>0</v>
      </c>
      <c r="S884" t="str">
        <f t="shared" si="57"/>
        <v>ASRCMS202202</v>
      </c>
      <c r="T884" s="957">
        <f t="shared" si="58"/>
        <v>45230</v>
      </c>
      <c r="U884" t="str">
        <f t="shared" si="59"/>
        <v>Unaudited</v>
      </c>
    </row>
    <row r="885" spans="1:21" x14ac:dyDescent="0.25">
      <c r="A885" t="s">
        <v>438</v>
      </c>
      <c r="B885" t="s">
        <v>1380</v>
      </c>
      <c r="C885" t="s">
        <v>1381</v>
      </c>
      <c r="D885" s="15">
        <v>1900</v>
      </c>
      <c r="E885" s="121">
        <v>1</v>
      </c>
      <c r="F885" t="s">
        <v>1026</v>
      </c>
      <c r="G885" s="121" t="s">
        <v>1379</v>
      </c>
      <c r="H885" t="s">
        <v>383</v>
      </c>
      <c r="I885" t="s">
        <v>489</v>
      </c>
      <c r="J885" t="s">
        <v>434</v>
      </c>
      <c r="K885" t="s">
        <v>791</v>
      </c>
      <c r="L885" s="755">
        <v>2.4</v>
      </c>
      <c r="M885" t="s">
        <v>729</v>
      </c>
      <c r="N885" s="680">
        <f t="shared" ca="1" si="60"/>
        <v>0</v>
      </c>
      <c r="O885" s="680">
        <f t="shared" ca="1" si="60"/>
        <v>0</v>
      </c>
      <c r="P885" s="680">
        <f t="shared" ca="1" si="60"/>
        <v>0</v>
      </c>
      <c r="Q885" s="680">
        <f t="shared" ca="1" si="60"/>
        <v>0</v>
      </c>
      <c r="R885" s="680">
        <f t="shared" ca="1" si="60"/>
        <v>0</v>
      </c>
      <c r="S885" t="str">
        <f t="shared" si="57"/>
        <v>ASRCMS202202</v>
      </c>
      <c r="T885" s="957">
        <f t="shared" si="58"/>
        <v>45230</v>
      </c>
      <c r="U885" t="str">
        <f t="shared" si="59"/>
        <v>Unaudited</v>
      </c>
    </row>
    <row r="886" spans="1:21" x14ac:dyDescent="0.25">
      <c r="A886" t="s">
        <v>438</v>
      </c>
      <c r="B886" t="s">
        <v>1380</v>
      </c>
      <c r="C886" t="s">
        <v>1381</v>
      </c>
      <c r="D886" s="15">
        <v>1900</v>
      </c>
      <c r="E886" s="121">
        <v>1</v>
      </c>
      <c r="F886" t="s">
        <v>1026</v>
      </c>
      <c r="G886" s="121" t="s">
        <v>1379</v>
      </c>
      <c r="H886" t="s">
        <v>383</v>
      </c>
      <c r="I886" t="s">
        <v>489</v>
      </c>
      <c r="J886" t="s">
        <v>434</v>
      </c>
      <c r="K886" t="s">
        <v>791</v>
      </c>
      <c r="L886" s="755">
        <v>2.5</v>
      </c>
      <c r="M886" t="s">
        <v>771</v>
      </c>
      <c r="N886" s="680">
        <f t="shared" ca="1" si="60"/>
        <v>0</v>
      </c>
      <c r="O886" s="680">
        <f t="shared" ca="1" si="60"/>
        <v>0</v>
      </c>
      <c r="P886" s="680">
        <f t="shared" ca="1" si="60"/>
        <v>0</v>
      </c>
      <c r="Q886" s="680">
        <f t="shared" ca="1" si="60"/>
        <v>0</v>
      </c>
      <c r="R886" s="680">
        <f t="shared" ca="1" si="60"/>
        <v>0</v>
      </c>
      <c r="S886" t="str">
        <f t="shared" si="57"/>
        <v>ASRCMS202202</v>
      </c>
      <c r="T886" s="957">
        <f t="shared" si="58"/>
        <v>45230</v>
      </c>
      <c r="U886" t="str">
        <f t="shared" si="59"/>
        <v>Unaudited</v>
      </c>
    </row>
    <row r="887" spans="1:21" x14ac:dyDescent="0.25">
      <c r="A887" t="s">
        <v>438</v>
      </c>
      <c r="B887" t="s">
        <v>1380</v>
      </c>
      <c r="C887" t="s">
        <v>1381</v>
      </c>
      <c r="D887" s="15">
        <v>1900</v>
      </c>
      <c r="E887" s="121">
        <v>1</v>
      </c>
      <c r="F887" t="s">
        <v>1026</v>
      </c>
      <c r="G887" s="121" t="s">
        <v>1379</v>
      </c>
      <c r="H887" t="s">
        <v>383</v>
      </c>
      <c r="I887" t="s">
        <v>489</v>
      </c>
      <c r="J887" t="s">
        <v>434</v>
      </c>
      <c r="K887" t="s">
        <v>791</v>
      </c>
      <c r="L887" s="755">
        <v>2.6</v>
      </c>
      <c r="M887" t="s">
        <v>187</v>
      </c>
      <c r="N887" s="680">
        <f t="shared" ca="1" si="60"/>
        <v>0</v>
      </c>
      <c r="O887" s="680">
        <f t="shared" ca="1" si="60"/>
        <v>0</v>
      </c>
      <c r="P887" s="680">
        <f t="shared" ca="1" si="60"/>
        <v>0</v>
      </c>
      <c r="Q887" s="680">
        <f t="shared" ca="1" si="60"/>
        <v>0</v>
      </c>
      <c r="R887" s="680">
        <f t="shared" ca="1" si="60"/>
        <v>0</v>
      </c>
      <c r="S887" t="str">
        <f t="shared" si="57"/>
        <v>ASRCMS202202</v>
      </c>
      <c r="T887" s="957">
        <f t="shared" si="58"/>
        <v>45230</v>
      </c>
      <c r="U887" t="str">
        <f t="shared" si="59"/>
        <v>Unaudited</v>
      </c>
    </row>
    <row r="888" spans="1:21" x14ac:dyDescent="0.25">
      <c r="A888" t="s">
        <v>438</v>
      </c>
      <c r="B888" t="s">
        <v>1380</v>
      </c>
      <c r="C888" t="s">
        <v>1381</v>
      </c>
      <c r="D888" s="15">
        <v>1900</v>
      </c>
      <c r="E888" s="121">
        <v>1</v>
      </c>
      <c r="F888" t="s">
        <v>1026</v>
      </c>
      <c r="G888" s="121" t="s">
        <v>1379</v>
      </c>
      <c r="H888" t="s">
        <v>383</v>
      </c>
      <c r="I888" t="s">
        <v>489</v>
      </c>
      <c r="J888" t="s">
        <v>434</v>
      </c>
      <c r="K888" t="s">
        <v>791</v>
      </c>
      <c r="L888" s="755">
        <v>2.7</v>
      </c>
      <c r="M888" t="s">
        <v>792</v>
      </c>
      <c r="N888" s="680">
        <f t="shared" ca="1" si="60"/>
        <v>0</v>
      </c>
      <c r="O888" s="680">
        <f t="shared" ca="1" si="60"/>
        <v>0</v>
      </c>
      <c r="P888" s="680">
        <f t="shared" ca="1" si="60"/>
        <v>0</v>
      </c>
      <c r="Q888" s="680">
        <f t="shared" ca="1" si="60"/>
        <v>0</v>
      </c>
      <c r="R888" s="680">
        <f t="shared" ca="1" si="60"/>
        <v>0</v>
      </c>
      <c r="S888" t="str">
        <f t="shared" si="57"/>
        <v>ASRCMS202202</v>
      </c>
      <c r="T888" s="957">
        <f t="shared" si="58"/>
        <v>45230</v>
      </c>
      <c r="U888" t="str">
        <f t="shared" si="59"/>
        <v>Unaudited</v>
      </c>
    </row>
    <row r="889" spans="1:21" x14ac:dyDescent="0.25">
      <c r="A889" t="s">
        <v>438</v>
      </c>
      <c r="B889" t="s">
        <v>1380</v>
      </c>
      <c r="C889" t="s">
        <v>1381</v>
      </c>
      <c r="D889" s="15">
        <v>1900</v>
      </c>
      <c r="E889" s="121">
        <v>1</v>
      </c>
      <c r="F889" t="s">
        <v>1026</v>
      </c>
      <c r="G889" s="121" t="s">
        <v>1379</v>
      </c>
      <c r="H889" t="s">
        <v>383</v>
      </c>
      <c r="I889" t="s">
        <v>489</v>
      </c>
      <c r="J889" t="s">
        <v>434</v>
      </c>
      <c r="K889" t="s">
        <v>791</v>
      </c>
      <c r="L889" s="755">
        <v>2.8</v>
      </c>
      <c r="M889" t="s">
        <v>793</v>
      </c>
      <c r="N889" s="680">
        <f t="shared" ca="1" si="60"/>
        <v>0</v>
      </c>
      <c r="O889" s="680">
        <f t="shared" ca="1" si="60"/>
        <v>0</v>
      </c>
      <c r="P889" s="680">
        <f t="shared" ca="1" si="60"/>
        <v>0</v>
      </c>
      <c r="Q889" s="680">
        <f t="shared" ca="1" si="60"/>
        <v>0</v>
      </c>
      <c r="R889" s="680">
        <f t="shared" ca="1" si="60"/>
        <v>0</v>
      </c>
      <c r="S889" t="str">
        <f t="shared" si="57"/>
        <v>ASRCMS202202</v>
      </c>
      <c r="T889" s="957">
        <f t="shared" si="58"/>
        <v>45230</v>
      </c>
      <c r="U889" t="str">
        <f t="shared" si="59"/>
        <v>Unaudited</v>
      </c>
    </row>
    <row r="890" spans="1:21" x14ac:dyDescent="0.25">
      <c r="A890" t="s">
        <v>438</v>
      </c>
      <c r="B890" t="s">
        <v>1380</v>
      </c>
      <c r="C890" t="s">
        <v>1381</v>
      </c>
      <c r="D890" s="15">
        <v>1900</v>
      </c>
      <c r="E890" s="121">
        <v>1</v>
      </c>
      <c r="F890" t="s">
        <v>1026</v>
      </c>
      <c r="G890" s="121" t="s">
        <v>1379</v>
      </c>
      <c r="H890" t="s">
        <v>383</v>
      </c>
      <c r="I890" t="s">
        <v>489</v>
      </c>
      <c r="J890" t="s">
        <v>434</v>
      </c>
      <c r="K890" t="s">
        <v>791</v>
      </c>
      <c r="L890" s="755">
        <v>2.9</v>
      </c>
      <c r="M890" t="s">
        <v>774</v>
      </c>
      <c r="N890" s="680">
        <f t="shared" ca="1" si="60"/>
        <v>0</v>
      </c>
      <c r="O890" s="680">
        <f t="shared" ca="1" si="60"/>
        <v>0</v>
      </c>
      <c r="P890" s="680">
        <f t="shared" ca="1" si="60"/>
        <v>0</v>
      </c>
      <c r="Q890" s="680">
        <f t="shared" ca="1" si="60"/>
        <v>0</v>
      </c>
      <c r="R890" s="680">
        <f t="shared" ca="1" si="60"/>
        <v>0</v>
      </c>
      <c r="S890" t="str">
        <f t="shared" si="57"/>
        <v>ASRCMS202202</v>
      </c>
      <c r="T890" s="957">
        <f t="shared" si="58"/>
        <v>45230</v>
      </c>
      <c r="U890" t="str">
        <f t="shared" si="59"/>
        <v>Unaudited</v>
      </c>
    </row>
    <row r="891" spans="1:21" x14ac:dyDescent="0.25">
      <c r="A891" t="s">
        <v>438</v>
      </c>
      <c r="B891" t="s">
        <v>1380</v>
      </c>
      <c r="C891" t="s">
        <v>1381</v>
      </c>
      <c r="D891" s="15">
        <v>1900</v>
      </c>
      <c r="E891" s="121">
        <v>1</v>
      </c>
      <c r="F891" t="s">
        <v>1026</v>
      </c>
      <c r="G891" s="121" t="s">
        <v>1379</v>
      </c>
      <c r="H891" t="s">
        <v>383</v>
      </c>
      <c r="I891" t="s">
        <v>489</v>
      </c>
      <c r="J891" t="s">
        <v>434</v>
      </c>
      <c r="K891" t="s">
        <v>224</v>
      </c>
      <c r="L891" s="755">
        <v>2.11</v>
      </c>
      <c r="M891" t="s">
        <v>229</v>
      </c>
      <c r="N891" s="680">
        <f t="shared" ca="1" si="60"/>
        <v>0</v>
      </c>
      <c r="O891" s="680">
        <f t="shared" ca="1" si="60"/>
        <v>0</v>
      </c>
      <c r="P891" s="680">
        <f t="shared" ca="1" si="60"/>
        <v>0</v>
      </c>
      <c r="Q891" s="680">
        <f t="shared" ca="1" si="60"/>
        <v>0</v>
      </c>
      <c r="R891" s="680">
        <f t="shared" ca="1" si="60"/>
        <v>0</v>
      </c>
      <c r="S891" t="str">
        <f t="shared" si="57"/>
        <v>ASRCMS202202</v>
      </c>
      <c r="T891" s="957">
        <f t="shared" si="58"/>
        <v>45230</v>
      </c>
      <c r="U891" t="str">
        <f t="shared" si="59"/>
        <v>Unaudited</v>
      </c>
    </row>
    <row r="892" spans="1:21" x14ac:dyDescent="0.25">
      <c r="A892" t="s">
        <v>438</v>
      </c>
      <c r="B892" t="s">
        <v>1380</v>
      </c>
      <c r="C892" t="s">
        <v>1381</v>
      </c>
      <c r="D892" s="15">
        <v>1900</v>
      </c>
      <c r="E892" s="121">
        <v>1</v>
      </c>
      <c r="F892" t="s">
        <v>1026</v>
      </c>
      <c r="G892" s="121" t="s">
        <v>1379</v>
      </c>
      <c r="H892" t="s">
        <v>383</v>
      </c>
      <c r="I892" t="s">
        <v>489</v>
      </c>
      <c r="J892" t="s">
        <v>434</v>
      </c>
      <c r="K892" t="s">
        <v>224</v>
      </c>
      <c r="L892" s="755">
        <v>2.12</v>
      </c>
      <c r="M892" t="s">
        <v>555</v>
      </c>
      <c r="N892" s="680">
        <f t="shared" ca="1" si="60"/>
        <v>0</v>
      </c>
      <c r="O892" s="680">
        <f t="shared" ca="1" si="60"/>
        <v>0</v>
      </c>
      <c r="P892" s="680">
        <f t="shared" ca="1" si="60"/>
        <v>0</v>
      </c>
      <c r="Q892" s="680">
        <f t="shared" ca="1" si="60"/>
        <v>0</v>
      </c>
      <c r="R892" s="680">
        <f t="shared" ca="1" si="60"/>
        <v>0</v>
      </c>
      <c r="S892" t="str">
        <f t="shared" si="57"/>
        <v>ASRCMS202202</v>
      </c>
      <c r="T892" s="957">
        <f t="shared" si="58"/>
        <v>45230</v>
      </c>
      <c r="U892" t="str">
        <f t="shared" si="59"/>
        <v>Unaudited</v>
      </c>
    </row>
    <row r="893" spans="1:21" x14ac:dyDescent="0.25">
      <c r="A893" t="s">
        <v>438</v>
      </c>
      <c r="B893" t="s">
        <v>1380</v>
      </c>
      <c r="C893" t="s">
        <v>1381</v>
      </c>
      <c r="D893" s="15">
        <v>1900</v>
      </c>
      <c r="E893" s="121">
        <v>1</v>
      </c>
      <c r="F893" t="s">
        <v>1026</v>
      </c>
      <c r="G893" s="121" t="s">
        <v>1379</v>
      </c>
      <c r="H893" t="s">
        <v>383</v>
      </c>
      <c r="I893" t="s">
        <v>489</v>
      </c>
      <c r="J893" t="s">
        <v>434</v>
      </c>
      <c r="K893" t="s">
        <v>224</v>
      </c>
      <c r="L893" s="755">
        <v>2.13</v>
      </c>
      <c r="M893" t="s">
        <v>230</v>
      </c>
      <c r="N893" s="680">
        <f t="shared" ca="1" si="60"/>
        <v>0</v>
      </c>
      <c r="O893" s="680">
        <f t="shared" ca="1" si="60"/>
        <v>0</v>
      </c>
      <c r="P893" s="680">
        <f t="shared" ca="1" si="60"/>
        <v>0</v>
      </c>
      <c r="Q893" s="680">
        <f t="shared" ca="1" si="60"/>
        <v>0</v>
      </c>
      <c r="R893" s="680">
        <f t="shared" ca="1" si="60"/>
        <v>0</v>
      </c>
      <c r="S893" t="str">
        <f t="shared" si="57"/>
        <v>ASRCMS202202</v>
      </c>
      <c r="T893" s="957">
        <f t="shared" si="58"/>
        <v>45230</v>
      </c>
      <c r="U893" t="str">
        <f t="shared" si="59"/>
        <v>Unaudited</v>
      </c>
    </row>
    <row r="894" spans="1:21" x14ac:dyDescent="0.25">
      <c r="A894" t="s">
        <v>438</v>
      </c>
      <c r="B894" t="s">
        <v>1380</v>
      </c>
      <c r="C894" t="s">
        <v>1381</v>
      </c>
      <c r="D894" s="15">
        <v>1900</v>
      </c>
      <c r="E894" s="121">
        <v>1</v>
      </c>
      <c r="F894" t="s">
        <v>1026</v>
      </c>
      <c r="G894" s="121" t="s">
        <v>1379</v>
      </c>
      <c r="H894" t="s">
        <v>383</v>
      </c>
      <c r="I894" t="s">
        <v>489</v>
      </c>
      <c r="J894" t="s">
        <v>434</v>
      </c>
      <c r="K894" t="s">
        <v>224</v>
      </c>
      <c r="L894" s="755">
        <v>2.14</v>
      </c>
      <c r="M894" t="s">
        <v>559</v>
      </c>
      <c r="N894" s="680">
        <f t="shared" ca="1" si="60"/>
        <v>0</v>
      </c>
      <c r="O894" s="680">
        <f t="shared" ca="1" si="60"/>
        <v>0</v>
      </c>
      <c r="P894" s="680">
        <f t="shared" ca="1" si="60"/>
        <v>0</v>
      </c>
      <c r="Q894" s="680">
        <f t="shared" ca="1" si="60"/>
        <v>0</v>
      </c>
      <c r="R894" s="680">
        <f t="shared" ca="1" si="60"/>
        <v>0</v>
      </c>
      <c r="S894" t="str">
        <f t="shared" si="57"/>
        <v>ASRCMS202202</v>
      </c>
      <c r="T894" s="957">
        <f t="shared" si="58"/>
        <v>45230</v>
      </c>
      <c r="U894" t="str">
        <f t="shared" si="59"/>
        <v>Unaudited</v>
      </c>
    </row>
    <row r="895" spans="1:21" x14ac:dyDescent="0.25">
      <c r="A895" t="s">
        <v>438</v>
      </c>
      <c r="B895" t="s">
        <v>1380</v>
      </c>
      <c r="C895" t="s">
        <v>1381</v>
      </c>
      <c r="D895" s="15">
        <v>1900</v>
      </c>
      <c r="E895" s="121">
        <v>1</v>
      </c>
      <c r="F895" t="s">
        <v>1026</v>
      </c>
      <c r="G895" s="121" t="s">
        <v>1379</v>
      </c>
      <c r="H895" t="s">
        <v>383</v>
      </c>
      <c r="I895" t="s">
        <v>489</v>
      </c>
      <c r="J895" t="s">
        <v>434</v>
      </c>
      <c r="K895" t="s">
        <v>224</v>
      </c>
      <c r="L895" s="755">
        <v>2.15</v>
      </c>
      <c r="M895" t="s">
        <v>20</v>
      </c>
      <c r="N895" s="680">
        <f t="shared" ca="1" si="60"/>
        <v>0</v>
      </c>
      <c r="O895" s="680">
        <f t="shared" ca="1" si="60"/>
        <v>0</v>
      </c>
      <c r="P895" s="680">
        <f t="shared" ca="1" si="60"/>
        <v>0</v>
      </c>
      <c r="Q895" s="680">
        <f t="shared" ca="1" si="60"/>
        <v>0</v>
      </c>
      <c r="R895" s="680">
        <f t="shared" ca="1" si="60"/>
        <v>0</v>
      </c>
      <c r="S895" t="str">
        <f t="shared" si="57"/>
        <v>ASRCMS202202</v>
      </c>
      <c r="T895" s="957">
        <f t="shared" si="58"/>
        <v>45230</v>
      </c>
      <c r="U895" t="str">
        <f t="shared" si="59"/>
        <v>Unaudited</v>
      </c>
    </row>
    <row r="896" spans="1:21" x14ac:dyDescent="0.25">
      <c r="A896" t="s">
        <v>438</v>
      </c>
      <c r="B896" t="s">
        <v>1380</v>
      </c>
      <c r="C896" t="s">
        <v>1381</v>
      </c>
      <c r="D896" s="15">
        <v>1900</v>
      </c>
      <c r="E896" s="121">
        <v>1</v>
      </c>
      <c r="F896" t="s">
        <v>1026</v>
      </c>
      <c r="G896" s="121" t="s">
        <v>1379</v>
      </c>
      <c r="H896" t="s">
        <v>383</v>
      </c>
      <c r="I896" t="s">
        <v>489</v>
      </c>
      <c r="J896" t="s">
        <v>434</v>
      </c>
      <c r="K896" t="s">
        <v>224</v>
      </c>
      <c r="L896" s="755">
        <v>2.16</v>
      </c>
      <c r="M896" t="s">
        <v>794</v>
      </c>
      <c r="N896" s="680">
        <f t="shared" ca="1" si="60"/>
        <v>0</v>
      </c>
      <c r="O896" s="680">
        <f t="shared" ca="1" si="60"/>
        <v>0</v>
      </c>
      <c r="P896" s="680">
        <f t="shared" ca="1" si="60"/>
        <v>0</v>
      </c>
      <c r="Q896" s="680">
        <f t="shared" ca="1" si="60"/>
        <v>0</v>
      </c>
      <c r="R896" s="680">
        <f t="shared" ca="1" si="60"/>
        <v>0</v>
      </c>
      <c r="S896" t="str">
        <f t="shared" si="57"/>
        <v>ASRCMS202202</v>
      </c>
      <c r="T896" s="957">
        <f t="shared" si="58"/>
        <v>45230</v>
      </c>
      <c r="U896" t="str">
        <f t="shared" si="59"/>
        <v>Unaudited</v>
      </c>
    </row>
    <row r="897" spans="1:21" x14ac:dyDescent="0.25">
      <c r="A897" t="s">
        <v>438</v>
      </c>
      <c r="B897" t="s">
        <v>1380</v>
      </c>
      <c r="C897" t="s">
        <v>1381</v>
      </c>
      <c r="D897" s="15">
        <v>1900</v>
      </c>
      <c r="E897" s="121">
        <v>1</v>
      </c>
      <c r="F897" t="s">
        <v>1026</v>
      </c>
      <c r="G897" s="121" t="s">
        <v>1379</v>
      </c>
      <c r="H897" t="s">
        <v>383</v>
      </c>
      <c r="I897" t="s">
        <v>489</v>
      </c>
      <c r="J897" t="s">
        <v>434</v>
      </c>
      <c r="K897" t="s">
        <v>224</v>
      </c>
      <c r="L897" s="755">
        <v>2.17</v>
      </c>
      <c r="M897" t="s">
        <v>1047</v>
      </c>
      <c r="N897" s="680">
        <f t="shared" ca="1" si="60"/>
        <v>0</v>
      </c>
      <c r="O897" s="680">
        <f t="shared" ca="1" si="60"/>
        <v>0</v>
      </c>
      <c r="P897" s="680">
        <f t="shared" ca="1" si="60"/>
        <v>0</v>
      </c>
      <c r="Q897" s="680">
        <f t="shared" ca="1" si="60"/>
        <v>0</v>
      </c>
      <c r="R897" s="680">
        <f t="shared" ca="1" si="60"/>
        <v>0</v>
      </c>
      <c r="S897" t="str">
        <f t="shared" si="57"/>
        <v>ASRCMS202202</v>
      </c>
      <c r="T897" s="957">
        <f t="shared" si="58"/>
        <v>45230</v>
      </c>
      <c r="U897" t="str">
        <f t="shared" si="59"/>
        <v>Unaudited</v>
      </c>
    </row>
    <row r="898" spans="1:21" x14ac:dyDescent="0.25">
      <c r="A898" t="s">
        <v>438</v>
      </c>
      <c r="B898" t="s">
        <v>1380</v>
      </c>
      <c r="C898" t="s">
        <v>1381</v>
      </c>
      <c r="D898" s="15">
        <v>1900</v>
      </c>
      <c r="E898" s="121">
        <v>1</v>
      </c>
      <c r="F898" t="s">
        <v>1026</v>
      </c>
      <c r="G898" s="121" t="s">
        <v>1379</v>
      </c>
      <c r="H898" t="s">
        <v>383</v>
      </c>
      <c r="I898" t="s">
        <v>489</v>
      </c>
      <c r="J898" t="s">
        <v>434</v>
      </c>
      <c r="K898" t="s">
        <v>224</v>
      </c>
      <c r="L898" s="755">
        <v>2.1800000000000002</v>
      </c>
      <c r="M898" t="s">
        <v>651</v>
      </c>
      <c r="N898" s="680">
        <f t="shared" ca="1" si="60"/>
        <v>0</v>
      </c>
      <c r="O898" s="680">
        <f t="shared" ca="1" si="60"/>
        <v>0</v>
      </c>
      <c r="P898" s="680">
        <f t="shared" ca="1" si="60"/>
        <v>0</v>
      </c>
      <c r="Q898" s="680">
        <f t="shared" ca="1" si="60"/>
        <v>0</v>
      </c>
      <c r="R898" s="680">
        <f t="shared" ca="1" si="60"/>
        <v>0</v>
      </c>
      <c r="S898" t="str">
        <f t="shared" ref="S898:S961" si="61">file_name</f>
        <v>ASRCMS202202</v>
      </c>
      <c r="T898" s="957">
        <f t="shared" ref="T898:T961" si="62">file_date</f>
        <v>45230</v>
      </c>
      <c r="U898" t="str">
        <f t="shared" ref="U898:U961" si="63">status</f>
        <v>Unaudited</v>
      </c>
    </row>
    <row r="899" spans="1:21" x14ac:dyDescent="0.25">
      <c r="A899" t="s">
        <v>438</v>
      </c>
      <c r="B899" t="s">
        <v>1380</v>
      </c>
      <c r="C899" t="s">
        <v>1381</v>
      </c>
      <c r="D899" s="15">
        <v>1900</v>
      </c>
      <c r="E899" s="121">
        <v>1</v>
      </c>
      <c r="F899" t="s">
        <v>1026</v>
      </c>
      <c r="G899" s="121" t="s">
        <v>1379</v>
      </c>
      <c r="H899" t="s">
        <v>383</v>
      </c>
      <c r="I899" t="s">
        <v>489</v>
      </c>
      <c r="J899" t="s">
        <v>434</v>
      </c>
      <c r="K899" t="s">
        <v>224</v>
      </c>
      <c r="L899" s="755">
        <v>2.19</v>
      </c>
      <c r="M899" t="s">
        <v>219</v>
      </c>
      <c r="N899" s="680">
        <f t="shared" ca="1" si="60"/>
        <v>0</v>
      </c>
      <c r="O899" s="680">
        <f t="shared" ca="1" si="60"/>
        <v>0</v>
      </c>
      <c r="P899" s="680">
        <f t="shared" ca="1" si="60"/>
        <v>0</v>
      </c>
      <c r="Q899" s="680">
        <f t="shared" ca="1" si="60"/>
        <v>0</v>
      </c>
      <c r="R899" s="680">
        <f t="shared" ca="1" si="60"/>
        <v>0</v>
      </c>
      <c r="S899" t="str">
        <f t="shared" si="61"/>
        <v>ASRCMS202202</v>
      </c>
      <c r="T899" s="957">
        <f t="shared" si="62"/>
        <v>45230</v>
      </c>
      <c r="U899" t="str">
        <f t="shared" si="63"/>
        <v>Unaudited</v>
      </c>
    </row>
    <row r="900" spans="1:21" x14ac:dyDescent="0.25">
      <c r="A900" t="s">
        <v>438</v>
      </c>
      <c r="B900" t="s">
        <v>1380</v>
      </c>
      <c r="C900" t="s">
        <v>1381</v>
      </c>
      <c r="D900" s="15">
        <v>1900</v>
      </c>
      <c r="E900" s="121">
        <v>1</v>
      </c>
      <c r="F900" t="s">
        <v>1026</v>
      </c>
      <c r="G900" s="121" t="s">
        <v>1379</v>
      </c>
      <c r="H900" t="s">
        <v>383</v>
      </c>
      <c r="I900" t="s">
        <v>489</v>
      </c>
      <c r="J900" t="s">
        <v>434</v>
      </c>
      <c r="K900" t="s">
        <v>224</v>
      </c>
      <c r="L900" s="755" t="s">
        <v>700</v>
      </c>
      <c r="M900" t="s">
        <v>231</v>
      </c>
      <c r="N900" s="680">
        <f t="shared" ca="1" si="60"/>
        <v>0</v>
      </c>
      <c r="O900" s="680">
        <f t="shared" ca="1" si="60"/>
        <v>0</v>
      </c>
      <c r="P900" s="680">
        <f t="shared" ca="1" si="60"/>
        <v>0</v>
      </c>
      <c r="Q900" s="680">
        <f t="shared" ca="1" si="60"/>
        <v>0</v>
      </c>
      <c r="R900" s="680">
        <f t="shared" ca="1" si="60"/>
        <v>0</v>
      </c>
      <c r="S900" t="str">
        <f t="shared" si="61"/>
        <v>ASRCMS202202</v>
      </c>
      <c r="T900" s="957">
        <f t="shared" si="62"/>
        <v>45230</v>
      </c>
      <c r="U900" t="str">
        <f t="shared" si="63"/>
        <v>Unaudited</v>
      </c>
    </row>
    <row r="901" spans="1:21" x14ac:dyDescent="0.25">
      <c r="A901" t="s">
        <v>438</v>
      </c>
      <c r="B901" t="s">
        <v>1380</v>
      </c>
      <c r="C901" t="s">
        <v>1381</v>
      </c>
      <c r="D901" s="15">
        <v>1900</v>
      </c>
      <c r="E901" s="121">
        <v>1</v>
      </c>
      <c r="F901" t="s">
        <v>1026</v>
      </c>
      <c r="G901" s="121" t="s">
        <v>1379</v>
      </c>
      <c r="H901" t="s">
        <v>383</v>
      </c>
      <c r="I901" t="s">
        <v>489</v>
      </c>
      <c r="J901" t="s">
        <v>434</v>
      </c>
      <c r="K901" t="s">
        <v>224</v>
      </c>
      <c r="L901" s="755">
        <v>2.21</v>
      </c>
      <c r="M901" t="s">
        <v>467</v>
      </c>
      <c r="N901" s="680">
        <f t="shared" ca="1" si="60"/>
        <v>0</v>
      </c>
      <c r="O901" s="680">
        <f t="shared" ca="1" si="60"/>
        <v>0</v>
      </c>
      <c r="P901" s="680">
        <f t="shared" ca="1" si="60"/>
        <v>0</v>
      </c>
      <c r="Q901" s="680">
        <f t="shared" ca="1" si="60"/>
        <v>0</v>
      </c>
      <c r="R901" s="680">
        <f t="shared" ca="1" si="60"/>
        <v>0</v>
      </c>
      <c r="S901" t="str">
        <f t="shared" si="61"/>
        <v>ASRCMS202202</v>
      </c>
      <c r="T901" s="957">
        <f t="shared" si="62"/>
        <v>45230</v>
      </c>
      <c r="U901" t="str">
        <f t="shared" si="63"/>
        <v>Unaudited</v>
      </c>
    </row>
    <row r="902" spans="1:21" x14ac:dyDescent="0.25">
      <c r="A902" t="s">
        <v>438</v>
      </c>
      <c r="B902" t="s">
        <v>1380</v>
      </c>
      <c r="C902" t="s">
        <v>1381</v>
      </c>
      <c r="D902" s="15">
        <v>1900</v>
      </c>
      <c r="E902" s="121">
        <v>1</v>
      </c>
      <c r="F902" t="s">
        <v>1026</v>
      </c>
      <c r="G902" s="121" t="s">
        <v>1379</v>
      </c>
      <c r="H902" t="s">
        <v>383</v>
      </c>
      <c r="I902" t="s">
        <v>489</v>
      </c>
      <c r="J902" t="s">
        <v>434</v>
      </c>
      <c r="K902" t="s">
        <v>6</v>
      </c>
      <c r="L902" s="755" t="s">
        <v>70</v>
      </c>
      <c r="M902" t="s">
        <v>189</v>
      </c>
      <c r="N902" s="680">
        <f t="shared" ca="1" si="60"/>
        <v>0</v>
      </c>
      <c r="O902" s="680">
        <f t="shared" ca="1" si="60"/>
        <v>0</v>
      </c>
      <c r="P902" s="680">
        <f t="shared" ca="1" si="60"/>
        <v>0</v>
      </c>
      <c r="Q902" s="680">
        <f t="shared" ca="1" si="60"/>
        <v>0</v>
      </c>
      <c r="R902" s="680">
        <f t="shared" ca="1" si="60"/>
        <v>0</v>
      </c>
      <c r="S902" t="str">
        <f t="shared" si="61"/>
        <v>ASRCMS202202</v>
      </c>
      <c r="T902" s="957">
        <f t="shared" si="62"/>
        <v>45230</v>
      </c>
      <c r="U902" t="str">
        <f t="shared" si="63"/>
        <v>Unaudited</v>
      </c>
    </row>
    <row r="903" spans="1:21" x14ac:dyDescent="0.25">
      <c r="A903" t="s">
        <v>438</v>
      </c>
      <c r="B903" t="s">
        <v>1380</v>
      </c>
      <c r="C903" t="s">
        <v>1381</v>
      </c>
      <c r="D903" s="15">
        <v>1900</v>
      </c>
      <c r="E903" s="121">
        <v>1</v>
      </c>
      <c r="F903" t="s">
        <v>1026</v>
      </c>
      <c r="G903" s="121" t="s">
        <v>1379</v>
      </c>
      <c r="H903" t="s">
        <v>383</v>
      </c>
      <c r="I903" t="s">
        <v>489</v>
      </c>
      <c r="J903" t="s">
        <v>434</v>
      </c>
      <c r="K903" t="s">
        <v>6</v>
      </c>
      <c r="L903" s="755" t="s">
        <v>71</v>
      </c>
      <c r="M903" t="s">
        <v>232</v>
      </c>
      <c r="N903" s="680">
        <f t="shared" ca="1" si="60"/>
        <v>0</v>
      </c>
      <c r="O903" s="680">
        <f t="shared" ca="1" si="60"/>
        <v>0</v>
      </c>
      <c r="P903" s="680">
        <f t="shared" ca="1" si="60"/>
        <v>0</v>
      </c>
      <c r="Q903" s="680">
        <f t="shared" ca="1" si="60"/>
        <v>0</v>
      </c>
      <c r="R903" s="680">
        <f t="shared" ca="1" si="60"/>
        <v>0</v>
      </c>
      <c r="S903" t="str">
        <f t="shared" si="61"/>
        <v>ASRCMS202202</v>
      </c>
      <c r="T903" s="957">
        <f t="shared" si="62"/>
        <v>45230</v>
      </c>
      <c r="U903" t="str">
        <f t="shared" si="63"/>
        <v>Unaudited</v>
      </c>
    </row>
    <row r="904" spans="1:21" x14ac:dyDescent="0.25">
      <c r="A904" t="s">
        <v>438</v>
      </c>
      <c r="B904" t="s">
        <v>1380</v>
      </c>
      <c r="C904" t="s">
        <v>1381</v>
      </c>
      <c r="D904" s="15">
        <v>1900</v>
      </c>
      <c r="E904" s="121">
        <v>1</v>
      </c>
      <c r="F904" t="s">
        <v>1026</v>
      </c>
      <c r="G904" s="121" t="s">
        <v>1379</v>
      </c>
      <c r="H904" t="s">
        <v>383</v>
      </c>
      <c r="I904" t="s">
        <v>489</v>
      </c>
      <c r="J904" t="s">
        <v>434</v>
      </c>
      <c r="K904" t="s">
        <v>6</v>
      </c>
      <c r="L904" s="755" t="s">
        <v>72</v>
      </c>
      <c r="M904" t="s">
        <v>165</v>
      </c>
      <c r="N904" s="680">
        <f t="shared" ca="1" si="60"/>
        <v>0</v>
      </c>
      <c r="O904" s="680">
        <f t="shared" ca="1" si="60"/>
        <v>0</v>
      </c>
      <c r="P904" s="680">
        <f t="shared" ca="1" si="60"/>
        <v>0</v>
      </c>
      <c r="Q904" s="680">
        <f t="shared" ca="1" si="60"/>
        <v>0</v>
      </c>
      <c r="R904" s="680">
        <f t="shared" ca="1" si="60"/>
        <v>0</v>
      </c>
      <c r="S904" t="str">
        <f t="shared" si="61"/>
        <v>ASRCMS202202</v>
      </c>
      <c r="T904" s="957">
        <f t="shared" si="62"/>
        <v>45230</v>
      </c>
      <c r="U904" t="str">
        <f t="shared" si="63"/>
        <v>Unaudited</v>
      </c>
    </row>
    <row r="905" spans="1:21" x14ac:dyDescent="0.25">
      <c r="A905" t="s">
        <v>438</v>
      </c>
      <c r="B905" t="s">
        <v>1380</v>
      </c>
      <c r="C905" t="s">
        <v>1381</v>
      </c>
      <c r="D905" s="15">
        <v>1900</v>
      </c>
      <c r="E905" s="121">
        <v>1</v>
      </c>
      <c r="F905" t="s">
        <v>1026</v>
      </c>
      <c r="G905" s="121" t="s">
        <v>1379</v>
      </c>
      <c r="H905" t="s">
        <v>383</v>
      </c>
      <c r="I905" t="s">
        <v>489</v>
      </c>
      <c r="J905" t="s">
        <v>434</v>
      </c>
      <c r="K905" t="s">
        <v>6</v>
      </c>
      <c r="L905" s="755">
        <v>3.4</v>
      </c>
      <c r="M905" t="s">
        <v>462</v>
      </c>
      <c r="N905" s="680">
        <f t="shared" ca="1" si="60"/>
        <v>0</v>
      </c>
      <c r="O905" s="680">
        <f t="shared" ca="1" si="60"/>
        <v>0</v>
      </c>
      <c r="P905" s="680">
        <f t="shared" ca="1" si="60"/>
        <v>0</v>
      </c>
      <c r="Q905" s="680">
        <f t="shared" ca="1" si="60"/>
        <v>0</v>
      </c>
      <c r="R905" s="680">
        <f t="shared" ca="1" si="60"/>
        <v>0</v>
      </c>
      <c r="S905" t="str">
        <f t="shared" si="61"/>
        <v>ASRCMS202202</v>
      </c>
      <c r="T905" s="957">
        <f t="shared" si="62"/>
        <v>45230</v>
      </c>
      <c r="U905" t="str">
        <f t="shared" si="63"/>
        <v>Unaudited</v>
      </c>
    </row>
    <row r="906" spans="1:21" x14ac:dyDescent="0.25">
      <c r="A906" t="s">
        <v>438</v>
      </c>
      <c r="B906" t="s">
        <v>1380</v>
      </c>
      <c r="C906" t="s">
        <v>1381</v>
      </c>
      <c r="D906" s="15">
        <v>1900</v>
      </c>
      <c r="E906" s="121">
        <v>1</v>
      </c>
      <c r="F906" t="s">
        <v>1026</v>
      </c>
      <c r="G906" s="121" t="s">
        <v>1379</v>
      </c>
      <c r="H906" t="s">
        <v>383</v>
      </c>
      <c r="I906" t="s">
        <v>489</v>
      </c>
      <c r="J906" t="s">
        <v>434</v>
      </c>
      <c r="K906" t="s">
        <v>435</v>
      </c>
      <c r="L906" s="755">
        <v>4.5</v>
      </c>
      <c r="M906" t="s">
        <v>32</v>
      </c>
      <c r="N906" s="680">
        <f t="shared" ca="1" si="60"/>
        <v>0</v>
      </c>
      <c r="O906" s="680">
        <f t="shared" ca="1" si="60"/>
        <v>0</v>
      </c>
      <c r="P906" s="680">
        <f t="shared" ca="1" si="60"/>
        <v>0</v>
      </c>
      <c r="Q906" s="680">
        <f t="shared" ca="1" si="60"/>
        <v>0</v>
      </c>
      <c r="R906" s="680">
        <f t="shared" ca="1" si="60"/>
        <v>0</v>
      </c>
      <c r="S906" t="str">
        <f t="shared" si="61"/>
        <v>ASRCMS202202</v>
      </c>
      <c r="T906" s="957">
        <f t="shared" si="62"/>
        <v>45230</v>
      </c>
      <c r="U906" t="str">
        <f t="shared" si="63"/>
        <v>Unaudited</v>
      </c>
    </row>
    <row r="907" spans="1:21" x14ac:dyDescent="0.25">
      <c r="A907" t="s">
        <v>438</v>
      </c>
      <c r="B907" t="s">
        <v>1380</v>
      </c>
      <c r="C907" t="s">
        <v>1381</v>
      </c>
      <c r="D907" s="15">
        <v>1900</v>
      </c>
      <c r="E907" s="121">
        <v>1</v>
      </c>
      <c r="F907" t="s">
        <v>1026</v>
      </c>
      <c r="G907" s="121" t="s">
        <v>1379</v>
      </c>
      <c r="H907" t="s">
        <v>383</v>
      </c>
      <c r="I907" t="s">
        <v>489</v>
      </c>
      <c r="J907" t="s">
        <v>434</v>
      </c>
      <c r="K907" t="s">
        <v>435</v>
      </c>
      <c r="L907" s="755" t="s">
        <v>939</v>
      </c>
      <c r="M907" t="s">
        <v>930</v>
      </c>
      <c r="N907" s="680">
        <f t="shared" ca="1" si="60"/>
        <v>0</v>
      </c>
      <c r="O907" s="680">
        <f t="shared" ca="1" si="60"/>
        <v>0</v>
      </c>
      <c r="P907" s="680">
        <f t="shared" ca="1" si="60"/>
        <v>0</v>
      </c>
      <c r="Q907" s="680">
        <f t="shared" ca="1" si="60"/>
        <v>0</v>
      </c>
      <c r="R907" s="680">
        <f t="shared" ca="1" si="60"/>
        <v>0</v>
      </c>
      <c r="S907" t="str">
        <f t="shared" si="61"/>
        <v>ASRCMS202202</v>
      </c>
      <c r="T907" s="957">
        <f t="shared" si="62"/>
        <v>45230</v>
      </c>
      <c r="U907" t="str">
        <f t="shared" si="63"/>
        <v>Unaudited</v>
      </c>
    </row>
    <row r="908" spans="1:21" x14ac:dyDescent="0.25">
      <c r="A908" t="s">
        <v>438</v>
      </c>
      <c r="B908" t="s">
        <v>1380</v>
      </c>
      <c r="C908" t="s">
        <v>1381</v>
      </c>
      <c r="D908" s="15">
        <v>1900</v>
      </c>
      <c r="E908" s="121">
        <v>1</v>
      </c>
      <c r="F908" t="s">
        <v>1026</v>
      </c>
      <c r="G908" s="121" t="s">
        <v>1379</v>
      </c>
      <c r="H908" t="s">
        <v>383</v>
      </c>
      <c r="I908" t="s">
        <v>489</v>
      </c>
      <c r="J908" t="s">
        <v>434</v>
      </c>
      <c r="K908" t="s">
        <v>435</v>
      </c>
      <c r="L908" s="755" t="s">
        <v>194</v>
      </c>
      <c r="M908" t="s">
        <v>40</v>
      </c>
      <c r="N908" s="680">
        <f t="shared" ca="1" si="60"/>
        <v>0</v>
      </c>
      <c r="O908" s="680">
        <f t="shared" ca="1" si="60"/>
        <v>0</v>
      </c>
      <c r="P908" s="680">
        <f t="shared" ca="1" si="60"/>
        <v>0</v>
      </c>
      <c r="Q908" s="680">
        <f t="shared" ca="1" si="60"/>
        <v>0</v>
      </c>
      <c r="R908" s="680">
        <f t="shared" ca="1" si="60"/>
        <v>0</v>
      </c>
      <c r="S908" t="str">
        <f t="shared" si="61"/>
        <v>ASRCMS202202</v>
      </c>
      <c r="T908" s="957">
        <f t="shared" si="62"/>
        <v>45230</v>
      </c>
      <c r="U908" t="str">
        <f t="shared" si="63"/>
        <v>Unaudited</v>
      </c>
    </row>
    <row r="909" spans="1:21" x14ac:dyDescent="0.25">
      <c r="A909" t="s">
        <v>438</v>
      </c>
      <c r="B909" t="s">
        <v>1380</v>
      </c>
      <c r="C909" t="s">
        <v>1381</v>
      </c>
      <c r="D909" s="15">
        <v>1900</v>
      </c>
      <c r="E909" s="121">
        <v>1</v>
      </c>
      <c r="F909" t="s">
        <v>1026</v>
      </c>
      <c r="G909" s="121" t="s">
        <v>1379</v>
      </c>
      <c r="H909" t="s">
        <v>383</v>
      </c>
      <c r="I909" t="s">
        <v>489</v>
      </c>
      <c r="J909" t="s">
        <v>434</v>
      </c>
      <c r="K909" t="s">
        <v>435</v>
      </c>
      <c r="L909" s="755" t="s">
        <v>193</v>
      </c>
      <c r="M909" t="s">
        <v>330</v>
      </c>
      <c r="N909" s="680">
        <f t="shared" ca="1" si="60"/>
        <v>0</v>
      </c>
      <c r="O909" s="680">
        <f t="shared" ca="1" si="60"/>
        <v>0</v>
      </c>
      <c r="P909" s="680">
        <f t="shared" ca="1" si="60"/>
        <v>0</v>
      </c>
      <c r="Q909" s="680">
        <f t="shared" ca="1" si="60"/>
        <v>0</v>
      </c>
      <c r="R909" s="680">
        <f t="shared" ca="1" si="60"/>
        <v>0</v>
      </c>
      <c r="S909" t="str">
        <f t="shared" si="61"/>
        <v>ASRCMS202202</v>
      </c>
      <c r="T909" s="957">
        <f t="shared" si="62"/>
        <v>45230</v>
      </c>
      <c r="U909" t="str">
        <f t="shared" si="63"/>
        <v>Unaudited</v>
      </c>
    </row>
    <row r="910" spans="1:21" x14ac:dyDescent="0.25">
      <c r="A910" t="s">
        <v>438</v>
      </c>
      <c r="B910" t="s">
        <v>1380</v>
      </c>
      <c r="C910" t="s">
        <v>1381</v>
      </c>
      <c r="D910" s="15">
        <v>1900</v>
      </c>
      <c r="E910" s="121">
        <v>1</v>
      </c>
      <c r="F910" t="s">
        <v>1026</v>
      </c>
      <c r="G910" s="121" t="s">
        <v>1379</v>
      </c>
      <c r="H910" t="s">
        <v>383</v>
      </c>
      <c r="I910" t="s">
        <v>489</v>
      </c>
      <c r="J910" t="s">
        <v>451</v>
      </c>
      <c r="K910" t="s">
        <v>436</v>
      </c>
      <c r="L910" s="755" t="s">
        <v>79</v>
      </c>
      <c r="M910" t="s">
        <v>27</v>
      </c>
      <c r="N910" s="680">
        <f t="shared" ca="1" si="60"/>
        <v>0</v>
      </c>
      <c r="O910" s="680">
        <f t="shared" ca="1" si="60"/>
        <v>0</v>
      </c>
      <c r="P910" s="680">
        <f t="shared" ca="1" si="60"/>
        <v>0</v>
      </c>
      <c r="Q910" s="680">
        <f t="shared" ca="1" si="60"/>
        <v>0</v>
      </c>
      <c r="R910" s="680">
        <f t="shared" ca="1" si="60"/>
        <v>0</v>
      </c>
      <c r="S910" t="str">
        <f t="shared" si="61"/>
        <v>ASRCMS202202</v>
      </c>
      <c r="T910" s="957">
        <f t="shared" si="62"/>
        <v>45230</v>
      </c>
      <c r="U910" t="str">
        <f t="shared" si="63"/>
        <v>Unaudited</v>
      </c>
    </row>
    <row r="911" spans="1:21" x14ac:dyDescent="0.25">
      <c r="A911" t="s">
        <v>438</v>
      </c>
      <c r="B911" t="s">
        <v>1380</v>
      </c>
      <c r="C911" t="s">
        <v>1381</v>
      </c>
      <c r="D911" s="15">
        <v>1900</v>
      </c>
      <c r="E911" s="121">
        <v>1</v>
      </c>
      <c r="F911" t="s">
        <v>1026</v>
      </c>
      <c r="G911" s="121" t="s">
        <v>1379</v>
      </c>
      <c r="H911" t="s">
        <v>383</v>
      </c>
      <c r="I911" t="s">
        <v>489</v>
      </c>
      <c r="J911" t="s">
        <v>451</v>
      </c>
      <c r="K911" t="s">
        <v>436</v>
      </c>
      <c r="L911" s="755" t="s">
        <v>80</v>
      </c>
      <c r="M911" t="s">
        <v>98</v>
      </c>
      <c r="N911" s="680">
        <f t="shared" ca="1" si="60"/>
        <v>0</v>
      </c>
      <c r="O911" s="680">
        <f t="shared" ca="1" si="60"/>
        <v>0</v>
      </c>
      <c r="P911" s="680">
        <f t="shared" ca="1" si="60"/>
        <v>0</v>
      </c>
      <c r="Q911" s="680">
        <f t="shared" ca="1" si="60"/>
        <v>0</v>
      </c>
      <c r="R911" s="680">
        <f t="shared" ca="1" si="60"/>
        <v>0</v>
      </c>
      <c r="S911" t="str">
        <f t="shared" si="61"/>
        <v>ASRCMS202202</v>
      </c>
      <c r="T911" s="957">
        <f t="shared" si="62"/>
        <v>45230</v>
      </c>
      <c r="U911" t="str">
        <f t="shared" si="63"/>
        <v>Unaudited</v>
      </c>
    </row>
    <row r="912" spans="1:21" x14ac:dyDescent="0.25">
      <c r="A912" t="s">
        <v>438</v>
      </c>
      <c r="B912" t="s">
        <v>1380</v>
      </c>
      <c r="C912" t="s">
        <v>1381</v>
      </c>
      <c r="D912" s="15">
        <v>1900</v>
      </c>
      <c r="E912" s="121">
        <v>1</v>
      </c>
      <c r="F912" t="s">
        <v>1026</v>
      </c>
      <c r="G912" s="121" t="s">
        <v>1379</v>
      </c>
      <c r="H912" t="s">
        <v>383</v>
      </c>
      <c r="I912" t="s">
        <v>489</v>
      </c>
      <c r="J912" t="s">
        <v>451</v>
      </c>
      <c r="K912" t="s">
        <v>436</v>
      </c>
      <c r="L912" s="755" t="s">
        <v>81</v>
      </c>
      <c r="M912" t="s">
        <v>99</v>
      </c>
      <c r="N912" s="680">
        <f t="shared" ca="1" si="60"/>
        <v>0</v>
      </c>
      <c r="O912" s="680">
        <f t="shared" ca="1" si="60"/>
        <v>0</v>
      </c>
      <c r="P912" s="680">
        <f t="shared" ca="1" si="60"/>
        <v>0</v>
      </c>
      <c r="Q912" s="680">
        <f t="shared" ca="1" si="60"/>
        <v>0</v>
      </c>
      <c r="R912" s="680">
        <f t="shared" ca="1" si="60"/>
        <v>0</v>
      </c>
      <c r="S912" t="str">
        <f t="shared" si="61"/>
        <v>ASRCMS202202</v>
      </c>
      <c r="T912" s="957">
        <f t="shared" si="62"/>
        <v>45230</v>
      </c>
      <c r="U912" t="str">
        <f t="shared" si="63"/>
        <v>Unaudited</v>
      </c>
    </row>
    <row r="913" spans="1:21" x14ac:dyDescent="0.25">
      <c r="A913" t="s">
        <v>438</v>
      </c>
      <c r="B913" t="s">
        <v>1380</v>
      </c>
      <c r="C913" t="s">
        <v>1381</v>
      </c>
      <c r="D913" s="15">
        <v>1900</v>
      </c>
      <c r="E913" s="121">
        <v>1</v>
      </c>
      <c r="F913" t="s">
        <v>1026</v>
      </c>
      <c r="G913" s="121" t="s">
        <v>1379</v>
      </c>
      <c r="H913" t="s">
        <v>383</v>
      </c>
      <c r="I913" t="s">
        <v>489</v>
      </c>
      <c r="J913" t="s">
        <v>451</v>
      </c>
      <c r="K913" t="s">
        <v>436</v>
      </c>
      <c r="L913" s="755" t="s">
        <v>82</v>
      </c>
      <c r="M913" t="s">
        <v>100</v>
      </c>
      <c r="N913" s="680">
        <f t="shared" ca="1" si="60"/>
        <v>0</v>
      </c>
      <c r="O913" s="680">
        <f t="shared" ca="1" si="60"/>
        <v>0</v>
      </c>
      <c r="P913" s="680">
        <f t="shared" ca="1" si="60"/>
        <v>0</v>
      </c>
      <c r="Q913" s="680">
        <f t="shared" ca="1" si="60"/>
        <v>0</v>
      </c>
      <c r="R913" s="680">
        <f t="shared" ca="1" si="60"/>
        <v>0</v>
      </c>
      <c r="S913" t="str">
        <f t="shared" si="61"/>
        <v>ASRCMS202202</v>
      </c>
      <c r="T913" s="957">
        <f t="shared" si="62"/>
        <v>45230</v>
      </c>
      <c r="U913" t="str">
        <f t="shared" si="63"/>
        <v>Unaudited</v>
      </c>
    </row>
    <row r="914" spans="1:21" x14ac:dyDescent="0.25">
      <c r="A914" t="s">
        <v>438</v>
      </c>
      <c r="B914" t="s">
        <v>1380</v>
      </c>
      <c r="C914" t="s">
        <v>1381</v>
      </c>
      <c r="D914" s="15">
        <v>1900</v>
      </c>
      <c r="E914" s="121">
        <v>1</v>
      </c>
      <c r="F914" t="s">
        <v>1026</v>
      </c>
      <c r="G914" s="121" t="s">
        <v>1379</v>
      </c>
      <c r="H914" t="s">
        <v>383</v>
      </c>
      <c r="I914" t="s">
        <v>489</v>
      </c>
      <c r="J914" t="s">
        <v>451</v>
      </c>
      <c r="K914" t="s">
        <v>436</v>
      </c>
      <c r="L914" s="755" t="s">
        <v>217</v>
      </c>
      <c r="M914" t="s">
        <v>101</v>
      </c>
      <c r="N914" s="680">
        <f t="shared" ca="1" si="60"/>
        <v>0</v>
      </c>
      <c r="O914" s="680">
        <f t="shared" ca="1" si="60"/>
        <v>0</v>
      </c>
      <c r="P914" s="680">
        <f t="shared" ca="1" si="60"/>
        <v>0</v>
      </c>
      <c r="Q914" s="680">
        <f t="shared" ca="1" si="60"/>
        <v>0</v>
      </c>
      <c r="R914" s="680">
        <f t="shared" ca="1" si="60"/>
        <v>0</v>
      </c>
      <c r="S914" t="str">
        <f t="shared" si="61"/>
        <v>ASRCMS202202</v>
      </c>
      <c r="T914" s="957">
        <f t="shared" si="62"/>
        <v>45230</v>
      </c>
      <c r="U914" t="str">
        <f t="shared" si="63"/>
        <v>Unaudited</v>
      </c>
    </row>
    <row r="915" spans="1:21" x14ac:dyDescent="0.25">
      <c r="A915" t="s">
        <v>438</v>
      </c>
      <c r="B915" t="s">
        <v>1380</v>
      </c>
      <c r="C915" t="s">
        <v>1381</v>
      </c>
      <c r="D915" s="15">
        <v>1900</v>
      </c>
      <c r="E915" s="121">
        <v>1</v>
      </c>
      <c r="F915" t="s">
        <v>1026</v>
      </c>
      <c r="G915" s="121" t="s">
        <v>1379</v>
      </c>
      <c r="H915" t="s">
        <v>383</v>
      </c>
      <c r="I915" t="s">
        <v>489</v>
      </c>
      <c r="J915" t="s">
        <v>451</v>
      </c>
      <c r="K915" t="s">
        <v>436</v>
      </c>
      <c r="L915" s="755" t="s">
        <v>216</v>
      </c>
      <c r="M915" t="s">
        <v>28</v>
      </c>
      <c r="N915" s="680">
        <f t="shared" ca="1" si="60"/>
        <v>0</v>
      </c>
      <c r="O915" s="680">
        <f t="shared" ca="1" si="60"/>
        <v>0</v>
      </c>
      <c r="P915" s="680">
        <f t="shared" ca="1" si="60"/>
        <v>0</v>
      </c>
      <c r="Q915" s="680">
        <f t="shared" ca="1" si="60"/>
        <v>0</v>
      </c>
      <c r="R915" s="680">
        <f t="shared" ca="1" si="60"/>
        <v>0</v>
      </c>
      <c r="S915" t="str">
        <f t="shared" si="61"/>
        <v>ASRCMS202202</v>
      </c>
      <c r="T915" s="957">
        <f t="shared" si="62"/>
        <v>45230</v>
      </c>
      <c r="U915" t="str">
        <f t="shared" si="63"/>
        <v>Unaudited</v>
      </c>
    </row>
    <row r="916" spans="1:21" x14ac:dyDescent="0.25">
      <c r="A916" t="s">
        <v>438</v>
      </c>
      <c r="B916" t="s">
        <v>1380</v>
      </c>
      <c r="C916" t="s">
        <v>1381</v>
      </c>
      <c r="D916" s="15">
        <v>1900</v>
      </c>
      <c r="E916" s="121">
        <v>1</v>
      </c>
      <c r="F916" t="s">
        <v>1026</v>
      </c>
      <c r="G916" s="121" t="s">
        <v>1379</v>
      </c>
      <c r="H916" t="s">
        <v>383</v>
      </c>
      <c r="I916" t="s">
        <v>489</v>
      </c>
      <c r="J916" t="s">
        <v>437</v>
      </c>
      <c r="K916" t="s">
        <v>437</v>
      </c>
      <c r="L916" s="755" t="s">
        <v>84</v>
      </c>
      <c r="M916" t="s">
        <v>328</v>
      </c>
      <c r="N916" s="680">
        <f t="shared" ca="1" si="60"/>
        <v>0</v>
      </c>
      <c r="O916" s="680">
        <f t="shared" ca="1" si="60"/>
        <v>0</v>
      </c>
      <c r="P916" s="680">
        <f t="shared" ca="1" si="60"/>
        <v>0</v>
      </c>
      <c r="Q916" s="680">
        <f t="shared" ca="1" si="60"/>
        <v>0</v>
      </c>
      <c r="R916" s="680">
        <f t="shared" ca="1" si="60"/>
        <v>0</v>
      </c>
      <c r="S916" t="str">
        <f t="shared" si="61"/>
        <v>ASRCMS202202</v>
      </c>
      <c r="T916" s="957">
        <f t="shared" si="62"/>
        <v>45230</v>
      </c>
      <c r="U916" t="str">
        <f t="shared" si="63"/>
        <v>Unaudited</v>
      </c>
    </row>
    <row r="917" spans="1:21" x14ac:dyDescent="0.25">
      <c r="A917" t="s">
        <v>438</v>
      </c>
      <c r="B917" t="s">
        <v>1380</v>
      </c>
      <c r="C917" t="s">
        <v>1381</v>
      </c>
      <c r="D917" s="15">
        <v>1900</v>
      </c>
      <c r="E917" s="121">
        <v>1</v>
      </c>
      <c r="F917" t="s">
        <v>1026</v>
      </c>
      <c r="G917" s="121" t="s">
        <v>1379</v>
      </c>
      <c r="H917" t="s">
        <v>383</v>
      </c>
      <c r="I917" t="s">
        <v>489</v>
      </c>
      <c r="J917" t="s">
        <v>437</v>
      </c>
      <c r="K917" t="s">
        <v>437</v>
      </c>
      <c r="L917" s="755" t="s">
        <v>85</v>
      </c>
      <c r="M917" t="s">
        <v>326</v>
      </c>
      <c r="N917" s="680">
        <f t="shared" ca="1" si="60"/>
        <v>0</v>
      </c>
      <c r="O917" s="680">
        <f t="shared" ca="1" si="60"/>
        <v>0</v>
      </c>
      <c r="P917" s="680">
        <f t="shared" ca="1" si="60"/>
        <v>0</v>
      </c>
      <c r="Q917" s="680">
        <f t="shared" ca="1" si="60"/>
        <v>0</v>
      </c>
      <c r="R917" s="680">
        <f t="shared" ca="1" si="60"/>
        <v>0</v>
      </c>
      <c r="S917" t="str">
        <f t="shared" si="61"/>
        <v>ASRCMS202202</v>
      </c>
      <c r="T917" s="957">
        <f t="shared" si="62"/>
        <v>45230</v>
      </c>
      <c r="U917" t="str">
        <f t="shared" si="63"/>
        <v>Unaudited</v>
      </c>
    </row>
    <row r="918" spans="1:21" x14ac:dyDescent="0.25">
      <c r="A918" t="s">
        <v>438</v>
      </c>
      <c r="B918" t="s">
        <v>1380</v>
      </c>
      <c r="C918" t="s">
        <v>1381</v>
      </c>
      <c r="D918" s="15">
        <v>1900</v>
      </c>
      <c r="E918" s="121">
        <v>1</v>
      </c>
      <c r="F918" t="s">
        <v>1026</v>
      </c>
      <c r="G918" s="121" t="s">
        <v>1379</v>
      </c>
      <c r="H918" t="s">
        <v>383</v>
      </c>
      <c r="I918" t="s">
        <v>489</v>
      </c>
      <c r="J918" t="s">
        <v>437</v>
      </c>
      <c r="K918" t="s">
        <v>437</v>
      </c>
      <c r="L918" s="755" t="s">
        <v>86</v>
      </c>
      <c r="M918" t="s">
        <v>495</v>
      </c>
      <c r="N918" s="680">
        <f t="shared" ca="1" si="60"/>
        <v>0</v>
      </c>
      <c r="O918" s="680">
        <f t="shared" ca="1" si="60"/>
        <v>0</v>
      </c>
      <c r="P918" s="680">
        <f t="shared" ca="1" si="60"/>
        <v>0</v>
      </c>
      <c r="Q918" s="680">
        <f t="shared" ca="1" si="60"/>
        <v>0</v>
      </c>
      <c r="R918" s="680">
        <f t="shared" ca="1" si="60"/>
        <v>0</v>
      </c>
      <c r="S918" t="str">
        <f t="shared" si="61"/>
        <v>ASRCMS202202</v>
      </c>
      <c r="T918" s="957">
        <f t="shared" si="62"/>
        <v>45230</v>
      </c>
      <c r="U918" t="str">
        <f t="shared" si="63"/>
        <v>Unaudited</v>
      </c>
    </row>
    <row r="919" spans="1:21" x14ac:dyDescent="0.25">
      <c r="A919" t="s">
        <v>438</v>
      </c>
      <c r="B919" t="s">
        <v>1380</v>
      </c>
      <c r="C919" t="s">
        <v>1381</v>
      </c>
      <c r="D919" s="15">
        <v>1900</v>
      </c>
      <c r="E919" s="121">
        <v>1</v>
      </c>
      <c r="F919" t="s">
        <v>1026</v>
      </c>
      <c r="G919" s="121" t="s">
        <v>1379</v>
      </c>
      <c r="H919" t="s">
        <v>383</v>
      </c>
      <c r="I919" t="s">
        <v>489</v>
      </c>
      <c r="J919" t="s">
        <v>437</v>
      </c>
      <c r="K919" t="s">
        <v>437</v>
      </c>
      <c r="L919" s="755" t="s">
        <v>87</v>
      </c>
      <c r="M919" t="s">
        <v>496</v>
      </c>
      <c r="N919" s="680">
        <f t="shared" ca="1" si="60"/>
        <v>0</v>
      </c>
      <c r="O919" s="680">
        <f t="shared" ca="1" si="60"/>
        <v>0</v>
      </c>
      <c r="P919" s="680">
        <f t="shared" ca="1" si="60"/>
        <v>0</v>
      </c>
      <c r="Q919" s="680">
        <f t="shared" ca="1" si="60"/>
        <v>0</v>
      </c>
      <c r="R919" s="680">
        <f t="shared" ca="1" si="60"/>
        <v>0</v>
      </c>
      <c r="S919" t="str">
        <f t="shared" si="61"/>
        <v>ASRCMS202202</v>
      </c>
      <c r="T919" s="957">
        <f t="shared" si="62"/>
        <v>45230</v>
      </c>
      <c r="U919" t="str">
        <f t="shared" si="63"/>
        <v>Unaudited</v>
      </c>
    </row>
    <row r="920" spans="1:21" x14ac:dyDescent="0.25">
      <c r="A920" t="s">
        <v>438</v>
      </c>
      <c r="B920" t="s">
        <v>1380</v>
      </c>
      <c r="C920" t="s">
        <v>1381</v>
      </c>
      <c r="D920" s="15">
        <v>1900</v>
      </c>
      <c r="E920" s="121">
        <v>1</v>
      </c>
      <c r="F920" t="s">
        <v>1026</v>
      </c>
      <c r="G920" s="121" t="s">
        <v>1379</v>
      </c>
      <c r="H920" t="s">
        <v>383</v>
      </c>
      <c r="I920" t="s">
        <v>489</v>
      </c>
      <c r="J920" t="s">
        <v>437</v>
      </c>
      <c r="K920" t="s">
        <v>437</v>
      </c>
      <c r="L920" s="755" t="s">
        <v>214</v>
      </c>
      <c r="M920" t="s">
        <v>497</v>
      </c>
      <c r="N920" s="680">
        <f t="shared" ca="1" si="60"/>
        <v>0</v>
      </c>
      <c r="O920" s="680">
        <f t="shared" ca="1" si="60"/>
        <v>0</v>
      </c>
      <c r="P920" s="680">
        <f t="shared" ca="1" si="60"/>
        <v>0</v>
      </c>
      <c r="Q920" s="680">
        <f t="shared" ca="1" si="60"/>
        <v>0</v>
      </c>
      <c r="R920" s="680">
        <f t="shared" ca="1" si="60"/>
        <v>0</v>
      </c>
      <c r="S920" t="str">
        <f t="shared" si="61"/>
        <v>ASRCMS202202</v>
      </c>
      <c r="T920" s="957">
        <f t="shared" si="62"/>
        <v>45230</v>
      </c>
      <c r="U920" t="str">
        <f t="shared" si="63"/>
        <v>Unaudited</v>
      </c>
    </row>
    <row r="921" spans="1:21" x14ac:dyDescent="0.25">
      <c r="A921" t="s">
        <v>438</v>
      </c>
      <c r="B921" t="s">
        <v>1380</v>
      </c>
      <c r="C921" t="s">
        <v>1381</v>
      </c>
      <c r="D921" s="15">
        <v>1900</v>
      </c>
      <c r="E921" s="121">
        <v>1</v>
      </c>
      <c r="F921" t="s">
        <v>1026</v>
      </c>
      <c r="G921" s="121" t="s">
        <v>1379</v>
      </c>
      <c r="H921" t="s">
        <v>383</v>
      </c>
      <c r="I921" t="s">
        <v>490</v>
      </c>
      <c r="J921" t="s">
        <v>26</v>
      </c>
      <c r="K921" t="s">
        <v>26</v>
      </c>
      <c r="L921" s="755" t="s">
        <v>205</v>
      </c>
      <c r="M921" t="s">
        <v>26</v>
      </c>
      <c r="N921" s="680">
        <f t="shared" ca="1" si="60"/>
        <v>0</v>
      </c>
      <c r="O921" s="680">
        <f t="shared" ca="1" si="60"/>
        <v>0</v>
      </c>
      <c r="P921" s="680">
        <f t="shared" ca="1" si="60"/>
        <v>0</v>
      </c>
      <c r="Q921" s="680">
        <f t="shared" ca="1" si="60"/>
        <v>0</v>
      </c>
      <c r="R921" s="680">
        <f t="shared" ca="1" si="60"/>
        <v>0</v>
      </c>
      <c r="S921" t="str">
        <f t="shared" si="61"/>
        <v>ASRCMS202202</v>
      </c>
      <c r="T921" s="957">
        <f t="shared" si="62"/>
        <v>45230</v>
      </c>
      <c r="U921" t="str">
        <f t="shared" si="63"/>
        <v>Unaudited</v>
      </c>
    </row>
    <row r="922" spans="1:21" x14ac:dyDescent="0.25">
      <c r="A922" t="s">
        <v>438</v>
      </c>
      <c r="B922" t="s">
        <v>1380</v>
      </c>
      <c r="C922" t="s">
        <v>1381</v>
      </c>
      <c r="D922" s="15">
        <v>1900</v>
      </c>
      <c r="E922" s="121">
        <v>1</v>
      </c>
      <c r="F922" t="s">
        <v>439</v>
      </c>
      <c r="G922" s="121">
        <v>91</v>
      </c>
      <c r="H922" t="s">
        <v>384</v>
      </c>
      <c r="I922" t="s">
        <v>433</v>
      </c>
      <c r="J922" t="s">
        <v>433</v>
      </c>
      <c r="K922" t="s">
        <v>433</v>
      </c>
      <c r="M922" t="s">
        <v>433</v>
      </c>
      <c r="N922" s="680">
        <f t="shared" ca="1" si="60"/>
        <v>0</v>
      </c>
      <c r="O922" s="680">
        <f t="shared" ca="1" si="60"/>
        <v>0</v>
      </c>
      <c r="P922" s="680">
        <f t="shared" ca="1" si="60"/>
        <v>0</v>
      </c>
      <c r="Q922" s="680">
        <f t="shared" ca="1" si="60"/>
        <v>0</v>
      </c>
      <c r="R922" s="680">
        <f t="shared" ca="1" si="60"/>
        <v>0</v>
      </c>
      <c r="S922" t="str">
        <f t="shared" si="61"/>
        <v>ASRCMS202202</v>
      </c>
      <c r="T922" s="957">
        <f t="shared" si="62"/>
        <v>45230</v>
      </c>
      <c r="U922" t="str">
        <f t="shared" si="63"/>
        <v>Unaudited</v>
      </c>
    </row>
    <row r="923" spans="1:21" x14ac:dyDescent="0.25">
      <c r="A923" t="s">
        <v>438</v>
      </c>
      <c r="B923" t="s">
        <v>1380</v>
      </c>
      <c r="C923" t="s">
        <v>1381</v>
      </c>
      <c r="D923" s="15">
        <v>1900</v>
      </c>
      <c r="E923" s="121">
        <v>1</v>
      </c>
      <c r="F923" t="s">
        <v>439</v>
      </c>
      <c r="G923" s="121">
        <v>91</v>
      </c>
      <c r="H923" t="s">
        <v>384</v>
      </c>
      <c r="I923" t="s">
        <v>488</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ASRCMS202202</v>
      </c>
      <c r="T923" s="957">
        <f t="shared" si="62"/>
        <v>45230</v>
      </c>
      <c r="U923" t="str">
        <f t="shared" si="63"/>
        <v>Unaudited</v>
      </c>
    </row>
    <row r="924" spans="1:21" x14ac:dyDescent="0.25">
      <c r="A924" t="s">
        <v>438</v>
      </c>
      <c r="B924" t="s">
        <v>1380</v>
      </c>
      <c r="C924" t="s">
        <v>1381</v>
      </c>
      <c r="D924" s="15">
        <v>1900</v>
      </c>
      <c r="E924" s="121">
        <v>1</v>
      </c>
      <c r="F924" t="s">
        <v>439</v>
      </c>
      <c r="G924" s="121">
        <v>91</v>
      </c>
      <c r="H924" t="s">
        <v>384</v>
      </c>
      <c r="I924" t="s">
        <v>488</v>
      </c>
      <c r="J924" t="s">
        <v>12</v>
      </c>
      <c r="K924" t="s">
        <v>223</v>
      </c>
      <c r="L924" s="755">
        <v>1.2</v>
      </c>
      <c r="M924" t="s">
        <v>223</v>
      </c>
      <c r="N924" s="680">
        <f t="shared" ca="1" si="60"/>
        <v>0</v>
      </c>
      <c r="O924" s="680">
        <f t="shared" ca="1" si="60"/>
        <v>0</v>
      </c>
      <c r="P924" s="680">
        <f t="shared" ca="1" si="60"/>
        <v>0</v>
      </c>
      <c r="Q924" s="680">
        <f t="shared" ca="1" si="60"/>
        <v>0</v>
      </c>
      <c r="R924" s="680">
        <f t="shared" ca="1" si="60"/>
        <v>0</v>
      </c>
      <c r="S924" t="str">
        <f t="shared" si="61"/>
        <v>ASRCMS202202</v>
      </c>
      <c r="T924" s="957">
        <f t="shared" si="62"/>
        <v>45230</v>
      </c>
      <c r="U924" t="str">
        <f t="shared" si="63"/>
        <v>Unaudited</v>
      </c>
    </row>
    <row r="925" spans="1:21" x14ac:dyDescent="0.25">
      <c r="A925" t="s">
        <v>438</v>
      </c>
      <c r="B925" t="s">
        <v>1380</v>
      </c>
      <c r="C925" t="s">
        <v>1381</v>
      </c>
      <c r="D925" s="15">
        <v>1900</v>
      </c>
      <c r="E925" s="121">
        <v>1</v>
      </c>
      <c r="F925" t="s">
        <v>439</v>
      </c>
      <c r="G925" s="121">
        <v>91</v>
      </c>
      <c r="H925" t="s">
        <v>384</v>
      </c>
      <c r="I925" t="s">
        <v>488</v>
      </c>
      <c r="J925" t="s">
        <v>12</v>
      </c>
      <c r="K925" t="s">
        <v>1318</v>
      </c>
      <c r="L925" s="755" t="s">
        <v>1314</v>
      </c>
      <c r="M925" t="s">
        <v>1318</v>
      </c>
      <c r="N925" s="680">
        <f t="shared" ca="1" si="60"/>
        <v>0</v>
      </c>
      <c r="O925" s="680">
        <f t="shared" ca="1" si="60"/>
        <v>0</v>
      </c>
      <c r="P925" s="680">
        <f t="shared" ca="1" si="60"/>
        <v>0</v>
      </c>
      <c r="Q925" s="680">
        <f t="shared" ca="1" si="60"/>
        <v>0</v>
      </c>
      <c r="R925" s="680">
        <f t="shared" ca="1" si="60"/>
        <v>0</v>
      </c>
      <c r="S925" t="str">
        <f t="shared" si="61"/>
        <v>ASRCMS202202</v>
      </c>
      <c r="T925" s="957">
        <f t="shared" si="62"/>
        <v>45230</v>
      </c>
      <c r="U925" t="str">
        <f t="shared" si="63"/>
        <v>Unaudited</v>
      </c>
    </row>
    <row r="926" spans="1:21" x14ac:dyDescent="0.25">
      <c r="A926" t="s">
        <v>438</v>
      </c>
      <c r="B926" t="s">
        <v>1380</v>
      </c>
      <c r="C926" t="s">
        <v>1381</v>
      </c>
      <c r="D926" s="15">
        <v>1900</v>
      </c>
      <c r="E926" s="121">
        <v>1</v>
      </c>
      <c r="F926" t="s">
        <v>439</v>
      </c>
      <c r="G926" s="121">
        <v>91</v>
      </c>
      <c r="H926" t="s">
        <v>384</v>
      </c>
      <c r="I926" t="s">
        <v>488</v>
      </c>
      <c r="J926" t="s">
        <v>12</v>
      </c>
      <c r="K926" t="s">
        <v>1320</v>
      </c>
      <c r="L926" s="755" t="s">
        <v>1319</v>
      </c>
      <c r="M926" t="s">
        <v>1320</v>
      </c>
      <c r="N926" s="680">
        <f t="shared" ca="1" si="60"/>
        <v>0</v>
      </c>
      <c r="O926" s="680">
        <f t="shared" ca="1" si="60"/>
        <v>0</v>
      </c>
      <c r="P926" s="680">
        <f t="shared" ca="1" si="60"/>
        <v>0</v>
      </c>
      <c r="Q926" s="680">
        <f t="shared" ca="1" si="60"/>
        <v>0</v>
      </c>
      <c r="R926" s="680">
        <f t="shared" ca="1" si="60"/>
        <v>0</v>
      </c>
      <c r="S926" t="str">
        <f t="shared" si="61"/>
        <v>ASRCMS202202</v>
      </c>
      <c r="T926" s="957">
        <f t="shared" si="62"/>
        <v>45230</v>
      </c>
      <c r="U926" t="str">
        <f t="shared" si="63"/>
        <v>Unaudited</v>
      </c>
    </row>
    <row r="927" spans="1:21" x14ac:dyDescent="0.25">
      <c r="A927" t="s">
        <v>438</v>
      </c>
      <c r="B927" t="s">
        <v>1380</v>
      </c>
      <c r="C927" t="s">
        <v>1381</v>
      </c>
      <c r="D927" s="15">
        <v>1900</v>
      </c>
      <c r="E927" s="121">
        <v>1</v>
      </c>
      <c r="F927" t="s">
        <v>439</v>
      </c>
      <c r="G927" s="121">
        <v>91</v>
      </c>
      <c r="H927" t="s">
        <v>384</v>
      </c>
      <c r="I927" t="s">
        <v>488</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ASRCMS202202</v>
      </c>
      <c r="T927" s="957">
        <f t="shared" si="62"/>
        <v>45230</v>
      </c>
      <c r="U927" t="str">
        <f t="shared" si="63"/>
        <v>Unaudited</v>
      </c>
    </row>
    <row r="928" spans="1:21" x14ac:dyDescent="0.25">
      <c r="A928" t="s">
        <v>438</v>
      </c>
      <c r="B928" t="s">
        <v>1380</v>
      </c>
      <c r="C928" t="s">
        <v>1381</v>
      </c>
      <c r="D928" s="15">
        <v>1900</v>
      </c>
      <c r="E928" s="121">
        <v>1</v>
      </c>
      <c r="F928" t="s">
        <v>439</v>
      </c>
      <c r="G928" s="121">
        <v>91</v>
      </c>
      <c r="H928" t="s">
        <v>384</v>
      </c>
      <c r="I928" t="s">
        <v>489</v>
      </c>
      <c r="J928" t="s">
        <v>434</v>
      </c>
      <c r="K928" t="s">
        <v>791</v>
      </c>
      <c r="L928" s="755">
        <v>2.1</v>
      </c>
      <c r="M928" t="s">
        <v>726</v>
      </c>
      <c r="N928" s="680">
        <f t="shared" ca="1" si="60"/>
        <v>0</v>
      </c>
      <c r="O928" s="680">
        <f t="shared" ca="1" si="60"/>
        <v>0</v>
      </c>
      <c r="P928" s="680">
        <f t="shared" ca="1" si="60"/>
        <v>0</v>
      </c>
      <c r="Q928" s="680">
        <f t="shared" ca="1" si="60"/>
        <v>0</v>
      </c>
      <c r="R928" s="680">
        <f t="shared" ca="1" si="60"/>
        <v>0</v>
      </c>
      <c r="S928" t="str">
        <f t="shared" si="61"/>
        <v>ASRCMS202202</v>
      </c>
      <c r="T928" s="957">
        <f t="shared" si="62"/>
        <v>45230</v>
      </c>
      <c r="U928" t="str">
        <f t="shared" si="63"/>
        <v>Unaudited</v>
      </c>
    </row>
    <row r="929" spans="1:21" x14ac:dyDescent="0.25">
      <c r="A929" t="s">
        <v>438</v>
      </c>
      <c r="B929" t="s">
        <v>1380</v>
      </c>
      <c r="C929" t="s">
        <v>1381</v>
      </c>
      <c r="D929" s="15">
        <v>1900</v>
      </c>
      <c r="E929" s="121">
        <v>1</v>
      </c>
      <c r="F929" t="s">
        <v>439</v>
      </c>
      <c r="G929" s="121">
        <v>91</v>
      </c>
      <c r="H929" t="s">
        <v>384</v>
      </c>
      <c r="I929" t="s">
        <v>489</v>
      </c>
      <c r="J929" t="s">
        <v>434</v>
      </c>
      <c r="K929" t="s">
        <v>791</v>
      </c>
      <c r="L929" s="755">
        <v>2.2000000000000002</v>
      </c>
      <c r="M929" t="s">
        <v>727</v>
      </c>
      <c r="N929" s="680">
        <f t="shared" ca="1" si="60"/>
        <v>0</v>
      </c>
      <c r="O929" s="680">
        <f t="shared" ca="1" si="60"/>
        <v>0</v>
      </c>
      <c r="P929" s="680">
        <f t="shared" ca="1" si="60"/>
        <v>0</v>
      </c>
      <c r="Q929" s="680">
        <f t="shared" ca="1" si="60"/>
        <v>0</v>
      </c>
      <c r="R929" s="680">
        <f t="shared" ca="1" si="60"/>
        <v>0</v>
      </c>
      <c r="S929" t="str">
        <f t="shared" si="61"/>
        <v>ASRCMS202202</v>
      </c>
      <c r="T929" s="957">
        <f t="shared" si="62"/>
        <v>45230</v>
      </c>
      <c r="U929" t="str">
        <f t="shared" si="63"/>
        <v>Unaudited</v>
      </c>
    </row>
    <row r="930" spans="1:21" x14ac:dyDescent="0.25">
      <c r="A930" t="s">
        <v>438</v>
      </c>
      <c r="B930" t="s">
        <v>1380</v>
      </c>
      <c r="C930" t="s">
        <v>1381</v>
      </c>
      <c r="D930" s="15">
        <v>1900</v>
      </c>
      <c r="E930" s="121">
        <v>1</v>
      </c>
      <c r="F930" t="s">
        <v>439</v>
      </c>
      <c r="G930" s="121">
        <v>91</v>
      </c>
      <c r="H930" t="s">
        <v>384</v>
      </c>
      <c r="I930" t="s">
        <v>489</v>
      </c>
      <c r="J930" t="s">
        <v>434</v>
      </c>
      <c r="K930" t="s">
        <v>791</v>
      </c>
      <c r="L930" s="755">
        <v>2.2999999999999998</v>
      </c>
      <c r="M930" t="s">
        <v>728</v>
      </c>
      <c r="N930" s="680">
        <f t="shared" ca="1" si="60"/>
        <v>0</v>
      </c>
      <c r="O930" s="680">
        <f t="shared" ca="1" si="60"/>
        <v>0</v>
      </c>
      <c r="P930" s="680">
        <f t="shared" ca="1" si="60"/>
        <v>0</v>
      </c>
      <c r="Q930" s="680">
        <f t="shared" ca="1" si="60"/>
        <v>0</v>
      </c>
      <c r="R930" s="680">
        <f t="shared" ca="1" si="60"/>
        <v>0</v>
      </c>
      <c r="S930" t="str">
        <f t="shared" si="61"/>
        <v>ASRCMS202202</v>
      </c>
      <c r="T930" s="957">
        <f t="shared" si="62"/>
        <v>45230</v>
      </c>
      <c r="U930" t="str">
        <f t="shared" si="63"/>
        <v>Unaudited</v>
      </c>
    </row>
    <row r="931" spans="1:21" x14ac:dyDescent="0.25">
      <c r="A931" t="s">
        <v>438</v>
      </c>
      <c r="B931" t="s">
        <v>1380</v>
      </c>
      <c r="C931" t="s">
        <v>1381</v>
      </c>
      <c r="D931" s="15">
        <v>1900</v>
      </c>
      <c r="E931" s="121">
        <v>1</v>
      </c>
      <c r="F931" t="s">
        <v>439</v>
      </c>
      <c r="G931" s="121">
        <v>91</v>
      </c>
      <c r="H931" t="s">
        <v>384</v>
      </c>
      <c r="I931" t="s">
        <v>489</v>
      </c>
      <c r="J931" t="s">
        <v>434</v>
      </c>
      <c r="K931" t="s">
        <v>791</v>
      </c>
      <c r="L931" s="755">
        <v>2.4</v>
      </c>
      <c r="M931" t="s">
        <v>729</v>
      </c>
      <c r="N931" s="680">
        <f t="shared" ca="1" si="60"/>
        <v>0</v>
      </c>
      <c r="O931" s="680">
        <f t="shared" ca="1" si="60"/>
        <v>0</v>
      </c>
      <c r="P931" s="680">
        <f t="shared" ca="1" si="60"/>
        <v>0</v>
      </c>
      <c r="Q931" s="680">
        <f t="shared" ca="1" si="60"/>
        <v>0</v>
      </c>
      <c r="R931" s="680">
        <f t="shared" ca="1" si="60"/>
        <v>0</v>
      </c>
      <c r="S931" t="str">
        <f t="shared" si="61"/>
        <v>ASRCMS202202</v>
      </c>
      <c r="T931" s="957">
        <f t="shared" si="62"/>
        <v>45230</v>
      </c>
      <c r="U931" t="str">
        <f t="shared" si="63"/>
        <v>Unaudited</v>
      </c>
    </row>
    <row r="932" spans="1:21" x14ac:dyDescent="0.25">
      <c r="A932" t="s">
        <v>438</v>
      </c>
      <c r="B932" t="s">
        <v>1380</v>
      </c>
      <c r="C932" t="s">
        <v>1381</v>
      </c>
      <c r="D932" s="15">
        <v>1900</v>
      </c>
      <c r="E932" s="121">
        <v>1</v>
      </c>
      <c r="F932" t="s">
        <v>439</v>
      </c>
      <c r="G932" s="121">
        <v>91</v>
      </c>
      <c r="H932" t="s">
        <v>384</v>
      </c>
      <c r="I932" t="s">
        <v>489</v>
      </c>
      <c r="J932" t="s">
        <v>434</v>
      </c>
      <c r="K932" t="s">
        <v>791</v>
      </c>
      <c r="L932" s="755">
        <v>2.5</v>
      </c>
      <c r="M932" t="s">
        <v>771</v>
      </c>
      <c r="N932" s="680">
        <f t="shared" ca="1" si="60"/>
        <v>0</v>
      </c>
      <c r="O932" s="680">
        <f t="shared" ca="1" si="60"/>
        <v>0</v>
      </c>
      <c r="P932" s="680">
        <f t="shared" ca="1" si="60"/>
        <v>0</v>
      </c>
      <c r="Q932" s="680">
        <f t="shared" ca="1" si="60"/>
        <v>0</v>
      </c>
      <c r="R932" s="680">
        <f t="shared" ca="1" si="60"/>
        <v>0</v>
      </c>
      <c r="S932" t="str">
        <f t="shared" si="61"/>
        <v>ASRCMS202202</v>
      </c>
      <c r="T932" s="957">
        <f t="shared" si="62"/>
        <v>45230</v>
      </c>
      <c r="U932" t="str">
        <f t="shared" si="63"/>
        <v>Unaudited</v>
      </c>
    </row>
    <row r="933" spans="1:21" x14ac:dyDescent="0.25">
      <c r="A933" t="s">
        <v>438</v>
      </c>
      <c r="B933" t="s">
        <v>1380</v>
      </c>
      <c r="C933" t="s">
        <v>1381</v>
      </c>
      <c r="D933" s="15">
        <v>1900</v>
      </c>
      <c r="E933" s="121">
        <v>1</v>
      </c>
      <c r="F933" t="s">
        <v>439</v>
      </c>
      <c r="G933" s="121">
        <v>91</v>
      </c>
      <c r="H933" t="s">
        <v>384</v>
      </c>
      <c r="I933" t="s">
        <v>489</v>
      </c>
      <c r="J933" t="s">
        <v>434</v>
      </c>
      <c r="K933" t="s">
        <v>791</v>
      </c>
      <c r="L933" s="755">
        <v>2.6</v>
      </c>
      <c r="M933" t="s">
        <v>187</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ASRCMS202202</v>
      </c>
      <c r="T933" s="957">
        <f t="shared" si="62"/>
        <v>45230</v>
      </c>
      <c r="U933" t="str">
        <f t="shared" si="63"/>
        <v>Unaudited</v>
      </c>
    </row>
    <row r="934" spans="1:21" x14ac:dyDescent="0.25">
      <c r="A934" t="s">
        <v>438</v>
      </c>
      <c r="B934" t="s">
        <v>1380</v>
      </c>
      <c r="C934" t="s">
        <v>1381</v>
      </c>
      <c r="D934" s="15">
        <v>1900</v>
      </c>
      <c r="E934" s="121">
        <v>1</v>
      </c>
      <c r="F934" t="s">
        <v>439</v>
      </c>
      <c r="G934" s="121">
        <v>91</v>
      </c>
      <c r="H934" t="s">
        <v>384</v>
      </c>
      <c r="I934" t="s">
        <v>489</v>
      </c>
      <c r="J934" t="s">
        <v>434</v>
      </c>
      <c r="K934" t="s">
        <v>791</v>
      </c>
      <c r="L934" s="755">
        <v>2.7</v>
      </c>
      <c r="M934" t="s">
        <v>792</v>
      </c>
      <c r="N934" s="680">
        <f t="shared" ca="1" si="64"/>
        <v>0</v>
      </c>
      <c r="O934" s="680">
        <f t="shared" ca="1" si="64"/>
        <v>0</v>
      </c>
      <c r="P934" s="680">
        <f t="shared" ca="1" si="64"/>
        <v>0</v>
      </c>
      <c r="Q934" s="680">
        <f t="shared" ca="1" si="64"/>
        <v>0</v>
      </c>
      <c r="R934" s="680">
        <f t="shared" ca="1" si="64"/>
        <v>0</v>
      </c>
      <c r="S934" t="str">
        <f t="shared" si="61"/>
        <v>ASRCMS202202</v>
      </c>
      <c r="T934" s="957">
        <f t="shared" si="62"/>
        <v>45230</v>
      </c>
      <c r="U934" t="str">
        <f t="shared" si="63"/>
        <v>Unaudited</v>
      </c>
    </row>
    <row r="935" spans="1:21" x14ac:dyDescent="0.25">
      <c r="A935" t="s">
        <v>438</v>
      </c>
      <c r="B935" t="s">
        <v>1380</v>
      </c>
      <c r="C935" t="s">
        <v>1381</v>
      </c>
      <c r="D935" s="15">
        <v>1900</v>
      </c>
      <c r="E935" s="121">
        <v>1</v>
      </c>
      <c r="F935" t="s">
        <v>439</v>
      </c>
      <c r="G935" s="121">
        <v>91</v>
      </c>
      <c r="H935" t="s">
        <v>384</v>
      </c>
      <c r="I935" t="s">
        <v>489</v>
      </c>
      <c r="J935" t="s">
        <v>434</v>
      </c>
      <c r="K935" t="s">
        <v>791</v>
      </c>
      <c r="L935" s="755">
        <v>2.8</v>
      </c>
      <c r="M935" t="s">
        <v>793</v>
      </c>
      <c r="N935" s="680">
        <f t="shared" ca="1" si="64"/>
        <v>0</v>
      </c>
      <c r="O935" s="680">
        <f t="shared" ca="1" si="64"/>
        <v>0</v>
      </c>
      <c r="P935" s="680">
        <f t="shared" ca="1" si="64"/>
        <v>0</v>
      </c>
      <c r="Q935" s="680">
        <f t="shared" ca="1" si="64"/>
        <v>0</v>
      </c>
      <c r="R935" s="680">
        <f t="shared" ca="1" si="64"/>
        <v>0</v>
      </c>
      <c r="S935" t="str">
        <f t="shared" si="61"/>
        <v>ASRCMS202202</v>
      </c>
      <c r="T935" s="957">
        <f t="shared" si="62"/>
        <v>45230</v>
      </c>
      <c r="U935" t="str">
        <f t="shared" si="63"/>
        <v>Unaudited</v>
      </c>
    </row>
    <row r="936" spans="1:21" x14ac:dyDescent="0.25">
      <c r="A936" t="s">
        <v>438</v>
      </c>
      <c r="B936" t="s">
        <v>1380</v>
      </c>
      <c r="C936" t="s">
        <v>1381</v>
      </c>
      <c r="D936" s="15">
        <v>1900</v>
      </c>
      <c r="E936" s="121">
        <v>1</v>
      </c>
      <c r="F936" t="s">
        <v>439</v>
      </c>
      <c r="G936" s="121">
        <v>91</v>
      </c>
      <c r="H936" t="s">
        <v>384</v>
      </c>
      <c r="I936" t="s">
        <v>489</v>
      </c>
      <c r="J936" t="s">
        <v>434</v>
      </c>
      <c r="K936" t="s">
        <v>791</v>
      </c>
      <c r="L936" s="755">
        <v>2.9</v>
      </c>
      <c r="M936" t="s">
        <v>774</v>
      </c>
      <c r="N936" s="680">
        <f t="shared" ca="1" si="64"/>
        <v>0</v>
      </c>
      <c r="O936" s="680">
        <f t="shared" ca="1" si="64"/>
        <v>0</v>
      </c>
      <c r="P936" s="680">
        <f t="shared" ca="1" si="64"/>
        <v>0</v>
      </c>
      <c r="Q936" s="680">
        <f t="shared" ca="1" si="64"/>
        <v>0</v>
      </c>
      <c r="R936" s="680">
        <f t="shared" ca="1" si="64"/>
        <v>0</v>
      </c>
      <c r="S936" t="str">
        <f t="shared" si="61"/>
        <v>ASRCMS202202</v>
      </c>
      <c r="T936" s="957">
        <f t="shared" si="62"/>
        <v>45230</v>
      </c>
      <c r="U936" t="str">
        <f t="shared" si="63"/>
        <v>Unaudited</v>
      </c>
    </row>
    <row r="937" spans="1:21" x14ac:dyDescent="0.25">
      <c r="A937" t="s">
        <v>438</v>
      </c>
      <c r="B937" t="s">
        <v>1380</v>
      </c>
      <c r="C937" t="s">
        <v>1381</v>
      </c>
      <c r="D937" s="15">
        <v>1900</v>
      </c>
      <c r="E937" s="121">
        <v>1</v>
      </c>
      <c r="F937" t="s">
        <v>439</v>
      </c>
      <c r="G937" s="121">
        <v>91</v>
      </c>
      <c r="H937" t="s">
        <v>384</v>
      </c>
      <c r="I937" t="s">
        <v>489</v>
      </c>
      <c r="J937" t="s">
        <v>434</v>
      </c>
      <c r="K937" t="s">
        <v>224</v>
      </c>
      <c r="L937" s="755">
        <v>2.11</v>
      </c>
      <c r="M937" t="s">
        <v>229</v>
      </c>
      <c r="N937" s="680">
        <f t="shared" ca="1" si="64"/>
        <v>0</v>
      </c>
      <c r="O937" s="680">
        <f t="shared" ca="1" si="64"/>
        <v>0</v>
      </c>
      <c r="P937" s="680">
        <f t="shared" ca="1" si="64"/>
        <v>0</v>
      </c>
      <c r="Q937" s="680">
        <f t="shared" ca="1" si="64"/>
        <v>0</v>
      </c>
      <c r="R937" s="680">
        <f t="shared" ca="1" si="64"/>
        <v>0</v>
      </c>
      <c r="S937" t="str">
        <f t="shared" si="61"/>
        <v>ASRCMS202202</v>
      </c>
      <c r="T937" s="957">
        <f t="shared" si="62"/>
        <v>45230</v>
      </c>
      <c r="U937" t="str">
        <f t="shared" si="63"/>
        <v>Unaudited</v>
      </c>
    </row>
    <row r="938" spans="1:21" x14ac:dyDescent="0.25">
      <c r="A938" t="s">
        <v>438</v>
      </c>
      <c r="B938" t="s">
        <v>1380</v>
      </c>
      <c r="C938" t="s">
        <v>1381</v>
      </c>
      <c r="D938" s="15">
        <v>1900</v>
      </c>
      <c r="E938" s="121">
        <v>1</v>
      </c>
      <c r="F938" t="s">
        <v>439</v>
      </c>
      <c r="G938" s="121">
        <v>91</v>
      </c>
      <c r="H938" t="s">
        <v>384</v>
      </c>
      <c r="I938" t="s">
        <v>489</v>
      </c>
      <c r="J938" t="s">
        <v>434</v>
      </c>
      <c r="K938" t="s">
        <v>224</v>
      </c>
      <c r="L938" s="755">
        <v>2.12</v>
      </c>
      <c r="M938" t="s">
        <v>555</v>
      </c>
      <c r="N938" s="680">
        <f t="shared" ca="1" si="64"/>
        <v>0</v>
      </c>
      <c r="O938" s="680">
        <f t="shared" ca="1" si="64"/>
        <v>0</v>
      </c>
      <c r="P938" s="680">
        <f t="shared" ca="1" si="64"/>
        <v>0</v>
      </c>
      <c r="Q938" s="680">
        <f t="shared" ca="1" si="64"/>
        <v>0</v>
      </c>
      <c r="R938" s="680">
        <f t="shared" ca="1" si="64"/>
        <v>0</v>
      </c>
      <c r="S938" t="str">
        <f t="shared" si="61"/>
        <v>ASRCMS202202</v>
      </c>
      <c r="T938" s="957">
        <f t="shared" si="62"/>
        <v>45230</v>
      </c>
      <c r="U938" t="str">
        <f t="shared" si="63"/>
        <v>Unaudited</v>
      </c>
    </row>
    <row r="939" spans="1:21" x14ac:dyDescent="0.25">
      <c r="A939" t="s">
        <v>438</v>
      </c>
      <c r="B939" t="s">
        <v>1380</v>
      </c>
      <c r="C939" t="s">
        <v>1381</v>
      </c>
      <c r="D939" s="15">
        <v>1900</v>
      </c>
      <c r="E939" s="121">
        <v>1</v>
      </c>
      <c r="F939" t="s">
        <v>439</v>
      </c>
      <c r="G939" s="121">
        <v>91</v>
      </c>
      <c r="H939" t="s">
        <v>384</v>
      </c>
      <c r="I939" t="s">
        <v>489</v>
      </c>
      <c r="J939" t="s">
        <v>434</v>
      </c>
      <c r="K939" t="s">
        <v>224</v>
      </c>
      <c r="L939" s="755">
        <v>2.13</v>
      </c>
      <c r="M939" t="s">
        <v>230</v>
      </c>
      <c r="N939" s="680">
        <f t="shared" ca="1" si="64"/>
        <v>0</v>
      </c>
      <c r="O939" s="680">
        <f t="shared" ca="1" si="64"/>
        <v>0</v>
      </c>
      <c r="P939" s="680">
        <f t="shared" ca="1" si="64"/>
        <v>0</v>
      </c>
      <c r="Q939" s="680">
        <f t="shared" ca="1" si="64"/>
        <v>0</v>
      </c>
      <c r="R939" s="680">
        <f t="shared" ca="1" si="64"/>
        <v>0</v>
      </c>
      <c r="S939" t="str">
        <f t="shared" si="61"/>
        <v>ASRCMS202202</v>
      </c>
      <c r="T939" s="957">
        <f t="shared" si="62"/>
        <v>45230</v>
      </c>
      <c r="U939" t="str">
        <f t="shared" si="63"/>
        <v>Unaudited</v>
      </c>
    </row>
    <row r="940" spans="1:21" x14ac:dyDescent="0.25">
      <c r="A940" t="s">
        <v>438</v>
      </c>
      <c r="B940" t="s">
        <v>1380</v>
      </c>
      <c r="C940" t="s">
        <v>1381</v>
      </c>
      <c r="D940" s="15">
        <v>1900</v>
      </c>
      <c r="E940" s="121">
        <v>1</v>
      </c>
      <c r="F940" t="s">
        <v>439</v>
      </c>
      <c r="G940" s="121">
        <v>91</v>
      </c>
      <c r="H940" t="s">
        <v>384</v>
      </c>
      <c r="I940" t="s">
        <v>489</v>
      </c>
      <c r="J940" t="s">
        <v>434</v>
      </c>
      <c r="K940" t="s">
        <v>224</v>
      </c>
      <c r="L940" s="755">
        <v>2.14</v>
      </c>
      <c r="M940" t="s">
        <v>559</v>
      </c>
      <c r="N940" s="680">
        <f t="shared" ca="1" si="64"/>
        <v>0</v>
      </c>
      <c r="O940" s="680">
        <f t="shared" ca="1" si="64"/>
        <v>0</v>
      </c>
      <c r="P940" s="680">
        <f t="shared" ca="1" si="64"/>
        <v>0</v>
      </c>
      <c r="Q940" s="680">
        <f t="shared" ca="1" si="64"/>
        <v>0</v>
      </c>
      <c r="R940" s="680">
        <f t="shared" ca="1" si="64"/>
        <v>0</v>
      </c>
      <c r="S940" t="str">
        <f t="shared" si="61"/>
        <v>ASRCMS202202</v>
      </c>
      <c r="T940" s="957">
        <f t="shared" si="62"/>
        <v>45230</v>
      </c>
      <c r="U940" t="str">
        <f t="shared" si="63"/>
        <v>Unaudited</v>
      </c>
    </row>
    <row r="941" spans="1:21" x14ac:dyDescent="0.25">
      <c r="A941" t="s">
        <v>438</v>
      </c>
      <c r="B941" t="s">
        <v>1380</v>
      </c>
      <c r="C941" t="s">
        <v>1381</v>
      </c>
      <c r="D941" s="15">
        <v>1900</v>
      </c>
      <c r="E941" s="121">
        <v>1</v>
      </c>
      <c r="F941" t="s">
        <v>439</v>
      </c>
      <c r="G941" s="121">
        <v>91</v>
      </c>
      <c r="H941" t="s">
        <v>384</v>
      </c>
      <c r="I941" t="s">
        <v>489</v>
      </c>
      <c r="J941" t="s">
        <v>434</v>
      </c>
      <c r="K941" t="s">
        <v>224</v>
      </c>
      <c r="L941" s="755">
        <v>2.15</v>
      </c>
      <c r="M941" t="s">
        <v>20</v>
      </c>
      <c r="N941" s="680">
        <f t="shared" ca="1" si="64"/>
        <v>0</v>
      </c>
      <c r="O941" s="680">
        <f t="shared" ca="1" si="64"/>
        <v>0</v>
      </c>
      <c r="P941" s="680">
        <f t="shared" ca="1" si="64"/>
        <v>0</v>
      </c>
      <c r="Q941" s="680">
        <f t="shared" ca="1" si="64"/>
        <v>0</v>
      </c>
      <c r="R941" s="680">
        <f t="shared" ca="1" si="64"/>
        <v>0</v>
      </c>
      <c r="S941" t="str">
        <f t="shared" si="61"/>
        <v>ASRCMS202202</v>
      </c>
      <c r="T941" s="957">
        <f t="shared" si="62"/>
        <v>45230</v>
      </c>
      <c r="U941" t="str">
        <f t="shared" si="63"/>
        <v>Unaudited</v>
      </c>
    </row>
    <row r="942" spans="1:21" x14ac:dyDescent="0.25">
      <c r="A942" t="s">
        <v>438</v>
      </c>
      <c r="B942" t="s">
        <v>1380</v>
      </c>
      <c r="C942" t="s">
        <v>1381</v>
      </c>
      <c r="D942" s="15">
        <v>1900</v>
      </c>
      <c r="E942" s="121">
        <v>1</v>
      </c>
      <c r="F942" t="s">
        <v>439</v>
      </c>
      <c r="G942" s="121">
        <v>91</v>
      </c>
      <c r="H942" t="s">
        <v>384</v>
      </c>
      <c r="I942" t="s">
        <v>489</v>
      </c>
      <c r="J942" t="s">
        <v>434</v>
      </c>
      <c r="K942" t="s">
        <v>224</v>
      </c>
      <c r="L942" s="755">
        <v>2.16</v>
      </c>
      <c r="M942" t="s">
        <v>794</v>
      </c>
      <c r="N942" s="680">
        <f t="shared" ca="1" si="64"/>
        <v>0</v>
      </c>
      <c r="O942" s="680">
        <f t="shared" ca="1" si="64"/>
        <v>0</v>
      </c>
      <c r="P942" s="680">
        <f t="shared" ca="1" si="64"/>
        <v>0</v>
      </c>
      <c r="Q942" s="680">
        <f t="shared" ca="1" si="64"/>
        <v>0</v>
      </c>
      <c r="R942" s="680">
        <f t="shared" ca="1" si="64"/>
        <v>0</v>
      </c>
      <c r="S942" t="str">
        <f t="shared" si="61"/>
        <v>ASRCMS202202</v>
      </c>
      <c r="T942" s="957">
        <f t="shared" si="62"/>
        <v>45230</v>
      </c>
      <c r="U942" t="str">
        <f t="shared" si="63"/>
        <v>Unaudited</v>
      </c>
    </row>
    <row r="943" spans="1:21" x14ac:dyDescent="0.25">
      <c r="A943" t="s">
        <v>438</v>
      </c>
      <c r="B943" t="s">
        <v>1380</v>
      </c>
      <c r="C943" t="s">
        <v>1381</v>
      </c>
      <c r="D943" s="15">
        <v>1900</v>
      </c>
      <c r="E943" s="121">
        <v>1</v>
      </c>
      <c r="F943" t="s">
        <v>439</v>
      </c>
      <c r="G943" s="121">
        <v>91</v>
      </c>
      <c r="H943" t="s">
        <v>384</v>
      </c>
      <c r="I943" t="s">
        <v>489</v>
      </c>
      <c r="J943" t="s">
        <v>434</v>
      </c>
      <c r="K943" t="s">
        <v>224</v>
      </c>
      <c r="L943" s="755">
        <v>2.17</v>
      </c>
      <c r="M943" t="s">
        <v>1047</v>
      </c>
      <c r="N943" s="680">
        <f t="shared" ca="1" si="64"/>
        <v>0</v>
      </c>
      <c r="O943" s="680">
        <f t="shared" ca="1" si="64"/>
        <v>0</v>
      </c>
      <c r="P943" s="680">
        <f t="shared" ca="1" si="64"/>
        <v>0</v>
      </c>
      <c r="Q943" s="680">
        <f t="shared" ca="1" si="64"/>
        <v>0</v>
      </c>
      <c r="R943" s="680">
        <f t="shared" ca="1" si="64"/>
        <v>0</v>
      </c>
      <c r="S943" t="str">
        <f t="shared" si="61"/>
        <v>ASRCMS202202</v>
      </c>
      <c r="T943" s="957">
        <f t="shared" si="62"/>
        <v>45230</v>
      </c>
      <c r="U943" t="str">
        <f t="shared" si="63"/>
        <v>Unaudited</v>
      </c>
    </row>
    <row r="944" spans="1:21" x14ac:dyDescent="0.25">
      <c r="A944" t="s">
        <v>438</v>
      </c>
      <c r="B944" t="s">
        <v>1380</v>
      </c>
      <c r="C944" t="s">
        <v>1381</v>
      </c>
      <c r="D944" s="15">
        <v>1900</v>
      </c>
      <c r="E944" s="121">
        <v>1</v>
      </c>
      <c r="F944" t="s">
        <v>439</v>
      </c>
      <c r="G944" s="121">
        <v>91</v>
      </c>
      <c r="H944" t="s">
        <v>384</v>
      </c>
      <c r="I944" t="s">
        <v>489</v>
      </c>
      <c r="J944" t="s">
        <v>434</v>
      </c>
      <c r="K944" t="s">
        <v>224</v>
      </c>
      <c r="L944" s="755">
        <v>2.1800000000000002</v>
      </c>
      <c r="M944" t="s">
        <v>651</v>
      </c>
      <c r="N944" s="680">
        <f t="shared" ca="1" si="64"/>
        <v>0</v>
      </c>
      <c r="O944" s="680">
        <f t="shared" ca="1" si="64"/>
        <v>0</v>
      </c>
      <c r="P944" s="680">
        <f t="shared" ca="1" si="64"/>
        <v>0</v>
      </c>
      <c r="Q944" s="680">
        <f t="shared" ca="1" si="64"/>
        <v>0</v>
      </c>
      <c r="R944" s="680">
        <f t="shared" ca="1" si="64"/>
        <v>0</v>
      </c>
      <c r="S944" t="str">
        <f t="shared" si="61"/>
        <v>ASRCMS202202</v>
      </c>
      <c r="T944" s="957">
        <f t="shared" si="62"/>
        <v>45230</v>
      </c>
      <c r="U944" t="str">
        <f t="shared" si="63"/>
        <v>Unaudited</v>
      </c>
    </row>
    <row r="945" spans="1:21" x14ac:dyDescent="0.25">
      <c r="A945" t="s">
        <v>438</v>
      </c>
      <c r="B945" t="s">
        <v>1380</v>
      </c>
      <c r="C945" t="s">
        <v>1381</v>
      </c>
      <c r="D945" s="15">
        <v>1900</v>
      </c>
      <c r="E945" s="121">
        <v>1</v>
      </c>
      <c r="F945" t="s">
        <v>439</v>
      </c>
      <c r="G945" s="121">
        <v>91</v>
      </c>
      <c r="H945" t="s">
        <v>384</v>
      </c>
      <c r="I945" t="s">
        <v>489</v>
      </c>
      <c r="J945" t="s">
        <v>434</v>
      </c>
      <c r="K945" t="s">
        <v>224</v>
      </c>
      <c r="L945" s="755">
        <v>2.19</v>
      </c>
      <c r="M945" t="s">
        <v>219</v>
      </c>
      <c r="N945" s="680">
        <f t="shared" ca="1" si="64"/>
        <v>0</v>
      </c>
      <c r="O945" s="680">
        <f t="shared" ca="1" si="64"/>
        <v>0</v>
      </c>
      <c r="P945" s="680">
        <f t="shared" ca="1" si="64"/>
        <v>0</v>
      </c>
      <c r="Q945" s="680">
        <f t="shared" ca="1" si="64"/>
        <v>0</v>
      </c>
      <c r="R945" s="680">
        <f t="shared" ca="1" si="64"/>
        <v>0</v>
      </c>
      <c r="S945" t="str">
        <f t="shared" si="61"/>
        <v>ASRCMS202202</v>
      </c>
      <c r="T945" s="957">
        <f t="shared" si="62"/>
        <v>45230</v>
      </c>
      <c r="U945" t="str">
        <f t="shared" si="63"/>
        <v>Unaudited</v>
      </c>
    </row>
    <row r="946" spans="1:21" x14ac:dyDescent="0.25">
      <c r="A946" t="s">
        <v>438</v>
      </c>
      <c r="B946" t="s">
        <v>1380</v>
      </c>
      <c r="C946" t="s">
        <v>1381</v>
      </c>
      <c r="D946" s="15">
        <v>1900</v>
      </c>
      <c r="E946" s="121">
        <v>1</v>
      </c>
      <c r="F946" t="s">
        <v>439</v>
      </c>
      <c r="G946" s="121">
        <v>91</v>
      </c>
      <c r="H946" t="s">
        <v>384</v>
      </c>
      <c r="I946" t="s">
        <v>489</v>
      </c>
      <c r="J946" t="s">
        <v>434</v>
      </c>
      <c r="K946" t="s">
        <v>224</v>
      </c>
      <c r="L946" s="755" t="s">
        <v>700</v>
      </c>
      <c r="M946" t="s">
        <v>231</v>
      </c>
      <c r="N946" s="680">
        <f t="shared" ca="1" si="64"/>
        <v>0</v>
      </c>
      <c r="O946" s="680">
        <f t="shared" ca="1" si="64"/>
        <v>0</v>
      </c>
      <c r="P946" s="680">
        <f t="shared" ca="1" si="64"/>
        <v>0</v>
      </c>
      <c r="Q946" s="680">
        <f t="shared" ca="1" si="64"/>
        <v>0</v>
      </c>
      <c r="R946" s="680">
        <f t="shared" ca="1" si="64"/>
        <v>0</v>
      </c>
      <c r="S946" t="str">
        <f t="shared" si="61"/>
        <v>ASRCMS202202</v>
      </c>
      <c r="T946" s="957">
        <f t="shared" si="62"/>
        <v>45230</v>
      </c>
      <c r="U946" t="str">
        <f t="shared" si="63"/>
        <v>Unaudited</v>
      </c>
    </row>
    <row r="947" spans="1:21" x14ac:dyDescent="0.25">
      <c r="A947" t="s">
        <v>438</v>
      </c>
      <c r="B947" t="s">
        <v>1380</v>
      </c>
      <c r="C947" t="s">
        <v>1381</v>
      </c>
      <c r="D947" s="15">
        <v>1900</v>
      </c>
      <c r="E947" s="121">
        <v>1</v>
      </c>
      <c r="F947" t="s">
        <v>439</v>
      </c>
      <c r="G947" s="121">
        <v>91</v>
      </c>
      <c r="H947" t="s">
        <v>384</v>
      </c>
      <c r="I947" t="s">
        <v>489</v>
      </c>
      <c r="J947" t="s">
        <v>434</v>
      </c>
      <c r="K947" t="s">
        <v>224</v>
      </c>
      <c r="L947" s="755">
        <v>2.21</v>
      </c>
      <c r="M947" t="s">
        <v>467</v>
      </c>
      <c r="N947" s="680">
        <f t="shared" ca="1" si="64"/>
        <v>0</v>
      </c>
      <c r="O947" s="680">
        <f t="shared" ca="1" si="64"/>
        <v>0</v>
      </c>
      <c r="P947" s="680">
        <f t="shared" ca="1" si="64"/>
        <v>0</v>
      </c>
      <c r="Q947" s="680">
        <f t="shared" ca="1" si="64"/>
        <v>0</v>
      </c>
      <c r="R947" s="680">
        <f t="shared" ca="1" si="64"/>
        <v>0</v>
      </c>
      <c r="S947" t="str">
        <f t="shared" si="61"/>
        <v>ASRCMS202202</v>
      </c>
      <c r="T947" s="957">
        <f t="shared" si="62"/>
        <v>45230</v>
      </c>
      <c r="U947" t="str">
        <f t="shared" si="63"/>
        <v>Unaudited</v>
      </c>
    </row>
    <row r="948" spans="1:21" x14ac:dyDescent="0.25">
      <c r="A948" t="s">
        <v>438</v>
      </c>
      <c r="B948" t="s">
        <v>1380</v>
      </c>
      <c r="C948" t="s">
        <v>1381</v>
      </c>
      <c r="D948" s="15">
        <v>1900</v>
      </c>
      <c r="E948" s="121">
        <v>1</v>
      </c>
      <c r="F948" t="s">
        <v>439</v>
      </c>
      <c r="G948" s="121">
        <v>91</v>
      </c>
      <c r="H948" t="s">
        <v>384</v>
      </c>
      <c r="I948" t="s">
        <v>489</v>
      </c>
      <c r="J948" t="s">
        <v>434</v>
      </c>
      <c r="K948" t="s">
        <v>6</v>
      </c>
      <c r="L948" s="755" t="s">
        <v>70</v>
      </c>
      <c r="M948" t="s">
        <v>189</v>
      </c>
      <c r="N948" s="680">
        <f t="shared" ca="1" si="64"/>
        <v>0</v>
      </c>
      <c r="O948" s="680">
        <f t="shared" ca="1" si="64"/>
        <v>0</v>
      </c>
      <c r="P948" s="680">
        <f t="shared" ca="1" si="64"/>
        <v>0</v>
      </c>
      <c r="Q948" s="680">
        <f t="shared" ca="1" si="64"/>
        <v>0</v>
      </c>
      <c r="R948" s="680">
        <f t="shared" ca="1" si="64"/>
        <v>0</v>
      </c>
      <c r="S948" t="str">
        <f t="shared" si="61"/>
        <v>ASRCMS202202</v>
      </c>
      <c r="T948" s="957">
        <f t="shared" si="62"/>
        <v>45230</v>
      </c>
      <c r="U948" t="str">
        <f t="shared" si="63"/>
        <v>Unaudited</v>
      </c>
    </row>
    <row r="949" spans="1:21" x14ac:dyDescent="0.25">
      <c r="A949" t="s">
        <v>438</v>
      </c>
      <c r="B949" t="s">
        <v>1380</v>
      </c>
      <c r="C949" t="s">
        <v>1381</v>
      </c>
      <c r="D949" s="15">
        <v>1900</v>
      </c>
      <c r="E949" s="121">
        <v>1</v>
      </c>
      <c r="F949" t="s">
        <v>439</v>
      </c>
      <c r="G949" s="121">
        <v>91</v>
      </c>
      <c r="H949" t="s">
        <v>384</v>
      </c>
      <c r="I949" t="s">
        <v>489</v>
      </c>
      <c r="J949" t="s">
        <v>434</v>
      </c>
      <c r="K949" t="s">
        <v>6</v>
      </c>
      <c r="L949" s="755" t="s">
        <v>71</v>
      </c>
      <c r="M949" t="s">
        <v>232</v>
      </c>
      <c r="N949" s="680">
        <f t="shared" ca="1" si="64"/>
        <v>0</v>
      </c>
      <c r="O949" s="680">
        <f t="shared" ca="1" si="64"/>
        <v>0</v>
      </c>
      <c r="P949" s="680">
        <f t="shared" ca="1" si="64"/>
        <v>0</v>
      </c>
      <c r="Q949" s="680">
        <f t="shared" ca="1" si="64"/>
        <v>0</v>
      </c>
      <c r="R949" s="680">
        <f t="shared" ca="1" si="64"/>
        <v>0</v>
      </c>
      <c r="S949" t="str">
        <f t="shared" si="61"/>
        <v>ASRCMS202202</v>
      </c>
      <c r="T949" s="957">
        <f t="shared" si="62"/>
        <v>45230</v>
      </c>
      <c r="U949" t="str">
        <f t="shared" si="63"/>
        <v>Unaudited</v>
      </c>
    </row>
    <row r="950" spans="1:21" x14ac:dyDescent="0.25">
      <c r="A950" t="s">
        <v>438</v>
      </c>
      <c r="B950" t="s">
        <v>1380</v>
      </c>
      <c r="C950" t="s">
        <v>1381</v>
      </c>
      <c r="D950" s="15">
        <v>1900</v>
      </c>
      <c r="E950" s="121">
        <v>1</v>
      </c>
      <c r="F950" t="s">
        <v>439</v>
      </c>
      <c r="G950" s="121">
        <v>91</v>
      </c>
      <c r="H950" t="s">
        <v>384</v>
      </c>
      <c r="I950" t="s">
        <v>489</v>
      </c>
      <c r="J950" t="s">
        <v>434</v>
      </c>
      <c r="K950" t="s">
        <v>6</v>
      </c>
      <c r="L950" s="755" t="s">
        <v>72</v>
      </c>
      <c r="M950" t="s">
        <v>165</v>
      </c>
      <c r="N950" s="680">
        <f t="shared" ca="1" si="64"/>
        <v>0</v>
      </c>
      <c r="O950" s="680">
        <f t="shared" ca="1" si="64"/>
        <v>0</v>
      </c>
      <c r="P950" s="680">
        <f t="shared" ca="1" si="64"/>
        <v>0</v>
      </c>
      <c r="Q950" s="680">
        <f t="shared" ca="1" si="64"/>
        <v>0</v>
      </c>
      <c r="R950" s="680">
        <f t="shared" ca="1" si="64"/>
        <v>0</v>
      </c>
      <c r="S950" t="str">
        <f t="shared" si="61"/>
        <v>ASRCMS202202</v>
      </c>
      <c r="T950" s="957">
        <f t="shared" si="62"/>
        <v>45230</v>
      </c>
      <c r="U950" t="str">
        <f t="shared" si="63"/>
        <v>Unaudited</v>
      </c>
    </row>
    <row r="951" spans="1:21" x14ac:dyDescent="0.25">
      <c r="A951" t="s">
        <v>438</v>
      </c>
      <c r="B951" t="s">
        <v>1380</v>
      </c>
      <c r="C951" t="s">
        <v>1381</v>
      </c>
      <c r="D951" s="15">
        <v>1900</v>
      </c>
      <c r="E951" s="121">
        <v>1</v>
      </c>
      <c r="F951" t="s">
        <v>439</v>
      </c>
      <c r="G951" s="121">
        <v>91</v>
      </c>
      <c r="H951" t="s">
        <v>384</v>
      </c>
      <c r="I951" t="s">
        <v>489</v>
      </c>
      <c r="J951" t="s">
        <v>434</v>
      </c>
      <c r="K951" t="s">
        <v>6</v>
      </c>
      <c r="L951" s="755">
        <v>3.4</v>
      </c>
      <c r="M951" t="s">
        <v>462</v>
      </c>
      <c r="N951" s="680">
        <f t="shared" ca="1" si="64"/>
        <v>0</v>
      </c>
      <c r="O951" s="680">
        <f t="shared" ca="1" si="64"/>
        <v>0</v>
      </c>
      <c r="P951" s="680">
        <f t="shared" ca="1" si="64"/>
        <v>0</v>
      </c>
      <c r="Q951" s="680">
        <f t="shared" ca="1" si="64"/>
        <v>0</v>
      </c>
      <c r="R951" s="680">
        <f t="shared" ca="1" si="64"/>
        <v>0</v>
      </c>
      <c r="S951" t="str">
        <f t="shared" si="61"/>
        <v>ASRCMS202202</v>
      </c>
      <c r="T951" s="957">
        <f t="shared" si="62"/>
        <v>45230</v>
      </c>
      <c r="U951" t="str">
        <f t="shared" si="63"/>
        <v>Unaudited</v>
      </c>
    </row>
    <row r="952" spans="1:21" x14ac:dyDescent="0.25">
      <c r="A952" t="s">
        <v>438</v>
      </c>
      <c r="B952" t="s">
        <v>1380</v>
      </c>
      <c r="C952" t="s">
        <v>1381</v>
      </c>
      <c r="D952" s="15">
        <v>1900</v>
      </c>
      <c r="E952" s="121">
        <v>1</v>
      </c>
      <c r="F952" t="s">
        <v>439</v>
      </c>
      <c r="G952" s="121">
        <v>91</v>
      </c>
      <c r="H952" t="s">
        <v>384</v>
      </c>
      <c r="I952" t="s">
        <v>489</v>
      </c>
      <c r="J952" t="s">
        <v>434</v>
      </c>
      <c r="K952" t="s">
        <v>435</v>
      </c>
      <c r="L952" s="755">
        <v>4.5</v>
      </c>
      <c r="M952" t="s">
        <v>32</v>
      </c>
      <c r="N952" s="680">
        <f t="shared" ca="1" si="64"/>
        <v>0</v>
      </c>
      <c r="O952" s="680">
        <f t="shared" ca="1" si="64"/>
        <v>0</v>
      </c>
      <c r="P952" s="680">
        <f t="shared" ca="1" si="64"/>
        <v>0</v>
      </c>
      <c r="Q952" s="680">
        <f t="shared" ca="1" si="64"/>
        <v>0</v>
      </c>
      <c r="R952" s="680">
        <f t="shared" ca="1" si="64"/>
        <v>0</v>
      </c>
      <c r="S952" t="str">
        <f t="shared" si="61"/>
        <v>ASRCMS202202</v>
      </c>
      <c r="T952" s="957">
        <f t="shared" si="62"/>
        <v>45230</v>
      </c>
      <c r="U952" t="str">
        <f t="shared" si="63"/>
        <v>Unaudited</v>
      </c>
    </row>
    <row r="953" spans="1:21" x14ac:dyDescent="0.25">
      <c r="A953" t="s">
        <v>438</v>
      </c>
      <c r="B953" t="s">
        <v>1380</v>
      </c>
      <c r="C953" t="s">
        <v>1381</v>
      </c>
      <c r="D953" s="15">
        <v>1900</v>
      </c>
      <c r="E953" s="121">
        <v>1</v>
      </c>
      <c r="F953" t="s">
        <v>439</v>
      </c>
      <c r="G953" s="121">
        <v>91</v>
      </c>
      <c r="H953" t="s">
        <v>384</v>
      </c>
      <c r="I953" t="s">
        <v>489</v>
      </c>
      <c r="J953" t="s">
        <v>434</v>
      </c>
      <c r="K953" t="s">
        <v>435</v>
      </c>
      <c r="L953" s="755" t="s">
        <v>939</v>
      </c>
      <c r="M953" t="s">
        <v>930</v>
      </c>
      <c r="N953" s="680">
        <f t="shared" ca="1" si="64"/>
        <v>0</v>
      </c>
      <c r="O953" s="680">
        <f t="shared" ca="1" si="64"/>
        <v>0</v>
      </c>
      <c r="P953" s="680">
        <f t="shared" ca="1" si="64"/>
        <v>0</v>
      </c>
      <c r="Q953" s="680">
        <f t="shared" ca="1" si="64"/>
        <v>0</v>
      </c>
      <c r="R953" s="680">
        <f t="shared" ca="1" si="64"/>
        <v>0</v>
      </c>
      <c r="S953" t="str">
        <f t="shared" si="61"/>
        <v>ASRCMS202202</v>
      </c>
      <c r="T953" s="957">
        <f t="shared" si="62"/>
        <v>45230</v>
      </c>
      <c r="U953" t="str">
        <f t="shared" si="63"/>
        <v>Unaudited</v>
      </c>
    </row>
    <row r="954" spans="1:21" x14ac:dyDescent="0.25">
      <c r="A954" t="s">
        <v>438</v>
      </c>
      <c r="B954" t="s">
        <v>1380</v>
      </c>
      <c r="C954" t="s">
        <v>1381</v>
      </c>
      <c r="D954" s="15">
        <v>1900</v>
      </c>
      <c r="E954" s="121">
        <v>1</v>
      </c>
      <c r="F954" t="s">
        <v>439</v>
      </c>
      <c r="G954" s="121">
        <v>91</v>
      </c>
      <c r="H954" t="s">
        <v>384</v>
      </c>
      <c r="I954" t="s">
        <v>489</v>
      </c>
      <c r="J954" t="s">
        <v>434</v>
      </c>
      <c r="K954" t="s">
        <v>435</v>
      </c>
      <c r="L954" s="755" t="s">
        <v>194</v>
      </c>
      <c r="M954" t="s">
        <v>40</v>
      </c>
      <c r="N954" s="680">
        <f t="shared" ca="1" si="64"/>
        <v>0</v>
      </c>
      <c r="O954" s="680">
        <f t="shared" ca="1" si="64"/>
        <v>0</v>
      </c>
      <c r="P954" s="680">
        <f t="shared" ca="1" si="64"/>
        <v>0</v>
      </c>
      <c r="Q954" s="680">
        <f t="shared" ca="1" si="64"/>
        <v>0</v>
      </c>
      <c r="R954" s="680">
        <f t="shared" ca="1" si="64"/>
        <v>0</v>
      </c>
      <c r="S954" t="str">
        <f t="shared" si="61"/>
        <v>ASRCMS202202</v>
      </c>
      <c r="T954" s="957">
        <f t="shared" si="62"/>
        <v>45230</v>
      </c>
      <c r="U954" t="str">
        <f t="shared" si="63"/>
        <v>Unaudited</v>
      </c>
    </row>
    <row r="955" spans="1:21" x14ac:dyDescent="0.25">
      <c r="A955" t="s">
        <v>438</v>
      </c>
      <c r="B955" t="s">
        <v>1380</v>
      </c>
      <c r="C955" t="s">
        <v>1381</v>
      </c>
      <c r="D955" s="15">
        <v>1900</v>
      </c>
      <c r="E955" s="121">
        <v>1</v>
      </c>
      <c r="F955" t="s">
        <v>439</v>
      </c>
      <c r="G955" s="121">
        <v>91</v>
      </c>
      <c r="H955" t="s">
        <v>384</v>
      </c>
      <c r="I955" t="s">
        <v>489</v>
      </c>
      <c r="J955" t="s">
        <v>434</v>
      </c>
      <c r="K955" t="s">
        <v>435</v>
      </c>
      <c r="L955" s="755" t="s">
        <v>193</v>
      </c>
      <c r="M955" t="s">
        <v>330</v>
      </c>
      <c r="N955" s="680">
        <f t="shared" ca="1" si="64"/>
        <v>0</v>
      </c>
      <c r="O955" s="680">
        <f t="shared" ca="1" si="64"/>
        <v>0</v>
      </c>
      <c r="P955" s="680">
        <f t="shared" ca="1" si="64"/>
        <v>0</v>
      </c>
      <c r="Q955" s="680">
        <f t="shared" ca="1" si="64"/>
        <v>0</v>
      </c>
      <c r="R955" s="680">
        <f t="shared" ca="1" si="64"/>
        <v>0</v>
      </c>
      <c r="S955" t="str">
        <f t="shared" si="61"/>
        <v>ASRCMS202202</v>
      </c>
      <c r="T955" s="957">
        <f t="shared" si="62"/>
        <v>45230</v>
      </c>
      <c r="U955" t="str">
        <f t="shared" si="63"/>
        <v>Unaudited</v>
      </c>
    </row>
    <row r="956" spans="1:21" x14ac:dyDescent="0.25">
      <c r="A956" t="s">
        <v>438</v>
      </c>
      <c r="B956" t="s">
        <v>1380</v>
      </c>
      <c r="C956" t="s">
        <v>1381</v>
      </c>
      <c r="D956" s="15">
        <v>1900</v>
      </c>
      <c r="E956" s="121">
        <v>1</v>
      </c>
      <c r="F956" t="s">
        <v>439</v>
      </c>
      <c r="G956" s="121">
        <v>91</v>
      </c>
      <c r="H956" t="s">
        <v>384</v>
      </c>
      <c r="I956" t="s">
        <v>489</v>
      </c>
      <c r="J956" t="s">
        <v>451</v>
      </c>
      <c r="K956" t="s">
        <v>436</v>
      </c>
      <c r="L956" s="755" t="s">
        <v>79</v>
      </c>
      <c r="M956" t="s">
        <v>27</v>
      </c>
      <c r="N956" s="680">
        <f t="shared" ca="1" si="64"/>
        <v>0</v>
      </c>
      <c r="O956" s="680">
        <f t="shared" ca="1" si="64"/>
        <v>0</v>
      </c>
      <c r="P956" s="680">
        <f t="shared" ca="1" si="64"/>
        <v>0</v>
      </c>
      <c r="Q956" s="680">
        <f t="shared" ca="1" si="64"/>
        <v>0</v>
      </c>
      <c r="R956" s="680">
        <f t="shared" ca="1" si="64"/>
        <v>0</v>
      </c>
      <c r="S956" t="str">
        <f t="shared" si="61"/>
        <v>ASRCMS202202</v>
      </c>
      <c r="T956" s="957">
        <f t="shared" si="62"/>
        <v>45230</v>
      </c>
      <c r="U956" t="str">
        <f t="shared" si="63"/>
        <v>Unaudited</v>
      </c>
    </row>
    <row r="957" spans="1:21" x14ac:dyDescent="0.25">
      <c r="A957" t="s">
        <v>438</v>
      </c>
      <c r="B957" t="s">
        <v>1380</v>
      </c>
      <c r="C957" t="s">
        <v>1381</v>
      </c>
      <c r="D957" s="15">
        <v>1900</v>
      </c>
      <c r="E957" s="121">
        <v>1</v>
      </c>
      <c r="F957" t="s">
        <v>439</v>
      </c>
      <c r="G957" s="121">
        <v>91</v>
      </c>
      <c r="H957" t="s">
        <v>384</v>
      </c>
      <c r="I957" t="s">
        <v>489</v>
      </c>
      <c r="J957" t="s">
        <v>451</v>
      </c>
      <c r="K957" t="s">
        <v>436</v>
      </c>
      <c r="L957" s="755" t="s">
        <v>80</v>
      </c>
      <c r="M957" t="s">
        <v>98</v>
      </c>
      <c r="N957" s="680">
        <f t="shared" ca="1" si="64"/>
        <v>0</v>
      </c>
      <c r="O957" s="680">
        <f t="shared" ca="1" si="64"/>
        <v>0</v>
      </c>
      <c r="P957" s="680">
        <f t="shared" ca="1" si="64"/>
        <v>0</v>
      </c>
      <c r="Q957" s="680">
        <f t="shared" ca="1" si="64"/>
        <v>0</v>
      </c>
      <c r="R957" s="680">
        <f t="shared" ca="1" si="64"/>
        <v>0</v>
      </c>
      <c r="S957" t="str">
        <f t="shared" si="61"/>
        <v>ASRCMS202202</v>
      </c>
      <c r="T957" s="957">
        <f t="shared" si="62"/>
        <v>45230</v>
      </c>
      <c r="U957" t="str">
        <f t="shared" si="63"/>
        <v>Unaudited</v>
      </c>
    </row>
    <row r="958" spans="1:21" x14ac:dyDescent="0.25">
      <c r="A958" t="s">
        <v>438</v>
      </c>
      <c r="B958" t="s">
        <v>1380</v>
      </c>
      <c r="C958" t="s">
        <v>1381</v>
      </c>
      <c r="D958" s="15">
        <v>1900</v>
      </c>
      <c r="E958" s="121">
        <v>1</v>
      </c>
      <c r="F958" t="s">
        <v>439</v>
      </c>
      <c r="G958" s="121">
        <v>91</v>
      </c>
      <c r="H958" t="s">
        <v>384</v>
      </c>
      <c r="I958" t="s">
        <v>489</v>
      </c>
      <c r="J958" t="s">
        <v>451</v>
      </c>
      <c r="K958" t="s">
        <v>436</v>
      </c>
      <c r="L958" s="755" t="s">
        <v>81</v>
      </c>
      <c r="M958" t="s">
        <v>99</v>
      </c>
      <c r="N958" s="680">
        <f t="shared" ca="1" si="64"/>
        <v>0</v>
      </c>
      <c r="O958" s="680">
        <f t="shared" ca="1" si="64"/>
        <v>0</v>
      </c>
      <c r="P958" s="680">
        <f t="shared" ca="1" si="64"/>
        <v>0</v>
      </c>
      <c r="Q958" s="680">
        <f t="shared" ca="1" si="64"/>
        <v>0</v>
      </c>
      <c r="R958" s="680">
        <f t="shared" ca="1" si="64"/>
        <v>0</v>
      </c>
      <c r="S958" t="str">
        <f t="shared" si="61"/>
        <v>ASRCMS202202</v>
      </c>
      <c r="T958" s="957">
        <f t="shared" si="62"/>
        <v>45230</v>
      </c>
      <c r="U958" t="str">
        <f t="shared" si="63"/>
        <v>Unaudited</v>
      </c>
    </row>
    <row r="959" spans="1:21" x14ac:dyDescent="0.25">
      <c r="A959" t="s">
        <v>438</v>
      </c>
      <c r="B959" t="s">
        <v>1380</v>
      </c>
      <c r="C959" t="s">
        <v>1381</v>
      </c>
      <c r="D959" s="15">
        <v>1900</v>
      </c>
      <c r="E959" s="121">
        <v>1</v>
      </c>
      <c r="F959" t="s">
        <v>439</v>
      </c>
      <c r="G959" s="121">
        <v>91</v>
      </c>
      <c r="H959" t="s">
        <v>384</v>
      </c>
      <c r="I959" t="s">
        <v>489</v>
      </c>
      <c r="J959" t="s">
        <v>451</v>
      </c>
      <c r="K959" t="s">
        <v>436</v>
      </c>
      <c r="L959" s="755" t="s">
        <v>82</v>
      </c>
      <c r="M959" t="s">
        <v>100</v>
      </c>
      <c r="N959" s="680">
        <f t="shared" ca="1" si="64"/>
        <v>0</v>
      </c>
      <c r="O959" s="680">
        <f t="shared" ca="1" si="64"/>
        <v>0</v>
      </c>
      <c r="P959" s="680">
        <f t="shared" ca="1" si="64"/>
        <v>0</v>
      </c>
      <c r="Q959" s="680">
        <f t="shared" ca="1" si="64"/>
        <v>0</v>
      </c>
      <c r="R959" s="680">
        <f t="shared" ca="1" si="64"/>
        <v>0</v>
      </c>
      <c r="S959" t="str">
        <f t="shared" si="61"/>
        <v>ASRCMS202202</v>
      </c>
      <c r="T959" s="957">
        <f t="shared" si="62"/>
        <v>45230</v>
      </c>
      <c r="U959" t="str">
        <f t="shared" si="63"/>
        <v>Unaudited</v>
      </c>
    </row>
    <row r="960" spans="1:21" x14ac:dyDescent="0.25">
      <c r="A960" t="s">
        <v>438</v>
      </c>
      <c r="B960" t="s">
        <v>1380</v>
      </c>
      <c r="C960" t="s">
        <v>1381</v>
      </c>
      <c r="D960" s="15">
        <v>1900</v>
      </c>
      <c r="E960" s="121">
        <v>1</v>
      </c>
      <c r="F960" t="s">
        <v>439</v>
      </c>
      <c r="G960" s="121">
        <v>91</v>
      </c>
      <c r="H960" t="s">
        <v>384</v>
      </c>
      <c r="I960" t="s">
        <v>489</v>
      </c>
      <c r="J960" t="s">
        <v>451</v>
      </c>
      <c r="K960" t="s">
        <v>436</v>
      </c>
      <c r="L960" s="755" t="s">
        <v>217</v>
      </c>
      <c r="M960" t="s">
        <v>101</v>
      </c>
      <c r="N960" s="680">
        <f t="shared" ca="1" si="64"/>
        <v>0</v>
      </c>
      <c r="O960" s="680">
        <f t="shared" ca="1" si="64"/>
        <v>0</v>
      </c>
      <c r="P960" s="680">
        <f t="shared" ca="1" si="64"/>
        <v>0</v>
      </c>
      <c r="Q960" s="680">
        <f t="shared" ca="1" si="64"/>
        <v>0</v>
      </c>
      <c r="R960" s="680">
        <f t="shared" ca="1" si="64"/>
        <v>0</v>
      </c>
      <c r="S960" t="str">
        <f t="shared" si="61"/>
        <v>ASRCMS202202</v>
      </c>
      <c r="T960" s="957">
        <f t="shared" si="62"/>
        <v>45230</v>
      </c>
      <c r="U960" t="str">
        <f t="shared" si="63"/>
        <v>Unaudited</v>
      </c>
    </row>
    <row r="961" spans="1:21" x14ac:dyDescent="0.25">
      <c r="A961" t="s">
        <v>438</v>
      </c>
      <c r="B961" t="s">
        <v>1380</v>
      </c>
      <c r="C961" t="s">
        <v>1381</v>
      </c>
      <c r="D961" s="15">
        <v>1900</v>
      </c>
      <c r="E961" s="121">
        <v>1</v>
      </c>
      <c r="F961" t="s">
        <v>439</v>
      </c>
      <c r="G961" s="121">
        <v>91</v>
      </c>
      <c r="H961" t="s">
        <v>384</v>
      </c>
      <c r="I961" t="s">
        <v>489</v>
      </c>
      <c r="J961" t="s">
        <v>451</v>
      </c>
      <c r="K961" t="s">
        <v>436</v>
      </c>
      <c r="L961" s="755" t="s">
        <v>216</v>
      </c>
      <c r="M961" t="s">
        <v>28</v>
      </c>
      <c r="N961" s="680">
        <f t="shared" ca="1" si="64"/>
        <v>0</v>
      </c>
      <c r="O961" s="680">
        <f t="shared" ca="1" si="64"/>
        <v>0</v>
      </c>
      <c r="P961" s="680">
        <f t="shared" ca="1" si="64"/>
        <v>0</v>
      </c>
      <c r="Q961" s="680">
        <f t="shared" ca="1" si="64"/>
        <v>0</v>
      </c>
      <c r="R961" s="680">
        <f t="shared" ca="1" si="64"/>
        <v>0</v>
      </c>
      <c r="S961" t="str">
        <f t="shared" si="61"/>
        <v>ASRCMS202202</v>
      </c>
      <c r="T961" s="957">
        <f t="shared" si="62"/>
        <v>45230</v>
      </c>
      <c r="U961" t="str">
        <f t="shared" si="63"/>
        <v>Unaudited</v>
      </c>
    </row>
    <row r="962" spans="1:21" x14ac:dyDescent="0.25">
      <c r="A962" t="s">
        <v>438</v>
      </c>
      <c r="B962" t="s">
        <v>1380</v>
      </c>
      <c r="C962" t="s">
        <v>1381</v>
      </c>
      <c r="D962" s="15">
        <v>1900</v>
      </c>
      <c r="E962" s="121">
        <v>1</v>
      </c>
      <c r="F962" t="s">
        <v>439</v>
      </c>
      <c r="G962" s="121">
        <v>91</v>
      </c>
      <c r="H962" t="s">
        <v>384</v>
      </c>
      <c r="I962" t="s">
        <v>489</v>
      </c>
      <c r="J962" t="s">
        <v>437</v>
      </c>
      <c r="K962" t="s">
        <v>437</v>
      </c>
      <c r="L962" s="755" t="s">
        <v>84</v>
      </c>
      <c r="M962" t="s">
        <v>328</v>
      </c>
      <c r="N962" s="680">
        <f t="shared" ca="1" si="64"/>
        <v>0</v>
      </c>
      <c r="O962" s="680">
        <f t="shared" ca="1" si="64"/>
        <v>0</v>
      </c>
      <c r="P962" s="680">
        <f t="shared" ca="1" si="64"/>
        <v>0</v>
      </c>
      <c r="Q962" s="680">
        <f t="shared" ca="1" si="64"/>
        <v>0</v>
      </c>
      <c r="R962" s="680">
        <f t="shared" ca="1" si="64"/>
        <v>0</v>
      </c>
      <c r="S962" t="str">
        <f t="shared" ref="S962:S1025" si="65">file_name</f>
        <v>ASRCMS202202</v>
      </c>
      <c r="T962" s="957">
        <f t="shared" ref="T962:T1025" si="66">file_date</f>
        <v>45230</v>
      </c>
      <c r="U962" t="str">
        <f t="shared" ref="U962:U1025" si="67">status</f>
        <v>Unaudited</v>
      </c>
    </row>
    <row r="963" spans="1:21" x14ac:dyDescent="0.25">
      <c r="A963" t="s">
        <v>438</v>
      </c>
      <c r="B963" t="s">
        <v>1380</v>
      </c>
      <c r="C963" t="s">
        <v>1381</v>
      </c>
      <c r="D963" s="15">
        <v>1900</v>
      </c>
      <c r="E963" s="121">
        <v>1</v>
      </c>
      <c r="F963" t="s">
        <v>439</v>
      </c>
      <c r="G963" s="121">
        <v>91</v>
      </c>
      <c r="H963" t="s">
        <v>384</v>
      </c>
      <c r="I963" t="s">
        <v>489</v>
      </c>
      <c r="J963" t="s">
        <v>437</v>
      </c>
      <c r="K963" t="s">
        <v>437</v>
      </c>
      <c r="L963" s="755" t="s">
        <v>85</v>
      </c>
      <c r="M963" t="s">
        <v>326</v>
      </c>
      <c r="N963" s="680">
        <f t="shared" ca="1" si="64"/>
        <v>0</v>
      </c>
      <c r="O963" s="680">
        <f t="shared" ca="1" si="64"/>
        <v>0</v>
      </c>
      <c r="P963" s="680">
        <f t="shared" ca="1" si="64"/>
        <v>0</v>
      </c>
      <c r="Q963" s="680">
        <f t="shared" ca="1" si="64"/>
        <v>0</v>
      </c>
      <c r="R963" s="680">
        <f t="shared" ca="1" si="64"/>
        <v>0</v>
      </c>
      <c r="S963" t="str">
        <f t="shared" si="65"/>
        <v>ASRCMS202202</v>
      </c>
      <c r="T963" s="957">
        <f t="shared" si="66"/>
        <v>45230</v>
      </c>
      <c r="U963" t="str">
        <f t="shared" si="67"/>
        <v>Unaudited</v>
      </c>
    </row>
    <row r="964" spans="1:21" x14ac:dyDescent="0.25">
      <c r="A964" t="s">
        <v>438</v>
      </c>
      <c r="B964" t="s">
        <v>1380</v>
      </c>
      <c r="C964" t="s">
        <v>1381</v>
      </c>
      <c r="D964" s="15">
        <v>1900</v>
      </c>
      <c r="E964" s="121">
        <v>1</v>
      </c>
      <c r="F964" t="s">
        <v>439</v>
      </c>
      <c r="G964" s="121">
        <v>91</v>
      </c>
      <c r="H964" t="s">
        <v>384</v>
      </c>
      <c r="I964" t="s">
        <v>489</v>
      </c>
      <c r="J964" t="s">
        <v>437</v>
      </c>
      <c r="K964" t="s">
        <v>437</v>
      </c>
      <c r="L964" s="755" t="s">
        <v>86</v>
      </c>
      <c r="M964" t="s">
        <v>495</v>
      </c>
      <c r="N964" s="680">
        <f t="shared" ca="1" si="64"/>
        <v>0</v>
      </c>
      <c r="O964" s="680">
        <f t="shared" ca="1" si="64"/>
        <v>0</v>
      </c>
      <c r="P964" s="680">
        <f t="shared" ca="1" si="64"/>
        <v>0</v>
      </c>
      <c r="Q964" s="680">
        <f t="shared" ca="1" si="64"/>
        <v>0</v>
      </c>
      <c r="R964" s="680">
        <f t="shared" ca="1" si="64"/>
        <v>0</v>
      </c>
      <c r="S964" t="str">
        <f t="shared" si="65"/>
        <v>ASRCMS202202</v>
      </c>
      <c r="T964" s="957">
        <f t="shared" si="66"/>
        <v>45230</v>
      </c>
      <c r="U964" t="str">
        <f t="shared" si="67"/>
        <v>Unaudited</v>
      </c>
    </row>
    <row r="965" spans="1:21" x14ac:dyDescent="0.25">
      <c r="A965" t="s">
        <v>438</v>
      </c>
      <c r="B965" t="s">
        <v>1380</v>
      </c>
      <c r="C965" t="s">
        <v>1381</v>
      </c>
      <c r="D965" s="15">
        <v>1900</v>
      </c>
      <c r="E965" s="121">
        <v>1</v>
      </c>
      <c r="F965" t="s">
        <v>439</v>
      </c>
      <c r="G965" s="121">
        <v>91</v>
      </c>
      <c r="H965" t="s">
        <v>384</v>
      </c>
      <c r="I965" t="s">
        <v>489</v>
      </c>
      <c r="J965" t="s">
        <v>437</v>
      </c>
      <c r="K965" t="s">
        <v>437</v>
      </c>
      <c r="L965" s="755" t="s">
        <v>87</v>
      </c>
      <c r="M965" t="s">
        <v>496</v>
      </c>
      <c r="N965" s="680">
        <f t="shared" ca="1" si="64"/>
        <v>0</v>
      </c>
      <c r="O965" s="680">
        <f t="shared" ca="1" si="64"/>
        <v>0</v>
      </c>
      <c r="P965" s="680">
        <f t="shared" ca="1" si="64"/>
        <v>0</v>
      </c>
      <c r="Q965" s="680">
        <f t="shared" ca="1" si="64"/>
        <v>0</v>
      </c>
      <c r="R965" s="680">
        <f t="shared" ca="1" si="64"/>
        <v>0</v>
      </c>
      <c r="S965" t="str">
        <f t="shared" si="65"/>
        <v>ASRCMS202202</v>
      </c>
      <c r="T965" s="957">
        <f t="shared" si="66"/>
        <v>45230</v>
      </c>
      <c r="U965" t="str">
        <f t="shared" si="67"/>
        <v>Unaudited</v>
      </c>
    </row>
    <row r="966" spans="1:21" x14ac:dyDescent="0.25">
      <c r="A966" t="s">
        <v>438</v>
      </c>
      <c r="B966" t="s">
        <v>1380</v>
      </c>
      <c r="C966" t="s">
        <v>1381</v>
      </c>
      <c r="D966" s="15">
        <v>1900</v>
      </c>
      <c r="E966" s="121">
        <v>1</v>
      </c>
      <c r="F966" t="s">
        <v>439</v>
      </c>
      <c r="G966" s="121">
        <v>91</v>
      </c>
      <c r="H966" t="s">
        <v>384</v>
      </c>
      <c r="I966" t="s">
        <v>489</v>
      </c>
      <c r="J966" t="s">
        <v>437</v>
      </c>
      <c r="K966" t="s">
        <v>437</v>
      </c>
      <c r="L966" s="755" t="s">
        <v>214</v>
      </c>
      <c r="M966" t="s">
        <v>497</v>
      </c>
      <c r="N966" s="680">
        <f t="shared" ca="1" si="64"/>
        <v>0</v>
      </c>
      <c r="O966" s="680">
        <f t="shared" ca="1" si="64"/>
        <v>0</v>
      </c>
      <c r="P966" s="680">
        <f t="shared" ca="1" si="64"/>
        <v>0</v>
      </c>
      <c r="Q966" s="680">
        <f t="shared" ca="1" si="64"/>
        <v>0</v>
      </c>
      <c r="R966" s="680">
        <f t="shared" ca="1" si="64"/>
        <v>0</v>
      </c>
      <c r="S966" t="str">
        <f t="shared" si="65"/>
        <v>ASRCMS202202</v>
      </c>
      <c r="T966" s="957">
        <f t="shared" si="66"/>
        <v>45230</v>
      </c>
      <c r="U966" t="str">
        <f t="shared" si="67"/>
        <v>Unaudited</v>
      </c>
    </row>
    <row r="967" spans="1:21" x14ac:dyDescent="0.25">
      <c r="A967" t="s">
        <v>438</v>
      </c>
      <c r="B967" t="s">
        <v>1380</v>
      </c>
      <c r="C967" t="s">
        <v>1381</v>
      </c>
      <c r="D967" s="15">
        <v>1900</v>
      </c>
      <c r="E967" s="121">
        <v>1</v>
      </c>
      <c r="F967" t="s">
        <v>439</v>
      </c>
      <c r="G967" s="121">
        <v>91</v>
      </c>
      <c r="H967" t="s">
        <v>384</v>
      </c>
      <c r="I967" t="s">
        <v>490</v>
      </c>
      <c r="J967" t="s">
        <v>26</v>
      </c>
      <c r="K967" t="s">
        <v>26</v>
      </c>
      <c r="L967" s="755" t="s">
        <v>205</v>
      </c>
      <c r="M967" t="s">
        <v>26</v>
      </c>
      <c r="N967" s="680">
        <f t="shared" ca="1" si="64"/>
        <v>0</v>
      </c>
      <c r="O967" s="680">
        <f t="shared" ca="1" si="64"/>
        <v>0</v>
      </c>
      <c r="P967" s="680">
        <f t="shared" ca="1" si="64"/>
        <v>0</v>
      </c>
      <c r="Q967" s="680">
        <f t="shared" ca="1" si="64"/>
        <v>0</v>
      </c>
      <c r="R967" s="680">
        <f t="shared" ca="1" si="64"/>
        <v>0</v>
      </c>
      <c r="S967" t="str">
        <f t="shared" si="65"/>
        <v>ASRCMS202202</v>
      </c>
      <c r="T967" s="957">
        <f t="shared" si="66"/>
        <v>45230</v>
      </c>
      <c r="U967" t="str">
        <f t="shared" si="67"/>
        <v>Unaudited</v>
      </c>
    </row>
    <row r="968" spans="1:21" x14ac:dyDescent="0.25">
      <c r="A968" t="s">
        <v>438</v>
      </c>
      <c r="B968" t="s">
        <v>1380</v>
      </c>
      <c r="C968" t="s">
        <v>1381</v>
      </c>
      <c r="D968" s="15">
        <v>1900</v>
      </c>
      <c r="E968" s="121">
        <v>1</v>
      </c>
      <c r="F968" t="s">
        <v>440</v>
      </c>
      <c r="G968" s="121">
        <v>182</v>
      </c>
      <c r="H968" t="s">
        <v>384</v>
      </c>
      <c r="I968" t="s">
        <v>433</v>
      </c>
      <c r="J968" t="s">
        <v>433</v>
      </c>
      <c r="K968" t="s">
        <v>433</v>
      </c>
      <c r="M968" t="s">
        <v>433</v>
      </c>
      <c r="N968" s="680">
        <f t="shared" ca="1" si="64"/>
        <v>0</v>
      </c>
      <c r="O968" s="680">
        <f t="shared" ca="1" si="64"/>
        <v>0</v>
      </c>
      <c r="P968" s="680">
        <f t="shared" ca="1" si="64"/>
        <v>0</v>
      </c>
      <c r="Q968" s="680">
        <f t="shared" ca="1" si="64"/>
        <v>0</v>
      </c>
      <c r="R968" s="680">
        <f t="shared" ca="1" si="64"/>
        <v>0</v>
      </c>
      <c r="S968" t="str">
        <f t="shared" si="65"/>
        <v>ASRCMS202202</v>
      </c>
      <c r="T968" s="957">
        <f t="shared" si="66"/>
        <v>45230</v>
      </c>
      <c r="U968" t="str">
        <f t="shared" si="67"/>
        <v>Unaudited</v>
      </c>
    </row>
    <row r="969" spans="1:21" x14ac:dyDescent="0.25">
      <c r="A969" t="s">
        <v>438</v>
      </c>
      <c r="B969" t="s">
        <v>1380</v>
      </c>
      <c r="C969" t="s">
        <v>1381</v>
      </c>
      <c r="D969" s="15">
        <v>1900</v>
      </c>
      <c r="E969" s="121">
        <v>1</v>
      </c>
      <c r="F969" t="s">
        <v>440</v>
      </c>
      <c r="G969" s="121">
        <v>182</v>
      </c>
      <c r="H969" t="s">
        <v>384</v>
      </c>
      <c r="I969" t="s">
        <v>488</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ASRCMS202202</v>
      </c>
      <c r="T969" s="957">
        <f t="shared" si="66"/>
        <v>45230</v>
      </c>
      <c r="U969" t="str">
        <f t="shared" si="67"/>
        <v>Unaudited</v>
      </c>
    </row>
    <row r="970" spans="1:21" x14ac:dyDescent="0.25">
      <c r="A970" t="s">
        <v>438</v>
      </c>
      <c r="B970" t="s">
        <v>1380</v>
      </c>
      <c r="C970" t="s">
        <v>1381</v>
      </c>
      <c r="D970" s="15">
        <v>1900</v>
      </c>
      <c r="E970" s="121">
        <v>1</v>
      </c>
      <c r="F970" t="s">
        <v>440</v>
      </c>
      <c r="G970" s="121">
        <v>182</v>
      </c>
      <c r="H970" t="s">
        <v>384</v>
      </c>
      <c r="I970" t="s">
        <v>488</v>
      </c>
      <c r="J970" t="s">
        <v>12</v>
      </c>
      <c r="K970" t="s">
        <v>223</v>
      </c>
      <c r="L970" s="755">
        <v>1.2</v>
      </c>
      <c r="M970" t="s">
        <v>223</v>
      </c>
      <c r="N970" s="680">
        <f t="shared" ca="1" si="64"/>
        <v>0</v>
      </c>
      <c r="O970" s="680">
        <f t="shared" ca="1" si="64"/>
        <v>0</v>
      </c>
      <c r="P970" s="680">
        <f t="shared" ca="1" si="64"/>
        <v>0</v>
      </c>
      <c r="Q970" s="680">
        <f t="shared" ca="1" si="64"/>
        <v>0</v>
      </c>
      <c r="R970" s="680">
        <f t="shared" ca="1" si="64"/>
        <v>0</v>
      </c>
      <c r="S970" t="str">
        <f t="shared" si="65"/>
        <v>ASRCMS202202</v>
      </c>
      <c r="T970" s="957">
        <f t="shared" si="66"/>
        <v>45230</v>
      </c>
      <c r="U970" t="str">
        <f t="shared" si="67"/>
        <v>Unaudited</v>
      </c>
    </row>
    <row r="971" spans="1:21" x14ac:dyDescent="0.25">
      <c r="A971" t="s">
        <v>438</v>
      </c>
      <c r="B971" t="s">
        <v>1380</v>
      </c>
      <c r="C971" t="s">
        <v>1381</v>
      </c>
      <c r="D971" s="15">
        <v>1900</v>
      </c>
      <c r="E971" s="121">
        <v>1</v>
      </c>
      <c r="F971" t="s">
        <v>440</v>
      </c>
      <c r="G971" s="121">
        <v>182</v>
      </c>
      <c r="H971" t="s">
        <v>384</v>
      </c>
      <c r="I971" t="s">
        <v>488</v>
      </c>
      <c r="J971" t="s">
        <v>12</v>
      </c>
      <c r="K971" t="s">
        <v>1318</v>
      </c>
      <c r="L971" s="755" t="s">
        <v>1314</v>
      </c>
      <c r="M971" t="s">
        <v>1318</v>
      </c>
      <c r="N971" s="680">
        <f t="shared" ca="1" si="64"/>
        <v>0</v>
      </c>
      <c r="O971" s="680">
        <f t="shared" ca="1" si="64"/>
        <v>0</v>
      </c>
      <c r="P971" s="680">
        <f t="shared" ca="1" si="64"/>
        <v>0</v>
      </c>
      <c r="Q971" s="680">
        <f t="shared" ca="1" si="64"/>
        <v>0</v>
      </c>
      <c r="R971" s="680">
        <f t="shared" ca="1" si="64"/>
        <v>0</v>
      </c>
      <c r="S971" t="str">
        <f t="shared" si="65"/>
        <v>ASRCMS202202</v>
      </c>
      <c r="T971" s="957">
        <f t="shared" si="66"/>
        <v>45230</v>
      </c>
      <c r="U971" t="str">
        <f t="shared" si="67"/>
        <v>Unaudited</v>
      </c>
    </row>
    <row r="972" spans="1:21" x14ac:dyDescent="0.25">
      <c r="A972" t="s">
        <v>438</v>
      </c>
      <c r="B972" t="s">
        <v>1380</v>
      </c>
      <c r="C972" t="s">
        <v>1381</v>
      </c>
      <c r="D972" s="15">
        <v>1900</v>
      </c>
      <c r="E972" s="121">
        <v>1</v>
      </c>
      <c r="F972" t="s">
        <v>440</v>
      </c>
      <c r="G972" s="121">
        <v>182</v>
      </c>
      <c r="H972" t="s">
        <v>384</v>
      </c>
      <c r="I972" t="s">
        <v>488</v>
      </c>
      <c r="J972" t="s">
        <v>12</v>
      </c>
      <c r="K972" t="s">
        <v>1320</v>
      </c>
      <c r="L972" s="755" t="s">
        <v>1319</v>
      </c>
      <c r="M972" t="s">
        <v>1320</v>
      </c>
      <c r="N972" s="680">
        <f t="shared" ca="1" si="64"/>
        <v>0</v>
      </c>
      <c r="O972" s="680">
        <f t="shared" ca="1" si="64"/>
        <v>0</v>
      </c>
      <c r="P972" s="680">
        <f t="shared" ca="1" si="64"/>
        <v>0</v>
      </c>
      <c r="Q972" s="680">
        <f t="shared" ca="1" si="64"/>
        <v>0</v>
      </c>
      <c r="R972" s="680">
        <f t="shared" ca="1" si="64"/>
        <v>0</v>
      </c>
      <c r="S972" t="str">
        <f t="shared" si="65"/>
        <v>ASRCMS202202</v>
      </c>
      <c r="T972" s="957">
        <f t="shared" si="66"/>
        <v>45230</v>
      </c>
      <c r="U972" t="str">
        <f t="shared" si="67"/>
        <v>Unaudited</v>
      </c>
    </row>
    <row r="973" spans="1:21" x14ac:dyDescent="0.25">
      <c r="A973" t="s">
        <v>438</v>
      </c>
      <c r="B973" t="s">
        <v>1380</v>
      </c>
      <c r="C973" t="s">
        <v>1381</v>
      </c>
      <c r="D973" s="15">
        <v>1900</v>
      </c>
      <c r="E973" s="121">
        <v>1</v>
      </c>
      <c r="F973" t="s">
        <v>440</v>
      </c>
      <c r="G973" s="121">
        <v>182</v>
      </c>
      <c r="H973" t="s">
        <v>384</v>
      </c>
      <c r="I973" t="s">
        <v>488</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ASRCMS202202</v>
      </c>
      <c r="T973" s="957">
        <f t="shared" si="66"/>
        <v>45230</v>
      </c>
      <c r="U973" t="str">
        <f t="shared" si="67"/>
        <v>Unaudited</v>
      </c>
    </row>
    <row r="974" spans="1:21" x14ac:dyDescent="0.25">
      <c r="A974" t="s">
        <v>438</v>
      </c>
      <c r="B974" t="s">
        <v>1380</v>
      </c>
      <c r="C974" t="s">
        <v>1381</v>
      </c>
      <c r="D974" s="15">
        <v>1900</v>
      </c>
      <c r="E974" s="121">
        <v>1</v>
      </c>
      <c r="F974" t="s">
        <v>440</v>
      </c>
      <c r="G974" s="121">
        <v>182</v>
      </c>
      <c r="H974" t="s">
        <v>384</v>
      </c>
      <c r="I974" t="s">
        <v>489</v>
      </c>
      <c r="J974" t="s">
        <v>434</v>
      </c>
      <c r="K974" t="s">
        <v>791</v>
      </c>
      <c r="L974" s="755">
        <v>2.1</v>
      </c>
      <c r="M974" t="s">
        <v>726</v>
      </c>
      <c r="N974" s="680">
        <f t="shared" ca="1" si="64"/>
        <v>0</v>
      </c>
      <c r="O974" s="680">
        <f t="shared" ca="1" si="64"/>
        <v>0</v>
      </c>
      <c r="P974" s="680">
        <f t="shared" ca="1" si="64"/>
        <v>0</v>
      </c>
      <c r="Q974" s="680">
        <f t="shared" ca="1" si="64"/>
        <v>0</v>
      </c>
      <c r="R974" s="680">
        <f t="shared" ca="1" si="64"/>
        <v>0</v>
      </c>
      <c r="S974" t="str">
        <f t="shared" si="65"/>
        <v>ASRCMS202202</v>
      </c>
      <c r="T974" s="957">
        <f t="shared" si="66"/>
        <v>45230</v>
      </c>
      <c r="U974" t="str">
        <f t="shared" si="67"/>
        <v>Unaudited</v>
      </c>
    </row>
    <row r="975" spans="1:21" x14ac:dyDescent="0.25">
      <c r="A975" t="s">
        <v>438</v>
      </c>
      <c r="B975" t="s">
        <v>1380</v>
      </c>
      <c r="C975" t="s">
        <v>1381</v>
      </c>
      <c r="D975" s="15">
        <v>1900</v>
      </c>
      <c r="E975" s="121">
        <v>1</v>
      </c>
      <c r="F975" t="s">
        <v>440</v>
      </c>
      <c r="G975" s="121">
        <v>182</v>
      </c>
      <c r="H975" t="s">
        <v>384</v>
      </c>
      <c r="I975" t="s">
        <v>489</v>
      </c>
      <c r="J975" t="s">
        <v>434</v>
      </c>
      <c r="K975" t="s">
        <v>791</v>
      </c>
      <c r="L975" s="755">
        <v>2.2000000000000002</v>
      </c>
      <c r="M975" t="s">
        <v>727</v>
      </c>
      <c r="N975" s="680">
        <f t="shared" ca="1" si="64"/>
        <v>0</v>
      </c>
      <c r="O975" s="680">
        <f t="shared" ca="1" si="64"/>
        <v>0</v>
      </c>
      <c r="P975" s="680">
        <f t="shared" ca="1" si="64"/>
        <v>0</v>
      </c>
      <c r="Q975" s="680">
        <f t="shared" ca="1" si="64"/>
        <v>0</v>
      </c>
      <c r="R975" s="680">
        <f t="shared" ca="1" si="64"/>
        <v>0</v>
      </c>
      <c r="S975" t="str">
        <f t="shared" si="65"/>
        <v>ASRCMS202202</v>
      </c>
      <c r="T975" s="957">
        <f t="shared" si="66"/>
        <v>45230</v>
      </c>
      <c r="U975" t="str">
        <f t="shared" si="67"/>
        <v>Unaudited</v>
      </c>
    </row>
    <row r="976" spans="1:21" x14ac:dyDescent="0.25">
      <c r="A976" t="s">
        <v>438</v>
      </c>
      <c r="B976" t="s">
        <v>1380</v>
      </c>
      <c r="C976" t="s">
        <v>1381</v>
      </c>
      <c r="D976" s="15">
        <v>1900</v>
      </c>
      <c r="E976" s="121">
        <v>1</v>
      </c>
      <c r="F976" t="s">
        <v>440</v>
      </c>
      <c r="G976" s="121">
        <v>182</v>
      </c>
      <c r="H976" t="s">
        <v>384</v>
      </c>
      <c r="I976" t="s">
        <v>489</v>
      </c>
      <c r="J976" t="s">
        <v>434</v>
      </c>
      <c r="K976" t="s">
        <v>791</v>
      </c>
      <c r="L976" s="755">
        <v>2.2999999999999998</v>
      </c>
      <c r="M976" t="s">
        <v>728</v>
      </c>
      <c r="N976" s="680">
        <f t="shared" ca="1" si="64"/>
        <v>0</v>
      </c>
      <c r="O976" s="680">
        <f t="shared" ca="1" si="64"/>
        <v>0</v>
      </c>
      <c r="P976" s="680">
        <f t="shared" ca="1" si="64"/>
        <v>0</v>
      </c>
      <c r="Q976" s="680">
        <f t="shared" ca="1" si="64"/>
        <v>0</v>
      </c>
      <c r="R976" s="680">
        <f t="shared" ca="1" si="64"/>
        <v>0</v>
      </c>
      <c r="S976" t="str">
        <f t="shared" si="65"/>
        <v>ASRCMS202202</v>
      </c>
      <c r="T976" s="957">
        <f t="shared" si="66"/>
        <v>45230</v>
      </c>
      <c r="U976" t="str">
        <f t="shared" si="67"/>
        <v>Unaudited</v>
      </c>
    </row>
    <row r="977" spans="1:21" x14ac:dyDescent="0.25">
      <c r="A977" t="s">
        <v>438</v>
      </c>
      <c r="B977" t="s">
        <v>1380</v>
      </c>
      <c r="C977" t="s">
        <v>1381</v>
      </c>
      <c r="D977" s="15">
        <v>1900</v>
      </c>
      <c r="E977" s="121">
        <v>1</v>
      </c>
      <c r="F977" t="s">
        <v>440</v>
      </c>
      <c r="G977" s="121">
        <v>182</v>
      </c>
      <c r="H977" t="s">
        <v>384</v>
      </c>
      <c r="I977" t="s">
        <v>489</v>
      </c>
      <c r="J977" t="s">
        <v>434</v>
      </c>
      <c r="K977" t="s">
        <v>791</v>
      </c>
      <c r="L977" s="755">
        <v>2.4</v>
      </c>
      <c r="M977" t="s">
        <v>729</v>
      </c>
      <c r="N977" s="680">
        <f t="shared" ca="1" si="64"/>
        <v>0</v>
      </c>
      <c r="O977" s="680">
        <f t="shared" ca="1" si="64"/>
        <v>0</v>
      </c>
      <c r="P977" s="680">
        <f t="shared" ca="1" si="64"/>
        <v>0</v>
      </c>
      <c r="Q977" s="680">
        <f t="shared" ca="1" si="64"/>
        <v>0</v>
      </c>
      <c r="R977" s="680">
        <f t="shared" ca="1" si="64"/>
        <v>0</v>
      </c>
      <c r="S977" t="str">
        <f t="shared" si="65"/>
        <v>ASRCMS202202</v>
      </c>
      <c r="T977" s="957">
        <f t="shared" si="66"/>
        <v>45230</v>
      </c>
      <c r="U977" t="str">
        <f t="shared" si="67"/>
        <v>Unaudited</v>
      </c>
    </row>
    <row r="978" spans="1:21" x14ac:dyDescent="0.25">
      <c r="A978" t="s">
        <v>438</v>
      </c>
      <c r="B978" t="s">
        <v>1380</v>
      </c>
      <c r="C978" t="s">
        <v>1381</v>
      </c>
      <c r="D978" s="15">
        <v>1900</v>
      </c>
      <c r="E978" s="121">
        <v>1</v>
      </c>
      <c r="F978" t="s">
        <v>440</v>
      </c>
      <c r="G978" s="121">
        <v>182</v>
      </c>
      <c r="H978" t="s">
        <v>384</v>
      </c>
      <c r="I978" t="s">
        <v>489</v>
      </c>
      <c r="J978" t="s">
        <v>434</v>
      </c>
      <c r="K978" t="s">
        <v>791</v>
      </c>
      <c r="L978" s="755">
        <v>2.5</v>
      </c>
      <c r="M978" t="s">
        <v>771</v>
      </c>
      <c r="N978" s="680">
        <f t="shared" ca="1" si="64"/>
        <v>0</v>
      </c>
      <c r="O978" s="680">
        <f t="shared" ca="1" si="64"/>
        <v>0</v>
      </c>
      <c r="P978" s="680">
        <f t="shared" ca="1" si="64"/>
        <v>0</v>
      </c>
      <c r="Q978" s="680">
        <f t="shared" ca="1" si="64"/>
        <v>0</v>
      </c>
      <c r="R978" s="680">
        <f t="shared" ca="1" si="64"/>
        <v>0</v>
      </c>
      <c r="S978" t="str">
        <f t="shared" si="65"/>
        <v>ASRCMS202202</v>
      </c>
      <c r="T978" s="957">
        <f t="shared" si="66"/>
        <v>45230</v>
      </c>
      <c r="U978" t="str">
        <f t="shared" si="67"/>
        <v>Unaudited</v>
      </c>
    </row>
    <row r="979" spans="1:21" x14ac:dyDescent="0.25">
      <c r="A979" t="s">
        <v>438</v>
      </c>
      <c r="B979" t="s">
        <v>1380</v>
      </c>
      <c r="C979" t="s">
        <v>1381</v>
      </c>
      <c r="D979" s="15">
        <v>1900</v>
      </c>
      <c r="E979" s="121">
        <v>1</v>
      </c>
      <c r="F979" t="s">
        <v>440</v>
      </c>
      <c r="G979" s="121">
        <v>182</v>
      </c>
      <c r="H979" t="s">
        <v>384</v>
      </c>
      <c r="I979" t="s">
        <v>489</v>
      </c>
      <c r="J979" t="s">
        <v>434</v>
      </c>
      <c r="K979" t="s">
        <v>791</v>
      </c>
      <c r="L979" s="755">
        <v>2.6</v>
      </c>
      <c r="M979" t="s">
        <v>187</v>
      </c>
      <c r="N979" s="680">
        <f t="shared" ca="1" si="64"/>
        <v>0</v>
      </c>
      <c r="O979" s="680">
        <f t="shared" ca="1" si="64"/>
        <v>0</v>
      </c>
      <c r="P979" s="680">
        <f t="shared" ca="1" si="64"/>
        <v>0</v>
      </c>
      <c r="Q979" s="680">
        <f t="shared" ca="1" si="64"/>
        <v>0</v>
      </c>
      <c r="R979" s="680">
        <f t="shared" ca="1" si="64"/>
        <v>0</v>
      </c>
      <c r="S979" t="str">
        <f t="shared" si="65"/>
        <v>ASRCMS202202</v>
      </c>
      <c r="T979" s="957">
        <f t="shared" si="66"/>
        <v>45230</v>
      </c>
      <c r="U979" t="str">
        <f t="shared" si="67"/>
        <v>Unaudited</v>
      </c>
    </row>
    <row r="980" spans="1:21" x14ac:dyDescent="0.25">
      <c r="A980" t="s">
        <v>438</v>
      </c>
      <c r="B980" t="s">
        <v>1380</v>
      </c>
      <c r="C980" t="s">
        <v>1381</v>
      </c>
      <c r="D980" s="15">
        <v>1900</v>
      </c>
      <c r="E980" s="121">
        <v>1</v>
      </c>
      <c r="F980" t="s">
        <v>440</v>
      </c>
      <c r="G980" s="121">
        <v>182</v>
      </c>
      <c r="H980" t="s">
        <v>384</v>
      </c>
      <c r="I980" t="s">
        <v>489</v>
      </c>
      <c r="J980" t="s">
        <v>434</v>
      </c>
      <c r="K980" t="s">
        <v>791</v>
      </c>
      <c r="L980" s="755">
        <v>2.7</v>
      </c>
      <c r="M980" t="s">
        <v>792</v>
      </c>
      <c r="N980" s="680">
        <f t="shared" ca="1" si="64"/>
        <v>0</v>
      </c>
      <c r="O980" s="680">
        <f t="shared" ca="1" si="64"/>
        <v>0</v>
      </c>
      <c r="P980" s="680">
        <f t="shared" ca="1" si="64"/>
        <v>0</v>
      </c>
      <c r="Q980" s="680">
        <f t="shared" ca="1" si="64"/>
        <v>0</v>
      </c>
      <c r="R980" s="680">
        <f t="shared" ca="1" si="64"/>
        <v>0</v>
      </c>
      <c r="S980" t="str">
        <f t="shared" si="65"/>
        <v>ASRCMS202202</v>
      </c>
      <c r="T980" s="957">
        <f t="shared" si="66"/>
        <v>45230</v>
      </c>
      <c r="U980" t="str">
        <f t="shared" si="67"/>
        <v>Unaudited</v>
      </c>
    </row>
    <row r="981" spans="1:21" x14ac:dyDescent="0.25">
      <c r="A981" t="s">
        <v>438</v>
      </c>
      <c r="B981" t="s">
        <v>1380</v>
      </c>
      <c r="C981" t="s">
        <v>1381</v>
      </c>
      <c r="D981" s="15">
        <v>1900</v>
      </c>
      <c r="E981" s="121">
        <v>1</v>
      </c>
      <c r="F981" t="s">
        <v>440</v>
      </c>
      <c r="G981" s="121">
        <v>182</v>
      </c>
      <c r="H981" t="s">
        <v>384</v>
      </c>
      <c r="I981" t="s">
        <v>489</v>
      </c>
      <c r="J981" t="s">
        <v>434</v>
      </c>
      <c r="K981" t="s">
        <v>791</v>
      </c>
      <c r="L981" s="755">
        <v>2.8</v>
      </c>
      <c r="M981" t="s">
        <v>793</v>
      </c>
      <c r="N981" s="680">
        <f t="shared" ca="1" si="64"/>
        <v>0</v>
      </c>
      <c r="O981" s="680">
        <f t="shared" ca="1" si="64"/>
        <v>0</v>
      </c>
      <c r="P981" s="680">
        <f t="shared" ca="1" si="64"/>
        <v>0</v>
      </c>
      <c r="Q981" s="680">
        <f t="shared" ca="1" si="64"/>
        <v>0</v>
      </c>
      <c r="R981" s="680">
        <f t="shared" ca="1" si="64"/>
        <v>0</v>
      </c>
      <c r="S981" t="str">
        <f t="shared" si="65"/>
        <v>ASRCMS202202</v>
      </c>
      <c r="T981" s="957">
        <f t="shared" si="66"/>
        <v>45230</v>
      </c>
      <c r="U981" t="str">
        <f t="shared" si="67"/>
        <v>Unaudited</v>
      </c>
    </row>
    <row r="982" spans="1:21" x14ac:dyDescent="0.25">
      <c r="A982" t="s">
        <v>438</v>
      </c>
      <c r="B982" t="s">
        <v>1380</v>
      </c>
      <c r="C982" t="s">
        <v>1381</v>
      </c>
      <c r="D982" s="15">
        <v>1900</v>
      </c>
      <c r="E982" s="121">
        <v>1</v>
      </c>
      <c r="F982" t="s">
        <v>440</v>
      </c>
      <c r="G982" s="121">
        <v>182</v>
      </c>
      <c r="H982" t="s">
        <v>384</v>
      </c>
      <c r="I982" t="s">
        <v>489</v>
      </c>
      <c r="J982" t="s">
        <v>434</v>
      </c>
      <c r="K982" t="s">
        <v>791</v>
      </c>
      <c r="L982" s="755">
        <v>2.9</v>
      </c>
      <c r="M982" t="s">
        <v>774</v>
      </c>
      <c r="N982" s="680">
        <f t="shared" ca="1" si="64"/>
        <v>0</v>
      </c>
      <c r="O982" s="680">
        <f t="shared" ca="1" si="64"/>
        <v>0</v>
      </c>
      <c r="P982" s="680">
        <f t="shared" ca="1" si="64"/>
        <v>0</v>
      </c>
      <c r="Q982" s="680">
        <f t="shared" ca="1" si="64"/>
        <v>0</v>
      </c>
      <c r="R982" s="680">
        <f t="shared" ca="1" si="64"/>
        <v>0</v>
      </c>
      <c r="S982" t="str">
        <f t="shared" si="65"/>
        <v>ASRCMS202202</v>
      </c>
      <c r="T982" s="957">
        <f t="shared" si="66"/>
        <v>45230</v>
      </c>
      <c r="U982" t="str">
        <f t="shared" si="67"/>
        <v>Unaudited</v>
      </c>
    </row>
    <row r="983" spans="1:21" x14ac:dyDescent="0.25">
      <c r="A983" t="s">
        <v>438</v>
      </c>
      <c r="B983" t="s">
        <v>1380</v>
      </c>
      <c r="C983" t="s">
        <v>1381</v>
      </c>
      <c r="D983" s="15">
        <v>1900</v>
      </c>
      <c r="E983" s="121">
        <v>1</v>
      </c>
      <c r="F983" t="s">
        <v>440</v>
      </c>
      <c r="G983" s="121">
        <v>182</v>
      </c>
      <c r="H983" t="s">
        <v>384</v>
      </c>
      <c r="I983" t="s">
        <v>489</v>
      </c>
      <c r="J983" t="s">
        <v>434</v>
      </c>
      <c r="K983" t="s">
        <v>224</v>
      </c>
      <c r="L983" s="755">
        <v>2.11</v>
      </c>
      <c r="M983" t="s">
        <v>229</v>
      </c>
      <c r="N983" s="680">
        <f t="shared" ca="1" si="64"/>
        <v>0</v>
      </c>
      <c r="O983" s="680">
        <f t="shared" ca="1" si="64"/>
        <v>0</v>
      </c>
      <c r="P983" s="680">
        <f t="shared" ca="1" si="64"/>
        <v>0</v>
      </c>
      <c r="Q983" s="680">
        <f t="shared" ca="1" si="64"/>
        <v>0</v>
      </c>
      <c r="R983" s="680">
        <f t="shared" ca="1" si="64"/>
        <v>0</v>
      </c>
      <c r="S983" t="str">
        <f t="shared" si="65"/>
        <v>ASRCMS202202</v>
      </c>
      <c r="T983" s="957">
        <f t="shared" si="66"/>
        <v>45230</v>
      </c>
      <c r="U983" t="str">
        <f t="shared" si="67"/>
        <v>Unaudited</v>
      </c>
    </row>
    <row r="984" spans="1:21" x14ac:dyDescent="0.25">
      <c r="A984" t="s">
        <v>438</v>
      </c>
      <c r="B984" t="s">
        <v>1380</v>
      </c>
      <c r="C984" t="s">
        <v>1381</v>
      </c>
      <c r="D984" s="15">
        <v>1900</v>
      </c>
      <c r="E984" s="121">
        <v>1</v>
      </c>
      <c r="F984" t="s">
        <v>440</v>
      </c>
      <c r="G984" s="121">
        <v>182</v>
      </c>
      <c r="H984" t="s">
        <v>384</v>
      </c>
      <c r="I984" t="s">
        <v>489</v>
      </c>
      <c r="J984" t="s">
        <v>434</v>
      </c>
      <c r="K984" t="s">
        <v>224</v>
      </c>
      <c r="L984" s="755">
        <v>2.12</v>
      </c>
      <c r="M984" t="s">
        <v>555</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ASRCMS202202</v>
      </c>
      <c r="T984" s="957">
        <f t="shared" si="66"/>
        <v>45230</v>
      </c>
      <c r="U984" t="str">
        <f t="shared" si="67"/>
        <v>Unaudited</v>
      </c>
    </row>
    <row r="985" spans="1:21" x14ac:dyDescent="0.25">
      <c r="A985" t="s">
        <v>438</v>
      </c>
      <c r="B985" t="s">
        <v>1380</v>
      </c>
      <c r="C985" t="s">
        <v>1381</v>
      </c>
      <c r="D985" s="15">
        <v>1900</v>
      </c>
      <c r="E985" s="121">
        <v>1</v>
      </c>
      <c r="F985" t="s">
        <v>440</v>
      </c>
      <c r="G985" s="121">
        <v>182</v>
      </c>
      <c r="H985" t="s">
        <v>384</v>
      </c>
      <c r="I985" t="s">
        <v>489</v>
      </c>
      <c r="J985" t="s">
        <v>434</v>
      </c>
      <c r="K985" t="s">
        <v>224</v>
      </c>
      <c r="L985" s="755">
        <v>2.13</v>
      </c>
      <c r="M985" t="s">
        <v>230</v>
      </c>
      <c r="N985" s="680">
        <f t="shared" ca="1" si="68"/>
        <v>0</v>
      </c>
      <c r="O985" s="680">
        <f t="shared" ca="1" si="68"/>
        <v>0</v>
      </c>
      <c r="P985" s="680">
        <f t="shared" ca="1" si="68"/>
        <v>0</v>
      </c>
      <c r="Q985" s="680">
        <f t="shared" ca="1" si="68"/>
        <v>0</v>
      </c>
      <c r="R985" s="680">
        <f t="shared" ca="1" si="68"/>
        <v>0</v>
      </c>
      <c r="S985" t="str">
        <f t="shared" si="65"/>
        <v>ASRCMS202202</v>
      </c>
      <c r="T985" s="957">
        <f t="shared" si="66"/>
        <v>45230</v>
      </c>
      <c r="U985" t="str">
        <f t="shared" si="67"/>
        <v>Unaudited</v>
      </c>
    </row>
    <row r="986" spans="1:21" x14ac:dyDescent="0.25">
      <c r="A986" t="s">
        <v>438</v>
      </c>
      <c r="B986" t="s">
        <v>1380</v>
      </c>
      <c r="C986" t="s">
        <v>1381</v>
      </c>
      <c r="D986" s="15">
        <v>1900</v>
      </c>
      <c r="E986" s="121">
        <v>1</v>
      </c>
      <c r="F986" t="s">
        <v>440</v>
      </c>
      <c r="G986" s="121">
        <v>182</v>
      </c>
      <c r="H986" t="s">
        <v>384</v>
      </c>
      <c r="I986" t="s">
        <v>489</v>
      </c>
      <c r="J986" t="s">
        <v>434</v>
      </c>
      <c r="K986" t="s">
        <v>224</v>
      </c>
      <c r="L986" s="755">
        <v>2.14</v>
      </c>
      <c r="M986" t="s">
        <v>559</v>
      </c>
      <c r="N986" s="680">
        <f t="shared" ca="1" si="68"/>
        <v>0</v>
      </c>
      <c r="O986" s="680">
        <f t="shared" ca="1" si="68"/>
        <v>0</v>
      </c>
      <c r="P986" s="680">
        <f t="shared" ca="1" si="68"/>
        <v>0</v>
      </c>
      <c r="Q986" s="680">
        <f t="shared" ca="1" si="68"/>
        <v>0</v>
      </c>
      <c r="R986" s="680">
        <f t="shared" ca="1" si="68"/>
        <v>0</v>
      </c>
      <c r="S986" t="str">
        <f t="shared" si="65"/>
        <v>ASRCMS202202</v>
      </c>
      <c r="T986" s="957">
        <f t="shared" si="66"/>
        <v>45230</v>
      </c>
      <c r="U986" t="str">
        <f t="shared" si="67"/>
        <v>Unaudited</v>
      </c>
    </row>
    <row r="987" spans="1:21" x14ac:dyDescent="0.25">
      <c r="A987" t="s">
        <v>438</v>
      </c>
      <c r="B987" t="s">
        <v>1380</v>
      </c>
      <c r="C987" t="s">
        <v>1381</v>
      </c>
      <c r="D987" s="15">
        <v>1900</v>
      </c>
      <c r="E987" s="121">
        <v>1</v>
      </c>
      <c r="F987" t="s">
        <v>440</v>
      </c>
      <c r="G987" s="121">
        <v>182</v>
      </c>
      <c r="H987" t="s">
        <v>384</v>
      </c>
      <c r="I987" t="s">
        <v>489</v>
      </c>
      <c r="J987" t="s">
        <v>434</v>
      </c>
      <c r="K987" t="s">
        <v>224</v>
      </c>
      <c r="L987" s="755">
        <v>2.15</v>
      </c>
      <c r="M987" t="s">
        <v>20</v>
      </c>
      <c r="N987" s="680">
        <f t="shared" ca="1" si="68"/>
        <v>0</v>
      </c>
      <c r="O987" s="680">
        <f t="shared" ca="1" si="68"/>
        <v>0</v>
      </c>
      <c r="P987" s="680">
        <f t="shared" ca="1" si="68"/>
        <v>0</v>
      </c>
      <c r="Q987" s="680">
        <f t="shared" ca="1" si="68"/>
        <v>0</v>
      </c>
      <c r="R987" s="680">
        <f t="shared" ca="1" si="68"/>
        <v>0</v>
      </c>
      <c r="S987" t="str">
        <f t="shared" si="65"/>
        <v>ASRCMS202202</v>
      </c>
      <c r="T987" s="957">
        <f t="shared" si="66"/>
        <v>45230</v>
      </c>
      <c r="U987" t="str">
        <f t="shared" si="67"/>
        <v>Unaudited</v>
      </c>
    </row>
    <row r="988" spans="1:21" x14ac:dyDescent="0.25">
      <c r="A988" t="s">
        <v>438</v>
      </c>
      <c r="B988" t="s">
        <v>1380</v>
      </c>
      <c r="C988" t="s">
        <v>1381</v>
      </c>
      <c r="D988" s="15">
        <v>1900</v>
      </c>
      <c r="E988" s="121">
        <v>1</v>
      </c>
      <c r="F988" t="s">
        <v>440</v>
      </c>
      <c r="G988" s="121">
        <v>182</v>
      </c>
      <c r="H988" t="s">
        <v>384</v>
      </c>
      <c r="I988" t="s">
        <v>489</v>
      </c>
      <c r="J988" t="s">
        <v>434</v>
      </c>
      <c r="K988" t="s">
        <v>224</v>
      </c>
      <c r="L988" s="755">
        <v>2.16</v>
      </c>
      <c r="M988" t="s">
        <v>794</v>
      </c>
      <c r="N988" s="680">
        <f t="shared" ca="1" si="68"/>
        <v>0</v>
      </c>
      <c r="O988" s="680">
        <f t="shared" ca="1" si="68"/>
        <v>0</v>
      </c>
      <c r="P988" s="680">
        <f t="shared" ca="1" si="68"/>
        <v>0</v>
      </c>
      <c r="Q988" s="680">
        <f t="shared" ca="1" si="68"/>
        <v>0</v>
      </c>
      <c r="R988" s="680">
        <f t="shared" ca="1" si="68"/>
        <v>0</v>
      </c>
      <c r="S988" t="str">
        <f t="shared" si="65"/>
        <v>ASRCMS202202</v>
      </c>
      <c r="T988" s="957">
        <f t="shared" si="66"/>
        <v>45230</v>
      </c>
      <c r="U988" t="str">
        <f t="shared" si="67"/>
        <v>Unaudited</v>
      </c>
    </row>
    <row r="989" spans="1:21" x14ac:dyDescent="0.25">
      <c r="A989" t="s">
        <v>438</v>
      </c>
      <c r="B989" t="s">
        <v>1380</v>
      </c>
      <c r="C989" t="s">
        <v>1381</v>
      </c>
      <c r="D989" s="15">
        <v>1900</v>
      </c>
      <c r="E989" s="121">
        <v>1</v>
      </c>
      <c r="F989" t="s">
        <v>440</v>
      </c>
      <c r="G989" s="121">
        <v>182</v>
      </c>
      <c r="H989" t="s">
        <v>384</v>
      </c>
      <c r="I989" t="s">
        <v>489</v>
      </c>
      <c r="J989" t="s">
        <v>434</v>
      </c>
      <c r="K989" t="s">
        <v>224</v>
      </c>
      <c r="L989" s="755">
        <v>2.17</v>
      </c>
      <c r="M989" t="s">
        <v>1047</v>
      </c>
      <c r="N989" s="680">
        <f t="shared" ca="1" si="68"/>
        <v>0</v>
      </c>
      <c r="O989" s="680">
        <f t="shared" ca="1" si="68"/>
        <v>0</v>
      </c>
      <c r="P989" s="680">
        <f t="shared" ca="1" si="68"/>
        <v>0</v>
      </c>
      <c r="Q989" s="680">
        <f t="shared" ca="1" si="68"/>
        <v>0</v>
      </c>
      <c r="R989" s="680">
        <f t="shared" ca="1" si="68"/>
        <v>0</v>
      </c>
      <c r="S989" t="str">
        <f t="shared" si="65"/>
        <v>ASRCMS202202</v>
      </c>
      <c r="T989" s="957">
        <f t="shared" si="66"/>
        <v>45230</v>
      </c>
      <c r="U989" t="str">
        <f t="shared" si="67"/>
        <v>Unaudited</v>
      </c>
    </row>
    <row r="990" spans="1:21" x14ac:dyDescent="0.25">
      <c r="A990" t="s">
        <v>438</v>
      </c>
      <c r="B990" t="s">
        <v>1380</v>
      </c>
      <c r="C990" t="s">
        <v>1381</v>
      </c>
      <c r="D990" s="15">
        <v>1900</v>
      </c>
      <c r="E990" s="121">
        <v>1</v>
      </c>
      <c r="F990" t="s">
        <v>440</v>
      </c>
      <c r="G990" s="121">
        <v>182</v>
      </c>
      <c r="H990" t="s">
        <v>384</v>
      </c>
      <c r="I990" t="s">
        <v>489</v>
      </c>
      <c r="J990" t="s">
        <v>434</v>
      </c>
      <c r="K990" t="s">
        <v>224</v>
      </c>
      <c r="L990" s="755">
        <v>2.1800000000000002</v>
      </c>
      <c r="M990" t="s">
        <v>651</v>
      </c>
      <c r="N990" s="680">
        <f t="shared" ca="1" si="68"/>
        <v>0</v>
      </c>
      <c r="O990" s="680">
        <f t="shared" ca="1" si="68"/>
        <v>0</v>
      </c>
      <c r="P990" s="680">
        <f t="shared" ca="1" si="68"/>
        <v>0</v>
      </c>
      <c r="Q990" s="680">
        <f t="shared" ca="1" si="68"/>
        <v>0</v>
      </c>
      <c r="R990" s="680">
        <f t="shared" ca="1" si="68"/>
        <v>0</v>
      </c>
      <c r="S990" t="str">
        <f t="shared" si="65"/>
        <v>ASRCMS202202</v>
      </c>
      <c r="T990" s="957">
        <f t="shared" si="66"/>
        <v>45230</v>
      </c>
      <c r="U990" t="str">
        <f t="shared" si="67"/>
        <v>Unaudited</v>
      </c>
    </row>
    <row r="991" spans="1:21" x14ac:dyDescent="0.25">
      <c r="A991" t="s">
        <v>438</v>
      </c>
      <c r="B991" t="s">
        <v>1380</v>
      </c>
      <c r="C991" t="s">
        <v>1381</v>
      </c>
      <c r="D991" s="15">
        <v>1900</v>
      </c>
      <c r="E991" s="121">
        <v>1</v>
      </c>
      <c r="F991" t="s">
        <v>440</v>
      </c>
      <c r="G991" s="121">
        <v>182</v>
      </c>
      <c r="H991" t="s">
        <v>384</v>
      </c>
      <c r="I991" t="s">
        <v>489</v>
      </c>
      <c r="J991" t="s">
        <v>434</v>
      </c>
      <c r="K991" t="s">
        <v>224</v>
      </c>
      <c r="L991" s="755">
        <v>2.19</v>
      </c>
      <c r="M991" t="s">
        <v>219</v>
      </c>
      <c r="N991" s="680">
        <f t="shared" ca="1" si="68"/>
        <v>0</v>
      </c>
      <c r="O991" s="680">
        <f t="shared" ca="1" si="68"/>
        <v>0</v>
      </c>
      <c r="P991" s="680">
        <f t="shared" ca="1" si="68"/>
        <v>0</v>
      </c>
      <c r="Q991" s="680">
        <f t="shared" ca="1" si="68"/>
        <v>0</v>
      </c>
      <c r="R991" s="680">
        <f t="shared" ca="1" si="68"/>
        <v>0</v>
      </c>
      <c r="S991" t="str">
        <f t="shared" si="65"/>
        <v>ASRCMS202202</v>
      </c>
      <c r="T991" s="957">
        <f t="shared" si="66"/>
        <v>45230</v>
      </c>
      <c r="U991" t="str">
        <f t="shared" si="67"/>
        <v>Unaudited</v>
      </c>
    </row>
    <row r="992" spans="1:21" x14ac:dyDescent="0.25">
      <c r="A992" t="s">
        <v>438</v>
      </c>
      <c r="B992" t="s">
        <v>1380</v>
      </c>
      <c r="C992" t="s">
        <v>1381</v>
      </c>
      <c r="D992" s="15">
        <v>1900</v>
      </c>
      <c r="E992" s="121">
        <v>1</v>
      </c>
      <c r="F992" t="s">
        <v>440</v>
      </c>
      <c r="G992" s="121">
        <v>182</v>
      </c>
      <c r="H992" t="s">
        <v>384</v>
      </c>
      <c r="I992" t="s">
        <v>489</v>
      </c>
      <c r="J992" t="s">
        <v>434</v>
      </c>
      <c r="K992" t="s">
        <v>224</v>
      </c>
      <c r="L992" s="755" t="s">
        <v>700</v>
      </c>
      <c r="M992" t="s">
        <v>231</v>
      </c>
      <c r="N992" s="680">
        <f t="shared" ca="1" si="68"/>
        <v>0</v>
      </c>
      <c r="O992" s="680">
        <f t="shared" ca="1" si="68"/>
        <v>0</v>
      </c>
      <c r="P992" s="680">
        <f t="shared" ca="1" si="68"/>
        <v>0</v>
      </c>
      <c r="Q992" s="680">
        <f t="shared" ca="1" si="68"/>
        <v>0</v>
      </c>
      <c r="R992" s="680">
        <f t="shared" ca="1" si="68"/>
        <v>0</v>
      </c>
      <c r="S992" t="str">
        <f t="shared" si="65"/>
        <v>ASRCMS202202</v>
      </c>
      <c r="T992" s="957">
        <f t="shared" si="66"/>
        <v>45230</v>
      </c>
      <c r="U992" t="str">
        <f t="shared" si="67"/>
        <v>Unaudited</v>
      </c>
    </row>
    <row r="993" spans="1:21" x14ac:dyDescent="0.25">
      <c r="A993" t="s">
        <v>438</v>
      </c>
      <c r="B993" t="s">
        <v>1380</v>
      </c>
      <c r="C993" t="s">
        <v>1381</v>
      </c>
      <c r="D993" s="15">
        <v>1900</v>
      </c>
      <c r="E993" s="121">
        <v>1</v>
      </c>
      <c r="F993" t="s">
        <v>440</v>
      </c>
      <c r="G993" s="121">
        <v>182</v>
      </c>
      <c r="H993" t="s">
        <v>384</v>
      </c>
      <c r="I993" t="s">
        <v>489</v>
      </c>
      <c r="J993" t="s">
        <v>434</v>
      </c>
      <c r="K993" t="s">
        <v>224</v>
      </c>
      <c r="L993" s="755">
        <v>2.21</v>
      </c>
      <c r="M993" t="s">
        <v>467</v>
      </c>
      <c r="N993" s="680">
        <f t="shared" ca="1" si="68"/>
        <v>0</v>
      </c>
      <c r="O993" s="680">
        <f t="shared" ca="1" si="68"/>
        <v>0</v>
      </c>
      <c r="P993" s="680">
        <f t="shared" ca="1" si="68"/>
        <v>0</v>
      </c>
      <c r="Q993" s="680">
        <f t="shared" ca="1" si="68"/>
        <v>0</v>
      </c>
      <c r="R993" s="680">
        <f t="shared" ca="1" si="68"/>
        <v>0</v>
      </c>
      <c r="S993" t="str">
        <f t="shared" si="65"/>
        <v>ASRCMS202202</v>
      </c>
      <c r="T993" s="957">
        <f t="shared" si="66"/>
        <v>45230</v>
      </c>
      <c r="U993" t="str">
        <f t="shared" si="67"/>
        <v>Unaudited</v>
      </c>
    </row>
    <row r="994" spans="1:21" x14ac:dyDescent="0.25">
      <c r="A994" t="s">
        <v>438</v>
      </c>
      <c r="B994" t="s">
        <v>1380</v>
      </c>
      <c r="C994" t="s">
        <v>1381</v>
      </c>
      <c r="D994" s="15">
        <v>1900</v>
      </c>
      <c r="E994" s="121">
        <v>1</v>
      </c>
      <c r="F994" t="s">
        <v>440</v>
      </c>
      <c r="G994" s="121">
        <v>182</v>
      </c>
      <c r="H994" t="s">
        <v>384</v>
      </c>
      <c r="I994" t="s">
        <v>489</v>
      </c>
      <c r="J994" t="s">
        <v>434</v>
      </c>
      <c r="K994" t="s">
        <v>6</v>
      </c>
      <c r="L994" s="755" t="s">
        <v>70</v>
      </c>
      <c r="M994" t="s">
        <v>189</v>
      </c>
      <c r="N994" s="680">
        <f t="shared" ca="1" si="68"/>
        <v>0</v>
      </c>
      <c r="O994" s="680">
        <f t="shared" ca="1" si="68"/>
        <v>0</v>
      </c>
      <c r="P994" s="680">
        <f t="shared" ca="1" si="68"/>
        <v>0</v>
      </c>
      <c r="Q994" s="680">
        <f t="shared" ca="1" si="68"/>
        <v>0</v>
      </c>
      <c r="R994" s="680">
        <f t="shared" ca="1" si="68"/>
        <v>0</v>
      </c>
      <c r="S994" t="str">
        <f t="shared" si="65"/>
        <v>ASRCMS202202</v>
      </c>
      <c r="T994" s="957">
        <f t="shared" si="66"/>
        <v>45230</v>
      </c>
      <c r="U994" t="str">
        <f t="shared" si="67"/>
        <v>Unaudited</v>
      </c>
    </row>
    <row r="995" spans="1:21" x14ac:dyDescent="0.25">
      <c r="A995" t="s">
        <v>438</v>
      </c>
      <c r="B995" t="s">
        <v>1380</v>
      </c>
      <c r="C995" t="s">
        <v>1381</v>
      </c>
      <c r="D995" s="15">
        <v>1900</v>
      </c>
      <c r="E995" s="121">
        <v>1</v>
      </c>
      <c r="F995" t="s">
        <v>440</v>
      </c>
      <c r="G995" s="121">
        <v>182</v>
      </c>
      <c r="H995" t="s">
        <v>384</v>
      </c>
      <c r="I995" t="s">
        <v>489</v>
      </c>
      <c r="J995" t="s">
        <v>434</v>
      </c>
      <c r="K995" t="s">
        <v>6</v>
      </c>
      <c r="L995" s="755" t="s">
        <v>71</v>
      </c>
      <c r="M995" t="s">
        <v>232</v>
      </c>
      <c r="N995" s="680">
        <f t="shared" ca="1" si="68"/>
        <v>0</v>
      </c>
      <c r="O995" s="680">
        <f t="shared" ca="1" si="68"/>
        <v>0</v>
      </c>
      <c r="P995" s="680">
        <f t="shared" ca="1" si="68"/>
        <v>0</v>
      </c>
      <c r="Q995" s="680">
        <f t="shared" ca="1" si="68"/>
        <v>0</v>
      </c>
      <c r="R995" s="680">
        <f t="shared" ca="1" si="68"/>
        <v>0</v>
      </c>
      <c r="S995" t="str">
        <f t="shared" si="65"/>
        <v>ASRCMS202202</v>
      </c>
      <c r="T995" s="957">
        <f t="shared" si="66"/>
        <v>45230</v>
      </c>
      <c r="U995" t="str">
        <f t="shared" si="67"/>
        <v>Unaudited</v>
      </c>
    </row>
    <row r="996" spans="1:21" x14ac:dyDescent="0.25">
      <c r="A996" t="s">
        <v>438</v>
      </c>
      <c r="B996" t="s">
        <v>1380</v>
      </c>
      <c r="C996" t="s">
        <v>1381</v>
      </c>
      <c r="D996" s="15">
        <v>1900</v>
      </c>
      <c r="E996" s="121">
        <v>1</v>
      </c>
      <c r="F996" t="s">
        <v>440</v>
      </c>
      <c r="G996" s="121">
        <v>182</v>
      </c>
      <c r="H996" t="s">
        <v>384</v>
      </c>
      <c r="I996" t="s">
        <v>489</v>
      </c>
      <c r="J996" t="s">
        <v>434</v>
      </c>
      <c r="K996" t="s">
        <v>6</v>
      </c>
      <c r="L996" s="755" t="s">
        <v>72</v>
      </c>
      <c r="M996" t="s">
        <v>165</v>
      </c>
      <c r="N996" s="680">
        <f t="shared" ca="1" si="68"/>
        <v>0</v>
      </c>
      <c r="O996" s="680">
        <f t="shared" ca="1" si="68"/>
        <v>0</v>
      </c>
      <c r="P996" s="680">
        <f t="shared" ca="1" si="68"/>
        <v>0</v>
      </c>
      <c r="Q996" s="680">
        <f t="shared" ca="1" si="68"/>
        <v>0</v>
      </c>
      <c r="R996" s="680">
        <f t="shared" ca="1" si="68"/>
        <v>0</v>
      </c>
      <c r="S996" t="str">
        <f t="shared" si="65"/>
        <v>ASRCMS202202</v>
      </c>
      <c r="T996" s="957">
        <f t="shared" si="66"/>
        <v>45230</v>
      </c>
      <c r="U996" t="str">
        <f t="shared" si="67"/>
        <v>Unaudited</v>
      </c>
    </row>
    <row r="997" spans="1:21" x14ac:dyDescent="0.25">
      <c r="A997" t="s">
        <v>438</v>
      </c>
      <c r="B997" t="s">
        <v>1380</v>
      </c>
      <c r="C997" t="s">
        <v>1381</v>
      </c>
      <c r="D997" s="15">
        <v>1900</v>
      </c>
      <c r="E997" s="121">
        <v>1</v>
      </c>
      <c r="F997" t="s">
        <v>440</v>
      </c>
      <c r="G997" s="121">
        <v>182</v>
      </c>
      <c r="H997" t="s">
        <v>384</v>
      </c>
      <c r="I997" t="s">
        <v>489</v>
      </c>
      <c r="J997" t="s">
        <v>434</v>
      </c>
      <c r="K997" t="s">
        <v>6</v>
      </c>
      <c r="L997" s="755">
        <v>3.4</v>
      </c>
      <c r="M997" t="s">
        <v>462</v>
      </c>
      <c r="N997" s="680">
        <f t="shared" ca="1" si="68"/>
        <v>0</v>
      </c>
      <c r="O997" s="680">
        <f t="shared" ca="1" si="68"/>
        <v>0</v>
      </c>
      <c r="P997" s="680">
        <f t="shared" ca="1" si="68"/>
        <v>0</v>
      </c>
      <c r="Q997" s="680">
        <f t="shared" ca="1" si="68"/>
        <v>0</v>
      </c>
      <c r="R997" s="680">
        <f t="shared" ca="1" si="68"/>
        <v>0</v>
      </c>
      <c r="S997" t="str">
        <f t="shared" si="65"/>
        <v>ASRCMS202202</v>
      </c>
      <c r="T997" s="957">
        <f t="shared" si="66"/>
        <v>45230</v>
      </c>
      <c r="U997" t="str">
        <f t="shared" si="67"/>
        <v>Unaudited</v>
      </c>
    </row>
    <row r="998" spans="1:21" x14ac:dyDescent="0.25">
      <c r="A998" t="s">
        <v>438</v>
      </c>
      <c r="B998" t="s">
        <v>1380</v>
      </c>
      <c r="C998" t="s">
        <v>1381</v>
      </c>
      <c r="D998" s="15">
        <v>1900</v>
      </c>
      <c r="E998" s="121">
        <v>1</v>
      </c>
      <c r="F998" t="s">
        <v>440</v>
      </c>
      <c r="G998" s="121">
        <v>182</v>
      </c>
      <c r="H998" t="s">
        <v>384</v>
      </c>
      <c r="I998" t="s">
        <v>489</v>
      </c>
      <c r="J998" t="s">
        <v>434</v>
      </c>
      <c r="K998" t="s">
        <v>435</v>
      </c>
      <c r="L998" s="755">
        <v>4.5</v>
      </c>
      <c r="M998" t="s">
        <v>32</v>
      </c>
      <c r="N998" s="680">
        <f t="shared" ca="1" si="68"/>
        <v>0</v>
      </c>
      <c r="O998" s="680">
        <f t="shared" ca="1" si="68"/>
        <v>0</v>
      </c>
      <c r="P998" s="680">
        <f t="shared" ca="1" si="68"/>
        <v>0</v>
      </c>
      <c r="Q998" s="680">
        <f t="shared" ca="1" si="68"/>
        <v>0</v>
      </c>
      <c r="R998" s="680">
        <f t="shared" ca="1" si="68"/>
        <v>0</v>
      </c>
      <c r="S998" t="str">
        <f t="shared" si="65"/>
        <v>ASRCMS202202</v>
      </c>
      <c r="T998" s="957">
        <f t="shared" si="66"/>
        <v>45230</v>
      </c>
      <c r="U998" t="str">
        <f t="shared" si="67"/>
        <v>Unaudited</v>
      </c>
    </row>
    <row r="999" spans="1:21" x14ac:dyDescent="0.25">
      <c r="A999" t="s">
        <v>438</v>
      </c>
      <c r="B999" t="s">
        <v>1380</v>
      </c>
      <c r="C999" t="s">
        <v>1381</v>
      </c>
      <c r="D999" s="15">
        <v>1900</v>
      </c>
      <c r="E999" s="121">
        <v>1</v>
      </c>
      <c r="F999" t="s">
        <v>440</v>
      </c>
      <c r="G999" s="121">
        <v>182</v>
      </c>
      <c r="H999" t="s">
        <v>384</v>
      </c>
      <c r="I999" t="s">
        <v>489</v>
      </c>
      <c r="J999" t="s">
        <v>434</v>
      </c>
      <c r="K999" t="s">
        <v>435</v>
      </c>
      <c r="L999" s="755" t="s">
        <v>939</v>
      </c>
      <c r="M999" t="s">
        <v>930</v>
      </c>
      <c r="N999" s="680">
        <f t="shared" ca="1" si="68"/>
        <v>0</v>
      </c>
      <c r="O999" s="680">
        <f t="shared" ca="1" si="68"/>
        <v>0</v>
      </c>
      <c r="P999" s="680">
        <f t="shared" ca="1" si="68"/>
        <v>0</v>
      </c>
      <c r="Q999" s="680">
        <f t="shared" ca="1" si="68"/>
        <v>0</v>
      </c>
      <c r="R999" s="680">
        <f t="shared" ca="1" si="68"/>
        <v>0</v>
      </c>
      <c r="S999" t="str">
        <f t="shared" si="65"/>
        <v>ASRCMS202202</v>
      </c>
      <c r="T999" s="957">
        <f t="shared" si="66"/>
        <v>45230</v>
      </c>
      <c r="U999" t="str">
        <f t="shared" si="67"/>
        <v>Unaudited</v>
      </c>
    </row>
    <row r="1000" spans="1:21" x14ac:dyDescent="0.25">
      <c r="A1000" t="s">
        <v>438</v>
      </c>
      <c r="B1000" t="s">
        <v>1380</v>
      </c>
      <c r="C1000" t="s">
        <v>1381</v>
      </c>
      <c r="D1000" s="15">
        <v>1900</v>
      </c>
      <c r="E1000" s="121">
        <v>1</v>
      </c>
      <c r="F1000" t="s">
        <v>440</v>
      </c>
      <c r="G1000" s="121">
        <v>182</v>
      </c>
      <c r="H1000" t="s">
        <v>384</v>
      </c>
      <c r="I1000" t="s">
        <v>489</v>
      </c>
      <c r="J1000" t="s">
        <v>434</v>
      </c>
      <c r="K1000" t="s">
        <v>435</v>
      </c>
      <c r="L1000" s="755" t="s">
        <v>194</v>
      </c>
      <c r="M1000" t="s">
        <v>40</v>
      </c>
      <c r="N1000" s="680">
        <f t="shared" ca="1" si="68"/>
        <v>0</v>
      </c>
      <c r="O1000" s="680">
        <f t="shared" ca="1" si="68"/>
        <v>0</v>
      </c>
      <c r="P1000" s="680">
        <f t="shared" ca="1" si="68"/>
        <v>0</v>
      </c>
      <c r="Q1000" s="680">
        <f t="shared" ca="1" si="68"/>
        <v>0</v>
      </c>
      <c r="R1000" s="680">
        <f t="shared" ca="1" si="68"/>
        <v>0</v>
      </c>
      <c r="S1000" t="str">
        <f t="shared" si="65"/>
        <v>ASRCMS202202</v>
      </c>
      <c r="T1000" s="957">
        <f t="shared" si="66"/>
        <v>45230</v>
      </c>
      <c r="U1000" t="str">
        <f t="shared" si="67"/>
        <v>Unaudited</v>
      </c>
    </row>
    <row r="1001" spans="1:21" x14ac:dyDescent="0.25">
      <c r="A1001" t="s">
        <v>438</v>
      </c>
      <c r="B1001" t="s">
        <v>1380</v>
      </c>
      <c r="C1001" t="s">
        <v>1381</v>
      </c>
      <c r="D1001" s="15">
        <v>1900</v>
      </c>
      <c r="E1001" s="121">
        <v>1</v>
      </c>
      <c r="F1001" t="s">
        <v>440</v>
      </c>
      <c r="G1001" s="121">
        <v>182</v>
      </c>
      <c r="H1001" t="s">
        <v>384</v>
      </c>
      <c r="I1001" t="s">
        <v>489</v>
      </c>
      <c r="J1001" t="s">
        <v>434</v>
      </c>
      <c r="K1001" t="s">
        <v>435</v>
      </c>
      <c r="L1001" s="755" t="s">
        <v>193</v>
      </c>
      <c r="M1001" t="s">
        <v>330</v>
      </c>
      <c r="N1001" s="680">
        <f t="shared" ca="1" si="68"/>
        <v>0</v>
      </c>
      <c r="O1001" s="680">
        <f t="shared" ca="1" si="68"/>
        <v>0</v>
      </c>
      <c r="P1001" s="680">
        <f t="shared" ca="1" si="68"/>
        <v>0</v>
      </c>
      <c r="Q1001" s="680">
        <f t="shared" ca="1" si="68"/>
        <v>0</v>
      </c>
      <c r="R1001" s="680">
        <f t="shared" ca="1" si="68"/>
        <v>0</v>
      </c>
      <c r="S1001" t="str">
        <f t="shared" si="65"/>
        <v>ASRCMS202202</v>
      </c>
      <c r="T1001" s="957">
        <f t="shared" si="66"/>
        <v>45230</v>
      </c>
      <c r="U1001" t="str">
        <f t="shared" si="67"/>
        <v>Unaudited</v>
      </c>
    </row>
    <row r="1002" spans="1:21" x14ac:dyDescent="0.25">
      <c r="A1002" t="s">
        <v>438</v>
      </c>
      <c r="B1002" t="s">
        <v>1380</v>
      </c>
      <c r="C1002" t="s">
        <v>1381</v>
      </c>
      <c r="D1002" s="15">
        <v>1900</v>
      </c>
      <c r="E1002" s="121">
        <v>1</v>
      </c>
      <c r="F1002" t="s">
        <v>440</v>
      </c>
      <c r="G1002" s="121">
        <v>182</v>
      </c>
      <c r="H1002" t="s">
        <v>384</v>
      </c>
      <c r="I1002" t="s">
        <v>489</v>
      </c>
      <c r="J1002" t="s">
        <v>451</v>
      </c>
      <c r="K1002" t="s">
        <v>436</v>
      </c>
      <c r="L1002" s="755" t="s">
        <v>79</v>
      </c>
      <c r="M1002" t="s">
        <v>27</v>
      </c>
      <c r="N1002" s="680">
        <f t="shared" ca="1" si="68"/>
        <v>0</v>
      </c>
      <c r="O1002" s="680">
        <f t="shared" ca="1" si="68"/>
        <v>0</v>
      </c>
      <c r="P1002" s="680">
        <f t="shared" ca="1" si="68"/>
        <v>0</v>
      </c>
      <c r="Q1002" s="680">
        <f t="shared" ca="1" si="68"/>
        <v>0</v>
      </c>
      <c r="R1002" s="680">
        <f t="shared" ca="1" si="68"/>
        <v>0</v>
      </c>
      <c r="S1002" t="str">
        <f t="shared" si="65"/>
        <v>ASRCMS202202</v>
      </c>
      <c r="T1002" s="957">
        <f t="shared" si="66"/>
        <v>45230</v>
      </c>
      <c r="U1002" t="str">
        <f t="shared" si="67"/>
        <v>Unaudited</v>
      </c>
    </row>
    <row r="1003" spans="1:21" x14ac:dyDescent="0.25">
      <c r="A1003" t="s">
        <v>438</v>
      </c>
      <c r="B1003" t="s">
        <v>1380</v>
      </c>
      <c r="C1003" t="s">
        <v>1381</v>
      </c>
      <c r="D1003" s="15">
        <v>1900</v>
      </c>
      <c r="E1003" s="121">
        <v>1</v>
      </c>
      <c r="F1003" t="s">
        <v>440</v>
      </c>
      <c r="G1003" s="121">
        <v>182</v>
      </c>
      <c r="H1003" t="s">
        <v>384</v>
      </c>
      <c r="I1003" t="s">
        <v>489</v>
      </c>
      <c r="J1003" t="s">
        <v>451</v>
      </c>
      <c r="K1003" t="s">
        <v>436</v>
      </c>
      <c r="L1003" s="755" t="s">
        <v>80</v>
      </c>
      <c r="M1003" t="s">
        <v>98</v>
      </c>
      <c r="N1003" s="680">
        <f t="shared" ca="1" si="68"/>
        <v>0</v>
      </c>
      <c r="O1003" s="680">
        <f t="shared" ca="1" si="68"/>
        <v>0</v>
      </c>
      <c r="P1003" s="680">
        <f t="shared" ca="1" si="68"/>
        <v>0</v>
      </c>
      <c r="Q1003" s="680">
        <f t="shared" ca="1" si="68"/>
        <v>0</v>
      </c>
      <c r="R1003" s="680">
        <f t="shared" ca="1" si="68"/>
        <v>0</v>
      </c>
      <c r="S1003" t="str">
        <f t="shared" si="65"/>
        <v>ASRCMS202202</v>
      </c>
      <c r="T1003" s="957">
        <f t="shared" si="66"/>
        <v>45230</v>
      </c>
      <c r="U1003" t="str">
        <f t="shared" si="67"/>
        <v>Unaudited</v>
      </c>
    </row>
    <row r="1004" spans="1:21" x14ac:dyDescent="0.25">
      <c r="A1004" t="s">
        <v>438</v>
      </c>
      <c r="B1004" t="s">
        <v>1380</v>
      </c>
      <c r="C1004" t="s">
        <v>1381</v>
      </c>
      <c r="D1004" s="15">
        <v>1900</v>
      </c>
      <c r="E1004" s="121">
        <v>1</v>
      </c>
      <c r="F1004" t="s">
        <v>440</v>
      </c>
      <c r="G1004" s="121">
        <v>182</v>
      </c>
      <c r="H1004" t="s">
        <v>384</v>
      </c>
      <c r="I1004" t="s">
        <v>489</v>
      </c>
      <c r="J1004" t="s">
        <v>451</v>
      </c>
      <c r="K1004" t="s">
        <v>436</v>
      </c>
      <c r="L1004" s="755" t="s">
        <v>81</v>
      </c>
      <c r="M1004" t="s">
        <v>99</v>
      </c>
      <c r="N1004" s="680">
        <f t="shared" ca="1" si="68"/>
        <v>0</v>
      </c>
      <c r="O1004" s="680">
        <f t="shared" ca="1" si="68"/>
        <v>0</v>
      </c>
      <c r="P1004" s="680">
        <f t="shared" ca="1" si="68"/>
        <v>0</v>
      </c>
      <c r="Q1004" s="680">
        <f t="shared" ca="1" si="68"/>
        <v>0</v>
      </c>
      <c r="R1004" s="680">
        <f t="shared" ca="1" si="68"/>
        <v>0</v>
      </c>
      <c r="S1004" t="str">
        <f t="shared" si="65"/>
        <v>ASRCMS202202</v>
      </c>
      <c r="T1004" s="957">
        <f t="shared" si="66"/>
        <v>45230</v>
      </c>
      <c r="U1004" t="str">
        <f t="shared" si="67"/>
        <v>Unaudited</v>
      </c>
    </row>
    <row r="1005" spans="1:21" x14ac:dyDescent="0.25">
      <c r="A1005" t="s">
        <v>438</v>
      </c>
      <c r="B1005" t="s">
        <v>1380</v>
      </c>
      <c r="C1005" t="s">
        <v>1381</v>
      </c>
      <c r="D1005" s="15">
        <v>1900</v>
      </c>
      <c r="E1005" s="121">
        <v>1</v>
      </c>
      <c r="F1005" t="s">
        <v>440</v>
      </c>
      <c r="G1005" s="121">
        <v>182</v>
      </c>
      <c r="H1005" t="s">
        <v>384</v>
      </c>
      <c r="I1005" t="s">
        <v>489</v>
      </c>
      <c r="J1005" t="s">
        <v>451</v>
      </c>
      <c r="K1005" t="s">
        <v>436</v>
      </c>
      <c r="L1005" s="755" t="s">
        <v>82</v>
      </c>
      <c r="M1005" t="s">
        <v>100</v>
      </c>
      <c r="N1005" s="680">
        <f t="shared" ca="1" si="68"/>
        <v>0</v>
      </c>
      <c r="O1005" s="680">
        <f t="shared" ca="1" si="68"/>
        <v>0</v>
      </c>
      <c r="P1005" s="680">
        <f t="shared" ca="1" si="68"/>
        <v>0</v>
      </c>
      <c r="Q1005" s="680">
        <f t="shared" ca="1" si="68"/>
        <v>0</v>
      </c>
      <c r="R1005" s="680">
        <f t="shared" ca="1" si="68"/>
        <v>0</v>
      </c>
      <c r="S1005" t="str">
        <f t="shared" si="65"/>
        <v>ASRCMS202202</v>
      </c>
      <c r="T1005" s="957">
        <f t="shared" si="66"/>
        <v>45230</v>
      </c>
      <c r="U1005" t="str">
        <f t="shared" si="67"/>
        <v>Unaudited</v>
      </c>
    </row>
    <row r="1006" spans="1:21" x14ac:dyDescent="0.25">
      <c r="A1006" t="s">
        <v>438</v>
      </c>
      <c r="B1006" t="s">
        <v>1380</v>
      </c>
      <c r="C1006" t="s">
        <v>1381</v>
      </c>
      <c r="D1006" s="15">
        <v>1900</v>
      </c>
      <c r="E1006" s="121">
        <v>1</v>
      </c>
      <c r="F1006" t="s">
        <v>440</v>
      </c>
      <c r="G1006" s="121">
        <v>182</v>
      </c>
      <c r="H1006" t="s">
        <v>384</v>
      </c>
      <c r="I1006" t="s">
        <v>489</v>
      </c>
      <c r="J1006" t="s">
        <v>451</v>
      </c>
      <c r="K1006" t="s">
        <v>436</v>
      </c>
      <c r="L1006" s="755" t="s">
        <v>217</v>
      </c>
      <c r="M1006" t="s">
        <v>101</v>
      </c>
      <c r="N1006" s="680">
        <f t="shared" ca="1" si="68"/>
        <v>0</v>
      </c>
      <c r="O1006" s="680">
        <f t="shared" ca="1" si="68"/>
        <v>0</v>
      </c>
      <c r="P1006" s="680">
        <f t="shared" ca="1" si="68"/>
        <v>0</v>
      </c>
      <c r="Q1006" s="680">
        <f t="shared" ca="1" si="68"/>
        <v>0</v>
      </c>
      <c r="R1006" s="680">
        <f t="shared" ca="1" si="68"/>
        <v>0</v>
      </c>
      <c r="S1006" t="str">
        <f t="shared" si="65"/>
        <v>ASRCMS202202</v>
      </c>
      <c r="T1006" s="957">
        <f t="shared" si="66"/>
        <v>45230</v>
      </c>
      <c r="U1006" t="str">
        <f t="shared" si="67"/>
        <v>Unaudited</v>
      </c>
    </row>
    <row r="1007" spans="1:21" x14ac:dyDescent="0.25">
      <c r="A1007" t="s">
        <v>438</v>
      </c>
      <c r="B1007" t="s">
        <v>1380</v>
      </c>
      <c r="C1007" t="s">
        <v>1381</v>
      </c>
      <c r="D1007" s="15">
        <v>1900</v>
      </c>
      <c r="E1007" s="121">
        <v>1</v>
      </c>
      <c r="F1007" t="s">
        <v>440</v>
      </c>
      <c r="G1007" s="121">
        <v>182</v>
      </c>
      <c r="H1007" t="s">
        <v>384</v>
      </c>
      <c r="I1007" t="s">
        <v>489</v>
      </c>
      <c r="J1007" t="s">
        <v>451</v>
      </c>
      <c r="K1007" t="s">
        <v>436</v>
      </c>
      <c r="L1007" s="755" t="s">
        <v>216</v>
      </c>
      <c r="M1007" t="s">
        <v>28</v>
      </c>
      <c r="N1007" s="680">
        <f t="shared" ca="1" si="68"/>
        <v>0</v>
      </c>
      <c r="O1007" s="680">
        <f t="shared" ca="1" si="68"/>
        <v>0</v>
      </c>
      <c r="P1007" s="680">
        <f t="shared" ca="1" si="68"/>
        <v>0</v>
      </c>
      <c r="Q1007" s="680">
        <f t="shared" ca="1" si="68"/>
        <v>0</v>
      </c>
      <c r="R1007" s="680">
        <f t="shared" ca="1" si="68"/>
        <v>0</v>
      </c>
      <c r="S1007" t="str">
        <f t="shared" si="65"/>
        <v>ASRCMS202202</v>
      </c>
      <c r="T1007" s="957">
        <f t="shared" si="66"/>
        <v>45230</v>
      </c>
      <c r="U1007" t="str">
        <f t="shared" si="67"/>
        <v>Unaudited</v>
      </c>
    </row>
    <row r="1008" spans="1:21" x14ac:dyDescent="0.25">
      <c r="A1008" t="s">
        <v>438</v>
      </c>
      <c r="B1008" t="s">
        <v>1380</v>
      </c>
      <c r="C1008" t="s">
        <v>1381</v>
      </c>
      <c r="D1008" s="15">
        <v>1900</v>
      </c>
      <c r="E1008" s="121">
        <v>1</v>
      </c>
      <c r="F1008" t="s">
        <v>440</v>
      </c>
      <c r="G1008" s="121">
        <v>182</v>
      </c>
      <c r="H1008" t="s">
        <v>384</v>
      </c>
      <c r="I1008" t="s">
        <v>489</v>
      </c>
      <c r="J1008" t="s">
        <v>437</v>
      </c>
      <c r="K1008" t="s">
        <v>437</v>
      </c>
      <c r="L1008" s="755" t="s">
        <v>84</v>
      </c>
      <c r="M1008" t="s">
        <v>328</v>
      </c>
      <c r="N1008" s="680">
        <f t="shared" ca="1" si="68"/>
        <v>0</v>
      </c>
      <c r="O1008" s="680">
        <f t="shared" ca="1" si="68"/>
        <v>0</v>
      </c>
      <c r="P1008" s="680">
        <f t="shared" ca="1" si="68"/>
        <v>0</v>
      </c>
      <c r="Q1008" s="680">
        <f t="shared" ca="1" si="68"/>
        <v>0</v>
      </c>
      <c r="R1008" s="680">
        <f t="shared" ca="1" si="68"/>
        <v>0</v>
      </c>
      <c r="S1008" t="str">
        <f t="shared" si="65"/>
        <v>ASRCMS202202</v>
      </c>
      <c r="T1008" s="957">
        <f t="shared" si="66"/>
        <v>45230</v>
      </c>
      <c r="U1008" t="str">
        <f t="shared" si="67"/>
        <v>Unaudited</v>
      </c>
    </row>
    <row r="1009" spans="1:21" x14ac:dyDescent="0.25">
      <c r="A1009" t="s">
        <v>438</v>
      </c>
      <c r="B1009" t="s">
        <v>1380</v>
      </c>
      <c r="C1009" t="s">
        <v>1381</v>
      </c>
      <c r="D1009" s="15">
        <v>1900</v>
      </c>
      <c r="E1009" s="121">
        <v>1</v>
      </c>
      <c r="F1009" t="s">
        <v>440</v>
      </c>
      <c r="G1009" s="121">
        <v>182</v>
      </c>
      <c r="H1009" t="s">
        <v>384</v>
      </c>
      <c r="I1009" t="s">
        <v>489</v>
      </c>
      <c r="J1009" t="s">
        <v>437</v>
      </c>
      <c r="K1009" t="s">
        <v>437</v>
      </c>
      <c r="L1009" s="755" t="s">
        <v>85</v>
      </c>
      <c r="M1009" t="s">
        <v>326</v>
      </c>
      <c r="N1009" s="680">
        <f t="shared" ca="1" si="68"/>
        <v>0</v>
      </c>
      <c r="O1009" s="680">
        <f t="shared" ca="1" si="68"/>
        <v>0</v>
      </c>
      <c r="P1009" s="680">
        <f t="shared" ca="1" si="68"/>
        <v>0</v>
      </c>
      <c r="Q1009" s="680">
        <f t="shared" ca="1" si="68"/>
        <v>0</v>
      </c>
      <c r="R1009" s="680">
        <f t="shared" ca="1" si="68"/>
        <v>0</v>
      </c>
      <c r="S1009" t="str">
        <f t="shared" si="65"/>
        <v>ASRCMS202202</v>
      </c>
      <c r="T1009" s="957">
        <f t="shared" si="66"/>
        <v>45230</v>
      </c>
      <c r="U1009" t="str">
        <f t="shared" si="67"/>
        <v>Unaudited</v>
      </c>
    </row>
    <row r="1010" spans="1:21" x14ac:dyDescent="0.25">
      <c r="A1010" t="s">
        <v>438</v>
      </c>
      <c r="B1010" t="s">
        <v>1380</v>
      </c>
      <c r="C1010" t="s">
        <v>1381</v>
      </c>
      <c r="D1010" s="15">
        <v>1900</v>
      </c>
      <c r="E1010" s="121">
        <v>1</v>
      </c>
      <c r="F1010" t="s">
        <v>440</v>
      </c>
      <c r="G1010" s="121">
        <v>182</v>
      </c>
      <c r="H1010" t="s">
        <v>384</v>
      </c>
      <c r="I1010" t="s">
        <v>489</v>
      </c>
      <c r="J1010" t="s">
        <v>437</v>
      </c>
      <c r="K1010" t="s">
        <v>437</v>
      </c>
      <c r="L1010" s="755" t="s">
        <v>86</v>
      </c>
      <c r="M1010" t="s">
        <v>495</v>
      </c>
      <c r="N1010" s="680">
        <f t="shared" ca="1" si="68"/>
        <v>0</v>
      </c>
      <c r="O1010" s="680">
        <f t="shared" ca="1" si="68"/>
        <v>0</v>
      </c>
      <c r="P1010" s="680">
        <f t="shared" ca="1" si="68"/>
        <v>0</v>
      </c>
      <c r="Q1010" s="680">
        <f t="shared" ca="1" si="68"/>
        <v>0</v>
      </c>
      <c r="R1010" s="680">
        <f t="shared" ca="1" si="68"/>
        <v>0</v>
      </c>
      <c r="S1010" t="str">
        <f t="shared" si="65"/>
        <v>ASRCMS202202</v>
      </c>
      <c r="T1010" s="957">
        <f t="shared" si="66"/>
        <v>45230</v>
      </c>
      <c r="U1010" t="str">
        <f t="shared" si="67"/>
        <v>Unaudited</v>
      </c>
    </row>
    <row r="1011" spans="1:21" x14ac:dyDescent="0.25">
      <c r="A1011" t="s">
        <v>438</v>
      </c>
      <c r="B1011" t="s">
        <v>1380</v>
      </c>
      <c r="C1011" t="s">
        <v>1381</v>
      </c>
      <c r="D1011" s="15">
        <v>1900</v>
      </c>
      <c r="E1011" s="121">
        <v>1</v>
      </c>
      <c r="F1011" t="s">
        <v>440</v>
      </c>
      <c r="G1011" s="121">
        <v>182</v>
      </c>
      <c r="H1011" t="s">
        <v>384</v>
      </c>
      <c r="I1011" t="s">
        <v>489</v>
      </c>
      <c r="J1011" t="s">
        <v>437</v>
      </c>
      <c r="K1011" t="s">
        <v>437</v>
      </c>
      <c r="L1011" s="755" t="s">
        <v>87</v>
      </c>
      <c r="M1011" t="s">
        <v>496</v>
      </c>
      <c r="N1011" s="680">
        <f t="shared" ca="1" si="68"/>
        <v>0</v>
      </c>
      <c r="O1011" s="680">
        <f t="shared" ca="1" si="68"/>
        <v>0</v>
      </c>
      <c r="P1011" s="680">
        <f t="shared" ca="1" si="68"/>
        <v>0</v>
      </c>
      <c r="Q1011" s="680">
        <f t="shared" ca="1" si="68"/>
        <v>0</v>
      </c>
      <c r="R1011" s="680">
        <f t="shared" ca="1" si="68"/>
        <v>0</v>
      </c>
      <c r="S1011" t="str">
        <f t="shared" si="65"/>
        <v>ASRCMS202202</v>
      </c>
      <c r="T1011" s="957">
        <f t="shared" si="66"/>
        <v>45230</v>
      </c>
      <c r="U1011" t="str">
        <f t="shared" si="67"/>
        <v>Unaudited</v>
      </c>
    </row>
    <row r="1012" spans="1:21" x14ac:dyDescent="0.25">
      <c r="A1012" t="s">
        <v>438</v>
      </c>
      <c r="B1012" t="s">
        <v>1380</v>
      </c>
      <c r="C1012" t="s">
        <v>1381</v>
      </c>
      <c r="D1012" s="15">
        <v>1900</v>
      </c>
      <c r="E1012" s="121">
        <v>1</v>
      </c>
      <c r="F1012" t="s">
        <v>440</v>
      </c>
      <c r="G1012" s="121">
        <v>182</v>
      </c>
      <c r="H1012" t="s">
        <v>384</v>
      </c>
      <c r="I1012" t="s">
        <v>489</v>
      </c>
      <c r="J1012" t="s">
        <v>437</v>
      </c>
      <c r="K1012" t="s">
        <v>437</v>
      </c>
      <c r="L1012" s="755" t="s">
        <v>214</v>
      </c>
      <c r="M1012" t="s">
        <v>497</v>
      </c>
      <c r="N1012" s="680">
        <f t="shared" ca="1" si="68"/>
        <v>0</v>
      </c>
      <c r="O1012" s="680">
        <f t="shared" ca="1" si="68"/>
        <v>0</v>
      </c>
      <c r="P1012" s="680">
        <f t="shared" ca="1" si="68"/>
        <v>0</v>
      </c>
      <c r="Q1012" s="680">
        <f t="shared" ca="1" si="68"/>
        <v>0</v>
      </c>
      <c r="R1012" s="680">
        <f t="shared" ca="1" si="68"/>
        <v>0</v>
      </c>
      <c r="S1012" t="str">
        <f t="shared" si="65"/>
        <v>ASRCMS202202</v>
      </c>
      <c r="T1012" s="957">
        <f t="shared" si="66"/>
        <v>45230</v>
      </c>
      <c r="U1012" t="str">
        <f t="shared" si="67"/>
        <v>Unaudited</v>
      </c>
    </row>
    <row r="1013" spans="1:21" x14ac:dyDescent="0.25">
      <c r="A1013" t="s">
        <v>438</v>
      </c>
      <c r="B1013" t="s">
        <v>1380</v>
      </c>
      <c r="C1013" t="s">
        <v>1381</v>
      </c>
      <c r="D1013" s="15">
        <v>1900</v>
      </c>
      <c r="E1013" s="121">
        <v>1</v>
      </c>
      <c r="F1013" t="s">
        <v>440</v>
      </c>
      <c r="G1013" s="121">
        <v>182</v>
      </c>
      <c r="H1013" t="s">
        <v>384</v>
      </c>
      <c r="I1013" t="s">
        <v>490</v>
      </c>
      <c r="J1013" t="s">
        <v>26</v>
      </c>
      <c r="K1013" t="s">
        <v>26</v>
      </c>
      <c r="L1013" s="755" t="s">
        <v>205</v>
      </c>
      <c r="M1013" t="s">
        <v>26</v>
      </c>
      <c r="N1013" s="680">
        <f t="shared" ca="1" si="68"/>
        <v>0</v>
      </c>
      <c r="O1013" s="680">
        <f t="shared" ca="1" si="68"/>
        <v>0</v>
      </c>
      <c r="P1013" s="680">
        <f t="shared" ca="1" si="68"/>
        <v>0</v>
      </c>
      <c r="Q1013" s="680">
        <f t="shared" ca="1" si="68"/>
        <v>0</v>
      </c>
      <c r="R1013" s="680">
        <f t="shared" ca="1" si="68"/>
        <v>0</v>
      </c>
      <c r="S1013" t="str">
        <f t="shared" si="65"/>
        <v>ASRCMS202202</v>
      </c>
      <c r="T1013" s="957">
        <f t="shared" si="66"/>
        <v>45230</v>
      </c>
      <c r="U1013" t="str">
        <f t="shared" si="67"/>
        <v>Unaudited</v>
      </c>
    </row>
    <row r="1014" spans="1:21" x14ac:dyDescent="0.25">
      <c r="A1014" t="s">
        <v>438</v>
      </c>
      <c r="B1014" t="s">
        <v>1380</v>
      </c>
      <c r="C1014" t="s">
        <v>1381</v>
      </c>
      <c r="D1014" s="15">
        <v>1900</v>
      </c>
      <c r="E1014" s="121">
        <v>1</v>
      </c>
      <c r="F1014" t="s">
        <v>441</v>
      </c>
      <c r="G1014" s="121">
        <v>274</v>
      </c>
      <c r="H1014" t="s">
        <v>384</v>
      </c>
      <c r="I1014" t="s">
        <v>433</v>
      </c>
      <c r="J1014" t="s">
        <v>433</v>
      </c>
      <c r="K1014" t="s">
        <v>433</v>
      </c>
      <c r="M1014" t="s">
        <v>433</v>
      </c>
      <c r="N1014" s="680">
        <f t="shared" ca="1" si="68"/>
        <v>0</v>
      </c>
      <c r="O1014" s="680">
        <f t="shared" ca="1" si="68"/>
        <v>0</v>
      </c>
      <c r="P1014" s="680">
        <f t="shared" ca="1" si="68"/>
        <v>0</v>
      </c>
      <c r="Q1014" s="680">
        <f t="shared" ca="1" si="68"/>
        <v>0</v>
      </c>
      <c r="R1014" s="680">
        <f t="shared" ca="1" si="68"/>
        <v>0</v>
      </c>
      <c r="S1014" t="str">
        <f t="shared" si="65"/>
        <v>ASRCMS202202</v>
      </c>
      <c r="T1014" s="957">
        <f t="shared" si="66"/>
        <v>45230</v>
      </c>
      <c r="U1014" t="str">
        <f t="shared" si="67"/>
        <v>Unaudited</v>
      </c>
    </row>
    <row r="1015" spans="1:21" x14ac:dyDescent="0.25">
      <c r="A1015" t="s">
        <v>438</v>
      </c>
      <c r="B1015" t="s">
        <v>1380</v>
      </c>
      <c r="C1015" t="s">
        <v>1381</v>
      </c>
      <c r="D1015" s="15">
        <v>1900</v>
      </c>
      <c r="E1015" s="121">
        <v>1</v>
      </c>
      <c r="F1015" t="s">
        <v>441</v>
      </c>
      <c r="G1015" s="121">
        <v>274</v>
      </c>
      <c r="H1015" t="s">
        <v>384</v>
      </c>
      <c r="I1015" t="s">
        <v>488</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ASRCMS202202</v>
      </c>
      <c r="T1015" s="957">
        <f t="shared" si="66"/>
        <v>45230</v>
      </c>
      <c r="U1015" t="str">
        <f t="shared" si="67"/>
        <v>Unaudited</v>
      </c>
    </row>
    <row r="1016" spans="1:21" x14ac:dyDescent="0.25">
      <c r="A1016" t="s">
        <v>438</v>
      </c>
      <c r="B1016" t="s">
        <v>1380</v>
      </c>
      <c r="C1016" t="s">
        <v>1381</v>
      </c>
      <c r="D1016" s="15">
        <v>1900</v>
      </c>
      <c r="E1016" s="121">
        <v>1</v>
      </c>
      <c r="F1016" t="s">
        <v>441</v>
      </c>
      <c r="G1016" s="121">
        <v>274</v>
      </c>
      <c r="H1016" t="s">
        <v>384</v>
      </c>
      <c r="I1016" t="s">
        <v>488</v>
      </c>
      <c r="J1016" t="s">
        <v>12</v>
      </c>
      <c r="K1016" t="s">
        <v>223</v>
      </c>
      <c r="L1016" s="755">
        <v>1.2</v>
      </c>
      <c r="M1016" t="s">
        <v>223</v>
      </c>
      <c r="N1016" s="680">
        <f t="shared" ca="1" si="68"/>
        <v>0</v>
      </c>
      <c r="O1016" s="680">
        <f t="shared" ca="1" si="68"/>
        <v>0</v>
      </c>
      <c r="P1016" s="680">
        <f t="shared" ca="1" si="68"/>
        <v>0</v>
      </c>
      <c r="Q1016" s="680">
        <f t="shared" ca="1" si="68"/>
        <v>0</v>
      </c>
      <c r="R1016" s="680">
        <f t="shared" ca="1" si="68"/>
        <v>0</v>
      </c>
      <c r="S1016" t="str">
        <f t="shared" si="65"/>
        <v>ASRCMS202202</v>
      </c>
      <c r="T1016" s="957">
        <f t="shared" si="66"/>
        <v>45230</v>
      </c>
      <c r="U1016" t="str">
        <f t="shared" si="67"/>
        <v>Unaudited</v>
      </c>
    </row>
    <row r="1017" spans="1:21" x14ac:dyDescent="0.25">
      <c r="A1017" t="s">
        <v>438</v>
      </c>
      <c r="B1017" t="s">
        <v>1380</v>
      </c>
      <c r="C1017" t="s">
        <v>1381</v>
      </c>
      <c r="D1017" s="15">
        <v>1900</v>
      </c>
      <c r="E1017" s="121">
        <v>1</v>
      </c>
      <c r="F1017" t="s">
        <v>441</v>
      </c>
      <c r="G1017" s="121">
        <v>274</v>
      </c>
      <c r="H1017" t="s">
        <v>384</v>
      </c>
      <c r="I1017" t="s">
        <v>488</v>
      </c>
      <c r="J1017" t="s">
        <v>12</v>
      </c>
      <c r="K1017" t="s">
        <v>1318</v>
      </c>
      <c r="L1017" s="755" t="s">
        <v>1314</v>
      </c>
      <c r="M1017" t="s">
        <v>1318</v>
      </c>
      <c r="N1017" s="680">
        <f t="shared" ca="1" si="68"/>
        <v>0</v>
      </c>
      <c r="O1017" s="680">
        <f t="shared" ca="1" si="68"/>
        <v>0</v>
      </c>
      <c r="P1017" s="680">
        <f t="shared" ca="1" si="68"/>
        <v>0</v>
      </c>
      <c r="Q1017" s="680">
        <f t="shared" ca="1" si="68"/>
        <v>0</v>
      </c>
      <c r="R1017" s="680">
        <f t="shared" ca="1" si="68"/>
        <v>0</v>
      </c>
      <c r="S1017" t="str">
        <f t="shared" si="65"/>
        <v>ASRCMS202202</v>
      </c>
      <c r="T1017" s="957">
        <f t="shared" si="66"/>
        <v>45230</v>
      </c>
      <c r="U1017" t="str">
        <f t="shared" si="67"/>
        <v>Unaudited</v>
      </c>
    </row>
    <row r="1018" spans="1:21" x14ac:dyDescent="0.25">
      <c r="A1018" t="s">
        <v>438</v>
      </c>
      <c r="B1018" t="s">
        <v>1380</v>
      </c>
      <c r="C1018" t="s">
        <v>1381</v>
      </c>
      <c r="D1018" s="15">
        <v>1900</v>
      </c>
      <c r="E1018" s="121">
        <v>1</v>
      </c>
      <c r="F1018" t="s">
        <v>441</v>
      </c>
      <c r="G1018" s="121">
        <v>274</v>
      </c>
      <c r="H1018" t="s">
        <v>384</v>
      </c>
      <c r="I1018" t="s">
        <v>488</v>
      </c>
      <c r="J1018" t="s">
        <v>12</v>
      </c>
      <c r="K1018" t="s">
        <v>1320</v>
      </c>
      <c r="L1018" s="755" t="s">
        <v>1319</v>
      </c>
      <c r="M1018" t="s">
        <v>1320</v>
      </c>
      <c r="N1018" s="680">
        <f t="shared" ca="1" si="68"/>
        <v>0</v>
      </c>
      <c r="O1018" s="680">
        <f t="shared" ca="1" si="68"/>
        <v>0</v>
      </c>
      <c r="P1018" s="680">
        <f t="shared" ca="1" si="68"/>
        <v>0</v>
      </c>
      <c r="Q1018" s="680">
        <f t="shared" ca="1" si="68"/>
        <v>0</v>
      </c>
      <c r="R1018" s="680">
        <f t="shared" ca="1" si="68"/>
        <v>0</v>
      </c>
      <c r="S1018" t="str">
        <f t="shared" si="65"/>
        <v>ASRCMS202202</v>
      </c>
      <c r="T1018" s="957">
        <f t="shared" si="66"/>
        <v>45230</v>
      </c>
      <c r="U1018" t="str">
        <f t="shared" si="67"/>
        <v>Unaudited</v>
      </c>
    </row>
    <row r="1019" spans="1:21" x14ac:dyDescent="0.25">
      <c r="A1019" t="s">
        <v>438</v>
      </c>
      <c r="B1019" t="s">
        <v>1380</v>
      </c>
      <c r="C1019" t="s">
        <v>1381</v>
      </c>
      <c r="D1019" s="15">
        <v>1900</v>
      </c>
      <c r="E1019" s="121">
        <v>1</v>
      </c>
      <c r="F1019" t="s">
        <v>441</v>
      </c>
      <c r="G1019" s="121">
        <v>274</v>
      </c>
      <c r="H1019" t="s">
        <v>384</v>
      </c>
      <c r="I1019" t="s">
        <v>488</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ASRCMS202202</v>
      </c>
      <c r="T1019" s="957">
        <f t="shared" si="66"/>
        <v>45230</v>
      </c>
      <c r="U1019" t="str">
        <f t="shared" si="67"/>
        <v>Unaudited</v>
      </c>
    </row>
    <row r="1020" spans="1:21" x14ac:dyDescent="0.25">
      <c r="A1020" t="s">
        <v>438</v>
      </c>
      <c r="B1020" t="s">
        <v>1380</v>
      </c>
      <c r="C1020" t="s">
        <v>1381</v>
      </c>
      <c r="D1020" s="15">
        <v>1900</v>
      </c>
      <c r="E1020" s="121">
        <v>1</v>
      </c>
      <c r="F1020" t="s">
        <v>441</v>
      </c>
      <c r="G1020" s="121">
        <v>274</v>
      </c>
      <c r="H1020" t="s">
        <v>384</v>
      </c>
      <c r="I1020" t="s">
        <v>489</v>
      </c>
      <c r="J1020" t="s">
        <v>434</v>
      </c>
      <c r="K1020" t="s">
        <v>791</v>
      </c>
      <c r="L1020" s="755">
        <v>2.1</v>
      </c>
      <c r="M1020" t="s">
        <v>726</v>
      </c>
      <c r="N1020" s="680">
        <f t="shared" ca="1" si="68"/>
        <v>0</v>
      </c>
      <c r="O1020" s="680">
        <f t="shared" ca="1" si="68"/>
        <v>0</v>
      </c>
      <c r="P1020" s="680">
        <f t="shared" ca="1" si="68"/>
        <v>0</v>
      </c>
      <c r="Q1020" s="680">
        <f t="shared" ca="1" si="68"/>
        <v>0</v>
      </c>
      <c r="R1020" s="680">
        <f t="shared" ca="1" si="68"/>
        <v>0</v>
      </c>
      <c r="S1020" t="str">
        <f t="shared" si="65"/>
        <v>ASRCMS202202</v>
      </c>
      <c r="T1020" s="957">
        <f t="shared" si="66"/>
        <v>45230</v>
      </c>
      <c r="U1020" t="str">
        <f t="shared" si="67"/>
        <v>Unaudited</v>
      </c>
    </row>
    <row r="1021" spans="1:21" x14ac:dyDescent="0.25">
      <c r="A1021" t="s">
        <v>438</v>
      </c>
      <c r="B1021" t="s">
        <v>1380</v>
      </c>
      <c r="C1021" t="s">
        <v>1381</v>
      </c>
      <c r="D1021" s="15">
        <v>1900</v>
      </c>
      <c r="E1021" s="121">
        <v>1</v>
      </c>
      <c r="F1021" t="s">
        <v>441</v>
      </c>
      <c r="G1021" s="121">
        <v>274</v>
      </c>
      <c r="H1021" t="s">
        <v>384</v>
      </c>
      <c r="I1021" t="s">
        <v>489</v>
      </c>
      <c r="J1021" t="s">
        <v>434</v>
      </c>
      <c r="K1021" t="s">
        <v>791</v>
      </c>
      <c r="L1021" s="755">
        <v>2.2000000000000002</v>
      </c>
      <c r="M1021" t="s">
        <v>727</v>
      </c>
      <c r="N1021" s="680">
        <f t="shared" ca="1" si="68"/>
        <v>0</v>
      </c>
      <c r="O1021" s="680">
        <f t="shared" ca="1" si="68"/>
        <v>0</v>
      </c>
      <c r="P1021" s="680">
        <f t="shared" ca="1" si="68"/>
        <v>0</v>
      </c>
      <c r="Q1021" s="680">
        <f t="shared" ca="1" si="68"/>
        <v>0</v>
      </c>
      <c r="R1021" s="680">
        <f t="shared" ca="1" si="68"/>
        <v>0</v>
      </c>
      <c r="S1021" t="str">
        <f t="shared" si="65"/>
        <v>ASRCMS202202</v>
      </c>
      <c r="T1021" s="957">
        <f t="shared" si="66"/>
        <v>45230</v>
      </c>
      <c r="U1021" t="str">
        <f t="shared" si="67"/>
        <v>Unaudited</v>
      </c>
    </row>
    <row r="1022" spans="1:21" x14ac:dyDescent="0.25">
      <c r="A1022" t="s">
        <v>438</v>
      </c>
      <c r="B1022" t="s">
        <v>1380</v>
      </c>
      <c r="C1022" t="s">
        <v>1381</v>
      </c>
      <c r="D1022" s="15">
        <v>1900</v>
      </c>
      <c r="E1022" s="121">
        <v>1</v>
      </c>
      <c r="F1022" t="s">
        <v>441</v>
      </c>
      <c r="G1022" s="121">
        <v>274</v>
      </c>
      <c r="H1022" t="s">
        <v>384</v>
      </c>
      <c r="I1022" t="s">
        <v>489</v>
      </c>
      <c r="J1022" t="s">
        <v>434</v>
      </c>
      <c r="K1022" t="s">
        <v>791</v>
      </c>
      <c r="L1022" s="755">
        <v>2.2999999999999998</v>
      </c>
      <c r="M1022" t="s">
        <v>728</v>
      </c>
      <c r="N1022" s="680">
        <f t="shared" ca="1" si="68"/>
        <v>0</v>
      </c>
      <c r="O1022" s="680">
        <f t="shared" ca="1" si="68"/>
        <v>0</v>
      </c>
      <c r="P1022" s="680">
        <f t="shared" ca="1" si="68"/>
        <v>0</v>
      </c>
      <c r="Q1022" s="680">
        <f t="shared" ca="1" si="68"/>
        <v>0</v>
      </c>
      <c r="R1022" s="680">
        <f t="shared" ca="1" si="68"/>
        <v>0</v>
      </c>
      <c r="S1022" t="str">
        <f t="shared" si="65"/>
        <v>ASRCMS202202</v>
      </c>
      <c r="T1022" s="957">
        <f t="shared" si="66"/>
        <v>45230</v>
      </c>
      <c r="U1022" t="str">
        <f t="shared" si="67"/>
        <v>Unaudited</v>
      </c>
    </row>
    <row r="1023" spans="1:21" x14ac:dyDescent="0.25">
      <c r="A1023" t="s">
        <v>438</v>
      </c>
      <c r="B1023" t="s">
        <v>1380</v>
      </c>
      <c r="C1023" t="s">
        <v>1381</v>
      </c>
      <c r="D1023" s="15">
        <v>1900</v>
      </c>
      <c r="E1023" s="121">
        <v>1</v>
      </c>
      <c r="F1023" t="s">
        <v>441</v>
      </c>
      <c r="G1023" s="121">
        <v>274</v>
      </c>
      <c r="H1023" t="s">
        <v>384</v>
      </c>
      <c r="I1023" t="s">
        <v>489</v>
      </c>
      <c r="J1023" t="s">
        <v>434</v>
      </c>
      <c r="K1023" t="s">
        <v>791</v>
      </c>
      <c r="L1023" s="755">
        <v>2.4</v>
      </c>
      <c r="M1023" t="s">
        <v>729</v>
      </c>
      <c r="N1023" s="680">
        <f t="shared" ca="1" si="68"/>
        <v>0</v>
      </c>
      <c r="O1023" s="680">
        <f t="shared" ca="1" si="68"/>
        <v>0</v>
      </c>
      <c r="P1023" s="680">
        <f t="shared" ca="1" si="68"/>
        <v>0</v>
      </c>
      <c r="Q1023" s="680">
        <f t="shared" ca="1" si="68"/>
        <v>0</v>
      </c>
      <c r="R1023" s="680">
        <f t="shared" ca="1" si="68"/>
        <v>0</v>
      </c>
      <c r="S1023" t="str">
        <f t="shared" si="65"/>
        <v>ASRCMS202202</v>
      </c>
      <c r="T1023" s="957">
        <f t="shared" si="66"/>
        <v>45230</v>
      </c>
      <c r="U1023" t="str">
        <f t="shared" si="67"/>
        <v>Unaudited</v>
      </c>
    </row>
    <row r="1024" spans="1:21" x14ac:dyDescent="0.25">
      <c r="A1024" t="s">
        <v>438</v>
      </c>
      <c r="B1024" t="s">
        <v>1380</v>
      </c>
      <c r="C1024" t="s">
        <v>1381</v>
      </c>
      <c r="D1024" s="15">
        <v>1900</v>
      </c>
      <c r="E1024" s="121">
        <v>1</v>
      </c>
      <c r="F1024" t="s">
        <v>441</v>
      </c>
      <c r="G1024" s="121">
        <v>274</v>
      </c>
      <c r="H1024" t="s">
        <v>384</v>
      </c>
      <c r="I1024" t="s">
        <v>489</v>
      </c>
      <c r="J1024" t="s">
        <v>434</v>
      </c>
      <c r="K1024" t="s">
        <v>791</v>
      </c>
      <c r="L1024" s="755">
        <v>2.5</v>
      </c>
      <c r="M1024" t="s">
        <v>771</v>
      </c>
      <c r="N1024" s="680">
        <f t="shared" ca="1" si="68"/>
        <v>0</v>
      </c>
      <c r="O1024" s="680">
        <f t="shared" ca="1" si="68"/>
        <v>0</v>
      </c>
      <c r="P1024" s="680">
        <f t="shared" ca="1" si="68"/>
        <v>0</v>
      </c>
      <c r="Q1024" s="680">
        <f t="shared" ca="1" si="68"/>
        <v>0</v>
      </c>
      <c r="R1024" s="680">
        <f t="shared" ca="1" si="68"/>
        <v>0</v>
      </c>
      <c r="S1024" t="str">
        <f t="shared" si="65"/>
        <v>ASRCMS202202</v>
      </c>
      <c r="T1024" s="957">
        <f t="shared" si="66"/>
        <v>45230</v>
      </c>
      <c r="U1024" t="str">
        <f t="shared" si="67"/>
        <v>Unaudited</v>
      </c>
    </row>
    <row r="1025" spans="1:21" x14ac:dyDescent="0.25">
      <c r="A1025" t="s">
        <v>438</v>
      </c>
      <c r="B1025" t="s">
        <v>1380</v>
      </c>
      <c r="C1025" t="s">
        <v>1381</v>
      </c>
      <c r="D1025" s="15">
        <v>1900</v>
      </c>
      <c r="E1025" s="121">
        <v>1</v>
      </c>
      <c r="F1025" t="s">
        <v>441</v>
      </c>
      <c r="G1025" s="121">
        <v>274</v>
      </c>
      <c r="H1025" t="s">
        <v>384</v>
      </c>
      <c r="I1025" t="s">
        <v>489</v>
      </c>
      <c r="J1025" t="s">
        <v>434</v>
      </c>
      <c r="K1025" t="s">
        <v>791</v>
      </c>
      <c r="L1025" s="755">
        <v>2.6</v>
      </c>
      <c r="M1025" t="s">
        <v>187</v>
      </c>
      <c r="N1025" s="680">
        <f t="shared" ca="1" si="68"/>
        <v>0</v>
      </c>
      <c r="O1025" s="680">
        <f t="shared" ca="1" si="68"/>
        <v>0</v>
      </c>
      <c r="P1025" s="680">
        <f t="shared" ca="1" si="68"/>
        <v>0</v>
      </c>
      <c r="Q1025" s="680">
        <f t="shared" ca="1" si="68"/>
        <v>0</v>
      </c>
      <c r="R1025" s="680">
        <f t="shared" ca="1" si="68"/>
        <v>0</v>
      </c>
      <c r="S1025" t="str">
        <f t="shared" si="65"/>
        <v>ASRCMS202202</v>
      </c>
      <c r="T1025" s="957">
        <f t="shared" si="66"/>
        <v>45230</v>
      </c>
      <c r="U1025" t="str">
        <f t="shared" si="67"/>
        <v>Unaudited</v>
      </c>
    </row>
    <row r="1026" spans="1:21" x14ac:dyDescent="0.25">
      <c r="A1026" t="s">
        <v>438</v>
      </c>
      <c r="B1026" t="s">
        <v>1380</v>
      </c>
      <c r="C1026" t="s">
        <v>1381</v>
      </c>
      <c r="D1026" s="15">
        <v>1900</v>
      </c>
      <c r="E1026" s="121">
        <v>1</v>
      </c>
      <c r="F1026" t="s">
        <v>441</v>
      </c>
      <c r="G1026" s="121">
        <v>274</v>
      </c>
      <c r="H1026" t="s">
        <v>384</v>
      </c>
      <c r="I1026" t="s">
        <v>489</v>
      </c>
      <c r="J1026" t="s">
        <v>434</v>
      </c>
      <c r="K1026" t="s">
        <v>791</v>
      </c>
      <c r="L1026" s="755">
        <v>2.7</v>
      </c>
      <c r="M1026" t="s">
        <v>792</v>
      </c>
      <c r="N1026" s="680">
        <f t="shared" ca="1" si="68"/>
        <v>0</v>
      </c>
      <c r="O1026" s="680">
        <f t="shared" ca="1" si="68"/>
        <v>0</v>
      </c>
      <c r="P1026" s="680">
        <f t="shared" ca="1" si="68"/>
        <v>0</v>
      </c>
      <c r="Q1026" s="680">
        <f t="shared" ca="1" si="68"/>
        <v>0</v>
      </c>
      <c r="R1026" s="680">
        <f t="shared" ca="1" si="68"/>
        <v>0</v>
      </c>
      <c r="S1026" t="str">
        <f t="shared" ref="S1026:S1089" si="69">file_name</f>
        <v>ASRCMS202202</v>
      </c>
      <c r="T1026" s="957">
        <f t="shared" ref="T1026:T1089" si="70">file_date</f>
        <v>45230</v>
      </c>
      <c r="U1026" t="str">
        <f t="shared" ref="U1026:U1089" si="71">status</f>
        <v>Unaudited</v>
      </c>
    </row>
    <row r="1027" spans="1:21" x14ac:dyDescent="0.25">
      <c r="A1027" t="s">
        <v>438</v>
      </c>
      <c r="B1027" t="s">
        <v>1380</v>
      </c>
      <c r="C1027" t="s">
        <v>1381</v>
      </c>
      <c r="D1027" s="15">
        <v>1900</v>
      </c>
      <c r="E1027" s="121">
        <v>1</v>
      </c>
      <c r="F1027" t="s">
        <v>441</v>
      </c>
      <c r="G1027" s="121">
        <v>274</v>
      </c>
      <c r="H1027" t="s">
        <v>384</v>
      </c>
      <c r="I1027" t="s">
        <v>489</v>
      </c>
      <c r="J1027" t="s">
        <v>434</v>
      </c>
      <c r="K1027" t="s">
        <v>791</v>
      </c>
      <c r="L1027" s="755">
        <v>2.8</v>
      </c>
      <c r="M1027" t="s">
        <v>793</v>
      </c>
      <c r="N1027" s="680">
        <f t="shared" ca="1" si="68"/>
        <v>0</v>
      </c>
      <c r="O1027" s="680">
        <f t="shared" ca="1" si="68"/>
        <v>0</v>
      </c>
      <c r="P1027" s="680">
        <f t="shared" ca="1" si="68"/>
        <v>0</v>
      </c>
      <c r="Q1027" s="680">
        <f t="shared" ca="1" si="68"/>
        <v>0</v>
      </c>
      <c r="R1027" s="680">
        <f t="shared" ca="1" si="68"/>
        <v>0</v>
      </c>
      <c r="S1027" t="str">
        <f t="shared" si="69"/>
        <v>ASRCMS202202</v>
      </c>
      <c r="T1027" s="957">
        <f t="shared" si="70"/>
        <v>45230</v>
      </c>
      <c r="U1027" t="str">
        <f t="shared" si="71"/>
        <v>Unaudited</v>
      </c>
    </row>
    <row r="1028" spans="1:21" x14ac:dyDescent="0.25">
      <c r="A1028" t="s">
        <v>438</v>
      </c>
      <c r="B1028" t="s">
        <v>1380</v>
      </c>
      <c r="C1028" t="s">
        <v>1381</v>
      </c>
      <c r="D1028" s="15">
        <v>1900</v>
      </c>
      <c r="E1028" s="121">
        <v>1</v>
      </c>
      <c r="F1028" t="s">
        <v>441</v>
      </c>
      <c r="G1028" s="121">
        <v>274</v>
      </c>
      <c r="H1028" t="s">
        <v>384</v>
      </c>
      <c r="I1028" t="s">
        <v>489</v>
      </c>
      <c r="J1028" t="s">
        <v>434</v>
      </c>
      <c r="K1028" t="s">
        <v>791</v>
      </c>
      <c r="L1028" s="755">
        <v>2.9</v>
      </c>
      <c r="M1028" t="s">
        <v>774</v>
      </c>
      <c r="N1028" s="680">
        <f t="shared" ca="1" si="68"/>
        <v>0</v>
      </c>
      <c r="O1028" s="680">
        <f t="shared" ca="1" si="68"/>
        <v>0</v>
      </c>
      <c r="P1028" s="680">
        <f t="shared" ca="1" si="68"/>
        <v>0</v>
      </c>
      <c r="Q1028" s="680">
        <f t="shared" ca="1" si="68"/>
        <v>0</v>
      </c>
      <c r="R1028" s="680">
        <f t="shared" ca="1" si="68"/>
        <v>0</v>
      </c>
      <c r="S1028" t="str">
        <f t="shared" si="69"/>
        <v>ASRCMS202202</v>
      </c>
      <c r="T1028" s="957">
        <f t="shared" si="70"/>
        <v>45230</v>
      </c>
      <c r="U1028" t="str">
        <f t="shared" si="71"/>
        <v>Unaudited</v>
      </c>
    </row>
    <row r="1029" spans="1:21" x14ac:dyDescent="0.25">
      <c r="A1029" t="s">
        <v>438</v>
      </c>
      <c r="B1029" t="s">
        <v>1380</v>
      </c>
      <c r="C1029" t="s">
        <v>1381</v>
      </c>
      <c r="D1029" s="15">
        <v>1900</v>
      </c>
      <c r="E1029" s="121">
        <v>1</v>
      </c>
      <c r="F1029" t="s">
        <v>441</v>
      </c>
      <c r="G1029" s="121">
        <v>274</v>
      </c>
      <c r="H1029" t="s">
        <v>384</v>
      </c>
      <c r="I1029" t="s">
        <v>489</v>
      </c>
      <c r="J1029" t="s">
        <v>434</v>
      </c>
      <c r="K1029" t="s">
        <v>224</v>
      </c>
      <c r="L1029" s="755">
        <v>2.11</v>
      </c>
      <c r="M1029" t="s">
        <v>229</v>
      </c>
      <c r="N1029" s="680">
        <f t="shared" ca="1" si="68"/>
        <v>0</v>
      </c>
      <c r="O1029" s="680">
        <f t="shared" ca="1" si="68"/>
        <v>0</v>
      </c>
      <c r="P1029" s="680">
        <f t="shared" ca="1" si="68"/>
        <v>0</v>
      </c>
      <c r="Q1029" s="680">
        <f t="shared" ca="1" si="68"/>
        <v>0</v>
      </c>
      <c r="R1029" s="680">
        <f t="shared" ca="1" si="68"/>
        <v>0</v>
      </c>
      <c r="S1029" t="str">
        <f t="shared" si="69"/>
        <v>ASRCMS202202</v>
      </c>
      <c r="T1029" s="957">
        <f t="shared" si="70"/>
        <v>45230</v>
      </c>
      <c r="U1029" t="str">
        <f t="shared" si="71"/>
        <v>Unaudited</v>
      </c>
    </row>
    <row r="1030" spans="1:21" x14ac:dyDescent="0.25">
      <c r="A1030" t="s">
        <v>438</v>
      </c>
      <c r="B1030" t="s">
        <v>1380</v>
      </c>
      <c r="C1030" t="s">
        <v>1381</v>
      </c>
      <c r="D1030" s="15">
        <v>1900</v>
      </c>
      <c r="E1030" s="121">
        <v>1</v>
      </c>
      <c r="F1030" t="s">
        <v>441</v>
      </c>
      <c r="G1030" s="121">
        <v>274</v>
      </c>
      <c r="H1030" t="s">
        <v>384</v>
      </c>
      <c r="I1030" t="s">
        <v>489</v>
      </c>
      <c r="J1030" t="s">
        <v>434</v>
      </c>
      <c r="K1030" t="s">
        <v>224</v>
      </c>
      <c r="L1030" s="755">
        <v>2.12</v>
      </c>
      <c r="M1030" t="s">
        <v>555</v>
      </c>
      <c r="N1030" s="680">
        <f t="shared" ca="1" si="68"/>
        <v>0</v>
      </c>
      <c r="O1030" s="680">
        <f t="shared" ca="1" si="68"/>
        <v>0</v>
      </c>
      <c r="P1030" s="680">
        <f t="shared" ca="1" si="68"/>
        <v>0</v>
      </c>
      <c r="Q1030" s="680">
        <f t="shared" ca="1" si="68"/>
        <v>0</v>
      </c>
      <c r="R1030" s="680">
        <f t="shared" ca="1" si="68"/>
        <v>0</v>
      </c>
      <c r="S1030" t="str">
        <f t="shared" si="69"/>
        <v>ASRCMS202202</v>
      </c>
      <c r="T1030" s="957">
        <f t="shared" si="70"/>
        <v>45230</v>
      </c>
      <c r="U1030" t="str">
        <f t="shared" si="71"/>
        <v>Unaudited</v>
      </c>
    </row>
    <row r="1031" spans="1:21" x14ac:dyDescent="0.25">
      <c r="A1031" t="s">
        <v>438</v>
      </c>
      <c r="B1031" t="s">
        <v>1380</v>
      </c>
      <c r="C1031" t="s">
        <v>1381</v>
      </c>
      <c r="D1031" s="15">
        <v>1900</v>
      </c>
      <c r="E1031" s="121">
        <v>1</v>
      </c>
      <c r="F1031" t="s">
        <v>441</v>
      </c>
      <c r="G1031" s="121">
        <v>274</v>
      </c>
      <c r="H1031" t="s">
        <v>384</v>
      </c>
      <c r="I1031" t="s">
        <v>489</v>
      </c>
      <c r="J1031" t="s">
        <v>434</v>
      </c>
      <c r="K1031" t="s">
        <v>224</v>
      </c>
      <c r="L1031" s="755">
        <v>2.13</v>
      </c>
      <c r="M1031" t="s">
        <v>230</v>
      </c>
      <c r="N1031" s="680">
        <f t="shared" ca="1" si="68"/>
        <v>0</v>
      </c>
      <c r="O1031" s="680">
        <f t="shared" ca="1" si="68"/>
        <v>0</v>
      </c>
      <c r="P1031" s="680">
        <f t="shared" ca="1" si="68"/>
        <v>0</v>
      </c>
      <c r="Q1031" s="680">
        <f t="shared" ca="1" si="68"/>
        <v>0</v>
      </c>
      <c r="R1031" s="680">
        <f t="shared" ca="1" si="68"/>
        <v>0</v>
      </c>
      <c r="S1031" t="str">
        <f t="shared" si="69"/>
        <v>ASRCMS202202</v>
      </c>
      <c r="T1031" s="957">
        <f t="shared" si="70"/>
        <v>45230</v>
      </c>
      <c r="U1031" t="str">
        <f t="shared" si="71"/>
        <v>Unaudited</v>
      </c>
    </row>
    <row r="1032" spans="1:21" x14ac:dyDescent="0.25">
      <c r="A1032" t="s">
        <v>438</v>
      </c>
      <c r="B1032" t="s">
        <v>1380</v>
      </c>
      <c r="C1032" t="s">
        <v>1381</v>
      </c>
      <c r="D1032" s="15">
        <v>1900</v>
      </c>
      <c r="E1032" s="121">
        <v>1</v>
      </c>
      <c r="F1032" t="s">
        <v>441</v>
      </c>
      <c r="G1032" s="121">
        <v>274</v>
      </c>
      <c r="H1032" t="s">
        <v>384</v>
      </c>
      <c r="I1032" t="s">
        <v>489</v>
      </c>
      <c r="J1032" t="s">
        <v>434</v>
      </c>
      <c r="K1032" t="s">
        <v>224</v>
      </c>
      <c r="L1032" s="755">
        <v>2.14</v>
      </c>
      <c r="M1032" t="s">
        <v>559</v>
      </c>
      <c r="N1032" s="680">
        <f t="shared" ca="1" si="68"/>
        <v>0</v>
      </c>
      <c r="O1032" s="680">
        <f t="shared" ca="1" si="68"/>
        <v>0</v>
      </c>
      <c r="P1032" s="680">
        <f t="shared" ca="1" si="68"/>
        <v>0</v>
      </c>
      <c r="Q1032" s="680">
        <f t="shared" ca="1" si="68"/>
        <v>0</v>
      </c>
      <c r="R1032" s="680">
        <f t="shared" ca="1" si="68"/>
        <v>0</v>
      </c>
      <c r="S1032" t="str">
        <f t="shared" si="69"/>
        <v>ASRCMS202202</v>
      </c>
      <c r="T1032" s="957">
        <f t="shared" si="70"/>
        <v>45230</v>
      </c>
      <c r="U1032" t="str">
        <f t="shared" si="71"/>
        <v>Unaudited</v>
      </c>
    </row>
    <row r="1033" spans="1:21" x14ac:dyDescent="0.25">
      <c r="A1033" t="s">
        <v>438</v>
      </c>
      <c r="B1033" t="s">
        <v>1380</v>
      </c>
      <c r="C1033" t="s">
        <v>1381</v>
      </c>
      <c r="D1033" s="15">
        <v>1900</v>
      </c>
      <c r="E1033" s="121">
        <v>1</v>
      </c>
      <c r="F1033" t="s">
        <v>441</v>
      </c>
      <c r="G1033" s="121">
        <v>274</v>
      </c>
      <c r="H1033" t="s">
        <v>384</v>
      </c>
      <c r="I1033" t="s">
        <v>489</v>
      </c>
      <c r="J1033" t="s">
        <v>434</v>
      </c>
      <c r="K1033" t="s">
        <v>224</v>
      </c>
      <c r="L1033" s="755">
        <v>2.15</v>
      </c>
      <c r="M1033" t="s">
        <v>20</v>
      </c>
      <c r="N1033" s="680">
        <f t="shared" ca="1" si="68"/>
        <v>0</v>
      </c>
      <c r="O1033" s="680">
        <f t="shared" ca="1" si="68"/>
        <v>0</v>
      </c>
      <c r="P1033" s="680">
        <f t="shared" ca="1" si="68"/>
        <v>0</v>
      </c>
      <c r="Q1033" s="680">
        <f t="shared" ca="1" si="68"/>
        <v>0</v>
      </c>
      <c r="R1033" s="680">
        <f t="shared" ca="1" si="68"/>
        <v>0</v>
      </c>
      <c r="S1033" t="str">
        <f t="shared" si="69"/>
        <v>ASRCMS202202</v>
      </c>
      <c r="T1033" s="957">
        <f t="shared" si="70"/>
        <v>45230</v>
      </c>
      <c r="U1033" t="str">
        <f t="shared" si="71"/>
        <v>Unaudited</v>
      </c>
    </row>
    <row r="1034" spans="1:21" x14ac:dyDescent="0.25">
      <c r="A1034" t="s">
        <v>438</v>
      </c>
      <c r="B1034" t="s">
        <v>1380</v>
      </c>
      <c r="C1034" t="s">
        <v>1381</v>
      </c>
      <c r="D1034" s="15">
        <v>1900</v>
      </c>
      <c r="E1034" s="121">
        <v>1</v>
      </c>
      <c r="F1034" t="s">
        <v>441</v>
      </c>
      <c r="G1034" s="121">
        <v>274</v>
      </c>
      <c r="H1034" t="s">
        <v>384</v>
      </c>
      <c r="I1034" t="s">
        <v>489</v>
      </c>
      <c r="J1034" t="s">
        <v>434</v>
      </c>
      <c r="K1034" t="s">
        <v>224</v>
      </c>
      <c r="L1034" s="755">
        <v>2.16</v>
      </c>
      <c r="M1034" t="s">
        <v>794</v>
      </c>
      <c r="N1034" s="680">
        <f t="shared" ca="1" si="68"/>
        <v>0</v>
      </c>
      <c r="O1034" s="680">
        <f t="shared" ca="1" si="68"/>
        <v>0</v>
      </c>
      <c r="P1034" s="680">
        <f t="shared" ca="1" si="68"/>
        <v>0</v>
      </c>
      <c r="Q1034" s="680">
        <f t="shared" ca="1" si="68"/>
        <v>0</v>
      </c>
      <c r="R1034" s="680">
        <f t="shared" ca="1" si="68"/>
        <v>0</v>
      </c>
      <c r="S1034" t="str">
        <f t="shared" si="69"/>
        <v>ASRCMS202202</v>
      </c>
      <c r="T1034" s="957">
        <f t="shared" si="70"/>
        <v>45230</v>
      </c>
      <c r="U1034" t="str">
        <f t="shared" si="71"/>
        <v>Unaudited</v>
      </c>
    </row>
    <row r="1035" spans="1:21" x14ac:dyDescent="0.25">
      <c r="A1035" t="s">
        <v>438</v>
      </c>
      <c r="B1035" t="s">
        <v>1380</v>
      </c>
      <c r="C1035" t="s">
        <v>1381</v>
      </c>
      <c r="D1035" s="15">
        <v>1900</v>
      </c>
      <c r="E1035" s="121">
        <v>1</v>
      </c>
      <c r="F1035" t="s">
        <v>441</v>
      </c>
      <c r="G1035" s="121">
        <v>274</v>
      </c>
      <c r="H1035" t="s">
        <v>384</v>
      </c>
      <c r="I1035" t="s">
        <v>489</v>
      </c>
      <c r="J1035" t="s">
        <v>434</v>
      </c>
      <c r="K1035" t="s">
        <v>224</v>
      </c>
      <c r="L1035" s="755">
        <v>2.17</v>
      </c>
      <c r="M1035" t="s">
        <v>1047</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ASRCMS202202</v>
      </c>
      <c r="T1035" s="957">
        <f t="shared" si="70"/>
        <v>45230</v>
      </c>
      <c r="U1035" t="str">
        <f t="shared" si="71"/>
        <v>Unaudited</v>
      </c>
    </row>
    <row r="1036" spans="1:21" x14ac:dyDescent="0.25">
      <c r="A1036" t="s">
        <v>438</v>
      </c>
      <c r="B1036" t="s">
        <v>1380</v>
      </c>
      <c r="C1036" t="s">
        <v>1381</v>
      </c>
      <c r="D1036" s="15">
        <v>1900</v>
      </c>
      <c r="E1036" s="121">
        <v>1</v>
      </c>
      <c r="F1036" t="s">
        <v>441</v>
      </c>
      <c r="G1036" s="121">
        <v>274</v>
      </c>
      <c r="H1036" t="s">
        <v>384</v>
      </c>
      <c r="I1036" t="s">
        <v>489</v>
      </c>
      <c r="J1036" t="s">
        <v>434</v>
      </c>
      <c r="K1036" t="s">
        <v>224</v>
      </c>
      <c r="L1036" s="755">
        <v>2.1800000000000002</v>
      </c>
      <c r="M1036" t="s">
        <v>651</v>
      </c>
      <c r="N1036" s="680">
        <f t="shared" ca="1" si="72"/>
        <v>0</v>
      </c>
      <c r="O1036" s="680">
        <f t="shared" ca="1" si="72"/>
        <v>0</v>
      </c>
      <c r="P1036" s="680">
        <f t="shared" ca="1" si="72"/>
        <v>0</v>
      </c>
      <c r="Q1036" s="680">
        <f t="shared" ca="1" si="72"/>
        <v>0</v>
      </c>
      <c r="R1036" s="680">
        <f t="shared" ca="1" si="72"/>
        <v>0</v>
      </c>
      <c r="S1036" t="str">
        <f t="shared" si="69"/>
        <v>ASRCMS202202</v>
      </c>
      <c r="T1036" s="957">
        <f t="shared" si="70"/>
        <v>45230</v>
      </c>
      <c r="U1036" t="str">
        <f t="shared" si="71"/>
        <v>Unaudited</v>
      </c>
    </row>
    <row r="1037" spans="1:21" x14ac:dyDescent="0.25">
      <c r="A1037" t="s">
        <v>438</v>
      </c>
      <c r="B1037" t="s">
        <v>1380</v>
      </c>
      <c r="C1037" t="s">
        <v>1381</v>
      </c>
      <c r="D1037" s="15">
        <v>1900</v>
      </c>
      <c r="E1037" s="121">
        <v>1</v>
      </c>
      <c r="F1037" t="s">
        <v>441</v>
      </c>
      <c r="G1037" s="121">
        <v>274</v>
      </c>
      <c r="H1037" t="s">
        <v>384</v>
      </c>
      <c r="I1037" t="s">
        <v>489</v>
      </c>
      <c r="J1037" t="s">
        <v>434</v>
      </c>
      <c r="K1037" t="s">
        <v>224</v>
      </c>
      <c r="L1037" s="755">
        <v>2.19</v>
      </c>
      <c r="M1037" t="s">
        <v>219</v>
      </c>
      <c r="N1037" s="680">
        <f t="shared" ca="1" si="72"/>
        <v>0</v>
      </c>
      <c r="O1037" s="680">
        <f t="shared" ca="1" si="72"/>
        <v>0</v>
      </c>
      <c r="P1037" s="680">
        <f t="shared" ca="1" si="72"/>
        <v>0</v>
      </c>
      <c r="Q1037" s="680">
        <f t="shared" ca="1" si="72"/>
        <v>0</v>
      </c>
      <c r="R1037" s="680">
        <f t="shared" ca="1" si="72"/>
        <v>0</v>
      </c>
      <c r="S1037" t="str">
        <f t="shared" si="69"/>
        <v>ASRCMS202202</v>
      </c>
      <c r="T1037" s="957">
        <f t="shared" si="70"/>
        <v>45230</v>
      </c>
      <c r="U1037" t="str">
        <f t="shared" si="71"/>
        <v>Unaudited</v>
      </c>
    </row>
    <row r="1038" spans="1:21" x14ac:dyDescent="0.25">
      <c r="A1038" t="s">
        <v>438</v>
      </c>
      <c r="B1038" t="s">
        <v>1380</v>
      </c>
      <c r="C1038" t="s">
        <v>1381</v>
      </c>
      <c r="D1038" s="15">
        <v>1900</v>
      </c>
      <c r="E1038" s="121">
        <v>1</v>
      </c>
      <c r="F1038" t="s">
        <v>441</v>
      </c>
      <c r="G1038" s="121">
        <v>274</v>
      </c>
      <c r="H1038" t="s">
        <v>384</v>
      </c>
      <c r="I1038" t="s">
        <v>489</v>
      </c>
      <c r="J1038" t="s">
        <v>434</v>
      </c>
      <c r="K1038" t="s">
        <v>224</v>
      </c>
      <c r="L1038" s="755" t="s">
        <v>700</v>
      </c>
      <c r="M1038" t="s">
        <v>231</v>
      </c>
      <c r="N1038" s="680">
        <f t="shared" ca="1" si="72"/>
        <v>0</v>
      </c>
      <c r="O1038" s="680">
        <f t="shared" ca="1" si="72"/>
        <v>0</v>
      </c>
      <c r="P1038" s="680">
        <f t="shared" ca="1" si="72"/>
        <v>0</v>
      </c>
      <c r="Q1038" s="680">
        <f t="shared" ca="1" si="72"/>
        <v>0</v>
      </c>
      <c r="R1038" s="680">
        <f t="shared" ca="1" si="72"/>
        <v>0</v>
      </c>
      <c r="S1038" t="str">
        <f t="shared" si="69"/>
        <v>ASRCMS202202</v>
      </c>
      <c r="T1038" s="957">
        <f t="shared" si="70"/>
        <v>45230</v>
      </c>
      <c r="U1038" t="str">
        <f t="shared" si="71"/>
        <v>Unaudited</v>
      </c>
    </row>
    <row r="1039" spans="1:21" x14ac:dyDescent="0.25">
      <c r="A1039" t="s">
        <v>438</v>
      </c>
      <c r="B1039" t="s">
        <v>1380</v>
      </c>
      <c r="C1039" t="s">
        <v>1381</v>
      </c>
      <c r="D1039" s="15">
        <v>1900</v>
      </c>
      <c r="E1039" s="121">
        <v>1</v>
      </c>
      <c r="F1039" t="s">
        <v>441</v>
      </c>
      <c r="G1039" s="121">
        <v>274</v>
      </c>
      <c r="H1039" t="s">
        <v>384</v>
      </c>
      <c r="I1039" t="s">
        <v>489</v>
      </c>
      <c r="J1039" t="s">
        <v>434</v>
      </c>
      <c r="K1039" t="s">
        <v>224</v>
      </c>
      <c r="L1039" s="755">
        <v>2.21</v>
      </c>
      <c r="M1039" t="s">
        <v>467</v>
      </c>
      <c r="N1039" s="680">
        <f t="shared" ca="1" si="72"/>
        <v>0</v>
      </c>
      <c r="O1039" s="680">
        <f t="shared" ca="1" si="72"/>
        <v>0</v>
      </c>
      <c r="P1039" s="680">
        <f t="shared" ca="1" si="72"/>
        <v>0</v>
      </c>
      <c r="Q1039" s="680">
        <f t="shared" ca="1" si="72"/>
        <v>0</v>
      </c>
      <c r="R1039" s="680">
        <f t="shared" ca="1" si="72"/>
        <v>0</v>
      </c>
      <c r="S1039" t="str">
        <f t="shared" si="69"/>
        <v>ASRCMS202202</v>
      </c>
      <c r="T1039" s="957">
        <f t="shared" si="70"/>
        <v>45230</v>
      </c>
      <c r="U1039" t="str">
        <f t="shared" si="71"/>
        <v>Unaudited</v>
      </c>
    </row>
    <row r="1040" spans="1:21" x14ac:dyDescent="0.25">
      <c r="A1040" t="s">
        <v>438</v>
      </c>
      <c r="B1040" t="s">
        <v>1380</v>
      </c>
      <c r="C1040" t="s">
        <v>1381</v>
      </c>
      <c r="D1040" s="15">
        <v>1900</v>
      </c>
      <c r="E1040" s="121">
        <v>1</v>
      </c>
      <c r="F1040" t="s">
        <v>441</v>
      </c>
      <c r="G1040" s="121">
        <v>274</v>
      </c>
      <c r="H1040" t="s">
        <v>384</v>
      </c>
      <c r="I1040" t="s">
        <v>489</v>
      </c>
      <c r="J1040" t="s">
        <v>434</v>
      </c>
      <c r="K1040" t="s">
        <v>6</v>
      </c>
      <c r="L1040" s="755" t="s">
        <v>70</v>
      </c>
      <c r="M1040" t="s">
        <v>189</v>
      </c>
      <c r="N1040" s="680">
        <f t="shared" ca="1" si="72"/>
        <v>0</v>
      </c>
      <c r="O1040" s="680">
        <f t="shared" ca="1" si="72"/>
        <v>0</v>
      </c>
      <c r="P1040" s="680">
        <f t="shared" ca="1" si="72"/>
        <v>0</v>
      </c>
      <c r="Q1040" s="680">
        <f t="shared" ca="1" si="72"/>
        <v>0</v>
      </c>
      <c r="R1040" s="680">
        <f t="shared" ca="1" si="72"/>
        <v>0</v>
      </c>
      <c r="S1040" t="str">
        <f t="shared" si="69"/>
        <v>ASRCMS202202</v>
      </c>
      <c r="T1040" s="957">
        <f t="shared" si="70"/>
        <v>45230</v>
      </c>
      <c r="U1040" t="str">
        <f t="shared" si="71"/>
        <v>Unaudited</v>
      </c>
    </row>
    <row r="1041" spans="1:21" x14ac:dyDescent="0.25">
      <c r="A1041" t="s">
        <v>438</v>
      </c>
      <c r="B1041" t="s">
        <v>1380</v>
      </c>
      <c r="C1041" t="s">
        <v>1381</v>
      </c>
      <c r="D1041" s="15">
        <v>1900</v>
      </c>
      <c r="E1041" s="121">
        <v>1</v>
      </c>
      <c r="F1041" t="s">
        <v>441</v>
      </c>
      <c r="G1041" s="121">
        <v>274</v>
      </c>
      <c r="H1041" t="s">
        <v>384</v>
      </c>
      <c r="I1041" t="s">
        <v>489</v>
      </c>
      <c r="J1041" t="s">
        <v>434</v>
      </c>
      <c r="K1041" t="s">
        <v>6</v>
      </c>
      <c r="L1041" s="755" t="s">
        <v>71</v>
      </c>
      <c r="M1041" t="s">
        <v>232</v>
      </c>
      <c r="N1041" s="680">
        <f t="shared" ca="1" si="72"/>
        <v>0</v>
      </c>
      <c r="O1041" s="680">
        <f t="shared" ca="1" si="72"/>
        <v>0</v>
      </c>
      <c r="P1041" s="680">
        <f t="shared" ca="1" si="72"/>
        <v>0</v>
      </c>
      <c r="Q1041" s="680">
        <f t="shared" ca="1" si="72"/>
        <v>0</v>
      </c>
      <c r="R1041" s="680">
        <f t="shared" ca="1" si="72"/>
        <v>0</v>
      </c>
      <c r="S1041" t="str">
        <f t="shared" si="69"/>
        <v>ASRCMS202202</v>
      </c>
      <c r="T1041" s="957">
        <f t="shared" si="70"/>
        <v>45230</v>
      </c>
      <c r="U1041" t="str">
        <f t="shared" si="71"/>
        <v>Unaudited</v>
      </c>
    </row>
    <row r="1042" spans="1:21" x14ac:dyDescent="0.25">
      <c r="A1042" t="s">
        <v>438</v>
      </c>
      <c r="B1042" t="s">
        <v>1380</v>
      </c>
      <c r="C1042" t="s">
        <v>1381</v>
      </c>
      <c r="D1042" s="15">
        <v>1900</v>
      </c>
      <c r="E1042" s="121">
        <v>1</v>
      </c>
      <c r="F1042" t="s">
        <v>441</v>
      </c>
      <c r="G1042" s="121">
        <v>274</v>
      </c>
      <c r="H1042" t="s">
        <v>384</v>
      </c>
      <c r="I1042" t="s">
        <v>489</v>
      </c>
      <c r="J1042" t="s">
        <v>434</v>
      </c>
      <c r="K1042" t="s">
        <v>6</v>
      </c>
      <c r="L1042" s="755" t="s">
        <v>72</v>
      </c>
      <c r="M1042" t="s">
        <v>165</v>
      </c>
      <c r="N1042" s="680">
        <f t="shared" ca="1" si="72"/>
        <v>0</v>
      </c>
      <c r="O1042" s="680">
        <f t="shared" ca="1" si="72"/>
        <v>0</v>
      </c>
      <c r="P1042" s="680">
        <f t="shared" ca="1" si="72"/>
        <v>0</v>
      </c>
      <c r="Q1042" s="680">
        <f t="shared" ca="1" si="72"/>
        <v>0</v>
      </c>
      <c r="R1042" s="680">
        <f t="shared" ca="1" si="72"/>
        <v>0</v>
      </c>
      <c r="S1042" t="str">
        <f t="shared" si="69"/>
        <v>ASRCMS202202</v>
      </c>
      <c r="T1042" s="957">
        <f t="shared" si="70"/>
        <v>45230</v>
      </c>
      <c r="U1042" t="str">
        <f t="shared" si="71"/>
        <v>Unaudited</v>
      </c>
    </row>
    <row r="1043" spans="1:21" x14ac:dyDescent="0.25">
      <c r="A1043" t="s">
        <v>438</v>
      </c>
      <c r="B1043" t="s">
        <v>1380</v>
      </c>
      <c r="C1043" t="s">
        <v>1381</v>
      </c>
      <c r="D1043" s="15">
        <v>1900</v>
      </c>
      <c r="E1043" s="121">
        <v>1</v>
      </c>
      <c r="F1043" t="s">
        <v>441</v>
      </c>
      <c r="G1043" s="121">
        <v>274</v>
      </c>
      <c r="H1043" t="s">
        <v>384</v>
      </c>
      <c r="I1043" t="s">
        <v>489</v>
      </c>
      <c r="J1043" t="s">
        <v>434</v>
      </c>
      <c r="K1043" t="s">
        <v>6</v>
      </c>
      <c r="L1043" s="755">
        <v>3.4</v>
      </c>
      <c r="M1043" t="s">
        <v>462</v>
      </c>
      <c r="N1043" s="680">
        <f t="shared" ca="1" si="72"/>
        <v>0</v>
      </c>
      <c r="O1043" s="680">
        <f t="shared" ca="1" si="72"/>
        <v>0</v>
      </c>
      <c r="P1043" s="680">
        <f t="shared" ca="1" si="72"/>
        <v>0</v>
      </c>
      <c r="Q1043" s="680">
        <f t="shared" ca="1" si="72"/>
        <v>0</v>
      </c>
      <c r="R1043" s="680">
        <f t="shared" ca="1" si="72"/>
        <v>0</v>
      </c>
      <c r="S1043" t="str">
        <f t="shared" si="69"/>
        <v>ASRCMS202202</v>
      </c>
      <c r="T1043" s="957">
        <f t="shared" si="70"/>
        <v>45230</v>
      </c>
      <c r="U1043" t="str">
        <f t="shared" si="71"/>
        <v>Unaudited</v>
      </c>
    </row>
    <row r="1044" spans="1:21" x14ac:dyDescent="0.25">
      <c r="A1044" t="s">
        <v>438</v>
      </c>
      <c r="B1044" t="s">
        <v>1380</v>
      </c>
      <c r="C1044" t="s">
        <v>1381</v>
      </c>
      <c r="D1044" s="15">
        <v>1900</v>
      </c>
      <c r="E1044" s="121">
        <v>1</v>
      </c>
      <c r="F1044" t="s">
        <v>441</v>
      </c>
      <c r="G1044" s="121">
        <v>274</v>
      </c>
      <c r="H1044" t="s">
        <v>384</v>
      </c>
      <c r="I1044" t="s">
        <v>489</v>
      </c>
      <c r="J1044" t="s">
        <v>434</v>
      </c>
      <c r="K1044" t="s">
        <v>435</v>
      </c>
      <c r="L1044" s="755">
        <v>4.5</v>
      </c>
      <c r="M1044" t="s">
        <v>32</v>
      </c>
      <c r="N1044" s="680">
        <f t="shared" ca="1" si="72"/>
        <v>0</v>
      </c>
      <c r="O1044" s="680">
        <f t="shared" ca="1" si="72"/>
        <v>0</v>
      </c>
      <c r="P1044" s="680">
        <f t="shared" ca="1" si="72"/>
        <v>0</v>
      </c>
      <c r="Q1044" s="680">
        <f t="shared" ca="1" si="72"/>
        <v>0</v>
      </c>
      <c r="R1044" s="680">
        <f t="shared" ca="1" si="72"/>
        <v>0</v>
      </c>
      <c r="S1044" t="str">
        <f t="shared" si="69"/>
        <v>ASRCMS202202</v>
      </c>
      <c r="T1044" s="957">
        <f t="shared" si="70"/>
        <v>45230</v>
      </c>
      <c r="U1044" t="str">
        <f t="shared" si="71"/>
        <v>Unaudited</v>
      </c>
    </row>
    <row r="1045" spans="1:21" x14ac:dyDescent="0.25">
      <c r="A1045" t="s">
        <v>438</v>
      </c>
      <c r="B1045" t="s">
        <v>1380</v>
      </c>
      <c r="C1045" t="s">
        <v>1381</v>
      </c>
      <c r="D1045" s="15">
        <v>1900</v>
      </c>
      <c r="E1045" s="121">
        <v>1</v>
      </c>
      <c r="F1045" t="s">
        <v>441</v>
      </c>
      <c r="G1045" s="121">
        <v>274</v>
      </c>
      <c r="H1045" t="s">
        <v>384</v>
      </c>
      <c r="I1045" t="s">
        <v>489</v>
      </c>
      <c r="J1045" t="s">
        <v>434</v>
      </c>
      <c r="K1045" t="s">
        <v>435</v>
      </c>
      <c r="L1045" s="755" t="s">
        <v>939</v>
      </c>
      <c r="M1045" t="s">
        <v>930</v>
      </c>
      <c r="N1045" s="680">
        <f t="shared" ca="1" si="72"/>
        <v>0</v>
      </c>
      <c r="O1045" s="680">
        <f t="shared" ca="1" si="72"/>
        <v>0</v>
      </c>
      <c r="P1045" s="680">
        <f t="shared" ca="1" si="72"/>
        <v>0</v>
      </c>
      <c r="Q1045" s="680">
        <f t="shared" ca="1" si="72"/>
        <v>0</v>
      </c>
      <c r="R1045" s="680">
        <f t="shared" ca="1" si="72"/>
        <v>0</v>
      </c>
      <c r="S1045" t="str">
        <f t="shared" si="69"/>
        <v>ASRCMS202202</v>
      </c>
      <c r="T1045" s="957">
        <f t="shared" si="70"/>
        <v>45230</v>
      </c>
      <c r="U1045" t="str">
        <f t="shared" si="71"/>
        <v>Unaudited</v>
      </c>
    </row>
    <row r="1046" spans="1:21" x14ac:dyDescent="0.25">
      <c r="A1046" t="s">
        <v>438</v>
      </c>
      <c r="B1046" t="s">
        <v>1380</v>
      </c>
      <c r="C1046" t="s">
        <v>1381</v>
      </c>
      <c r="D1046" s="15">
        <v>1900</v>
      </c>
      <c r="E1046" s="121">
        <v>1</v>
      </c>
      <c r="F1046" t="s">
        <v>441</v>
      </c>
      <c r="G1046" s="121">
        <v>274</v>
      </c>
      <c r="H1046" t="s">
        <v>384</v>
      </c>
      <c r="I1046" t="s">
        <v>489</v>
      </c>
      <c r="J1046" t="s">
        <v>434</v>
      </c>
      <c r="K1046" t="s">
        <v>435</v>
      </c>
      <c r="L1046" s="755" t="s">
        <v>194</v>
      </c>
      <c r="M1046" t="s">
        <v>40</v>
      </c>
      <c r="N1046" s="680">
        <f t="shared" ca="1" si="72"/>
        <v>0</v>
      </c>
      <c r="O1046" s="680">
        <f t="shared" ca="1" si="72"/>
        <v>0</v>
      </c>
      <c r="P1046" s="680">
        <f t="shared" ca="1" si="72"/>
        <v>0</v>
      </c>
      <c r="Q1046" s="680">
        <f t="shared" ca="1" si="72"/>
        <v>0</v>
      </c>
      <c r="R1046" s="680">
        <f t="shared" ca="1" si="72"/>
        <v>0</v>
      </c>
      <c r="S1046" t="str">
        <f t="shared" si="69"/>
        <v>ASRCMS202202</v>
      </c>
      <c r="T1046" s="957">
        <f t="shared" si="70"/>
        <v>45230</v>
      </c>
      <c r="U1046" t="str">
        <f t="shared" si="71"/>
        <v>Unaudited</v>
      </c>
    </row>
    <row r="1047" spans="1:21" x14ac:dyDescent="0.25">
      <c r="A1047" t="s">
        <v>438</v>
      </c>
      <c r="B1047" t="s">
        <v>1380</v>
      </c>
      <c r="C1047" t="s">
        <v>1381</v>
      </c>
      <c r="D1047" s="15">
        <v>1900</v>
      </c>
      <c r="E1047" s="121">
        <v>1</v>
      </c>
      <c r="F1047" t="s">
        <v>441</v>
      </c>
      <c r="G1047" s="121">
        <v>274</v>
      </c>
      <c r="H1047" t="s">
        <v>384</v>
      </c>
      <c r="I1047" t="s">
        <v>489</v>
      </c>
      <c r="J1047" t="s">
        <v>434</v>
      </c>
      <c r="K1047" t="s">
        <v>435</v>
      </c>
      <c r="L1047" s="755" t="s">
        <v>193</v>
      </c>
      <c r="M1047" t="s">
        <v>330</v>
      </c>
      <c r="N1047" s="680">
        <f t="shared" ca="1" si="72"/>
        <v>0</v>
      </c>
      <c r="O1047" s="680">
        <f t="shared" ca="1" si="72"/>
        <v>0</v>
      </c>
      <c r="P1047" s="680">
        <f t="shared" ca="1" si="72"/>
        <v>0</v>
      </c>
      <c r="Q1047" s="680">
        <f t="shared" ca="1" si="72"/>
        <v>0</v>
      </c>
      <c r="R1047" s="680">
        <f t="shared" ca="1" si="72"/>
        <v>0</v>
      </c>
      <c r="S1047" t="str">
        <f t="shared" si="69"/>
        <v>ASRCMS202202</v>
      </c>
      <c r="T1047" s="957">
        <f t="shared" si="70"/>
        <v>45230</v>
      </c>
      <c r="U1047" t="str">
        <f t="shared" si="71"/>
        <v>Unaudited</v>
      </c>
    </row>
    <row r="1048" spans="1:21" x14ac:dyDescent="0.25">
      <c r="A1048" t="s">
        <v>438</v>
      </c>
      <c r="B1048" t="s">
        <v>1380</v>
      </c>
      <c r="C1048" t="s">
        <v>1381</v>
      </c>
      <c r="D1048" s="15">
        <v>1900</v>
      </c>
      <c r="E1048" s="121">
        <v>1</v>
      </c>
      <c r="F1048" t="s">
        <v>441</v>
      </c>
      <c r="G1048" s="121">
        <v>274</v>
      </c>
      <c r="H1048" t="s">
        <v>384</v>
      </c>
      <c r="I1048" t="s">
        <v>489</v>
      </c>
      <c r="J1048" t="s">
        <v>451</v>
      </c>
      <c r="K1048" t="s">
        <v>436</v>
      </c>
      <c r="L1048" s="755" t="s">
        <v>79</v>
      </c>
      <c r="M1048" t="s">
        <v>27</v>
      </c>
      <c r="N1048" s="680">
        <f t="shared" ca="1" si="72"/>
        <v>0</v>
      </c>
      <c r="O1048" s="680">
        <f t="shared" ca="1" si="72"/>
        <v>0</v>
      </c>
      <c r="P1048" s="680">
        <f t="shared" ca="1" si="72"/>
        <v>0</v>
      </c>
      <c r="Q1048" s="680">
        <f t="shared" ca="1" si="72"/>
        <v>0</v>
      </c>
      <c r="R1048" s="680">
        <f t="shared" ca="1" si="72"/>
        <v>0</v>
      </c>
      <c r="S1048" t="str">
        <f t="shared" si="69"/>
        <v>ASRCMS202202</v>
      </c>
      <c r="T1048" s="957">
        <f t="shared" si="70"/>
        <v>45230</v>
      </c>
      <c r="U1048" t="str">
        <f t="shared" si="71"/>
        <v>Unaudited</v>
      </c>
    </row>
    <row r="1049" spans="1:21" x14ac:dyDescent="0.25">
      <c r="A1049" t="s">
        <v>438</v>
      </c>
      <c r="B1049" t="s">
        <v>1380</v>
      </c>
      <c r="C1049" t="s">
        <v>1381</v>
      </c>
      <c r="D1049" s="15">
        <v>1900</v>
      </c>
      <c r="E1049" s="121">
        <v>1</v>
      </c>
      <c r="F1049" t="s">
        <v>441</v>
      </c>
      <c r="G1049" s="121">
        <v>274</v>
      </c>
      <c r="H1049" t="s">
        <v>384</v>
      </c>
      <c r="I1049" t="s">
        <v>489</v>
      </c>
      <c r="J1049" t="s">
        <v>451</v>
      </c>
      <c r="K1049" t="s">
        <v>436</v>
      </c>
      <c r="L1049" s="755" t="s">
        <v>80</v>
      </c>
      <c r="M1049" t="s">
        <v>98</v>
      </c>
      <c r="N1049" s="680">
        <f t="shared" ca="1" si="72"/>
        <v>0</v>
      </c>
      <c r="O1049" s="680">
        <f t="shared" ca="1" si="72"/>
        <v>0</v>
      </c>
      <c r="P1049" s="680">
        <f t="shared" ca="1" si="72"/>
        <v>0</v>
      </c>
      <c r="Q1049" s="680">
        <f t="shared" ca="1" si="72"/>
        <v>0</v>
      </c>
      <c r="R1049" s="680">
        <f t="shared" ca="1" si="72"/>
        <v>0</v>
      </c>
      <c r="S1049" t="str">
        <f t="shared" si="69"/>
        <v>ASRCMS202202</v>
      </c>
      <c r="T1049" s="957">
        <f t="shared" si="70"/>
        <v>45230</v>
      </c>
      <c r="U1049" t="str">
        <f t="shared" si="71"/>
        <v>Unaudited</v>
      </c>
    </row>
    <row r="1050" spans="1:21" x14ac:dyDescent="0.25">
      <c r="A1050" t="s">
        <v>438</v>
      </c>
      <c r="B1050" t="s">
        <v>1380</v>
      </c>
      <c r="C1050" t="s">
        <v>1381</v>
      </c>
      <c r="D1050" s="15">
        <v>1900</v>
      </c>
      <c r="E1050" s="121">
        <v>1</v>
      </c>
      <c r="F1050" t="s">
        <v>441</v>
      </c>
      <c r="G1050" s="121">
        <v>274</v>
      </c>
      <c r="H1050" t="s">
        <v>384</v>
      </c>
      <c r="I1050" t="s">
        <v>489</v>
      </c>
      <c r="J1050" t="s">
        <v>451</v>
      </c>
      <c r="K1050" t="s">
        <v>436</v>
      </c>
      <c r="L1050" s="755" t="s">
        <v>81</v>
      </c>
      <c r="M1050" t="s">
        <v>99</v>
      </c>
      <c r="N1050" s="680">
        <f t="shared" ca="1" si="72"/>
        <v>0</v>
      </c>
      <c r="O1050" s="680">
        <f t="shared" ca="1" si="72"/>
        <v>0</v>
      </c>
      <c r="P1050" s="680">
        <f t="shared" ca="1" si="72"/>
        <v>0</v>
      </c>
      <c r="Q1050" s="680">
        <f t="shared" ca="1" si="72"/>
        <v>0</v>
      </c>
      <c r="R1050" s="680">
        <f t="shared" ca="1" si="72"/>
        <v>0</v>
      </c>
      <c r="S1050" t="str">
        <f t="shared" si="69"/>
        <v>ASRCMS202202</v>
      </c>
      <c r="T1050" s="957">
        <f t="shared" si="70"/>
        <v>45230</v>
      </c>
      <c r="U1050" t="str">
        <f t="shared" si="71"/>
        <v>Unaudited</v>
      </c>
    </row>
    <row r="1051" spans="1:21" x14ac:dyDescent="0.25">
      <c r="A1051" t="s">
        <v>438</v>
      </c>
      <c r="B1051" t="s">
        <v>1380</v>
      </c>
      <c r="C1051" t="s">
        <v>1381</v>
      </c>
      <c r="D1051" s="15">
        <v>1900</v>
      </c>
      <c r="E1051" s="121">
        <v>1</v>
      </c>
      <c r="F1051" t="s">
        <v>441</v>
      </c>
      <c r="G1051" s="121">
        <v>274</v>
      </c>
      <c r="H1051" t="s">
        <v>384</v>
      </c>
      <c r="I1051" t="s">
        <v>489</v>
      </c>
      <c r="J1051" t="s">
        <v>451</v>
      </c>
      <c r="K1051" t="s">
        <v>436</v>
      </c>
      <c r="L1051" s="755" t="s">
        <v>82</v>
      </c>
      <c r="M1051" t="s">
        <v>100</v>
      </c>
      <c r="N1051" s="680">
        <f t="shared" ca="1" si="72"/>
        <v>0</v>
      </c>
      <c r="O1051" s="680">
        <f t="shared" ca="1" si="72"/>
        <v>0</v>
      </c>
      <c r="P1051" s="680">
        <f t="shared" ca="1" si="72"/>
        <v>0</v>
      </c>
      <c r="Q1051" s="680">
        <f t="shared" ca="1" si="72"/>
        <v>0</v>
      </c>
      <c r="R1051" s="680">
        <f t="shared" ca="1" si="72"/>
        <v>0</v>
      </c>
      <c r="S1051" t="str">
        <f t="shared" si="69"/>
        <v>ASRCMS202202</v>
      </c>
      <c r="T1051" s="957">
        <f t="shared" si="70"/>
        <v>45230</v>
      </c>
      <c r="U1051" t="str">
        <f t="shared" si="71"/>
        <v>Unaudited</v>
      </c>
    </row>
    <row r="1052" spans="1:21" x14ac:dyDescent="0.25">
      <c r="A1052" t="s">
        <v>438</v>
      </c>
      <c r="B1052" t="s">
        <v>1380</v>
      </c>
      <c r="C1052" t="s">
        <v>1381</v>
      </c>
      <c r="D1052" s="15">
        <v>1900</v>
      </c>
      <c r="E1052" s="121">
        <v>1</v>
      </c>
      <c r="F1052" t="s">
        <v>441</v>
      </c>
      <c r="G1052" s="121">
        <v>274</v>
      </c>
      <c r="H1052" t="s">
        <v>384</v>
      </c>
      <c r="I1052" t="s">
        <v>489</v>
      </c>
      <c r="J1052" t="s">
        <v>451</v>
      </c>
      <c r="K1052" t="s">
        <v>436</v>
      </c>
      <c r="L1052" s="755" t="s">
        <v>217</v>
      </c>
      <c r="M1052" t="s">
        <v>101</v>
      </c>
      <c r="N1052" s="680">
        <f t="shared" ca="1" si="72"/>
        <v>0</v>
      </c>
      <c r="O1052" s="680">
        <f t="shared" ca="1" si="72"/>
        <v>0</v>
      </c>
      <c r="P1052" s="680">
        <f t="shared" ca="1" si="72"/>
        <v>0</v>
      </c>
      <c r="Q1052" s="680">
        <f t="shared" ca="1" si="72"/>
        <v>0</v>
      </c>
      <c r="R1052" s="680">
        <f t="shared" ca="1" si="72"/>
        <v>0</v>
      </c>
      <c r="S1052" t="str">
        <f t="shared" si="69"/>
        <v>ASRCMS202202</v>
      </c>
      <c r="T1052" s="957">
        <f t="shared" si="70"/>
        <v>45230</v>
      </c>
      <c r="U1052" t="str">
        <f t="shared" si="71"/>
        <v>Unaudited</v>
      </c>
    </row>
    <row r="1053" spans="1:21" x14ac:dyDescent="0.25">
      <c r="A1053" t="s">
        <v>438</v>
      </c>
      <c r="B1053" t="s">
        <v>1380</v>
      </c>
      <c r="C1053" t="s">
        <v>1381</v>
      </c>
      <c r="D1053" s="15">
        <v>1900</v>
      </c>
      <c r="E1053" s="121">
        <v>1</v>
      </c>
      <c r="F1053" t="s">
        <v>441</v>
      </c>
      <c r="G1053" s="121">
        <v>274</v>
      </c>
      <c r="H1053" t="s">
        <v>384</v>
      </c>
      <c r="I1053" t="s">
        <v>489</v>
      </c>
      <c r="J1053" t="s">
        <v>451</v>
      </c>
      <c r="K1053" t="s">
        <v>436</v>
      </c>
      <c r="L1053" s="755" t="s">
        <v>216</v>
      </c>
      <c r="M1053" t="s">
        <v>28</v>
      </c>
      <c r="N1053" s="680">
        <f t="shared" ca="1" si="72"/>
        <v>0</v>
      </c>
      <c r="O1053" s="680">
        <f t="shared" ca="1" si="72"/>
        <v>0</v>
      </c>
      <c r="P1053" s="680">
        <f t="shared" ca="1" si="72"/>
        <v>0</v>
      </c>
      <c r="Q1053" s="680">
        <f t="shared" ca="1" si="72"/>
        <v>0</v>
      </c>
      <c r="R1053" s="680">
        <f t="shared" ca="1" si="72"/>
        <v>0</v>
      </c>
      <c r="S1053" t="str">
        <f t="shared" si="69"/>
        <v>ASRCMS202202</v>
      </c>
      <c r="T1053" s="957">
        <f t="shared" si="70"/>
        <v>45230</v>
      </c>
      <c r="U1053" t="str">
        <f t="shared" si="71"/>
        <v>Unaudited</v>
      </c>
    </row>
    <row r="1054" spans="1:21" x14ac:dyDescent="0.25">
      <c r="A1054" t="s">
        <v>438</v>
      </c>
      <c r="B1054" t="s">
        <v>1380</v>
      </c>
      <c r="C1054" t="s">
        <v>1381</v>
      </c>
      <c r="D1054" s="15">
        <v>1900</v>
      </c>
      <c r="E1054" s="121">
        <v>1</v>
      </c>
      <c r="F1054" t="s">
        <v>441</v>
      </c>
      <c r="G1054" s="121">
        <v>274</v>
      </c>
      <c r="H1054" t="s">
        <v>384</v>
      </c>
      <c r="I1054" t="s">
        <v>489</v>
      </c>
      <c r="J1054" t="s">
        <v>437</v>
      </c>
      <c r="K1054" t="s">
        <v>437</v>
      </c>
      <c r="L1054" s="755" t="s">
        <v>84</v>
      </c>
      <c r="M1054" t="s">
        <v>328</v>
      </c>
      <c r="N1054" s="680">
        <f t="shared" ca="1" si="72"/>
        <v>0</v>
      </c>
      <c r="O1054" s="680">
        <f t="shared" ca="1" si="72"/>
        <v>0</v>
      </c>
      <c r="P1054" s="680">
        <f t="shared" ca="1" si="72"/>
        <v>0</v>
      </c>
      <c r="Q1054" s="680">
        <f t="shared" ca="1" si="72"/>
        <v>0</v>
      </c>
      <c r="R1054" s="680">
        <f t="shared" ca="1" si="72"/>
        <v>0</v>
      </c>
      <c r="S1054" t="str">
        <f t="shared" si="69"/>
        <v>ASRCMS202202</v>
      </c>
      <c r="T1054" s="957">
        <f t="shared" si="70"/>
        <v>45230</v>
      </c>
      <c r="U1054" t="str">
        <f t="shared" si="71"/>
        <v>Unaudited</v>
      </c>
    </row>
    <row r="1055" spans="1:21" x14ac:dyDescent="0.25">
      <c r="A1055" t="s">
        <v>438</v>
      </c>
      <c r="B1055" t="s">
        <v>1380</v>
      </c>
      <c r="C1055" t="s">
        <v>1381</v>
      </c>
      <c r="D1055" s="15">
        <v>1900</v>
      </c>
      <c r="E1055" s="121">
        <v>1</v>
      </c>
      <c r="F1055" t="s">
        <v>441</v>
      </c>
      <c r="G1055" s="121">
        <v>274</v>
      </c>
      <c r="H1055" t="s">
        <v>384</v>
      </c>
      <c r="I1055" t="s">
        <v>489</v>
      </c>
      <c r="J1055" t="s">
        <v>437</v>
      </c>
      <c r="K1055" t="s">
        <v>437</v>
      </c>
      <c r="L1055" s="755" t="s">
        <v>85</v>
      </c>
      <c r="M1055" t="s">
        <v>326</v>
      </c>
      <c r="N1055" s="680">
        <f t="shared" ca="1" si="72"/>
        <v>0</v>
      </c>
      <c r="O1055" s="680">
        <f t="shared" ca="1" si="72"/>
        <v>0</v>
      </c>
      <c r="P1055" s="680">
        <f t="shared" ca="1" si="72"/>
        <v>0</v>
      </c>
      <c r="Q1055" s="680">
        <f t="shared" ca="1" si="72"/>
        <v>0</v>
      </c>
      <c r="R1055" s="680">
        <f t="shared" ca="1" si="72"/>
        <v>0</v>
      </c>
      <c r="S1055" t="str">
        <f t="shared" si="69"/>
        <v>ASRCMS202202</v>
      </c>
      <c r="T1055" s="957">
        <f t="shared" si="70"/>
        <v>45230</v>
      </c>
      <c r="U1055" t="str">
        <f t="shared" si="71"/>
        <v>Unaudited</v>
      </c>
    </row>
    <row r="1056" spans="1:21" x14ac:dyDescent="0.25">
      <c r="A1056" t="s">
        <v>438</v>
      </c>
      <c r="B1056" t="s">
        <v>1380</v>
      </c>
      <c r="C1056" t="s">
        <v>1381</v>
      </c>
      <c r="D1056" s="15">
        <v>1900</v>
      </c>
      <c r="E1056" s="121">
        <v>1</v>
      </c>
      <c r="F1056" t="s">
        <v>441</v>
      </c>
      <c r="G1056" s="121">
        <v>274</v>
      </c>
      <c r="H1056" t="s">
        <v>384</v>
      </c>
      <c r="I1056" t="s">
        <v>489</v>
      </c>
      <c r="J1056" t="s">
        <v>437</v>
      </c>
      <c r="K1056" t="s">
        <v>437</v>
      </c>
      <c r="L1056" s="755" t="s">
        <v>86</v>
      </c>
      <c r="M1056" t="s">
        <v>495</v>
      </c>
      <c r="N1056" s="680">
        <f t="shared" ca="1" si="72"/>
        <v>0</v>
      </c>
      <c r="O1056" s="680">
        <f t="shared" ca="1" si="72"/>
        <v>0</v>
      </c>
      <c r="P1056" s="680">
        <f t="shared" ca="1" si="72"/>
        <v>0</v>
      </c>
      <c r="Q1056" s="680">
        <f t="shared" ca="1" si="72"/>
        <v>0</v>
      </c>
      <c r="R1056" s="680">
        <f t="shared" ca="1" si="72"/>
        <v>0</v>
      </c>
      <c r="S1056" t="str">
        <f t="shared" si="69"/>
        <v>ASRCMS202202</v>
      </c>
      <c r="T1056" s="957">
        <f t="shared" si="70"/>
        <v>45230</v>
      </c>
      <c r="U1056" t="str">
        <f t="shared" si="71"/>
        <v>Unaudited</v>
      </c>
    </row>
    <row r="1057" spans="1:21" x14ac:dyDescent="0.25">
      <c r="A1057" t="s">
        <v>438</v>
      </c>
      <c r="B1057" t="s">
        <v>1380</v>
      </c>
      <c r="C1057" t="s">
        <v>1381</v>
      </c>
      <c r="D1057" s="15">
        <v>1900</v>
      </c>
      <c r="E1057" s="121">
        <v>1</v>
      </c>
      <c r="F1057" t="s">
        <v>441</v>
      </c>
      <c r="G1057" s="121">
        <v>274</v>
      </c>
      <c r="H1057" t="s">
        <v>384</v>
      </c>
      <c r="I1057" t="s">
        <v>489</v>
      </c>
      <c r="J1057" t="s">
        <v>437</v>
      </c>
      <c r="K1057" t="s">
        <v>437</v>
      </c>
      <c r="L1057" s="755" t="s">
        <v>87</v>
      </c>
      <c r="M1057" t="s">
        <v>496</v>
      </c>
      <c r="N1057" s="680">
        <f t="shared" ca="1" si="72"/>
        <v>0</v>
      </c>
      <c r="O1057" s="680">
        <f t="shared" ca="1" si="72"/>
        <v>0</v>
      </c>
      <c r="P1057" s="680">
        <f t="shared" ca="1" si="72"/>
        <v>0</v>
      </c>
      <c r="Q1057" s="680">
        <f t="shared" ca="1" si="72"/>
        <v>0</v>
      </c>
      <c r="R1057" s="680">
        <f t="shared" ca="1" si="72"/>
        <v>0</v>
      </c>
      <c r="S1057" t="str">
        <f t="shared" si="69"/>
        <v>ASRCMS202202</v>
      </c>
      <c r="T1057" s="957">
        <f t="shared" si="70"/>
        <v>45230</v>
      </c>
      <c r="U1057" t="str">
        <f t="shared" si="71"/>
        <v>Unaudited</v>
      </c>
    </row>
    <row r="1058" spans="1:21" x14ac:dyDescent="0.25">
      <c r="A1058" t="s">
        <v>438</v>
      </c>
      <c r="B1058" t="s">
        <v>1380</v>
      </c>
      <c r="C1058" t="s">
        <v>1381</v>
      </c>
      <c r="D1058" s="15">
        <v>1900</v>
      </c>
      <c r="E1058" s="121">
        <v>1</v>
      </c>
      <c r="F1058" t="s">
        <v>441</v>
      </c>
      <c r="G1058" s="121">
        <v>274</v>
      </c>
      <c r="H1058" t="s">
        <v>384</v>
      </c>
      <c r="I1058" t="s">
        <v>489</v>
      </c>
      <c r="J1058" t="s">
        <v>437</v>
      </c>
      <c r="K1058" t="s">
        <v>437</v>
      </c>
      <c r="L1058" s="755" t="s">
        <v>214</v>
      </c>
      <c r="M1058" t="s">
        <v>497</v>
      </c>
      <c r="N1058" s="680">
        <f t="shared" ca="1" si="72"/>
        <v>0</v>
      </c>
      <c r="O1058" s="680">
        <f t="shared" ca="1" si="72"/>
        <v>0</v>
      </c>
      <c r="P1058" s="680">
        <f t="shared" ca="1" si="72"/>
        <v>0</v>
      </c>
      <c r="Q1058" s="680">
        <f t="shared" ca="1" si="72"/>
        <v>0</v>
      </c>
      <c r="R1058" s="680">
        <f t="shared" ca="1" si="72"/>
        <v>0</v>
      </c>
      <c r="S1058" t="str">
        <f t="shared" si="69"/>
        <v>ASRCMS202202</v>
      </c>
      <c r="T1058" s="957">
        <f t="shared" si="70"/>
        <v>45230</v>
      </c>
      <c r="U1058" t="str">
        <f t="shared" si="71"/>
        <v>Unaudited</v>
      </c>
    </row>
    <row r="1059" spans="1:21" x14ac:dyDescent="0.25">
      <c r="A1059" t="s">
        <v>438</v>
      </c>
      <c r="B1059" t="s">
        <v>1380</v>
      </c>
      <c r="C1059" t="s">
        <v>1381</v>
      </c>
      <c r="D1059" s="15">
        <v>1900</v>
      </c>
      <c r="E1059" s="121">
        <v>1</v>
      </c>
      <c r="F1059" t="s">
        <v>441</v>
      </c>
      <c r="G1059" s="121">
        <v>274</v>
      </c>
      <c r="H1059" t="s">
        <v>384</v>
      </c>
      <c r="I1059" t="s">
        <v>490</v>
      </c>
      <c r="J1059" t="s">
        <v>26</v>
      </c>
      <c r="K1059" t="s">
        <v>26</v>
      </c>
      <c r="L1059" s="755" t="s">
        <v>205</v>
      </c>
      <c r="M1059" t="s">
        <v>26</v>
      </c>
      <c r="N1059" s="680">
        <f t="shared" ca="1" si="72"/>
        <v>0</v>
      </c>
      <c r="O1059" s="680">
        <f t="shared" ca="1" si="72"/>
        <v>0</v>
      </c>
      <c r="P1059" s="680">
        <f t="shared" ca="1" si="72"/>
        <v>0</v>
      </c>
      <c r="Q1059" s="680">
        <f t="shared" ca="1" si="72"/>
        <v>0</v>
      </c>
      <c r="R1059" s="680">
        <f t="shared" ca="1" si="72"/>
        <v>0</v>
      </c>
      <c r="S1059" t="str">
        <f t="shared" si="69"/>
        <v>ASRCMS202202</v>
      </c>
      <c r="T1059" s="957">
        <f t="shared" si="70"/>
        <v>45230</v>
      </c>
      <c r="U1059" t="str">
        <f t="shared" si="71"/>
        <v>Unaudited</v>
      </c>
    </row>
    <row r="1060" spans="1:21" x14ac:dyDescent="0.25">
      <c r="A1060" t="s">
        <v>438</v>
      </c>
      <c r="B1060" t="s">
        <v>1380</v>
      </c>
      <c r="C1060" t="s">
        <v>1381</v>
      </c>
      <c r="D1060" s="15">
        <v>1900</v>
      </c>
      <c r="E1060" s="121">
        <v>1</v>
      </c>
      <c r="F1060" t="s">
        <v>442</v>
      </c>
      <c r="G1060" s="121">
        <v>366</v>
      </c>
      <c r="H1060" t="s">
        <v>384</v>
      </c>
      <c r="I1060" t="s">
        <v>433</v>
      </c>
      <c r="J1060" t="s">
        <v>433</v>
      </c>
      <c r="K1060" t="s">
        <v>433</v>
      </c>
      <c r="M1060" t="s">
        <v>433</v>
      </c>
      <c r="N1060" s="680">
        <f t="shared" ca="1" si="72"/>
        <v>0</v>
      </c>
      <c r="O1060" s="680">
        <f t="shared" ca="1" si="72"/>
        <v>0</v>
      </c>
      <c r="P1060" s="680">
        <f t="shared" ca="1" si="72"/>
        <v>0</v>
      </c>
      <c r="Q1060" s="680">
        <f t="shared" ca="1" si="72"/>
        <v>0</v>
      </c>
      <c r="R1060" s="680">
        <f t="shared" ca="1" si="72"/>
        <v>0</v>
      </c>
      <c r="S1060" t="str">
        <f t="shared" si="69"/>
        <v>ASRCMS202202</v>
      </c>
      <c r="T1060" s="957">
        <f t="shared" si="70"/>
        <v>45230</v>
      </c>
      <c r="U1060" t="str">
        <f t="shared" si="71"/>
        <v>Unaudited</v>
      </c>
    </row>
    <row r="1061" spans="1:21" x14ac:dyDescent="0.25">
      <c r="A1061" t="s">
        <v>438</v>
      </c>
      <c r="B1061" t="s">
        <v>1380</v>
      </c>
      <c r="C1061" t="s">
        <v>1381</v>
      </c>
      <c r="D1061" s="15">
        <v>1900</v>
      </c>
      <c r="E1061" s="121">
        <v>1</v>
      </c>
      <c r="F1061" t="s">
        <v>442</v>
      </c>
      <c r="G1061" s="121">
        <v>366</v>
      </c>
      <c r="H1061" t="s">
        <v>384</v>
      </c>
      <c r="I1061" t="s">
        <v>488</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ASRCMS202202</v>
      </c>
      <c r="T1061" s="957">
        <f t="shared" si="70"/>
        <v>45230</v>
      </c>
      <c r="U1061" t="str">
        <f t="shared" si="71"/>
        <v>Unaudited</v>
      </c>
    </row>
    <row r="1062" spans="1:21" x14ac:dyDescent="0.25">
      <c r="A1062" t="s">
        <v>438</v>
      </c>
      <c r="B1062" t="s">
        <v>1380</v>
      </c>
      <c r="C1062" t="s">
        <v>1381</v>
      </c>
      <c r="D1062" s="15">
        <v>1900</v>
      </c>
      <c r="E1062" s="121">
        <v>1</v>
      </c>
      <c r="F1062" t="s">
        <v>442</v>
      </c>
      <c r="G1062" s="121">
        <v>366</v>
      </c>
      <c r="H1062" t="s">
        <v>384</v>
      </c>
      <c r="I1062" t="s">
        <v>488</v>
      </c>
      <c r="J1062" t="s">
        <v>12</v>
      </c>
      <c r="K1062" t="s">
        <v>223</v>
      </c>
      <c r="L1062" s="755">
        <v>1.2</v>
      </c>
      <c r="M1062" t="s">
        <v>223</v>
      </c>
      <c r="N1062" s="680">
        <f t="shared" ca="1" si="72"/>
        <v>0</v>
      </c>
      <c r="O1062" s="680">
        <f t="shared" ca="1" si="72"/>
        <v>0</v>
      </c>
      <c r="P1062" s="680">
        <f t="shared" ca="1" si="72"/>
        <v>0</v>
      </c>
      <c r="Q1062" s="680">
        <f t="shared" ca="1" si="72"/>
        <v>0</v>
      </c>
      <c r="R1062" s="680">
        <f t="shared" ca="1" si="72"/>
        <v>0</v>
      </c>
      <c r="S1062" t="str">
        <f t="shared" si="69"/>
        <v>ASRCMS202202</v>
      </c>
      <c r="T1062" s="957">
        <f t="shared" si="70"/>
        <v>45230</v>
      </c>
      <c r="U1062" t="str">
        <f t="shared" si="71"/>
        <v>Unaudited</v>
      </c>
    </row>
    <row r="1063" spans="1:21" x14ac:dyDescent="0.25">
      <c r="A1063" t="s">
        <v>438</v>
      </c>
      <c r="B1063" t="s">
        <v>1380</v>
      </c>
      <c r="C1063" t="s">
        <v>1381</v>
      </c>
      <c r="D1063" s="15">
        <v>1900</v>
      </c>
      <c r="E1063" s="121">
        <v>1</v>
      </c>
      <c r="F1063" t="s">
        <v>442</v>
      </c>
      <c r="G1063" s="121">
        <v>366</v>
      </c>
      <c r="H1063" t="s">
        <v>384</v>
      </c>
      <c r="I1063" t="s">
        <v>488</v>
      </c>
      <c r="J1063" t="s">
        <v>12</v>
      </c>
      <c r="K1063" t="s">
        <v>1318</v>
      </c>
      <c r="L1063" s="755" t="s">
        <v>1314</v>
      </c>
      <c r="M1063" t="s">
        <v>1318</v>
      </c>
      <c r="N1063" s="680">
        <f t="shared" ca="1" si="72"/>
        <v>0</v>
      </c>
      <c r="O1063" s="680">
        <f t="shared" ca="1" si="72"/>
        <v>0</v>
      </c>
      <c r="P1063" s="680">
        <f t="shared" ca="1" si="72"/>
        <v>0</v>
      </c>
      <c r="Q1063" s="680">
        <f t="shared" ca="1" si="72"/>
        <v>0</v>
      </c>
      <c r="R1063" s="680">
        <f t="shared" ca="1" si="72"/>
        <v>0</v>
      </c>
      <c r="S1063" t="str">
        <f t="shared" si="69"/>
        <v>ASRCMS202202</v>
      </c>
      <c r="T1063" s="957">
        <f t="shared" si="70"/>
        <v>45230</v>
      </c>
      <c r="U1063" t="str">
        <f t="shared" si="71"/>
        <v>Unaudited</v>
      </c>
    </row>
    <row r="1064" spans="1:21" x14ac:dyDescent="0.25">
      <c r="A1064" t="s">
        <v>438</v>
      </c>
      <c r="B1064" t="s">
        <v>1380</v>
      </c>
      <c r="C1064" t="s">
        <v>1381</v>
      </c>
      <c r="D1064" s="15">
        <v>1900</v>
      </c>
      <c r="E1064" s="121">
        <v>1</v>
      </c>
      <c r="F1064" t="s">
        <v>442</v>
      </c>
      <c r="G1064" s="121">
        <v>366</v>
      </c>
      <c r="H1064" t="s">
        <v>384</v>
      </c>
      <c r="I1064" t="s">
        <v>488</v>
      </c>
      <c r="J1064" t="s">
        <v>12</v>
      </c>
      <c r="K1064" t="s">
        <v>1320</v>
      </c>
      <c r="L1064" s="755" t="s">
        <v>1319</v>
      </c>
      <c r="M1064" t="s">
        <v>1320</v>
      </c>
      <c r="N1064" s="680">
        <f t="shared" ca="1" si="72"/>
        <v>0</v>
      </c>
      <c r="O1064" s="680">
        <f t="shared" ca="1" si="72"/>
        <v>0</v>
      </c>
      <c r="P1064" s="680">
        <f t="shared" ca="1" si="72"/>
        <v>0</v>
      </c>
      <c r="Q1064" s="680">
        <f t="shared" ca="1" si="72"/>
        <v>0</v>
      </c>
      <c r="R1064" s="680">
        <f t="shared" ca="1" si="72"/>
        <v>0</v>
      </c>
      <c r="S1064" t="str">
        <f t="shared" si="69"/>
        <v>ASRCMS202202</v>
      </c>
      <c r="T1064" s="957">
        <f t="shared" si="70"/>
        <v>45230</v>
      </c>
      <c r="U1064" t="str">
        <f t="shared" si="71"/>
        <v>Unaudited</v>
      </c>
    </row>
    <row r="1065" spans="1:21" x14ac:dyDescent="0.25">
      <c r="A1065" t="s">
        <v>438</v>
      </c>
      <c r="B1065" t="s">
        <v>1380</v>
      </c>
      <c r="C1065" t="s">
        <v>1381</v>
      </c>
      <c r="D1065" s="15">
        <v>1900</v>
      </c>
      <c r="E1065" s="121">
        <v>1</v>
      </c>
      <c r="F1065" t="s">
        <v>442</v>
      </c>
      <c r="G1065" s="121">
        <v>366</v>
      </c>
      <c r="H1065" t="s">
        <v>384</v>
      </c>
      <c r="I1065" t="s">
        <v>488</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ASRCMS202202</v>
      </c>
      <c r="T1065" s="957">
        <f t="shared" si="70"/>
        <v>45230</v>
      </c>
      <c r="U1065" t="str">
        <f t="shared" si="71"/>
        <v>Unaudited</v>
      </c>
    </row>
    <row r="1066" spans="1:21" x14ac:dyDescent="0.25">
      <c r="A1066" t="s">
        <v>438</v>
      </c>
      <c r="B1066" t="s">
        <v>1380</v>
      </c>
      <c r="C1066" t="s">
        <v>1381</v>
      </c>
      <c r="D1066" s="15">
        <v>1900</v>
      </c>
      <c r="E1066" s="121">
        <v>1</v>
      </c>
      <c r="F1066" t="s">
        <v>442</v>
      </c>
      <c r="G1066" s="121">
        <v>366</v>
      </c>
      <c r="H1066" t="s">
        <v>384</v>
      </c>
      <c r="I1066" t="s">
        <v>489</v>
      </c>
      <c r="J1066" t="s">
        <v>434</v>
      </c>
      <c r="K1066" t="s">
        <v>791</v>
      </c>
      <c r="L1066" s="755">
        <v>2.1</v>
      </c>
      <c r="M1066" t="s">
        <v>726</v>
      </c>
      <c r="N1066" s="680">
        <f t="shared" ca="1" si="72"/>
        <v>0</v>
      </c>
      <c r="O1066" s="680">
        <f t="shared" ca="1" si="72"/>
        <v>0</v>
      </c>
      <c r="P1066" s="680">
        <f t="shared" ca="1" si="72"/>
        <v>0</v>
      </c>
      <c r="Q1066" s="680">
        <f t="shared" ca="1" si="72"/>
        <v>0</v>
      </c>
      <c r="R1066" s="680">
        <f t="shared" ca="1" si="72"/>
        <v>0</v>
      </c>
      <c r="S1066" t="str">
        <f t="shared" si="69"/>
        <v>ASRCMS202202</v>
      </c>
      <c r="T1066" s="957">
        <f t="shared" si="70"/>
        <v>45230</v>
      </c>
      <c r="U1066" t="str">
        <f t="shared" si="71"/>
        <v>Unaudited</v>
      </c>
    </row>
    <row r="1067" spans="1:21" x14ac:dyDescent="0.25">
      <c r="A1067" t="s">
        <v>438</v>
      </c>
      <c r="B1067" t="s">
        <v>1380</v>
      </c>
      <c r="C1067" t="s">
        <v>1381</v>
      </c>
      <c r="D1067" s="15">
        <v>1900</v>
      </c>
      <c r="E1067" s="121">
        <v>1</v>
      </c>
      <c r="F1067" t="s">
        <v>442</v>
      </c>
      <c r="G1067" s="121">
        <v>366</v>
      </c>
      <c r="H1067" t="s">
        <v>384</v>
      </c>
      <c r="I1067" t="s">
        <v>489</v>
      </c>
      <c r="J1067" t="s">
        <v>434</v>
      </c>
      <c r="K1067" t="s">
        <v>791</v>
      </c>
      <c r="L1067" s="755">
        <v>2.2000000000000002</v>
      </c>
      <c r="M1067" t="s">
        <v>727</v>
      </c>
      <c r="N1067" s="680">
        <f t="shared" ca="1" si="72"/>
        <v>0</v>
      </c>
      <c r="O1067" s="680">
        <f t="shared" ca="1" si="72"/>
        <v>0</v>
      </c>
      <c r="P1067" s="680">
        <f t="shared" ca="1" si="72"/>
        <v>0</v>
      </c>
      <c r="Q1067" s="680">
        <f t="shared" ca="1" si="72"/>
        <v>0</v>
      </c>
      <c r="R1067" s="680">
        <f t="shared" ca="1" si="72"/>
        <v>0</v>
      </c>
      <c r="S1067" t="str">
        <f t="shared" si="69"/>
        <v>ASRCMS202202</v>
      </c>
      <c r="T1067" s="957">
        <f t="shared" si="70"/>
        <v>45230</v>
      </c>
      <c r="U1067" t="str">
        <f t="shared" si="71"/>
        <v>Unaudited</v>
      </c>
    </row>
    <row r="1068" spans="1:21" x14ac:dyDescent="0.25">
      <c r="A1068" t="s">
        <v>438</v>
      </c>
      <c r="B1068" t="s">
        <v>1380</v>
      </c>
      <c r="C1068" t="s">
        <v>1381</v>
      </c>
      <c r="D1068" s="15">
        <v>1900</v>
      </c>
      <c r="E1068" s="121">
        <v>1</v>
      </c>
      <c r="F1068" t="s">
        <v>442</v>
      </c>
      <c r="G1068" s="121">
        <v>366</v>
      </c>
      <c r="H1068" t="s">
        <v>384</v>
      </c>
      <c r="I1068" t="s">
        <v>489</v>
      </c>
      <c r="J1068" t="s">
        <v>434</v>
      </c>
      <c r="K1068" t="s">
        <v>791</v>
      </c>
      <c r="L1068" s="755">
        <v>2.2999999999999998</v>
      </c>
      <c r="M1068" t="s">
        <v>728</v>
      </c>
      <c r="N1068" s="680">
        <f t="shared" ca="1" si="72"/>
        <v>0</v>
      </c>
      <c r="O1068" s="680">
        <f t="shared" ca="1" si="72"/>
        <v>0</v>
      </c>
      <c r="P1068" s="680">
        <f t="shared" ca="1" si="72"/>
        <v>0</v>
      </c>
      <c r="Q1068" s="680">
        <f t="shared" ca="1" si="72"/>
        <v>0</v>
      </c>
      <c r="R1068" s="680">
        <f t="shared" ca="1" si="72"/>
        <v>0</v>
      </c>
      <c r="S1068" t="str">
        <f t="shared" si="69"/>
        <v>ASRCMS202202</v>
      </c>
      <c r="T1068" s="957">
        <f t="shared" si="70"/>
        <v>45230</v>
      </c>
      <c r="U1068" t="str">
        <f t="shared" si="71"/>
        <v>Unaudited</v>
      </c>
    </row>
    <row r="1069" spans="1:21" x14ac:dyDescent="0.25">
      <c r="A1069" t="s">
        <v>438</v>
      </c>
      <c r="B1069" t="s">
        <v>1380</v>
      </c>
      <c r="C1069" t="s">
        <v>1381</v>
      </c>
      <c r="D1069" s="15">
        <v>1900</v>
      </c>
      <c r="E1069" s="121">
        <v>1</v>
      </c>
      <c r="F1069" t="s">
        <v>442</v>
      </c>
      <c r="G1069" s="121">
        <v>366</v>
      </c>
      <c r="H1069" t="s">
        <v>384</v>
      </c>
      <c r="I1069" t="s">
        <v>489</v>
      </c>
      <c r="J1069" t="s">
        <v>434</v>
      </c>
      <c r="K1069" t="s">
        <v>791</v>
      </c>
      <c r="L1069" s="755">
        <v>2.4</v>
      </c>
      <c r="M1069" t="s">
        <v>729</v>
      </c>
      <c r="N1069" s="680">
        <f t="shared" ca="1" si="72"/>
        <v>0</v>
      </c>
      <c r="O1069" s="680">
        <f t="shared" ca="1" si="72"/>
        <v>0</v>
      </c>
      <c r="P1069" s="680">
        <f t="shared" ca="1" si="72"/>
        <v>0</v>
      </c>
      <c r="Q1069" s="680">
        <f t="shared" ca="1" si="72"/>
        <v>0</v>
      </c>
      <c r="R1069" s="680">
        <f t="shared" ca="1" si="72"/>
        <v>0</v>
      </c>
      <c r="S1069" t="str">
        <f t="shared" si="69"/>
        <v>ASRCMS202202</v>
      </c>
      <c r="T1069" s="957">
        <f t="shared" si="70"/>
        <v>45230</v>
      </c>
      <c r="U1069" t="str">
        <f t="shared" si="71"/>
        <v>Unaudited</v>
      </c>
    </row>
    <row r="1070" spans="1:21" x14ac:dyDescent="0.25">
      <c r="A1070" t="s">
        <v>438</v>
      </c>
      <c r="B1070" t="s">
        <v>1380</v>
      </c>
      <c r="C1070" t="s">
        <v>1381</v>
      </c>
      <c r="D1070" s="15">
        <v>1900</v>
      </c>
      <c r="E1070" s="121">
        <v>1</v>
      </c>
      <c r="F1070" t="s">
        <v>442</v>
      </c>
      <c r="G1070" s="121">
        <v>366</v>
      </c>
      <c r="H1070" t="s">
        <v>384</v>
      </c>
      <c r="I1070" t="s">
        <v>489</v>
      </c>
      <c r="J1070" t="s">
        <v>434</v>
      </c>
      <c r="K1070" t="s">
        <v>791</v>
      </c>
      <c r="L1070" s="755">
        <v>2.5</v>
      </c>
      <c r="M1070" t="s">
        <v>771</v>
      </c>
      <c r="N1070" s="680">
        <f t="shared" ca="1" si="72"/>
        <v>0</v>
      </c>
      <c r="O1070" s="680">
        <f t="shared" ca="1" si="72"/>
        <v>0</v>
      </c>
      <c r="P1070" s="680">
        <f t="shared" ca="1" si="72"/>
        <v>0</v>
      </c>
      <c r="Q1070" s="680">
        <f t="shared" ca="1" si="72"/>
        <v>0</v>
      </c>
      <c r="R1070" s="680">
        <f t="shared" ca="1" si="72"/>
        <v>0</v>
      </c>
      <c r="S1070" t="str">
        <f t="shared" si="69"/>
        <v>ASRCMS202202</v>
      </c>
      <c r="T1070" s="957">
        <f t="shared" si="70"/>
        <v>45230</v>
      </c>
      <c r="U1070" t="str">
        <f t="shared" si="71"/>
        <v>Unaudited</v>
      </c>
    </row>
    <row r="1071" spans="1:21" x14ac:dyDescent="0.25">
      <c r="A1071" t="s">
        <v>438</v>
      </c>
      <c r="B1071" t="s">
        <v>1380</v>
      </c>
      <c r="C1071" t="s">
        <v>1381</v>
      </c>
      <c r="D1071" s="15">
        <v>1900</v>
      </c>
      <c r="E1071" s="121">
        <v>1</v>
      </c>
      <c r="F1071" t="s">
        <v>442</v>
      </c>
      <c r="G1071" s="121">
        <v>366</v>
      </c>
      <c r="H1071" t="s">
        <v>384</v>
      </c>
      <c r="I1071" t="s">
        <v>489</v>
      </c>
      <c r="J1071" t="s">
        <v>434</v>
      </c>
      <c r="K1071" t="s">
        <v>791</v>
      </c>
      <c r="L1071" s="755">
        <v>2.6</v>
      </c>
      <c r="M1071" t="s">
        <v>187</v>
      </c>
      <c r="N1071" s="680">
        <f t="shared" ca="1" si="72"/>
        <v>0</v>
      </c>
      <c r="O1071" s="680">
        <f t="shared" ca="1" si="72"/>
        <v>0</v>
      </c>
      <c r="P1071" s="680">
        <f t="shared" ca="1" si="72"/>
        <v>0</v>
      </c>
      <c r="Q1071" s="680">
        <f t="shared" ca="1" si="72"/>
        <v>0</v>
      </c>
      <c r="R1071" s="680">
        <f t="shared" ca="1" si="72"/>
        <v>0</v>
      </c>
      <c r="S1071" t="str">
        <f t="shared" si="69"/>
        <v>ASRCMS202202</v>
      </c>
      <c r="T1071" s="957">
        <f t="shared" si="70"/>
        <v>45230</v>
      </c>
      <c r="U1071" t="str">
        <f t="shared" si="71"/>
        <v>Unaudited</v>
      </c>
    </row>
    <row r="1072" spans="1:21" x14ac:dyDescent="0.25">
      <c r="A1072" t="s">
        <v>438</v>
      </c>
      <c r="B1072" t="s">
        <v>1380</v>
      </c>
      <c r="C1072" t="s">
        <v>1381</v>
      </c>
      <c r="D1072" s="15">
        <v>1900</v>
      </c>
      <c r="E1072" s="121">
        <v>1</v>
      </c>
      <c r="F1072" t="s">
        <v>442</v>
      </c>
      <c r="G1072" s="121">
        <v>366</v>
      </c>
      <c r="H1072" t="s">
        <v>384</v>
      </c>
      <c r="I1072" t="s">
        <v>489</v>
      </c>
      <c r="J1072" t="s">
        <v>434</v>
      </c>
      <c r="K1072" t="s">
        <v>791</v>
      </c>
      <c r="L1072" s="755">
        <v>2.7</v>
      </c>
      <c r="M1072" t="s">
        <v>792</v>
      </c>
      <c r="N1072" s="680">
        <f t="shared" ca="1" si="72"/>
        <v>0</v>
      </c>
      <c r="O1072" s="680">
        <f t="shared" ca="1" si="72"/>
        <v>0</v>
      </c>
      <c r="P1072" s="680">
        <f t="shared" ca="1" si="72"/>
        <v>0</v>
      </c>
      <c r="Q1072" s="680">
        <f t="shared" ca="1" si="72"/>
        <v>0</v>
      </c>
      <c r="R1072" s="680">
        <f t="shared" ca="1" si="72"/>
        <v>0</v>
      </c>
      <c r="S1072" t="str">
        <f t="shared" si="69"/>
        <v>ASRCMS202202</v>
      </c>
      <c r="T1072" s="957">
        <f t="shared" si="70"/>
        <v>45230</v>
      </c>
      <c r="U1072" t="str">
        <f t="shared" si="71"/>
        <v>Unaudited</v>
      </c>
    </row>
    <row r="1073" spans="1:21" x14ac:dyDescent="0.25">
      <c r="A1073" t="s">
        <v>438</v>
      </c>
      <c r="B1073" t="s">
        <v>1380</v>
      </c>
      <c r="C1073" t="s">
        <v>1381</v>
      </c>
      <c r="D1073" s="15">
        <v>1900</v>
      </c>
      <c r="E1073" s="121">
        <v>1</v>
      </c>
      <c r="F1073" t="s">
        <v>442</v>
      </c>
      <c r="G1073" s="121">
        <v>366</v>
      </c>
      <c r="H1073" t="s">
        <v>384</v>
      </c>
      <c r="I1073" t="s">
        <v>489</v>
      </c>
      <c r="J1073" t="s">
        <v>434</v>
      </c>
      <c r="K1073" t="s">
        <v>791</v>
      </c>
      <c r="L1073" s="755">
        <v>2.8</v>
      </c>
      <c r="M1073" t="s">
        <v>793</v>
      </c>
      <c r="N1073" s="680">
        <f t="shared" ca="1" si="72"/>
        <v>0</v>
      </c>
      <c r="O1073" s="680">
        <f t="shared" ca="1" si="72"/>
        <v>0</v>
      </c>
      <c r="P1073" s="680">
        <f t="shared" ca="1" si="72"/>
        <v>0</v>
      </c>
      <c r="Q1073" s="680">
        <f t="shared" ca="1" si="72"/>
        <v>0</v>
      </c>
      <c r="R1073" s="680">
        <f t="shared" ca="1" si="72"/>
        <v>0</v>
      </c>
      <c r="S1073" t="str">
        <f t="shared" si="69"/>
        <v>ASRCMS202202</v>
      </c>
      <c r="T1073" s="957">
        <f t="shared" si="70"/>
        <v>45230</v>
      </c>
      <c r="U1073" t="str">
        <f t="shared" si="71"/>
        <v>Unaudited</v>
      </c>
    </row>
    <row r="1074" spans="1:21" x14ac:dyDescent="0.25">
      <c r="A1074" t="s">
        <v>438</v>
      </c>
      <c r="B1074" t="s">
        <v>1380</v>
      </c>
      <c r="C1074" t="s">
        <v>1381</v>
      </c>
      <c r="D1074" s="15">
        <v>1900</v>
      </c>
      <c r="E1074" s="121">
        <v>1</v>
      </c>
      <c r="F1074" t="s">
        <v>442</v>
      </c>
      <c r="G1074" s="121">
        <v>366</v>
      </c>
      <c r="H1074" t="s">
        <v>384</v>
      </c>
      <c r="I1074" t="s">
        <v>489</v>
      </c>
      <c r="J1074" t="s">
        <v>434</v>
      </c>
      <c r="K1074" t="s">
        <v>791</v>
      </c>
      <c r="L1074" s="755">
        <v>2.9</v>
      </c>
      <c r="M1074" t="s">
        <v>774</v>
      </c>
      <c r="N1074" s="680">
        <f t="shared" ca="1" si="72"/>
        <v>0</v>
      </c>
      <c r="O1074" s="680">
        <f t="shared" ca="1" si="72"/>
        <v>0</v>
      </c>
      <c r="P1074" s="680">
        <f t="shared" ca="1" si="72"/>
        <v>0</v>
      </c>
      <c r="Q1074" s="680">
        <f t="shared" ca="1" si="72"/>
        <v>0</v>
      </c>
      <c r="R1074" s="680">
        <f t="shared" ca="1" si="72"/>
        <v>0</v>
      </c>
      <c r="S1074" t="str">
        <f t="shared" si="69"/>
        <v>ASRCMS202202</v>
      </c>
      <c r="T1074" s="957">
        <f t="shared" si="70"/>
        <v>45230</v>
      </c>
      <c r="U1074" t="str">
        <f t="shared" si="71"/>
        <v>Unaudited</v>
      </c>
    </row>
    <row r="1075" spans="1:21" x14ac:dyDescent="0.25">
      <c r="A1075" t="s">
        <v>438</v>
      </c>
      <c r="B1075" t="s">
        <v>1380</v>
      </c>
      <c r="C1075" t="s">
        <v>1381</v>
      </c>
      <c r="D1075" s="15">
        <v>1900</v>
      </c>
      <c r="E1075" s="121">
        <v>1</v>
      </c>
      <c r="F1075" t="s">
        <v>442</v>
      </c>
      <c r="G1075" s="121">
        <v>366</v>
      </c>
      <c r="H1075" t="s">
        <v>384</v>
      </c>
      <c r="I1075" t="s">
        <v>489</v>
      </c>
      <c r="J1075" t="s">
        <v>434</v>
      </c>
      <c r="K1075" t="s">
        <v>224</v>
      </c>
      <c r="L1075" s="755">
        <v>2.11</v>
      </c>
      <c r="M1075" t="s">
        <v>229</v>
      </c>
      <c r="N1075" s="680">
        <f t="shared" ca="1" si="72"/>
        <v>0</v>
      </c>
      <c r="O1075" s="680">
        <f t="shared" ca="1" si="72"/>
        <v>0</v>
      </c>
      <c r="P1075" s="680">
        <f t="shared" ca="1" si="72"/>
        <v>0</v>
      </c>
      <c r="Q1075" s="680">
        <f t="shared" ca="1" si="72"/>
        <v>0</v>
      </c>
      <c r="R1075" s="680">
        <f t="shared" ca="1" si="72"/>
        <v>0</v>
      </c>
      <c r="S1075" t="str">
        <f t="shared" si="69"/>
        <v>ASRCMS202202</v>
      </c>
      <c r="T1075" s="957">
        <f t="shared" si="70"/>
        <v>45230</v>
      </c>
      <c r="U1075" t="str">
        <f t="shared" si="71"/>
        <v>Unaudited</v>
      </c>
    </row>
    <row r="1076" spans="1:21" x14ac:dyDescent="0.25">
      <c r="A1076" t="s">
        <v>438</v>
      </c>
      <c r="B1076" t="s">
        <v>1380</v>
      </c>
      <c r="C1076" t="s">
        <v>1381</v>
      </c>
      <c r="D1076" s="15">
        <v>1900</v>
      </c>
      <c r="E1076" s="121">
        <v>1</v>
      </c>
      <c r="F1076" t="s">
        <v>442</v>
      </c>
      <c r="G1076" s="121">
        <v>366</v>
      </c>
      <c r="H1076" t="s">
        <v>384</v>
      </c>
      <c r="I1076" t="s">
        <v>489</v>
      </c>
      <c r="J1076" t="s">
        <v>434</v>
      </c>
      <c r="K1076" t="s">
        <v>224</v>
      </c>
      <c r="L1076" s="755">
        <v>2.12</v>
      </c>
      <c r="M1076" t="s">
        <v>555</v>
      </c>
      <c r="N1076" s="680">
        <f t="shared" ca="1" si="72"/>
        <v>0</v>
      </c>
      <c r="O1076" s="680">
        <f t="shared" ca="1" si="72"/>
        <v>0</v>
      </c>
      <c r="P1076" s="680">
        <f t="shared" ca="1" si="72"/>
        <v>0</v>
      </c>
      <c r="Q1076" s="680">
        <f t="shared" ca="1" si="72"/>
        <v>0</v>
      </c>
      <c r="R1076" s="680">
        <f t="shared" ca="1" si="72"/>
        <v>0</v>
      </c>
      <c r="S1076" t="str">
        <f t="shared" si="69"/>
        <v>ASRCMS202202</v>
      </c>
      <c r="T1076" s="957">
        <f t="shared" si="70"/>
        <v>45230</v>
      </c>
      <c r="U1076" t="str">
        <f t="shared" si="71"/>
        <v>Unaudited</v>
      </c>
    </row>
    <row r="1077" spans="1:21" x14ac:dyDescent="0.25">
      <c r="A1077" t="s">
        <v>438</v>
      </c>
      <c r="B1077" t="s">
        <v>1380</v>
      </c>
      <c r="C1077" t="s">
        <v>1381</v>
      </c>
      <c r="D1077" s="15">
        <v>1900</v>
      </c>
      <c r="E1077" s="121">
        <v>1</v>
      </c>
      <c r="F1077" t="s">
        <v>442</v>
      </c>
      <c r="G1077" s="121">
        <v>366</v>
      </c>
      <c r="H1077" t="s">
        <v>384</v>
      </c>
      <c r="I1077" t="s">
        <v>489</v>
      </c>
      <c r="J1077" t="s">
        <v>434</v>
      </c>
      <c r="K1077" t="s">
        <v>224</v>
      </c>
      <c r="L1077" s="755">
        <v>2.13</v>
      </c>
      <c r="M1077" t="s">
        <v>230</v>
      </c>
      <c r="N1077" s="680">
        <f t="shared" ca="1" si="72"/>
        <v>0</v>
      </c>
      <c r="O1077" s="680">
        <f t="shared" ca="1" si="72"/>
        <v>0</v>
      </c>
      <c r="P1077" s="680">
        <f t="shared" ca="1" si="72"/>
        <v>0</v>
      </c>
      <c r="Q1077" s="680">
        <f t="shared" ca="1" si="72"/>
        <v>0</v>
      </c>
      <c r="R1077" s="680">
        <f t="shared" ca="1" si="72"/>
        <v>0</v>
      </c>
      <c r="S1077" t="str">
        <f t="shared" si="69"/>
        <v>ASRCMS202202</v>
      </c>
      <c r="T1077" s="957">
        <f t="shared" si="70"/>
        <v>45230</v>
      </c>
      <c r="U1077" t="str">
        <f t="shared" si="71"/>
        <v>Unaudited</v>
      </c>
    </row>
    <row r="1078" spans="1:21" x14ac:dyDescent="0.25">
      <c r="A1078" t="s">
        <v>438</v>
      </c>
      <c r="B1078" t="s">
        <v>1380</v>
      </c>
      <c r="C1078" t="s">
        <v>1381</v>
      </c>
      <c r="D1078" s="15">
        <v>1900</v>
      </c>
      <c r="E1078" s="121">
        <v>1</v>
      </c>
      <c r="F1078" t="s">
        <v>442</v>
      </c>
      <c r="G1078" s="121">
        <v>366</v>
      </c>
      <c r="H1078" t="s">
        <v>384</v>
      </c>
      <c r="I1078" t="s">
        <v>489</v>
      </c>
      <c r="J1078" t="s">
        <v>434</v>
      </c>
      <c r="K1078" t="s">
        <v>224</v>
      </c>
      <c r="L1078" s="755">
        <v>2.14</v>
      </c>
      <c r="M1078" t="s">
        <v>559</v>
      </c>
      <c r="N1078" s="680">
        <f t="shared" ca="1" si="72"/>
        <v>0</v>
      </c>
      <c r="O1078" s="680">
        <f t="shared" ca="1" si="72"/>
        <v>0</v>
      </c>
      <c r="P1078" s="680">
        <f t="shared" ca="1" si="72"/>
        <v>0</v>
      </c>
      <c r="Q1078" s="680">
        <f t="shared" ca="1" si="72"/>
        <v>0</v>
      </c>
      <c r="R1078" s="680">
        <f t="shared" ca="1" si="72"/>
        <v>0</v>
      </c>
      <c r="S1078" t="str">
        <f t="shared" si="69"/>
        <v>ASRCMS202202</v>
      </c>
      <c r="T1078" s="957">
        <f t="shared" si="70"/>
        <v>45230</v>
      </c>
      <c r="U1078" t="str">
        <f t="shared" si="71"/>
        <v>Unaudited</v>
      </c>
    </row>
    <row r="1079" spans="1:21" x14ac:dyDescent="0.25">
      <c r="A1079" t="s">
        <v>438</v>
      </c>
      <c r="B1079" t="s">
        <v>1380</v>
      </c>
      <c r="C1079" t="s">
        <v>1381</v>
      </c>
      <c r="D1079" s="15">
        <v>1900</v>
      </c>
      <c r="E1079" s="121">
        <v>1</v>
      </c>
      <c r="F1079" t="s">
        <v>442</v>
      </c>
      <c r="G1079" s="121">
        <v>366</v>
      </c>
      <c r="H1079" t="s">
        <v>384</v>
      </c>
      <c r="I1079" t="s">
        <v>489</v>
      </c>
      <c r="J1079" t="s">
        <v>434</v>
      </c>
      <c r="K1079" t="s">
        <v>224</v>
      </c>
      <c r="L1079" s="755">
        <v>2.15</v>
      </c>
      <c r="M1079" t="s">
        <v>20</v>
      </c>
      <c r="N1079" s="680">
        <f t="shared" ca="1" si="72"/>
        <v>0</v>
      </c>
      <c r="O1079" s="680">
        <f t="shared" ca="1" si="72"/>
        <v>0</v>
      </c>
      <c r="P1079" s="680">
        <f t="shared" ca="1" si="72"/>
        <v>0</v>
      </c>
      <c r="Q1079" s="680">
        <f t="shared" ca="1" si="72"/>
        <v>0</v>
      </c>
      <c r="R1079" s="680">
        <f t="shared" ca="1" si="72"/>
        <v>0</v>
      </c>
      <c r="S1079" t="str">
        <f t="shared" si="69"/>
        <v>ASRCMS202202</v>
      </c>
      <c r="T1079" s="957">
        <f t="shared" si="70"/>
        <v>45230</v>
      </c>
      <c r="U1079" t="str">
        <f t="shared" si="71"/>
        <v>Unaudited</v>
      </c>
    </row>
    <row r="1080" spans="1:21" x14ac:dyDescent="0.25">
      <c r="A1080" t="s">
        <v>438</v>
      </c>
      <c r="B1080" t="s">
        <v>1380</v>
      </c>
      <c r="C1080" t="s">
        <v>1381</v>
      </c>
      <c r="D1080" s="15">
        <v>1900</v>
      </c>
      <c r="E1080" s="121">
        <v>1</v>
      </c>
      <c r="F1080" t="s">
        <v>442</v>
      </c>
      <c r="G1080" s="121">
        <v>366</v>
      </c>
      <c r="H1080" t="s">
        <v>384</v>
      </c>
      <c r="I1080" t="s">
        <v>489</v>
      </c>
      <c r="J1080" t="s">
        <v>434</v>
      </c>
      <c r="K1080" t="s">
        <v>224</v>
      </c>
      <c r="L1080" s="755">
        <v>2.16</v>
      </c>
      <c r="M1080" t="s">
        <v>794</v>
      </c>
      <c r="N1080" s="680">
        <f t="shared" ca="1" si="72"/>
        <v>0</v>
      </c>
      <c r="O1080" s="680">
        <f t="shared" ca="1" si="72"/>
        <v>0</v>
      </c>
      <c r="P1080" s="680">
        <f t="shared" ca="1" si="72"/>
        <v>0</v>
      </c>
      <c r="Q1080" s="680">
        <f t="shared" ca="1" si="72"/>
        <v>0</v>
      </c>
      <c r="R1080" s="680">
        <f t="shared" ca="1" si="72"/>
        <v>0</v>
      </c>
      <c r="S1080" t="str">
        <f t="shared" si="69"/>
        <v>ASRCMS202202</v>
      </c>
      <c r="T1080" s="957">
        <f t="shared" si="70"/>
        <v>45230</v>
      </c>
      <c r="U1080" t="str">
        <f t="shared" si="71"/>
        <v>Unaudited</v>
      </c>
    </row>
    <row r="1081" spans="1:21" x14ac:dyDescent="0.25">
      <c r="A1081" t="s">
        <v>438</v>
      </c>
      <c r="B1081" t="s">
        <v>1380</v>
      </c>
      <c r="C1081" t="s">
        <v>1381</v>
      </c>
      <c r="D1081" s="15">
        <v>1900</v>
      </c>
      <c r="E1081" s="121">
        <v>1</v>
      </c>
      <c r="F1081" t="s">
        <v>442</v>
      </c>
      <c r="G1081" s="121">
        <v>366</v>
      </c>
      <c r="H1081" t="s">
        <v>384</v>
      </c>
      <c r="I1081" t="s">
        <v>489</v>
      </c>
      <c r="J1081" t="s">
        <v>434</v>
      </c>
      <c r="K1081" t="s">
        <v>224</v>
      </c>
      <c r="L1081" s="755">
        <v>2.17</v>
      </c>
      <c r="M1081" t="s">
        <v>1047</v>
      </c>
      <c r="N1081" s="680">
        <f t="shared" ca="1" si="72"/>
        <v>0</v>
      </c>
      <c r="O1081" s="680">
        <f t="shared" ca="1" si="72"/>
        <v>0</v>
      </c>
      <c r="P1081" s="680">
        <f t="shared" ca="1" si="72"/>
        <v>0</v>
      </c>
      <c r="Q1081" s="680">
        <f t="shared" ca="1" si="72"/>
        <v>0</v>
      </c>
      <c r="R1081" s="680">
        <f t="shared" ca="1" si="72"/>
        <v>0</v>
      </c>
      <c r="S1081" t="str">
        <f t="shared" si="69"/>
        <v>ASRCMS202202</v>
      </c>
      <c r="T1081" s="957">
        <f t="shared" si="70"/>
        <v>45230</v>
      </c>
      <c r="U1081" t="str">
        <f t="shared" si="71"/>
        <v>Unaudited</v>
      </c>
    </row>
    <row r="1082" spans="1:21" x14ac:dyDescent="0.25">
      <c r="A1082" t="s">
        <v>438</v>
      </c>
      <c r="B1082" t="s">
        <v>1380</v>
      </c>
      <c r="C1082" t="s">
        <v>1381</v>
      </c>
      <c r="D1082" s="15">
        <v>1900</v>
      </c>
      <c r="E1082" s="121">
        <v>1</v>
      </c>
      <c r="F1082" t="s">
        <v>442</v>
      </c>
      <c r="G1082" s="121">
        <v>366</v>
      </c>
      <c r="H1082" t="s">
        <v>384</v>
      </c>
      <c r="I1082" t="s">
        <v>489</v>
      </c>
      <c r="J1082" t="s">
        <v>434</v>
      </c>
      <c r="K1082" t="s">
        <v>224</v>
      </c>
      <c r="L1082" s="755">
        <v>2.1800000000000002</v>
      </c>
      <c r="M1082" t="s">
        <v>651</v>
      </c>
      <c r="N1082" s="680">
        <f t="shared" ca="1" si="72"/>
        <v>0</v>
      </c>
      <c r="O1082" s="680">
        <f t="shared" ca="1" si="72"/>
        <v>0</v>
      </c>
      <c r="P1082" s="680">
        <f t="shared" ca="1" si="72"/>
        <v>0</v>
      </c>
      <c r="Q1082" s="680">
        <f t="shared" ca="1" si="72"/>
        <v>0</v>
      </c>
      <c r="R1082" s="680">
        <f t="shared" ca="1" si="72"/>
        <v>0</v>
      </c>
      <c r="S1082" t="str">
        <f t="shared" si="69"/>
        <v>ASRCMS202202</v>
      </c>
      <c r="T1082" s="957">
        <f t="shared" si="70"/>
        <v>45230</v>
      </c>
      <c r="U1082" t="str">
        <f t="shared" si="71"/>
        <v>Unaudited</v>
      </c>
    </row>
    <row r="1083" spans="1:21" x14ac:dyDescent="0.25">
      <c r="A1083" t="s">
        <v>438</v>
      </c>
      <c r="B1083" t="s">
        <v>1380</v>
      </c>
      <c r="C1083" t="s">
        <v>1381</v>
      </c>
      <c r="D1083" s="15">
        <v>1900</v>
      </c>
      <c r="E1083" s="121">
        <v>1</v>
      </c>
      <c r="F1083" t="s">
        <v>442</v>
      </c>
      <c r="G1083" s="121">
        <v>366</v>
      </c>
      <c r="H1083" t="s">
        <v>384</v>
      </c>
      <c r="I1083" t="s">
        <v>489</v>
      </c>
      <c r="J1083" t="s">
        <v>434</v>
      </c>
      <c r="K1083" t="s">
        <v>224</v>
      </c>
      <c r="L1083" s="755">
        <v>2.19</v>
      </c>
      <c r="M1083" t="s">
        <v>219</v>
      </c>
      <c r="N1083" s="680">
        <f t="shared" ca="1" si="72"/>
        <v>0</v>
      </c>
      <c r="O1083" s="680">
        <f t="shared" ca="1" si="72"/>
        <v>0</v>
      </c>
      <c r="P1083" s="680">
        <f t="shared" ca="1" si="72"/>
        <v>0</v>
      </c>
      <c r="Q1083" s="680">
        <f t="shared" ca="1" si="72"/>
        <v>0</v>
      </c>
      <c r="R1083" s="680">
        <f t="shared" ca="1" si="72"/>
        <v>0</v>
      </c>
      <c r="S1083" t="str">
        <f t="shared" si="69"/>
        <v>ASRCMS202202</v>
      </c>
      <c r="T1083" s="957">
        <f t="shared" si="70"/>
        <v>45230</v>
      </c>
      <c r="U1083" t="str">
        <f t="shared" si="71"/>
        <v>Unaudited</v>
      </c>
    </row>
    <row r="1084" spans="1:21" x14ac:dyDescent="0.25">
      <c r="A1084" t="s">
        <v>438</v>
      </c>
      <c r="B1084" t="s">
        <v>1380</v>
      </c>
      <c r="C1084" t="s">
        <v>1381</v>
      </c>
      <c r="D1084" s="15">
        <v>1900</v>
      </c>
      <c r="E1084" s="121">
        <v>1</v>
      </c>
      <c r="F1084" t="s">
        <v>442</v>
      </c>
      <c r="G1084" s="121">
        <v>366</v>
      </c>
      <c r="H1084" t="s">
        <v>384</v>
      </c>
      <c r="I1084" t="s">
        <v>489</v>
      </c>
      <c r="J1084" t="s">
        <v>434</v>
      </c>
      <c r="K1084" t="s">
        <v>224</v>
      </c>
      <c r="L1084" s="755" t="s">
        <v>700</v>
      </c>
      <c r="M1084" t="s">
        <v>231</v>
      </c>
      <c r="N1084" s="680">
        <f t="shared" ca="1" si="72"/>
        <v>0</v>
      </c>
      <c r="O1084" s="680">
        <f t="shared" ca="1" si="72"/>
        <v>0</v>
      </c>
      <c r="P1084" s="680">
        <f t="shared" ca="1" si="72"/>
        <v>0</v>
      </c>
      <c r="Q1084" s="680">
        <f t="shared" ca="1" si="72"/>
        <v>0</v>
      </c>
      <c r="R1084" s="680">
        <f t="shared" ca="1" si="72"/>
        <v>0</v>
      </c>
      <c r="S1084" t="str">
        <f t="shared" si="69"/>
        <v>ASRCMS202202</v>
      </c>
      <c r="T1084" s="957">
        <f t="shared" si="70"/>
        <v>45230</v>
      </c>
      <c r="U1084" t="str">
        <f t="shared" si="71"/>
        <v>Unaudited</v>
      </c>
    </row>
    <row r="1085" spans="1:21" x14ac:dyDescent="0.25">
      <c r="A1085" t="s">
        <v>438</v>
      </c>
      <c r="B1085" t="s">
        <v>1380</v>
      </c>
      <c r="C1085" t="s">
        <v>1381</v>
      </c>
      <c r="D1085" s="15">
        <v>1900</v>
      </c>
      <c r="E1085" s="121">
        <v>1</v>
      </c>
      <c r="F1085" t="s">
        <v>442</v>
      </c>
      <c r="G1085" s="121">
        <v>366</v>
      </c>
      <c r="H1085" t="s">
        <v>384</v>
      </c>
      <c r="I1085" t="s">
        <v>489</v>
      </c>
      <c r="J1085" t="s">
        <v>434</v>
      </c>
      <c r="K1085" t="s">
        <v>224</v>
      </c>
      <c r="L1085" s="755">
        <v>2.21</v>
      </c>
      <c r="M1085" t="s">
        <v>467</v>
      </c>
      <c r="N1085" s="680">
        <f t="shared" ca="1" si="72"/>
        <v>0</v>
      </c>
      <c r="O1085" s="680">
        <f t="shared" ca="1" si="72"/>
        <v>0</v>
      </c>
      <c r="P1085" s="680">
        <f t="shared" ca="1" si="72"/>
        <v>0</v>
      </c>
      <c r="Q1085" s="680">
        <f t="shared" ca="1" si="72"/>
        <v>0</v>
      </c>
      <c r="R1085" s="680">
        <f t="shared" ca="1" si="72"/>
        <v>0</v>
      </c>
      <c r="S1085" t="str">
        <f t="shared" si="69"/>
        <v>ASRCMS202202</v>
      </c>
      <c r="T1085" s="957">
        <f t="shared" si="70"/>
        <v>45230</v>
      </c>
      <c r="U1085" t="str">
        <f t="shared" si="71"/>
        <v>Unaudited</v>
      </c>
    </row>
    <row r="1086" spans="1:21" x14ac:dyDescent="0.25">
      <c r="A1086" t="s">
        <v>438</v>
      </c>
      <c r="B1086" t="s">
        <v>1380</v>
      </c>
      <c r="C1086" t="s">
        <v>1381</v>
      </c>
      <c r="D1086" s="15">
        <v>1900</v>
      </c>
      <c r="E1086" s="121">
        <v>1</v>
      </c>
      <c r="F1086" t="s">
        <v>442</v>
      </c>
      <c r="G1086" s="121">
        <v>366</v>
      </c>
      <c r="H1086" t="s">
        <v>384</v>
      </c>
      <c r="I1086" t="s">
        <v>489</v>
      </c>
      <c r="J1086" t="s">
        <v>434</v>
      </c>
      <c r="K1086" t="s">
        <v>6</v>
      </c>
      <c r="L1086" s="755" t="s">
        <v>70</v>
      </c>
      <c r="M1086" t="s">
        <v>189</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ASRCMS202202</v>
      </c>
      <c r="T1086" s="957">
        <f t="shared" si="70"/>
        <v>45230</v>
      </c>
      <c r="U1086" t="str">
        <f t="shared" si="71"/>
        <v>Unaudited</v>
      </c>
    </row>
    <row r="1087" spans="1:21" x14ac:dyDescent="0.25">
      <c r="A1087" t="s">
        <v>438</v>
      </c>
      <c r="B1087" t="s">
        <v>1380</v>
      </c>
      <c r="C1087" t="s">
        <v>1381</v>
      </c>
      <c r="D1087" s="15">
        <v>1900</v>
      </c>
      <c r="E1087" s="121">
        <v>1</v>
      </c>
      <c r="F1087" t="s">
        <v>442</v>
      </c>
      <c r="G1087" s="121">
        <v>366</v>
      </c>
      <c r="H1087" t="s">
        <v>384</v>
      </c>
      <c r="I1087" t="s">
        <v>489</v>
      </c>
      <c r="J1087" t="s">
        <v>434</v>
      </c>
      <c r="K1087" t="s">
        <v>6</v>
      </c>
      <c r="L1087" s="755" t="s">
        <v>71</v>
      </c>
      <c r="M1087" t="s">
        <v>232</v>
      </c>
      <c r="N1087" s="680">
        <f t="shared" ca="1" si="73"/>
        <v>0</v>
      </c>
      <c r="O1087" s="680">
        <f t="shared" ca="1" si="73"/>
        <v>0</v>
      </c>
      <c r="P1087" s="680">
        <f t="shared" ca="1" si="73"/>
        <v>0</v>
      </c>
      <c r="Q1087" s="680">
        <f t="shared" ca="1" si="73"/>
        <v>0</v>
      </c>
      <c r="R1087" s="680">
        <f t="shared" ca="1" si="73"/>
        <v>0</v>
      </c>
      <c r="S1087" t="str">
        <f t="shared" si="69"/>
        <v>ASRCMS202202</v>
      </c>
      <c r="T1087" s="957">
        <f t="shared" si="70"/>
        <v>45230</v>
      </c>
      <c r="U1087" t="str">
        <f t="shared" si="71"/>
        <v>Unaudited</v>
      </c>
    </row>
    <row r="1088" spans="1:21" x14ac:dyDescent="0.25">
      <c r="A1088" t="s">
        <v>438</v>
      </c>
      <c r="B1088" t="s">
        <v>1380</v>
      </c>
      <c r="C1088" t="s">
        <v>1381</v>
      </c>
      <c r="D1088" s="15">
        <v>1900</v>
      </c>
      <c r="E1088" s="121">
        <v>1</v>
      </c>
      <c r="F1088" t="s">
        <v>442</v>
      </c>
      <c r="G1088" s="121">
        <v>366</v>
      </c>
      <c r="H1088" t="s">
        <v>384</v>
      </c>
      <c r="I1088" t="s">
        <v>489</v>
      </c>
      <c r="J1088" t="s">
        <v>434</v>
      </c>
      <c r="K1088" t="s">
        <v>6</v>
      </c>
      <c r="L1088" s="755" t="s">
        <v>72</v>
      </c>
      <c r="M1088" t="s">
        <v>165</v>
      </c>
      <c r="N1088" s="680">
        <f t="shared" ca="1" si="73"/>
        <v>0</v>
      </c>
      <c r="O1088" s="680">
        <f t="shared" ca="1" si="73"/>
        <v>0</v>
      </c>
      <c r="P1088" s="680">
        <f t="shared" ca="1" si="73"/>
        <v>0</v>
      </c>
      <c r="Q1088" s="680">
        <f t="shared" ca="1" si="73"/>
        <v>0</v>
      </c>
      <c r="R1088" s="680">
        <f t="shared" ca="1" si="73"/>
        <v>0</v>
      </c>
      <c r="S1088" t="str">
        <f t="shared" si="69"/>
        <v>ASRCMS202202</v>
      </c>
      <c r="T1088" s="957">
        <f t="shared" si="70"/>
        <v>45230</v>
      </c>
      <c r="U1088" t="str">
        <f t="shared" si="71"/>
        <v>Unaudited</v>
      </c>
    </row>
    <row r="1089" spans="1:21" x14ac:dyDescent="0.25">
      <c r="A1089" t="s">
        <v>438</v>
      </c>
      <c r="B1089" t="s">
        <v>1380</v>
      </c>
      <c r="C1089" t="s">
        <v>1381</v>
      </c>
      <c r="D1089" s="15">
        <v>1900</v>
      </c>
      <c r="E1089" s="121">
        <v>1</v>
      </c>
      <c r="F1089" t="s">
        <v>442</v>
      </c>
      <c r="G1089" s="121">
        <v>366</v>
      </c>
      <c r="H1089" t="s">
        <v>384</v>
      </c>
      <c r="I1089" t="s">
        <v>489</v>
      </c>
      <c r="J1089" t="s">
        <v>434</v>
      </c>
      <c r="K1089" t="s">
        <v>6</v>
      </c>
      <c r="L1089" s="755">
        <v>3.4</v>
      </c>
      <c r="M1089" t="s">
        <v>462</v>
      </c>
      <c r="N1089" s="680">
        <f t="shared" ca="1" si="73"/>
        <v>0</v>
      </c>
      <c r="O1089" s="680">
        <f t="shared" ca="1" si="73"/>
        <v>0</v>
      </c>
      <c r="P1089" s="680">
        <f t="shared" ca="1" si="73"/>
        <v>0</v>
      </c>
      <c r="Q1089" s="680">
        <f t="shared" ca="1" si="73"/>
        <v>0</v>
      </c>
      <c r="R1089" s="680">
        <f t="shared" ca="1" si="73"/>
        <v>0</v>
      </c>
      <c r="S1089" t="str">
        <f t="shared" si="69"/>
        <v>ASRCMS202202</v>
      </c>
      <c r="T1089" s="957">
        <f t="shared" si="70"/>
        <v>45230</v>
      </c>
      <c r="U1089" t="str">
        <f t="shared" si="71"/>
        <v>Unaudited</v>
      </c>
    </row>
    <row r="1090" spans="1:21" x14ac:dyDescent="0.25">
      <c r="A1090" t="s">
        <v>438</v>
      </c>
      <c r="B1090" t="s">
        <v>1380</v>
      </c>
      <c r="C1090" t="s">
        <v>1381</v>
      </c>
      <c r="D1090" s="15">
        <v>1900</v>
      </c>
      <c r="E1090" s="121">
        <v>1</v>
      </c>
      <c r="F1090" t="s">
        <v>442</v>
      </c>
      <c r="G1090" s="121">
        <v>366</v>
      </c>
      <c r="H1090" t="s">
        <v>384</v>
      </c>
      <c r="I1090" t="s">
        <v>489</v>
      </c>
      <c r="J1090" t="s">
        <v>434</v>
      </c>
      <c r="K1090" t="s">
        <v>435</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ASRCMS202202</v>
      </c>
      <c r="T1090" s="957">
        <f t="shared" ref="T1090:T1153" si="75">file_date</f>
        <v>45230</v>
      </c>
      <c r="U1090" t="str">
        <f t="shared" ref="U1090:U1153" si="76">status</f>
        <v>Unaudited</v>
      </c>
    </row>
    <row r="1091" spans="1:21" x14ac:dyDescent="0.25">
      <c r="A1091" t="s">
        <v>438</v>
      </c>
      <c r="B1091" t="s">
        <v>1380</v>
      </c>
      <c r="C1091" t="s">
        <v>1381</v>
      </c>
      <c r="D1091" s="15">
        <v>1900</v>
      </c>
      <c r="E1091" s="121">
        <v>1</v>
      </c>
      <c r="F1091" t="s">
        <v>442</v>
      </c>
      <c r="G1091" s="121">
        <v>366</v>
      </c>
      <c r="H1091" t="s">
        <v>384</v>
      </c>
      <c r="I1091" t="s">
        <v>489</v>
      </c>
      <c r="J1091" t="s">
        <v>434</v>
      </c>
      <c r="K1091" t="s">
        <v>435</v>
      </c>
      <c r="L1091" s="755" t="s">
        <v>939</v>
      </c>
      <c r="M1091" t="s">
        <v>930</v>
      </c>
      <c r="N1091" s="680">
        <f t="shared" ca="1" si="73"/>
        <v>0</v>
      </c>
      <c r="O1091" s="680">
        <f t="shared" ca="1" si="73"/>
        <v>0</v>
      </c>
      <c r="P1091" s="680">
        <f t="shared" ca="1" si="73"/>
        <v>0</v>
      </c>
      <c r="Q1091" s="680">
        <f t="shared" ca="1" si="73"/>
        <v>0</v>
      </c>
      <c r="R1091" s="680">
        <f t="shared" ca="1" si="73"/>
        <v>0</v>
      </c>
      <c r="S1091" t="str">
        <f t="shared" si="74"/>
        <v>ASRCMS202202</v>
      </c>
      <c r="T1091" s="957">
        <f t="shared" si="75"/>
        <v>45230</v>
      </c>
      <c r="U1091" t="str">
        <f t="shared" si="76"/>
        <v>Unaudited</v>
      </c>
    </row>
    <row r="1092" spans="1:21" x14ac:dyDescent="0.25">
      <c r="A1092" t="s">
        <v>438</v>
      </c>
      <c r="B1092" t="s">
        <v>1380</v>
      </c>
      <c r="C1092" t="s">
        <v>1381</v>
      </c>
      <c r="D1092" s="15">
        <v>1900</v>
      </c>
      <c r="E1092" s="121">
        <v>1</v>
      </c>
      <c r="F1092" t="s">
        <v>442</v>
      </c>
      <c r="G1092" s="121">
        <v>366</v>
      </c>
      <c r="H1092" t="s">
        <v>384</v>
      </c>
      <c r="I1092" t="s">
        <v>489</v>
      </c>
      <c r="J1092" t="s">
        <v>434</v>
      </c>
      <c r="K1092" t="s">
        <v>435</v>
      </c>
      <c r="L1092" s="755" t="s">
        <v>194</v>
      </c>
      <c r="M1092" t="s">
        <v>40</v>
      </c>
      <c r="N1092" s="680">
        <f t="shared" ca="1" si="73"/>
        <v>0</v>
      </c>
      <c r="O1092" s="680">
        <f t="shared" ca="1" si="73"/>
        <v>0</v>
      </c>
      <c r="P1092" s="680">
        <f t="shared" ca="1" si="73"/>
        <v>0</v>
      </c>
      <c r="Q1092" s="680">
        <f t="shared" ca="1" si="73"/>
        <v>0</v>
      </c>
      <c r="R1092" s="680">
        <f t="shared" ca="1" si="73"/>
        <v>0</v>
      </c>
      <c r="S1092" t="str">
        <f t="shared" si="74"/>
        <v>ASRCMS202202</v>
      </c>
      <c r="T1092" s="957">
        <f t="shared" si="75"/>
        <v>45230</v>
      </c>
      <c r="U1092" t="str">
        <f t="shared" si="76"/>
        <v>Unaudited</v>
      </c>
    </row>
    <row r="1093" spans="1:21" x14ac:dyDescent="0.25">
      <c r="A1093" t="s">
        <v>438</v>
      </c>
      <c r="B1093" t="s">
        <v>1380</v>
      </c>
      <c r="C1093" t="s">
        <v>1381</v>
      </c>
      <c r="D1093" s="15">
        <v>1900</v>
      </c>
      <c r="E1093" s="121">
        <v>1</v>
      </c>
      <c r="F1093" t="s">
        <v>442</v>
      </c>
      <c r="G1093" s="121">
        <v>366</v>
      </c>
      <c r="H1093" t="s">
        <v>384</v>
      </c>
      <c r="I1093" t="s">
        <v>489</v>
      </c>
      <c r="J1093" t="s">
        <v>434</v>
      </c>
      <c r="K1093" t="s">
        <v>435</v>
      </c>
      <c r="L1093" s="755" t="s">
        <v>193</v>
      </c>
      <c r="M1093" t="s">
        <v>330</v>
      </c>
      <c r="N1093" s="680">
        <f t="shared" ca="1" si="73"/>
        <v>0</v>
      </c>
      <c r="O1093" s="680">
        <f t="shared" ca="1" si="73"/>
        <v>0</v>
      </c>
      <c r="P1093" s="680">
        <f t="shared" ca="1" si="73"/>
        <v>0</v>
      </c>
      <c r="Q1093" s="680">
        <f t="shared" ca="1" si="73"/>
        <v>0</v>
      </c>
      <c r="R1093" s="680">
        <f t="shared" ca="1" si="73"/>
        <v>0</v>
      </c>
      <c r="S1093" t="str">
        <f t="shared" si="74"/>
        <v>ASRCMS202202</v>
      </c>
      <c r="T1093" s="957">
        <f t="shared" si="75"/>
        <v>45230</v>
      </c>
      <c r="U1093" t="str">
        <f t="shared" si="76"/>
        <v>Unaudited</v>
      </c>
    </row>
    <row r="1094" spans="1:21" x14ac:dyDescent="0.25">
      <c r="A1094" t="s">
        <v>438</v>
      </c>
      <c r="B1094" t="s">
        <v>1380</v>
      </c>
      <c r="C1094" t="s">
        <v>1381</v>
      </c>
      <c r="D1094" s="15">
        <v>1900</v>
      </c>
      <c r="E1094" s="121">
        <v>1</v>
      </c>
      <c r="F1094" t="s">
        <v>442</v>
      </c>
      <c r="G1094" s="121">
        <v>366</v>
      </c>
      <c r="H1094" t="s">
        <v>384</v>
      </c>
      <c r="I1094" t="s">
        <v>489</v>
      </c>
      <c r="J1094" t="s">
        <v>451</v>
      </c>
      <c r="K1094" t="s">
        <v>436</v>
      </c>
      <c r="L1094" s="755" t="s">
        <v>79</v>
      </c>
      <c r="M1094" t="s">
        <v>27</v>
      </c>
      <c r="N1094" s="680">
        <f t="shared" ca="1" si="73"/>
        <v>0</v>
      </c>
      <c r="O1094" s="680">
        <f t="shared" ca="1" si="73"/>
        <v>0</v>
      </c>
      <c r="P1094" s="680">
        <f t="shared" ca="1" si="73"/>
        <v>0</v>
      </c>
      <c r="Q1094" s="680">
        <f t="shared" ca="1" si="73"/>
        <v>0</v>
      </c>
      <c r="R1094" s="680">
        <f t="shared" ca="1" si="73"/>
        <v>0</v>
      </c>
      <c r="S1094" t="str">
        <f t="shared" si="74"/>
        <v>ASRCMS202202</v>
      </c>
      <c r="T1094" s="957">
        <f t="shared" si="75"/>
        <v>45230</v>
      </c>
      <c r="U1094" t="str">
        <f t="shared" si="76"/>
        <v>Unaudited</v>
      </c>
    </row>
    <row r="1095" spans="1:21" x14ac:dyDescent="0.25">
      <c r="A1095" t="s">
        <v>438</v>
      </c>
      <c r="B1095" t="s">
        <v>1380</v>
      </c>
      <c r="C1095" t="s">
        <v>1381</v>
      </c>
      <c r="D1095" s="15">
        <v>1900</v>
      </c>
      <c r="E1095" s="121">
        <v>1</v>
      </c>
      <c r="F1095" t="s">
        <v>442</v>
      </c>
      <c r="G1095" s="121">
        <v>366</v>
      </c>
      <c r="H1095" t="s">
        <v>384</v>
      </c>
      <c r="I1095" t="s">
        <v>489</v>
      </c>
      <c r="J1095" t="s">
        <v>451</v>
      </c>
      <c r="K1095" t="s">
        <v>436</v>
      </c>
      <c r="L1095" s="755" t="s">
        <v>80</v>
      </c>
      <c r="M1095" t="s">
        <v>98</v>
      </c>
      <c r="N1095" s="680">
        <f t="shared" ca="1" si="73"/>
        <v>0</v>
      </c>
      <c r="O1095" s="680">
        <f t="shared" ca="1" si="73"/>
        <v>0</v>
      </c>
      <c r="P1095" s="680">
        <f t="shared" ca="1" si="73"/>
        <v>0</v>
      </c>
      <c r="Q1095" s="680">
        <f t="shared" ca="1" si="73"/>
        <v>0</v>
      </c>
      <c r="R1095" s="680">
        <f t="shared" ca="1" si="73"/>
        <v>0</v>
      </c>
      <c r="S1095" t="str">
        <f t="shared" si="74"/>
        <v>ASRCMS202202</v>
      </c>
      <c r="T1095" s="957">
        <f t="shared" si="75"/>
        <v>45230</v>
      </c>
      <c r="U1095" t="str">
        <f t="shared" si="76"/>
        <v>Unaudited</v>
      </c>
    </row>
    <row r="1096" spans="1:21" x14ac:dyDescent="0.25">
      <c r="A1096" t="s">
        <v>438</v>
      </c>
      <c r="B1096" t="s">
        <v>1380</v>
      </c>
      <c r="C1096" t="s">
        <v>1381</v>
      </c>
      <c r="D1096" s="15">
        <v>1900</v>
      </c>
      <c r="E1096" s="121">
        <v>1</v>
      </c>
      <c r="F1096" t="s">
        <v>442</v>
      </c>
      <c r="G1096" s="121">
        <v>366</v>
      </c>
      <c r="H1096" t="s">
        <v>384</v>
      </c>
      <c r="I1096" t="s">
        <v>489</v>
      </c>
      <c r="J1096" t="s">
        <v>451</v>
      </c>
      <c r="K1096" t="s">
        <v>436</v>
      </c>
      <c r="L1096" s="755" t="s">
        <v>81</v>
      </c>
      <c r="M1096" t="s">
        <v>99</v>
      </c>
      <c r="N1096" s="680">
        <f t="shared" ca="1" si="73"/>
        <v>0</v>
      </c>
      <c r="O1096" s="680">
        <f t="shared" ca="1" si="73"/>
        <v>0</v>
      </c>
      <c r="P1096" s="680">
        <f t="shared" ca="1" si="73"/>
        <v>0</v>
      </c>
      <c r="Q1096" s="680">
        <f t="shared" ca="1" si="73"/>
        <v>0</v>
      </c>
      <c r="R1096" s="680">
        <f t="shared" ca="1" si="73"/>
        <v>0</v>
      </c>
      <c r="S1096" t="str">
        <f t="shared" si="74"/>
        <v>ASRCMS202202</v>
      </c>
      <c r="T1096" s="957">
        <f t="shared" si="75"/>
        <v>45230</v>
      </c>
      <c r="U1096" t="str">
        <f t="shared" si="76"/>
        <v>Unaudited</v>
      </c>
    </row>
    <row r="1097" spans="1:21" x14ac:dyDescent="0.25">
      <c r="A1097" t="s">
        <v>438</v>
      </c>
      <c r="B1097" t="s">
        <v>1380</v>
      </c>
      <c r="C1097" t="s">
        <v>1381</v>
      </c>
      <c r="D1097" s="15">
        <v>1900</v>
      </c>
      <c r="E1097" s="121">
        <v>1</v>
      </c>
      <c r="F1097" t="s">
        <v>442</v>
      </c>
      <c r="G1097" s="121">
        <v>366</v>
      </c>
      <c r="H1097" t="s">
        <v>384</v>
      </c>
      <c r="I1097" t="s">
        <v>489</v>
      </c>
      <c r="J1097" t="s">
        <v>451</v>
      </c>
      <c r="K1097" t="s">
        <v>436</v>
      </c>
      <c r="L1097" s="755" t="s">
        <v>82</v>
      </c>
      <c r="M1097" t="s">
        <v>100</v>
      </c>
      <c r="N1097" s="680">
        <f t="shared" ca="1" si="73"/>
        <v>0</v>
      </c>
      <c r="O1097" s="680">
        <f t="shared" ca="1" si="73"/>
        <v>0</v>
      </c>
      <c r="P1097" s="680">
        <f t="shared" ca="1" si="73"/>
        <v>0</v>
      </c>
      <c r="Q1097" s="680">
        <f t="shared" ca="1" si="73"/>
        <v>0</v>
      </c>
      <c r="R1097" s="680">
        <f t="shared" ca="1" si="73"/>
        <v>0</v>
      </c>
      <c r="S1097" t="str">
        <f t="shared" si="74"/>
        <v>ASRCMS202202</v>
      </c>
      <c r="T1097" s="957">
        <f t="shared" si="75"/>
        <v>45230</v>
      </c>
      <c r="U1097" t="str">
        <f t="shared" si="76"/>
        <v>Unaudited</v>
      </c>
    </row>
    <row r="1098" spans="1:21" x14ac:dyDescent="0.25">
      <c r="A1098" t="s">
        <v>438</v>
      </c>
      <c r="B1098" t="s">
        <v>1380</v>
      </c>
      <c r="C1098" t="s">
        <v>1381</v>
      </c>
      <c r="D1098" s="15">
        <v>1900</v>
      </c>
      <c r="E1098" s="121">
        <v>1</v>
      </c>
      <c r="F1098" t="s">
        <v>442</v>
      </c>
      <c r="G1098" s="121">
        <v>366</v>
      </c>
      <c r="H1098" t="s">
        <v>384</v>
      </c>
      <c r="I1098" t="s">
        <v>489</v>
      </c>
      <c r="J1098" t="s">
        <v>451</v>
      </c>
      <c r="K1098" t="s">
        <v>436</v>
      </c>
      <c r="L1098" s="755" t="s">
        <v>217</v>
      </c>
      <c r="M1098" t="s">
        <v>101</v>
      </c>
      <c r="N1098" s="680">
        <f t="shared" ca="1" si="73"/>
        <v>0</v>
      </c>
      <c r="O1098" s="680">
        <f t="shared" ca="1" si="73"/>
        <v>0</v>
      </c>
      <c r="P1098" s="680">
        <f t="shared" ca="1" si="73"/>
        <v>0</v>
      </c>
      <c r="Q1098" s="680">
        <f t="shared" ca="1" si="73"/>
        <v>0</v>
      </c>
      <c r="R1098" s="680">
        <f t="shared" ca="1" si="73"/>
        <v>0</v>
      </c>
      <c r="S1098" t="str">
        <f t="shared" si="74"/>
        <v>ASRCMS202202</v>
      </c>
      <c r="T1098" s="957">
        <f t="shared" si="75"/>
        <v>45230</v>
      </c>
      <c r="U1098" t="str">
        <f t="shared" si="76"/>
        <v>Unaudited</v>
      </c>
    </row>
    <row r="1099" spans="1:21" x14ac:dyDescent="0.25">
      <c r="A1099" t="s">
        <v>438</v>
      </c>
      <c r="B1099" t="s">
        <v>1380</v>
      </c>
      <c r="C1099" t="s">
        <v>1381</v>
      </c>
      <c r="D1099" s="15">
        <v>1900</v>
      </c>
      <c r="E1099" s="121">
        <v>1</v>
      </c>
      <c r="F1099" t="s">
        <v>442</v>
      </c>
      <c r="G1099" s="121">
        <v>366</v>
      </c>
      <c r="H1099" t="s">
        <v>384</v>
      </c>
      <c r="I1099" t="s">
        <v>489</v>
      </c>
      <c r="J1099" t="s">
        <v>451</v>
      </c>
      <c r="K1099" t="s">
        <v>436</v>
      </c>
      <c r="L1099" s="755" t="s">
        <v>216</v>
      </c>
      <c r="M1099" t="s">
        <v>28</v>
      </c>
      <c r="N1099" s="680">
        <f t="shared" ca="1" si="73"/>
        <v>0</v>
      </c>
      <c r="O1099" s="680">
        <f t="shared" ca="1" si="73"/>
        <v>0</v>
      </c>
      <c r="P1099" s="680">
        <f t="shared" ca="1" si="73"/>
        <v>0</v>
      </c>
      <c r="Q1099" s="680">
        <f t="shared" ca="1" si="73"/>
        <v>0</v>
      </c>
      <c r="R1099" s="680">
        <f t="shared" ca="1" si="73"/>
        <v>0</v>
      </c>
      <c r="S1099" t="str">
        <f t="shared" si="74"/>
        <v>ASRCMS202202</v>
      </c>
      <c r="T1099" s="957">
        <f t="shared" si="75"/>
        <v>45230</v>
      </c>
      <c r="U1099" t="str">
        <f t="shared" si="76"/>
        <v>Unaudited</v>
      </c>
    </row>
    <row r="1100" spans="1:21" x14ac:dyDescent="0.25">
      <c r="A1100" t="s">
        <v>438</v>
      </c>
      <c r="B1100" t="s">
        <v>1380</v>
      </c>
      <c r="C1100" t="s">
        <v>1381</v>
      </c>
      <c r="D1100" s="15">
        <v>1900</v>
      </c>
      <c r="E1100" s="121">
        <v>1</v>
      </c>
      <c r="F1100" t="s">
        <v>442</v>
      </c>
      <c r="G1100" s="121">
        <v>366</v>
      </c>
      <c r="H1100" t="s">
        <v>384</v>
      </c>
      <c r="I1100" t="s">
        <v>489</v>
      </c>
      <c r="J1100" t="s">
        <v>437</v>
      </c>
      <c r="K1100" t="s">
        <v>437</v>
      </c>
      <c r="L1100" s="755" t="s">
        <v>84</v>
      </c>
      <c r="M1100" t="s">
        <v>328</v>
      </c>
      <c r="N1100" s="680">
        <f t="shared" ca="1" si="73"/>
        <v>0</v>
      </c>
      <c r="O1100" s="680">
        <f t="shared" ca="1" si="73"/>
        <v>0</v>
      </c>
      <c r="P1100" s="680">
        <f t="shared" ca="1" si="73"/>
        <v>0</v>
      </c>
      <c r="Q1100" s="680">
        <f t="shared" ca="1" si="73"/>
        <v>0</v>
      </c>
      <c r="R1100" s="680">
        <f t="shared" ca="1" si="73"/>
        <v>0</v>
      </c>
      <c r="S1100" t="str">
        <f t="shared" si="74"/>
        <v>ASRCMS202202</v>
      </c>
      <c r="T1100" s="957">
        <f t="shared" si="75"/>
        <v>45230</v>
      </c>
      <c r="U1100" t="str">
        <f t="shared" si="76"/>
        <v>Unaudited</v>
      </c>
    </row>
    <row r="1101" spans="1:21" x14ac:dyDescent="0.25">
      <c r="A1101" t="s">
        <v>438</v>
      </c>
      <c r="B1101" t="s">
        <v>1380</v>
      </c>
      <c r="C1101" t="s">
        <v>1381</v>
      </c>
      <c r="D1101" s="15">
        <v>1900</v>
      </c>
      <c r="E1101" s="121">
        <v>1</v>
      </c>
      <c r="F1101" t="s">
        <v>442</v>
      </c>
      <c r="G1101" s="121">
        <v>366</v>
      </c>
      <c r="H1101" t="s">
        <v>384</v>
      </c>
      <c r="I1101" t="s">
        <v>489</v>
      </c>
      <c r="J1101" t="s">
        <v>437</v>
      </c>
      <c r="K1101" t="s">
        <v>437</v>
      </c>
      <c r="L1101" s="755" t="s">
        <v>85</v>
      </c>
      <c r="M1101" t="s">
        <v>326</v>
      </c>
      <c r="N1101" s="680">
        <f t="shared" ca="1" si="73"/>
        <v>0</v>
      </c>
      <c r="O1101" s="680">
        <f t="shared" ca="1" si="73"/>
        <v>0</v>
      </c>
      <c r="P1101" s="680">
        <f t="shared" ca="1" si="73"/>
        <v>0</v>
      </c>
      <c r="Q1101" s="680">
        <f t="shared" ca="1" si="73"/>
        <v>0</v>
      </c>
      <c r="R1101" s="680">
        <f t="shared" ca="1" si="73"/>
        <v>0</v>
      </c>
      <c r="S1101" t="str">
        <f t="shared" si="74"/>
        <v>ASRCMS202202</v>
      </c>
      <c r="T1101" s="957">
        <f t="shared" si="75"/>
        <v>45230</v>
      </c>
      <c r="U1101" t="str">
        <f t="shared" si="76"/>
        <v>Unaudited</v>
      </c>
    </row>
    <row r="1102" spans="1:21" x14ac:dyDescent="0.25">
      <c r="A1102" t="s">
        <v>438</v>
      </c>
      <c r="B1102" t="s">
        <v>1380</v>
      </c>
      <c r="C1102" t="s">
        <v>1381</v>
      </c>
      <c r="D1102" s="15">
        <v>1900</v>
      </c>
      <c r="E1102" s="121">
        <v>1</v>
      </c>
      <c r="F1102" t="s">
        <v>442</v>
      </c>
      <c r="G1102" s="121">
        <v>366</v>
      </c>
      <c r="H1102" t="s">
        <v>384</v>
      </c>
      <c r="I1102" t="s">
        <v>489</v>
      </c>
      <c r="J1102" t="s">
        <v>437</v>
      </c>
      <c r="K1102" t="s">
        <v>437</v>
      </c>
      <c r="L1102" s="755" t="s">
        <v>86</v>
      </c>
      <c r="M1102" t="s">
        <v>495</v>
      </c>
      <c r="N1102" s="680">
        <f t="shared" ca="1" si="73"/>
        <v>0</v>
      </c>
      <c r="O1102" s="680">
        <f t="shared" ca="1" si="73"/>
        <v>0</v>
      </c>
      <c r="P1102" s="680">
        <f t="shared" ca="1" si="73"/>
        <v>0</v>
      </c>
      <c r="Q1102" s="680">
        <f t="shared" ca="1" si="73"/>
        <v>0</v>
      </c>
      <c r="R1102" s="680">
        <f t="shared" ca="1" si="73"/>
        <v>0</v>
      </c>
      <c r="S1102" t="str">
        <f t="shared" si="74"/>
        <v>ASRCMS202202</v>
      </c>
      <c r="T1102" s="957">
        <f t="shared" si="75"/>
        <v>45230</v>
      </c>
      <c r="U1102" t="str">
        <f t="shared" si="76"/>
        <v>Unaudited</v>
      </c>
    </row>
    <row r="1103" spans="1:21" x14ac:dyDescent="0.25">
      <c r="A1103" t="s">
        <v>438</v>
      </c>
      <c r="B1103" t="s">
        <v>1380</v>
      </c>
      <c r="C1103" t="s">
        <v>1381</v>
      </c>
      <c r="D1103" s="15">
        <v>1900</v>
      </c>
      <c r="E1103" s="121">
        <v>1</v>
      </c>
      <c r="F1103" t="s">
        <v>442</v>
      </c>
      <c r="G1103" s="121">
        <v>366</v>
      </c>
      <c r="H1103" t="s">
        <v>384</v>
      </c>
      <c r="I1103" t="s">
        <v>489</v>
      </c>
      <c r="J1103" t="s">
        <v>437</v>
      </c>
      <c r="K1103" t="s">
        <v>437</v>
      </c>
      <c r="L1103" s="755" t="s">
        <v>87</v>
      </c>
      <c r="M1103" t="s">
        <v>496</v>
      </c>
      <c r="N1103" s="680">
        <f t="shared" ca="1" si="73"/>
        <v>0</v>
      </c>
      <c r="O1103" s="680">
        <f t="shared" ca="1" si="73"/>
        <v>0</v>
      </c>
      <c r="P1103" s="680">
        <f t="shared" ca="1" si="73"/>
        <v>0</v>
      </c>
      <c r="Q1103" s="680">
        <f t="shared" ca="1" si="73"/>
        <v>0</v>
      </c>
      <c r="R1103" s="680">
        <f t="shared" ca="1" si="73"/>
        <v>0</v>
      </c>
      <c r="S1103" t="str">
        <f t="shared" si="74"/>
        <v>ASRCMS202202</v>
      </c>
      <c r="T1103" s="957">
        <f t="shared" si="75"/>
        <v>45230</v>
      </c>
      <c r="U1103" t="str">
        <f t="shared" si="76"/>
        <v>Unaudited</v>
      </c>
    </row>
    <row r="1104" spans="1:21" x14ac:dyDescent="0.25">
      <c r="A1104" t="s">
        <v>438</v>
      </c>
      <c r="B1104" t="s">
        <v>1380</v>
      </c>
      <c r="C1104" t="s">
        <v>1381</v>
      </c>
      <c r="D1104" s="15">
        <v>1900</v>
      </c>
      <c r="E1104" s="121">
        <v>1</v>
      </c>
      <c r="F1104" t="s">
        <v>442</v>
      </c>
      <c r="G1104" s="121">
        <v>366</v>
      </c>
      <c r="H1104" t="s">
        <v>384</v>
      </c>
      <c r="I1104" t="s">
        <v>489</v>
      </c>
      <c r="J1104" t="s">
        <v>437</v>
      </c>
      <c r="K1104" t="s">
        <v>437</v>
      </c>
      <c r="L1104" s="755" t="s">
        <v>214</v>
      </c>
      <c r="M1104" t="s">
        <v>497</v>
      </c>
      <c r="N1104" s="680">
        <f t="shared" ca="1" si="73"/>
        <v>0</v>
      </c>
      <c r="O1104" s="680">
        <f t="shared" ca="1" si="73"/>
        <v>0</v>
      </c>
      <c r="P1104" s="680">
        <f t="shared" ca="1" si="73"/>
        <v>0</v>
      </c>
      <c r="Q1104" s="680">
        <f t="shared" ca="1" si="73"/>
        <v>0</v>
      </c>
      <c r="R1104" s="680">
        <f t="shared" ca="1" si="73"/>
        <v>0</v>
      </c>
      <c r="S1104" t="str">
        <f t="shared" si="74"/>
        <v>ASRCMS202202</v>
      </c>
      <c r="T1104" s="957">
        <f t="shared" si="75"/>
        <v>45230</v>
      </c>
      <c r="U1104" t="str">
        <f t="shared" si="76"/>
        <v>Unaudited</v>
      </c>
    </row>
    <row r="1105" spans="1:21" x14ac:dyDescent="0.25">
      <c r="A1105" t="s">
        <v>438</v>
      </c>
      <c r="B1105" t="s">
        <v>1380</v>
      </c>
      <c r="C1105" t="s">
        <v>1381</v>
      </c>
      <c r="D1105" s="15">
        <v>1900</v>
      </c>
      <c r="E1105" s="121">
        <v>1</v>
      </c>
      <c r="F1105" t="s">
        <v>442</v>
      </c>
      <c r="G1105" s="121">
        <v>366</v>
      </c>
      <c r="H1105" t="s">
        <v>384</v>
      </c>
      <c r="I1105" t="s">
        <v>490</v>
      </c>
      <c r="J1105" t="s">
        <v>26</v>
      </c>
      <c r="K1105" t="s">
        <v>26</v>
      </c>
      <c r="L1105" s="755" t="s">
        <v>205</v>
      </c>
      <c r="M1105" t="s">
        <v>26</v>
      </c>
      <c r="N1105" s="680">
        <f t="shared" ca="1" si="73"/>
        <v>0</v>
      </c>
      <c r="O1105" s="680">
        <f t="shared" ca="1" si="73"/>
        <v>0</v>
      </c>
      <c r="P1105" s="680">
        <f t="shared" ca="1" si="73"/>
        <v>0</v>
      </c>
      <c r="Q1105" s="680">
        <f t="shared" ca="1" si="73"/>
        <v>0</v>
      </c>
      <c r="R1105" s="680">
        <f t="shared" ca="1" si="73"/>
        <v>0</v>
      </c>
      <c r="S1105" t="str">
        <f t="shared" si="74"/>
        <v>ASRCMS202202</v>
      </c>
      <c r="T1105" s="957">
        <f t="shared" si="75"/>
        <v>45230</v>
      </c>
      <c r="U1105" t="str">
        <f t="shared" si="76"/>
        <v>Unaudited</v>
      </c>
    </row>
    <row r="1106" spans="1:21" x14ac:dyDescent="0.25">
      <c r="A1106" t="s">
        <v>438</v>
      </c>
      <c r="B1106" t="s">
        <v>1380</v>
      </c>
      <c r="C1106" t="s">
        <v>1381</v>
      </c>
      <c r="D1106" s="15">
        <v>1900</v>
      </c>
      <c r="E1106" s="121">
        <v>1</v>
      </c>
      <c r="F1106" t="s">
        <v>1026</v>
      </c>
      <c r="G1106" s="121" t="s">
        <v>1379</v>
      </c>
      <c r="H1106" t="s">
        <v>384</v>
      </c>
      <c r="I1106" t="s">
        <v>433</v>
      </c>
      <c r="J1106" t="s">
        <v>433</v>
      </c>
      <c r="K1106" t="s">
        <v>433</v>
      </c>
      <c r="M1106" t="s">
        <v>433</v>
      </c>
      <c r="N1106" s="680">
        <f t="shared" ca="1" si="73"/>
        <v>0</v>
      </c>
      <c r="O1106" s="680">
        <f t="shared" ca="1" si="73"/>
        <v>0</v>
      </c>
      <c r="P1106" s="680">
        <f t="shared" ca="1" si="73"/>
        <v>0</v>
      </c>
      <c r="Q1106" s="680">
        <f t="shared" ca="1" si="73"/>
        <v>0</v>
      </c>
      <c r="R1106" s="680">
        <f t="shared" ca="1" si="73"/>
        <v>0</v>
      </c>
      <c r="S1106" t="str">
        <f t="shared" si="74"/>
        <v>ASRCMS202202</v>
      </c>
      <c r="T1106" s="957">
        <f t="shared" si="75"/>
        <v>45230</v>
      </c>
      <c r="U1106" t="str">
        <f t="shared" si="76"/>
        <v>Unaudited</v>
      </c>
    </row>
    <row r="1107" spans="1:21" x14ac:dyDescent="0.25">
      <c r="A1107" t="s">
        <v>438</v>
      </c>
      <c r="B1107" t="s">
        <v>1380</v>
      </c>
      <c r="C1107" t="s">
        <v>1381</v>
      </c>
      <c r="D1107" s="15">
        <v>1900</v>
      </c>
      <c r="E1107" s="121">
        <v>1</v>
      </c>
      <c r="F1107" t="s">
        <v>1026</v>
      </c>
      <c r="G1107" s="121" t="s">
        <v>1379</v>
      </c>
      <c r="H1107" t="s">
        <v>384</v>
      </c>
      <c r="I1107" t="s">
        <v>488</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ASRCMS202202</v>
      </c>
      <c r="T1107" s="957">
        <f t="shared" si="75"/>
        <v>45230</v>
      </c>
      <c r="U1107" t="str">
        <f t="shared" si="76"/>
        <v>Unaudited</v>
      </c>
    </row>
    <row r="1108" spans="1:21" x14ac:dyDescent="0.25">
      <c r="A1108" t="s">
        <v>438</v>
      </c>
      <c r="B1108" t="s">
        <v>1380</v>
      </c>
      <c r="C1108" t="s">
        <v>1381</v>
      </c>
      <c r="D1108" s="15">
        <v>1900</v>
      </c>
      <c r="E1108" s="121">
        <v>1</v>
      </c>
      <c r="F1108" t="s">
        <v>1026</v>
      </c>
      <c r="G1108" s="121" t="s">
        <v>1379</v>
      </c>
      <c r="H1108" t="s">
        <v>384</v>
      </c>
      <c r="I1108" t="s">
        <v>488</v>
      </c>
      <c r="J1108" t="s">
        <v>12</v>
      </c>
      <c r="K1108" t="s">
        <v>223</v>
      </c>
      <c r="L1108" s="755">
        <v>1.2</v>
      </c>
      <c r="M1108" t="s">
        <v>223</v>
      </c>
      <c r="N1108" s="680">
        <f t="shared" ca="1" si="73"/>
        <v>0</v>
      </c>
      <c r="O1108" s="680">
        <f t="shared" ca="1" si="73"/>
        <v>0</v>
      </c>
      <c r="P1108" s="680">
        <f t="shared" ca="1" si="73"/>
        <v>0</v>
      </c>
      <c r="Q1108" s="680">
        <f t="shared" ca="1" si="73"/>
        <v>0</v>
      </c>
      <c r="R1108" s="680">
        <f t="shared" ca="1" si="73"/>
        <v>0</v>
      </c>
      <c r="S1108" t="str">
        <f t="shared" si="74"/>
        <v>ASRCMS202202</v>
      </c>
      <c r="T1108" s="957">
        <f t="shared" si="75"/>
        <v>45230</v>
      </c>
      <c r="U1108" t="str">
        <f t="shared" si="76"/>
        <v>Unaudited</v>
      </c>
    </row>
    <row r="1109" spans="1:21" x14ac:dyDescent="0.25">
      <c r="A1109" t="s">
        <v>438</v>
      </c>
      <c r="B1109" t="s">
        <v>1380</v>
      </c>
      <c r="C1109" t="s">
        <v>1381</v>
      </c>
      <c r="D1109" s="15">
        <v>1900</v>
      </c>
      <c r="E1109" s="121">
        <v>1</v>
      </c>
      <c r="F1109" t="s">
        <v>1026</v>
      </c>
      <c r="G1109" s="121" t="s">
        <v>1379</v>
      </c>
      <c r="H1109" t="s">
        <v>384</v>
      </c>
      <c r="I1109" t="s">
        <v>488</v>
      </c>
      <c r="J1109" t="s">
        <v>12</v>
      </c>
      <c r="K1109" t="s">
        <v>1318</v>
      </c>
      <c r="L1109" s="755" t="s">
        <v>1314</v>
      </c>
      <c r="M1109" t="s">
        <v>1318</v>
      </c>
      <c r="N1109" s="680">
        <f t="shared" ca="1" si="73"/>
        <v>0</v>
      </c>
      <c r="O1109" s="680">
        <f t="shared" ca="1" si="73"/>
        <v>0</v>
      </c>
      <c r="P1109" s="680">
        <f t="shared" ca="1" si="73"/>
        <v>0</v>
      </c>
      <c r="Q1109" s="680">
        <f t="shared" ca="1" si="73"/>
        <v>0</v>
      </c>
      <c r="R1109" s="680">
        <f t="shared" ca="1" si="73"/>
        <v>0</v>
      </c>
      <c r="S1109" t="str">
        <f t="shared" si="74"/>
        <v>ASRCMS202202</v>
      </c>
      <c r="T1109" s="957">
        <f t="shared" si="75"/>
        <v>45230</v>
      </c>
      <c r="U1109" t="str">
        <f t="shared" si="76"/>
        <v>Unaudited</v>
      </c>
    </row>
    <row r="1110" spans="1:21" x14ac:dyDescent="0.25">
      <c r="A1110" t="s">
        <v>438</v>
      </c>
      <c r="B1110" t="s">
        <v>1380</v>
      </c>
      <c r="C1110" t="s">
        <v>1381</v>
      </c>
      <c r="D1110" s="15">
        <v>1900</v>
      </c>
      <c r="E1110" s="121">
        <v>1</v>
      </c>
      <c r="F1110" t="s">
        <v>1026</v>
      </c>
      <c r="G1110" s="121" t="s">
        <v>1379</v>
      </c>
      <c r="H1110" t="s">
        <v>384</v>
      </c>
      <c r="I1110" t="s">
        <v>488</v>
      </c>
      <c r="J1110" t="s">
        <v>12</v>
      </c>
      <c r="K1110" t="s">
        <v>1320</v>
      </c>
      <c r="L1110" s="755" t="s">
        <v>1319</v>
      </c>
      <c r="M1110" t="s">
        <v>1320</v>
      </c>
      <c r="N1110" s="680">
        <f t="shared" ca="1" si="73"/>
        <v>0</v>
      </c>
      <c r="O1110" s="680">
        <f t="shared" ca="1" si="73"/>
        <v>0</v>
      </c>
      <c r="P1110" s="680">
        <f t="shared" ca="1" si="73"/>
        <v>0</v>
      </c>
      <c r="Q1110" s="680">
        <f t="shared" ca="1" si="73"/>
        <v>0</v>
      </c>
      <c r="R1110" s="680">
        <f t="shared" ca="1" si="73"/>
        <v>0</v>
      </c>
      <c r="S1110" t="str">
        <f t="shared" si="74"/>
        <v>ASRCMS202202</v>
      </c>
      <c r="T1110" s="957">
        <f t="shared" si="75"/>
        <v>45230</v>
      </c>
      <c r="U1110" t="str">
        <f t="shared" si="76"/>
        <v>Unaudited</v>
      </c>
    </row>
    <row r="1111" spans="1:21" x14ac:dyDescent="0.25">
      <c r="A1111" t="s">
        <v>438</v>
      </c>
      <c r="B1111" t="s">
        <v>1380</v>
      </c>
      <c r="C1111" t="s">
        <v>1381</v>
      </c>
      <c r="D1111" s="15">
        <v>1900</v>
      </c>
      <c r="E1111" s="121">
        <v>1</v>
      </c>
      <c r="F1111" t="s">
        <v>1026</v>
      </c>
      <c r="G1111" s="121" t="s">
        <v>1379</v>
      </c>
      <c r="H1111" t="s">
        <v>384</v>
      </c>
      <c r="I1111" t="s">
        <v>488</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ASRCMS202202</v>
      </c>
      <c r="T1111" s="957">
        <f t="shared" si="75"/>
        <v>45230</v>
      </c>
      <c r="U1111" t="str">
        <f t="shared" si="76"/>
        <v>Unaudited</v>
      </c>
    </row>
    <row r="1112" spans="1:21" x14ac:dyDescent="0.25">
      <c r="A1112" t="s">
        <v>438</v>
      </c>
      <c r="B1112" t="s">
        <v>1380</v>
      </c>
      <c r="C1112" t="s">
        <v>1381</v>
      </c>
      <c r="D1112" s="15">
        <v>1900</v>
      </c>
      <c r="E1112" s="121">
        <v>1</v>
      </c>
      <c r="F1112" t="s">
        <v>1026</v>
      </c>
      <c r="G1112" s="121" t="s">
        <v>1379</v>
      </c>
      <c r="H1112" t="s">
        <v>384</v>
      </c>
      <c r="I1112" t="s">
        <v>489</v>
      </c>
      <c r="J1112" t="s">
        <v>434</v>
      </c>
      <c r="K1112" t="s">
        <v>791</v>
      </c>
      <c r="L1112" s="755">
        <v>2.1</v>
      </c>
      <c r="M1112" t="s">
        <v>726</v>
      </c>
      <c r="N1112" s="680">
        <f t="shared" ca="1" si="73"/>
        <v>0</v>
      </c>
      <c r="O1112" s="680">
        <f t="shared" ca="1" si="73"/>
        <v>0</v>
      </c>
      <c r="P1112" s="680">
        <f t="shared" ca="1" si="73"/>
        <v>0</v>
      </c>
      <c r="Q1112" s="680">
        <f t="shared" ca="1" si="73"/>
        <v>0</v>
      </c>
      <c r="R1112" s="680">
        <f t="shared" ca="1" si="73"/>
        <v>0</v>
      </c>
      <c r="S1112" t="str">
        <f t="shared" si="74"/>
        <v>ASRCMS202202</v>
      </c>
      <c r="T1112" s="957">
        <f t="shared" si="75"/>
        <v>45230</v>
      </c>
      <c r="U1112" t="str">
        <f t="shared" si="76"/>
        <v>Unaudited</v>
      </c>
    </row>
    <row r="1113" spans="1:21" x14ac:dyDescent="0.25">
      <c r="A1113" t="s">
        <v>438</v>
      </c>
      <c r="B1113" t="s">
        <v>1380</v>
      </c>
      <c r="C1113" t="s">
        <v>1381</v>
      </c>
      <c r="D1113" s="15">
        <v>1900</v>
      </c>
      <c r="E1113" s="121">
        <v>1</v>
      </c>
      <c r="F1113" t="s">
        <v>1026</v>
      </c>
      <c r="G1113" s="121" t="s">
        <v>1379</v>
      </c>
      <c r="H1113" t="s">
        <v>384</v>
      </c>
      <c r="I1113" t="s">
        <v>489</v>
      </c>
      <c r="J1113" t="s">
        <v>434</v>
      </c>
      <c r="K1113" t="s">
        <v>791</v>
      </c>
      <c r="L1113" s="755">
        <v>2.2000000000000002</v>
      </c>
      <c r="M1113" t="s">
        <v>727</v>
      </c>
      <c r="N1113" s="680">
        <f t="shared" ca="1" si="73"/>
        <v>0</v>
      </c>
      <c r="O1113" s="680">
        <f t="shared" ca="1" si="73"/>
        <v>0</v>
      </c>
      <c r="P1113" s="680">
        <f t="shared" ca="1" si="73"/>
        <v>0</v>
      </c>
      <c r="Q1113" s="680">
        <f t="shared" ca="1" si="73"/>
        <v>0</v>
      </c>
      <c r="R1113" s="680">
        <f t="shared" ca="1" si="73"/>
        <v>0</v>
      </c>
      <c r="S1113" t="str">
        <f t="shared" si="74"/>
        <v>ASRCMS202202</v>
      </c>
      <c r="T1113" s="957">
        <f t="shared" si="75"/>
        <v>45230</v>
      </c>
      <c r="U1113" t="str">
        <f t="shared" si="76"/>
        <v>Unaudited</v>
      </c>
    </row>
    <row r="1114" spans="1:21" x14ac:dyDescent="0.25">
      <c r="A1114" t="s">
        <v>438</v>
      </c>
      <c r="B1114" t="s">
        <v>1380</v>
      </c>
      <c r="C1114" t="s">
        <v>1381</v>
      </c>
      <c r="D1114" s="15">
        <v>1900</v>
      </c>
      <c r="E1114" s="121">
        <v>1</v>
      </c>
      <c r="F1114" t="s">
        <v>1026</v>
      </c>
      <c r="G1114" s="121" t="s">
        <v>1379</v>
      </c>
      <c r="H1114" t="s">
        <v>384</v>
      </c>
      <c r="I1114" t="s">
        <v>489</v>
      </c>
      <c r="J1114" t="s">
        <v>434</v>
      </c>
      <c r="K1114" t="s">
        <v>791</v>
      </c>
      <c r="L1114" s="755">
        <v>2.2999999999999998</v>
      </c>
      <c r="M1114" t="s">
        <v>728</v>
      </c>
      <c r="N1114" s="680">
        <f t="shared" ca="1" si="73"/>
        <v>0</v>
      </c>
      <c r="O1114" s="680">
        <f t="shared" ca="1" si="73"/>
        <v>0</v>
      </c>
      <c r="P1114" s="680">
        <f t="shared" ca="1" si="73"/>
        <v>0</v>
      </c>
      <c r="Q1114" s="680">
        <f t="shared" ca="1" si="73"/>
        <v>0</v>
      </c>
      <c r="R1114" s="680">
        <f t="shared" ca="1" si="73"/>
        <v>0</v>
      </c>
      <c r="S1114" t="str">
        <f t="shared" si="74"/>
        <v>ASRCMS202202</v>
      </c>
      <c r="T1114" s="957">
        <f t="shared" si="75"/>
        <v>45230</v>
      </c>
      <c r="U1114" t="str">
        <f t="shared" si="76"/>
        <v>Unaudited</v>
      </c>
    </row>
    <row r="1115" spans="1:21" x14ac:dyDescent="0.25">
      <c r="A1115" t="s">
        <v>438</v>
      </c>
      <c r="B1115" t="s">
        <v>1380</v>
      </c>
      <c r="C1115" t="s">
        <v>1381</v>
      </c>
      <c r="D1115" s="15">
        <v>1900</v>
      </c>
      <c r="E1115" s="121">
        <v>1</v>
      </c>
      <c r="F1115" t="s">
        <v>1026</v>
      </c>
      <c r="G1115" s="121" t="s">
        <v>1379</v>
      </c>
      <c r="H1115" t="s">
        <v>384</v>
      </c>
      <c r="I1115" t="s">
        <v>489</v>
      </c>
      <c r="J1115" t="s">
        <v>434</v>
      </c>
      <c r="K1115" t="s">
        <v>791</v>
      </c>
      <c r="L1115" s="755">
        <v>2.4</v>
      </c>
      <c r="M1115" t="s">
        <v>729</v>
      </c>
      <c r="N1115" s="680">
        <f t="shared" ca="1" si="73"/>
        <v>0</v>
      </c>
      <c r="O1115" s="680">
        <f t="shared" ca="1" si="73"/>
        <v>0</v>
      </c>
      <c r="P1115" s="680">
        <f t="shared" ca="1" si="73"/>
        <v>0</v>
      </c>
      <c r="Q1115" s="680">
        <f t="shared" ca="1" si="73"/>
        <v>0</v>
      </c>
      <c r="R1115" s="680">
        <f t="shared" ca="1" si="73"/>
        <v>0</v>
      </c>
      <c r="S1115" t="str">
        <f t="shared" si="74"/>
        <v>ASRCMS202202</v>
      </c>
      <c r="T1115" s="957">
        <f t="shared" si="75"/>
        <v>45230</v>
      </c>
      <c r="U1115" t="str">
        <f t="shared" si="76"/>
        <v>Unaudited</v>
      </c>
    </row>
    <row r="1116" spans="1:21" x14ac:dyDescent="0.25">
      <c r="A1116" t="s">
        <v>438</v>
      </c>
      <c r="B1116" t="s">
        <v>1380</v>
      </c>
      <c r="C1116" t="s">
        <v>1381</v>
      </c>
      <c r="D1116" s="15">
        <v>1900</v>
      </c>
      <c r="E1116" s="121">
        <v>1</v>
      </c>
      <c r="F1116" t="s">
        <v>1026</v>
      </c>
      <c r="G1116" s="121" t="s">
        <v>1379</v>
      </c>
      <c r="H1116" t="s">
        <v>384</v>
      </c>
      <c r="I1116" t="s">
        <v>489</v>
      </c>
      <c r="J1116" t="s">
        <v>434</v>
      </c>
      <c r="K1116" t="s">
        <v>791</v>
      </c>
      <c r="L1116" s="755">
        <v>2.5</v>
      </c>
      <c r="M1116" t="s">
        <v>771</v>
      </c>
      <c r="N1116" s="680">
        <f t="shared" ca="1" si="73"/>
        <v>0</v>
      </c>
      <c r="O1116" s="680">
        <f t="shared" ca="1" si="73"/>
        <v>0</v>
      </c>
      <c r="P1116" s="680">
        <f t="shared" ca="1" si="73"/>
        <v>0</v>
      </c>
      <c r="Q1116" s="680">
        <f t="shared" ca="1" si="73"/>
        <v>0</v>
      </c>
      <c r="R1116" s="680">
        <f t="shared" ca="1" si="73"/>
        <v>0</v>
      </c>
      <c r="S1116" t="str">
        <f t="shared" si="74"/>
        <v>ASRCMS202202</v>
      </c>
      <c r="T1116" s="957">
        <f t="shared" si="75"/>
        <v>45230</v>
      </c>
      <c r="U1116" t="str">
        <f t="shared" si="76"/>
        <v>Unaudited</v>
      </c>
    </row>
    <row r="1117" spans="1:21" x14ac:dyDescent="0.25">
      <c r="A1117" t="s">
        <v>438</v>
      </c>
      <c r="B1117" t="s">
        <v>1380</v>
      </c>
      <c r="C1117" t="s">
        <v>1381</v>
      </c>
      <c r="D1117" s="15">
        <v>1900</v>
      </c>
      <c r="E1117" s="121">
        <v>1</v>
      </c>
      <c r="F1117" t="s">
        <v>1026</v>
      </c>
      <c r="G1117" s="121" t="s">
        <v>1379</v>
      </c>
      <c r="H1117" t="s">
        <v>384</v>
      </c>
      <c r="I1117" t="s">
        <v>489</v>
      </c>
      <c r="J1117" t="s">
        <v>434</v>
      </c>
      <c r="K1117" t="s">
        <v>791</v>
      </c>
      <c r="L1117" s="755">
        <v>2.6</v>
      </c>
      <c r="M1117" t="s">
        <v>187</v>
      </c>
      <c r="N1117" s="680">
        <f t="shared" ca="1" si="73"/>
        <v>0</v>
      </c>
      <c r="O1117" s="680">
        <f t="shared" ca="1" si="73"/>
        <v>0</v>
      </c>
      <c r="P1117" s="680">
        <f t="shared" ca="1" si="73"/>
        <v>0</v>
      </c>
      <c r="Q1117" s="680">
        <f t="shared" ca="1" si="73"/>
        <v>0</v>
      </c>
      <c r="R1117" s="680">
        <f t="shared" ca="1" si="73"/>
        <v>0</v>
      </c>
      <c r="S1117" t="str">
        <f t="shared" si="74"/>
        <v>ASRCMS202202</v>
      </c>
      <c r="T1117" s="957">
        <f t="shared" si="75"/>
        <v>45230</v>
      </c>
      <c r="U1117" t="str">
        <f t="shared" si="76"/>
        <v>Unaudited</v>
      </c>
    </row>
    <row r="1118" spans="1:21" x14ac:dyDescent="0.25">
      <c r="A1118" t="s">
        <v>438</v>
      </c>
      <c r="B1118" t="s">
        <v>1380</v>
      </c>
      <c r="C1118" t="s">
        <v>1381</v>
      </c>
      <c r="D1118" s="15">
        <v>1900</v>
      </c>
      <c r="E1118" s="121">
        <v>1</v>
      </c>
      <c r="F1118" t="s">
        <v>1026</v>
      </c>
      <c r="G1118" s="121" t="s">
        <v>1379</v>
      </c>
      <c r="H1118" t="s">
        <v>384</v>
      </c>
      <c r="I1118" t="s">
        <v>489</v>
      </c>
      <c r="J1118" t="s">
        <v>434</v>
      </c>
      <c r="K1118" t="s">
        <v>791</v>
      </c>
      <c r="L1118" s="755">
        <v>2.7</v>
      </c>
      <c r="M1118" t="s">
        <v>792</v>
      </c>
      <c r="N1118" s="680">
        <f t="shared" ca="1" si="73"/>
        <v>0</v>
      </c>
      <c r="O1118" s="680">
        <f t="shared" ca="1" si="73"/>
        <v>0</v>
      </c>
      <c r="P1118" s="680">
        <f t="shared" ca="1" si="73"/>
        <v>0</v>
      </c>
      <c r="Q1118" s="680">
        <f t="shared" ca="1" si="73"/>
        <v>0</v>
      </c>
      <c r="R1118" s="680">
        <f t="shared" ca="1" si="73"/>
        <v>0</v>
      </c>
      <c r="S1118" t="str">
        <f t="shared" si="74"/>
        <v>ASRCMS202202</v>
      </c>
      <c r="T1118" s="957">
        <f t="shared" si="75"/>
        <v>45230</v>
      </c>
      <c r="U1118" t="str">
        <f t="shared" si="76"/>
        <v>Unaudited</v>
      </c>
    </row>
    <row r="1119" spans="1:21" x14ac:dyDescent="0.25">
      <c r="A1119" t="s">
        <v>438</v>
      </c>
      <c r="B1119" t="s">
        <v>1380</v>
      </c>
      <c r="C1119" t="s">
        <v>1381</v>
      </c>
      <c r="D1119" s="15">
        <v>1900</v>
      </c>
      <c r="E1119" s="121">
        <v>1</v>
      </c>
      <c r="F1119" t="s">
        <v>1026</v>
      </c>
      <c r="G1119" s="121" t="s">
        <v>1379</v>
      </c>
      <c r="H1119" t="s">
        <v>384</v>
      </c>
      <c r="I1119" t="s">
        <v>489</v>
      </c>
      <c r="J1119" t="s">
        <v>434</v>
      </c>
      <c r="K1119" t="s">
        <v>791</v>
      </c>
      <c r="L1119" s="755">
        <v>2.8</v>
      </c>
      <c r="M1119" t="s">
        <v>793</v>
      </c>
      <c r="N1119" s="680">
        <f t="shared" ca="1" si="73"/>
        <v>0</v>
      </c>
      <c r="O1119" s="680">
        <f t="shared" ca="1" si="73"/>
        <v>0</v>
      </c>
      <c r="P1119" s="680">
        <f t="shared" ca="1" si="73"/>
        <v>0</v>
      </c>
      <c r="Q1119" s="680">
        <f t="shared" ca="1" si="73"/>
        <v>0</v>
      </c>
      <c r="R1119" s="680">
        <f t="shared" ca="1" si="73"/>
        <v>0</v>
      </c>
      <c r="S1119" t="str">
        <f t="shared" si="74"/>
        <v>ASRCMS202202</v>
      </c>
      <c r="T1119" s="957">
        <f t="shared" si="75"/>
        <v>45230</v>
      </c>
      <c r="U1119" t="str">
        <f t="shared" si="76"/>
        <v>Unaudited</v>
      </c>
    </row>
    <row r="1120" spans="1:21" x14ac:dyDescent="0.25">
      <c r="A1120" t="s">
        <v>438</v>
      </c>
      <c r="B1120" t="s">
        <v>1380</v>
      </c>
      <c r="C1120" t="s">
        <v>1381</v>
      </c>
      <c r="D1120" s="15">
        <v>1900</v>
      </c>
      <c r="E1120" s="121">
        <v>1</v>
      </c>
      <c r="F1120" t="s">
        <v>1026</v>
      </c>
      <c r="G1120" s="121" t="s">
        <v>1379</v>
      </c>
      <c r="H1120" t="s">
        <v>384</v>
      </c>
      <c r="I1120" t="s">
        <v>489</v>
      </c>
      <c r="J1120" t="s">
        <v>434</v>
      </c>
      <c r="K1120" t="s">
        <v>791</v>
      </c>
      <c r="L1120" s="755">
        <v>2.9</v>
      </c>
      <c r="M1120" t="s">
        <v>774</v>
      </c>
      <c r="N1120" s="680">
        <f t="shared" ca="1" si="73"/>
        <v>0</v>
      </c>
      <c r="O1120" s="680">
        <f t="shared" ca="1" si="73"/>
        <v>0</v>
      </c>
      <c r="P1120" s="680">
        <f t="shared" ca="1" si="73"/>
        <v>0</v>
      </c>
      <c r="Q1120" s="680">
        <f t="shared" ca="1" si="73"/>
        <v>0</v>
      </c>
      <c r="R1120" s="680">
        <f t="shared" ca="1" si="73"/>
        <v>0</v>
      </c>
      <c r="S1120" t="str">
        <f t="shared" si="74"/>
        <v>ASRCMS202202</v>
      </c>
      <c r="T1120" s="957">
        <f t="shared" si="75"/>
        <v>45230</v>
      </c>
      <c r="U1120" t="str">
        <f t="shared" si="76"/>
        <v>Unaudited</v>
      </c>
    </row>
    <row r="1121" spans="1:21" x14ac:dyDescent="0.25">
      <c r="A1121" t="s">
        <v>438</v>
      </c>
      <c r="B1121" t="s">
        <v>1380</v>
      </c>
      <c r="C1121" t="s">
        <v>1381</v>
      </c>
      <c r="D1121" s="15">
        <v>1900</v>
      </c>
      <c r="E1121" s="121">
        <v>1</v>
      </c>
      <c r="F1121" t="s">
        <v>1026</v>
      </c>
      <c r="G1121" s="121" t="s">
        <v>1379</v>
      </c>
      <c r="H1121" t="s">
        <v>384</v>
      </c>
      <c r="I1121" t="s">
        <v>489</v>
      </c>
      <c r="J1121" t="s">
        <v>434</v>
      </c>
      <c r="K1121" t="s">
        <v>224</v>
      </c>
      <c r="L1121" s="755">
        <v>2.11</v>
      </c>
      <c r="M1121" t="s">
        <v>229</v>
      </c>
      <c r="N1121" s="680">
        <f t="shared" ca="1" si="73"/>
        <v>0</v>
      </c>
      <c r="O1121" s="680">
        <f t="shared" ca="1" si="73"/>
        <v>0</v>
      </c>
      <c r="P1121" s="680">
        <f t="shared" ca="1" si="73"/>
        <v>0</v>
      </c>
      <c r="Q1121" s="680">
        <f t="shared" ca="1" si="73"/>
        <v>0</v>
      </c>
      <c r="R1121" s="680">
        <f t="shared" ca="1" si="73"/>
        <v>0</v>
      </c>
      <c r="S1121" t="str">
        <f t="shared" si="74"/>
        <v>ASRCMS202202</v>
      </c>
      <c r="T1121" s="957">
        <f t="shared" si="75"/>
        <v>45230</v>
      </c>
      <c r="U1121" t="str">
        <f t="shared" si="76"/>
        <v>Unaudited</v>
      </c>
    </row>
    <row r="1122" spans="1:21" x14ac:dyDescent="0.25">
      <c r="A1122" t="s">
        <v>438</v>
      </c>
      <c r="B1122" t="s">
        <v>1380</v>
      </c>
      <c r="C1122" t="s">
        <v>1381</v>
      </c>
      <c r="D1122" s="15">
        <v>1900</v>
      </c>
      <c r="E1122" s="121">
        <v>1</v>
      </c>
      <c r="F1122" t="s">
        <v>1026</v>
      </c>
      <c r="G1122" s="121" t="s">
        <v>1379</v>
      </c>
      <c r="H1122" t="s">
        <v>384</v>
      </c>
      <c r="I1122" t="s">
        <v>489</v>
      </c>
      <c r="J1122" t="s">
        <v>434</v>
      </c>
      <c r="K1122" t="s">
        <v>224</v>
      </c>
      <c r="L1122" s="755">
        <v>2.12</v>
      </c>
      <c r="M1122" t="s">
        <v>555</v>
      </c>
      <c r="N1122" s="680">
        <f t="shared" ca="1" si="73"/>
        <v>0</v>
      </c>
      <c r="O1122" s="680">
        <f t="shared" ca="1" si="73"/>
        <v>0</v>
      </c>
      <c r="P1122" s="680">
        <f t="shared" ca="1" si="73"/>
        <v>0</v>
      </c>
      <c r="Q1122" s="680">
        <f t="shared" ca="1" si="73"/>
        <v>0</v>
      </c>
      <c r="R1122" s="680">
        <f t="shared" ca="1" si="73"/>
        <v>0</v>
      </c>
      <c r="S1122" t="str">
        <f t="shared" si="74"/>
        <v>ASRCMS202202</v>
      </c>
      <c r="T1122" s="957">
        <f t="shared" si="75"/>
        <v>45230</v>
      </c>
      <c r="U1122" t="str">
        <f t="shared" si="76"/>
        <v>Unaudited</v>
      </c>
    </row>
    <row r="1123" spans="1:21" x14ac:dyDescent="0.25">
      <c r="A1123" t="s">
        <v>438</v>
      </c>
      <c r="B1123" t="s">
        <v>1380</v>
      </c>
      <c r="C1123" t="s">
        <v>1381</v>
      </c>
      <c r="D1123" s="15">
        <v>1900</v>
      </c>
      <c r="E1123" s="121">
        <v>1</v>
      </c>
      <c r="F1123" t="s">
        <v>1026</v>
      </c>
      <c r="G1123" s="121" t="s">
        <v>1379</v>
      </c>
      <c r="H1123" t="s">
        <v>384</v>
      </c>
      <c r="I1123" t="s">
        <v>489</v>
      </c>
      <c r="J1123" t="s">
        <v>434</v>
      </c>
      <c r="K1123" t="s">
        <v>224</v>
      </c>
      <c r="L1123" s="755">
        <v>2.13</v>
      </c>
      <c r="M1123" t="s">
        <v>230</v>
      </c>
      <c r="N1123" s="680">
        <f t="shared" ca="1" si="73"/>
        <v>0</v>
      </c>
      <c r="O1123" s="680">
        <f t="shared" ca="1" si="73"/>
        <v>0</v>
      </c>
      <c r="P1123" s="680">
        <f t="shared" ca="1" si="73"/>
        <v>0</v>
      </c>
      <c r="Q1123" s="680">
        <f t="shared" ca="1" si="73"/>
        <v>0</v>
      </c>
      <c r="R1123" s="680">
        <f t="shared" ca="1" si="73"/>
        <v>0</v>
      </c>
      <c r="S1123" t="str">
        <f t="shared" si="74"/>
        <v>ASRCMS202202</v>
      </c>
      <c r="T1123" s="957">
        <f t="shared" si="75"/>
        <v>45230</v>
      </c>
      <c r="U1123" t="str">
        <f t="shared" si="76"/>
        <v>Unaudited</v>
      </c>
    </row>
    <row r="1124" spans="1:21" x14ac:dyDescent="0.25">
      <c r="A1124" t="s">
        <v>438</v>
      </c>
      <c r="B1124" t="s">
        <v>1380</v>
      </c>
      <c r="C1124" t="s">
        <v>1381</v>
      </c>
      <c r="D1124" s="15">
        <v>1900</v>
      </c>
      <c r="E1124" s="121">
        <v>1</v>
      </c>
      <c r="F1124" t="s">
        <v>1026</v>
      </c>
      <c r="G1124" s="121" t="s">
        <v>1379</v>
      </c>
      <c r="H1124" t="s">
        <v>384</v>
      </c>
      <c r="I1124" t="s">
        <v>489</v>
      </c>
      <c r="J1124" t="s">
        <v>434</v>
      </c>
      <c r="K1124" t="s">
        <v>224</v>
      </c>
      <c r="L1124" s="755">
        <v>2.14</v>
      </c>
      <c r="M1124" t="s">
        <v>559</v>
      </c>
      <c r="N1124" s="680">
        <f t="shared" ca="1" si="73"/>
        <v>0</v>
      </c>
      <c r="O1124" s="680">
        <f t="shared" ca="1" si="73"/>
        <v>0</v>
      </c>
      <c r="P1124" s="680">
        <f t="shared" ca="1" si="73"/>
        <v>0</v>
      </c>
      <c r="Q1124" s="680">
        <f t="shared" ca="1" si="73"/>
        <v>0</v>
      </c>
      <c r="R1124" s="680">
        <f t="shared" ca="1" si="73"/>
        <v>0</v>
      </c>
      <c r="S1124" t="str">
        <f t="shared" si="74"/>
        <v>ASRCMS202202</v>
      </c>
      <c r="T1124" s="957">
        <f t="shared" si="75"/>
        <v>45230</v>
      </c>
      <c r="U1124" t="str">
        <f t="shared" si="76"/>
        <v>Unaudited</v>
      </c>
    </row>
    <row r="1125" spans="1:21" x14ac:dyDescent="0.25">
      <c r="A1125" t="s">
        <v>438</v>
      </c>
      <c r="B1125" t="s">
        <v>1380</v>
      </c>
      <c r="C1125" t="s">
        <v>1381</v>
      </c>
      <c r="D1125" s="15">
        <v>1900</v>
      </c>
      <c r="E1125" s="121">
        <v>1</v>
      </c>
      <c r="F1125" t="s">
        <v>1026</v>
      </c>
      <c r="G1125" s="121" t="s">
        <v>1379</v>
      </c>
      <c r="H1125" t="s">
        <v>384</v>
      </c>
      <c r="I1125" t="s">
        <v>489</v>
      </c>
      <c r="J1125" t="s">
        <v>434</v>
      </c>
      <c r="K1125" t="s">
        <v>224</v>
      </c>
      <c r="L1125" s="755">
        <v>2.15</v>
      </c>
      <c r="M1125" t="s">
        <v>20</v>
      </c>
      <c r="N1125" s="680">
        <f t="shared" ca="1" si="73"/>
        <v>0</v>
      </c>
      <c r="O1125" s="680">
        <f t="shared" ca="1" si="73"/>
        <v>0</v>
      </c>
      <c r="P1125" s="680">
        <f t="shared" ca="1" si="73"/>
        <v>0</v>
      </c>
      <c r="Q1125" s="680">
        <f t="shared" ca="1" si="73"/>
        <v>0</v>
      </c>
      <c r="R1125" s="680">
        <f t="shared" ca="1" si="73"/>
        <v>0</v>
      </c>
      <c r="S1125" t="str">
        <f t="shared" si="74"/>
        <v>ASRCMS202202</v>
      </c>
      <c r="T1125" s="957">
        <f t="shared" si="75"/>
        <v>45230</v>
      </c>
      <c r="U1125" t="str">
        <f t="shared" si="76"/>
        <v>Unaudited</v>
      </c>
    </row>
    <row r="1126" spans="1:21" x14ac:dyDescent="0.25">
      <c r="A1126" t="s">
        <v>438</v>
      </c>
      <c r="B1126" t="s">
        <v>1380</v>
      </c>
      <c r="C1126" t="s">
        <v>1381</v>
      </c>
      <c r="D1126" s="15">
        <v>1900</v>
      </c>
      <c r="E1126" s="121">
        <v>1</v>
      </c>
      <c r="F1126" t="s">
        <v>1026</v>
      </c>
      <c r="G1126" s="121" t="s">
        <v>1379</v>
      </c>
      <c r="H1126" t="s">
        <v>384</v>
      </c>
      <c r="I1126" t="s">
        <v>489</v>
      </c>
      <c r="J1126" t="s">
        <v>434</v>
      </c>
      <c r="K1126" t="s">
        <v>224</v>
      </c>
      <c r="L1126" s="755">
        <v>2.16</v>
      </c>
      <c r="M1126" t="s">
        <v>794</v>
      </c>
      <c r="N1126" s="680">
        <f t="shared" ca="1" si="73"/>
        <v>0</v>
      </c>
      <c r="O1126" s="680">
        <f t="shared" ca="1" si="73"/>
        <v>0</v>
      </c>
      <c r="P1126" s="680">
        <f t="shared" ca="1" si="73"/>
        <v>0</v>
      </c>
      <c r="Q1126" s="680">
        <f t="shared" ca="1" si="73"/>
        <v>0</v>
      </c>
      <c r="R1126" s="680">
        <f t="shared" ca="1" si="73"/>
        <v>0</v>
      </c>
      <c r="S1126" t="str">
        <f t="shared" si="74"/>
        <v>ASRCMS202202</v>
      </c>
      <c r="T1126" s="957">
        <f t="shared" si="75"/>
        <v>45230</v>
      </c>
      <c r="U1126" t="str">
        <f t="shared" si="76"/>
        <v>Unaudited</v>
      </c>
    </row>
    <row r="1127" spans="1:21" x14ac:dyDescent="0.25">
      <c r="A1127" t="s">
        <v>438</v>
      </c>
      <c r="B1127" t="s">
        <v>1380</v>
      </c>
      <c r="C1127" t="s">
        <v>1381</v>
      </c>
      <c r="D1127" s="15">
        <v>1900</v>
      </c>
      <c r="E1127" s="121">
        <v>1</v>
      </c>
      <c r="F1127" t="s">
        <v>1026</v>
      </c>
      <c r="G1127" s="121" t="s">
        <v>1379</v>
      </c>
      <c r="H1127" t="s">
        <v>384</v>
      </c>
      <c r="I1127" t="s">
        <v>489</v>
      </c>
      <c r="J1127" t="s">
        <v>434</v>
      </c>
      <c r="K1127" t="s">
        <v>224</v>
      </c>
      <c r="L1127" s="755">
        <v>2.17</v>
      </c>
      <c r="M1127" t="s">
        <v>1047</v>
      </c>
      <c r="N1127" s="680">
        <f t="shared" ca="1" si="73"/>
        <v>0</v>
      </c>
      <c r="O1127" s="680">
        <f t="shared" ca="1" si="73"/>
        <v>0</v>
      </c>
      <c r="P1127" s="680">
        <f t="shared" ca="1" si="73"/>
        <v>0</v>
      </c>
      <c r="Q1127" s="680">
        <f t="shared" ca="1" si="73"/>
        <v>0</v>
      </c>
      <c r="R1127" s="680">
        <f t="shared" ca="1" si="73"/>
        <v>0</v>
      </c>
      <c r="S1127" t="str">
        <f t="shared" si="74"/>
        <v>ASRCMS202202</v>
      </c>
      <c r="T1127" s="957">
        <f t="shared" si="75"/>
        <v>45230</v>
      </c>
      <c r="U1127" t="str">
        <f t="shared" si="76"/>
        <v>Unaudited</v>
      </c>
    </row>
    <row r="1128" spans="1:21" x14ac:dyDescent="0.25">
      <c r="A1128" t="s">
        <v>438</v>
      </c>
      <c r="B1128" t="s">
        <v>1380</v>
      </c>
      <c r="C1128" t="s">
        <v>1381</v>
      </c>
      <c r="D1128" s="15">
        <v>1900</v>
      </c>
      <c r="E1128" s="121">
        <v>1</v>
      </c>
      <c r="F1128" t="s">
        <v>1026</v>
      </c>
      <c r="G1128" s="121" t="s">
        <v>1379</v>
      </c>
      <c r="H1128" t="s">
        <v>384</v>
      </c>
      <c r="I1128" t="s">
        <v>489</v>
      </c>
      <c r="J1128" t="s">
        <v>434</v>
      </c>
      <c r="K1128" t="s">
        <v>224</v>
      </c>
      <c r="L1128" s="755">
        <v>2.1800000000000002</v>
      </c>
      <c r="M1128" t="s">
        <v>651</v>
      </c>
      <c r="N1128" s="680">
        <f t="shared" ca="1" si="73"/>
        <v>0</v>
      </c>
      <c r="O1128" s="680">
        <f t="shared" ca="1" si="73"/>
        <v>0</v>
      </c>
      <c r="P1128" s="680">
        <f t="shared" ca="1" si="73"/>
        <v>0</v>
      </c>
      <c r="Q1128" s="680">
        <f t="shared" ca="1" si="73"/>
        <v>0</v>
      </c>
      <c r="R1128" s="680">
        <f t="shared" ca="1" si="73"/>
        <v>0</v>
      </c>
      <c r="S1128" t="str">
        <f t="shared" si="74"/>
        <v>ASRCMS202202</v>
      </c>
      <c r="T1128" s="957">
        <f t="shared" si="75"/>
        <v>45230</v>
      </c>
      <c r="U1128" t="str">
        <f t="shared" si="76"/>
        <v>Unaudited</v>
      </c>
    </row>
    <row r="1129" spans="1:21" x14ac:dyDescent="0.25">
      <c r="A1129" t="s">
        <v>438</v>
      </c>
      <c r="B1129" t="s">
        <v>1380</v>
      </c>
      <c r="C1129" t="s">
        <v>1381</v>
      </c>
      <c r="D1129" s="15">
        <v>1900</v>
      </c>
      <c r="E1129" s="121">
        <v>1</v>
      </c>
      <c r="F1129" t="s">
        <v>1026</v>
      </c>
      <c r="G1129" s="121" t="s">
        <v>1379</v>
      </c>
      <c r="H1129" t="s">
        <v>384</v>
      </c>
      <c r="I1129" t="s">
        <v>489</v>
      </c>
      <c r="J1129" t="s">
        <v>434</v>
      </c>
      <c r="K1129" t="s">
        <v>224</v>
      </c>
      <c r="L1129" s="755">
        <v>2.19</v>
      </c>
      <c r="M1129" t="s">
        <v>219</v>
      </c>
      <c r="N1129" s="680">
        <f t="shared" ca="1" si="73"/>
        <v>0</v>
      </c>
      <c r="O1129" s="680">
        <f t="shared" ca="1" si="73"/>
        <v>0</v>
      </c>
      <c r="P1129" s="680">
        <f t="shared" ca="1" si="73"/>
        <v>0</v>
      </c>
      <c r="Q1129" s="680">
        <f t="shared" ca="1" si="73"/>
        <v>0</v>
      </c>
      <c r="R1129" s="680">
        <f t="shared" ca="1" si="73"/>
        <v>0</v>
      </c>
      <c r="S1129" t="str">
        <f t="shared" si="74"/>
        <v>ASRCMS202202</v>
      </c>
      <c r="T1129" s="957">
        <f t="shared" si="75"/>
        <v>45230</v>
      </c>
      <c r="U1129" t="str">
        <f t="shared" si="76"/>
        <v>Unaudited</v>
      </c>
    </row>
    <row r="1130" spans="1:21" x14ac:dyDescent="0.25">
      <c r="A1130" t="s">
        <v>438</v>
      </c>
      <c r="B1130" t="s">
        <v>1380</v>
      </c>
      <c r="C1130" t="s">
        <v>1381</v>
      </c>
      <c r="D1130" s="15">
        <v>1900</v>
      </c>
      <c r="E1130" s="121">
        <v>1</v>
      </c>
      <c r="F1130" t="s">
        <v>1026</v>
      </c>
      <c r="G1130" s="121" t="s">
        <v>1379</v>
      </c>
      <c r="H1130" t="s">
        <v>384</v>
      </c>
      <c r="I1130" t="s">
        <v>489</v>
      </c>
      <c r="J1130" t="s">
        <v>434</v>
      </c>
      <c r="K1130" t="s">
        <v>224</v>
      </c>
      <c r="L1130" s="755" t="s">
        <v>700</v>
      </c>
      <c r="M1130" t="s">
        <v>231</v>
      </c>
      <c r="N1130" s="680">
        <f t="shared" ca="1" si="73"/>
        <v>0</v>
      </c>
      <c r="O1130" s="680">
        <f t="shared" ca="1" si="73"/>
        <v>0</v>
      </c>
      <c r="P1130" s="680">
        <f t="shared" ca="1" si="73"/>
        <v>0</v>
      </c>
      <c r="Q1130" s="680">
        <f t="shared" ca="1" si="73"/>
        <v>0</v>
      </c>
      <c r="R1130" s="680">
        <f t="shared" ca="1" si="73"/>
        <v>0</v>
      </c>
      <c r="S1130" t="str">
        <f t="shared" si="74"/>
        <v>ASRCMS202202</v>
      </c>
      <c r="T1130" s="957">
        <f t="shared" si="75"/>
        <v>45230</v>
      </c>
      <c r="U1130" t="str">
        <f t="shared" si="76"/>
        <v>Unaudited</v>
      </c>
    </row>
    <row r="1131" spans="1:21" x14ac:dyDescent="0.25">
      <c r="A1131" t="s">
        <v>438</v>
      </c>
      <c r="B1131" t="s">
        <v>1380</v>
      </c>
      <c r="C1131" t="s">
        <v>1381</v>
      </c>
      <c r="D1131" s="15">
        <v>1900</v>
      </c>
      <c r="E1131" s="121">
        <v>1</v>
      </c>
      <c r="F1131" t="s">
        <v>1026</v>
      </c>
      <c r="G1131" s="121" t="s">
        <v>1379</v>
      </c>
      <c r="H1131" t="s">
        <v>384</v>
      </c>
      <c r="I1131" t="s">
        <v>489</v>
      </c>
      <c r="J1131" t="s">
        <v>434</v>
      </c>
      <c r="K1131" t="s">
        <v>224</v>
      </c>
      <c r="L1131" s="755">
        <v>2.21</v>
      </c>
      <c r="M1131" t="s">
        <v>467</v>
      </c>
      <c r="N1131" s="680">
        <f t="shared" ca="1" si="73"/>
        <v>0</v>
      </c>
      <c r="O1131" s="680">
        <f t="shared" ca="1" si="73"/>
        <v>0</v>
      </c>
      <c r="P1131" s="680">
        <f t="shared" ca="1" si="73"/>
        <v>0</v>
      </c>
      <c r="Q1131" s="680">
        <f t="shared" ca="1" si="73"/>
        <v>0</v>
      </c>
      <c r="R1131" s="680">
        <f t="shared" ca="1" si="73"/>
        <v>0</v>
      </c>
      <c r="S1131" t="str">
        <f t="shared" si="74"/>
        <v>ASRCMS202202</v>
      </c>
      <c r="T1131" s="957">
        <f t="shared" si="75"/>
        <v>45230</v>
      </c>
      <c r="U1131" t="str">
        <f t="shared" si="76"/>
        <v>Unaudited</v>
      </c>
    </row>
    <row r="1132" spans="1:21" x14ac:dyDescent="0.25">
      <c r="A1132" t="s">
        <v>438</v>
      </c>
      <c r="B1132" t="s">
        <v>1380</v>
      </c>
      <c r="C1132" t="s">
        <v>1381</v>
      </c>
      <c r="D1132" s="15">
        <v>1900</v>
      </c>
      <c r="E1132" s="121">
        <v>1</v>
      </c>
      <c r="F1132" t="s">
        <v>1026</v>
      </c>
      <c r="G1132" s="121" t="s">
        <v>1379</v>
      </c>
      <c r="H1132" t="s">
        <v>384</v>
      </c>
      <c r="I1132" t="s">
        <v>489</v>
      </c>
      <c r="J1132" t="s">
        <v>434</v>
      </c>
      <c r="K1132" t="s">
        <v>6</v>
      </c>
      <c r="L1132" s="755" t="s">
        <v>70</v>
      </c>
      <c r="M1132" t="s">
        <v>189</v>
      </c>
      <c r="N1132" s="680">
        <f t="shared" ca="1" si="73"/>
        <v>0</v>
      </c>
      <c r="O1132" s="680">
        <f t="shared" ca="1" si="73"/>
        <v>0</v>
      </c>
      <c r="P1132" s="680">
        <f t="shared" ca="1" si="73"/>
        <v>0</v>
      </c>
      <c r="Q1132" s="680">
        <f t="shared" ca="1" si="73"/>
        <v>0</v>
      </c>
      <c r="R1132" s="680">
        <f t="shared" ca="1" si="73"/>
        <v>0</v>
      </c>
      <c r="S1132" t="str">
        <f t="shared" si="74"/>
        <v>ASRCMS202202</v>
      </c>
      <c r="T1132" s="957">
        <f t="shared" si="75"/>
        <v>45230</v>
      </c>
      <c r="U1132" t="str">
        <f t="shared" si="76"/>
        <v>Unaudited</v>
      </c>
    </row>
    <row r="1133" spans="1:21" x14ac:dyDescent="0.25">
      <c r="A1133" t="s">
        <v>438</v>
      </c>
      <c r="B1133" t="s">
        <v>1380</v>
      </c>
      <c r="C1133" t="s">
        <v>1381</v>
      </c>
      <c r="D1133" s="15">
        <v>1900</v>
      </c>
      <c r="E1133" s="121">
        <v>1</v>
      </c>
      <c r="F1133" t="s">
        <v>1026</v>
      </c>
      <c r="G1133" s="121" t="s">
        <v>1379</v>
      </c>
      <c r="H1133" t="s">
        <v>384</v>
      </c>
      <c r="I1133" t="s">
        <v>489</v>
      </c>
      <c r="J1133" t="s">
        <v>434</v>
      </c>
      <c r="K1133" t="s">
        <v>6</v>
      </c>
      <c r="L1133" s="755" t="s">
        <v>71</v>
      </c>
      <c r="M1133" t="s">
        <v>232</v>
      </c>
      <c r="N1133" s="680">
        <f t="shared" ca="1" si="73"/>
        <v>0</v>
      </c>
      <c r="O1133" s="680">
        <f t="shared" ca="1" si="73"/>
        <v>0</v>
      </c>
      <c r="P1133" s="680">
        <f t="shared" ca="1" si="73"/>
        <v>0</v>
      </c>
      <c r="Q1133" s="680">
        <f t="shared" ca="1" si="73"/>
        <v>0</v>
      </c>
      <c r="R1133" s="680">
        <f t="shared" ca="1" si="73"/>
        <v>0</v>
      </c>
      <c r="S1133" t="str">
        <f t="shared" si="74"/>
        <v>ASRCMS202202</v>
      </c>
      <c r="T1133" s="957">
        <f t="shared" si="75"/>
        <v>45230</v>
      </c>
      <c r="U1133" t="str">
        <f t="shared" si="76"/>
        <v>Unaudited</v>
      </c>
    </row>
    <row r="1134" spans="1:21" x14ac:dyDescent="0.25">
      <c r="A1134" t="s">
        <v>438</v>
      </c>
      <c r="B1134" t="s">
        <v>1380</v>
      </c>
      <c r="C1134" t="s">
        <v>1381</v>
      </c>
      <c r="D1134" s="15">
        <v>1900</v>
      </c>
      <c r="E1134" s="121">
        <v>1</v>
      </c>
      <c r="F1134" t="s">
        <v>1026</v>
      </c>
      <c r="G1134" s="121" t="s">
        <v>1379</v>
      </c>
      <c r="H1134" t="s">
        <v>384</v>
      </c>
      <c r="I1134" t="s">
        <v>489</v>
      </c>
      <c r="J1134" t="s">
        <v>434</v>
      </c>
      <c r="K1134" t="s">
        <v>6</v>
      </c>
      <c r="L1134" s="755" t="s">
        <v>72</v>
      </c>
      <c r="M1134" t="s">
        <v>165</v>
      </c>
      <c r="N1134" s="680">
        <f t="shared" ca="1" si="73"/>
        <v>0</v>
      </c>
      <c r="O1134" s="680">
        <f t="shared" ca="1" si="73"/>
        <v>0</v>
      </c>
      <c r="P1134" s="680">
        <f t="shared" ca="1" si="73"/>
        <v>0</v>
      </c>
      <c r="Q1134" s="680">
        <f t="shared" ca="1" si="73"/>
        <v>0</v>
      </c>
      <c r="R1134" s="680">
        <f t="shared" ca="1" si="73"/>
        <v>0</v>
      </c>
      <c r="S1134" t="str">
        <f t="shared" si="74"/>
        <v>ASRCMS202202</v>
      </c>
      <c r="T1134" s="957">
        <f t="shared" si="75"/>
        <v>45230</v>
      </c>
      <c r="U1134" t="str">
        <f t="shared" si="76"/>
        <v>Unaudited</v>
      </c>
    </row>
    <row r="1135" spans="1:21" x14ac:dyDescent="0.25">
      <c r="A1135" t="s">
        <v>438</v>
      </c>
      <c r="B1135" t="s">
        <v>1380</v>
      </c>
      <c r="C1135" t="s">
        <v>1381</v>
      </c>
      <c r="D1135" s="15">
        <v>1900</v>
      </c>
      <c r="E1135" s="121">
        <v>1</v>
      </c>
      <c r="F1135" t="s">
        <v>1026</v>
      </c>
      <c r="G1135" s="121" t="s">
        <v>1379</v>
      </c>
      <c r="H1135" t="s">
        <v>384</v>
      </c>
      <c r="I1135" t="s">
        <v>489</v>
      </c>
      <c r="J1135" t="s">
        <v>434</v>
      </c>
      <c r="K1135" t="s">
        <v>6</v>
      </c>
      <c r="L1135" s="755">
        <v>3.4</v>
      </c>
      <c r="M1135" t="s">
        <v>462</v>
      </c>
      <c r="N1135" s="680">
        <f t="shared" ca="1" si="73"/>
        <v>0</v>
      </c>
      <c r="O1135" s="680">
        <f t="shared" ca="1" si="73"/>
        <v>0</v>
      </c>
      <c r="P1135" s="680">
        <f t="shared" ca="1" si="73"/>
        <v>0</v>
      </c>
      <c r="Q1135" s="680">
        <f t="shared" ca="1" si="73"/>
        <v>0</v>
      </c>
      <c r="R1135" s="680">
        <f t="shared" ca="1" si="73"/>
        <v>0</v>
      </c>
      <c r="S1135" t="str">
        <f t="shared" si="74"/>
        <v>ASRCMS202202</v>
      </c>
      <c r="T1135" s="957">
        <f t="shared" si="75"/>
        <v>45230</v>
      </c>
      <c r="U1135" t="str">
        <f t="shared" si="76"/>
        <v>Unaudited</v>
      </c>
    </row>
    <row r="1136" spans="1:21" x14ac:dyDescent="0.25">
      <c r="A1136" t="s">
        <v>438</v>
      </c>
      <c r="B1136" t="s">
        <v>1380</v>
      </c>
      <c r="C1136" t="s">
        <v>1381</v>
      </c>
      <c r="D1136" s="15">
        <v>1900</v>
      </c>
      <c r="E1136" s="121">
        <v>1</v>
      </c>
      <c r="F1136" t="s">
        <v>1026</v>
      </c>
      <c r="G1136" s="121" t="s">
        <v>1379</v>
      </c>
      <c r="H1136" t="s">
        <v>384</v>
      </c>
      <c r="I1136" t="s">
        <v>489</v>
      </c>
      <c r="J1136" t="s">
        <v>434</v>
      </c>
      <c r="K1136" t="s">
        <v>435</v>
      </c>
      <c r="L1136" s="755">
        <v>4.5</v>
      </c>
      <c r="M1136" t="s">
        <v>32</v>
      </c>
      <c r="N1136" s="680">
        <f t="shared" ca="1" si="73"/>
        <v>0</v>
      </c>
      <c r="O1136" s="680">
        <f t="shared" ca="1" si="73"/>
        <v>0</v>
      </c>
      <c r="P1136" s="680">
        <f t="shared" ca="1" si="73"/>
        <v>0</v>
      </c>
      <c r="Q1136" s="680">
        <f t="shared" ca="1" si="73"/>
        <v>0</v>
      </c>
      <c r="R1136" s="680">
        <f t="shared" ca="1" si="73"/>
        <v>0</v>
      </c>
      <c r="S1136" t="str">
        <f t="shared" si="74"/>
        <v>ASRCMS202202</v>
      </c>
      <c r="T1136" s="957">
        <f t="shared" si="75"/>
        <v>45230</v>
      </c>
      <c r="U1136" t="str">
        <f t="shared" si="76"/>
        <v>Unaudited</v>
      </c>
    </row>
    <row r="1137" spans="1:21" x14ac:dyDescent="0.25">
      <c r="A1137" t="s">
        <v>438</v>
      </c>
      <c r="B1137" t="s">
        <v>1380</v>
      </c>
      <c r="C1137" t="s">
        <v>1381</v>
      </c>
      <c r="D1137" s="15">
        <v>1900</v>
      </c>
      <c r="E1137" s="121">
        <v>1</v>
      </c>
      <c r="F1137" t="s">
        <v>1026</v>
      </c>
      <c r="G1137" s="121" t="s">
        <v>1379</v>
      </c>
      <c r="H1137" t="s">
        <v>384</v>
      </c>
      <c r="I1137" t="s">
        <v>489</v>
      </c>
      <c r="J1137" t="s">
        <v>434</v>
      </c>
      <c r="K1137" t="s">
        <v>435</v>
      </c>
      <c r="L1137" s="755" t="s">
        <v>939</v>
      </c>
      <c r="M1137" t="s">
        <v>930</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ASRCMS202202</v>
      </c>
      <c r="T1137" s="957">
        <f t="shared" si="75"/>
        <v>45230</v>
      </c>
      <c r="U1137" t="str">
        <f t="shared" si="76"/>
        <v>Unaudited</v>
      </c>
    </row>
    <row r="1138" spans="1:21" x14ac:dyDescent="0.25">
      <c r="A1138" t="s">
        <v>438</v>
      </c>
      <c r="B1138" t="s">
        <v>1380</v>
      </c>
      <c r="C1138" t="s">
        <v>1381</v>
      </c>
      <c r="D1138" s="15">
        <v>1900</v>
      </c>
      <c r="E1138" s="121">
        <v>1</v>
      </c>
      <c r="F1138" t="s">
        <v>1026</v>
      </c>
      <c r="G1138" s="121" t="s">
        <v>1379</v>
      </c>
      <c r="H1138" t="s">
        <v>384</v>
      </c>
      <c r="I1138" t="s">
        <v>489</v>
      </c>
      <c r="J1138" t="s">
        <v>434</v>
      </c>
      <c r="K1138" t="s">
        <v>435</v>
      </c>
      <c r="L1138" s="755" t="s">
        <v>194</v>
      </c>
      <c r="M1138" t="s">
        <v>40</v>
      </c>
      <c r="N1138" s="680">
        <f t="shared" ca="1" si="77"/>
        <v>0</v>
      </c>
      <c r="O1138" s="680">
        <f t="shared" ca="1" si="77"/>
        <v>0</v>
      </c>
      <c r="P1138" s="680">
        <f t="shared" ca="1" si="77"/>
        <v>0</v>
      </c>
      <c r="Q1138" s="680">
        <f t="shared" ca="1" si="77"/>
        <v>0</v>
      </c>
      <c r="R1138" s="680">
        <f t="shared" ca="1" si="77"/>
        <v>0</v>
      </c>
      <c r="S1138" t="str">
        <f t="shared" si="74"/>
        <v>ASRCMS202202</v>
      </c>
      <c r="T1138" s="957">
        <f t="shared" si="75"/>
        <v>45230</v>
      </c>
      <c r="U1138" t="str">
        <f t="shared" si="76"/>
        <v>Unaudited</v>
      </c>
    </row>
    <row r="1139" spans="1:21" x14ac:dyDescent="0.25">
      <c r="A1139" t="s">
        <v>438</v>
      </c>
      <c r="B1139" t="s">
        <v>1380</v>
      </c>
      <c r="C1139" t="s">
        <v>1381</v>
      </c>
      <c r="D1139" s="15">
        <v>1900</v>
      </c>
      <c r="E1139" s="121">
        <v>1</v>
      </c>
      <c r="F1139" t="s">
        <v>1026</v>
      </c>
      <c r="G1139" s="121" t="s">
        <v>1379</v>
      </c>
      <c r="H1139" t="s">
        <v>384</v>
      </c>
      <c r="I1139" t="s">
        <v>489</v>
      </c>
      <c r="J1139" t="s">
        <v>434</v>
      </c>
      <c r="K1139" t="s">
        <v>435</v>
      </c>
      <c r="L1139" s="755" t="s">
        <v>193</v>
      </c>
      <c r="M1139" t="s">
        <v>330</v>
      </c>
      <c r="N1139" s="680">
        <f t="shared" ca="1" si="77"/>
        <v>0</v>
      </c>
      <c r="O1139" s="680">
        <f t="shared" ca="1" si="77"/>
        <v>0</v>
      </c>
      <c r="P1139" s="680">
        <f t="shared" ca="1" si="77"/>
        <v>0</v>
      </c>
      <c r="Q1139" s="680">
        <f t="shared" ca="1" si="77"/>
        <v>0</v>
      </c>
      <c r="R1139" s="680">
        <f t="shared" ca="1" si="77"/>
        <v>0</v>
      </c>
      <c r="S1139" t="str">
        <f t="shared" si="74"/>
        <v>ASRCMS202202</v>
      </c>
      <c r="T1139" s="957">
        <f t="shared" si="75"/>
        <v>45230</v>
      </c>
      <c r="U1139" t="str">
        <f t="shared" si="76"/>
        <v>Unaudited</v>
      </c>
    </row>
    <row r="1140" spans="1:21" x14ac:dyDescent="0.25">
      <c r="A1140" t="s">
        <v>438</v>
      </c>
      <c r="B1140" t="s">
        <v>1380</v>
      </c>
      <c r="C1140" t="s">
        <v>1381</v>
      </c>
      <c r="D1140" s="15">
        <v>1900</v>
      </c>
      <c r="E1140" s="121">
        <v>1</v>
      </c>
      <c r="F1140" t="s">
        <v>1026</v>
      </c>
      <c r="G1140" s="121" t="s">
        <v>1379</v>
      </c>
      <c r="H1140" t="s">
        <v>384</v>
      </c>
      <c r="I1140" t="s">
        <v>489</v>
      </c>
      <c r="J1140" t="s">
        <v>451</v>
      </c>
      <c r="K1140" t="s">
        <v>436</v>
      </c>
      <c r="L1140" s="755" t="s">
        <v>79</v>
      </c>
      <c r="M1140" t="s">
        <v>27</v>
      </c>
      <c r="N1140" s="680">
        <f t="shared" ca="1" si="77"/>
        <v>0</v>
      </c>
      <c r="O1140" s="680">
        <f t="shared" ca="1" si="77"/>
        <v>0</v>
      </c>
      <c r="P1140" s="680">
        <f t="shared" ca="1" si="77"/>
        <v>0</v>
      </c>
      <c r="Q1140" s="680">
        <f t="shared" ca="1" si="77"/>
        <v>0</v>
      </c>
      <c r="R1140" s="680">
        <f t="shared" ca="1" si="77"/>
        <v>0</v>
      </c>
      <c r="S1140" t="str">
        <f t="shared" si="74"/>
        <v>ASRCMS202202</v>
      </c>
      <c r="T1140" s="957">
        <f t="shared" si="75"/>
        <v>45230</v>
      </c>
      <c r="U1140" t="str">
        <f t="shared" si="76"/>
        <v>Unaudited</v>
      </c>
    </row>
    <row r="1141" spans="1:21" x14ac:dyDescent="0.25">
      <c r="A1141" t="s">
        <v>438</v>
      </c>
      <c r="B1141" t="s">
        <v>1380</v>
      </c>
      <c r="C1141" t="s">
        <v>1381</v>
      </c>
      <c r="D1141" s="15">
        <v>1900</v>
      </c>
      <c r="E1141" s="121">
        <v>1</v>
      </c>
      <c r="F1141" t="s">
        <v>1026</v>
      </c>
      <c r="G1141" s="121" t="s">
        <v>1379</v>
      </c>
      <c r="H1141" t="s">
        <v>384</v>
      </c>
      <c r="I1141" t="s">
        <v>489</v>
      </c>
      <c r="J1141" t="s">
        <v>451</v>
      </c>
      <c r="K1141" t="s">
        <v>436</v>
      </c>
      <c r="L1141" s="755" t="s">
        <v>80</v>
      </c>
      <c r="M1141" t="s">
        <v>98</v>
      </c>
      <c r="N1141" s="680">
        <f t="shared" ca="1" si="77"/>
        <v>0</v>
      </c>
      <c r="O1141" s="680">
        <f t="shared" ca="1" si="77"/>
        <v>0</v>
      </c>
      <c r="P1141" s="680">
        <f t="shared" ca="1" si="77"/>
        <v>0</v>
      </c>
      <c r="Q1141" s="680">
        <f t="shared" ca="1" si="77"/>
        <v>0</v>
      </c>
      <c r="R1141" s="680">
        <f t="shared" ca="1" si="77"/>
        <v>0</v>
      </c>
      <c r="S1141" t="str">
        <f t="shared" si="74"/>
        <v>ASRCMS202202</v>
      </c>
      <c r="T1141" s="957">
        <f t="shared" si="75"/>
        <v>45230</v>
      </c>
      <c r="U1141" t="str">
        <f t="shared" si="76"/>
        <v>Unaudited</v>
      </c>
    </row>
    <row r="1142" spans="1:21" x14ac:dyDescent="0.25">
      <c r="A1142" t="s">
        <v>438</v>
      </c>
      <c r="B1142" t="s">
        <v>1380</v>
      </c>
      <c r="C1142" t="s">
        <v>1381</v>
      </c>
      <c r="D1142" s="15">
        <v>1900</v>
      </c>
      <c r="E1142" s="121">
        <v>1</v>
      </c>
      <c r="F1142" t="s">
        <v>1026</v>
      </c>
      <c r="G1142" s="121" t="s">
        <v>1379</v>
      </c>
      <c r="H1142" t="s">
        <v>384</v>
      </c>
      <c r="I1142" t="s">
        <v>489</v>
      </c>
      <c r="J1142" t="s">
        <v>451</v>
      </c>
      <c r="K1142" t="s">
        <v>436</v>
      </c>
      <c r="L1142" s="755" t="s">
        <v>81</v>
      </c>
      <c r="M1142" t="s">
        <v>99</v>
      </c>
      <c r="N1142" s="680">
        <f t="shared" ca="1" si="77"/>
        <v>0</v>
      </c>
      <c r="O1142" s="680">
        <f t="shared" ca="1" si="77"/>
        <v>0</v>
      </c>
      <c r="P1142" s="680">
        <f t="shared" ca="1" si="77"/>
        <v>0</v>
      </c>
      <c r="Q1142" s="680">
        <f t="shared" ca="1" si="77"/>
        <v>0</v>
      </c>
      <c r="R1142" s="680">
        <f t="shared" ca="1" si="77"/>
        <v>0</v>
      </c>
      <c r="S1142" t="str">
        <f t="shared" si="74"/>
        <v>ASRCMS202202</v>
      </c>
      <c r="T1142" s="957">
        <f t="shared" si="75"/>
        <v>45230</v>
      </c>
      <c r="U1142" t="str">
        <f t="shared" si="76"/>
        <v>Unaudited</v>
      </c>
    </row>
    <row r="1143" spans="1:21" x14ac:dyDescent="0.25">
      <c r="A1143" t="s">
        <v>438</v>
      </c>
      <c r="B1143" t="s">
        <v>1380</v>
      </c>
      <c r="C1143" t="s">
        <v>1381</v>
      </c>
      <c r="D1143" s="15">
        <v>1900</v>
      </c>
      <c r="E1143" s="121">
        <v>1</v>
      </c>
      <c r="F1143" t="s">
        <v>1026</v>
      </c>
      <c r="G1143" s="121" t="s">
        <v>1379</v>
      </c>
      <c r="H1143" t="s">
        <v>384</v>
      </c>
      <c r="I1143" t="s">
        <v>489</v>
      </c>
      <c r="J1143" t="s">
        <v>451</v>
      </c>
      <c r="K1143" t="s">
        <v>436</v>
      </c>
      <c r="L1143" s="755" t="s">
        <v>82</v>
      </c>
      <c r="M1143" t="s">
        <v>100</v>
      </c>
      <c r="N1143" s="680">
        <f t="shared" ca="1" si="77"/>
        <v>0</v>
      </c>
      <c r="O1143" s="680">
        <f t="shared" ca="1" si="77"/>
        <v>0</v>
      </c>
      <c r="P1143" s="680">
        <f t="shared" ca="1" si="77"/>
        <v>0</v>
      </c>
      <c r="Q1143" s="680">
        <f t="shared" ca="1" si="77"/>
        <v>0</v>
      </c>
      <c r="R1143" s="680">
        <f t="shared" ca="1" si="77"/>
        <v>0</v>
      </c>
      <c r="S1143" t="str">
        <f t="shared" si="74"/>
        <v>ASRCMS202202</v>
      </c>
      <c r="T1143" s="957">
        <f t="shared" si="75"/>
        <v>45230</v>
      </c>
      <c r="U1143" t="str">
        <f t="shared" si="76"/>
        <v>Unaudited</v>
      </c>
    </row>
    <row r="1144" spans="1:21" x14ac:dyDescent="0.25">
      <c r="A1144" t="s">
        <v>438</v>
      </c>
      <c r="B1144" t="s">
        <v>1380</v>
      </c>
      <c r="C1144" t="s">
        <v>1381</v>
      </c>
      <c r="D1144" s="15">
        <v>1900</v>
      </c>
      <c r="E1144" s="121">
        <v>1</v>
      </c>
      <c r="F1144" t="s">
        <v>1026</v>
      </c>
      <c r="G1144" s="121" t="s">
        <v>1379</v>
      </c>
      <c r="H1144" t="s">
        <v>384</v>
      </c>
      <c r="I1144" t="s">
        <v>489</v>
      </c>
      <c r="J1144" t="s">
        <v>451</v>
      </c>
      <c r="K1144" t="s">
        <v>436</v>
      </c>
      <c r="L1144" s="755" t="s">
        <v>217</v>
      </c>
      <c r="M1144" t="s">
        <v>101</v>
      </c>
      <c r="N1144" s="680">
        <f t="shared" ca="1" si="77"/>
        <v>0</v>
      </c>
      <c r="O1144" s="680">
        <f t="shared" ca="1" si="77"/>
        <v>0</v>
      </c>
      <c r="P1144" s="680">
        <f t="shared" ca="1" si="77"/>
        <v>0</v>
      </c>
      <c r="Q1144" s="680">
        <f t="shared" ca="1" si="77"/>
        <v>0</v>
      </c>
      <c r="R1144" s="680">
        <f t="shared" ca="1" si="77"/>
        <v>0</v>
      </c>
      <c r="S1144" t="str">
        <f t="shared" si="74"/>
        <v>ASRCMS202202</v>
      </c>
      <c r="T1144" s="957">
        <f t="shared" si="75"/>
        <v>45230</v>
      </c>
      <c r="U1144" t="str">
        <f t="shared" si="76"/>
        <v>Unaudited</v>
      </c>
    </row>
    <row r="1145" spans="1:21" x14ac:dyDescent="0.25">
      <c r="A1145" t="s">
        <v>438</v>
      </c>
      <c r="B1145" t="s">
        <v>1380</v>
      </c>
      <c r="C1145" t="s">
        <v>1381</v>
      </c>
      <c r="D1145" s="15">
        <v>1900</v>
      </c>
      <c r="E1145" s="121">
        <v>1</v>
      </c>
      <c r="F1145" t="s">
        <v>1026</v>
      </c>
      <c r="G1145" s="121" t="s">
        <v>1379</v>
      </c>
      <c r="H1145" t="s">
        <v>384</v>
      </c>
      <c r="I1145" t="s">
        <v>489</v>
      </c>
      <c r="J1145" t="s">
        <v>451</v>
      </c>
      <c r="K1145" t="s">
        <v>436</v>
      </c>
      <c r="L1145" s="755" t="s">
        <v>216</v>
      </c>
      <c r="M1145" t="s">
        <v>28</v>
      </c>
      <c r="N1145" s="680">
        <f t="shared" ca="1" si="77"/>
        <v>0</v>
      </c>
      <c r="O1145" s="680">
        <f t="shared" ca="1" si="77"/>
        <v>0</v>
      </c>
      <c r="P1145" s="680">
        <f t="shared" ca="1" si="77"/>
        <v>0</v>
      </c>
      <c r="Q1145" s="680">
        <f t="shared" ca="1" si="77"/>
        <v>0</v>
      </c>
      <c r="R1145" s="680">
        <f t="shared" ca="1" si="77"/>
        <v>0</v>
      </c>
      <c r="S1145" t="str">
        <f t="shared" si="74"/>
        <v>ASRCMS202202</v>
      </c>
      <c r="T1145" s="957">
        <f t="shared" si="75"/>
        <v>45230</v>
      </c>
      <c r="U1145" t="str">
        <f t="shared" si="76"/>
        <v>Unaudited</v>
      </c>
    </row>
    <row r="1146" spans="1:21" x14ac:dyDescent="0.25">
      <c r="A1146" t="s">
        <v>438</v>
      </c>
      <c r="B1146" t="s">
        <v>1380</v>
      </c>
      <c r="C1146" t="s">
        <v>1381</v>
      </c>
      <c r="D1146" s="15">
        <v>1900</v>
      </c>
      <c r="E1146" s="121">
        <v>1</v>
      </c>
      <c r="F1146" t="s">
        <v>1026</v>
      </c>
      <c r="G1146" s="121" t="s">
        <v>1379</v>
      </c>
      <c r="H1146" t="s">
        <v>384</v>
      </c>
      <c r="I1146" t="s">
        <v>489</v>
      </c>
      <c r="J1146" t="s">
        <v>437</v>
      </c>
      <c r="K1146" t="s">
        <v>437</v>
      </c>
      <c r="L1146" s="755" t="s">
        <v>84</v>
      </c>
      <c r="M1146" t="s">
        <v>328</v>
      </c>
      <c r="N1146" s="680">
        <f t="shared" ca="1" si="77"/>
        <v>0</v>
      </c>
      <c r="O1146" s="680">
        <f t="shared" ca="1" si="77"/>
        <v>0</v>
      </c>
      <c r="P1146" s="680">
        <f t="shared" ca="1" si="77"/>
        <v>0</v>
      </c>
      <c r="Q1146" s="680">
        <f t="shared" ca="1" si="77"/>
        <v>0</v>
      </c>
      <c r="R1146" s="680">
        <f t="shared" ca="1" si="77"/>
        <v>0</v>
      </c>
      <c r="S1146" t="str">
        <f t="shared" si="74"/>
        <v>ASRCMS202202</v>
      </c>
      <c r="T1146" s="957">
        <f t="shared" si="75"/>
        <v>45230</v>
      </c>
      <c r="U1146" t="str">
        <f t="shared" si="76"/>
        <v>Unaudited</v>
      </c>
    </row>
    <row r="1147" spans="1:21" x14ac:dyDescent="0.25">
      <c r="A1147" t="s">
        <v>438</v>
      </c>
      <c r="B1147" t="s">
        <v>1380</v>
      </c>
      <c r="C1147" t="s">
        <v>1381</v>
      </c>
      <c r="D1147" s="15">
        <v>1900</v>
      </c>
      <c r="E1147" s="121">
        <v>1</v>
      </c>
      <c r="F1147" t="s">
        <v>1026</v>
      </c>
      <c r="G1147" s="121" t="s">
        <v>1379</v>
      </c>
      <c r="H1147" t="s">
        <v>384</v>
      </c>
      <c r="I1147" t="s">
        <v>489</v>
      </c>
      <c r="J1147" t="s">
        <v>437</v>
      </c>
      <c r="K1147" t="s">
        <v>437</v>
      </c>
      <c r="L1147" s="755" t="s">
        <v>85</v>
      </c>
      <c r="M1147" t="s">
        <v>326</v>
      </c>
      <c r="N1147" s="680">
        <f t="shared" ca="1" si="77"/>
        <v>0</v>
      </c>
      <c r="O1147" s="680">
        <f t="shared" ca="1" si="77"/>
        <v>0</v>
      </c>
      <c r="P1147" s="680">
        <f t="shared" ca="1" si="77"/>
        <v>0</v>
      </c>
      <c r="Q1147" s="680">
        <f t="shared" ca="1" si="77"/>
        <v>0</v>
      </c>
      <c r="R1147" s="680">
        <f t="shared" ca="1" si="77"/>
        <v>0</v>
      </c>
      <c r="S1147" t="str">
        <f t="shared" si="74"/>
        <v>ASRCMS202202</v>
      </c>
      <c r="T1147" s="957">
        <f t="shared" si="75"/>
        <v>45230</v>
      </c>
      <c r="U1147" t="str">
        <f t="shared" si="76"/>
        <v>Unaudited</v>
      </c>
    </row>
    <row r="1148" spans="1:21" x14ac:dyDescent="0.25">
      <c r="A1148" t="s">
        <v>438</v>
      </c>
      <c r="B1148" t="s">
        <v>1380</v>
      </c>
      <c r="C1148" t="s">
        <v>1381</v>
      </c>
      <c r="D1148" s="15">
        <v>1900</v>
      </c>
      <c r="E1148" s="121">
        <v>1</v>
      </c>
      <c r="F1148" t="s">
        <v>1026</v>
      </c>
      <c r="G1148" s="121" t="s">
        <v>1379</v>
      </c>
      <c r="H1148" t="s">
        <v>384</v>
      </c>
      <c r="I1148" t="s">
        <v>489</v>
      </c>
      <c r="J1148" t="s">
        <v>437</v>
      </c>
      <c r="K1148" t="s">
        <v>437</v>
      </c>
      <c r="L1148" s="755" t="s">
        <v>86</v>
      </c>
      <c r="M1148" t="s">
        <v>495</v>
      </c>
      <c r="N1148" s="680">
        <f t="shared" ca="1" si="77"/>
        <v>0</v>
      </c>
      <c r="O1148" s="680">
        <f t="shared" ca="1" si="77"/>
        <v>0</v>
      </c>
      <c r="P1148" s="680">
        <f t="shared" ca="1" si="77"/>
        <v>0</v>
      </c>
      <c r="Q1148" s="680">
        <f t="shared" ca="1" si="77"/>
        <v>0</v>
      </c>
      <c r="R1148" s="680">
        <f t="shared" ca="1" si="77"/>
        <v>0</v>
      </c>
      <c r="S1148" t="str">
        <f t="shared" si="74"/>
        <v>ASRCMS202202</v>
      </c>
      <c r="T1148" s="957">
        <f t="shared" si="75"/>
        <v>45230</v>
      </c>
      <c r="U1148" t="str">
        <f t="shared" si="76"/>
        <v>Unaudited</v>
      </c>
    </row>
    <row r="1149" spans="1:21" x14ac:dyDescent="0.25">
      <c r="A1149" t="s">
        <v>438</v>
      </c>
      <c r="B1149" t="s">
        <v>1380</v>
      </c>
      <c r="C1149" t="s">
        <v>1381</v>
      </c>
      <c r="D1149" s="15">
        <v>1900</v>
      </c>
      <c r="E1149" s="121">
        <v>1</v>
      </c>
      <c r="F1149" t="s">
        <v>1026</v>
      </c>
      <c r="G1149" s="121" t="s">
        <v>1379</v>
      </c>
      <c r="H1149" t="s">
        <v>384</v>
      </c>
      <c r="I1149" t="s">
        <v>489</v>
      </c>
      <c r="J1149" t="s">
        <v>437</v>
      </c>
      <c r="K1149" t="s">
        <v>437</v>
      </c>
      <c r="L1149" s="755" t="s">
        <v>87</v>
      </c>
      <c r="M1149" t="s">
        <v>496</v>
      </c>
      <c r="N1149" s="680">
        <f t="shared" ca="1" si="77"/>
        <v>0</v>
      </c>
      <c r="O1149" s="680">
        <f t="shared" ca="1" si="77"/>
        <v>0</v>
      </c>
      <c r="P1149" s="680">
        <f t="shared" ca="1" si="77"/>
        <v>0</v>
      </c>
      <c r="Q1149" s="680">
        <f t="shared" ca="1" si="77"/>
        <v>0</v>
      </c>
      <c r="R1149" s="680">
        <f t="shared" ca="1" si="77"/>
        <v>0</v>
      </c>
      <c r="S1149" t="str">
        <f t="shared" si="74"/>
        <v>ASRCMS202202</v>
      </c>
      <c r="T1149" s="957">
        <f t="shared" si="75"/>
        <v>45230</v>
      </c>
      <c r="U1149" t="str">
        <f t="shared" si="76"/>
        <v>Unaudited</v>
      </c>
    </row>
    <row r="1150" spans="1:21" x14ac:dyDescent="0.25">
      <c r="A1150" t="s">
        <v>438</v>
      </c>
      <c r="B1150" t="s">
        <v>1380</v>
      </c>
      <c r="C1150" t="s">
        <v>1381</v>
      </c>
      <c r="D1150" s="15">
        <v>1900</v>
      </c>
      <c r="E1150" s="121">
        <v>1</v>
      </c>
      <c r="F1150" t="s">
        <v>1026</v>
      </c>
      <c r="G1150" s="121" t="s">
        <v>1379</v>
      </c>
      <c r="H1150" t="s">
        <v>384</v>
      </c>
      <c r="I1150" t="s">
        <v>489</v>
      </c>
      <c r="J1150" t="s">
        <v>437</v>
      </c>
      <c r="K1150" t="s">
        <v>437</v>
      </c>
      <c r="L1150" s="755" t="s">
        <v>214</v>
      </c>
      <c r="M1150" t="s">
        <v>497</v>
      </c>
      <c r="N1150" s="680">
        <f t="shared" ca="1" si="77"/>
        <v>0</v>
      </c>
      <c r="O1150" s="680">
        <f t="shared" ca="1" si="77"/>
        <v>0</v>
      </c>
      <c r="P1150" s="680">
        <f t="shared" ca="1" si="77"/>
        <v>0</v>
      </c>
      <c r="Q1150" s="680">
        <f t="shared" ca="1" si="77"/>
        <v>0</v>
      </c>
      <c r="R1150" s="680">
        <f t="shared" ca="1" si="77"/>
        <v>0</v>
      </c>
      <c r="S1150" t="str">
        <f t="shared" si="74"/>
        <v>ASRCMS202202</v>
      </c>
      <c r="T1150" s="957">
        <f t="shared" si="75"/>
        <v>45230</v>
      </c>
      <c r="U1150" t="str">
        <f t="shared" si="76"/>
        <v>Unaudited</v>
      </c>
    </row>
    <row r="1151" spans="1:21" x14ac:dyDescent="0.25">
      <c r="A1151" t="s">
        <v>438</v>
      </c>
      <c r="B1151" t="s">
        <v>1380</v>
      </c>
      <c r="C1151" t="s">
        <v>1381</v>
      </c>
      <c r="D1151" s="15">
        <v>1900</v>
      </c>
      <c r="E1151" s="121">
        <v>1</v>
      </c>
      <c r="F1151" t="s">
        <v>1026</v>
      </c>
      <c r="G1151" s="121" t="s">
        <v>1379</v>
      </c>
      <c r="H1151" t="s">
        <v>384</v>
      </c>
      <c r="I1151" t="s">
        <v>490</v>
      </c>
      <c r="J1151" t="s">
        <v>26</v>
      </c>
      <c r="K1151" t="s">
        <v>26</v>
      </c>
      <c r="L1151" s="755" t="s">
        <v>205</v>
      </c>
      <c r="M1151" t="s">
        <v>26</v>
      </c>
      <c r="N1151" s="680">
        <f t="shared" ca="1" si="77"/>
        <v>0</v>
      </c>
      <c r="O1151" s="680">
        <f t="shared" ca="1" si="77"/>
        <v>0</v>
      </c>
      <c r="P1151" s="680">
        <f t="shared" ca="1" si="77"/>
        <v>0</v>
      </c>
      <c r="Q1151" s="680">
        <f t="shared" ca="1" si="77"/>
        <v>0</v>
      </c>
      <c r="R1151" s="680">
        <f t="shared" ca="1" si="77"/>
        <v>0</v>
      </c>
      <c r="S1151" t="str">
        <f t="shared" si="74"/>
        <v>ASRCMS202202</v>
      </c>
      <c r="T1151" s="957">
        <f t="shared" si="75"/>
        <v>45230</v>
      </c>
      <c r="U1151" t="str">
        <f t="shared" si="76"/>
        <v>Unaudited</v>
      </c>
    </row>
    <row r="1152" spans="1:21" x14ac:dyDescent="0.25">
      <c r="A1152" t="s">
        <v>438</v>
      </c>
      <c r="B1152" t="s">
        <v>1380</v>
      </c>
      <c r="C1152" t="s">
        <v>1381</v>
      </c>
      <c r="D1152" s="15">
        <v>1900</v>
      </c>
      <c r="E1152" s="121">
        <v>1</v>
      </c>
      <c r="F1152" t="s">
        <v>439</v>
      </c>
      <c r="G1152" s="121">
        <v>91</v>
      </c>
      <c r="H1152" t="s">
        <v>385</v>
      </c>
      <c r="I1152" t="s">
        <v>433</v>
      </c>
      <c r="J1152" t="s">
        <v>433</v>
      </c>
      <c r="K1152" t="s">
        <v>433</v>
      </c>
      <c r="M1152" t="s">
        <v>433</v>
      </c>
      <c r="N1152" s="680">
        <f t="shared" ca="1" si="77"/>
        <v>0</v>
      </c>
      <c r="O1152" s="680">
        <f t="shared" ca="1" si="77"/>
        <v>0</v>
      </c>
      <c r="P1152" s="680">
        <f t="shared" ca="1" si="77"/>
        <v>0</v>
      </c>
      <c r="Q1152" s="680">
        <f t="shared" ca="1" si="77"/>
        <v>0</v>
      </c>
      <c r="R1152" s="680">
        <f t="shared" ca="1" si="77"/>
        <v>0</v>
      </c>
      <c r="S1152" t="str">
        <f t="shared" si="74"/>
        <v>ASRCMS202202</v>
      </c>
      <c r="T1152" s="957">
        <f t="shared" si="75"/>
        <v>45230</v>
      </c>
      <c r="U1152" t="str">
        <f t="shared" si="76"/>
        <v>Unaudited</v>
      </c>
    </row>
    <row r="1153" spans="1:21" x14ac:dyDescent="0.25">
      <c r="A1153" t="s">
        <v>438</v>
      </c>
      <c r="B1153" t="s">
        <v>1380</v>
      </c>
      <c r="C1153" t="s">
        <v>1381</v>
      </c>
      <c r="D1153" s="15">
        <v>1900</v>
      </c>
      <c r="E1153" s="121">
        <v>1</v>
      </c>
      <c r="F1153" t="s">
        <v>439</v>
      </c>
      <c r="G1153" s="121">
        <v>91</v>
      </c>
      <c r="H1153" t="s">
        <v>385</v>
      </c>
      <c r="I1153" t="s">
        <v>488</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ASRCMS202202</v>
      </c>
      <c r="T1153" s="957">
        <f t="shared" si="75"/>
        <v>45230</v>
      </c>
      <c r="U1153" t="str">
        <f t="shared" si="76"/>
        <v>Unaudited</v>
      </c>
    </row>
    <row r="1154" spans="1:21" x14ac:dyDescent="0.25">
      <c r="A1154" t="s">
        <v>438</v>
      </c>
      <c r="B1154" t="s">
        <v>1380</v>
      </c>
      <c r="C1154" t="s">
        <v>1381</v>
      </c>
      <c r="D1154" s="15">
        <v>1900</v>
      </c>
      <c r="E1154" s="121">
        <v>1</v>
      </c>
      <c r="F1154" t="s">
        <v>439</v>
      </c>
      <c r="G1154" s="121">
        <v>91</v>
      </c>
      <c r="H1154" t="s">
        <v>385</v>
      </c>
      <c r="I1154" t="s">
        <v>488</v>
      </c>
      <c r="J1154" t="s">
        <v>12</v>
      </c>
      <c r="K1154" t="s">
        <v>223</v>
      </c>
      <c r="L1154" s="755">
        <v>1.2</v>
      </c>
      <c r="M1154" t="s">
        <v>223</v>
      </c>
      <c r="N1154" s="680">
        <f t="shared" ca="1" si="77"/>
        <v>0</v>
      </c>
      <c r="O1154" s="680">
        <f t="shared" ca="1" si="77"/>
        <v>0</v>
      </c>
      <c r="P1154" s="680">
        <f t="shared" ca="1" si="77"/>
        <v>0</v>
      </c>
      <c r="Q1154" s="680">
        <f t="shared" ca="1" si="77"/>
        <v>0</v>
      </c>
      <c r="R1154" s="680">
        <f t="shared" ca="1" si="77"/>
        <v>0</v>
      </c>
      <c r="S1154" t="str">
        <f t="shared" ref="S1154:S1217" si="78">file_name</f>
        <v>ASRCMS202202</v>
      </c>
      <c r="T1154" s="957">
        <f t="shared" ref="T1154:T1217" si="79">file_date</f>
        <v>45230</v>
      </c>
      <c r="U1154" t="str">
        <f t="shared" ref="U1154:U1217" si="80">status</f>
        <v>Unaudited</v>
      </c>
    </row>
    <row r="1155" spans="1:21" x14ac:dyDescent="0.25">
      <c r="A1155" t="s">
        <v>438</v>
      </c>
      <c r="B1155" t="s">
        <v>1380</v>
      </c>
      <c r="C1155" t="s">
        <v>1381</v>
      </c>
      <c r="D1155" s="15">
        <v>1900</v>
      </c>
      <c r="E1155" s="121">
        <v>1</v>
      </c>
      <c r="F1155" t="s">
        <v>439</v>
      </c>
      <c r="G1155" s="121">
        <v>91</v>
      </c>
      <c r="H1155" t="s">
        <v>385</v>
      </c>
      <c r="I1155" t="s">
        <v>488</v>
      </c>
      <c r="J1155" t="s">
        <v>12</v>
      </c>
      <c r="K1155" t="s">
        <v>1318</v>
      </c>
      <c r="L1155" s="755" t="s">
        <v>1314</v>
      </c>
      <c r="M1155" t="s">
        <v>1318</v>
      </c>
      <c r="N1155" s="680">
        <f t="shared" ca="1" si="77"/>
        <v>0</v>
      </c>
      <c r="O1155" s="680">
        <f t="shared" ca="1" si="77"/>
        <v>0</v>
      </c>
      <c r="P1155" s="680">
        <f t="shared" ca="1" si="77"/>
        <v>0</v>
      </c>
      <c r="Q1155" s="680">
        <f t="shared" ca="1" si="77"/>
        <v>0</v>
      </c>
      <c r="R1155" s="680">
        <f t="shared" ca="1" si="77"/>
        <v>0</v>
      </c>
      <c r="S1155" t="str">
        <f t="shared" si="78"/>
        <v>ASRCMS202202</v>
      </c>
      <c r="T1155" s="957">
        <f t="shared" si="79"/>
        <v>45230</v>
      </c>
      <c r="U1155" t="str">
        <f t="shared" si="80"/>
        <v>Unaudited</v>
      </c>
    </row>
    <row r="1156" spans="1:21" x14ac:dyDescent="0.25">
      <c r="A1156" t="s">
        <v>438</v>
      </c>
      <c r="B1156" t="s">
        <v>1380</v>
      </c>
      <c r="C1156" t="s">
        <v>1381</v>
      </c>
      <c r="D1156" s="15">
        <v>1900</v>
      </c>
      <c r="E1156" s="121">
        <v>1</v>
      </c>
      <c r="F1156" t="s">
        <v>439</v>
      </c>
      <c r="G1156" s="121">
        <v>91</v>
      </c>
      <c r="H1156" t="s">
        <v>385</v>
      </c>
      <c r="I1156" t="s">
        <v>488</v>
      </c>
      <c r="J1156" t="s">
        <v>12</v>
      </c>
      <c r="K1156" t="s">
        <v>1320</v>
      </c>
      <c r="L1156" s="755" t="s">
        <v>1319</v>
      </c>
      <c r="M1156" t="s">
        <v>1320</v>
      </c>
      <c r="N1156" s="680">
        <f t="shared" ca="1" si="77"/>
        <v>0</v>
      </c>
      <c r="O1156" s="680">
        <f t="shared" ca="1" si="77"/>
        <v>0</v>
      </c>
      <c r="P1156" s="680">
        <f t="shared" ca="1" si="77"/>
        <v>0</v>
      </c>
      <c r="Q1156" s="680">
        <f t="shared" ca="1" si="77"/>
        <v>0</v>
      </c>
      <c r="R1156" s="680">
        <f t="shared" ca="1" si="77"/>
        <v>0</v>
      </c>
      <c r="S1156" t="str">
        <f t="shared" si="78"/>
        <v>ASRCMS202202</v>
      </c>
      <c r="T1156" s="957">
        <f t="shared" si="79"/>
        <v>45230</v>
      </c>
      <c r="U1156" t="str">
        <f t="shared" si="80"/>
        <v>Unaudited</v>
      </c>
    </row>
    <row r="1157" spans="1:21" x14ac:dyDescent="0.25">
      <c r="A1157" t="s">
        <v>438</v>
      </c>
      <c r="B1157" t="s">
        <v>1380</v>
      </c>
      <c r="C1157" t="s">
        <v>1381</v>
      </c>
      <c r="D1157" s="15">
        <v>1900</v>
      </c>
      <c r="E1157" s="121">
        <v>1</v>
      </c>
      <c r="F1157" t="s">
        <v>439</v>
      </c>
      <c r="G1157" s="121">
        <v>91</v>
      </c>
      <c r="H1157" t="s">
        <v>385</v>
      </c>
      <c r="I1157" t="s">
        <v>488</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ASRCMS202202</v>
      </c>
      <c r="T1157" s="957">
        <f t="shared" si="79"/>
        <v>45230</v>
      </c>
      <c r="U1157" t="str">
        <f t="shared" si="80"/>
        <v>Unaudited</v>
      </c>
    </row>
    <row r="1158" spans="1:21" x14ac:dyDescent="0.25">
      <c r="A1158" t="s">
        <v>438</v>
      </c>
      <c r="B1158" t="s">
        <v>1380</v>
      </c>
      <c r="C1158" t="s">
        <v>1381</v>
      </c>
      <c r="D1158" s="15">
        <v>1900</v>
      </c>
      <c r="E1158" s="121">
        <v>1</v>
      </c>
      <c r="F1158" t="s">
        <v>439</v>
      </c>
      <c r="G1158" s="121">
        <v>91</v>
      </c>
      <c r="H1158" t="s">
        <v>385</v>
      </c>
      <c r="I1158" t="s">
        <v>489</v>
      </c>
      <c r="J1158" t="s">
        <v>434</v>
      </c>
      <c r="K1158" t="s">
        <v>791</v>
      </c>
      <c r="L1158" s="755">
        <v>2.1</v>
      </c>
      <c r="M1158" t="s">
        <v>726</v>
      </c>
      <c r="N1158" s="680">
        <f t="shared" ca="1" si="77"/>
        <v>0</v>
      </c>
      <c r="O1158" s="680">
        <f t="shared" ca="1" si="77"/>
        <v>0</v>
      </c>
      <c r="P1158" s="680">
        <f t="shared" ca="1" si="77"/>
        <v>0</v>
      </c>
      <c r="Q1158" s="680">
        <f t="shared" ca="1" si="77"/>
        <v>0</v>
      </c>
      <c r="R1158" s="680">
        <f t="shared" ca="1" si="77"/>
        <v>0</v>
      </c>
      <c r="S1158" t="str">
        <f t="shared" si="78"/>
        <v>ASRCMS202202</v>
      </c>
      <c r="T1158" s="957">
        <f t="shared" si="79"/>
        <v>45230</v>
      </c>
      <c r="U1158" t="str">
        <f t="shared" si="80"/>
        <v>Unaudited</v>
      </c>
    </row>
    <row r="1159" spans="1:21" x14ac:dyDescent="0.25">
      <c r="A1159" t="s">
        <v>438</v>
      </c>
      <c r="B1159" t="s">
        <v>1380</v>
      </c>
      <c r="C1159" t="s">
        <v>1381</v>
      </c>
      <c r="D1159" s="15">
        <v>1900</v>
      </c>
      <c r="E1159" s="121">
        <v>1</v>
      </c>
      <c r="F1159" t="s">
        <v>439</v>
      </c>
      <c r="G1159" s="121">
        <v>91</v>
      </c>
      <c r="H1159" t="s">
        <v>385</v>
      </c>
      <c r="I1159" t="s">
        <v>489</v>
      </c>
      <c r="J1159" t="s">
        <v>434</v>
      </c>
      <c r="K1159" t="s">
        <v>791</v>
      </c>
      <c r="L1159" s="755">
        <v>2.2000000000000002</v>
      </c>
      <c r="M1159" t="s">
        <v>727</v>
      </c>
      <c r="N1159" s="680">
        <f t="shared" ca="1" si="77"/>
        <v>0</v>
      </c>
      <c r="O1159" s="680">
        <f t="shared" ca="1" si="77"/>
        <v>0</v>
      </c>
      <c r="P1159" s="680">
        <f t="shared" ca="1" si="77"/>
        <v>0</v>
      </c>
      <c r="Q1159" s="680">
        <f t="shared" ca="1" si="77"/>
        <v>0</v>
      </c>
      <c r="R1159" s="680">
        <f t="shared" ca="1" si="77"/>
        <v>0</v>
      </c>
      <c r="S1159" t="str">
        <f t="shared" si="78"/>
        <v>ASRCMS202202</v>
      </c>
      <c r="T1159" s="957">
        <f t="shared" si="79"/>
        <v>45230</v>
      </c>
      <c r="U1159" t="str">
        <f t="shared" si="80"/>
        <v>Unaudited</v>
      </c>
    </row>
    <row r="1160" spans="1:21" x14ac:dyDescent="0.25">
      <c r="A1160" t="s">
        <v>438</v>
      </c>
      <c r="B1160" t="s">
        <v>1380</v>
      </c>
      <c r="C1160" t="s">
        <v>1381</v>
      </c>
      <c r="D1160" s="15">
        <v>1900</v>
      </c>
      <c r="E1160" s="121">
        <v>1</v>
      </c>
      <c r="F1160" t="s">
        <v>439</v>
      </c>
      <c r="G1160" s="121">
        <v>91</v>
      </c>
      <c r="H1160" t="s">
        <v>385</v>
      </c>
      <c r="I1160" t="s">
        <v>489</v>
      </c>
      <c r="J1160" t="s">
        <v>434</v>
      </c>
      <c r="K1160" t="s">
        <v>791</v>
      </c>
      <c r="L1160" s="755">
        <v>2.2999999999999998</v>
      </c>
      <c r="M1160" t="s">
        <v>728</v>
      </c>
      <c r="N1160" s="680">
        <f t="shared" ca="1" si="77"/>
        <v>0</v>
      </c>
      <c r="O1160" s="680">
        <f t="shared" ca="1" si="77"/>
        <v>0</v>
      </c>
      <c r="P1160" s="680">
        <f t="shared" ca="1" si="77"/>
        <v>0</v>
      </c>
      <c r="Q1160" s="680">
        <f t="shared" ca="1" si="77"/>
        <v>0</v>
      </c>
      <c r="R1160" s="680">
        <f t="shared" ca="1" si="77"/>
        <v>0</v>
      </c>
      <c r="S1160" t="str">
        <f t="shared" si="78"/>
        <v>ASRCMS202202</v>
      </c>
      <c r="T1160" s="957">
        <f t="shared" si="79"/>
        <v>45230</v>
      </c>
      <c r="U1160" t="str">
        <f t="shared" si="80"/>
        <v>Unaudited</v>
      </c>
    </row>
    <row r="1161" spans="1:21" x14ac:dyDescent="0.25">
      <c r="A1161" t="s">
        <v>438</v>
      </c>
      <c r="B1161" t="s">
        <v>1380</v>
      </c>
      <c r="C1161" t="s">
        <v>1381</v>
      </c>
      <c r="D1161" s="15">
        <v>1900</v>
      </c>
      <c r="E1161" s="121">
        <v>1</v>
      </c>
      <c r="F1161" t="s">
        <v>439</v>
      </c>
      <c r="G1161" s="121">
        <v>91</v>
      </c>
      <c r="H1161" t="s">
        <v>385</v>
      </c>
      <c r="I1161" t="s">
        <v>489</v>
      </c>
      <c r="J1161" t="s">
        <v>434</v>
      </c>
      <c r="K1161" t="s">
        <v>791</v>
      </c>
      <c r="L1161" s="755">
        <v>2.4</v>
      </c>
      <c r="M1161" t="s">
        <v>729</v>
      </c>
      <c r="N1161" s="680">
        <f t="shared" ca="1" si="77"/>
        <v>0</v>
      </c>
      <c r="O1161" s="680">
        <f t="shared" ca="1" si="77"/>
        <v>0</v>
      </c>
      <c r="P1161" s="680">
        <f t="shared" ca="1" si="77"/>
        <v>0</v>
      </c>
      <c r="Q1161" s="680">
        <f t="shared" ca="1" si="77"/>
        <v>0</v>
      </c>
      <c r="R1161" s="680">
        <f t="shared" ca="1" si="77"/>
        <v>0</v>
      </c>
      <c r="S1161" t="str">
        <f t="shared" si="78"/>
        <v>ASRCMS202202</v>
      </c>
      <c r="T1161" s="957">
        <f t="shared" si="79"/>
        <v>45230</v>
      </c>
      <c r="U1161" t="str">
        <f t="shared" si="80"/>
        <v>Unaudited</v>
      </c>
    </row>
    <row r="1162" spans="1:21" x14ac:dyDescent="0.25">
      <c r="A1162" t="s">
        <v>438</v>
      </c>
      <c r="B1162" t="s">
        <v>1380</v>
      </c>
      <c r="C1162" t="s">
        <v>1381</v>
      </c>
      <c r="D1162" s="15">
        <v>1900</v>
      </c>
      <c r="E1162" s="121">
        <v>1</v>
      </c>
      <c r="F1162" t="s">
        <v>439</v>
      </c>
      <c r="G1162" s="121">
        <v>91</v>
      </c>
      <c r="H1162" t="s">
        <v>385</v>
      </c>
      <c r="I1162" t="s">
        <v>489</v>
      </c>
      <c r="J1162" t="s">
        <v>434</v>
      </c>
      <c r="K1162" t="s">
        <v>791</v>
      </c>
      <c r="L1162" s="755">
        <v>2.5</v>
      </c>
      <c r="M1162" t="s">
        <v>771</v>
      </c>
      <c r="N1162" s="680">
        <f t="shared" ca="1" si="77"/>
        <v>0</v>
      </c>
      <c r="O1162" s="680">
        <f t="shared" ca="1" si="77"/>
        <v>0</v>
      </c>
      <c r="P1162" s="680">
        <f t="shared" ca="1" si="77"/>
        <v>0</v>
      </c>
      <c r="Q1162" s="680">
        <f t="shared" ca="1" si="77"/>
        <v>0</v>
      </c>
      <c r="R1162" s="680">
        <f t="shared" ca="1" si="77"/>
        <v>0</v>
      </c>
      <c r="S1162" t="str">
        <f t="shared" si="78"/>
        <v>ASRCMS202202</v>
      </c>
      <c r="T1162" s="957">
        <f t="shared" si="79"/>
        <v>45230</v>
      </c>
      <c r="U1162" t="str">
        <f t="shared" si="80"/>
        <v>Unaudited</v>
      </c>
    </row>
    <row r="1163" spans="1:21" x14ac:dyDescent="0.25">
      <c r="A1163" t="s">
        <v>438</v>
      </c>
      <c r="B1163" t="s">
        <v>1380</v>
      </c>
      <c r="C1163" t="s">
        <v>1381</v>
      </c>
      <c r="D1163" s="15">
        <v>1900</v>
      </c>
      <c r="E1163" s="121">
        <v>1</v>
      </c>
      <c r="F1163" t="s">
        <v>439</v>
      </c>
      <c r="G1163" s="121">
        <v>91</v>
      </c>
      <c r="H1163" t="s">
        <v>385</v>
      </c>
      <c r="I1163" t="s">
        <v>489</v>
      </c>
      <c r="J1163" t="s">
        <v>434</v>
      </c>
      <c r="K1163" t="s">
        <v>791</v>
      </c>
      <c r="L1163" s="755">
        <v>2.6</v>
      </c>
      <c r="M1163" t="s">
        <v>187</v>
      </c>
      <c r="N1163" s="680">
        <f t="shared" ca="1" si="77"/>
        <v>0</v>
      </c>
      <c r="O1163" s="680">
        <f t="shared" ca="1" si="77"/>
        <v>0</v>
      </c>
      <c r="P1163" s="680">
        <f t="shared" ca="1" si="77"/>
        <v>0</v>
      </c>
      <c r="Q1163" s="680">
        <f t="shared" ca="1" si="77"/>
        <v>0</v>
      </c>
      <c r="R1163" s="680">
        <f t="shared" ca="1" si="77"/>
        <v>0</v>
      </c>
      <c r="S1163" t="str">
        <f t="shared" si="78"/>
        <v>ASRCMS202202</v>
      </c>
      <c r="T1163" s="957">
        <f t="shared" si="79"/>
        <v>45230</v>
      </c>
      <c r="U1163" t="str">
        <f t="shared" si="80"/>
        <v>Unaudited</v>
      </c>
    </row>
    <row r="1164" spans="1:21" x14ac:dyDescent="0.25">
      <c r="A1164" t="s">
        <v>438</v>
      </c>
      <c r="B1164" t="s">
        <v>1380</v>
      </c>
      <c r="C1164" t="s">
        <v>1381</v>
      </c>
      <c r="D1164" s="15">
        <v>1900</v>
      </c>
      <c r="E1164" s="121">
        <v>1</v>
      </c>
      <c r="F1164" t="s">
        <v>439</v>
      </c>
      <c r="G1164" s="121">
        <v>91</v>
      </c>
      <c r="H1164" t="s">
        <v>385</v>
      </c>
      <c r="I1164" t="s">
        <v>489</v>
      </c>
      <c r="J1164" t="s">
        <v>434</v>
      </c>
      <c r="K1164" t="s">
        <v>791</v>
      </c>
      <c r="L1164" s="755">
        <v>2.7</v>
      </c>
      <c r="M1164" t="s">
        <v>792</v>
      </c>
      <c r="N1164" s="680">
        <f t="shared" ca="1" si="77"/>
        <v>0</v>
      </c>
      <c r="O1164" s="680">
        <f t="shared" ca="1" si="77"/>
        <v>0</v>
      </c>
      <c r="P1164" s="680">
        <f t="shared" ca="1" si="77"/>
        <v>0</v>
      </c>
      <c r="Q1164" s="680">
        <f t="shared" ca="1" si="77"/>
        <v>0</v>
      </c>
      <c r="R1164" s="680">
        <f t="shared" ca="1" si="77"/>
        <v>0</v>
      </c>
      <c r="S1164" t="str">
        <f t="shared" si="78"/>
        <v>ASRCMS202202</v>
      </c>
      <c r="T1164" s="957">
        <f t="shared" si="79"/>
        <v>45230</v>
      </c>
      <c r="U1164" t="str">
        <f t="shared" si="80"/>
        <v>Unaudited</v>
      </c>
    </row>
    <row r="1165" spans="1:21" x14ac:dyDescent="0.25">
      <c r="A1165" t="s">
        <v>438</v>
      </c>
      <c r="B1165" t="s">
        <v>1380</v>
      </c>
      <c r="C1165" t="s">
        <v>1381</v>
      </c>
      <c r="D1165" s="15">
        <v>1900</v>
      </c>
      <c r="E1165" s="121">
        <v>1</v>
      </c>
      <c r="F1165" t="s">
        <v>439</v>
      </c>
      <c r="G1165" s="121">
        <v>91</v>
      </c>
      <c r="H1165" t="s">
        <v>385</v>
      </c>
      <c r="I1165" t="s">
        <v>489</v>
      </c>
      <c r="J1165" t="s">
        <v>434</v>
      </c>
      <c r="K1165" t="s">
        <v>791</v>
      </c>
      <c r="L1165" s="755">
        <v>2.8</v>
      </c>
      <c r="M1165" t="s">
        <v>793</v>
      </c>
      <c r="N1165" s="680">
        <f t="shared" ca="1" si="77"/>
        <v>0</v>
      </c>
      <c r="O1165" s="680">
        <f t="shared" ca="1" si="77"/>
        <v>0</v>
      </c>
      <c r="P1165" s="680">
        <f t="shared" ca="1" si="77"/>
        <v>0</v>
      </c>
      <c r="Q1165" s="680">
        <f t="shared" ca="1" si="77"/>
        <v>0</v>
      </c>
      <c r="R1165" s="680">
        <f t="shared" ca="1" si="77"/>
        <v>0</v>
      </c>
      <c r="S1165" t="str">
        <f t="shared" si="78"/>
        <v>ASRCMS202202</v>
      </c>
      <c r="T1165" s="957">
        <f t="shared" si="79"/>
        <v>45230</v>
      </c>
      <c r="U1165" t="str">
        <f t="shared" si="80"/>
        <v>Unaudited</v>
      </c>
    </row>
    <row r="1166" spans="1:21" x14ac:dyDescent="0.25">
      <c r="A1166" t="s">
        <v>438</v>
      </c>
      <c r="B1166" t="s">
        <v>1380</v>
      </c>
      <c r="C1166" t="s">
        <v>1381</v>
      </c>
      <c r="D1166" s="15">
        <v>1900</v>
      </c>
      <c r="E1166" s="121">
        <v>1</v>
      </c>
      <c r="F1166" t="s">
        <v>439</v>
      </c>
      <c r="G1166" s="121">
        <v>91</v>
      </c>
      <c r="H1166" t="s">
        <v>385</v>
      </c>
      <c r="I1166" t="s">
        <v>489</v>
      </c>
      <c r="J1166" t="s">
        <v>434</v>
      </c>
      <c r="K1166" t="s">
        <v>791</v>
      </c>
      <c r="L1166" s="755">
        <v>2.9</v>
      </c>
      <c r="M1166" t="s">
        <v>774</v>
      </c>
      <c r="N1166" s="680">
        <f t="shared" ca="1" si="77"/>
        <v>0</v>
      </c>
      <c r="O1166" s="680">
        <f t="shared" ca="1" si="77"/>
        <v>0</v>
      </c>
      <c r="P1166" s="680">
        <f t="shared" ca="1" si="77"/>
        <v>0</v>
      </c>
      <c r="Q1166" s="680">
        <f t="shared" ca="1" si="77"/>
        <v>0</v>
      </c>
      <c r="R1166" s="680">
        <f t="shared" ca="1" si="77"/>
        <v>0</v>
      </c>
      <c r="S1166" t="str">
        <f t="shared" si="78"/>
        <v>ASRCMS202202</v>
      </c>
      <c r="T1166" s="957">
        <f t="shared" si="79"/>
        <v>45230</v>
      </c>
      <c r="U1166" t="str">
        <f t="shared" si="80"/>
        <v>Unaudited</v>
      </c>
    </row>
    <row r="1167" spans="1:21" x14ac:dyDescent="0.25">
      <c r="A1167" t="s">
        <v>438</v>
      </c>
      <c r="B1167" t="s">
        <v>1380</v>
      </c>
      <c r="C1167" t="s">
        <v>1381</v>
      </c>
      <c r="D1167" s="15">
        <v>1900</v>
      </c>
      <c r="E1167" s="121">
        <v>1</v>
      </c>
      <c r="F1167" t="s">
        <v>439</v>
      </c>
      <c r="G1167" s="121">
        <v>91</v>
      </c>
      <c r="H1167" t="s">
        <v>385</v>
      </c>
      <c r="I1167" t="s">
        <v>489</v>
      </c>
      <c r="J1167" t="s">
        <v>434</v>
      </c>
      <c r="K1167" t="s">
        <v>224</v>
      </c>
      <c r="L1167" s="755">
        <v>2.11</v>
      </c>
      <c r="M1167" t="s">
        <v>229</v>
      </c>
      <c r="N1167" s="680">
        <f t="shared" ca="1" si="77"/>
        <v>0</v>
      </c>
      <c r="O1167" s="680">
        <f t="shared" ca="1" si="77"/>
        <v>0</v>
      </c>
      <c r="P1167" s="680">
        <f t="shared" ca="1" si="77"/>
        <v>0</v>
      </c>
      <c r="Q1167" s="680">
        <f t="shared" ca="1" si="77"/>
        <v>0</v>
      </c>
      <c r="R1167" s="680">
        <f t="shared" ca="1" si="77"/>
        <v>0</v>
      </c>
      <c r="S1167" t="str">
        <f t="shared" si="78"/>
        <v>ASRCMS202202</v>
      </c>
      <c r="T1167" s="957">
        <f t="shared" si="79"/>
        <v>45230</v>
      </c>
      <c r="U1167" t="str">
        <f t="shared" si="80"/>
        <v>Unaudited</v>
      </c>
    </row>
    <row r="1168" spans="1:21" x14ac:dyDescent="0.25">
      <c r="A1168" t="s">
        <v>438</v>
      </c>
      <c r="B1168" t="s">
        <v>1380</v>
      </c>
      <c r="C1168" t="s">
        <v>1381</v>
      </c>
      <c r="D1168" s="15">
        <v>1900</v>
      </c>
      <c r="E1168" s="121">
        <v>1</v>
      </c>
      <c r="F1168" t="s">
        <v>439</v>
      </c>
      <c r="G1168" s="121">
        <v>91</v>
      </c>
      <c r="H1168" t="s">
        <v>385</v>
      </c>
      <c r="I1168" t="s">
        <v>489</v>
      </c>
      <c r="J1168" t="s">
        <v>434</v>
      </c>
      <c r="K1168" t="s">
        <v>224</v>
      </c>
      <c r="L1168" s="755">
        <v>2.12</v>
      </c>
      <c r="M1168" t="s">
        <v>555</v>
      </c>
      <c r="N1168" s="680">
        <f t="shared" ca="1" si="77"/>
        <v>0</v>
      </c>
      <c r="O1168" s="680">
        <f t="shared" ca="1" si="77"/>
        <v>0</v>
      </c>
      <c r="P1168" s="680">
        <f t="shared" ca="1" si="77"/>
        <v>0</v>
      </c>
      <c r="Q1168" s="680">
        <f t="shared" ca="1" si="77"/>
        <v>0</v>
      </c>
      <c r="R1168" s="680">
        <f t="shared" ca="1" si="77"/>
        <v>0</v>
      </c>
      <c r="S1168" t="str">
        <f t="shared" si="78"/>
        <v>ASRCMS202202</v>
      </c>
      <c r="T1168" s="957">
        <f t="shared" si="79"/>
        <v>45230</v>
      </c>
      <c r="U1168" t="str">
        <f t="shared" si="80"/>
        <v>Unaudited</v>
      </c>
    </row>
    <row r="1169" spans="1:21" x14ac:dyDescent="0.25">
      <c r="A1169" t="s">
        <v>438</v>
      </c>
      <c r="B1169" t="s">
        <v>1380</v>
      </c>
      <c r="C1169" t="s">
        <v>1381</v>
      </c>
      <c r="D1169" s="15">
        <v>1900</v>
      </c>
      <c r="E1169" s="121">
        <v>1</v>
      </c>
      <c r="F1169" t="s">
        <v>439</v>
      </c>
      <c r="G1169" s="121">
        <v>91</v>
      </c>
      <c r="H1169" t="s">
        <v>385</v>
      </c>
      <c r="I1169" t="s">
        <v>489</v>
      </c>
      <c r="J1169" t="s">
        <v>434</v>
      </c>
      <c r="K1169" t="s">
        <v>224</v>
      </c>
      <c r="L1169" s="755">
        <v>2.13</v>
      </c>
      <c r="M1169" t="s">
        <v>230</v>
      </c>
      <c r="N1169" s="680">
        <f t="shared" ca="1" si="77"/>
        <v>0</v>
      </c>
      <c r="O1169" s="680">
        <f t="shared" ca="1" si="77"/>
        <v>0</v>
      </c>
      <c r="P1169" s="680">
        <f t="shared" ca="1" si="77"/>
        <v>0</v>
      </c>
      <c r="Q1169" s="680">
        <f t="shared" ca="1" si="77"/>
        <v>0</v>
      </c>
      <c r="R1169" s="680">
        <f t="shared" ca="1" si="77"/>
        <v>0</v>
      </c>
      <c r="S1169" t="str">
        <f t="shared" si="78"/>
        <v>ASRCMS202202</v>
      </c>
      <c r="T1169" s="957">
        <f t="shared" si="79"/>
        <v>45230</v>
      </c>
      <c r="U1169" t="str">
        <f t="shared" si="80"/>
        <v>Unaudited</v>
      </c>
    </row>
    <row r="1170" spans="1:21" x14ac:dyDescent="0.25">
      <c r="A1170" t="s">
        <v>438</v>
      </c>
      <c r="B1170" t="s">
        <v>1380</v>
      </c>
      <c r="C1170" t="s">
        <v>1381</v>
      </c>
      <c r="D1170" s="15">
        <v>1900</v>
      </c>
      <c r="E1170" s="121">
        <v>1</v>
      </c>
      <c r="F1170" t="s">
        <v>439</v>
      </c>
      <c r="G1170" s="121">
        <v>91</v>
      </c>
      <c r="H1170" t="s">
        <v>385</v>
      </c>
      <c r="I1170" t="s">
        <v>489</v>
      </c>
      <c r="J1170" t="s">
        <v>434</v>
      </c>
      <c r="K1170" t="s">
        <v>224</v>
      </c>
      <c r="L1170" s="755">
        <v>2.14</v>
      </c>
      <c r="M1170" t="s">
        <v>559</v>
      </c>
      <c r="N1170" s="680">
        <f t="shared" ca="1" si="77"/>
        <v>0</v>
      </c>
      <c r="O1170" s="680">
        <f t="shared" ca="1" si="77"/>
        <v>0</v>
      </c>
      <c r="P1170" s="680">
        <f t="shared" ca="1" si="77"/>
        <v>0</v>
      </c>
      <c r="Q1170" s="680">
        <f t="shared" ca="1" si="77"/>
        <v>0</v>
      </c>
      <c r="R1170" s="680">
        <f t="shared" ca="1" si="77"/>
        <v>0</v>
      </c>
      <c r="S1170" t="str">
        <f t="shared" si="78"/>
        <v>ASRCMS202202</v>
      </c>
      <c r="T1170" s="957">
        <f t="shared" si="79"/>
        <v>45230</v>
      </c>
      <c r="U1170" t="str">
        <f t="shared" si="80"/>
        <v>Unaudited</v>
      </c>
    </row>
    <row r="1171" spans="1:21" x14ac:dyDescent="0.25">
      <c r="A1171" t="s">
        <v>438</v>
      </c>
      <c r="B1171" t="s">
        <v>1380</v>
      </c>
      <c r="C1171" t="s">
        <v>1381</v>
      </c>
      <c r="D1171" s="15">
        <v>1900</v>
      </c>
      <c r="E1171" s="121">
        <v>1</v>
      </c>
      <c r="F1171" t="s">
        <v>439</v>
      </c>
      <c r="G1171" s="121">
        <v>91</v>
      </c>
      <c r="H1171" t="s">
        <v>385</v>
      </c>
      <c r="I1171" t="s">
        <v>489</v>
      </c>
      <c r="J1171" t="s">
        <v>434</v>
      </c>
      <c r="K1171" t="s">
        <v>224</v>
      </c>
      <c r="L1171" s="755">
        <v>2.15</v>
      </c>
      <c r="M1171" t="s">
        <v>20</v>
      </c>
      <c r="N1171" s="680">
        <f t="shared" ca="1" si="77"/>
        <v>0</v>
      </c>
      <c r="O1171" s="680">
        <f t="shared" ca="1" si="77"/>
        <v>0</v>
      </c>
      <c r="P1171" s="680">
        <f t="shared" ca="1" si="77"/>
        <v>0</v>
      </c>
      <c r="Q1171" s="680">
        <f t="shared" ca="1" si="77"/>
        <v>0</v>
      </c>
      <c r="R1171" s="680">
        <f t="shared" ca="1" si="77"/>
        <v>0</v>
      </c>
      <c r="S1171" t="str">
        <f t="shared" si="78"/>
        <v>ASRCMS202202</v>
      </c>
      <c r="T1171" s="957">
        <f t="shared" si="79"/>
        <v>45230</v>
      </c>
      <c r="U1171" t="str">
        <f t="shared" si="80"/>
        <v>Unaudited</v>
      </c>
    </row>
    <row r="1172" spans="1:21" x14ac:dyDescent="0.25">
      <c r="A1172" t="s">
        <v>438</v>
      </c>
      <c r="B1172" t="s">
        <v>1380</v>
      </c>
      <c r="C1172" t="s">
        <v>1381</v>
      </c>
      <c r="D1172" s="15">
        <v>1900</v>
      </c>
      <c r="E1172" s="121">
        <v>1</v>
      </c>
      <c r="F1172" t="s">
        <v>439</v>
      </c>
      <c r="G1172" s="121">
        <v>91</v>
      </c>
      <c r="H1172" t="s">
        <v>385</v>
      </c>
      <c r="I1172" t="s">
        <v>489</v>
      </c>
      <c r="J1172" t="s">
        <v>434</v>
      </c>
      <c r="K1172" t="s">
        <v>224</v>
      </c>
      <c r="L1172" s="755">
        <v>2.16</v>
      </c>
      <c r="M1172" t="s">
        <v>794</v>
      </c>
      <c r="N1172" s="680">
        <f t="shared" ca="1" si="77"/>
        <v>0</v>
      </c>
      <c r="O1172" s="680">
        <f t="shared" ca="1" si="77"/>
        <v>0</v>
      </c>
      <c r="P1172" s="680">
        <f t="shared" ca="1" si="77"/>
        <v>0</v>
      </c>
      <c r="Q1172" s="680">
        <f t="shared" ca="1" si="77"/>
        <v>0</v>
      </c>
      <c r="R1172" s="680">
        <f t="shared" ca="1" si="77"/>
        <v>0</v>
      </c>
      <c r="S1172" t="str">
        <f t="shared" si="78"/>
        <v>ASRCMS202202</v>
      </c>
      <c r="T1172" s="957">
        <f t="shared" si="79"/>
        <v>45230</v>
      </c>
      <c r="U1172" t="str">
        <f t="shared" si="80"/>
        <v>Unaudited</v>
      </c>
    </row>
    <row r="1173" spans="1:21" x14ac:dyDescent="0.25">
      <c r="A1173" t="s">
        <v>438</v>
      </c>
      <c r="B1173" t="s">
        <v>1380</v>
      </c>
      <c r="C1173" t="s">
        <v>1381</v>
      </c>
      <c r="D1173" s="15">
        <v>1900</v>
      </c>
      <c r="E1173" s="121">
        <v>1</v>
      </c>
      <c r="F1173" t="s">
        <v>439</v>
      </c>
      <c r="G1173" s="121">
        <v>91</v>
      </c>
      <c r="H1173" t="s">
        <v>385</v>
      </c>
      <c r="I1173" t="s">
        <v>489</v>
      </c>
      <c r="J1173" t="s">
        <v>434</v>
      </c>
      <c r="K1173" t="s">
        <v>224</v>
      </c>
      <c r="L1173" s="755">
        <v>2.17</v>
      </c>
      <c r="M1173" t="s">
        <v>1047</v>
      </c>
      <c r="N1173" s="680">
        <f t="shared" ca="1" si="77"/>
        <v>0</v>
      </c>
      <c r="O1173" s="680">
        <f t="shared" ca="1" si="77"/>
        <v>0</v>
      </c>
      <c r="P1173" s="680">
        <f t="shared" ca="1" si="77"/>
        <v>0</v>
      </c>
      <c r="Q1173" s="680">
        <f t="shared" ca="1" si="77"/>
        <v>0</v>
      </c>
      <c r="R1173" s="680">
        <f t="shared" ca="1" si="77"/>
        <v>0</v>
      </c>
      <c r="S1173" t="str">
        <f t="shared" si="78"/>
        <v>ASRCMS202202</v>
      </c>
      <c r="T1173" s="957">
        <f t="shared" si="79"/>
        <v>45230</v>
      </c>
      <c r="U1173" t="str">
        <f t="shared" si="80"/>
        <v>Unaudited</v>
      </c>
    </row>
    <row r="1174" spans="1:21" x14ac:dyDescent="0.25">
      <c r="A1174" t="s">
        <v>438</v>
      </c>
      <c r="B1174" t="s">
        <v>1380</v>
      </c>
      <c r="C1174" t="s">
        <v>1381</v>
      </c>
      <c r="D1174" s="15">
        <v>1900</v>
      </c>
      <c r="E1174" s="121">
        <v>1</v>
      </c>
      <c r="F1174" t="s">
        <v>439</v>
      </c>
      <c r="G1174" s="121">
        <v>91</v>
      </c>
      <c r="H1174" t="s">
        <v>385</v>
      </c>
      <c r="I1174" t="s">
        <v>489</v>
      </c>
      <c r="J1174" t="s">
        <v>434</v>
      </c>
      <c r="K1174" t="s">
        <v>224</v>
      </c>
      <c r="L1174" s="755">
        <v>2.1800000000000002</v>
      </c>
      <c r="M1174" t="s">
        <v>651</v>
      </c>
      <c r="N1174" s="680">
        <f t="shared" ca="1" si="77"/>
        <v>0</v>
      </c>
      <c r="O1174" s="680">
        <f t="shared" ca="1" si="77"/>
        <v>0</v>
      </c>
      <c r="P1174" s="680">
        <f t="shared" ca="1" si="77"/>
        <v>0</v>
      </c>
      <c r="Q1174" s="680">
        <f t="shared" ca="1" si="77"/>
        <v>0</v>
      </c>
      <c r="R1174" s="680">
        <f t="shared" ca="1" si="77"/>
        <v>0</v>
      </c>
      <c r="S1174" t="str">
        <f t="shared" si="78"/>
        <v>ASRCMS202202</v>
      </c>
      <c r="T1174" s="957">
        <f t="shared" si="79"/>
        <v>45230</v>
      </c>
      <c r="U1174" t="str">
        <f t="shared" si="80"/>
        <v>Unaudited</v>
      </c>
    </row>
    <row r="1175" spans="1:21" x14ac:dyDescent="0.25">
      <c r="A1175" t="s">
        <v>438</v>
      </c>
      <c r="B1175" t="s">
        <v>1380</v>
      </c>
      <c r="C1175" t="s">
        <v>1381</v>
      </c>
      <c r="D1175" s="15">
        <v>1900</v>
      </c>
      <c r="E1175" s="121">
        <v>1</v>
      </c>
      <c r="F1175" t="s">
        <v>439</v>
      </c>
      <c r="G1175" s="121">
        <v>91</v>
      </c>
      <c r="H1175" t="s">
        <v>385</v>
      </c>
      <c r="I1175" t="s">
        <v>489</v>
      </c>
      <c r="J1175" t="s">
        <v>434</v>
      </c>
      <c r="K1175" t="s">
        <v>224</v>
      </c>
      <c r="L1175" s="755">
        <v>2.19</v>
      </c>
      <c r="M1175" t="s">
        <v>219</v>
      </c>
      <c r="N1175" s="680">
        <f t="shared" ca="1" si="77"/>
        <v>0</v>
      </c>
      <c r="O1175" s="680">
        <f t="shared" ca="1" si="77"/>
        <v>0</v>
      </c>
      <c r="P1175" s="680">
        <f t="shared" ca="1" si="77"/>
        <v>0</v>
      </c>
      <c r="Q1175" s="680">
        <f t="shared" ca="1" si="77"/>
        <v>0</v>
      </c>
      <c r="R1175" s="680">
        <f t="shared" ca="1" si="77"/>
        <v>0</v>
      </c>
      <c r="S1175" t="str">
        <f t="shared" si="78"/>
        <v>ASRCMS202202</v>
      </c>
      <c r="T1175" s="957">
        <f t="shared" si="79"/>
        <v>45230</v>
      </c>
      <c r="U1175" t="str">
        <f t="shared" si="80"/>
        <v>Unaudited</v>
      </c>
    </row>
    <row r="1176" spans="1:21" x14ac:dyDescent="0.25">
      <c r="A1176" t="s">
        <v>438</v>
      </c>
      <c r="B1176" t="s">
        <v>1380</v>
      </c>
      <c r="C1176" t="s">
        <v>1381</v>
      </c>
      <c r="D1176" s="15">
        <v>1900</v>
      </c>
      <c r="E1176" s="121">
        <v>1</v>
      </c>
      <c r="F1176" t="s">
        <v>439</v>
      </c>
      <c r="G1176" s="121">
        <v>91</v>
      </c>
      <c r="H1176" t="s">
        <v>385</v>
      </c>
      <c r="I1176" t="s">
        <v>489</v>
      </c>
      <c r="J1176" t="s">
        <v>434</v>
      </c>
      <c r="K1176" t="s">
        <v>224</v>
      </c>
      <c r="L1176" s="755" t="s">
        <v>700</v>
      </c>
      <c r="M1176" t="s">
        <v>231</v>
      </c>
      <c r="N1176" s="680">
        <f t="shared" ca="1" si="77"/>
        <v>0</v>
      </c>
      <c r="O1176" s="680">
        <f t="shared" ca="1" si="77"/>
        <v>0</v>
      </c>
      <c r="P1176" s="680">
        <f t="shared" ca="1" si="77"/>
        <v>0</v>
      </c>
      <c r="Q1176" s="680">
        <f t="shared" ca="1" si="77"/>
        <v>0</v>
      </c>
      <c r="R1176" s="680">
        <f t="shared" ca="1" si="77"/>
        <v>0</v>
      </c>
      <c r="S1176" t="str">
        <f t="shared" si="78"/>
        <v>ASRCMS202202</v>
      </c>
      <c r="T1176" s="957">
        <f t="shared" si="79"/>
        <v>45230</v>
      </c>
      <c r="U1176" t="str">
        <f t="shared" si="80"/>
        <v>Unaudited</v>
      </c>
    </row>
    <row r="1177" spans="1:21" x14ac:dyDescent="0.25">
      <c r="A1177" t="s">
        <v>438</v>
      </c>
      <c r="B1177" t="s">
        <v>1380</v>
      </c>
      <c r="C1177" t="s">
        <v>1381</v>
      </c>
      <c r="D1177" s="15">
        <v>1900</v>
      </c>
      <c r="E1177" s="121">
        <v>1</v>
      </c>
      <c r="F1177" t="s">
        <v>439</v>
      </c>
      <c r="G1177" s="121">
        <v>91</v>
      </c>
      <c r="H1177" t="s">
        <v>385</v>
      </c>
      <c r="I1177" t="s">
        <v>489</v>
      </c>
      <c r="J1177" t="s">
        <v>434</v>
      </c>
      <c r="K1177" t="s">
        <v>224</v>
      </c>
      <c r="L1177" s="755">
        <v>2.21</v>
      </c>
      <c r="M1177" t="s">
        <v>467</v>
      </c>
      <c r="N1177" s="680">
        <f t="shared" ca="1" si="77"/>
        <v>0</v>
      </c>
      <c r="O1177" s="680">
        <f t="shared" ca="1" si="77"/>
        <v>0</v>
      </c>
      <c r="P1177" s="680">
        <f t="shared" ca="1" si="77"/>
        <v>0</v>
      </c>
      <c r="Q1177" s="680">
        <f t="shared" ca="1" si="77"/>
        <v>0</v>
      </c>
      <c r="R1177" s="680">
        <f t="shared" ca="1" si="77"/>
        <v>0</v>
      </c>
      <c r="S1177" t="str">
        <f t="shared" si="78"/>
        <v>ASRCMS202202</v>
      </c>
      <c r="T1177" s="957">
        <f t="shared" si="79"/>
        <v>45230</v>
      </c>
      <c r="U1177" t="str">
        <f t="shared" si="80"/>
        <v>Unaudited</v>
      </c>
    </row>
    <row r="1178" spans="1:21" x14ac:dyDescent="0.25">
      <c r="A1178" t="s">
        <v>438</v>
      </c>
      <c r="B1178" t="s">
        <v>1380</v>
      </c>
      <c r="C1178" t="s">
        <v>1381</v>
      </c>
      <c r="D1178" s="15">
        <v>1900</v>
      </c>
      <c r="E1178" s="121">
        <v>1</v>
      </c>
      <c r="F1178" t="s">
        <v>439</v>
      </c>
      <c r="G1178" s="121">
        <v>91</v>
      </c>
      <c r="H1178" t="s">
        <v>385</v>
      </c>
      <c r="I1178" t="s">
        <v>489</v>
      </c>
      <c r="J1178" t="s">
        <v>434</v>
      </c>
      <c r="K1178" t="s">
        <v>6</v>
      </c>
      <c r="L1178" s="755" t="s">
        <v>70</v>
      </c>
      <c r="M1178" t="s">
        <v>189</v>
      </c>
      <c r="N1178" s="680">
        <f t="shared" ca="1" si="77"/>
        <v>0</v>
      </c>
      <c r="O1178" s="680">
        <f t="shared" ca="1" si="77"/>
        <v>0</v>
      </c>
      <c r="P1178" s="680">
        <f t="shared" ca="1" si="77"/>
        <v>0</v>
      </c>
      <c r="Q1178" s="680">
        <f t="shared" ca="1" si="77"/>
        <v>0</v>
      </c>
      <c r="R1178" s="680">
        <f t="shared" ca="1" si="77"/>
        <v>0</v>
      </c>
      <c r="S1178" t="str">
        <f t="shared" si="78"/>
        <v>ASRCMS202202</v>
      </c>
      <c r="T1178" s="957">
        <f t="shared" si="79"/>
        <v>45230</v>
      </c>
      <c r="U1178" t="str">
        <f t="shared" si="80"/>
        <v>Unaudited</v>
      </c>
    </row>
    <row r="1179" spans="1:21" x14ac:dyDescent="0.25">
      <c r="A1179" t="s">
        <v>438</v>
      </c>
      <c r="B1179" t="s">
        <v>1380</v>
      </c>
      <c r="C1179" t="s">
        <v>1381</v>
      </c>
      <c r="D1179" s="15">
        <v>1900</v>
      </c>
      <c r="E1179" s="121">
        <v>1</v>
      </c>
      <c r="F1179" t="s">
        <v>439</v>
      </c>
      <c r="G1179" s="121">
        <v>91</v>
      </c>
      <c r="H1179" t="s">
        <v>385</v>
      </c>
      <c r="I1179" t="s">
        <v>489</v>
      </c>
      <c r="J1179" t="s">
        <v>434</v>
      </c>
      <c r="K1179" t="s">
        <v>6</v>
      </c>
      <c r="L1179" s="755" t="s">
        <v>71</v>
      </c>
      <c r="M1179" t="s">
        <v>232</v>
      </c>
      <c r="N1179" s="680">
        <f t="shared" ca="1" si="77"/>
        <v>0</v>
      </c>
      <c r="O1179" s="680">
        <f t="shared" ca="1" si="77"/>
        <v>0</v>
      </c>
      <c r="P1179" s="680">
        <f t="shared" ca="1" si="77"/>
        <v>0</v>
      </c>
      <c r="Q1179" s="680">
        <f t="shared" ca="1" si="77"/>
        <v>0</v>
      </c>
      <c r="R1179" s="680">
        <f t="shared" ca="1" si="77"/>
        <v>0</v>
      </c>
      <c r="S1179" t="str">
        <f t="shared" si="78"/>
        <v>ASRCMS202202</v>
      </c>
      <c r="T1179" s="957">
        <f t="shared" si="79"/>
        <v>45230</v>
      </c>
      <c r="U1179" t="str">
        <f t="shared" si="80"/>
        <v>Unaudited</v>
      </c>
    </row>
    <row r="1180" spans="1:21" x14ac:dyDescent="0.25">
      <c r="A1180" t="s">
        <v>438</v>
      </c>
      <c r="B1180" t="s">
        <v>1380</v>
      </c>
      <c r="C1180" t="s">
        <v>1381</v>
      </c>
      <c r="D1180" s="15">
        <v>1900</v>
      </c>
      <c r="E1180" s="121">
        <v>1</v>
      </c>
      <c r="F1180" t="s">
        <v>439</v>
      </c>
      <c r="G1180" s="121">
        <v>91</v>
      </c>
      <c r="H1180" t="s">
        <v>385</v>
      </c>
      <c r="I1180" t="s">
        <v>489</v>
      </c>
      <c r="J1180" t="s">
        <v>434</v>
      </c>
      <c r="K1180" t="s">
        <v>6</v>
      </c>
      <c r="L1180" s="755" t="s">
        <v>72</v>
      </c>
      <c r="M1180" t="s">
        <v>165</v>
      </c>
      <c r="N1180" s="680">
        <f t="shared" ca="1" si="77"/>
        <v>0</v>
      </c>
      <c r="O1180" s="680">
        <f t="shared" ca="1" si="77"/>
        <v>0</v>
      </c>
      <c r="P1180" s="680">
        <f t="shared" ca="1" si="77"/>
        <v>0</v>
      </c>
      <c r="Q1180" s="680">
        <f t="shared" ca="1" si="77"/>
        <v>0</v>
      </c>
      <c r="R1180" s="680">
        <f t="shared" ca="1" si="77"/>
        <v>0</v>
      </c>
      <c r="S1180" t="str">
        <f t="shared" si="78"/>
        <v>ASRCMS202202</v>
      </c>
      <c r="T1180" s="957">
        <f t="shared" si="79"/>
        <v>45230</v>
      </c>
      <c r="U1180" t="str">
        <f t="shared" si="80"/>
        <v>Unaudited</v>
      </c>
    </row>
    <row r="1181" spans="1:21" x14ac:dyDescent="0.25">
      <c r="A1181" t="s">
        <v>438</v>
      </c>
      <c r="B1181" t="s">
        <v>1380</v>
      </c>
      <c r="C1181" t="s">
        <v>1381</v>
      </c>
      <c r="D1181" s="15">
        <v>1900</v>
      </c>
      <c r="E1181" s="121">
        <v>1</v>
      </c>
      <c r="F1181" t="s">
        <v>439</v>
      </c>
      <c r="G1181" s="121">
        <v>91</v>
      </c>
      <c r="H1181" t="s">
        <v>385</v>
      </c>
      <c r="I1181" t="s">
        <v>489</v>
      </c>
      <c r="J1181" t="s">
        <v>434</v>
      </c>
      <c r="K1181" t="s">
        <v>6</v>
      </c>
      <c r="L1181" s="755">
        <v>3.4</v>
      </c>
      <c r="M1181" t="s">
        <v>462</v>
      </c>
      <c r="N1181" s="680">
        <f t="shared" ca="1" si="77"/>
        <v>0</v>
      </c>
      <c r="O1181" s="680">
        <f t="shared" ca="1" si="77"/>
        <v>0</v>
      </c>
      <c r="P1181" s="680">
        <f t="shared" ca="1" si="77"/>
        <v>0</v>
      </c>
      <c r="Q1181" s="680">
        <f t="shared" ca="1" si="77"/>
        <v>0</v>
      </c>
      <c r="R1181" s="680">
        <f t="shared" ca="1" si="77"/>
        <v>0</v>
      </c>
      <c r="S1181" t="str">
        <f t="shared" si="78"/>
        <v>ASRCMS202202</v>
      </c>
      <c r="T1181" s="957">
        <f t="shared" si="79"/>
        <v>45230</v>
      </c>
      <c r="U1181" t="str">
        <f t="shared" si="80"/>
        <v>Unaudited</v>
      </c>
    </row>
    <row r="1182" spans="1:21" x14ac:dyDescent="0.25">
      <c r="A1182" t="s">
        <v>438</v>
      </c>
      <c r="B1182" t="s">
        <v>1380</v>
      </c>
      <c r="C1182" t="s">
        <v>1381</v>
      </c>
      <c r="D1182" s="15">
        <v>1900</v>
      </c>
      <c r="E1182" s="121">
        <v>1</v>
      </c>
      <c r="F1182" t="s">
        <v>439</v>
      </c>
      <c r="G1182" s="121">
        <v>91</v>
      </c>
      <c r="H1182" t="s">
        <v>385</v>
      </c>
      <c r="I1182" t="s">
        <v>489</v>
      </c>
      <c r="J1182" t="s">
        <v>434</v>
      </c>
      <c r="K1182" t="s">
        <v>435</v>
      </c>
      <c r="L1182" s="755">
        <v>4.5</v>
      </c>
      <c r="M1182" t="s">
        <v>32</v>
      </c>
      <c r="N1182" s="680">
        <f t="shared" ca="1" si="77"/>
        <v>0</v>
      </c>
      <c r="O1182" s="680">
        <f t="shared" ca="1" si="77"/>
        <v>0</v>
      </c>
      <c r="P1182" s="680">
        <f t="shared" ca="1" si="77"/>
        <v>0</v>
      </c>
      <c r="Q1182" s="680">
        <f t="shared" ca="1" si="77"/>
        <v>0</v>
      </c>
      <c r="R1182" s="680">
        <f t="shared" ca="1" si="77"/>
        <v>0</v>
      </c>
      <c r="S1182" t="str">
        <f t="shared" si="78"/>
        <v>ASRCMS202202</v>
      </c>
      <c r="T1182" s="957">
        <f t="shared" si="79"/>
        <v>45230</v>
      </c>
      <c r="U1182" t="str">
        <f t="shared" si="80"/>
        <v>Unaudited</v>
      </c>
    </row>
    <row r="1183" spans="1:21" x14ac:dyDescent="0.25">
      <c r="A1183" t="s">
        <v>438</v>
      </c>
      <c r="B1183" t="s">
        <v>1380</v>
      </c>
      <c r="C1183" t="s">
        <v>1381</v>
      </c>
      <c r="D1183" s="15">
        <v>1900</v>
      </c>
      <c r="E1183" s="121">
        <v>1</v>
      </c>
      <c r="F1183" t="s">
        <v>439</v>
      </c>
      <c r="G1183" s="121">
        <v>91</v>
      </c>
      <c r="H1183" t="s">
        <v>385</v>
      </c>
      <c r="I1183" t="s">
        <v>489</v>
      </c>
      <c r="J1183" t="s">
        <v>434</v>
      </c>
      <c r="K1183" t="s">
        <v>435</v>
      </c>
      <c r="L1183" s="755" t="s">
        <v>939</v>
      </c>
      <c r="M1183" t="s">
        <v>930</v>
      </c>
      <c r="N1183" s="680">
        <f t="shared" ca="1" si="77"/>
        <v>0</v>
      </c>
      <c r="O1183" s="680">
        <f t="shared" ca="1" si="77"/>
        <v>0</v>
      </c>
      <c r="P1183" s="680">
        <f t="shared" ca="1" si="77"/>
        <v>0</v>
      </c>
      <c r="Q1183" s="680">
        <f t="shared" ca="1" si="77"/>
        <v>0</v>
      </c>
      <c r="R1183" s="680">
        <f t="shared" ca="1" si="77"/>
        <v>0</v>
      </c>
      <c r="S1183" t="str">
        <f t="shared" si="78"/>
        <v>ASRCMS202202</v>
      </c>
      <c r="T1183" s="957">
        <f t="shared" si="79"/>
        <v>45230</v>
      </c>
      <c r="U1183" t="str">
        <f t="shared" si="80"/>
        <v>Unaudited</v>
      </c>
    </row>
    <row r="1184" spans="1:21" x14ac:dyDescent="0.25">
      <c r="A1184" t="s">
        <v>438</v>
      </c>
      <c r="B1184" t="s">
        <v>1380</v>
      </c>
      <c r="C1184" t="s">
        <v>1381</v>
      </c>
      <c r="D1184" s="15">
        <v>1900</v>
      </c>
      <c r="E1184" s="121">
        <v>1</v>
      </c>
      <c r="F1184" t="s">
        <v>439</v>
      </c>
      <c r="G1184" s="121">
        <v>91</v>
      </c>
      <c r="H1184" t="s">
        <v>385</v>
      </c>
      <c r="I1184" t="s">
        <v>489</v>
      </c>
      <c r="J1184" t="s">
        <v>434</v>
      </c>
      <c r="K1184" t="s">
        <v>435</v>
      </c>
      <c r="L1184" s="755" t="s">
        <v>194</v>
      </c>
      <c r="M1184" t="s">
        <v>40</v>
      </c>
      <c r="N1184" s="680">
        <f t="shared" ca="1" si="77"/>
        <v>0</v>
      </c>
      <c r="O1184" s="680">
        <f t="shared" ca="1" si="77"/>
        <v>0</v>
      </c>
      <c r="P1184" s="680">
        <f t="shared" ca="1" si="77"/>
        <v>0</v>
      </c>
      <c r="Q1184" s="680">
        <f t="shared" ca="1" si="77"/>
        <v>0</v>
      </c>
      <c r="R1184" s="680">
        <f t="shared" ca="1" si="77"/>
        <v>0</v>
      </c>
      <c r="S1184" t="str">
        <f t="shared" si="78"/>
        <v>ASRCMS202202</v>
      </c>
      <c r="T1184" s="957">
        <f t="shared" si="79"/>
        <v>45230</v>
      </c>
      <c r="U1184" t="str">
        <f t="shared" si="80"/>
        <v>Unaudited</v>
      </c>
    </row>
    <row r="1185" spans="1:21" x14ac:dyDescent="0.25">
      <c r="A1185" t="s">
        <v>438</v>
      </c>
      <c r="B1185" t="s">
        <v>1380</v>
      </c>
      <c r="C1185" t="s">
        <v>1381</v>
      </c>
      <c r="D1185" s="15">
        <v>1900</v>
      </c>
      <c r="E1185" s="121">
        <v>1</v>
      </c>
      <c r="F1185" t="s">
        <v>439</v>
      </c>
      <c r="G1185" s="121">
        <v>91</v>
      </c>
      <c r="H1185" t="s">
        <v>385</v>
      </c>
      <c r="I1185" t="s">
        <v>489</v>
      </c>
      <c r="J1185" t="s">
        <v>434</v>
      </c>
      <c r="K1185" t="s">
        <v>435</v>
      </c>
      <c r="L1185" s="755" t="s">
        <v>193</v>
      </c>
      <c r="M1185" t="s">
        <v>330</v>
      </c>
      <c r="N1185" s="680">
        <f t="shared" ca="1" si="77"/>
        <v>0</v>
      </c>
      <c r="O1185" s="680">
        <f t="shared" ca="1" si="77"/>
        <v>0</v>
      </c>
      <c r="P1185" s="680">
        <f t="shared" ca="1" si="77"/>
        <v>0</v>
      </c>
      <c r="Q1185" s="680">
        <f t="shared" ca="1" si="77"/>
        <v>0</v>
      </c>
      <c r="R1185" s="680">
        <f t="shared" ca="1" si="77"/>
        <v>0</v>
      </c>
      <c r="S1185" t="str">
        <f t="shared" si="78"/>
        <v>ASRCMS202202</v>
      </c>
      <c r="T1185" s="957">
        <f t="shared" si="79"/>
        <v>45230</v>
      </c>
      <c r="U1185" t="str">
        <f t="shared" si="80"/>
        <v>Unaudited</v>
      </c>
    </row>
    <row r="1186" spans="1:21" x14ac:dyDescent="0.25">
      <c r="A1186" t="s">
        <v>438</v>
      </c>
      <c r="B1186" t="s">
        <v>1380</v>
      </c>
      <c r="C1186" t="s">
        <v>1381</v>
      </c>
      <c r="D1186" s="15">
        <v>1900</v>
      </c>
      <c r="E1186" s="121">
        <v>1</v>
      </c>
      <c r="F1186" t="s">
        <v>439</v>
      </c>
      <c r="G1186" s="121">
        <v>91</v>
      </c>
      <c r="H1186" t="s">
        <v>385</v>
      </c>
      <c r="I1186" t="s">
        <v>489</v>
      </c>
      <c r="J1186" t="s">
        <v>451</v>
      </c>
      <c r="K1186" t="s">
        <v>436</v>
      </c>
      <c r="L1186" s="755" t="s">
        <v>79</v>
      </c>
      <c r="M1186" t="s">
        <v>27</v>
      </c>
      <c r="N1186" s="680">
        <f t="shared" ca="1" si="77"/>
        <v>0</v>
      </c>
      <c r="O1186" s="680">
        <f t="shared" ca="1" si="77"/>
        <v>0</v>
      </c>
      <c r="P1186" s="680">
        <f t="shared" ca="1" si="77"/>
        <v>0</v>
      </c>
      <c r="Q1186" s="680">
        <f t="shared" ca="1" si="77"/>
        <v>0</v>
      </c>
      <c r="R1186" s="680">
        <f t="shared" ca="1" si="77"/>
        <v>0</v>
      </c>
      <c r="S1186" t="str">
        <f t="shared" si="78"/>
        <v>ASRCMS202202</v>
      </c>
      <c r="T1186" s="957">
        <f t="shared" si="79"/>
        <v>45230</v>
      </c>
      <c r="U1186" t="str">
        <f t="shared" si="80"/>
        <v>Unaudited</v>
      </c>
    </row>
    <row r="1187" spans="1:21" x14ac:dyDescent="0.25">
      <c r="A1187" t="s">
        <v>438</v>
      </c>
      <c r="B1187" t="s">
        <v>1380</v>
      </c>
      <c r="C1187" t="s">
        <v>1381</v>
      </c>
      <c r="D1187" s="15">
        <v>1900</v>
      </c>
      <c r="E1187" s="121">
        <v>1</v>
      </c>
      <c r="F1187" t="s">
        <v>439</v>
      </c>
      <c r="G1187" s="121">
        <v>91</v>
      </c>
      <c r="H1187" t="s">
        <v>385</v>
      </c>
      <c r="I1187" t="s">
        <v>489</v>
      </c>
      <c r="J1187" t="s">
        <v>451</v>
      </c>
      <c r="K1187" t="s">
        <v>436</v>
      </c>
      <c r="L1187" s="755" t="s">
        <v>80</v>
      </c>
      <c r="M1187" t="s">
        <v>98</v>
      </c>
      <c r="N1187" s="680">
        <f t="shared" ca="1" si="77"/>
        <v>0</v>
      </c>
      <c r="O1187" s="680">
        <f t="shared" ca="1" si="77"/>
        <v>0</v>
      </c>
      <c r="P1187" s="680">
        <f t="shared" ca="1" si="77"/>
        <v>0</v>
      </c>
      <c r="Q1187" s="680">
        <f t="shared" ca="1" si="77"/>
        <v>0</v>
      </c>
      <c r="R1187" s="680">
        <f t="shared" ca="1" si="77"/>
        <v>0</v>
      </c>
      <c r="S1187" t="str">
        <f t="shared" si="78"/>
        <v>ASRCMS202202</v>
      </c>
      <c r="T1187" s="957">
        <f t="shared" si="79"/>
        <v>45230</v>
      </c>
      <c r="U1187" t="str">
        <f t="shared" si="80"/>
        <v>Unaudited</v>
      </c>
    </row>
    <row r="1188" spans="1:21" x14ac:dyDescent="0.25">
      <c r="A1188" t="s">
        <v>438</v>
      </c>
      <c r="B1188" t="s">
        <v>1380</v>
      </c>
      <c r="C1188" t="s">
        <v>1381</v>
      </c>
      <c r="D1188" s="15">
        <v>1900</v>
      </c>
      <c r="E1188" s="121">
        <v>1</v>
      </c>
      <c r="F1188" t="s">
        <v>439</v>
      </c>
      <c r="G1188" s="121">
        <v>91</v>
      </c>
      <c r="H1188" t="s">
        <v>385</v>
      </c>
      <c r="I1188" t="s">
        <v>489</v>
      </c>
      <c r="J1188" t="s">
        <v>451</v>
      </c>
      <c r="K1188" t="s">
        <v>436</v>
      </c>
      <c r="L1188" s="755" t="s">
        <v>81</v>
      </c>
      <c r="M1188" t="s">
        <v>99</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ASRCMS202202</v>
      </c>
      <c r="T1188" s="957">
        <f t="shared" si="79"/>
        <v>45230</v>
      </c>
      <c r="U1188" t="str">
        <f t="shared" si="80"/>
        <v>Unaudited</v>
      </c>
    </row>
    <row r="1189" spans="1:21" x14ac:dyDescent="0.25">
      <c r="A1189" t="s">
        <v>438</v>
      </c>
      <c r="B1189" t="s">
        <v>1380</v>
      </c>
      <c r="C1189" t="s">
        <v>1381</v>
      </c>
      <c r="D1189" s="15">
        <v>1900</v>
      </c>
      <c r="E1189" s="121">
        <v>1</v>
      </c>
      <c r="F1189" t="s">
        <v>439</v>
      </c>
      <c r="G1189" s="121">
        <v>91</v>
      </c>
      <c r="H1189" t="s">
        <v>385</v>
      </c>
      <c r="I1189" t="s">
        <v>489</v>
      </c>
      <c r="J1189" t="s">
        <v>451</v>
      </c>
      <c r="K1189" t="s">
        <v>436</v>
      </c>
      <c r="L1189" s="755" t="s">
        <v>82</v>
      </c>
      <c r="M1189" t="s">
        <v>100</v>
      </c>
      <c r="N1189" s="680">
        <f t="shared" ca="1" si="81"/>
        <v>0</v>
      </c>
      <c r="O1189" s="680">
        <f t="shared" ca="1" si="81"/>
        <v>0</v>
      </c>
      <c r="P1189" s="680">
        <f t="shared" ca="1" si="81"/>
        <v>0</v>
      </c>
      <c r="Q1189" s="680">
        <f t="shared" ca="1" si="81"/>
        <v>0</v>
      </c>
      <c r="R1189" s="680">
        <f t="shared" ca="1" si="81"/>
        <v>0</v>
      </c>
      <c r="S1189" t="str">
        <f t="shared" si="78"/>
        <v>ASRCMS202202</v>
      </c>
      <c r="T1189" s="957">
        <f t="shared" si="79"/>
        <v>45230</v>
      </c>
      <c r="U1189" t="str">
        <f t="shared" si="80"/>
        <v>Unaudited</v>
      </c>
    </row>
    <row r="1190" spans="1:21" x14ac:dyDescent="0.25">
      <c r="A1190" t="s">
        <v>438</v>
      </c>
      <c r="B1190" t="s">
        <v>1380</v>
      </c>
      <c r="C1190" t="s">
        <v>1381</v>
      </c>
      <c r="D1190" s="15">
        <v>1900</v>
      </c>
      <c r="E1190" s="121">
        <v>1</v>
      </c>
      <c r="F1190" t="s">
        <v>439</v>
      </c>
      <c r="G1190" s="121">
        <v>91</v>
      </c>
      <c r="H1190" t="s">
        <v>385</v>
      </c>
      <c r="I1190" t="s">
        <v>489</v>
      </c>
      <c r="J1190" t="s">
        <v>451</v>
      </c>
      <c r="K1190" t="s">
        <v>436</v>
      </c>
      <c r="L1190" s="755" t="s">
        <v>217</v>
      </c>
      <c r="M1190" t="s">
        <v>101</v>
      </c>
      <c r="N1190" s="680">
        <f t="shared" ca="1" si="81"/>
        <v>0</v>
      </c>
      <c r="O1190" s="680">
        <f t="shared" ca="1" si="81"/>
        <v>0</v>
      </c>
      <c r="P1190" s="680">
        <f t="shared" ca="1" si="81"/>
        <v>0</v>
      </c>
      <c r="Q1190" s="680">
        <f t="shared" ca="1" si="81"/>
        <v>0</v>
      </c>
      <c r="R1190" s="680">
        <f t="shared" ca="1" si="81"/>
        <v>0</v>
      </c>
      <c r="S1190" t="str">
        <f t="shared" si="78"/>
        <v>ASRCMS202202</v>
      </c>
      <c r="T1190" s="957">
        <f t="shared" si="79"/>
        <v>45230</v>
      </c>
      <c r="U1190" t="str">
        <f t="shared" si="80"/>
        <v>Unaudited</v>
      </c>
    </row>
    <row r="1191" spans="1:21" x14ac:dyDescent="0.25">
      <c r="A1191" t="s">
        <v>438</v>
      </c>
      <c r="B1191" t="s">
        <v>1380</v>
      </c>
      <c r="C1191" t="s">
        <v>1381</v>
      </c>
      <c r="D1191" s="15">
        <v>1900</v>
      </c>
      <c r="E1191" s="121">
        <v>1</v>
      </c>
      <c r="F1191" t="s">
        <v>439</v>
      </c>
      <c r="G1191" s="121">
        <v>91</v>
      </c>
      <c r="H1191" t="s">
        <v>385</v>
      </c>
      <c r="I1191" t="s">
        <v>489</v>
      </c>
      <c r="J1191" t="s">
        <v>451</v>
      </c>
      <c r="K1191" t="s">
        <v>436</v>
      </c>
      <c r="L1191" s="755" t="s">
        <v>216</v>
      </c>
      <c r="M1191" t="s">
        <v>28</v>
      </c>
      <c r="N1191" s="680">
        <f t="shared" ca="1" si="81"/>
        <v>0</v>
      </c>
      <c r="O1191" s="680">
        <f t="shared" ca="1" si="81"/>
        <v>0</v>
      </c>
      <c r="P1191" s="680">
        <f t="shared" ca="1" si="81"/>
        <v>0</v>
      </c>
      <c r="Q1191" s="680">
        <f t="shared" ca="1" si="81"/>
        <v>0</v>
      </c>
      <c r="R1191" s="680">
        <f t="shared" ca="1" si="81"/>
        <v>0</v>
      </c>
      <c r="S1191" t="str">
        <f t="shared" si="78"/>
        <v>ASRCMS202202</v>
      </c>
      <c r="T1191" s="957">
        <f t="shared" si="79"/>
        <v>45230</v>
      </c>
      <c r="U1191" t="str">
        <f t="shared" si="80"/>
        <v>Unaudited</v>
      </c>
    </row>
    <row r="1192" spans="1:21" x14ac:dyDescent="0.25">
      <c r="A1192" t="s">
        <v>438</v>
      </c>
      <c r="B1192" t="s">
        <v>1380</v>
      </c>
      <c r="C1192" t="s">
        <v>1381</v>
      </c>
      <c r="D1192" s="15">
        <v>1900</v>
      </c>
      <c r="E1192" s="121">
        <v>1</v>
      </c>
      <c r="F1192" t="s">
        <v>439</v>
      </c>
      <c r="G1192" s="121">
        <v>91</v>
      </c>
      <c r="H1192" t="s">
        <v>385</v>
      </c>
      <c r="I1192" t="s">
        <v>489</v>
      </c>
      <c r="J1192" t="s">
        <v>437</v>
      </c>
      <c r="K1192" t="s">
        <v>437</v>
      </c>
      <c r="L1192" s="755" t="s">
        <v>84</v>
      </c>
      <c r="M1192" t="s">
        <v>328</v>
      </c>
      <c r="N1192" s="680">
        <f t="shared" ca="1" si="81"/>
        <v>0</v>
      </c>
      <c r="O1192" s="680">
        <f t="shared" ca="1" si="81"/>
        <v>0</v>
      </c>
      <c r="P1192" s="680">
        <f t="shared" ca="1" si="81"/>
        <v>0</v>
      </c>
      <c r="Q1192" s="680">
        <f t="shared" ca="1" si="81"/>
        <v>0</v>
      </c>
      <c r="R1192" s="680">
        <f t="shared" ca="1" si="81"/>
        <v>0</v>
      </c>
      <c r="S1192" t="str">
        <f t="shared" si="78"/>
        <v>ASRCMS202202</v>
      </c>
      <c r="T1192" s="957">
        <f t="shared" si="79"/>
        <v>45230</v>
      </c>
      <c r="U1192" t="str">
        <f t="shared" si="80"/>
        <v>Unaudited</v>
      </c>
    </row>
    <row r="1193" spans="1:21" x14ac:dyDescent="0.25">
      <c r="A1193" t="s">
        <v>438</v>
      </c>
      <c r="B1193" t="s">
        <v>1380</v>
      </c>
      <c r="C1193" t="s">
        <v>1381</v>
      </c>
      <c r="D1193" s="15">
        <v>1900</v>
      </c>
      <c r="E1193" s="121">
        <v>1</v>
      </c>
      <c r="F1193" t="s">
        <v>439</v>
      </c>
      <c r="G1193" s="121">
        <v>91</v>
      </c>
      <c r="H1193" t="s">
        <v>385</v>
      </c>
      <c r="I1193" t="s">
        <v>489</v>
      </c>
      <c r="J1193" t="s">
        <v>437</v>
      </c>
      <c r="K1193" t="s">
        <v>437</v>
      </c>
      <c r="L1193" s="755" t="s">
        <v>85</v>
      </c>
      <c r="M1193" t="s">
        <v>326</v>
      </c>
      <c r="N1193" s="680">
        <f t="shared" ca="1" si="81"/>
        <v>0</v>
      </c>
      <c r="O1193" s="680">
        <f t="shared" ca="1" si="81"/>
        <v>0</v>
      </c>
      <c r="P1193" s="680">
        <f t="shared" ca="1" si="81"/>
        <v>0</v>
      </c>
      <c r="Q1193" s="680">
        <f t="shared" ca="1" si="81"/>
        <v>0</v>
      </c>
      <c r="R1193" s="680">
        <f t="shared" ca="1" si="81"/>
        <v>0</v>
      </c>
      <c r="S1193" t="str">
        <f t="shared" si="78"/>
        <v>ASRCMS202202</v>
      </c>
      <c r="T1193" s="957">
        <f t="shared" si="79"/>
        <v>45230</v>
      </c>
      <c r="U1193" t="str">
        <f t="shared" si="80"/>
        <v>Unaudited</v>
      </c>
    </row>
    <row r="1194" spans="1:21" x14ac:dyDescent="0.25">
      <c r="A1194" t="s">
        <v>438</v>
      </c>
      <c r="B1194" t="s">
        <v>1380</v>
      </c>
      <c r="C1194" t="s">
        <v>1381</v>
      </c>
      <c r="D1194" s="15">
        <v>1900</v>
      </c>
      <c r="E1194" s="121">
        <v>1</v>
      </c>
      <c r="F1194" t="s">
        <v>439</v>
      </c>
      <c r="G1194" s="121">
        <v>91</v>
      </c>
      <c r="H1194" t="s">
        <v>385</v>
      </c>
      <c r="I1194" t="s">
        <v>489</v>
      </c>
      <c r="J1194" t="s">
        <v>437</v>
      </c>
      <c r="K1194" t="s">
        <v>437</v>
      </c>
      <c r="L1194" s="755" t="s">
        <v>86</v>
      </c>
      <c r="M1194" t="s">
        <v>495</v>
      </c>
      <c r="N1194" s="680">
        <f t="shared" ca="1" si="81"/>
        <v>0</v>
      </c>
      <c r="O1194" s="680">
        <f t="shared" ca="1" si="81"/>
        <v>0</v>
      </c>
      <c r="P1194" s="680">
        <f t="shared" ca="1" si="81"/>
        <v>0</v>
      </c>
      <c r="Q1194" s="680">
        <f t="shared" ca="1" si="81"/>
        <v>0</v>
      </c>
      <c r="R1194" s="680">
        <f t="shared" ca="1" si="81"/>
        <v>0</v>
      </c>
      <c r="S1194" t="str">
        <f t="shared" si="78"/>
        <v>ASRCMS202202</v>
      </c>
      <c r="T1194" s="957">
        <f t="shared" si="79"/>
        <v>45230</v>
      </c>
      <c r="U1194" t="str">
        <f t="shared" si="80"/>
        <v>Unaudited</v>
      </c>
    </row>
    <row r="1195" spans="1:21" x14ac:dyDescent="0.25">
      <c r="A1195" t="s">
        <v>438</v>
      </c>
      <c r="B1195" t="s">
        <v>1380</v>
      </c>
      <c r="C1195" t="s">
        <v>1381</v>
      </c>
      <c r="D1195" s="15">
        <v>1900</v>
      </c>
      <c r="E1195" s="121">
        <v>1</v>
      </c>
      <c r="F1195" t="s">
        <v>439</v>
      </c>
      <c r="G1195" s="121">
        <v>91</v>
      </c>
      <c r="H1195" t="s">
        <v>385</v>
      </c>
      <c r="I1195" t="s">
        <v>489</v>
      </c>
      <c r="J1195" t="s">
        <v>437</v>
      </c>
      <c r="K1195" t="s">
        <v>437</v>
      </c>
      <c r="L1195" s="755" t="s">
        <v>87</v>
      </c>
      <c r="M1195" t="s">
        <v>496</v>
      </c>
      <c r="N1195" s="680">
        <f t="shared" ca="1" si="81"/>
        <v>0</v>
      </c>
      <c r="O1195" s="680">
        <f t="shared" ca="1" si="81"/>
        <v>0</v>
      </c>
      <c r="P1195" s="680">
        <f t="shared" ca="1" si="81"/>
        <v>0</v>
      </c>
      <c r="Q1195" s="680">
        <f t="shared" ca="1" si="81"/>
        <v>0</v>
      </c>
      <c r="R1195" s="680">
        <f t="shared" ca="1" si="81"/>
        <v>0</v>
      </c>
      <c r="S1195" t="str">
        <f t="shared" si="78"/>
        <v>ASRCMS202202</v>
      </c>
      <c r="T1195" s="957">
        <f t="shared" si="79"/>
        <v>45230</v>
      </c>
      <c r="U1195" t="str">
        <f t="shared" si="80"/>
        <v>Unaudited</v>
      </c>
    </row>
    <row r="1196" spans="1:21" x14ac:dyDescent="0.25">
      <c r="A1196" t="s">
        <v>438</v>
      </c>
      <c r="B1196" t="s">
        <v>1380</v>
      </c>
      <c r="C1196" t="s">
        <v>1381</v>
      </c>
      <c r="D1196" s="15">
        <v>1900</v>
      </c>
      <c r="E1196" s="121">
        <v>1</v>
      </c>
      <c r="F1196" t="s">
        <v>439</v>
      </c>
      <c r="G1196" s="121">
        <v>91</v>
      </c>
      <c r="H1196" t="s">
        <v>385</v>
      </c>
      <c r="I1196" t="s">
        <v>489</v>
      </c>
      <c r="J1196" t="s">
        <v>437</v>
      </c>
      <c r="K1196" t="s">
        <v>437</v>
      </c>
      <c r="L1196" s="755" t="s">
        <v>214</v>
      </c>
      <c r="M1196" t="s">
        <v>497</v>
      </c>
      <c r="N1196" s="680">
        <f t="shared" ca="1" si="81"/>
        <v>0</v>
      </c>
      <c r="O1196" s="680">
        <f t="shared" ca="1" si="81"/>
        <v>0</v>
      </c>
      <c r="P1196" s="680">
        <f t="shared" ca="1" si="81"/>
        <v>0</v>
      </c>
      <c r="Q1196" s="680">
        <f t="shared" ca="1" si="81"/>
        <v>0</v>
      </c>
      <c r="R1196" s="680">
        <f t="shared" ca="1" si="81"/>
        <v>0</v>
      </c>
      <c r="S1196" t="str">
        <f t="shared" si="78"/>
        <v>ASRCMS202202</v>
      </c>
      <c r="T1196" s="957">
        <f t="shared" si="79"/>
        <v>45230</v>
      </c>
      <c r="U1196" t="str">
        <f t="shared" si="80"/>
        <v>Unaudited</v>
      </c>
    </row>
    <row r="1197" spans="1:21" x14ac:dyDescent="0.25">
      <c r="A1197" t="s">
        <v>438</v>
      </c>
      <c r="B1197" t="s">
        <v>1380</v>
      </c>
      <c r="C1197" t="s">
        <v>1381</v>
      </c>
      <c r="D1197" s="15">
        <v>1900</v>
      </c>
      <c r="E1197" s="121">
        <v>1</v>
      </c>
      <c r="F1197" t="s">
        <v>439</v>
      </c>
      <c r="G1197" s="121">
        <v>91</v>
      </c>
      <c r="H1197" t="s">
        <v>385</v>
      </c>
      <c r="I1197" t="s">
        <v>490</v>
      </c>
      <c r="J1197" t="s">
        <v>26</v>
      </c>
      <c r="K1197" t="s">
        <v>26</v>
      </c>
      <c r="L1197" s="755" t="s">
        <v>205</v>
      </c>
      <c r="M1197" t="s">
        <v>26</v>
      </c>
      <c r="N1197" s="680">
        <f t="shared" ca="1" si="81"/>
        <v>0</v>
      </c>
      <c r="O1197" s="680">
        <f t="shared" ca="1" si="81"/>
        <v>0</v>
      </c>
      <c r="P1197" s="680">
        <f t="shared" ca="1" si="81"/>
        <v>0</v>
      </c>
      <c r="Q1197" s="680">
        <f t="shared" ca="1" si="81"/>
        <v>0</v>
      </c>
      <c r="R1197" s="680">
        <f t="shared" ca="1" si="81"/>
        <v>0</v>
      </c>
      <c r="S1197" t="str">
        <f t="shared" si="78"/>
        <v>ASRCMS202202</v>
      </c>
      <c r="T1197" s="957">
        <f t="shared" si="79"/>
        <v>45230</v>
      </c>
      <c r="U1197" t="str">
        <f t="shared" si="80"/>
        <v>Unaudited</v>
      </c>
    </row>
    <row r="1198" spans="1:21" x14ac:dyDescent="0.25">
      <c r="A1198" t="s">
        <v>438</v>
      </c>
      <c r="B1198" t="s">
        <v>1380</v>
      </c>
      <c r="C1198" t="s">
        <v>1381</v>
      </c>
      <c r="D1198" s="15">
        <v>1900</v>
      </c>
      <c r="E1198" s="121">
        <v>1</v>
      </c>
      <c r="F1198" t="s">
        <v>440</v>
      </c>
      <c r="G1198" s="121">
        <v>182</v>
      </c>
      <c r="H1198" t="s">
        <v>385</v>
      </c>
      <c r="I1198" t="s">
        <v>433</v>
      </c>
      <c r="J1198" t="s">
        <v>433</v>
      </c>
      <c r="K1198" t="s">
        <v>433</v>
      </c>
      <c r="M1198" t="s">
        <v>433</v>
      </c>
      <c r="N1198" s="680">
        <f t="shared" ca="1" si="81"/>
        <v>0</v>
      </c>
      <c r="O1198" s="680">
        <f t="shared" ca="1" si="81"/>
        <v>0</v>
      </c>
      <c r="P1198" s="680">
        <f t="shared" ca="1" si="81"/>
        <v>0</v>
      </c>
      <c r="Q1198" s="680">
        <f t="shared" ca="1" si="81"/>
        <v>0</v>
      </c>
      <c r="R1198" s="680">
        <f t="shared" ca="1" si="81"/>
        <v>0</v>
      </c>
      <c r="S1198" t="str">
        <f t="shared" si="78"/>
        <v>ASRCMS202202</v>
      </c>
      <c r="T1198" s="957">
        <f t="shared" si="79"/>
        <v>45230</v>
      </c>
      <c r="U1198" t="str">
        <f t="shared" si="80"/>
        <v>Unaudited</v>
      </c>
    </row>
    <row r="1199" spans="1:21" x14ac:dyDescent="0.25">
      <c r="A1199" t="s">
        <v>438</v>
      </c>
      <c r="B1199" t="s">
        <v>1380</v>
      </c>
      <c r="C1199" t="s">
        <v>1381</v>
      </c>
      <c r="D1199" s="15">
        <v>1900</v>
      </c>
      <c r="E1199" s="121">
        <v>1</v>
      </c>
      <c r="F1199" t="s">
        <v>440</v>
      </c>
      <c r="G1199" s="121">
        <v>182</v>
      </c>
      <c r="H1199" t="s">
        <v>385</v>
      </c>
      <c r="I1199" t="s">
        <v>488</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ASRCMS202202</v>
      </c>
      <c r="T1199" s="957">
        <f t="shared" si="79"/>
        <v>45230</v>
      </c>
      <c r="U1199" t="str">
        <f t="shared" si="80"/>
        <v>Unaudited</v>
      </c>
    </row>
    <row r="1200" spans="1:21" x14ac:dyDescent="0.25">
      <c r="A1200" t="s">
        <v>438</v>
      </c>
      <c r="B1200" t="s">
        <v>1380</v>
      </c>
      <c r="C1200" t="s">
        <v>1381</v>
      </c>
      <c r="D1200" s="15">
        <v>1900</v>
      </c>
      <c r="E1200" s="121">
        <v>1</v>
      </c>
      <c r="F1200" t="s">
        <v>440</v>
      </c>
      <c r="G1200" s="121">
        <v>182</v>
      </c>
      <c r="H1200" t="s">
        <v>385</v>
      </c>
      <c r="I1200" t="s">
        <v>488</v>
      </c>
      <c r="J1200" t="s">
        <v>12</v>
      </c>
      <c r="K1200" t="s">
        <v>223</v>
      </c>
      <c r="L1200" s="755">
        <v>1.2</v>
      </c>
      <c r="M1200" t="s">
        <v>223</v>
      </c>
      <c r="N1200" s="680">
        <f t="shared" ca="1" si="81"/>
        <v>0</v>
      </c>
      <c r="O1200" s="680">
        <f t="shared" ca="1" si="81"/>
        <v>0</v>
      </c>
      <c r="P1200" s="680">
        <f t="shared" ca="1" si="81"/>
        <v>0</v>
      </c>
      <c r="Q1200" s="680">
        <f t="shared" ca="1" si="81"/>
        <v>0</v>
      </c>
      <c r="R1200" s="680">
        <f t="shared" ca="1" si="81"/>
        <v>0</v>
      </c>
      <c r="S1200" t="str">
        <f t="shared" si="78"/>
        <v>ASRCMS202202</v>
      </c>
      <c r="T1200" s="957">
        <f t="shared" si="79"/>
        <v>45230</v>
      </c>
      <c r="U1200" t="str">
        <f t="shared" si="80"/>
        <v>Unaudited</v>
      </c>
    </row>
    <row r="1201" spans="1:21" x14ac:dyDescent="0.25">
      <c r="A1201" t="s">
        <v>438</v>
      </c>
      <c r="B1201" t="s">
        <v>1380</v>
      </c>
      <c r="C1201" t="s">
        <v>1381</v>
      </c>
      <c r="D1201" s="15">
        <v>1900</v>
      </c>
      <c r="E1201" s="121">
        <v>1</v>
      </c>
      <c r="F1201" t="s">
        <v>440</v>
      </c>
      <c r="G1201" s="121">
        <v>182</v>
      </c>
      <c r="H1201" t="s">
        <v>385</v>
      </c>
      <c r="I1201" t="s">
        <v>488</v>
      </c>
      <c r="J1201" t="s">
        <v>12</v>
      </c>
      <c r="K1201" t="s">
        <v>1318</v>
      </c>
      <c r="L1201" s="755" t="s">
        <v>1314</v>
      </c>
      <c r="M1201" t="s">
        <v>1318</v>
      </c>
      <c r="N1201" s="680">
        <f t="shared" ca="1" si="81"/>
        <v>0</v>
      </c>
      <c r="O1201" s="680">
        <f t="shared" ca="1" si="81"/>
        <v>0</v>
      </c>
      <c r="P1201" s="680">
        <f t="shared" ca="1" si="81"/>
        <v>0</v>
      </c>
      <c r="Q1201" s="680">
        <f t="shared" ca="1" si="81"/>
        <v>0</v>
      </c>
      <c r="R1201" s="680">
        <f t="shared" ca="1" si="81"/>
        <v>0</v>
      </c>
      <c r="S1201" t="str">
        <f t="shared" si="78"/>
        <v>ASRCMS202202</v>
      </c>
      <c r="T1201" s="957">
        <f t="shared" si="79"/>
        <v>45230</v>
      </c>
      <c r="U1201" t="str">
        <f t="shared" si="80"/>
        <v>Unaudited</v>
      </c>
    </row>
    <row r="1202" spans="1:21" x14ac:dyDescent="0.25">
      <c r="A1202" t="s">
        <v>438</v>
      </c>
      <c r="B1202" t="s">
        <v>1380</v>
      </c>
      <c r="C1202" t="s">
        <v>1381</v>
      </c>
      <c r="D1202" s="15">
        <v>1900</v>
      </c>
      <c r="E1202" s="121">
        <v>1</v>
      </c>
      <c r="F1202" t="s">
        <v>440</v>
      </c>
      <c r="G1202" s="121">
        <v>182</v>
      </c>
      <c r="H1202" t="s">
        <v>385</v>
      </c>
      <c r="I1202" t="s">
        <v>488</v>
      </c>
      <c r="J1202" t="s">
        <v>12</v>
      </c>
      <c r="K1202" t="s">
        <v>1320</v>
      </c>
      <c r="L1202" s="755" t="s">
        <v>1319</v>
      </c>
      <c r="M1202" t="s">
        <v>1320</v>
      </c>
      <c r="N1202" s="680">
        <f t="shared" ca="1" si="81"/>
        <v>0</v>
      </c>
      <c r="O1202" s="680">
        <f t="shared" ca="1" si="81"/>
        <v>0</v>
      </c>
      <c r="P1202" s="680">
        <f t="shared" ca="1" si="81"/>
        <v>0</v>
      </c>
      <c r="Q1202" s="680">
        <f t="shared" ca="1" si="81"/>
        <v>0</v>
      </c>
      <c r="R1202" s="680">
        <f t="shared" ca="1" si="81"/>
        <v>0</v>
      </c>
      <c r="S1202" t="str">
        <f t="shared" si="78"/>
        <v>ASRCMS202202</v>
      </c>
      <c r="T1202" s="957">
        <f t="shared" si="79"/>
        <v>45230</v>
      </c>
      <c r="U1202" t="str">
        <f t="shared" si="80"/>
        <v>Unaudited</v>
      </c>
    </row>
    <row r="1203" spans="1:21" x14ac:dyDescent="0.25">
      <c r="A1203" t="s">
        <v>438</v>
      </c>
      <c r="B1203" t="s">
        <v>1380</v>
      </c>
      <c r="C1203" t="s">
        <v>1381</v>
      </c>
      <c r="D1203" s="15">
        <v>1900</v>
      </c>
      <c r="E1203" s="121">
        <v>1</v>
      </c>
      <c r="F1203" t="s">
        <v>440</v>
      </c>
      <c r="G1203" s="121">
        <v>182</v>
      </c>
      <c r="H1203" t="s">
        <v>385</v>
      </c>
      <c r="I1203" t="s">
        <v>488</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ASRCMS202202</v>
      </c>
      <c r="T1203" s="957">
        <f t="shared" si="79"/>
        <v>45230</v>
      </c>
      <c r="U1203" t="str">
        <f t="shared" si="80"/>
        <v>Unaudited</v>
      </c>
    </row>
    <row r="1204" spans="1:21" x14ac:dyDescent="0.25">
      <c r="A1204" t="s">
        <v>438</v>
      </c>
      <c r="B1204" t="s">
        <v>1380</v>
      </c>
      <c r="C1204" t="s">
        <v>1381</v>
      </c>
      <c r="D1204" s="15">
        <v>1900</v>
      </c>
      <c r="E1204" s="121">
        <v>1</v>
      </c>
      <c r="F1204" t="s">
        <v>440</v>
      </c>
      <c r="G1204" s="121">
        <v>182</v>
      </c>
      <c r="H1204" t="s">
        <v>385</v>
      </c>
      <c r="I1204" t="s">
        <v>489</v>
      </c>
      <c r="J1204" t="s">
        <v>434</v>
      </c>
      <c r="K1204" t="s">
        <v>791</v>
      </c>
      <c r="L1204" s="755">
        <v>2.1</v>
      </c>
      <c r="M1204" t="s">
        <v>726</v>
      </c>
      <c r="N1204" s="680">
        <f t="shared" ca="1" si="81"/>
        <v>0</v>
      </c>
      <c r="O1204" s="680">
        <f t="shared" ca="1" si="81"/>
        <v>0</v>
      </c>
      <c r="P1204" s="680">
        <f t="shared" ca="1" si="81"/>
        <v>0</v>
      </c>
      <c r="Q1204" s="680">
        <f t="shared" ca="1" si="81"/>
        <v>0</v>
      </c>
      <c r="R1204" s="680">
        <f t="shared" ca="1" si="81"/>
        <v>0</v>
      </c>
      <c r="S1204" t="str">
        <f t="shared" si="78"/>
        <v>ASRCMS202202</v>
      </c>
      <c r="T1204" s="957">
        <f t="shared" si="79"/>
        <v>45230</v>
      </c>
      <c r="U1204" t="str">
        <f t="shared" si="80"/>
        <v>Unaudited</v>
      </c>
    </row>
    <row r="1205" spans="1:21" x14ac:dyDescent="0.25">
      <c r="A1205" t="s">
        <v>438</v>
      </c>
      <c r="B1205" t="s">
        <v>1380</v>
      </c>
      <c r="C1205" t="s">
        <v>1381</v>
      </c>
      <c r="D1205" s="15">
        <v>1900</v>
      </c>
      <c r="E1205" s="121">
        <v>1</v>
      </c>
      <c r="F1205" t="s">
        <v>440</v>
      </c>
      <c r="G1205" s="121">
        <v>182</v>
      </c>
      <c r="H1205" t="s">
        <v>385</v>
      </c>
      <c r="I1205" t="s">
        <v>489</v>
      </c>
      <c r="J1205" t="s">
        <v>434</v>
      </c>
      <c r="K1205" t="s">
        <v>791</v>
      </c>
      <c r="L1205" s="755">
        <v>2.2000000000000002</v>
      </c>
      <c r="M1205" t="s">
        <v>727</v>
      </c>
      <c r="N1205" s="680">
        <f t="shared" ca="1" si="81"/>
        <v>0</v>
      </c>
      <c r="O1205" s="680">
        <f t="shared" ca="1" si="81"/>
        <v>0</v>
      </c>
      <c r="P1205" s="680">
        <f t="shared" ca="1" si="81"/>
        <v>0</v>
      </c>
      <c r="Q1205" s="680">
        <f t="shared" ca="1" si="81"/>
        <v>0</v>
      </c>
      <c r="R1205" s="680">
        <f t="shared" ca="1" si="81"/>
        <v>0</v>
      </c>
      <c r="S1205" t="str">
        <f t="shared" si="78"/>
        <v>ASRCMS202202</v>
      </c>
      <c r="T1205" s="957">
        <f t="shared" si="79"/>
        <v>45230</v>
      </c>
      <c r="U1205" t="str">
        <f t="shared" si="80"/>
        <v>Unaudited</v>
      </c>
    </row>
    <row r="1206" spans="1:21" x14ac:dyDescent="0.25">
      <c r="A1206" t="s">
        <v>438</v>
      </c>
      <c r="B1206" t="s">
        <v>1380</v>
      </c>
      <c r="C1206" t="s">
        <v>1381</v>
      </c>
      <c r="D1206" s="15">
        <v>1900</v>
      </c>
      <c r="E1206" s="121">
        <v>1</v>
      </c>
      <c r="F1206" t="s">
        <v>440</v>
      </c>
      <c r="G1206" s="121">
        <v>182</v>
      </c>
      <c r="H1206" t="s">
        <v>385</v>
      </c>
      <c r="I1206" t="s">
        <v>489</v>
      </c>
      <c r="J1206" t="s">
        <v>434</v>
      </c>
      <c r="K1206" t="s">
        <v>791</v>
      </c>
      <c r="L1206" s="755">
        <v>2.2999999999999998</v>
      </c>
      <c r="M1206" t="s">
        <v>728</v>
      </c>
      <c r="N1206" s="680">
        <f t="shared" ca="1" si="81"/>
        <v>0</v>
      </c>
      <c r="O1206" s="680">
        <f t="shared" ca="1" si="81"/>
        <v>0</v>
      </c>
      <c r="P1206" s="680">
        <f t="shared" ca="1" si="81"/>
        <v>0</v>
      </c>
      <c r="Q1206" s="680">
        <f t="shared" ca="1" si="81"/>
        <v>0</v>
      </c>
      <c r="R1206" s="680">
        <f t="shared" ca="1" si="81"/>
        <v>0</v>
      </c>
      <c r="S1206" t="str">
        <f t="shared" si="78"/>
        <v>ASRCMS202202</v>
      </c>
      <c r="T1206" s="957">
        <f t="shared" si="79"/>
        <v>45230</v>
      </c>
      <c r="U1206" t="str">
        <f t="shared" si="80"/>
        <v>Unaudited</v>
      </c>
    </row>
    <row r="1207" spans="1:21" x14ac:dyDescent="0.25">
      <c r="A1207" t="s">
        <v>438</v>
      </c>
      <c r="B1207" t="s">
        <v>1380</v>
      </c>
      <c r="C1207" t="s">
        <v>1381</v>
      </c>
      <c r="D1207" s="15">
        <v>1900</v>
      </c>
      <c r="E1207" s="121">
        <v>1</v>
      </c>
      <c r="F1207" t="s">
        <v>440</v>
      </c>
      <c r="G1207" s="121">
        <v>182</v>
      </c>
      <c r="H1207" t="s">
        <v>385</v>
      </c>
      <c r="I1207" t="s">
        <v>489</v>
      </c>
      <c r="J1207" t="s">
        <v>434</v>
      </c>
      <c r="K1207" t="s">
        <v>791</v>
      </c>
      <c r="L1207" s="755">
        <v>2.4</v>
      </c>
      <c r="M1207" t="s">
        <v>729</v>
      </c>
      <c r="N1207" s="680">
        <f t="shared" ca="1" si="81"/>
        <v>0</v>
      </c>
      <c r="O1207" s="680">
        <f t="shared" ca="1" si="81"/>
        <v>0</v>
      </c>
      <c r="P1207" s="680">
        <f t="shared" ca="1" si="81"/>
        <v>0</v>
      </c>
      <c r="Q1207" s="680">
        <f t="shared" ca="1" si="81"/>
        <v>0</v>
      </c>
      <c r="R1207" s="680">
        <f t="shared" ca="1" si="81"/>
        <v>0</v>
      </c>
      <c r="S1207" t="str">
        <f t="shared" si="78"/>
        <v>ASRCMS202202</v>
      </c>
      <c r="T1207" s="957">
        <f t="shared" si="79"/>
        <v>45230</v>
      </c>
      <c r="U1207" t="str">
        <f t="shared" si="80"/>
        <v>Unaudited</v>
      </c>
    </row>
    <row r="1208" spans="1:21" x14ac:dyDescent="0.25">
      <c r="A1208" t="s">
        <v>438</v>
      </c>
      <c r="B1208" t="s">
        <v>1380</v>
      </c>
      <c r="C1208" t="s">
        <v>1381</v>
      </c>
      <c r="D1208" s="15">
        <v>1900</v>
      </c>
      <c r="E1208" s="121">
        <v>1</v>
      </c>
      <c r="F1208" t="s">
        <v>440</v>
      </c>
      <c r="G1208" s="121">
        <v>182</v>
      </c>
      <c r="H1208" t="s">
        <v>385</v>
      </c>
      <c r="I1208" t="s">
        <v>489</v>
      </c>
      <c r="J1208" t="s">
        <v>434</v>
      </c>
      <c r="K1208" t="s">
        <v>791</v>
      </c>
      <c r="L1208" s="755">
        <v>2.5</v>
      </c>
      <c r="M1208" t="s">
        <v>771</v>
      </c>
      <c r="N1208" s="680">
        <f t="shared" ca="1" si="81"/>
        <v>0</v>
      </c>
      <c r="O1208" s="680">
        <f t="shared" ca="1" si="81"/>
        <v>0</v>
      </c>
      <c r="P1208" s="680">
        <f t="shared" ca="1" si="81"/>
        <v>0</v>
      </c>
      <c r="Q1208" s="680">
        <f t="shared" ca="1" si="81"/>
        <v>0</v>
      </c>
      <c r="R1208" s="680">
        <f t="shared" ca="1" si="81"/>
        <v>0</v>
      </c>
      <c r="S1208" t="str">
        <f t="shared" si="78"/>
        <v>ASRCMS202202</v>
      </c>
      <c r="T1208" s="957">
        <f t="shared" si="79"/>
        <v>45230</v>
      </c>
      <c r="U1208" t="str">
        <f t="shared" si="80"/>
        <v>Unaudited</v>
      </c>
    </row>
    <row r="1209" spans="1:21" x14ac:dyDescent="0.25">
      <c r="A1209" t="s">
        <v>438</v>
      </c>
      <c r="B1209" t="s">
        <v>1380</v>
      </c>
      <c r="C1209" t="s">
        <v>1381</v>
      </c>
      <c r="D1209" s="15">
        <v>1900</v>
      </c>
      <c r="E1209" s="121">
        <v>1</v>
      </c>
      <c r="F1209" t="s">
        <v>440</v>
      </c>
      <c r="G1209" s="121">
        <v>182</v>
      </c>
      <c r="H1209" t="s">
        <v>385</v>
      </c>
      <c r="I1209" t="s">
        <v>489</v>
      </c>
      <c r="J1209" t="s">
        <v>434</v>
      </c>
      <c r="K1209" t="s">
        <v>791</v>
      </c>
      <c r="L1209" s="755">
        <v>2.6</v>
      </c>
      <c r="M1209" t="s">
        <v>187</v>
      </c>
      <c r="N1209" s="680">
        <f t="shared" ca="1" si="81"/>
        <v>0</v>
      </c>
      <c r="O1209" s="680">
        <f t="shared" ca="1" si="81"/>
        <v>0</v>
      </c>
      <c r="P1209" s="680">
        <f t="shared" ca="1" si="81"/>
        <v>0</v>
      </c>
      <c r="Q1209" s="680">
        <f t="shared" ca="1" si="81"/>
        <v>0</v>
      </c>
      <c r="R1209" s="680">
        <f t="shared" ca="1" si="81"/>
        <v>0</v>
      </c>
      <c r="S1209" t="str">
        <f t="shared" si="78"/>
        <v>ASRCMS202202</v>
      </c>
      <c r="T1209" s="957">
        <f t="shared" si="79"/>
        <v>45230</v>
      </c>
      <c r="U1209" t="str">
        <f t="shared" si="80"/>
        <v>Unaudited</v>
      </c>
    </row>
    <row r="1210" spans="1:21" x14ac:dyDescent="0.25">
      <c r="A1210" t="s">
        <v>438</v>
      </c>
      <c r="B1210" t="s">
        <v>1380</v>
      </c>
      <c r="C1210" t="s">
        <v>1381</v>
      </c>
      <c r="D1210" s="15">
        <v>1900</v>
      </c>
      <c r="E1210" s="121">
        <v>1</v>
      </c>
      <c r="F1210" t="s">
        <v>440</v>
      </c>
      <c r="G1210" s="121">
        <v>182</v>
      </c>
      <c r="H1210" t="s">
        <v>385</v>
      </c>
      <c r="I1210" t="s">
        <v>489</v>
      </c>
      <c r="J1210" t="s">
        <v>434</v>
      </c>
      <c r="K1210" t="s">
        <v>791</v>
      </c>
      <c r="L1210" s="755">
        <v>2.7</v>
      </c>
      <c r="M1210" t="s">
        <v>792</v>
      </c>
      <c r="N1210" s="680">
        <f t="shared" ca="1" si="81"/>
        <v>0</v>
      </c>
      <c r="O1210" s="680">
        <f t="shared" ca="1" si="81"/>
        <v>0</v>
      </c>
      <c r="P1210" s="680">
        <f t="shared" ca="1" si="81"/>
        <v>0</v>
      </c>
      <c r="Q1210" s="680">
        <f t="shared" ca="1" si="81"/>
        <v>0</v>
      </c>
      <c r="R1210" s="680">
        <f t="shared" ca="1" si="81"/>
        <v>0</v>
      </c>
      <c r="S1210" t="str">
        <f t="shared" si="78"/>
        <v>ASRCMS202202</v>
      </c>
      <c r="T1210" s="957">
        <f t="shared" si="79"/>
        <v>45230</v>
      </c>
      <c r="U1210" t="str">
        <f t="shared" si="80"/>
        <v>Unaudited</v>
      </c>
    </row>
    <row r="1211" spans="1:21" x14ac:dyDescent="0.25">
      <c r="A1211" t="s">
        <v>438</v>
      </c>
      <c r="B1211" t="s">
        <v>1380</v>
      </c>
      <c r="C1211" t="s">
        <v>1381</v>
      </c>
      <c r="D1211" s="15">
        <v>1900</v>
      </c>
      <c r="E1211" s="121">
        <v>1</v>
      </c>
      <c r="F1211" t="s">
        <v>440</v>
      </c>
      <c r="G1211" s="121">
        <v>182</v>
      </c>
      <c r="H1211" t="s">
        <v>385</v>
      </c>
      <c r="I1211" t="s">
        <v>489</v>
      </c>
      <c r="J1211" t="s">
        <v>434</v>
      </c>
      <c r="K1211" t="s">
        <v>791</v>
      </c>
      <c r="L1211" s="755">
        <v>2.8</v>
      </c>
      <c r="M1211" t="s">
        <v>793</v>
      </c>
      <c r="N1211" s="680">
        <f t="shared" ca="1" si="81"/>
        <v>0</v>
      </c>
      <c r="O1211" s="680">
        <f t="shared" ca="1" si="81"/>
        <v>0</v>
      </c>
      <c r="P1211" s="680">
        <f t="shared" ca="1" si="81"/>
        <v>0</v>
      </c>
      <c r="Q1211" s="680">
        <f t="shared" ca="1" si="81"/>
        <v>0</v>
      </c>
      <c r="R1211" s="680">
        <f t="shared" ca="1" si="81"/>
        <v>0</v>
      </c>
      <c r="S1211" t="str">
        <f t="shared" si="78"/>
        <v>ASRCMS202202</v>
      </c>
      <c r="T1211" s="957">
        <f t="shared" si="79"/>
        <v>45230</v>
      </c>
      <c r="U1211" t="str">
        <f t="shared" si="80"/>
        <v>Unaudited</v>
      </c>
    </row>
    <row r="1212" spans="1:21" x14ac:dyDescent="0.25">
      <c r="A1212" t="s">
        <v>438</v>
      </c>
      <c r="B1212" t="s">
        <v>1380</v>
      </c>
      <c r="C1212" t="s">
        <v>1381</v>
      </c>
      <c r="D1212" s="15">
        <v>1900</v>
      </c>
      <c r="E1212" s="121">
        <v>1</v>
      </c>
      <c r="F1212" t="s">
        <v>440</v>
      </c>
      <c r="G1212" s="121">
        <v>182</v>
      </c>
      <c r="H1212" t="s">
        <v>385</v>
      </c>
      <c r="I1212" t="s">
        <v>489</v>
      </c>
      <c r="J1212" t="s">
        <v>434</v>
      </c>
      <c r="K1212" t="s">
        <v>791</v>
      </c>
      <c r="L1212" s="755">
        <v>2.9</v>
      </c>
      <c r="M1212" t="s">
        <v>774</v>
      </c>
      <c r="N1212" s="680">
        <f t="shared" ca="1" si="81"/>
        <v>0</v>
      </c>
      <c r="O1212" s="680">
        <f t="shared" ca="1" si="81"/>
        <v>0</v>
      </c>
      <c r="P1212" s="680">
        <f t="shared" ca="1" si="81"/>
        <v>0</v>
      </c>
      <c r="Q1212" s="680">
        <f t="shared" ca="1" si="81"/>
        <v>0</v>
      </c>
      <c r="R1212" s="680">
        <f t="shared" ca="1" si="81"/>
        <v>0</v>
      </c>
      <c r="S1212" t="str">
        <f t="shared" si="78"/>
        <v>ASRCMS202202</v>
      </c>
      <c r="T1212" s="957">
        <f t="shared" si="79"/>
        <v>45230</v>
      </c>
      <c r="U1212" t="str">
        <f t="shared" si="80"/>
        <v>Unaudited</v>
      </c>
    </row>
    <row r="1213" spans="1:21" x14ac:dyDescent="0.25">
      <c r="A1213" t="s">
        <v>438</v>
      </c>
      <c r="B1213" t="s">
        <v>1380</v>
      </c>
      <c r="C1213" t="s">
        <v>1381</v>
      </c>
      <c r="D1213" s="15">
        <v>1900</v>
      </c>
      <c r="E1213" s="121">
        <v>1</v>
      </c>
      <c r="F1213" t="s">
        <v>440</v>
      </c>
      <c r="G1213" s="121">
        <v>182</v>
      </c>
      <c r="H1213" t="s">
        <v>385</v>
      </c>
      <c r="I1213" t="s">
        <v>489</v>
      </c>
      <c r="J1213" t="s">
        <v>434</v>
      </c>
      <c r="K1213" t="s">
        <v>224</v>
      </c>
      <c r="L1213" s="755">
        <v>2.11</v>
      </c>
      <c r="M1213" t="s">
        <v>229</v>
      </c>
      <c r="N1213" s="680">
        <f t="shared" ca="1" si="81"/>
        <v>0</v>
      </c>
      <c r="O1213" s="680">
        <f t="shared" ca="1" si="81"/>
        <v>0</v>
      </c>
      <c r="P1213" s="680">
        <f t="shared" ca="1" si="81"/>
        <v>0</v>
      </c>
      <c r="Q1213" s="680">
        <f t="shared" ca="1" si="81"/>
        <v>0</v>
      </c>
      <c r="R1213" s="680">
        <f t="shared" ca="1" si="81"/>
        <v>0</v>
      </c>
      <c r="S1213" t="str">
        <f t="shared" si="78"/>
        <v>ASRCMS202202</v>
      </c>
      <c r="T1213" s="957">
        <f t="shared" si="79"/>
        <v>45230</v>
      </c>
      <c r="U1213" t="str">
        <f t="shared" si="80"/>
        <v>Unaudited</v>
      </c>
    </row>
    <row r="1214" spans="1:21" x14ac:dyDescent="0.25">
      <c r="A1214" t="s">
        <v>438</v>
      </c>
      <c r="B1214" t="s">
        <v>1380</v>
      </c>
      <c r="C1214" t="s">
        <v>1381</v>
      </c>
      <c r="D1214" s="15">
        <v>1900</v>
      </c>
      <c r="E1214" s="121">
        <v>1</v>
      </c>
      <c r="F1214" t="s">
        <v>440</v>
      </c>
      <c r="G1214" s="121">
        <v>182</v>
      </c>
      <c r="H1214" t="s">
        <v>385</v>
      </c>
      <c r="I1214" t="s">
        <v>489</v>
      </c>
      <c r="J1214" t="s">
        <v>434</v>
      </c>
      <c r="K1214" t="s">
        <v>224</v>
      </c>
      <c r="L1214" s="755">
        <v>2.12</v>
      </c>
      <c r="M1214" t="s">
        <v>555</v>
      </c>
      <c r="N1214" s="680">
        <f t="shared" ca="1" si="81"/>
        <v>0</v>
      </c>
      <c r="O1214" s="680">
        <f t="shared" ca="1" si="81"/>
        <v>0</v>
      </c>
      <c r="P1214" s="680">
        <f t="shared" ca="1" si="81"/>
        <v>0</v>
      </c>
      <c r="Q1214" s="680">
        <f t="shared" ca="1" si="81"/>
        <v>0</v>
      </c>
      <c r="R1214" s="680">
        <f t="shared" ca="1" si="81"/>
        <v>0</v>
      </c>
      <c r="S1214" t="str">
        <f t="shared" si="78"/>
        <v>ASRCMS202202</v>
      </c>
      <c r="T1214" s="957">
        <f t="shared" si="79"/>
        <v>45230</v>
      </c>
      <c r="U1214" t="str">
        <f t="shared" si="80"/>
        <v>Unaudited</v>
      </c>
    </row>
    <row r="1215" spans="1:21" x14ac:dyDescent="0.25">
      <c r="A1215" t="s">
        <v>438</v>
      </c>
      <c r="B1215" t="s">
        <v>1380</v>
      </c>
      <c r="C1215" t="s">
        <v>1381</v>
      </c>
      <c r="D1215" s="15">
        <v>1900</v>
      </c>
      <c r="E1215" s="121">
        <v>1</v>
      </c>
      <c r="F1215" t="s">
        <v>440</v>
      </c>
      <c r="G1215" s="121">
        <v>182</v>
      </c>
      <c r="H1215" t="s">
        <v>385</v>
      </c>
      <c r="I1215" t="s">
        <v>489</v>
      </c>
      <c r="J1215" t="s">
        <v>434</v>
      </c>
      <c r="K1215" t="s">
        <v>224</v>
      </c>
      <c r="L1215" s="755">
        <v>2.13</v>
      </c>
      <c r="M1215" t="s">
        <v>230</v>
      </c>
      <c r="N1215" s="680">
        <f t="shared" ca="1" si="81"/>
        <v>0</v>
      </c>
      <c r="O1215" s="680">
        <f t="shared" ca="1" si="81"/>
        <v>0</v>
      </c>
      <c r="P1215" s="680">
        <f t="shared" ca="1" si="81"/>
        <v>0</v>
      </c>
      <c r="Q1215" s="680">
        <f t="shared" ca="1" si="81"/>
        <v>0</v>
      </c>
      <c r="R1215" s="680">
        <f t="shared" ca="1" si="81"/>
        <v>0</v>
      </c>
      <c r="S1215" t="str">
        <f t="shared" si="78"/>
        <v>ASRCMS202202</v>
      </c>
      <c r="T1215" s="957">
        <f t="shared" si="79"/>
        <v>45230</v>
      </c>
      <c r="U1215" t="str">
        <f t="shared" si="80"/>
        <v>Unaudited</v>
      </c>
    </row>
    <row r="1216" spans="1:21" x14ac:dyDescent="0.25">
      <c r="A1216" t="s">
        <v>438</v>
      </c>
      <c r="B1216" t="s">
        <v>1380</v>
      </c>
      <c r="C1216" t="s">
        <v>1381</v>
      </c>
      <c r="D1216" s="15">
        <v>1900</v>
      </c>
      <c r="E1216" s="121">
        <v>1</v>
      </c>
      <c r="F1216" t="s">
        <v>440</v>
      </c>
      <c r="G1216" s="121">
        <v>182</v>
      </c>
      <c r="H1216" t="s">
        <v>385</v>
      </c>
      <c r="I1216" t="s">
        <v>489</v>
      </c>
      <c r="J1216" t="s">
        <v>434</v>
      </c>
      <c r="K1216" t="s">
        <v>224</v>
      </c>
      <c r="L1216" s="755">
        <v>2.14</v>
      </c>
      <c r="M1216" t="s">
        <v>559</v>
      </c>
      <c r="N1216" s="680">
        <f t="shared" ca="1" si="81"/>
        <v>0</v>
      </c>
      <c r="O1216" s="680">
        <f t="shared" ca="1" si="81"/>
        <v>0</v>
      </c>
      <c r="P1216" s="680">
        <f t="shared" ca="1" si="81"/>
        <v>0</v>
      </c>
      <c r="Q1216" s="680">
        <f t="shared" ca="1" si="81"/>
        <v>0</v>
      </c>
      <c r="R1216" s="680">
        <f t="shared" ca="1" si="81"/>
        <v>0</v>
      </c>
      <c r="S1216" t="str">
        <f t="shared" si="78"/>
        <v>ASRCMS202202</v>
      </c>
      <c r="T1216" s="957">
        <f t="shared" si="79"/>
        <v>45230</v>
      </c>
      <c r="U1216" t="str">
        <f t="shared" si="80"/>
        <v>Unaudited</v>
      </c>
    </row>
    <row r="1217" spans="1:21" x14ac:dyDescent="0.25">
      <c r="A1217" t="s">
        <v>438</v>
      </c>
      <c r="B1217" t="s">
        <v>1380</v>
      </c>
      <c r="C1217" t="s">
        <v>1381</v>
      </c>
      <c r="D1217" s="15">
        <v>1900</v>
      </c>
      <c r="E1217" s="121">
        <v>1</v>
      </c>
      <c r="F1217" t="s">
        <v>440</v>
      </c>
      <c r="G1217" s="121">
        <v>182</v>
      </c>
      <c r="H1217" t="s">
        <v>385</v>
      </c>
      <c r="I1217" t="s">
        <v>489</v>
      </c>
      <c r="J1217" t="s">
        <v>434</v>
      </c>
      <c r="K1217" t="s">
        <v>224</v>
      </c>
      <c r="L1217" s="755">
        <v>2.15</v>
      </c>
      <c r="M1217" t="s">
        <v>20</v>
      </c>
      <c r="N1217" s="680">
        <f t="shared" ca="1" si="81"/>
        <v>0</v>
      </c>
      <c r="O1217" s="680">
        <f t="shared" ca="1" si="81"/>
        <v>0</v>
      </c>
      <c r="P1217" s="680">
        <f t="shared" ca="1" si="81"/>
        <v>0</v>
      </c>
      <c r="Q1217" s="680">
        <f t="shared" ca="1" si="81"/>
        <v>0</v>
      </c>
      <c r="R1217" s="680">
        <f t="shared" ca="1" si="81"/>
        <v>0</v>
      </c>
      <c r="S1217" t="str">
        <f t="shared" si="78"/>
        <v>ASRCMS202202</v>
      </c>
      <c r="T1217" s="957">
        <f t="shared" si="79"/>
        <v>45230</v>
      </c>
      <c r="U1217" t="str">
        <f t="shared" si="80"/>
        <v>Unaudited</v>
      </c>
    </row>
    <row r="1218" spans="1:21" x14ac:dyDescent="0.25">
      <c r="A1218" t="s">
        <v>438</v>
      </c>
      <c r="B1218" t="s">
        <v>1380</v>
      </c>
      <c r="C1218" t="s">
        <v>1381</v>
      </c>
      <c r="D1218" s="15">
        <v>1900</v>
      </c>
      <c r="E1218" s="121">
        <v>1</v>
      </c>
      <c r="F1218" t="s">
        <v>440</v>
      </c>
      <c r="G1218" s="121">
        <v>182</v>
      </c>
      <c r="H1218" t="s">
        <v>385</v>
      </c>
      <c r="I1218" t="s">
        <v>489</v>
      </c>
      <c r="J1218" t="s">
        <v>434</v>
      </c>
      <c r="K1218" t="s">
        <v>224</v>
      </c>
      <c r="L1218" s="755">
        <v>2.16</v>
      </c>
      <c r="M1218" t="s">
        <v>794</v>
      </c>
      <c r="N1218" s="680">
        <f t="shared" ca="1" si="81"/>
        <v>0</v>
      </c>
      <c r="O1218" s="680">
        <f t="shared" ca="1" si="81"/>
        <v>0</v>
      </c>
      <c r="P1218" s="680">
        <f t="shared" ca="1" si="81"/>
        <v>0</v>
      </c>
      <c r="Q1218" s="680">
        <f t="shared" ca="1" si="81"/>
        <v>0</v>
      </c>
      <c r="R1218" s="680">
        <f t="shared" ca="1" si="81"/>
        <v>0</v>
      </c>
      <c r="S1218" t="str">
        <f t="shared" ref="S1218:S1281" si="82">file_name</f>
        <v>ASRCMS202202</v>
      </c>
      <c r="T1218" s="957">
        <f t="shared" ref="T1218:T1281" si="83">file_date</f>
        <v>45230</v>
      </c>
      <c r="U1218" t="str">
        <f t="shared" ref="U1218:U1281" si="84">status</f>
        <v>Unaudited</v>
      </c>
    </row>
    <row r="1219" spans="1:21" x14ac:dyDescent="0.25">
      <c r="A1219" t="s">
        <v>438</v>
      </c>
      <c r="B1219" t="s">
        <v>1380</v>
      </c>
      <c r="C1219" t="s">
        <v>1381</v>
      </c>
      <c r="D1219" s="15">
        <v>1900</v>
      </c>
      <c r="E1219" s="121">
        <v>1</v>
      </c>
      <c r="F1219" t="s">
        <v>440</v>
      </c>
      <c r="G1219" s="121">
        <v>182</v>
      </c>
      <c r="H1219" t="s">
        <v>385</v>
      </c>
      <c r="I1219" t="s">
        <v>489</v>
      </c>
      <c r="J1219" t="s">
        <v>434</v>
      </c>
      <c r="K1219" t="s">
        <v>224</v>
      </c>
      <c r="L1219" s="755">
        <v>2.17</v>
      </c>
      <c r="M1219" t="s">
        <v>1047</v>
      </c>
      <c r="N1219" s="680">
        <f t="shared" ca="1" si="81"/>
        <v>0</v>
      </c>
      <c r="O1219" s="680">
        <f t="shared" ca="1" si="81"/>
        <v>0</v>
      </c>
      <c r="P1219" s="680">
        <f t="shared" ca="1" si="81"/>
        <v>0</v>
      </c>
      <c r="Q1219" s="680">
        <f t="shared" ca="1" si="81"/>
        <v>0</v>
      </c>
      <c r="R1219" s="680">
        <f t="shared" ca="1" si="81"/>
        <v>0</v>
      </c>
      <c r="S1219" t="str">
        <f t="shared" si="82"/>
        <v>ASRCMS202202</v>
      </c>
      <c r="T1219" s="957">
        <f t="shared" si="83"/>
        <v>45230</v>
      </c>
      <c r="U1219" t="str">
        <f t="shared" si="84"/>
        <v>Unaudited</v>
      </c>
    </row>
    <row r="1220" spans="1:21" x14ac:dyDescent="0.25">
      <c r="A1220" t="s">
        <v>438</v>
      </c>
      <c r="B1220" t="s">
        <v>1380</v>
      </c>
      <c r="C1220" t="s">
        <v>1381</v>
      </c>
      <c r="D1220" s="15">
        <v>1900</v>
      </c>
      <c r="E1220" s="121">
        <v>1</v>
      </c>
      <c r="F1220" t="s">
        <v>440</v>
      </c>
      <c r="G1220" s="121">
        <v>182</v>
      </c>
      <c r="H1220" t="s">
        <v>385</v>
      </c>
      <c r="I1220" t="s">
        <v>489</v>
      </c>
      <c r="J1220" t="s">
        <v>434</v>
      </c>
      <c r="K1220" t="s">
        <v>224</v>
      </c>
      <c r="L1220" s="755">
        <v>2.1800000000000002</v>
      </c>
      <c r="M1220" t="s">
        <v>651</v>
      </c>
      <c r="N1220" s="680">
        <f t="shared" ca="1" si="81"/>
        <v>0</v>
      </c>
      <c r="O1220" s="680">
        <f t="shared" ca="1" si="81"/>
        <v>0</v>
      </c>
      <c r="P1220" s="680">
        <f t="shared" ca="1" si="81"/>
        <v>0</v>
      </c>
      <c r="Q1220" s="680">
        <f t="shared" ca="1" si="81"/>
        <v>0</v>
      </c>
      <c r="R1220" s="680">
        <f t="shared" ca="1" si="81"/>
        <v>0</v>
      </c>
      <c r="S1220" t="str">
        <f t="shared" si="82"/>
        <v>ASRCMS202202</v>
      </c>
      <c r="T1220" s="957">
        <f t="shared" si="83"/>
        <v>45230</v>
      </c>
      <c r="U1220" t="str">
        <f t="shared" si="84"/>
        <v>Unaudited</v>
      </c>
    </row>
    <row r="1221" spans="1:21" x14ac:dyDescent="0.25">
      <c r="A1221" t="s">
        <v>438</v>
      </c>
      <c r="B1221" t="s">
        <v>1380</v>
      </c>
      <c r="C1221" t="s">
        <v>1381</v>
      </c>
      <c r="D1221" s="15">
        <v>1900</v>
      </c>
      <c r="E1221" s="121">
        <v>1</v>
      </c>
      <c r="F1221" t="s">
        <v>440</v>
      </c>
      <c r="G1221" s="121">
        <v>182</v>
      </c>
      <c r="H1221" t="s">
        <v>385</v>
      </c>
      <c r="I1221" t="s">
        <v>489</v>
      </c>
      <c r="J1221" t="s">
        <v>434</v>
      </c>
      <c r="K1221" t="s">
        <v>224</v>
      </c>
      <c r="L1221" s="755">
        <v>2.19</v>
      </c>
      <c r="M1221" t="s">
        <v>219</v>
      </c>
      <c r="N1221" s="680">
        <f t="shared" ca="1" si="81"/>
        <v>0</v>
      </c>
      <c r="O1221" s="680">
        <f t="shared" ca="1" si="81"/>
        <v>0</v>
      </c>
      <c r="P1221" s="680">
        <f t="shared" ca="1" si="81"/>
        <v>0</v>
      </c>
      <c r="Q1221" s="680">
        <f t="shared" ca="1" si="81"/>
        <v>0</v>
      </c>
      <c r="R1221" s="680">
        <f t="shared" ca="1" si="81"/>
        <v>0</v>
      </c>
      <c r="S1221" t="str">
        <f t="shared" si="82"/>
        <v>ASRCMS202202</v>
      </c>
      <c r="T1221" s="957">
        <f t="shared" si="83"/>
        <v>45230</v>
      </c>
      <c r="U1221" t="str">
        <f t="shared" si="84"/>
        <v>Unaudited</v>
      </c>
    </row>
    <row r="1222" spans="1:21" x14ac:dyDescent="0.25">
      <c r="A1222" t="s">
        <v>438</v>
      </c>
      <c r="B1222" t="s">
        <v>1380</v>
      </c>
      <c r="C1222" t="s">
        <v>1381</v>
      </c>
      <c r="D1222" s="15">
        <v>1900</v>
      </c>
      <c r="E1222" s="121">
        <v>1</v>
      </c>
      <c r="F1222" t="s">
        <v>440</v>
      </c>
      <c r="G1222" s="121">
        <v>182</v>
      </c>
      <c r="H1222" t="s">
        <v>385</v>
      </c>
      <c r="I1222" t="s">
        <v>489</v>
      </c>
      <c r="J1222" t="s">
        <v>434</v>
      </c>
      <c r="K1222" t="s">
        <v>224</v>
      </c>
      <c r="L1222" s="755" t="s">
        <v>700</v>
      </c>
      <c r="M1222" t="s">
        <v>231</v>
      </c>
      <c r="N1222" s="680">
        <f t="shared" ca="1" si="81"/>
        <v>0</v>
      </c>
      <c r="O1222" s="680">
        <f t="shared" ca="1" si="81"/>
        <v>0</v>
      </c>
      <c r="P1222" s="680">
        <f t="shared" ca="1" si="81"/>
        <v>0</v>
      </c>
      <c r="Q1222" s="680">
        <f t="shared" ca="1" si="81"/>
        <v>0</v>
      </c>
      <c r="R1222" s="680">
        <f t="shared" ca="1" si="81"/>
        <v>0</v>
      </c>
      <c r="S1222" t="str">
        <f t="shared" si="82"/>
        <v>ASRCMS202202</v>
      </c>
      <c r="T1222" s="957">
        <f t="shared" si="83"/>
        <v>45230</v>
      </c>
      <c r="U1222" t="str">
        <f t="shared" si="84"/>
        <v>Unaudited</v>
      </c>
    </row>
    <row r="1223" spans="1:21" x14ac:dyDescent="0.25">
      <c r="A1223" t="s">
        <v>438</v>
      </c>
      <c r="B1223" t="s">
        <v>1380</v>
      </c>
      <c r="C1223" t="s">
        <v>1381</v>
      </c>
      <c r="D1223" s="15">
        <v>1900</v>
      </c>
      <c r="E1223" s="121">
        <v>1</v>
      </c>
      <c r="F1223" t="s">
        <v>440</v>
      </c>
      <c r="G1223" s="121">
        <v>182</v>
      </c>
      <c r="H1223" t="s">
        <v>385</v>
      </c>
      <c r="I1223" t="s">
        <v>489</v>
      </c>
      <c r="J1223" t="s">
        <v>434</v>
      </c>
      <c r="K1223" t="s">
        <v>224</v>
      </c>
      <c r="L1223" s="755">
        <v>2.21</v>
      </c>
      <c r="M1223" t="s">
        <v>467</v>
      </c>
      <c r="N1223" s="680">
        <f t="shared" ca="1" si="81"/>
        <v>0</v>
      </c>
      <c r="O1223" s="680">
        <f t="shared" ca="1" si="81"/>
        <v>0</v>
      </c>
      <c r="P1223" s="680">
        <f t="shared" ca="1" si="81"/>
        <v>0</v>
      </c>
      <c r="Q1223" s="680">
        <f t="shared" ca="1" si="81"/>
        <v>0</v>
      </c>
      <c r="R1223" s="680">
        <f t="shared" ca="1" si="81"/>
        <v>0</v>
      </c>
      <c r="S1223" t="str">
        <f t="shared" si="82"/>
        <v>ASRCMS202202</v>
      </c>
      <c r="T1223" s="957">
        <f t="shared" si="83"/>
        <v>45230</v>
      </c>
      <c r="U1223" t="str">
        <f t="shared" si="84"/>
        <v>Unaudited</v>
      </c>
    </row>
    <row r="1224" spans="1:21" x14ac:dyDescent="0.25">
      <c r="A1224" t="s">
        <v>438</v>
      </c>
      <c r="B1224" t="s">
        <v>1380</v>
      </c>
      <c r="C1224" t="s">
        <v>1381</v>
      </c>
      <c r="D1224" s="15">
        <v>1900</v>
      </c>
      <c r="E1224" s="121">
        <v>1</v>
      </c>
      <c r="F1224" t="s">
        <v>440</v>
      </c>
      <c r="G1224" s="121">
        <v>182</v>
      </c>
      <c r="H1224" t="s">
        <v>385</v>
      </c>
      <c r="I1224" t="s">
        <v>489</v>
      </c>
      <c r="J1224" t="s">
        <v>434</v>
      </c>
      <c r="K1224" t="s">
        <v>6</v>
      </c>
      <c r="L1224" s="755" t="s">
        <v>70</v>
      </c>
      <c r="M1224" t="s">
        <v>189</v>
      </c>
      <c r="N1224" s="680">
        <f t="shared" ca="1" si="81"/>
        <v>0</v>
      </c>
      <c r="O1224" s="680">
        <f t="shared" ca="1" si="81"/>
        <v>0</v>
      </c>
      <c r="P1224" s="680">
        <f t="shared" ca="1" si="81"/>
        <v>0</v>
      </c>
      <c r="Q1224" s="680">
        <f t="shared" ca="1" si="81"/>
        <v>0</v>
      </c>
      <c r="R1224" s="680">
        <f t="shared" ca="1" si="81"/>
        <v>0</v>
      </c>
      <c r="S1224" t="str">
        <f t="shared" si="82"/>
        <v>ASRCMS202202</v>
      </c>
      <c r="T1224" s="957">
        <f t="shared" si="83"/>
        <v>45230</v>
      </c>
      <c r="U1224" t="str">
        <f t="shared" si="84"/>
        <v>Unaudited</v>
      </c>
    </row>
    <row r="1225" spans="1:21" x14ac:dyDescent="0.25">
      <c r="A1225" t="s">
        <v>438</v>
      </c>
      <c r="B1225" t="s">
        <v>1380</v>
      </c>
      <c r="C1225" t="s">
        <v>1381</v>
      </c>
      <c r="D1225" s="15">
        <v>1900</v>
      </c>
      <c r="E1225" s="121">
        <v>1</v>
      </c>
      <c r="F1225" t="s">
        <v>440</v>
      </c>
      <c r="G1225" s="121">
        <v>182</v>
      </c>
      <c r="H1225" t="s">
        <v>385</v>
      </c>
      <c r="I1225" t="s">
        <v>489</v>
      </c>
      <c r="J1225" t="s">
        <v>434</v>
      </c>
      <c r="K1225" t="s">
        <v>6</v>
      </c>
      <c r="L1225" s="755" t="s">
        <v>71</v>
      </c>
      <c r="M1225" t="s">
        <v>232</v>
      </c>
      <c r="N1225" s="680">
        <f t="shared" ca="1" si="81"/>
        <v>0</v>
      </c>
      <c r="O1225" s="680">
        <f t="shared" ca="1" si="81"/>
        <v>0</v>
      </c>
      <c r="P1225" s="680">
        <f t="shared" ca="1" si="81"/>
        <v>0</v>
      </c>
      <c r="Q1225" s="680">
        <f t="shared" ca="1" si="81"/>
        <v>0</v>
      </c>
      <c r="R1225" s="680">
        <f t="shared" ca="1" si="81"/>
        <v>0</v>
      </c>
      <c r="S1225" t="str">
        <f t="shared" si="82"/>
        <v>ASRCMS202202</v>
      </c>
      <c r="T1225" s="957">
        <f t="shared" si="83"/>
        <v>45230</v>
      </c>
      <c r="U1225" t="str">
        <f t="shared" si="84"/>
        <v>Unaudited</v>
      </c>
    </row>
    <row r="1226" spans="1:21" x14ac:dyDescent="0.25">
      <c r="A1226" t="s">
        <v>438</v>
      </c>
      <c r="B1226" t="s">
        <v>1380</v>
      </c>
      <c r="C1226" t="s">
        <v>1381</v>
      </c>
      <c r="D1226" s="15">
        <v>1900</v>
      </c>
      <c r="E1226" s="121">
        <v>1</v>
      </c>
      <c r="F1226" t="s">
        <v>440</v>
      </c>
      <c r="G1226" s="121">
        <v>182</v>
      </c>
      <c r="H1226" t="s">
        <v>385</v>
      </c>
      <c r="I1226" t="s">
        <v>489</v>
      </c>
      <c r="J1226" t="s">
        <v>434</v>
      </c>
      <c r="K1226" t="s">
        <v>6</v>
      </c>
      <c r="L1226" s="755" t="s">
        <v>72</v>
      </c>
      <c r="M1226" t="s">
        <v>165</v>
      </c>
      <c r="N1226" s="680">
        <f t="shared" ca="1" si="81"/>
        <v>0</v>
      </c>
      <c r="O1226" s="680">
        <f t="shared" ca="1" si="81"/>
        <v>0</v>
      </c>
      <c r="P1226" s="680">
        <f t="shared" ca="1" si="81"/>
        <v>0</v>
      </c>
      <c r="Q1226" s="680">
        <f t="shared" ca="1" si="81"/>
        <v>0</v>
      </c>
      <c r="R1226" s="680">
        <f t="shared" ca="1" si="81"/>
        <v>0</v>
      </c>
      <c r="S1226" t="str">
        <f t="shared" si="82"/>
        <v>ASRCMS202202</v>
      </c>
      <c r="T1226" s="957">
        <f t="shared" si="83"/>
        <v>45230</v>
      </c>
      <c r="U1226" t="str">
        <f t="shared" si="84"/>
        <v>Unaudited</v>
      </c>
    </row>
    <row r="1227" spans="1:21" x14ac:dyDescent="0.25">
      <c r="A1227" t="s">
        <v>438</v>
      </c>
      <c r="B1227" t="s">
        <v>1380</v>
      </c>
      <c r="C1227" t="s">
        <v>1381</v>
      </c>
      <c r="D1227" s="15">
        <v>1900</v>
      </c>
      <c r="E1227" s="121">
        <v>1</v>
      </c>
      <c r="F1227" t="s">
        <v>440</v>
      </c>
      <c r="G1227" s="121">
        <v>182</v>
      </c>
      <c r="H1227" t="s">
        <v>385</v>
      </c>
      <c r="I1227" t="s">
        <v>489</v>
      </c>
      <c r="J1227" t="s">
        <v>434</v>
      </c>
      <c r="K1227" t="s">
        <v>6</v>
      </c>
      <c r="L1227" s="755">
        <v>3.4</v>
      </c>
      <c r="M1227" t="s">
        <v>462</v>
      </c>
      <c r="N1227" s="680">
        <f t="shared" ca="1" si="81"/>
        <v>0</v>
      </c>
      <c r="O1227" s="680">
        <f t="shared" ca="1" si="81"/>
        <v>0</v>
      </c>
      <c r="P1227" s="680">
        <f t="shared" ca="1" si="81"/>
        <v>0</v>
      </c>
      <c r="Q1227" s="680">
        <f t="shared" ca="1" si="81"/>
        <v>0</v>
      </c>
      <c r="R1227" s="680">
        <f t="shared" ca="1" si="81"/>
        <v>0</v>
      </c>
      <c r="S1227" t="str">
        <f t="shared" si="82"/>
        <v>ASRCMS202202</v>
      </c>
      <c r="T1227" s="957">
        <f t="shared" si="83"/>
        <v>45230</v>
      </c>
      <c r="U1227" t="str">
        <f t="shared" si="84"/>
        <v>Unaudited</v>
      </c>
    </row>
    <row r="1228" spans="1:21" x14ac:dyDescent="0.25">
      <c r="A1228" t="s">
        <v>438</v>
      </c>
      <c r="B1228" t="s">
        <v>1380</v>
      </c>
      <c r="C1228" t="s">
        <v>1381</v>
      </c>
      <c r="D1228" s="15">
        <v>1900</v>
      </c>
      <c r="E1228" s="121">
        <v>1</v>
      </c>
      <c r="F1228" t="s">
        <v>440</v>
      </c>
      <c r="G1228" s="121">
        <v>182</v>
      </c>
      <c r="H1228" t="s">
        <v>385</v>
      </c>
      <c r="I1228" t="s">
        <v>489</v>
      </c>
      <c r="J1228" t="s">
        <v>434</v>
      </c>
      <c r="K1228" t="s">
        <v>435</v>
      </c>
      <c r="L1228" s="755">
        <v>4.5</v>
      </c>
      <c r="M1228" t="s">
        <v>32</v>
      </c>
      <c r="N1228" s="680">
        <f t="shared" ca="1" si="81"/>
        <v>0</v>
      </c>
      <c r="O1228" s="680">
        <f t="shared" ca="1" si="81"/>
        <v>0</v>
      </c>
      <c r="P1228" s="680">
        <f t="shared" ca="1" si="81"/>
        <v>0</v>
      </c>
      <c r="Q1228" s="680">
        <f t="shared" ca="1" si="81"/>
        <v>0</v>
      </c>
      <c r="R1228" s="680">
        <f t="shared" ca="1" si="81"/>
        <v>0</v>
      </c>
      <c r="S1228" t="str">
        <f t="shared" si="82"/>
        <v>ASRCMS202202</v>
      </c>
      <c r="T1228" s="957">
        <f t="shared" si="83"/>
        <v>45230</v>
      </c>
      <c r="U1228" t="str">
        <f t="shared" si="84"/>
        <v>Unaudited</v>
      </c>
    </row>
    <row r="1229" spans="1:21" x14ac:dyDescent="0.25">
      <c r="A1229" t="s">
        <v>438</v>
      </c>
      <c r="B1229" t="s">
        <v>1380</v>
      </c>
      <c r="C1229" t="s">
        <v>1381</v>
      </c>
      <c r="D1229" s="15">
        <v>1900</v>
      </c>
      <c r="E1229" s="121">
        <v>1</v>
      </c>
      <c r="F1229" t="s">
        <v>440</v>
      </c>
      <c r="G1229" s="121">
        <v>182</v>
      </c>
      <c r="H1229" t="s">
        <v>385</v>
      </c>
      <c r="I1229" t="s">
        <v>489</v>
      </c>
      <c r="J1229" t="s">
        <v>434</v>
      </c>
      <c r="K1229" t="s">
        <v>435</v>
      </c>
      <c r="L1229" s="755" t="s">
        <v>939</v>
      </c>
      <c r="M1229" t="s">
        <v>930</v>
      </c>
      <c r="N1229" s="680">
        <f t="shared" ca="1" si="81"/>
        <v>0</v>
      </c>
      <c r="O1229" s="680">
        <f t="shared" ca="1" si="81"/>
        <v>0</v>
      </c>
      <c r="P1229" s="680">
        <f t="shared" ca="1" si="81"/>
        <v>0</v>
      </c>
      <c r="Q1229" s="680">
        <f t="shared" ca="1" si="81"/>
        <v>0</v>
      </c>
      <c r="R1229" s="680">
        <f t="shared" ca="1" si="81"/>
        <v>0</v>
      </c>
      <c r="S1229" t="str">
        <f t="shared" si="82"/>
        <v>ASRCMS202202</v>
      </c>
      <c r="T1229" s="957">
        <f t="shared" si="83"/>
        <v>45230</v>
      </c>
      <c r="U1229" t="str">
        <f t="shared" si="84"/>
        <v>Unaudited</v>
      </c>
    </row>
    <row r="1230" spans="1:21" x14ac:dyDescent="0.25">
      <c r="A1230" t="s">
        <v>438</v>
      </c>
      <c r="B1230" t="s">
        <v>1380</v>
      </c>
      <c r="C1230" t="s">
        <v>1381</v>
      </c>
      <c r="D1230" s="15">
        <v>1900</v>
      </c>
      <c r="E1230" s="121">
        <v>1</v>
      </c>
      <c r="F1230" t="s">
        <v>440</v>
      </c>
      <c r="G1230" s="121">
        <v>182</v>
      </c>
      <c r="H1230" t="s">
        <v>385</v>
      </c>
      <c r="I1230" t="s">
        <v>489</v>
      </c>
      <c r="J1230" t="s">
        <v>434</v>
      </c>
      <c r="K1230" t="s">
        <v>435</v>
      </c>
      <c r="L1230" s="755" t="s">
        <v>194</v>
      </c>
      <c r="M1230" t="s">
        <v>40</v>
      </c>
      <c r="N1230" s="680">
        <f t="shared" ca="1" si="81"/>
        <v>0</v>
      </c>
      <c r="O1230" s="680">
        <f t="shared" ca="1" si="81"/>
        <v>0</v>
      </c>
      <c r="P1230" s="680">
        <f t="shared" ca="1" si="81"/>
        <v>0</v>
      </c>
      <c r="Q1230" s="680">
        <f t="shared" ca="1" si="81"/>
        <v>0</v>
      </c>
      <c r="R1230" s="680">
        <f t="shared" ca="1" si="81"/>
        <v>0</v>
      </c>
      <c r="S1230" t="str">
        <f t="shared" si="82"/>
        <v>ASRCMS202202</v>
      </c>
      <c r="T1230" s="957">
        <f t="shared" si="83"/>
        <v>45230</v>
      </c>
      <c r="U1230" t="str">
        <f t="shared" si="84"/>
        <v>Unaudited</v>
      </c>
    </row>
    <row r="1231" spans="1:21" x14ac:dyDescent="0.25">
      <c r="A1231" t="s">
        <v>438</v>
      </c>
      <c r="B1231" t="s">
        <v>1380</v>
      </c>
      <c r="C1231" t="s">
        <v>1381</v>
      </c>
      <c r="D1231" s="15">
        <v>1900</v>
      </c>
      <c r="E1231" s="121">
        <v>1</v>
      </c>
      <c r="F1231" t="s">
        <v>440</v>
      </c>
      <c r="G1231" s="121">
        <v>182</v>
      </c>
      <c r="H1231" t="s">
        <v>385</v>
      </c>
      <c r="I1231" t="s">
        <v>489</v>
      </c>
      <c r="J1231" t="s">
        <v>434</v>
      </c>
      <c r="K1231" t="s">
        <v>435</v>
      </c>
      <c r="L1231" s="755" t="s">
        <v>193</v>
      </c>
      <c r="M1231" t="s">
        <v>330</v>
      </c>
      <c r="N1231" s="680">
        <f t="shared" ca="1" si="81"/>
        <v>0</v>
      </c>
      <c r="O1231" s="680">
        <f t="shared" ca="1" si="81"/>
        <v>0</v>
      </c>
      <c r="P1231" s="680">
        <f t="shared" ca="1" si="81"/>
        <v>0</v>
      </c>
      <c r="Q1231" s="680">
        <f t="shared" ca="1" si="81"/>
        <v>0</v>
      </c>
      <c r="R1231" s="680">
        <f t="shared" ca="1" si="81"/>
        <v>0</v>
      </c>
      <c r="S1231" t="str">
        <f t="shared" si="82"/>
        <v>ASRCMS202202</v>
      </c>
      <c r="T1231" s="957">
        <f t="shared" si="83"/>
        <v>45230</v>
      </c>
      <c r="U1231" t="str">
        <f t="shared" si="84"/>
        <v>Unaudited</v>
      </c>
    </row>
    <row r="1232" spans="1:21" x14ac:dyDescent="0.25">
      <c r="A1232" t="s">
        <v>438</v>
      </c>
      <c r="B1232" t="s">
        <v>1380</v>
      </c>
      <c r="C1232" t="s">
        <v>1381</v>
      </c>
      <c r="D1232" s="15">
        <v>1900</v>
      </c>
      <c r="E1232" s="121">
        <v>1</v>
      </c>
      <c r="F1232" t="s">
        <v>440</v>
      </c>
      <c r="G1232" s="121">
        <v>182</v>
      </c>
      <c r="H1232" t="s">
        <v>385</v>
      </c>
      <c r="I1232" t="s">
        <v>489</v>
      </c>
      <c r="J1232" t="s">
        <v>451</v>
      </c>
      <c r="K1232" t="s">
        <v>436</v>
      </c>
      <c r="L1232" s="755" t="s">
        <v>79</v>
      </c>
      <c r="M1232" t="s">
        <v>27</v>
      </c>
      <c r="N1232" s="680">
        <f t="shared" ca="1" si="81"/>
        <v>0</v>
      </c>
      <c r="O1232" s="680">
        <f t="shared" ca="1" si="81"/>
        <v>0</v>
      </c>
      <c r="P1232" s="680">
        <f t="shared" ca="1" si="81"/>
        <v>0</v>
      </c>
      <c r="Q1232" s="680">
        <f t="shared" ca="1" si="81"/>
        <v>0</v>
      </c>
      <c r="R1232" s="680">
        <f t="shared" ca="1" si="81"/>
        <v>0</v>
      </c>
      <c r="S1232" t="str">
        <f t="shared" si="82"/>
        <v>ASRCMS202202</v>
      </c>
      <c r="T1232" s="957">
        <f t="shared" si="83"/>
        <v>45230</v>
      </c>
      <c r="U1232" t="str">
        <f t="shared" si="84"/>
        <v>Unaudited</v>
      </c>
    </row>
    <row r="1233" spans="1:21" x14ac:dyDescent="0.25">
      <c r="A1233" t="s">
        <v>438</v>
      </c>
      <c r="B1233" t="s">
        <v>1380</v>
      </c>
      <c r="C1233" t="s">
        <v>1381</v>
      </c>
      <c r="D1233" s="15">
        <v>1900</v>
      </c>
      <c r="E1233" s="121">
        <v>1</v>
      </c>
      <c r="F1233" t="s">
        <v>440</v>
      </c>
      <c r="G1233" s="121">
        <v>182</v>
      </c>
      <c r="H1233" t="s">
        <v>385</v>
      </c>
      <c r="I1233" t="s">
        <v>489</v>
      </c>
      <c r="J1233" t="s">
        <v>451</v>
      </c>
      <c r="K1233" t="s">
        <v>436</v>
      </c>
      <c r="L1233" s="755" t="s">
        <v>80</v>
      </c>
      <c r="M1233" t="s">
        <v>98</v>
      </c>
      <c r="N1233" s="680">
        <f t="shared" ca="1" si="81"/>
        <v>0</v>
      </c>
      <c r="O1233" s="680">
        <f t="shared" ca="1" si="81"/>
        <v>0</v>
      </c>
      <c r="P1233" s="680">
        <f t="shared" ca="1" si="81"/>
        <v>0</v>
      </c>
      <c r="Q1233" s="680">
        <f t="shared" ca="1" si="81"/>
        <v>0</v>
      </c>
      <c r="R1233" s="680">
        <f t="shared" ca="1" si="81"/>
        <v>0</v>
      </c>
      <c r="S1233" t="str">
        <f t="shared" si="82"/>
        <v>ASRCMS202202</v>
      </c>
      <c r="T1233" s="957">
        <f t="shared" si="83"/>
        <v>45230</v>
      </c>
      <c r="U1233" t="str">
        <f t="shared" si="84"/>
        <v>Unaudited</v>
      </c>
    </row>
    <row r="1234" spans="1:21" x14ac:dyDescent="0.25">
      <c r="A1234" t="s">
        <v>438</v>
      </c>
      <c r="B1234" t="s">
        <v>1380</v>
      </c>
      <c r="C1234" t="s">
        <v>1381</v>
      </c>
      <c r="D1234" s="15">
        <v>1900</v>
      </c>
      <c r="E1234" s="121">
        <v>1</v>
      </c>
      <c r="F1234" t="s">
        <v>440</v>
      </c>
      <c r="G1234" s="121">
        <v>182</v>
      </c>
      <c r="H1234" t="s">
        <v>385</v>
      </c>
      <c r="I1234" t="s">
        <v>489</v>
      </c>
      <c r="J1234" t="s">
        <v>451</v>
      </c>
      <c r="K1234" t="s">
        <v>436</v>
      </c>
      <c r="L1234" s="755" t="s">
        <v>81</v>
      </c>
      <c r="M1234" t="s">
        <v>99</v>
      </c>
      <c r="N1234" s="680">
        <f t="shared" ca="1" si="81"/>
        <v>0</v>
      </c>
      <c r="O1234" s="680">
        <f t="shared" ca="1" si="81"/>
        <v>0</v>
      </c>
      <c r="P1234" s="680">
        <f t="shared" ca="1" si="81"/>
        <v>0</v>
      </c>
      <c r="Q1234" s="680">
        <f t="shared" ca="1" si="81"/>
        <v>0</v>
      </c>
      <c r="R1234" s="680">
        <f t="shared" ca="1" si="81"/>
        <v>0</v>
      </c>
      <c r="S1234" t="str">
        <f t="shared" si="82"/>
        <v>ASRCMS202202</v>
      </c>
      <c r="T1234" s="957">
        <f t="shared" si="83"/>
        <v>45230</v>
      </c>
      <c r="U1234" t="str">
        <f t="shared" si="84"/>
        <v>Unaudited</v>
      </c>
    </row>
    <row r="1235" spans="1:21" x14ac:dyDescent="0.25">
      <c r="A1235" t="s">
        <v>438</v>
      </c>
      <c r="B1235" t="s">
        <v>1380</v>
      </c>
      <c r="C1235" t="s">
        <v>1381</v>
      </c>
      <c r="D1235" s="15">
        <v>1900</v>
      </c>
      <c r="E1235" s="121">
        <v>1</v>
      </c>
      <c r="F1235" t="s">
        <v>440</v>
      </c>
      <c r="G1235" s="121">
        <v>182</v>
      </c>
      <c r="H1235" t="s">
        <v>385</v>
      </c>
      <c r="I1235" t="s">
        <v>489</v>
      </c>
      <c r="J1235" t="s">
        <v>451</v>
      </c>
      <c r="K1235" t="s">
        <v>436</v>
      </c>
      <c r="L1235" s="755" t="s">
        <v>82</v>
      </c>
      <c r="M1235" t="s">
        <v>100</v>
      </c>
      <c r="N1235" s="680">
        <f t="shared" ca="1" si="81"/>
        <v>0</v>
      </c>
      <c r="O1235" s="680">
        <f t="shared" ca="1" si="81"/>
        <v>0</v>
      </c>
      <c r="P1235" s="680">
        <f t="shared" ca="1" si="81"/>
        <v>0</v>
      </c>
      <c r="Q1235" s="680">
        <f t="shared" ca="1" si="81"/>
        <v>0</v>
      </c>
      <c r="R1235" s="680">
        <f t="shared" ca="1" si="81"/>
        <v>0</v>
      </c>
      <c r="S1235" t="str">
        <f t="shared" si="82"/>
        <v>ASRCMS202202</v>
      </c>
      <c r="T1235" s="957">
        <f t="shared" si="83"/>
        <v>45230</v>
      </c>
      <c r="U1235" t="str">
        <f t="shared" si="84"/>
        <v>Unaudited</v>
      </c>
    </row>
    <row r="1236" spans="1:21" x14ac:dyDescent="0.25">
      <c r="A1236" t="s">
        <v>438</v>
      </c>
      <c r="B1236" t="s">
        <v>1380</v>
      </c>
      <c r="C1236" t="s">
        <v>1381</v>
      </c>
      <c r="D1236" s="15">
        <v>1900</v>
      </c>
      <c r="E1236" s="121">
        <v>1</v>
      </c>
      <c r="F1236" t="s">
        <v>440</v>
      </c>
      <c r="G1236" s="121">
        <v>182</v>
      </c>
      <c r="H1236" t="s">
        <v>385</v>
      </c>
      <c r="I1236" t="s">
        <v>489</v>
      </c>
      <c r="J1236" t="s">
        <v>451</v>
      </c>
      <c r="K1236" t="s">
        <v>436</v>
      </c>
      <c r="L1236" s="755" t="s">
        <v>217</v>
      </c>
      <c r="M1236" t="s">
        <v>101</v>
      </c>
      <c r="N1236" s="680">
        <f t="shared" ca="1" si="81"/>
        <v>0</v>
      </c>
      <c r="O1236" s="680">
        <f t="shared" ca="1" si="81"/>
        <v>0</v>
      </c>
      <c r="P1236" s="680">
        <f t="shared" ca="1" si="81"/>
        <v>0</v>
      </c>
      <c r="Q1236" s="680">
        <f t="shared" ca="1" si="81"/>
        <v>0</v>
      </c>
      <c r="R1236" s="680">
        <f t="shared" ca="1" si="81"/>
        <v>0</v>
      </c>
      <c r="S1236" t="str">
        <f t="shared" si="82"/>
        <v>ASRCMS202202</v>
      </c>
      <c r="T1236" s="957">
        <f t="shared" si="83"/>
        <v>45230</v>
      </c>
      <c r="U1236" t="str">
        <f t="shared" si="84"/>
        <v>Unaudited</v>
      </c>
    </row>
    <row r="1237" spans="1:21" x14ac:dyDescent="0.25">
      <c r="A1237" t="s">
        <v>438</v>
      </c>
      <c r="B1237" t="s">
        <v>1380</v>
      </c>
      <c r="C1237" t="s">
        <v>1381</v>
      </c>
      <c r="D1237" s="15">
        <v>1900</v>
      </c>
      <c r="E1237" s="121">
        <v>1</v>
      </c>
      <c r="F1237" t="s">
        <v>440</v>
      </c>
      <c r="G1237" s="121">
        <v>182</v>
      </c>
      <c r="H1237" t="s">
        <v>385</v>
      </c>
      <c r="I1237" t="s">
        <v>489</v>
      </c>
      <c r="J1237" t="s">
        <v>451</v>
      </c>
      <c r="K1237" t="s">
        <v>436</v>
      </c>
      <c r="L1237" s="755" t="s">
        <v>216</v>
      </c>
      <c r="M1237" t="s">
        <v>28</v>
      </c>
      <c r="N1237" s="680">
        <f t="shared" ca="1" si="81"/>
        <v>0</v>
      </c>
      <c r="O1237" s="680">
        <f t="shared" ca="1" si="81"/>
        <v>0</v>
      </c>
      <c r="P1237" s="680">
        <f t="shared" ca="1" si="81"/>
        <v>0</v>
      </c>
      <c r="Q1237" s="680">
        <f t="shared" ca="1" si="81"/>
        <v>0</v>
      </c>
      <c r="R1237" s="680">
        <f t="shared" ca="1" si="81"/>
        <v>0</v>
      </c>
      <c r="S1237" t="str">
        <f t="shared" si="82"/>
        <v>ASRCMS202202</v>
      </c>
      <c r="T1237" s="957">
        <f t="shared" si="83"/>
        <v>45230</v>
      </c>
      <c r="U1237" t="str">
        <f t="shared" si="84"/>
        <v>Unaudited</v>
      </c>
    </row>
    <row r="1238" spans="1:21" x14ac:dyDescent="0.25">
      <c r="A1238" t="s">
        <v>438</v>
      </c>
      <c r="B1238" t="s">
        <v>1380</v>
      </c>
      <c r="C1238" t="s">
        <v>1381</v>
      </c>
      <c r="D1238" s="15">
        <v>1900</v>
      </c>
      <c r="E1238" s="121">
        <v>1</v>
      </c>
      <c r="F1238" t="s">
        <v>440</v>
      </c>
      <c r="G1238" s="121">
        <v>182</v>
      </c>
      <c r="H1238" t="s">
        <v>385</v>
      </c>
      <c r="I1238" t="s">
        <v>489</v>
      </c>
      <c r="J1238" t="s">
        <v>437</v>
      </c>
      <c r="K1238" t="s">
        <v>437</v>
      </c>
      <c r="L1238" s="755" t="s">
        <v>84</v>
      </c>
      <c r="M1238" t="s">
        <v>328</v>
      </c>
      <c r="N1238" s="680">
        <f t="shared" ca="1" si="81"/>
        <v>0</v>
      </c>
      <c r="O1238" s="680">
        <f t="shared" ca="1" si="81"/>
        <v>0</v>
      </c>
      <c r="P1238" s="680">
        <f t="shared" ca="1" si="81"/>
        <v>0</v>
      </c>
      <c r="Q1238" s="680">
        <f t="shared" ca="1" si="81"/>
        <v>0</v>
      </c>
      <c r="R1238" s="680">
        <f t="shared" ca="1" si="81"/>
        <v>0</v>
      </c>
      <c r="S1238" t="str">
        <f t="shared" si="82"/>
        <v>ASRCMS202202</v>
      </c>
      <c r="T1238" s="957">
        <f t="shared" si="83"/>
        <v>45230</v>
      </c>
      <c r="U1238" t="str">
        <f t="shared" si="84"/>
        <v>Unaudited</v>
      </c>
    </row>
    <row r="1239" spans="1:21" x14ac:dyDescent="0.25">
      <c r="A1239" t="s">
        <v>438</v>
      </c>
      <c r="B1239" t="s">
        <v>1380</v>
      </c>
      <c r="C1239" t="s">
        <v>1381</v>
      </c>
      <c r="D1239" s="15">
        <v>1900</v>
      </c>
      <c r="E1239" s="121">
        <v>1</v>
      </c>
      <c r="F1239" t="s">
        <v>440</v>
      </c>
      <c r="G1239" s="121">
        <v>182</v>
      </c>
      <c r="H1239" t="s">
        <v>385</v>
      </c>
      <c r="I1239" t="s">
        <v>489</v>
      </c>
      <c r="J1239" t="s">
        <v>437</v>
      </c>
      <c r="K1239" t="s">
        <v>437</v>
      </c>
      <c r="L1239" s="755" t="s">
        <v>85</v>
      </c>
      <c r="M1239" t="s">
        <v>326</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ASRCMS202202</v>
      </c>
      <c r="T1239" s="957">
        <f t="shared" si="83"/>
        <v>45230</v>
      </c>
      <c r="U1239" t="str">
        <f t="shared" si="84"/>
        <v>Unaudited</v>
      </c>
    </row>
    <row r="1240" spans="1:21" x14ac:dyDescent="0.25">
      <c r="A1240" t="s">
        <v>438</v>
      </c>
      <c r="B1240" t="s">
        <v>1380</v>
      </c>
      <c r="C1240" t="s">
        <v>1381</v>
      </c>
      <c r="D1240" s="15">
        <v>1900</v>
      </c>
      <c r="E1240" s="121">
        <v>1</v>
      </c>
      <c r="F1240" t="s">
        <v>440</v>
      </c>
      <c r="G1240" s="121">
        <v>182</v>
      </c>
      <c r="H1240" t="s">
        <v>385</v>
      </c>
      <c r="I1240" t="s">
        <v>489</v>
      </c>
      <c r="J1240" t="s">
        <v>437</v>
      </c>
      <c r="K1240" t="s">
        <v>437</v>
      </c>
      <c r="L1240" s="755" t="s">
        <v>86</v>
      </c>
      <c r="M1240" t="s">
        <v>495</v>
      </c>
      <c r="N1240" s="680">
        <f t="shared" ca="1" si="85"/>
        <v>0</v>
      </c>
      <c r="O1240" s="680">
        <f t="shared" ca="1" si="85"/>
        <v>0</v>
      </c>
      <c r="P1240" s="680">
        <f t="shared" ca="1" si="85"/>
        <v>0</v>
      </c>
      <c r="Q1240" s="680">
        <f t="shared" ca="1" si="85"/>
        <v>0</v>
      </c>
      <c r="R1240" s="680">
        <f t="shared" ca="1" si="85"/>
        <v>0</v>
      </c>
      <c r="S1240" t="str">
        <f t="shared" si="82"/>
        <v>ASRCMS202202</v>
      </c>
      <c r="T1240" s="957">
        <f t="shared" si="83"/>
        <v>45230</v>
      </c>
      <c r="U1240" t="str">
        <f t="shared" si="84"/>
        <v>Unaudited</v>
      </c>
    </row>
    <row r="1241" spans="1:21" x14ac:dyDescent="0.25">
      <c r="A1241" t="s">
        <v>438</v>
      </c>
      <c r="B1241" t="s">
        <v>1380</v>
      </c>
      <c r="C1241" t="s">
        <v>1381</v>
      </c>
      <c r="D1241" s="15">
        <v>1900</v>
      </c>
      <c r="E1241" s="121">
        <v>1</v>
      </c>
      <c r="F1241" t="s">
        <v>440</v>
      </c>
      <c r="G1241" s="121">
        <v>182</v>
      </c>
      <c r="H1241" t="s">
        <v>385</v>
      </c>
      <c r="I1241" t="s">
        <v>489</v>
      </c>
      <c r="J1241" t="s">
        <v>437</v>
      </c>
      <c r="K1241" t="s">
        <v>437</v>
      </c>
      <c r="L1241" s="755" t="s">
        <v>87</v>
      </c>
      <c r="M1241" t="s">
        <v>496</v>
      </c>
      <c r="N1241" s="680">
        <f t="shared" ca="1" si="85"/>
        <v>0</v>
      </c>
      <c r="O1241" s="680">
        <f t="shared" ca="1" si="85"/>
        <v>0</v>
      </c>
      <c r="P1241" s="680">
        <f t="shared" ca="1" si="85"/>
        <v>0</v>
      </c>
      <c r="Q1241" s="680">
        <f t="shared" ca="1" si="85"/>
        <v>0</v>
      </c>
      <c r="R1241" s="680">
        <f t="shared" ca="1" si="85"/>
        <v>0</v>
      </c>
      <c r="S1241" t="str">
        <f t="shared" si="82"/>
        <v>ASRCMS202202</v>
      </c>
      <c r="T1241" s="957">
        <f t="shared" si="83"/>
        <v>45230</v>
      </c>
      <c r="U1241" t="str">
        <f t="shared" si="84"/>
        <v>Unaudited</v>
      </c>
    </row>
    <row r="1242" spans="1:21" x14ac:dyDescent="0.25">
      <c r="A1242" t="s">
        <v>438</v>
      </c>
      <c r="B1242" t="s">
        <v>1380</v>
      </c>
      <c r="C1242" t="s">
        <v>1381</v>
      </c>
      <c r="D1242" s="15">
        <v>1900</v>
      </c>
      <c r="E1242" s="121">
        <v>1</v>
      </c>
      <c r="F1242" t="s">
        <v>440</v>
      </c>
      <c r="G1242" s="121">
        <v>182</v>
      </c>
      <c r="H1242" t="s">
        <v>385</v>
      </c>
      <c r="I1242" t="s">
        <v>489</v>
      </c>
      <c r="J1242" t="s">
        <v>437</v>
      </c>
      <c r="K1242" t="s">
        <v>437</v>
      </c>
      <c r="L1242" s="755" t="s">
        <v>214</v>
      </c>
      <c r="M1242" t="s">
        <v>497</v>
      </c>
      <c r="N1242" s="680">
        <f t="shared" ca="1" si="85"/>
        <v>0</v>
      </c>
      <c r="O1242" s="680">
        <f t="shared" ca="1" si="85"/>
        <v>0</v>
      </c>
      <c r="P1242" s="680">
        <f t="shared" ca="1" si="85"/>
        <v>0</v>
      </c>
      <c r="Q1242" s="680">
        <f t="shared" ca="1" si="85"/>
        <v>0</v>
      </c>
      <c r="R1242" s="680">
        <f t="shared" ca="1" si="85"/>
        <v>0</v>
      </c>
      <c r="S1242" t="str">
        <f t="shared" si="82"/>
        <v>ASRCMS202202</v>
      </c>
      <c r="T1242" s="957">
        <f t="shared" si="83"/>
        <v>45230</v>
      </c>
      <c r="U1242" t="str">
        <f t="shared" si="84"/>
        <v>Unaudited</v>
      </c>
    </row>
    <row r="1243" spans="1:21" x14ac:dyDescent="0.25">
      <c r="A1243" t="s">
        <v>438</v>
      </c>
      <c r="B1243" t="s">
        <v>1380</v>
      </c>
      <c r="C1243" t="s">
        <v>1381</v>
      </c>
      <c r="D1243" s="15">
        <v>1900</v>
      </c>
      <c r="E1243" s="121">
        <v>1</v>
      </c>
      <c r="F1243" t="s">
        <v>440</v>
      </c>
      <c r="G1243" s="121">
        <v>182</v>
      </c>
      <c r="H1243" t="s">
        <v>385</v>
      </c>
      <c r="I1243" t="s">
        <v>490</v>
      </c>
      <c r="J1243" t="s">
        <v>26</v>
      </c>
      <c r="K1243" t="s">
        <v>26</v>
      </c>
      <c r="L1243" s="755" t="s">
        <v>205</v>
      </c>
      <c r="M1243" t="s">
        <v>26</v>
      </c>
      <c r="N1243" s="680">
        <f t="shared" ca="1" si="85"/>
        <v>0</v>
      </c>
      <c r="O1243" s="680">
        <f t="shared" ca="1" si="85"/>
        <v>0</v>
      </c>
      <c r="P1243" s="680">
        <f t="shared" ca="1" si="85"/>
        <v>0</v>
      </c>
      <c r="Q1243" s="680">
        <f t="shared" ca="1" si="85"/>
        <v>0</v>
      </c>
      <c r="R1243" s="680">
        <f t="shared" ca="1" si="85"/>
        <v>0</v>
      </c>
      <c r="S1243" t="str">
        <f t="shared" si="82"/>
        <v>ASRCMS202202</v>
      </c>
      <c r="T1243" s="957">
        <f t="shared" si="83"/>
        <v>45230</v>
      </c>
      <c r="U1243" t="str">
        <f t="shared" si="84"/>
        <v>Unaudited</v>
      </c>
    </row>
    <row r="1244" spans="1:21" x14ac:dyDescent="0.25">
      <c r="A1244" t="s">
        <v>438</v>
      </c>
      <c r="B1244" t="s">
        <v>1380</v>
      </c>
      <c r="C1244" t="s">
        <v>1381</v>
      </c>
      <c r="D1244" s="15">
        <v>1900</v>
      </c>
      <c r="E1244" s="121">
        <v>1</v>
      </c>
      <c r="F1244" t="s">
        <v>441</v>
      </c>
      <c r="G1244" s="121">
        <v>274</v>
      </c>
      <c r="H1244" t="s">
        <v>385</v>
      </c>
      <c r="I1244" t="s">
        <v>433</v>
      </c>
      <c r="J1244" t="s">
        <v>433</v>
      </c>
      <c r="K1244" t="s">
        <v>433</v>
      </c>
      <c r="M1244" t="s">
        <v>433</v>
      </c>
      <c r="N1244" s="680">
        <f t="shared" ca="1" si="85"/>
        <v>0</v>
      </c>
      <c r="O1244" s="680">
        <f t="shared" ca="1" si="85"/>
        <v>0</v>
      </c>
      <c r="P1244" s="680">
        <f t="shared" ca="1" si="85"/>
        <v>0</v>
      </c>
      <c r="Q1244" s="680">
        <f t="shared" ca="1" si="85"/>
        <v>0</v>
      </c>
      <c r="R1244" s="680">
        <f t="shared" ca="1" si="85"/>
        <v>0</v>
      </c>
      <c r="S1244" t="str">
        <f t="shared" si="82"/>
        <v>ASRCMS202202</v>
      </c>
      <c r="T1244" s="957">
        <f t="shared" si="83"/>
        <v>45230</v>
      </c>
      <c r="U1244" t="str">
        <f t="shared" si="84"/>
        <v>Unaudited</v>
      </c>
    </row>
    <row r="1245" spans="1:21" x14ac:dyDescent="0.25">
      <c r="A1245" t="s">
        <v>438</v>
      </c>
      <c r="B1245" t="s">
        <v>1380</v>
      </c>
      <c r="C1245" t="s">
        <v>1381</v>
      </c>
      <c r="D1245" s="15">
        <v>1900</v>
      </c>
      <c r="E1245" s="121">
        <v>1</v>
      </c>
      <c r="F1245" t="s">
        <v>441</v>
      </c>
      <c r="G1245" s="121">
        <v>274</v>
      </c>
      <c r="H1245" t="s">
        <v>385</v>
      </c>
      <c r="I1245" t="s">
        <v>488</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ASRCMS202202</v>
      </c>
      <c r="T1245" s="957">
        <f t="shared" si="83"/>
        <v>45230</v>
      </c>
      <c r="U1245" t="str">
        <f t="shared" si="84"/>
        <v>Unaudited</v>
      </c>
    </row>
    <row r="1246" spans="1:21" x14ac:dyDescent="0.25">
      <c r="A1246" t="s">
        <v>438</v>
      </c>
      <c r="B1246" t="s">
        <v>1380</v>
      </c>
      <c r="C1246" t="s">
        <v>1381</v>
      </c>
      <c r="D1246" s="15">
        <v>1900</v>
      </c>
      <c r="E1246" s="121">
        <v>1</v>
      </c>
      <c r="F1246" t="s">
        <v>441</v>
      </c>
      <c r="G1246" s="121">
        <v>274</v>
      </c>
      <c r="H1246" t="s">
        <v>385</v>
      </c>
      <c r="I1246" t="s">
        <v>488</v>
      </c>
      <c r="J1246" t="s">
        <v>12</v>
      </c>
      <c r="K1246" t="s">
        <v>223</v>
      </c>
      <c r="L1246" s="755">
        <v>1.2</v>
      </c>
      <c r="M1246" t="s">
        <v>223</v>
      </c>
      <c r="N1246" s="680">
        <f t="shared" ca="1" si="85"/>
        <v>0</v>
      </c>
      <c r="O1246" s="680">
        <f t="shared" ca="1" si="85"/>
        <v>0</v>
      </c>
      <c r="P1246" s="680">
        <f t="shared" ca="1" si="85"/>
        <v>0</v>
      </c>
      <c r="Q1246" s="680">
        <f t="shared" ca="1" si="85"/>
        <v>0</v>
      </c>
      <c r="R1246" s="680">
        <f t="shared" ca="1" si="85"/>
        <v>0</v>
      </c>
      <c r="S1246" t="str">
        <f t="shared" si="82"/>
        <v>ASRCMS202202</v>
      </c>
      <c r="T1246" s="957">
        <f t="shared" si="83"/>
        <v>45230</v>
      </c>
      <c r="U1246" t="str">
        <f t="shared" si="84"/>
        <v>Unaudited</v>
      </c>
    </row>
    <row r="1247" spans="1:21" x14ac:dyDescent="0.25">
      <c r="A1247" t="s">
        <v>438</v>
      </c>
      <c r="B1247" t="s">
        <v>1380</v>
      </c>
      <c r="C1247" t="s">
        <v>1381</v>
      </c>
      <c r="D1247" s="15">
        <v>1900</v>
      </c>
      <c r="E1247" s="121">
        <v>1</v>
      </c>
      <c r="F1247" t="s">
        <v>441</v>
      </c>
      <c r="G1247" s="121">
        <v>274</v>
      </c>
      <c r="H1247" t="s">
        <v>385</v>
      </c>
      <c r="I1247" t="s">
        <v>488</v>
      </c>
      <c r="J1247" t="s">
        <v>12</v>
      </c>
      <c r="K1247" t="s">
        <v>1318</v>
      </c>
      <c r="L1247" s="755" t="s">
        <v>1314</v>
      </c>
      <c r="M1247" t="s">
        <v>1318</v>
      </c>
      <c r="N1247" s="680">
        <f t="shared" ca="1" si="85"/>
        <v>0</v>
      </c>
      <c r="O1247" s="680">
        <f t="shared" ca="1" si="85"/>
        <v>0</v>
      </c>
      <c r="P1247" s="680">
        <f t="shared" ca="1" si="85"/>
        <v>0</v>
      </c>
      <c r="Q1247" s="680">
        <f t="shared" ca="1" si="85"/>
        <v>0</v>
      </c>
      <c r="R1247" s="680">
        <f t="shared" ca="1" si="85"/>
        <v>0</v>
      </c>
      <c r="S1247" t="str">
        <f t="shared" si="82"/>
        <v>ASRCMS202202</v>
      </c>
      <c r="T1247" s="957">
        <f t="shared" si="83"/>
        <v>45230</v>
      </c>
      <c r="U1247" t="str">
        <f t="shared" si="84"/>
        <v>Unaudited</v>
      </c>
    </row>
    <row r="1248" spans="1:21" x14ac:dyDescent="0.25">
      <c r="A1248" t="s">
        <v>438</v>
      </c>
      <c r="B1248" t="s">
        <v>1380</v>
      </c>
      <c r="C1248" t="s">
        <v>1381</v>
      </c>
      <c r="D1248" s="15">
        <v>1900</v>
      </c>
      <c r="E1248" s="121">
        <v>1</v>
      </c>
      <c r="F1248" t="s">
        <v>441</v>
      </c>
      <c r="G1248" s="121">
        <v>274</v>
      </c>
      <c r="H1248" t="s">
        <v>385</v>
      </c>
      <c r="I1248" t="s">
        <v>488</v>
      </c>
      <c r="J1248" t="s">
        <v>12</v>
      </c>
      <c r="K1248" t="s">
        <v>1320</v>
      </c>
      <c r="L1248" s="755" t="s">
        <v>1319</v>
      </c>
      <c r="M1248" t="s">
        <v>1320</v>
      </c>
      <c r="N1248" s="680">
        <f t="shared" ca="1" si="85"/>
        <v>0</v>
      </c>
      <c r="O1248" s="680">
        <f t="shared" ca="1" si="85"/>
        <v>0</v>
      </c>
      <c r="P1248" s="680">
        <f t="shared" ca="1" si="85"/>
        <v>0</v>
      </c>
      <c r="Q1248" s="680">
        <f t="shared" ca="1" si="85"/>
        <v>0</v>
      </c>
      <c r="R1248" s="680">
        <f t="shared" ca="1" si="85"/>
        <v>0</v>
      </c>
      <c r="S1248" t="str">
        <f t="shared" si="82"/>
        <v>ASRCMS202202</v>
      </c>
      <c r="T1248" s="957">
        <f t="shared" si="83"/>
        <v>45230</v>
      </c>
      <c r="U1248" t="str">
        <f t="shared" si="84"/>
        <v>Unaudited</v>
      </c>
    </row>
    <row r="1249" spans="1:21" x14ac:dyDescent="0.25">
      <c r="A1249" t="s">
        <v>438</v>
      </c>
      <c r="B1249" t="s">
        <v>1380</v>
      </c>
      <c r="C1249" t="s">
        <v>1381</v>
      </c>
      <c r="D1249" s="15">
        <v>1900</v>
      </c>
      <c r="E1249" s="121">
        <v>1</v>
      </c>
      <c r="F1249" t="s">
        <v>441</v>
      </c>
      <c r="G1249" s="121">
        <v>274</v>
      </c>
      <c r="H1249" t="s">
        <v>385</v>
      </c>
      <c r="I1249" t="s">
        <v>488</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ASRCMS202202</v>
      </c>
      <c r="T1249" s="957">
        <f t="shared" si="83"/>
        <v>45230</v>
      </c>
      <c r="U1249" t="str">
        <f t="shared" si="84"/>
        <v>Unaudited</v>
      </c>
    </row>
    <row r="1250" spans="1:21" x14ac:dyDescent="0.25">
      <c r="A1250" t="s">
        <v>438</v>
      </c>
      <c r="B1250" t="s">
        <v>1380</v>
      </c>
      <c r="C1250" t="s">
        <v>1381</v>
      </c>
      <c r="D1250" s="15">
        <v>1900</v>
      </c>
      <c r="E1250" s="121">
        <v>1</v>
      </c>
      <c r="F1250" t="s">
        <v>441</v>
      </c>
      <c r="G1250" s="121">
        <v>274</v>
      </c>
      <c r="H1250" t="s">
        <v>385</v>
      </c>
      <c r="I1250" t="s">
        <v>489</v>
      </c>
      <c r="J1250" t="s">
        <v>434</v>
      </c>
      <c r="K1250" t="s">
        <v>791</v>
      </c>
      <c r="L1250" s="755">
        <v>2.1</v>
      </c>
      <c r="M1250" t="s">
        <v>726</v>
      </c>
      <c r="N1250" s="680">
        <f t="shared" ca="1" si="85"/>
        <v>0</v>
      </c>
      <c r="O1250" s="680">
        <f t="shared" ca="1" si="85"/>
        <v>0</v>
      </c>
      <c r="P1250" s="680">
        <f t="shared" ca="1" si="85"/>
        <v>0</v>
      </c>
      <c r="Q1250" s="680">
        <f t="shared" ca="1" si="85"/>
        <v>0</v>
      </c>
      <c r="R1250" s="680">
        <f t="shared" ca="1" si="85"/>
        <v>0</v>
      </c>
      <c r="S1250" t="str">
        <f t="shared" si="82"/>
        <v>ASRCMS202202</v>
      </c>
      <c r="T1250" s="957">
        <f t="shared" si="83"/>
        <v>45230</v>
      </c>
      <c r="U1250" t="str">
        <f t="shared" si="84"/>
        <v>Unaudited</v>
      </c>
    </row>
    <row r="1251" spans="1:21" x14ac:dyDescent="0.25">
      <c r="A1251" t="s">
        <v>438</v>
      </c>
      <c r="B1251" t="s">
        <v>1380</v>
      </c>
      <c r="C1251" t="s">
        <v>1381</v>
      </c>
      <c r="D1251" s="15">
        <v>1900</v>
      </c>
      <c r="E1251" s="121">
        <v>1</v>
      </c>
      <c r="F1251" t="s">
        <v>441</v>
      </c>
      <c r="G1251" s="121">
        <v>274</v>
      </c>
      <c r="H1251" t="s">
        <v>385</v>
      </c>
      <c r="I1251" t="s">
        <v>489</v>
      </c>
      <c r="J1251" t="s">
        <v>434</v>
      </c>
      <c r="K1251" t="s">
        <v>791</v>
      </c>
      <c r="L1251" s="755">
        <v>2.2000000000000002</v>
      </c>
      <c r="M1251" t="s">
        <v>727</v>
      </c>
      <c r="N1251" s="680">
        <f t="shared" ca="1" si="85"/>
        <v>0</v>
      </c>
      <c r="O1251" s="680">
        <f t="shared" ca="1" si="85"/>
        <v>0</v>
      </c>
      <c r="P1251" s="680">
        <f t="shared" ca="1" si="85"/>
        <v>0</v>
      </c>
      <c r="Q1251" s="680">
        <f t="shared" ca="1" si="85"/>
        <v>0</v>
      </c>
      <c r="R1251" s="680">
        <f t="shared" ca="1" si="85"/>
        <v>0</v>
      </c>
      <c r="S1251" t="str">
        <f t="shared" si="82"/>
        <v>ASRCMS202202</v>
      </c>
      <c r="T1251" s="957">
        <f t="shared" si="83"/>
        <v>45230</v>
      </c>
      <c r="U1251" t="str">
        <f t="shared" si="84"/>
        <v>Unaudited</v>
      </c>
    </row>
    <row r="1252" spans="1:21" x14ac:dyDescent="0.25">
      <c r="A1252" t="s">
        <v>438</v>
      </c>
      <c r="B1252" t="s">
        <v>1380</v>
      </c>
      <c r="C1252" t="s">
        <v>1381</v>
      </c>
      <c r="D1252" s="15">
        <v>1900</v>
      </c>
      <c r="E1252" s="121">
        <v>1</v>
      </c>
      <c r="F1252" t="s">
        <v>441</v>
      </c>
      <c r="G1252" s="121">
        <v>274</v>
      </c>
      <c r="H1252" t="s">
        <v>385</v>
      </c>
      <c r="I1252" t="s">
        <v>489</v>
      </c>
      <c r="J1252" t="s">
        <v>434</v>
      </c>
      <c r="K1252" t="s">
        <v>791</v>
      </c>
      <c r="L1252" s="755">
        <v>2.2999999999999998</v>
      </c>
      <c r="M1252" t="s">
        <v>728</v>
      </c>
      <c r="N1252" s="680">
        <f t="shared" ca="1" si="85"/>
        <v>0</v>
      </c>
      <c r="O1252" s="680">
        <f t="shared" ca="1" si="85"/>
        <v>0</v>
      </c>
      <c r="P1252" s="680">
        <f t="shared" ca="1" si="85"/>
        <v>0</v>
      </c>
      <c r="Q1252" s="680">
        <f t="shared" ca="1" si="85"/>
        <v>0</v>
      </c>
      <c r="R1252" s="680">
        <f t="shared" ca="1" si="85"/>
        <v>0</v>
      </c>
      <c r="S1252" t="str">
        <f t="shared" si="82"/>
        <v>ASRCMS202202</v>
      </c>
      <c r="T1252" s="957">
        <f t="shared" si="83"/>
        <v>45230</v>
      </c>
      <c r="U1252" t="str">
        <f t="shared" si="84"/>
        <v>Unaudited</v>
      </c>
    </row>
    <row r="1253" spans="1:21" x14ac:dyDescent="0.25">
      <c r="A1253" t="s">
        <v>438</v>
      </c>
      <c r="B1253" t="s">
        <v>1380</v>
      </c>
      <c r="C1253" t="s">
        <v>1381</v>
      </c>
      <c r="D1253" s="15">
        <v>1900</v>
      </c>
      <c r="E1253" s="121">
        <v>1</v>
      </c>
      <c r="F1253" t="s">
        <v>441</v>
      </c>
      <c r="G1253" s="121">
        <v>274</v>
      </c>
      <c r="H1253" t="s">
        <v>385</v>
      </c>
      <c r="I1253" t="s">
        <v>489</v>
      </c>
      <c r="J1253" t="s">
        <v>434</v>
      </c>
      <c r="K1253" t="s">
        <v>791</v>
      </c>
      <c r="L1253" s="755">
        <v>2.4</v>
      </c>
      <c r="M1253" t="s">
        <v>729</v>
      </c>
      <c r="N1253" s="680">
        <f t="shared" ca="1" si="85"/>
        <v>0</v>
      </c>
      <c r="O1253" s="680">
        <f t="shared" ca="1" si="85"/>
        <v>0</v>
      </c>
      <c r="P1253" s="680">
        <f t="shared" ca="1" si="85"/>
        <v>0</v>
      </c>
      <c r="Q1253" s="680">
        <f t="shared" ca="1" si="85"/>
        <v>0</v>
      </c>
      <c r="R1253" s="680">
        <f t="shared" ca="1" si="85"/>
        <v>0</v>
      </c>
      <c r="S1253" t="str">
        <f t="shared" si="82"/>
        <v>ASRCMS202202</v>
      </c>
      <c r="T1253" s="957">
        <f t="shared" si="83"/>
        <v>45230</v>
      </c>
      <c r="U1253" t="str">
        <f t="shared" si="84"/>
        <v>Unaudited</v>
      </c>
    </row>
    <row r="1254" spans="1:21" x14ac:dyDescent="0.25">
      <c r="A1254" t="s">
        <v>438</v>
      </c>
      <c r="B1254" t="s">
        <v>1380</v>
      </c>
      <c r="C1254" t="s">
        <v>1381</v>
      </c>
      <c r="D1254" s="15">
        <v>1900</v>
      </c>
      <c r="E1254" s="121">
        <v>1</v>
      </c>
      <c r="F1254" t="s">
        <v>441</v>
      </c>
      <c r="G1254" s="121">
        <v>274</v>
      </c>
      <c r="H1254" t="s">
        <v>385</v>
      </c>
      <c r="I1254" t="s">
        <v>489</v>
      </c>
      <c r="J1254" t="s">
        <v>434</v>
      </c>
      <c r="K1254" t="s">
        <v>791</v>
      </c>
      <c r="L1254" s="755">
        <v>2.5</v>
      </c>
      <c r="M1254" t="s">
        <v>771</v>
      </c>
      <c r="N1254" s="680">
        <f t="shared" ca="1" si="85"/>
        <v>0</v>
      </c>
      <c r="O1254" s="680">
        <f t="shared" ca="1" si="85"/>
        <v>0</v>
      </c>
      <c r="P1254" s="680">
        <f t="shared" ca="1" si="85"/>
        <v>0</v>
      </c>
      <c r="Q1254" s="680">
        <f t="shared" ca="1" si="85"/>
        <v>0</v>
      </c>
      <c r="R1254" s="680">
        <f t="shared" ca="1" si="85"/>
        <v>0</v>
      </c>
      <c r="S1254" t="str">
        <f t="shared" si="82"/>
        <v>ASRCMS202202</v>
      </c>
      <c r="T1254" s="957">
        <f t="shared" si="83"/>
        <v>45230</v>
      </c>
      <c r="U1254" t="str">
        <f t="shared" si="84"/>
        <v>Unaudited</v>
      </c>
    </row>
    <row r="1255" spans="1:21" x14ac:dyDescent="0.25">
      <c r="A1255" t="s">
        <v>438</v>
      </c>
      <c r="B1255" t="s">
        <v>1380</v>
      </c>
      <c r="C1255" t="s">
        <v>1381</v>
      </c>
      <c r="D1255" s="15">
        <v>1900</v>
      </c>
      <c r="E1255" s="121">
        <v>1</v>
      </c>
      <c r="F1255" t="s">
        <v>441</v>
      </c>
      <c r="G1255" s="121">
        <v>274</v>
      </c>
      <c r="H1255" t="s">
        <v>385</v>
      </c>
      <c r="I1255" t="s">
        <v>489</v>
      </c>
      <c r="J1255" t="s">
        <v>434</v>
      </c>
      <c r="K1255" t="s">
        <v>791</v>
      </c>
      <c r="L1255" s="755">
        <v>2.6</v>
      </c>
      <c r="M1255" t="s">
        <v>187</v>
      </c>
      <c r="N1255" s="680">
        <f t="shared" ca="1" si="85"/>
        <v>0</v>
      </c>
      <c r="O1255" s="680">
        <f t="shared" ca="1" si="85"/>
        <v>0</v>
      </c>
      <c r="P1255" s="680">
        <f t="shared" ca="1" si="85"/>
        <v>0</v>
      </c>
      <c r="Q1255" s="680">
        <f t="shared" ca="1" si="85"/>
        <v>0</v>
      </c>
      <c r="R1255" s="680">
        <f t="shared" ca="1" si="85"/>
        <v>0</v>
      </c>
      <c r="S1255" t="str">
        <f t="shared" si="82"/>
        <v>ASRCMS202202</v>
      </c>
      <c r="T1255" s="957">
        <f t="shared" si="83"/>
        <v>45230</v>
      </c>
      <c r="U1255" t="str">
        <f t="shared" si="84"/>
        <v>Unaudited</v>
      </c>
    </row>
    <row r="1256" spans="1:21" x14ac:dyDescent="0.25">
      <c r="A1256" t="s">
        <v>438</v>
      </c>
      <c r="B1256" t="s">
        <v>1380</v>
      </c>
      <c r="C1256" t="s">
        <v>1381</v>
      </c>
      <c r="D1256" s="15">
        <v>1900</v>
      </c>
      <c r="E1256" s="121">
        <v>1</v>
      </c>
      <c r="F1256" t="s">
        <v>441</v>
      </c>
      <c r="G1256" s="121">
        <v>274</v>
      </c>
      <c r="H1256" t="s">
        <v>385</v>
      </c>
      <c r="I1256" t="s">
        <v>489</v>
      </c>
      <c r="J1256" t="s">
        <v>434</v>
      </c>
      <c r="K1256" t="s">
        <v>791</v>
      </c>
      <c r="L1256" s="755">
        <v>2.7</v>
      </c>
      <c r="M1256" t="s">
        <v>792</v>
      </c>
      <c r="N1256" s="680">
        <f t="shared" ca="1" si="85"/>
        <v>0</v>
      </c>
      <c r="O1256" s="680">
        <f t="shared" ca="1" si="85"/>
        <v>0</v>
      </c>
      <c r="P1256" s="680">
        <f t="shared" ca="1" si="85"/>
        <v>0</v>
      </c>
      <c r="Q1256" s="680">
        <f t="shared" ca="1" si="85"/>
        <v>0</v>
      </c>
      <c r="R1256" s="680">
        <f t="shared" ca="1" si="85"/>
        <v>0</v>
      </c>
      <c r="S1256" t="str">
        <f t="shared" si="82"/>
        <v>ASRCMS202202</v>
      </c>
      <c r="T1256" s="957">
        <f t="shared" si="83"/>
        <v>45230</v>
      </c>
      <c r="U1256" t="str">
        <f t="shared" si="84"/>
        <v>Unaudited</v>
      </c>
    </row>
    <row r="1257" spans="1:21" x14ac:dyDescent="0.25">
      <c r="A1257" t="s">
        <v>438</v>
      </c>
      <c r="B1257" t="s">
        <v>1380</v>
      </c>
      <c r="C1257" t="s">
        <v>1381</v>
      </c>
      <c r="D1257" s="15">
        <v>1900</v>
      </c>
      <c r="E1257" s="121">
        <v>1</v>
      </c>
      <c r="F1257" t="s">
        <v>441</v>
      </c>
      <c r="G1257" s="121">
        <v>274</v>
      </c>
      <c r="H1257" t="s">
        <v>385</v>
      </c>
      <c r="I1257" t="s">
        <v>489</v>
      </c>
      <c r="J1257" t="s">
        <v>434</v>
      </c>
      <c r="K1257" t="s">
        <v>791</v>
      </c>
      <c r="L1257" s="755">
        <v>2.8</v>
      </c>
      <c r="M1257" t="s">
        <v>793</v>
      </c>
      <c r="N1257" s="680">
        <f t="shared" ca="1" si="85"/>
        <v>0</v>
      </c>
      <c r="O1257" s="680">
        <f t="shared" ca="1" si="85"/>
        <v>0</v>
      </c>
      <c r="P1257" s="680">
        <f t="shared" ca="1" si="85"/>
        <v>0</v>
      </c>
      <c r="Q1257" s="680">
        <f t="shared" ca="1" si="85"/>
        <v>0</v>
      </c>
      <c r="R1257" s="680">
        <f t="shared" ca="1" si="85"/>
        <v>0</v>
      </c>
      <c r="S1257" t="str">
        <f t="shared" si="82"/>
        <v>ASRCMS202202</v>
      </c>
      <c r="T1257" s="957">
        <f t="shared" si="83"/>
        <v>45230</v>
      </c>
      <c r="U1257" t="str">
        <f t="shared" si="84"/>
        <v>Unaudited</v>
      </c>
    </row>
    <row r="1258" spans="1:21" x14ac:dyDescent="0.25">
      <c r="A1258" t="s">
        <v>438</v>
      </c>
      <c r="B1258" t="s">
        <v>1380</v>
      </c>
      <c r="C1258" t="s">
        <v>1381</v>
      </c>
      <c r="D1258" s="15">
        <v>1900</v>
      </c>
      <c r="E1258" s="121">
        <v>1</v>
      </c>
      <c r="F1258" t="s">
        <v>441</v>
      </c>
      <c r="G1258" s="121">
        <v>274</v>
      </c>
      <c r="H1258" t="s">
        <v>385</v>
      </c>
      <c r="I1258" t="s">
        <v>489</v>
      </c>
      <c r="J1258" t="s">
        <v>434</v>
      </c>
      <c r="K1258" t="s">
        <v>791</v>
      </c>
      <c r="L1258" s="755">
        <v>2.9</v>
      </c>
      <c r="M1258" t="s">
        <v>774</v>
      </c>
      <c r="N1258" s="680">
        <f t="shared" ca="1" si="85"/>
        <v>0</v>
      </c>
      <c r="O1258" s="680">
        <f t="shared" ca="1" si="85"/>
        <v>0</v>
      </c>
      <c r="P1258" s="680">
        <f t="shared" ca="1" si="85"/>
        <v>0</v>
      </c>
      <c r="Q1258" s="680">
        <f t="shared" ca="1" si="85"/>
        <v>0</v>
      </c>
      <c r="R1258" s="680">
        <f t="shared" ca="1" si="85"/>
        <v>0</v>
      </c>
      <c r="S1258" t="str">
        <f t="shared" si="82"/>
        <v>ASRCMS202202</v>
      </c>
      <c r="T1258" s="957">
        <f t="shared" si="83"/>
        <v>45230</v>
      </c>
      <c r="U1258" t="str">
        <f t="shared" si="84"/>
        <v>Unaudited</v>
      </c>
    </row>
    <row r="1259" spans="1:21" x14ac:dyDescent="0.25">
      <c r="A1259" t="s">
        <v>438</v>
      </c>
      <c r="B1259" t="s">
        <v>1380</v>
      </c>
      <c r="C1259" t="s">
        <v>1381</v>
      </c>
      <c r="D1259" s="15">
        <v>1900</v>
      </c>
      <c r="E1259" s="121">
        <v>1</v>
      </c>
      <c r="F1259" t="s">
        <v>441</v>
      </c>
      <c r="G1259" s="121">
        <v>274</v>
      </c>
      <c r="H1259" t="s">
        <v>385</v>
      </c>
      <c r="I1259" t="s">
        <v>489</v>
      </c>
      <c r="J1259" t="s">
        <v>434</v>
      </c>
      <c r="K1259" t="s">
        <v>224</v>
      </c>
      <c r="L1259" s="755">
        <v>2.11</v>
      </c>
      <c r="M1259" t="s">
        <v>229</v>
      </c>
      <c r="N1259" s="680">
        <f t="shared" ca="1" si="85"/>
        <v>0</v>
      </c>
      <c r="O1259" s="680">
        <f t="shared" ca="1" si="85"/>
        <v>0</v>
      </c>
      <c r="P1259" s="680">
        <f t="shared" ca="1" si="85"/>
        <v>0</v>
      </c>
      <c r="Q1259" s="680">
        <f t="shared" ca="1" si="85"/>
        <v>0</v>
      </c>
      <c r="R1259" s="680">
        <f t="shared" ca="1" si="85"/>
        <v>0</v>
      </c>
      <c r="S1259" t="str">
        <f t="shared" si="82"/>
        <v>ASRCMS202202</v>
      </c>
      <c r="T1259" s="957">
        <f t="shared" si="83"/>
        <v>45230</v>
      </c>
      <c r="U1259" t="str">
        <f t="shared" si="84"/>
        <v>Unaudited</v>
      </c>
    </row>
    <row r="1260" spans="1:21" x14ac:dyDescent="0.25">
      <c r="A1260" t="s">
        <v>438</v>
      </c>
      <c r="B1260" t="s">
        <v>1380</v>
      </c>
      <c r="C1260" t="s">
        <v>1381</v>
      </c>
      <c r="D1260" s="15">
        <v>1900</v>
      </c>
      <c r="E1260" s="121">
        <v>1</v>
      </c>
      <c r="F1260" t="s">
        <v>441</v>
      </c>
      <c r="G1260" s="121">
        <v>274</v>
      </c>
      <c r="H1260" t="s">
        <v>385</v>
      </c>
      <c r="I1260" t="s">
        <v>489</v>
      </c>
      <c r="J1260" t="s">
        <v>434</v>
      </c>
      <c r="K1260" t="s">
        <v>224</v>
      </c>
      <c r="L1260" s="755">
        <v>2.12</v>
      </c>
      <c r="M1260" t="s">
        <v>555</v>
      </c>
      <c r="N1260" s="680">
        <f t="shared" ca="1" si="85"/>
        <v>0</v>
      </c>
      <c r="O1260" s="680">
        <f t="shared" ca="1" si="85"/>
        <v>0</v>
      </c>
      <c r="P1260" s="680">
        <f t="shared" ca="1" si="85"/>
        <v>0</v>
      </c>
      <c r="Q1260" s="680">
        <f t="shared" ca="1" si="85"/>
        <v>0</v>
      </c>
      <c r="R1260" s="680">
        <f t="shared" ca="1" si="85"/>
        <v>0</v>
      </c>
      <c r="S1260" t="str">
        <f t="shared" si="82"/>
        <v>ASRCMS202202</v>
      </c>
      <c r="T1260" s="957">
        <f t="shared" si="83"/>
        <v>45230</v>
      </c>
      <c r="U1260" t="str">
        <f t="shared" si="84"/>
        <v>Unaudited</v>
      </c>
    </row>
    <row r="1261" spans="1:21" x14ac:dyDescent="0.25">
      <c r="A1261" t="s">
        <v>438</v>
      </c>
      <c r="B1261" t="s">
        <v>1380</v>
      </c>
      <c r="C1261" t="s">
        <v>1381</v>
      </c>
      <c r="D1261" s="15">
        <v>1900</v>
      </c>
      <c r="E1261" s="121">
        <v>1</v>
      </c>
      <c r="F1261" t="s">
        <v>441</v>
      </c>
      <c r="G1261" s="121">
        <v>274</v>
      </c>
      <c r="H1261" t="s">
        <v>385</v>
      </c>
      <c r="I1261" t="s">
        <v>489</v>
      </c>
      <c r="J1261" t="s">
        <v>434</v>
      </c>
      <c r="K1261" t="s">
        <v>224</v>
      </c>
      <c r="L1261" s="755">
        <v>2.13</v>
      </c>
      <c r="M1261" t="s">
        <v>230</v>
      </c>
      <c r="N1261" s="680">
        <f t="shared" ca="1" si="85"/>
        <v>0</v>
      </c>
      <c r="O1261" s="680">
        <f t="shared" ca="1" si="85"/>
        <v>0</v>
      </c>
      <c r="P1261" s="680">
        <f t="shared" ca="1" si="85"/>
        <v>0</v>
      </c>
      <c r="Q1261" s="680">
        <f t="shared" ca="1" si="85"/>
        <v>0</v>
      </c>
      <c r="R1261" s="680">
        <f t="shared" ca="1" si="85"/>
        <v>0</v>
      </c>
      <c r="S1261" t="str">
        <f t="shared" si="82"/>
        <v>ASRCMS202202</v>
      </c>
      <c r="T1261" s="957">
        <f t="shared" si="83"/>
        <v>45230</v>
      </c>
      <c r="U1261" t="str">
        <f t="shared" si="84"/>
        <v>Unaudited</v>
      </c>
    </row>
    <row r="1262" spans="1:21" x14ac:dyDescent="0.25">
      <c r="A1262" t="s">
        <v>438</v>
      </c>
      <c r="B1262" t="s">
        <v>1380</v>
      </c>
      <c r="C1262" t="s">
        <v>1381</v>
      </c>
      <c r="D1262" s="15">
        <v>1900</v>
      </c>
      <c r="E1262" s="121">
        <v>1</v>
      </c>
      <c r="F1262" t="s">
        <v>441</v>
      </c>
      <c r="G1262" s="121">
        <v>274</v>
      </c>
      <c r="H1262" t="s">
        <v>385</v>
      </c>
      <c r="I1262" t="s">
        <v>489</v>
      </c>
      <c r="J1262" t="s">
        <v>434</v>
      </c>
      <c r="K1262" t="s">
        <v>224</v>
      </c>
      <c r="L1262" s="755">
        <v>2.14</v>
      </c>
      <c r="M1262" t="s">
        <v>559</v>
      </c>
      <c r="N1262" s="680">
        <f t="shared" ca="1" si="85"/>
        <v>0</v>
      </c>
      <c r="O1262" s="680">
        <f t="shared" ca="1" si="85"/>
        <v>0</v>
      </c>
      <c r="P1262" s="680">
        <f t="shared" ca="1" si="85"/>
        <v>0</v>
      </c>
      <c r="Q1262" s="680">
        <f t="shared" ca="1" si="85"/>
        <v>0</v>
      </c>
      <c r="R1262" s="680">
        <f t="shared" ca="1" si="85"/>
        <v>0</v>
      </c>
      <c r="S1262" t="str">
        <f t="shared" si="82"/>
        <v>ASRCMS202202</v>
      </c>
      <c r="T1262" s="957">
        <f t="shared" si="83"/>
        <v>45230</v>
      </c>
      <c r="U1262" t="str">
        <f t="shared" si="84"/>
        <v>Unaudited</v>
      </c>
    </row>
    <row r="1263" spans="1:21" x14ac:dyDescent="0.25">
      <c r="A1263" t="s">
        <v>438</v>
      </c>
      <c r="B1263" t="s">
        <v>1380</v>
      </c>
      <c r="C1263" t="s">
        <v>1381</v>
      </c>
      <c r="D1263" s="15">
        <v>1900</v>
      </c>
      <c r="E1263" s="121">
        <v>1</v>
      </c>
      <c r="F1263" t="s">
        <v>441</v>
      </c>
      <c r="G1263" s="121">
        <v>274</v>
      </c>
      <c r="H1263" t="s">
        <v>385</v>
      </c>
      <c r="I1263" t="s">
        <v>489</v>
      </c>
      <c r="J1263" t="s">
        <v>434</v>
      </c>
      <c r="K1263" t="s">
        <v>224</v>
      </c>
      <c r="L1263" s="755">
        <v>2.15</v>
      </c>
      <c r="M1263" t="s">
        <v>20</v>
      </c>
      <c r="N1263" s="680">
        <f t="shared" ca="1" si="85"/>
        <v>0</v>
      </c>
      <c r="O1263" s="680">
        <f t="shared" ca="1" si="85"/>
        <v>0</v>
      </c>
      <c r="P1263" s="680">
        <f t="shared" ca="1" si="85"/>
        <v>0</v>
      </c>
      <c r="Q1263" s="680">
        <f t="shared" ca="1" si="85"/>
        <v>0</v>
      </c>
      <c r="R1263" s="680">
        <f t="shared" ca="1" si="85"/>
        <v>0</v>
      </c>
      <c r="S1263" t="str">
        <f t="shared" si="82"/>
        <v>ASRCMS202202</v>
      </c>
      <c r="T1263" s="957">
        <f t="shared" si="83"/>
        <v>45230</v>
      </c>
      <c r="U1263" t="str">
        <f t="shared" si="84"/>
        <v>Unaudited</v>
      </c>
    </row>
    <row r="1264" spans="1:21" x14ac:dyDescent="0.25">
      <c r="A1264" t="s">
        <v>438</v>
      </c>
      <c r="B1264" t="s">
        <v>1380</v>
      </c>
      <c r="C1264" t="s">
        <v>1381</v>
      </c>
      <c r="D1264" s="15">
        <v>1900</v>
      </c>
      <c r="E1264" s="121">
        <v>1</v>
      </c>
      <c r="F1264" t="s">
        <v>441</v>
      </c>
      <c r="G1264" s="121">
        <v>274</v>
      </c>
      <c r="H1264" t="s">
        <v>385</v>
      </c>
      <c r="I1264" t="s">
        <v>489</v>
      </c>
      <c r="J1264" t="s">
        <v>434</v>
      </c>
      <c r="K1264" t="s">
        <v>224</v>
      </c>
      <c r="L1264" s="755">
        <v>2.16</v>
      </c>
      <c r="M1264" t="s">
        <v>794</v>
      </c>
      <c r="N1264" s="680">
        <f t="shared" ca="1" si="85"/>
        <v>0</v>
      </c>
      <c r="O1264" s="680">
        <f t="shared" ca="1" si="85"/>
        <v>0</v>
      </c>
      <c r="P1264" s="680">
        <f t="shared" ca="1" si="85"/>
        <v>0</v>
      </c>
      <c r="Q1264" s="680">
        <f t="shared" ca="1" si="85"/>
        <v>0</v>
      </c>
      <c r="R1264" s="680">
        <f t="shared" ca="1" si="85"/>
        <v>0</v>
      </c>
      <c r="S1264" t="str">
        <f t="shared" si="82"/>
        <v>ASRCMS202202</v>
      </c>
      <c r="T1264" s="957">
        <f t="shared" si="83"/>
        <v>45230</v>
      </c>
      <c r="U1264" t="str">
        <f t="shared" si="84"/>
        <v>Unaudited</v>
      </c>
    </row>
    <row r="1265" spans="1:21" x14ac:dyDescent="0.25">
      <c r="A1265" t="s">
        <v>438</v>
      </c>
      <c r="B1265" t="s">
        <v>1380</v>
      </c>
      <c r="C1265" t="s">
        <v>1381</v>
      </c>
      <c r="D1265" s="15">
        <v>1900</v>
      </c>
      <c r="E1265" s="121">
        <v>1</v>
      </c>
      <c r="F1265" t="s">
        <v>441</v>
      </c>
      <c r="G1265" s="121">
        <v>274</v>
      </c>
      <c r="H1265" t="s">
        <v>385</v>
      </c>
      <c r="I1265" t="s">
        <v>489</v>
      </c>
      <c r="J1265" t="s">
        <v>434</v>
      </c>
      <c r="K1265" t="s">
        <v>224</v>
      </c>
      <c r="L1265" s="755">
        <v>2.17</v>
      </c>
      <c r="M1265" t="s">
        <v>1047</v>
      </c>
      <c r="N1265" s="680">
        <f t="shared" ca="1" si="85"/>
        <v>0</v>
      </c>
      <c r="O1265" s="680">
        <f t="shared" ca="1" si="85"/>
        <v>0</v>
      </c>
      <c r="P1265" s="680">
        <f t="shared" ca="1" si="85"/>
        <v>0</v>
      </c>
      <c r="Q1265" s="680">
        <f t="shared" ca="1" si="85"/>
        <v>0</v>
      </c>
      <c r="R1265" s="680">
        <f t="shared" ca="1" si="85"/>
        <v>0</v>
      </c>
      <c r="S1265" t="str">
        <f t="shared" si="82"/>
        <v>ASRCMS202202</v>
      </c>
      <c r="T1265" s="957">
        <f t="shared" si="83"/>
        <v>45230</v>
      </c>
      <c r="U1265" t="str">
        <f t="shared" si="84"/>
        <v>Unaudited</v>
      </c>
    </row>
    <row r="1266" spans="1:21" x14ac:dyDescent="0.25">
      <c r="A1266" t="s">
        <v>438</v>
      </c>
      <c r="B1266" t="s">
        <v>1380</v>
      </c>
      <c r="C1266" t="s">
        <v>1381</v>
      </c>
      <c r="D1266" s="15">
        <v>1900</v>
      </c>
      <c r="E1266" s="121">
        <v>1</v>
      </c>
      <c r="F1266" t="s">
        <v>441</v>
      </c>
      <c r="G1266" s="121">
        <v>274</v>
      </c>
      <c r="H1266" t="s">
        <v>385</v>
      </c>
      <c r="I1266" t="s">
        <v>489</v>
      </c>
      <c r="J1266" t="s">
        <v>434</v>
      </c>
      <c r="K1266" t="s">
        <v>224</v>
      </c>
      <c r="L1266" s="755">
        <v>2.1800000000000002</v>
      </c>
      <c r="M1266" t="s">
        <v>651</v>
      </c>
      <c r="N1266" s="680">
        <f t="shared" ca="1" si="85"/>
        <v>0</v>
      </c>
      <c r="O1266" s="680">
        <f t="shared" ca="1" si="85"/>
        <v>0</v>
      </c>
      <c r="P1266" s="680">
        <f t="shared" ca="1" si="85"/>
        <v>0</v>
      </c>
      <c r="Q1266" s="680">
        <f t="shared" ca="1" si="85"/>
        <v>0</v>
      </c>
      <c r="R1266" s="680">
        <f t="shared" ca="1" si="85"/>
        <v>0</v>
      </c>
      <c r="S1266" t="str">
        <f t="shared" si="82"/>
        <v>ASRCMS202202</v>
      </c>
      <c r="T1266" s="957">
        <f t="shared" si="83"/>
        <v>45230</v>
      </c>
      <c r="U1266" t="str">
        <f t="shared" si="84"/>
        <v>Unaudited</v>
      </c>
    </row>
    <row r="1267" spans="1:21" x14ac:dyDescent="0.25">
      <c r="A1267" t="s">
        <v>438</v>
      </c>
      <c r="B1267" t="s">
        <v>1380</v>
      </c>
      <c r="C1267" t="s">
        <v>1381</v>
      </c>
      <c r="D1267" s="15">
        <v>1900</v>
      </c>
      <c r="E1267" s="121">
        <v>1</v>
      </c>
      <c r="F1267" t="s">
        <v>441</v>
      </c>
      <c r="G1267" s="121">
        <v>274</v>
      </c>
      <c r="H1267" t="s">
        <v>385</v>
      </c>
      <c r="I1267" t="s">
        <v>489</v>
      </c>
      <c r="J1267" t="s">
        <v>434</v>
      </c>
      <c r="K1267" t="s">
        <v>224</v>
      </c>
      <c r="L1267" s="755">
        <v>2.19</v>
      </c>
      <c r="M1267" t="s">
        <v>219</v>
      </c>
      <c r="N1267" s="680">
        <f t="shared" ca="1" si="85"/>
        <v>0</v>
      </c>
      <c r="O1267" s="680">
        <f t="shared" ca="1" si="85"/>
        <v>0</v>
      </c>
      <c r="P1267" s="680">
        <f t="shared" ca="1" si="85"/>
        <v>0</v>
      </c>
      <c r="Q1267" s="680">
        <f t="shared" ca="1" si="85"/>
        <v>0</v>
      </c>
      <c r="R1267" s="680">
        <f t="shared" ca="1" si="85"/>
        <v>0</v>
      </c>
      <c r="S1267" t="str">
        <f t="shared" si="82"/>
        <v>ASRCMS202202</v>
      </c>
      <c r="T1267" s="957">
        <f t="shared" si="83"/>
        <v>45230</v>
      </c>
      <c r="U1267" t="str">
        <f t="shared" si="84"/>
        <v>Unaudited</v>
      </c>
    </row>
    <row r="1268" spans="1:21" x14ac:dyDescent="0.25">
      <c r="A1268" t="s">
        <v>438</v>
      </c>
      <c r="B1268" t="s">
        <v>1380</v>
      </c>
      <c r="C1268" t="s">
        <v>1381</v>
      </c>
      <c r="D1268" s="15">
        <v>1900</v>
      </c>
      <c r="E1268" s="121">
        <v>1</v>
      </c>
      <c r="F1268" t="s">
        <v>441</v>
      </c>
      <c r="G1268" s="121">
        <v>274</v>
      </c>
      <c r="H1268" t="s">
        <v>385</v>
      </c>
      <c r="I1268" t="s">
        <v>489</v>
      </c>
      <c r="J1268" t="s">
        <v>434</v>
      </c>
      <c r="K1268" t="s">
        <v>224</v>
      </c>
      <c r="L1268" s="755" t="s">
        <v>700</v>
      </c>
      <c r="M1268" t="s">
        <v>231</v>
      </c>
      <c r="N1268" s="680">
        <f t="shared" ca="1" si="85"/>
        <v>0</v>
      </c>
      <c r="O1268" s="680">
        <f t="shared" ca="1" si="85"/>
        <v>0</v>
      </c>
      <c r="P1268" s="680">
        <f t="shared" ca="1" si="85"/>
        <v>0</v>
      </c>
      <c r="Q1268" s="680">
        <f t="shared" ca="1" si="85"/>
        <v>0</v>
      </c>
      <c r="R1268" s="680">
        <f t="shared" ca="1" si="85"/>
        <v>0</v>
      </c>
      <c r="S1268" t="str">
        <f t="shared" si="82"/>
        <v>ASRCMS202202</v>
      </c>
      <c r="T1268" s="957">
        <f t="shared" si="83"/>
        <v>45230</v>
      </c>
      <c r="U1268" t="str">
        <f t="shared" si="84"/>
        <v>Unaudited</v>
      </c>
    </row>
    <row r="1269" spans="1:21" x14ac:dyDescent="0.25">
      <c r="A1269" t="s">
        <v>438</v>
      </c>
      <c r="B1269" t="s">
        <v>1380</v>
      </c>
      <c r="C1269" t="s">
        <v>1381</v>
      </c>
      <c r="D1269" s="15">
        <v>1900</v>
      </c>
      <c r="E1269" s="121">
        <v>1</v>
      </c>
      <c r="F1269" t="s">
        <v>441</v>
      </c>
      <c r="G1269" s="121">
        <v>274</v>
      </c>
      <c r="H1269" t="s">
        <v>385</v>
      </c>
      <c r="I1269" t="s">
        <v>489</v>
      </c>
      <c r="J1269" t="s">
        <v>434</v>
      </c>
      <c r="K1269" t="s">
        <v>224</v>
      </c>
      <c r="L1269" s="755">
        <v>2.21</v>
      </c>
      <c r="M1269" t="s">
        <v>467</v>
      </c>
      <c r="N1269" s="680">
        <f t="shared" ca="1" si="85"/>
        <v>0</v>
      </c>
      <c r="O1269" s="680">
        <f t="shared" ca="1" si="85"/>
        <v>0</v>
      </c>
      <c r="P1269" s="680">
        <f t="shared" ca="1" si="85"/>
        <v>0</v>
      </c>
      <c r="Q1269" s="680">
        <f t="shared" ca="1" si="85"/>
        <v>0</v>
      </c>
      <c r="R1269" s="680">
        <f t="shared" ca="1" si="85"/>
        <v>0</v>
      </c>
      <c r="S1269" t="str">
        <f t="shared" si="82"/>
        <v>ASRCMS202202</v>
      </c>
      <c r="T1269" s="957">
        <f t="shared" si="83"/>
        <v>45230</v>
      </c>
      <c r="U1269" t="str">
        <f t="shared" si="84"/>
        <v>Unaudited</v>
      </c>
    </row>
    <row r="1270" spans="1:21" x14ac:dyDescent="0.25">
      <c r="A1270" t="s">
        <v>438</v>
      </c>
      <c r="B1270" t="s">
        <v>1380</v>
      </c>
      <c r="C1270" t="s">
        <v>1381</v>
      </c>
      <c r="D1270" s="15">
        <v>1900</v>
      </c>
      <c r="E1270" s="121">
        <v>1</v>
      </c>
      <c r="F1270" t="s">
        <v>441</v>
      </c>
      <c r="G1270" s="121">
        <v>274</v>
      </c>
      <c r="H1270" t="s">
        <v>385</v>
      </c>
      <c r="I1270" t="s">
        <v>489</v>
      </c>
      <c r="J1270" t="s">
        <v>434</v>
      </c>
      <c r="K1270" t="s">
        <v>6</v>
      </c>
      <c r="L1270" s="755" t="s">
        <v>70</v>
      </c>
      <c r="M1270" t="s">
        <v>189</v>
      </c>
      <c r="N1270" s="680">
        <f t="shared" ca="1" si="85"/>
        <v>0</v>
      </c>
      <c r="O1270" s="680">
        <f t="shared" ca="1" si="85"/>
        <v>0</v>
      </c>
      <c r="P1270" s="680">
        <f t="shared" ca="1" si="85"/>
        <v>0</v>
      </c>
      <c r="Q1270" s="680">
        <f t="shared" ca="1" si="85"/>
        <v>0</v>
      </c>
      <c r="R1270" s="680">
        <f t="shared" ca="1" si="85"/>
        <v>0</v>
      </c>
      <c r="S1270" t="str">
        <f t="shared" si="82"/>
        <v>ASRCMS202202</v>
      </c>
      <c r="T1270" s="957">
        <f t="shared" si="83"/>
        <v>45230</v>
      </c>
      <c r="U1270" t="str">
        <f t="shared" si="84"/>
        <v>Unaudited</v>
      </c>
    </row>
    <row r="1271" spans="1:21" x14ac:dyDescent="0.25">
      <c r="A1271" t="s">
        <v>438</v>
      </c>
      <c r="B1271" t="s">
        <v>1380</v>
      </c>
      <c r="C1271" t="s">
        <v>1381</v>
      </c>
      <c r="D1271" s="15">
        <v>1900</v>
      </c>
      <c r="E1271" s="121">
        <v>1</v>
      </c>
      <c r="F1271" t="s">
        <v>441</v>
      </c>
      <c r="G1271" s="121">
        <v>274</v>
      </c>
      <c r="H1271" t="s">
        <v>385</v>
      </c>
      <c r="I1271" t="s">
        <v>489</v>
      </c>
      <c r="J1271" t="s">
        <v>434</v>
      </c>
      <c r="K1271" t="s">
        <v>6</v>
      </c>
      <c r="L1271" s="755" t="s">
        <v>71</v>
      </c>
      <c r="M1271" t="s">
        <v>232</v>
      </c>
      <c r="N1271" s="680">
        <f t="shared" ca="1" si="85"/>
        <v>0</v>
      </c>
      <c r="O1271" s="680">
        <f t="shared" ca="1" si="85"/>
        <v>0</v>
      </c>
      <c r="P1271" s="680">
        <f t="shared" ca="1" si="85"/>
        <v>0</v>
      </c>
      <c r="Q1271" s="680">
        <f t="shared" ca="1" si="85"/>
        <v>0</v>
      </c>
      <c r="R1271" s="680">
        <f t="shared" ca="1" si="85"/>
        <v>0</v>
      </c>
      <c r="S1271" t="str">
        <f t="shared" si="82"/>
        <v>ASRCMS202202</v>
      </c>
      <c r="T1271" s="957">
        <f t="shared" si="83"/>
        <v>45230</v>
      </c>
      <c r="U1271" t="str">
        <f t="shared" si="84"/>
        <v>Unaudited</v>
      </c>
    </row>
    <row r="1272" spans="1:21" x14ac:dyDescent="0.25">
      <c r="A1272" t="s">
        <v>438</v>
      </c>
      <c r="B1272" t="s">
        <v>1380</v>
      </c>
      <c r="C1272" t="s">
        <v>1381</v>
      </c>
      <c r="D1272" s="15">
        <v>1900</v>
      </c>
      <c r="E1272" s="121">
        <v>1</v>
      </c>
      <c r="F1272" t="s">
        <v>441</v>
      </c>
      <c r="G1272" s="121">
        <v>274</v>
      </c>
      <c r="H1272" t="s">
        <v>385</v>
      </c>
      <c r="I1272" t="s">
        <v>489</v>
      </c>
      <c r="J1272" t="s">
        <v>434</v>
      </c>
      <c r="K1272" t="s">
        <v>6</v>
      </c>
      <c r="L1272" s="755" t="s">
        <v>72</v>
      </c>
      <c r="M1272" t="s">
        <v>165</v>
      </c>
      <c r="N1272" s="680">
        <f t="shared" ca="1" si="85"/>
        <v>0</v>
      </c>
      <c r="O1272" s="680">
        <f t="shared" ca="1" si="85"/>
        <v>0</v>
      </c>
      <c r="P1272" s="680">
        <f t="shared" ca="1" si="85"/>
        <v>0</v>
      </c>
      <c r="Q1272" s="680">
        <f t="shared" ca="1" si="85"/>
        <v>0</v>
      </c>
      <c r="R1272" s="680">
        <f t="shared" ca="1" si="85"/>
        <v>0</v>
      </c>
      <c r="S1272" t="str">
        <f t="shared" si="82"/>
        <v>ASRCMS202202</v>
      </c>
      <c r="T1272" s="957">
        <f t="shared" si="83"/>
        <v>45230</v>
      </c>
      <c r="U1272" t="str">
        <f t="shared" si="84"/>
        <v>Unaudited</v>
      </c>
    </row>
    <row r="1273" spans="1:21" x14ac:dyDescent="0.25">
      <c r="A1273" t="s">
        <v>438</v>
      </c>
      <c r="B1273" t="s">
        <v>1380</v>
      </c>
      <c r="C1273" t="s">
        <v>1381</v>
      </c>
      <c r="D1273" s="15">
        <v>1900</v>
      </c>
      <c r="E1273" s="121">
        <v>1</v>
      </c>
      <c r="F1273" t="s">
        <v>441</v>
      </c>
      <c r="G1273" s="121">
        <v>274</v>
      </c>
      <c r="H1273" t="s">
        <v>385</v>
      </c>
      <c r="I1273" t="s">
        <v>489</v>
      </c>
      <c r="J1273" t="s">
        <v>434</v>
      </c>
      <c r="K1273" t="s">
        <v>6</v>
      </c>
      <c r="L1273" s="755">
        <v>3.4</v>
      </c>
      <c r="M1273" t="s">
        <v>462</v>
      </c>
      <c r="N1273" s="680">
        <f t="shared" ca="1" si="85"/>
        <v>0</v>
      </c>
      <c r="O1273" s="680">
        <f t="shared" ca="1" si="85"/>
        <v>0</v>
      </c>
      <c r="P1273" s="680">
        <f t="shared" ca="1" si="85"/>
        <v>0</v>
      </c>
      <c r="Q1273" s="680">
        <f t="shared" ca="1" si="85"/>
        <v>0</v>
      </c>
      <c r="R1273" s="680">
        <f t="shared" ca="1" si="85"/>
        <v>0</v>
      </c>
      <c r="S1273" t="str">
        <f t="shared" si="82"/>
        <v>ASRCMS202202</v>
      </c>
      <c r="T1273" s="957">
        <f t="shared" si="83"/>
        <v>45230</v>
      </c>
      <c r="U1273" t="str">
        <f t="shared" si="84"/>
        <v>Unaudited</v>
      </c>
    </row>
    <row r="1274" spans="1:21" x14ac:dyDescent="0.25">
      <c r="A1274" t="s">
        <v>438</v>
      </c>
      <c r="B1274" t="s">
        <v>1380</v>
      </c>
      <c r="C1274" t="s">
        <v>1381</v>
      </c>
      <c r="D1274" s="15">
        <v>1900</v>
      </c>
      <c r="E1274" s="121">
        <v>1</v>
      </c>
      <c r="F1274" t="s">
        <v>441</v>
      </c>
      <c r="G1274" s="121">
        <v>274</v>
      </c>
      <c r="H1274" t="s">
        <v>385</v>
      </c>
      <c r="I1274" t="s">
        <v>489</v>
      </c>
      <c r="J1274" t="s">
        <v>434</v>
      </c>
      <c r="K1274" t="s">
        <v>435</v>
      </c>
      <c r="L1274" s="755">
        <v>4.5</v>
      </c>
      <c r="M1274" t="s">
        <v>32</v>
      </c>
      <c r="N1274" s="680">
        <f t="shared" ca="1" si="85"/>
        <v>0</v>
      </c>
      <c r="O1274" s="680">
        <f t="shared" ca="1" si="85"/>
        <v>0</v>
      </c>
      <c r="P1274" s="680">
        <f t="shared" ca="1" si="85"/>
        <v>0</v>
      </c>
      <c r="Q1274" s="680">
        <f t="shared" ca="1" si="85"/>
        <v>0</v>
      </c>
      <c r="R1274" s="680">
        <f t="shared" ca="1" si="85"/>
        <v>0</v>
      </c>
      <c r="S1274" t="str">
        <f t="shared" si="82"/>
        <v>ASRCMS202202</v>
      </c>
      <c r="T1274" s="957">
        <f t="shared" si="83"/>
        <v>45230</v>
      </c>
      <c r="U1274" t="str">
        <f t="shared" si="84"/>
        <v>Unaudited</v>
      </c>
    </row>
    <row r="1275" spans="1:21" x14ac:dyDescent="0.25">
      <c r="A1275" t="s">
        <v>438</v>
      </c>
      <c r="B1275" t="s">
        <v>1380</v>
      </c>
      <c r="C1275" t="s">
        <v>1381</v>
      </c>
      <c r="D1275" s="15">
        <v>1900</v>
      </c>
      <c r="E1275" s="121">
        <v>1</v>
      </c>
      <c r="F1275" t="s">
        <v>441</v>
      </c>
      <c r="G1275" s="121">
        <v>274</v>
      </c>
      <c r="H1275" t="s">
        <v>385</v>
      </c>
      <c r="I1275" t="s">
        <v>489</v>
      </c>
      <c r="J1275" t="s">
        <v>434</v>
      </c>
      <c r="K1275" t="s">
        <v>435</v>
      </c>
      <c r="L1275" s="755" t="s">
        <v>939</v>
      </c>
      <c r="M1275" t="s">
        <v>930</v>
      </c>
      <c r="N1275" s="680">
        <f t="shared" ca="1" si="85"/>
        <v>0</v>
      </c>
      <c r="O1275" s="680">
        <f t="shared" ca="1" si="85"/>
        <v>0</v>
      </c>
      <c r="P1275" s="680">
        <f t="shared" ca="1" si="85"/>
        <v>0</v>
      </c>
      <c r="Q1275" s="680">
        <f t="shared" ca="1" si="85"/>
        <v>0</v>
      </c>
      <c r="R1275" s="680">
        <f t="shared" ca="1" si="85"/>
        <v>0</v>
      </c>
      <c r="S1275" t="str">
        <f t="shared" si="82"/>
        <v>ASRCMS202202</v>
      </c>
      <c r="T1275" s="957">
        <f t="shared" si="83"/>
        <v>45230</v>
      </c>
      <c r="U1275" t="str">
        <f t="shared" si="84"/>
        <v>Unaudited</v>
      </c>
    </row>
    <row r="1276" spans="1:21" x14ac:dyDescent="0.25">
      <c r="A1276" t="s">
        <v>438</v>
      </c>
      <c r="B1276" t="s">
        <v>1380</v>
      </c>
      <c r="C1276" t="s">
        <v>1381</v>
      </c>
      <c r="D1276" s="15">
        <v>1900</v>
      </c>
      <c r="E1276" s="121">
        <v>1</v>
      </c>
      <c r="F1276" t="s">
        <v>441</v>
      </c>
      <c r="G1276" s="121">
        <v>274</v>
      </c>
      <c r="H1276" t="s">
        <v>385</v>
      </c>
      <c r="I1276" t="s">
        <v>489</v>
      </c>
      <c r="J1276" t="s">
        <v>434</v>
      </c>
      <c r="K1276" t="s">
        <v>435</v>
      </c>
      <c r="L1276" s="755" t="s">
        <v>194</v>
      </c>
      <c r="M1276" t="s">
        <v>40</v>
      </c>
      <c r="N1276" s="680">
        <f t="shared" ca="1" si="85"/>
        <v>0</v>
      </c>
      <c r="O1276" s="680">
        <f t="shared" ca="1" si="85"/>
        <v>0</v>
      </c>
      <c r="P1276" s="680">
        <f t="shared" ca="1" si="85"/>
        <v>0</v>
      </c>
      <c r="Q1276" s="680">
        <f t="shared" ca="1" si="85"/>
        <v>0</v>
      </c>
      <c r="R1276" s="680">
        <f t="shared" ca="1" si="85"/>
        <v>0</v>
      </c>
      <c r="S1276" t="str">
        <f t="shared" si="82"/>
        <v>ASRCMS202202</v>
      </c>
      <c r="T1276" s="957">
        <f t="shared" si="83"/>
        <v>45230</v>
      </c>
      <c r="U1276" t="str">
        <f t="shared" si="84"/>
        <v>Unaudited</v>
      </c>
    </row>
    <row r="1277" spans="1:21" x14ac:dyDescent="0.25">
      <c r="A1277" t="s">
        <v>438</v>
      </c>
      <c r="B1277" t="s">
        <v>1380</v>
      </c>
      <c r="C1277" t="s">
        <v>1381</v>
      </c>
      <c r="D1277" s="15">
        <v>1900</v>
      </c>
      <c r="E1277" s="121">
        <v>1</v>
      </c>
      <c r="F1277" t="s">
        <v>441</v>
      </c>
      <c r="G1277" s="121">
        <v>274</v>
      </c>
      <c r="H1277" t="s">
        <v>385</v>
      </c>
      <c r="I1277" t="s">
        <v>489</v>
      </c>
      <c r="J1277" t="s">
        <v>434</v>
      </c>
      <c r="K1277" t="s">
        <v>435</v>
      </c>
      <c r="L1277" s="755" t="s">
        <v>193</v>
      </c>
      <c r="M1277" t="s">
        <v>330</v>
      </c>
      <c r="N1277" s="680">
        <f t="shared" ca="1" si="85"/>
        <v>0</v>
      </c>
      <c r="O1277" s="680">
        <f t="shared" ca="1" si="85"/>
        <v>0</v>
      </c>
      <c r="P1277" s="680">
        <f t="shared" ca="1" si="85"/>
        <v>0</v>
      </c>
      <c r="Q1277" s="680">
        <f t="shared" ca="1" si="85"/>
        <v>0</v>
      </c>
      <c r="R1277" s="680">
        <f t="shared" ca="1" si="85"/>
        <v>0</v>
      </c>
      <c r="S1277" t="str">
        <f t="shared" si="82"/>
        <v>ASRCMS202202</v>
      </c>
      <c r="T1277" s="957">
        <f t="shared" si="83"/>
        <v>45230</v>
      </c>
      <c r="U1277" t="str">
        <f t="shared" si="84"/>
        <v>Unaudited</v>
      </c>
    </row>
    <row r="1278" spans="1:21" x14ac:dyDescent="0.25">
      <c r="A1278" t="s">
        <v>438</v>
      </c>
      <c r="B1278" t="s">
        <v>1380</v>
      </c>
      <c r="C1278" t="s">
        <v>1381</v>
      </c>
      <c r="D1278" s="15">
        <v>1900</v>
      </c>
      <c r="E1278" s="121">
        <v>1</v>
      </c>
      <c r="F1278" t="s">
        <v>441</v>
      </c>
      <c r="G1278" s="121">
        <v>274</v>
      </c>
      <c r="H1278" t="s">
        <v>385</v>
      </c>
      <c r="I1278" t="s">
        <v>489</v>
      </c>
      <c r="J1278" t="s">
        <v>451</v>
      </c>
      <c r="K1278" t="s">
        <v>436</v>
      </c>
      <c r="L1278" s="755" t="s">
        <v>79</v>
      </c>
      <c r="M1278" t="s">
        <v>27</v>
      </c>
      <c r="N1278" s="680">
        <f t="shared" ca="1" si="85"/>
        <v>0</v>
      </c>
      <c r="O1278" s="680">
        <f t="shared" ca="1" si="85"/>
        <v>0</v>
      </c>
      <c r="P1278" s="680">
        <f t="shared" ca="1" si="85"/>
        <v>0</v>
      </c>
      <c r="Q1278" s="680">
        <f t="shared" ca="1" si="85"/>
        <v>0</v>
      </c>
      <c r="R1278" s="680">
        <f t="shared" ca="1" si="85"/>
        <v>0</v>
      </c>
      <c r="S1278" t="str">
        <f t="shared" si="82"/>
        <v>ASRCMS202202</v>
      </c>
      <c r="T1278" s="957">
        <f t="shared" si="83"/>
        <v>45230</v>
      </c>
      <c r="U1278" t="str">
        <f t="shared" si="84"/>
        <v>Unaudited</v>
      </c>
    </row>
    <row r="1279" spans="1:21" x14ac:dyDescent="0.25">
      <c r="A1279" t="s">
        <v>438</v>
      </c>
      <c r="B1279" t="s">
        <v>1380</v>
      </c>
      <c r="C1279" t="s">
        <v>1381</v>
      </c>
      <c r="D1279" s="15">
        <v>1900</v>
      </c>
      <c r="E1279" s="121">
        <v>1</v>
      </c>
      <c r="F1279" t="s">
        <v>441</v>
      </c>
      <c r="G1279" s="121">
        <v>274</v>
      </c>
      <c r="H1279" t="s">
        <v>385</v>
      </c>
      <c r="I1279" t="s">
        <v>489</v>
      </c>
      <c r="J1279" t="s">
        <v>451</v>
      </c>
      <c r="K1279" t="s">
        <v>436</v>
      </c>
      <c r="L1279" s="755" t="s">
        <v>80</v>
      </c>
      <c r="M1279" t="s">
        <v>98</v>
      </c>
      <c r="N1279" s="680">
        <f t="shared" ca="1" si="85"/>
        <v>0</v>
      </c>
      <c r="O1279" s="680">
        <f t="shared" ca="1" si="85"/>
        <v>0</v>
      </c>
      <c r="P1279" s="680">
        <f t="shared" ca="1" si="85"/>
        <v>0</v>
      </c>
      <c r="Q1279" s="680">
        <f t="shared" ca="1" si="85"/>
        <v>0</v>
      </c>
      <c r="R1279" s="680">
        <f t="shared" ca="1" si="85"/>
        <v>0</v>
      </c>
      <c r="S1279" t="str">
        <f t="shared" si="82"/>
        <v>ASRCMS202202</v>
      </c>
      <c r="T1279" s="957">
        <f t="shared" si="83"/>
        <v>45230</v>
      </c>
      <c r="U1279" t="str">
        <f t="shared" si="84"/>
        <v>Unaudited</v>
      </c>
    </row>
    <row r="1280" spans="1:21" x14ac:dyDescent="0.25">
      <c r="A1280" t="s">
        <v>438</v>
      </c>
      <c r="B1280" t="s">
        <v>1380</v>
      </c>
      <c r="C1280" t="s">
        <v>1381</v>
      </c>
      <c r="D1280" s="15">
        <v>1900</v>
      </c>
      <c r="E1280" s="121">
        <v>1</v>
      </c>
      <c r="F1280" t="s">
        <v>441</v>
      </c>
      <c r="G1280" s="121">
        <v>274</v>
      </c>
      <c r="H1280" t="s">
        <v>385</v>
      </c>
      <c r="I1280" t="s">
        <v>489</v>
      </c>
      <c r="J1280" t="s">
        <v>451</v>
      </c>
      <c r="K1280" t="s">
        <v>436</v>
      </c>
      <c r="L1280" s="755" t="s">
        <v>81</v>
      </c>
      <c r="M1280" t="s">
        <v>99</v>
      </c>
      <c r="N1280" s="680">
        <f t="shared" ca="1" si="85"/>
        <v>0</v>
      </c>
      <c r="O1280" s="680">
        <f t="shared" ca="1" si="85"/>
        <v>0</v>
      </c>
      <c r="P1280" s="680">
        <f t="shared" ca="1" si="85"/>
        <v>0</v>
      </c>
      <c r="Q1280" s="680">
        <f t="shared" ca="1" si="85"/>
        <v>0</v>
      </c>
      <c r="R1280" s="680">
        <f t="shared" ca="1" si="85"/>
        <v>0</v>
      </c>
      <c r="S1280" t="str">
        <f t="shared" si="82"/>
        <v>ASRCMS202202</v>
      </c>
      <c r="T1280" s="957">
        <f t="shared" si="83"/>
        <v>45230</v>
      </c>
      <c r="U1280" t="str">
        <f t="shared" si="84"/>
        <v>Unaudited</v>
      </c>
    </row>
    <row r="1281" spans="1:21" x14ac:dyDescent="0.25">
      <c r="A1281" t="s">
        <v>438</v>
      </c>
      <c r="B1281" t="s">
        <v>1380</v>
      </c>
      <c r="C1281" t="s">
        <v>1381</v>
      </c>
      <c r="D1281" s="15">
        <v>1900</v>
      </c>
      <c r="E1281" s="121">
        <v>1</v>
      </c>
      <c r="F1281" t="s">
        <v>441</v>
      </c>
      <c r="G1281" s="121">
        <v>274</v>
      </c>
      <c r="H1281" t="s">
        <v>385</v>
      </c>
      <c r="I1281" t="s">
        <v>489</v>
      </c>
      <c r="J1281" t="s">
        <v>451</v>
      </c>
      <c r="K1281" t="s">
        <v>436</v>
      </c>
      <c r="L1281" s="755" t="s">
        <v>82</v>
      </c>
      <c r="M1281" t="s">
        <v>100</v>
      </c>
      <c r="N1281" s="680">
        <f t="shared" ca="1" si="85"/>
        <v>0</v>
      </c>
      <c r="O1281" s="680">
        <f t="shared" ca="1" si="85"/>
        <v>0</v>
      </c>
      <c r="P1281" s="680">
        <f t="shared" ca="1" si="85"/>
        <v>0</v>
      </c>
      <c r="Q1281" s="680">
        <f t="shared" ca="1" si="85"/>
        <v>0</v>
      </c>
      <c r="R1281" s="680">
        <f t="shared" ca="1" si="85"/>
        <v>0</v>
      </c>
      <c r="S1281" t="str">
        <f t="shared" si="82"/>
        <v>ASRCMS202202</v>
      </c>
      <c r="T1281" s="957">
        <f t="shared" si="83"/>
        <v>45230</v>
      </c>
      <c r="U1281" t="str">
        <f t="shared" si="84"/>
        <v>Unaudited</v>
      </c>
    </row>
    <row r="1282" spans="1:21" x14ac:dyDescent="0.25">
      <c r="A1282" t="s">
        <v>438</v>
      </c>
      <c r="B1282" t="s">
        <v>1380</v>
      </c>
      <c r="C1282" t="s">
        <v>1381</v>
      </c>
      <c r="D1282" s="15">
        <v>1900</v>
      </c>
      <c r="E1282" s="121">
        <v>1</v>
      </c>
      <c r="F1282" t="s">
        <v>441</v>
      </c>
      <c r="G1282" s="121">
        <v>274</v>
      </c>
      <c r="H1282" t="s">
        <v>385</v>
      </c>
      <c r="I1282" t="s">
        <v>489</v>
      </c>
      <c r="J1282" t="s">
        <v>451</v>
      </c>
      <c r="K1282" t="s">
        <v>436</v>
      </c>
      <c r="L1282" s="755" t="s">
        <v>217</v>
      </c>
      <c r="M1282" t="s">
        <v>101</v>
      </c>
      <c r="N1282" s="680">
        <f t="shared" ca="1" si="85"/>
        <v>0</v>
      </c>
      <c r="O1282" s="680">
        <f t="shared" ca="1" si="85"/>
        <v>0</v>
      </c>
      <c r="P1282" s="680">
        <f t="shared" ca="1" si="85"/>
        <v>0</v>
      </c>
      <c r="Q1282" s="680">
        <f t="shared" ca="1" si="85"/>
        <v>0</v>
      </c>
      <c r="R1282" s="680">
        <f t="shared" ca="1" si="85"/>
        <v>0</v>
      </c>
      <c r="S1282" t="str">
        <f t="shared" ref="S1282:S1345" si="86">file_name</f>
        <v>ASRCMS202202</v>
      </c>
      <c r="T1282" s="957">
        <f t="shared" ref="T1282:T1345" si="87">file_date</f>
        <v>45230</v>
      </c>
      <c r="U1282" t="str">
        <f t="shared" ref="U1282:U1345" si="88">status</f>
        <v>Unaudited</v>
      </c>
    </row>
    <row r="1283" spans="1:21" x14ac:dyDescent="0.25">
      <c r="A1283" t="s">
        <v>438</v>
      </c>
      <c r="B1283" t="s">
        <v>1380</v>
      </c>
      <c r="C1283" t="s">
        <v>1381</v>
      </c>
      <c r="D1283" s="15">
        <v>1900</v>
      </c>
      <c r="E1283" s="121">
        <v>1</v>
      </c>
      <c r="F1283" t="s">
        <v>441</v>
      </c>
      <c r="G1283" s="121">
        <v>274</v>
      </c>
      <c r="H1283" t="s">
        <v>385</v>
      </c>
      <c r="I1283" t="s">
        <v>489</v>
      </c>
      <c r="J1283" t="s">
        <v>451</v>
      </c>
      <c r="K1283" t="s">
        <v>436</v>
      </c>
      <c r="L1283" s="755" t="s">
        <v>216</v>
      </c>
      <c r="M1283" t="s">
        <v>28</v>
      </c>
      <c r="N1283" s="680">
        <f t="shared" ca="1" si="85"/>
        <v>0</v>
      </c>
      <c r="O1283" s="680">
        <f t="shared" ca="1" si="85"/>
        <v>0</v>
      </c>
      <c r="P1283" s="680">
        <f t="shared" ca="1" si="85"/>
        <v>0</v>
      </c>
      <c r="Q1283" s="680">
        <f t="shared" ca="1" si="85"/>
        <v>0</v>
      </c>
      <c r="R1283" s="680">
        <f t="shared" ca="1" si="85"/>
        <v>0</v>
      </c>
      <c r="S1283" t="str">
        <f t="shared" si="86"/>
        <v>ASRCMS202202</v>
      </c>
      <c r="T1283" s="957">
        <f t="shared" si="87"/>
        <v>45230</v>
      </c>
      <c r="U1283" t="str">
        <f t="shared" si="88"/>
        <v>Unaudited</v>
      </c>
    </row>
    <row r="1284" spans="1:21" x14ac:dyDescent="0.25">
      <c r="A1284" t="s">
        <v>438</v>
      </c>
      <c r="B1284" t="s">
        <v>1380</v>
      </c>
      <c r="C1284" t="s">
        <v>1381</v>
      </c>
      <c r="D1284" s="15">
        <v>1900</v>
      </c>
      <c r="E1284" s="121">
        <v>1</v>
      </c>
      <c r="F1284" t="s">
        <v>441</v>
      </c>
      <c r="G1284" s="121">
        <v>274</v>
      </c>
      <c r="H1284" t="s">
        <v>385</v>
      </c>
      <c r="I1284" t="s">
        <v>489</v>
      </c>
      <c r="J1284" t="s">
        <v>437</v>
      </c>
      <c r="K1284" t="s">
        <v>437</v>
      </c>
      <c r="L1284" s="755" t="s">
        <v>84</v>
      </c>
      <c r="M1284" t="s">
        <v>328</v>
      </c>
      <c r="N1284" s="680">
        <f t="shared" ca="1" si="85"/>
        <v>0</v>
      </c>
      <c r="O1284" s="680">
        <f t="shared" ca="1" si="85"/>
        <v>0</v>
      </c>
      <c r="P1284" s="680">
        <f t="shared" ca="1" si="85"/>
        <v>0</v>
      </c>
      <c r="Q1284" s="680">
        <f t="shared" ca="1" si="85"/>
        <v>0</v>
      </c>
      <c r="R1284" s="680">
        <f t="shared" ca="1" si="85"/>
        <v>0</v>
      </c>
      <c r="S1284" t="str">
        <f t="shared" si="86"/>
        <v>ASRCMS202202</v>
      </c>
      <c r="T1284" s="957">
        <f t="shared" si="87"/>
        <v>45230</v>
      </c>
      <c r="U1284" t="str">
        <f t="shared" si="88"/>
        <v>Unaudited</v>
      </c>
    </row>
    <row r="1285" spans="1:21" x14ac:dyDescent="0.25">
      <c r="A1285" t="s">
        <v>438</v>
      </c>
      <c r="B1285" t="s">
        <v>1380</v>
      </c>
      <c r="C1285" t="s">
        <v>1381</v>
      </c>
      <c r="D1285" s="15">
        <v>1900</v>
      </c>
      <c r="E1285" s="121">
        <v>1</v>
      </c>
      <c r="F1285" t="s">
        <v>441</v>
      </c>
      <c r="G1285" s="121">
        <v>274</v>
      </c>
      <c r="H1285" t="s">
        <v>385</v>
      </c>
      <c r="I1285" t="s">
        <v>489</v>
      </c>
      <c r="J1285" t="s">
        <v>437</v>
      </c>
      <c r="K1285" t="s">
        <v>437</v>
      </c>
      <c r="L1285" s="755" t="s">
        <v>85</v>
      </c>
      <c r="M1285" t="s">
        <v>326</v>
      </c>
      <c r="N1285" s="680">
        <f t="shared" ca="1" si="85"/>
        <v>0</v>
      </c>
      <c r="O1285" s="680">
        <f t="shared" ca="1" si="85"/>
        <v>0</v>
      </c>
      <c r="P1285" s="680">
        <f t="shared" ca="1" si="85"/>
        <v>0</v>
      </c>
      <c r="Q1285" s="680">
        <f t="shared" ca="1" si="85"/>
        <v>0</v>
      </c>
      <c r="R1285" s="680">
        <f t="shared" ca="1" si="85"/>
        <v>0</v>
      </c>
      <c r="S1285" t="str">
        <f t="shared" si="86"/>
        <v>ASRCMS202202</v>
      </c>
      <c r="T1285" s="957">
        <f t="shared" si="87"/>
        <v>45230</v>
      </c>
      <c r="U1285" t="str">
        <f t="shared" si="88"/>
        <v>Unaudited</v>
      </c>
    </row>
    <row r="1286" spans="1:21" x14ac:dyDescent="0.25">
      <c r="A1286" t="s">
        <v>438</v>
      </c>
      <c r="B1286" t="s">
        <v>1380</v>
      </c>
      <c r="C1286" t="s">
        <v>1381</v>
      </c>
      <c r="D1286" s="15">
        <v>1900</v>
      </c>
      <c r="E1286" s="121">
        <v>1</v>
      </c>
      <c r="F1286" t="s">
        <v>441</v>
      </c>
      <c r="G1286" s="121">
        <v>274</v>
      </c>
      <c r="H1286" t="s">
        <v>385</v>
      </c>
      <c r="I1286" t="s">
        <v>489</v>
      </c>
      <c r="J1286" t="s">
        <v>437</v>
      </c>
      <c r="K1286" t="s">
        <v>437</v>
      </c>
      <c r="L1286" s="755" t="s">
        <v>86</v>
      </c>
      <c r="M1286" t="s">
        <v>495</v>
      </c>
      <c r="N1286" s="680">
        <f t="shared" ca="1" si="85"/>
        <v>0</v>
      </c>
      <c r="O1286" s="680">
        <f t="shared" ca="1" si="85"/>
        <v>0</v>
      </c>
      <c r="P1286" s="680">
        <f t="shared" ca="1" si="85"/>
        <v>0</v>
      </c>
      <c r="Q1286" s="680">
        <f t="shared" ca="1" si="85"/>
        <v>0</v>
      </c>
      <c r="R1286" s="680">
        <f t="shared" ca="1" si="85"/>
        <v>0</v>
      </c>
      <c r="S1286" t="str">
        <f t="shared" si="86"/>
        <v>ASRCMS202202</v>
      </c>
      <c r="T1286" s="957">
        <f t="shared" si="87"/>
        <v>45230</v>
      </c>
      <c r="U1286" t="str">
        <f t="shared" si="88"/>
        <v>Unaudited</v>
      </c>
    </row>
    <row r="1287" spans="1:21" x14ac:dyDescent="0.25">
      <c r="A1287" t="s">
        <v>438</v>
      </c>
      <c r="B1287" t="s">
        <v>1380</v>
      </c>
      <c r="C1287" t="s">
        <v>1381</v>
      </c>
      <c r="D1287" s="15">
        <v>1900</v>
      </c>
      <c r="E1287" s="121">
        <v>1</v>
      </c>
      <c r="F1287" t="s">
        <v>441</v>
      </c>
      <c r="G1287" s="121">
        <v>274</v>
      </c>
      <c r="H1287" t="s">
        <v>385</v>
      </c>
      <c r="I1287" t="s">
        <v>489</v>
      </c>
      <c r="J1287" t="s">
        <v>437</v>
      </c>
      <c r="K1287" t="s">
        <v>437</v>
      </c>
      <c r="L1287" s="755" t="s">
        <v>87</v>
      </c>
      <c r="M1287" t="s">
        <v>496</v>
      </c>
      <c r="N1287" s="680">
        <f t="shared" ca="1" si="85"/>
        <v>0</v>
      </c>
      <c r="O1287" s="680">
        <f t="shared" ca="1" si="85"/>
        <v>0</v>
      </c>
      <c r="P1287" s="680">
        <f t="shared" ca="1" si="85"/>
        <v>0</v>
      </c>
      <c r="Q1287" s="680">
        <f t="shared" ca="1" si="85"/>
        <v>0</v>
      </c>
      <c r="R1287" s="680">
        <f t="shared" ca="1" si="85"/>
        <v>0</v>
      </c>
      <c r="S1287" t="str">
        <f t="shared" si="86"/>
        <v>ASRCMS202202</v>
      </c>
      <c r="T1287" s="957">
        <f t="shared" si="87"/>
        <v>45230</v>
      </c>
      <c r="U1287" t="str">
        <f t="shared" si="88"/>
        <v>Unaudited</v>
      </c>
    </row>
    <row r="1288" spans="1:21" x14ac:dyDescent="0.25">
      <c r="A1288" t="s">
        <v>438</v>
      </c>
      <c r="B1288" t="s">
        <v>1380</v>
      </c>
      <c r="C1288" t="s">
        <v>1381</v>
      </c>
      <c r="D1288" s="15">
        <v>1900</v>
      </c>
      <c r="E1288" s="121">
        <v>1</v>
      </c>
      <c r="F1288" t="s">
        <v>441</v>
      </c>
      <c r="G1288" s="121">
        <v>274</v>
      </c>
      <c r="H1288" t="s">
        <v>385</v>
      </c>
      <c r="I1288" t="s">
        <v>489</v>
      </c>
      <c r="J1288" t="s">
        <v>437</v>
      </c>
      <c r="K1288" t="s">
        <v>437</v>
      </c>
      <c r="L1288" s="755" t="s">
        <v>214</v>
      </c>
      <c r="M1288" t="s">
        <v>497</v>
      </c>
      <c r="N1288" s="680">
        <f t="shared" ca="1" si="85"/>
        <v>0</v>
      </c>
      <c r="O1288" s="680">
        <f t="shared" ca="1" si="85"/>
        <v>0</v>
      </c>
      <c r="P1288" s="680">
        <f t="shared" ca="1" si="85"/>
        <v>0</v>
      </c>
      <c r="Q1288" s="680">
        <f t="shared" ca="1" si="85"/>
        <v>0</v>
      </c>
      <c r="R1288" s="680">
        <f t="shared" ca="1" si="85"/>
        <v>0</v>
      </c>
      <c r="S1288" t="str">
        <f t="shared" si="86"/>
        <v>ASRCMS202202</v>
      </c>
      <c r="T1288" s="957">
        <f t="shared" si="87"/>
        <v>45230</v>
      </c>
      <c r="U1288" t="str">
        <f t="shared" si="88"/>
        <v>Unaudited</v>
      </c>
    </row>
    <row r="1289" spans="1:21" x14ac:dyDescent="0.25">
      <c r="A1289" t="s">
        <v>438</v>
      </c>
      <c r="B1289" t="s">
        <v>1380</v>
      </c>
      <c r="C1289" t="s">
        <v>1381</v>
      </c>
      <c r="D1289" s="15">
        <v>1900</v>
      </c>
      <c r="E1289" s="121">
        <v>1</v>
      </c>
      <c r="F1289" t="s">
        <v>441</v>
      </c>
      <c r="G1289" s="121">
        <v>274</v>
      </c>
      <c r="H1289" t="s">
        <v>385</v>
      </c>
      <c r="I1289" t="s">
        <v>490</v>
      </c>
      <c r="J1289" t="s">
        <v>26</v>
      </c>
      <c r="K1289" t="s">
        <v>26</v>
      </c>
      <c r="L1289" s="755" t="s">
        <v>205</v>
      </c>
      <c r="M1289" t="s">
        <v>26</v>
      </c>
      <c r="N1289" s="680">
        <f t="shared" ca="1" si="85"/>
        <v>0</v>
      </c>
      <c r="O1289" s="680">
        <f t="shared" ca="1" si="85"/>
        <v>0</v>
      </c>
      <c r="P1289" s="680">
        <f t="shared" ca="1" si="85"/>
        <v>0</v>
      </c>
      <c r="Q1289" s="680">
        <f t="shared" ca="1" si="85"/>
        <v>0</v>
      </c>
      <c r="R1289" s="680">
        <f t="shared" ca="1" si="85"/>
        <v>0</v>
      </c>
      <c r="S1289" t="str">
        <f t="shared" si="86"/>
        <v>ASRCMS202202</v>
      </c>
      <c r="T1289" s="957">
        <f t="shared" si="87"/>
        <v>45230</v>
      </c>
      <c r="U1289" t="str">
        <f t="shared" si="88"/>
        <v>Unaudited</v>
      </c>
    </row>
    <row r="1290" spans="1:21" x14ac:dyDescent="0.25">
      <c r="A1290" t="s">
        <v>438</v>
      </c>
      <c r="B1290" t="s">
        <v>1380</v>
      </c>
      <c r="C1290" t="s">
        <v>1381</v>
      </c>
      <c r="D1290" s="15">
        <v>1900</v>
      </c>
      <c r="E1290" s="121">
        <v>1</v>
      </c>
      <c r="F1290" t="s">
        <v>442</v>
      </c>
      <c r="G1290" s="121">
        <v>366</v>
      </c>
      <c r="H1290" t="s">
        <v>385</v>
      </c>
      <c r="I1290" t="s">
        <v>433</v>
      </c>
      <c r="J1290" t="s">
        <v>433</v>
      </c>
      <c r="K1290" t="s">
        <v>433</v>
      </c>
      <c r="M1290" t="s">
        <v>433</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ASRCMS202202</v>
      </c>
      <c r="T1290" s="957">
        <f t="shared" si="87"/>
        <v>45230</v>
      </c>
      <c r="U1290" t="str">
        <f t="shared" si="88"/>
        <v>Unaudited</v>
      </c>
    </row>
    <row r="1291" spans="1:21" x14ac:dyDescent="0.25">
      <c r="A1291" t="s">
        <v>438</v>
      </c>
      <c r="B1291" t="s">
        <v>1380</v>
      </c>
      <c r="C1291" t="s">
        <v>1381</v>
      </c>
      <c r="D1291" s="15">
        <v>1900</v>
      </c>
      <c r="E1291" s="121">
        <v>1</v>
      </c>
      <c r="F1291" t="s">
        <v>442</v>
      </c>
      <c r="G1291" s="121">
        <v>366</v>
      </c>
      <c r="H1291" t="s">
        <v>385</v>
      </c>
      <c r="I1291" t="s">
        <v>488</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ASRCMS202202</v>
      </c>
      <c r="T1291" s="957">
        <f t="shared" si="87"/>
        <v>45230</v>
      </c>
      <c r="U1291" t="str">
        <f t="shared" si="88"/>
        <v>Unaudited</v>
      </c>
    </row>
    <row r="1292" spans="1:21" x14ac:dyDescent="0.25">
      <c r="A1292" t="s">
        <v>438</v>
      </c>
      <c r="B1292" t="s">
        <v>1380</v>
      </c>
      <c r="C1292" t="s">
        <v>1381</v>
      </c>
      <c r="D1292" s="15">
        <v>1900</v>
      </c>
      <c r="E1292" s="121">
        <v>1</v>
      </c>
      <c r="F1292" t="s">
        <v>442</v>
      </c>
      <c r="G1292" s="121">
        <v>366</v>
      </c>
      <c r="H1292" t="s">
        <v>385</v>
      </c>
      <c r="I1292" t="s">
        <v>488</v>
      </c>
      <c r="J1292" t="s">
        <v>12</v>
      </c>
      <c r="K1292" t="s">
        <v>223</v>
      </c>
      <c r="L1292" s="755">
        <v>1.2</v>
      </c>
      <c r="M1292" t="s">
        <v>223</v>
      </c>
      <c r="N1292" s="680">
        <f t="shared" ca="1" si="89"/>
        <v>0</v>
      </c>
      <c r="O1292" s="680">
        <f t="shared" ca="1" si="89"/>
        <v>0</v>
      </c>
      <c r="P1292" s="680">
        <f t="shared" ca="1" si="89"/>
        <v>0</v>
      </c>
      <c r="Q1292" s="680">
        <f t="shared" ca="1" si="89"/>
        <v>0</v>
      </c>
      <c r="R1292" s="680">
        <f t="shared" ca="1" si="89"/>
        <v>0</v>
      </c>
      <c r="S1292" t="str">
        <f t="shared" si="86"/>
        <v>ASRCMS202202</v>
      </c>
      <c r="T1292" s="957">
        <f t="shared" si="87"/>
        <v>45230</v>
      </c>
      <c r="U1292" t="str">
        <f t="shared" si="88"/>
        <v>Unaudited</v>
      </c>
    </row>
    <row r="1293" spans="1:21" x14ac:dyDescent="0.25">
      <c r="A1293" t="s">
        <v>438</v>
      </c>
      <c r="B1293" t="s">
        <v>1380</v>
      </c>
      <c r="C1293" t="s">
        <v>1381</v>
      </c>
      <c r="D1293" s="15">
        <v>1900</v>
      </c>
      <c r="E1293" s="121">
        <v>1</v>
      </c>
      <c r="F1293" t="s">
        <v>442</v>
      </c>
      <c r="G1293" s="121">
        <v>366</v>
      </c>
      <c r="H1293" t="s">
        <v>385</v>
      </c>
      <c r="I1293" t="s">
        <v>488</v>
      </c>
      <c r="J1293" t="s">
        <v>12</v>
      </c>
      <c r="K1293" t="s">
        <v>1318</v>
      </c>
      <c r="L1293" s="755" t="s">
        <v>1314</v>
      </c>
      <c r="M1293" t="s">
        <v>1318</v>
      </c>
      <c r="N1293" s="680">
        <f t="shared" ca="1" si="89"/>
        <v>0</v>
      </c>
      <c r="O1293" s="680">
        <f t="shared" ca="1" si="89"/>
        <v>0</v>
      </c>
      <c r="P1293" s="680">
        <f t="shared" ca="1" si="89"/>
        <v>0</v>
      </c>
      <c r="Q1293" s="680">
        <f t="shared" ca="1" si="89"/>
        <v>0</v>
      </c>
      <c r="R1293" s="680">
        <f t="shared" ca="1" si="89"/>
        <v>0</v>
      </c>
      <c r="S1293" t="str">
        <f t="shared" si="86"/>
        <v>ASRCMS202202</v>
      </c>
      <c r="T1293" s="957">
        <f t="shared" si="87"/>
        <v>45230</v>
      </c>
      <c r="U1293" t="str">
        <f t="shared" si="88"/>
        <v>Unaudited</v>
      </c>
    </row>
    <row r="1294" spans="1:21" x14ac:dyDescent="0.25">
      <c r="A1294" t="s">
        <v>438</v>
      </c>
      <c r="B1294" t="s">
        <v>1380</v>
      </c>
      <c r="C1294" t="s">
        <v>1381</v>
      </c>
      <c r="D1294" s="15">
        <v>1900</v>
      </c>
      <c r="E1294" s="121">
        <v>1</v>
      </c>
      <c r="F1294" t="s">
        <v>442</v>
      </c>
      <c r="G1294" s="121">
        <v>366</v>
      </c>
      <c r="H1294" t="s">
        <v>385</v>
      </c>
      <c r="I1294" t="s">
        <v>488</v>
      </c>
      <c r="J1294" t="s">
        <v>12</v>
      </c>
      <c r="K1294" t="s">
        <v>1320</v>
      </c>
      <c r="L1294" s="755" t="s">
        <v>1319</v>
      </c>
      <c r="M1294" t="s">
        <v>1320</v>
      </c>
      <c r="N1294" s="680">
        <f t="shared" ca="1" si="89"/>
        <v>0</v>
      </c>
      <c r="O1294" s="680">
        <f t="shared" ca="1" si="89"/>
        <v>0</v>
      </c>
      <c r="P1294" s="680">
        <f t="shared" ca="1" si="89"/>
        <v>0</v>
      </c>
      <c r="Q1294" s="680">
        <f t="shared" ca="1" si="89"/>
        <v>0</v>
      </c>
      <c r="R1294" s="680">
        <f t="shared" ca="1" si="89"/>
        <v>0</v>
      </c>
      <c r="S1294" t="str">
        <f t="shared" si="86"/>
        <v>ASRCMS202202</v>
      </c>
      <c r="T1294" s="957">
        <f t="shared" si="87"/>
        <v>45230</v>
      </c>
      <c r="U1294" t="str">
        <f t="shared" si="88"/>
        <v>Unaudited</v>
      </c>
    </row>
    <row r="1295" spans="1:21" x14ac:dyDescent="0.25">
      <c r="A1295" t="s">
        <v>438</v>
      </c>
      <c r="B1295" t="s">
        <v>1380</v>
      </c>
      <c r="C1295" t="s">
        <v>1381</v>
      </c>
      <c r="D1295" s="15">
        <v>1900</v>
      </c>
      <c r="E1295" s="121">
        <v>1</v>
      </c>
      <c r="F1295" t="s">
        <v>442</v>
      </c>
      <c r="G1295" s="121">
        <v>366</v>
      </c>
      <c r="H1295" t="s">
        <v>385</v>
      </c>
      <c r="I1295" t="s">
        <v>488</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ASRCMS202202</v>
      </c>
      <c r="T1295" s="957">
        <f t="shared" si="87"/>
        <v>45230</v>
      </c>
      <c r="U1295" t="str">
        <f t="shared" si="88"/>
        <v>Unaudited</v>
      </c>
    </row>
    <row r="1296" spans="1:21" x14ac:dyDescent="0.25">
      <c r="A1296" t="s">
        <v>438</v>
      </c>
      <c r="B1296" t="s">
        <v>1380</v>
      </c>
      <c r="C1296" t="s">
        <v>1381</v>
      </c>
      <c r="D1296" s="15">
        <v>1900</v>
      </c>
      <c r="E1296" s="121">
        <v>1</v>
      </c>
      <c r="F1296" t="s">
        <v>442</v>
      </c>
      <c r="G1296" s="121">
        <v>366</v>
      </c>
      <c r="H1296" t="s">
        <v>385</v>
      </c>
      <c r="I1296" t="s">
        <v>489</v>
      </c>
      <c r="J1296" t="s">
        <v>434</v>
      </c>
      <c r="K1296" t="s">
        <v>791</v>
      </c>
      <c r="L1296" s="755">
        <v>2.1</v>
      </c>
      <c r="M1296" t="s">
        <v>726</v>
      </c>
      <c r="N1296" s="680">
        <f t="shared" ca="1" si="89"/>
        <v>0</v>
      </c>
      <c r="O1296" s="680">
        <f t="shared" ca="1" si="89"/>
        <v>0</v>
      </c>
      <c r="P1296" s="680">
        <f t="shared" ca="1" si="89"/>
        <v>0</v>
      </c>
      <c r="Q1296" s="680">
        <f t="shared" ca="1" si="89"/>
        <v>0</v>
      </c>
      <c r="R1296" s="680">
        <f t="shared" ca="1" si="89"/>
        <v>0</v>
      </c>
      <c r="S1296" t="str">
        <f t="shared" si="86"/>
        <v>ASRCMS202202</v>
      </c>
      <c r="T1296" s="957">
        <f t="shared" si="87"/>
        <v>45230</v>
      </c>
      <c r="U1296" t="str">
        <f t="shared" si="88"/>
        <v>Unaudited</v>
      </c>
    </row>
    <row r="1297" spans="1:21" x14ac:dyDescent="0.25">
      <c r="A1297" t="s">
        <v>438</v>
      </c>
      <c r="B1297" t="s">
        <v>1380</v>
      </c>
      <c r="C1297" t="s">
        <v>1381</v>
      </c>
      <c r="D1297" s="15">
        <v>1900</v>
      </c>
      <c r="E1297" s="121">
        <v>1</v>
      </c>
      <c r="F1297" t="s">
        <v>442</v>
      </c>
      <c r="G1297" s="121">
        <v>366</v>
      </c>
      <c r="H1297" t="s">
        <v>385</v>
      </c>
      <c r="I1297" t="s">
        <v>489</v>
      </c>
      <c r="J1297" t="s">
        <v>434</v>
      </c>
      <c r="K1297" t="s">
        <v>791</v>
      </c>
      <c r="L1297" s="755">
        <v>2.2000000000000002</v>
      </c>
      <c r="M1297" t="s">
        <v>727</v>
      </c>
      <c r="N1297" s="680">
        <f t="shared" ca="1" si="89"/>
        <v>0</v>
      </c>
      <c r="O1297" s="680">
        <f t="shared" ca="1" si="89"/>
        <v>0</v>
      </c>
      <c r="P1297" s="680">
        <f t="shared" ca="1" si="89"/>
        <v>0</v>
      </c>
      <c r="Q1297" s="680">
        <f t="shared" ca="1" si="89"/>
        <v>0</v>
      </c>
      <c r="R1297" s="680">
        <f t="shared" ca="1" si="89"/>
        <v>0</v>
      </c>
      <c r="S1297" t="str">
        <f t="shared" si="86"/>
        <v>ASRCMS202202</v>
      </c>
      <c r="T1297" s="957">
        <f t="shared" si="87"/>
        <v>45230</v>
      </c>
      <c r="U1297" t="str">
        <f t="shared" si="88"/>
        <v>Unaudited</v>
      </c>
    </row>
    <row r="1298" spans="1:21" x14ac:dyDescent="0.25">
      <c r="A1298" t="s">
        <v>438</v>
      </c>
      <c r="B1298" t="s">
        <v>1380</v>
      </c>
      <c r="C1298" t="s">
        <v>1381</v>
      </c>
      <c r="D1298" s="15">
        <v>1900</v>
      </c>
      <c r="E1298" s="121">
        <v>1</v>
      </c>
      <c r="F1298" t="s">
        <v>442</v>
      </c>
      <c r="G1298" s="121">
        <v>366</v>
      </c>
      <c r="H1298" t="s">
        <v>385</v>
      </c>
      <c r="I1298" t="s">
        <v>489</v>
      </c>
      <c r="J1298" t="s">
        <v>434</v>
      </c>
      <c r="K1298" t="s">
        <v>791</v>
      </c>
      <c r="L1298" s="755">
        <v>2.2999999999999998</v>
      </c>
      <c r="M1298" t="s">
        <v>728</v>
      </c>
      <c r="N1298" s="680">
        <f t="shared" ca="1" si="89"/>
        <v>0</v>
      </c>
      <c r="O1298" s="680">
        <f t="shared" ca="1" si="89"/>
        <v>0</v>
      </c>
      <c r="P1298" s="680">
        <f t="shared" ca="1" si="89"/>
        <v>0</v>
      </c>
      <c r="Q1298" s="680">
        <f t="shared" ca="1" si="89"/>
        <v>0</v>
      </c>
      <c r="R1298" s="680">
        <f t="shared" ca="1" si="89"/>
        <v>0</v>
      </c>
      <c r="S1298" t="str">
        <f t="shared" si="86"/>
        <v>ASRCMS202202</v>
      </c>
      <c r="T1298" s="957">
        <f t="shared" si="87"/>
        <v>45230</v>
      </c>
      <c r="U1298" t="str">
        <f t="shared" si="88"/>
        <v>Unaudited</v>
      </c>
    </row>
    <row r="1299" spans="1:21" x14ac:dyDescent="0.25">
      <c r="A1299" t="s">
        <v>438</v>
      </c>
      <c r="B1299" t="s">
        <v>1380</v>
      </c>
      <c r="C1299" t="s">
        <v>1381</v>
      </c>
      <c r="D1299" s="15">
        <v>1900</v>
      </c>
      <c r="E1299" s="121">
        <v>1</v>
      </c>
      <c r="F1299" t="s">
        <v>442</v>
      </c>
      <c r="G1299" s="121">
        <v>366</v>
      </c>
      <c r="H1299" t="s">
        <v>385</v>
      </c>
      <c r="I1299" t="s">
        <v>489</v>
      </c>
      <c r="J1299" t="s">
        <v>434</v>
      </c>
      <c r="K1299" t="s">
        <v>791</v>
      </c>
      <c r="L1299" s="755">
        <v>2.4</v>
      </c>
      <c r="M1299" t="s">
        <v>729</v>
      </c>
      <c r="N1299" s="680">
        <f t="shared" ca="1" si="89"/>
        <v>0</v>
      </c>
      <c r="O1299" s="680">
        <f t="shared" ca="1" si="89"/>
        <v>0</v>
      </c>
      <c r="P1299" s="680">
        <f t="shared" ca="1" si="89"/>
        <v>0</v>
      </c>
      <c r="Q1299" s="680">
        <f t="shared" ca="1" si="89"/>
        <v>0</v>
      </c>
      <c r="R1299" s="680">
        <f t="shared" ca="1" si="89"/>
        <v>0</v>
      </c>
      <c r="S1299" t="str">
        <f t="shared" si="86"/>
        <v>ASRCMS202202</v>
      </c>
      <c r="T1299" s="957">
        <f t="shared" si="87"/>
        <v>45230</v>
      </c>
      <c r="U1299" t="str">
        <f t="shared" si="88"/>
        <v>Unaudited</v>
      </c>
    </row>
    <row r="1300" spans="1:21" x14ac:dyDescent="0.25">
      <c r="A1300" t="s">
        <v>438</v>
      </c>
      <c r="B1300" t="s">
        <v>1380</v>
      </c>
      <c r="C1300" t="s">
        <v>1381</v>
      </c>
      <c r="D1300" s="15">
        <v>1900</v>
      </c>
      <c r="E1300" s="121">
        <v>1</v>
      </c>
      <c r="F1300" t="s">
        <v>442</v>
      </c>
      <c r="G1300" s="121">
        <v>366</v>
      </c>
      <c r="H1300" t="s">
        <v>385</v>
      </c>
      <c r="I1300" t="s">
        <v>489</v>
      </c>
      <c r="J1300" t="s">
        <v>434</v>
      </c>
      <c r="K1300" t="s">
        <v>791</v>
      </c>
      <c r="L1300" s="755">
        <v>2.5</v>
      </c>
      <c r="M1300" t="s">
        <v>771</v>
      </c>
      <c r="N1300" s="680">
        <f t="shared" ca="1" si="89"/>
        <v>0</v>
      </c>
      <c r="O1300" s="680">
        <f t="shared" ca="1" si="89"/>
        <v>0</v>
      </c>
      <c r="P1300" s="680">
        <f t="shared" ca="1" si="89"/>
        <v>0</v>
      </c>
      <c r="Q1300" s="680">
        <f t="shared" ca="1" si="89"/>
        <v>0</v>
      </c>
      <c r="R1300" s="680">
        <f t="shared" ca="1" si="89"/>
        <v>0</v>
      </c>
      <c r="S1300" t="str">
        <f t="shared" si="86"/>
        <v>ASRCMS202202</v>
      </c>
      <c r="T1300" s="957">
        <f t="shared" si="87"/>
        <v>45230</v>
      </c>
      <c r="U1300" t="str">
        <f t="shared" si="88"/>
        <v>Unaudited</v>
      </c>
    </row>
    <row r="1301" spans="1:21" x14ac:dyDescent="0.25">
      <c r="A1301" t="s">
        <v>438</v>
      </c>
      <c r="B1301" t="s">
        <v>1380</v>
      </c>
      <c r="C1301" t="s">
        <v>1381</v>
      </c>
      <c r="D1301" s="15">
        <v>1900</v>
      </c>
      <c r="E1301" s="121">
        <v>1</v>
      </c>
      <c r="F1301" t="s">
        <v>442</v>
      </c>
      <c r="G1301" s="121">
        <v>366</v>
      </c>
      <c r="H1301" t="s">
        <v>385</v>
      </c>
      <c r="I1301" t="s">
        <v>489</v>
      </c>
      <c r="J1301" t="s">
        <v>434</v>
      </c>
      <c r="K1301" t="s">
        <v>791</v>
      </c>
      <c r="L1301" s="755">
        <v>2.6</v>
      </c>
      <c r="M1301" t="s">
        <v>187</v>
      </c>
      <c r="N1301" s="680">
        <f t="shared" ca="1" si="89"/>
        <v>0</v>
      </c>
      <c r="O1301" s="680">
        <f t="shared" ca="1" si="89"/>
        <v>0</v>
      </c>
      <c r="P1301" s="680">
        <f t="shared" ca="1" si="89"/>
        <v>0</v>
      </c>
      <c r="Q1301" s="680">
        <f t="shared" ca="1" si="89"/>
        <v>0</v>
      </c>
      <c r="R1301" s="680">
        <f t="shared" ca="1" si="89"/>
        <v>0</v>
      </c>
      <c r="S1301" t="str">
        <f t="shared" si="86"/>
        <v>ASRCMS202202</v>
      </c>
      <c r="T1301" s="957">
        <f t="shared" si="87"/>
        <v>45230</v>
      </c>
      <c r="U1301" t="str">
        <f t="shared" si="88"/>
        <v>Unaudited</v>
      </c>
    </row>
    <row r="1302" spans="1:21" x14ac:dyDescent="0.25">
      <c r="A1302" t="s">
        <v>438</v>
      </c>
      <c r="B1302" t="s">
        <v>1380</v>
      </c>
      <c r="C1302" t="s">
        <v>1381</v>
      </c>
      <c r="D1302" s="15">
        <v>1900</v>
      </c>
      <c r="E1302" s="121">
        <v>1</v>
      </c>
      <c r="F1302" t="s">
        <v>442</v>
      </c>
      <c r="G1302" s="121">
        <v>366</v>
      </c>
      <c r="H1302" t="s">
        <v>385</v>
      </c>
      <c r="I1302" t="s">
        <v>489</v>
      </c>
      <c r="J1302" t="s">
        <v>434</v>
      </c>
      <c r="K1302" t="s">
        <v>791</v>
      </c>
      <c r="L1302" s="755">
        <v>2.7</v>
      </c>
      <c r="M1302" t="s">
        <v>792</v>
      </c>
      <c r="N1302" s="680">
        <f t="shared" ca="1" si="89"/>
        <v>0</v>
      </c>
      <c r="O1302" s="680">
        <f t="shared" ca="1" si="89"/>
        <v>0</v>
      </c>
      <c r="P1302" s="680">
        <f t="shared" ca="1" si="89"/>
        <v>0</v>
      </c>
      <c r="Q1302" s="680">
        <f t="shared" ca="1" si="89"/>
        <v>0</v>
      </c>
      <c r="R1302" s="680">
        <f t="shared" ca="1" si="89"/>
        <v>0</v>
      </c>
      <c r="S1302" t="str">
        <f t="shared" si="86"/>
        <v>ASRCMS202202</v>
      </c>
      <c r="T1302" s="957">
        <f t="shared" si="87"/>
        <v>45230</v>
      </c>
      <c r="U1302" t="str">
        <f t="shared" si="88"/>
        <v>Unaudited</v>
      </c>
    </row>
    <row r="1303" spans="1:21" x14ac:dyDescent="0.25">
      <c r="A1303" t="s">
        <v>438</v>
      </c>
      <c r="B1303" t="s">
        <v>1380</v>
      </c>
      <c r="C1303" t="s">
        <v>1381</v>
      </c>
      <c r="D1303" s="15">
        <v>1900</v>
      </c>
      <c r="E1303" s="121">
        <v>1</v>
      </c>
      <c r="F1303" t="s">
        <v>442</v>
      </c>
      <c r="G1303" s="121">
        <v>366</v>
      </c>
      <c r="H1303" t="s">
        <v>385</v>
      </c>
      <c r="I1303" t="s">
        <v>489</v>
      </c>
      <c r="J1303" t="s">
        <v>434</v>
      </c>
      <c r="K1303" t="s">
        <v>791</v>
      </c>
      <c r="L1303" s="755">
        <v>2.8</v>
      </c>
      <c r="M1303" t="s">
        <v>793</v>
      </c>
      <c r="N1303" s="680">
        <f t="shared" ca="1" si="89"/>
        <v>0</v>
      </c>
      <c r="O1303" s="680">
        <f t="shared" ca="1" si="89"/>
        <v>0</v>
      </c>
      <c r="P1303" s="680">
        <f t="shared" ca="1" si="89"/>
        <v>0</v>
      </c>
      <c r="Q1303" s="680">
        <f t="shared" ca="1" si="89"/>
        <v>0</v>
      </c>
      <c r="R1303" s="680">
        <f t="shared" ca="1" si="89"/>
        <v>0</v>
      </c>
      <c r="S1303" t="str">
        <f t="shared" si="86"/>
        <v>ASRCMS202202</v>
      </c>
      <c r="T1303" s="957">
        <f t="shared" si="87"/>
        <v>45230</v>
      </c>
      <c r="U1303" t="str">
        <f t="shared" si="88"/>
        <v>Unaudited</v>
      </c>
    </row>
    <row r="1304" spans="1:21" x14ac:dyDescent="0.25">
      <c r="A1304" t="s">
        <v>438</v>
      </c>
      <c r="B1304" t="s">
        <v>1380</v>
      </c>
      <c r="C1304" t="s">
        <v>1381</v>
      </c>
      <c r="D1304" s="15">
        <v>1900</v>
      </c>
      <c r="E1304" s="121">
        <v>1</v>
      </c>
      <c r="F1304" t="s">
        <v>442</v>
      </c>
      <c r="G1304" s="121">
        <v>366</v>
      </c>
      <c r="H1304" t="s">
        <v>385</v>
      </c>
      <c r="I1304" t="s">
        <v>489</v>
      </c>
      <c r="J1304" t="s">
        <v>434</v>
      </c>
      <c r="K1304" t="s">
        <v>791</v>
      </c>
      <c r="L1304" s="755">
        <v>2.9</v>
      </c>
      <c r="M1304" t="s">
        <v>774</v>
      </c>
      <c r="N1304" s="680">
        <f t="shared" ca="1" si="89"/>
        <v>0</v>
      </c>
      <c r="O1304" s="680">
        <f t="shared" ca="1" si="89"/>
        <v>0</v>
      </c>
      <c r="P1304" s="680">
        <f t="shared" ca="1" si="89"/>
        <v>0</v>
      </c>
      <c r="Q1304" s="680">
        <f t="shared" ca="1" si="89"/>
        <v>0</v>
      </c>
      <c r="R1304" s="680">
        <f t="shared" ca="1" si="89"/>
        <v>0</v>
      </c>
      <c r="S1304" t="str">
        <f t="shared" si="86"/>
        <v>ASRCMS202202</v>
      </c>
      <c r="T1304" s="957">
        <f t="shared" si="87"/>
        <v>45230</v>
      </c>
      <c r="U1304" t="str">
        <f t="shared" si="88"/>
        <v>Unaudited</v>
      </c>
    </row>
    <row r="1305" spans="1:21" x14ac:dyDescent="0.25">
      <c r="A1305" t="s">
        <v>438</v>
      </c>
      <c r="B1305" t="s">
        <v>1380</v>
      </c>
      <c r="C1305" t="s">
        <v>1381</v>
      </c>
      <c r="D1305" s="15">
        <v>1900</v>
      </c>
      <c r="E1305" s="121">
        <v>1</v>
      </c>
      <c r="F1305" t="s">
        <v>442</v>
      </c>
      <c r="G1305" s="121">
        <v>366</v>
      </c>
      <c r="H1305" t="s">
        <v>385</v>
      </c>
      <c r="I1305" t="s">
        <v>489</v>
      </c>
      <c r="J1305" t="s">
        <v>434</v>
      </c>
      <c r="K1305" t="s">
        <v>224</v>
      </c>
      <c r="L1305" s="755">
        <v>2.11</v>
      </c>
      <c r="M1305" t="s">
        <v>229</v>
      </c>
      <c r="N1305" s="680">
        <f t="shared" ca="1" si="89"/>
        <v>0</v>
      </c>
      <c r="O1305" s="680">
        <f t="shared" ca="1" si="89"/>
        <v>0</v>
      </c>
      <c r="P1305" s="680">
        <f t="shared" ca="1" si="89"/>
        <v>0</v>
      </c>
      <c r="Q1305" s="680">
        <f t="shared" ca="1" si="89"/>
        <v>0</v>
      </c>
      <c r="R1305" s="680">
        <f t="shared" ca="1" si="89"/>
        <v>0</v>
      </c>
      <c r="S1305" t="str">
        <f t="shared" si="86"/>
        <v>ASRCMS202202</v>
      </c>
      <c r="T1305" s="957">
        <f t="shared" si="87"/>
        <v>45230</v>
      </c>
      <c r="U1305" t="str">
        <f t="shared" si="88"/>
        <v>Unaudited</v>
      </c>
    </row>
    <row r="1306" spans="1:21" x14ac:dyDescent="0.25">
      <c r="A1306" t="s">
        <v>438</v>
      </c>
      <c r="B1306" t="s">
        <v>1380</v>
      </c>
      <c r="C1306" t="s">
        <v>1381</v>
      </c>
      <c r="D1306" s="15">
        <v>1900</v>
      </c>
      <c r="E1306" s="121">
        <v>1</v>
      </c>
      <c r="F1306" t="s">
        <v>442</v>
      </c>
      <c r="G1306" s="121">
        <v>366</v>
      </c>
      <c r="H1306" t="s">
        <v>385</v>
      </c>
      <c r="I1306" t="s">
        <v>489</v>
      </c>
      <c r="J1306" t="s">
        <v>434</v>
      </c>
      <c r="K1306" t="s">
        <v>224</v>
      </c>
      <c r="L1306" s="755">
        <v>2.12</v>
      </c>
      <c r="M1306" t="s">
        <v>555</v>
      </c>
      <c r="N1306" s="680">
        <f t="shared" ca="1" si="89"/>
        <v>0</v>
      </c>
      <c r="O1306" s="680">
        <f t="shared" ca="1" si="89"/>
        <v>0</v>
      </c>
      <c r="P1306" s="680">
        <f t="shared" ca="1" si="89"/>
        <v>0</v>
      </c>
      <c r="Q1306" s="680">
        <f t="shared" ca="1" si="89"/>
        <v>0</v>
      </c>
      <c r="R1306" s="680">
        <f t="shared" ca="1" si="89"/>
        <v>0</v>
      </c>
      <c r="S1306" t="str">
        <f t="shared" si="86"/>
        <v>ASRCMS202202</v>
      </c>
      <c r="T1306" s="957">
        <f t="shared" si="87"/>
        <v>45230</v>
      </c>
      <c r="U1306" t="str">
        <f t="shared" si="88"/>
        <v>Unaudited</v>
      </c>
    </row>
    <row r="1307" spans="1:21" x14ac:dyDescent="0.25">
      <c r="A1307" t="s">
        <v>438</v>
      </c>
      <c r="B1307" t="s">
        <v>1380</v>
      </c>
      <c r="C1307" t="s">
        <v>1381</v>
      </c>
      <c r="D1307" s="15">
        <v>1900</v>
      </c>
      <c r="E1307" s="121">
        <v>1</v>
      </c>
      <c r="F1307" t="s">
        <v>442</v>
      </c>
      <c r="G1307" s="121">
        <v>366</v>
      </c>
      <c r="H1307" t="s">
        <v>385</v>
      </c>
      <c r="I1307" t="s">
        <v>489</v>
      </c>
      <c r="J1307" t="s">
        <v>434</v>
      </c>
      <c r="K1307" t="s">
        <v>224</v>
      </c>
      <c r="L1307" s="755">
        <v>2.13</v>
      </c>
      <c r="M1307" t="s">
        <v>230</v>
      </c>
      <c r="N1307" s="680">
        <f t="shared" ca="1" si="89"/>
        <v>0</v>
      </c>
      <c r="O1307" s="680">
        <f t="shared" ca="1" si="89"/>
        <v>0</v>
      </c>
      <c r="P1307" s="680">
        <f t="shared" ca="1" si="89"/>
        <v>0</v>
      </c>
      <c r="Q1307" s="680">
        <f t="shared" ca="1" si="89"/>
        <v>0</v>
      </c>
      <c r="R1307" s="680">
        <f t="shared" ca="1" si="89"/>
        <v>0</v>
      </c>
      <c r="S1307" t="str">
        <f t="shared" si="86"/>
        <v>ASRCMS202202</v>
      </c>
      <c r="T1307" s="957">
        <f t="shared" si="87"/>
        <v>45230</v>
      </c>
      <c r="U1307" t="str">
        <f t="shared" si="88"/>
        <v>Unaudited</v>
      </c>
    </row>
    <row r="1308" spans="1:21" x14ac:dyDescent="0.25">
      <c r="A1308" t="s">
        <v>438</v>
      </c>
      <c r="B1308" t="s">
        <v>1380</v>
      </c>
      <c r="C1308" t="s">
        <v>1381</v>
      </c>
      <c r="D1308" s="15">
        <v>1900</v>
      </c>
      <c r="E1308" s="121">
        <v>1</v>
      </c>
      <c r="F1308" t="s">
        <v>442</v>
      </c>
      <c r="G1308" s="121">
        <v>366</v>
      </c>
      <c r="H1308" t="s">
        <v>385</v>
      </c>
      <c r="I1308" t="s">
        <v>489</v>
      </c>
      <c r="J1308" t="s">
        <v>434</v>
      </c>
      <c r="K1308" t="s">
        <v>224</v>
      </c>
      <c r="L1308" s="755">
        <v>2.14</v>
      </c>
      <c r="M1308" t="s">
        <v>559</v>
      </c>
      <c r="N1308" s="680">
        <f t="shared" ca="1" si="89"/>
        <v>0</v>
      </c>
      <c r="O1308" s="680">
        <f t="shared" ca="1" si="89"/>
        <v>0</v>
      </c>
      <c r="P1308" s="680">
        <f t="shared" ca="1" si="89"/>
        <v>0</v>
      </c>
      <c r="Q1308" s="680">
        <f t="shared" ca="1" si="89"/>
        <v>0</v>
      </c>
      <c r="R1308" s="680">
        <f t="shared" ca="1" si="89"/>
        <v>0</v>
      </c>
      <c r="S1308" t="str">
        <f t="shared" si="86"/>
        <v>ASRCMS202202</v>
      </c>
      <c r="T1308" s="957">
        <f t="shared" si="87"/>
        <v>45230</v>
      </c>
      <c r="U1308" t="str">
        <f t="shared" si="88"/>
        <v>Unaudited</v>
      </c>
    </row>
    <row r="1309" spans="1:21" x14ac:dyDescent="0.25">
      <c r="A1309" t="s">
        <v>438</v>
      </c>
      <c r="B1309" t="s">
        <v>1380</v>
      </c>
      <c r="C1309" t="s">
        <v>1381</v>
      </c>
      <c r="D1309" s="15">
        <v>1900</v>
      </c>
      <c r="E1309" s="121">
        <v>1</v>
      </c>
      <c r="F1309" t="s">
        <v>442</v>
      </c>
      <c r="G1309" s="121">
        <v>366</v>
      </c>
      <c r="H1309" t="s">
        <v>385</v>
      </c>
      <c r="I1309" t="s">
        <v>489</v>
      </c>
      <c r="J1309" t="s">
        <v>434</v>
      </c>
      <c r="K1309" t="s">
        <v>224</v>
      </c>
      <c r="L1309" s="755">
        <v>2.15</v>
      </c>
      <c r="M1309" t="s">
        <v>20</v>
      </c>
      <c r="N1309" s="680">
        <f t="shared" ca="1" si="89"/>
        <v>0</v>
      </c>
      <c r="O1309" s="680">
        <f t="shared" ca="1" si="89"/>
        <v>0</v>
      </c>
      <c r="P1309" s="680">
        <f t="shared" ca="1" si="89"/>
        <v>0</v>
      </c>
      <c r="Q1309" s="680">
        <f t="shared" ca="1" si="89"/>
        <v>0</v>
      </c>
      <c r="R1309" s="680">
        <f t="shared" ca="1" si="89"/>
        <v>0</v>
      </c>
      <c r="S1309" t="str">
        <f t="shared" si="86"/>
        <v>ASRCMS202202</v>
      </c>
      <c r="T1309" s="957">
        <f t="shared" si="87"/>
        <v>45230</v>
      </c>
      <c r="U1309" t="str">
        <f t="shared" si="88"/>
        <v>Unaudited</v>
      </c>
    </row>
    <row r="1310" spans="1:21" x14ac:dyDescent="0.25">
      <c r="A1310" t="s">
        <v>438</v>
      </c>
      <c r="B1310" t="s">
        <v>1380</v>
      </c>
      <c r="C1310" t="s">
        <v>1381</v>
      </c>
      <c r="D1310" s="15">
        <v>1900</v>
      </c>
      <c r="E1310" s="121">
        <v>1</v>
      </c>
      <c r="F1310" t="s">
        <v>442</v>
      </c>
      <c r="G1310" s="121">
        <v>366</v>
      </c>
      <c r="H1310" t="s">
        <v>385</v>
      </c>
      <c r="I1310" t="s">
        <v>489</v>
      </c>
      <c r="J1310" t="s">
        <v>434</v>
      </c>
      <c r="K1310" t="s">
        <v>224</v>
      </c>
      <c r="L1310" s="755">
        <v>2.16</v>
      </c>
      <c r="M1310" t="s">
        <v>794</v>
      </c>
      <c r="N1310" s="680">
        <f t="shared" ca="1" si="89"/>
        <v>0</v>
      </c>
      <c r="O1310" s="680">
        <f t="shared" ca="1" si="89"/>
        <v>0</v>
      </c>
      <c r="P1310" s="680">
        <f t="shared" ca="1" si="89"/>
        <v>0</v>
      </c>
      <c r="Q1310" s="680">
        <f t="shared" ca="1" si="89"/>
        <v>0</v>
      </c>
      <c r="R1310" s="680">
        <f t="shared" ca="1" si="89"/>
        <v>0</v>
      </c>
      <c r="S1310" t="str">
        <f t="shared" si="86"/>
        <v>ASRCMS202202</v>
      </c>
      <c r="T1310" s="957">
        <f t="shared" si="87"/>
        <v>45230</v>
      </c>
      <c r="U1310" t="str">
        <f t="shared" si="88"/>
        <v>Unaudited</v>
      </c>
    </row>
    <row r="1311" spans="1:21" x14ac:dyDescent="0.25">
      <c r="A1311" t="s">
        <v>438</v>
      </c>
      <c r="B1311" t="s">
        <v>1380</v>
      </c>
      <c r="C1311" t="s">
        <v>1381</v>
      </c>
      <c r="D1311" s="15">
        <v>1900</v>
      </c>
      <c r="E1311" s="121">
        <v>1</v>
      </c>
      <c r="F1311" t="s">
        <v>442</v>
      </c>
      <c r="G1311" s="121">
        <v>366</v>
      </c>
      <c r="H1311" t="s">
        <v>385</v>
      </c>
      <c r="I1311" t="s">
        <v>489</v>
      </c>
      <c r="J1311" t="s">
        <v>434</v>
      </c>
      <c r="K1311" t="s">
        <v>224</v>
      </c>
      <c r="L1311" s="755">
        <v>2.17</v>
      </c>
      <c r="M1311" t="s">
        <v>1047</v>
      </c>
      <c r="N1311" s="680">
        <f t="shared" ca="1" si="89"/>
        <v>0</v>
      </c>
      <c r="O1311" s="680">
        <f t="shared" ca="1" si="89"/>
        <v>0</v>
      </c>
      <c r="P1311" s="680">
        <f t="shared" ca="1" si="89"/>
        <v>0</v>
      </c>
      <c r="Q1311" s="680">
        <f t="shared" ca="1" si="89"/>
        <v>0</v>
      </c>
      <c r="R1311" s="680">
        <f t="shared" ca="1" si="89"/>
        <v>0</v>
      </c>
      <c r="S1311" t="str">
        <f t="shared" si="86"/>
        <v>ASRCMS202202</v>
      </c>
      <c r="T1311" s="957">
        <f t="shared" si="87"/>
        <v>45230</v>
      </c>
      <c r="U1311" t="str">
        <f t="shared" si="88"/>
        <v>Unaudited</v>
      </c>
    </row>
    <row r="1312" spans="1:21" x14ac:dyDescent="0.25">
      <c r="A1312" t="s">
        <v>438</v>
      </c>
      <c r="B1312" t="s">
        <v>1380</v>
      </c>
      <c r="C1312" t="s">
        <v>1381</v>
      </c>
      <c r="D1312" s="15">
        <v>1900</v>
      </c>
      <c r="E1312" s="121">
        <v>1</v>
      </c>
      <c r="F1312" t="s">
        <v>442</v>
      </c>
      <c r="G1312" s="121">
        <v>366</v>
      </c>
      <c r="H1312" t="s">
        <v>385</v>
      </c>
      <c r="I1312" t="s">
        <v>489</v>
      </c>
      <c r="J1312" t="s">
        <v>434</v>
      </c>
      <c r="K1312" t="s">
        <v>224</v>
      </c>
      <c r="L1312" s="755">
        <v>2.1800000000000002</v>
      </c>
      <c r="M1312" t="s">
        <v>651</v>
      </c>
      <c r="N1312" s="680">
        <f t="shared" ca="1" si="89"/>
        <v>0</v>
      </c>
      <c r="O1312" s="680">
        <f t="shared" ca="1" si="89"/>
        <v>0</v>
      </c>
      <c r="P1312" s="680">
        <f t="shared" ca="1" si="89"/>
        <v>0</v>
      </c>
      <c r="Q1312" s="680">
        <f t="shared" ca="1" si="89"/>
        <v>0</v>
      </c>
      <c r="R1312" s="680">
        <f t="shared" ca="1" si="89"/>
        <v>0</v>
      </c>
      <c r="S1312" t="str">
        <f t="shared" si="86"/>
        <v>ASRCMS202202</v>
      </c>
      <c r="T1312" s="957">
        <f t="shared" si="87"/>
        <v>45230</v>
      </c>
      <c r="U1312" t="str">
        <f t="shared" si="88"/>
        <v>Unaudited</v>
      </c>
    </row>
    <row r="1313" spans="1:21" x14ac:dyDescent="0.25">
      <c r="A1313" t="s">
        <v>438</v>
      </c>
      <c r="B1313" t="s">
        <v>1380</v>
      </c>
      <c r="C1313" t="s">
        <v>1381</v>
      </c>
      <c r="D1313" s="15">
        <v>1900</v>
      </c>
      <c r="E1313" s="121">
        <v>1</v>
      </c>
      <c r="F1313" t="s">
        <v>442</v>
      </c>
      <c r="G1313" s="121">
        <v>366</v>
      </c>
      <c r="H1313" t="s">
        <v>385</v>
      </c>
      <c r="I1313" t="s">
        <v>489</v>
      </c>
      <c r="J1313" t="s">
        <v>434</v>
      </c>
      <c r="K1313" t="s">
        <v>224</v>
      </c>
      <c r="L1313" s="755">
        <v>2.19</v>
      </c>
      <c r="M1313" t="s">
        <v>219</v>
      </c>
      <c r="N1313" s="680">
        <f t="shared" ca="1" si="89"/>
        <v>0</v>
      </c>
      <c r="O1313" s="680">
        <f t="shared" ca="1" si="89"/>
        <v>0</v>
      </c>
      <c r="P1313" s="680">
        <f t="shared" ca="1" si="89"/>
        <v>0</v>
      </c>
      <c r="Q1313" s="680">
        <f t="shared" ca="1" si="89"/>
        <v>0</v>
      </c>
      <c r="R1313" s="680">
        <f t="shared" ca="1" si="89"/>
        <v>0</v>
      </c>
      <c r="S1313" t="str">
        <f t="shared" si="86"/>
        <v>ASRCMS202202</v>
      </c>
      <c r="T1313" s="957">
        <f t="shared" si="87"/>
        <v>45230</v>
      </c>
      <c r="U1313" t="str">
        <f t="shared" si="88"/>
        <v>Unaudited</v>
      </c>
    </row>
    <row r="1314" spans="1:21" x14ac:dyDescent="0.25">
      <c r="A1314" t="s">
        <v>438</v>
      </c>
      <c r="B1314" t="s">
        <v>1380</v>
      </c>
      <c r="C1314" t="s">
        <v>1381</v>
      </c>
      <c r="D1314" s="15">
        <v>1900</v>
      </c>
      <c r="E1314" s="121">
        <v>1</v>
      </c>
      <c r="F1314" t="s">
        <v>442</v>
      </c>
      <c r="G1314" s="121">
        <v>366</v>
      </c>
      <c r="H1314" t="s">
        <v>385</v>
      </c>
      <c r="I1314" t="s">
        <v>489</v>
      </c>
      <c r="J1314" t="s">
        <v>434</v>
      </c>
      <c r="K1314" t="s">
        <v>224</v>
      </c>
      <c r="L1314" s="755" t="s">
        <v>700</v>
      </c>
      <c r="M1314" t="s">
        <v>231</v>
      </c>
      <c r="N1314" s="680">
        <f t="shared" ca="1" si="89"/>
        <v>0</v>
      </c>
      <c r="O1314" s="680">
        <f t="shared" ca="1" si="89"/>
        <v>0</v>
      </c>
      <c r="P1314" s="680">
        <f t="shared" ca="1" si="89"/>
        <v>0</v>
      </c>
      <c r="Q1314" s="680">
        <f t="shared" ca="1" si="89"/>
        <v>0</v>
      </c>
      <c r="R1314" s="680">
        <f t="shared" ca="1" si="89"/>
        <v>0</v>
      </c>
      <c r="S1314" t="str">
        <f t="shared" si="86"/>
        <v>ASRCMS202202</v>
      </c>
      <c r="T1314" s="957">
        <f t="shared" si="87"/>
        <v>45230</v>
      </c>
      <c r="U1314" t="str">
        <f t="shared" si="88"/>
        <v>Unaudited</v>
      </c>
    </row>
    <row r="1315" spans="1:21" x14ac:dyDescent="0.25">
      <c r="A1315" t="s">
        <v>438</v>
      </c>
      <c r="B1315" t="s">
        <v>1380</v>
      </c>
      <c r="C1315" t="s">
        <v>1381</v>
      </c>
      <c r="D1315" s="15">
        <v>1900</v>
      </c>
      <c r="E1315" s="121">
        <v>1</v>
      </c>
      <c r="F1315" t="s">
        <v>442</v>
      </c>
      <c r="G1315" s="121">
        <v>366</v>
      </c>
      <c r="H1315" t="s">
        <v>385</v>
      </c>
      <c r="I1315" t="s">
        <v>489</v>
      </c>
      <c r="J1315" t="s">
        <v>434</v>
      </c>
      <c r="K1315" t="s">
        <v>224</v>
      </c>
      <c r="L1315" s="755">
        <v>2.21</v>
      </c>
      <c r="M1315" t="s">
        <v>467</v>
      </c>
      <c r="N1315" s="680">
        <f t="shared" ca="1" si="89"/>
        <v>0</v>
      </c>
      <c r="O1315" s="680">
        <f t="shared" ca="1" si="89"/>
        <v>0</v>
      </c>
      <c r="P1315" s="680">
        <f t="shared" ca="1" si="89"/>
        <v>0</v>
      </c>
      <c r="Q1315" s="680">
        <f t="shared" ca="1" si="89"/>
        <v>0</v>
      </c>
      <c r="R1315" s="680">
        <f t="shared" ca="1" si="89"/>
        <v>0</v>
      </c>
      <c r="S1315" t="str">
        <f t="shared" si="86"/>
        <v>ASRCMS202202</v>
      </c>
      <c r="T1315" s="957">
        <f t="shared" si="87"/>
        <v>45230</v>
      </c>
      <c r="U1315" t="str">
        <f t="shared" si="88"/>
        <v>Unaudited</v>
      </c>
    </row>
    <row r="1316" spans="1:21" x14ac:dyDescent="0.25">
      <c r="A1316" t="s">
        <v>438</v>
      </c>
      <c r="B1316" t="s">
        <v>1380</v>
      </c>
      <c r="C1316" t="s">
        <v>1381</v>
      </c>
      <c r="D1316" s="15">
        <v>1900</v>
      </c>
      <c r="E1316" s="121">
        <v>1</v>
      </c>
      <c r="F1316" t="s">
        <v>442</v>
      </c>
      <c r="G1316" s="121">
        <v>366</v>
      </c>
      <c r="H1316" t="s">
        <v>385</v>
      </c>
      <c r="I1316" t="s">
        <v>489</v>
      </c>
      <c r="J1316" t="s">
        <v>434</v>
      </c>
      <c r="K1316" t="s">
        <v>6</v>
      </c>
      <c r="L1316" s="755" t="s">
        <v>70</v>
      </c>
      <c r="M1316" t="s">
        <v>189</v>
      </c>
      <c r="N1316" s="680">
        <f t="shared" ca="1" si="89"/>
        <v>0</v>
      </c>
      <c r="O1316" s="680">
        <f t="shared" ca="1" si="89"/>
        <v>0</v>
      </c>
      <c r="P1316" s="680">
        <f t="shared" ca="1" si="89"/>
        <v>0</v>
      </c>
      <c r="Q1316" s="680">
        <f t="shared" ca="1" si="89"/>
        <v>0</v>
      </c>
      <c r="R1316" s="680">
        <f t="shared" ca="1" si="89"/>
        <v>0</v>
      </c>
      <c r="S1316" t="str">
        <f t="shared" si="86"/>
        <v>ASRCMS202202</v>
      </c>
      <c r="T1316" s="957">
        <f t="shared" si="87"/>
        <v>45230</v>
      </c>
      <c r="U1316" t="str">
        <f t="shared" si="88"/>
        <v>Unaudited</v>
      </c>
    </row>
    <row r="1317" spans="1:21" x14ac:dyDescent="0.25">
      <c r="A1317" t="s">
        <v>438</v>
      </c>
      <c r="B1317" t="s">
        <v>1380</v>
      </c>
      <c r="C1317" t="s">
        <v>1381</v>
      </c>
      <c r="D1317" s="15">
        <v>1900</v>
      </c>
      <c r="E1317" s="121">
        <v>1</v>
      </c>
      <c r="F1317" t="s">
        <v>442</v>
      </c>
      <c r="G1317" s="121">
        <v>366</v>
      </c>
      <c r="H1317" t="s">
        <v>385</v>
      </c>
      <c r="I1317" t="s">
        <v>489</v>
      </c>
      <c r="J1317" t="s">
        <v>434</v>
      </c>
      <c r="K1317" t="s">
        <v>6</v>
      </c>
      <c r="L1317" s="755" t="s">
        <v>71</v>
      </c>
      <c r="M1317" t="s">
        <v>232</v>
      </c>
      <c r="N1317" s="680">
        <f t="shared" ca="1" si="89"/>
        <v>0</v>
      </c>
      <c r="O1317" s="680">
        <f t="shared" ca="1" si="89"/>
        <v>0</v>
      </c>
      <c r="P1317" s="680">
        <f t="shared" ca="1" si="89"/>
        <v>0</v>
      </c>
      <c r="Q1317" s="680">
        <f t="shared" ca="1" si="89"/>
        <v>0</v>
      </c>
      <c r="R1317" s="680">
        <f t="shared" ca="1" si="89"/>
        <v>0</v>
      </c>
      <c r="S1317" t="str">
        <f t="shared" si="86"/>
        <v>ASRCMS202202</v>
      </c>
      <c r="T1317" s="957">
        <f t="shared" si="87"/>
        <v>45230</v>
      </c>
      <c r="U1317" t="str">
        <f t="shared" si="88"/>
        <v>Unaudited</v>
      </c>
    </row>
    <row r="1318" spans="1:21" x14ac:dyDescent="0.25">
      <c r="A1318" t="s">
        <v>438</v>
      </c>
      <c r="B1318" t="s">
        <v>1380</v>
      </c>
      <c r="C1318" t="s">
        <v>1381</v>
      </c>
      <c r="D1318" s="15">
        <v>1900</v>
      </c>
      <c r="E1318" s="121">
        <v>1</v>
      </c>
      <c r="F1318" t="s">
        <v>442</v>
      </c>
      <c r="G1318" s="121">
        <v>366</v>
      </c>
      <c r="H1318" t="s">
        <v>385</v>
      </c>
      <c r="I1318" t="s">
        <v>489</v>
      </c>
      <c r="J1318" t="s">
        <v>434</v>
      </c>
      <c r="K1318" t="s">
        <v>6</v>
      </c>
      <c r="L1318" s="755" t="s">
        <v>72</v>
      </c>
      <c r="M1318" t="s">
        <v>165</v>
      </c>
      <c r="N1318" s="680">
        <f t="shared" ca="1" si="89"/>
        <v>0</v>
      </c>
      <c r="O1318" s="680">
        <f t="shared" ca="1" si="89"/>
        <v>0</v>
      </c>
      <c r="P1318" s="680">
        <f t="shared" ca="1" si="89"/>
        <v>0</v>
      </c>
      <c r="Q1318" s="680">
        <f t="shared" ca="1" si="89"/>
        <v>0</v>
      </c>
      <c r="R1318" s="680">
        <f t="shared" ca="1" si="89"/>
        <v>0</v>
      </c>
      <c r="S1318" t="str">
        <f t="shared" si="86"/>
        <v>ASRCMS202202</v>
      </c>
      <c r="T1318" s="957">
        <f t="shared" si="87"/>
        <v>45230</v>
      </c>
      <c r="U1318" t="str">
        <f t="shared" si="88"/>
        <v>Unaudited</v>
      </c>
    </row>
    <row r="1319" spans="1:21" x14ac:dyDescent="0.25">
      <c r="A1319" t="s">
        <v>438</v>
      </c>
      <c r="B1319" t="s">
        <v>1380</v>
      </c>
      <c r="C1319" t="s">
        <v>1381</v>
      </c>
      <c r="D1319" s="15">
        <v>1900</v>
      </c>
      <c r="E1319" s="121">
        <v>1</v>
      </c>
      <c r="F1319" t="s">
        <v>442</v>
      </c>
      <c r="G1319" s="121">
        <v>366</v>
      </c>
      <c r="H1319" t="s">
        <v>385</v>
      </c>
      <c r="I1319" t="s">
        <v>489</v>
      </c>
      <c r="J1319" t="s">
        <v>434</v>
      </c>
      <c r="K1319" t="s">
        <v>6</v>
      </c>
      <c r="L1319" s="755">
        <v>3.4</v>
      </c>
      <c r="M1319" t="s">
        <v>462</v>
      </c>
      <c r="N1319" s="680">
        <f t="shared" ca="1" si="89"/>
        <v>0</v>
      </c>
      <c r="O1319" s="680">
        <f t="shared" ca="1" si="89"/>
        <v>0</v>
      </c>
      <c r="P1319" s="680">
        <f t="shared" ca="1" si="89"/>
        <v>0</v>
      </c>
      <c r="Q1319" s="680">
        <f t="shared" ca="1" si="89"/>
        <v>0</v>
      </c>
      <c r="R1319" s="680">
        <f t="shared" ca="1" si="89"/>
        <v>0</v>
      </c>
      <c r="S1319" t="str">
        <f t="shared" si="86"/>
        <v>ASRCMS202202</v>
      </c>
      <c r="T1319" s="957">
        <f t="shared" si="87"/>
        <v>45230</v>
      </c>
      <c r="U1319" t="str">
        <f t="shared" si="88"/>
        <v>Unaudited</v>
      </c>
    </row>
    <row r="1320" spans="1:21" x14ac:dyDescent="0.25">
      <c r="A1320" t="s">
        <v>438</v>
      </c>
      <c r="B1320" t="s">
        <v>1380</v>
      </c>
      <c r="C1320" t="s">
        <v>1381</v>
      </c>
      <c r="D1320" s="15">
        <v>1900</v>
      </c>
      <c r="E1320" s="121">
        <v>1</v>
      </c>
      <c r="F1320" t="s">
        <v>442</v>
      </c>
      <c r="G1320" s="121">
        <v>366</v>
      </c>
      <c r="H1320" t="s">
        <v>385</v>
      </c>
      <c r="I1320" t="s">
        <v>489</v>
      </c>
      <c r="J1320" t="s">
        <v>434</v>
      </c>
      <c r="K1320" t="s">
        <v>435</v>
      </c>
      <c r="L1320" s="755">
        <v>4.5</v>
      </c>
      <c r="M1320" t="s">
        <v>32</v>
      </c>
      <c r="N1320" s="680">
        <f t="shared" ca="1" si="89"/>
        <v>0</v>
      </c>
      <c r="O1320" s="680">
        <f t="shared" ca="1" si="89"/>
        <v>0</v>
      </c>
      <c r="P1320" s="680">
        <f t="shared" ca="1" si="89"/>
        <v>0</v>
      </c>
      <c r="Q1320" s="680">
        <f t="shared" ca="1" si="89"/>
        <v>0</v>
      </c>
      <c r="R1320" s="680">
        <f t="shared" ca="1" si="89"/>
        <v>0</v>
      </c>
      <c r="S1320" t="str">
        <f t="shared" si="86"/>
        <v>ASRCMS202202</v>
      </c>
      <c r="T1320" s="957">
        <f t="shared" si="87"/>
        <v>45230</v>
      </c>
      <c r="U1320" t="str">
        <f t="shared" si="88"/>
        <v>Unaudited</v>
      </c>
    </row>
    <row r="1321" spans="1:21" x14ac:dyDescent="0.25">
      <c r="A1321" t="s">
        <v>438</v>
      </c>
      <c r="B1321" t="s">
        <v>1380</v>
      </c>
      <c r="C1321" t="s">
        <v>1381</v>
      </c>
      <c r="D1321" s="15">
        <v>1900</v>
      </c>
      <c r="E1321" s="121">
        <v>1</v>
      </c>
      <c r="F1321" t="s">
        <v>442</v>
      </c>
      <c r="G1321" s="121">
        <v>366</v>
      </c>
      <c r="H1321" t="s">
        <v>385</v>
      </c>
      <c r="I1321" t="s">
        <v>489</v>
      </c>
      <c r="J1321" t="s">
        <v>434</v>
      </c>
      <c r="K1321" t="s">
        <v>435</v>
      </c>
      <c r="L1321" s="755" t="s">
        <v>939</v>
      </c>
      <c r="M1321" t="s">
        <v>930</v>
      </c>
      <c r="N1321" s="680">
        <f t="shared" ca="1" si="89"/>
        <v>0</v>
      </c>
      <c r="O1321" s="680">
        <f t="shared" ca="1" si="89"/>
        <v>0</v>
      </c>
      <c r="P1321" s="680">
        <f t="shared" ca="1" si="89"/>
        <v>0</v>
      </c>
      <c r="Q1321" s="680">
        <f t="shared" ca="1" si="89"/>
        <v>0</v>
      </c>
      <c r="R1321" s="680">
        <f t="shared" ca="1" si="89"/>
        <v>0</v>
      </c>
      <c r="S1321" t="str">
        <f t="shared" si="86"/>
        <v>ASRCMS202202</v>
      </c>
      <c r="T1321" s="957">
        <f t="shared" si="87"/>
        <v>45230</v>
      </c>
      <c r="U1321" t="str">
        <f t="shared" si="88"/>
        <v>Unaudited</v>
      </c>
    </row>
    <row r="1322" spans="1:21" x14ac:dyDescent="0.25">
      <c r="A1322" t="s">
        <v>438</v>
      </c>
      <c r="B1322" t="s">
        <v>1380</v>
      </c>
      <c r="C1322" t="s">
        <v>1381</v>
      </c>
      <c r="D1322" s="15">
        <v>1900</v>
      </c>
      <c r="E1322" s="121">
        <v>1</v>
      </c>
      <c r="F1322" t="s">
        <v>442</v>
      </c>
      <c r="G1322" s="121">
        <v>366</v>
      </c>
      <c r="H1322" t="s">
        <v>385</v>
      </c>
      <c r="I1322" t="s">
        <v>489</v>
      </c>
      <c r="J1322" t="s">
        <v>434</v>
      </c>
      <c r="K1322" t="s">
        <v>435</v>
      </c>
      <c r="L1322" s="755" t="s">
        <v>194</v>
      </c>
      <c r="M1322" t="s">
        <v>40</v>
      </c>
      <c r="N1322" s="680">
        <f t="shared" ca="1" si="89"/>
        <v>0</v>
      </c>
      <c r="O1322" s="680">
        <f t="shared" ca="1" si="89"/>
        <v>0</v>
      </c>
      <c r="P1322" s="680">
        <f t="shared" ca="1" si="89"/>
        <v>0</v>
      </c>
      <c r="Q1322" s="680">
        <f t="shared" ca="1" si="89"/>
        <v>0</v>
      </c>
      <c r="R1322" s="680">
        <f t="shared" ca="1" si="89"/>
        <v>0</v>
      </c>
      <c r="S1322" t="str">
        <f t="shared" si="86"/>
        <v>ASRCMS202202</v>
      </c>
      <c r="T1322" s="957">
        <f t="shared" si="87"/>
        <v>45230</v>
      </c>
      <c r="U1322" t="str">
        <f t="shared" si="88"/>
        <v>Unaudited</v>
      </c>
    </row>
    <row r="1323" spans="1:21" x14ac:dyDescent="0.25">
      <c r="A1323" t="s">
        <v>438</v>
      </c>
      <c r="B1323" t="s">
        <v>1380</v>
      </c>
      <c r="C1323" t="s">
        <v>1381</v>
      </c>
      <c r="D1323" s="15">
        <v>1900</v>
      </c>
      <c r="E1323" s="121">
        <v>1</v>
      </c>
      <c r="F1323" t="s">
        <v>442</v>
      </c>
      <c r="G1323" s="121">
        <v>366</v>
      </c>
      <c r="H1323" t="s">
        <v>385</v>
      </c>
      <c r="I1323" t="s">
        <v>489</v>
      </c>
      <c r="J1323" t="s">
        <v>434</v>
      </c>
      <c r="K1323" t="s">
        <v>435</v>
      </c>
      <c r="L1323" s="755" t="s">
        <v>193</v>
      </c>
      <c r="M1323" t="s">
        <v>330</v>
      </c>
      <c r="N1323" s="680">
        <f t="shared" ca="1" si="89"/>
        <v>0</v>
      </c>
      <c r="O1323" s="680">
        <f t="shared" ca="1" si="89"/>
        <v>0</v>
      </c>
      <c r="P1323" s="680">
        <f t="shared" ca="1" si="89"/>
        <v>0</v>
      </c>
      <c r="Q1323" s="680">
        <f t="shared" ca="1" si="89"/>
        <v>0</v>
      </c>
      <c r="R1323" s="680">
        <f t="shared" ca="1" si="89"/>
        <v>0</v>
      </c>
      <c r="S1323" t="str">
        <f t="shared" si="86"/>
        <v>ASRCMS202202</v>
      </c>
      <c r="T1323" s="957">
        <f t="shared" si="87"/>
        <v>45230</v>
      </c>
      <c r="U1323" t="str">
        <f t="shared" si="88"/>
        <v>Unaudited</v>
      </c>
    </row>
    <row r="1324" spans="1:21" x14ac:dyDescent="0.25">
      <c r="A1324" t="s">
        <v>438</v>
      </c>
      <c r="B1324" t="s">
        <v>1380</v>
      </c>
      <c r="C1324" t="s">
        <v>1381</v>
      </c>
      <c r="D1324" s="15">
        <v>1900</v>
      </c>
      <c r="E1324" s="121">
        <v>1</v>
      </c>
      <c r="F1324" t="s">
        <v>442</v>
      </c>
      <c r="G1324" s="121">
        <v>366</v>
      </c>
      <c r="H1324" t="s">
        <v>385</v>
      </c>
      <c r="I1324" t="s">
        <v>489</v>
      </c>
      <c r="J1324" t="s">
        <v>451</v>
      </c>
      <c r="K1324" t="s">
        <v>436</v>
      </c>
      <c r="L1324" s="755" t="s">
        <v>79</v>
      </c>
      <c r="M1324" t="s">
        <v>27</v>
      </c>
      <c r="N1324" s="680">
        <f t="shared" ca="1" si="89"/>
        <v>0</v>
      </c>
      <c r="O1324" s="680">
        <f t="shared" ca="1" si="89"/>
        <v>0</v>
      </c>
      <c r="P1324" s="680">
        <f t="shared" ca="1" si="89"/>
        <v>0</v>
      </c>
      <c r="Q1324" s="680">
        <f t="shared" ca="1" si="89"/>
        <v>0</v>
      </c>
      <c r="R1324" s="680">
        <f t="shared" ca="1" si="89"/>
        <v>0</v>
      </c>
      <c r="S1324" t="str">
        <f t="shared" si="86"/>
        <v>ASRCMS202202</v>
      </c>
      <c r="T1324" s="957">
        <f t="shared" si="87"/>
        <v>45230</v>
      </c>
      <c r="U1324" t="str">
        <f t="shared" si="88"/>
        <v>Unaudited</v>
      </c>
    </row>
    <row r="1325" spans="1:21" x14ac:dyDescent="0.25">
      <c r="A1325" t="s">
        <v>438</v>
      </c>
      <c r="B1325" t="s">
        <v>1380</v>
      </c>
      <c r="C1325" t="s">
        <v>1381</v>
      </c>
      <c r="D1325" s="15">
        <v>1900</v>
      </c>
      <c r="E1325" s="121">
        <v>1</v>
      </c>
      <c r="F1325" t="s">
        <v>442</v>
      </c>
      <c r="G1325" s="121">
        <v>366</v>
      </c>
      <c r="H1325" t="s">
        <v>385</v>
      </c>
      <c r="I1325" t="s">
        <v>489</v>
      </c>
      <c r="J1325" t="s">
        <v>451</v>
      </c>
      <c r="K1325" t="s">
        <v>436</v>
      </c>
      <c r="L1325" s="755" t="s">
        <v>80</v>
      </c>
      <c r="M1325" t="s">
        <v>98</v>
      </c>
      <c r="N1325" s="680">
        <f t="shared" ca="1" si="89"/>
        <v>0</v>
      </c>
      <c r="O1325" s="680">
        <f t="shared" ca="1" si="89"/>
        <v>0</v>
      </c>
      <c r="P1325" s="680">
        <f t="shared" ca="1" si="89"/>
        <v>0</v>
      </c>
      <c r="Q1325" s="680">
        <f t="shared" ca="1" si="89"/>
        <v>0</v>
      </c>
      <c r="R1325" s="680">
        <f t="shared" ca="1" si="89"/>
        <v>0</v>
      </c>
      <c r="S1325" t="str">
        <f t="shared" si="86"/>
        <v>ASRCMS202202</v>
      </c>
      <c r="T1325" s="957">
        <f t="shared" si="87"/>
        <v>45230</v>
      </c>
      <c r="U1325" t="str">
        <f t="shared" si="88"/>
        <v>Unaudited</v>
      </c>
    </row>
    <row r="1326" spans="1:21" x14ac:dyDescent="0.25">
      <c r="A1326" t="s">
        <v>438</v>
      </c>
      <c r="B1326" t="s">
        <v>1380</v>
      </c>
      <c r="C1326" t="s">
        <v>1381</v>
      </c>
      <c r="D1326" s="15">
        <v>1900</v>
      </c>
      <c r="E1326" s="121">
        <v>1</v>
      </c>
      <c r="F1326" t="s">
        <v>442</v>
      </c>
      <c r="G1326" s="121">
        <v>366</v>
      </c>
      <c r="H1326" t="s">
        <v>385</v>
      </c>
      <c r="I1326" t="s">
        <v>489</v>
      </c>
      <c r="J1326" t="s">
        <v>451</v>
      </c>
      <c r="K1326" t="s">
        <v>436</v>
      </c>
      <c r="L1326" s="755" t="s">
        <v>81</v>
      </c>
      <c r="M1326" t="s">
        <v>99</v>
      </c>
      <c r="N1326" s="680">
        <f t="shared" ca="1" si="89"/>
        <v>0</v>
      </c>
      <c r="O1326" s="680">
        <f t="shared" ca="1" si="89"/>
        <v>0</v>
      </c>
      <c r="P1326" s="680">
        <f t="shared" ca="1" si="89"/>
        <v>0</v>
      </c>
      <c r="Q1326" s="680">
        <f t="shared" ca="1" si="89"/>
        <v>0</v>
      </c>
      <c r="R1326" s="680">
        <f t="shared" ca="1" si="89"/>
        <v>0</v>
      </c>
      <c r="S1326" t="str">
        <f t="shared" si="86"/>
        <v>ASRCMS202202</v>
      </c>
      <c r="T1326" s="957">
        <f t="shared" si="87"/>
        <v>45230</v>
      </c>
      <c r="U1326" t="str">
        <f t="shared" si="88"/>
        <v>Unaudited</v>
      </c>
    </row>
    <row r="1327" spans="1:21" x14ac:dyDescent="0.25">
      <c r="A1327" t="s">
        <v>438</v>
      </c>
      <c r="B1327" t="s">
        <v>1380</v>
      </c>
      <c r="C1327" t="s">
        <v>1381</v>
      </c>
      <c r="D1327" s="15">
        <v>1900</v>
      </c>
      <c r="E1327" s="121">
        <v>1</v>
      </c>
      <c r="F1327" t="s">
        <v>442</v>
      </c>
      <c r="G1327" s="121">
        <v>366</v>
      </c>
      <c r="H1327" t="s">
        <v>385</v>
      </c>
      <c r="I1327" t="s">
        <v>489</v>
      </c>
      <c r="J1327" t="s">
        <v>451</v>
      </c>
      <c r="K1327" t="s">
        <v>436</v>
      </c>
      <c r="L1327" s="755" t="s">
        <v>82</v>
      </c>
      <c r="M1327" t="s">
        <v>100</v>
      </c>
      <c r="N1327" s="680">
        <f t="shared" ca="1" si="89"/>
        <v>0</v>
      </c>
      <c r="O1327" s="680">
        <f t="shared" ca="1" si="89"/>
        <v>0</v>
      </c>
      <c r="P1327" s="680">
        <f t="shared" ca="1" si="89"/>
        <v>0</v>
      </c>
      <c r="Q1327" s="680">
        <f t="shared" ca="1" si="89"/>
        <v>0</v>
      </c>
      <c r="R1327" s="680">
        <f t="shared" ca="1" si="89"/>
        <v>0</v>
      </c>
      <c r="S1327" t="str">
        <f t="shared" si="86"/>
        <v>ASRCMS202202</v>
      </c>
      <c r="T1327" s="957">
        <f t="shared" si="87"/>
        <v>45230</v>
      </c>
      <c r="U1327" t="str">
        <f t="shared" si="88"/>
        <v>Unaudited</v>
      </c>
    </row>
    <row r="1328" spans="1:21" x14ac:dyDescent="0.25">
      <c r="A1328" t="s">
        <v>438</v>
      </c>
      <c r="B1328" t="s">
        <v>1380</v>
      </c>
      <c r="C1328" t="s">
        <v>1381</v>
      </c>
      <c r="D1328" s="15">
        <v>1900</v>
      </c>
      <c r="E1328" s="121">
        <v>1</v>
      </c>
      <c r="F1328" t="s">
        <v>442</v>
      </c>
      <c r="G1328" s="121">
        <v>366</v>
      </c>
      <c r="H1328" t="s">
        <v>385</v>
      </c>
      <c r="I1328" t="s">
        <v>489</v>
      </c>
      <c r="J1328" t="s">
        <v>451</v>
      </c>
      <c r="K1328" t="s">
        <v>436</v>
      </c>
      <c r="L1328" s="755" t="s">
        <v>217</v>
      </c>
      <c r="M1328" t="s">
        <v>101</v>
      </c>
      <c r="N1328" s="680">
        <f t="shared" ca="1" si="89"/>
        <v>0</v>
      </c>
      <c r="O1328" s="680">
        <f t="shared" ca="1" si="89"/>
        <v>0</v>
      </c>
      <c r="P1328" s="680">
        <f t="shared" ca="1" si="89"/>
        <v>0</v>
      </c>
      <c r="Q1328" s="680">
        <f t="shared" ca="1" si="89"/>
        <v>0</v>
      </c>
      <c r="R1328" s="680">
        <f t="shared" ca="1" si="89"/>
        <v>0</v>
      </c>
      <c r="S1328" t="str">
        <f t="shared" si="86"/>
        <v>ASRCMS202202</v>
      </c>
      <c r="T1328" s="957">
        <f t="shared" si="87"/>
        <v>45230</v>
      </c>
      <c r="U1328" t="str">
        <f t="shared" si="88"/>
        <v>Unaudited</v>
      </c>
    </row>
    <row r="1329" spans="1:21" x14ac:dyDescent="0.25">
      <c r="A1329" t="s">
        <v>438</v>
      </c>
      <c r="B1329" t="s">
        <v>1380</v>
      </c>
      <c r="C1329" t="s">
        <v>1381</v>
      </c>
      <c r="D1329" s="15">
        <v>1900</v>
      </c>
      <c r="E1329" s="121">
        <v>1</v>
      </c>
      <c r="F1329" t="s">
        <v>442</v>
      </c>
      <c r="G1329" s="121">
        <v>366</v>
      </c>
      <c r="H1329" t="s">
        <v>385</v>
      </c>
      <c r="I1329" t="s">
        <v>489</v>
      </c>
      <c r="J1329" t="s">
        <v>451</v>
      </c>
      <c r="K1329" t="s">
        <v>436</v>
      </c>
      <c r="L1329" s="755" t="s">
        <v>216</v>
      </c>
      <c r="M1329" t="s">
        <v>28</v>
      </c>
      <c r="N1329" s="680">
        <f t="shared" ca="1" si="89"/>
        <v>0</v>
      </c>
      <c r="O1329" s="680">
        <f t="shared" ca="1" si="89"/>
        <v>0</v>
      </c>
      <c r="P1329" s="680">
        <f t="shared" ca="1" si="89"/>
        <v>0</v>
      </c>
      <c r="Q1329" s="680">
        <f t="shared" ca="1" si="89"/>
        <v>0</v>
      </c>
      <c r="R1329" s="680">
        <f t="shared" ca="1" si="89"/>
        <v>0</v>
      </c>
      <c r="S1329" t="str">
        <f t="shared" si="86"/>
        <v>ASRCMS202202</v>
      </c>
      <c r="T1329" s="957">
        <f t="shared" si="87"/>
        <v>45230</v>
      </c>
      <c r="U1329" t="str">
        <f t="shared" si="88"/>
        <v>Unaudited</v>
      </c>
    </row>
    <row r="1330" spans="1:21" x14ac:dyDescent="0.25">
      <c r="A1330" t="s">
        <v>438</v>
      </c>
      <c r="B1330" t="s">
        <v>1380</v>
      </c>
      <c r="C1330" t="s">
        <v>1381</v>
      </c>
      <c r="D1330" s="15">
        <v>1900</v>
      </c>
      <c r="E1330" s="121">
        <v>1</v>
      </c>
      <c r="F1330" t="s">
        <v>442</v>
      </c>
      <c r="G1330" s="121">
        <v>366</v>
      </c>
      <c r="H1330" t="s">
        <v>385</v>
      </c>
      <c r="I1330" t="s">
        <v>489</v>
      </c>
      <c r="J1330" t="s">
        <v>437</v>
      </c>
      <c r="K1330" t="s">
        <v>437</v>
      </c>
      <c r="L1330" s="755" t="s">
        <v>84</v>
      </c>
      <c r="M1330" t="s">
        <v>328</v>
      </c>
      <c r="N1330" s="680">
        <f t="shared" ca="1" si="89"/>
        <v>0</v>
      </c>
      <c r="O1330" s="680">
        <f t="shared" ca="1" si="89"/>
        <v>0</v>
      </c>
      <c r="P1330" s="680">
        <f t="shared" ca="1" si="89"/>
        <v>0</v>
      </c>
      <c r="Q1330" s="680">
        <f t="shared" ca="1" si="89"/>
        <v>0</v>
      </c>
      <c r="R1330" s="680">
        <f t="shared" ca="1" si="89"/>
        <v>0</v>
      </c>
      <c r="S1330" t="str">
        <f t="shared" si="86"/>
        <v>ASRCMS202202</v>
      </c>
      <c r="T1330" s="957">
        <f t="shared" si="87"/>
        <v>45230</v>
      </c>
      <c r="U1330" t="str">
        <f t="shared" si="88"/>
        <v>Unaudited</v>
      </c>
    </row>
    <row r="1331" spans="1:21" x14ac:dyDescent="0.25">
      <c r="A1331" t="s">
        <v>438</v>
      </c>
      <c r="B1331" t="s">
        <v>1380</v>
      </c>
      <c r="C1331" t="s">
        <v>1381</v>
      </c>
      <c r="D1331" s="15">
        <v>1900</v>
      </c>
      <c r="E1331" s="121">
        <v>1</v>
      </c>
      <c r="F1331" t="s">
        <v>442</v>
      </c>
      <c r="G1331" s="121">
        <v>366</v>
      </c>
      <c r="H1331" t="s">
        <v>385</v>
      </c>
      <c r="I1331" t="s">
        <v>489</v>
      </c>
      <c r="J1331" t="s">
        <v>437</v>
      </c>
      <c r="K1331" t="s">
        <v>437</v>
      </c>
      <c r="L1331" s="755" t="s">
        <v>85</v>
      </c>
      <c r="M1331" t="s">
        <v>326</v>
      </c>
      <c r="N1331" s="680">
        <f t="shared" ca="1" si="89"/>
        <v>0</v>
      </c>
      <c r="O1331" s="680">
        <f t="shared" ca="1" si="89"/>
        <v>0</v>
      </c>
      <c r="P1331" s="680">
        <f t="shared" ca="1" si="89"/>
        <v>0</v>
      </c>
      <c r="Q1331" s="680">
        <f t="shared" ca="1" si="89"/>
        <v>0</v>
      </c>
      <c r="R1331" s="680">
        <f t="shared" ca="1" si="89"/>
        <v>0</v>
      </c>
      <c r="S1331" t="str">
        <f t="shared" si="86"/>
        <v>ASRCMS202202</v>
      </c>
      <c r="T1331" s="957">
        <f t="shared" si="87"/>
        <v>45230</v>
      </c>
      <c r="U1331" t="str">
        <f t="shared" si="88"/>
        <v>Unaudited</v>
      </c>
    </row>
    <row r="1332" spans="1:21" x14ac:dyDescent="0.25">
      <c r="A1332" t="s">
        <v>438</v>
      </c>
      <c r="B1332" t="s">
        <v>1380</v>
      </c>
      <c r="C1332" t="s">
        <v>1381</v>
      </c>
      <c r="D1332" s="15">
        <v>1900</v>
      </c>
      <c r="E1332" s="121">
        <v>1</v>
      </c>
      <c r="F1332" t="s">
        <v>442</v>
      </c>
      <c r="G1332" s="121">
        <v>366</v>
      </c>
      <c r="H1332" t="s">
        <v>385</v>
      </c>
      <c r="I1332" t="s">
        <v>489</v>
      </c>
      <c r="J1332" t="s">
        <v>437</v>
      </c>
      <c r="K1332" t="s">
        <v>437</v>
      </c>
      <c r="L1332" s="755" t="s">
        <v>86</v>
      </c>
      <c r="M1332" t="s">
        <v>495</v>
      </c>
      <c r="N1332" s="680">
        <f t="shared" ca="1" si="89"/>
        <v>0</v>
      </c>
      <c r="O1332" s="680">
        <f t="shared" ca="1" si="89"/>
        <v>0</v>
      </c>
      <c r="P1332" s="680">
        <f t="shared" ca="1" si="89"/>
        <v>0</v>
      </c>
      <c r="Q1332" s="680">
        <f t="shared" ca="1" si="89"/>
        <v>0</v>
      </c>
      <c r="R1332" s="680">
        <f t="shared" ca="1" si="89"/>
        <v>0</v>
      </c>
      <c r="S1332" t="str">
        <f t="shared" si="86"/>
        <v>ASRCMS202202</v>
      </c>
      <c r="T1332" s="957">
        <f t="shared" si="87"/>
        <v>45230</v>
      </c>
      <c r="U1332" t="str">
        <f t="shared" si="88"/>
        <v>Unaudited</v>
      </c>
    </row>
    <row r="1333" spans="1:21" x14ac:dyDescent="0.25">
      <c r="A1333" t="s">
        <v>438</v>
      </c>
      <c r="B1333" t="s">
        <v>1380</v>
      </c>
      <c r="C1333" t="s">
        <v>1381</v>
      </c>
      <c r="D1333" s="15">
        <v>1900</v>
      </c>
      <c r="E1333" s="121">
        <v>1</v>
      </c>
      <c r="F1333" t="s">
        <v>442</v>
      </c>
      <c r="G1333" s="121">
        <v>366</v>
      </c>
      <c r="H1333" t="s">
        <v>385</v>
      </c>
      <c r="I1333" t="s">
        <v>489</v>
      </c>
      <c r="J1333" t="s">
        <v>437</v>
      </c>
      <c r="K1333" t="s">
        <v>437</v>
      </c>
      <c r="L1333" s="755" t="s">
        <v>87</v>
      </c>
      <c r="M1333" t="s">
        <v>496</v>
      </c>
      <c r="N1333" s="680">
        <f t="shared" ca="1" si="89"/>
        <v>0</v>
      </c>
      <c r="O1333" s="680">
        <f t="shared" ca="1" si="89"/>
        <v>0</v>
      </c>
      <c r="P1333" s="680">
        <f t="shared" ca="1" si="89"/>
        <v>0</v>
      </c>
      <c r="Q1333" s="680">
        <f t="shared" ca="1" si="89"/>
        <v>0</v>
      </c>
      <c r="R1333" s="680">
        <f t="shared" ca="1" si="89"/>
        <v>0</v>
      </c>
      <c r="S1333" t="str">
        <f t="shared" si="86"/>
        <v>ASRCMS202202</v>
      </c>
      <c r="T1333" s="957">
        <f t="shared" si="87"/>
        <v>45230</v>
      </c>
      <c r="U1333" t="str">
        <f t="shared" si="88"/>
        <v>Unaudited</v>
      </c>
    </row>
    <row r="1334" spans="1:21" x14ac:dyDescent="0.25">
      <c r="A1334" t="s">
        <v>438</v>
      </c>
      <c r="B1334" t="s">
        <v>1380</v>
      </c>
      <c r="C1334" t="s">
        <v>1381</v>
      </c>
      <c r="D1334" s="15">
        <v>1900</v>
      </c>
      <c r="E1334" s="121">
        <v>1</v>
      </c>
      <c r="F1334" t="s">
        <v>442</v>
      </c>
      <c r="G1334" s="121">
        <v>366</v>
      </c>
      <c r="H1334" t="s">
        <v>385</v>
      </c>
      <c r="I1334" t="s">
        <v>489</v>
      </c>
      <c r="J1334" t="s">
        <v>437</v>
      </c>
      <c r="K1334" t="s">
        <v>437</v>
      </c>
      <c r="L1334" s="755" t="s">
        <v>214</v>
      </c>
      <c r="M1334" t="s">
        <v>497</v>
      </c>
      <c r="N1334" s="680">
        <f t="shared" ca="1" si="89"/>
        <v>0</v>
      </c>
      <c r="O1334" s="680">
        <f t="shared" ca="1" si="89"/>
        <v>0</v>
      </c>
      <c r="P1334" s="680">
        <f t="shared" ca="1" si="89"/>
        <v>0</v>
      </c>
      <c r="Q1334" s="680">
        <f t="shared" ca="1" si="89"/>
        <v>0</v>
      </c>
      <c r="R1334" s="680">
        <f t="shared" ca="1" si="89"/>
        <v>0</v>
      </c>
      <c r="S1334" t="str">
        <f t="shared" si="86"/>
        <v>ASRCMS202202</v>
      </c>
      <c r="T1334" s="957">
        <f t="shared" si="87"/>
        <v>45230</v>
      </c>
      <c r="U1334" t="str">
        <f t="shared" si="88"/>
        <v>Unaudited</v>
      </c>
    </row>
    <row r="1335" spans="1:21" x14ac:dyDescent="0.25">
      <c r="A1335" t="s">
        <v>438</v>
      </c>
      <c r="B1335" t="s">
        <v>1380</v>
      </c>
      <c r="C1335" t="s">
        <v>1381</v>
      </c>
      <c r="D1335" s="15">
        <v>1900</v>
      </c>
      <c r="E1335" s="121">
        <v>1</v>
      </c>
      <c r="F1335" t="s">
        <v>442</v>
      </c>
      <c r="G1335" s="121">
        <v>366</v>
      </c>
      <c r="H1335" t="s">
        <v>385</v>
      </c>
      <c r="I1335" t="s">
        <v>490</v>
      </c>
      <c r="J1335" t="s">
        <v>26</v>
      </c>
      <c r="K1335" t="s">
        <v>26</v>
      </c>
      <c r="L1335" s="755" t="s">
        <v>205</v>
      </c>
      <c r="M1335" t="s">
        <v>26</v>
      </c>
      <c r="N1335" s="680">
        <f t="shared" ca="1" si="89"/>
        <v>0</v>
      </c>
      <c r="O1335" s="680">
        <f t="shared" ca="1" si="89"/>
        <v>0</v>
      </c>
      <c r="P1335" s="680">
        <f t="shared" ca="1" si="89"/>
        <v>0</v>
      </c>
      <c r="Q1335" s="680">
        <f t="shared" ca="1" si="89"/>
        <v>0</v>
      </c>
      <c r="R1335" s="680">
        <f t="shared" ca="1" si="89"/>
        <v>0</v>
      </c>
      <c r="S1335" t="str">
        <f t="shared" si="86"/>
        <v>ASRCMS202202</v>
      </c>
      <c r="T1335" s="957">
        <f t="shared" si="87"/>
        <v>45230</v>
      </c>
      <c r="U1335" t="str">
        <f t="shared" si="88"/>
        <v>Unaudited</v>
      </c>
    </row>
    <row r="1336" spans="1:21" x14ac:dyDescent="0.25">
      <c r="A1336" t="s">
        <v>438</v>
      </c>
      <c r="B1336" t="s">
        <v>1380</v>
      </c>
      <c r="C1336" t="s">
        <v>1381</v>
      </c>
      <c r="D1336" s="15">
        <v>1900</v>
      </c>
      <c r="E1336" s="121">
        <v>1</v>
      </c>
      <c r="F1336" t="s">
        <v>1026</v>
      </c>
      <c r="G1336" s="121" t="s">
        <v>1379</v>
      </c>
      <c r="H1336" t="s">
        <v>385</v>
      </c>
      <c r="I1336" t="s">
        <v>433</v>
      </c>
      <c r="J1336" t="s">
        <v>433</v>
      </c>
      <c r="K1336" t="s">
        <v>433</v>
      </c>
      <c r="M1336" t="s">
        <v>433</v>
      </c>
      <c r="N1336" s="680">
        <f t="shared" ca="1" si="89"/>
        <v>0</v>
      </c>
      <c r="O1336" s="680">
        <f t="shared" ca="1" si="89"/>
        <v>0</v>
      </c>
      <c r="P1336" s="680">
        <f t="shared" ca="1" si="89"/>
        <v>0</v>
      </c>
      <c r="Q1336" s="680">
        <f t="shared" ca="1" si="89"/>
        <v>0</v>
      </c>
      <c r="R1336" s="680">
        <f t="shared" ca="1" si="89"/>
        <v>0</v>
      </c>
      <c r="S1336" t="str">
        <f t="shared" si="86"/>
        <v>ASRCMS202202</v>
      </c>
      <c r="T1336" s="957">
        <f t="shared" si="87"/>
        <v>45230</v>
      </c>
      <c r="U1336" t="str">
        <f t="shared" si="88"/>
        <v>Unaudited</v>
      </c>
    </row>
    <row r="1337" spans="1:21" x14ac:dyDescent="0.25">
      <c r="A1337" t="s">
        <v>438</v>
      </c>
      <c r="B1337" t="s">
        <v>1380</v>
      </c>
      <c r="C1337" t="s">
        <v>1381</v>
      </c>
      <c r="D1337" s="15">
        <v>1900</v>
      </c>
      <c r="E1337" s="121">
        <v>1</v>
      </c>
      <c r="F1337" t="s">
        <v>1026</v>
      </c>
      <c r="G1337" s="121" t="s">
        <v>1379</v>
      </c>
      <c r="H1337" t="s">
        <v>385</v>
      </c>
      <c r="I1337" t="s">
        <v>488</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ASRCMS202202</v>
      </c>
      <c r="T1337" s="957">
        <f t="shared" si="87"/>
        <v>45230</v>
      </c>
      <c r="U1337" t="str">
        <f t="shared" si="88"/>
        <v>Unaudited</v>
      </c>
    </row>
    <row r="1338" spans="1:21" x14ac:dyDescent="0.25">
      <c r="A1338" t="s">
        <v>438</v>
      </c>
      <c r="B1338" t="s">
        <v>1380</v>
      </c>
      <c r="C1338" t="s">
        <v>1381</v>
      </c>
      <c r="D1338" s="15">
        <v>1900</v>
      </c>
      <c r="E1338" s="121">
        <v>1</v>
      </c>
      <c r="F1338" t="s">
        <v>1026</v>
      </c>
      <c r="G1338" s="121" t="s">
        <v>1379</v>
      </c>
      <c r="H1338" t="s">
        <v>385</v>
      </c>
      <c r="I1338" t="s">
        <v>488</v>
      </c>
      <c r="J1338" t="s">
        <v>12</v>
      </c>
      <c r="K1338" t="s">
        <v>223</v>
      </c>
      <c r="L1338" s="755">
        <v>1.2</v>
      </c>
      <c r="M1338" t="s">
        <v>223</v>
      </c>
      <c r="N1338" s="680">
        <f t="shared" ca="1" si="89"/>
        <v>0</v>
      </c>
      <c r="O1338" s="680">
        <f t="shared" ca="1" si="89"/>
        <v>0</v>
      </c>
      <c r="P1338" s="680">
        <f t="shared" ca="1" si="89"/>
        <v>0</v>
      </c>
      <c r="Q1338" s="680">
        <f t="shared" ca="1" si="89"/>
        <v>0</v>
      </c>
      <c r="R1338" s="680">
        <f t="shared" ca="1" si="89"/>
        <v>0</v>
      </c>
      <c r="S1338" t="str">
        <f t="shared" si="86"/>
        <v>ASRCMS202202</v>
      </c>
      <c r="T1338" s="957">
        <f t="shared" si="87"/>
        <v>45230</v>
      </c>
      <c r="U1338" t="str">
        <f t="shared" si="88"/>
        <v>Unaudited</v>
      </c>
    </row>
    <row r="1339" spans="1:21" x14ac:dyDescent="0.25">
      <c r="A1339" t="s">
        <v>438</v>
      </c>
      <c r="B1339" t="s">
        <v>1380</v>
      </c>
      <c r="C1339" t="s">
        <v>1381</v>
      </c>
      <c r="D1339" s="15">
        <v>1900</v>
      </c>
      <c r="E1339" s="121">
        <v>1</v>
      </c>
      <c r="F1339" t="s">
        <v>1026</v>
      </c>
      <c r="G1339" s="121" t="s">
        <v>1379</v>
      </c>
      <c r="H1339" t="s">
        <v>385</v>
      </c>
      <c r="I1339" t="s">
        <v>488</v>
      </c>
      <c r="J1339" t="s">
        <v>12</v>
      </c>
      <c r="K1339" t="s">
        <v>1318</v>
      </c>
      <c r="L1339" s="755" t="s">
        <v>1314</v>
      </c>
      <c r="M1339" t="s">
        <v>1318</v>
      </c>
      <c r="N1339" s="680">
        <f t="shared" ca="1" si="89"/>
        <v>0</v>
      </c>
      <c r="O1339" s="680">
        <f t="shared" ca="1" si="89"/>
        <v>0</v>
      </c>
      <c r="P1339" s="680">
        <f t="shared" ca="1" si="89"/>
        <v>0</v>
      </c>
      <c r="Q1339" s="680">
        <f t="shared" ca="1" si="89"/>
        <v>0</v>
      </c>
      <c r="R1339" s="680">
        <f t="shared" ca="1" si="89"/>
        <v>0</v>
      </c>
      <c r="S1339" t="str">
        <f t="shared" si="86"/>
        <v>ASRCMS202202</v>
      </c>
      <c r="T1339" s="957">
        <f t="shared" si="87"/>
        <v>45230</v>
      </c>
      <c r="U1339" t="str">
        <f t="shared" si="88"/>
        <v>Unaudited</v>
      </c>
    </row>
    <row r="1340" spans="1:21" x14ac:dyDescent="0.25">
      <c r="A1340" t="s">
        <v>438</v>
      </c>
      <c r="B1340" t="s">
        <v>1380</v>
      </c>
      <c r="C1340" t="s">
        <v>1381</v>
      </c>
      <c r="D1340" s="15">
        <v>1900</v>
      </c>
      <c r="E1340" s="121">
        <v>1</v>
      </c>
      <c r="F1340" t="s">
        <v>1026</v>
      </c>
      <c r="G1340" s="121" t="s">
        <v>1379</v>
      </c>
      <c r="H1340" t="s">
        <v>385</v>
      </c>
      <c r="I1340" t="s">
        <v>488</v>
      </c>
      <c r="J1340" t="s">
        <v>12</v>
      </c>
      <c r="K1340" t="s">
        <v>1320</v>
      </c>
      <c r="L1340" s="755" t="s">
        <v>1319</v>
      </c>
      <c r="M1340" t="s">
        <v>1320</v>
      </c>
      <c r="N1340" s="680">
        <f t="shared" ca="1" si="89"/>
        <v>0</v>
      </c>
      <c r="O1340" s="680">
        <f t="shared" ca="1" si="89"/>
        <v>0</v>
      </c>
      <c r="P1340" s="680">
        <f t="shared" ca="1" si="89"/>
        <v>0</v>
      </c>
      <c r="Q1340" s="680">
        <f t="shared" ca="1" si="89"/>
        <v>0</v>
      </c>
      <c r="R1340" s="680">
        <f t="shared" ca="1" si="89"/>
        <v>0</v>
      </c>
      <c r="S1340" t="str">
        <f t="shared" si="86"/>
        <v>ASRCMS202202</v>
      </c>
      <c r="T1340" s="957">
        <f t="shared" si="87"/>
        <v>45230</v>
      </c>
      <c r="U1340" t="str">
        <f t="shared" si="88"/>
        <v>Unaudited</v>
      </c>
    </row>
    <row r="1341" spans="1:21" x14ac:dyDescent="0.25">
      <c r="A1341" t="s">
        <v>438</v>
      </c>
      <c r="B1341" t="s">
        <v>1380</v>
      </c>
      <c r="C1341" t="s">
        <v>1381</v>
      </c>
      <c r="D1341" s="15">
        <v>1900</v>
      </c>
      <c r="E1341" s="121">
        <v>1</v>
      </c>
      <c r="F1341" t="s">
        <v>1026</v>
      </c>
      <c r="G1341" s="121" t="s">
        <v>1379</v>
      </c>
      <c r="H1341" t="s">
        <v>385</v>
      </c>
      <c r="I1341" t="s">
        <v>488</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ASRCMS202202</v>
      </c>
      <c r="T1341" s="957">
        <f t="shared" si="87"/>
        <v>45230</v>
      </c>
      <c r="U1341" t="str">
        <f t="shared" si="88"/>
        <v>Unaudited</v>
      </c>
    </row>
    <row r="1342" spans="1:21" x14ac:dyDescent="0.25">
      <c r="A1342" t="s">
        <v>438</v>
      </c>
      <c r="B1342" t="s">
        <v>1380</v>
      </c>
      <c r="C1342" t="s">
        <v>1381</v>
      </c>
      <c r="D1342" s="15">
        <v>1900</v>
      </c>
      <c r="E1342" s="121">
        <v>1</v>
      </c>
      <c r="F1342" t="s">
        <v>1026</v>
      </c>
      <c r="G1342" s="121" t="s">
        <v>1379</v>
      </c>
      <c r="H1342" t="s">
        <v>385</v>
      </c>
      <c r="I1342" t="s">
        <v>489</v>
      </c>
      <c r="J1342" t="s">
        <v>434</v>
      </c>
      <c r="K1342" t="s">
        <v>791</v>
      </c>
      <c r="L1342" s="755">
        <v>2.1</v>
      </c>
      <c r="M1342" t="s">
        <v>726</v>
      </c>
      <c r="N1342" s="680">
        <f t="shared" ca="1" si="90"/>
        <v>0</v>
      </c>
      <c r="O1342" s="680">
        <f t="shared" ca="1" si="90"/>
        <v>0</v>
      </c>
      <c r="P1342" s="680">
        <f t="shared" ca="1" si="90"/>
        <v>0</v>
      </c>
      <c r="Q1342" s="680">
        <f t="shared" ca="1" si="90"/>
        <v>0</v>
      </c>
      <c r="R1342" s="680">
        <f t="shared" ca="1" si="90"/>
        <v>0</v>
      </c>
      <c r="S1342" t="str">
        <f t="shared" si="86"/>
        <v>ASRCMS202202</v>
      </c>
      <c r="T1342" s="957">
        <f t="shared" si="87"/>
        <v>45230</v>
      </c>
      <c r="U1342" t="str">
        <f t="shared" si="88"/>
        <v>Unaudited</v>
      </c>
    </row>
    <row r="1343" spans="1:21" x14ac:dyDescent="0.25">
      <c r="A1343" t="s">
        <v>438</v>
      </c>
      <c r="B1343" t="s">
        <v>1380</v>
      </c>
      <c r="C1343" t="s">
        <v>1381</v>
      </c>
      <c r="D1343" s="15">
        <v>1900</v>
      </c>
      <c r="E1343" s="121">
        <v>1</v>
      </c>
      <c r="F1343" t="s">
        <v>1026</v>
      </c>
      <c r="G1343" s="121" t="s">
        <v>1379</v>
      </c>
      <c r="H1343" t="s">
        <v>385</v>
      </c>
      <c r="I1343" t="s">
        <v>489</v>
      </c>
      <c r="J1343" t="s">
        <v>434</v>
      </c>
      <c r="K1343" t="s">
        <v>791</v>
      </c>
      <c r="L1343" s="755">
        <v>2.2000000000000002</v>
      </c>
      <c r="M1343" t="s">
        <v>727</v>
      </c>
      <c r="N1343" s="680">
        <f t="shared" ca="1" si="90"/>
        <v>0</v>
      </c>
      <c r="O1343" s="680">
        <f t="shared" ca="1" si="90"/>
        <v>0</v>
      </c>
      <c r="P1343" s="680">
        <f t="shared" ca="1" si="90"/>
        <v>0</v>
      </c>
      <c r="Q1343" s="680">
        <f t="shared" ca="1" si="90"/>
        <v>0</v>
      </c>
      <c r="R1343" s="680">
        <f t="shared" ca="1" si="90"/>
        <v>0</v>
      </c>
      <c r="S1343" t="str">
        <f t="shared" si="86"/>
        <v>ASRCMS202202</v>
      </c>
      <c r="T1343" s="957">
        <f t="shared" si="87"/>
        <v>45230</v>
      </c>
      <c r="U1343" t="str">
        <f t="shared" si="88"/>
        <v>Unaudited</v>
      </c>
    </row>
    <row r="1344" spans="1:21" x14ac:dyDescent="0.25">
      <c r="A1344" t="s">
        <v>438</v>
      </c>
      <c r="B1344" t="s">
        <v>1380</v>
      </c>
      <c r="C1344" t="s">
        <v>1381</v>
      </c>
      <c r="D1344" s="15">
        <v>1900</v>
      </c>
      <c r="E1344" s="121">
        <v>1</v>
      </c>
      <c r="F1344" t="s">
        <v>1026</v>
      </c>
      <c r="G1344" s="121" t="s">
        <v>1379</v>
      </c>
      <c r="H1344" t="s">
        <v>385</v>
      </c>
      <c r="I1344" t="s">
        <v>489</v>
      </c>
      <c r="J1344" t="s">
        <v>434</v>
      </c>
      <c r="K1344" t="s">
        <v>791</v>
      </c>
      <c r="L1344" s="755">
        <v>2.2999999999999998</v>
      </c>
      <c r="M1344" t="s">
        <v>728</v>
      </c>
      <c r="N1344" s="680">
        <f t="shared" ca="1" si="90"/>
        <v>0</v>
      </c>
      <c r="O1344" s="680">
        <f t="shared" ca="1" si="90"/>
        <v>0</v>
      </c>
      <c r="P1344" s="680">
        <f t="shared" ca="1" si="90"/>
        <v>0</v>
      </c>
      <c r="Q1344" s="680">
        <f t="shared" ca="1" si="90"/>
        <v>0</v>
      </c>
      <c r="R1344" s="680">
        <f t="shared" ca="1" si="90"/>
        <v>0</v>
      </c>
      <c r="S1344" t="str">
        <f t="shared" si="86"/>
        <v>ASRCMS202202</v>
      </c>
      <c r="T1344" s="957">
        <f t="shared" si="87"/>
        <v>45230</v>
      </c>
      <c r="U1344" t="str">
        <f t="shared" si="88"/>
        <v>Unaudited</v>
      </c>
    </row>
    <row r="1345" spans="1:21" x14ac:dyDescent="0.25">
      <c r="A1345" t="s">
        <v>438</v>
      </c>
      <c r="B1345" t="s">
        <v>1380</v>
      </c>
      <c r="C1345" t="s">
        <v>1381</v>
      </c>
      <c r="D1345" s="15">
        <v>1900</v>
      </c>
      <c r="E1345" s="121">
        <v>1</v>
      </c>
      <c r="F1345" t="s">
        <v>1026</v>
      </c>
      <c r="G1345" s="121" t="s">
        <v>1379</v>
      </c>
      <c r="H1345" t="s">
        <v>385</v>
      </c>
      <c r="I1345" t="s">
        <v>489</v>
      </c>
      <c r="J1345" t="s">
        <v>434</v>
      </c>
      <c r="K1345" t="s">
        <v>791</v>
      </c>
      <c r="L1345" s="755">
        <v>2.4</v>
      </c>
      <c r="M1345" t="s">
        <v>729</v>
      </c>
      <c r="N1345" s="680">
        <f t="shared" ca="1" si="90"/>
        <v>0</v>
      </c>
      <c r="O1345" s="680">
        <f t="shared" ca="1" si="90"/>
        <v>0</v>
      </c>
      <c r="P1345" s="680">
        <f t="shared" ca="1" si="90"/>
        <v>0</v>
      </c>
      <c r="Q1345" s="680">
        <f t="shared" ca="1" si="90"/>
        <v>0</v>
      </c>
      <c r="R1345" s="680">
        <f t="shared" ca="1" si="90"/>
        <v>0</v>
      </c>
      <c r="S1345" t="str">
        <f t="shared" si="86"/>
        <v>ASRCMS202202</v>
      </c>
      <c r="T1345" s="957">
        <f t="shared" si="87"/>
        <v>45230</v>
      </c>
      <c r="U1345" t="str">
        <f t="shared" si="88"/>
        <v>Unaudited</v>
      </c>
    </row>
    <row r="1346" spans="1:21" x14ac:dyDescent="0.25">
      <c r="A1346" t="s">
        <v>438</v>
      </c>
      <c r="B1346" t="s">
        <v>1380</v>
      </c>
      <c r="C1346" t="s">
        <v>1381</v>
      </c>
      <c r="D1346" s="15">
        <v>1900</v>
      </c>
      <c r="E1346" s="121">
        <v>1</v>
      </c>
      <c r="F1346" t="s">
        <v>1026</v>
      </c>
      <c r="G1346" s="121" t="s">
        <v>1379</v>
      </c>
      <c r="H1346" t="s">
        <v>385</v>
      </c>
      <c r="I1346" t="s">
        <v>489</v>
      </c>
      <c r="J1346" t="s">
        <v>434</v>
      </c>
      <c r="K1346" t="s">
        <v>791</v>
      </c>
      <c r="L1346" s="755">
        <v>2.5</v>
      </c>
      <c r="M1346" t="s">
        <v>771</v>
      </c>
      <c r="N1346" s="680">
        <f t="shared" ca="1" si="90"/>
        <v>0</v>
      </c>
      <c r="O1346" s="680">
        <f t="shared" ca="1" si="90"/>
        <v>0</v>
      </c>
      <c r="P1346" s="680">
        <f t="shared" ca="1" si="90"/>
        <v>0</v>
      </c>
      <c r="Q1346" s="680">
        <f t="shared" ca="1" si="90"/>
        <v>0</v>
      </c>
      <c r="R1346" s="680">
        <f t="shared" ca="1" si="90"/>
        <v>0</v>
      </c>
      <c r="S1346" t="str">
        <f t="shared" ref="S1346:S1409" si="91">file_name</f>
        <v>ASRCMS202202</v>
      </c>
      <c r="T1346" s="957">
        <f t="shared" ref="T1346:T1409" si="92">file_date</f>
        <v>45230</v>
      </c>
      <c r="U1346" t="str">
        <f t="shared" ref="U1346:U1409" si="93">status</f>
        <v>Unaudited</v>
      </c>
    </row>
    <row r="1347" spans="1:21" x14ac:dyDescent="0.25">
      <c r="A1347" t="s">
        <v>438</v>
      </c>
      <c r="B1347" t="s">
        <v>1380</v>
      </c>
      <c r="C1347" t="s">
        <v>1381</v>
      </c>
      <c r="D1347" s="15">
        <v>1900</v>
      </c>
      <c r="E1347" s="121">
        <v>1</v>
      </c>
      <c r="F1347" t="s">
        <v>1026</v>
      </c>
      <c r="G1347" s="121" t="s">
        <v>1379</v>
      </c>
      <c r="H1347" t="s">
        <v>385</v>
      </c>
      <c r="I1347" t="s">
        <v>489</v>
      </c>
      <c r="J1347" t="s">
        <v>434</v>
      </c>
      <c r="K1347" t="s">
        <v>791</v>
      </c>
      <c r="L1347" s="755">
        <v>2.6</v>
      </c>
      <c r="M1347" t="s">
        <v>187</v>
      </c>
      <c r="N1347" s="680">
        <f t="shared" ca="1" si="90"/>
        <v>0</v>
      </c>
      <c r="O1347" s="680">
        <f t="shared" ca="1" si="90"/>
        <v>0</v>
      </c>
      <c r="P1347" s="680">
        <f t="shared" ca="1" si="90"/>
        <v>0</v>
      </c>
      <c r="Q1347" s="680">
        <f t="shared" ca="1" si="90"/>
        <v>0</v>
      </c>
      <c r="R1347" s="680">
        <f t="shared" ca="1" si="90"/>
        <v>0</v>
      </c>
      <c r="S1347" t="str">
        <f t="shared" si="91"/>
        <v>ASRCMS202202</v>
      </c>
      <c r="T1347" s="957">
        <f t="shared" si="92"/>
        <v>45230</v>
      </c>
      <c r="U1347" t="str">
        <f t="shared" si="93"/>
        <v>Unaudited</v>
      </c>
    </row>
    <row r="1348" spans="1:21" x14ac:dyDescent="0.25">
      <c r="A1348" t="s">
        <v>438</v>
      </c>
      <c r="B1348" t="s">
        <v>1380</v>
      </c>
      <c r="C1348" t="s">
        <v>1381</v>
      </c>
      <c r="D1348" s="15">
        <v>1900</v>
      </c>
      <c r="E1348" s="121">
        <v>1</v>
      </c>
      <c r="F1348" t="s">
        <v>1026</v>
      </c>
      <c r="G1348" s="121" t="s">
        <v>1379</v>
      </c>
      <c r="H1348" t="s">
        <v>385</v>
      </c>
      <c r="I1348" t="s">
        <v>489</v>
      </c>
      <c r="J1348" t="s">
        <v>434</v>
      </c>
      <c r="K1348" t="s">
        <v>791</v>
      </c>
      <c r="L1348" s="755">
        <v>2.7</v>
      </c>
      <c r="M1348" t="s">
        <v>792</v>
      </c>
      <c r="N1348" s="680">
        <f t="shared" ca="1" si="90"/>
        <v>0</v>
      </c>
      <c r="O1348" s="680">
        <f t="shared" ca="1" si="90"/>
        <v>0</v>
      </c>
      <c r="P1348" s="680">
        <f t="shared" ca="1" si="90"/>
        <v>0</v>
      </c>
      <c r="Q1348" s="680">
        <f t="shared" ca="1" si="90"/>
        <v>0</v>
      </c>
      <c r="R1348" s="680">
        <f t="shared" ca="1" si="90"/>
        <v>0</v>
      </c>
      <c r="S1348" t="str">
        <f t="shared" si="91"/>
        <v>ASRCMS202202</v>
      </c>
      <c r="T1348" s="957">
        <f t="shared" si="92"/>
        <v>45230</v>
      </c>
      <c r="U1348" t="str">
        <f t="shared" si="93"/>
        <v>Unaudited</v>
      </c>
    </row>
    <row r="1349" spans="1:21" x14ac:dyDescent="0.25">
      <c r="A1349" t="s">
        <v>438</v>
      </c>
      <c r="B1349" t="s">
        <v>1380</v>
      </c>
      <c r="C1349" t="s">
        <v>1381</v>
      </c>
      <c r="D1349" s="15">
        <v>1900</v>
      </c>
      <c r="E1349" s="121">
        <v>1</v>
      </c>
      <c r="F1349" t="s">
        <v>1026</v>
      </c>
      <c r="G1349" s="121" t="s">
        <v>1379</v>
      </c>
      <c r="H1349" t="s">
        <v>385</v>
      </c>
      <c r="I1349" t="s">
        <v>489</v>
      </c>
      <c r="J1349" t="s">
        <v>434</v>
      </c>
      <c r="K1349" t="s">
        <v>791</v>
      </c>
      <c r="L1349" s="755">
        <v>2.8</v>
      </c>
      <c r="M1349" t="s">
        <v>793</v>
      </c>
      <c r="N1349" s="680">
        <f t="shared" ca="1" si="90"/>
        <v>0</v>
      </c>
      <c r="O1349" s="680">
        <f t="shared" ca="1" si="90"/>
        <v>0</v>
      </c>
      <c r="P1349" s="680">
        <f t="shared" ca="1" si="90"/>
        <v>0</v>
      </c>
      <c r="Q1349" s="680">
        <f t="shared" ca="1" si="90"/>
        <v>0</v>
      </c>
      <c r="R1349" s="680">
        <f t="shared" ca="1" si="90"/>
        <v>0</v>
      </c>
      <c r="S1349" t="str">
        <f t="shared" si="91"/>
        <v>ASRCMS202202</v>
      </c>
      <c r="T1349" s="957">
        <f t="shared" si="92"/>
        <v>45230</v>
      </c>
      <c r="U1349" t="str">
        <f t="shared" si="93"/>
        <v>Unaudited</v>
      </c>
    </row>
    <row r="1350" spans="1:21" x14ac:dyDescent="0.25">
      <c r="A1350" t="s">
        <v>438</v>
      </c>
      <c r="B1350" t="s">
        <v>1380</v>
      </c>
      <c r="C1350" t="s">
        <v>1381</v>
      </c>
      <c r="D1350" s="15">
        <v>1900</v>
      </c>
      <c r="E1350" s="121">
        <v>1</v>
      </c>
      <c r="F1350" t="s">
        <v>1026</v>
      </c>
      <c r="G1350" s="121" t="s">
        <v>1379</v>
      </c>
      <c r="H1350" t="s">
        <v>385</v>
      </c>
      <c r="I1350" t="s">
        <v>489</v>
      </c>
      <c r="J1350" t="s">
        <v>434</v>
      </c>
      <c r="K1350" t="s">
        <v>791</v>
      </c>
      <c r="L1350" s="755">
        <v>2.9</v>
      </c>
      <c r="M1350" t="s">
        <v>774</v>
      </c>
      <c r="N1350" s="680">
        <f t="shared" ca="1" si="90"/>
        <v>0</v>
      </c>
      <c r="O1350" s="680">
        <f t="shared" ca="1" si="90"/>
        <v>0</v>
      </c>
      <c r="P1350" s="680">
        <f t="shared" ca="1" si="90"/>
        <v>0</v>
      </c>
      <c r="Q1350" s="680">
        <f t="shared" ca="1" si="90"/>
        <v>0</v>
      </c>
      <c r="R1350" s="680">
        <f t="shared" ca="1" si="90"/>
        <v>0</v>
      </c>
      <c r="S1350" t="str">
        <f t="shared" si="91"/>
        <v>ASRCMS202202</v>
      </c>
      <c r="T1350" s="957">
        <f t="shared" si="92"/>
        <v>45230</v>
      </c>
      <c r="U1350" t="str">
        <f t="shared" si="93"/>
        <v>Unaudited</v>
      </c>
    </row>
    <row r="1351" spans="1:21" x14ac:dyDescent="0.25">
      <c r="A1351" t="s">
        <v>438</v>
      </c>
      <c r="B1351" t="s">
        <v>1380</v>
      </c>
      <c r="C1351" t="s">
        <v>1381</v>
      </c>
      <c r="D1351" s="15">
        <v>1900</v>
      </c>
      <c r="E1351" s="121">
        <v>1</v>
      </c>
      <c r="F1351" t="s">
        <v>1026</v>
      </c>
      <c r="G1351" s="121" t="s">
        <v>1379</v>
      </c>
      <c r="H1351" t="s">
        <v>385</v>
      </c>
      <c r="I1351" t="s">
        <v>489</v>
      </c>
      <c r="J1351" t="s">
        <v>434</v>
      </c>
      <c r="K1351" t="s">
        <v>224</v>
      </c>
      <c r="L1351" s="755">
        <v>2.11</v>
      </c>
      <c r="M1351" t="s">
        <v>229</v>
      </c>
      <c r="N1351" s="680">
        <f t="shared" ca="1" si="90"/>
        <v>0</v>
      </c>
      <c r="O1351" s="680">
        <f t="shared" ca="1" si="90"/>
        <v>0</v>
      </c>
      <c r="P1351" s="680">
        <f t="shared" ca="1" si="90"/>
        <v>0</v>
      </c>
      <c r="Q1351" s="680">
        <f t="shared" ca="1" si="90"/>
        <v>0</v>
      </c>
      <c r="R1351" s="680">
        <f t="shared" ca="1" si="90"/>
        <v>0</v>
      </c>
      <c r="S1351" t="str">
        <f t="shared" si="91"/>
        <v>ASRCMS202202</v>
      </c>
      <c r="T1351" s="957">
        <f t="shared" si="92"/>
        <v>45230</v>
      </c>
      <c r="U1351" t="str">
        <f t="shared" si="93"/>
        <v>Unaudited</v>
      </c>
    </row>
    <row r="1352" spans="1:21" x14ac:dyDescent="0.25">
      <c r="A1352" t="s">
        <v>438</v>
      </c>
      <c r="B1352" t="s">
        <v>1380</v>
      </c>
      <c r="C1352" t="s">
        <v>1381</v>
      </c>
      <c r="D1352" s="15">
        <v>1900</v>
      </c>
      <c r="E1352" s="121">
        <v>1</v>
      </c>
      <c r="F1352" t="s">
        <v>1026</v>
      </c>
      <c r="G1352" s="121" t="s">
        <v>1379</v>
      </c>
      <c r="H1352" t="s">
        <v>385</v>
      </c>
      <c r="I1352" t="s">
        <v>489</v>
      </c>
      <c r="J1352" t="s">
        <v>434</v>
      </c>
      <c r="K1352" t="s">
        <v>224</v>
      </c>
      <c r="L1352" s="755">
        <v>2.12</v>
      </c>
      <c r="M1352" t="s">
        <v>555</v>
      </c>
      <c r="N1352" s="680">
        <f t="shared" ca="1" si="90"/>
        <v>0</v>
      </c>
      <c r="O1352" s="680">
        <f t="shared" ca="1" si="90"/>
        <v>0</v>
      </c>
      <c r="P1352" s="680">
        <f t="shared" ca="1" si="90"/>
        <v>0</v>
      </c>
      <c r="Q1352" s="680">
        <f t="shared" ca="1" si="90"/>
        <v>0</v>
      </c>
      <c r="R1352" s="680">
        <f t="shared" ca="1" si="90"/>
        <v>0</v>
      </c>
      <c r="S1352" t="str">
        <f t="shared" si="91"/>
        <v>ASRCMS202202</v>
      </c>
      <c r="T1352" s="957">
        <f t="shared" si="92"/>
        <v>45230</v>
      </c>
      <c r="U1352" t="str">
        <f t="shared" si="93"/>
        <v>Unaudited</v>
      </c>
    </row>
    <row r="1353" spans="1:21" x14ac:dyDescent="0.25">
      <c r="A1353" t="s">
        <v>438</v>
      </c>
      <c r="B1353" t="s">
        <v>1380</v>
      </c>
      <c r="C1353" t="s">
        <v>1381</v>
      </c>
      <c r="D1353" s="15">
        <v>1900</v>
      </c>
      <c r="E1353" s="121">
        <v>1</v>
      </c>
      <c r="F1353" t="s">
        <v>1026</v>
      </c>
      <c r="G1353" s="121" t="s">
        <v>1379</v>
      </c>
      <c r="H1353" t="s">
        <v>385</v>
      </c>
      <c r="I1353" t="s">
        <v>489</v>
      </c>
      <c r="J1353" t="s">
        <v>434</v>
      </c>
      <c r="K1353" t="s">
        <v>224</v>
      </c>
      <c r="L1353" s="755">
        <v>2.13</v>
      </c>
      <c r="M1353" t="s">
        <v>230</v>
      </c>
      <c r="N1353" s="680">
        <f t="shared" ca="1" si="90"/>
        <v>0</v>
      </c>
      <c r="O1353" s="680">
        <f t="shared" ca="1" si="90"/>
        <v>0</v>
      </c>
      <c r="P1353" s="680">
        <f t="shared" ca="1" si="90"/>
        <v>0</v>
      </c>
      <c r="Q1353" s="680">
        <f t="shared" ca="1" si="90"/>
        <v>0</v>
      </c>
      <c r="R1353" s="680">
        <f t="shared" ca="1" si="90"/>
        <v>0</v>
      </c>
      <c r="S1353" t="str">
        <f t="shared" si="91"/>
        <v>ASRCMS202202</v>
      </c>
      <c r="T1353" s="957">
        <f t="shared" si="92"/>
        <v>45230</v>
      </c>
      <c r="U1353" t="str">
        <f t="shared" si="93"/>
        <v>Unaudited</v>
      </c>
    </row>
    <row r="1354" spans="1:21" x14ac:dyDescent="0.25">
      <c r="A1354" t="s">
        <v>438</v>
      </c>
      <c r="B1354" t="s">
        <v>1380</v>
      </c>
      <c r="C1354" t="s">
        <v>1381</v>
      </c>
      <c r="D1354" s="15">
        <v>1900</v>
      </c>
      <c r="E1354" s="121">
        <v>1</v>
      </c>
      <c r="F1354" t="s">
        <v>1026</v>
      </c>
      <c r="G1354" s="121" t="s">
        <v>1379</v>
      </c>
      <c r="H1354" t="s">
        <v>385</v>
      </c>
      <c r="I1354" t="s">
        <v>489</v>
      </c>
      <c r="J1354" t="s">
        <v>434</v>
      </c>
      <c r="K1354" t="s">
        <v>224</v>
      </c>
      <c r="L1354" s="755">
        <v>2.14</v>
      </c>
      <c r="M1354" t="s">
        <v>559</v>
      </c>
      <c r="N1354" s="680">
        <f t="shared" ca="1" si="90"/>
        <v>0</v>
      </c>
      <c r="O1354" s="680">
        <f t="shared" ca="1" si="90"/>
        <v>0</v>
      </c>
      <c r="P1354" s="680">
        <f t="shared" ca="1" si="90"/>
        <v>0</v>
      </c>
      <c r="Q1354" s="680">
        <f t="shared" ca="1" si="90"/>
        <v>0</v>
      </c>
      <c r="R1354" s="680">
        <f t="shared" ca="1" si="90"/>
        <v>0</v>
      </c>
      <c r="S1354" t="str">
        <f t="shared" si="91"/>
        <v>ASRCMS202202</v>
      </c>
      <c r="T1354" s="957">
        <f t="shared" si="92"/>
        <v>45230</v>
      </c>
      <c r="U1354" t="str">
        <f t="shared" si="93"/>
        <v>Unaudited</v>
      </c>
    </row>
    <row r="1355" spans="1:21" x14ac:dyDescent="0.25">
      <c r="A1355" t="s">
        <v>438</v>
      </c>
      <c r="B1355" t="s">
        <v>1380</v>
      </c>
      <c r="C1355" t="s">
        <v>1381</v>
      </c>
      <c r="D1355" s="15">
        <v>1900</v>
      </c>
      <c r="E1355" s="121">
        <v>1</v>
      </c>
      <c r="F1355" t="s">
        <v>1026</v>
      </c>
      <c r="G1355" s="121" t="s">
        <v>1379</v>
      </c>
      <c r="H1355" t="s">
        <v>385</v>
      </c>
      <c r="I1355" t="s">
        <v>489</v>
      </c>
      <c r="J1355" t="s">
        <v>434</v>
      </c>
      <c r="K1355" t="s">
        <v>224</v>
      </c>
      <c r="L1355" s="755">
        <v>2.15</v>
      </c>
      <c r="M1355" t="s">
        <v>20</v>
      </c>
      <c r="N1355" s="680">
        <f t="shared" ca="1" si="90"/>
        <v>0</v>
      </c>
      <c r="O1355" s="680">
        <f t="shared" ca="1" si="90"/>
        <v>0</v>
      </c>
      <c r="P1355" s="680">
        <f t="shared" ca="1" si="90"/>
        <v>0</v>
      </c>
      <c r="Q1355" s="680">
        <f t="shared" ca="1" si="90"/>
        <v>0</v>
      </c>
      <c r="R1355" s="680">
        <f t="shared" ca="1" si="90"/>
        <v>0</v>
      </c>
      <c r="S1355" t="str">
        <f t="shared" si="91"/>
        <v>ASRCMS202202</v>
      </c>
      <c r="T1355" s="957">
        <f t="shared" si="92"/>
        <v>45230</v>
      </c>
      <c r="U1355" t="str">
        <f t="shared" si="93"/>
        <v>Unaudited</v>
      </c>
    </row>
    <row r="1356" spans="1:21" x14ac:dyDescent="0.25">
      <c r="A1356" t="s">
        <v>438</v>
      </c>
      <c r="B1356" t="s">
        <v>1380</v>
      </c>
      <c r="C1356" t="s">
        <v>1381</v>
      </c>
      <c r="D1356" s="15">
        <v>1900</v>
      </c>
      <c r="E1356" s="121">
        <v>1</v>
      </c>
      <c r="F1356" t="s">
        <v>1026</v>
      </c>
      <c r="G1356" s="121" t="s">
        <v>1379</v>
      </c>
      <c r="H1356" t="s">
        <v>385</v>
      </c>
      <c r="I1356" t="s">
        <v>489</v>
      </c>
      <c r="J1356" t="s">
        <v>434</v>
      </c>
      <c r="K1356" t="s">
        <v>224</v>
      </c>
      <c r="L1356" s="755">
        <v>2.16</v>
      </c>
      <c r="M1356" t="s">
        <v>794</v>
      </c>
      <c r="N1356" s="680">
        <f t="shared" ca="1" si="90"/>
        <v>0</v>
      </c>
      <c r="O1356" s="680">
        <f t="shared" ca="1" si="90"/>
        <v>0</v>
      </c>
      <c r="P1356" s="680">
        <f t="shared" ca="1" si="90"/>
        <v>0</v>
      </c>
      <c r="Q1356" s="680">
        <f t="shared" ca="1" si="90"/>
        <v>0</v>
      </c>
      <c r="R1356" s="680">
        <f t="shared" ca="1" si="90"/>
        <v>0</v>
      </c>
      <c r="S1356" t="str">
        <f t="shared" si="91"/>
        <v>ASRCMS202202</v>
      </c>
      <c r="T1356" s="957">
        <f t="shared" si="92"/>
        <v>45230</v>
      </c>
      <c r="U1356" t="str">
        <f t="shared" si="93"/>
        <v>Unaudited</v>
      </c>
    </row>
    <row r="1357" spans="1:21" x14ac:dyDescent="0.25">
      <c r="A1357" t="s">
        <v>438</v>
      </c>
      <c r="B1357" t="s">
        <v>1380</v>
      </c>
      <c r="C1357" t="s">
        <v>1381</v>
      </c>
      <c r="D1357" s="15">
        <v>1900</v>
      </c>
      <c r="E1357" s="121">
        <v>1</v>
      </c>
      <c r="F1357" t="s">
        <v>1026</v>
      </c>
      <c r="G1357" s="121" t="s">
        <v>1379</v>
      </c>
      <c r="H1357" t="s">
        <v>385</v>
      </c>
      <c r="I1357" t="s">
        <v>489</v>
      </c>
      <c r="J1357" t="s">
        <v>434</v>
      </c>
      <c r="K1357" t="s">
        <v>224</v>
      </c>
      <c r="L1357" s="755">
        <v>2.17</v>
      </c>
      <c r="M1357" t="s">
        <v>1047</v>
      </c>
      <c r="N1357" s="680">
        <f t="shared" ca="1" si="90"/>
        <v>0</v>
      </c>
      <c r="O1357" s="680">
        <f t="shared" ca="1" si="90"/>
        <v>0</v>
      </c>
      <c r="P1357" s="680">
        <f t="shared" ca="1" si="90"/>
        <v>0</v>
      </c>
      <c r="Q1357" s="680">
        <f t="shared" ca="1" si="90"/>
        <v>0</v>
      </c>
      <c r="R1357" s="680">
        <f t="shared" ca="1" si="90"/>
        <v>0</v>
      </c>
      <c r="S1357" t="str">
        <f t="shared" si="91"/>
        <v>ASRCMS202202</v>
      </c>
      <c r="T1357" s="957">
        <f t="shared" si="92"/>
        <v>45230</v>
      </c>
      <c r="U1357" t="str">
        <f t="shared" si="93"/>
        <v>Unaudited</v>
      </c>
    </row>
    <row r="1358" spans="1:21" x14ac:dyDescent="0.25">
      <c r="A1358" t="s">
        <v>438</v>
      </c>
      <c r="B1358" t="s">
        <v>1380</v>
      </c>
      <c r="C1358" t="s">
        <v>1381</v>
      </c>
      <c r="D1358" s="15">
        <v>1900</v>
      </c>
      <c r="E1358" s="121">
        <v>1</v>
      </c>
      <c r="F1358" t="s">
        <v>1026</v>
      </c>
      <c r="G1358" s="121" t="s">
        <v>1379</v>
      </c>
      <c r="H1358" t="s">
        <v>385</v>
      </c>
      <c r="I1358" t="s">
        <v>489</v>
      </c>
      <c r="J1358" t="s">
        <v>434</v>
      </c>
      <c r="K1358" t="s">
        <v>224</v>
      </c>
      <c r="L1358" s="755">
        <v>2.1800000000000002</v>
      </c>
      <c r="M1358" t="s">
        <v>651</v>
      </c>
      <c r="N1358" s="680">
        <f t="shared" ca="1" si="90"/>
        <v>0</v>
      </c>
      <c r="O1358" s="680">
        <f t="shared" ca="1" si="90"/>
        <v>0</v>
      </c>
      <c r="P1358" s="680">
        <f t="shared" ca="1" si="90"/>
        <v>0</v>
      </c>
      <c r="Q1358" s="680">
        <f t="shared" ca="1" si="90"/>
        <v>0</v>
      </c>
      <c r="R1358" s="680">
        <f t="shared" ca="1" si="90"/>
        <v>0</v>
      </c>
      <c r="S1358" t="str">
        <f t="shared" si="91"/>
        <v>ASRCMS202202</v>
      </c>
      <c r="T1358" s="957">
        <f t="shared" si="92"/>
        <v>45230</v>
      </c>
      <c r="U1358" t="str">
        <f t="shared" si="93"/>
        <v>Unaudited</v>
      </c>
    </row>
    <row r="1359" spans="1:21" x14ac:dyDescent="0.25">
      <c r="A1359" t="s">
        <v>438</v>
      </c>
      <c r="B1359" t="s">
        <v>1380</v>
      </c>
      <c r="C1359" t="s">
        <v>1381</v>
      </c>
      <c r="D1359" s="15">
        <v>1900</v>
      </c>
      <c r="E1359" s="121">
        <v>1</v>
      </c>
      <c r="F1359" t="s">
        <v>1026</v>
      </c>
      <c r="G1359" s="121" t="s">
        <v>1379</v>
      </c>
      <c r="H1359" t="s">
        <v>385</v>
      </c>
      <c r="I1359" t="s">
        <v>489</v>
      </c>
      <c r="J1359" t="s">
        <v>434</v>
      </c>
      <c r="K1359" t="s">
        <v>224</v>
      </c>
      <c r="L1359" s="755">
        <v>2.19</v>
      </c>
      <c r="M1359" t="s">
        <v>219</v>
      </c>
      <c r="N1359" s="680">
        <f t="shared" ca="1" si="90"/>
        <v>0</v>
      </c>
      <c r="O1359" s="680">
        <f t="shared" ca="1" si="90"/>
        <v>0</v>
      </c>
      <c r="P1359" s="680">
        <f t="shared" ca="1" si="90"/>
        <v>0</v>
      </c>
      <c r="Q1359" s="680">
        <f t="shared" ca="1" si="90"/>
        <v>0</v>
      </c>
      <c r="R1359" s="680">
        <f t="shared" ca="1" si="90"/>
        <v>0</v>
      </c>
      <c r="S1359" t="str">
        <f t="shared" si="91"/>
        <v>ASRCMS202202</v>
      </c>
      <c r="T1359" s="957">
        <f t="shared" si="92"/>
        <v>45230</v>
      </c>
      <c r="U1359" t="str">
        <f t="shared" si="93"/>
        <v>Unaudited</v>
      </c>
    </row>
    <row r="1360" spans="1:21" x14ac:dyDescent="0.25">
      <c r="A1360" t="s">
        <v>438</v>
      </c>
      <c r="B1360" t="s">
        <v>1380</v>
      </c>
      <c r="C1360" t="s">
        <v>1381</v>
      </c>
      <c r="D1360" s="15">
        <v>1900</v>
      </c>
      <c r="E1360" s="121">
        <v>1</v>
      </c>
      <c r="F1360" t="s">
        <v>1026</v>
      </c>
      <c r="G1360" s="121" t="s">
        <v>1379</v>
      </c>
      <c r="H1360" t="s">
        <v>385</v>
      </c>
      <c r="I1360" t="s">
        <v>489</v>
      </c>
      <c r="J1360" t="s">
        <v>434</v>
      </c>
      <c r="K1360" t="s">
        <v>224</v>
      </c>
      <c r="L1360" s="755" t="s">
        <v>700</v>
      </c>
      <c r="M1360" t="s">
        <v>231</v>
      </c>
      <c r="N1360" s="680">
        <f t="shared" ca="1" si="90"/>
        <v>0</v>
      </c>
      <c r="O1360" s="680">
        <f t="shared" ca="1" si="90"/>
        <v>0</v>
      </c>
      <c r="P1360" s="680">
        <f t="shared" ca="1" si="90"/>
        <v>0</v>
      </c>
      <c r="Q1360" s="680">
        <f t="shared" ca="1" si="90"/>
        <v>0</v>
      </c>
      <c r="R1360" s="680">
        <f t="shared" ca="1" si="90"/>
        <v>0</v>
      </c>
      <c r="S1360" t="str">
        <f t="shared" si="91"/>
        <v>ASRCMS202202</v>
      </c>
      <c r="T1360" s="957">
        <f t="shared" si="92"/>
        <v>45230</v>
      </c>
      <c r="U1360" t="str">
        <f t="shared" si="93"/>
        <v>Unaudited</v>
      </c>
    </row>
    <row r="1361" spans="1:21" x14ac:dyDescent="0.25">
      <c r="A1361" t="s">
        <v>438</v>
      </c>
      <c r="B1361" t="s">
        <v>1380</v>
      </c>
      <c r="C1361" t="s">
        <v>1381</v>
      </c>
      <c r="D1361" s="15">
        <v>1900</v>
      </c>
      <c r="E1361" s="121">
        <v>1</v>
      </c>
      <c r="F1361" t="s">
        <v>1026</v>
      </c>
      <c r="G1361" s="121" t="s">
        <v>1379</v>
      </c>
      <c r="H1361" t="s">
        <v>385</v>
      </c>
      <c r="I1361" t="s">
        <v>489</v>
      </c>
      <c r="J1361" t="s">
        <v>434</v>
      </c>
      <c r="K1361" t="s">
        <v>224</v>
      </c>
      <c r="L1361" s="755">
        <v>2.21</v>
      </c>
      <c r="M1361" t="s">
        <v>467</v>
      </c>
      <c r="N1361" s="680">
        <f t="shared" ca="1" si="90"/>
        <v>0</v>
      </c>
      <c r="O1361" s="680">
        <f t="shared" ca="1" si="90"/>
        <v>0</v>
      </c>
      <c r="P1361" s="680">
        <f t="shared" ca="1" si="90"/>
        <v>0</v>
      </c>
      <c r="Q1361" s="680">
        <f t="shared" ca="1" si="90"/>
        <v>0</v>
      </c>
      <c r="R1361" s="680">
        <f t="shared" ca="1" si="90"/>
        <v>0</v>
      </c>
      <c r="S1361" t="str">
        <f t="shared" si="91"/>
        <v>ASRCMS202202</v>
      </c>
      <c r="T1361" s="957">
        <f t="shared" si="92"/>
        <v>45230</v>
      </c>
      <c r="U1361" t="str">
        <f t="shared" si="93"/>
        <v>Unaudited</v>
      </c>
    </row>
    <row r="1362" spans="1:21" x14ac:dyDescent="0.25">
      <c r="A1362" t="s">
        <v>438</v>
      </c>
      <c r="B1362" t="s">
        <v>1380</v>
      </c>
      <c r="C1362" t="s">
        <v>1381</v>
      </c>
      <c r="D1362" s="15">
        <v>1900</v>
      </c>
      <c r="E1362" s="121">
        <v>1</v>
      </c>
      <c r="F1362" t="s">
        <v>1026</v>
      </c>
      <c r="G1362" s="121" t="s">
        <v>1379</v>
      </c>
      <c r="H1362" t="s">
        <v>385</v>
      </c>
      <c r="I1362" t="s">
        <v>489</v>
      </c>
      <c r="J1362" t="s">
        <v>434</v>
      </c>
      <c r="K1362" t="s">
        <v>6</v>
      </c>
      <c r="L1362" s="755" t="s">
        <v>70</v>
      </c>
      <c r="M1362" t="s">
        <v>189</v>
      </c>
      <c r="N1362" s="680">
        <f t="shared" ca="1" si="90"/>
        <v>0</v>
      </c>
      <c r="O1362" s="680">
        <f t="shared" ca="1" si="90"/>
        <v>0</v>
      </c>
      <c r="P1362" s="680">
        <f t="shared" ca="1" si="90"/>
        <v>0</v>
      </c>
      <c r="Q1362" s="680">
        <f t="shared" ca="1" si="90"/>
        <v>0</v>
      </c>
      <c r="R1362" s="680">
        <f t="shared" ca="1" si="90"/>
        <v>0</v>
      </c>
      <c r="S1362" t="str">
        <f t="shared" si="91"/>
        <v>ASRCMS202202</v>
      </c>
      <c r="T1362" s="957">
        <f t="shared" si="92"/>
        <v>45230</v>
      </c>
      <c r="U1362" t="str">
        <f t="shared" si="93"/>
        <v>Unaudited</v>
      </c>
    </row>
    <row r="1363" spans="1:21" x14ac:dyDescent="0.25">
      <c r="A1363" t="s">
        <v>438</v>
      </c>
      <c r="B1363" t="s">
        <v>1380</v>
      </c>
      <c r="C1363" t="s">
        <v>1381</v>
      </c>
      <c r="D1363" s="15">
        <v>1900</v>
      </c>
      <c r="E1363" s="121">
        <v>1</v>
      </c>
      <c r="F1363" t="s">
        <v>1026</v>
      </c>
      <c r="G1363" s="121" t="s">
        <v>1379</v>
      </c>
      <c r="H1363" t="s">
        <v>385</v>
      </c>
      <c r="I1363" t="s">
        <v>489</v>
      </c>
      <c r="J1363" t="s">
        <v>434</v>
      </c>
      <c r="K1363" t="s">
        <v>6</v>
      </c>
      <c r="L1363" s="755" t="s">
        <v>71</v>
      </c>
      <c r="M1363" t="s">
        <v>232</v>
      </c>
      <c r="N1363" s="680">
        <f t="shared" ca="1" si="90"/>
        <v>0</v>
      </c>
      <c r="O1363" s="680">
        <f t="shared" ca="1" si="90"/>
        <v>0</v>
      </c>
      <c r="P1363" s="680">
        <f t="shared" ca="1" si="90"/>
        <v>0</v>
      </c>
      <c r="Q1363" s="680">
        <f t="shared" ca="1" si="90"/>
        <v>0</v>
      </c>
      <c r="R1363" s="680">
        <f t="shared" ca="1" si="90"/>
        <v>0</v>
      </c>
      <c r="S1363" t="str">
        <f t="shared" si="91"/>
        <v>ASRCMS202202</v>
      </c>
      <c r="T1363" s="957">
        <f t="shared" si="92"/>
        <v>45230</v>
      </c>
      <c r="U1363" t="str">
        <f t="shared" si="93"/>
        <v>Unaudited</v>
      </c>
    </row>
    <row r="1364" spans="1:21" x14ac:dyDescent="0.25">
      <c r="A1364" t="s">
        <v>438</v>
      </c>
      <c r="B1364" t="s">
        <v>1380</v>
      </c>
      <c r="C1364" t="s">
        <v>1381</v>
      </c>
      <c r="D1364" s="15">
        <v>1900</v>
      </c>
      <c r="E1364" s="121">
        <v>1</v>
      </c>
      <c r="F1364" t="s">
        <v>1026</v>
      </c>
      <c r="G1364" s="121" t="s">
        <v>1379</v>
      </c>
      <c r="H1364" t="s">
        <v>385</v>
      </c>
      <c r="I1364" t="s">
        <v>489</v>
      </c>
      <c r="J1364" t="s">
        <v>434</v>
      </c>
      <c r="K1364" t="s">
        <v>6</v>
      </c>
      <c r="L1364" s="755" t="s">
        <v>72</v>
      </c>
      <c r="M1364" t="s">
        <v>165</v>
      </c>
      <c r="N1364" s="680">
        <f t="shared" ca="1" si="90"/>
        <v>0</v>
      </c>
      <c r="O1364" s="680">
        <f t="shared" ca="1" si="90"/>
        <v>0</v>
      </c>
      <c r="P1364" s="680">
        <f t="shared" ca="1" si="90"/>
        <v>0</v>
      </c>
      <c r="Q1364" s="680">
        <f t="shared" ca="1" si="90"/>
        <v>0</v>
      </c>
      <c r="R1364" s="680">
        <f t="shared" ca="1" si="90"/>
        <v>0</v>
      </c>
      <c r="S1364" t="str">
        <f t="shared" si="91"/>
        <v>ASRCMS202202</v>
      </c>
      <c r="T1364" s="957">
        <f t="shared" si="92"/>
        <v>45230</v>
      </c>
      <c r="U1364" t="str">
        <f t="shared" si="93"/>
        <v>Unaudited</v>
      </c>
    </row>
    <row r="1365" spans="1:21" x14ac:dyDescent="0.25">
      <c r="A1365" t="s">
        <v>438</v>
      </c>
      <c r="B1365" t="s">
        <v>1380</v>
      </c>
      <c r="C1365" t="s">
        <v>1381</v>
      </c>
      <c r="D1365" s="15">
        <v>1900</v>
      </c>
      <c r="E1365" s="121">
        <v>1</v>
      </c>
      <c r="F1365" t="s">
        <v>1026</v>
      </c>
      <c r="G1365" s="121" t="s">
        <v>1379</v>
      </c>
      <c r="H1365" t="s">
        <v>385</v>
      </c>
      <c r="I1365" t="s">
        <v>489</v>
      </c>
      <c r="J1365" t="s">
        <v>434</v>
      </c>
      <c r="K1365" t="s">
        <v>6</v>
      </c>
      <c r="L1365" s="755">
        <v>3.4</v>
      </c>
      <c r="M1365" t="s">
        <v>462</v>
      </c>
      <c r="N1365" s="680">
        <f t="shared" ca="1" si="90"/>
        <v>0</v>
      </c>
      <c r="O1365" s="680">
        <f t="shared" ca="1" si="90"/>
        <v>0</v>
      </c>
      <c r="P1365" s="680">
        <f t="shared" ca="1" si="90"/>
        <v>0</v>
      </c>
      <c r="Q1365" s="680">
        <f t="shared" ca="1" si="90"/>
        <v>0</v>
      </c>
      <c r="R1365" s="680">
        <f t="shared" ca="1" si="90"/>
        <v>0</v>
      </c>
      <c r="S1365" t="str">
        <f t="shared" si="91"/>
        <v>ASRCMS202202</v>
      </c>
      <c r="T1365" s="957">
        <f t="shared" si="92"/>
        <v>45230</v>
      </c>
      <c r="U1365" t="str">
        <f t="shared" si="93"/>
        <v>Unaudited</v>
      </c>
    </row>
    <row r="1366" spans="1:21" x14ac:dyDescent="0.25">
      <c r="A1366" t="s">
        <v>438</v>
      </c>
      <c r="B1366" t="s">
        <v>1380</v>
      </c>
      <c r="C1366" t="s">
        <v>1381</v>
      </c>
      <c r="D1366" s="15">
        <v>1900</v>
      </c>
      <c r="E1366" s="121">
        <v>1</v>
      </c>
      <c r="F1366" t="s">
        <v>1026</v>
      </c>
      <c r="G1366" s="121" t="s">
        <v>1379</v>
      </c>
      <c r="H1366" t="s">
        <v>385</v>
      </c>
      <c r="I1366" t="s">
        <v>489</v>
      </c>
      <c r="J1366" t="s">
        <v>434</v>
      </c>
      <c r="K1366" t="s">
        <v>435</v>
      </c>
      <c r="L1366" s="755">
        <v>4.5</v>
      </c>
      <c r="M1366" t="s">
        <v>32</v>
      </c>
      <c r="N1366" s="680">
        <f t="shared" ca="1" si="90"/>
        <v>0</v>
      </c>
      <c r="O1366" s="680">
        <f t="shared" ca="1" si="90"/>
        <v>0</v>
      </c>
      <c r="P1366" s="680">
        <f t="shared" ca="1" si="90"/>
        <v>0</v>
      </c>
      <c r="Q1366" s="680">
        <f t="shared" ca="1" si="90"/>
        <v>0</v>
      </c>
      <c r="R1366" s="680">
        <f t="shared" ca="1" si="90"/>
        <v>0</v>
      </c>
      <c r="S1366" t="str">
        <f t="shared" si="91"/>
        <v>ASRCMS202202</v>
      </c>
      <c r="T1366" s="957">
        <f t="shared" si="92"/>
        <v>45230</v>
      </c>
      <c r="U1366" t="str">
        <f t="shared" si="93"/>
        <v>Unaudited</v>
      </c>
    </row>
    <row r="1367" spans="1:21" x14ac:dyDescent="0.25">
      <c r="A1367" t="s">
        <v>438</v>
      </c>
      <c r="B1367" t="s">
        <v>1380</v>
      </c>
      <c r="C1367" t="s">
        <v>1381</v>
      </c>
      <c r="D1367" s="15">
        <v>1900</v>
      </c>
      <c r="E1367" s="121">
        <v>1</v>
      </c>
      <c r="F1367" t="s">
        <v>1026</v>
      </c>
      <c r="G1367" s="121" t="s">
        <v>1379</v>
      </c>
      <c r="H1367" t="s">
        <v>385</v>
      </c>
      <c r="I1367" t="s">
        <v>489</v>
      </c>
      <c r="J1367" t="s">
        <v>434</v>
      </c>
      <c r="K1367" t="s">
        <v>435</v>
      </c>
      <c r="L1367" s="755" t="s">
        <v>939</v>
      </c>
      <c r="M1367" t="s">
        <v>930</v>
      </c>
      <c r="N1367" s="680">
        <f t="shared" ca="1" si="90"/>
        <v>0</v>
      </c>
      <c r="O1367" s="680">
        <f t="shared" ca="1" si="90"/>
        <v>0</v>
      </c>
      <c r="P1367" s="680">
        <f t="shared" ca="1" si="90"/>
        <v>0</v>
      </c>
      <c r="Q1367" s="680">
        <f t="shared" ca="1" si="90"/>
        <v>0</v>
      </c>
      <c r="R1367" s="680">
        <f t="shared" ca="1" si="90"/>
        <v>0</v>
      </c>
      <c r="S1367" t="str">
        <f t="shared" si="91"/>
        <v>ASRCMS202202</v>
      </c>
      <c r="T1367" s="957">
        <f t="shared" si="92"/>
        <v>45230</v>
      </c>
      <c r="U1367" t="str">
        <f t="shared" si="93"/>
        <v>Unaudited</v>
      </c>
    </row>
    <row r="1368" spans="1:21" x14ac:dyDescent="0.25">
      <c r="A1368" t="s">
        <v>438</v>
      </c>
      <c r="B1368" t="s">
        <v>1380</v>
      </c>
      <c r="C1368" t="s">
        <v>1381</v>
      </c>
      <c r="D1368" s="15">
        <v>1900</v>
      </c>
      <c r="E1368" s="121">
        <v>1</v>
      </c>
      <c r="F1368" t="s">
        <v>1026</v>
      </c>
      <c r="G1368" s="121" t="s">
        <v>1379</v>
      </c>
      <c r="H1368" t="s">
        <v>385</v>
      </c>
      <c r="I1368" t="s">
        <v>489</v>
      </c>
      <c r="J1368" t="s">
        <v>434</v>
      </c>
      <c r="K1368" t="s">
        <v>435</v>
      </c>
      <c r="L1368" s="755" t="s">
        <v>194</v>
      </c>
      <c r="M1368" t="s">
        <v>40</v>
      </c>
      <c r="N1368" s="680">
        <f t="shared" ca="1" si="90"/>
        <v>0</v>
      </c>
      <c r="O1368" s="680">
        <f t="shared" ca="1" si="90"/>
        <v>0</v>
      </c>
      <c r="P1368" s="680">
        <f t="shared" ca="1" si="90"/>
        <v>0</v>
      </c>
      <c r="Q1368" s="680">
        <f t="shared" ca="1" si="90"/>
        <v>0</v>
      </c>
      <c r="R1368" s="680">
        <f t="shared" ca="1" si="90"/>
        <v>0</v>
      </c>
      <c r="S1368" t="str">
        <f t="shared" si="91"/>
        <v>ASRCMS202202</v>
      </c>
      <c r="T1368" s="957">
        <f t="shared" si="92"/>
        <v>45230</v>
      </c>
      <c r="U1368" t="str">
        <f t="shared" si="93"/>
        <v>Unaudited</v>
      </c>
    </row>
    <row r="1369" spans="1:21" x14ac:dyDescent="0.25">
      <c r="A1369" t="s">
        <v>438</v>
      </c>
      <c r="B1369" t="s">
        <v>1380</v>
      </c>
      <c r="C1369" t="s">
        <v>1381</v>
      </c>
      <c r="D1369" s="15">
        <v>1900</v>
      </c>
      <c r="E1369" s="121">
        <v>1</v>
      </c>
      <c r="F1369" t="s">
        <v>1026</v>
      </c>
      <c r="G1369" s="121" t="s">
        <v>1379</v>
      </c>
      <c r="H1369" t="s">
        <v>385</v>
      </c>
      <c r="I1369" t="s">
        <v>489</v>
      </c>
      <c r="J1369" t="s">
        <v>434</v>
      </c>
      <c r="K1369" t="s">
        <v>435</v>
      </c>
      <c r="L1369" s="755" t="s">
        <v>193</v>
      </c>
      <c r="M1369" t="s">
        <v>330</v>
      </c>
      <c r="N1369" s="680">
        <f t="shared" ca="1" si="90"/>
        <v>0</v>
      </c>
      <c r="O1369" s="680">
        <f t="shared" ca="1" si="90"/>
        <v>0</v>
      </c>
      <c r="P1369" s="680">
        <f t="shared" ca="1" si="90"/>
        <v>0</v>
      </c>
      <c r="Q1369" s="680">
        <f t="shared" ca="1" si="90"/>
        <v>0</v>
      </c>
      <c r="R1369" s="680">
        <f t="shared" ca="1" si="90"/>
        <v>0</v>
      </c>
      <c r="S1369" t="str">
        <f t="shared" si="91"/>
        <v>ASRCMS202202</v>
      </c>
      <c r="T1369" s="957">
        <f t="shared" si="92"/>
        <v>45230</v>
      </c>
      <c r="U1369" t="str">
        <f t="shared" si="93"/>
        <v>Unaudited</v>
      </c>
    </row>
    <row r="1370" spans="1:21" x14ac:dyDescent="0.25">
      <c r="A1370" t="s">
        <v>438</v>
      </c>
      <c r="B1370" t="s">
        <v>1380</v>
      </c>
      <c r="C1370" t="s">
        <v>1381</v>
      </c>
      <c r="D1370" s="15">
        <v>1900</v>
      </c>
      <c r="E1370" s="121">
        <v>1</v>
      </c>
      <c r="F1370" t="s">
        <v>1026</v>
      </c>
      <c r="G1370" s="121" t="s">
        <v>1379</v>
      </c>
      <c r="H1370" t="s">
        <v>385</v>
      </c>
      <c r="I1370" t="s">
        <v>489</v>
      </c>
      <c r="J1370" t="s">
        <v>451</v>
      </c>
      <c r="K1370" t="s">
        <v>436</v>
      </c>
      <c r="L1370" s="755" t="s">
        <v>79</v>
      </c>
      <c r="M1370" t="s">
        <v>27</v>
      </c>
      <c r="N1370" s="680">
        <f t="shared" ca="1" si="90"/>
        <v>0</v>
      </c>
      <c r="O1370" s="680">
        <f t="shared" ca="1" si="90"/>
        <v>0</v>
      </c>
      <c r="P1370" s="680">
        <f t="shared" ca="1" si="90"/>
        <v>0</v>
      </c>
      <c r="Q1370" s="680">
        <f t="shared" ca="1" si="90"/>
        <v>0</v>
      </c>
      <c r="R1370" s="680">
        <f t="shared" ca="1" si="90"/>
        <v>0</v>
      </c>
      <c r="S1370" t="str">
        <f t="shared" si="91"/>
        <v>ASRCMS202202</v>
      </c>
      <c r="T1370" s="957">
        <f t="shared" si="92"/>
        <v>45230</v>
      </c>
      <c r="U1370" t="str">
        <f t="shared" si="93"/>
        <v>Unaudited</v>
      </c>
    </row>
    <row r="1371" spans="1:21" x14ac:dyDescent="0.25">
      <c r="A1371" t="s">
        <v>438</v>
      </c>
      <c r="B1371" t="s">
        <v>1380</v>
      </c>
      <c r="C1371" t="s">
        <v>1381</v>
      </c>
      <c r="D1371" s="15">
        <v>1900</v>
      </c>
      <c r="E1371" s="121">
        <v>1</v>
      </c>
      <c r="F1371" t="s">
        <v>1026</v>
      </c>
      <c r="G1371" s="121" t="s">
        <v>1379</v>
      </c>
      <c r="H1371" t="s">
        <v>385</v>
      </c>
      <c r="I1371" t="s">
        <v>489</v>
      </c>
      <c r="J1371" t="s">
        <v>451</v>
      </c>
      <c r="K1371" t="s">
        <v>436</v>
      </c>
      <c r="L1371" s="755" t="s">
        <v>80</v>
      </c>
      <c r="M1371" t="s">
        <v>98</v>
      </c>
      <c r="N1371" s="680">
        <f t="shared" ca="1" si="90"/>
        <v>0</v>
      </c>
      <c r="O1371" s="680">
        <f t="shared" ca="1" si="90"/>
        <v>0</v>
      </c>
      <c r="P1371" s="680">
        <f t="shared" ca="1" si="90"/>
        <v>0</v>
      </c>
      <c r="Q1371" s="680">
        <f t="shared" ca="1" si="90"/>
        <v>0</v>
      </c>
      <c r="R1371" s="680">
        <f t="shared" ca="1" si="90"/>
        <v>0</v>
      </c>
      <c r="S1371" t="str">
        <f t="shared" si="91"/>
        <v>ASRCMS202202</v>
      </c>
      <c r="T1371" s="957">
        <f t="shared" si="92"/>
        <v>45230</v>
      </c>
      <c r="U1371" t="str">
        <f t="shared" si="93"/>
        <v>Unaudited</v>
      </c>
    </row>
    <row r="1372" spans="1:21" x14ac:dyDescent="0.25">
      <c r="A1372" t="s">
        <v>438</v>
      </c>
      <c r="B1372" t="s">
        <v>1380</v>
      </c>
      <c r="C1372" t="s">
        <v>1381</v>
      </c>
      <c r="D1372" s="15">
        <v>1900</v>
      </c>
      <c r="E1372" s="121">
        <v>1</v>
      </c>
      <c r="F1372" t="s">
        <v>1026</v>
      </c>
      <c r="G1372" s="121" t="s">
        <v>1379</v>
      </c>
      <c r="H1372" t="s">
        <v>385</v>
      </c>
      <c r="I1372" t="s">
        <v>489</v>
      </c>
      <c r="J1372" t="s">
        <v>451</v>
      </c>
      <c r="K1372" t="s">
        <v>436</v>
      </c>
      <c r="L1372" s="755" t="s">
        <v>81</v>
      </c>
      <c r="M1372" t="s">
        <v>99</v>
      </c>
      <c r="N1372" s="680">
        <f t="shared" ca="1" si="90"/>
        <v>0</v>
      </c>
      <c r="O1372" s="680">
        <f t="shared" ca="1" si="90"/>
        <v>0</v>
      </c>
      <c r="P1372" s="680">
        <f t="shared" ca="1" si="90"/>
        <v>0</v>
      </c>
      <c r="Q1372" s="680">
        <f t="shared" ca="1" si="90"/>
        <v>0</v>
      </c>
      <c r="R1372" s="680">
        <f t="shared" ca="1" si="90"/>
        <v>0</v>
      </c>
      <c r="S1372" t="str">
        <f t="shared" si="91"/>
        <v>ASRCMS202202</v>
      </c>
      <c r="T1372" s="957">
        <f t="shared" si="92"/>
        <v>45230</v>
      </c>
      <c r="U1372" t="str">
        <f t="shared" si="93"/>
        <v>Unaudited</v>
      </c>
    </row>
    <row r="1373" spans="1:21" x14ac:dyDescent="0.25">
      <c r="A1373" t="s">
        <v>438</v>
      </c>
      <c r="B1373" t="s">
        <v>1380</v>
      </c>
      <c r="C1373" t="s">
        <v>1381</v>
      </c>
      <c r="D1373" s="15">
        <v>1900</v>
      </c>
      <c r="E1373" s="121">
        <v>1</v>
      </c>
      <c r="F1373" t="s">
        <v>1026</v>
      </c>
      <c r="G1373" s="121" t="s">
        <v>1379</v>
      </c>
      <c r="H1373" t="s">
        <v>385</v>
      </c>
      <c r="I1373" t="s">
        <v>489</v>
      </c>
      <c r="J1373" t="s">
        <v>451</v>
      </c>
      <c r="K1373" t="s">
        <v>436</v>
      </c>
      <c r="L1373" s="755" t="s">
        <v>82</v>
      </c>
      <c r="M1373" t="s">
        <v>100</v>
      </c>
      <c r="N1373" s="680">
        <f t="shared" ca="1" si="90"/>
        <v>0</v>
      </c>
      <c r="O1373" s="680">
        <f t="shared" ca="1" si="90"/>
        <v>0</v>
      </c>
      <c r="P1373" s="680">
        <f t="shared" ca="1" si="90"/>
        <v>0</v>
      </c>
      <c r="Q1373" s="680">
        <f t="shared" ca="1" si="90"/>
        <v>0</v>
      </c>
      <c r="R1373" s="680">
        <f t="shared" ca="1" si="90"/>
        <v>0</v>
      </c>
      <c r="S1373" t="str">
        <f t="shared" si="91"/>
        <v>ASRCMS202202</v>
      </c>
      <c r="T1373" s="957">
        <f t="shared" si="92"/>
        <v>45230</v>
      </c>
      <c r="U1373" t="str">
        <f t="shared" si="93"/>
        <v>Unaudited</v>
      </c>
    </row>
    <row r="1374" spans="1:21" x14ac:dyDescent="0.25">
      <c r="A1374" t="s">
        <v>438</v>
      </c>
      <c r="B1374" t="s">
        <v>1380</v>
      </c>
      <c r="C1374" t="s">
        <v>1381</v>
      </c>
      <c r="D1374" s="15">
        <v>1900</v>
      </c>
      <c r="E1374" s="121">
        <v>1</v>
      </c>
      <c r="F1374" t="s">
        <v>1026</v>
      </c>
      <c r="G1374" s="121" t="s">
        <v>1379</v>
      </c>
      <c r="H1374" t="s">
        <v>385</v>
      </c>
      <c r="I1374" t="s">
        <v>489</v>
      </c>
      <c r="J1374" t="s">
        <v>451</v>
      </c>
      <c r="K1374" t="s">
        <v>436</v>
      </c>
      <c r="L1374" s="755" t="s">
        <v>217</v>
      </c>
      <c r="M1374" t="s">
        <v>101</v>
      </c>
      <c r="N1374" s="680">
        <f t="shared" ca="1" si="90"/>
        <v>0</v>
      </c>
      <c r="O1374" s="680">
        <f t="shared" ca="1" si="90"/>
        <v>0</v>
      </c>
      <c r="P1374" s="680">
        <f t="shared" ca="1" si="90"/>
        <v>0</v>
      </c>
      <c r="Q1374" s="680">
        <f t="shared" ca="1" si="90"/>
        <v>0</v>
      </c>
      <c r="R1374" s="680">
        <f t="shared" ca="1" si="90"/>
        <v>0</v>
      </c>
      <c r="S1374" t="str">
        <f t="shared" si="91"/>
        <v>ASRCMS202202</v>
      </c>
      <c r="T1374" s="957">
        <f t="shared" si="92"/>
        <v>45230</v>
      </c>
      <c r="U1374" t="str">
        <f t="shared" si="93"/>
        <v>Unaudited</v>
      </c>
    </row>
    <row r="1375" spans="1:21" x14ac:dyDescent="0.25">
      <c r="A1375" t="s">
        <v>438</v>
      </c>
      <c r="B1375" t="s">
        <v>1380</v>
      </c>
      <c r="C1375" t="s">
        <v>1381</v>
      </c>
      <c r="D1375" s="15">
        <v>1900</v>
      </c>
      <c r="E1375" s="121">
        <v>1</v>
      </c>
      <c r="F1375" t="s">
        <v>1026</v>
      </c>
      <c r="G1375" s="121" t="s">
        <v>1379</v>
      </c>
      <c r="H1375" t="s">
        <v>385</v>
      </c>
      <c r="I1375" t="s">
        <v>489</v>
      </c>
      <c r="J1375" t="s">
        <v>451</v>
      </c>
      <c r="K1375" t="s">
        <v>436</v>
      </c>
      <c r="L1375" s="755" t="s">
        <v>216</v>
      </c>
      <c r="M1375" t="s">
        <v>28</v>
      </c>
      <c r="N1375" s="680">
        <f t="shared" ca="1" si="90"/>
        <v>0</v>
      </c>
      <c r="O1375" s="680">
        <f t="shared" ca="1" si="90"/>
        <v>0</v>
      </c>
      <c r="P1375" s="680">
        <f t="shared" ca="1" si="90"/>
        <v>0</v>
      </c>
      <c r="Q1375" s="680">
        <f t="shared" ca="1" si="90"/>
        <v>0</v>
      </c>
      <c r="R1375" s="680">
        <f t="shared" ca="1" si="90"/>
        <v>0</v>
      </c>
      <c r="S1375" t="str">
        <f t="shared" si="91"/>
        <v>ASRCMS202202</v>
      </c>
      <c r="T1375" s="957">
        <f t="shared" si="92"/>
        <v>45230</v>
      </c>
      <c r="U1375" t="str">
        <f t="shared" si="93"/>
        <v>Unaudited</v>
      </c>
    </row>
    <row r="1376" spans="1:21" x14ac:dyDescent="0.25">
      <c r="A1376" t="s">
        <v>438</v>
      </c>
      <c r="B1376" t="s">
        <v>1380</v>
      </c>
      <c r="C1376" t="s">
        <v>1381</v>
      </c>
      <c r="D1376" s="15">
        <v>1900</v>
      </c>
      <c r="E1376" s="121">
        <v>1</v>
      </c>
      <c r="F1376" t="s">
        <v>1026</v>
      </c>
      <c r="G1376" s="121" t="s">
        <v>1379</v>
      </c>
      <c r="H1376" t="s">
        <v>385</v>
      </c>
      <c r="I1376" t="s">
        <v>489</v>
      </c>
      <c r="J1376" t="s">
        <v>437</v>
      </c>
      <c r="K1376" t="s">
        <v>437</v>
      </c>
      <c r="L1376" s="755" t="s">
        <v>84</v>
      </c>
      <c r="M1376" t="s">
        <v>328</v>
      </c>
      <c r="N1376" s="680">
        <f t="shared" ca="1" si="90"/>
        <v>0</v>
      </c>
      <c r="O1376" s="680">
        <f t="shared" ca="1" si="90"/>
        <v>0</v>
      </c>
      <c r="P1376" s="680">
        <f t="shared" ca="1" si="90"/>
        <v>0</v>
      </c>
      <c r="Q1376" s="680">
        <f t="shared" ca="1" si="90"/>
        <v>0</v>
      </c>
      <c r="R1376" s="680">
        <f t="shared" ca="1" si="90"/>
        <v>0</v>
      </c>
      <c r="S1376" t="str">
        <f t="shared" si="91"/>
        <v>ASRCMS202202</v>
      </c>
      <c r="T1376" s="957">
        <f t="shared" si="92"/>
        <v>45230</v>
      </c>
      <c r="U1376" t="str">
        <f t="shared" si="93"/>
        <v>Unaudited</v>
      </c>
    </row>
    <row r="1377" spans="1:21" x14ac:dyDescent="0.25">
      <c r="A1377" t="s">
        <v>438</v>
      </c>
      <c r="B1377" t="s">
        <v>1380</v>
      </c>
      <c r="C1377" t="s">
        <v>1381</v>
      </c>
      <c r="D1377" s="15">
        <v>1900</v>
      </c>
      <c r="E1377" s="121">
        <v>1</v>
      </c>
      <c r="F1377" t="s">
        <v>1026</v>
      </c>
      <c r="G1377" s="121" t="s">
        <v>1379</v>
      </c>
      <c r="H1377" t="s">
        <v>385</v>
      </c>
      <c r="I1377" t="s">
        <v>489</v>
      </c>
      <c r="J1377" t="s">
        <v>437</v>
      </c>
      <c r="K1377" t="s">
        <v>437</v>
      </c>
      <c r="L1377" s="755" t="s">
        <v>85</v>
      </c>
      <c r="M1377" t="s">
        <v>326</v>
      </c>
      <c r="N1377" s="680">
        <f t="shared" ca="1" si="90"/>
        <v>0</v>
      </c>
      <c r="O1377" s="680">
        <f t="shared" ca="1" si="90"/>
        <v>0</v>
      </c>
      <c r="P1377" s="680">
        <f t="shared" ca="1" si="90"/>
        <v>0</v>
      </c>
      <c r="Q1377" s="680">
        <f t="shared" ca="1" si="90"/>
        <v>0</v>
      </c>
      <c r="R1377" s="680">
        <f t="shared" ca="1" si="90"/>
        <v>0</v>
      </c>
      <c r="S1377" t="str">
        <f t="shared" si="91"/>
        <v>ASRCMS202202</v>
      </c>
      <c r="T1377" s="957">
        <f t="shared" si="92"/>
        <v>45230</v>
      </c>
      <c r="U1377" t="str">
        <f t="shared" si="93"/>
        <v>Unaudited</v>
      </c>
    </row>
    <row r="1378" spans="1:21" x14ac:dyDescent="0.25">
      <c r="A1378" t="s">
        <v>438</v>
      </c>
      <c r="B1378" t="s">
        <v>1380</v>
      </c>
      <c r="C1378" t="s">
        <v>1381</v>
      </c>
      <c r="D1378" s="15">
        <v>1900</v>
      </c>
      <c r="E1378" s="121">
        <v>1</v>
      </c>
      <c r="F1378" t="s">
        <v>1026</v>
      </c>
      <c r="G1378" s="121" t="s">
        <v>1379</v>
      </c>
      <c r="H1378" t="s">
        <v>385</v>
      </c>
      <c r="I1378" t="s">
        <v>489</v>
      </c>
      <c r="J1378" t="s">
        <v>437</v>
      </c>
      <c r="K1378" t="s">
        <v>437</v>
      </c>
      <c r="L1378" s="755" t="s">
        <v>86</v>
      </c>
      <c r="M1378" t="s">
        <v>495</v>
      </c>
      <c r="N1378" s="680">
        <f t="shared" ca="1" si="90"/>
        <v>0</v>
      </c>
      <c r="O1378" s="680">
        <f t="shared" ca="1" si="90"/>
        <v>0</v>
      </c>
      <c r="P1378" s="680">
        <f t="shared" ca="1" si="90"/>
        <v>0</v>
      </c>
      <c r="Q1378" s="680">
        <f t="shared" ca="1" si="90"/>
        <v>0</v>
      </c>
      <c r="R1378" s="680">
        <f t="shared" ca="1" si="90"/>
        <v>0</v>
      </c>
      <c r="S1378" t="str">
        <f t="shared" si="91"/>
        <v>ASRCMS202202</v>
      </c>
      <c r="T1378" s="957">
        <f t="shared" si="92"/>
        <v>45230</v>
      </c>
      <c r="U1378" t="str">
        <f t="shared" si="93"/>
        <v>Unaudited</v>
      </c>
    </row>
    <row r="1379" spans="1:21" x14ac:dyDescent="0.25">
      <c r="A1379" t="s">
        <v>438</v>
      </c>
      <c r="B1379" t="s">
        <v>1380</v>
      </c>
      <c r="C1379" t="s">
        <v>1381</v>
      </c>
      <c r="D1379" s="15">
        <v>1900</v>
      </c>
      <c r="E1379" s="121">
        <v>1</v>
      </c>
      <c r="F1379" t="s">
        <v>1026</v>
      </c>
      <c r="G1379" s="121" t="s">
        <v>1379</v>
      </c>
      <c r="H1379" t="s">
        <v>385</v>
      </c>
      <c r="I1379" t="s">
        <v>489</v>
      </c>
      <c r="J1379" t="s">
        <v>437</v>
      </c>
      <c r="K1379" t="s">
        <v>437</v>
      </c>
      <c r="L1379" s="755" t="s">
        <v>87</v>
      </c>
      <c r="M1379" t="s">
        <v>496</v>
      </c>
      <c r="N1379" s="680">
        <f t="shared" ca="1" si="90"/>
        <v>0</v>
      </c>
      <c r="O1379" s="680">
        <f t="shared" ca="1" si="90"/>
        <v>0</v>
      </c>
      <c r="P1379" s="680">
        <f t="shared" ca="1" si="90"/>
        <v>0</v>
      </c>
      <c r="Q1379" s="680">
        <f t="shared" ca="1" si="90"/>
        <v>0</v>
      </c>
      <c r="R1379" s="680">
        <f t="shared" ca="1" si="90"/>
        <v>0</v>
      </c>
      <c r="S1379" t="str">
        <f t="shared" si="91"/>
        <v>ASRCMS202202</v>
      </c>
      <c r="T1379" s="957">
        <f t="shared" si="92"/>
        <v>45230</v>
      </c>
      <c r="U1379" t="str">
        <f t="shared" si="93"/>
        <v>Unaudited</v>
      </c>
    </row>
    <row r="1380" spans="1:21" x14ac:dyDescent="0.25">
      <c r="A1380" t="s">
        <v>438</v>
      </c>
      <c r="B1380" t="s">
        <v>1380</v>
      </c>
      <c r="C1380" t="s">
        <v>1381</v>
      </c>
      <c r="D1380" s="15">
        <v>1900</v>
      </c>
      <c r="E1380" s="121">
        <v>1</v>
      </c>
      <c r="F1380" t="s">
        <v>1026</v>
      </c>
      <c r="G1380" s="121" t="s">
        <v>1379</v>
      </c>
      <c r="H1380" t="s">
        <v>385</v>
      </c>
      <c r="I1380" t="s">
        <v>489</v>
      </c>
      <c r="J1380" t="s">
        <v>437</v>
      </c>
      <c r="K1380" t="s">
        <v>437</v>
      </c>
      <c r="L1380" s="755" t="s">
        <v>214</v>
      </c>
      <c r="M1380" t="s">
        <v>497</v>
      </c>
      <c r="N1380" s="680">
        <f t="shared" ca="1" si="90"/>
        <v>0</v>
      </c>
      <c r="O1380" s="680">
        <f t="shared" ca="1" si="90"/>
        <v>0</v>
      </c>
      <c r="P1380" s="680">
        <f t="shared" ca="1" si="90"/>
        <v>0</v>
      </c>
      <c r="Q1380" s="680">
        <f t="shared" ca="1" si="90"/>
        <v>0</v>
      </c>
      <c r="R1380" s="680">
        <f t="shared" ca="1" si="90"/>
        <v>0</v>
      </c>
      <c r="S1380" t="str">
        <f t="shared" si="91"/>
        <v>ASRCMS202202</v>
      </c>
      <c r="T1380" s="957">
        <f t="shared" si="92"/>
        <v>45230</v>
      </c>
      <c r="U1380" t="str">
        <f t="shared" si="93"/>
        <v>Unaudited</v>
      </c>
    </row>
    <row r="1381" spans="1:21" x14ac:dyDescent="0.25">
      <c r="A1381" t="s">
        <v>438</v>
      </c>
      <c r="B1381" t="s">
        <v>1380</v>
      </c>
      <c r="C1381" t="s">
        <v>1381</v>
      </c>
      <c r="D1381" s="15">
        <v>1900</v>
      </c>
      <c r="E1381" s="121">
        <v>1</v>
      </c>
      <c r="F1381" t="s">
        <v>1026</v>
      </c>
      <c r="G1381" s="121" t="s">
        <v>1379</v>
      </c>
      <c r="H1381" t="s">
        <v>385</v>
      </c>
      <c r="I1381" t="s">
        <v>490</v>
      </c>
      <c r="J1381" t="s">
        <v>26</v>
      </c>
      <c r="K1381" t="s">
        <v>26</v>
      </c>
      <c r="L1381" s="755" t="s">
        <v>205</v>
      </c>
      <c r="M1381" t="s">
        <v>26</v>
      </c>
      <c r="N1381" s="680">
        <f t="shared" ca="1" si="90"/>
        <v>0</v>
      </c>
      <c r="O1381" s="680">
        <f t="shared" ca="1" si="90"/>
        <v>0</v>
      </c>
      <c r="P1381" s="680">
        <f t="shared" ca="1" si="90"/>
        <v>0</v>
      </c>
      <c r="Q1381" s="680">
        <f t="shared" ca="1" si="90"/>
        <v>0</v>
      </c>
      <c r="R1381" s="680">
        <f t="shared" ca="1" si="90"/>
        <v>0</v>
      </c>
      <c r="S1381" t="str">
        <f t="shared" si="91"/>
        <v>ASRCMS202202</v>
      </c>
      <c r="T1381" s="957">
        <f t="shared" si="92"/>
        <v>45230</v>
      </c>
      <c r="U1381" t="str">
        <f t="shared" si="93"/>
        <v>Unaudited</v>
      </c>
    </row>
    <row r="1382" spans="1:21" x14ac:dyDescent="0.25">
      <c r="A1382" t="s">
        <v>438</v>
      </c>
      <c r="B1382" t="s">
        <v>1380</v>
      </c>
      <c r="C1382" t="s">
        <v>1381</v>
      </c>
      <c r="D1382" s="15">
        <v>1900</v>
      </c>
      <c r="E1382" s="121">
        <v>1</v>
      </c>
      <c r="F1382" t="s">
        <v>439</v>
      </c>
      <c r="G1382" s="121">
        <v>91</v>
      </c>
      <c r="H1382" t="s">
        <v>386</v>
      </c>
      <c r="I1382" t="s">
        <v>433</v>
      </c>
      <c r="J1382" t="s">
        <v>433</v>
      </c>
      <c r="K1382" t="s">
        <v>433</v>
      </c>
      <c r="M1382" t="s">
        <v>433</v>
      </c>
      <c r="N1382" s="680">
        <f t="shared" ca="1" si="90"/>
        <v>0</v>
      </c>
      <c r="O1382" s="680">
        <f t="shared" ca="1" si="90"/>
        <v>0</v>
      </c>
      <c r="P1382" s="680">
        <f t="shared" ca="1" si="90"/>
        <v>0</v>
      </c>
      <c r="Q1382" s="680">
        <f t="shared" ca="1" si="90"/>
        <v>0</v>
      </c>
      <c r="R1382" s="680">
        <f t="shared" ca="1" si="90"/>
        <v>0</v>
      </c>
      <c r="S1382" t="str">
        <f t="shared" si="91"/>
        <v>ASRCMS202202</v>
      </c>
      <c r="T1382" s="957">
        <f t="shared" si="92"/>
        <v>45230</v>
      </c>
      <c r="U1382" t="str">
        <f t="shared" si="93"/>
        <v>Unaudited</v>
      </c>
    </row>
    <row r="1383" spans="1:21" x14ac:dyDescent="0.25">
      <c r="A1383" t="s">
        <v>438</v>
      </c>
      <c r="B1383" t="s">
        <v>1380</v>
      </c>
      <c r="C1383" t="s">
        <v>1381</v>
      </c>
      <c r="D1383" s="15">
        <v>1900</v>
      </c>
      <c r="E1383" s="121">
        <v>1</v>
      </c>
      <c r="F1383" t="s">
        <v>439</v>
      </c>
      <c r="G1383" s="121">
        <v>91</v>
      </c>
      <c r="H1383" t="s">
        <v>386</v>
      </c>
      <c r="I1383" t="s">
        <v>488</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ASRCMS202202</v>
      </c>
      <c r="T1383" s="957">
        <f t="shared" si="92"/>
        <v>45230</v>
      </c>
      <c r="U1383" t="str">
        <f t="shared" si="93"/>
        <v>Unaudited</v>
      </c>
    </row>
    <row r="1384" spans="1:21" x14ac:dyDescent="0.25">
      <c r="A1384" t="s">
        <v>438</v>
      </c>
      <c r="B1384" t="s">
        <v>1380</v>
      </c>
      <c r="C1384" t="s">
        <v>1381</v>
      </c>
      <c r="D1384" s="15">
        <v>1900</v>
      </c>
      <c r="E1384" s="121">
        <v>1</v>
      </c>
      <c r="F1384" t="s">
        <v>439</v>
      </c>
      <c r="G1384" s="121">
        <v>91</v>
      </c>
      <c r="H1384" t="s">
        <v>386</v>
      </c>
      <c r="I1384" t="s">
        <v>488</v>
      </c>
      <c r="J1384" t="s">
        <v>12</v>
      </c>
      <c r="K1384" t="s">
        <v>223</v>
      </c>
      <c r="L1384" s="755">
        <v>1.2</v>
      </c>
      <c r="M1384" t="s">
        <v>223</v>
      </c>
      <c r="N1384" s="680">
        <f t="shared" ca="1" si="90"/>
        <v>0</v>
      </c>
      <c r="O1384" s="680">
        <f t="shared" ca="1" si="90"/>
        <v>0</v>
      </c>
      <c r="P1384" s="680">
        <f t="shared" ca="1" si="90"/>
        <v>0</v>
      </c>
      <c r="Q1384" s="680">
        <f t="shared" ca="1" si="90"/>
        <v>0</v>
      </c>
      <c r="R1384" s="680">
        <f t="shared" ca="1" si="90"/>
        <v>0</v>
      </c>
      <c r="S1384" t="str">
        <f t="shared" si="91"/>
        <v>ASRCMS202202</v>
      </c>
      <c r="T1384" s="957">
        <f t="shared" si="92"/>
        <v>45230</v>
      </c>
      <c r="U1384" t="str">
        <f t="shared" si="93"/>
        <v>Unaudited</v>
      </c>
    </row>
    <row r="1385" spans="1:21" x14ac:dyDescent="0.25">
      <c r="A1385" t="s">
        <v>438</v>
      </c>
      <c r="B1385" t="s">
        <v>1380</v>
      </c>
      <c r="C1385" t="s">
        <v>1381</v>
      </c>
      <c r="D1385" s="15">
        <v>1900</v>
      </c>
      <c r="E1385" s="121">
        <v>1</v>
      </c>
      <c r="F1385" t="s">
        <v>439</v>
      </c>
      <c r="G1385" s="121">
        <v>91</v>
      </c>
      <c r="H1385" t="s">
        <v>386</v>
      </c>
      <c r="I1385" t="s">
        <v>488</v>
      </c>
      <c r="J1385" t="s">
        <v>12</v>
      </c>
      <c r="K1385" t="s">
        <v>1318</v>
      </c>
      <c r="L1385" s="755" t="s">
        <v>1314</v>
      </c>
      <c r="M1385" t="s">
        <v>1318</v>
      </c>
      <c r="N1385" s="680">
        <f t="shared" ca="1" si="90"/>
        <v>0</v>
      </c>
      <c r="O1385" s="680">
        <f t="shared" ca="1" si="90"/>
        <v>0</v>
      </c>
      <c r="P1385" s="680">
        <f t="shared" ca="1" si="90"/>
        <v>0</v>
      </c>
      <c r="Q1385" s="680">
        <f t="shared" ca="1" si="90"/>
        <v>0</v>
      </c>
      <c r="R1385" s="680">
        <f t="shared" ca="1" si="90"/>
        <v>0</v>
      </c>
      <c r="S1385" t="str">
        <f t="shared" si="91"/>
        <v>ASRCMS202202</v>
      </c>
      <c r="T1385" s="957">
        <f t="shared" si="92"/>
        <v>45230</v>
      </c>
      <c r="U1385" t="str">
        <f t="shared" si="93"/>
        <v>Unaudited</v>
      </c>
    </row>
    <row r="1386" spans="1:21" x14ac:dyDescent="0.25">
      <c r="A1386" t="s">
        <v>438</v>
      </c>
      <c r="B1386" t="s">
        <v>1380</v>
      </c>
      <c r="C1386" t="s">
        <v>1381</v>
      </c>
      <c r="D1386" s="15">
        <v>1900</v>
      </c>
      <c r="E1386" s="121">
        <v>1</v>
      </c>
      <c r="F1386" t="s">
        <v>439</v>
      </c>
      <c r="G1386" s="121">
        <v>91</v>
      </c>
      <c r="H1386" t="s">
        <v>386</v>
      </c>
      <c r="I1386" t="s">
        <v>488</v>
      </c>
      <c r="J1386" t="s">
        <v>12</v>
      </c>
      <c r="K1386" t="s">
        <v>1320</v>
      </c>
      <c r="L1386" s="755" t="s">
        <v>1319</v>
      </c>
      <c r="M1386" t="s">
        <v>1320</v>
      </c>
      <c r="N1386" s="680">
        <f t="shared" ca="1" si="90"/>
        <v>0</v>
      </c>
      <c r="O1386" s="680">
        <f t="shared" ca="1" si="90"/>
        <v>0</v>
      </c>
      <c r="P1386" s="680">
        <f t="shared" ca="1" si="90"/>
        <v>0</v>
      </c>
      <c r="Q1386" s="680">
        <f t="shared" ca="1" si="90"/>
        <v>0</v>
      </c>
      <c r="R1386" s="680">
        <f t="shared" ca="1" si="90"/>
        <v>0</v>
      </c>
      <c r="S1386" t="str">
        <f t="shared" si="91"/>
        <v>ASRCMS202202</v>
      </c>
      <c r="T1386" s="957">
        <f t="shared" si="92"/>
        <v>45230</v>
      </c>
      <c r="U1386" t="str">
        <f t="shared" si="93"/>
        <v>Unaudited</v>
      </c>
    </row>
    <row r="1387" spans="1:21" x14ac:dyDescent="0.25">
      <c r="A1387" t="s">
        <v>438</v>
      </c>
      <c r="B1387" t="s">
        <v>1380</v>
      </c>
      <c r="C1387" t="s">
        <v>1381</v>
      </c>
      <c r="D1387" s="15">
        <v>1900</v>
      </c>
      <c r="E1387" s="121">
        <v>1</v>
      </c>
      <c r="F1387" t="s">
        <v>439</v>
      </c>
      <c r="G1387" s="121">
        <v>91</v>
      </c>
      <c r="H1387" t="s">
        <v>386</v>
      </c>
      <c r="I1387" t="s">
        <v>488</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ASRCMS202202</v>
      </c>
      <c r="T1387" s="957">
        <f t="shared" si="92"/>
        <v>45230</v>
      </c>
      <c r="U1387" t="str">
        <f t="shared" si="93"/>
        <v>Unaudited</v>
      </c>
    </row>
    <row r="1388" spans="1:21" x14ac:dyDescent="0.25">
      <c r="A1388" t="s">
        <v>438</v>
      </c>
      <c r="B1388" t="s">
        <v>1380</v>
      </c>
      <c r="C1388" t="s">
        <v>1381</v>
      </c>
      <c r="D1388" s="15">
        <v>1900</v>
      </c>
      <c r="E1388" s="121">
        <v>1</v>
      </c>
      <c r="F1388" t="s">
        <v>439</v>
      </c>
      <c r="G1388" s="121">
        <v>91</v>
      </c>
      <c r="H1388" t="s">
        <v>386</v>
      </c>
      <c r="I1388" t="s">
        <v>489</v>
      </c>
      <c r="J1388" t="s">
        <v>434</v>
      </c>
      <c r="K1388" t="s">
        <v>791</v>
      </c>
      <c r="L1388" s="755">
        <v>2.1</v>
      </c>
      <c r="M1388" t="s">
        <v>726</v>
      </c>
      <c r="N1388" s="680">
        <f t="shared" ca="1" si="90"/>
        <v>0</v>
      </c>
      <c r="O1388" s="680">
        <f t="shared" ca="1" si="90"/>
        <v>0</v>
      </c>
      <c r="P1388" s="680">
        <f t="shared" ca="1" si="90"/>
        <v>0</v>
      </c>
      <c r="Q1388" s="680">
        <f t="shared" ca="1" si="90"/>
        <v>0</v>
      </c>
      <c r="R1388" s="680">
        <f t="shared" ca="1" si="90"/>
        <v>0</v>
      </c>
      <c r="S1388" t="str">
        <f t="shared" si="91"/>
        <v>ASRCMS202202</v>
      </c>
      <c r="T1388" s="957">
        <f t="shared" si="92"/>
        <v>45230</v>
      </c>
      <c r="U1388" t="str">
        <f t="shared" si="93"/>
        <v>Unaudited</v>
      </c>
    </row>
    <row r="1389" spans="1:21" x14ac:dyDescent="0.25">
      <c r="A1389" t="s">
        <v>438</v>
      </c>
      <c r="B1389" t="s">
        <v>1380</v>
      </c>
      <c r="C1389" t="s">
        <v>1381</v>
      </c>
      <c r="D1389" s="15">
        <v>1900</v>
      </c>
      <c r="E1389" s="121">
        <v>1</v>
      </c>
      <c r="F1389" t="s">
        <v>439</v>
      </c>
      <c r="G1389" s="121">
        <v>91</v>
      </c>
      <c r="H1389" t="s">
        <v>386</v>
      </c>
      <c r="I1389" t="s">
        <v>489</v>
      </c>
      <c r="J1389" t="s">
        <v>434</v>
      </c>
      <c r="K1389" t="s">
        <v>791</v>
      </c>
      <c r="L1389" s="755">
        <v>2.2000000000000002</v>
      </c>
      <c r="M1389" t="s">
        <v>727</v>
      </c>
      <c r="N1389" s="680">
        <f t="shared" ca="1" si="90"/>
        <v>0</v>
      </c>
      <c r="O1389" s="680">
        <f t="shared" ca="1" si="90"/>
        <v>0</v>
      </c>
      <c r="P1389" s="680">
        <f t="shared" ca="1" si="90"/>
        <v>0</v>
      </c>
      <c r="Q1389" s="680">
        <f t="shared" ca="1" si="90"/>
        <v>0</v>
      </c>
      <c r="R1389" s="680">
        <f t="shared" ca="1" si="90"/>
        <v>0</v>
      </c>
      <c r="S1389" t="str">
        <f t="shared" si="91"/>
        <v>ASRCMS202202</v>
      </c>
      <c r="T1389" s="957">
        <f t="shared" si="92"/>
        <v>45230</v>
      </c>
      <c r="U1389" t="str">
        <f t="shared" si="93"/>
        <v>Unaudited</v>
      </c>
    </row>
    <row r="1390" spans="1:21" x14ac:dyDescent="0.25">
      <c r="A1390" t="s">
        <v>438</v>
      </c>
      <c r="B1390" t="s">
        <v>1380</v>
      </c>
      <c r="C1390" t="s">
        <v>1381</v>
      </c>
      <c r="D1390" s="15">
        <v>1900</v>
      </c>
      <c r="E1390" s="121">
        <v>1</v>
      </c>
      <c r="F1390" t="s">
        <v>439</v>
      </c>
      <c r="G1390" s="121">
        <v>91</v>
      </c>
      <c r="H1390" t="s">
        <v>386</v>
      </c>
      <c r="I1390" t="s">
        <v>489</v>
      </c>
      <c r="J1390" t="s">
        <v>434</v>
      </c>
      <c r="K1390" t="s">
        <v>791</v>
      </c>
      <c r="L1390" s="755">
        <v>2.2999999999999998</v>
      </c>
      <c r="M1390" t="s">
        <v>728</v>
      </c>
      <c r="N1390" s="680">
        <f t="shared" ca="1" si="90"/>
        <v>0</v>
      </c>
      <c r="O1390" s="680">
        <f t="shared" ca="1" si="90"/>
        <v>0</v>
      </c>
      <c r="P1390" s="680">
        <f t="shared" ca="1" si="90"/>
        <v>0</v>
      </c>
      <c r="Q1390" s="680">
        <f t="shared" ca="1" si="90"/>
        <v>0</v>
      </c>
      <c r="R1390" s="680">
        <f t="shared" ca="1" si="90"/>
        <v>0</v>
      </c>
      <c r="S1390" t="str">
        <f t="shared" si="91"/>
        <v>ASRCMS202202</v>
      </c>
      <c r="T1390" s="957">
        <f t="shared" si="92"/>
        <v>45230</v>
      </c>
      <c r="U1390" t="str">
        <f t="shared" si="93"/>
        <v>Unaudited</v>
      </c>
    </row>
    <row r="1391" spans="1:21" x14ac:dyDescent="0.25">
      <c r="A1391" t="s">
        <v>438</v>
      </c>
      <c r="B1391" t="s">
        <v>1380</v>
      </c>
      <c r="C1391" t="s">
        <v>1381</v>
      </c>
      <c r="D1391" s="15">
        <v>1900</v>
      </c>
      <c r="E1391" s="121">
        <v>1</v>
      </c>
      <c r="F1391" t="s">
        <v>439</v>
      </c>
      <c r="G1391" s="121">
        <v>91</v>
      </c>
      <c r="H1391" t="s">
        <v>386</v>
      </c>
      <c r="I1391" t="s">
        <v>489</v>
      </c>
      <c r="J1391" t="s">
        <v>434</v>
      </c>
      <c r="K1391" t="s">
        <v>791</v>
      </c>
      <c r="L1391" s="755">
        <v>2.4</v>
      </c>
      <c r="M1391" t="s">
        <v>729</v>
      </c>
      <c r="N1391" s="680">
        <f t="shared" ca="1" si="90"/>
        <v>0</v>
      </c>
      <c r="O1391" s="680">
        <f t="shared" ca="1" si="90"/>
        <v>0</v>
      </c>
      <c r="P1391" s="680">
        <f t="shared" ca="1" si="90"/>
        <v>0</v>
      </c>
      <c r="Q1391" s="680">
        <f t="shared" ca="1" si="90"/>
        <v>0</v>
      </c>
      <c r="R1391" s="680">
        <f t="shared" ca="1" si="90"/>
        <v>0</v>
      </c>
      <c r="S1391" t="str">
        <f t="shared" si="91"/>
        <v>ASRCMS202202</v>
      </c>
      <c r="T1391" s="957">
        <f t="shared" si="92"/>
        <v>45230</v>
      </c>
      <c r="U1391" t="str">
        <f t="shared" si="93"/>
        <v>Unaudited</v>
      </c>
    </row>
    <row r="1392" spans="1:21" x14ac:dyDescent="0.25">
      <c r="A1392" t="s">
        <v>438</v>
      </c>
      <c r="B1392" t="s">
        <v>1380</v>
      </c>
      <c r="C1392" t="s">
        <v>1381</v>
      </c>
      <c r="D1392" s="15">
        <v>1900</v>
      </c>
      <c r="E1392" s="121">
        <v>1</v>
      </c>
      <c r="F1392" t="s">
        <v>439</v>
      </c>
      <c r="G1392" s="121">
        <v>91</v>
      </c>
      <c r="H1392" t="s">
        <v>386</v>
      </c>
      <c r="I1392" t="s">
        <v>489</v>
      </c>
      <c r="J1392" t="s">
        <v>434</v>
      </c>
      <c r="K1392" t="s">
        <v>791</v>
      </c>
      <c r="L1392" s="755">
        <v>2.5</v>
      </c>
      <c r="M1392" t="s">
        <v>771</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ASRCMS202202</v>
      </c>
      <c r="T1392" s="957">
        <f t="shared" si="92"/>
        <v>45230</v>
      </c>
      <c r="U1392" t="str">
        <f t="shared" si="93"/>
        <v>Unaudited</v>
      </c>
    </row>
    <row r="1393" spans="1:21" x14ac:dyDescent="0.25">
      <c r="A1393" t="s">
        <v>438</v>
      </c>
      <c r="B1393" t="s">
        <v>1380</v>
      </c>
      <c r="C1393" t="s">
        <v>1381</v>
      </c>
      <c r="D1393" s="15">
        <v>1900</v>
      </c>
      <c r="E1393" s="121">
        <v>1</v>
      </c>
      <c r="F1393" t="s">
        <v>439</v>
      </c>
      <c r="G1393" s="121">
        <v>91</v>
      </c>
      <c r="H1393" t="s">
        <v>386</v>
      </c>
      <c r="I1393" t="s">
        <v>489</v>
      </c>
      <c r="J1393" t="s">
        <v>434</v>
      </c>
      <c r="K1393" t="s">
        <v>791</v>
      </c>
      <c r="L1393" s="755">
        <v>2.6</v>
      </c>
      <c r="M1393" t="s">
        <v>187</v>
      </c>
      <c r="N1393" s="680">
        <f t="shared" ca="1" si="94"/>
        <v>0</v>
      </c>
      <c r="O1393" s="680">
        <f t="shared" ca="1" si="94"/>
        <v>0</v>
      </c>
      <c r="P1393" s="680">
        <f t="shared" ca="1" si="94"/>
        <v>0</v>
      </c>
      <c r="Q1393" s="680">
        <f t="shared" ca="1" si="94"/>
        <v>0</v>
      </c>
      <c r="R1393" s="680">
        <f t="shared" ca="1" si="94"/>
        <v>0</v>
      </c>
      <c r="S1393" t="str">
        <f t="shared" si="91"/>
        <v>ASRCMS202202</v>
      </c>
      <c r="T1393" s="957">
        <f t="shared" si="92"/>
        <v>45230</v>
      </c>
      <c r="U1393" t="str">
        <f t="shared" si="93"/>
        <v>Unaudited</v>
      </c>
    </row>
    <row r="1394" spans="1:21" x14ac:dyDescent="0.25">
      <c r="A1394" t="s">
        <v>438</v>
      </c>
      <c r="B1394" t="s">
        <v>1380</v>
      </c>
      <c r="C1394" t="s">
        <v>1381</v>
      </c>
      <c r="D1394" s="15">
        <v>1900</v>
      </c>
      <c r="E1394" s="121">
        <v>1</v>
      </c>
      <c r="F1394" t="s">
        <v>439</v>
      </c>
      <c r="G1394" s="121">
        <v>91</v>
      </c>
      <c r="H1394" t="s">
        <v>386</v>
      </c>
      <c r="I1394" t="s">
        <v>489</v>
      </c>
      <c r="J1394" t="s">
        <v>434</v>
      </c>
      <c r="K1394" t="s">
        <v>791</v>
      </c>
      <c r="L1394" s="755">
        <v>2.7</v>
      </c>
      <c r="M1394" t="s">
        <v>792</v>
      </c>
      <c r="N1394" s="680">
        <f t="shared" ca="1" si="94"/>
        <v>0</v>
      </c>
      <c r="O1394" s="680">
        <f t="shared" ca="1" si="94"/>
        <v>0</v>
      </c>
      <c r="P1394" s="680">
        <f t="shared" ca="1" si="94"/>
        <v>0</v>
      </c>
      <c r="Q1394" s="680">
        <f t="shared" ca="1" si="94"/>
        <v>0</v>
      </c>
      <c r="R1394" s="680">
        <f t="shared" ca="1" si="94"/>
        <v>0</v>
      </c>
      <c r="S1394" t="str">
        <f t="shared" si="91"/>
        <v>ASRCMS202202</v>
      </c>
      <c r="T1394" s="957">
        <f t="shared" si="92"/>
        <v>45230</v>
      </c>
      <c r="U1394" t="str">
        <f t="shared" si="93"/>
        <v>Unaudited</v>
      </c>
    </row>
    <row r="1395" spans="1:21" x14ac:dyDescent="0.25">
      <c r="A1395" t="s">
        <v>438</v>
      </c>
      <c r="B1395" t="s">
        <v>1380</v>
      </c>
      <c r="C1395" t="s">
        <v>1381</v>
      </c>
      <c r="D1395" s="15">
        <v>1900</v>
      </c>
      <c r="E1395" s="121">
        <v>1</v>
      </c>
      <c r="F1395" t="s">
        <v>439</v>
      </c>
      <c r="G1395" s="121">
        <v>91</v>
      </c>
      <c r="H1395" t="s">
        <v>386</v>
      </c>
      <c r="I1395" t="s">
        <v>489</v>
      </c>
      <c r="J1395" t="s">
        <v>434</v>
      </c>
      <c r="K1395" t="s">
        <v>791</v>
      </c>
      <c r="L1395" s="755">
        <v>2.8</v>
      </c>
      <c r="M1395" t="s">
        <v>793</v>
      </c>
      <c r="N1395" s="680">
        <f t="shared" ca="1" si="94"/>
        <v>0</v>
      </c>
      <c r="O1395" s="680">
        <f t="shared" ca="1" si="94"/>
        <v>0</v>
      </c>
      <c r="P1395" s="680">
        <f t="shared" ca="1" si="94"/>
        <v>0</v>
      </c>
      <c r="Q1395" s="680">
        <f t="shared" ca="1" si="94"/>
        <v>0</v>
      </c>
      <c r="R1395" s="680">
        <f t="shared" ca="1" si="94"/>
        <v>0</v>
      </c>
      <c r="S1395" t="str">
        <f t="shared" si="91"/>
        <v>ASRCMS202202</v>
      </c>
      <c r="T1395" s="957">
        <f t="shared" si="92"/>
        <v>45230</v>
      </c>
      <c r="U1395" t="str">
        <f t="shared" si="93"/>
        <v>Unaudited</v>
      </c>
    </row>
    <row r="1396" spans="1:21" x14ac:dyDescent="0.25">
      <c r="A1396" t="s">
        <v>438</v>
      </c>
      <c r="B1396" t="s">
        <v>1380</v>
      </c>
      <c r="C1396" t="s">
        <v>1381</v>
      </c>
      <c r="D1396" s="15">
        <v>1900</v>
      </c>
      <c r="E1396" s="121">
        <v>1</v>
      </c>
      <c r="F1396" t="s">
        <v>439</v>
      </c>
      <c r="G1396" s="121">
        <v>91</v>
      </c>
      <c r="H1396" t="s">
        <v>386</v>
      </c>
      <c r="I1396" t="s">
        <v>489</v>
      </c>
      <c r="J1396" t="s">
        <v>434</v>
      </c>
      <c r="K1396" t="s">
        <v>791</v>
      </c>
      <c r="L1396" s="755">
        <v>2.9</v>
      </c>
      <c r="M1396" t="s">
        <v>774</v>
      </c>
      <c r="N1396" s="680">
        <f t="shared" ca="1" si="94"/>
        <v>0</v>
      </c>
      <c r="O1396" s="680">
        <f t="shared" ca="1" si="94"/>
        <v>0</v>
      </c>
      <c r="P1396" s="680">
        <f t="shared" ca="1" si="94"/>
        <v>0</v>
      </c>
      <c r="Q1396" s="680">
        <f t="shared" ca="1" si="94"/>
        <v>0</v>
      </c>
      <c r="R1396" s="680">
        <f t="shared" ca="1" si="94"/>
        <v>0</v>
      </c>
      <c r="S1396" t="str">
        <f t="shared" si="91"/>
        <v>ASRCMS202202</v>
      </c>
      <c r="T1396" s="957">
        <f t="shared" si="92"/>
        <v>45230</v>
      </c>
      <c r="U1396" t="str">
        <f t="shared" si="93"/>
        <v>Unaudited</v>
      </c>
    </row>
    <row r="1397" spans="1:21" x14ac:dyDescent="0.25">
      <c r="A1397" t="s">
        <v>438</v>
      </c>
      <c r="B1397" t="s">
        <v>1380</v>
      </c>
      <c r="C1397" t="s">
        <v>1381</v>
      </c>
      <c r="D1397" s="15">
        <v>1900</v>
      </c>
      <c r="E1397" s="121">
        <v>1</v>
      </c>
      <c r="F1397" t="s">
        <v>439</v>
      </c>
      <c r="G1397" s="121">
        <v>91</v>
      </c>
      <c r="H1397" t="s">
        <v>386</v>
      </c>
      <c r="I1397" t="s">
        <v>489</v>
      </c>
      <c r="J1397" t="s">
        <v>434</v>
      </c>
      <c r="K1397" t="s">
        <v>224</v>
      </c>
      <c r="L1397" s="755">
        <v>2.11</v>
      </c>
      <c r="M1397" t="s">
        <v>229</v>
      </c>
      <c r="N1397" s="680">
        <f t="shared" ca="1" si="94"/>
        <v>0</v>
      </c>
      <c r="O1397" s="680">
        <f t="shared" ca="1" si="94"/>
        <v>0</v>
      </c>
      <c r="P1397" s="680">
        <f t="shared" ca="1" si="94"/>
        <v>0</v>
      </c>
      <c r="Q1397" s="680">
        <f t="shared" ca="1" si="94"/>
        <v>0</v>
      </c>
      <c r="R1397" s="680">
        <f t="shared" ca="1" si="94"/>
        <v>0</v>
      </c>
      <c r="S1397" t="str">
        <f t="shared" si="91"/>
        <v>ASRCMS202202</v>
      </c>
      <c r="T1397" s="957">
        <f t="shared" si="92"/>
        <v>45230</v>
      </c>
      <c r="U1397" t="str">
        <f t="shared" si="93"/>
        <v>Unaudited</v>
      </c>
    </row>
    <row r="1398" spans="1:21" x14ac:dyDescent="0.25">
      <c r="A1398" t="s">
        <v>438</v>
      </c>
      <c r="B1398" t="s">
        <v>1380</v>
      </c>
      <c r="C1398" t="s">
        <v>1381</v>
      </c>
      <c r="D1398" s="15">
        <v>1900</v>
      </c>
      <c r="E1398" s="121">
        <v>1</v>
      </c>
      <c r="F1398" t="s">
        <v>439</v>
      </c>
      <c r="G1398" s="121">
        <v>91</v>
      </c>
      <c r="H1398" t="s">
        <v>386</v>
      </c>
      <c r="I1398" t="s">
        <v>489</v>
      </c>
      <c r="J1398" t="s">
        <v>434</v>
      </c>
      <c r="K1398" t="s">
        <v>224</v>
      </c>
      <c r="L1398" s="755">
        <v>2.12</v>
      </c>
      <c r="M1398" t="s">
        <v>555</v>
      </c>
      <c r="N1398" s="680">
        <f t="shared" ca="1" si="94"/>
        <v>0</v>
      </c>
      <c r="O1398" s="680">
        <f t="shared" ca="1" si="94"/>
        <v>0</v>
      </c>
      <c r="P1398" s="680">
        <f t="shared" ca="1" si="94"/>
        <v>0</v>
      </c>
      <c r="Q1398" s="680">
        <f t="shared" ca="1" si="94"/>
        <v>0</v>
      </c>
      <c r="R1398" s="680">
        <f t="shared" ca="1" si="94"/>
        <v>0</v>
      </c>
      <c r="S1398" t="str">
        <f t="shared" si="91"/>
        <v>ASRCMS202202</v>
      </c>
      <c r="T1398" s="957">
        <f t="shared" si="92"/>
        <v>45230</v>
      </c>
      <c r="U1398" t="str">
        <f t="shared" si="93"/>
        <v>Unaudited</v>
      </c>
    </row>
    <row r="1399" spans="1:21" x14ac:dyDescent="0.25">
      <c r="A1399" t="s">
        <v>438</v>
      </c>
      <c r="B1399" t="s">
        <v>1380</v>
      </c>
      <c r="C1399" t="s">
        <v>1381</v>
      </c>
      <c r="D1399" s="15">
        <v>1900</v>
      </c>
      <c r="E1399" s="121">
        <v>1</v>
      </c>
      <c r="F1399" t="s">
        <v>439</v>
      </c>
      <c r="G1399" s="121">
        <v>91</v>
      </c>
      <c r="H1399" t="s">
        <v>386</v>
      </c>
      <c r="I1399" t="s">
        <v>489</v>
      </c>
      <c r="J1399" t="s">
        <v>434</v>
      </c>
      <c r="K1399" t="s">
        <v>224</v>
      </c>
      <c r="L1399" s="755">
        <v>2.13</v>
      </c>
      <c r="M1399" t="s">
        <v>230</v>
      </c>
      <c r="N1399" s="680">
        <f t="shared" ca="1" si="94"/>
        <v>0</v>
      </c>
      <c r="O1399" s="680">
        <f t="shared" ca="1" si="94"/>
        <v>0</v>
      </c>
      <c r="P1399" s="680">
        <f t="shared" ca="1" si="94"/>
        <v>0</v>
      </c>
      <c r="Q1399" s="680">
        <f t="shared" ca="1" si="94"/>
        <v>0</v>
      </c>
      <c r="R1399" s="680">
        <f t="shared" ca="1" si="94"/>
        <v>0</v>
      </c>
      <c r="S1399" t="str">
        <f t="shared" si="91"/>
        <v>ASRCMS202202</v>
      </c>
      <c r="T1399" s="957">
        <f t="shared" si="92"/>
        <v>45230</v>
      </c>
      <c r="U1399" t="str">
        <f t="shared" si="93"/>
        <v>Unaudited</v>
      </c>
    </row>
    <row r="1400" spans="1:21" x14ac:dyDescent="0.25">
      <c r="A1400" t="s">
        <v>438</v>
      </c>
      <c r="B1400" t="s">
        <v>1380</v>
      </c>
      <c r="C1400" t="s">
        <v>1381</v>
      </c>
      <c r="D1400" s="15">
        <v>1900</v>
      </c>
      <c r="E1400" s="121">
        <v>1</v>
      </c>
      <c r="F1400" t="s">
        <v>439</v>
      </c>
      <c r="G1400" s="121">
        <v>91</v>
      </c>
      <c r="H1400" t="s">
        <v>386</v>
      </c>
      <c r="I1400" t="s">
        <v>489</v>
      </c>
      <c r="J1400" t="s">
        <v>434</v>
      </c>
      <c r="K1400" t="s">
        <v>224</v>
      </c>
      <c r="L1400" s="755">
        <v>2.14</v>
      </c>
      <c r="M1400" t="s">
        <v>559</v>
      </c>
      <c r="N1400" s="680">
        <f t="shared" ca="1" si="94"/>
        <v>0</v>
      </c>
      <c r="O1400" s="680">
        <f t="shared" ca="1" si="94"/>
        <v>0</v>
      </c>
      <c r="P1400" s="680">
        <f t="shared" ca="1" si="94"/>
        <v>0</v>
      </c>
      <c r="Q1400" s="680">
        <f t="shared" ca="1" si="94"/>
        <v>0</v>
      </c>
      <c r="R1400" s="680">
        <f t="shared" ca="1" si="94"/>
        <v>0</v>
      </c>
      <c r="S1400" t="str">
        <f t="shared" si="91"/>
        <v>ASRCMS202202</v>
      </c>
      <c r="T1400" s="957">
        <f t="shared" si="92"/>
        <v>45230</v>
      </c>
      <c r="U1400" t="str">
        <f t="shared" si="93"/>
        <v>Unaudited</v>
      </c>
    </row>
    <row r="1401" spans="1:21" x14ac:dyDescent="0.25">
      <c r="A1401" t="s">
        <v>438</v>
      </c>
      <c r="B1401" t="s">
        <v>1380</v>
      </c>
      <c r="C1401" t="s">
        <v>1381</v>
      </c>
      <c r="D1401" s="15">
        <v>1900</v>
      </c>
      <c r="E1401" s="121">
        <v>1</v>
      </c>
      <c r="F1401" t="s">
        <v>439</v>
      </c>
      <c r="G1401" s="121">
        <v>91</v>
      </c>
      <c r="H1401" t="s">
        <v>386</v>
      </c>
      <c r="I1401" t="s">
        <v>489</v>
      </c>
      <c r="J1401" t="s">
        <v>434</v>
      </c>
      <c r="K1401" t="s">
        <v>224</v>
      </c>
      <c r="L1401" s="755">
        <v>2.15</v>
      </c>
      <c r="M1401" t="s">
        <v>20</v>
      </c>
      <c r="N1401" s="680">
        <f t="shared" ca="1" si="94"/>
        <v>0</v>
      </c>
      <c r="O1401" s="680">
        <f t="shared" ca="1" si="94"/>
        <v>0</v>
      </c>
      <c r="P1401" s="680">
        <f t="shared" ca="1" si="94"/>
        <v>0</v>
      </c>
      <c r="Q1401" s="680">
        <f t="shared" ca="1" si="94"/>
        <v>0</v>
      </c>
      <c r="R1401" s="680">
        <f t="shared" ca="1" si="94"/>
        <v>0</v>
      </c>
      <c r="S1401" t="str">
        <f t="shared" si="91"/>
        <v>ASRCMS202202</v>
      </c>
      <c r="T1401" s="957">
        <f t="shared" si="92"/>
        <v>45230</v>
      </c>
      <c r="U1401" t="str">
        <f t="shared" si="93"/>
        <v>Unaudited</v>
      </c>
    </row>
    <row r="1402" spans="1:21" x14ac:dyDescent="0.25">
      <c r="A1402" t="s">
        <v>438</v>
      </c>
      <c r="B1402" t="s">
        <v>1380</v>
      </c>
      <c r="C1402" t="s">
        <v>1381</v>
      </c>
      <c r="D1402" s="15">
        <v>1900</v>
      </c>
      <c r="E1402" s="121">
        <v>1</v>
      </c>
      <c r="F1402" t="s">
        <v>439</v>
      </c>
      <c r="G1402" s="121">
        <v>91</v>
      </c>
      <c r="H1402" t="s">
        <v>386</v>
      </c>
      <c r="I1402" t="s">
        <v>489</v>
      </c>
      <c r="J1402" t="s">
        <v>434</v>
      </c>
      <c r="K1402" t="s">
        <v>224</v>
      </c>
      <c r="L1402" s="755">
        <v>2.16</v>
      </c>
      <c r="M1402" t="s">
        <v>794</v>
      </c>
      <c r="N1402" s="680">
        <f t="shared" ca="1" si="94"/>
        <v>0</v>
      </c>
      <c r="O1402" s="680">
        <f t="shared" ca="1" si="94"/>
        <v>0</v>
      </c>
      <c r="P1402" s="680">
        <f t="shared" ca="1" si="94"/>
        <v>0</v>
      </c>
      <c r="Q1402" s="680">
        <f t="shared" ca="1" si="94"/>
        <v>0</v>
      </c>
      <c r="R1402" s="680">
        <f t="shared" ca="1" si="94"/>
        <v>0</v>
      </c>
      <c r="S1402" t="str">
        <f t="shared" si="91"/>
        <v>ASRCMS202202</v>
      </c>
      <c r="T1402" s="957">
        <f t="shared" si="92"/>
        <v>45230</v>
      </c>
      <c r="U1402" t="str">
        <f t="shared" si="93"/>
        <v>Unaudited</v>
      </c>
    </row>
    <row r="1403" spans="1:21" x14ac:dyDescent="0.25">
      <c r="A1403" t="s">
        <v>438</v>
      </c>
      <c r="B1403" t="s">
        <v>1380</v>
      </c>
      <c r="C1403" t="s">
        <v>1381</v>
      </c>
      <c r="D1403" s="15">
        <v>1900</v>
      </c>
      <c r="E1403" s="121">
        <v>1</v>
      </c>
      <c r="F1403" t="s">
        <v>439</v>
      </c>
      <c r="G1403" s="121">
        <v>91</v>
      </c>
      <c r="H1403" t="s">
        <v>386</v>
      </c>
      <c r="I1403" t="s">
        <v>489</v>
      </c>
      <c r="J1403" t="s">
        <v>434</v>
      </c>
      <c r="K1403" t="s">
        <v>224</v>
      </c>
      <c r="L1403" s="755">
        <v>2.17</v>
      </c>
      <c r="M1403" t="s">
        <v>1047</v>
      </c>
      <c r="N1403" s="680">
        <f t="shared" ca="1" si="94"/>
        <v>0</v>
      </c>
      <c r="O1403" s="680">
        <f t="shared" ca="1" si="94"/>
        <v>0</v>
      </c>
      <c r="P1403" s="680">
        <f t="shared" ca="1" si="94"/>
        <v>0</v>
      </c>
      <c r="Q1403" s="680">
        <f t="shared" ca="1" si="94"/>
        <v>0</v>
      </c>
      <c r="R1403" s="680">
        <f t="shared" ca="1" si="94"/>
        <v>0</v>
      </c>
      <c r="S1403" t="str">
        <f t="shared" si="91"/>
        <v>ASRCMS202202</v>
      </c>
      <c r="T1403" s="957">
        <f t="shared" si="92"/>
        <v>45230</v>
      </c>
      <c r="U1403" t="str">
        <f t="shared" si="93"/>
        <v>Unaudited</v>
      </c>
    </row>
    <row r="1404" spans="1:21" x14ac:dyDescent="0.25">
      <c r="A1404" t="s">
        <v>438</v>
      </c>
      <c r="B1404" t="s">
        <v>1380</v>
      </c>
      <c r="C1404" t="s">
        <v>1381</v>
      </c>
      <c r="D1404" s="15">
        <v>1900</v>
      </c>
      <c r="E1404" s="121">
        <v>1</v>
      </c>
      <c r="F1404" t="s">
        <v>439</v>
      </c>
      <c r="G1404" s="121">
        <v>91</v>
      </c>
      <c r="H1404" t="s">
        <v>386</v>
      </c>
      <c r="I1404" t="s">
        <v>489</v>
      </c>
      <c r="J1404" t="s">
        <v>434</v>
      </c>
      <c r="K1404" t="s">
        <v>224</v>
      </c>
      <c r="L1404" s="755">
        <v>2.1800000000000002</v>
      </c>
      <c r="M1404" t="s">
        <v>651</v>
      </c>
      <c r="N1404" s="680">
        <f t="shared" ca="1" si="94"/>
        <v>0</v>
      </c>
      <c r="O1404" s="680">
        <f t="shared" ca="1" si="94"/>
        <v>0</v>
      </c>
      <c r="P1404" s="680">
        <f t="shared" ca="1" si="94"/>
        <v>0</v>
      </c>
      <c r="Q1404" s="680">
        <f t="shared" ca="1" si="94"/>
        <v>0</v>
      </c>
      <c r="R1404" s="680">
        <f t="shared" ca="1" si="94"/>
        <v>0</v>
      </c>
      <c r="S1404" t="str">
        <f t="shared" si="91"/>
        <v>ASRCMS202202</v>
      </c>
      <c r="T1404" s="957">
        <f t="shared" si="92"/>
        <v>45230</v>
      </c>
      <c r="U1404" t="str">
        <f t="shared" si="93"/>
        <v>Unaudited</v>
      </c>
    </row>
    <row r="1405" spans="1:21" x14ac:dyDescent="0.25">
      <c r="A1405" t="s">
        <v>438</v>
      </c>
      <c r="B1405" t="s">
        <v>1380</v>
      </c>
      <c r="C1405" t="s">
        <v>1381</v>
      </c>
      <c r="D1405" s="15">
        <v>1900</v>
      </c>
      <c r="E1405" s="121">
        <v>1</v>
      </c>
      <c r="F1405" t="s">
        <v>439</v>
      </c>
      <c r="G1405" s="121">
        <v>91</v>
      </c>
      <c r="H1405" t="s">
        <v>386</v>
      </c>
      <c r="I1405" t="s">
        <v>489</v>
      </c>
      <c r="J1405" t="s">
        <v>434</v>
      </c>
      <c r="K1405" t="s">
        <v>224</v>
      </c>
      <c r="L1405" s="755">
        <v>2.19</v>
      </c>
      <c r="M1405" t="s">
        <v>219</v>
      </c>
      <c r="N1405" s="680">
        <f t="shared" ca="1" si="94"/>
        <v>0</v>
      </c>
      <c r="O1405" s="680">
        <f t="shared" ca="1" si="94"/>
        <v>0</v>
      </c>
      <c r="P1405" s="680">
        <f t="shared" ca="1" si="94"/>
        <v>0</v>
      </c>
      <c r="Q1405" s="680">
        <f t="shared" ca="1" si="94"/>
        <v>0</v>
      </c>
      <c r="R1405" s="680">
        <f t="shared" ca="1" si="94"/>
        <v>0</v>
      </c>
      <c r="S1405" t="str">
        <f t="shared" si="91"/>
        <v>ASRCMS202202</v>
      </c>
      <c r="T1405" s="957">
        <f t="shared" si="92"/>
        <v>45230</v>
      </c>
      <c r="U1405" t="str">
        <f t="shared" si="93"/>
        <v>Unaudited</v>
      </c>
    </row>
    <row r="1406" spans="1:21" x14ac:dyDescent="0.25">
      <c r="A1406" t="s">
        <v>438</v>
      </c>
      <c r="B1406" t="s">
        <v>1380</v>
      </c>
      <c r="C1406" t="s">
        <v>1381</v>
      </c>
      <c r="D1406" s="15">
        <v>1900</v>
      </c>
      <c r="E1406" s="121">
        <v>1</v>
      </c>
      <c r="F1406" t="s">
        <v>439</v>
      </c>
      <c r="G1406" s="121">
        <v>91</v>
      </c>
      <c r="H1406" t="s">
        <v>386</v>
      </c>
      <c r="I1406" t="s">
        <v>489</v>
      </c>
      <c r="J1406" t="s">
        <v>434</v>
      </c>
      <c r="K1406" t="s">
        <v>224</v>
      </c>
      <c r="L1406" s="755" t="s">
        <v>700</v>
      </c>
      <c r="M1406" t="s">
        <v>231</v>
      </c>
      <c r="N1406" s="680">
        <f t="shared" ca="1" si="94"/>
        <v>0</v>
      </c>
      <c r="O1406" s="680">
        <f t="shared" ca="1" si="94"/>
        <v>0</v>
      </c>
      <c r="P1406" s="680">
        <f t="shared" ca="1" si="94"/>
        <v>0</v>
      </c>
      <c r="Q1406" s="680">
        <f t="shared" ca="1" si="94"/>
        <v>0</v>
      </c>
      <c r="R1406" s="680">
        <f t="shared" ca="1" si="94"/>
        <v>0</v>
      </c>
      <c r="S1406" t="str">
        <f t="shared" si="91"/>
        <v>ASRCMS202202</v>
      </c>
      <c r="T1406" s="957">
        <f t="shared" si="92"/>
        <v>45230</v>
      </c>
      <c r="U1406" t="str">
        <f t="shared" si="93"/>
        <v>Unaudited</v>
      </c>
    </row>
    <row r="1407" spans="1:21" x14ac:dyDescent="0.25">
      <c r="A1407" t="s">
        <v>438</v>
      </c>
      <c r="B1407" t="s">
        <v>1380</v>
      </c>
      <c r="C1407" t="s">
        <v>1381</v>
      </c>
      <c r="D1407" s="15">
        <v>1900</v>
      </c>
      <c r="E1407" s="121">
        <v>1</v>
      </c>
      <c r="F1407" t="s">
        <v>439</v>
      </c>
      <c r="G1407" s="121">
        <v>91</v>
      </c>
      <c r="H1407" t="s">
        <v>386</v>
      </c>
      <c r="I1407" t="s">
        <v>489</v>
      </c>
      <c r="J1407" t="s">
        <v>434</v>
      </c>
      <c r="K1407" t="s">
        <v>224</v>
      </c>
      <c r="L1407" s="755">
        <v>2.21</v>
      </c>
      <c r="M1407" t="s">
        <v>467</v>
      </c>
      <c r="N1407" s="680">
        <f t="shared" ca="1" si="94"/>
        <v>0</v>
      </c>
      <c r="O1407" s="680">
        <f t="shared" ca="1" si="94"/>
        <v>0</v>
      </c>
      <c r="P1407" s="680">
        <f t="shared" ca="1" si="94"/>
        <v>0</v>
      </c>
      <c r="Q1407" s="680">
        <f t="shared" ca="1" si="94"/>
        <v>0</v>
      </c>
      <c r="R1407" s="680">
        <f t="shared" ca="1" si="94"/>
        <v>0</v>
      </c>
      <c r="S1407" t="str">
        <f t="shared" si="91"/>
        <v>ASRCMS202202</v>
      </c>
      <c r="T1407" s="957">
        <f t="shared" si="92"/>
        <v>45230</v>
      </c>
      <c r="U1407" t="str">
        <f t="shared" si="93"/>
        <v>Unaudited</v>
      </c>
    </row>
    <row r="1408" spans="1:21" x14ac:dyDescent="0.25">
      <c r="A1408" t="s">
        <v>438</v>
      </c>
      <c r="B1408" t="s">
        <v>1380</v>
      </c>
      <c r="C1408" t="s">
        <v>1381</v>
      </c>
      <c r="D1408" s="15">
        <v>1900</v>
      </c>
      <c r="E1408" s="121">
        <v>1</v>
      </c>
      <c r="F1408" t="s">
        <v>439</v>
      </c>
      <c r="G1408" s="121">
        <v>91</v>
      </c>
      <c r="H1408" t="s">
        <v>386</v>
      </c>
      <c r="I1408" t="s">
        <v>489</v>
      </c>
      <c r="J1408" t="s">
        <v>434</v>
      </c>
      <c r="K1408" t="s">
        <v>6</v>
      </c>
      <c r="L1408" s="755" t="s">
        <v>70</v>
      </c>
      <c r="M1408" t="s">
        <v>189</v>
      </c>
      <c r="N1408" s="680">
        <f t="shared" ca="1" si="94"/>
        <v>0</v>
      </c>
      <c r="O1408" s="680">
        <f t="shared" ca="1" si="94"/>
        <v>0</v>
      </c>
      <c r="P1408" s="680">
        <f t="shared" ca="1" si="94"/>
        <v>0</v>
      </c>
      <c r="Q1408" s="680">
        <f t="shared" ca="1" si="94"/>
        <v>0</v>
      </c>
      <c r="R1408" s="680">
        <f t="shared" ca="1" si="94"/>
        <v>0</v>
      </c>
      <c r="S1408" t="str">
        <f t="shared" si="91"/>
        <v>ASRCMS202202</v>
      </c>
      <c r="T1408" s="957">
        <f t="shared" si="92"/>
        <v>45230</v>
      </c>
      <c r="U1408" t="str">
        <f t="shared" si="93"/>
        <v>Unaudited</v>
      </c>
    </row>
    <row r="1409" spans="1:21" x14ac:dyDescent="0.25">
      <c r="A1409" t="s">
        <v>438</v>
      </c>
      <c r="B1409" t="s">
        <v>1380</v>
      </c>
      <c r="C1409" t="s">
        <v>1381</v>
      </c>
      <c r="D1409" s="15">
        <v>1900</v>
      </c>
      <c r="E1409" s="121">
        <v>1</v>
      </c>
      <c r="F1409" t="s">
        <v>439</v>
      </c>
      <c r="G1409" s="121">
        <v>91</v>
      </c>
      <c r="H1409" t="s">
        <v>386</v>
      </c>
      <c r="I1409" t="s">
        <v>489</v>
      </c>
      <c r="J1409" t="s">
        <v>434</v>
      </c>
      <c r="K1409" t="s">
        <v>6</v>
      </c>
      <c r="L1409" s="755" t="s">
        <v>71</v>
      </c>
      <c r="M1409" t="s">
        <v>232</v>
      </c>
      <c r="N1409" s="680">
        <f t="shared" ca="1" si="94"/>
        <v>0</v>
      </c>
      <c r="O1409" s="680">
        <f t="shared" ca="1" si="94"/>
        <v>0</v>
      </c>
      <c r="P1409" s="680">
        <f t="shared" ca="1" si="94"/>
        <v>0</v>
      </c>
      <c r="Q1409" s="680">
        <f t="shared" ca="1" si="94"/>
        <v>0</v>
      </c>
      <c r="R1409" s="680">
        <f t="shared" ca="1" si="94"/>
        <v>0</v>
      </c>
      <c r="S1409" t="str">
        <f t="shared" si="91"/>
        <v>ASRCMS202202</v>
      </c>
      <c r="T1409" s="957">
        <f t="shared" si="92"/>
        <v>45230</v>
      </c>
      <c r="U1409" t="str">
        <f t="shared" si="93"/>
        <v>Unaudited</v>
      </c>
    </row>
    <row r="1410" spans="1:21" x14ac:dyDescent="0.25">
      <c r="A1410" t="s">
        <v>438</v>
      </c>
      <c r="B1410" t="s">
        <v>1380</v>
      </c>
      <c r="C1410" t="s">
        <v>1381</v>
      </c>
      <c r="D1410" s="15">
        <v>1900</v>
      </c>
      <c r="E1410" s="121">
        <v>1</v>
      </c>
      <c r="F1410" t="s">
        <v>439</v>
      </c>
      <c r="G1410" s="121">
        <v>91</v>
      </c>
      <c r="H1410" t="s">
        <v>386</v>
      </c>
      <c r="I1410" t="s">
        <v>489</v>
      </c>
      <c r="J1410" t="s">
        <v>434</v>
      </c>
      <c r="K1410" t="s">
        <v>6</v>
      </c>
      <c r="L1410" s="755" t="s">
        <v>72</v>
      </c>
      <c r="M1410" t="s">
        <v>165</v>
      </c>
      <c r="N1410" s="680">
        <f t="shared" ca="1" si="94"/>
        <v>0</v>
      </c>
      <c r="O1410" s="680">
        <f t="shared" ca="1" si="94"/>
        <v>0</v>
      </c>
      <c r="P1410" s="680">
        <f t="shared" ca="1" si="94"/>
        <v>0</v>
      </c>
      <c r="Q1410" s="680">
        <f t="shared" ca="1" si="94"/>
        <v>0</v>
      </c>
      <c r="R1410" s="680">
        <f t="shared" ca="1" si="94"/>
        <v>0</v>
      </c>
      <c r="S1410" t="str">
        <f t="shared" ref="S1410:S1473" si="95">file_name</f>
        <v>ASRCMS202202</v>
      </c>
      <c r="T1410" s="957">
        <f t="shared" ref="T1410:T1473" si="96">file_date</f>
        <v>45230</v>
      </c>
      <c r="U1410" t="str">
        <f t="shared" ref="U1410:U1473" si="97">status</f>
        <v>Unaudited</v>
      </c>
    </row>
    <row r="1411" spans="1:21" x14ac:dyDescent="0.25">
      <c r="A1411" t="s">
        <v>438</v>
      </c>
      <c r="B1411" t="s">
        <v>1380</v>
      </c>
      <c r="C1411" t="s">
        <v>1381</v>
      </c>
      <c r="D1411" s="15">
        <v>1900</v>
      </c>
      <c r="E1411" s="121">
        <v>1</v>
      </c>
      <c r="F1411" t="s">
        <v>439</v>
      </c>
      <c r="G1411" s="121">
        <v>91</v>
      </c>
      <c r="H1411" t="s">
        <v>386</v>
      </c>
      <c r="I1411" t="s">
        <v>489</v>
      </c>
      <c r="J1411" t="s">
        <v>434</v>
      </c>
      <c r="K1411" t="s">
        <v>6</v>
      </c>
      <c r="L1411" s="755">
        <v>3.4</v>
      </c>
      <c r="M1411" t="s">
        <v>462</v>
      </c>
      <c r="N1411" s="680">
        <f t="shared" ca="1" si="94"/>
        <v>0</v>
      </c>
      <c r="O1411" s="680">
        <f t="shared" ca="1" si="94"/>
        <v>0</v>
      </c>
      <c r="P1411" s="680">
        <f t="shared" ca="1" si="94"/>
        <v>0</v>
      </c>
      <c r="Q1411" s="680">
        <f t="shared" ca="1" si="94"/>
        <v>0</v>
      </c>
      <c r="R1411" s="680">
        <f t="shared" ca="1" si="94"/>
        <v>0</v>
      </c>
      <c r="S1411" t="str">
        <f t="shared" si="95"/>
        <v>ASRCMS202202</v>
      </c>
      <c r="T1411" s="957">
        <f t="shared" si="96"/>
        <v>45230</v>
      </c>
      <c r="U1411" t="str">
        <f t="shared" si="97"/>
        <v>Unaudited</v>
      </c>
    </row>
    <row r="1412" spans="1:21" x14ac:dyDescent="0.25">
      <c r="A1412" t="s">
        <v>438</v>
      </c>
      <c r="B1412" t="s">
        <v>1380</v>
      </c>
      <c r="C1412" t="s">
        <v>1381</v>
      </c>
      <c r="D1412" s="15">
        <v>1900</v>
      </c>
      <c r="E1412" s="121">
        <v>1</v>
      </c>
      <c r="F1412" t="s">
        <v>439</v>
      </c>
      <c r="G1412" s="121">
        <v>91</v>
      </c>
      <c r="H1412" t="s">
        <v>386</v>
      </c>
      <c r="I1412" t="s">
        <v>489</v>
      </c>
      <c r="J1412" t="s">
        <v>434</v>
      </c>
      <c r="K1412" t="s">
        <v>435</v>
      </c>
      <c r="L1412" s="755">
        <v>4.5</v>
      </c>
      <c r="M1412" t="s">
        <v>32</v>
      </c>
      <c r="N1412" s="680">
        <f t="shared" ca="1" si="94"/>
        <v>0</v>
      </c>
      <c r="O1412" s="680">
        <f t="shared" ca="1" si="94"/>
        <v>0</v>
      </c>
      <c r="P1412" s="680">
        <f t="shared" ca="1" si="94"/>
        <v>0</v>
      </c>
      <c r="Q1412" s="680">
        <f t="shared" ca="1" si="94"/>
        <v>0</v>
      </c>
      <c r="R1412" s="680">
        <f t="shared" ca="1" si="94"/>
        <v>0</v>
      </c>
      <c r="S1412" t="str">
        <f t="shared" si="95"/>
        <v>ASRCMS202202</v>
      </c>
      <c r="T1412" s="957">
        <f t="shared" si="96"/>
        <v>45230</v>
      </c>
      <c r="U1412" t="str">
        <f t="shared" si="97"/>
        <v>Unaudited</v>
      </c>
    </row>
    <row r="1413" spans="1:21" x14ac:dyDescent="0.25">
      <c r="A1413" t="s">
        <v>438</v>
      </c>
      <c r="B1413" t="s">
        <v>1380</v>
      </c>
      <c r="C1413" t="s">
        <v>1381</v>
      </c>
      <c r="D1413" s="15">
        <v>1900</v>
      </c>
      <c r="E1413" s="121">
        <v>1</v>
      </c>
      <c r="F1413" t="s">
        <v>439</v>
      </c>
      <c r="G1413" s="121">
        <v>91</v>
      </c>
      <c r="H1413" t="s">
        <v>386</v>
      </c>
      <c r="I1413" t="s">
        <v>489</v>
      </c>
      <c r="J1413" t="s">
        <v>434</v>
      </c>
      <c r="K1413" t="s">
        <v>435</v>
      </c>
      <c r="L1413" s="755" t="s">
        <v>939</v>
      </c>
      <c r="M1413" t="s">
        <v>930</v>
      </c>
      <c r="N1413" s="680">
        <f t="shared" ca="1" si="94"/>
        <v>0</v>
      </c>
      <c r="O1413" s="680">
        <f t="shared" ca="1" si="94"/>
        <v>0</v>
      </c>
      <c r="P1413" s="680">
        <f t="shared" ca="1" si="94"/>
        <v>0</v>
      </c>
      <c r="Q1413" s="680">
        <f t="shared" ca="1" si="94"/>
        <v>0</v>
      </c>
      <c r="R1413" s="680">
        <f t="shared" ca="1" si="94"/>
        <v>0</v>
      </c>
      <c r="S1413" t="str">
        <f t="shared" si="95"/>
        <v>ASRCMS202202</v>
      </c>
      <c r="T1413" s="957">
        <f t="shared" si="96"/>
        <v>45230</v>
      </c>
      <c r="U1413" t="str">
        <f t="shared" si="97"/>
        <v>Unaudited</v>
      </c>
    </row>
    <row r="1414" spans="1:21" x14ac:dyDescent="0.25">
      <c r="A1414" t="s">
        <v>438</v>
      </c>
      <c r="B1414" t="s">
        <v>1380</v>
      </c>
      <c r="C1414" t="s">
        <v>1381</v>
      </c>
      <c r="D1414" s="15">
        <v>1900</v>
      </c>
      <c r="E1414" s="121">
        <v>1</v>
      </c>
      <c r="F1414" t="s">
        <v>439</v>
      </c>
      <c r="G1414" s="121">
        <v>91</v>
      </c>
      <c r="H1414" t="s">
        <v>386</v>
      </c>
      <c r="I1414" t="s">
        <v>489</v>
      </c>
      <c r="J1414" t="s">
        <v>434</v>
      </c>
      <c r="K1414" t="s">
        <v>435</v>
      </c>
      <c r="L1414" s="755" t="s">
        <v>194</v>
      </c>
      <c r="M1414" t="s">
        <v>40</v>
      </c>
      <c r="N1414" s="680">
        <f t="shared" ca="1" si="94"/>
        <v>0</v>
      </c>
      <c r="O1414" s="680">
        <f t="shared" ca="1" si="94"/>
        <v>0</v>
      </c>
      <c r="P1414" s="680">
        <f t="shared" ca="1" si="94"/>
        <v>0</v>
      </c>
      <c r="Q1414" s="680">
        <f t="shared" ca="1" si="94"/>
        <v>0</v>
      </c>
      <c r="R1414" s="680">
        <f t="shared" ca="1" si="94"/>
        <v>0</v>
      </c>
      <c r="S1414" t="str">
        <f t="shared" si="95"/>
        <v>ASRCMS202202</v>
      </c>
      <c r="T1414" s="957">
        <f t="shared" si="96"/>
        <v>45230</v>
      </c>
      <c r="U1414" t="str">
        <f t="shared" si="97"/>
        <v>Unaudited</v>
      </c>
    </row>
    <row r="1415" spans="1:21" x14ac:dyDescent="0.25">
      <c r="A1415" t="s">
        <v>438</v>
      </c>
      <c r="B1415" t="s">
        <v>1380</v>
      </c>
      <c r="C1415" t="s">
        <v>1381</v>
      </c>
      <c r="D1415" s="15">
        <v>1900</v>
      </c>
      <c r="E1415" s="121">
        <v>1</v>
      </c>
      <c r="F1415" t="s">
        <v>439</v>
      </c>
      <c r="G1415" s="121">
        <v>91</v>
      </c>
      <c r="H1415" t="s">
        <v>386</v>
      </c>
      <c r="I1415" t="s">
        <v>489</v>
      </c>
      <c r="J1415" t="s">
        <v>434</v>
      </c>
      <c r="K1415" t="s">
        <v>435</v>
      </c>
      <c r="L1415" s="755" t="s">
        <v>193</v>
      </c>
      <c r="M1415" t="s">
        <v>330</v>
      </c>
      <c r="N1415" s="680">
        <f t="shared" ca="1" si="94"/>
        <v>0</v>
      </c>
      <c r="O1415" s="680">
        <f t="shared" ca="1" si="94"/>
        <v>0</v>
      </c>
      <c r="P1415" s="680">
        <f t="shared" ca="1" si="94"/>
        <v>0</v>
      </c>
      <c r="Q1415" s="680">
        <f t="shared" ca="1" si="94"/>
        <v>0</v>
      </c>
      <c r="R1415" s="680">
        <f t="shared" ca="1" si="94"/>
        <v>0</v>
      </c>
      <c r="S1415" t="str">
        <f t="shared" si="95"/>
        <v>ASRCMS202202</v>
      </c>
      <c r="T1415" s="957">
        <f t="shared" si="96"/>
        <v>45230</v>
      </c>
      <c r="U1415" t="str">
        <f t="shared" si="97"/>
        <v>Unaudited</v>
      </c>
    </row>
    <row r="1416" spans="1:21" x14ac:dyDescent="0.25">
      <c r="A1416" t="s">
        <v>438</v>
      </c>
      <c r="B1416" t="s">
        <v>1380</v>
      </c>
      <c r="C1416" t="s">
        <v>1381</v>
      </c>
      <c r="D1416" s="15">
        <v>1900</v>
      </c>
      <c r="E1416" s="121">
        <v>1</v>
      </c>
      <c r="F1416" t="s">
        <v>439</v>
      </c>
      <c r="G1416" s="121">
        <v>91</v>
      </c>
      <c r="H1416" t="s">
        <v>386</v>
      </c>
      <c r="I1416" t="s">
        <v>489</v>
      </c>
      <c r="J1416" t="s">
        <v>451</v>
      </c>
      <c r="K1416" t="s">
        <v>436</v>
      </c>
      <c r="L1416" s="755" t="s">
        <v>79</v>
      </c>
      <c r="M1416" t="s">
        <v>27</v>
      </c>
      <c r="N1416" s="680">
        <f t="shared" ca="1" si="94"/>
        <v>0</v>
      </c>
      <c r="O1416" s="680">
        <f t="shared" ca="1" si="94"/>
        <v>0</v>
      </c>
      <c r="P1416" s="680">
        <f t="shared" ca="1" si="94"/>
        <v>0</v>
      </c>
      <c r="Q1416" s="680">
        <f t="shared" ca="1" si="94"/>
        <v>0</v>
      </c>
      <c r="R1416" s="680">
        <f t="shared" ca="1" si="94"/>
        <v>0</v>
      </c>
      <c r="S1416" t="str">
        <f t="shared" si="95"/>
        <v>ASRCMS202202</v>
      </c>
      <c r="T1416" s="957">
        <f t="shared" si="96"/>
        <v>45230</v>
      </c>
      <c r="U1416" t="str">
        <f t="shared" si="97"/>
        <v>Unaudited</v>
      </c>
    </row>
    <row r="1417" spans="1:21" x14ac:dyDescent="0.25">
      <c r="A1417" t="s">
        <v>438</v>
      </c>
      <c r="B1417" t="s">
        <v>1380</v>
      </c>
      <c r="C1417" t="s">
        <v>1381</v>
      </c>
      <c r="D1417" s="15">
        <v>1900</v>
      </c>
      <c r="E1417" s="121">
        <v>1</v>
      </c>
      <c r="F1417" t="s">
        <v>439</v>
      </c>
      <c r="G1417" s="121">
        <v>91</v>
      </c>
      <c r="H1417" t="s">
        <v>386</v>
      </c>
      <c r="I1417" t="s">
        <v>489</v>
      </c>
      <c r="J1417" t="s">
        <v>451</v>
      </c>
      <c r="K1417" t="s">
        <v>436</v>
      </c>
      <c r="L1417" s="755" t="s">
        <v>80</v>
      </c>
      <c r="M1417" t="s">
        <v>98</v>
      </c>
      <c r="N1417" s="680">
        <f t="shared" ca="1" si="94"/>
        <v>0</v>
      </c>
      <c r="O1417" s="680">
        <f t="shared" ca="1" si="94"/>
        <v>0</v>
      </c>
      <c r="P1417" s="680">
        <f t="shared" ca="1" si="94"/>
        <v>0</v>
      </c>
      <c r="Q1417" s="680">
        <f t="shared" ca="1" si="94"/>
        <v>0</v>
      </c>
      <c r="R1417" s="680">
        <f t="shared" ca="1" si="94"/>
        <v>0</v>
      </c>
      <c r="S1417" t="str">
        <f t="shared" si="95"/>
        <v>ASRCMS202202</v>
      </c>
      <c r="T1417" s="957">
        <f t="shared" si="96"/>
        <v>45230</v>
      </c>
      <c r="U1417" t="str">
        <f t="shared" si="97"/>
        <v>Unaudited</v>
      </c>
    </row>
    <row r="1418" spans="1:21" x14ac:dyDescent="0.25">
      <c r="A1418" t="s">
        <v>438</v>
      </c>
      <c r="B1418" t="s">
        <v>1380</v>
      </c>
      <c r="C1418" t="s">
        <v>1381</v>
      </c>
      <c r="D1418" s="15">
        <v>1900</v>
      </c>
      <c r="E1418" s="121">
        <v>1</v>
      </c>
      <c r="F1418" t="s">
        <v>439</v>
      </c>
      <c r="G1418" s="121">
        <v>91</v>
      </c>
      <c r="H1418" t="s">
        <v>386</v>
      </c>
      <c r="I1418" t="s">
        <v>489</v>
      </c>
      <c r="J1418" t="s">
        <v>451</v>
      </c>
      <c r="K1418" t="s">
        <v>436</v>
      </c>
      <c r="L1418" s="755" t="s">
        <v>81</v>
      </c>
      <c r="M1418" t="s">
        <v>99</v>
      </c>
      <c r="N1418" s="680">
        <f t="shared" ca="1" si="94"/>
        <v>0</v>
      </c>
      <c r="O1418" s="680">
        <f t="shared" ca="1" si="94"/>
        <v>0</v>
      </c>
      <c r="P1418" s="680">
        <f t="shared" ca="1" si="94"/>
        <v>0</v>
      </c>
      <c r="Q1418" s="680">
        <f t="shared" ca="1" si="94"/>
        <v>0</v>
      </c>
      <c r="R1418" s="680">
        <f t="shared" ca="1" si="94"/>
        <v>0</v>
      </c>
      <c r="S1418" t="str">
        <f t="shared" si="95"/>
        <v>ASRCMS202202</v>
      </c>
      <c r="T1418" s="957">
        <f t="shared" si="96"/>
        <v>45230</v>
      </c>
      <c r="U1418" t="str">
        <f t="shared" si="97"/>
        <v>Unaudited</v>
      </c>
    </row>
    <row r="1419" spans="1:21" x14ac:dyDescent="0.25">
      <c r="A1419" t="s">
        <v>438</v>
      </c>
      <c r="B1419" t="s">
        <v>1380</v>
      </c>
      <c r="C1419" t="s">
        <v>1381</v>
      </c>
      <c r="D1419" s="15">
        <v>1900</v>
      </c>
      <c r="E1419" s="121">
        <v>1</v>
      </c>
      <c r="F1419" t="s">
        <v>439</v>
      </c>
      <c r="G1419" s="121">
        <v>91</v>
      </c>
      <c r="H1419" t="s">
        <v>386</v>
      </c>
      <c r="I1419" t="s">
        <v>489</v>
      </c>
      <c r="J1419" t="s">
        <v>451</v>
      </c>
      <c r="K1419" t="s">
        <v>436</v>
      </c>
      <c r="L1419" s="755" t="s">
        <v>82</v>
      </c>
      <c r="M1419" t="s">
        <v>100</v>
      </c>
      <c r="N1419" s="680">
        <f t="shared" ca="1" si="94"/>
        <v>0</v>
      </c>
      <c r="O1419" s="680">
        <f t="shared" ca="1" si="94"/>
        <v>0</v>
      </c>
      <c r="P1419" s="680">
        <f t="shared" ca="1" si="94"/>
        <v>0</v>
      </c>
      <c r="Q1419" s="680">
        <f t="shared" ca="1" si="94"/>
        <v>0</v>
      </c>
      <c r="R1419" s="680">
        <f t="shared" ca="1" si="94"/>
        <v>0</v>
      </c>
      <c r="S1419" t="str">
        <f t="shared" si="95"/>
        <v>ASRCMS202202</v>
      </c>
      <c r="T1419" s="957">
        <f t="shared" si="96"/>
        <v>45230</v>
      </c>
      <c r="U1419" t="str">
        <f t="shared" si="97"/>
        <v>Unaudited</v>
      </c>
    </row>
    <row r="1420" spans="1:21" x14ac:dyDescent="0.25">
      <c r="A1420" t="s">
        <v>438</v>
      </c>
      <c r="B1420" t="s">
        <v>1380</v>
      </c>
      <c r="C1420" t="s">
        <v>1381</v>
      </c>
      <c r="D1420" s="15">
        <v>1900</v>
      </c>
      <c r="E1420" s="121">
        <v>1</v>
      </c>
      <c r="F1420" t="s">
        <v>439</v>
      </c>
      <c r="G1420" s="121">
        <v>91</v>
      </c>
      <c r="H1420" t="s">
        <v>386</v>
      </c>
      <c r="I1420" t="s">
        <v>489</v>
      </c>
      <c r="J1420" t="s">
        <v>451</v>
      </c>
      <c r="K1420" t="s">
        <v>436</v>
      </c>
      <c r="L1420" s="755" t="s">
        <v>217</v>
      </c>
      <c r="M1420" t="s">
        <v>101</v>
      </c>
      <c r="N1420" s="680">
        <f t="shared" ca="1" si="94"/>
        <v>0</v>
      </c>
      <c r="O1420" s="680">
        <f t="shared" ca="1" si="94"/>
        <v>0</v>
      </c>
      <c r="P1420" s="680">
        <f t="shared" ca="1" si="94"/>
        <v>0</v>
      </c>
      <c r="Q1420" s="680">
        <f t="shared" ca="1" si="94"/>
        <v>0</v>
      </c>
      <c r="R1420" s="680">
        <f t="shared" ca="1" si="94"/>
        <v>0</v>
      </c>
      <c r="S1420" t="str">
        <f t="shared" si="95"/>
        <v>ASRCMS202202</v>
      </c>
      <c r="T1420" s="957">
        <f t="shared" si="96"/>
        <v>45230</v>
      </c>
      <c r="U1420" t="str">
        <f t="shared" si="97"/>
        <v>Unaudited</v>
      </c>
    </row>
    <row r="1421" spans="1:21" x14ac:dyDescent="0.25">
      <c r="A1421" t="s">
        <v>438</v>
      </c>
      <c r="B1421" t="s">
        <v>1380</v>
      </c>
      <c r="C1421" t="s">
        <v>1381</v>
      </c>
      <c r="D1421" s="15">
        <v>1900</v>
      </c>
      <c r="E1421" s="121">
        <v>1</v>
      </c>
      <c r="F1421" t="s">
        <v>439</v>
      </c>
      <c r="G1421" s="121">
        <v>91</v>
      </c>
      <c r="H1421" t="s">
        <v>386</v>
      </c>
      <c r="I1421" t="s">
        <v>489</v>
      </c>
      <c r="J1421" t="s">
        <v>451</v>
      </c>
      <c r="K1421" t="s">
        <v>436</v>
      </c>
      <c r="L1421" s="755" t="s">
        <v>216</v>
      </c>
      <c r="M1421" t="s">
        <v>28</v>
      </c>
      <c r="N1421" s="680">
        <f t="shared" ca="1" si="94"/>
        <v>0</v>
      </c>
      <c r="O1421" s="680">
        <f t="shared" ca="1" si="94"/>
        <v>0</v>
      </c>
      <c r="P1421" s="680">
        <f t="shared" ca="1" si="94"/>
        <v>0</v>
      </c>
      <c r="Q1421" s="680">
        <f t="shared" ca="1" si="94"/>
        <v>0</v>
      </c>
      <c r="R1421" s="680">
        <f t="shared" ca="1" si="94"/>
        <v>0</v>
      </c>
      <c r="S1421" t="str">
        <f t="shared" si="95"/>
        <v>ASRCMS202202</v>
      </c>
      <c r="T1421" s="957">
        <f t="shared" si="96"/>
        <v>45230</v>
      </c>
      <c r="U1421" t="str">
        <f t="shared" si="97"/>
        <v>Unaudited</v>
      </c>
    </row>
    <row r="1422" spans="1:21" x14ac:dyDescent="0.25">
      <c r="A1422" t="s">
        <v>438</v>
      </c>
      <c r="B1422" t="s">
        <v>1380</v>
      </c>
      <c r="C1422" t="s">
        <v>1381</v>
      </c>
      <c r="D1422" s="15">
        <v>1900</v>
      </c>
      <c r="E1422" s="121">
        <v>1</v>
      </c>
      <c r="F1422" t="s">
        <v>439</v>
      </c>
      <c r="G1422" s="121">
        <v>91</v>
      </c>
      <c r="H1422" t="s">
        <v>386</v>
      </c>
      <c r="I1422" t="s">
        <v>489</v>
      </c>
      <c r="J1422" t="s">
        <v>437</v>
      </c>
      <c r="K1422" t="s">
        <v>437</v>
      </c>
      <c r="L1422" s="755" t="s">
        <v>84</v>
      </c>
      <c r="M1422" t="s">
        <v>328</v>
      </c>
      <c r="N1422" s="680">
        <f t="shared" ca="1" si="94"/>
        <v>0</v>
      </c>
      <c r="O1422" s="680">
        <f t="shared" ca="1" si="94"/>
        <v>0</v>
      </c>
      <c r="P1422" s="680">
        <f t="shared" ca="1" si="94"/>
        <v>0</v>
      </c>
      <c r="Q1422" s="680">
        <f t="shared" ca="1" si="94"/>
        <v>0</v>
      </c>
      <c r="R1422" s="680">
        <f t="shared" ca="1" si="94"/>
        <v>0</v>
      </c>
      <c r="S1422" t="str">
        <f t="shared" si="95"/>
        <v>ASRCMS202202</v>
      </c>
      <c r="T1422" s="957">
        <f t="shared" si="96"/>
        <v>45230</v>
      </c>
      <c r="U1422" t="str">
        <f t="shared" si="97"/>
        <v>Unaudited</v>
      </c>
    </row>
    <row r="1423" spans="1:21" x14ac:dyDescent="0.25">
      <c r="A1423" t="s">
        <v>438</v>
      </c>
      <c r="B1423" t="s">
        <v>1380</v>
      </c>
      <c r="C1423" t="s">
        <v>1381</v>
      </c>
      <c r="D1423" s="15">
        <v>1900</v>
      </c>
      <c r="E1423" s="121">
        <v>1</v>
      </c>
      <c r="F1423" t="s">
        <v>439</v>
      </c>
      <c r="G1423" s="121">
        <v>91</v>
      </c>
      <c r="H1423" t="s">
        <v>386</v>
      </c>
      <c r="I1423" t="s">
        <v>489</v>
      </c>
      <c r="J1423" t="s">
        <v>437</v>
      </c>
      <c r="K1423" t="s">
        <v>437</v>
      </c>
      <c r="L1423" s="755" t="s">
        <v>85</v>
      </c>
      <c r="M1423" t="s">
        <v>326</v>
      </c>
      <c r="N1423" s="680">
        <f t="shared" ca="1" si="94"/>
        <v>0</v>
      </c>
      <c r="O1423" s="680">
        <f t="shared" ca="1" si="94"/>
        <v>0</v>
      </c>
      <c r="P1423" s="680">
        <f t="shared" ca="1" si="94"/>
        <v>0</v>
      </c>
      <c r="Q1423" s="680">
        <f t="shared" ca="1" si="94"/>
        <v>0</v>
      </c>
      <c r="R1423" s="680">
        <f t="shared" ca="1" si="94"/>
        <v>0</v>
      </c>
      <c r="S1423" t="str">
        <f t="shared" si="95"/>
        <v>ASRCMS202202</v>
      </c>
      <c r="T1423" s="957">
        <f t="shared" si="96"/>
        <v>45230</v>
      </c>
      <c r="U1423" t="str">
        <f t="shared" si="97"/>
        <v>Unaudited</v>
      </c>
    </row>
    <row r="1424" spans="1:21" x14ac:dyDescent="0.25">
      <c r="A1424" t="s">
        <v>438</v>
      </c>
      <c r="B1424" t="s">
        <v>1380</v>
      </c>
      <c r="C1424" t="s">
        <v>1381</v>
      </c>
      <c r="D1424" s="15">
        <v>1900</v>
      </c>
      <c r="E1424" s="121">
        <v>1</v>
      </c>
      <c r="F1424" t="s">
        <v>439</v>
      </c>
      <c r="G1424" s="121">
        <v>91</v>
      </c>
      <c r="H1424" t="s">
        <v>386</v>
      </c>
      <c r="I1424" t="s">
        <v>489</v>
      </c>
      <c r="J1424" t="s">
        <v>437</v>
      </c>
      <c r="K1424" t="s">
        <v>437</v>
      </c>
      <c r="L1424" s="755" t="s">
        <v>86</v>
      </c>
      <c r="M1424" t="s">
        <v>495</v>
      </c>
      <c r="N1424" s="680">
        <f t="shared" ca="1" si="94"/>
        <v>0</v>
      </c>
      <c r="O1424" s="680">
        <f t="shared" ca="1" si="94"/>
        <v>0</v>
      </c>
      <c r="P1424" s="680">
        <f t="shared" ca="1" si="94"/>
        <v>0</v>
      </c>
      <c r="Q1424" s="680">
        <f t="shared" ca="1" si="94"/>
        <v>0</v>
      </c>
      <c r="R1424" s="680">
        <f t="shared" ca="1" si="94"/>
        <v>0</v>
      </c>
      <c r="S1424" t="str">
        <f t="shared" si="95"/>
        <v>ASRCMS202202</v>
      </c>
      <c r="T1424" s="957">
        <f t="shared" si="96"/>
        <v>45230</v>
      </c>
      <c r="U1424" t="str">
        <f t="shared" si="97"/>
        <v>Unaudited</v>
      </c>
    </row>
    <row r="1425" spans="1:21" x14ac:dyDescent="0.25">
      <c r="A1425" t="s">
        <v>438</v>
      </c>
      <c r="B1425" t="s">
        <v>1380</v>
      </c>
      <c r="C1425" t="s">
        <v>1381</v>
      </c>
      <c r="D1425" s="15">
        <v>1900</v>
      </c>
      <c r="E1425" s="121">
        <v>1</v>
      </c>
      <c r="F1425" t="s">
        <v>439</v>
      </c>
      <c r="G1425" s="121">
        <v>91</v>
      </c>
      <c r="H1425" t="s">
        <v>386</v>
      </c>
      <c r="I1425" t="s">
        <v>489</v>
      </c>
      <c r="J1425" t="s">
        <v>437</v>
      </c>
      <c r="K1425" t="s">
        <v>437</v>
      </c>
      <c r="L1425" s="755" t="s">
        <v>87</v>
      </c>
      <c r="M1425" t="s">
        <v>496</v>
      </c>
      <c r="N1425" s="680">
        <f t="shared" ca="1" si="94"/>
        <v>0</v>
      </c>
      <c r="O1425" s="680">
        <f t="shared" ca="1" si="94"/>
        <v>0</v>
      </c>
      <c r="P1425" s="680">
        <f t="shared" ca="1" si="94"/>
        <v>0</v>
      </c>
      <c r="Q1425" s="680">
        <f t="shared" ca="1" si="94"/>
        <v>0</v>
      </c>
      <c r="R1425" s="680">
        <f t="shared" ca="1" si="94"/>
        <v>0</v>
      </c>
      <c r="S1425" t="str">
        <f t="shared" si="95"/>
        <v>ASRCMS202202</v>
      </c>
      <c r="T1425" s="957">
        <f t="shared" si="96"/>
        <v>45230</v>
      </c>
      <c r="U1425" t="str">
        <f t="shared" si="97"/>
        <v>Unaudited</v>
      </c>
    </row>
    <row r="1426" spans="1:21" x14ac:dyDescent="0.25">
      <c r="A1426" t="s">
        <v>438</v>
      </c>
      <c r="B1426" t="s">
        <v>1380</v>
      </c>
      <c r="C1426" t="s">
        <v>1381</v>
      </c>
      <c r="D1426" s="15">
        <v>1900</v>
      </c>
      <c r="E1426" s="121">
        <v>1</v>
      </c>
      <c r="F1426" t="s">
        <v>439</v>
      </c>
      <c r="G1426" s="121">
        <v>91</v>
      </c>
      <c r="H1426" t="s">
        <v>386</v>
      </c>
      <c r="I1426" t="s">
        <v>489</v>
      </c>
      <c r="J1426" t="s">
        <v>437</v>
      </c>
      <c r="K1426" t="s">
        <v>437</v>
      </c>
      <c r="L1426" s="755" t="s">
        <v>214</v>
      </c>
      <c r="M1426" t="s">
        <v>497</v>
      </c>
      <c r="N1426" s="680">
        <f t="shared" ca="1" si="94"/>
        <v>0</v>
      </c>
      <c r="O1426" s="680">
        <f t="shared" ca="1" si="94"/>
        <v>0</v>
      </c>
      <c r="P1426" s="680">
        <f t="shared" ca="1" si="94"/>
        <v>0</v>
      </c>
      <c r="Q1426" s="680">
        <f t="shared" ca="1" si="94"/>
        <v>0</v>
      </c>
      <c r="R1426" s="680">
        <f t="shared" ca="1" si="94"/>
        <v>0</v>
      </c>
      <c r="S1426" t="str">
        <f t="shared" si="95"/>
        <v>ASRCMS202202</v>
      </c>
      <c r="T1426" s="957">
        <f t="shared" si="96"/>
        <v>45230</v>
      </c>
      <c r="U1426" t="str">
        <f t="shared" si="97"/>
        <v>Unaudited</v>
      </c>
    </row>
    <row r="1427" spans="1:21" x14ac:dyDescent="0.25">
      <c r="A1427" t="s">
        <v>438</v>
      </c>
      <c r="B1427" t="s">
        <v>1380</v>
      </c>
      <c r="C1427" t="s">
        <v>1381</v>
      </c>
      <c r="D1427" s="15">
        <v>1900</v>
      </c>
      <c r="E1427" s="121">
        <v>1</v>
      </c>
      <c r="F1427" t="s">
        <v>439</v>
      </c>
      <c r="G1427" s="121">
        <v>91</v>
      </c>
      <c r="H1427" t="s">
        <v>386</v>
      </c>
      <c r="I1427" t="s">
        <v>490</v>
      </c>
      <c r="J1427" t="s">
        <v>26</v>
      </c>
      <c r="K1427" t="s">
        <v>26</v>
      </c>
      <c r="L1427" s="755" t="s">
        <v>205</v>
      </c>
      <c r="M1427" t="s">
        <v>26</v>
      </c>
      <c r="N1427" s="680">
        <f t="shared" ca="1" si="94"/>
        <v>0</v>
      </c>
      <c r="O1427" s="680">
        <f t="shared" ca="1" si="94"/>
        <v>0</v>
      </c>
      <c r="P1427" s="680">
        <f t="shared" ca="1" si="94"/>
        <v>0</v>
      </c>
      <c r="Q1427" s="680">
        <f t="shared" ca="1" si="94"/>
        <v>0</v>
      </c>
      <c r="R1427" s="680">
        <f t="shared" ca="1" si="94"/>
        <v>0</v>
      </c>
      <c r="S1427" t="str">
        <f t="shared" si="95"/>
        <v>ASRCMS202202</v>
      </c>
      <c r="T1427" s="957">
        <f t="shared" si="96"/>
        <v>45230</v>
      </c>
      <c r="U1427" t="str">
        <f t="shared" si="97"/>
        <v>Unaudited</v>
      </c>
    </row>
    <row r="1428" spans="1:21" x14ac:dyDescent="0.25">
      <c r="A1428" t="s">
        <v>438</v>
      </c>
      <c r="B1428" t="s">
        <v>1380</v>
      </c>
      <c r="C1428" t="s">
        <v>1381</v>
      </c>
      <c r="D1428" s="15">
        <v>1900</v>
      </c>
      <c r="E1428" s="121">
        <v>1</v>
      </c>
      <c r="F1428" t="s">
        <v>440</v>
      </c>
      <c r="G1428" s="121">
        <v>182</v>
      </c>
      <c r="H1428" t="s">
        <v>386</v>
      </c>
      <c r="I1428" t="s">
        <v>433</v>
      </c>
      <c r="J1428" t="s">
        <v>433</v>
      </c>
      <c r="K1428" t="s">
        <v>433</v>
      </c>
      <c r="M1428" t="s">
        <v>433</v>
      </c>
      <c r="N1428" s="680">
        <f t="shared" ca="1" si="94"/>
        <v>0</v>
      </c>
      <c r="O1428" s="680">
        <f t="shared" ca="1" si="94"/>
        <v>0</v>
      </c>
      <c r="P1428" s="680">
        <f t="shared" ca="1" si="94"/>
        <v>0</v>
      </c>
      <c r="Q1428" s="680">
        <f t="shared" ca="1" si="94"/>
        <v>0</v>
      </c>
      <c r="R1428" s="680">
        <f t="shared" ca="1" si="94"/>
        <v>0</v>
      </c>
      <c r="S1428" t="str">
        <f t="shared" si="95"/>
        <v>ASRCMS202202</v>
      </c>
      <c r="T1428" s="957">
        <f t="shared" si="96"/>
        <v>45230</v>
      </c>
      <c r="U1428" t="str">
        <f t="shared" si="97"/>
        <v>Unaudited</v>
      </c>
    </row>
    <row r="1429" spans="1:21" x14ac:dyDescent="0.25">
      <c r="A1429" t="s">
        <v>438</v>
      </c>
      <c r="B1429" t="s">
        <v>1380</v>
      </c>
      <c r="C1429" t="s">
        <v>1381</v>
      </c>
      <c r="D1429" s="15">
        <v>1900</v>
      </c>
      <c r="E1429" s="121">
        <v>1</v>
      </c>
      <c r="F1429" t="s">
        <v>440</v>
      </c>
      <c r="G1429" s="121">
        <v>182</v>
      </c>
      <c r="H1429" t="s">
        <v>386</v>
      </c>
      <c r="I1429" t="s">
        <v>488</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ASRCMS202202</v>
      </c>
      <c r="T1429" s="957">
        <f t="shared" si="96"/>
        <v>45230</v>
      </c>
      <c r="U1429" t="str">
        <f t="shared" si="97"/>
        <v>Unaudited</v>
      </c>
    </row>
    <row r="1430" spans="1:21" x14ac:dyDescent="0.25">
      <c r="A1430" t="s">
        <v>438</v>
      </c>
      <c r="B1430" t="s">
        <v>1380</v>
      </c>
      <c r="C1430" t="s">
        <v>1381</v>
      </c>
      <c r="D1430" s="15">
        <v>1900</v>
      </c>
      <c r="E1430" s="121">
        <v>1</v>
      </c>
      <c r="F1430" t="s">
        <v>440</v>
      </c>
      <c r="G1430" s="121">
        <v>182</v>
      </c>
      <c r="H1430" t="s">
        <v>386</v>
      </c>
      <c r="I1430" t="s">
        <v>488</v>
      </c>
      <c r="J1430" t="s">
        <v>12</v>
      </c>
      <c r="K1430" t="s">
        <v>223</v>
      </c>
      <c r="L1430" s="755">
        <v>1.2</v>
      </c>
      <c r="M1430" t="s">
        <v>223</v>
      </c>
      <c r="N1430" s="680">
        <f t="shared" ca="1" si="94"/>
        <v>0</v>
      </c>
      <c r="O1430" s="680">
        <f t="shared" ca="1" si="94"/>
        <v>0</v>
      </c>
      <c r="P1430" s="680">
        <f t="shared" ca="1" si="94"/>
        <v>0</v>
      </c>
      <c r="Q1430" s="680">
        <f t="shared" ca="1" si="94"/>
        <v>0</v>
      </c>
      <c r="R1430" s="680">
        <f t="shared" ca="1" si="94"/>
        <v>0</v>
      </c>
      <c r="S1430" t="str">
        <f t="shared" si="95"/>
        <v>ASRCMS202202</v>
      </c>
      <c r="T1430" s="957">
        <f t="shared" si="96"/>
        <v>45230</v>
      </c>
      <c r="U1430" t="str">
        <f t="shared" si="97"/>
        <v>Unaudited</v>
      </c>
    </row>
    <row r="1431" spans="1:21" x14ac:dyDescent="0.25">
      <c r="A1431" t="s">
        <v>438</v>
      </c>
      <c r="B1431" t="s">
        <v>1380</v>
      </c>
      <c r="C1431" t="s">
        <v>1381</v>
      </c>
      <c r="D1431" s="15">
        <v>1900</v>
      </c>
      <c r="E1431" s="121">
        <v>1</v>
      </c>
      <c r="F1431" t="s">
        <v>440</v>
      </c>
      <c r="G1431" s="121">
        <v>182</v>
      </c>
      <c r="H1431" t="s">
        <v>386</v>
      </c>
      <c r="I1431" t="s">
        <v>488</v>
      </c>
      <c r="J1431" t="s">
        <v>12</v>
      </c>
      <c r="K1431" t="s">
        <v>1318</v>
      </c>
      <c r="L1431" s="755" t="s">
        <v>1314</v>
      </c>
      <c r="M1431" t="s">
        <v>1318</v>
      </c>
      <c r="N1431" s="680">
        <f t="shared" ca="1" si="94"/>
        <v>0</v>
      </c>
      <c r="O1431" s="680">
        <f t="shared" ca="1" si="94"/>
        <v>0</v>
      </c>
      <c r="P1431" s="680">
        <f t="shared" ca="1" si="94"/>
        <v>0</v>
      </c>
      <c r="Q1431" s="680">
        <f t="shared" ca="1" si="94"/>
        <v>0</v>
      </c>
      <c r="R1431" s="680">
        <f t="shared" ca="1" si="94"/>
        <v>0</v>
      </c>
      <c r="S1431" t="str">
        <f t="shared" si="95"/>
        <v>ASRCMS202202</v>
      </c>
      <c r="T1431" s="957">
        <f t="shared" si="96"/>
        <v>45230</v>
      </c>
      <c r="U1431" t="str">
        <f t="shared" si="97"/>
        <v>Unaudited</v>
      </c>
    </row>
    <row r="1432" spans="1:21" x14ac:dyDescent="0.25">
      <c r="A1432" t="s">
        <v>438</v>
      </c>
      <c r="B1432" t="s">
        <v>1380</v>
      </c>
      <c r="C1432" t="s">
        <v>1381</v>
      </c>
      <c r="D1432" s="15">
        <v>1900</v>
      </c>
      <c r="E1432" s="121">
        <v>1</v>
      </c>
      <c r="F1432" t="s">
        <v>440</v>
      </c>
      <c r="G1432" s="121">
        <v>182</v>
      </c>
      <c r="H1432" t="s">
        <v>386</v>
      </c>
      <c r="I1432" t="s">
        <v>488</v>
      </c>
      <c r="J1432" t="s">
        <v>12</v>
      </c>
      <c r="K1432" t="s">
        <v>1320</v>
      </c>
      <c r="L1432" s="755" t="s">
        <v>1319</v>
      </c>
      <c r="M1432" t="s">
        <v>1320</v>
      </c>
      <c r="N1432" s="680">
        <f t="shared" ca="1" si="94"/>
        <v>0</v>
      </c>
      <c r="O1432" s="680">
        <f t="shared" ca="1" si="94"/>
        <v>0</v>
      </c>
      <c r="P1432" s="680">
        <f t="shared" ca="1" si="94"/>
        <v>0</v>
      </c>
      <c r="Q1432" s="680">
        <f t="shared" ca="1" si="94"/>
        <v>0</v>
      </c>
      <c r="R1432" s="680">
        <f t="shared" ca="1" si="94"/>
        <v>0</v>
      </c>
      <c r="S1432" t="str">
        <f t="shared" si="95"/>
        <v>ASRCMS202202</v>
      </c>
      <c r="T1432" s="957">
        <f t="shared" si="96"/>
        <v>45230</v>
      </c>
      <c r="U1432" t="str">
        <f t="shared" si="97"/>
        <v>Unaudited</v>
      </c>
    </row>
    <row r="1433" spans="1:21" x14ac:dyDescent="0.25">
      <c r="A1433" t="s">
        <v>438</v>
      </c>
      <c r="B1433" t="s">
        <v>1380</v>
      </c>
      <c r="C1433" t="s">
        <v>1381</v>
      </c>
      <c r="D1433" s="15">
        <v>1900</v>
      </c>
      <c r="E1433" s="121">
        <v>1</v>
      </c>
      <c r="F1433" t="s">
        <v>440</v>
      </c>
      <c r="G1433" s="121">
        <v>182</v>
      </c>
      <c r="H1433" t="s">
        <v>386</v>
      </c>
      <c r="I1433" t="s">
        <v>488</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ASRCMS202202</v>
      </c>
      <c r="T1433" s="957">
        <f t="shared" si="96"/>
        <v>45230</v>
      </c>
      <c r="U1433" t="str">
        <f t="shared" si="97"/>
        <v>Unaudited</v>
      </c>
    </row>
    <row r="1434" spans="1:21" x14ac:dyDescent="0.25">
      <c r="A1434" t="s">
        <v>438</v>
      </c>
      <c r="B1434" t="s">
        <v>1380</v>
      </c>
      <c r="C1434" t="s">
        <v>1381</v>
      </c>
      <c r="D1434" s="15">
        <v>1900</v>
      </c>
      <c r="E1434" s="121">
        <v>1</v>
      </c>
      <c r="F1434" t="s">
        <v>440</v>
      </c>
      <c r="G1434" s="121">
        <v>182</v>
      </c>
      <c r="H1434" t="s">
        <v>386</v>
      </c>
      <c r="I1434" t="s">
        <v>489</v>
      </c>
      <c r="J1434" t="s">
        <v>434</v>
      </c>
      <c r="K1434" t="s">
        <v>791</v>
      </c>
      <c r="L1434" s="755">
        <v>2.1</v>
      </c>
      <c r="M1434" t="s">
        <v>726</v>
      </c>
      <c r="N1434" s="680">
        <f t="shared" ca="1" si="94"/>
        <v>0</v>
      </c>
      <c r="O1434" s="680">
        <f t="shared" ca="1" si="94"/>
        <v>0</v>
      </c>
      <c r="P1434" s="680">
        <f t="shared" ca="1" si="94"/>
        <v>0</v>
      </c>
      <c r="Q1434" s="680">
        <f t="shared" ca="1" si="94"/>
        <v>0</v>
      </c>
      <c r="R1434" s="680">
        <f t="shared" ca="1" si="94"/>
        <v>0</v>
      </c>
      <c r="S1434" t="str">
        <f t="shared" si="95"/>
        <v>ASRCMS202202</v>
      </c>
      <c r="T1434" s="957">
        <f t="shared" si="96"/>
        <v>45230</v>
      </c>
      <c r="U1434" t="str">
        <f t="shared" si="97"/>
        <v>Unaudited</v>
      </c>
    </row>
    <row r="1435" spans="1:21" x14ac:dyDescent="0.25">
      <c r="A1435" t="s">
        <v>438</v>
      </c>
      <c r="B1435" t="s">
        <v>1380</v>
      </c>
      <c r="C1435" t="s">
        <v>1381</v>
      </c>
      <c r="D1435" s="15">
        <v>1900</v>
      </c>
      <c r="E1435" s="121">
        <v>1</v>
      </c>
      <c r="F1435" t="s">
        <v>440</v>
      </c>
      <c r="G1435" s="121">
        <v>182</v>
      </c>
      <c r="H1435" t="s">
        <v>386</v>
      </c>
      <c r="I1435" t="s">
        <v>489</v>
      </c>
      <c r="J1435" t="s">
        <v>434</v>
      </c>
      <c r="K1435" t="s">
        <v>791</v>
      </c>
      <c r="L1435" s="755">
        <v>2.2000000000000002</v>
      </c>
      <c r="M1435" t="s">
        <v>727</v>
      </c>
      <c r="N1435" s="680">
        <f t="shared" ca="1" si="94"/>
        <v>0</v>
      </c>
      <c r="O1435" s="680">
        <f t="shared" ca="1" si="94"/>
        <v>0</v>
      </c>
      <c r="P1435" s="680">
        <f t="shared" ca="1" si="94"/>
        <v>0</v>
      </c>
      <c r="Q1435" s="680">
        <f t="shared" ca="1" si="94"/>
        <v>0</v>
      </c>
      <c r="R1435" s="680">
        <f t="shared" ca="1" si="94"/>
        <v>0</v>
      </c>
      <c r="S1435" t="str">
        <f t="shared" si="95"/>
        <v>ASRCMS202202</v>
      </c>
      <c r="T1435" s="957">
        <f t="shared" si="96"/>
        <v>45230</v>
      </c>
      <c r="U1435" t="str">
        <f t="shared" si="97"/>
        <v>Unaudited</v>
      </c>
    </row>
    <row r="1436" spans="1:21" x14ac:dyDescent="0.25">
      <c r="A1436" t="s">
        <v>438</v>
      </c>
      <c r="B1436" t="s">
        <v>1380</v>
      </c>
      <c r="C1436" t="s">
        <v>1381</v>
      </c>
      <c r="D1436" s="15">
        <v>1900</v>
      </c>
      <c r="E1436" s="121">
        <v>1</v>
      </c>
      <c r="F1436" t="s">
        <v>440</v>
      </c>
      <c r="G1436" s="121">
        <v>182</v>
      </c>
      <c r="H1436" t="s">
        <v>386</v>
      </c>
      <c r="I1436" t="s">
        <v>489</v>
      </c>
      <c r="J1436" t="s">
        <v>434</v>
      </c>
      <c r="K1436" t="s">
        <v>791</v>
      </c>
      <c r="L1436" s="755">
        <v>2.2999999999999998</v>
      </c>
      <c r="M1436" t="s">
        <v>728</v>
      </c>
      <c r="N1436" s="680">
        <f t="shared" ca="1" si="94"/>
        <v>0</v>
      </c>
      <c r="O1436" s="680">
        <f t="shared" ca="1" si="94"/>
        <v>0</v>
      </c>
      <c r="P1436" s="680">
        <f t="shared" ca="1" si="94"/>
        <v>0</v>
      </c>
      <c r="Q1436" s="680">
        <f t="shared" ca="1" si="94"/>
        <v>0</v>
      </c>
      <c r="R1436" s="680">
        <f t="shared" ca="1" si="94"/>
        <v>0</v>
      </c>
      <c r="S1436" t="str">
        <f t="shared" si="95"/>
        <v>ASRCMS202202</v>
      </c>
      <c r="T1436" s="957">
        <f t="shared" si="96"/>
        <v>45230</v>
      </c>
      <c r="U1436" t="str">
        <f t="shared" si="97"/>
        <v>Unaudited</v>
      </c>
    </row>
    <row r="1437" spans="1:21" x14ac:dyDescent="0.25">
      <c r="A1437" t="s">
        <v>438</v>
      </c>
      <c r="B1437" t="s">
        <v>1380</v>
      </c>
      <c r="C1437" t="s">
        <v>1381</v>
      </c>
      <c r="D1437" s="15">
        <v>1900</v>
      </c>
      <c r="E1437" s="121">
        <v>1</v>
      </c>
      <c r="F1437" t="s">
        <v>440</v>
      </c>
      <c r="G1437" s="121">
        <v>182</v>
      </c>
      <c r="H1437" t="s">
        <v>386</v>
      </c>
      <c r="I1437" t="s">
        <v>489</v>
      </c>
      <c r="J1437" t="s">
        <v>434</v>
      </c>
      <c r="K1437" t="s">
        <v>791</v>
      </c>
      <c r="L1437" s="755">
        <v>2.4</v>
      </c>
      <c r="M1437" t="s">
        <v>729</v>
      </c>
      <c r="N1437" s="680">
        <f t="shared" ca="1" si="94"/>
        <v>0</v>
      </c>
      <c r="O1437" s="680">
        <f t="shared" ca="1" si="94"/>
        <v>0</v>
      </c>
      <c r="P1437" s="680">
        <f t="shared" ca="1" si="94"/>
        <v>0</v>
      </c>
      <c r="Q1437" s="680">
        <f t="shared" ca="1" si="94"/>
        <v>0</v>
      </c>
      <c r="R1437" s="680">
        <f t="shared" ca="1" si="94"/>
        <v>0</v>
      </c>
      <c r="S1437" t="str">
        <f t="shared" si="95"/>
        <v>ASRCMS202202</v>
      </c>
      <c r="T1437" s="957">
        <f t="shared" si="96"/>
        <v>45230</v>
      </c>
      <c r="U1437" t="str">
        <f t="shared" si="97"/>
        <v>Unaudited</v>
      </c>
    </row>
    <row r="1438" spans="1:21" x14ac:dyDescent="0.25">
      <c r="A1438" t="s">
        <v>438</v>
      </c>
      <c r="B1438" t="s">
        <v>1380</v>
      </c>
      <c r="C1438" t="s">
        <v>1381</v>
      </c>
      <c r="D1438" s="15">
        <v>1900</v>
      </c>
      <c r="E1438" s="121">
        <v>1</v>
      </c>
      <c r="F1438" t="s">
        <v>440</v>
      </c>
      <c r="G1438" s="121">
        <v>182</v>
      </c>
      <c r="H1438" t="s">
        <v>386</v>
      </c>
      <c r="I1438" t="s">
        <v>489</v>
      </c>
      <c r="J1438" t="s">
        <v>434</v>
      </c>
      <c r="K1438" t="s">
        <v>791</v>
      </c>
      <c r="L1438" s="755">
        <v>2.5</v>
      </c>
      <c r="M1438" t="s">
        <v>771</v>
      </c>
      <c r="N1438" s="680">
        <f t="shared" ca="1" si="94"/>
        <v>0</v>
      </c>
      <c r="O1438" s="680">
        <f t="shared" ca="1" si="94"/>
        <v>0</v>
      </c>
      <c r="P1438" s="680">
        <f t="shared" ca="1" si="94"/>
        <v>0</v>
      </c>
      <c r="Q1438" s="680">
        <f t="shared" ca="1" si="94"/>
        <v>0</v>
      </c>
      <c r="R1438" s="680">
        <f t="shared" ca="1" si="94"/>
        <v>0</v>
      </c>
      <c r="S1438" t="str">
        <f t="shared" si="95"/>
        <v>ASRCMS202202</v>
      </c>
      <c r="T1438" s="957">
        <f t="shared" si="96"/>
        <v>45230</v>
      </c>
      <c r="U1438" t="str">
        <f t="shared" si="97"/>
        <v>Unaudited</v>
      </c>
    </row>
    <row r="1439" spans="1:21" x14ac:dyDescent="0.25">
      <c r="A1439" t="s">
        <v>438</v>
      </c>
      <c r="B1439" t="s">
        <v>1380</v>
      </c>
      <c r="C1439" t="s">
        <v>1381</v>
      </c>
      <c r="D1439" s="15">
        <v>1900</v>
      </c>
      <c r="E1439" s="121">
        <v>1</v>
      </c>
      <c r="F1439" t="s">
        <v>440</v>
      </c>
      <c r="G1439" s="121">
        <v>182</v>
      </c>
      <c r="H1439" t="s">
        <v>386</v>
      </c>
      <c r="I1439" t="s">
        <v>489</v>
      </c>
      <c r="J1439" t="s">
        <v>434</v>
      </c>
      <c r="K1439" t="s">
        <v>791</v>
      </c>
      <c r="L1439" s="755">
        <v>2.6</v>
      </c>
      <c r="M1439" t="s">
        <v>187</v>
      </c>
      <c r="N1439" s="680">
        <f t="shared" ca="1" si="94"/>
        <v>0</v>
      </c>
      <c r="O1439" s="680">
        <f t="shared" ca="1" si="94"/>
        <v>0</v>
      </c>
      <c r="P1439" s="680">
        <f t="shared" ca="1" si="94"/>
        <v>0</v>
      </c>
      <c r="Q1439" s="680">
        <f t="shared" ca="1" si="94"/>
        <v>0</v>
      </c>
      <c r="R1439" s="680">
        <f t="shared" ca="1" si="94"/>
        <v>0</v>
      </c>
      <c r="S1439" t="str">
        <f t="shared" si="95"/>
        <v>ASRCMS202202</v>
      </c>
      <c r="T1439" s="957">
        <f t="shared" si="96"/>
        <v>45230</v>
      </c>
      <c r="U1439" t="str">
        <f t="shared" si="97"/>
        <v>Unaudited</v>
      </c>
    </row>
    <row r="1440" spans="1:21" x14ac:dyDescent="0.25">
      <c r="A1440" t="s">
        <v>438</v>
      </c>
      <c r="B1440" t="s">
        <v>1380</v>
      </c>
      <c r="C1440" t="s">
        <v>1381</v>
      </c>
      <c r="D1440" s="15">
        <v>1900</v>
      </c>
      <c r="E1440" s="121">
        <v>1</v>
      </c>
      <c r="F1440" t="s">
        <v>440</v>
      </c>
      <c r="G1440" s="121">
        <v>182</v>
      </c>
      <c r="H1440" t="s">
        <v>386</v>
      </c>
      <c r="I1440" t="s">
        <v>489</v>
      </c>
      <c r="J1440" t="s">
        <v>434</v>
      </c>
      <c r="K1440" t="s">
        <v>791</v>
      </c>
      <c r="L1440" s="755">
        <v>2.7</v>
      </c>
      <c r="M1440" t="s">
        <v>792</v>
      </c>
      <c r="N1440" s="680">
        <f t="shared" ca="1" si="94"/>
        <v>0</v>
      </c>
      <c r="O1440" s="680">
        <f t="shared" ca="1" si="94"/>
        <v>0</v>
      </c>
      <c r="P1440" s="680">
        <f t="shared" ca="1" si="94"/>
        <v>0</v>
      </c>
      <c r="Q1440" s="680">
        <f t="shared" ca="1" si="94"/>
        <v>0</v>
      </c>
      <c r="R1440" s="680">
        <f t="shared" ca="1" si="94"/>
        <v>0</v>
      </c>
      <c r="S1440" t="str">
        <f t="shared" si="95"/>
        <v>ASRCMS202202</v>
      </c>
      <c r="T1440" s="957">
        <f t="shared" si="96"/>
        <v>45230</v>
      </c>
      <c r="U1440" t="str">
        <f t="shared" si="97"/>
        <v>Unaudited</v>
      </c>
    </row>
    <row r="1441" spans="1:21" x14ac:dyDescent="0.25">
      <c r="A1441" t="s">
        <v>438</v>
      </c>
      <c r="B1441" t="s">
        <v>1380</v>
      </c>
      <c r="C1441" t="s">
        <v>1381</v>
      </c>
      <c r="D1441" s="15">
        <v>1900</v>
      </c>
      <c r="E1441" s="121">
        <v>1</v>
      </c>
      <c r="F1441" t="s">
        <v>440</v>
      </c>
      <c r="G1441" s="121">
        <v>182</v>
      </c>
      <c r="H1441" t="s">
        <v>386</v>
      </c>
      <c r="I1441" t="s">
        <v>489</v>
      </c>
      <c r="J1441" t="s">
        <v>434</v>
      </c>
      <c r="K1441" t="s">
        <v>791</v>
      </c>
      <c r="L1441" s="755">
        <v>2.8</v>
      </c>
      <c r="M1441" t="s">
        <v>793</v>
      </c>
      <c r="N1441" s="680">
        <f t="shared" ca="1" si="94"/>
        <v>0</v>
      </c>
      <c r="O1441" s="680">
        <f t="shared" ca="1" si="94"/>
        <v>0</v>
      </c>
      <c r="P1441" s="680">
        <f t="shared" ca="1" si="94"/>
        <v>0</v>
      </c>
      <c r="Q1441" s="680">
        <f t="shared" ca="1" si="94"/>
        <v>0</v>
      </c>
      <c r="R1441" s="680">
        <f t="shared" ca="1" si="94"/>
        <v>0</v>
      </c>
      <c r="S1441" t="str">
        <f t="shared" si="95"/>
        <v>ASRCMS202202</v>
      </c>
      <c r="T1441" s="957">
        <f t="shared" si="96"/>
        <v>45230</v>
      </c>
      <c r="U1441" t="str">
        <f t="shared" si="97"/>
        <v>Unaudited</v>
      </c>
    </row>
    <row r="1442" spans="1:21" x14ac:dyDescent="0.25">
      <c r="A1442" t="s">
        <v>438</v>
      </c>
      <c r="B1442" t="s">
        <v>1380</v>
      </c>
      <c r="C1442" t="s">
        <v>1381</v>
      </c>
      <c r="D1442" s="15">
        <v>1900</v>
      </c>
      <c r="E1442" s="121">
        <v>1</v>
      </c>
      <c r="F1442" t="s">
        <v>440</v>
      </c>
      <c r="G1442" s="121">
        <v>182</v>
      </c>
      <c r="H1442" t="s">
        <v>386</v>
      </c>
      <c r="I1442" t="s">
        <v>489</v>
      </c>
      <c r="J1442" t="s">
        <v>434</v>
      </c>
      <c r="K1442" t="s">
        <v>791</v>
      </c>
      <c r="L1442" s="755">
        <v>2.9</v>
      </c>
      <c r="M1442" t="s">
        <v>774</v>
      </c>
      <c r="N1442" s="680">
        <f t="shared" ca="1" si="94"/>
        <v>0</v>
      </c>
      <c r="O1442" s="680">
        <f t="shared" ca="1" si="94"/>
        <v>0</v>
      </c>
      <c r="P1442" s="680">
        <f t="shared" ca="1" si="94"/>
        <v>0</v>
      </c>
      <c r="Q1442" s="680">
        <f t="shared" ca="1" si="94"/>
        <v>0</v>
      </c>
      <c r="R1442" s="680">
        <f t="shared" ca="1" si="94"/>
        <v>0</v>
      </c>
      <c r="S1442" t="str">
        <f t="shared" si="95"/>
        <v>ASRCMS202202</v>
      </c>
      <c r="T1442" s="957">
        <f t="shared" si="96"/>
        <v>45230</v>
      </c>
      <c r="U1442" t="str">
        <f t="shared" si="97"/>
        <v>Unaudited</v>
      </c>
    </row>
    <row r="1443" spans="1:21" x14ac:dyDescent="0.25">
      <c r="A1443" t="s">
        <v>438</v>
      </c>
      <c r="B1443" t="s">
        <v>1380</v>
      </c>
      <c r="C1443" t="s">
        <v>1381</v>
      </c>
      <c r="D1443" s="15">
        <v>1900</v>
      </c>
      <c r="E1443" s="121">
        <v>1</v>
      </c>
      <c r="F1443" t="s">
        <v>440</v>
      </c>
      <c r="G1443" s="121">
        <v>182</v>
      </c>
      <c r="H1443" t="s">
        <v>386</v>
      </c>
      <c r="I1443" t="s">
        <v>489</v>
      </c>
      <c r="J1443" t="s">
        <v>434</v>
      </c>
      <c r="K1443" t="s">
        <v>224</v>
      </c>
      <c r="L1443" s="755">
        <v>2.11</v>
      </c>
      <c r="M1443" t="s">
        <v>229</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ASRCMS202202</v>
      </c>
      <c r="T1443" s="957">
        <f t="shared" si="96"/>
        <v>45230</v>
      </c>
      <c r="U1443" t="str">
        <f t="shared" si="97"/>
        <v>Unaudited</v>
      </c>
    </row>
    <row r="1444" spans="1:21" x14ac:dyDescent="0.25">
      <c r="A1444" t="s">
        <v>438</v>
      </c>
      <c r="B1444" t="s">
        <v>1380</v>
      </c>
      <c r="C1444" t="s">
        <v>1381</v>
      </c>
      <c r="D1444" s="15">
        <v>1900</v>
      </c>
      <c r="E1444" s="121">
        <v>1</v>
      </c>
      <c r="F1444" t="s">
        <v>440</v>
      </c>
      <c r="G1444" s="121">
        <v>182</v>
      </c>
      <c r="H1444" t="s">
        <v>386</v>
      </c>
      <c r="I1444" t="s">
        <v>489</v>
      </c>
      <c r="J1444" t="s">
        <v>434</v>
      </c>
      <c r="K1444" t="s">
        <v>224</v>
      </c>
      <c r="L1444" s="755">
        <v>2.12</v>
      </c>
      <c r="M1444" t="s">
        <v>555</v>
      </c>
      <c r="N1444" s="680">
        <f t="shared" ca="1" si="98"/>
        <v>0</v>
      </c>
      <c r="O1444" s="680">
        <f t="shared" ca="1" si="98"/>
        <v>0</v>
      </c>
      <c r="P1444" s="680">
        <f t="shared" ca="1" si="98"/>
        <v>0</v>
      </c>
      <c r="Q1444" s="680">
        <f t="shared" ca="1" si="98"/>
        <v>0</v>
      </c>
      <c r="R1444" s="680">
        <f t="shared" ca="1" si="98"/>
        <v>0</v>
      </c>
      <c r="S1444" t="str">
        <f t="shared" si="95"/>
        <v>ASRCMS202202</v>
      </c>
      <c r="T1444" s="957">
        <f t="shared" si="96"/>
        <v>45230</v>
      </c>
      <c r="U1444" t="str">
        <f t="shared" si="97"/>
        <v>Unaudited</v>
      </c>
    </row>
    <row r="1445" spans="1:21" x14ac:dyDescent="0.25">
      <c r="A1445" t="s">
        <v>438</v>
      </c>
      <c r="B1445" t="s">
        <v>1380</v>
      </c>
      <c r="C1445" t="s">
        <v>1381</v>
      </c>
      <c r="D1445" s="15">
        <v>1900</v>
      </c>
      <c r="E1445" s="121">
        <v>1</v>
      </c>
      <c r="F1445" t="s">
        <v>440</v>
      </c>
      <c r="G1445" s="121">
        <v>182</v>
      </c>
      <c r="H1445" t="s">
        <v>386</v>
      </c>
      <c r="I1445" t="s">
        <v>489</v>
      </c>
      <c r="J1445" t="s">
        <v>434</v>
      </c>
      <c r="K1445" t="s">
        <v>224</v>
      </c>
      <c r="L1445" s="755">
        <v>2.13</v>
      </c>
      <c r="M1445" t="s">
        <v>230</v>
      </c>
      <c r="N1445" s="680">
        <f t="shared" ca="1" si="98"/>
        <v>0</v>
      </c>
      <c r="O1445" s="680">
        <f t="shared" ca="1" si="98"/>
        <v>0</v>
      </c>
      <c r="P1445" s="680">
        <f t="shared" ca="1" si="98"/>
        <v>0</v>
      </c>
      <c r="Q1445" s="680">
        <f t="shared" ca="1" si="98"/>
        <v>0</v>
      </c>
      <c r="R1445" s="680">
        <f t="shared" ca="1" si="98"/>
        <v>0</v>
      </c>
      <c r="S1445" t="str">
        <f t="shared" si="95"/>
        <v>ASRCMS202202</v>
      </c>
      <c r="T1445" s="957">
        <f t="shared" si="96"/>
        <v>45230</v>
      </c>
      <c r="U1445" t="str">
        <f t="shared" si="97"/>
        <v>Unaudited</v>
      </c>
    </row>
    <row r="1446" spans="1:21" x14ac:dyDescent="0.25">
      <c r="A1446" t="s">
        <v>438</v>
      </c>
      <c r="B1446" t="s">
        <v>1380</v>
      </c>
      <c r="C1446" t="s">
        <v>1381</v>
      </c>
      <c r="D1446" s="15">
        <v>1900</v>
      </c>
      <c r="E1446" s="121">
        <v>1</v>
      </c>
      <c r="F1446" t="s">
        <v>440</v>
      </c>
      <c r="G1446" s="121">
        <v>182</v>
      </c>
      <c r="H1446" t="s">
        <v>386</v>
      </c>
      <c r="I1446" t="s">
        <v>489</v>
      </c>
      <c r="J1446" t="s">
        <v>434</v>
      </c>
      <c r="K1446" t="s">
        <v>224</v>
      </c>
      <c r="L1446" s="755">
        <v>2.14</v>
      </c>
      <c r="M1446" t="s">
        <v>559</v>
      </c>
      <c r="N1446" s="680">
        <f t="shared" ca="1" si="98"/>
        <v>0</v>
      </c>
      <c r="O1446" s="680">
        <f t="shared" ca="1" si="98"/>
        <v>0</v>
      </c>
      <c r="P1446" s="680">
        <f t="shared" ca="1" si="98"/>
        <v>0</v>
      </c>
      <c r="Q1446" s="680">
        <f t="shared" ca="1" si="98"/>
        <v>0</v>
      </c>
      <c r="R1446" s="680">
        <f t="shared" ca="1" si="98"/>
        <v>0</v>
      </c>
      <c r="S1446" t="str">
        <f t="shared" si="95"/>
        <v>ASRCMS202202</v>
      </c>
      <c r="T1446" s="957">
        <f t="shared" si="96"/>
        <v>45230</v>
      </c>
      <c r="U1446" t="str">
        <f t="shared" si="97"/>
        <v>Unaudited</v>
      </c>
    </row>
    <row r="1447" spans="1:21" x14ac:dyDescent="0.25">
      <c r="A1447" t="s">
        <v>438</v>
      </c>
      <c r="B1447" t="s">
        <v>1380</v>
      </c>
      <c r="C1447" t="s">
        <v>1381</v>
      </c>
      <c r="D1447" s="15">
        <v>1900</v>
      </c>
      <c r="E1447" s="121">
        <v>1</v>
      </c>
      <c r="F1447" t="s">
        <v>440</v>
      </c>
      <c r="G1447" s="121">
        <v>182</v>
      </c>
      <c r="H1447" t="s">
        <v>386</v>
      </c>
      <c r="I1447" t="s">
        <v>489</v>
      </c>
      <c r="J1447" t="s">
        <v>434</v>
      </c>
      <c r="K1447" t="s">
        <v>224</v>
      </c>
      <c r="L1447" s="755">
        <v>2.15</v>
      </c>
      <c r="M1447" t="s">
        <v>20</v>
      </c>
      <c r="N1447" s="680">
        <f t="shared" ca="1" si="98"/>
        <v>0</v>
      </c>
      <c r="O1447" s="680">
        <f t="shared" ca="1" si="98"/>
        <v>0</v>
      </c>
      <c r="P1447" s="680">
        <f t="shared" ca="1" si="98"/>
        <v>0</v>
      </c>
      <c r="Q1447" s="680">
        <f t="shared" ca="1" si="98"/>
        <v>0</v>
      </c>
      <c r="R1447" s="680">
        <f t="shared" ca="1" si="98"/>
        <v>0</v>
      </c>
      <c r="S1447" t="str">
        <f t="shared" si="95"/>
        <v>ASRCMS202202</v>
      </c>
      <c r="T1447" s="957">
        <f t="shared" si="96"/>
        <v>45230</v>
      </c>
      <c r="U1447" t="str">
        <f t="shared" si="97"/>
        <v>Unaudited</v>
      </c>
    </row>
    <row r="1448" spans="1:21" x14ac:dyDescent="0.25">
      <c r="A1448" t="s">
        <v>438</v>
      </c>
      <c r="B1448" t="s">
        <v>1380</v>
      </c>
      <c r="C1448" t="s">
        <v>1381</v>
      </c>
      <c r="D1448" s="15">
        <v>1900</v>
      </c>
      <c r="E1448" s="121">
        <v>1</v>
      </c>
      <c r="F1448" t="s">
        <v>440</v>
      </c>
      <c r="G1448" s="121">
        <v>182</v>
      </c>
      <c r="H1448" t="s">
        <v>386</v>
      </c>
      <c r="I1448" t="s">
        <v>489</v>
      </c>
      <c r="J1448" t="s">
        <v>434</v>
      </c>
      <c r="K1448" t="s">
        <v>224</v>
      </c>
      <c r="L1448" s="755">
        <v>2.16</v>
      </c>
      <c r="M1448" t="s">
        <v>794</v>
      </c>
      <c r="N1448" s="680">
        <f t="shared" ca="1" si="98"/>
        <v>0</v>
      </c>
      <c r="O1448" s="680">
        <f t="shared" ca="1" si="98"/>
        <v>0</v>
      </c>
      <c r="P1448" s="680">
        <f t="shared" ca="1" si="98"/>
        <v>0</v>
      </c>
      <c r="Q1448" s="680">
        <f t="shared" ca="1" si="98"/>
        <v>0</v>
      </c>
      <c r="R1448" s="680">
        <f t="shared" ca="1" si="98"/>
        <v>0</v>
      </c>
      <c r="S1448" t="str">
        <f t="shared" si="95"/>
        <v>ASRCMS202202</v>
      </c>
      <c r="T1448" s="957">
        <f t="shared" si="96"/>
        <v>45230</v>
      </c>
      <c r="U1448" t="str">
        <f t="shared" si="97"/>
        <v>Unaudited</v>
      </c>
    </row>
    <row r="1449" spans="1:21" x14ac:dyDescent="0.25">
      <c r="A1449" t="s">
        <v>438</v>
      </c>
      <c r="B1449" t="s">
        <v>1380</v>
      </c>
      <c r="C1449" t="s">
        <v>1381</v>
      </c>
      <c r="D1449" s="15">
        <v>1900</v>
      </c>
      <c r="E1449" s="121">
        <v>1</v>
      </c>
      <c r="F1449" t="s">
        <v>440</v>
      </c>
      <c r="G1449" s="121">
        <v>182</v>
      </c>
      <c r="H1449" t="s">
        <v>386</v>
      </c>
      <c r="I1449" t="s">
        <v>489</v>
      </c>
      <c r="J1449" t="s">
        <v>434</v>
      </c>
      <c r="K1449" t="s">
        <v>224</v>
      </c>
      <c r="L1449" s="755">
        <v>2.17</v>
      </c>
      <c r="M1449" t="s">
        <v>1047</v>
      </c>
      <c r="N1449" s="680">
        <f t="shared" ca="1" si="98"/>
        <v>0</v>
      </c>
      <c r="O1449" s="680">
        <f t="shared" ca="1" si="98"/>
        <v>0</v>
      </c>
      <c r="P1449" s="680">
        <f t="shared" ca="1" si="98"/>
        <v>0</v>
      </c>
      <c r="Q1449" s="680">
        <f t="shared" ca="1" si="98"/>
        <v>0</v>
      </c>
      <c r="R1449" s="680">
        <f t="shared" ca="1" si="98"/>
        <v>0</v>
      </c>
      <c r="S1449" t="str">
        <f t="shared" si="95"/>
        <v>ASRCMS202202</v>
      </c>
      <c r="T1449" s="957">
        <f t="shared" si="96"/>
        <v>45230</v>
      </c>
      <c r="U1449" t="str">
        <f t="shared" si="97"/>
        <v>Unaudited</v>
      </c>
    </row>
    <row r="1450" spans="1:21" x14ac:dyDescent="0.25">
      <c r="A1450" t="s">
        <v>438</v>
      </c>
      <c r="B1450" t="s">
        <v>1380</v>
      </c>
      <c r="C1450" t="s">
        <v>1381</v>
      </c>
      <c r="D1450" s="15">
        <v>1900</v>
      </c>
      <c r="E1450" s="121">
        <v>1</v>
      </c>
      <c r="F1450" t="s">
        <v>440</v>
      </c>
      <c r="G1450" s="121">
        <v>182</v>
      </c>
      <c r="H1450" t="s">
        <v>386</v>
      </c>
      <c r="I1450" t="s">
        <v>489</v>
      </c>
      <c r="J1450" t="s">
        <v>434</v>
      </c>
      <c r="K1450" t="s">
        <v>224</v>
      </c>
      <c r="L1450" s="755">
        <v>2.1800000000000002</v>
      </c>
      <c r="M1450" t="s">
        <v>651</v>
      </c>
      <c r="N1450" s="680">
        <f t="shared" ca="1" si="98"/>
        <v>0</v>
      </c>
      <c r="O1450" s="680">
        <f t="shared" ca="1" si="98"/>
        <v>0</v>
      </c>
      <c r="P1450" s="680">
        <f t="shared" ca="1" si="98"/>
        <v>0</v>
      </c>
      <c r="Q1450" s="680">
        <f t="shared" ca="1" si="98"/>
        <v>0</v>
      </c>
      <c r="R1450" s="680">
        <f t="shared" ca="1" si="98"/>
        <v>0</v>
      </c>
      <c r="S1450" t="str">
        <f t="shared" si="95"/>
        <v>ASRCMS202202</v>
      </c>
      <c r="T1450" s="957">
        <f t="shared" si="96"/>
        <v>45230</v>
      </c>
      <c r="U1450" t="str">
        <f t="shared" si="97"/>
        <v>Unaudited</v>
      </c>
    </row>
    <row r="1451" spans="1:21" x14ac:dyDescent="0.25">
      <c r="A1451" t="s">
        <v>438</v>
      </c>
      <c r="B1451" t="s">
        <v>1380</v>
      </c>
      <c r="C1451" t="s">
        <v>1381</v>
      </c>
      <c r="D1451" s="15">
        <v>1900</v>
      </c>
      <c r="E1451" s="121">
        <v>1</v>
      </c>
      <c r="F1451" t="s">
        <v>440</v>
      </c>
      <c r="G1451" s="121">
        <v>182</v>
      </c>
      <c r="H1451" t="s">
        <v>386</v>
      </c>
      <c r="I1451" t="s">
        <v>489</v>
      </c>
      <c r="J1451" t="s">
        <v>434</v>
      </c>
      <c r="K1451" t="s">
        <v>224</v>
      </c>
      <c r="L1451" s="755">
        <v>2.19</v>
      </c>
      <c r="M1451" t="s">
        <v>219</v>
      </c>
      <c r="N1451" s="680">
        <f t="shared" ca="1" si="98"/>
        <v>0</v>
      </c>
      <c r="O1451" s="680">
        <f t="shared" ca="1" si="98"/>
        <v>0</v>
      </c>
      <c r="P1451" s="680">
        <f t="shared" ca="1" si="98"/>
        <v>0</v>
      </c>
      <c r="Q1451" s="680">
        <f t="shared" ca="1" si="98"/>
        <v>0</v>
      </c>
      <c r="R1451" s="680">
        <f t="shared" ca="1" si="98"/>
        <v>0</v>
      </c>
      <c r="S1451" t="str">
        <f t="shared" si="95"/>
        <v>ASRCMS202202</v>
      </c>
      <c r="T1451" s="957">
        <f t="shared" si="96"/>
        <v>45230</v>
      </c>
      <c r="U1451" t="str">
        <f t="shared" si="97"/>
        <v>Unaudited</v>
      </c>
    </row>
    <row r="1452" spans="1:21" x14ac:dyDescent="0.25">
      <c r="A1452" t="s">
        <v>438</v>
      </c>
      <c r="B1452" t="s">
        <v>1380</v>
      </c>
      <c r="C1452" t="s">
        <v>1381</v>
      </c>
      <c r="D1452" s="15">
        <v>1900</v>
      </c>
      <c r="E1452" s="121">
        <v>1</v>
      </c>
      <c r="F1452" t="s">
        <v>440</v>
      </c>
      <c r="G1452" s="121">
        <v>182</v>
      </c>
      <c r="H1452" t="s">
        <v>386</v>
      </c>
      <c r="I1452" t="s">
        <v>489</v>
      </c>
      <c r="J1452" t="s">
        <v>434</v>
      </c>
      <c r="K1452" t="s">
        <v>224</v>
      </c>
      <c r="L1452" s="755" t="s">
        <v>700</v>
      </c>
      <c r="M1452" t="s">
        <v>231</v>
      </c>
      <c r="N1452" s="680">
        <f t="shared" ca="1" si="98"/>
        <v>0</v>
      </c>
      <c r="O1452" s="680">
        <f t="shared" ca="1" si="98"/>
        <v>0</v>
      </c>
      <c r="P1452" s="680">
        <f t="shared" ca="1" si="98"/>
        <v>0</v>
      </c>
      <c r="Q1452" s="680">
        <f t="shared" ca="1" si="98"/>
        <v>0</v>
      </c>
      <c r="R1452" s="680">
        <f t="shared" ca="1" si="98"/>
        <v>0</v>
      </c>
      <c r="S1452" t="str">
        <f t="shared" si="95"/>
        <v>ASRCMS202202</v>
      </c>
      <c r="T1452" s="957">
        <f t="shared" si="96"/>
        <v>45230</v>
      </c>
      <c r="U1452" t="str">
        <f t="shared" si="97"/>
        <v>Unaudited</v>
      </c>
    </row>
    <row r="1453" spans="1:21" x14ac:dyDescent="0.25">
      <c r="A1453" t="s">
        <v>438</v>
      </c>
      <c r="B1453" t="s">
        <v>1380</v>
      </c>
      <c r="C1453" t="s">
        <v>1381</v>
      </c>
      <c r="D1453" s="15">
        <v>1900</v>
      </c>
      <c r="E1453" s="121">
        <v>1</v>
      </c>
      <c r="F1453" t="s">
        <v>440</v>
      </c>
      <c r="G1453" s="121">
        <v>182</v>
      </c>
      <c r="H1453" t="s">
        <v>386</v>
      </c>
      <c r="I1453" t="s">
        <v>489</v>
      </c>
      <c r="J1453" t="s">
        <v>434</v>
      </c>
      <c r="K1453" t="s">
        <v>224</v>
      </c>
      <c r="L1453" s="755">
        <v>2.21</v>
      </c>
      <c r="M1453" t="s">
        <v>467</v>
      </c>
      <c r="N1453" s="680">
        <f t="shared" ca="1" si="98"/>
        <v>0</v>
      </c>
      <c r="O1453" s="680">
        <f t="shared" ca="1" si="98"/>
        <v>0</v>
      </c>
      <c r="P1453" s="680">
        <f t="shared" ca="1" si="98"/>
        <v>0</v>
      </c>
      <c r="Q1453" s="680">
        <f t="shared" ca="1" si="98"/>
        <v>0</v>
      </c>
      <c r="R1453" s="680">
        <f t="shared" ca="1" si="98"/>
        <v>0</v>
      </c>
      <c r="S1453" t="str">
        <f t="shared" si="95"/>
        <v>ASRCMS202202</v>
      </c>
      <c r="T1453" s="957">
        <f t="shared" si="96"/>
        <v>45230</v>
      </c>
      <c r="U1453" t="str">
        <f t="shared" si="97"/>
        <v>Unaudited</v>
      </c>
    </row>
    <row r="1454" spans="1:21" x14ac:dyDescent="0.25">
      <c r="A1454" t="s">
        <v>438</v>
      </c>
      <c r="B1454" t="s">
        <v>1380</v>
      </c>
      <c r="C1454" t="s">
        <v>1381</v>
      </c>
      <c r="D1454" s="15">
        <v>1900</v>
      </c>
      <c r="E1454" s="121">
        <v>1</v>
      </c>
      <c r="F1454" t="s">
        <v>440</v>
      </c>
      <c r="G1454" s="121">
        <v>182</v>
      </c>
      <c r="H1454" t="s">
        <v>386</v>
      </c>
      <c r="I1454" t="s">
        <v>489</v>
      </c>
      <c r="J1454" t="s">
        <v>434</v>
      </c>
      <c r="K1454" t="s">
        <v>6</v>
      </c>
      <c r="L1454" s="755" t="s">
        <v>70</v>
      </c>
      <c r="M1454" t="s">
        <v>189</v>
      </c>
      <c r="N1454" s="680">
        <f t="shared" ca="1" si="98"/>
        <v>0</v>
      </c>
      <c r="O1454" s="680">
        <f t="shared" ca="1" si="98"/>
        <v>0</v>
      </c>
      <c r="P1454" s="680">
        <f t="shared" ca="1" si="98"/>
        <v>0</v>
      </c>
      <c r="Q1454" s="680">
        <f t="shared" ca="1" si="98"/>
        <v>0</v>
      </c>
      <c r="R1454" s="680">
        <f t="shared" ca="1" si="98"/>
        <v>0</v>
      </c>
      <c r="S1454" t="str">
        <f t="shared" si="95"/>
        <v>ASRCMS202202</v>
      </c>
      <c r="T1454" s="957">
        <f t="shared" si="96"/>
        <v>45230</v>
      </c>
      <c r="U1454" t="str">
        <f t="shared" si="97"/>
        <v>Unaudited</v>
      </c>
    </row>
    <row r="1455" spans="1:21" x14ac:dyDescent="0.25">
      <c r="A1455" t="s">
        <v>438</v>
      </c>
      <c r="B1455" t="s">
        <v>1380</v>
      </c>
      <c r="C1455" t="s">
        <v>1381</v>
      </c>
      <c r="D1455" s="15">
        <v>1900</v>
      </c>
      <c r="E1455" s="121">
        <v>1</v>
      </c>
      <c r="F1455" t="s">
        <v>440</v>
      </c>
      <c r="G1455" s="121">
        <v>182</v>
      </c>
      <c r="H1455" t="s">
        <v>386</v>
      </c>
      <c r="I1455" t="s">
        <v>489</v>
      </c>
      <c r="J1455" t="s">
        <v>434</v>
      </c>
      <c r="K1455" t="s">
        <v>6</v>
      </c>
      <c r="L1455" s="755" t="s">
        <v>71</v>
      </c>
      <c r="M1455" t="s">
        <v>232</v>
      </c>
      <c r="N1455" s="680">
        <f t="shared" ca="1" si="98"/>
        <v>0</v>
      </c>
      <c r="O1455" s="680">
        <f t="shared" ca="1" si="98"/>
        <v>0</v>
      </c>
      <c r="P1455" s="680">
        <f t="shared" ca="1" si="98"/>
        <v>0</v>
      </c>
      <c r="Q1455" s="680">
        <f t="shared" ca="1" si="98"/>
        <v>0</v>
      </c>
      <c r="R1455" s="680">
        <f t="shared" ca="1" si="98"/>
        <v>0</v>
      </c>
      <c r="S1455" t="str">
        <f t="shared" si="95"/>
        <v>ASRCMS202202</v>
      </c>
      <c r="T1455" s="957">
        <f t="shared" si="96"/>
        <v>45230</v>
      </c>
      <c r="U1455" t="str">
        <f t="shared" si="97"/>
        <v>Unaudited</v>
      </c>
    </row>
    <row r="1456" spans="1:21" x14ac:dyDescent="0.25">
      <c r="A1456" t="s">
        <v>438</v>
      </c>
      <c r="B1456" t="s">
        <v>1380</v>
      </c>
      <c r="C1456" t="s">
        <v>1381</v>
      </c>
      <c r="D1456" s="15">
        <v>1900</v>
      </c>
      <c r="E1456" s="121">
        <v>1</v>
      </c>
      <c r="F1456" t="s">
        <v>440</v>
      </c>
      <c r="G1456" s="121">
        <v>182</v>
      </c>
      <c r="H1456" t="s">
        <v>386</v>
      </c>
      <c r="I1456" t="s">
        <v>489</v>
      </c>
      <c r="J1456" t="s">
        <v>434</v>
      </c>
      <c r="K1456" t="s">
        <v>6</v>
      </c>
      <c r="L1456" s="755" t="s">
        <v>72</v>
      </c>
      <c r="M1456" t="s">
        <v>165</v>
      </c>
      <c r="N1456" s="680">
        <f t="shared" ca="1" si="98"/>
        <v>0</v>
      </c>
      <c r="O1456" s="680">
        <f t="shared" ca="1" si="98"/>
        <v>0</v>
      </c>
      <c r="P1456" s="680">
        <f t="shared" ca="1" si="98"/>
        <v>0</v>
      </c>
      <c r="Q1456" s="680">
        <f t="shared" ca="1" si="98"/>
        <v>0</v>
      </c>
      <c r="R1456" s="680">
        <f t="shared" ca="1" si="98"/>
        <v>0</v>
      </c>
      <c r="S1456" t="str">
        <f t="shared" si="95"/>
        <v>ASRCMS202202</v>
      </c>
      <c r="T1456" s="957">
        <f t="shared" si="96"/>
        <v>45230</v>
      </c>
      <c r="U1456" t="str">
        <f t="shared" si="97"/>
        <v>Unaudited</v>
      </c>
    </row>
    <row r="1457" spans="1:21" x14ac:dyDescent="0.25">
      <c r="A1457" t="s">
        <v>438</v>
      </c>
      <c r="B1457" t="s">
        <v>1380</v>
      </c>
      <c r="C1457" t="s">
        <v>1381</v>
      </c>
      <c r="D1457" s="15">
        <v>1900</v>
      </c>
      <c r="E1457" s="121">
        <v>1</v>
      </c>
      <c r="F1457" t="s">
        <v>440</v>
      </c>
      <c r="G1457" s="121">
        <v>182</v>
      </c>
      <c r="H1457" t="s">
        <v>386</v>
      </c>
      <c r="I1457" t="s">
        <v>489</v>
      </c>
      <c r="J1457" t="s">
        <v>434</v>
      </c>
      <c r="K1457" t="s">
        <v>6</v>
      </c>
      <c r="L1457" s="755">
        <v>3.4</v>
      </c>
      <c r="M1457" t="s">
        <v>462</v>
      </c>
      <c r="N1457" s="680">
        <f t="shared" ca="1" si="98"/>
        <v>0</v>
      </c>
      <c r="O1457" s="680">
        <f t="shared" ca="1" si="98"/>
        <v>0</v>
      </c>
      <c r="P1457" s="680">
        <f t="shared" ca="1" si="98"/>
        <v>0</v>
      </c>
      <c r="Q1457" s="680">
        <f t="shared" ca="1" si="98"/>
        <v>0</v>
      </c>
      <c r="R1457" s="680">
        <f t="shared" ca="1" si="98"/>
        <v>0</v>
      </c>
      <c r="S1457" t="str">
        <f t="shared" si="95"/>
        <v>ASRCMS202202</v>
      </c>
      <c r="T1457" s="957">
        <f t="shared" si="96"/>
        <v>45230</v>
      </c>
      <c r="U1457" t="str">
        <f t="shared" si="97"/>
        <v>Unaudited</v>
      </c>
    </row>
    <row r="1458" spans="1:21" x14ac:dyDescent="0.25">
      <c r="A1458" t="s">
        <v>438</v>
      </c>
      <c r="B1458" t="s">
        <v>1380</v>
      </c>
      <c r="C1458" t="s">
        <v>1381</v>
      </c>
      <c r="D1458" s="15">
        <v>1900</v>
      </c>
      <c r="E1458" s="121">
        <v>1</v>
      </c>
      <c r="F1458" t="s">
        <v>440</v>
      </c>
      <c r="G1458" s="121">
        <v>182</v>
      </c>
      <c r="H1458" t="s">
        <v>386</v>
      </c>
      <c r="I1458" t="s">
        <v>489</v>
      </c>
      <c r="J1458" t="s">
        <v>434</v>
      </c>
      <c r="K1458" t="s">
        <v>435</v>
      </c>
      <c r="L1458" s="755">
        <v>4.5</v>
      </c>
      <c r="M1458" t="s">
        <v>32</v>
      </c>
      <c r="N1458" s="680">
        <f t="shared" ca="1" si="98"/>
        <v>0</v>
      </c>
      <c r="O1458" s="680">
        <f t="shared" ca="1" si="98"/>
        <v>0</v>
      </c>
      <c r="P1458" s="680">
        <f t="shared" ca="1" si="98"/>
        <v>0</v>
      </c>
      <c r="Q1458" s="680">
        <f t="shared" ca="1" si="98"/>
        <v>0</v>
      </c>
      <c r="R1458" s="680">
        <f t="shared" ca="1" si="98"/>
        <v>0</v>
      </c>
      <c r="S1458" t="str">
        <f t="shared" si="95"/>
        <v>ASRCMS202202</v>
      </c>
      <c r="T1458" s="957">
        <f t="shared" si="96"/>
        <v>45230</v>
      </c>
      <c r="U1458" t="str">
        <f t="shared" si="97"/>
        <v>Unaudited</v>
      </c>
    </row>
    <row r="1459" spans="1:21" x14ac:dyDescent="0.25">
      <c r="A1459" t="s">
        <v>438</v>
      </c>
      <c r="B1459" t="s">
        <v>1380</v>
      </c>
      <c r="C1459" t="s">
        <v>1381</v>
      </c>
      <c r="D1459" s="15">
        <v>1900</v>
      </c>
      <c r="E1459" s="121">
        <v>1</v>
      </c>
      <c r="F1459" t="s">
        <v>440</v>
      </c>
      <c r="G1459" s="121">
        <v>182</v>
      </c>
      <c r="H1459" t="s">
        <v>386</v>
      </c>
      <c r="I1459" t="s">
        <v>489</v>
      </c>
      <c r="J1459" t="s">
        <v>434</v>
      </c>
      <c r="K1459" t="s">
        <v>435</v>
      </c>
      <c r="L1459" s="755" t="s">
        <v>939</v>
      </c>
      <c r="M1459" t="s">
        <v>930</v>
      </c>
      <c r="N1459" s="680">
        <f t="shared" ca="1" si="98"/>
        <v>0</v>
      </c>
      <c r="O1459" s="680">
        <f t="shared" ca="1" si="98"/>
        <v>0</v>
      </c>
      <c r="P1459" s="680">
        <f t="shared" ca="1" si="98"/>
        <v>0</v>
      </c>
      <c r="Q1459" s="680">
        <f t="shared" ca="1" si="98"/>
        <v>0</v>
      </c>
      <c r="R1459" s="680">
        <f t="shared" ca="1" si="98"/>
        <v>0</v>
      </c>
      <c r="S1459" t="str">
        <f t="shared" si="95"/>
        <v>ASRCMS202202</v>
      </c>
      <c r="T1459" s="957">
        <f t="shared" si="96"/>
        <v>45230</v>
      </c>
      <c r="U1459" t="str">
        <f t="shared" si="97"/>
        <v>Unaudited</v>
      </c>
    </row>
    <row r="1460" spans="1:21" x14ac:dyDescent="0.25">
      <c r="A1460" t="s">
        <v>438</v>
      </c>
      <c r="B1460" t="s">
        <v>1380</v>
      </c>
      <c r="C1460" t="s">
        <v>1381</v>
      </c>
      <c r="D1460" s="15">
        <v>1900</v>
      </c>
      <c r="E1460" s="121">
        <v>1</v>
      </c>
      <c r="F1460" t="s">
        <v>440</v>
      </c>
      <c r="G1460" s="121">
        <v>182</v>
      </c>
      <c r="H1460" t="s">
        <v>386</v>
      </c>
      <c r="I1460" t="s">
        <v>489</v>
      </c>
      <c r="J1460" t="s">
        <v>434</v>
      </c>
      <c r="K1460" t="s">
        <v>435</v>
      </c>
      <c r="L1460" s="755" t="s">
        <v>194</v>
      </c>
      <c r="M1460" t="s">
        <v>40</v>
      </c>
      <c r="N1460" s="680">
        <f t="shared" ca="1" si="98"/>
        <v>0</v>
      </c>
      <c r="O1460" s="680">
        <f t="shared" ca="1" si="98"/>
        <v>0</v>
      </c>
      <c r="P1460" s="680">
        <f t="shared" ca="1" si="98"/>
        <v>0</v>
      </c>
      <c r="Q1460" s="680">
        <f t="shared" ca="1" si="98"/>
        <v>0</v>
      </c>
      <c r="R1460" s="680">
        <f t="shared" ca="1" si="98"/>
        <v>0</v>
      </c>
      <c r="S1460" t="str">
        <f t="shared" si="95"/>
        <v>ASRCMS202202</v>
      </c>
      <c r="T1460" s="957">
        <f t="shared" si="96"/>
        <v>45230</v>
      </c>
      <c r="U1460" t="str">
        <f t="shared" si="97"/>
        <v>Unaudited</v>
      </c>
    </row>
    <row r="1461" spans="1:21" x14ac:dyDescent="0.25">
      <c r="A1461" t="s">
        <v>438</v>
      </c>
      <c r="B1461" t="s">
        <v>1380</v>
      </c>
      <c r="C1461" t="s">
        <v>1381</v>
      </c>
      <c r="D1461" s="15">
        <v>1900</v>
      </c>
      <c r="E1461" s="121">
        <v>1</v>
      </c>
      <c r="F1461" t="s">
        <v>440</v>
      </c>
      <c r="G1461" s="121">
        <v>182</v>
      </c>
      <c r="H1461" t="s">
        <v>386</v>
      </c>
      <c r="I1461" t="s">
        <v>489</v>
      </c>
      <c r="J1461" t="s">
        <v>434</v>
      </c>
      <c r="K1461" t="s">
        <v>435</v>
      </c>
      <c r="L1461" s="755" t="s">
        <v>193</v>
      </c>
      <c r="M1461" t="s">
        <v>330</v>
      </c>
      <c r="N1461" s="680">
        <f t="shared" ca="1" si="98"/>
        <v>0</v>
      </c>
      <c r="O1461" s="680">
        <f t="shared" ca="1" si="98"/>
        <v>0</v>
      </c>
      <c r="P1461" s="680">
        <f t="shared" ca="1" si="98"/>
        <v>0</v>
      </c>
      <c r="Q1461" s="680">
        <f t="shared" ca="1" si="98"/>
        <v>0</v>
      </c>
      <c r="R1461" s="680">
        <f t="shared" ca="1" si="98"/>
        <v>0</v>
      </c>
      <c r="S1461" t="str">
        <f t="shared" si="95"/>
        <v>ASRCMS202202</v>
      </c>
      <c r="T1461" s="957">
        <f t="shared" si="96"/>
        <v>45230</v>
      </c>
      <c r="U1461" t="str">
        <f t="shared" si="97"/>
        <v>Unaudited</v>
      </c>
    </row>
    <row r="1462" spans="1:21" x14ac:dyDescent="0.25">
      <c r="A1462" t="s">
        <v>438</v>
      </c>
      <c r="B1462" t="s">
        <v>1380</v>
      </c>
      <c r="C1462" t="s">
        <v>1381</v>
      </c>
      <c r="D1462" s="15">
        <v>1900</v>
      </c>
      <c r="E1462" s="121">
        <v>1</v>
      </c>
      <c r="F1462" t="s">
        <v>440</v>
      </c>
      <c r="G1462" s="121">
        <v>182</v>
      </c>
      <c r="H1462" t="s">
        <v>386</v>
      </c>
      <c r="I1462" t="s">
        <v>489</v>
      </c>
      <c r="J1462" t="s">
        <v>451</v>
      </c>
      <c r="K1462" t="s">
        <v>436</v>
      </c>
      <c r="L1462" s="755" t="s">
        <v>79</v>
      </c>
      <c r="M1462" t="s">
        <v>27</v>
      </c>
      <c r="N1462" s="680">
        <f t="shared" ca="1" si="98"/>
        <v>0</v>
      </c>
      <c r="O1462" s="680">
        <f t="shared" ca="1" si="98"/>
        <v>0</v>
      </c>
      <c r="P1462" s="680">
        <f t="shared" ca="1" si="98"/>
        <v>0</v>
      </c>
      <c r="Q1462" s="680">
        <f t="shared" ca="1" si="98"/>
        <v>0</v>
      </c>
      <c r="R1462" s="680">
        <f t="shared" ca="1" si="98"/>
        <v>0</v>
      </c>
      <c r="S1462" t="str">
        <f t="shared" si="95"/>
        <v>ASRCMS202202</v>
      </c>
      <c r="T1462" s="957">
        <f t="shared" si="96"/>
        <v>45230</v>
      </c>
      <c r="U1462" t="str">
        <f t="shared" si="97"/>
        <v>Unaudited</v>
      </c>
    </row>
    <row r="1463" spans="1:21" x14ac:dyDescent="0.25">
      <c r="A1463" t="s">
        <v>438</v>
      </c>
      <c r="B1463" t="s">
        <v>1380</v>
      </c>
      <c r="C1463" t="s">
        <v>1381</v>
      </c>
      <c r="D1463" s="15">
        <v>1900</v>
      </c>
      <c r="E1463" s="121">
        <v>1</v>
      </c>
      <c r="F1463" t="s">
        <v>440</v>
      </c>
      <c r="G1463" s="121">
        <v>182</v>
      </c>
      <c r="H1463" t="s">
        <v>386</v>
      </c>
      <c r="I1463" t="s">
        <v>489</v>
      </c>
      <c r="J1463" t="s">
        <v>451</v>
      </c>
      <c r="K1463" t="s">
        <v>436</v>
      </c>
      <c r="L1463" s="755" t="s">
        <v>80</v>
      </c>
      <c r="M1463" t="s">
        <v>98</v>
      </c>
      <c r="N1463" s="680">
        <f t="shared" ca="1" si="98"/>
        <v>0</v>
      </c>
      <c r="O1463" s="680">
        <f t="shared" ca="1" si="98"/>
        <v>0</v>
      </c>
      <c r="P1463" s="680">
        <f t="shared" ca="1" si="98"/>
        <v>0</v>
      </c>
      <c r="Q1463" s="680">
        <f t="shared" ca="1" si="98"/>
        <v>0</v>
      </c>
      <c r="R1463" s="680">
        <f t="shared" ca="1" si="98"/>
        <v>0</v>
      </c>
      <c r="S1463" t="str">
        <f t="shared" si="95"/>
        <v>ASRCMS202202</v>
      </c>
      <c r="T1463" s="957">
        <f t="shared" si="96"/>
        <v>45230</v>
      </c>
      <c r="U1463" t="str">
        <f t="shared" si="97"/>
        <v>Unaudited</v>
      </c>
    </row>
    <row r="1464" spans="1:21" x14ac:dyDescent="0.25">
      <c r="A1464" t="s">
        <v>438</v>
      </c>
      <c r="B1464" t="s">
        <v>1380</v>
      </c>
      <c r="C1464" t="s">
        <v>1381</v>
      </c>
      <c r="D1464" s="15">
        <v>1900</v>
      </c>
      <c r="E1464" s="121">
        <v>1</v>
      </c>
      <c r="F1464" t="s">
        <v>440</v>
      </c>
      <c r="G1464" s="121">
        <v>182</v>
      </c>
      <c r="H1464" t="s">
        <v>386</v>
      </c>
      <c r="I1464" t="s">
        <v>489</v>
      </c>
      <c r="J1464" t="s">
        <v>451</v>
      </c>
      <c r="K1464" t="s">
        <v>436</v>
      </c>
      <c r="L1464" s="755" t="s">
        <v>81</v>
      </c>
      <c r="M1464" t="s">
        <v>99</v>
      </c>
      <c r="N1464" s="680">
        <f t="shared" ca="1" si="98"/>
        <v>0</v>
      </c>
      <c r="O1464" s="680">
        <f t="shared" ca="1" si="98"/>
        <v>0</v>
      </c>
      <c r="P1464" s="680">
        <f t="shared" ca="1" si="98"/>
        <v>0</v>
      </c>
      <c r="Q1464" s="680">
        <f t="shared" ca="1" si="98"/>
        <v>0</v>
      </c>
      <c r="R1464" s="680">
        <f t="shared" ca="1" si="98"/>
        <v>0</v>
      </c>
      <c r="S1464" t="str">
        <f t="shared" si="95"/>
        <v>ASRCMS202202</v>
      </c>
      <c r="T1464" s="957">
        <f t="shared" si="96"/>
        <v>45230</v>
      </c>
      <c r="U1464" t="str">
        <f t="shared" si="97"/>
        <v>Unaudited</v>
      </c>
    </row>
    <row r="1465" spans="1:21" x14ac:dyDescent="0.25">
      <c r="A1465" t="s">
        <v>438</v>
      </c>
      <c r="B1465" t="s">
        <v>1380</v>
      </c>
      <c r="C1465" t="s">
        <v>1381</v>
      </c>
      <c r="D1465" s="15">
        <v>1900</v>
      </c>
      <c r="E1465" s="121">
        <v>1</v>
      </c>
      <c r="F1465" t="s">
        <v>440</v>
      </c>
      <c r="G1465" s="121">
        <v>182</v>
      </c>
      <c r="H1465" t="s">
        <v>386</v>
      </c>
      <c r="I1465" t="s">
        <v>489</v>
      </c>
      <c r="J1465" t="s">
        <v>451</v>
      </c>
      <c r="K1465" t="s">
        <v>436</v>
      </c>
      <c r="L1465" s="755" t="s">
        <v>82</v>
      </c>
      <c r="M1465" t="s">
        <v>100</v>
      </c>
      <c r="N1465" s="680">
        <f t="shared" ca="1" si="98"/>
        <v>0</v>
      </c>
      <c r="O1465" s="680">
        <f t="shared" ca="1" si="98"/>
        <v>0</v>
      </c>
      <c r="P1465" s="680">
        <f t="shared" ca="1" si="98"/>
        <v>0</v>
      </c>
      <c r="Q1465" s="680">
        <f t="shared" ca="1" si="98"/>
        <v>0</v>
      </c>
      <c r="R1465" s="680">
        <f t="shared" ca="1" si="98"/>
        <v>0</v>
      </c>
      <c r="S1465" t="str">
        <f t="shared" si="95"/>
        <v>ASRCMS202202</v>
      </c>
      <c r="T1465" s="957">
        <f t="shared" si="96"/>
        <v>45230</v>
      </c>
      <c r="U1465" t="str">
        <f t="shared" si="97"/>
        <v>Unaudited</v>
      </c>
    </row>
    <row r="1466" spans="1:21" x14ac:dyDescent="0.25">
      <c r="A1466" t="s">
        <v>438</v>
      </c>
      <c r="B1466" t="s">
        <v>1380</v>
      </c>
      <c r="C1466" t="s">
        <v>1381</v>
      </c>
      <c r="D1466" s="15">
        <v>1900</v>
      </c>
      <c r="E1466" s="121">
        <v>1</v>
      </c>
      <c r="F1466" t="s">
        <v>440</v>
      </c>
      <c r="G1466" s="121">
        <v>182</v>
      </c>
      <c r="H1466" t="s">
        <v>386</v>
      </c>
      <c r="I1466" t="s">
        <v>489</v>
      </c>
      <c r="J1466" t="s">
        <v>451</v>
      </c>
      <c r="K1466" t="s">
        <v>436</v>
      </c>
      <c r="L1466" s="755" t="s">
        <v>217</v>
      </c>
      <c r="M1466" t="s">
        <v>101</v>
      </c>
      <c r="N1466" s="680">
        <f t="shared" ca="1" si="98"/>
        <v>0</v>
      </c>
      <c r="O1466" s="680">
        <f t="shared" ca="1" si="98"/>
        <v>0</v>
      </c>
      <c r="P1466" s="680">
        <f t="shared" ca="1" si="98"/>
        <v>0</v>
      </c>
      <c r="Q1466" s="680">
        <f t="shared" ca="1" si="98"/>
        <v>0</v>
      </c>
      <c r="R1466" s="680">
        <f t="shared" ca="1" si="98"/>
        <v>0</v>
      </c>
      <c r="S1466" t="str">
        <f t="shared" si="95"/>
        <v>ASRCMS202202</v>
      </c>
      <c r="T1466" s="957">
        <f t="shared" si="96"/>
        <v>45230</v>
      </c>
      <c r="U1466" t="str">
        <f t="shared" si="97"/>
        <v>Unaudited</v>
      </c>
    </row>
    <row r="1467" spans="1:21" x14ac:dyDescent="0.25">
      <c r="A1467" t="s">
        <v>438</v>
      </c>
      <c r="B1467" t="s">
        <v>1380</v>
      </c>
      <c r="C1467" t="s">
        <v>1381</v>
      </c>
      <c r="D1467" s="15">
        <v>1900</v>
      </c>
      <c r="E1467" s="121">
        <v>1</v>
      </c>
      <c r="F1467" t="s">
        <v>440</v>
      </c>
      <c r="G1467" s="121">
        <v>182</v>
      </c>
      <c r="H1467" t="s">
        <v>386</v>
      </c>
      <c r="I1467" t="s">
        <v>489</v>
      </c>
      <c r="J1467" t="s">
        <v>451</v>
      </c>
      <c r="K1467" t="s">
        <v>436</v>
      </c>
      <c r="L1467" s="755" t="s">
        <v>216</v>
      </c>
      <c r="M1467" t="s">
        <v>28</v>
      </c>
      <c r="N1467" s="680">
        <f t="shared" ca="1" si="98"/>
        <v>0</v>
      </c>
      <c r="O1467" s="680">
        <f t="shared" ca="1" si="98"/>
        <v>0</v>
      </c>
      <c r="P1467" s="680">
        <f t="shared" ca="1" si="98"/>
        <v>0</v>
      </c>
      <c r="Q1467" s="680">
        <f t="shared" ca="1" si="98"/>
        <v>0</v>
      </c>
      <c r="R1467" s="680">
        <f t="shared" ca="1" si="98"/>
        <v>0</v>
      </c>
      <c r="S1467" t="str">
        <f t="shared" si="95"/>
        <v>ASRCMS202202</v>
      </c>
      <c r="T1467" s="957">
        <f t="shared" si="96"/>
        <v>45230</v>
      </c>
      <c r="U1467" t="str">
        <f t="shared" si="97"/>
        <v>Unaudited</v>
      </c>
    </row>
    <row r="1468" spans="1:21" x14ac:dyDescent="0.25">
      <c r="A1468" t="s">
        <v>438</v>
      </c>
      <c r="B1468" t="s">
        <v>1380</v>
      </c>
      <c r="C1468" t="s">
        <v>1381</v>
      </c>
      <c r="D1468" s="15">
        <v>1900</v>
      </c>
      <c r="E1468" s="121">
        <v>1</v>
      </c>
      <c r="F1468" t="s">
        <v>440</v>
      </c>
      <c r="G1468" s="121">
        <v>182</v>
      </c>
      <c r="H1468" t="s">
        <v>386</v>
      </c>
      <c r="I1468" t="s">
        <v>489</v>
      </c>
      <c r="J1468" t="s">
        <v>437</v>
      </c>
      <c r="K1468" t="s">
        <v>437</v>
      </c>
      <c r="L1468" s="755" t="s">
        <v>84</v>
      </c>
      <c r="M1468" t="s">
        <v>328</v>
      </c>
      <c r="N1468" s="680">
        <f t="shared" ca="1" si="98"/>
        <v>0</v>
      </c>
      <c r="O1468" s="680">
        <f t="shared" ca="1" si="98"/>
        <v>0</v>
      </c>
      <c r="P1468" s="680">
        <f t="shared" ca="1" si="98"/>
        <v>0</v>
      </c>
      <c r="Q1468" s="680">
        <f t="shared" ca="1" si="98"/>
        <v>0</v>
      </c>
      <c r="R1468" s="680">
        <f t="shared" ca="1" si="98"/>
        <v>0</v>
      </c>
      <c r="S1468" t="str">
        <f t="shared" si="95"/>
        <v>ASRCMS202202</v>
      </c>
      <c r="T1468" s="957">
        <f t="shared" si="96"/>
        <v>45230</v>
      </c>
      <c r="U1468" t="str">
        <f t="shared" si="97"/>
        <v>Unaudited</v>
      </c>
    </row>
    <row r="1469" spans="1:21" x14ac:dyDescent="0.25">
      <c r="A1469" t="s">
        <v>438</v>
      </c>
      <c r="B1469" t="s">
        <v>1380</v>
      </c>
      <c r="C1469" t="s">
        <v>1381</v>
      </c>
      <c r="D1469" s="15">
        <v>1900</v>
      </c>
      <c r="E1469" s="121">
        <v>1</v>
      </c>
      <c r="F1469" t="s">
        <v>440</v>
      </c>
      <c r="G1469" s="121">
        <v>182</v>
      </c>
      <c r="H1469" t="s">
        <v>386</v>
      </c>
      <c r="I1469" t="s">
        <v>489</v>
      </c>
      <c r="J1469" t="s">
        <v>437</v>
      </c>
      <c r="K1469" t="s">
        <v>437</v>
      </c>
      <c r="L1469" s="755" t="s">
        <v>85</v>
      </c>
      <c r="M1469" t="s">
        <v>326</v>
      </c>
      <c r="N1469" s="680">
        <f t="shared" ca="1" si="98"/>
        <v>0</v>
      </c>
      <c r="O1469" s="680">
        <f t="shared" ca="1" si="98"/>
        <v>0</v>
      </c>
      <c r="P1469" s="680">
        <f t="shared" ca="1" si="98"/>
        <v>0</v>
      </c>
      <c r="Q1469" s="680">
        <f t="shared" ca="1" si="98"/>
        <v>0</v>
      </c>
      <c r="R1469" s="680">
        <f t="shared" ca="1" si="98"/>
        <v>0</v>
      </c>
      <c r="S1469" t="str">
        <f t="shared" si="95"/>
        <v>ASRCMS202202</v>
      </c>
      <c r="T1469" s="957">
        <f t="shared" si="96"/>
        <v>45230</v>
      </c>
      <c r="U1469" t="str">
        <f t="shared" si="97"/>
        <v>Unaudited</v>
      </c>
    </row>
    <row r="1470" spans="1:21" x14ac:dyDescent="0.25">
      <c r="A1470" t="s">
        <v>438</v>
      </c>
      <c r="B1470" t="s">
        <v>1380</v>
      </c>
      <c r="C1470" t="s">
        <v>1381</v>
      </c>
      <c r="D1470" s="15">
        <v>1900</v>
      </c>
      <c r="E1470" s="121">
        <v>1</v>
      </c>
      <c r="F1470" t="s">
        <v>440</v>
      </c>
      <c r="G1470" s="121">
        <v>182</v>
      </c>
      <c r="H1470" t="s">
        <v>386</v>
      </c>
      <c r="I1470" t="s">
        <v>489</v>
      </c>
      <c r="J1470" t="s">
        <v>437</v>
      </c>
      <c r="K1470" t="s">
        <v>437</v>
      </c>
      <c r="L1470" s="755" t="s">
        <v>86</v>
      </c>
      <c r="M1470" t="s">
        <v>495</v>
      </c>
      <c r="N1470" s="680">
        <f t="shared" ca="1" si="98"/>
        <v>0</v>
      </c>
      <c r="O1470" s="680">
        <f t="shared" ca="1" si="98"/>
        <v>0</v>
      </c>
      <c r="P1470" s="680">
        <f t="shared" ca="1" si="98"/>
        <v>0</v>
      </c>
      <c r="Q1470" s="680">
        <f t="shared" ca="1" si="98"/>
        <v>0</v>
      </c>
      <c r="R1470" s="680">
        <f t="shared" ca="1" si="98"/>
        <v>0</v>
      </c>
      <c r="S1470" t="str">
        <f t="shared" si="95"/>
        <v>ASRCMS202202</v>
      </c>
      <c r="T1470" s="957">
        <f t="shared" si="96"/>
        <v>45230</v>
      </c>
      <c r="U1470" t="str">
        <f t="shared" si="97"/>
        <v>Unaudited</v>
      </c>
    </row>
    <row r="1471" spans="1:21" x14ac:dyDescent="0.25">
      <c r="A1471" t="s">
        <v>438</v>
      </c>
      <c r="B1471" t="s">
        <v>1380</v>
      </c>
      <c r="C1471" t="s">
        <v>1381</v>
      </c>
      <c r="D1471" s="15">
        <v>1900</v>
      </c>
      <c r="E1471" s="121">
        <v>1</v>
      </c>
      <c r="F1471" t="s">
        <v>440</v>
      </c>
      <c r="G1471" s="121">
        <v>182</v>
      </c>
      <c r="H1471" t="s">
        <v>386</v>
      </c>
      <c r="I1471" t="s">
        <v>489</v>
      </c>
      <c r="J1471" t="s">
        <v>437</v>
      </c>
      <c r="K1471" t="s">
        <v>437</v>
      </c>
      <c r="L1471" s="755" t="s">
        <v>87</v>
      </c>
      <c r="M1471" t="s">
        <v>496</v>
      </c>
      <c r="N1471" s="680">
        <f t="shared" ca="1" si="98"/>
        <v>0</v>
      </c>
      <c r="O1471" s="680">
        <f t="shared" ca="1" si="98"/>
        <v>0</v>
      </c>
      <c r="P1471" s="680">
        <f t="shared" ca="1" si="98"/>
        <v>0</v>
      </c>
      <c r="Q1471" s="680">
        <f t="shared" ca="1" si="98"/>
        <v>0</v>
      </c>
      <c r="R1471" s="680">
        <f t="shared" ca="1" si="98"/>
        <v>0</v>
      </c>
      <c r="S1471" t="str">
        <f t="shared" si="95"/>
        <v>ASRCMS202202</v>
      </c>
      <c r="T1471" s="957">
        <f t="shared" si="96"/>
        <v>45230</v>
      </c>
      <c r="U1471" t="str">
        <f t="shared" si="97"/>
        <v>Unaudited</v>
      </c>
    </row>
    <row r="1472" spans="1:21" x14ac:dyDescent="0.25">
      <c r="A1472" t="s">
        <v>438</v>
      </c>
      <c r="B1472" t="s">
        <v>1380</v>
      </c>
      <c r="C1472" t="s">
        <v>1381</v>
      </c>
      <c r="D1472" s="15">
        <v>1900</v>
      </c>
      <c r="E1472" s="121">
        <v>1</v>
      </c>
      <c r="F1472" t="s">
        <v>440</v>
      </c>
      <c r="G1472" s="121">
        <v>182</v>
      </c>
      <c r="H1472" t="s">
        <v>386</v>
      </c>
      <c r="I1472" t="s">
        <v>489</v>
      </c>
      <c r="J1472" t="s">
        <v>437</v>
      </c>
      <c r="K1472" t="s">
        <v>437</v>
      </c>
      <c r="L1472" s="755" t="s">
        <v>214</v>
      </c>
      <c r="M1472" t="s">
        <v>497</v>
      </c>
      <c r="N1472" s="680">
        <f t="shared" ca="1" si="98"/>
        <v>0</v>
      </c>
      <c r="O1472" s="680">
        <f t="shared" ca="1" si="98"/>
        <v>0</v>
      </c>
      <c r="P1472" s="680">
        <f t="shared" ca="1" si="98"/>
        <v>0</v>
      </c>
      <c r="Q1472" s="680">
        <f t="shared" ca="1" si="98"/>
        <v>0</v>
      </c>
      <c r="R1472" s="680">
        <f t="shared" ca="1" si="98"/>
        <v>0</v>
      </c>
      <c r="S1472" t="str">
        <f t="shared" si="95"/>
        <v>ASRCMS202202</v>
      </c>
      <c r="T1472" s="957">
        <f t="shared" si="96"/>
        <v>45230</v>
      </c>
      <c r="U1472" t="str">
        <f t="shared" si="97"/>
        <v>Unaudited</v>
      </c>
    </row>
    <row r="1473" spans="1:21" x14ac:dyDescent="0.25">
      <c r="A1473" t="s">
        <v>438</v>
      </c>
      <c r="B1473" t="s">
        <v>1380</v>
      </c>
      <c r="C1473" t="s">
        <v>1381</v>
      </c>
      <c r="D1473" s="15">
        <v>1900</v>
      </c>
      <c r="E1473" s="121">
        <v>1</v>
      </c>
      <c r="F1473" t="s">
        <v>440</v>
      </c>
      <c r="G1473" s="121">
        <v>182</v>
      </c>
      <c r="H1473" t="s">
        <v>386</v>
      </c>
      <c r="I1473" t="s">
        <v>490</v>
      </c>
      <c r="J1473" t="s">
        <v>26</v>
      </c>
      <c r="K1473" t="s">
        <v>26</v>
      </c>
      <c r="L1473" s="755" t="s">
        <v>205</v>
      </c>
      <c r="M1473" t="s">
        <v>26</v>
      </c>
      <c r="N1473" s="680">
        <f t="shared" ca="1" si="98"/>
        <v>0</v>
      </c>
      <c r="O1473" s="680">
        <f t="shared" ca="1" si="98"/>
        <v>0</v>
      </c>
      <c r="P1473" s="680">
        <f t="shared" ca="1" si="98"/>
        <v>0</v>
      </c>
      <c r="Q1473" s="680">
        <f t="shared" ca="1" si="98"/>
        <v>0</v>
      </c>
      <c r="R1473" s="680">
        <f t="shared" ca="1" si="98"/>
        <v>0</v>
      </c>
      <c r="S1473" t="str">
        <f t="shared" si="95"/>
        <v>ASRCMS202202</v>
      </c>
      <c r="T1473" s="957">
        <f t="shared" si="96"/>
        <v>45230</v>
      </c>
      <c r="U1473" t="str">
        <f t="shared" si="97"/>
        <v>Unaudited</v>
      </c>
    </row>
    <row r="1474" spans="1:21" x14ac:dyDescent="0.25">
      <c r="A1474" t="s">
        <v>438</v>
      </c>
      <c r="B1474" t="s">
        <v>1380</v>
      </c>
      <c r="C1474" t="s">
        <v>1381</v>
      </c>
      <c r="D1474" s="15">
        <v>1900</v>
      </c>
      <c r="E1474" s="121">
        <v>1</v>
      </c>
      <c r="F1474" t="s">
        <v>441</v>
      </c>
      <c r="G1474" s="121">
        <v>274</v>
      </c>
      <c r="H1474" t="s">
        <v>386</v>
      </c>
      <c r="I1474" t="s">
        <v>433</v>
      </c>
      <c r="J1474" t="s">
        <v>433</v>
      </c>
      <c r="K1474" t="s">
        <v>433</v>
      </c>
      <c r="M1474" t="s">
        <v>433</v>
      </c>
      <c r="N1474" s="680">
        <f t="shared" ca="1" si="98"/>
        <v>0</v>
      </c>
      <c r="O1474" s="680">
        <f t="shared" ca="1" si="98"/>
        <v>0</v>
      </c>
      <c r="P1474" s="680">
        <f t="shared" ca="1" si="98"/>
        <v>0</v>
      </c>
      <c r="Q1474" s="680">
        <f t="shared" ca="1" si="98"/>
        <v>0</v>
      </c>
      <c r="R1474" s="680">
        <f t="shared" ca="1" si="98"/>
        <v>0</v>
      </c>
      <c r="S1474" t="str">
        <f t="shared" ref="S1474:S1537" si="99">file_name</f>
        <v>ASRCMS202202</v>
      </c>
      <c r="T1474" s="957">
        <f t="shared" ref="T1474:T1537" si="100">file_date</f>
        <v>45230</v>
      </c>
      <c r="U1474" t="str">
        <f t="shared" ref="U1474:U1537" si="101">status</f>
        <v>Unaudited</v>
      </c>
    </row>
    <row r="1475" spans="1:21" x14ac:dyDescent="0.25">
      <c r="A1475" t="s">
        <v>438</v>
      </c>
      <c r="B1475" t="s">
        <v>1380</v>
      </c>
      <c r="C1475" t="s">
        <v>1381</v>
      </c>
      <c r="D1475" s="15">
        <v>1900</v>
      </c>
      <c r="E1475" s="121">
        <v>1</v>
      </c>
      <c r="F1475" t="s">
        <v>441</v>
      </c>
      <c r="G1475" s="121">
        <v>274</v>
      </c>
      <c r="H1475" t="s">
        <v>386</v>
      </c>
      <c r="I1475" t="s">
        <v>488</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ASRCMS202202</v>
      </c>
      <c r="T1475" s="957">
        <f t="shared" si="100"/>
        <v>45230</v>
      </c>
      <c r="U1475" t="str">
        <f t="shared" si="101"/>
        <v>Unaudited</v>
      </c>
    </row>
    <row r="1476" spans="1:21" x14ac:dyDescent="0.25">
      <c r="A1476" t="s">
        <v>438</v>
      </c>
      <c r="B1476" t="s">
        <v>1380</v>
      </c>
      <c r="C1476" t="s">
        <v>1381</v>
      </c>
      <c r="D1476" s="15">
        <v>1900</v>
      </c>
      <c r="E1476" s="121">
        <v>1</v>
      </c>
      <c r="F1476" t="s">
        <v>441</v>
      </c>
      <c r="G1476" s="121">
        <v>274</v>
      </c>
      <c r="H1476" t="s">
        <v>386</v>
      </c>
      <c r="I1476" t="s">
        <v>488</v>
      </c>
      <c r="J1476" t="s">
        <v>12</v>
      </c>
      <c r="K1476" t="s">
        <v>223</v>
      </c>
      <c r="L1476" s="755">
        <v>1.2</v>
      </c>
      <c r="M1476" t="s">
        <v>223</v>
      </c>
      <c r="N1476" s="680">
        <f t="shared" ca="1" si="98"/>
        <v>0</v>
      </c>
      <c r="O1476" s="680">
        <f t="shared" ca="1" si="98"/>
        <v>0</v>
      </c>
      <c r="P1476" s="680">
        <f t="shared" ca="1" si="98"/>
        <v>0</v>
      </c>
      <c r="Q1476" s="680">
        <f t="shared" ca="1" si="98"/>
        <v>0</v>
      </c>
      <c r="R1476" s="680">
        <f t="shared" ca="1" si="98"/>
        <v>0</v>
      </c>
      <c r="S1476" t="str">
        <f t="shared" si="99"/>
        <v>ASRCMS202202</v>
      </c>
      <c r="T1476" s="957">
        <f t="shared" si="100"/>
        <v>45230</v>
      </c>
      <c r="U1476" t="str">
        <f t="shared" si="101"/>
        <v>Unaudited</v>
      </c>
    </row>
    <row r="1477" spans="1:21" x14ac:dyDescent="0.25">
      <c r="A1477" t="s">
        <v>438</v>
      </c>
      <c r="B1477" t="s">
        <v>1380</v>
      </c>
      <c r="C1477" t="s">
        <v>1381</v>
      </c>
      <c r="D1477" s="15">
        <v>1900</v>
      </c>
      <c r="E1477" s="121">
        <v>1</v>
      </c>
      <c r="F1477" t="s">
        <v>441</v>
      </c>
      <c r="G1477" s="121">
        <v>274</v>
      </c>
      <c r="H1477" t="s">
        <v>386</v>
      </c>
      <c r="I1477" t="s">
        <v>488</v>
      </c>
      <c r="J1477" t="s">
        <v>12</v>
      </c>
      <c r="K1477" t="s">
        <v>1318</v>
      </c>
      <c r="L1477" s="755" t="s">
        <v>1314</v>
      </c>
      <c r="M1477" t="s">
        <v>1318</v>
      </c>
      <c r="N1477" s="680">
        <f t="shared" ca="1" si="98"/>
        <v>0</v>
      </c>
      <c r="O1477" s="680">
        <f t="shared" ca="1" si="98"/>
        <v>0</v>
      </c>
      <c r="P1477" s="680">
        <f t="shared" ca="1" si="98"/>
        <v>0</v>
      </c>
      <c r="Q1477" s="680">
        <f t="shared" ca="1" si="98"/>
        <v>0</v>
      </c>
      <c r="R1477" s="680">
        <f t="shared" ca="1" si="98"/>
        <v>0</v>
      </c>
      <c r="S1477" t="str">
        <f t="shared" si="99"/>
        <v>ASRCMS202202</v>
      </c>
      <c r="T1477" s="957">
        <f t="shared" si="100"/>
        <v>45230</v>
      </c>
      <c r="U1477" t="str">
        <f t="shared" si="101"/>
        <v>Unaudited</v>
      </c>
    </row>
    <row r="1478" spans="1:21" x14ac:dyDescent="0.25">
      <c r="A1478" t="s">
        <v>438</v>
      </c>
      <c r="B1478" t="s">
        <v>1380</v>
      </c>
      <c r="C1478" t="s">
        <v>1381</v>
      </c>
      <c r="D1478" s="15">
        <v>1900</v>
      </c>
      <c r="E1478" s="121">
        <v>1</v>
      </c>
      <c r="F1478" t="s">
        <v>441</v>
      </c>
      <c r="G1478" s="121">
        <v>274</v>
      </c>
      <c r="H1478" t="s">
        <v>386</v>
      </c>
      <c r="I1478" t="s">
        <v>488</v>
      </c>
      <c r="J1478" t="s">
        <v>12</v>
      </c>
      <c r="K1478" t="s">
        <v>1320</v>
      </c>
      <c r="L1478" s="755" t="s">
        <v>1319</v>
      </c>
      <c r="M1478" t="s">
        <v>1320</v>
      </c>
      <c r="N1478" s="680">
        <f t="shared" ca="1" si="98"/>
        <v>0</v>
      </c>
      <c r="O1478" s="680">
        <f t="shared" ca="1" si="98"/>
        <v>0</v>
      </c>
      <c r="P1478" s="680">
        <f t="shared" ca="1" si="98"/>
        <v>0</v>
      </c>
      <c r="Q1478" s="680">
        <f t="shared" ca="1" si="98"/>
        <v>0</v>
      </c>
      <c r="R1478" s="680">
        <f t="shared" ca="1" si="98"/>
        <v>0</v>
      </c>
      <c r="S1478" t="str">
        <f t="shared" si="99"/>
        <v>ASRCMS202202</v>
      </c>
      <c r="T1478" s="957">
        <f t="shared" si="100"/>
        <v>45230</v>
      </c>
      <c r="U1478" t="str">
        <f t="shared" si="101"/>
        <v>Unaudited</v>
      </c>
    </row>
    <row r="1479" spans="1:21" x14ac:dyDescent="0.25">
      <c r="A1479" t="s">
        <v>438</v>
      </c>
      <c r="B1479" t="s">
        <v>1380</v>
      </c>
      <c r="C1479" t="s">
        <v>1381</v>
      </c>
      <c r="D1479" s="15">
        <v>1900</v>
      </c>
      <c r="E1479" s="121">
        <v>1</v>
      </c>
      <c r="F1479" t="s">
        <v>441</v>
      </c>
      <c r="G1479" s="121">
        <v>274</v>
      </c>
      <c r="H1479" t="s">
        <v>386</v>
      </c>
      <c r="I1479" t="s">
        <v>488</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ASRCMS202202</v>
      </c>
      <c r="T1479" s="957">
        <f t="shared" si="100"/>
        <v>45230</v>
      </c>
      <c r="U1479" t="str">
        <f t="shared" si="101"/>
        <v>Unaudited</v>
      </c>
    </row>
    <row r="1480" spans="1:21" x14ac:dyDescent="0.25">
      <c r="A1480" t="s">
        <v>438</v>
      </c>
      <c r="B1480" t="s">
        <v>1380</v>
      </c>
      <c r="C1480" t="s">
        <v>1381</v>
      </c>
      <c r="D1480" s="15">
        <v>1900</v>
      </c>
      <c r="E1480" s="121">
        <v>1</v>
      </c>
      <c r="F1480" t="s">
        <v>441</v>
      </c>
      <c r="G1480" s="121">
        <v>274</v>
      </c>
      <c r="H1480" t="s">
        <v>386</v>
      </c>
      <c r="I1480" t="s">
        <v>489</v>
      </c>
      <c r="J1480" t="s">
        <v>434</v>
      </c>
      <c r="K1480" t="s">
        <v>791</v>
      </c>
      <c r="L1480" s="755">
        <v>2.1</v>
      </c>
      <c r="M1480" t="s">
        <v>726</v>
      </c>
      <c r="N1480" s="680">
        <f t="shared" ca="1" si="98"/>
        <v>0</v>
      </c>
      <c r="O1480" s="680">
        <f t="shared" ca="1" si="98"/>
        <v>0</v>
      </c>
      <c r="P1480" s="680">
        <f t="shared" ca="1" si="98"/>
        <v>0</v>
      </c>
      <c r="Q1480" s="680">
        <f t="shared" ca="1" si="98"/>
        <v>0</v>
      </c>
      <c r="R1480" s="680">
        <f t="shared" ca="1" si="98"/>
        <v>0</v>
      </c>
      <c r="S1480" t="str">
        <f t="shared" si="99"/>
        <v>ASRCMS202202</v>
      </c>
      <c r="T1480" s="957">
        <f t="shared" si="100"/>
        <v>45230</v>
      </c>
      <c r="U1480" t="str">
        <f t="shared" si="101"/>
        <v>Unaudited</v>
      </c>
    </row>
    <row r="1481" spans="1:21" x14ac:dyDescent="0.25">
      <c r="A1481" t="s">
        <v>438</v>
      </c>
      <c r="B1481" t="s">
        <v>1380</v>
      </c>
      <c r="C1481" t="s">
        <v>1381</v>
      </c>
      <c r="D1481" s="15">
        <v>1900</v>
      </c>
      <c r="E1481" s="121">
        <v>1</v>
      </c>
      <c r="F1481" t="s">
        <v>441</v>
      </c>
      <c r="G1481" s="121">
        <v>274</v>
      </c>
      <c r="H1481" t="s">
        <v>386</v>
      </c>
      <c r="I1481" t="s">
        <v>489</v>
      </c>
      <c r="J1481" t="s">
        <v>434</v>
      </c>
      <c r="K1481" t="s">
        <v>791</v>
      </c>
      <c r="L1481" s="755">
        <v>2.2000000000000002</v>
      </c>
      <c r="M1481" t="s">
        <v>727</v>
      </c>
      <c r="N1481" s="680">
        <f t="shared" ca="1" si="98"/>
        <v>0</v>
      </c>
      <c r="O1481" s="680">
        <f t="shared" ca="1" si="98"/>
        <v>0</v>
      </c>
      <c r="P1481" s="680">
        <f t="shared" ca="1" si="98"/>
        <v>0</v>
      </c>
      <c r="Q1481" s="680">
        <f t="shared" ca="1" si="98"/>
        <v>0</v>
      </c>
      <c r="R1481" s="680">
        <f t="shared" ca="1" si="98"/>
        <v>0</v>
      </c>
      <c r="S1481" t="str">
        <f t="shared" si="99"/>
        <v>ASRCMS202202</v>
      </c>
      <c r="T1481" s="957">
        <f t="shared" si="100"/>
        <v>45230</v>
      </c>
      <c r="U1481" t="str">
        <f t="shared" si="101"/>
        <v>Unaudited</v>
      </c>
    </row>
    <row r="1482" spans="1:21" x14ac:dyDescent="0.25">
      <c r="A1482" t="s">
        <v>438</v>
      </c>
      <c r="B1482" t="s">
        <v>1380</v>
      </c>
      <c r="C1482" t="s">
        <v>1381</v>
      </c>
      <c r="D1482" s="15">
        <v>1900</v>
      </c>
      <c r="E1482" s="121">
        <v>1</v>
      </c>
      <c r="F1482" t="s">
        <v>441</v>
      </c>
      <c r="G1482" s="121">
        <v>274</v>
      </c>
      <c r="H1482" t="s">
        <v>386</v>
      </c>
      <c r="I1482" t="s">
        <v>489</v>
      </c>
      <c r="J1482" t="s">
        <v>434</v>
      </c>
      <c r="K1482" t="s">
        <v>791</v>
      </c>
      <c r="L1482" s="755">
        <v>2.2999999999999998</v>
      </c>
      <c r="M1482" t="s">
        <v>728</v>
      </c>
      <c r="N1482" s="680">
        <f t="shared" ca="1" si="98"/>
        <v>0</v>
      </c>
      <c r="O1482" s="680">
        <f t="shared" ca="1" si="98"/>
        <v>0</v>
      </c>
      <c r="P1482" s="680">
        <f t="shared" ca="1" si="98"/>
        <v>0</v>
      </c>
      <c r="Q1482" s="680">
        <f t="shared" ca="1" si="98"/>
        <v>0</v>
      </c>
      <c r="R1482" s="680">
        <f t="shared" ca="1" si="98"/>
        <v>0</v>
      </c>
      <c r="S1482" t="str">
        <f t="shared" si="99"/>
        <v>ASRCMS202202</v>
      </c>
      <c r="T1482" s="957">
        <f t="shared" si="100"/>
        <v>45230</v>
      </c>
      <c r="U1482" t="str">
        <f t="shared" si="101"/>
        <v>Unaudited</v>
      </c>
    </row>
    <row r="1483" spans="1:21" x14ac:dyDescent="0.25">
      <c r="A1483" t="s">
        <v>438</v>
      </c>
      <c r="B1483" t="s">
        <v>1380</v>
      </c>
      <c r="C1483" t="s">
        <v>1381</v>
      </c>
      <c r="D1483" s="15">
        <v>1900</v>
      </c>
      <c r="E1483" s="121">
        <v>1</v>
      </c>
      <c r="F1483" t="s">
        <v>441</v>
      </c>
      <c r="G1483" s="121">
        <v>274</v>
      </c>
      <c r="H1483" t="s">
        <v>386</v>
      </c>
      <c r="I1483" t="s">
        <v>489</v>
      </c>
      <c r="J1483" t="s">
        <v>434</v>
      </c>
      <c r="K1483" t="s">
        <v>791</v>
      </c>
      <c r="L1483" s="755">
        <v>2.4</v>
      </c>
      <c r="M1483" t="s">
        <v>729</v>
      </c>
      <c r="N1483" s="680">
        <f t="shared" ca="1" si="98"/>
        <v>0</v>
      </c>
      <c r="O1483" s="680">
        <f t="shared" ca="1" si="98"/>
        <v>0</v>
      </c>
      <c r="P1483" s="680">
        <f t="shared" ca="1" si="98"/>
        <v>0</v>
      </c>
      <c r="Q1483" s="680">
        <f t="shared" ca="1" si="98"/>
        <v>0</v>
      </c>
      <c r="R1483" s="680">
        <f t="shared" ca="1" si="98"/>
        <v>0</v>
      </c>
      <c r="S1483" t="str">
        <f t="shared" si="99"/>
        <v>ASRCMS202202</v>
      </c>
      <c r="T1483" s="957">
        <f t="shared" si="100"/>
        <v>45230</v>
      </c>
      <c r="U1483" t="str">
        <f t="shared" si="101"/>
        <v>Unaudited</v>
      </c>
    </row>
    <row r="1484" spans="1:21" x14ac:dyDescent="0.25">
      <c r="A1484" t="s">
        <v>438</v>
      </c>
      <c r="B1484" t="s">
        <v>1380</v>
      </c>
      <c r="C1484" t="s">
        <v>1381</v>
      </c>
      <c r="D1484" s="15">
        <v>1900</v>
      </c>
      <c r="E1484" s="121">
        <v>1</v>
      </c>
      <c r="F1484" t="s">
        <v>441</v>
      </c>
      <c r="G1484" s="121">
        <v>274</v>
      </c>
      <c r="H1484" t="s">
        <v>386</v>
      </c>
      <c r="I1484" t="s">
        <v>489</v>
      </c>
      <c r="J1484" t="s">
        <v>434</v>
      </c>
      <c r="K1484" t="s">
        <v>791</v>
      </c>
      <c r="L1484" s="755">
        <v>2.5</v>
      </c>
      <c r="M1484" t="s">
        <v>771</v>
      </c>
      <c r="N1484" s="680">
        <f t="shared" ca="1" si="98"/>
        <v>0</v>
      </c>
      <c r="O1484" s="680">
        <f t="shared" ca="1" si="98"/>
        <v>0</v>
      </c>
      <c r="P1484" s="680">
        <f t="shared" ca="1" si="98"/>
        <v>0</v>
      </c>
      <c r="Q1484" s="680">
        <f t="shared" ca="1" si="98"/>
        <v>0</v>
      </c>
      <c r="R1484" s="680">
        <f t="shared" ca="1" si="98"/>
        <v>0</v>
      </c>
      <c r="S1484" t="str">
        <f t="shared" si="99"/>
        <v>ASRCMS202202</v>
      </c>
      <c r="T1484" s="957">
        <f t="shared" si="100"/>
        <v>45230</v>
      </c>
      <c r="U1484" t="str">
        <f t="shared" si="101"/>
        <v>Unaudited</v>
      </c>
    </row>
    <row r="1485" spans="1:21" x14ac:dyDescent="0.25">
      <c r="A1485" t="s">
        <v>438</v>
      </c>
      <c r="B1485" t="s">
        <v>1380</v>
      </c>
      <c r="C1485" t="s">
        <v>1381</v>
      </c>
      <c r="D1485" s="15">
        <v>1900</v>
      </c>
      <c r="E1485" s="121">
        <v>1</v>
      </c>
      <c r="F1485" t="s">
        <v>441</v>
      </c>
      <c r="G1485" s="121">
        <v>274</v>
      </c>
      <c r="H1485" t="s">
        <v>386</v>
      </c>
      <c r="I1485" t="s">
        <v>489</v>
      </c>
      <c r="J1485" t="s">
        <v>434</v>
      </c>
      <c r="K1485" t="s">
        <v>791</v>
      </c>
      <c r="L1485" s="755">
        <v>2.6</v>
      </c>
      <c r="M1485" t="s">
        <v>187</v>
      </c>
      <c r="N1485" s="680">
        <f t="shared" ca="1" si="98"/>
        <v>0</v>
      </c>
      <c r="O1485" s="680">
        <f t="shared" ca="1" si="98"/>
        <v>0</v>
      </c>
      <c r="P1485" s="680">
        <f t="shared" ca="1" si="98"/>
        <v>0</v>
      </c>
      <c r="Q1485" s="680">
        <f t="shared" ca="1" si="98"/>
        <v>0</v>
      </c>
      <c r="R1485" s="680">
        <f t="shared" ca="1" si="98"/>
        <v>0</v>
      </c>
      <c r="S1485" t="str">
        <f t="shared" si="99"/>
        <v>ASRCMS202202</v>
      </c>
      <c r="T1485" s="957">
        <f t="shared" si="100"/>
        <v>45230</v>
      </c>
      <c r="U1485" t="str">
        <f t="shared" si="101"/>
        <v>Unaudited</v>
      </c>
    </row>
    <row r="1486" spans="1:21" x14ac:dyDescent="0.25">
      <c r="A1486" t="s">
        <v>438</v>
      </c>
      <c r="B1486" t="s">
        <v>1380</v>
      </c>
      <c r="C1486" t="s">
        <v>1381</v>
      </c>
      <c r="D1486" s="15">
        <v>1900</v>
      </c>
      <c r="E1486" s="121">
        <v>1</v>
      </c>
      <c r="F1486" t="s">
        <v>441</v>
      </c>
      <c r="G1486" s="121">
        <v>274</v>
      </c>
      <c r="H1486" t="s">
        <v>386</v>
      </c>
      <c r="I1486" t="s">
        <v>489</v>
      </c>
      <c r="J1486" t="s">
        <v>434</v>
      </c>
      <c r="K1486" t="s">
        <v>791</v>
      </c>
      <c r="L1486" s="755">
        <v>2.7</v>
      </c>
      <c r="M1486" t="s">
        <v>792</v>
      </c>
      <c r="N1486" s="680">
        <f t="shared" ca="1" si="98"/>
        <v>0</v>
      </c>
      <c r="O1486" s="680">
        <f t="shared" ca="1" si="98"/>
        <v>0</v>
      </c>
      <c r="P1486" s="680">
        <f t="shared" ca="1" si="98"/>
        <v>0</v>
      </c>
      <c r="Q1486" s="680">
        <f t="shared" ca="1" si="98"/>
        <v>0</v>
      </c>
      <c r="R1486" s="680">
        <f t="shared" ca="1" si="98"/>
        <v>0</v>
      </c>
      <c r="S1486" t="str">
        <f t="shared" si="99"/>
        <v>ASRCMS202202</v>
      </c>
      <c r="T1486" s="957">
        <f t="shared" si="100"/>
        <v>45230</v>
      </c>
      <c r="U1486" t="str">
        <f t="shared" si="101"/>
        <v>Unaudited</v>
      </c>
    </row>
    <row r="1487" spans="1:21" x14ac:dyDescent="0.25">
      <c r="A1487" t="s">
        <v>438</v>
      </c>
      <c r="B1487" t="s">
        <v>1380</v>
      </c>
      <c r="C1487" t="s">
        <v>1381</v>
      </c>
      <c r="D1487" s="15">
        <v>1900</v>
      </c>
      <c r="E1487" s="121">
        <v>1</v>
      </c>
      <c r="F1487" t="s">
        <v>441</v>
      </c>
      <c r="G1487" s="121">
        <v>274</v>
      </c>
      <c r="H1487" t="s">
        <v>386</v>
      </c>
      <c r="I1487" t="s">
        <v>489</v>
      </c>
      <c r="J1487" t="s">
        <v>434</v>
      </c>
      <c r="K1487" t="s">
        <v>791</v>
      </c>
      <c r="L1487" s="755">
        <v>2.8</v>
      </c>
      <c r="M1487" t="s">
        <v>793</v>
      </c>
      <c r="N1487" s="680">
        <f t="shared" ca="1" si="98"/>
        <v>0</v>
      </c>
      <c r="O1487" s="680">
        <f t="shared" ca="1" si="98"/>
        <v>0</v>
      </c>
      <c r="P1487" s="680">
        <f t="shared" ca="1" si="98"/>
        <v>0</v>
      </c>
      <c r="Q1487" s="680">
        <f t="shared" ca="1" si="98"/>
        <v>0</v>
      </c>
      <c r="R1487" s="680">
        <f t="shared" ca="1" si="98"/>
        <v>0</v>
      </c>
      <c r="S1487" t="str">
        <f t="shared" si="99"/>
        <v>ASRCMS202202</v>
      </c>
      <c r="T1487" s="957">
        <f t="shared" si="100"/>
        <v>45230</v>
      </c>
      <c r="U1487" t="str">
        <f t="shared" si="101"/>
        <v>Unaudited</v>
      </c>
    </row>
    <row r="1488" spans="1:21" x14ac:dyDescent="0.25">
      <c r="A1488" t="s">
        <v>438</v>
      </c>
      <c r="B1488" t="s">
        <v>1380</v>
      </c>
      <c r="C1488" t="s">
        <v>1381</v>
      </c>
      <c r="D1488" s="15">
        <v>1900</v>
      </c>
      <c r="E1488" s="121">
        <v>1</v>
      </c>
      <c r="F1488" t="s">
        <v>441</v>
      </c>
      <c r="G1488" s="121">
        <v>274</v>
      </c>
      <c r="H1488" t="s">
        <v>386</v>
      </c>
      <c r="I1488" t="s">
        <v>489</v>
      </c>
      <c r="J1488" t="s">
        <v>434</v>
      </c>
      <c r="K1488" t="s">
        <v>791</v>
      </c>
      <c r="L1488" s="755">
        <v>2.9</v>
      </c>
      <c r="M1488" t="s">
        <v>774</v>
      </c>
      <c r="N1488" s="680">
        <f t="shared" ca="1" si="98"/>
        <v>0</v>
      </c>
      <c r="O1488" s="680">
        <f t="shared" ca="1" si="98"/>
        <v>0</v>
      </c>
      <c r="P1488" s="680">
        <f t="shared" ca="1" si="98"/>
        <v>0</v>
      </c>
      <c r="Q1488" s="680">
        <f t="shared" ca="1" si="98"/>
        <v>0</v>
      </c>
      <c r="R1488" s="680">
        <f t="shared" ca="1" si="98"/>
        <v>0</v>
      </c>
      <c r="S1488" t="str">
        <f t="shared" si="99"/>
        <v>ASRCMS202202</v>
      </c>
      <c r="T1488" s="957">
        <f t="shared" si="100"/>
        <v>45230</v>
      </c>
      <c r="U1488" t="str">
        <f t="shared" si="101"/>
        <v>Unaudited</v>
      </c>
    </row>
    <row r="1489" spans="1:21" x14ac:dyDescent="0.25">
      <c r="A1489" t="s">
        <v>438</v>
      </c>
      <c r="B1489" t="s">
        <v>1380</v>
      </c>
      <c r="C1489" t="s">
        <v>1381</v>
      </c>
      <c r="D1489" s="15">
        <v>1900</v>
      </c>
      <c r="E1489" s="121">
        <v>1</v>
      </c>
      <c r="F1489" t="s">
        <v>441</v>
      </c>
      <c r="G1489" s="121">
        <v>274</v>
      </c>
      <c r="H1489" t="s">
        <v>386</v>
      </c>
      <c r="I1489" t="s">
        <v>489</v>
      </c>
      <c r="J1489" t="s">
        <v>434</v>
      </c>
      <c r="K1489" t="s">
        <v>224</v>
      </c>
      <c r="L1489" s="755">
        <v>2.11</v>
      </c>
      <c r="M1489" t="s">
        <v>229</v>
      </c>
      <c r="N1489" s="680">
        <f t="shared" ca="1" si="98"/>
        <v>0</v>
      </c>
      <c r="O1489" s="680">
        <f t="shared" ca="1" si="98"/>
        <v>0</v>
      </c>
      <c r="P1489" s="680">
        <f t="shared" ca="1" si="98"/>
        <v>0</v>
      </c>
      <c r="Q1489" s="680">
        <f t="shared" ca="1" si="98"/>
        <v>0</v>
      </c>
      <c r="R1489" s="680">
        <f t="shared" ca="1" si="98"/>
        <v>0</v>
      </c>
      <c r="S1489" t="str">
        <f t="shared" si="99"/>
        <v>ASRCMS202202</v>
      </c>
      <c r="T1489" s="957">
        <f t="shared" si="100"/>
        <v>45230</v>
      </c>
      <c r="U1489" t="str">
        <f t="shared" si="101"/>
        <v>Unaudited</v>
      </c>
    </row>
    <row r="1490" spans="1:21" x14ac:dyDescent="0.25">
      <c r="A1490" t="s">
        <v>438</v>
      </c>
      <c r="B1490" t="s">
        <v>1380</v>
      </c>
      <c r="C1490" t="s">
        <v>1381</v>
      </c>
      <c r="D1490" s="15">
        <v>1900</v>
      </c>
      <c r="E1490" s="121">
        <v>1</v>
      </c>
      <c r="F1490" t="s">
        <v>441</v>
      </c>
      <c r="G1490" s="121">
        <v>274</v>
      </c>
      <c r="H1490" t="s">
        <v>386</v>
      </c>
      <c r="I1490" t="s">
        <v>489</v>
      </c>
      <c r="J1490" t="s">
        <v>434</v>
      </c>
      <c r="K1490" t="s">
        <v>224</v>
      </c>
      <c r="L1490" s="755">
        <v>2.12</v>
      </c>
      <c r="M1490" t="s">
        <v>555</v>
      </c>
      <c r="N1490" s="680">
        <f t="shared" ca="1" si="98"/>
        <v>0</v>
      </c>
      <c r="O1490" s="680">
        <f t="shared" ca="1" si="98"/>
        <v>0</v>
      </c>
      <c r="P1490" s="680">
        <f t="shared" ca="1" si="98"/>
        <v>0</v>
      </c>
      <c r="Q1490" s="680">
        <f t="shared" ca="1" si="98"/>
        <v>0</v>
      </c>
      <c r="R1490" s="680">
        <f t="shared" ca="1" si="98"/>
        <v>0</v>
      </c>
      <c r="S1490" t="str">
        <f t="shared" si="99"/>
        <v>ASRCMS202202</v>
      </c>
      <c r="T1490" s="957">
        <f t="shared" si="100"/>
        <v>45230</v>
      </c>
      <c r="U1490" t="str">
        <f t="shared" si="101"/>
        <v>Unaudited</v>
      </c>
    </row>
    <row r="1491" spans="1:21" x14ac:dyDescent="0.25">
      <c r="A1491" t="s">
        <v>438</v>
      </c>
      <c r="B1491" t="s">
        <v>1380</v>
      </c>
      <c r="C1491" t="s">
        <v>1381</v>
      </c>
      <c r="D1491" s="15">
        <v>1900</v>
      </c>
      <c r="E1491" s="121">
        <v>1</v>
      </c>
      <c r="F1491" t="s">
        <v>441</v>
      </c>
      <c r="G1491" s="121">
        <v>274</v>
      </c>
      <c r="H1491" t="s">
        <v>386</v>
      </c>
      <c r="I1491" t="s">
        <v>489</v>
      </c>
      <c r="J1491" t="s">
        <v>434</v>
      </c>
      <c r="K1491" t="s">
        <v>224</v>
      </c>
      <c r="L1491" s="755">
        <v>2.13</v>
      </c>
      <c r="M1491" t="s">
        <v>230</v>
      </c>
      <c r="N1491" s="680">
        <f t="shared" ca="1" si="98"/>
        <v>0</v>
      </c>
      <c r="O1491" s="680">
        <f t="shared" ca="1" si="98"/>
        <v>0</v>
      </c>
      <c r="P1491" s="680">
        <f t="shared" ca="1" si="98"/>
        <v>0</v>
      </c>
      <c r="Q1491" s="680">
        <f t="shared" ca="1" si="98"/>
        <v>0</v>
      </c>
      <c r="R1491" s="680">
        <f t="shared" ca="1" si="98"/>
        <v>0</v>
      </c>
      <c r="S1491" t="str">
        <f t="shared" si="99"/>
        <v>ASRCMS202202</v>
      </c>
      <c r="T1491" s="957">
        <f t="shared" si="100"/>
        <v>45230</v>
      </c>
      <c r="U1491" t="str">
        <f t="shared" si="101"/>
        <v>Unaudited</v>
      </c>
    </row>
    <row r="1492" spans="1:21" x14ac:dyDescent="0.25">
      <c r="A1492" t="s">
        <v>438</v>
      </c>
      <c r="B1492" t="s">
        <v>1380</v>
      </c>
      <c r="C1492" t="s">
        <v>1381</v>
      </c>
      <c r="D1492" s="15">
        <v>1900</v>
      </c>
      <c r="E1492" s="121">
        <v>1</v>
      </c>
      <c r="F1492" t="s">
        <v>441</v>
      </c>
      <c r="G1492" s="121">
        <v>274</v>
      </c>
      <c r="H1492" t="s">
        <v>386</v>
      </c>
      <c r="I1492" t="s">
        <v>489</v>
      </c>
      <c r="J1492" t="s">
        <v>434</v>
      </c>
      <c r="K1492" t="s">
        <v>224</v>
      </c>
      <c r="L1492" s="755">
        <v>2.14</v>
      </c>
      <c r="M1492" t="s">
        <v>559</v>
      </c>
      <c r="N1492" s="680">
        <f t="shared" ca="1" si="98"/>
        <v>0</v>
      </c>
      <c r="O1492" s="680">
        <f t="shared" ca="1" si="98"/>
        <v>0</v>
      </c>
      <c r="P1492" s="680">
        <f t="shared" ca="1" si="98"/>
        <v>0</v>
      </c>
      <c r="Q1492" s="680">
        <f t="shared" ca="1" si="98"/>
        <v>0</v>
      </c>
      <c r="R1492" s="680">
        <f t="shared" ca="1" si="98"/>
        <v>0</v>
      </c>
      <c r="S1492" t="str">
        <f t="shared" si="99"/>
        <v>ASRCMS202202</v>
      </c>
      <c r="T1492" s="957">
        <f t="shared" si="100"/>
        <v>45230</v>
      </c>
      <c r="U1492" t="str">
        <f t="shared" si="101"/>
        <v>Unaudited</v>
      </c>
    </row>
    <row r="1493" spans="1:21" x14ac:dyDescent="0.25">
      <c r="A1493" t="s">
        <v>438</v>
      </c>
      <c r="B1493" t="s">
        <v>1380</v>
      </c>
      <c r="C1493" t="s">
        <v>1381</v>
      </c>
      <c r="D1493" s="15">
        <v>1900</v>
      </c>
      <c r="E1493" s="121">
        <v>1</v>
      </c>
      <c r="F1493" t="s">
        <v>441</v>
      </c>
      <c r="G1493" s="121">
        <v>274</v>
      </c>
      <c r="H1493" t="s">
        <v>386</v>
      </c>
      <c r="I1493" t="s">
        <v>489</v>
      </c>
      <c r="J1493" t="s">
        <v>434</v>
      </c>
      <c r="K1493" t="s">
        <v>224</v>
      </c>
      <c r="L1493" s="755">
        <v>2.15</v>
      </c>
      <c r="M1493" t="s">
        <v>20</v>
      </c>
      <c r="N1493" s="680">
        <f t="shared" ca="1" si="98"/>
        <v>0</v>
      </c>
      <c r="O1493" s="680">
        <f t="shared" ca="1" si="98"/>
        <v>0</v>
      </c>
      <c r="P1493" s="680">
        <f t="shared" ca="1" si="98"/>
        <v>0</v>
      </c>
      <c r="Q1493" s="680">
        <f t="shared" ca="1" si="98"/>
        <v>0</v>
      </c>
      <c r="R1493" s="680">
        <f t="shared" ca="1" si="98"/>
        <v>0</v>
      </c>
      <c r="S1493" t="str">
        <f t="shared" si="99"/>
        <v>ASRCMS202202</v>
      </c>
      <c r="T1493" s="957">
        <f t="shared" si="100"/>
        <v>45230</v>
      </c>
      <c r="U1493" t="str">
        <f t="shared" si="101"/>
        <v>Unaudited</v>
      </c>
    </row>
    <row r="1494" spans="1:21" x14ac:dyDescent="0.25">
      <c r="A1494" t="s">
        <v>438</v>
      </c>
      <c r="B1494" t="s">
        <v>1380</v>
      </c>
      <c r="C1494" t="s">
        <v>1381</v>
      </c>
      <c r="D1494" s="15">
        <v>1900</v>
      </c>
      <c r="E1494" s="121">
        <v>1</v>
      </c>
      <c r="F1494" t="s">
        <v>441</v>
      </c>
      <c r="G1494" s="121">
        <v>274</v>
      </c>
      <c r="H1494" t="s">
        <v>386</v>
      </c>
      <c r="I1494" t="s">
        <v>489</v>
      </c>
      <c r="J1494" t="s">
        <v>434</v>
      </c>
      <c r="K1494" t="s">
        <v>224</v>
      </c>
      <c r="L1494" s="755">
        <v>2.16</v>
      </c>
      <c r="M1494" t="s">
        <v>794</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ASRCMS202202</v>
      </c>
      <c r="T1494" s="957">
        <f t="shared" si="100"/>
        <v>45230</v>
      </c>
      <c r="U1494" t="str">
        <f t="shared" si="101"/>
        <v>Unaudited</v>
      </c>
    </row>
    <row r="1495" spans="1:21" x14ac:dyDescent="0.25">
      <c r="A1495" t="s">
        <v>438</v>
      </c>
      <c r="B1495" t="s">
        <v>1380</v>
      </c>
      <c r="C1495" t="s">
        <v>1381</v>
      </c>
      <c r="D1495" s="15">
        <v>1900</v>
      </c>
      <c r="E1495" s="121">
        <v>1</v>
      </c>
      <c r="F1495" t="s">
        <v>441</v>
      </c>
      <c r="G1495" s="121">
        <v>274</v>
      </c>
      <c r="H1495" t="s">
        <v>386</v>
      </c>
      <c r="I1495" t="s">
        <v>489</v>
      </c>
      <c r="J1495" t="s">
        <v>434</v>
      </c>
      <c r="K1495" t="s">
        <v>224</v>
      </c>
      <c r="L1495" s="755">
        <v>2.17</v>
      </c>
      <c r="M1495" t="s">
        <v>1047</v>
      </c>
      <c r="N1495" s="680">
        <f t="shared" ca="1" si="102"/>
        <v>0</v>
      </c>
      <c r="O1495" s="680">
        <f t="shared" ca="1" si="102"/>
        <v>0</v>
      </c>
      <c r="P1495" s="680">
        <f t="shared" ca="1" si="102"/>
        <v>0</v>
      </c>
      <c r="Q1495" s="680">
        <f t="shared" ca="1" si="102"/>
        <v>0</v>
      </c>
      <c r="R1495" s="680">
        <f t="shared" ca="1" si="102"/>
        <v>0</v>
      </c>
      <c r="S1495" t="str">
        <f t="shared" si="99"/>
        <v>ASRCMS202202</v>
      </c>
      <c r="T1495" s="957">
        <f t="shared" si="100"/>
        <v>45230</v>
      </c>
      <c r="U1495" t="str">
        <f t="shared" si="101"/>
        <v>Unaudited</v>
      </c>
    </row>
    <row r="1496" spans="1:21" x14ac:dyDescent="0.25">
      <c r="A1496" t="s">
        <v>438</v>
      </c>
      <c r="B1496" t="s">
        <v>1380</v>
      </c>
      <c r="C1496" t="s">
        <v>1381</v>
      </c>
      <c r="D1496" s="15">
        <v>1900</v>
      </c>
      <c r="E1496" s="121">
        <v>1</v>
      </c>
      <c r="F1496" t="s">
        <v>441</v>
      </c>
      <c r="G1496" s="121">
        <v>274</v>
      </c>
      <c r="H1496" t="s">
        <v>386</v>
      </c>
      <c r="I1496" t="s">
        <v>489</v>
      </c>
      <c r="J1496" t="s">
        <v>434</v>
      </c>
      <c r="K1496" t="s">
        <v>224</v>
      </c>
      <c r="L1496" s="755">
        <v>2.1800000000000002</v>
      </c>
      <c r="M1496" t="s">
        <v>651</v>
      </c>
      <c r="N1496" s="680">
        <f t="shared" ca="1" si="102"/>
        <v>0</v>
      </c>
      <c r="O1496" s="680">
        <f t="shared" ca="1" si="102"/>
        <v>0</v>
      </c>
      <c r="P1496" s="680">
        <f t="shared" ca="1" si="102"/>
        <v>0</v>
      </c>
      <c r="Q1496" s="680">
        <f t="shared" ca="1" si="102"/>
        <v>0</v>
      </c>
      <c r="R1496" s="680">
        <f t="shared" ca="1" si="102"/>
        <v>0</v>
      </c>
      <c r="S1496" t="str">
        <f t="shared" si="99"/>
        <v>ASRCMS202202</v>
      </c>
      <c r="T1496" s="957">
        <f t="shared" si="100"/>
        <v>45230</v>
      </c>
      <c r="U1496" t="str">
        <f t="shared" si="101"/>
        <v>Unaudited</v>
      </c>
    </row>
    <row r="1497" spans="1:21" x14ac:dyDescent="0.25">
      <c r="A1497" t="s">
        <v>438</v>
      </c>
      <c r="B1497" t="s">
        <v>1380</v>
      </c>
      <c r="C1497" t="s">
        <v>1381</v>
      </c>
      <c r="D1497" s="15">
        <v>1900</v>
      </c>
      <c r="E1497" s="121">
        <v>1</v>
      </c>
      <c r="F1497" t="s">
        <v>441</v>
      </c>
      <c r="G1497" s="121">
        <v>274</v>
      </c>
      <c r="H1497" t="s">
        <v>386</v>
      </c>
      <c r="I1497" t="s">
        <v>489</v>
      </c>
      <c r="J1497" t="s">
        <v>434</v>
      </c>
      <c r="K1497" t="s">
        <v>224</v>
      </c>
      <c r="L1497" s="755">
        <v>2.19</v>
      </c>
      <c r="M1497" t="s">
        <v>219</v>
      </c>
      <c r="N1497" s="680">
        <f t="shared" ca="1" si="102"/>
        <v>0</v>
      </c>
      <c r="O1497" s="680">
        <f t="shared" ca="1" si="102"/>
        <v>0</v>
      </c>
      <c r="P1497" s="680">
        <f t="shared" ca="1" si="102"/>
        <v>0</v>
      </c>
      <c r="Q1497" s="680">
        <f t="shared" ca="1" si="102"/>
        <v>0</v>
      </c>
      <c r="R1497" s="680">
        <f t="shared" ca="1" si="102"/>
        <v>0</v>
      </c>
      <c r="S1497" t="str">
        <f t="shared" si="99"/>
        <v>ASRCMS202202</v>
      </c>
      <c r="T1497" s="957">
        <f t="shared" si="100"/>
        <v>45230</v>
      </c>
      <c r="U1497" t="str">
        <f t="shared" si="101"/>
        <v>Unaudited</v>
      </c>
    </row>
    <row r="1498" spans="1:21" x14ac:dyDescent="0.25">
      <c r="A1498" t="s">
        <v>438</v>
      </c>
      <c r="B1498" t="s">
        <v>1380</v>
      </c>
      <c r="C1498" t="s">
        <v>1381</v>
      </c>
      <c r="D1498" s="15">
        <v>1900</v>
      </c>
      <c r="E1498" s="121">
        <v>1</v>
      </c>
      <c r="F1498" t="s">
        <v>441</v>
      </c>
      <c r="G1498" s="121">
        <v>274</v>
      </c>
      <c r="H1498" t="s">
        <v>386</v>
      </c>
      <c r="I1498" t="s">
        <v>489</v>
      </c>
      <c r="J1498" t="s">
        <v>434</v>
      </c>
      <c r="K1498" t="s">
        <v>224</v>
      </c>
      <c r="L1498" s="755" t="s">
        <v>700</v>
      </c>
      <c r="M1498" t="s">
        <v>231</v>
      </c>
      <c r="N1498" s="680">
        <f t="shared" ca="1" si="102"/>
        <v>0</v>
      </c>
      <c r="O1498" s="680">
        <f t="shared" ca="1" si="102"/>
        <v>0</v>
      </c>
      <c r="P1498" s="680">
        <f t="shared" ca="1" si="102"/>
        <v>0</v>
      </c>
      <c r="Q1498" s="680">
        <f t="shared" ca="1" si="102"/>
        <v>0</v>
      </c>
      <c r="R1498" s="680">
        <f t="shared" ca="1" si="102"/>
        <v>0</v>
      </c>
      <c r="S1498" t="str">
        <f t="shared" si="99"/>
        <v>ASRCMS202202</v>
      </c>
      <c r="T1498" s="957">
        <f t="shared" si="100"/>
        <v>45230</v>
      </c>
      <c r="U1498" t="str">
        <f t="shared" si="101"/>
        <v>Unaudited</v>
      </c>
    </row>
    <row r="1499" spans="1:21" x14ac:dyDescent="0.25">
      <c r="A1499" t="s">
        <v>438</v>
      </c>
      <c r="B1499" t="s">
        <v>1380</v>
      </c>
      <c r="C1499" t="s">
        <v>1381</v>
      </c>
      <c r="D1499" s="15">
        <v>1900</v>
      </c>
      <c r="E1499" s="121">
        <v>1</v>
      </c>
      <c r="F1499" t="s">
        <v>441</v>
      </c>
      <c r="G1499" s="121">
        <v>274</v>
      </c>
      <c r="H1499" t="s">
        <v>386</v>
      </c>
      <c r="I1499" t="s">
        <v>489</v>
      </c>
      <c r="J1499" t="s">
        <v>434</v>
      </c>
      <c r="K1499" t="s">
        <v>224</v>
      </c>
      <c r="L1499" s="755">
        <v>2.21</v>
      </c>
      <c r="M1499" t="s">
        <v>467</v>
      </c>
      <c r="N1499" s="680">
        <f t="shared" ca="1" si="102"/>
        <v>0</v>
      </c>
      <c r="O1499" s="680">
        <f t="shared" ca="1" si="102"/>
        <v>0</v>
      </c>
      <c r="P1499" s="680">
        <f t="shared" ca="1" si="102"/>
        <v>0</v>
      </c>
      <c r="Q1499" s="680">
        <f t="shared" ca="1" si="102"/>
        <v>0</v>
      </c>
      <c r="R1499" s="680">
        <f t="shared" ca="1" si="102"/>
        <v>0</v>
      </c>
      <c r="S1499" t="str">
        <f t="shared" si="99"/>
        <v>ASRCMS202202</v>
      </c>
      <c r="T1499" s="957">
        <f t="shared" si="100"/>
        <v>45230</v>
      </c>
      <c r="U1499" t="str">
        <f t="shared" si="101"/>
        <v>Unaudited</v>
      </c>
    </row>
    <row r="1500" spans="1:21" x14ac:dyDescent="0.25">
      <c r="A1500" t="s">
        <v>438</v>
      </c>
      <c r="B1500" t="s">
        <v>1380</v>
      </c>
      <c r="C1500" t="s">
        <v>1381</v>
      </c>
      <c r="D1500" s="15">
        <v>1900</v>
      </c>
      <c r="E1500" s="121">
        <v>1</v>
      </c>
      <c r="F1500" t="s">
        <v>441</v>
      </c>
      <c r="G1500" s="121">
        <v>274</v>
      </c>
      <c r="H1500" t="s">
        <v>386</v>
      </c>
      <c r="I1500" t="s">
        <v>489</v>
      </c>
      <c r="J1500" t="s">
        <v>434</v>
      </c>
      <c r="K1500" t="s">
        <v>6</v>
      </c>
      <c r="L1500" s="755" t="s">
        <v>70</v>
      </c>
      <c r="M1500" t="s">
        <v>189</v>
      </c>
      <c r="N1500" s="680">
        <f t="shared" ca="1" si="102"/>
        <v>0</v>
      </c>
      <c r="O1500" s="680">
        <f t="shared" ca="1" si="102"/>
        <v>0</v>
      </c>
      <c r="P1500" s="680">
        <f t="shared" ca="1" si="102"/>
        <v>0</v>
      </c>
      <c r="Q1500" s="680">
        <f t="shared" ca="1" si="102"/>
        <v>0</v>
      </c>
      <c r="R1500" s="680">
        <f t="shared" ca="1" si="102"/>
        <v>0</v>
      </c>
      <c r="S1500" t="str">
        <f t="shared" si="99"/>
        <v>ASRCMS202202</v>
      </c>
      <c r="T1500" s="957">
        <f t="shared" si="100"/>
        <v>45230</v>
      </c>
      <c r="U1500" t="str">
        <f t="shared" si="101"/>
        <v>Unaudited</v>
      </c>
    </row>
    <row r="1501" spans="1:21" x14ac:dyDescent="0.25">
      <c r="A1501" t="s">
        <v>438</v>
      </c>
      <c r="B1501" t="s">
        <v>1380</v>
      </c>
      <c r="C1501" t="s">
        <v>1381</v>
      </c>
      <c r="D1501" s="15">
        <v>1900</v>
      </c>
      <c r="E1501" s="121">
        <v>1</v>
      </c>
      <c r="F1501" t="s">
        <v>441</v>
      </c>
      <c r="G1501" s="121">
        <v>274</v>
      </c>
      <c r="H1501" t="s">
        <v>386</v>
      </c>
      <c r="I1501" t="s">
        <v>489</v>
      </c>
      <c r="J1501" t="s">
        <v>434</v>
      </c>
      <c r="K1501" t="s">
        <v>6</v>
      </c>
      <c r="L1501" s="755" t="s">
        <v>71</v>
      </c>
      <c r="M1501" t="s">
        <v>232</v>
      </c>
      <c r="N1501" s="680">
        <f t="shared" ca="1" si="102"/>
        <v>0</v>
      </c>
      <c r="O1501" s="680">
        <f t="shared" ca="1" si="102"/>
        <v>0</v>
      </c>
      <c r="P1501" s="680">
        <f t="shared" ca="1" si="102"/>
        <v>0</v>
      </c>
      <c r="Q1501" s="680">
        <f t="shared" ca="1" si="102"/>
        <v>0</v>
      </c>
      <c r="R1501" s="680">
        <f t="shared" ca="1" si="102"/>
        <v>0</v>
      </c>
      <c r="S1501" t="str">
        <f t="shared" si="99"/>
        <v>ASRCMS202202</v>
      </c>
      <c r="T1501" s="957">
        <f t="shared" si="100"/>
        <v>45230</v>
      </c>
      <c r="U1501" t="str">
        <f t="shared" si="101"/>
        <v>Unaudited</v>
      </c>
    </row>
    <row r="1502" spans="1:21" x14ac:dyDescent="0.25">
      <c r="A1502" t="s">
        <v>438</v>
      </c>
      <c r="B1502" t="s">
        <v>1380</v>
      </c>
      <c r="C1502" t="s">
        <v>1381</v>
      </c>
      <c r="D1502" s="15">
        <v>1900</v>
      </c>
      <c r="E1502" s="121">
        <v>1</v>
      </c>
      <c r="F1502" t="s">
        <v>441</v>
      </c>
      <c r="G1502" s="121">
        <v>274</v>
      </c>
      <c r="H1502" t="s">
        <v>386</v>
      </c>
      <c r="I1502" t="s">
        <v>489</v>
      </c>
      <c r="J1502" t="s">
        <v>434</v>
      </c>
      <c r="K1502" t="s">
        <v>6</v>
      </c>
      <c r="L1502" s="755" t="s">
        <v>72</v>
      </c>
      <c r="M1502" t="s">
        <v>165</v>
      </c>
      <c r="N1502" s="680">
        <f t="shared" ca="1" si="102"/>
        <v>0</v>
      </c>
      <c r="O1502" s="680">
        <f t="shared" ca="1" si="102"/>
        <v>0</v>
      </c>
      <c r="P1502" s="680">
        <f t="shared" ca="1" si="102"/>
        <v>0</v>
      </c>
      <c r="Q1502" s="680">
        <f t="shared" ca="1" si="102"/>
        <v>0</v>
      </c>
      <c r="R1502" s="680">
        <f t="shared" ca="1" si="102"/>
        <v>0</v>
      </c>
      <c r="S1502" t="str">
        <f t="shared" si="99"/>
        <v>ASRCMS202202</v>
      </c>
      <c r="T1502" s="957">
        <f t="shared" si="100"/>
        <v>45230</v>
      </c>
      <c r="U1502" t="str">
        <f t="shared" si="101"/>
        <v>Unaudited</v>
      </c>
    </row>
    <row r="1503" spans="1:21" x14ac:dyDescent="0.25">
      <c r="A1503" t="s">
        <v>438</v>
      </c>
      <c r="B1503" t="s">
        <v>1380</v>
      </c>
      <c r="C1503" t="s">
        <v>1381</v>
      </c>
      <c r="D1503" s="15">
        <v>1900</v>
      </c>
      <c r="E1503" s="121">
        <v>1</v>
      </c>
      <c r="F1503" t="s">
        <v>441</v>
      </c>
      <c r="G1503" s="121">
        <v>274</v>
      </c>
      <c r="H1503" t="s">
        <v>386</v>
      </c>
      <c r="I1503" t="s">
        <v>489</v>
      </c>
      <c r="J1503" t="s">
        <v>434</v>
      </c>
      <c r="K1503" t="s">
        <v>6</v>
      </c>
      <c r="L1503" s="755">
        <v>3.4</v>
      </c>
      <c r="M1503" t="s">
        <v>462</v>
      </c>
      <c r="N1503" s="680">
        <f t="shared" ca="1" si="102"/>
        <v>0</v>
      </c>
      <c r="O1503" s="680">
        <f t="shared" ca="1" si="102"/>
        <v>0</v>
      </c>
      <c r="P1503" s="680">
        <f t="shared" ca="1" si="102"/>
        <v>0</v>
      </c>
      <c r="Q1503" s="680">
        <f t="shared" ca="1" si="102"/>
        <v>0</v>
      </c>
      <c r="R1503" s="680">
        <f t="shared" ca="1" si="102"/>
        <v>0</v>
      </c>
      <c r="S1503" t="str">
        <f t="shared" si="99"/>
        <v>ASRCMS202202</v>
      </c>
      <c r="T1503" s="957">
        <f t="shared" si="100"/>
        <v>45230</v>
      </c>
      <c r="U1503" t="str">
        <f t="shared" si="101"/>
        <v>Unaudited</v>
      </c>
    </row>
    <row r="1504" spans="1:21" x14ac:dyDescent="0.25">
      <c r="A1504" t="s">
        <v>438</v>
      </c>
      <c r="B1504" t="s">
        <v>1380</v>
      </c>
      <c r="C1504" t="s">
        <v>1381</v>
      </c>
      <c r="D1504" s="15">
        <v>1900</v>
      </c>
      <c r="E1504" s="121">
        <v>1</v>
      </c>
      <c r="F1504" t="s">
        <v>441</v>
      </c>
      <c r="G1504" s="121">
        <v>274</v>
      </c>
      <c r="H1504" t="s">
        <v>386</v>
      </c>
      <c r="I1504" t="s">
        <v>489</v>
      </c>
      <c r="J1504" t="s">
        <v>434</v>
      </c>
      <c r="K1504" t="s">
        <v>435</v>
      </c>
      <c r="L1504" s="755">
        <v>4.5</v>
      </c>
      <c r="M1504" t="s">
        <v>32</v>
      </c>
      <c r="N1504" s="680">
        <f t="shared" ca="1" si="102"/>
        <v>0</v>
      </c>
      <c r="O1504" s="680">
        <f t="shared" ca="1" si="102"/>
        <v>0</v>
      </c>
      <c r="P1504" s="680">
        <f t="shared" ca="1" si="102"/>
        <v>0</v>
      </c>
      <c r="Q1504" s="680">
        <f t="shared" ca="1" si="102"/>
        <v>0</v>
      </c>
      <c r="R1504" s="680">
        <f t="shared" ca="1" si="102"/>
        <v>0</v>
      </c>
      <c r="S1504" t="str">
        <f t="shared" si="99"/>
        <v>ASRCMS202202</v>
      </c>
      <c r="T1504" s="957">
        <f t="shared" si="100"/>
        <v>45230</v>
      </c>
      <c r="U1504" t="str">
        <f t="shared" si="101"/>
        <v>Unaudited</v>
      </c>
    </row>
    <row r="1505" spans="1:21" x14ac:dyDescent="0.25">
      <c r="A1505" t="s">
        <v>438</v>
      </c>
      <c r="B1505" t="s">
        <v>1380</v>
      </c>
      <c r="C1505" t="s">
        <v>1381</v>
      </c>
      <c r="D1505" s="15">
        <v>1900</v>
      </c>
      <c r="E1505" s="121">
        <v>1</v>
      </c>
      <c r="F1505" t="s">
        <v>441</v>
      </c>
      <c r="G1505" s="121">
        <v>274</v>
      </c>
      <c r="H1505" t="s">
        <v>386</v>
      </c>
      <c r="I1505" t="s">
        <v>489</v>
      </c>
      <c r="J1505" t="s">
        <v>434</v>
      </c>
      <c r="K1505" t="s">
        <v>435</v>
      </c>
      <c r="L1505" s="755" t="s">
        <v>939</v>
      </c>
      <c r="M1505" t="s">
        <v>930</v>
      </c>
      <c r="N1505" s="680">
        <f t="shared" ca="1" si="102"/>
        <v>0</v>
      </c>
      <c r="O1505" s="680">
        <f t="shared" ca="1" si="102"/>
        <v>0</v>
      </c>
      <c r="P1505" s="680">
        <f t="shared" ca="1" si="102"/>
        <v>0</v>
      </c>
      <c r="Q1505" s="680">
        <f t="shared" ca="1" si="102"/>
        <v>0</v>
      </c>
      <c r="R1505" s="680">
        <f t="shared" ca="1" si="102"/>
        <v>0</v>
      </c>
      <c r="S1505" t="str">
        <f t="shared" si="99"/>
        <v>ASRCMS202202</v>
      </c>
      <c r="T1505" s="957">
        <f t="shared" si="100"/>
        <v>45230</v>
      </c>
      <c r="U1505" t="str">
        <f t="shared" si="101"/>
        <v>Unaudited</v>
      </c>
    </row>
    <row r="1506" spans="1:21" x14ac:dyDescent="0.25">
      <c r="A1506" t="s">
        <v>438</v>
      </c>
      <c r="B1506" t="s">
        <v>1380</v>
      </c>
      <c r="C1506" t="s">
        <v>1381</v>
      </c>
      <c r="D1506" s="15">
        <v>1900</v>
      </c>
      <c r="E1506" s="121">
        <v>1</v>
      </c>
      <c r="F1506" t="s">
        <v>441</v>
      </c>
      <c r="G1506" s="121">
        <v>274</v>
      </c>
      <c r="H1506" t="s">
        <v>386</v>
      </c>
      <c r="I1506" t="s">
        <v>489</v>
      </c>
      <c r="J1506" t="s">
        <v>434</v>
      </c>
      <c r="K1506" t="s">
        <v>435</v>
      </c>
      <c r="L1506" s="755" t="s">
        <v>194</v>
      </c>
      <c r="M1506" t="s">
        <v>40</v>
      </c>
      <c r="N1506" s="680">
        <f t="shared" ca="1" si="102"/>
        <v>0</v>
      </c>
      <c r="O1506" s="680">
        <f t="shared" ca="1" si="102"/>
        <v>0</v>
      </c>
      <c r="P1506" s="680">
        <f t="shared" ca="1" si="102"/>
        <v>0</v>
      </c>
      <c r="Q1506" s="680">
        <f t="shared" ca="1" si="102"/>
        <v>0</v>
      </c>
      <c r="R1506" s="680">
        <f t="shared" ca="1" si="102"/>
        <v>0</v>
      </c>
      <c r="S1506" t="str">
        <f t="shared" si="99"/>
        <v>ASRCMS202202</v>
      </c>
      <c r="T1506" s="957">
        <f t="shared" si="100"/>
        <v>45230</v>
      </c>
      <c r="U1506" t="str">
        <f t="shared" si="101"/>
        <v>Unaudited</v>
      </c>
    </row>
    <row r="1507" spans="1:21" x14ac:dyDescent="0.25">
      <c r="A1507" t="s">
        <v>438</v>
      </c>
      <c r="B1507" t="s">
        <v>1380</v>
      </c>
      <c r="C1507" t="s">
        <v>1381</v>
      </c>
      <c r="D1507" s="15">
        <v>1900</v>
      </c>
      <c r="E1507" s="121">
        <v>1</v>
      </c>
      <c r="F1507" t="s">
        <v>441</v>
      </c>
      <c r="G1507" s="121">
        <v>274</v>
      </c>
      <c r="H1507" t="s">
        <v>386</v>
      </c>
      <c r="I1507" t="s">
        <v>489</v>
      </c>
      <c r="J1507" t="s">
        <v>434</v>
      </c>
      <c r="K1507" t="s">
        <v>435</v>
      </c>
      <c r="L1507" s="755" t="s">
        <v>193</v>
      </c>
      <c r="M1507" t="s">
        <v>330</v>
      </c>
      <c r="N1507" s="680">
        <f t="shared" ca="1" si="102"/>
        <v>0</v>
      </c>
      <c r="O1507" s="680">
        <f t="shared" ca="1" si="102"/>
        <v>0</v>
      </c>
      <c r="P1507" s="680">
        <f t="shared" ca="1" si="102"/>
        <v>0</v>
      </c>
      <c r="Q1507" s="680">
        <f t="shared" ca="1" si="102"/>
        <v>0</v>
      </c>
      <c r="R1507" s="680">
        <f t="shared" ca="1" si="102"/>
        <v>0</v>
      </c>
      <c r="S1507" t="str">
        <f t="shared" si="99"/>
        <v>ASRCMS202202</v>
      </c>
      <c r="T1507" s="957">
        <f t="shared" si="100"/>
        <v>45230</v>
      </c>
      <c r="U1507" t="str">
        <f t="shared" si="101"/>
        <v>Unaudited</v>
      </c>
    </row>
    <row r="1508" spans="1:21" x14ac:dyDescent="0.25">
      <c r="A1508" t="s">
        <v>438</v>
      </c>
      <c r="B1508" t="s">
        <v>1380</v>
      </c>
      <c r="C1508" t="s">
        <v>1381</v>
      </c>
      <c r="D1508" s="15">
        <v>1900</v>
      </c>
      <c r="E1508" s="121">
        <v>1</v>
      </c>
      <c r="F1508" t="s">
        <v>441</v>
      </c>
      <c r="G1508" s="121">
        <v>274</v>
      </c>
      <c r="H1508" t="s">
        <v>386</v>
      </c>
      <c r="I1508" t="s">
        <v>489</v>
      </c>
      <c r="J1508" t="s">
        <v>451</v>
      </c>
      <c r="K1508" t="s">
        <v>436</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ASRCMS202202</v>
      </c>
      <c r="T1508" s="957">
        <f t="shared" si="100"/>
        <v>45230</v>
      </c>
      <c r="U1508" t="str">
        <f t="shared" si="101"/>
        <v>Unaudited</v>
      </c>
    </row>
    <row r="1509" spans="1:21" x14ac:dyDescent="0.25">
      <c r="A1509" t="s">
        <v>438</v>
      </c>
      <c r="B1509" t="s">
        <v>1380</v>
      </c>
      <c r="C1509" t="s">
        <v>1381</v>
      </c>
      <c r="D1509" s="15">
        <v>1900</v>
      </c>
      <c r="E1509" s="121">
        <v>1</v>
      </c>
      <c r="F1509" t="s">
        <v>441</v>
      </c>
      <c r="G1509" s="121">
        <v>274</v>
      </c>
      <c r="H1509" t="s">
        <v>386</v>
      </c>
      <c r="I1509" t="s">
        <v>489</v>
      </c>
      <c r="J1509" t="s">
        <v>451</v>
      </c>
      <c r="K1509" t="s">
        <v>436</v>
      </c>
      <c r="L1509" s="755" t="s">
        <v>80</v>
      </c>
      <c r="M1509" t="s">
        <v>98</v>
      </c>
      <c r="N1509" s="680">
        <f t="shared" ca="1" si="102"/>
        <v>0</v>
      </c>
      <c r="O1509" s="680">
        <f t="shared" ca="1" si="102"/>
        <v>0</v>
      </c>
      <c r="P1509" s="680">
        <f t="shared" ca="1" si="102"/>
        <v>0</v>
      </c>
      <c r="Q1509" s="680">
        <f t="shared" ca="1" si="102"/>
        <v>0</v>
      </c>
      <c r="R1509" s="680">
        <f t="shared" ca="1" si="102"/>
        <v>0</v>
      </c>
      <c r="S1509" t="str">
        <f t="shared" si="99"/>
        <v>ASRCMS202202</v>
      </c>
      <c r="T1509" s="957">
        <f t="shared" si="100"/>
        <v>45230</v>
      </c>
      <c r="U1509" t="str">
        <f t="shared" si="101"/>
        <v>Unaudited</v>
      </c>
    </row>
    <row r="1510" spans="1:21" x14ac:dyDescent="0.25">
      <c r="A1510" t="s">
        <v>438</v>
      </c>
      <c r="B1510" t="s">
        <v>1380</v>
      </c>
      <c r="C1510" t="s">
        <v>1381</v>
      </c>
      <c r="D1510" s="15">
        <v>1900</v>
      </c>
      <c r="E1510" s="121">
        <v>1</v>
      </c>
      <c r="F1510" t="s">
        <v>441</v>
      </c>
      <c r="G1510" s="121">
        <v>274</v>
      </c>
      <c r="H1510" t="s">
        <v>386</v>
      </c>
      <c r="I1510" t="s">
        <v>489</v>
      </c>
      <c r="J1510" t="s">
        <v>451</v>
      </c>
      <c r="K1510" t="s">
        <v>436</v>
      </c>
      <c r="L1510" s="755" t="s">
        <v>81</v>
      </c>
      <c r="M1510" t="s">
        <v>99</v>
      </c>
      <c r="N1510" s="680">
        <f t="shared" ca="1" si="102"/>
        <v>0</v>
      </c>
      <c r="O1510" s="680">
        <f t="shared" ca="1" si="102"/>
        <v>0</v>
      </c>
      <c r="P1510" s="680">
        <f t="shared" ca="1" si="102"/>
        <v>0</v>
      </c>
      <c r="Q1510" s="680">
        <f t="shared" ca="1" si="102"/>
        <v>0</v>
      </c>
      <c r="R1510" s="680">
        <f t="shared" ca="1" si="102"/>
        <v>0</v>
      </c>
      <c r="S1510" t="str">
        <f t="shared" si="99"/>
        <v>ASRCMS202202</v>
      </c>
      <c r="T1510" s="957">
        <f t="shared" si="100"/>
        <v>45230</v>
      </c>
      <c r="U1510" t="str">
        <f t="shared" si="101"/>
        <v>Unaudited</v>
      </c>
    </row>
    <row r="1511" spans="1:21" x14ac:dyDescent="0.25">
      <c r="A1511" t="s">
        <v>438</v>
      </c>
      <c r="B1511" t="s">
        <v>1380</v>
      </c>
      <c r="C1511" t="s">
        <v>1381</v>
      </c>
      <c r="D1511" s="15">
        <v>1900</v>
      </c>
      <c r="E1511" s="121">
        <v>1</v>
      </c>
      <c r="F1511" t="s">
        <v>441</v>
      </c>
      <c r="G1511" s="121">
        <v>274</v>
      </c>
      <c r="H1511" t="s">
        <v>386</v>
      </c>
      <c r="I1511" t="s">
        <v>489</v>
      </c>
      <c r="J1511" t="s">
        <v>451</v>
      </c>
      <c r="K1511" t="s">
        <v>436</v>
      </c>
      <c r="L1511" s="755" t="s">
        <v>82</v>
      </c>
      <c r="M1511" t="s">
        <v>100</v>
      </c>
      <c r="N1511" s="680">
        <f t="shared" ca="1" si="102"/>
        <v>0</v>
      </c>
      <c r="O1511" s="680">
        <f t="shared" ca="1" si="102"/>
        <v>0</v>
      </c>
      <c r="P1511" s="680">
        <f t="shared" ca="1" si="102"/>
        <v>0</v>
      </c>
      <c r="Q1511" s="680">
        <f t="shared" ca="1" si="102"/>
        <v>0</v>
      </c>
      <c r="R1511" s="680">
        <f t="shared" ca="1" si="102"/>
        <v>0</v>
      </c>
      <c r="S1511" t="str">
        <f t="shared" si="99"/>
        <v>ASRCMS202202</v>
      </c>
      <c r="T1511" s="957">
        <f t="shared" si="100"/>
        <v>45230</v>
      </c>
      <c r="U1511" t="str">
        <f t="shared" si="101"/>
        <v>Unaudited</v>
      </c>
    </row>
    <row r="1512" spans="1:21" x14ac:dyDescent="0.25">
      <c r="A1512" t="s">
        <v>438</v>
      </c>
      <c r="B1512" t="s">
        <v>1380</v>
      </c>
      <c r="C1512" t="s">
        <v>1381</v>
      </c>
      <c r="D1512" s="15">
        <v>1900</v>
      </c>
      <c r="E1512" s="121">
        <v>1</v>
      </c>
      <c r="F1512" t="s">
        <v>441</v>
      </c>
      <c r="G1512" s="121">
        <v>274</v>
      </c>
      <c r="H1512" t="s">
        <v>386</v>
      </c>
      <c r="I1512" t="s">
        <v>489</v>
      </c>
      <c r="J1512" t="s">
        <v>451</v>
      </c>
      <c r="K1512" t="s">
        <v>436</v>
      </c>
      <c r="L1512" s="755" t="s">
        <v>217</v>
      </c>
      <c r="M1512" t="s">
        <v>101</v>
      </c>
      <c r="N1512" s="680">
        <f t="shared" ca="1" si="102"/>
        <v>0</v>
      </c>
      <c r="O1512" s="680">
        <f t="shared" ca="1" si="102"/>
        <v>0</v>
      </c>
      <c r="P1512" s="680">
        <f t="shared" ca="1" si="102"/>
        <v>0</v>
      </c>
      <c r="Q1512" s="680">
        <f t="shared" ca="1" si="102"/>
        <v>0</v>
      </c>
      <c r="R1512" s="680">
        <f t="shared" ca="1" si="102"/>
        <v>0</v>
      </c>
      <c r="S1512" t="str">
        <f t="shared" si="99"/>
        <v>ASRCMS202202</v>
      </c>
      <c r="T1512" s="957">
        <f t="shared" si="100"/>
        <v>45230</v>
      </c>
      <c r="U1512" t="str">
        <f t="shared" si="101"/>
        <v>Unaudited</v>
      </c>
    </row>
    <row r="1513" spans="1:21" x14ac:dyDescent="0.25">
      <c r="A1513" t="s">
        <v>438</v>
      </c>
      <c r="B1513" t="s">
        <v>1380</v>
      </c>
      <c r="C1513" t="s">
        <v>1381</v>
      </c>
      <c r="D1513" s="15">
        <v>1900</v>
      </c>
      <c r="E1513" s="121">
        <v>1</v>
      </c>
      <c r="F1513" t="s">
        <v>441</v>
      </c>
      <c r="G1513" s="121">
        <v>274</v>
      </c>
      <c r="H1513" t="s">
        <v>386</v>
      </c>
      <c r="I1513" t="s">
        <v>489</v>
      </c>
      <c r="J1513" t="s">
        <v>451</v>
      </c>
      <c r="K1513" t="s">
        <v>436</v>
      </c>
      <c r="L1513" s="755" t="s">
        <v>216</v>
      </c>
      <c r="M1513" t="s">
        <v>28</v>
      </c>
      <c r="N1513" s="680">
        <f t="shared" ca="1" si="102"/>
        <v>0</v>
      </c>
      <c r="O1513" s="680">
        <f t="shared" ca="1" si="102"/>
        <v>0</v>
      </c>
      <c r="P1513" s="680">
        <f t="shared" ca="1" si="102"/>
        <v>0</v>
      </c>
      <c r="Q1513" s="680">
        <f t="shared" ca="1" si="102"/>
        <v>0</v>
      </c>
      <c r="R1513" s="680">
        <f t="shared" ca="1" si="102"/>
        <v>0</v>
      </c>
      <c r="S1513" t="str">
        <f t="shared" si="99"/>
        <v>ASRCMS202202</v>
      </c>
      <c r="T1513" s="957">
        <f t="shared" si="100"/>
        <v>45230</v>
      </c>
      <c r="U1513" t="str">
        <f t="shared" si="101"/>
        <v>Unaudited</v>
      </c>
    </row>
    <row r="1514" spans="1:21" x14ac:dyDescent="0.25">
      <c r="A1514" t="s">
        <v>438</v>
      </c>
      <c r="B1514" t="s">
        <v>1380</v>
      </c>
      <c r="C1514" t="s">
        <v>1381</v>
      </c>
      <c r="D1514" s="15">
        <v>1900</v>
      </c>
      <c r="E1514" s="121">
        <v>1</v>
      </c>
      <c r="F1514" t="s">
        <v>441</v>
      </c>
      <c r="G1514" s="121">
        <v>274</v>
      </c>
      <c r="H1514" t="s">
        <v>386</v>
      </c>
      <c r="I1514" t="s">
        <v>489</v>
      </c>
      <c r="J1514" t="s">
        <v>437</v>
      </c>
      <c r="K1514" t="s">
        <v>437</v>
      </c>
      <c r="L1514" s="755" t="s">
        <v>84</v>
      </c>
      <c r="M1514" t="s">
        <v>328</v>
      </c>
      <c r="N1514" s="680">
        <f t="shared" ca="1" si="102"/>
        <v>0</v>
      </c>
      <c r="O1514" s="680">
        <f t="shared" ca="1" si="102"/>
        <v>0</v>
      </c>
      <c r="P1514" s="680">
        <f t="shared" ca="1" si="102"/>
        <v>0</v>
      </c>
      <c r="Q1514" s="680">
        <f t="shared" ca="1" si="102"/>
        <v>0</v>
      </c>
      <c r="R1514" s="680">
        <f t="shared" ca="1" si="102"/>
        <v>0</v>
      </c>
      <c r="S1514" t="str">
        <f t="shared" si="99"/>
        <v>ASRCMS202202</v>
      </c>
      <c r="T1514" s="957">
        <f t="shared" si="100"/>
        <v>45230</v>
      </c>
      <c r="U1514" t="str">
        <f t="shared" si="101"/>
        <v>Unaudited</v>
      </c>
    </row>
    <row r="1515" spans="1:21" x14ac:dyDescent="0.25">
      <c r="A1515" t="s">
        <v>438</v>
      </c>
      <c r="B1515" t="s">
        <v>1380</v>
      </c>
      <c r="C1515" t="s">
        <v>1381</v>
      </c>
      <c r="D1515" s="15">
        <v>1900</v>
      </c>
      <c r="E1515" s="121">
        <v>1</v>
      </c>
      <c r="F1515" t="s">
        <v>441</v>
      </c>
      <c r="G1515" s="121">
        <v>274</v>
      </c>
      <c r="H1515" t="s">
        <v>386</v>
      </c>
      <c r="I1515" t="s">
        <v>489</v>
      </c>
      <c r="J1515" t="s">
        <v>437</v>
      </c>
      <c r="K1515" t="s">
        <v>437</v>
      </c>
      <c r="L1515" s="755" t="s">
        <v>85</v>
      </c>
      <c r="M1515" t="s">
        <v>326</v>
      </c>
      <c r="N1515" s="680">
        <f t="shared" ca="1" si="102"/>
        <v>0</v>
      </c>
      <c r="O1515" s="680">
        <f t="shared" ca="1" si="102"/>
        <v>0</v>
      </c>
      <c r="P1515" s="680">
        <f t="shared" ca="1" si="102"/>
        <v>0</v>
      </c>
      <c r="Q1515" s="680">
        <f t="shared" ca="1" si="102"/>
        <v>0</v>
      </c>
      <c r="R1515" s="680">
        <f t="shared" ca="1" si="102"/>
        <v>0</v>
      </c>
      <c r="S1515" t="str">
        <f t="shared" si="99"/>
        <v>ASRCMS202202</v>
      </c>
      <c r="T1515" s="957">
        <f t="shared" si="100"/>
        <v>45230</v>
      </c>
      <c r="U1515" t="str">
        <f t="shared" si="101"/>
        <v>Unaudited</v>
      </c>
    </row>
    <row r="1516" spans="1:21" x14ac:dyDescent="0.25">
      <c r="A1516" t="s">
        <v>438</v>
      </c>
      <c r="B1516" t="s">
        <v>1380</v>
      </c>
      <c r="C1516" t="s">
        <v>1381</v>
      </c>
      <c r="D1516" s="15">
        <v>1900</v>
      </c>
      <c r="E1516" s="121">
        <v>1</v>
      </c>
      <c r="F1516" t="s">
        <v>441</v>
      </c>
      <c r="G1516" s="121">
        <v>274</v>
      </c>
      <c r="H1516" t="s">
        <v>386</v>
      </c>
      <c r="I1516" t="s">
        <v>489</v>
      </c>
      <c r="J1516" t="s">
        <v>437</v>
      </c>
      <c r="K1516" t="s">
        <v>437</v>
      </c>
      <c r="L1516" s="755" t="s">
        <v>86</v>
      </c>
      <c r="M1516" t="s">
        <v>495</v>
      </c>
      <c r="N1516" s="680">
        <f t="shared" ca="1" si="102"/>
        <v>0</v>
      </c>
      <c r="O1516" s="680">
        <f t="shared" ca="1" si="102"/>
        <v>0</v>
      </c>
      <c r="P1516" s="680">
        <f t="shared" ca="1" si="102"/>
        <v>0</v>
      </c>
      <c r="Q1516" s="680">
        <f t="shared" ca="1" si="102"/>
        <v>0</v>
      </c>
      <c r="R1516" s="680">
        <f t="shared" ca="1" si="102"/>
        <v>0</v>
      </c>
      <c r="S1516" t="str">
        <f t="shared" si="99"/>
        <v>ASRCMS202202</v>
      </c>
      <c r="T1516" s="957">
        <f t="shared" si="100"/>
        <v>45230</v>
      </c>
      <c r="U1516" t="str">
        <f t="shared" si="101"/>
        <v>Unaudited</v>
      </c>
    </row>
    <row r="1517" spans="1:21" x14ac:dyDescent="0.25">
      <c r="A1517" t="s">
        <v>438</v>
      </c>
      <c r="B1517" t="s">
        <v>1380</v>
      </c>
      <c r="C1517" t="s">
        <v>1381</v>
      </c>
      <c r="D1517" s="15">
        <v>1900</v>
      </c>
      <c r="E1517" s="121">
        <v>1</v>
      </c>
      <c r="F1517" t="s">
        <v>441</v>
      </c>
      <c r="G1517" s="121">
        <v>274</v>
      </c>
      <c r="H1517" t="s">
        <v>386</v>
      </c>
      <c r="I1517" t="s">
        <v>489</v>
      </c>
      <c r="J1517" t="s">
        <v>437</v>
      </c>
      <c r="K1517" t="s">
        <v>437</v>
      </c>
      <c r="L1517" s="755" t="s">
        <v>87</v>
      </c>
      <c r="M1517" t="s">
        <v>496</v>
      </c>
      <c r="N1517" s="680">
        <f t="shared" ca="1" si="102"/>
        <v>0</v>
      </c>
      <c r="O1517" s="680">
        <f t="shared" ca="1" si="102"/>
        <v>0</v>
      </c>
      <c r="P1517" s="680">
        <f t="shared" ca="1" si="102"/>
        <v>0</v>
      </c>
      <c r="Q1517" s="680">
        <f t="shared" ca="1" si="102"/>
        <v>0</v>
      </c>
      <c r="R1517" s="680">
        <f t="shared" ca="1" si="102"/>
        <v>0</v>
      </c>
      <c r="S1517" t="str">
        <f t="shared" si="99"/>
        <v>ASRCMS202202</v>
      </c>
      <c r="T1517" s="957">
        <f t="shared" si="100"/>
        <v>45230</v>
      </c>
      <c r="U1517" t="str">
        <f t="shared" si="101"/>
        <v>Unaudited</v>
      </c>
    </row>
    <row r="1518" spans="1:21" x14ac:dyDescent="0.25">
      <c r="A1518" t="s">
        <v>438</v>
      </c>
      <c r="B1518" t="s">
        <v>1380</v>
      </c>
      <c r="C1518" t="s">
        <v>1381</v>
      </c>
      <c r="D1518" s="15">
        <v>1900</v>
      </c>
      <c r="E1518" s="121">
        <v>1</v>
      </c>
      <c r="F1518" t="s">
        <v>441</v>
      </c>
      <c r="G1518" s="121">
        <v>274</v>
      </c>
      <c r="H1518" t="s">
        <v>386</v>
      </c>
      <c r="I1518" t="s">
        <v>489</v>
      </c>
      <c r="J1518" t="s">
        <v>437</v>
      </c>
      <c r="K1518" t="s">
        <v>437</v>
      </c>
      <c r="L1518" s="755" t="s">
        <v>214</v>
      </c>
      <c r="M1518" t="s">
        <v>497</v>
      </c>
      <c r="N1518" s="680">
        <f t="shared" ca="1" si="102"/>
        <v>0</v>
      </c>
      <c r="O1518" s="680">
        <f t="shared" ca="1" si="102"/>
        <v>0</v>
      </c>
      <c r="P1518" s="680">
        <f t="shared" ca="1" si="102"/>
        <v>0</v>
      </c>
      <c r="Q1518" s="680">
        <f t="shared" ca="1" si="102"/>
        <v>0</v>
      </c>
      <c r="R1518" s="680">
        <f t="shared" ca="1" si="102"/>
        <v>0</v>
      </c>
      <c r="S1518" t="str">
        <f t="shared" si="99"/>
        <v>ASRCMS202202</v>
      </c>
      <c r="T1518" s="957">
        <f t="shared" si="100"/>
        <v>45230</v>
      </c>
      <c r="U1518" t="str">
        <f t="shared" si="101"/>
        <v>Unaudited</v>
      </c>
    </row>
    <row r="1519" spans="1:21" x14ac:dyDescent="0.25">
      <c r="A1519" t="s">
        <v>438</v>
      </c>
      <c r="B1519" t="s">
        <v>1380</v>
      </c>
      <c r="C1519" t="s">
        <v>1381</v>
      </c>
      <c r="D1519" s="15">
        <v>1900</v>
      </c>
      <c r="E1519" s="121">
        <v>1</v>
      </c>
      <c r="F1519" t="s">
        <v>441</v>
      </c>
      <c r="G1519" s="121">
        <v>274</v>
      </c>
      <c r="H1519" t="s">
        <v>386</v>
      </c>
      <c r="I1519" t="s">
        <v>490</v>
      </c>
      <c r="J1519" t="s">
        <v>26</v>
      </c>
      <c r="K1519" t="s">
        <v>26</v>
      </c>
      <c r="L1519" s="755" t="s">
        <v>205</v>
      </c>
      <c r="M1519" t="s">
        <v>26</v>
      </c>
      <c r="N1519" s="680">
        <f t="shared" ca="1" si="102"/>
        <v>0</v>
      </c>
      <c r="O1519" s="680">
        <f t="shared" ca="1" si="102"/>
        <v>0</v>
      </c>
      <c r="P1519" s="680">
        <f t="shared" ca="1" si="102"/>
        <v>0</v>
      </c>
      <c r="Q1519" s="680">
        <f t="shared" ca="1" si="102"/>
        <v>0</v>
      </c>
      <c r="R1519" s="680">
        <f t="shared" ca="1" si="102"/>
        <v>0</v>
      </c>
      <c r="S1519" t="str">
        <f t="shared" si="99"/>
        <v>ASRCMS202202</v>
      </c>
      <c r="T1519" s="957">
        <f t="shared" si="100"/>
        <v>45230</v>
      </c>
      <c r="U1519" t="str">
        <f t="shared" si="101"/>
        <v>Unaudited</v>
      </c>
    </row>
    <row r="1520" spans="1:21" x14ac:dyDescent="0.25">
      <c r="A1520" t="s">
        <v>438</v>
      </c>
      <c r="B1520" t="s">
        <v>1380</v>
      </c>
      <c r="C1520" t="s">
        <v>1381</v>
      </c>
      <c r="D1520" s="15">
        <v>1900</v>
      </c>
      <c r="E1520" s="121">
        <v>1</v>
      </c>
      <c r="F1520" t="s">
        <v>442</v>
      </c>
      <c r="G1520" s="121">
        <v>366</v>
      </c>
      <c r="H1520" t="s">
        <v>386</v>
      </c>
      <c r="I1520" t="s">
        <v>433</v>
      </c>
      <c r="J1520" t="s">
        <v>433</v>
      </c>
      <c r="K1520" t="s">
        <v>433</v>
      </c>
      <c r="M1520" t="s">
        <v>433</v>
      </c>
      <c r="N1520" s="680">
        <f t="shared" ca="1" si="102"/>
        <v>0</v>
      </c>
      <c r="O1520" s="680">
        <f t="shared" ca="1" si="102"/>
        <v>0</v>
      </c>
      <c r="P1520" s="680">
        <f t="shared" ca="1" si="102"/>
        <v>0</v>
      </c>
      <c r="Q1520" s="680">
        <f t="shared" ca="1" si="102"/>
        <v>0</v>
      </c>
      <c r="R1520" s="680">
        <f t="shared" ca="1" si="102"/>
        <v>0</v>
      </c>
      <c r="S1520" t="str">
        <f t="shared" si="99"/>
        <v>ASRCMS202202</v>
      </c>
      <c r="T1520" s="957">
        <f t="shared" si="100"/>
        <v>45230</v>
      </c>
      <c r="U1520" t="str">
        <f t="shared" si="101"/>
        <v>Unaudited</v>
      </c>
    </row>
    <row r="1521" spans="1:21" x14ac:dyDescent="0.25">
      <c r="A1521" t="s">
        <v>438</v>
      </c>
      <c r="B1521" t="s">
        <v>1380</v>
      </c>
      <c r="C1521" t="s">
        <v>1381</v>
      </c>
      <c r="D1521" s="15">
        <v>1900</v>
      </c>
      <c r="E1521" s="121">
        <v>1</v>
      </c>
      <c r="F1521" t="s">
        <v>442</v>
      </c>
      <c r="G1521" s="121">
        <v>366</v>
      </c>
      <c r="H1521" t="s">
        <v>386</v>
      </c>
      <c r="I1521" t="s">
        <v>488</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ASRCMS202202</v>
      </c>
      <c r="T1521" s="957">
        <f t="shared" si="100"/>
        <v>45230</v>
      </c>
      <c r="U1521" t="str">
        <f t="shared" si="101"/>
        <v>Unaudited</v>
      </c>
    </row>
    <row r="1522" spans="1:21" x14ac:dyDescent="0.25">
      <c r="A1522" t="s">
        <v>438</v>
      </c>
      <c r="B1522" t="s">
        <v>1380</v>
      </c>
      <c r="C1522" t="s">
        <v>1381</v>
      </c>
      <c r="D1522" s="15">
        <v>1900</v>
      </c>
      <c r="E1522" s="121">
        <v>1</v>
      </c>
      <c r="F1522" t="s">
        <v>442</v>
      </c>
      <c r="G1522" s="121">
        <v>366</v>
      </c>
      <c r="H1522" t="s">
        <v>386</v>
      </c>
      <c r="I1522" t="s">
        <v>488</v>
      </c>
      <c r="J1522" t="s">
        <v>12</v>
      </c>
      <c r="K1522" t="s">
        <v>223</v>
      </c>
      <c r="L1522" s="755">
        <v>1.2</v>
      </c>
      <c r="M1522" t="s">
        <v>223</v>
      </c>
      <c r="N1522" s="680">
        <f t="shared" ca="1" si="102"/>
        <v>0</v>
      </c>
      <c r="O1522" s="680">
        <f t="shared" ca="1" si="102"/>
        <v>0</v>
      </c>
      <c r="P1522" s="680">
        <f t="shared" ca="1" si="102"/>
        <v>0</v>
      </c>
      <c r="Q1522" s="680">
        <f t="shared" ca="1" si="102"/>
        <v>0</v>
      </c>
      <c r="R1522" s="680">
        <f t="shared" ca="1" si="102"/>
        <v>0</v>
      </c>
      <c r="S1522" t="str">
        <f t="shared" si="99"/>
        <v>ASRCMS202202</v>
      </c>
      <c r="T1522" s="957">
        <f t="shared" si="100"/>
        <v>45230</v>
      </c>
      <c r="U1522" t="str">
        <f t="shared" si="101"/>
        <v>Unaudited</v>
      </c>
    </row>
    <row r="1523" spans="1:21" x14ac:dyDescent="0.25">
      <c r="A1523" t="s">
        <v>438</v>
      </c>
      <c r="B1523" t="s">
        <v>1380</v>
      </c>
      <c r="C1523" t="s">
        <v>1381</v>
      </c>
      <c r="D1523" s="15">
        <v>1900</v>
      </c>
      <c r="E1523" s="121">
        <v>1</v>
      </c>
      <c r="F1523" t="s">
        <v>442</v>
      </c>
      <c r="G1523" s="121">
        <v>366</v>
      </c>
      <c r="H1523" t="s">
        <v>386</v>
      </c>
      <c r="I1523" t="s">
        <v>488</v>
      </c>
      <c r="J1523" t="s">
        <v>12</v>
      </c>
      <c r="K1523" t="s">
        <v>1318</v>
      </c>
      <c r="L1523" s="755" t="s">
        <v>1314</v>
      </c>
      <c r="M1523" t="s">
        <v>1318</v>
      </c>
      <c r="N1523" s="680">
        <f t="shared" ca="1" si="102"/>
        <v>0</v>
      </c>
      <c r="O1523" s="680">
        <f t="shared" ca="1" si="102"/>
        <v>0</v>
      </c>
      <c r="P1523" s="680">
        <f t="shared" ca="1" si="102"/>
        <v>0</v>
      </c>
      <c r="Q1523" s="680">
        <f t="shared" ca="1" si="102"/>
        <v>0</v>
      </c>
      <c r="R1523" s="680">
        <f t="shared" ca="1" si="102"/>
        <v>0</v>
      </c>
      <c r="S1523" t="str">
        <f t="shared" si="99"/>
        <v>ASRCMS202202</v>
      </c>
      <c r="T1523" s="957">
        <f t="shared" si="100"/>
        <v>45230</v>
      </c>
      <c r="U1523" t="str">
        <f t="shared" si="101"/>
        <v>Unaudited</v>
      </c>
    </row>
    <row r="1524" spans="1:21" x14ac:dyDescent="0.25">
      <c r="A1524" t="s">
        <v>438</v>
      </c>
      <c r="B1524" t="s">
        <v>1380</v>
      </c>
      <c r="C1524" t="s">
        <v>1381</v>
      </c>
      <c r="D1524" s="15">
        <v>1900</v>
      </c>
      <c r="E1524" s="121">
        <v>1</v>
      </c>
      <c r="F1524" t="s">
        <v>442</v>
      </c>
      <c r="G1524" s="121">
        <v>366</v>
      </c>
      <c r="H1524" t="s">
        <v>386</v>
      </c>
      <c r="I1524" t="s">
        <v>488</v>
      </c>
      <c r="J1524" t="s">
        <v>12</v>
      </c>
      <c r="K1524" t="s">
        <v>1320</v>
      </c>
      <c r="L1524" s="755" t="s">
        <v>1319</v>
      </c>
      <c r="M1524" t="s">
        <v>1320</v>
      </c>
      <c r="N1524" s="680">
        <f t="shared" ca="1" si="102"/>
        <v>0</v>
      </c>
      <c r="O1524" s="680">
        <f t="shared" ca="1" si="102"/>
        <v>0</v>
      </c>
      <c r="P1524" s="680">
        <f t="shared" ca="1" si="102"/>
        <v>0</v>
      </c>
      <c r="Q1524" s="680">
        <f t="shared" ca="1" si="102"/>
        <v>0</v>
      </c>
      <c r="R1524" s="680">
        <f t="shared" ca="1" si="102"/>
        <v>0</v>
      </c>
      <c r="S1524" t="str">
        <f t="shared" si="99"/>
        <v>ASRCMS202202</v>
      </c>
      <c r="T1524" s="957">
        <f t="shared" si="100"/>
        <v>45230</v>
      </c>
      <c r="U1524" t="str">
        <f t="shared" si="101"/>
        <v>Unaudited</v>
      </c>
    </row>
    <row r="1525" spans="1:21" x14ac:dyDescent="0.25">
      <c r="A1525" t="s">
        <v>438</v>
      </c>
      <c r="B1525" t="s">
        <v>1380</v>
      </c>
      <c r="C1525" t="s">
        <v>1381</v>
      </c>
      <c r="D1525" s="15">
        <v>1900</v>
      </c>
      <c r="E1525" s="121">
        <v>1</v>
      </c>
      <c r="F1525" t="s">
        <v>442</v>
      </c>
      <c r="G1525" s="121">
        <v>366</v>
      </c>
      <c r="H1525" t="s">
        <v>386</v>
      </c>
      <c r="I1525" t="s">
        <v>488</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ASRCMS202202</v>
      </c>
      <c r="T1525" s="957">
        <f t="shared" si="100"/>
        <v>45230</v>
      </c>
      <c r="U1525" t="str">
        <f t="shared" si="101"/>
        <v>Unaudited</v>
      </c>
    </row>
    <row r="1526" spans="1:21" x14ac:dyDescent="0.25">
      <c r="A1526" t="s">
        <v>438</v>
      </c>
      <c r="B1526" t="s">
        <v>1380</v>
      </c>
      <c r="C1526" t="s">
        <v>1381</v>
      </c>
      <c r="D1526" s="15">
        <v>1900</v>
      </c>
      <c r="E1526" s="121">
        <v>1</v>
      </c>
      <c r="F1526" t="s">
        <v>442</v>
      </c>
      <c r="G1526" s="121">
        <v>366</v>
      </c>
      <c r="H1526" t="s">
        <v>386</v>
      </c>
      <c r="I1526" t="s">
        <v>489</v>
      </c>
      <c r="J1526" t="s">
        <v>434</v>
      </c>
      <c r="K1526" t="s">
        <v>791</v>
      </c>
      <c r="L1526" s="755">
        <v>2.1</v>
      </c>
      <c r="M1526" t="s">
        <v>726</v>
      </c>
      <c r="N1526" s="680">
        <f t="shared" ca="1" si="102"/>
        <v>0</v>
      </c>
      <c r="O1526" s="680">
        <f t="shared" ca="1" si="102"/>
        <v>0</v>
      </c>
      <c r="P1526" s="680">
        <f t="shared" ca="1" si="102"/>
        <v>0</v>
      </c>
      <c r="Q1526" s="680">
        <f t="shared" ca="1" si="102"/>
        <v>0</v>
      </c>
      <c r="R1526" s="680">
        <f t="shared" ca="1" si="102"/>
        <v>0</v>
      </c>
      <c r="S1526" t="str">
        <f t="shared" si="99"/>
        <v>ASRCMS202202</v>
      </c>
      <c r="T1526" s="957">
        <f t="shared" si="100"/>
        <v>45230</v>
      </c>
      <c r="U1526" t="str">
        <f t="shared" si="101"/>
        <v>Unaudited</v>
      </c>
    </row>
    <row r="1527" spans="1:21" x14ac:dyDescent="0.25">
      <c r="A1527" t="s">
        <v>438</v>
      </c>
      <c r="B1527" t="s">
        <v>1380</v>
      </c>
      <c r="C1527" t="s">
        <v>1381</v>
      </c>
      <c r="D1527" s="15">
        <v>1900</v>
      </c>
      <c r="E1527" s="121">
        <v>1</v>
      </c>
      <c r="F1527" t="s">
        <v>442</v>
      </c>
      <c r="G1527" s="121">
        <v>366</v>
      </c>
      <c r="H1527" t="s">
        <v>386</v>
      </c>
      <c r="I1527" t="s">
        <v>489</v>
      </c>
      <c r="J1527" t="s">
        <v>434</v>
      </c>
      <c r="K1527" t="s">
        <v>791</v>
      </c>
      <c r="L1527" s="755">
        <v>2.2000000000000002</v>
      </c>
      <c r="M1527" t="s">
        <v>727</v>
      </c>
      <c r="N1527" s="680">
        <f t="shared" ca="1" si="102"/>
        <v>0</v>
      </c>
      <c r="O1527" s="680">
        <f t="shared" ca="1" si="102"/>
        <v>0</v>
      </c>
      <c r="P1527" s="680">
        <f t="shared" ca="1" si="102"/>
        <v>0</v>
      </c>
      <c r="Q1527" s="680">
        <f t="shared" ca="1" si="102"/>
        <v>0</v>
      </c>
      <c r="R1527" s="680">
        <f t="shared" ca="1" si="102"/>
        <v>0</v>
      </c>
      <c r="S1527" t="str">
        <f t="shared" si="99"/>
        <v>ASRCMS202202</v>
      </c>
      <c r="T1527" s="957">
        <f t="shared" si="100"/>
        <v>45230</v>
      </c>
      <c r="U1527" t="str">
        <f t="shared" si="101"/>
        <v>Unaudited</v>
      </c>
    </row>
    <row r="1528" spans="1:21" x14ac:dyDescent="0.25">
      <c r="A1528" t="s">
        <v>438</v>
      </c>
      <c r="B1528" t="s">
        <v>1380</v>
      </c>
      <c r="C1528" t="s">
        <v>1381</v>
      </c>
      <c r="D1528" s="15">
        <v>1900</v>
      </c>
      <c r="E1528" s="121">
        <v>1</v>
      </c>
      <c r="F1528" t="s">
        <v>442</v>
      </c>
      <c r="G1528" s="121">
        <v>366</v>
      </c>
      <c r="H1528" t="s">
        <v>386</v>
      </c>
      <c r="I1528" t="s">
        <v>489</v>
      </c>
      <c r="J1528" t="s">
        <v>434</v>
      </c>
      <c r="K1528" t="s">
        <v>791</v>
      </c>
      <c r="L1528" s="755">
        <v>2.2999999999999998</v>
      </c>
      <c r="M1528" t="s">
        <v>728</v>
      </c>
      <c r="N1528" s="680">
        <f t="shared" ca="1" si="102"/>
        <v>0</v>
      </c>
      <c r="O1528" s="680">
        <f t="shared" ca="1" si="102"/>
        <v>0</v>
      </c>
      <c r="P1528" s="680">
        <f t="shared" ca="1" si="102"/>
        <v>0</v>
      </c>
      <c r="Q1528" s="680">
        <f t="shared" ca="1" si="102"/>
        <v>0</v>
      </c>
      <c r="R1528" s="680">
        <f t="shared" ca="1" si="102"/>
        <v>0</v>
      </c>
      <c r="S1528" t="str">
        <f t="shared" si="99"/>
        <v>ASRCMS202202</v>
      </c>
      <c r="T1528" s="957">
        <f t="shared" si="100"/>
        <v>45230</v>
      </c>
      <c r="U1528" t="str">
        <f t="shared" si="101"/>
        <v>Unaudited</v>
      </c>
    </row>
    <row r="1529" spans="1:21" x14ac:dyDescent="0.25">
      <c r="A1529" t="s">
        <v>438</v>
      </c>
      <c r="B1529" t="s">
        <v>1380</v>
      </c>
      <c r="C1529" t="s">
        <v>1381</v>
      </c>
      <c r="D1529" s="15">
        <v>1900</v>
      </c>
      <c r="E1529" s="121">
        <v>1</v>
      </c>
      <c r="F1529" t="s">
        <v>442</v>
      </c>
      <c r="G1529" s="121">
        <v>366</v>
      </c>
      <c r="H1529" t="s">
        <v>386</v>
      </c>
      <c r="I1529" t="s">
        <v>489</v>
      </c>
      <c r="J1529" t="s">
        <v>434</v>
      </c>
      <c r="K1529" t="s">
        <v>791</v>
      </c>
      <c r="L1529" s="755">
        <v>2.4</v>
      </c>
      <c r="M1529" t="s">
        <v>729</v>
      </c>
      <c r="N1529" s="680">
        <f t="shared" ca="1" si="102"/>
        <v>0</v>
      </c>
      <c r="O1529" s="680">
        <f t="shared" ca="1" si="102"/>
        <v>0</v>
      </c>
      <c r="P1529" s="680">
        <f t="shared" ca="1" si="102"/>
        <v>0</v>
      </c>
      <c r="Q1529" s="680">
        <f t="shared" ca="1" si="102"/>
        <v>0</v>
      </c>
      <c r="R1529" s="680">
        <f t="shared" ca="1" si="102"/>
        <v>0</v>
      </c>
      <c r="S1529" t="str">
        <f t="shared" si="99"/>
        <v>ASRCMS202202</v>
      </c>
      <c r="T1529" s="957">
        <f t="shared" si="100"/>
        <v>45230</v>
      </c>
      <c r="U1529" t="str">
        <f t="shared" si="101"/>
        <v>Unaudited</v>
      </c>
    </row>
    <row r="1530" spans="1:21" x14ac:dyDescent="0.25">
      <c r="A1530" t="s">
        <v>438</v>
      </c>
      <c r="B1530" t="s">
        <v>1380</v>
      </c>
      <c r="C1530" t="s">
        <v>1381</v>
      </c>
      <c r="D1530" s="15">
        <v>1900</v>
      </c>
      <c r="E1530" s="121">
        <v>1</v>
      </c>
      <c r="F1530" t="s">
        <v>442</v>
      </c>
      <c r="G1530" s="121">
        <v>366</v>
      </c>
      <c r="H1530" t="s">
        <v>386</v>
      </c>
      <c r="I1530" t="s">
        <v>489</v>
      </c>
      <c r="J1530" t="s">
        <v>434</v>
      </c>
      <c r="K1530" t="s">
        <v>791</v>
      </c>
      <c r="L1530" s="755">
        <v>2.5</v>
      </c>
      <c r="M1530" t="s">
        <v>771</v>
      </c>
      <c r="N1530" s="680">
        <f t="shared" ca="1" si="102"/>
        <v>0</v>
      </c>
      <c r="O1530" s="680">
        <f t="shared" ca="1" si="102"/>
        <v>0</v>
      </c>
      <c r="P1530" s="680">
        <f t="shared" ca="1" si="102"/>
        <v>0</v>
      </c>
      <c r="Q1530" s="680">
        <f t="shared" ca="1" si="102"/>
        <v>0</v>
      </c>
      <c r="R1530" s="680">
        <f t="shared" ca="1" si="102"/>
        <v>0</v>
      </c>
      <c r="S1530" t="str">
        <f t="shared" si="99"/>
        <v>ASRCMS202202</v>
      </c>
      <c r="T1530" s="957">
        <f t="shared" si="100"/>
        <v>45230</v>
      </c>
      <c r="U1530" t="str">
        <f t="shared" si="101"/>
        <v>Unaudited</v>
      </c>
    </row>
    <row r="1531" spans="1:21" x14ac:dyDescent="0.25">
      <c r="A1531" t="s">
        <v>438</v>
      </c>
      <c r="B1531" t="s">
        <v>1380</v>
      </c>
      <c r="C1531" t="s">
        <v>1381</v>
      </c>
      <c r="D1531" s="15">
        <v>1900</v>
      </c>
      <c r="E1531" s="121">
        <v>1</v>
      </c>
      <c r="F1531" t="s">
        <v>442</v>
      </c>
      <c r="G1531" s="121">
        <v>366</v>
      </c>
      <c r="H1531" t="s">
        <v>386</v>
      </c>
      <c r="I1531" t="s">
        <v>489</v>
      </c>
      <c r="J1531" t="s">
        <v>434</v>
      </c>
      <c r="K1531" t="s">
        <v>791</v>
      </c>
      <c r="L1531" s="755">
        <v>2.6</v>
      </c>
      <c r="M1531" t="s">
        <v>187</v>
      </c>
      <c r="N1531" s="680">
        <f t="shared" ca="1" si="102"/>
        <v>0</v>
      </c>
      <c r="O1531" s="680">
        <f t="shared" ca="1" si="102"/>
        <v>0</v>
      </c>
      <c r="P1531" s="680">
        <f t="shared" ca="1" si="102"/>
        <v>0</v>
      </c>
      <c r="Q1531" s="680">
        <f t="shared" ca="1" si="102"/>
        <v>0</v>
      </c>
      <c r="R1531" s="680">
        <f t="shared" ca="1" si="102"/>
        <v>0</v>
      </c>
      <c r="S1531" t="str">
        <f t="shared" si="99"/>
        <v>ASRCMS202202</v>
      </c>
      <c r="T1531" s="957">
        <f t="shared" si="100"/>
        <v>45230</v>
      </c>
      <c r="U1531" t="str">
        <f t="shared" si="101"/>
        <v>Unaudited</v>
      </c>
    </row>
    <row r="1532" spans="1:21" x14ac:dyDescent="0.25">
      <c r="A1532" t="s">
        <v>438</v>
      </c>
      <c r="B1532" t="s">
        <v>1380</v>
      </c>
      <c r="C1532" t="s">
        <v>1381</v>
      </c>
      <c r="D1532" s="15">
        <v>1900</v>
      </c>
      <c r="E1532" s="121">
        <v>1</v>
      </c>
      <c r="F1532" t="s">
        <v>442</v>
      </c>
      <c r="G1532" s="121">
        <v>366</v>
      </c>
      <c r="H1532" t="s">
        <v>386</v>
      </c>
      <c r="I1532" t="s">
        <v>489</v>
      </c>
      <c r="J1532" t="s">
        <v>434</v>
      </c>
      <c r="K1532" t="s">
        <v>791</v>
      </c>
      <c r="L1532" s="755">
        <v>2.7</v>
      </c>
      <c r="M1532" t="s">
        <v>792</v>
      </c>
      <c r="N1532" s="680">
        <f t="shared" ca="1" si="102"/>
        <v>0</v>
      </c>
      <c r="O1532" s="680">
        <f t="shared" ca="1" si="102"/>
        <v>0</v>
      </c>
      <c r="P1532" s="680">
        <f t="shared" ca="1" si="102"/>
        <v>0</v>
      </c>
      <c r="Q1532" s="680">
        <f t="shared" ca="1" si="102"/>
        <v>0</v>
      </c>
      <c r="R1532" s="680">
        <f t="shared" ca="1" si="102"/>
        <v>0</v>
      </c>
      <c r="S1532" t="str">
        <f t="shared" si="99"/>
        <v>ASRCMS202202</v>
      </c>
      <c r="T1532" s="957">
        <f t="shared" si="100"/>
        <v>45230</v>
      </c>
      <c r="U1532" t="str">
        <f t="shared" si="101"/>
        <v>Unaudited</v>
      </c>
    </row>
    <row r="1533" spans="1:21" x14ac:dyDescent="0.25">
      <c r="A1533" t="s">
        <v>438</v>
      </c>
      <c r="B1533" t="s">
        <v>1380</v>
      </c>
      <c r="C1533" t="s">
        <v>1381</v>
      </c>
      <c r="D1533" s="15">
        <v>1900</v>
      </c>
      <c r="E1533" s="121">
        <v>1</v>
      </c>
      <c r="F1533" t="s">
        <v>442</v>
      </c>
      <c r="G1533" s="121">
        <v>366</v>
      </c>
      <c r="H1533" t="s">
        <v>386</v>
      </c>
      <c r="I1533" t="s">
        <v>489</v>
      </c>
      <c r="J1533" t="s">
        <v>434</v>
      </c>
      <c r="K1533" t="s">
        <v>791</v>
      </c>
      <c r="L1533" s="755">
        <v>2.8</v>
      </c>
      <c r="M1533" t="s">
        <v>793</v>
      </c>
      <c r="N1533" s="680">
        <f t="shared" ca="1" si="102"/>
        <v>0</v>
      </c>
      <c r="O1533" s="680">
        <f t="shared" ca="1" si="102"/>
        <v>0</v>
      </c>
      <c r="P1533" s="680">
        <f t="shared" ca="1" si="102"/>
        <v>0</v>
      </c>
      <c r="Q1533" s="680">
        <f t="shared" ca="1" si="102"/>
        <v>0</v>
      </c>
      <c r="R1533" s="680">
        <f t="shared" ca="1" si="102"/>
        <v>0</v>
      </c>
      <c r="S1533" t="str">
        <f t="shared" si="99"/>
        <v>ASRCMS202202</v>
      </c>
      <c r="T1533" s="957">
        <f t="shared" si="100"/>
        <v>45230</v>
      </c>
      <c r="U1533" t="str">
        <f t="shared" si="101"/>
        <v>Unaudited</v>
      </c>
    </row>
    <row r="1534" spans="1:21" x14ac:dyDescent="0.25">
      <c r="A1534" t="s">
        <v>438</v>
      </c>
      <c r="B1534" t="s">
        <v>1380</v>
      </c>
      <c r="C1534" t="s">
        <v>1381</v>
      </c>
      <c r="D1534" s="15">
        <v>1900</v>
      </c>
      <c r="E1534" s="121">
        <v>1</v>
      </c>
      <c r="F1534" t="s">
        <v>442</v>
      </c>
      <c r="G1534" s="121">
        <v>366</v>
      </c>
      <c r="H1534" t="s">
        <v>386</v>
      </c>
      <c r="I1534" t="s">
        <v>489</v>
      </c>
      <c r="J1534" t="s">
        <v>434</v>
      </c>
      <c r="K1534" t="s">
        <v>791</v>
      </c>
      <c r="L1534" s="755">
        <v>2.9</v>
      </c>
      <c r="M1534" t="s">
        <v>774</v>
      </c>
      <c r="N1534" s="680">
        <f t="shared" ca="1" si="102"/>
        <v>0</v>
      </c>
      <c r="O1534" s="680">
        <f t="shared" ca="1" si="102"/>
        <v>0</v>
      </c>
      <c r="P1534" s="680">
        <f t="shared" ca="1" si="102"/>
        <v>0</v>
      </c>
      <c r="Q1534" s="680">
        <f t="shared" ca="1" si="102"/>
        <v>0</v>
      </c>
      <c r="R1534" s="680">
        <f t="shared" ca="1" si="102"/>
        <v>0</v>
      </c>
      <c r="S1534" t="str">
        <f t="shared" si="99"/>
        <v>ASRCMS202202</v>
      </c>
      <c r="T1534" s="957">
        <f t="shared" si="100"/>
        <v>45230</v>
      </c>
      <c r="U1534" t="str">
        <f t="shared" si="101"/>
        <v>Unaudited</v>
      </c>
    </row>
    <row r="1535" spans="1:21" x14ac:dyDescent="0.25">
      <c r="A1535" t="s">
        <v>438</v>
      </c>
      <c r="B1535" t="s">
        <v>1380</v>
      </c>
      <c r="C1535" t="s">
        <v>1381</v>
      </c>
      <c r="D1535" s="15">
        <v>1900</v>
      </c>
      <c r="E1535" s="121">
        <v>1</v>
      </c>
      <c r="F1535" t="s">
        <v>442</v>
      </c>
      <c r="G1535" s="121">
        <v>366</v>
      </c>
      <c r="H1535" t="s">
        <v>386</v>
      </c>
      <c r="I1535" t="s">
        <v>489</v>
      </c>
      <c r="J1535" t="s">
        <v>434</v>
      </c>
      <c r="K1535" t="s">
        <v>224</v>
      </c>
      <c r="L1535" s="755">
        <v>2.11</v>
      </c>
      <c r="M1535" t="s">
        <v>229</v>
      </c>
      <c r="N1535" s="680">
        <f t="shared" ca="1" si="102"/>
        <v>0</v>
      </c>
      <c r="O1535" s="680">
        <f t="shared" ca="1" si="102"/>
        <v>0</v>
      </c>
      <c r="P1535" s="680">
        <f t="shared" ca="1" si="102"/>
        <v>0</v>
      </c>
      <c r="Q1535" s="680">
        <f t="shared" ca="1" si="102"/>
        <v>0</v>
      </c>
      <c r="R1535" s="680">
        <f t="shared" ca="1" si="102"/>
        <v>0</v>
      </c>
      <c r="S1535" t="str">
        <f t="shared" si="99"/>
        <v>ASRCMS202202</v>
      </c>
      <c r="T1535" s="957">
        <f t="shared" si="100"/>
        <v>45230</v>
      </c>
      <c r="U1535" t="str">
        <f t="shared" si="101"/>
        <v>Unaudited</v>
      </c>
    </row>
    <row r="1536" spans="1:21" x14ac:dyDescent="0.25">
      <c r="A1536" t="s">
        <v>438</v>
      </c>
      <c r="B1536" t="s">
        <v>1380</v>
      </c>
      <c r="C1536" t="s">
        <v>1381</v>
      </c>
      <c r="D1536" s="15">
        <v>1900</v>
      </c>
      <c r="E1536" s="121">
        <v>1</v>
      </c>
      <c r="F1536" t="s">
        <v>442</v>
      </c>
      <c r="G1536" s="121">
        <v>366</v>
      </c>
      <c r="H1536" t="s">
        <v>386</v>
      </c>
      <c r="I1536" t="s">
        <v>489</v>
      </c>
      <c r="J1536" t="s">
        <v>434</v>
      </c>
      <c r="K1536" t="s">
        <v>224</v>
      </c>
      <c r="L1536" s="755">
        <v>2.12</v>
      </c>
      <c r="M1536" t="s">
        <v>555</v>
      </c>
      <c r="N1536" s="680">
        <f t="shared" ca="1" si="102"/>
        <v>0</v>
      </c>
      <c r="O1536" s="680">
        <f t="shared" ca="1" si="102"/>
        <v>0</v>
      </c>
      <c r="P1536" s="680">
        <f t="shared" ca="1" si="102"/>
        <v>0</v>
      </c>
      <c r="Q1536" s="680">
        <f t="shared" ca="1" si="102"/>
        <v>0</v>
      </c>
      <c r="R1536" s="680">
        <f t="shared" ca="1" si="102"/>
        <v>0</v>
      </c>
      <c r="S1536" t="str">
        <f t="shared" si="99"/>
        <v>ASRCMS202202</v>
      </c>
      <c r="T1536" s="957">
        <f t="shared" si="100"/>
        <v>45230</v>
      </c>
      <c r="U1536" t="str">
        <f t="shared" si="101"/>
        <v>Unaudited</v>
      </c>
    </row>
    <row r="1537" spans="1:21" x14ac:dyDescent="0.25">
      <c r="A1537" t="s">
        <v>438</v>
      </c>
      <c r="B1537" t="s">
        <v>1380</v>
      </c>
      <c r="C1537" t="s">
        <v>1381</v>
      </c>
      <c r="D1537" s="15">
        <v>1900</v>
      </c>
      <c r="E1537" s="121">
        <v>1</v>
      </c>
      <c r="F1537" t="s">
        <v>442</v>
      </c>
      <c r="G1537" s="121">
        <v>366</v>
      </c>
      <c r="H1537" t="s">
        <v>386</v>
      </c>
      <c r="I1537" t="s">
        <v>489</v>
      </c>
      <c r="J1537" t="s">
        <v>434</v>
      </c>
      <c r="K1537" t="s">
        <v>224</v>
      </c>
      <c r="L1537" s="755">
        <v>2.13</v>
      </c>
      <c r="M1537" t="s">
        <v>230</v>
      </c>
      <c r="N1537" s="680">
        <f t="shared" ca="1" si="102"/>
        <v>0</v>
      </c>
      <c r="O1537" s="680">
        <f t="shared" ca="1" si="102"/>
        <v>0</v>
      </c>
      <c r="P1537" s="680">
        <f t="shared" ca="1" si="102"/>
        <v>0</v>
      </c>
      <c r="Q1537" s="680">
        <f t="shared" ca="1" si="102"/>
        <v>0</v>
      </c>
      <c r="R1537" s="680">
        <f t="shared" ca="1" si="102"/>
        <v>0</v>
      </c>
      <c r="S1537" t="str">
        <f t="shared" si="99"/>
        <v>ASRCMS202202</v>
      </c>
      <c r="T1537" s="957">
        <f t="shared" si="100"/>
        <v>45230</v>
      </c>
      <c r="U1537" t="str">
        <f t="shared" si="101"/>
        <v>Unaudited</v>
      </c>
    </row>
    <row r="1538" spans="1:21" x14ac:dyDescent="0.25">
      <c r="A1538" t="s">
        <v>438</v>
      </c>
      <c r="B1538" t="s">
        <v>1380</v>
      </c>
      <c r="C1538" t="s">
        <v>1381</v>
      </c>
      <c r="D1538" s="15">
        <v>1900</v>
      </c>
      <c r="E1538" s="121">
        <v>1</v>
      </c>
      <c r="F1538" t="s">
        <v>442</v>
      </c>
      <c r="G1538" s="121">
        <v>366</v>
      </c>
      <c r="H1538" t="s">
        <v>386</v>
      </c>
      <c r="I1538" t="s">
        <v>489</v>
      </c>
      <c r="J1538" t="s">
        <v>434</v>
      </c>
      <c r="K1538" t="s">
        <v>224</v>
      </c>
      <c r="L1538" s="755">
        <v>2.14</v>
      </c>
      <c r="M1538" t="s">
        <v>559</v>
      </c>
      <c r="N1538" s="680">
        <f t="shared" ca="1" si="102"/>
        <v>0</v>
      </c>
      <c r="O1538" s="680">
        <f t="shared" ca="1" si="102"/>
        <v>0</v>
      </c>
      <c r="P1538" s="680">
        <f t="shared" ca="1" si="102"/>
        <v>0</v>
      </c>
      <c r="Q1538" s="680">
        <f t="shared" ca="1" si="102"/>
        <v>0</v>
      </c>
      <c r="R1538" s="680">
        <f t="shared" ca="1" si="102"/>
        <v>0</v>
      </c>
      <c r="S1538" t="str">
        <f t="shared" ref="S1538:S1601" si="103">file_name</f>
        <v>ASRCMS202202</v>
      </c>
      <c r="T1538" s="957">
        <f t="shared" ref="T1538:T1601" si="104">file_date</f>
        <v>45230</v>
      </c>
      <c r="U1538" t="str">
        <f t="shared" ref="U1538:U1601" si="105">status</f>
        <v>Unaudited</v>
      </c>
    </row>
    <row r="1539" spans="1:21" x14ac:dyDescent="0.25">
      <c r="A1539" t="s">
        <v>438</v>
      </c>
      <c r="B1539" t="s">
        <v>1380</v>
      </c>
      <c r="C1539" t="s">
        <v>1381</v>
      </c>
      <c r="D1539" s="15">
        <v>1900</v>
      </c>
      <c r="E1539" s="121">
        <v>1</v>
      </c>
      <c r="F1539" t="s">
        <v>442</v>
      </c>
      <c r="G1539" s="121">
        <v>366</v>
      </c>
      <c r="H1539" t="s">
        <v>386</v>
      </c>
      <c r="I1539" t="s">
        <v>489</v>
      </c>
      <c r="J1539" t="s">
        <v>434</v>
      </c>
      <c r="K1539" t="s">
        <v>224</v>
      </c>
      <c r="L1539" s="755">
        <v>2.15</v>
      </c>
      <c r="M1539" t="s">
        <v>20</v>
      </c>
      <c r="N1539" s="680">
        <f t="shared" ca="1" si="102"/>
        <v>0</v>
      </c>
      <c r="O1539" s="680">
        <f t="shared" ca="1" si="102"/>
        <v>0</v>
      </c>
      <c r="P1539" s="680">
        <f t="shared" ca="1" si="102"/>
        <v>0</v>
      </c>
      <c r="Q1539" s="680">
        <f t="shared" ca="1" si="102"/>
        <v>0</v>
      </c>
      <c r="R1539" s="680">
        <f t="shared" ca="1" si="102"/>
        <v>0</v>
      </c>
      <c r="S1539" t="str">
        <f t="shared" si="103"/>
        <v>ASRCMS202202</v>
      </c>
      <c r="T1539" s="957">
        <f t="shared" si="104"/>
        <v>45230</v>
      </c>
      <c r="U1539" t="str">
        <f t="shared" si="105"/>
        <v>Unaudited</v>
      </c>
    </row>
    <row r="1540" spans="1:21" x14ac:dyDescent="0.25">
      <c r="A1540" t="s">
        <v>438</v>
      </c>
      <c r="B1540" t="s">
        <v>1380</v>
      </c>
      <c r="C1540" t="s">
        <v>1381</v>
      </c>
      <c r="D1540" s="15">
        <v>1900</v>
      </c>
      <c r="E1540" s="121">
        <v>1</v>
      </c>
      <c r="F1540" t="s">
        <v>442</v>
      </c>
      <c r="G1540" s="121">
        <v>366</v>
      </c>
      <c r="H1540" t="s">
        <v>386</v>
      </c>
      <c r="I1540" t="s">
        <v>489</v>
      </c>
      <c r="J1540" t="s">
        <v>434</v>
      </c>
      <c r="K1540" t="s">
        <v>224</v>
      </c>
      <c r="L1540" s="755">
        <v>2.16</v>
      </c>
      <c r="M1540" t="s">
        <v>794</v>
      </c>
      <c r="N1540" s="680">
        <f t="shared" ca="1" si="102"/>
        <v>0</v>
      </c>
      <c r="O1540" s="680">
        <f t="shared" ca="1" si="102"/>
        <v>0</v>
      </c>
      <c r="P1540" s="680">
        <f t="shared" ca="1" si="102"/>
        <v>0</v>
      </c>
      <c r="Q1540" s="680">
        <f t="shared" ca="1" si="102"/>
        <v>0</v>
      </c>
      <c r="R1540" s="680">
        <f t="shared" ca="1" si="102"/>
        <v>0</v>
      </c>
      <c r="S1540" t="str">
        <f t="shared" si="103"/>
        <v>ASRCMS202202</v>
      </c>
      <c r="T1540" s="957">
        <f t="shared" si="104"/>
        <v>45230</v>
      </c>
      <c r="U1540" t="str">
        <f t="shared" si="105"/>
        <v>Unaudited</v>
      </c>
    </row>
    <row r="1541" spans="1:21" x14ac:dyDescent="0.25">
      <c r="A1541" t="s">
        <v>438</v>
      </c>
      <c r="B1541" t="s">
        <v>1380</v>
      </c>
      <c r="C1541" t="s">
        <v>1381</v>
      </c>
      <c r="D1541" s="15">
        <v>1900</v>
      </c>
      <c r="E1541" s="121">
        <v>1</v>
      </c>
      <c r="F1541" t="s">
        <v>442</v>
      </c>
      <c r="G1541" s="121">
        <v>366</v>
      </c>
      <c r="H1541" t="s">
        <v>386</v>
      </c>
      <c r="I1541" t="s">
        <v>489</v>
      </c>
      <c r="J1541" t="s">
        <v>434</v>
      </c>
      <c r="K1541" t="s">
        <v>224</v>
      </c>
      <c r="L1541" s="755">
        <v>2.17</v>
      </c>
      <c r="M1541" t="s">
        <v>1047</v>
      </c>
      <c r="N1541" s="680">
        <f t="shared" ca="1" si="102"/>
        <v>0</v>
      </c>
      <c r="O1541" s="680">
        <f t="shared" ca="1" si="102"/>
        <v>0</v>
      </c>
      <c r="P1541" s="680">
        <f t="shared" ca="1" si="102"/>
        <v>0</v>
      </c>
      <c r="Q1541" s="680">
        <f t="shared" ca="1" si="102"/>
        <v>0</v>
      </c>
      <c r="R1541" s="680">
        <f t="shared" ca="1" si="102"/>
        <v>0</v>
      </c>
      <c r="S1541" t="str">
        <f t="shared" si="103"/>
        <v>ASRCMS202202</v>
      </c>
      <c r="T1541" s="957">
        <f t="shared" si="104"/>
        <v>45230</v>
      </c>
      <c r="U1541" t="str">
        <f t="shared" si="105"/>
        <v>Unaudited</v>
      </c>
    </row>
    <row r="1542" spans="1:21" x14ac:dyDescent="0.25">
      <c r="A1542" t="s">
        <v>438</v>
      </c>
      <c r="B1542" t="s">
        <v>1380</v>
      </c>
      <c r="C1542" t="s">
        <v>1381</v>
      </c>
      <c r="D1542" s="15">
        <v>1900</v>
      </c>
      <c r="E1542" s="121">
        <v>1</v>
      </c>
      <c r="F1542" t="s">
        <v>442</v>
      </c>
      <c r="G1542" s="121">
        <v>366</v>
      </c>
      <c r="H1542" t="s">
        <v>386</v>
      </c>
      <c r="I1542" t="s">
        <v>489</v>
      </c>
      <c r="J1542" t="s">
        <v>434</v>
      </c>
      <c r="K1542" t="s">
        <v>224</v>
      </c>
      <c r="L1542" s="755">
        <v>2.1800000000000002</v>
      </c>
      <c r="M1542" t="s">
        <v>651</v>
      </c>
      <c r="N1542" s="680">
        <f t="shared" ca="1" si="102"/>
        <v>0</v>
      </c>
      <c r="O1542" s="680">
        <f t="shared" ca="1" si="102"/>
        <v>0</v>
      </c>
      <c r="P1542" s="680">
        <f t="shared" ca="1" si="102"/>
        <v>0</v>
      </c>
      <c r="Q1542" s="680">
        <f t="shared" ca="1" si="102"/>
        <v>0</v>
      </c>
      <c r="R1542" s="680">
        <f t="shared" ca="1" si="102"/>
        <v>0</v>
      </c>
      <c r="S1542" t="str">
        <f t="shared" si="103"/>
        <v>ASRCMS202202</v>
      </c>
      <c r="T1542" s="957">
        <f t="shared" si="104"/>
        <v>45230</v>
      </c>
      <c r="U1542" t="str">
        <f t="shared" si="105"/>
        <v>Unaudited</v>
      </c>
    </row>
    <row r="1543" spans="1:21" x14ac:dyDescent="0.25">
      <c r="A1543" t="s">
        <v>438</v>
      </c>
      <c r="B1543" t="s">
        <v>1380</v>
      </c>
      <c r="C1543" t="s">
        <v>1381</v>
      </c>
      <c r="D1543" s="15">
        <v>1900</v>
      </c>
      <c r="E1543" s="121">
        <v>1</v>
      </c>
      <c r="F1543" t="s">
        <v>442</v>
      </c>
      <c r="G1543" s="121">
        <v>366</v>
      </c>
      <c r="H1543" t="s">
        <v>386</v>
      </c>
      <c r="I1543" t="s">
        <v>489</v>
      </c>
      <c r="J1543" t="s">
        <v>434</v>
      </c>
      <c r="K1543" t="s">
        <v>224</v>
      </c>
      <c r="L1543" s="755">
        <v>2.19</v>
      </c>
      <c r="M1543" t="s">
        <v>219</v>
      </c>
      <c r="N1543" s="680">
        <f t="shared" ca="1" si="102"/>
        <v>0</v>
      </c>
      <c r="O1543" s="680">
        <f t="shared" ca="1" si="102"/>
        <v>0</v>
      </c>
      <c r="P1543" s="680">
        <f t="shared" ca="1" si="102"/>
        <v>0</v>
      </c>
      <c r="Q1543" s="680">
        <f t="shared" ca="1" si="102"/>
        <v>0</v>
      </c>
      <c r="R1543" s="680">
        <f t="shared" ca="1" si="102"/>
        <v>0</v>
      </c>
      <c r="S1543" t="str">
        <f t="shared" si="103"/>
        <v>ASRCMS202202</v>
      </c>
      <c r="T1543" s="957">
        <f t="shared" si="104"/>
        <v>45230</v>
      </c>
      <c r="U1543" t="str">
        <f t="shared" si="105"/>
        <v>Unaudited</v>
      </c>
    </row>
    <row r="1544" spans="1:21" x14ac:dyDescent="0.25">
      <c r="A1544" t="s">
        <v>438</v>
      </c>
      <c r="B1544" t="s">
        <v>1380</v>
      </c>
      <c r="C1544" t="s">
        <v>1381</v>
      </c>
      <c r="D1544" s="15">
        <v>1900</v>
      </c>
      <c r="E1544" s="121">
        <v>1</v>
      </c>
      <c r="F1544" t="s">
        <v>442</v>
      </c>
      <c r="G1544" s="121">
        <v>366</v>
      </c>
      <c r="H1544" t="s">
        <v>386</v>
      </c>
      <c r="I1544" t="s">
        <v>489</v>
      </c>
      <c r="J1544" t="s">
        <v>434</v>
      </c>
      <c r="K1544" t="s">
        <v>224</v>
      </c>
      <c r="L1544" s="755" t="s">
        <v>700</v>
      </c>
      <c r="M1544" t="s">
        <v>231</v>
      </c>
      <c r="N1544" s="680">
        <f t="shared" ca="1" si="102"/>
        <v>0</v>
      </c>
      <c r="O1544" s="680">
        <f t="shared" ca="1" si="102"/>
        <v>0</v>
      </c>
      <c r="P1544" s="680">
        <f t="shared" ca="1" si="102"/>
        <v>0</v>
      </c>
      <c r="Q1544" s="680">
        <f t="shared" ca="1" si="102"/>
        <v>0</v>
      </c>
      <c r="R1544" s="680">
        <f t="shared" ca="1" si="102"/>
        <v>0</v>
      </c>
      <c r="S1544" t="str">
        <f t="shared" si="103"/>
        <v>ASRCMS202202</v>
      </c>
      <c r="T1544" s="957">
        <f t="shared" si="104"/>
        <v>45230</v>
      </c>
      <c r="U1544" t="str">
        <f t="shared" si="105"/>
        <v>Unaudited</v>
      </c>
    </row>
    <row r="1545" spans="1:21" x14ac:dyDescent="0.25">
      <c r="A1545" t="s">
        <v>438</v>
      </c>
      <c r="B1545" t="s">
        <v>1380</v>
      </c>
      <c r="C1545" t="s">
        <v>1381</v>
      </c>
      <c r="D1545" s="15">
        <v>1900</v>
      </c>
      <c r="E1545" s="121">
        <v>1</v>
      </c>
      <c r="F1545" t="s">
        <v>442</v>
      </c>
      <c r="G1545" s="121">
        <v>366</v>
      </c>
      <c r="H1545" t="s">
        <v>386</v>
      </c>
      <c r="I1545" t="s">
        <v>489</v>
      </c>
      <c r="J1545" t="s">
        <v>434</v>
      </c>
      <c r="K1545" t="s">
        <v>224</v>
      </c>
      <c r="L1545" s="755">
        <v>2.21</v>
      </c>
      <c r="M1545" t="s">
        <v>467</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ASRCMS202202</v>
      </c>
      <c r="T1545" s="957">
        <f t="shared" si="104"/>
        <v>45230</v>
      </c>
      <c r="U1545" t="str">
        <f t="shared" si="105"/>
        <v>Unaudited</v>
      </c>
    </row>
    <row r="1546" spans="1:21" x14ac:dyDescent="0.25">
      <c r="A1546" t="s">
        <v>438</v>
      </c>
      <c r="B1546" t="s">
        <v>1380</v>
      </c>
      <c r="C1546" t="s">
        <v>1381</v>
      </c>
      <c r="D1546" s="15">
        <v>1900</v>
      </c>
      <c r="E1546" s="121">
        <v>1</v>
      </c>
      <c r="F1546" t="s">
        <v>442</v>
      </c>
      <c r="G1546" s="121">
        <v>366</v>
      </c>
      <c r="H1546" t="s">
        <v>386</v>
      </c>
      <c r="I1546" t="s">
        <v>489</v>
      </c>
      <c r="J1546" t="s">
        <v>434</v>
      </c>
      <c r="K1546" t="s">
        <v>6</v>
      </c>
      <c r="L1546" s="755" t="s">
        <v>70</v>
      </c>
      <c r="M1546" t="s">
        <v>189</v>
      </c>
      <c r="N1546" s="680">
        <f t="shared" ca="1" si="106"/>
        <v>0</v>
      </c>
      <c r="O1546" s="680">
        <f t="shared" ca="1" si="106"/>
        <v>0</v>
      </c>
      <c r="P1546" s="680">
        <f t="shared" ca="1" si="106"/>
        <v>0</v>
      </c>
      <c r="Q1546" s="680">
        <f t="shared" ca="1" si="106"/>
        <v>0</v>
      </c>
      <c r="R1546" s="680">
        <f t="shared" ca="1" si="106"/>
        <v>0</v>
      </c>
      <c r="S1546" t="str">
        <f t="shared" si="103"/>
        <v>ASRCMS202202</v>
      </c>
      <c r="T1546" s="957">
        <f t="shared" si="104"/>
        <v>45230</v>
      </c>
      <c r="U1546" t="str">
        <f t="shared" si="105"/>
        <v>Unaudited</v>
      </c>
    </row>
    <row r="1547" spans="1:21" x14ac:dyDescent="0.25">
      <c r="A1547" t="s">
        <v>438</v>
      </c>
      <c r="B1547" t="s">
        <v>1380</v>
      </c>
      <c r="C1547" t="s">
        <v>1381</v>
      </c>
      <c r="D1547" s="15">
        <v>1900</v>
      </c>
      <c r="E1547" s="121">
        <v>1</v>
      </c>
      <c r="F1547" t="s">
        <v>442</v>
      </c>
      <c r="G1547" s="121">
        <v>366</v>
      </c>
      <c r="H1547" t="s">
        <v>386</v>
      </c>
      <c r="I1547" t="s">
        <v>489</v>
      </c>
      <c r="J1547" t="s">
        <v>434</v>
      </c>
      <c r="K1547" t="s">
        <v>6</v>
      </c>
      <c r="L1547" s="755" t="s">
        <v>71</v>
      </c>
      <c r="M1547" t="s">
        <v>232</v>
      </c>
      <c r="N1547" s="680">
        <f t="shared" ca="1" si="106"/>
        <v>0</v>
      </c>
      <c r="O1547" s="680">
        <f t="shared" ca="1" si="106"/>
        <v>0</v>
      </c>
      <c r="P1547" s="680">
        <f t="shared" ca="1" si="106"/>
        <v>0</v>
      </c>
      <c r="Q1547" s="680">
        <f t="shared" ca="1" si="106"/>
        <v>0</v>
      </c>
      <c r="R1547" s="680">
        <f t="shared" ca="1" si="106"/>
        <v>0</v>
      </c>
      <c r="S1547" t="str">
        <f t="shared" si="103"/>
        <v>ASRCMS202202</v>
      </c>
      <c r="T1547" s="957">
        <f t="shared" si="104"/>
        <v>45230</v>
      </c>
      <c r="U1547" t="str">
        <f t="shared" si="105"/>
        <v>Unaudited</v>
      </c>
    </row>
    <row r="1548" spans="1:21" x14ac:dyDescent="0.25">
      <c r="A1548" t="s">
        <v>438</v>
      </c>
      <c r="B1548" t="s">
        <v>1380</v>
      </c>
      <c r="C1548" t="s">
        <v>1381</v>
      </c>
      <c r="D1548" s="15">
        <v>1900</v>
      </c>
      <c r="E1548" s="121">
        <v>1</v>
      </c>
      <c r="F1548" t="s">
        <v>442</v>
      </c>
      <c r="G1548" s="121">
        <v>366</v>
      </c>
      <c r="H1548" t="s">
        <v>386</v>
      </c>
      <c r="I1548" t="s">
        <v>489</v>
      </c>
      <c r="J1548" t="s">
        <v>434</v>
      </c>
      <c r="K1548" t="s">
        <v>6</v>
      </c>
      <c r="L1548" s="755" t="s">
        <v>72</v>
      </c>
      <c r="M1548" t="s">
        <v>165</v>
      </c>
      <c r="N1548" s="680">
        <f t="shared" ca="1" si="106"/>
        <v>0</v>
      </c>
      <c r="O1548" s="680">
        <f t="shared" ca="1" si="106"/>
        <v>0</v>
      </c>
      <c r="P1548" s="680">
        <f t="shared" ca="1" si="106"/>
        <v>0</v>
      </c>
      <c r="Q1548" s="680">
        <f t="shared" ca="1" si="106"/>
        <v>0</v>
      </c>
      <c r="R1548" s="680">
        <f t="shared" ca="1" si="106"/>
        <v>0</v>
      </c>
      <c r="S1548" t="str">
        <f t="shared" si="103"/>
        <v>ASRCMS202202</v>
      </c>
      <c r="T1548" s="957">
        <f t="shared" si="104"/>
        <v>45230</v>
      </c>
      <c r="U1548" t="str">
        <f t="shared" si="105"/>
        <v>Unaudited</v>
      </c>
    </row>
    <row r="1549" spans="1:21" x14ac:dyDescent="0.25">
      <c r="A1549" t="s">
        <v>438</v>
      </c>
      <c r="B1549" t="s">
        <v>1380</v>
      </c>
      <c r="C1549" t="s">
        <v>1381</v>
      </c>
      <c r="D1549" s="15">
        <v>1900</v>
      </c>
      <c r="E1549" s="121">
        <v>1</v>
      </c>
      <c r="F1549" t="s">
        <v>442</v>
      </c>
      <c r="G1549" s="121">
        <v>366</v>
      </c>
      <c r="H1549" t="s">
        <v>386</v>
      </c>
      <c r="I1549" t="s">
        <v>489</v>
      </c>
      <c r="J1549" t="s">
        <v>434</v>
      </c>
      <c r="K1549" t="s">
        <v>6</v>
      </c>
      <c r="L1549" s="755">
        <v>3.4</v>
      </c>
      <c r="M1549" t="s">
        <v>462</v>
      </c>
      <c r="N1549" s="680">
        <f t="shared" ca="1" si="106"/>
        <v>0</v>
      </c>
      <c r="O1549" s="680">
        <f t="shared" ca="1" si="106"/>
        <v>0</v>
      </c>
      <c r="P1549" s="680">
        <f t="shared" ca="1" si="106"/>
        <v>0</v>
      </c>
      <c r="Q1549" s="680">
        <f t="shared" ca="1" si="106"/>
        <v>0</v>
      </c>
      <c r="R1549" s="680">
        <f t="shared" ca="1" si="106"/>
        <v>0</v>
      </c>
      <c r="S1549" t="str">
        <f t="shared" si="103"/>
        <v>ASRCMS202202</v>
      </c>
      <c r="T1549" s="957">
        <f t="shared" si="104"/>
        <v>45230</v>
      </c>
      <c r="U1549" t="str">
        <f t="shared" si="105"/>
        <v>Unaudited</v>
      </c>
    </row>
    <row r="1550" spans="1:21" x14ac:dyDescent="0.25">
      <c r="A1550" t="s">
        <v>438</v>
      </c>
      <c r="B1550" t="s">
        <v>1380</v>
      </c>
      <c r="C1550" t="s">
        <v>1381</v>
      </c>
      <c r="D1550" s="15">
        <v>1900</v>
      </c>
      <c r="E1550" s="121">
        <v>1</v>
      </c>
      <c r="F1550" t="s">
        <v>442</v>
      </c>
      <c r="G1550" s="121">
        <v>366</v>
      </c>
      <c r="H1550" t="s">
        <v>386</v>
      </c>
      <c r="I1550" t="s">
        <v>489</v>
      </c>
      <c r="J1550" t="s">
        <v>434</v>
      </c>
      <c r="K1550" t="s">
        <v>435</v>
      </c>
      <c r="L1550" s="755">
        <v>4.5</v>
      </c>
      <c r="M1550" t="s">
        <v>32</v>
      </c>
      <c r="N1550" s="680">
        <f t="shared" ca="1" si="106"/>
        <v>0</v>
      </c>
      <c r="O1550" s="680">
        <f t="shared" ca="1" si="106"/>
        <v>0</v>
      </c>
      <c r="P1550" s="680">
        <f t="shared" ca="1" si="106"/>
        <v>0</v>
      </c>
      <c r="Q1550" s="680">
        <f t="shared" ca="1" si="106"/>
        <v>0</v>
      </c>
      <c r="R1550" s="680">
        <f t="shared" ca="1" si="106"/>
        <v>0</v>
      </c>
      <c r="S1550" t="str">
        <f t="shared" si="103"/>
        <v>ASRCMS202202</v>
      </c>
      <c r="T1550" s="957">
        <f t="shared" si="104"/>
        <v>45230</v>
      </c>
      <c r="U1550" t="str">
        <f t="shared" si="105"/>
        <v>Unaudited</v>
      </c>
    </row>
    <row r="1551" spans="1:21" x14ac:dyDescent="0.25">
      <c r="A1551" t="s">
        <v>438</v>
      </c>
      <c r="B1551" t="s">
        <v>1380</v>
      </c>
      <c r="C1551" t="s">
        <v>1381</v>
      </c>
      <c r="D1551" s="15">
        <v>1900</v>
      </c>
      <c r="E1551" s="121">
        <v>1</v>
      </c>
      <c r="F1551" t="s">
        <v>442</v>
      </c>
      <c r="G1551" s="121">
        <v>366</v>
      </c>
      <c r="H1551" t="s">
        <v>386</v>
      </c>
      <c r="I1551" t="s">
        <v>489</v>
      </c>
      <c r="J1551" t="s">
        <v>434</v>
      </c>
      <c r="K1551" t="s">
        <v>435</v>
      </c>
      <c r="L1551" s="755" t="s">
        <v>939</v>
      </c>
      <c r="M1551" t="s">
        <v>930</v>
      </c>
      <c r="N1551" s="680">
        <f t="shared" ca="1" si="106"/>
        <v>0</v>
      </c>
      <c r="O1551" s="680">
        <f t="shared" ca="1" si="106"/>
        <v>0</v>
      </c>
      <c r="P1551" s="680">
        <f t="shared" ca="1" si="106"/>
        <v>0</v>
      </c>
      <c r="Q1551" s="680">
        <f t="shared" ca="1" si="106"/>
        <v>0</v>
      </c>
      <c r="R1551" s="680">
        <f t="shared" ca="1" si="106"/>
        <v>0</v>
      </c>
      <c r="S1551" t="str">
        <f t="shared" si="103"/>
        <v>ASRCMS202202</v>
      </c>
      <c r="T1551" s="957">
        <f t="shared" si="104"/>
        <v>45230</v>
      </c>
      <c r="U1551" t="str">
        <f t="shared" si="105"/>
        <v>Unaudited</v>
      </c>
    </row>
    <row r="1552" spans="1:21" x14ac:dyDescent="0.25">
      <c r="A1552" t="s">
        <v>438</v>
      </c>
      <c r="B1552" t="s">
        <v>1380</v>
      </c>
      <c r="C1552" t="s">
        <v>1381</v>
      </c>
      <c r="D1552" s="15">
        <v>1900</v>
      </c>
      <c r="E1552" s="121">
        <v>1</v>
      </c>
      <c r="F1552" t="s">
        <v>442</v>
      </c>
      <c r="G1552" s="121">
        <v>366</v>
      </c>
      <c r="H1552" t="s">
        <v>386</v>
      </c>
      <c r="I1552" t="s">
        <v>489</v>
      </c>
      <c r="J1552" t="s">
        <v>434</v>
      </c>
      <c r="K1552" t="s">
        <v>435</v>
      </c>
      <c r="L1552" s="755" t="s">
        <v>194</v>
      </c>
      <c r="M1552" t="s">
        <v>40</v>
      </c>
      <c r="N1552" s="680">
        <f t="shared" ca="1" si="106"/>
        <v>0</v>
      </c>
      <c r="O1552" s="680">
        <f t="shared" ca="1" si="106"/>
        <v>0</v>
      </c>
      <c r="P1552" s="680">
        <f t="shared" ca="1" si="106"/>
        <v>0</v>
      </c>
      <c r="Q1552" s="680">
        <f t="shared" ca="1" si="106"/>
        <v>0</v>
      </c>
      <c r="R1552" s="680">
        <f t="shared" ca="1" si="106"/>
        <v>0</v>
      </c>
      <c r="S1552" t="str">
        <f t="shared" si="103"/>
        <v>ASRCMS202202</v>
      </c>
      <c r="T1552" s="957">
        <f t="shared" si="104"/>
        <v>45230</v>
      </c>
      <c r="U1552" t="str">
        <f t="shared" si="105"/>
        <v>Unaudited</v>
      </c>
    </row>
    <row r="1553" spans="1:21" x14ac:dyDescent="0.25">
      <c r="A1553" t="s">
        <v>438</v>
      </c>
      <c r="B1553" t="s">
        <v>1380</v>
      </c>
      <c r="C1553" t="s">
        <v>1381</v>
      </c>
      <c r="D1553" s="15">
        <v>1900</v>
      </c>
      <c r="E1553" s="121">
        <v>1</v>
      </c>
      <c r="F1553" t="s">
        <v>442</v>
      </c>
      <c r="G1553" s="121">
        <v>366</v>
      </c>
      <c r="H1553" t="s">
        <v>386</v>
      </c>
      <c r="I1553" t="s">
        <v>489</v>
      </c>
      <c r="J1553" t="s">
        <v>434</v>
      </c>
      <c r="K1553" t="s">
        <v>435</v>
      </c>
      <c r="L1553" s="755" t="s">
        <v>193</v>
      </c>
      <c r="M1553" t="s">
        <v>330</v>
      </c>
      <c r="N1553" s="680">
        <f t="shared" ca="1" si="106"/>
        <v>0</v>
      </c>
      <c r="O1553" s="680">
        <f t="shared" ca="1" si="106"/>
        <v>0</v>
      </c>
      <c r="P1553" s="680">
        <f t="shared" ca="1" si="106"/>
        <v>0</v>
      </c>
      <c r="Q1553" s="680">
        <f t="shared" ca="1" si="106"/>
        <v>0</v>
      </c>
      <c r="R1553" s="680">
        <f t="shared" ca="1" si="106"/>
        <v>0</v>
      </c>
      <c r="S1553" t="str">
        <f t="shared" si="103"/>
        <v>ASRCMS202202</v>
      </c>
      <c r="T1553" s="957">
        <f t="shared" si="104"/>
        <v>45230</v>
      </c>
      <c r="U1553" t="str">
        <f t="shared" si="105"/>
        <v>Unaudited</v>
      </c>
    </row>
    <row r="1554" spans="1:21" x14ac:dyDescent="0.25">
      <c r="A1554" t="s">
        <v>438</v>
      </c>
      <c r="B1554" t="s">
        <v>1380</v>
      </c>
      <c r="C1554" t="s">
        <v>1381</v>
      </c>
      <c r="D1554" s="15">
        <v>1900</v>
      </c>
      <c r="E1554" s="121">
        <v>1</v>
      </c>
      <c r="F1554" t="s">
        <v>442</v>
      </c>
      <c r="G1554" s="121">
        <v>366</v>
      </c>
      <c r="H1554" t="s">
        <v>386</v>
      </c>
      <c r="I1554" t="s">
        <v>489</v>
      </c>
      <c r="J1554" t="s">
        <v>451</v>
      </c>
      <c r="K1554" t="s">
        <v>436</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ASRCMS202202</v>
      </c>
      <c r="T1554" s="957">
        <f t="shared" si="104"/>
        <v>45230</v>
      </c>
      <c r="U1554" t="str">
        <f t="shared" si="105"/>
        <v>Unaudited</v>
      </c>
    </row>
    <row r="1555" spans="1:21" x14ac:dyDescent="0.25">
      <c r="A1555" t="s">
        <v>438</v>
      </c>
      <c r="B1555" t="s">
        <v>1380</v>
      </c>
      <c r="C1555" t="s">
        <v>1381</v>
      </c>
      <c r="D1555" s="15">
        <v>1900</v>
      </c>
      <c r="E1555" s="121">
        <v>1</v>
      </c>
      <c r="F1555" t="s">
        <v>442</v>
      </c>
      <c r="G1555" s="121">
        <v>366</v>
      </c>
      <c r="H1555" t="s">
        <v>386</v>
      </c>
      <c r="I1555" t="s">
        <v>489</v>
      </c>
      <c r="J1555" t="s">
        <v>451</v>
      </c>
      <c r="K1555" t="s">
        <v>436</v>
      </c>
      <c r="L1555" s="755" t="s">
        <v>80</v>
      </c>
      <c r="M1555" t="s">
        <v>98</v>
      </c>
      <c r="N1555" s="680">
        <f t="shared" ca="1" si="106"/>
        <v>0</v>
      </c>
      <c r="O1555" s="680">
        <f t="shared" ca="1" si="106"/>
        <v>0</v>
      </c>
      <c r="P1555" s="680">
        <f t="shared" ca="1" si="106"/>
        <v>0</v>
      </c>
      <c r="Q1555" s="680">
        <f t="shared" ca="1" si="106"/>
        <v>0</v>
      </c>
      <c r="R1555" s="680">
        <f t="shared" ca="1" si="106"/>
        <v>0</v>
      </c>
      <c r="S1555" t="str">
        <f t="shared" si="103"/>
        <v>ASRCMS202202</v>
      </c>
      <c r="T1555" s="957">
        <f t="shared" si="104"/>
        <v>45230</v>
      </c>
      <c r="U1555" t="str">
        <f t="shared" si="105"/>
        <v>Unaudited</v>
      </c>
    </row>
    <row r="1556" spans="1:21" x14ac:dyDescent="0.25">
      <c r="A1556" t="s">
        <v>438</v>
      </c>
      <c r="B1556" t="s">
        <v>1380</v>
      </c>
      <c r="C1556" t="s">
        <v>1381</v>
      </c>
      <c r="D1556" s="15">
        <v>1900</v>
      </c>
      <c r="E1556" s="121">
        <v>1</v>
      </c>
      <c r="F1556" t="s">
        <v>442</v>
      </c>
      <c r="G1556" s="121">
        <v>366</v>
      </c>
      <c r="H1556" t="s">
        <v>386</v>
      </c>
      <c r="I1556" t="s">
        <v>489</v>
      </c>
      <c r="J1556" t="s">
        <v>451</v>
      </c>
      <c r="K1556" t="s">
        <v>436</v>
      </c>
      <c r="L1556" s="755" t="s">
        <v>81</v>
      </c>
      <c r="M1556" t="s">
        <v>99</v>
      </c>
      <c r="N1556" s="680">
        <f t="shared" ca="1" si="106"/>
        <v>0</v>
      </c>
      <c r="O1556" s="680">
        <f t="shared" ca="1" si="106"/>
        <v>0</v>
      </c>
      <c r="P1556" s="680">
        <f t="shared" ca="1" si="106"/>
        <v>0</v>
      </c>
      <c r="Q1556" s="680">
        <f t="shared" ca="1" si="106"/>
        <v>0</v>
      </c>
      <c r="R1556" s="680">
        <f t="shared" ca="1" si="106"/>
        <v>0</v>
      </c>
      <c r="S1556" t="str">
        <f t="shared" si="103"/>
        <v>ASRCMS202202</v>
      </c>
      <c r="T1556" s="957">
        <f t="shared" si="104"/>
        <v>45230</v>
      </c>
      <c r="U1556" t="str">
        <f t="shared" si="105"/>
        <v>Unaudited</v>
      </c>
    </row>
    <row r="1557" spans="1:21" x14ac:dyDescent="0.25">
      <c r="A1557" t="s">
        <v>438</v>
      </c>
      <c r="B1557" t="s">
        <v>1380</v>
      </c>
      <c r="C1557" t="s">
        <v>1381</v>
      </c>
      <c r="D1557" s="15">
        <v>1900</v>
      </c>
      <c r="E1557" s="121">
        <v>1</v>
      </c>
      <c r="F1557" t="s">
        <v>442</v>
      </c>
      <c r="G1557" s="121">
        <v>366</v>
      </c>
      <c r="H1557" t="s">
        <v>386</v>
      </c>
      <c r="I1557" t="s">
        <v>489</v>
      </c>
      <c r="J1557" t="s">
        <v>451</v>
      </c>
      <c r="K1557" t="s">
        <v>436</v>
      </c>
      <c r="L1557" s="755" t="s">
        <v>82</v>
      </c>
      <c r="M1557" t="s">
        <v>100</v>
      </c>
      <c r="N1557" s="680">
        <f t="shared" ca="1" si="106"/>
        <v>0</v>
      </c>
      <c r="O1557" s="680">
        <f t="shared" ca="1" si="106"/>
        <v>0</v>
      </c>
      <c r="P1557" s="680">
        <f t="shared" ca="1" si="106"/>
        <v>0</v>
      </c>
      <c r="Q1557" s="680">
        <f t="shared" ca="1" si="106"/>
        <v>0</v>
      </c>
      <c r="R1557" s="680">
        <f t="shared" ca="1" si="106"/>
        <v>0</v>
      </c>
      <c r="S1557" t="str">
        <f t="shared" si="103"/>
        <v>ASRCMS202202</v>
      </c>
      <c r="T1557" s="957">
        <f t="shared" si="104"/>
        <v>45230</v>
      </c>
      <c r="U1557" t="str">
        <f t="shared" si="105"/>
        <v>Unaudited</v>
      </c>
    </row>
    <row r="1558" spans="1:21" x14ac:dyDescent="0.25">
      <c r="A1558" t="s">
        <v>438</v>
      </c>
      <c r="B1558" t="s">
        <v>1380</v>
      </c>
      <c r="C1558" t="s">
        <v>1381</v>
      </c>
      <c r="D1558" s="15">
        <v>1900</v>
      </c>
      <c r="E1558" s="121">
        <v>1</v>
      </c>
      <c r="F1558" t="s">
        <v>442</v>
      </c>
      <c r="G1558" s="121">
        <v>366</v>
      </c>
      <c r="H1558" t="s">
        <v>386</v>
      </c>
      <c r="I1558" t="s">
        <v>489</v>
      </c>
      <c r="J1558" t="s">
        <v>451</v>
      </c>
      <c r="K1558" t="s">
        <v>436</v>
      </c>
      <c r="L1558" s="755" t="s">
        <v>217</v>
      </c>
      <c r="M1558" t="s">
        <v>101</v>
      </c>
      <c r="N1558" s="680">
        <f t="shared" ca="1" si="106"/>
        <v>0</v>
      </c>
      <c r="O1558" s="680">
        <f t="shared" ca="1" si="106"/>
        <v>0</v>
      </c>
      <c r="P1558" s="680">
        <f t="shared" ca="1" si="106"/>
        <v>0</v>
      </c>
      <c r="Q1558" s="680">
        <f t="shared" ca="1" si="106"/>
        <v>0</v>
      </c>
      <c r="R1558" s="680">
        <f t="shared" ca="1" si="106"/>
        <v>0</v>
      </c>
      <c r="S1558" t="str">
        <f t="shared" si="103"/>
        <v>ASRCMS202202</v>
      </c>
      <c r="T1558" s="957">
        <f t="shared" si="104"/>
        <v>45230</v>
      </c>
      <c r="U1558" t="str">
        <f t="shared" si="105"/>
        <v>Unaudited</v>
      </c>
    </row>
    <row r="1559" spans="1:21" x14ac:dyDescent="0.25">
      <c r="A1559" t="s">
        <v>438</v>
      </c>
      <c r="B1559" t="s">
        <v>1380</v>
      </c>
      <c r="C1559" t="s">
        <v>1381</v>
      </c>
      <c r="D1559" s="15">
        <v>1900</v>
      </c>
      <c r="E1559" s="121">
        <v>1</v>
      </c>
      <c r="F1559" t="s">
        <v>442</v>
      </c>
      <c r="G1559" s="121">
        <v>366</v>
      </c>
      <c r="H1559" t="s">
        <v>386</v>
      </c>
      <c r="I1559" t="s">
        <v>489</v>
      </c>
      <c r="J1559" t="s">
        <v>451</v>
      </c>
      <c r="K1559" t="s">
        <v>436</v>
      </c>
      <c r="L1559" s="755" t="s">
        <v>216</v>
      </c>
      <c r="M1559" t="s">
        <v>28</v>
      </c>
      <c r="N1559" s="680">
        <f t="shared" ca="1" si="106"/>
        <v>0</v>
      </c>
      <c r="O1559" s="680">
        <f t="shared" ca="1" si="106"/>
        <v>0</v>
      </c>
      <c r="P1559" s="680">
        <f t="shared" ca="1" si="106"/>
        <v>0</v>
      </c>
      <c r="Q1559" s="680">
        <f t="shared" ca="1" si="106"/>
        <v>0</v>
      </c>
      <c r="R1559" s="680">
        <f t="shared" ca="1" si="106"/>
        <v>0</v>
      </c>
      <c r="S1559" t="str">
        <f t="shared" si="103"/>
        <v>ASRCMS202202</v>
      </c>
      <c r="T1559" s="957">
        <f t="shared" si="104"/>
        <v>45230</v>
      </c>
      <c r="U1559" t="str">
        <f t="shared" si="105"/>
        <v>Unaudited</v>
      </c>
    </row>
    <row r="1560" spans="1:21" x14ac:dyDescent="0.25">
      <c r="A1560" t="s">
        <v>438</v>
      </c>
      <c r="B1560" t="s">
        <v>1380</v>
      </c>
      <c r="C1560" t="s">
        <v>1381</v>
      </c>
      <c r="D1560" s="15">
        <v>1900</v>
      </c>
      <c r="E1560" s="121">
        <v>1</v>
      </c>
      <c r="F1560" t="s">
        <v>442</v>
      </c>
      <c r="G1560" s="121">
        <v>366</v>
      </c>
      <c r="H1560" t="s">
        <v>386</v>
      </c>
      <c r="I1560" t="s">
        <v>489</v>
      </c>
      <c r="J1560" t="s">
        <v>437</v>
      </c>
      <c r="K1560" t="s">
        <v>437</v>
      </c>
      <c r="L1560" s="755" t="s">
        <v>84</v>
      </c>
      <c r="M1560" t="s">
        <v>328</v>
      </c>
      <c r="N1560" s="680">
        <f t="shared" ca="1" si="106"/>
        <v>0</v>
      </c>
      <c r="O1560" s="680">
        <f t="shared" ca="1" si="106"/>
        <v>0</v>
      </c>
      <c r="P1560" s="680">
        <f t="shared" ca="1" si="106"/>
        <v>0</v>
      </c>
      <c r="Q1560" s="680">
        <f t="shared" ca="1" si="106"/>
        <v>0</v>
      </c>
      <c r="R1560" s="680">
        <f t="shared" ca="1" si="106"/>
        <v>0</v>
      </c>
      <c r="S1560" t="str">
        <f t="shared" si="103"/>
        <v>ASRCMS202202</v>
      </c>
      <c r="T1560" s="957">
        <f t="shared" si="104"/>
        <v>45230</v>
      </c>
      <c r="U1560" t="str">
        <f t="shared" si="105"/>
        <v>Unaudited</v>
      </c>
    </row>
    <row r="1561" spans="1:21" x14ac:dyDescent="0.25">
      <c r="A1561" t="s">
        <v>438</v>
      </c>
      <c r="B1561" t="s">
        <v>1380</v>
      </c>
      <c r="C1561" t="s">
        <v>1381</v>
      </c>
      <c r="D1561" s="15">
        <v>1900</v>
      </c>
      <c r="E1561" s="121">
        <v>1</v>
      </c>
      <c r="F1561" t="s">
        <v>442</v>
      </c>
      <c r="G1561" s="121">
        <v>366</v>
      </c>
      <c r="H1561" t="s">
        <v>386</v>
      </c>
      <c r="I1561" t="s">
        <v>489</v>
      </c>
      <c r="J1561" t="s">
        <v>437</v>
      </c>
      <c r="K1561" t="s">
        <v>437</v>
      </c>
      <c r="L1561" s="755" t="s">
        <v>85</v>
      </c>
      <c r="M1561" t="s">
        <v>326</v>
      </c>
      <c r="N1561" s="680">
        <f t="shared" ca="1" si="106"/>
        <v>0</v>
      </c>
      <c r="O1561" s="680">
        <f t="shared" ca="1" si="106"/>
        <v>0</v>
      </c>
      <c r="P1561" s="680">
        <f t="shared" ca="1" si="106"/>
        <v>0</v>
      </c>
      <c r="Q1561" s="680">
        <f t="shared" ca="1" si="106"/>
        <v>0</v>
      </c>
      <c r="R1561" s="680">
        <f t="shared" ca="1" si="106"/>
        <v>0</v>
      </c>
      <c r="S1561" t="str">
        <f t="shared" si="103"/>
        <v>ASRCMS202202</v>
      </c>
      <c r="T1561" s="957">
        <f t="shared" si="104"/>
        <v>45230</v>
      </c>
      <c r="U1561" t="str">
        <f t="shared" si="105"/>
        <v>Unaudited</v>
      </c>
    </row>
    <row r="1562" spans="1:21" x14ac:dyDescent="0.25">
      <c r="A1562" t="s">
        <v>438</v>
      </c>
      <c r="B1562" t="s">
        <v>1380</v>
      </c>
      <c r="C1562" t="s">
        <v>1381</v>
      </c>
      <c r="D1562" s="15">
        <v>1900</v>
      </c>
      <c r="E1562" s="121">
        <v>1</v>
      </c>
      <c r="F1562" t="s">
        <v>442</v>
      </c>
      <c r="G1562" s="121">
        <v>366</v>
      </c>
      <c r="H1562" t="s">
        <v>386</v>
      </c>
      <c r="I1562" t="s">
        <v>489</v>
      </c>
      <c r="J1562" t="s">
        <v>437</v>
      </c>
      <c r="K1562" t="s">
        <v>437</v>
      </c>
      <c r="L1562" s="755" t="s">
        <v>86</v>
      </c>
      <c r="M1562" t="s">
        <v>495</v>
      </c>
      <c r="N1562" s="680">
        <f t="shared" ca="1" si="106"/>
        <v>0</v>
      </c>
      <c r="O1562" s="680">
        <f t="shared" ca="1" si="106"/>
        <v>0</v>
      </c>
      <c r="P1562" s="680">
        <f t="shared" ca="1" si="106"/>
        <v>0</v>
      </c>
      <c r="Q1562" s="680">
        <f t="shared" ca="1" si="106"/>
        <v>0</v>
      </c>
      <c r="R1562" s="680">
        <f t="shared" ca="1" si="106"/>
        <v>0</v>
      </c>
      <c r="S1562" t="str">
        <f t="shared" si="103"/>
        <v>ASRCMS202202</v>
      </c>
      <c r="T1562" s="957">
        <f t="shared" si="104"/>
        <v>45230</v>
      </c>
      <c r="U1562" t="str">
        <f t="shared" si="105"/>
        <v>Unaudited</v>
      </c>
    </row>
    <row r="1563" spans="1:21" x14ac:dyDescent="0.25">
      <c r="A1563" t="s">
        <v>438</v>
      </c>
      <c r="B1563" t="s">
        <v>1380</v>
      </c>
      <c r="C1563" t="s">
        <v>1381</v>
      </c>
      <c r="D1563" s="15">
        <v>1900</v>
      </c>
      <c r="E1563" s="121">
        <v>1</v>
      </c>
      <c r="F1563" t="s">
        <v>442</v>
      </c>
      <c r="G1563" s="121">
        <v>366</v>
      </c>
      <c r="H1563" t="s">
        <v>386</v>
      </c>
      <c r="I1563" t="s">
        <v>489</v>
      </c>
      <c r="J1563" t="s">
        <v>437</v>
      </c>
      <c r="K1563" t="s">
        <v>437</v>
      </c>
      <c r="L1563" s="755" t="s">
        <v>87</v>
      </c>
      <c r="M1563" t="s">
        <v>496</v>
      </c>
      <c r="N1563" s="680">
        <f t="shared" ca="1" si="106"/>
        <v>0</v>
      </c>
      <c r="O1563" s="680">
        <f t="shared" ca="1" si="106"/>
        <v>0</v>
      </c>
      <c r="P1563" s="680">
        <f t="shared" ca="1" si="106"/>
        <v>0</v>
      </c>
      <c r="Q1563" s="680">
        <f t="shared" ca="1" si="106"/>
        <v>0</v>
      </c>
      <c r="R1563" s="680">
        <f t="shared" ca="1" si="106"/>
        <v>0</v>
      </c>
      <c r="S1563" t="str">
        <f t="shared" si="103"/>
        <v>ASRCMS202202</v>
      </c>
      <c r="T1563" s="957">
        <f t="shared" si="104"/>
        <v>45230</v>
      </c>
      <c r="U1563" t="str">
        <f t="shared" si="105"/>
        <v>Unaudited</v>
      </c>
    </row>
    <row r="1564" spans="1:21" x14ac:dyDescent="0.25">
      <c r="A1564" t="s">
        <v>438</v>
      </c>
      <c r="B1564" t="s">
        <v>1380</v>
      </c>
      <c r="C1564" t="s">
        <v>1381</v>
      </c>
      <c r="D1564" s="15">
        <v>1900</v>
      </c>
      <c r="E1564" s="121">
        <v>1</v>
      </c>
      <c r="F1564" t="s">
        <v>442</v>
      </c>
      <c r="G1564" s="121">
        <v>366</v>
      </c>
      <c r="H1564" t="s">
        <v>386</v>
      </c>
      <c r="I1564" t="s">
        <v>489</v>
      </c>
      <c r="J1564" t="s">
        <v>437</v>
      </c>
      <c r="K1564" t="s">
        <v>437</v>
      </c>
      <c r="L1564" s="755" t="s">
        <v>214</v>
      </c>
      <c r="M1564" t="s">
        <v>497</v>
      </c>
      <c r="N1564" s="680">
        <f t="shared" ca="1" si="106"/>
        <v>0</v>
      </c>
      <c r="O1564" s="680">
        <f t="shared" ca="1" si="106"/>
        <v>0</v>
      </c>
      <c r="P1564" s="680">
        <f t="shared" ca="1" si="106"/>
        <v>0</v>
      </c>
      <c r="Q1564" s="680">
        <f t="shared" ca="1" si="106"/>
        <v>0</v>
      </c>
      <c r="R1564" s="680">
        <f t="shared" ca="1" si="106"/>
        <v>0</v>
      </c>
      <c r="S1564" t="str">
        <f t="shared" si="103"/>
        <v>ASRCMS202202</v>
      </c>
      <c r="T1564" s="957">
        <f t="shared" si="104"/>
        <v>45230</v>
      </c>
      <c r="U1564" t="str">
        <f t="shared" si="105"/>
        <v>Unaudited</v>
      </c>
    </row>
    <row r="1565" spans="1:21" x14ac:dyDescent="0.25">
      <c r="A1565" t="s">
        <v>438</v>
      </c>
      <c r="B1565" t="s">
        <v>1380</v>
      </c>
      <c r="C1565" t="s">
        <v>1381</v>
      </c>
      <c r="D1565" s="15">
        <v>1900</v>
      </c>
      <c r="E1565" s="121">
        <v>1</v>
      </c>
      <c r="F1565" t="s">
        <v>442</v>
      </c>
      <c r="G1565" s="121">
        <v>366</v>
      </c>
      <c r="H1565" t="s">
        <v>386</v>
      </c>
      <c r="I1565" t="s">
        <v>490</v>
      </c>
      <c r="J1565" t="s">
        <v>26</v>
      </c>
      <c r="K1565" t="s">
        <v>26</v>
      </c>
      <c r="L1565" s="755" t="s">
        <v>205</v>
      </c>
      <c r="M1565" t="s">
        <v>26</v>
      </c>
      <c r="N1565" s="680">
        <f t="shared" ca="1" si="106"/>
        <v>0</v>
      </c>
      <c r="O1565" s="680">
        <f t="shared" ca="1" si="106"/>
        <v>0</v>
      </c>
      <c r="P1565" s="680">
        <f t="shared" ca="1" si="106"/>
        <v>0</v>
      </c>
      <c r="Q1565" s="680">
        <f t="shared" ca="1" si="106"/>
        <v>0</v>
      </c>
      <c r="R1565" s="680">
        <f t="shared" ca="1" si="106"/>
        <v>0</v>
      </c>
      <c r="S1565" t="str">
        <f t="shared" si="103"/>
        <v>ASRCMS202202</v>
      </c>
      <c r="T1565" s="957">
        <f t="shared" si="104"/>
        <v>45230</v>
      </c>
      <c r="U1565" t="str">
        <f t="shared" si="105"/>
        <v>Unaudited</v>
      </c>
    </row>
    <row r="1566" spans="1:21" x14ac:dyDescent="0.25">
      <c r="A1566" t="s">
        <v>438</v>
      </c>
      <c r="B1566" t="s">
        <v>1380</v>
      </c>
      <c r="C1566" t="s">
        <v>1381</v>
      </c>
      <c r="D1566" s="15">
        <v>1900</v>
      </c>
      <c r="E1566" s="121">
        <v>1</v>
      </c>
      <c r="F1566" t="s">
        <v>1026</v>
      </c>
      <c r="G1566" s="121" t="s">
        <v>1379</v>
      </c>
      <c r="H1566" t="s">
        <v>386</v>
      </c>
      <c r="I1566" t="s">
        <v>433</v>
      </c>
      <c r="J1566" t="s">
        <v>433</v>
      </c>
      <c r="K1566" t="s">
        <v>433</v>
      </c>
      <c r="M1566" t="s">
        <v>433</v>
      </c>
      <c r="N1566" s="680">
        <f t="shared" ca="1" si="106"/>
        <v>0</v>
      </c>
      <c r="O1566" s="680">
        <f t="shared" ca="1" si="106"/>
        <v>0</v>
      </c>
      <c r="P1566" s="680">
        <f t="shared" ca="1" si="106"/>
        <v>0</v>
      </c>
      <c r="Q1566" s="680">
        <f t="shared" ca="1" si="106"/>
        <v>0</v>
      </c>
      <c r="R1566" s="680">
        <f t="shared" ca="1" si="106"/>
        <v>0</v>
      </c>
      <c r="S1566" t="str">
        <f t="shared" si="103"/>
        <v>ASRCMS202202</v>
      </c>
      <c r="T1566" s="957">
        <f t="shared" si="104"/>
        <v>45230</v>
      </c>
      <c r="U1566" t="str">
        <f t="shared" si="105"/>
        <v>Unaudited</v>
      </c>
    </row>
    <row r="1567" spans="1:21" x14ac:dyDescent="0.25">
      <c r="A1567" t="s">
        <v>438</v>
      </c>
      <c r="B1567" t="s">
        <v>1380</v>
      </c>
      <c r="C1567" t="s">
        <v>1381</v>
      </c>
      <c r="D1567" s="15">
        <v>1900</v>
      </c>
      <c r="E1567" s="121">
        <v>1</v>
      </c>
      <c r="F1567" t="s">
        <v>1026</v>
      </c>
      <c r="G1567" s="121" t="s">
        <v>1379</v>
      </c>
      <c r="H1567" t="s">
        <v>386</v>
      </c>
      <c r="I1567" t="s">
        <v>488</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ASRCMS202202</v>
      </c>
      <c r="T1567" s="957">
        <f t="shared" si="104"/>
        <v>45230</v>
      </c>
      <c r="U1567" t="str">
        <f t="shared" si="105"/>
        <v>Unaudited</v>
      </c>
    </row>
    <row r="1568" spans="1:21" x14ac:dyDescent="0.25">
      <c r="A1568" t="s">
        <v>438</v>
      </c>
      <c r="B1568" t="s">
        <v>1380</v>
      </c>
      <c r="C1568" t="s">
        <v>1381</v>
      </c>
      <c r="D1568" s="15">
        <v>1900</v>
      </c>
      <c r="E1568" s="121">
        <v>1</v>
      </c>
      <c r="F1568" t="s">
        <v>1026</v>
      </c>
      <c r="G1568" s="121" t="s">
        <v>1379</v>
      </c>
      <c r="H1568" t="s">
        <v>386</v>
      </c>
      <c r="I1568" t="s">
        <v>488</v>
      </c>
      <c r="J1568" t="s">
        <v>12</v>
      </c>
      <c r="K1568" t="s">
        <v>223</v>
      </c>
      <c r="L1568" s="755">
        <v>1.2</v>
      </c>
      <c r="M1568" t="s">
        <v>223</v>
      </c>
      <c r="N1568" s="680">
        <f t="shared" ca="1" si="106"/>
        <v>0</v>
      </c>
      <c r="O1568" s="680">
        <f t="shared" ca="1" si="106"/>
        <v>0</v>
      </c>
      <c r="P1568" s="680">
        <f t="shared" ca="1" si="106"/>
        <v>0</v>
      </c>
      <c r="Q1568" s="680">
        <f t="shared" ca="1" si="106"/>
        <v>0</v>
      </c>
      <c r="R1568" s="680">
        <f t="shared" ca="1" si="106"/>
        <v>0</v>
      </c>
      <c r="S1568" t="str">
        <f t="shared" si="103"/>
        <v>ASRCMS202202</v>
      </c>
      <c r="T1568" s="957">
        <f t="shared" si="104"/>
        <v>45230</v>
      </c>
      <c r="U1568" t="str">
        <f t="shared" si="105"/>
        <v>Unaudited</v>
      </c>
    </row>
    <row r="1569" spans="1:21" x14ac:dyDescent="0.25">
      <c r="A1569" t="s">
        <v>438</v>
      </c>
      <c r="B1569" t="s">
        <v>1380</v>
      </c>
      <c r="C1569" t="s">
        <v>1381</v>
      </c>
      <c r="D1569" s="15">
        <v>1900</v>
      </c>
      <c r="E1569" s="121">
        <v>1</v>
      </c>
      <c r="F1569" t="s">
        <v>1026</v>
      </c>
      <c r="G1569" s="121" t="s">
        <v>1379</v>
      </c>
      <c r="H1569" t="s">
        <v>386</v>
      </c>
      <c r="I1569" t="s">
        <v>488</v>
      </c>
      <c r="J1569" t="s">
        <v>12</v>
      </c>
      <c r="K1569" t="s">
        <v>1318</v>
      </c>
      <c r="L1569" s="755" t="s">
        <v>1314</v>
      </c>
      <c r="M1569" t="s">
        <v>1318</v>
      </c>
      <c r="N1569" s="680">
        <f t="shared" ca="1" si="106"/>
        <v>0</v>
      </c>
      <c r="O1569" s="680">
        <f t="shared" ca="1" si="106"/>
        <v>0</v>
      </c>
      <c r="P1569" s="680">
        <f t="shared" ca="1" si="106"/>
        <v>0</v>
      </c>
      <c r="Q1569" s="680">
        <f t="shared" ca="1" si="106"/>
        <v>0</v>
      </c>
      <c r="R1569" s="680">
        <f t="shared" ca="1" si="106"/>
        <v>0</v>
      </c>
      <c r="S1569" t="str">
        <f t="shared" si="103"/>
        <v>ASRCMS202202</v>
      </c>
      <c r="T1569" s="957">
        <f t="shared" si="104"/>
        <v>45230</v>
      </c>
      <c r="U1569" t="str">
        <f t="shared" si="105"/>
        <v>Unaudited</v>
      </c>
    </row>
    <row r="1570" spans="1:21" x14ac:dyDescent="0.25">
      <c r="A1570" t="s">
        <v>438</v>
      </c>
      <c r="B1570" t="s">
        <v>1380</v>
      </c>
      <c r="C1570" t="s">
        <v>1381</v>
      </c>
      <c r="D1570" s="15">
        <v>1900</v>
      </c>
      <c r="E1570" s="121">
        <v>1</v>
      </c>
      <c r="F1570" t="s">
        <v>1026</v>
      </c>
      <c r="G1570" s="121" t="s">
        <v>1379</v>
      </c>
      <c r="H1570" t="s">
        <v>386</v>
      </c>
      <c r="I1570" t="s">
        <v>488</v>
      </c>
      <c r="J1570" t="s">
        <v>12</v>
      </c>
      <c r="K1570" t="s">
        <v>1320</v>
      </c>
      <c r="L1570" s="755" t="s">
        <v>1319</v>
      </c>
      <c r="M1570" t="s">
        <v>1320</v>
      </c>
      <c r="N1570" s="680">
        <f t="shared" ca="1" si="106"/>
        <v>0</v>
      </c>
      <c r="O1570" s="680">
        <f t="shared" ca="1" si="106"/>
        <v>0</v>
      </c>
      <c r="P1570" s="680">
        <f t="shared" ca="1" si="106"/>
        <v>0</v>
      </c>
      <c r="Q1570" s="680">
        <f t="shared" ca="1" si="106"/>
        <v>0</v>
      </c>
      <c r="R1570" s="680">
        <f t="shared" ca="1" si="106"/>
        <v>0</v>
      </c>
      <c r="S1570" t="str">
        <f t="shared" si="103"/>
        <v>ASRCMS202202</v>
      </c>
      <c r="T1570" s="957">
        <f t="shared" si="104"/>
        <v>45230</v>
      </c>
      <c r="U1570" t="str">
        <f t="shared" si="105"/>
        <v>Unaudited</v>
      </c>
    </row>
    <row r="1571" spans="1:21" x14ac:dyDescent="0.25">
      <c r="A1571" t="s">
        <v>438</v>
      </c>
      <c r="B1571" t="s">
        <v>1380</v>
      </c>
      <c r="C1571" t="s">
        <v>1381</v>
      </c>
      <c r="D1571" s="15">
        <v>1900</v>
      </c>
      <c r="E1571" s="121">
        <v>1</v>
      </c>
      <c r="F1571" t="s">
        <v>1026</v>
      </c>
      <c r="G1571" s="121" t="s">
        <v>1379</v>
      </c>
      <c r="H1571" t="s">
        <v>386</v>
      </c>
      <c r="I1571" t="s">
        <v>488</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ASRCMS202202</v>
      </c>
      <c r="T1571" s="957">
        <f t="shared" si="104"/>
        <v>45230</v>
      </c>
      <c r="U1571" t="str">
        <f t="shared" si="105"/>
        <v>Unaudited</v>
      </c>
    </row>
    <row r="1572" spans="1:21" x14ac:dyDescent="0.25">
      <c r="A1572" t="s">
        <v>438</v>
      </c>
      <c r="B1572" t="s">
        <v>1380</v>
      </c>
      <c r="C1572" t="s">
        <v>1381</v>
      </c>
      <c r="D1572" s="15">
        <v>1900</v>
      </c>
      <c r="E1572" s="121">
        <v>1</v>
      </c>
      <c r="F1572" t="s">
        <v>1026</v>
      </c>
      <c r="G1572" s="121" t="s">
        <v>1379</v>
      </c>
      <c r="H1572" t="s">
        <v>386</v>
      </c>
      <c r="I1572" t="s">
        <v>489</v>
      </c>
      <c r="J1572" t="s">
        <v>434</v>
      </c>
      <c r="K1572" t="s">
        <v>791</v>
      </c>
      <c r="L1572" s="755">
        <v>2.1</v>
      </c>
      <c r="M1572" t="s">
        <v>726</v>
      </c>
      <c r="N1572" s="680">
        <f t="shared" ca="1" si="106"/>
        <v>0</v>
      </c>
      <c r="O1572" s="680">
        <f t="shared" ca="1" si="106"/>
        <v>0</v>
      </c>
      <c r="P1572" s="680">
        <f t="shared" ca="1" si="106"/>
        <v>0</v>
      </c>
      <c r="Q1572" s="680">
        <f t="shared" ca="1" si="106"/>
        <v>0</v>
      </c>
      <c r="R1572" s="680">
        <f t="shared" ca="1" si="106"/>
        <v>0</v>
      </c>
      <c r="S1572" t="str">
        <f t="shared" si="103"/>
        <v>ASRCMS202202</v>
      </c>
      <c r="T1572" s="957">
        <f t="shared" si="104"/>
        <v>45230</v>
      </c>
      <c r="U1572" t="str">
        <f t="shared" si="105"/>
        <v>Unaudited</v>
      </c>
    </row>
    <row r="1573" spans="1:21" x14ac:dyDescent="0.25">
      <c r="A1573" t="s">
        <v>438</v>
      </c>
      <c r="B1573" t="s">
        <v>1380</v>
      </c>
      <c r="C1573" t="s">
        <v>1381</v>
      </c>
      <c r="D1573" s="15">
        <v>1900</v>
      </c>
      <c r="E1573" s="121">
        <v>1</v>
      </c>
      <c r="F1573" t="s">
        <v>1026</v>
      </c>
      <c r="G1573" s="121" t="s">
        <v>1379</v>
      </c>
      <c r="H1573" t="s">
        <v>386</v>
      </c>
      <c r="I1573" t="s">
        <v>489</v>
      </c>
      <c r="J1573" t="s">
        <v>434</v>
      </c>
      <c r="K1573" t="s">
        <v>791</v>
      </c>
      <c r="L1573" s="755">
        <v>2.2000000000000002</v>
      </c>
      <c r="M1573" t="s">
        <v>727</v>
      </c>
      <c r="N1573" s="680">
        <f t="shared" ca="1" si="106"/>
        <v>0</v>
      </c>
      <c r="O1573" s="680">
        <f t="shared" ca="1" si="106"/>
        <v>0</v>
      </c>
      <c r="P1573" s="680">
        <f t="shared" ca="1" si="106"/>
        <v>0</v>
      </c>
      <c r="Q1573" s="680">
        <f t="shared" ca="1" si="106"/>
        <v>0</v>
      </c>
      <c r="R1573" s="680">
        <f t="shared" ca="1" si="106"/>
        <v>0</v>
      </c>
      <c r="S1573" t="str">
        <f t="shared" si="103"/>
        <v>ASRCMS202202</v>
      </c>
      <c r="T1573" s="957">
        <f t="shared" si="104"/>
        <v>45230</v>
      </c>
      <c r="U1573" t="str">
        <f t="shared" si="105"/>
        <v>Unaudited</v>
      </c>
    </row>
    <row r="1574" spans="1:21" x14ac:dyDescent="0.25">
      <c r="A1574" t="s">
        <v>438</v>
      </c>
      <c r="B1574" t="s">
        <v>1380</v>
      </c>
      <c r="C1574" t="s">
        <v>1381</v>
      </c>
      <c r="D1574" s="15">
        <v>1900</v>
      </c>
      <c r="E1574" s="121">
        <v>1</v>
      </c>
      <c r="F1574" t="s">
        <v>1026</v>
      </c>
      <c r="G1574" s="121" t="s">
        <v>1379</v>
      </c>
      <c r="H1574" t="s">
        <v>386</v>
      </c>
      <c r="I1574" t="s">
        <v>489</v>
      </c>
      <c r="J1574" t="s">
        <v>434</v>
      </c>
      <c r="K1574" t="s">
        <v>791</v>
      </c>
      <c r="L1574" s="755">
        <v>2.2999999999999998</v>
      </c>
      <c r="M1574" t="s">
        <v>728</v>
      </c>
      <c r="N1574" s="680">
        <f t="shared" ca="1" si="106"/>
        <v>0</v>
      </c>
      <c r="O1574" s="680">
        <f t="shared" ca="1" si="106"/>
        <v>0</v>
      </c>
      <c r="P1574" s="680">
        <f t="shared" ca="1" si="106"/>
        <v>0</v>
      </c>
      <c r="Q1574" s="680">
        <f t="shared" ca="1" si="106"/>
        <v>0</v>
      </c>
      <c r="R1574" s="680">
        <f t="shared" ca="1" si="106"/>
        <v>0</v>
      </c>
      <c r="S1574" t="str">
        <f t="shared" si="103"/>
        <v>ASRCMS202202</v>
      </c>
      <c r="T1574" s="957">
        <f t="shared" si="104"/>
        <v>45230</v>
      </c>
      <c r="U1574" t="str">
        <f t="shared" si="105"/>
        <v>Unaudited</v>
      </c>
    </row>
    <row r="1575" spans="1:21" x14ac:dyDescent="0.25">
      <c r="A1575" t="s">
        <v>438</v>
      </c>
      <c r="B1575" t="s">
        <v>1380</v>
      </c>
      <c r="C1575" t="s">
        <v>1381</v>
      </c>
      <c r="D1575" s="15">
        <v>1900</v>
      </c>
      <c r="E1575" s="121">
        <v>1</v>
      </c>
      <c r="F1575" t="s">
        <v>1026</v>
      </c>
      <c r="G1575" s="121" t="s">
        <v>1379</v>
      </c>
      <c r="H1575" t="s">
        <v>386</v>
      </c>
      <c r="I1575" t="s">
        <v>489</v>
      </c>
      <c r="J1575" t="s">
        <v>434</v>
      </c>
      <c r="K1575" t="s">
        <v>791</v>
      </c>
      <c r="L1575" s="755">
        <v>2.4</v>
      </c>
      <c r="M1575" t="s">
        <v>729</v>
      </c>
      <c r="N1575" s="680">
        <f t="shared" ca="1" si="106"/>
        <v>0</v>
      </c>
      <c r="O1575" s="680">
        <f t="shared" ca="1" si="106"/>
        <v>0</v>
      </c>
      <c r="P1575" s="680">
        <f t="shared" ca="1" si="106"/>
        <v>0</v>
      </c>
      <c r="Q1575" s="680">
        <f t="shared" ca="1" si="106"/>
        <v>0</v>
      </c>
      <c r="R1575" s="680">
        <f t="shared" ca="1" si="106"/>
        <v>0</v>
      </c>
      <c r="S1575" t="str">
        <f t="shared" si="103"/>
        <v>ASRCMS202202</v>
      </c>
      <c r="T1575" s="957">
        <f t="shared" si="104"/>
        <v>45230</v>
      </c>
      <c r="U1575" t="str">
        <f t="shared" si="105"/>
        <v>Unaudited</v>
      </c>
    </row>
    <row r="1576" spans="1:21" x14ac:dyDescent="0.25">
      <c r="A1576" t="s">
        <v>438</v>
      </c>
      <c r="B1576" t="s">
        <v>1380</v>
      </c>
      <c r="C1576" t="s">
        <v>1381</v>
      </c>
      <c r="D1576" s="15">
        <v>1900</v>
      </c>
      <c r="E1576" s="121">
        <v>1</v>
      </c>
      <c r="F1576" t="s">
        <v>1026</v>
      </c>
      <c r="G1576" s="121" t="s">
        <v>1379</v>
      </c>
      <c r="H1576" t="s">
        <v>386</v>
      </c>
      <c r="I1576" t="s">
        <v>489</v>
      </c>
      <c r="J1576" t="s">
        <v>434</v>
      </c>
      <c r="K1576" t="s">
        <v>791</v>
      </c>
      <c r="L1576" s="755">
        <v>2.5</v>
      </c>
      <c r="M1576" t="s">
        <v>771</v>
      </c>
      <c r="N1576" s="680">
        <f t="shared" ca="1" si="106"/>
        <v>0</v>
      </c>
      <c r="O1576" s="680">
        <f t="shared" ca="1" si="106"/>
        <v>0</v>
      </c>
      <c r="P1576" s="680">
        <f t="shared" ca="1" si="106"/>
        <v>0</v>
      </c>
      <c r="Q1576" s="680">
        <f t="shared" ca="1" si="106"/>
        <v>0</v>
      </c>
      <c r="R1576" s="680">
        <f t="shared" ca="1" si="106"/>
        <v>0</v>
      </c>
      <c r="S1576" t="str">
        <f t="shared" si="103"/>
        <v>ASRCMS202202</v>
      </c>
      <c r="T1576" s="957">
        <f t="shared" si="104"/>
        <v>45230</v>
      </c>
      <c r="U1576" t="str">
        <f t="shared" si="105"/>
        <v>Unaudited</v>
      </c>
    </row>
    <row r="1577" spans="1:21" x14ac:dyDescent="0.25">
      <c r="A1577" t="s">
        <v>438</v>
      </c>
      <c r="B1577" t="s">
        <v>1380</v>
      </c>
      <c r="C1577" t="s">
        <v>1381</v>
      </c>
      <c r="D1577" s="15">
        <v>1900</v>
      </c>
      <c r="E1577" s="121">
        <v>1</v>
      </c>
      <c r="F1577" t="s">
        <v>1026</v>
      </c>
      <c r="G1577" s="121" t="s">
        <v>1379</v>
      </c>
      <c r="H1577" t="s">
        <v>386</v>
      </c>
      <c r="I1577" t="s">
        <v>489</v>
      </c>
      <c r="J1577" t="s">
        <v>434</v>
      </c>
      <c r="K1577" t="s">
        <v>791</v>
      </c>
      <c r="L1577" s="755">
        <v>2.6</v>
      </c>
      <c r="M1577" t="s">
        <v>187</v>
      </c>
      <c r="N1577" s="680">
        <f t="shared" ca="1" si="106"/>
        <v>0</v>
      </c>
      <c r="O1577" s="680">
        <f t="shared" ca="1" si="106"/>
        <v>0</v>
      </c>
      <c r="P1577" s="680">
        <f t="shared" ca="1" si="106"/>
        <v>0</v>
      </c>
      <c r="Q1577" s="680">
        <f t="shared" ca="1" si="106"/>
        <v>0</v>
      </c>
      <c r="R1577" s="680">
        <f t="shared" ca="1" si="106"/>
        <v>0</v>
      </c>
      <c r="S1577" t="str">
        <f t="shared" si="103"/>
        <v>ASRCMS202202</v>
      </c>
      <c r="T1577" s="957">
        <f t="shared" si="104"/>
        <v>45230</v>
      </c>
      <c r="U1577" t="str">
        <f t="shared" si="105"/>
        <v>Unaudited</v>
      </c>
    </row>
    <row r="1578" spans="1:21" x14ac:dyDescent="0.25">
      <c r="A1578" t="s">
        <v>438</v>
      </c>
      <c r="B1578" t="s">
        <v>1380</v>
      </c>
      <c r="C1578" t="s">
        <v>1381</v>
      </c>
      <c r="D1578" s="15">
        <v>1900</v>
      </c>
      <c r="E1578" s="121">
        <v>1</v>
      </c>
      <c r="F1578" t="s">
        <v>1026</v>
      </c>
      <c r="G1578" s="121" t="s">
        <v>1379</v>
      </c>
      <c r="H1578" t="s">
        <v>386</v>
      </c>
      <c r="I1578" t="s">
        <v>489</v>
      </c>
      <c r="J1578" t="s">
        <v>434</v>
      </c>
      <c r="K1578" t="s">
        <v>791</v>
      </c>
      <c r="L1578" s="755">
        <v>2.7</v>
      </c>
      <c r="M1578" t="s">
        <v>792</v>
      </c>
      <c r="N1578" s="680">
        <f t="shared" ca="1" si="106"/>
        <v>0</v>
      </c>
      <c r="O1578" s="680">
        <f t="shared" ca="1" si="106"/>
        <v>0</v>
      </c>
      <c r="P1578" s="680">
        <f t="shared" ca="1" si="106"/>
        <v>0</v>
      </c>
      <c r="Q1578" s="680">
        <f t="shared" ca="1" si="106"/>
        <v>0</v>
      </c>
      <c r="R1578" s="680">
        <f t="shared" ca="1" si="106"/>
        <v>0</v>
      </c>
      <c r="S1578" t="str">
        <f t="shared" si="103"/>
        <v>ASRCMS202202</v>
      </c>
      <c r="T1578" s="957">
        <f t="shared" si="104"/>
        <v>45230</v>
      </c>
      <c r="U1578" t="str">
        <f t="shared" si="105"/>
        <v>Unaudited</v>
      </c>
    </row>
    <row r="1579" spans="1:21" x14ac:dyDescent="0.25">
      <c r="A1579" t="s">
        <v>438</v>
      </c>
      <c r="B1579" t="s">
        <v>1380</v>
      </c>
      <c r="C1579" t="s">
        <v>1381</v>
      </c>
      <c r="D1579" s="15">
        <v>1900</v>
      </c>
      <c r="E1579" s="121">
        <v>1</v>
      </c>
      <c r="F1579" t="s">
        <v>1026</v>
      </c>
      <c r="G1579" s="121" t="s">
        <v>1379</v>
      </c>
      <c r="H1579" t="s">
        <v>386</v>
      </c>
      <c r="I1579" t="s">
        <v>489</v>
      </c>
      <c r="J1579" t="s">
        <v>434</v>
      </c>
      <c r="K1579" t="s">
        <v>791</v>
      </c>
      <c r="L1579" s="755">
        <v>2.8</v>
      </c>
      <c r="M1579" t="s">
        <v>793</v>
      </c>
      <c r="N1579" s="680">
        <f t="shared" ca="1" si="106"/>
        <v>0</v>
      </c>
      <c r="O1579" s="680">
        <f t="shared" ca="1" si="106"/>
        <v>0</v>
      </c>
      <c r="P1579" s="680">
        <f t="shared" ca="1" si="106"/>
        <v>0</v>
      </c>
      <c r="Q1579" s="680">
        <f t="shared" ca="1" si="106"/>
        <v>0</v>
      </c>
      <c r="R1579" s="680">
        <f t="shared" ca="1" si="106"/>
        <v>0</v>
      </c>
      <c r="S1579" t="str">
        <f t="shared" si="103"/>
        <v>ASRCMS202202</v>
      </c>
      <c r="T1579" s="957">
        <f t="shared" si="104"/>
        <v>45230</v>
      </c>
      <c r="U1579" t="str">
        <f t="shared" si="105"/>
        <v>Unaudited</v>
      </c>
    </row>
    <row r="1580" spans="1:21" x14ac:dyDescent="0.25">
      <c r="A1580" t="s">
        <v>438</v>
      </c>
      <c r="B1580" t="s">
        <v>1380</v>
      </c>
      <c r="C1580" t="s">
        <v>1381</v>
      </c>
      <c r="D1580" s="15">
        <v>1900</v>
      </c>
      <c r="E1580" s="121">
        <v>1</v>
      </c>
      <c r="F1580" t="s">
        <v>1026</v>
      </c>
      <c r="G1580" s="121" t="s">
        <v>1379</v>
      </c>
      <c r="H1580" t="s">
        <v>386</v>
      </c>
      <c r="I1580" t="s">
        <v>489</v>
      </c>
      <c r="J1580" t="s">
        <v>434</v>
      </c>
      <c r="K1580" t="s">
        <v>791</v>
      </c>
      <c r="L1580" s="755">
        <v>2.9</v>
      </c>
      <c r="M1580" t="s">
        <v>774</v>
      </c>
      <c r="N1580" s="680">
        <f t="shared" ca="1" si="106"/>
        <v>0</v>
      </c>
      <c r="O1580" s="680">
        <f t="shared" ca="1" si="106"/>
        <v>0</v>
      </c>
      <c r="P1580" s="680">
        <f t="shared" ca="1" si="106"/>
        <v>0</v>
      </c>
      <c r="Q1580" s="680">
        <f t="shared" ca="1" si="106"/>
        <v>0</v>
      </c>
      <c r="R1580" s="680">
        <f t="shared" ca="1" si="106"/>
        <v>0</v>
      </c>
      <c r="S1580" t="str">
        <f t="shared" si="103"/>
        <v>ASRCMS202202</v>
      </c>
      <c r="T1580" s="957">
        <f t="shared" si="104"/>
        <v>45230</v>
      </c>
      <c r="U1580" t="str">
        <f t="shared" si="105"/>
        <v>Unaudited</v>
      </c>
    </row>
    <row r="1581" spans="1:21" x14ac:dyDescent="0.25">
      <c r="A1581" t="s">
        <v>438</v>
      </c>
      <c r="B1581" t="s">
        <v>1380</v>
      </c>
      <c r="C1581" t="s">
        <v>1381</v>
      </c>
      <c r="D1581" s="15">
        <v>1900</v>
      </c>
      <c r="E1581" s="121">
        <v>1</v>
      </c>
      <c r="F1581" t="s">
        <v>1026</v>
      </c>
      <c r="G1581" s="121" t="s">
        <v>1379</v>
      </c>
      <c r="H1581" t="s">
        <v>386</v>
      </c>
      <c r="I1581" t="s">
        <v>489</v>
      </c>
      <c r="J1581" t="s">
        <v>434</v>
      </c>
      <c r="K1581" t="s">
        <v>224</v>
      </c>
      <c r="L1581" s="755">
        <v>2.11</v>
      </c>
      <c r="M1581" t="s">
        <v>229</v>
      </c>
      <c r="N1581" s="680">
        <f t="shared" ca="1" si="106"/>
        <v>0</v>
      </c>
      <c r="O1581" s="680">
        <f t="shared" ca="1" si="106"/>
        <v>0</v>
      </c>
      <c r="P1581" s="680">
        <f t="shared" ca="1" si="106"/>
        <v>0</v>
      </c>
      <c r="Q1581" s="680">
        <f t="shared" ca="1" si="106"/>
        <v>0</v>
      </c>
      <c r="R1581" s="680">
        <f t="shared" ca="1" si="106"/>
        <v>0</v>
      </c>
      <c r="S1581" t="str">
        <f t="shared" si="103"/>
        <v>ASRCMS202202</v>
      </c>
      <c r="T1581" s="957">
        <f t="shared" si="104"/>
        <v>45230</v>
      </c>
      <c r="U1581" t="str">
        <f t="shared" si="105"/>
        <v>Unaudited</v>
      </c>
    </row>
    <row r="1582" spans="1:21" x14ac:dyDescent="0.25">
      <c r="A1582" t="s">
        <v>438</v>
      </c>
      <c r="B1582" t="s">
        <v>1380</v>
      </c>
      <c r="C1582" t="s">
        <v>1381</v>
      </c>
      <c r="D1582" s="15">
        <v>1900</v>
      </c>
      <c r="E1582" s="121">
        <v>1</v>
      </c>
      <c r="F1582" t="s">
        <v>1026</v>
      </c>
      <c r="G1582" s="121" t="s">
        <v>1379</v>
      </c>
      <c r="H1582" t="s">
        <v>386</v>
      </c>
      <c r="I1582" t="s">
        <v>489</v>
      </c>
      <c r="J1582" t="s">
        <v>434</v>
      </c>
      <c r="K1582" t="s">
        <v>224</v>
      </c>
      <c r="L1582" s="755">
        <v>2.12</v>
      </c>
      <c r="M1582" t="s">
        <v>555</v>
      </c>
      <c r="N1582" s="680">
        <f t="shared" ca="1" si="106"/>
        <v>0</v>
      </c>
      <c r="O1582" s="680">
        <f t="shared" ca="1" si="106"/>
        <v>0</v>
      </c>
      <c r="P1582" s="680">
        <f t="shared" ca="1" si="106"/>
        <v>0</v>
      </c>
      <c r="Q1582" s="680">
        <f t="shared" ca="1" si="106"/>
        <v>0</v>
      </c>
      <c r="R1582" s="680">
        <f t="shared" ca="1" si="106"/>
        <v>0</v>
      </c>
      <c r="S1582" t="str">
        <f t="shared" si="103"/>
        <v>ASRCMS202202</v>
      </c>
      <c r="T1582" s="957">
        <f t="shared" si="104"/>
        <v>45230</v>
      </c>
      <c r="U1582" t="str">
        <f t="shared" si="105"/>
        <v>Unaudited</v>
      </c>
    </row>
    <row r="1583" spans="1:21" x14ac:dyDescent="0.25">
      <c r="A1583" t="s">
        <v>438</v>
      </c>
      <c r="B1583" t="s">
        <v>1380</v>
      </c>
      <c r="C1583" t="s">
        <v>1381</v>
      </c>
      <c r="D1583" s="15">
        <v>1900</v>
      </c>
      <c r="E1583" s="121">
        <v>1</v>
      </c>
      <c r="F1583" t="s">
        <v>1026</v>
      </c>
      <c r="G1583" s="121" t="s">
        <v>1379</v>
      </c>
      <c r="H1583" t="s">
        <v>386</v>
      </c>
      <c r="I1583" t="s">
        <v>489</v>
      </c>
      <c r="J1583" t="s">
        <v>434</v>
      </c>
      <c r="K1583" t="s">
        <v>224</v>
      </c>
      <c r="L1583" s="755">
        <v>2.13</v>
      </c>
      <c r="M1583" t="s">
        <v>230</v>
      </c>
      <c r="N1583" s="680">
        <f t="shared" ca="1" si="106"/>
        <v>0</v>
      </c>
      <c r="O1583" s="680">
        <f t="shared" ca="1" si="106"/>
        <v>0</v>
      </c>
      <c r="P1583" s="680">
        <f t="shared" ca="1" si="106"/>
        <v>0</v>
      </c>
      <c r="Q1583" s="680">
        <f t="shared" ca="1" si="106"/>
        <v>0</v>
      </c>
      <c r="R1583" s="680">
        <f t="shared" ca="1" si="106"/>
        <v>0</v>
      </c>
      <c r="S1583" t="str">
        <f t="shared" si="103"/>
        <v>ASRCMS202202</v>
      </c>
      <c r="T1583" s="957">
        <f t="shared" si="104"/>
        <v>45230</v>
      </c>
      <c r="U1583" t="str">
        <f t="shared" si="105"/>
        <v>Unaudited</v>
      </c>
    </row>
    <row r="1584" spans="1:21" x14ac:dyDescent="0.25">
      <c r="A1584" t="s">
        <v>438</v>
      </c>
      <c r="B1584" t="s">
        <v>1380</v>
      </c>
      <c r="C1584" t="s">
        <v>1381</v>
      </c>
      <c r="D1584" s="15">
        <v>1900</v>
      </c>
      <c r="E1584" s="121">
        <v>1</v>
      </c>
      <c r="F1584" t="s">
        <v>1026</v>
      </c>
      <c r="G1584" s="121" t="s">
        <v>1379</v>
      </c>
      <c r="H1584" t="s">
        <v>386</v>
      </c>
      <c r="I1584" t="s">
        <v>489</v>
      </c>
      <c r="J1584" t="s">
        <v>434</v>
      </c>
      <c r="K1584" t="s">
        <v>224</v>
      </c>
      <c r="L1584" s="755">
        <v>2.14</v>
      </c>
      <c r="M1584" t="s">
        <v>559</v>
      </c>
      <c r="N1584" s="680">
        <f t="shared" ca="1" si="106"/>
        <v>0</v>
      </c>
      <c r="O1584" s="680">
        <f t="shared" ca="1" si="106"/>
        <v>0</v>
      </c>
      <c r="P1584" s="680">
        <f t="shared" ca="1" si="106"/>
        <v>0</v>
      </c>
      <c r="Q1584" s="680">
        <f t="shared" ca="1" si="106"/>
        <v>0</v>
      </c>
      <c r="R1584" s="680">
        <f t="shared" ca="1" si="106"/>
        <v>0</v>
      </c>
      <c r="S1584" t="str">
        <f t="shared" si="103"/>
        <v>ASRCMS202202</v>
      </c>
      <c r="T1584" s="957">
        <f t="shared" si="104"/>
        <v>45230</v>
      </c>
      <c r="U1584" t="str">
        <f t="shared" si="105"/>
        <v>Unaudited</v>
      </c>
    </row>
    <row r="1585" spans="1:21" x14ac:dyDescent="0.25">
      <c r="A1585" t="s">
        <v>438</v>
      </c>
      <c r="B1585" t="s">
        <v>1380</v>
      </c>
      <c r="C1585" t="s">
        <v>1381</v>
      </c>
      <c r="D1585" s="15">
        <v>1900</v>
      </c>
      <c r="E1585" s="121">
        <v>1</v>
      </c>
      <c r="F1585" t="s">
        <v>1026</v>
      </c>
      <c r="G1585" s="121" t="s">
        <v>1379</v>
      </c>
      <c r="H1585" t="s">
        <v>386</v>
      </c>
      <c r="I1585" t="s">
        <v>489</v>
      </c>
      <c r="J1585" t="s">
        <v>434</v>
      </c>
      <c r="K1585" t="s">
        <v>224</v>
      </c>
      <c r="L1585" s="755">
        <v>2.15</v>
      </c>
      <c r="M1585" t="s">
        <v>20</v>
      </c>
      <c r="N1585" s="680">
        <f t="shared" ca="1" si="106"/>
        <v>0</v>
      </c>
      <c r="O1585" s="680">
        <f t="shared" ca="1" si="106"/>
        <v>0</v>
      </c>
      <c r="P1585" s="680">
        <f t="shared" ca="1" si="106"/>
        <v>0</v>
      </c>
      <c r="Q1585" s="680">
        <f t="shared" ca="1" si="106"/>
        <v>0</v>
      </c>
      <c r="R1585" s="680">
        <f t="shared" ca="1" si="106"/>
        <v>0</v>
      </c>
      <c r="S1585" t="str">
        <f t="shared" si="103"/>
        <v>ASRCMS202202</v>
      </c>
      <c r="T1585" s="957">
        <f t="shared" si="104"/>
        <v>45230</v>
      </c>
      <c r="U1585" t="str">
        <f t="shared" si="105"/>
        <v>Unaudited</v>
      </c>
    </row>
    <row r="1586" spans="1:21" x14ac:dyDescent="0.25">
      <c r="A1586" t="s">
        <v>438</v>
      </c>
      <c r="B1586" t="s">
        <v>1380</v>
      </c>
      <c r="C1586" t="s">
        <v>1381</v>
      </c>
      <c r="D1586" s="15">
        <v>1900</v>
      </c>
      <c r="E1586" s="121">
        <v>1</v>
      </c>
      <c r="F1586" t="s">
        <v>1026</v>
      </c>
      <c r="G1586" s="121" t="s">
        <v>1379</v>
      </c>
      <c r="H1586" t="s">
        <v>386</v>
      </c>
      <c r="I1586" t="s">
        <v>489</v>
      </c>
      <c r="J1586" t="s">
        <v>434</v>
      </c>
      <c r="K1586" t="s">
        <v>224</v>
      </c>
      <c r="L1586" s="755">
        <v>2.16</v>
      </c>
      <c r="M1586" t="s">
        <v>794</v>
      </c>
      <c r="N1586" s="680">
        <f t="shared" ca="1" si="106"/>
        <v>0</v>
      </c>
      <c r="O1586" s="680">
        <f t="shared" ca="1" si="106"/>
        <v>0</v>
      </c>
      <c r="P1586" s="680">
        <f t="shared" ca="1" si="106"/>
        <v>0</v>
      </c>
      <c r="Q1586" s="680">
        <f t="shared" ca="1" si="106"/>
        <v>0</v>
      </c>
      <c r="R1586" s="680">
        <f t="shared" ca="1" si="106"/>
        <v>0</v>
      </c>
      <c r="S1586" t="str">
        <f t="shared" si="103"/>
        <v>ASRCMS202202</v>
      </c>
      <c r="T1586" s="957">
        <f t="shared" si="104"/>
        <v>45230</v>
      </c>
      <c r="U1586" t="str">
        <f t="shared" si="105"/>
        <v>Unaudited</v>
      </c>
    </row>
    <row r="1587" spans="1:21" x14ac:dyDescent="0.25">
      <c r="A1587" t="s">
        <v>438</v>
      </c>
      <c r="B1587" t="s">
        <v>1380</v>
      </c>
      <c r="C1587" t="s">
        <v>1381</v>
      </c>
      <c r="D1587" s="15">
        <v>1900</v>
      </c>
      <c r="E1587" s="121">
        <v>1</v>
      </c>
      <c r="F1587" t="s">
        <v>1026</v>
      </c>
      <c r="G1587" s="121" t="s">
        <v>1379</v>
      </c>
      <c r="H1587" t="s">
        <v>386</v>
      </c>
      <c r="I1587" t="s">
        <v>489</v>
      </c>
      <c r="J1587" t="s">
        <v>434</v>
      </c>
      <c r="K1587" t="s">
        <v>224</v>
      </c>
      <c r="L1587" s="755">
        <v>2.17</v>
      </c>
      <c r="M1587" t="s">
        <v>1047</v>
      </c>
      <c r="N1587" s="680">
        <f t="shared" ca="1" si="106"/>
        <v>0</v>
      </c>
      <c r="O1587" s="680">
        <f t="shared" ca="1" si="106"/>
        <v>0</v>
      </c>
      <c r="P1587" s="680">
        <f t="shared" ca="1" si="106"/>
        <v>0</v>
      </c>
      <c r="Q1587" s="680">
        <f t="shared" ca="1" si="106"/>
        <v>0</v>
      </c>
      <c r="R1587" s="680">
        <f t="shared" ca="1" si="106"/>
        <v>0</v>
      </c>
      <c r="S1587" t="str">
        <f t="shared" si="103"/>
        <v>ASRCMS202202</v>
      </c>
      <c r="T1587" s="957">
        <f t="shared" si="104"/>
        <v>45230</v>
      </c>
      <c r="U1587" t="str">
        <f t="shared" si="105"/>
        <v>Unaudited</v>
      </c>
    </row>
    <row r="1588" spans="1:21" x14ac:dyDescent="0.25">
      <c r="A1588" t="s">
        <v>438</v>
      </c>
      <c r="B1588" t="s">
        <v>1380</v>
      </c>
      <c r="C1588" t="s">
        <v>1381</v>
      </c>
      <c r="D1588" s="15">
        <v>1900</v>
      </c>
      <c r="E1588" s="121">
        <v>1</v>
      </c>
      <c r="F1588" t="s">
        <v>1026</v>
      </c>
      <c r="G1588" s="121" t="s">
        <v>1379</v>
      </c>
      <c r="H1588" t="s">
        <v>386</v>
      </c>
      <c r="I1588" t="s">
        <v>489</v>
      </c>
      <c r="J1588" t="s">
        <v>434</v>
      </c>
      <c r="K1588" t="s">
        <v>224</v>
      </c>
      <c r="L1588" s="755">
        <v>2.1800000000000002</v>
      </c>
      <c r="M1588" t="s">
        <v>651</v>
      </c>
      <c r="N1588" s="680">
        <f t="shared" ca="1" si="106"/>
        <v>0</v>
      </c>
      <c r="O1588" s="680">
        <f t="shared" ca="1" si="106"/>
        <v>0</v>
      </c>
      <c r="P1588" s="680">
        <f t="shared" ca="1" si="106"/>
        <v>0</v>
      </c>
      <c r="Q1588" s="680">
        <f t="shared" ca="1" si="106"/>
        <v>0</v>
      </c>
      <c r="R1588" s="680">
        <f t="shared" ca="1" si="106"/>
        <v>0</v>
      </c>
      <c r="S1588" t="str">
        <f t="shared" si="103"/>
        <v>ASRCMS202202</v>
      </c>
      <c r="T1588" s="957">
        <f t="shared" si="104"/>
        <v>45230</v>
      </c>
      <c r="U1588" t="str">
        <f t="shared" si="105"/>
        <v>Unaudited</v>
      </c>
    </row>
    <row r="1589" spans="1:21" x14ac:dyDescent="0.25">
      <c r="A1589" t="s">
        <v>438</v>
      </c>
      <c r="B1589" t="s">
        <v>1380</v>
      </c>
      <c r="C1589" t="s">
        <v>1381</v>
      </c>
      <c r="D1589" s="15">
        <v>1900</v>
      </c>
      <c r="E1589" s="121">
        <v>1</v>
      </c>
      <c r="F1589" t="s">
        <v>1026</v>
      </c>
      <c r="G1589" s="121" t="s">
        <v>1379</v>
      </c>
      <c r="H1589" t="s">
        <v>386</v>
      </c>
      <c r="I1589" t="s">
        <v>489</v>
      </c>
      <c r="J1589" t="s">
        <v>434</v>
      </c>
      <c r="K1589" t="s">
        <v>224</v>
      </c>
      <c r="L1589" s="755">
        <v>2.19</v>
      </c>
      <c r="M1589" t="s">
        <v>219</v>
      </c>
      <c r="N1589" s="680">
        <f t="shared" ca="1" si="106"/>
        <v>0</v>
      </c>
      <c r="O1589" s="680">
        <f t="shared" ca="1" si="106"/>
        <v>0</v>
      </c>
      <c r="P1589" s="680">
        <f t="shared" ca="1" si="106"/>
        <v>0</v>
      </c>
      <c r="Q1589" s="680">
        <f t="shared" ca="1" si="106"/>
        <v>0</v>
      </c>
      <c r="R1589" s="680">
        <f t="shared" ca="1" si="106"/>
        <v>0</v>
      </c>
      <c r="S1589" t="str">
        <f t="shared" si="103"/>
        <v>ASRCMS202202</v>
      </c>
      <c r="T1589" s="957">
        <f t="shared" si="104"/>
        <v>45230</v>
      </c>
      <c r="U1589" t="str">
        <f t="shared" si="105"/>
        <v>Unaudited</v>
      </c>
    </row>
    <row r="1590" spans="1:21" x14ac:dyDescent="0.25">
      <c r="A1590" t="s">
        <v>438</v>
      </c>
      <c r="B1590" t="s">
        <v>1380</v>
      </c>
      <c r="C1590" t="s">
        <v>1381</v>
      </c>
      <c r="D1590" s="15">
        <v>1900</v>
      </c>
      <c r="E1590" s="121">
        <v>1</v>
      </c>
      <c r="F1590" t="s">
        <v>1026</v>
      </c>
      <c r="G1590" s="121" t="s">
        <v>1379</v>
      </c>
      <c r="H1590" t="s">
        <v>386</v>
      </c>
      <c r="I1590" t="s">
        <v>489</v>
      </c>
      <c r="J1590" t="s">
        <v>434</v>
      </c>
      <c r="K1590" t="s">
        <v>224</v>
      </c>
      <c r="L1590" s="755" t="s">
        <v>700</v>
      </c>
      <c r="M1590" t="s">
        <v>231</v>
      </c>
      <c r="N1590" s="680">
        <f t="shared" ca="1" si="106"/>
        <v>0</v>
      </c>
      <c r="O1590" s="680">
        <f t="shared" ca="1" si="106"/>
        <v>0</v>
      </c>
      <c r="P1590" s="680">
        <f t="shared" ca="1" si="106"/>
        <v>0</v>
      </c>
      <c r="Q1590" s="680">
        <f t="shared" ca="1" si="106"/>
        <v>0</v>
      </c>
      <c r="R1590" s="680">
        <f t="shared" ca="1" si="106"/>
        <v>0</v>
      </c>
      <c r="S1590" t="str">
        <f t="shared" si="103"/>
        <v>ASRCMS202202</v>
      </c>
      <c r="T1590" s="957">
        <f t="shared" si="104"/>
        <v>45230</v>
      </c>
      <c r="U1590" t="str">
        <f t="shared" si="105"/>
        <v>Unaudited</v>
      </c>
    </row>
    <row r="1591" spans="1:21" x14ac:dyDescent="0.25">
      <c r="A1591" t="s">
        <v>438</v>
      </c>
      <c r="B1591" t="s">
        <v>1380</v>
      </c>
      <c r="C1591" t="s">
        <v>1381</v>
      </c>
      <c r="D1591" s="15">
        <v>1900</v>
      </c>
      <c r="E1591" s="121">
        <v>1</v>
      </c>
      <c r="F1591" t="s">
        <v>1026</v>
      </c>
      <c r="G1591" s="121" t="s">
        <v>1379</v>
      </c>
      <c r="H1591" t="s">
        <v>386</v>
      </c>
      <c r="I1591" t="s">
        <v>489</v>
      </c>
      <c r="J1591" t="s">
        <v>434</v>
      </c>
      <c r="K1591" t="s">
        <v>224</v>
      </c>
      <c r="L1591" s="755">
        <v>2.21</v>
      </c>
      <c r="M1591" t="s">
        <v>467</v>
      </c>
      <c r="N1591" s="680">
        <f t="shared" ca="1" si="106"/>
        <v>0</v>
      </c>
      <c r="O1591" s="680">
        <f t="shared" ca="1" si="106"/>
        <v>0</v>
      </c>
      <c r="P1591" s="680">
        <f t="shared" ca="1" si="106"/>
        <v>0</v>
      </c>
      <c r="Q1591" s="680">
        <f t="shared" ca="1" si="106"/>
        <v>0</v>
      </c>
      <c r="R1591" s="680">
        <f t="shared" ca="1" si="106"/>
        <v>0</v>
      </c>
      <c r="S1591" t="str">
        <f t="shared" si="103"/>
        <v>ASRCMS202202</v>
      </c>
      <c r="T1591" s="957">
        <f t="shared" si="104"/>
        <v>45230</v>
      </c>
      <c r="U1591" t="str">
        <f t="shared" si="105"/>
        <v>Unaudited</v>
      </c>
    </row>
    <row r="1592" spans="1:21" x14ac:dyDescent="0.25">
      <c r="A1592" t="s">
        <v>438</v>
      </c>
      <c r="B1592" t="s">
        <v>1380</v>
      </c>
      <c r="C1592" t="s">
        <v>1381</v>
      </c>
      <c r="D1592" s="15">
        <v>1900</v>
      </c>
      <c r="E1592" s="121">
        <v>1</v>
      </c>
      <c r="F1592" t="s">
        <v>1026</v>
      </c>
      <c r="G1592" s="121" t="s">
        <v>1379</v>
      </c>
      <c r="H1592" t="s">
        <v>386</v>
      </c>
      <c r="I1592" t="s">
        <v>489</v>
      </c>
      <c r="J1592" t="s">
        <v>434</v>
      </c>
      <c r="K1592" t="s">
        <v>6</v>
      </c>
      <c r="L1592" s="755" t="s">
        <v>70</v>
      </c>
      <c r="M1592" t="s">
        <v>189</v>
      </c>
      <c r="N1592" s="680">
        <f t="shared" ca="1" si="106"/>
        <v>0</v>
      </c>
      <c r="O1592" s="680">
        <f t="shared" ca="1" si="106"/>
        <v>0</v>
      </c>
      <c r="P1592" s="680">
        <f t="shared" ca="1" si="106"/>
        <v>0</v>
      </c>
      <c r="Q1592" s="680">
        <f t="shared" ca="1" si="106"/>
        <v>0</v>
      </c>
      <c r="R1592" s="680">
        <f t="shared" ca="1" si="106"/>
        <v>0</v>
      </c>
      <c r="S1592" t="str">
        <f t="shared" si="103"/>
        <v>ASRCMS202202</v>
      </c>
      <c r="T1592" s="957">
        <f t="shared" si="104"/>
        <v>45230</v>
      </c>
      <c r="U1592" t="str">
        <f t="shared" si="105"/>
        <v>Unaudited</v>
      </c>
    </row>
    <row r="1593" spans="1:21" x14ac:dyDescent="0.25">
      <c r="A1593" t="s">
        <v>438</v>
      </c>
      <c r="B1593" t="s">
        <v>1380</v>
      </c>
      <c r="C1593" t="s">
        <v>1381</v>
      </c>
      <c r="D1593" s="15">
        <v>1900</v>
      </c>
      <c r="E1593" s="121">
        <v>1</v>
      </c>
      <c r="F1593" t="s">
        <v>1026</v>
      </c>
      <c r="G1593" s="121" t="s">
        <v>1379</v>
      </c>
      <c r="H1593" t="s">
        <v>386</v>
      </c>
      <c r="I1593" t="s">
        <v>489</v>
      </c>
      <c r="J1593" t="s">
        <v>434</v>
      </c>
      <c r="K1593" t="s">
        <v>6</v>
      </c>
      <c r="L1593" s="755" t="s">
        <v>71</v>
      </c>
      <c r="M1593" t="s">
        <v>232</v>
      </c>
      <c r="N1593" s="680">
        <f t="shared" ca="1" si="106"/>
        <v>0</v>
      </c>
      <c r="O1593" s="680">
        <f t="shared" ca="1" si="106"/>
        <v>0</v>
      </c>
      <c r="P1593" s="680">
        <f t="shared" ca="1" si="106"/>
        <v>0</v>
      </c>
      <c r="Q1593" s="680">
        <f t="shared" ca="1" si="106"/>
        <v>0</v>
      </c>
      <c r="R1593" s="680">
        <f t="shared" ca="1" si="106"/>
        <v>0</v>
      </c>
      <c r="S1593" t="str">
        <f t="shared" si="103"/>
        <v>ASRCMS202202</v>
      </c>
      <c r="T1593" s="957">
        <f t="shared" si="104"/>
        <v>45230</v>
      </c>
      <c r="U1593" t="str">
        <f t="shared" si="105"/>
        <v>Unaudited</v>
      </c>
    </row>
    <row r="1594" spans="1:21" x14ac:dyDescent="0.25">
      <c r="A1594" t="s">
        <v>438</v>
      </c>
      <c r="B1594" t="s">
        <v>1380</v>
      </c>
      <c r="C1594" t="s">
        <v>1381</v>
      </c>
      <c r="D1594" s="15">
        <v>1900</v>
      </c>
      <c r="E1594" s="121">
        <v>1</v>
      </c>
      <c r="F1594" t="s">
        <v>1026</v>
      </c>
      <c r="G1594" s="121" t="s">
        <v>1379</v>
      </c>
      <c r="H1594" t="s">
        <v>386</v>
      </c>
      <c r="I1594" t="s">
        <v>489</v>
      </c>
      <c r="J1594" t="s">
        <v>434</v>
      </c>
      <c r="K1594" t="s">
        <v>6</v>
      </c>
      <c r="L1594" s="755" t="s">
        <v>72</v>
      </c>
      <c r="M1594" t="s">
        <v>165</v>
      </c>
      <c r="N1594" s="680">
        <f t="shared" ca="1" si="106"/>
        <v>0</v>
      </c>
      <c r="O1594" s="680">
        <f t="shared" ca="1" si="106"/>
        <v>0</v>
      </c>
      <c r="P1594" s="680">
        <f t="shared" ca="1" si="106"/>
        <v>0</v>
      </c>
      <c r="Q1594" s="680">
        <f t="shared" ca="1" si="106"/>
        <v>0</v>
      </c>
      <c r="R1594" s="680">
        <f t="shared" ca="1" si="106"/>
        <v>0</v>
      </c>
      <c r="S1594" t="str">
        <f t="shared" si="103"/>
        <v>ASRCMS202202</v>
      </c>
      <c r="T1594" s="957">
        <f t="shared" si="104"/>
        <v>45230</v>
      </c>
      <c r="U1594" t="str">
        <f t="shared" si="105"/>
        <v>Unaudited</v>
      </c>
    </row>
    <row r="1595" spans="1:21" x14ac:dyDescent="0.25">
      <c r="A1595" t="s">
        <v>438</v>
      </c>
      <c r="B1595" t="s">
        <v>1380</v>
      </c>
      <c r="C1595" t="s">
        <v>1381</v>
      </c>
      <c r="D1595" s="15">
        <v>1900</v>
      </c>
      <c r="E1595" s="121">
        <v>1</v>
      </c>
      <c r="F1595" t="s">
        <v>1026</v>
      </c>
      <c r="G1595" s="121" t="s">
        <v>1379</v>
      </c>
      <c r="H1595" t="s">
        <v>386</v>
      </c>
      <c r="I1595" t="s">
        <v>489</v>
      </c>
      <c r="J1595" t="s">
        <v>434</v>
      </c>
      <c r="K1595" t="s">
        <v>6</v>
      </c>
      <c r="L1595" s="755">
        <v>3.4</v>
      </c>
      <c r="M1595" t="s">
        <v>462</v>
      </c>
      <c r="N1595" s="680">
        <f t="shared" ca="1" si="106"/>
        <v>0</v>
      </c>
      <c r="O1595" s="680">
        <f t="shared" ca="1" si="106"/>
        <v>0</v>
      </c>
      <c r="P1595" s="680">
        <f t="shared" ca="1" si="106"/>
        <v>0</v>
      </c>
      <c r="Q1595" s="680">
        <f t="shared" ca="1" si="106"/>
        <v>0</v>
      </c>
      <c r="R1595" s="680">
        <f t="shared" ca="1" si="106"/>
        <v>0</v>
      </c>
      <c r="S1595" t="str">
        <f t="shared" si="103"/>
        <v>ASRCMS202202</v>
      </c>
      <c r="T1595" s="957">
        <f t="shared" si="104"/>
        <v>45230</v>
      </c>
      <c r="U1595" t="str">
        <f t="shared" si="105"/>
        <v>Unaudited</v>
      </c>
    </row>
    <row r="1596" spans="1:21" x14ac:dyDescent="0.25">
      <c r="A1596" t="s">
        <v>438</v>
      </c>
      <c r="B1596" t="s">
        <v>1380</v>
      </c>
      <c r="C1596" t="s">
        <v>1381</v>
      </c>
      <c r="D1596" s="15">
        <v>1900</v>
      </c>
      <c r="E1596" s="121">
        <v>1</v>
      </c>
      <c r="F1596" t="s">
        <v>1026</v>
      </c>
      <c r="G1596" s="121" t="s">
        <v>1379</v>
      </c>
      <c r="H1596" t="s">
        <v>386</v>
      </c>
      <c r="I1596" t="s">
        <v>489</v>
      </c>
      <c r="J1596" t="s">
        <v>434</v>
      </c>
      <c r="K1596" t="s">
        <v>435</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ASRCMS202202</v>
      </c>
      <c r="T1596" s="957">
        <f t="shared" si="104"/>
        <v>45230</v>
      </c>
      <c r="U1596" t="str">
        <f t="shared" si="105"/>
        <v>Unaudited</v>
      </c>
    </row>
    <row r="1597" spans="1:21" x14ac:dyDescent="0.25">
      <c r="A1597" t="s">
        <v>438</v>
      </c>
      <c r="B1597" t="s">
        <v>1380</v>
      </c>
      <c r="C1597" t="s">
        <v>1381</v>
      </c>
      <c r="D1597" s="15">
        <v>1900</v>
      </c>
      <c r="E1597" s="121">
        <v>1</v>
      </c>
      <c r="F1597" t="s">
        <v>1026</v>
      </c>
      <c r="G1597" s="121" t="s">
        <v>1379</v>
      </c>
      <c r="H1597" t="s">
        <v>386</v>
      </c>
      <c r="I1597" t="s">
        <v>489</v>
      </c>
      <c r="J1597" t="s">
        <v>434</v>
      </c>
      <c r="K1597" t="s">
        <v>435</v>
      </c>
      <c r="L1597" s="755" t="s">
        <v>939</v>
      </c>
      <c r="M1597" t="s">
        <v>930</v>
      </c>
      <c r="N1597" s="680">
        <f t="shared" ca="1" si="107"/>
        <v>0</v>
      </c>
      <c r="O1597" s="680">
        <f t="shared" ca="1" si="107"/>
        <v>0</v>
      </c>
      <c r="P1597" s="680">
        <f t="shared" ca="1" si="107"/>
        <v>0</v>
      </c>
      <c r="Q1597" s="680">
        <f t="shared" ca="1" si="107"/>
        <v>0</v>
      </c>
      <c r="R1597" s="680">
        <f t="shared" ca="1" si="107"/>
        <v>0</v>
      </c>
      <c r="S1597" t="str">
        <f t="shared" si="103"/>
        <v>ASRCMS202202</v>
      </c>
      <c r="T1597" s="957">
        <f t="shared" si="104"/>
        <v>45230</v>
      </c>
      <c r="U1597" t="str">
        <f t="shared" si="105"/>
        <v>Unaudited</v>
      </c>
    </row>
    <row r="1598" spans="1:21" x14ac:dyDescent="0.25">
      <c r="A1598" t="s">
        <v>438</v>
      </c>
      <c r="B1598" t="s">
        <v>1380</v>
      </c>
      <c r="C1598" t="s">
        <v>1381</v>
      </c>
      <c r="D1598" s="15">
        <v>1900</v>
      </c>
      <c r="E1598" s="121">
        <v>1</v>
      </c>
      <c r="F1598" t="s">
        <v>1026</v>
      </c>
      <c r="G1598" s="121" t="s">
        <v>1379</v>
      </c>
      <c r="H1598" t="s">
        <v>386</v>
      </c>
      <c r="I1598" t="s">
        <v>489</v>
      </c>
      <c r="J1598" t="s">
        <v>434</v>
      </c>
      <c r="K1598" t="s">
        <v>435</v>
      </c>
      <c r="L1598" s="755" t="s">
        <v>194</v>
      </c>
      <c r="M1598" t="s">
        <v>40</v>
      </c>
      <c r="N1598" s="680">
        <f t="shared" ca="1" si="107"/>
        <v>0</v>
      </c>
      <c r="O1598" s="680">
        <f t="shared" ca="1" si="107"/>
        <v>0</v>
      </c>
      <c r="P1598" s="680">
        <f t="shared" ca="1" si="107"/>
        <v>0</v>
      </c>
      <c r="Q1598" s="680">
        <f t="shared" ca="1" si="107"/>
        <v>0</v>
      </c>
      <c r="R1598" s="680">
        <f t="shared" ca="1" si="107"/>
        <v>0</v>
      </c>
      <c r="S1598" t="str">
        <f t="shared" si="103"/>
        <v>ASRCMS202202</v>
      </c>
      <c r="T1598" s="957">
        <f t="shared" si="104"/>
        <v>45230</v>
      </c>
      <c r="U1598" t="str">
        <f t="shared" si="105"/>
        <v>Unaudited</v>
      </c>
    </row>
    <row r="1599" spans="1:21" x14ac:dyDescent="0.25">
      <c r="A1599" t="s">
        <v>438</v>
      </c>
      <c r="B1599" t="s">
        <v>1380</v>
      </c>
      <c r="C1599" t="s">
        <v>1381</v>
      </c>
      <c r="D1599" s="15">
        <v>1900</v>
      </c>
      <c r="E1599" s="121">
        <v>1</v>
      </c>
      <c r="F1599" t="s">
        <v>1026</v>
      </c>
      <c r="G1599" s="121" t="s">
        <v>1379</v>
      </c>
      <c r="H1599" t="s">
        <v>386</v>
      </c>
      <c r="I1599" t="s">
        <v>489</v>
      </c>
      <c r="J1599" t="s">
        <v>434</v>
      </c>
      <c r="K1599" t="s">
        <v>435</v>
      </c>
      <c r="L1599" s="755" t="s">
        <v>193</v>
      </c>
      <c r="M1599" t="s">
        <v>330</v>
      </c>
      <c r="N1599" s="680">
        <f t="shared" ca="1" si="107"/>
        <v>0</v>
      </c>
      <c r="O1599" s="680">
        <f t="shared" ca="1" si="107"/>
        <v>0</v>
      </c>
      <c r="P1599" s="680">
        <f t="shared" ca="1" si="107"/>
        <v>0</v>
      </c>
      <c r="Q1599" s="680">
        <f t="shared" ca="1" si="107"/>
        <v>0</v>
      </c>
      <c r="R1599" s="680">
        <f t="shared" ca="1" si="107"/>
        <v>0</v>
      </c>
      <c r="S1599" t="str">
        <f t="shared" si="103"/>
        <v>ASRCMS202202</v>
      </c>
      <c r="T1599" s="957">
        <f t="shared" si="104"/>
        <v>45230</v>
      </c>
      <c r="U1599" t="str">
        <f t="shared" si="105"/>
        <v>Unaudited</v>
      </c>
    </row>
    <row r="1600" spans="1:21" x14ac:dyDescent="0.25">
      <c r="A1600" t="s">
        <v>438</v>
      </c>
      <c r="B1600" t="s">
        <v>1380</v>
      </c>
      <c r="C1600" t="s">
        <v>1381</v>
      </c>
      <c r="D1600" s="15">
        <v>1900</v>
      </c>
      <c r="E1600" s="121">
        <v>1</v>
      </c>
      <c r="F1600" t="s">
        <v>1026</v>
      </c>
      <c r="G1600" s="121" t="s">
        <v>1379</v>
      </c>
      <c r="H1600" t="s">
        <v>386</v>
      </c>
      <c r="I1600" t="s">
        <v>489</v>
      </c>
      <c r="J1600" t="s">
        <v>451</v>
      </c>
      <c r="K1600" t="s">
        <v>436</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ASRCMS202202</v>
      </c>
      <c r="T1600" s="957">
        <f t="shared" si="104"/>
        <v>45230</v>
      </c>
      <c r="U1600" t="str">
        <f t="shared" si="105"/>
        <v>Unaudited</v>
      </c>
    </row>
    <row r="1601" spans="1:21" x14ac:dyDescent="0.25">
      <c r="A1601" t="s">
        <v>438</v>
      </c>
      <c r="B1601" t="s">
        <v>1380</v>
      </c>
      <c r="C1601" t="s">
        <v>1381</v>
      </c>
      <c r="D1601" s="15">
        <v>1900</v>
      </c>
      <c r="E1601" s="121">
        <v>1</v>
      </c>
      <c r="F1601" t="s">
        <v>1026</v>
      </c>
      <c r="G1601" s="121" t="s">
        <v>1379</v>
      </c>
      <c r="H1601" t="s">
        <v>386</v>
      </c>
      <c r="I1601" t="s">
        <v>489</v>
      </c>
      <c r="J1601" t="s">
        <v>451</v>
      </c>
      <c r="K1601" t="s">
        <v>436</v>
      </c>
      <c r="L1601" s="755" t="s">
        <v>80</v>
      </c>
      <c r="M1601" t="s">
        <v>98</v>
      </c>
      <c r="N1601" s="680">
        <f t="shared" ca="1" si="107"/>
        <v>0</v>
      </c>
      <c r="O1601" s="680">
        <f t="shared" ca="1" si="107"/>
        <v>0</v>
      </c>
      <c r="P1601" s="680">
        <f t="shared" ca="1" si="107"/>
        <v>0</v>
      </c>
      <c r="Q1601" s="680">
        <f t="shared" ca="1" si="107"/>
        <v>0</v>
      </c>
      <c r="R1601" s="680">
        <f t="shared" ca="1" si="107"/>
        <v>0</v>
      </c>
      <c r="S1601" t="str">
        <f t="shared" si="103"/>
        <v>ASRCMS202202</v>
      </c>
      <c r="T1601" s="957">
        <f t="shared" si="104"/>
        <v>45230</v>
      </c>
      <c r="U1601" t="str">
        <f t="shared" si="105"/>
        <v>Unaudited</v>
      </c>
    </row>
    <row r="1602" spans="1:21" x14ac:dyDescent="0.25">
      <c r="A1602" t="s">
        <v>438</v>
      </c>
      <c r="B1602" t="s">
        <v>1380</v>
      </c>
      <c r="C1602" t="s">
        <v>1381</v>
      </c>
      <c r="D1602" s="15">
        <v>1900</v>
      </c>
      <c r="E1602" s="121">
        <v>1</v>
      </c>
      <c r="F1602" t="s">
        <v>1026</v>
      </c>
      <c r="G1602" s="121" t="s">
        <v>1379</v>
      </c>
      <c r="H1602" t="s">
        <v>386</v>
      </c>
      <c r="I1602" t="s">
        <v>489</v>
      </c>
      <c r="J1602" t="s">
        <v>451</v>
      </c>
      <c r="K1602" t="s">
        <v>436</v>
      </c>
      <c r="L1602" s="755" t="s">
        <v>81</v>
      </c>
      <c r="M1602" t="s">
        <v>99</v>
      </c>
      <c r="N1602" s="680">
        <f t="shared" ca="1" si="107"/>
        <v>0</v>
      </c>
      <c r="O1602" s="680">
        <f t="shared" ca="1" si="107"/>
        <v>0</v>
      </c>
      <c r="P1602" s="680">
        <f t="shared" ca="1" si="107"/>
        <v>0</v>
      </c>
      <c r="Q1602" s="680">
        <f t="shared" ca="1" si="107"/>
        <v>0</v>
      </c>
      <c r="R1602" s="680">
        <f t="shared" ca="1" si="107"/>
        <v>0</v>
      </c>
      <c r="S1602" t="str">
        <f t="shared" ref="S1602:S1665" si="108">file_name</f>
        <v>ASRCMS202202</v>
      </c>
      <c r="T1602" s="957">
        <f t="shared" ref="T1602:T1665" si="109">file_date</f>
        <v>45230</v>
      </c>
      <c r="U1602" t="str">
        <f t="shared" ref="U1602:U1665" si="110">status</f>
        <v>Unaudited</v>
      </c>
    </row>
    <row r="1603" spans="1:21" x14ac:dyDescent="0.25">
      <c r="A1603" t="s">
        <v>438</v>
      </c>
      <c r="B1603" t="s">
        <v>1380</v>
      </c>
      <c r="C1603" t="s">
        <v>1381</v>
      </c>
      <c r="D1603" s="15">
        <v>1900</v>
      </c>
      <c r="E1603" s="121">
        <v>1</v>
      </c>
      <c r="F1603" t="s">
        <v>1026</v>
      </c>
      <c r="G1603" s="121" t="s">
        <v>1379</v>
      </c>
      <c r="H1603" t="s">
        <v>386</v>
      </c>
      <c r="I1603" t="s">
        <v>489</v>
      </c>
      <c r="J1603" t="s">
        <v>451</v>
      </c>
      <c r="K1603" t="s">
        <v>436</v>
      </c>
      <c r="L1603" s="755" t="s">
        <v>82</v>
      </c>
      <c r="M1603" t="s">
        <v>100</v>
      </c>
      <c r="N1603" s="680">
        <f t="shared" ca="1" si="107"/>
        <v>0</v>
      </c>
      <c r="O1603" s="680">
        <f t="shared" ca="1" si="107"/>
        <v>0</v>
      </c>
      <c r="P1603" s="680">
        <f t="shared" ca="1" si="107"/>
        <v>0</v>
      </c>
      <c r="Q1603" s="680">
        <f t="shared" ca="1" si="107"/>
        <v>0</v>
      </c>
      <c r="R1603" s="680">
        <f t="shared" ca="1" si="107"/>
        <v>0</v>
      </c>
      <c r="S1603" t="str">
        <f t="shared" si="108"/>
        <v>ASRCMS202202</v>
      </c>
      <c r="T1603" s="957">
        <f t="shared" si="109"/>
        <v>45230</v>
      </c>
      <c r="U1603" t="str">
        <f t="shared" si="110"/>
        <v>Unaudited</v>
      </c>
    </row>
    <row r="1604" spans="1:21" x14ac:dyDescent="0.25">
      <c r="A1604" t="s">
        <v>438</v>
      </c>
      <c r="B1604" t="s">
        <v>1380</v>
      </c>
      <c r="C1604" t="s">
        <v>1381</v>
      </c>
      <c r="D1604" s="15">
        <v>1900</v>
      </c>
      <c r="E1604" s="121">
        <v>1</v>
      </c>
      <c r="F1604" t="s">
        <v>1026</v>
      </c>
      <c r="G1604" s="121" t="s">
        <v>1379</v>
      </c>
      <c r="H1604" t="s">
        <v>386</v>
      </c>
      <c r="I1604" t="s">
        <v>489</v>
      </c>
      <c r="J1604" t="s">
        <v>451</v>
      </c>
      <c r="K1604" t="s">
        <v>436</v>
      </c>
      <c r="L1604" s="755" t="s">
        <v>217</v>
      </c>
      <c r="M1604" t="s">
        <v>101</v>
      </c>
      <c r="N1604" s="680">
        <f t="shared" ca="1" si="107"/>
        <v>0</v>
      </c>
      <c r="O1604" s="680">
        <f t="shared" ca="1" si="107"/>
        <v>0</v>
      </c>
      <c r="P1604" s="680">
        <f t="shared" ca="1" si="107"/>
        <v>0</v>
      </c>
      <c r="Q1604" s="680">
        <f t="shared" ca="1" si="107"/>
        <v>0</v>
      </c>
      <c r="R1604" s="680">
        <f t="shared" ca="1" si="107"/>
        <v>0</v>
      </c>
      <c r="S1604" t="str">
        <f t="shared" si="108"/>
        <v>ASRCMS202202</v>
      </c>
      <c r="T1604" s="957">
        <f t="shared" si="109"/>
        <v>45230</v>
      </c>
      <c r="U1604" t="str">
        <f t="shared" si="110"/>
        <v>Unaudited</v>
      </c>
    </row>
    <row r="1605" spans="1:21" x14ac:dyDescent="0.25">
      <c r="A1605" t="s">
        <v>438</v>
      </c>
      <c r="B1605" t="s">
        <v>1380</v>
      </c>
      <c r="C1605" t="s">
        <v>1381</v>
      </c>
      <c r="D1605" s="15">
        <v>1900</v>
      </c>
      <c r="E1605" s="121">
        <v>1</v>
      </c>
      <c r="F1605" t="s">
        <v>1026</v>
      </c>
      <c r="G1605" s="121" t="s">
        <v>1379</v>
      </c>
      <c r="H1605" t="s">
        <v>386</v>
      </c>
      <c r="I1605" t="s">
        <v>489</v>
      </c>
      <c r="J1605" t="s">
        <v>451</v>
      </c>
      <c r="K1605" t="s">
        <v>436</v>
      </c>
      <c r="L1605" s="755" t="s">
        <v>216</v>
      </c>
      <c r="M1605" t="s">
        <v>28</v>
      </c>
      <c r="N1605" s="680">
        <f t="shared" ca="1" si="107"/>
        <v>0</v>
      </c>
      <c r="O1605" s="680">
        <f t="shared" ca="1" si="107"/>
        <v>0</v>
      </c>
      <c r="P1605" s="680">
        <f t="shared" ca="1" si="107"/>
        <v>0</v>
      </c>
      <c r="Q1605" s="680">
        <f t="shared" ca="1" si="107"/>
        <v>0</v>
      </c>
      <c r="R1605" s="680">
        <f t="shared" ca="1" si="107"/>
        <v>0</v>
      </c>
      <c r="S1605" t="str">
        <f t="shared" si="108"/>
        <v>ASRCMS202202</v>
      </c>
      <c r="T1605" s="957">
        <f t="shared" si="109"/>
        <v>45230</v>
      </c>
      <c r="U1605" t="str">
        <f t="shared" si="110"/>
        <v>Unaudited</v>
      </c>
    </row>
    <row r="1606" spans="1:21" x14ac:dyDescent="0.25">
      <c r="A1606" t="s">
        <v>438</v>
      </c>
      <c r="B1606" t="s">
        <v>1380</v>
      </c>
      <c r="C1606" t="s">
        <v>1381</v>
      </c>
      <c r="D1606" s="15">
        <v>1900</v>
      </c>
      <c r="E1606" s="121">
        <v>1</v>
      </c>
      <c r="F1606" t="s">
        <v>1026</v>
      </c>
      <c r="G1606" s="121" t="s">
        <v>1379</v>
      </c>
      <c r="H1606" t="s">
        <v>386</v>
      </c>
      <c r="I1606" t="s">
        <v>489</v>
      </c>
      <c r="J1606" t="s">
        <v>437</v>
      </c>
      <c r="K1606" t="s">
        <v>437</v>
      </c>
      <c r="L1606" s="755" t="s">
        <v>84</v>
      </c>
      <c r="M1606" t="s">
        <v>328</v>
      </c>
      <c r="N1606" s="680">
        <f t="shared" ca="1" si="107"/>
        <v>0</v>
      </c>
      <c r="O1606" s="680">
        <f t="shared" ca="1" si="107"/>
        <v>0</v>
      </c>
      <c r="P1606" s="680">
        <f t="shared" ca="1" si="107"/>
        <v>0</v>
      </c>
      <c r="Q1606" s="680">
        <f t="shared" ca="1" si="107"/>
        <v>0</v>
      </c>
      <c r="R1606" s="680">
        <f t="shared" ca="1" si="107"/>
        <v>0</v>
      </c>
      <c r="S1606" t="str">
        <f t="shared" si="108"/>
        <v>ASRCMS202202</v>
      </c>
      <c r="T1606" s="957">
        <f t="shared" si="109"/>
        <v>45230</v>
      </c>
      <c r="U1606" t="str">
        <f t="shared" si="110"/>
        <v>Unaudited</v>
      </c>
    </row>
    <row r="1607" spans="1:21" x14ac:dyDescent="0.25">
      <c r="A1607" t="s">
        <v>438</v>
      </c>
      <c r="B1607" t="s">
        <v>1380</v>
      </c>
      <c r="C1607" t="s">
        <v>1381</v>
      </c>
      <c r="D1607" s="15">
        <v>1900</v>
      </c>
      <c r="E1607" s="121">
        <v>1</v>
      </c>
      <c r="F1607" t="s">
        <v>1026</v>
      </c>
      <c r="G1607" s="121" t="s">
        <v>1379</v>
      </c>
      <c r="H1607" t="s">
        <v>386</v>
      </c>
      <c r="I1607" t="s">
        <v>489</v>
      </c>
      <c r="J1607" t="s">
        <v>437</v>
      </c>
      <c r="K1607" t="s">
        <v>437</v>
      </c>
      <c r="L1607" s="755" t="s">
        <v>85</v>
      </c>
      <c r="M1607" t="s">
        <v>326</v>
      </c>
      <c r="N1607" s="680">
        <f t="shared" ca="1" si="107"/>
        <v>0</v>
      </c>
      <c r="O1607" s="680">
        <f t="shared" ca="1" si="107"/>
        <v>0</v>
      </c>
      <c r="P1607" s="680">
        <f t="shared" ca="1" si="107"/>
        <v>0</v>
      </c>
      <c r="Q1607" s="680">
        <f t="shared" ca="1" si="107"/>
        <v>0</v>
      </c>
      <c r="R1607" s="680">
        <f t="shared" ca="1" si="107"/>
        <v>0</v>
      </c>
      <c r="S1607" t="str">
        <f t="shared" si="108"/>
        <v>ASRCMS202202</v>
      </c>
      <c r="T1607" s="957">
        <f t="shared" si="109"/>
        <v>45230</v>
      </c>
      <c r="U1607" t="str">
        <f t="shared" si="110"/>
        <v>Unaudited</v>
      </c>
    </row>
    <row r="1608" spans="1:21" x14ac:dyDescent="0.25">
      <c r="A1608" t="s">
        <v>438</v>
      </c>
      <c r="B1608" t="s">
        <v>1380</v>
      </c>
      <c r="C1608" t="s">
        <v>1381</v>
      </c>
      <c r="D1608" s="15">
        <v>1900</v>
      </c>
      <c r="E1608" s="121">
        <v>1</v>
      </c>
      <c r="F1608" t="s">
        <v>1026</v>
      </c>
      <c r="G1608" s="121" t="s">
        <v>1379</v>
      </c>
      <c r="H1608" t="s">
        <v>386</v>
      </c>
      <c r="I1608" t="s">
        <v>489</v>
      </c>
      <c r="J1608" t="s">
        <v>437</v>
      </c>
      <c r="K1608" t="s">
        <v>437</v>
      </c>
      <c r="L1608" s="755" t="s">
        <v>86</v>
      </c>
      <c r="M1608" t="s">
        <v>495</v>
      </c>
      <c r="N1608" s="680">
        <f t="shared" ca="1" si="107"/>
        <v>0</v>
      </c>
      <c r="O1608" s="680">
        <f t="shared" ca="1" si="107"/>
        <v>0</v>
      </c>
      <c r="P1608" s="680">
        <f t="shared" ca="1" si="107"/>
        <v>0</v>
      </c>
      <c r="Q1608" s="680">
        <f t="shared" ca="1" si="107"/>
        <v>0</v>
      </c>
      <c r="R1608" s="680">
        <f t="shared" ca="1" si="107"/>
        <v>0</v>
      </c>
      <c r="S1608" t="str">
        <f t="shared" si="108"/>
        <v>ASRCMS202202</v>
      </c>
      <c r="T1608" s="957">
        <f t="shared" si="109"/>
        <v>45230</v>
      </c>
      <c r="U1608" t="str">
        <f t="shared" si="110"/>
        <v>Unaudited</v>
      </c>
    </row>
    <row r="1609" spans="1:21" x14ac:dyDescent="0.25">
      <c r="A1609" t="s">
        <v>438</v>
      </c>
      <c r="B1609" t="s">
        <v>1380</v>
      </c>
      <c r="C1609" t="s">
        <v>1381</v>
      </c>
      <c r="D1609" s="15">
        <v>1900</v>
      </c>
      <c r="E1609" s="121">
        <v>1</v>
      </c>
      <c r="F1609" t="s">
        <v>1026</v>
      </c>
      <c r="G1609" s="121" t="s">
        <v>1379</v>
      </c>
      <c r="H1609" t="s">
        <v>386</v>
      </c>
      <c r="I1609" t="s">
        <v>489</v>
      </c>
      <c r="J1609" t="s">
        <v>437</v>
      </c>
      <c r="K1609" t="s">
        <v>437</v>
      </c>
      <c r="L1609" s="755" t="s">
        <v>87</v>
      </c>
      <c r="M1609" t="s">
        <v>496</v>
      </c>
      <c r="N1609" s="680">
        <f t="shared" ca="1" si="107"/>
        <v>0</v>
      </c>
      <c r="O1609" s="680">
        <f t="shared" ca="1" si="107"/>
        <v>0</v>
      </c>
      <c r="P1609" s="680">
        <f t="shared" ca="1" si="107"/>
        <v>0</v>
      </c>
      <c r="Q1609" s="680">
        <f t="shared" ca="1" si="107"/>
        <v>0</v>
      </c>
      <c r="R1609" s="680">
        <f t="shared" ca="1" si="107"/>
        <v>0</v>
      </c>
      <c r="S1609" t="str">
        <f t="shared" si="108"/>
        <v>ASRCMS202202</v>
      </c>
      <c r="T1609" s="957">
        <f t="shared" si="109"/>
        <v>45230</v>
      </c>
      <c r="U1609" t="str">
        <f t="shared" si="110"/>
        <v>Unaudited</v>
      </c>
    </row>
    <row r="1610" spans="1:21" x14ac:dyDescent="0.25">
      <c r="A1610" t="s">
        <v>438</v>
      </c>
      <c r="B1610" t="s">
        <v>1380</v>
      </c>
      <c r="C1610" t="s">
        <v>1381</v>
      </c>
      <c r="D1610" s="15">
        <v>1900</v>
      </c>
      <c r="E1610" s="121">
        <v>1</v>
      </c>
      <c r="F1610" t="s">
        <v>1026</v>
      </c>
      <c r="G1610" s="121" t="s">
        <v>1379</v>
      </c>
      <c r="H1610" t="s">
        <v>386</v>
      </c>
      <c r="I1610" t="s">
        <v>489</v>
      </c>
      <c r="J1610" t="s">
        <v>437</v>
      </c>
      <c r="K1610" t="s">
        <v>437</v>
      </c>
      <c r="L1610" s="755" t="s">
        <v>214</v>
      </c>
      <c r="M1610" t="s">
        <v>497</v>
      </c>
      <c r="N1610" s="680">
        <f t="shared" ca="1" si="107"/>
        <v>0</v>
      </c>
      <c r="O1610" s="680">
        <f t="shared" ca="1" si="107"/>
        <v>0</v>
      </c>
      <c r="P1610" s="680">
        <f t="shared" ca="1" si="107"/>
        <v>0</v>
      </c>
      <c r="Q1610" s="680">
        <f t="shared" ca="1" si="107"/>
        <v>0</v>
      </c>
      <c r="R1610" s="680">
        <f t="shared" ca="1" si="107"/>
        <v>0</v>
      </c>
      <c r="S1610" t="str">
        <f t="shared" si="108"/>
        <v>ASRCMS202202</v>
      </c>
      <c r="T1610" s="957">
        <f t="shared" si="109"/>
        <v>45230</v>
      </c>
      <c r="U1610" t="str">
        <f t="shared" si="110"/>
        <v>Unaudited</v>
      </c>
    </row>
    <row r="1611" spans="1:21" x14ac:dyDescent="0.25">
      <c r="A1611" t="s">
        <v>438</v>
      </c>
      <c r="B1611" t="s">
        <v>1380</v>
      </c>
      <c r="C1611" t="s">
        <v>1381</v>
      </c>
      <c r="D1611" s="15">
        <v>1900</v>
      </c>
      <c r="E1611" s="121">
        <v>1</v>
      </c>
      <c r="F1611" t="s">
        <v>1026</v>
      </c>
      <c r="G1611" s="121" t="s">
        <v>1379</v>
      </c>
      <c r="H1611" t="s">
        <v>386</v>
      </c>
      <c r="I1611" t="s">
        <v>490</v>
      </c>
      <c r="J1611" t="s">
        <v>26</v>
      </c>
      <c r="K1611" t="s">
        <v>26</v>
      </c>
      <c r="L1611" s="755" t="s">
        <v>205</v>
      </c>
      <c r="M1611" t="s">
        <v>26</v>
      </c>
      <c r="N1611" s="680">
        <f t="shared" ca="1" si="107"/>
        <v>0</v>
      </c>
      <c r="O1611" s="680">
        <f t="shared" ca="1" si="107"/>
        <v>0</v>
      </c>
      <c r="P1611" s="680">
        <f t="shared" ca="1" si="107"/>
        <v>0</v>
      </c>
      <c r="Q1611" s="680">
        <f t="shared" ca="1" si="107"/>
        <v>0</v>
      </c>
      <c r="R1611" s="680">
        <f t="shared" ca="1" si="107"/>
        <v>0</v>
      </c>
      <c r="S1611" t="str">
        <f t="shared" si="108"/>
        <v>ASRCMS202202</v>
      </c>
      <c r="T1611" s="957">
        <f t="shared" si="109"/>
        <v>45230</v>
      </c>
      <c r="U1611" t="str">
        <f t="shared" si="110"/>
        <v>Unaudited</v>
      </c>
    </row>
    <row r="1612" spans="1:21" x14ac:dyDescent="0.25">
      <c r="A1612" t="s">
        <v>438</v>
      </c>
      <c r="B1612" t="s">
        <v>1380</v>
      </c>
      <c r="C1612" t="s">
        <v>1381</v>
      </c>
      <c r="D1612" s="15">
        <v>1900</v>
      </c>
      <c r="E1612" s="121">
        <v>1</v>
      </c>
      <c r="F1612" t="s">
        <v>439</v>
      </c>
      <c r="G1612" s="121">
        <v>91</v>
      </c>
      <c r="H1612" t="s">
        <v>387</v>
      </c>
      <c r="I1612" t="s">
        <v>433</v>
      </c>
      <c r="J1612" t="s">
        <v>433</v>
      </c>
      <c r="K1612" t="s">
        <v>433</v>
      </c>
      <c r="M1612" t="s">
        <v>433</v>
      </c>
      <c r="N1612" s="680">
        <f t="shared" ca="1" si="107"/>
        <v>0</v>
      </c>
      <c r="O1612" s="680">
        <f t="shared" ca="1" si="107"/>
        <v>0</v>
      </c>
      <c r="P1612" s="680">
        <f t="shared" ca="1" si="107"/>
        <v>0</v>
      </c>
      <c r="Q1612" s="680">
        <f t="shared" ca="1" si="107"/>
        <v>0</v>
      </c>
      <c r="R1612" s="680">
        <f t="shared" ca="1" si="107"/>
        <v>0</v>
      </c>
      <c r="S1612" t="str">
        <f t="shared" si="108"/>
        <v>ASRCMS202202</v>
      </c>
      <c r="T1612" s="957">
        <f t="shared" si="109"/>
        <v>45230</v>
      </c>
      <c r="U1612" t="str">
        <f t="shared" si="110"/>
        <v>Unaudited</v>
      </c>
    </row>
    <row r="1613" spans="1:21" x14ac:dyDescent="0.25">
      <c r="A1613" t="s">
        <v>438</v>
      </c>
      <c r="B1613" t="s">
        <v>1380</v>
      </c>
      <c r="C1613" t="s">
        <v>1381</v>
      </c>
      <c r="D1613" s="15">
        <v>1900</v>
      </c>
      <c r="E1613" s="121">
        <v>1</v>
      </c>
      <c r="F1613" t="s">
        <v>439</v>
      </c>
      <c r="G1613" s="121">
        <v>91</v>
      </c>
      <c r="H1613" t="s">
        <v>387</v>
      </c>
      <c r="I1613" t="s">
        <v>488</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ASRCMS202202</v>
      </c>
      <c r="T1613" s="957">
        <f t="shared" si="109"/>
        <v>45230</v>
      </c>
      <c r="U1613" t="str">
        <f t="shared" si="110"/>
        <v>Unaudited</v>
      </c>
    </row>
    <row r="1614" spans="1:21" x14ac:dyDescent="0.25">
      <c r="A1614" t="s">
        <v>438</v>
      </c>
      <c r="B1614" t="s">
        <v>1380</v>
      </c>
      <c r="C1614" t="s">
        <v>1381</v>
      </c>
      <c r="D1614" s="15">
        <v>1900</v>
      </c>
      <c r="E1614" s="121">
        <v>1</v>
      </c>
      <c r="F1614" t="s">
        <v>439</v>
      </c>
      <c r="G1614" s="121">
        <v>91</v>
      </c>
      <c r="H1614" t="s">
        <v>387</v>
      </c>
      <c r="I1614" t="s">
        <v>488</v>
      </c>
      <c r="J1614" t="s">
        <v>12</v>
      </c>
      <c r="K1614" t="s">
        <v>223</v>
      </c>
      <c r="L1614" s="755">
        <v>1.2</v>
      </c>
      <c r="M1614" t="s">
        <v>223</v>
      </c>
      <c r="N1614" s="680">
        <f t="shared" ca="1" si="107"/>
        <v>0</v>
      </c>
      <c r="O1614" s="680">
        <f t="shared" ca="1" si="107"/>
        <v>0</v>
      </c>
      <c r="P1614" s="680">
        <f t="shared" ca="1" si="107"/>
        <v>0</v>
      </c>
      <c r="Q1614" s="680">
        <f t="shared" ca="1" si="107"/>
        <v>0</v>
      </c>
      <c r="R1614" s="680">
        <f t="shared" ca="1" si="107"/>
        <v>0</v>
      </c>
      <c r="S1614" t="str">
        <f t="shared" si="108"/>
        <v>ASRCMS202202</v>
      </c>
      <c r="T1614" s="957">
        <f t="shared" si="109"/>
        <v>45230</v>
      </c>
      <c r="U1614" t="str">
        <f t="shared" si="110"/>
        <v>Unaudited</v>
      </c>
    </row>
    <row r="1615" spans="1:21" x14ac:dyDescent="0.25">
      <c r="A1615" t="s">
        <v>438</v>
      </c>
      <c r="B1615" t="s">
        <v>1380</v>
      </c>
      <c r="C1615" t="s">
        <v>1381</v>
      </c>
      <c r="D1615" s="15">
        <v>1900</v>
      </c>
      <c r="E1615" s="121">
        <v>1</v>
      </c>
      <c r="F1615" t="s">
        <v>439</v>
      </c>
      <c r="G1615" s="121">
        <v>91</v>
      </c>
      <c r="H1615" t="s">
        <v>387</v>
      </c>
      <c r="I1615" t="s">
        <v>488</v>
      </c>
      <c r="J1615" t="s">
        <v>12</v>
      </c>
      <c r="K1615" t="s">
        <v>1318</v>
      </c>
      <c r="L1615" s="755" t="s">
        <v>1314</v>
      </c>
      <c r="M1615" t="s">
        <v>1318</v>
      </c>
      <c r="N1615" s="680">
        <f t="shared" ca="1" si="107"/>
        <v>0</v>
      </c>
      <c r="O1615" s="680">
        <f t="shared" ca="1" si="107"/>
        <v>0</v>
      </c>
      <c r="P1615" s="680">
        <f t="shared" ca="1" si="107"/>
        <v>0</v>
      </c>
      <c r="Q1615" s="680">
        <f t="shared" ca="1" si="107"/>
        <v>0</v>
      </c>
      <c r="R1615" s="680">
        <f t="shared" ca="1" si="107"/>
        <v>0</v>
      </c>
      <c r="S1615" t="str">
        <f t="shared" si="108"/>
        <v>ASRCMS202202</v>
      </c>
      <c r="T1615" s="957">
        <f t="shared" si="109"/>
        <v>45230</v>
      </c>
      <c r="U1615" t="str">
        <f t="shared" si="110"/>
        <v>Unaudited</v>
      </c>
    </row>
    <row r="1616" spans="1:21" x14ac:dyDescent="0.25">
      <c r="A1616" t="s">
        <v>438</v>
      </c>
      <c r="B1616" t="s">
        <v>1380</v>
      </c>
      <c r="C1616" t="s">
        <v>1381</v>
      </c>
      <c r="D1616" s="15">
        <v>1900</v>
      </c>
      <c r="E1616" s="121">
        <v>1</v>
      </c>
      <c r="F1616" t="s">
        <v>439</v>
      </c>
      <c r="G1616" s="121">
        <v>91</v>
      </c>
      <c r="H1616" t="s">
        <v>387</v>
      </c>
      <c r="I1616" t="s">
        <v>488</v>
      </c>
      <c r="J1616" t="s">
        <v>12</v>
      </c>
      <c r="K1616" t="s">
        <v>1320</v>
      </c>
      <c r="L1616" s="755" t="s">
        <v>1319</v>
      </c>
      <c r="M1616" t="s">
        <v>1320</v>
      </c>
      <c r="N1616" s="680">
        <f t="shared" ca="1" si="107"/>
        <v>0</v>
      </c>
      <c r="O1616" s="680">
        <f t="shared" ca="1" si="107"/>
        <v>0</v>
      </c>
      <c r="P1616" s="680">
        <f t="shared" ca="1" si="107"/>
        <v>0</v>
      </c>
      <c r="Q1616" s="680">
        <f t="shared" ca="1" si="107"/>
        <v>0</v>
      </c>
      <c r="R1616" s="680">
        <f t="shared" ca="1" si="107"/>
        <v>0</v>
      </c>
      <c r="S1616" t="str">
        <f t="shared" si="108"/>
        <v>ASRCMS202202</v>
      </c>
      <c r="T1616" s="957">
        <f t="shared" si="109"/>
        <v>45230</v>
      </c>
      <c r="U1616" t="str">
        <f t="shared" si="110"/>
        <v>Unaudited</v>
      </c>
    </row>
    <row r="1617" spans="1:21" x14ac:dyDescent="0.25">
      <c r="A1617" t="s">
        <v>438</v>
      </c>
      <c r="B1617" t="s">
        <v>1380</v>
      </c>
      <c r="C1617" t="s">
        <v>1381</v>
      </c>
      <c r="D1617" s="15">
        <v>1900</v>
      </c>
      <c r="E1617" s="121">
        <v>1</v>
      </c>
      <c r="F1617" t="s">
        <v>439</v>
      </c>
      <c r="G1617" s="121">
        <v>91</v>
      </c>
      <c r="H1617" t="s">
        <v>387</v>
      </c>
      <c r="I1617" t="s">
        <v>488</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ASRCMS202202</v>
      </c>
      <c r="T1617" s="957">
        <f t="shared" si="109"/>
        <v>45230</v>
      </c>
      <c r="U1617" t="str">
        <f t="shared" si="110"/>
        <v>Unaudited</v>
      </c>
    </row>
    <row r="1618" spans="1:21" x14ac:dyDescent="0.25">
      <c r="A1618" t="s">
        <v>438</v>
      </c>
      <c r="B1618" t="s">
        <v>1380</v>
      </c>
      <c r="C1618" t="s">
        <v>1381</v>
      </c>
      <c r="D1618" s="15">
        <v>1900</v>
      </c>
      <c r="E1618" s="121">
        <v>1</v>
      </c>
      <c r="F1618" t="s">
        <v>439</v>
      </c>
      <c r="G1618" s="121">
        <v>91</v>
      </c>
      <c r="H1618" t="s">
        <v>387</v>
      </c>
      <c r="I1618" t="s">
        <v>489</v>
      </c>
      <c r="J1618" t="s">
        <v>434</v>
      </c>
      <c r="K1618" t="s">
        <v>791</v>
      </c>
      <c r="L1618" s="755">
        <v>2.1</v>
      </c>
      <c r="M1618" t="s">
        <v>726</v>
      </c>
      <c r="N1618" s="680">
        <f t="shared" ca="1" si="107"/>
        <v>0</v>
      </c>
      <c r="O1618" s="680">
        <f t="shared" ca="1" si="107"/>
        <v>0</v>
      </c>
      <c r="P1618" s="680">
        <f t="shared" ca="1" si="107"/>
        <v>0</v>
      </c>
      <c r="Q1618" s="680">
        <f t="shared" ca="1" si="107"/>
        <v>0</v>
      </c>
      <c r="R1618" s="680">
        <f t="shared" ca="1" si="107"/>
        <v>0</v>
      </c>
      <c r="S1618" t="str">
        <f t="shared" si="108"/>
        <v>ASRCMS202202</v>
      </c>
      <c r="T1618" s="957">
        <f t="shared" si="109"/>
        <v>45230</v>
      </c>
      <c r="U1618" t="str">
        <f t="shared" si="110"/>
        <v>Unaudited</v>
      </c>
    </row>
    <row r="1619" spans="1:21" x14ac:dyDescent="0.25">
      <c r="A1619" t="s">
        <v>438</v>
      </c>
      <c r="B1619" t="s">
        <v>1380</v>
      </c>
      <c r="C1619" t="s">
        <v>1381</v>
      </c>
      <c r="D1619" s="15">
        <v>1900</v>
      </c>
      <c r="E1619" s="121">
        <v>1</v>
      </c>
      <c r="F1619" t="s">
        <v>439</v>
      </c>
      <c r="G1619" s="121">
        <v>91</v>
      </c>
      <c r="H1619" t="s">
        <v>387</v>
      </c>
      <c r="I1619" t="s">
        <v>489</v>
      </c>
      <c r="J1619" t="s">
        <v>434</v>
      </c>
      <c r="K1619" t="s">
        <v>791</v>
      </c>
      <c r="L1619" s="755">
        <v>2.2000000000000002</v>
      </c>
      <c r="M1619" t="s">
        <v>727</v>
      </c>
      <c r="N1619" s="680">
        <f t="shared" ca="1" si="107"/>
        <v>0</v>
      </c>
      <c r="O1619" s="680">
        <f t="shared" ca="1" si="107"/>
        <v>0</v>
      </c>
      <c r="P1619" s="680">
        <f t="shared" ca="1" si="107"/>
        <v>0</v>
      </c>
      <c r="Q1619" s="680">
        <f t="shared" ca="1" si="107"/>
        <v>0</v>
      </c>
      <c r="R1619" s="680">
        <f t="shared" ca="1" si="107"/>
        <v>0</v>
      </c>
      <c r="S1619" t="str">
        <f t="shared" si="108"/>
        <v>ASRCMS202202</v>
      </c>
      <c r="T1619" s="957">
        <f t="shared" si="109"/>
        <v>45230</v>
      </c>
      <c r="U1619" t="str">
        <f t="shared" si="110"/>
        <v>Unaudited</v>
      </c>
    </row>
    <row r="1620" spans="1:21" x14ac:dyDescent="0.25">
      <c r="A1620" t="s">
        <v>438</v>
      </c>
      <c r="B1620" t="s">
        <v>1380</v>
      </c>
      <c r="C1620" t="s">
        <v>1381</v>
      </c>
      <c r="D1620" s="15">
        <v>1900</v>
      </c>
      <c r="E1620" s="121">
        <v>1</v>
      </c>
      <c r="F1620" t="s">
        <v>439</v>
      </c>
      <c r="G1620" s="121">
        <v>91</v>
      </c>
      <c r="H1620" t="s">
        <v>387</v>
      </c>
      <c r="I1620" t="s">
        <v>489</v>
      </c>
      <c r="J1620" t="s">
        <v>434</v>
      </c>
      <c r="K1620" t="s">
        <v>791</v>
      </c>
      <c r="L1620" s="755">
        <v>2.2999999999999998</v>
      </c>
      <c r="M1620" t="s">
        <v>728</v>
      </c>
      <c r="N1620" s="680">
        <f t="shared" ca="1" si="107"/>
        <v>0</v>
      </c>
      <c r="O1620" s="680">
        <f t="shared" ca="1" si="107"/>
        <v>0</v>
      </c>
      <c r="P1620" s="680">
        <f t="shared" ca="1" si="107"/>
        <v>0</v>
      </c>
      <c r="Q1620" s="680">
        <f t="shared" ca="1" si="107"/>
        <v>0</v>
      </c>
      <c r="R1620" s="680">
        <f t="shared" ca="1" si="107"/>
        <v>0</v>
      </c>
      <c r="S1620" t="str">
        <f t="shared" si="108"/>
        <v>ASRCMS202202</v>
      </c>
      <c r="T1620" s="957">
        <f t="shared" si="109"/>
        <v>45230</v>
      </c>
      <c r="U1620" t="str">
        <f t="shared" si="110"/>
        <v>Unaudited</v>
      </c>
    </row>
    <row r="1621" spans="1:21" x14ac:dyDescent="0.25">
      <c r="A1621" t="s">
        <v>438</v>
      </c>
      <c r="B1621" t="s">
        <v>1380</v>
      </c>
      <c r="C1621" t="s">
        <v>1381</v>
      </c>
      <c r="D1621" s="15">
        <v>1900</v>
      </c>
      <c r="E1621" s="121">
        <v>1</v>
      </c>
      <c r="F1621" t="s">
        <v>439</v>
      </c>
      <c r="G1621" s="121">
        <v>91</v>
      </c>
      <c r="H1621" t="s">
        <v>387</v>
      </c>
      <c r="I1621" t="s">
        <v>489</v>
      </c>
      <c r="J1621" t="s">
        <v>434</v>
      </c>
      <c r="K1621" t="s">
        <v>791</v>
      </c>
      <c r="L1621" s="755">
        <v>2.4</v>
      </c>
      <c r="M1621" t="s">
        <v>729</v>
      </c>
      <c r="N1621" s="680">
        <f t="shared" ca="1" si="107"/>
        <v>0</v>
      </c>
      <c r="O1621" s="680">
        <f t="shared" ca="1" si="107"/>
        <v>0</v>
      </c>
      <c r="P1621" s="680">
        <f t="shared" ca="1" si="107"/>
        <v>0</v>
      </c>
      <c r="Q1621" s="680">
        <f t="shared" ca="1" si="107"/>
        <v>0</v>
      </c>
      <c r="R1621" s="680">
        <f t="shared" ca="1" si="107"/>
        <v>0</v>
      </c>
      <c r="S1621" t="str">
        <f t="shared" si="108"/>
        <v>ASRCMS202202</v>
      </c>
      <c r="T1621" s="957">
        <f t="shared" si="109"/>
        <v>45230</v>
      </c>
      <c r="U1621" t="str">
        <f t="shared" si="110"/>
        <v>Unaudited</v>
      </c>
    </row>
    <row r="1622" spans="1:21" x14ac:dyDescent="0.25">
      <c r="A1622" t="s">
        <v>438</v>
      </c>
      <c r="B1622" t="s">
        <v>1380</v>
      </c>
      <c r="C1622" t="s">
        <v>1381</v>
      </c>
      <c r="D1622" s="15">
        <v>1900</v>
      </c>
      <c r="E1622" s="121">
        <v>1</v>
      </c>
      <c r="F1622" t="s">
        <v>439</v>
      </c>
      <c r="G1622" s="121">
        <v>91</v>
      </c>
      <c r="H1622" t="s">
        <v>387</v>
      </c>
      <c r="I1622" t="s">
        <v>489</v>
      </c>
      <c r="J1622" t="s">
        <v>434</v>
      </c>
      <c r="K1622" t="s">
        <v>791</v>
      </c>
      <c r="L1622" s="755">
        <v>2.5</v>
      </c>
      <c r="M1622" t="s">
        <v>771</v>
      </c>
      <c r="N1622" s="680">
        <f t="shared" ca="1" si="107"/>
        <v>0</v>
      </c>
      <c r="O1622" s="680">
        <f t="shared" ca="1" si="107"/>
        <v>0</v>
      </c>
      <c r="P1622" s="680">
        <f t="shared" ca="1" si="107"/>
        <v>0</v>
      </c>
      <c r="Q1622" s="680">
        <f t="shared" ca="1" si="107"/>
        <v>0</v>
      </c>
      <c r="R1622" s="680">
        <f t="shared" ca="1" si="107"/>
        <v>0</v>
      </c>
      <c r="S1622" t="str">
        <f t="shared" si="108"/>
        <v>ASRCMS202202</v>
      </c>
      <c r="T1622" s="957">
        <f t="shared" si="109"/>
        <v>45230</v>
      </c>
      <c r="U1622" t="str">
        <f t="shared" si="110"/>
        <v>Unaudited</v>
      </c>
    </row>
    <row r="1623" spans="1:21" x14ac:dyDescent="0.25">
      <c r="A1623" t="s">
        <v>438</v>
      </c>
      <c r="B1623" t="s">
        <v>1380</v>
      </c>
      <c r="C1623" t="s">
        <v>1381</v>
      </c>
      <c r="D1623" s="15">
        <v>1900</v>
      </c>
      <c r="E1623" s="121">
        <v>1</v>
      </c>
      <c r="F1623" t="s">
        <v>439</v>
      </c>
      <c r="G1623" s="121">
        <v>91</v>
      </c>
      <c r="H1623" t="s">
        <v>387</v>
      </c>
      <c r="I1623" t="s">
        <v>489</v>
      </c>
      <c r="J1623" t="s">
        <v>434</v>
      </c>
      <c r="K1623" t="s">
        <v>791</v>
      </c>
      <c r="L1623" s="755">
        <v>2.6</v>
      </c>
      <c r="M1623" t="s">
        <v>187</v>
      </c>
      <c r="N1623" s="680">
        <f t="shared" ca="1" si="107"/>
        <v>0</v>
      </c>
      <c r="O1623" s="680">
        <f t="shared" ca="1" si="107"/>
        <v>0</v>
      </c>
      <c r="P1623" s="680">
        <f t="shared" ca="1" si="107"/>
        <v>0</v>
      </c>
      <c r="Q1623" s="680">
        <f t="shared" ca="1" si="107"/>
        <v>0</v>
      </c>
      <c r="R1623" s="680">
        <f t="shared" ca="1" si="107"/>
        <v>0</v>
      </c>
      <c r="S1623" t="str">
        <f t="shared" si="108"/>
        <v>ASRCMS202202</v>
      </c>
      <c r="T1623" s="957">
        <f t="shared" si="109"/>
        <v>45230</v>
      </c>
      <c r="U1623" t="str">
        <f t="shared" si="110"/>
        <v>Unaudited</v>
      </c>
    </row>
    <row r="1624" spans="1:21" x14ac:dyDescent="0.25">
      <c r="A1624" t="s">
        <v>438</v>
      </c>
      <c r="B1624" t="s">
        <v>1380</v>
      </c>
      <c r="C1624" t="s">
        <v>1381</v>
      </c>
      <c r="D1624" s="15">
        <v>1900</v>
      </c>
      <c r="E1624" s="121">
        <v>1</v>
      </c>
      <c r="F1624" t="s">
        <v>439</v>
      </c>
      <c r="G1624" s="121">
        <v>91</v>
      </c>
      <c r="H1624" t="s">
        <v>387</v>
      </c>
      <c r="I1624" t="s">
        <v>489</v>
      </c>
      <c r="J1624" t="s">
        <v>434</v>
      </c>
      <c r="K1624" t="s">
        <v>791</v>
      </c>
      <c r="L1624" s="755">
        <v>2.7</v>
      </c>
      <c r="M1624" t="s">
        <v>792</v>
      </c>
      <c r="N1624" s="680">
        <f t="shared" ca="1" si="107"/>
        <v>0</v>
      </c>
      <c r="O1624" s="680">
        <f t="shared" ca="1" si="107"/>
        <v>0</v>
      </c>
      <c r="P1624" s="680">
        <f t="shared" ca="1" si="107"/>
        <v>0</v>
      </c>
      <c r="Q1624" s="680">
        <f t="shared" ca="1" si="107"/>
        <v>0</v>
      </c>
      <c r="R1624" s="680">
        <f t="shared" ca="1" si="107"/>
        <v>0</v>
      </c>
      <c r="S1624" t="str">
        <f t="shared" si="108"/>
        <v>ASRCMS202202</v>
      </c>
      <c r="T1624" s="957">
        <f t="shared" si="109"/>
        <v>45230</v>
      </c>
      <c r="U1624" t="str">
        <f t="shared" si="110"/>
        <v>Unaudited</v>
      </c>
    </row>
    <row r="1625" spans="1:21" x14ac:dyDescent="0.25">
      <c r="A1625" t="s">
        <v>438</v>
      </c>
      <c r="B1625" t="s">
        <v>1380</v>
      </c>
      <c r="C1625" t="s">
        <v>1381</v>
      </c>
      <c r="D1625" s="15">
        <v>1900</v>
      </c>
      <c r="E1625" s="121">
        <v>1</v>
      </c>
      <c r="F1625" t="s">
        <v>439</v>
      </c>
      <c r="G1625" s="121">
        <v>91</v>
      </c>
      <c r="H1625" t="s">
        <v>387</v>
      </c>
      <c r="I1625" t="s">
        <v>489</v>
      </c>
      <c r="J1625" t="s">
        <v>434</v>
      </c>
      <c r="K1625" t="s">
        <v>791</v>
      </c>
      <c r="L1625" s="755">
        <v>2.8</v>
      </c>
      <c r="M1625" t="s">
        <v>793</v>
      </c>
      <c r="N1625" s="680">
        <f t="shared" ca="1" si="107"/>
        <v>0</v>
      </c>
      <c r="O1625" s="680">
        <f t="shared" ca="1" si="107"/>
        <v>0</v>
      </c>
      <c r="P1625" s="680">
        <f t="shared" ca="1" si="107"/>
        <v>0</v>
      </c>
      <c r="Q1625" s="680">
        <f t="shared" ca="1" si="107"/>
        <v>0</v>
      </c>
      <c r="R1625" s="680">
        <f t="shared" ca="1" si="107"/>
        <v>0</v>
      </c>
      <c r="S1625" t="str">
        <f t="shared" si="108"/>
        <v>ASRCMS202202</v>
      </c>
      <c r="T1625" s="957">
        <f t="shared" si="109"/>
        <v>45230</v>
      </c>
      <c r="U1625" t="str">
        <f t="shared" si="110"/>
        <v>Unaudited</v>
      </c>
    </row>
    <row r="1626" spans="1:21" x14ac:dyDescent="0.25">
      <c r="A1626" t="s">
        <v>438</v>
      </c>
      <c r="B1626" t="s">
        <v>1380</v>
      </c>
      <c r="C1626" t="s">
        <v>1381</v>
      </c>
      <c r="D1626" s="15">
        <v>1900</v>
      </c>
      <c r="E1626" s="121">
        <v>1</v>
      </c>
      <c r="F1626" t="s">
        <v>439</v>
      </c>
      <c r="G1626" s="121">
        <v>91</v>
      </c>
      <c r="H1626" t="s">
        <v>387</v>
      </c>
      <c r="I1626" t="s">
        <v>489</v>
      </c>
      <c r="J1626" t="s">
        <v>434</v>
      </c>
      <c r="K1626" t="s">
        <v>791</v>
      </c>
      <c r="L1626" s="755">
        <v>2.9</v>
      </c>
      <c r="M1626" t="s">
        <v>774</v>
      </c>
      <c r="N1626" s="680">
        <f t="shared" ca="1" si="107"/>
        <v>0</v>
      </c>
      <c r="O1626" s="680">
        <f t="shared" ca="1" si="107"/>
        <v>0</v>
      </c>
      <c r="P1626" s="680">
        <f t="shared" ca="1" si="107"/>
        <v>0</v>
      </c>
      <c r="Q1626" s="680">
        <f t="shared" ca="1" si="107"/>
        <v>0</v>
      </c>
      <c r="R1626" s="680">
        <f t="shared" ca="1" si="107"/>
        <v>0</v>
      </c>
      <c r="S1626" t="str">
        <f t="shared" si="108"/>
        <v>ASRCMS202202</v>
      </c>
      <c r="T1626" s="957">
        <f t="shared" si="109"/>
        <v>45230</v>
      </c>
      <c r="U1626" t="str">
        <f t="shared" si="110"/>
        <v>Unaudited</v>
      </c>
    </row>
    <row r="1627" spans="1:21" x14ac:dyDescent="0.25">
      <c r="A1627" t="s">
        <v>438</v>
      </c>
      <c r="B1627" t="s">
        <v>1380</v>
      </c>
      <c r="C1627" t="s">
        <v>1381</v>
      </c>
      <c r="D1627" s="15">
        <v>1900</v>
      </c>
      <c r="E1627" s="121">
        <v>1</v>
      </c>
      <c r="F1627" t="s">
        <v>439</v>
      </c>
      <c r="G1627" s="121">
        <v>91</v>
      </c>
      <c r="H1627" t="s">
        <v>387</v>
      </c>
      <c r="I1627" t="s">
        <v>489</v>
      </c>
      <c r="J1627" t="s">
        <v>434</v>
      </c>
      <c r="K1627" t="s">
        <v>224</v>
      </c>
      <c r="L1627" s="755">
        <v>2.11</v>
      </c>
      <c r="M1627" t="s">
        <v>229</v>
      </c>
      <c r="N1627" s="680">
        <f t="shared" ca="1" si="107"/>
        <v>0</v>
      </c>
      <c r="O1627" s="680">
        <f t="shared" ca="1" si="107"/>
        <v>0</v>
      </c>
      <c r="P1627" s="680">
        <f t="shared" ca="1" si="107"/>
        <v>0</v>
      </c>
      <c r="Q1627" s="680">
        <f t="shared" ca="1" si="107"/>
        <v>0</v>
      </c>
      <c r="R1627" s="680">
        <f t="shared" ca="1" si="107"/>
        <v>0</v>
      </c>
      <c r="S1627" t="str">
        <f t="shared" si="108"/>
        <v>ASRCMS202202</v>
      </c>
      <c r="T1627" s="957">
        <f t="shared" si="109"/>
        <v>45230</v>
      </c>
      <c r="U1627" t="str">
        <f t="shared" si="110"/>
        <v>Unaudited</v>
      </c>
    </row>
    <row r="1628" spans="1:21" x14ac:dyDescent="0.25">
      <c r="A1628" t="s">
        <v>438</v>
      </c>
      <c r="B1628" t="s">
        <v>1380</v>
      </c>
      <c r="C1628" t="s">
        <v>1381</v>
      </c>
      <c r="D1628" s="15">
        <v>1900</v>
      </c>
      <c r="E1628" s="121">
        <v>1</v>
      </c>
      <c r="F1628" t="s">
        <v>439</v>
      </c>
      <c r="G1628" s="121">
        <v>91</v>
      </c>
      <c r="H1628" t="s">
        <v>387</v>
      </c>
      <c r="I1628" t="s">
        <v>489</v>
      </c>
      <c r="J1628" t="s">
        <v>434</v>
      </c>
      <c r="K1628" t="s">
        <v>224</v>
      </c>
      <c r="L1628" s="755">
        <v>2.12</v>
      </c>
      <c r="M1628" t="s">
        <v>555</v>
      </c>
      <c r="N1628" s="680">
        <f t="shared" ca="1" si="107"/>
        <v>0</v>
      </c>
      <c r="O1628" s="680">
        <f t="shared" ca="1" si="107"/>
        <v>0</v>
      </c>
      <c r="P1628" s="680">
        <f t="shared" ca="1" si="107"/>
        <v>0</v>
      </c>
      <c r="Q1628" s="680">
        <f t="shared" ca="1" si="107"/>
        <v>0</v>
      </c>
      <c r="R1628" s="680">
        <f t="shared" ca="1" si="107"/>
        <v>0</v>
      </c>
      <c r="S1628" t="str">
        <f t="shared" si="108"/>
        <v>ASRCMS202202</v>
      </c>
      <c r="T1628" s="957">
        <f t="shared" si="109"/>
        <v>45230</v>
      </c>
      <c r="U1628" t="str">
        <f t="shared" si="110"/>
        <v>Unaudited</v>
      </c>
    </row>
    <row r="1629" spans="1:21" x14ac:dyDescent="0.25">
      <c r="A1629" t="s">
        <v>438</v>
      </c>
      <c r="B1629" t="s">
        <v>1380</v>
      </c>
      <c r="C1629" t="s">
        <v>1381</v>
      </c>
      <c r="D1629" s="15">
        <v>1900</v>
      </c>
      <c r="E1629" s="121">
        <v>1</v>
      </c>
      <c r="F1629" t="s">
        <v>439</v>
      </c>
      <c r="G1629" s="121">
        <v>91</v>
      </c>
      <c r="H1629" t="s">
        <v>387</v>
      </c>
      <c r="I1629" t="s">
        <v>489</v>
      </c>
      <c r="J1629" t="s">
        <v>434</v>
      </c>
      <c r="K1629" t="s">
        <v>224</v>
      </c>
      <c r="L1629" s="755">
        <v>2.13</v>
      </c>
      <c r="M1629" t="s">
        <v>230</v>
      </c>
      <c r="N1629" s="680">
        <f t="shared" ca="1" si="107"/>
        <v>0</v>
      </c>
      <c r="O1629" s="680">
        <f t="shared" ca="1" si="107"/>
        <v>0</v>
      </c>
      <c r="P1629" s="680">
        <f t="shared" ca="1" si="107"/>
        <v>0</v>
      </c>
      <c r="Q1629" s="680">
        <f t="shared" ca="1" si="107"/>
        <v>0</v>
      </c>
      <c r="R1629" s="680">
        <f t="shared" ca="1" si="107"/>
        <v>0</v>
      </c>
      <c r="S1629" t="str">
        <f t="shared" si="108"/>
        <v>ASRCMS202202</v>
      </c>
      <c r="T1629" s="957">
        <f t="shared" si="109"/>
        <v>45230</v>
      </c>
      <c r="U1629" t="str">
        <f t="shared" si="110"/>
        <v>Unaudited</v>
      </c>
    </row>
    <row r="1630" spans="1:21" x14ac:dyDescent="0.25">
      <c r="A1630" t="s">
        <v>438</v>
      </c>
      <c r="B1630" t="s">
        <v>1380</v>
      </c>
      <c r="C1630" t="s">
        <v>1381</v>
      </c>
      <c r="D1630" s="15">
        <v>1900</v>
      </c>
      <c r="E1630" s="121">
        <v>1</v>
      </c>
      <c r="F1630" t="s">
        <v>439</v>
      </c>
      <c r="G1630" s="121">
        <v>91</v>
      </c>
      <c r="H1630" t="s">
        <v>387</v>
      </c>
      <c r="I1630" t="s">
        <v>489</v>
      </c>
      <c r="J1630" t="s">
        <v>434</v>
      </c>
      <c r="K1630" t="s">
        <v>224</v>
      </c>
      <c r="L1630" s="755">
        <v>2.14</v>
      </c>
      <c r="M1630" t="s">
        <v>559</v>
      </c>
      <c r="N1630" s="680">
        <f t="shared" ca="1" si="107"/>
        <v>0</v>
      </c>
      <c r="O1630" s="680">
        <f t="shared" ca="1" si="107"/>
        <v>0</v>
      </c>
      <c r="P1630" s="680">
        <f t="shared" ca="1" si="107"/>
        <v>0</v>
      </c>
      <c r="Q1630" s="680">
        <f t="shared" ca="1" si="107"/>
        <v>0</v>
      </c>
      <c r="R1630" s="680">
        <f t="shared" ca="1" si="107"/>
        <v>0</v>
      </c>
      <c r="S1630" t="str">
        <f t="shared" si="108"/>
        <v>ASRCMS202202</v>
      </c>
      <c r="T1630" s="957">
        <f t="shared" si="109"/>
        <v>45230</v>
      </c>
      <c r="U1630" t="str">
        <f t="shared" si="110"/>
        <v>Unaudited</v>
      </c>
    </row>
    <row r="1631" spans="1:21" x14ac:dyDescent="0.25">
      <c r="A1631" t="s">
        <v>438</v>
      </c>
      <c r="B1631" t="s">
        <v>1380</v>
      </c>
      <c r="C1631" t="s">
        <v>1381</v>
      </c>
      <c r="D1631" s="15">
        <v>1900</v>
      </c>
      <c r="E1631" s="121">
        <v>1</v>
      </c>
      <c r="F1631" t="s">
        <v>439</v>
      </c>
      <c r="G1631" s="121">
        <v>91</v>
      </c>
      <c r="H1631" t="s">
        <v>387</v>
      </c>
      <c r="I1631" t="s">
        <v>489</v>
      </c>
      <c r="J1631" t="s">
        <v>434</v>
      </c>
      <c r="K1631" t="s">
        <v>224</v>
      </c>
      <c r="L1631" s="755">
        <v>2.15</v>
      </c>
      <c r="M1631" t="s">
        <v>20</v>
      </c>
      <c r="N1631" s="680">
        <f t="shared" ca="1" si="107"/>
        <v>0</v>
      </c>
      <c r="O1631" s="680">
        <f t="shared" ca="1" si="107"/>
        <v>0</v>
      </c>
      <c r="P1631" s="680">
        <f t="shared" ca="1" si="107"/>
        <v>0</v>
      </c>
      <c r="Q1631" s="680">
        <f t="shared" ca="1" si="107"/>
        <v>0</v>
      </c>
      <c r="R1631" s="680">
        <f t="shared" ca="1" si="107"/>
        <v>0</v>
      </c>
      <c r="S1631" t="str">
        <f t="shared" si="108"/>
        <v>ASRCMS202202</v>
      </c>
      <c r="T1631" s="957">
        <f t="shared" si="109"/>
        <v>45230</v>
      </c>
      <c r="U1631" t="str">
        <f t="shared" si="110"/>
        <v>Unaudited</v>
      </c>
    </row>
    <row r="1632" spans="1:21" x14ac:dyDescent="0.25">
      <c r="A1632" t="s">
        <v>438</v>
      </c>
      <c r="B1632" t="s">
        <v>1380</v>
      </c>
      <c r="C1632" t="s">
        <v>1381</v>
      </c>
      <c r="D1632" s="15">
        <v>1900</v>
      </c>
      <c r="E1632" s="121">
        <v>1</v>
      </c>
      <c r="F1632" t="s">
        <v>439</v>
      </c>
      <c r="G1632" s="121">
        <v>91</v>
      </c>
      <c r="H1632" t="s">
        <v>387</v>
      </c>
      <c r="I1632" t="s">
        <v>489</v>
      </c>
      <c r="J1632" t="s">
        <v>434</v>
      </c>
      <c r="K1632" t="s">
        <v>224</v>
      </c>
      <c r="L1632" s="755">
        <v>2.16</v>
      </c>
      <c r="M1632" t="s">
        <v>794</v>
      </c>
      <c r="N1632" s="680">
        <f t="shared" ca="1" si="107"/>
        <v>0</v>
      </c>
      <c r="O1632" s="680">
        <f t="shared" ca="1" si="107"/>
        <v>0</v>
      </c>
      <c r="P1632" s="680">
        <f t="shared" ca="1" si="107"/>
        <v>0</v>
      </c>
      <c r="Q1632" s="680">
        <f t="shared" ca="1" si="107"/>
        <v>0</v>
      </c>
      <c r="R1632" s="680">
        <f t="shared" ca="1" si="107"/>
        <v>0</v>
      </c>
      <c r="S1632" t="str">
        <f t="shared" si="108"/>
        <v>ASRCMS202202</v>
      </c>
      <c r="T1632" s="957">
        <f t="shared" si="109"/>
        <v>45230</v>
      </c>
      <c r="U1632" t="str">
        <f t="shared" si="110"/>
        <v>Unaudited</v>
      </c>
    </row>
    <row r="1633" spans="1:21" x14ac:dyDescent="0.25">
      <c r="A1633" t="s">
        <v>438</v>
      </c>
      <c r="B1633" t="s">
        <v>1380</v>
      </c>
      <c r="C1633" t="s">
        <v>1381</v>
      </c>
      <c r="D1633" s="15">
        <v>1900</v>
      </c>
      <c r="E1633" s="121">
        <v>1</v>
      </c>
      <c r="F1633" t="s">
        <v>439</v>
      </c>
      <c r="G1633" s="121">
        <v>91</v>
      </c>
      <c r="H1633" t="s">
        <v>387</v>
      </c>
      <c r="I1633" t="s">
        <v>489</v>
      </c>
      <c r="J1633" t="s">
        <v>434</v>
      </c>
      <c r="K1633" t="s">
        <v>224</v>
      </c>
      <c r="L1633" s="755">
        <v>2.17</v>
      </c>
      <c r="M1633" t="s">
        <v>1047</v>
      </c>
      <c r="N1633" s="680">
        <f t="shared" ca="1" si="107"/>
        <v>0</v>
      </c>
      <c r="O1633" s="680">
        <f t="shared" ca="1" si="107"/>
        <v>0</v>
      </c>
      <c r="P1633" s="680">
        <f t="shared" ca="1" si="107"/>
        <v>0</v>
      </c>
      <c r="Q1633" s="680">
        <f t="shared" ca="1" si="107"/>
        <v>0</v>
      </c>
      <c r="R1633" s="680">
        <f t="shared" ca="1" si="107"/>
        <v>0</v>
      </c>
      <c r="S1633" t="str">
        <f t="shared" si="108"/>
        <v>ASRCMS202202</v>
      </c>
      <c r="T1633" s="957">
        <f t="shared" si="109"/>
        <v>45230</v>
      </c>
      <c r="U1633" t="str">
        <f t="shared" si="110"/>
        <v>Unaudited</v>
      </c>
    </row>
    <row r="1634" spans="1:21" x14ac:dyDescent="0.25">
      <c r="A1634" t="s">
        <v>438</v>
      </c>
      <c r="B1634" t="s">
        <v>1380</v>
      </c>
      <c r="C1634" t="s">
        <v>1381</v>
      </c>
      <c r="D1634" s="15">
        <v>1900</v>
      </c>
      <c r="E1634" s="121">
        <v>1</v>
      </c>
      <c r="F1634" t="s">
        <v>439</v>
      </c>
      <c r="G1634" s="121">
        <v>91</v>
      </c>
      <c r="H1634" t="s">
        <v>387</v>
      </c>
      <c r="I1634" t="s">
        <v>489</v>
      </c>
      <c r="J1634" t="s">
        <v>434</v>
      </c>
      <c r="K1634" t="s">
        <v>224</v>
      </c>
      <c r="L1634" s="755">
        <v>2.1800000000000002</v>
      </c>
      <c r="M1634" t="s">
        <v>651</v>
      </c>
      <c r="N1634" s="680">
        <f t="shared" ca="1" si="107"/>
        <v>0</v>
      </c>
      <c r="O1634" s="680">
        <f t="shared" ca="1" si="107"/>
        <v>0</v>
      </c>
      <c r="P1634" s="680">
        <f t="shared" ca="1" si="107"/>
        <v>0</v>
      </c>
      <c r="Q1634" s="680">
        <f t="shared" ca="1" si="107"/>
        <v>0</v>
      </c>
      <c r="R1634" s="680">
        <f t="shared" ca="1" si="107"/>
        <v>0</v>
      </c>
      <c r="S1634" t="str">
        <f t="shared" si="108"/>
        <v>ASRCMS202202</v>
      </c>
      <c r="T1634" s="957">
        <f t="shared" si="109"/>
        <v>45230</v>
      </c>
      <c r="U1634" t="str">
        <f t="shared" si="110"/>
        <v>Unaudited</v>
      </c>
    </row>
    <row r="1635" spans="1:21" x14ac:dyDescent="0.25">
      <c r="A1635" t="s">
        <v>438</v>
      </c>
      <c r="B1635" t="s">
        <v>1380</v>
      </c>
      <c r="C1635" t="s">
        <v>1381</v>
      </c>
      <c r="D1635" s="15">
        <v>1900</v>
      </c>
      <c r="E1635" s="121">
        <v>1</v>
      </c>
      <c r="F1635" t="s">
        <v>439</v>
      </c>
      <c r="G1635" s="121">
        <v>91</v>
      </c>
      <c r="H1635" t="s">
        <v>387</v>
      </c>
      <c r="I1635" t="s">
        <v>489</v>
      </c>
      <c r="J1635" t="s">
        <v>434</v>
      </c>
      <c r="K1635" t="s">
        <v>224</v>
      </c>
      <c r="L1635" s="755">
        <v>2.19</v>
      </c>
      <c r="M1635" t="s">
        <v>219</v>
      </c>
      <c r="N1635" s="680">
        <f t="shared" ca="1" si="107"/>
        <v>0</v>
      </c>
      <c r="O1635" s="680">
        <f t="shared" ca="1" si="107"/>
        <v>0</v>
      </c>
      <c r="P1635" s="680">
        <f t="shared" ca="1" si="107"/>
        <v>0</v>
      </c>
      <c r="Q1635" s="680">
        <f t="shared" ca="1" si="107"/>
        <v>0</v>
      </c>
      <c r="R1635" s="680">
        <f t="shared" ca="1" si="107"/>
        <v>0</v>
      </c>
      <c r="S1635" t="str">
        <f t="shared" si="108"/>
        <v>ASRCMS202202</v>
      </c>
      <c r="T1635" s="957">
        <f t="shared" si="109"/>
        <v>45230</v>
      </c>
      <c r="U1635" t="str">
        <f t="shared" si="110"/>
        <v>Unaudited</v>
      </c>
    </row>
    <row r="1636" spans="1:21" x14ac:dyDescent="0.25">
      <c r="A1636" t="s">
        <v>438</v>
      </c>
      <c r="B1636" t="s">
        <v>1380</v>
      </c>
      <c r="C1636" t="s">
        <v>1381</v>
      </c>
      <c r="D1636" s="15">
        <v>1900</v>
      </c>
      <c r="E1636" s="121">
        <v>1</v>
      </c>
      <c r="F1636" t="s">
        <v>439</v>
      </c>
      <c r="G1636" s="121">
        <v>91</v>
      </c>
      <c r="H1636" t="s">
        <v>387</v>
      </c>
      <c r="I1636" t="s">
        <v>489</v>
      </c>
      <c r="J1636" t="s">
        <v>434</v>
      </c>
      <c r="K1636" t="s">
        <v>224</v>
      </c>
      <c r="L1636" s="755" t="s">
        <v>700</v>
      </c>
      <c r="M1636" t="s">
        <v>231</v>
      </c>
      <c r="N1636" s="680">
        <f t="shared" ca="1" si="107"/>
        <v>0</v>
      </c>
      <c r="O1636" s="680">
        <f t="shared" ca="1" si="107"/>
        <v>0</v>
      </c>
      <c r="P1636" s="680">
        <f t="shared" ca="1" si="107"/>
        <v>0</v>
      </c>
      <c r="Q1636" s="680">
        <f t="shared" ca="1" si="107"/>
        <v>0</v>
      </c>
      <c r="R1636" s="680">
        <f t="shared" ca="1" si="107"/>
        <v>0</v>
      </c>
      <c r="S1636" t="str">
        <f t="shared" si="108"/>
        <v>ASRCMS202202</v>
      </c>
      <c r="T1636" s="957">
        <f t="shared" si="109"/>
        <v>45230</v>
      </c>
      <c r="U1636" t="str">
        <f t="shared" si="110"/>
        <v>Unaudited</v>
      </c>
    </row>
    <row r="1637" spans="1:21" x14ac:dyDescent="0.25">
      <c r="A1637" t="s">
        <v>438</v>
      </c>
      <c r="B1637" t="s">
        <v>1380</v>
      </c>
      <c r="C1637" t="s">
        <v>1381</v>
      </c>
      <c r="D1637" s="15">
        <v>1900</v>
      </c>
      <c r="E1637" s="121">
        <v>1</v>
      </c>
      <c r="F1637" t="s">
        <v>439</v>
      </c>
      <c r="G1637" s="121">
        <v>91</v>
      </c>
      <c r="H1637" t="s">
        <v>387</v>
      </c>
      <c r="I1637" t="s">
        <v>489</v>
      </c>
      <c r="J1637" t="s">
        <v>434</v>
      </c>
      <c r="K1637" t="s">
        <v>224</v>
      </c>
      <c r="L1637" s="755">
        <v>2.21</v>
      </c>
      <c r="M1637" t="s">
        <v>467</v>
      </c>
      <c r="N1637" s="680">
        <f t="shared" ca="1" si="107"/>
        <v>0</v>
      </c>
      <c r="O1637" s="680">
        <f t="shared" ca="1" si="107"/>
        <v>0</v>
      </c>
      <c r="P1637" s="680">
        <f t="shared" ca="1" si="107"/>
        <v>0</v>
      </c>
      <c r="Q1637" s="680">
        <f t="shared" ca="1" si="107"/>
        <v>0</v>
      </c>
      <c r="R1637" s="680">
        <f t="shared" ca="1" si="107"/>
        <v>0</v>
      </c>
      <c r="S1637" t="str">
        <f t="shared" si="108"/>
        <v>ASRCMS202202</v>
      </c>
      <c r="T1637" s="957">
        <f t="shared" si="109"/>
        <v>45230</v>
      </c>
      <c r="U1637" t="str">
        <f t="shared" si="110"/>
        <v>Unaudited</v>
      </c>
    </row>
    <row r="1638" spans="1:21" x14ac:dyDescent="0.25">
      <c r="A1638" t="s">
        <v>438</v>
      </c>
      <c r="B1638" t="s">
        <v>1380</v>
      </c>
      <c r="C1638" t="s">
        <v>1381</v>
      </c>
      <c r="D1638" s="15">
        <v>1900</v>
      </c>
      <c r="E1638" s="121">
        <v>1</v>
      </c>
      <c r="F1638" t="s">
        <v>439</v>
      </c>
      <c r="G1638" s="121">
        <v>91</v>
      </c>
      <c r="H1638" t="s">
        <v>387</v>
      </c>
      <c r="I1638" t="s">
        <v>489</v>
      </c>
      <c r="J1638" t="s">
        <v>434</v>
      </c>
      <c r="K1638" t="s">
        <v>6</v>
      </c>
      <c r="L1638" s="755" t="s">
        <v>70</v>
      </c>
      <c r="M1638" t="s">
        <v>189</v>
      </c>
      <c r="N1638" s="680">
        <f t="shared" ca="1" si="107"/>
        <v>0</v>
      </c>
      <c r="O1638" s="680">
        <f t="shared" ca="1" si="107"/>
        <v>0</v>
      </c>
      <c r="P1638" s="680">
        <f t="shared" ca="1" si="107"/>
        <v>0</v>
      </c>
      <c r="Q1638" s="680">
        <f t="shared" ca="1" si="107"/>
        <v>0</v>
      </c>
      <c r="R1638" s="680">
        <f t="shared" ca="1" si="107"/>
        <v>0</v>
      </c>
      <c r="S1638" t="str">
        <f t="shared" si="108"/>
        <v>ASRCMS202202</v>
      </c>
      <c r="T1638" s="957">
        <f t="shared" si="109"/>
        <v>45230</v>
      </c>
      <c r="U1638" t="str">
        <f t="shared" si="110"/>
        <v>Unaudited</v>
      </c>
    </row>
    <row r="1639" spans="1:21" x14ac:dyDescent="0.25">
      <c r="A1639" t="s">
        <v>438</v>
      </c>
      <c r="B1639" t="s">
        <v>1380</v>
      </c>
      <c r="C1639" t="s">
        <v>1381</v>
      </c>
      <c r="D1639" s="15">
        <v>1900</v>
      </c>
      <c r="E1639" s="121">
        <v>1</v>
      </c>
      <c r="F1639" t="s">
        <v>439</v>
      </c>
      <c r="G1639" s="121">
        <v>91</v>
      </c>
      <c r="H1639" t="s">
        <v>387</v>
      </c>
      <c r="I1639" t="s">
        <v>489</v>
      </c>
      <c r="J1639" t="s">
        <v>434</v>
      </c>
      <c r="K1639" t="s">
        <v>6</v>
      </c>
      <c r="L1639" s="755" t="s">
        <v>71</v>
      </c>
      <c r="M1639" t="s">
        <v>232</v>
      </c>
      <c r="N1639" s="680">
        <f t="shared" ca="1" si="107"/>
        <v>0</v>
      </c>
      <c r="O1639" s="680">
        <f t="shared" ca="1" si="107"/>
        <v>0</v>
      </c>
      <c r="P1639" s="680">
        <f t="shared" ca="1" si="107"/>
        <v>0</v>
      </c>
      <c r="Q1639" s="680">
        <f t="shared" ca="1" si="107"/>
        <v>0</v>
      </c>
      <c r="R1639" s="680">
        <f t="shared" ca="1" si="107"/>
        <v>0</v>
      </c>
      <c r="S1639" t="str">
        <f t="shared" si="108"/>
        <v>ASRCMS202202</v>
      </c>
      <c r="T1639" s="957">
        <f t="shared" si="109"/>
        <v>45230</v>
      </c>
      <c r="U1639" t="str">
        <f t="shared" si="110"/>
        <v>Unaudited</v>
      </c>
    </row>
    <row r="1640" spans="1:21" x14ac:dyDescent="0.25">
      <c r="A1640" t="s">
        <v>438</v>
      </c>
      <c r="B1640" t="s">
        <v>1380</v>
      </c>
      <c r="C1640" t="s">
        <v>1381</v>
      </c>
      <c r="D1640" s="15">
        <v>1900</v>
      </c>
      <c r="E1640" s="121">
        <v>1</v>
      </c>
      <c r="F1640" t="s">
        <v>439</v>
      </c>
      <c r="G1640" s="121">
        <v>91</v>
      </c>
      <c r="H1640" t="s">
        <v>387</v>
      </c>
      <c r="I1640" t="s">
        <v>489</v>
      </c>
      <c r="J1640" t="s">
        <v>434</v>
      </c>
      <c r="K1640" t="s">
        <v>6</v>
      </c>
      <c r="L1640" s="755" t="s">
        <v>72</v>
      </c>
      <c r="M1640" t="s">
        <v>165</v>
      </c>
      <c r="N1640" s="680">
        <f t="shared" ca="1" si="107"/>
        <v>0</v>
      </c>
      <c r="O1640" s="680">
        <f t="shared" ca="1" si="107"/>
        <v>0</v>
      </c>
      <c r="P1640" s="680">
        <f t="shared" ca="1" si="107"/>
        <v>0</v>
      </c>
      <c r="Q1640" s="680">
        <f t="shared" ca="1" si="107"/>
        <v>0</v>
      </c>
      <c r="R1640" s="680">
        <f t="shared" ca="1" si="107"/>
        <v>0</v>
      </c>
      <c r="S1640" t="str">
        <f t="shared" si="108"/>
        <v>ASRCMS202202</v>
      </c>
      <c r="T1640" s="957">
        <f t="shared" si="109"/>
        <v>45230</v>
      </c>
      <c r="U1640" t="str">
        <f t="shared" si="110"/>
        <v>Unaudited</v>
      </c>
    </row>
    <row r="1641" spans="1:21" x14ac:dyDescent="0.25">
      <c r="A1641" t="s">
        <v>438</v>
      </c>
      <c r="B1641" t="s">
        <v>1380</v>
      </c>
      <c r="C1641" t="s">
        <v>1381</v>
      </c>
      <c r="D1641" s="15">
        <v>1900</v>
      </c>
      <c r="E1641" s="121">
        <v>1</v>
      </c>
      <c r="F1641" t="s">
        <v>439</v>
      </c>
      <c r="G1641" s="121">
        <v>91</v>
      </c>
      <c r="H1641" t="s">
        <v>387</v>
      </c>
      <c r="I1641" t="s">
        <v>489</v>
      </c>
      <c r="J1641" t="s">
        <v>434</v>
      </c>
      <c r="K1641" t="s">
        <v>6</v>
      </c>
      <c r="L1641" s="755">
        <v>3.4</v>
      </c>
      <c r="M1641" t="s">
        <v>462</v>
      </c>
      <c r="N1641" s="680">
        <f t="shared" ca="1" si="107"/>
        <v>0</v>
      </c>
      <c r="O1641" s="680">
        <f t="shared" ca="1" si="107"/>
        <v>0</v>
      </c>
      <c r="P1641" s="680">
        <f t="shared" ca="1" si="107"/>
        <v>0</v>
      </c>
      <c r="Q1641" s="680">
        <f t="shared" ca="1" si="107"/>
        <v>0</v>
      </c>
      <c r="R1641" s="680">
        <f t="shared" ca="1" si="107"/>
        <v>0</v>
      </c>
      <c r="S1641" t="str">
        <f t="shared" si="108"/>
        <v>ASRCMS202202</v>
      </c>
      <c r="T1641" s="957">
        <f t="shared" si="109"/>
        <v>45230</v>
      </c>
      <c r="U1641" t="str">
        <f t="shared" si="110"/>
        <v>Unaudited</v>
      </c>
    </row>
    <row r="1642" spans="1:21" x14ac:dyDescent="0.25">
      <c r="A1642" t="s">
        <v>438</v>
      </c>
      <c r="B1642" t="s">
        <v>1380</v>
      </c>
      <c r="C1642" t="s">
        <v>1381</v>
      </c>
      <c r="D1642" s="15">
        <v>1900</v>
      </c>
      <c r="E1642" s="121">
        <v>1</v>
      </c>
      <c r="F1642" t="s">
        <v>439</v>
      </c>
      <c r="G1642" s="121">
        <v>91</v>
      </c>
      <c r="H1642" t="s">
        <v>387</v>
      </c>
      <c r="I1642" t="s">
        <v>489</v>
      </c>
      <c r="J1642" t="s">
        <v>434</v>
      </c>
      <c r="K1642" t="s">
        <v>435</v>
      </c>
      <c r="L1642" s="755">
        <v>4.5</v>
      </c>
      <c r="M1642" t="s">
        <v>32</v>
      </c>
      <c r="N1642" s="680">
        <f t="shared" ca="1" si="107"/>
        <v>0</v>
      </c>
      <c r="O1642" s="680">
        <f t="shared" ca="1" si="107"/>
        <v>0</v>
      </c>
      <c r="P1642" s="680">
        <f t="shared" ca="1" si="107"/>
        <v>0</v>
      </c>
      <c r="Q1642" s="680">
        <f t="shared" ca="1" si="107"/>
        <v>0</v>
      </c>
      <c r="R1642" s="680">
        <f t="shared" ca="1" si="107"/>
        <v>0</v>
      </c>
      <c r="S1642" t="str">
        <f t="shared" si="108"/>
        <v>ASRCMS202202</v>
      </c>
      <c r="T1642" s="957">
        <f t="shared" si="109"/>
        <v>45230</v>
      </c>
      <c r="U1642" t="str">
        <f t="shared" si="110"/>
        <v>Unaudited</v>
      </c>
    </row>
    <row r="1643" spans="1:21" x14ac:dyDescent="0.25">
      <c r="A1643" t="s">
        <v>438</v>
      </c>
      <c r="B1643" t="s">
        <v>1380</v>
      </c>
      <c r="C1643" t="s">
        <v>1381</v>
      </c>
      <c r="D1643" s="15">
        <v>1900</v>
      </c>
      <c r="E1643" s="121">
        <v>1</v>
      </c>
      <c r="F1643" t="s">
        <v>439</v>
      </c>
      <c r="G1643" s="121">
        <v>91</v>
      </c>
      <c r="H1643" t="s">
        <v>387</v>
      </c>
      <c r="I1643" t="s">
        <v>489</v>
      </c>
      <c r="J1643" t="s">
        <v>434</v>
      </c>
      <c r="K1643" t="s">
        <v>435</v>
      </c>
      <c r="L1643" s="755" t="s">
        <v>939</v>
      </c>
      <c r="M1643" t="s">
        <v>930</v>
      </c>
      <c r="N1643" s="680">
        <f t="shared" ca="1" si="107"/>
        <v>0</v>
      </c>
      <c r="O1643" s="680">
        <f t="shared" ca="1" si="107"/>
        <v>0</v>
      </c>
      <c r="P1643" s="680">
        <f t="shared" ca="1" si="107"/>
        <v>0</v>
      </c>
      <c r="Q1643" s="680">
        <f t="shared" ca="1" si="107"/>
        <v>0</v>
      </c>
      <c r="R1643" s="680">
        <f t="shared" ca="1" si="107"/>
        <v>0</v>
      </c>
      <c r="S1643" t="str">
        <f t="shared" si="108"/>
        <v>ASRCMS202202</v>
      </c>
      <c r="T1643" s="957">
        <f t="shared" si="109"/>
        <v>45230</v>
      </c>
      <c r="U1643" t="str">
        <f t="shared" si="110"/>
        <v>Unaudited</v>
      </c>
    </row>
    <row r="1644" spans="1:21" x14ac:dyDescent="0.25">
      <c r="A1644" t="s">
        <v>438</v>
      </c>
      <c r="B1644" t="s">
        <v>1380</v>
      </c>
      <c r="C1644" t="s">
        <v>1381</v>
      </c>
      <c r="D1644" s="15">
        <v>1900</v>
      </c>
      <c r="E1644" s="121">
        <v>1</v>
      </c>
      <c r="F1644" t="s">
        <v>439</v>
      </c>
      <c r="G1644" s="121">
        <v>91</v>
      </c>
      <c r="H1644" t="s">
        <v>387</v>
      </c>
      <c r="I1644" t="s">
        <v>489</v>
      </c>
      <c r="J1644" t="s">
        <v>434</v>
      </c>
      <c r="K1644" t="s">
        <v>435</v>
      </c>
      <c r="L1644" s="755" t="s">
        <v>194</v>
      </c>
      <c r="M1644" t="s">
        <v>40</v>
      </c>
      <c r="N1644" s="680">
        <f t="shared" ca="1" si="107"/>
        <v>0</v>
      </c>
      <c r="O1644" s="680">
        <f t="shared" ca="1" si="107"/>
        <v>0</v>
      </c>
      <c r="P1644" s="680">
        <f t="shared" ca="1" si="107"/>
        <v>0</v>
      </c>
      <c r="Q1644" s="680">
        <f t="shared" ca="1" si="107"/>
        <v>0</v>
      </c>
      <c r="R1644" s="680">
        <f t="shared" ca="1" si="107"/>
        <v>0</v>
      </c>
      <c r="S1644" t="str">
        <f t="shared" si="108"/>
        <v>ASRCMS202202</v>
      </c>
      <c r="T1644" s="957">
        <f t="shared" si="109"/>
        <v>45230</v>
      </c>
      <c r="U1644" t="str">
        <f t="shared" si="110"/>
        <v>Unaudited</v>
      </c>
    </row>
    <row r="1645" spans="1:21" x14ac:dyDescent="0.25">
      <c r="A1645" t="s">
        <v>438</v>
      </c>
      <c r="B1645" t="s">
        <v>1380</v>
      </c>
      <c r="C1645" t="s">
        <v>1381</v>
      </c>
      <c r="D1645" s="15">
        <v>1900</v>
      </c>
      <c r="E1645" s="121">
        <v>1</v>
      </c>
      <c r="F1645" t="s">
        <v>439</v>
      </c>
      <c r="G1645" s="121">
        <v>91</v>
      </c>
      <c r="H1645" t="s">
        <v>387</v>
      </c>
      <c r="I1645" t="s">
        <v>489</v>
      </c>
      <c r="J1645" t="s">
        <v>434</v>
      </c>
      <c r="K1645" t="s">
        <v>435</v>
      </c>
      <c r="L1645" s="755" t="s">
        <v>193</v>
      </c>
      <c r="M1645" t="s">
        <v>330</v>
      </c>
      <c r="N1645" s="680">
        <f t="shared" ca="1" si="107"/>
        <v>0</v>
      </c>
      <c r="O1645" s="680">
        <f t="shared" ca="1" si="107"/>
        <v>0</v>
      </c>
      <c r="P1645" s="680">
        <f t="shared" ca="1" si="107"/>
        <v>0</v>
      </c>
      <c r="Q1645" s="680">
        <f t="shared" ca="1" si="107"/>
        <v>0</v>
      </c>
      <c r="R1645" s="680">
        <f t="shared" ca="1" si="107"/>
        <v>0</v>
      </c>
      <c r="S1645" t="str">
        <f t="shared" si="108"/>
        <v>ASRCMS202202</v>
      </c>
      <c r="T1645" s="957">
        <f t="shared" si="109"/>
        <v>45230</v>
      </c>
      <c r="U1645" t="str">
        <f t="shared" si="110"/>
        <v>Unaudited</v>
      </c>
    </row>
    <row r="1646" spans="1:21" x14ac:dyDescent="0.25">
      <c r="A1646" t="s">
        <v>438</v>
      </c>
      <c r="B1646" t="s">
        <v>1380</v>
      </c>
      <c r="C1646" t="s">
        <v>1381</v>
      </c>
      <c r="D1646" s="15">
        <v>1900</v>
      </c>
      <c r="E1646" s="121">
        <v>1</v>
      </c>
      <c r="F1646" t="s">
        <v>439</v>
      </c>
      <c r="G1646" s="121">
        <v>91</v>
      </c>
      <c r="H1646" t="s">
        <v>387</v>
      </c>
      <c r="I1646" t="s">
        <v>489</v>
      </c>
      <c r="J1646" t="s">
        <v>451</v>
      </c>
      <c r="K1646" t="s">
        <v>436</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ASRCMS202202</v>
      </c>
      <c r="T1646" s="957">
        <f t="shared" si="109"/>
        <v>45230</v>
      </c>
      <c r="U1646" t="str">
        <f t="shared" si="110"/>
        <v>Unaudited</v>
      </c>
    </row>
    <row r="1647" spans="1:21" x14ac:dyDescent="0.25">
      <c r="A1647" t="s">
        <v>438</v>
      </c>
      <c r="B1647" t="s">
        <v>1380</v>
      </c>
      <c r="C1647" t="s">
        <v>1381</v>
      </c>
      <c r="D1647" s="15">
        <v>1900</v>
      </c>
      <c r="E1647" s="121">
        <v>1</v>
      </c>
      <c r="F1647" t="s">
        <v>439</v>
      </c>
      <c r="G1647" s="121">
        <v>91</v>
      </c>
      <c r="H1647" t="s">
        <v>387</v>
      </c>
      <c r="I1647" t="s">
        <v>489</v>
      </c>
      <c r="J1647" t="s">
        <v>451</v>
      </c>
      <c r="K1647" t="s">
        <v>436</v>
      </c>
      <c r="L1647" s="755" t="s">
        <v>80</v>
      </c>
      <c r="M1647" t="s">
        <v>98</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ASRCMS202202</v>
      </c>
      <c r="T1647" s="957">
        <f t="shared" si="109"/>
        <v>45230</v>
      </c>
      <c r="U1647" t="str">
        <f t="shared" si="110"/>
        <v>Unaudited</v>
      </c>
    </row>
    <row r="1648" spans="1:21" x14ac:dyDescent="0.25">
      <c r="A1648" t="s">
        <v>438</v>
      </c>
      <c r="B1648" t="s">
        <v>1380</v>
      </c>
      <c r="C1648" t="s">
        <v>1381</v>
      </c>
      <c r="D1648" s="15">
        <v>1900</v>
      </c>
      <c r="E1648" s="121">
        <v>1</v>
      </c>
      <c r="F1648" t="s">
        <v>439</v>
      </c>
      <c r="G1648" s="121">
        <v>91</v>
      </c>
      <c r="H1648" t="s">
        <v>387</v>
      </c>
      <c r="I1648" t="s">
        <v>489</v>
      </c>
      <c r="J1648" t="s">
        <v>451</v>
      </c>
      <c r="K1648" t="s">
        <v>436</v>
      </c>
      <c r="L1648" s="755" t="s">
        <v>81</v>
      </c>
      <c r="M1648" t="s">
        <v>99</v>
      </c>
      <c r="N1648" s="680">
        <f t="shared" ca="1" si="111"/>
        <v>0</v>
      </c>
      <c r="O1648" s="680">
        <f t="shared" ca="1" si="111"/>
        <v>0</v>
      </c>
      <c r="P1648" s="680">
        <f t="shared" ca="1" si="111"/>
        <v>0</v>
      </c>
      <c r="Q1648" s="680">
        <f t="shared" ca="1" si="111"/>
        <v>0</v>
      </c>
      <c r="R1648" s="680">
        <f t="shared" ca="1" si="111"/>
        <v>0</v>
      </c>
      <c r="S1648" t="str">
        <f t="shared" si="108"/>
        <v>ASRCMS202202</v>
      </c>
      <c r="T1648" s="957">
        <f t="shared" si="109"/>
        <v>45230</v>
      </c>
      <c r="U1648" t="str">
        <f t="shared" si="110"/>
        <v>Unaudited</v>
      </c>
    </row>
    <row r="1649" spans="1:21" x14ac:dyDescent="0.25">
      <c r="A1649" t="s">
        <v>438</v>
      </c>
      <c r="B1649" t="s">
        <v>1380</v>
      </c>
      <c r="C1649" t="s">
        <v>1381</v>
      </c>
      <c r="D1649" s="15">
        <v>1900</v>
      </c>
      <c r="E1649" s="121">
        <v>1</v>
      </c>
      <c r="F1649" t="s">
        <v>439</v>
      </c>
      <c r="G1649" s="121">
        <v>91</v>
      </c>
      <c r="H1649" t="s">
        <v>387</v>
      </c>
      <c r="I1649" t="s">
        <v>489</v>
      </c>
      <c r="J1649" t="s">
        <v>451</v>
      </c>
      <c r="K1649" t="s">
        <v>436</v>
      </c>
      <c r="L1649" s="755" t="s">
        <v>82</v>
      </c>
      <c r="M1649" t="s">
        <v>100</v>
      </c>
      <c r="N1649" s="680">
        <f t="shared" ca="1" si="111"/>
        <v>0</v>
      </c>
      <c r="O1649" s="680">
        <f t="shared" ca="1" si="111"/>
        <v>0</v>
      </c>
      <c r="P1649" s="680">
        <f t="shared" ca="1" si="111"/>
        <v>0</v>
      </c>
      <c r="Q1649" s="680">
        <f t="shared" ca="1" si="111"/>
        <v>0</v>
      </c>
      <c r="R1649" s="680">
        <f t="shared" ca="1" si="111"/>
        <v>0</v>
      </c>
      <c r="S1649" t="str">
        <f t="shared" si="108"/>
        <v>ASRCMS202202</v>
      </c>
      <c r="T1649" s="957">
        <f t="shared" si="109"/>
        <v>45230</v>
      </c>
      <c r="U1649" t="str">
        <f t="shared" si="110"/>
        <v>Unaudited</v>
      </c>
    </row>
    <row r="1650" spans="1:21" x14ac:dyDescent="0.25">
      <c r="A1650" t="s">
        <v>438</v>
      </c>
      <c r="B1650" t="s">
        <v>1380</v>
      </c>
      <c r="C1650" t="s">
        <v>1381</v>
      </c>
      <c r="D1650" s="15">
        <v>1900</v>
      </c>
      <c r="E1650" s="121">
        <v>1</v>
      </c>
      <c r="F1650" t="s">
        <v>439</v>
      </c>
      <c r="G1650" s="121">
        <v>91</v>
      </c>
      <c r="H1650" t="s">
        <v>387</v>
      </c>
      <c r="I1650" t="s">
        <v>489</v>
      </c>
      <c r="J1650" t="s">
        <v>451</v>
      </c>
      <c r="K1650" t="s">
        <v>436</v>
      </c>
      <c r="L1650" s="755" t="s">
        <v>217</v>
      </c>
      <c r="M1650" t="s">
        <v>101</v>
      </c>
      <c r="N1650" s="680">
        <f t="shared" ca="1" si="111"/>
        <v>0</v>
      </c>
      <c r="O1650" s="680">
        <f t="shared" ca="1" si="111"/>
        <v>0</v>
      </c>
      <c r="P1650" s="680">
        <f t="shared" ca="1" si="111"/>
        <v>0</v>
      </c>
      <c r="Q1650" s="680">
        <f t="shared" ca="1" si="111"/>
        <v>0</v>
      </c>
      <c r="R1650" s="680">
        <f t="shared" ca="1" si="111"/>
        <v>0</v>
      </c>
      <c r="S1650" t="str">
        <f t="shared" si="108"/>
        <v>ASRCMS202202</v>
      </c>
      <c r="T1650" s="957">
        <f t="shared" si="109"/>
        <v>45230</v>
      </c>
      <c r="U1650" t="str">
        <f t="shared" si="110"/>
        <v>Unaudited</v>
      </c>
    </row>
    <row r="1651" spans="1:21" x14ac:dyDescent="0.25">
      <c r="A1651" t="s">
        <v>438</v>
      </c>
      <c r="B1651" t="s">
        <v>1380</v>
      </c>
      <c r="C1651" t="s">
        <v>1381</v>
      </c>
      <c r="D1651" s="15">
        <v>1900</v>
      </c>
      <c r="E1651" s="121">
        <v>1</v>
      </c>
      <c r="F1651" t="s">
        <v>439</v>
      </c>
      <c r="G1651" s="121">
        <v>91</v>
      </c>
      <c r="H1651" t="s">
        <v>387</v>
      </c>
      <c r="I1651" t="s">
        <v>489</v>
      </c>
      <c r="J1651" t="s">
        <v>451</v>
      </c>
      <c r="K1651" t="s">
        <v>436</v>
      </c>
      <c r="L1651" s="755" t="s">
        <v>216</v>
      </c>
      <c r="M1651" t="s">
        <v>28</v>
      </c>
      <c r="N1651" s="680">
        <f t="shared" ca="1" si="111"/>
        <v>0</v>
      </c>
      <c r="O1651" s="680">
        <f t="shared" ca="1" si="111"/>
        <v>0</v>
      </c>
      <c r="P1651" s="680">
        <f t="shared" ca="1" si="111"/>
        <v>0</v>
      </c>
      <c r="Q1651" s="680">
        <f t="shared" ca="1" si="111"/>
        <v>0</v>
      </c>
      <c r="R1651" s="680">
        <f t="shared" ca="1" si="111"/>
        <v>0</v>
      </c>
      <c r="S1651" t="str">
        <f t="shared" si="108"/>
        <v>ASRCMS202202</v>
      </c>
      <c r="T1651" s="957">
        <f t="shared" si="109"/>
        <v>45230</v>
      </c>
      <c r="U1651" t="str">
        <f t="shared" si="110"/>
        <v>Unaudited</v>
      </c>
    </row>
    <row r="1652" spans="1:21" x14ac:dyDescent="0.25">
      <c r="A1652" t="s">
        <v>438</v>
      </c>
      <c r="B1652" t="s">
        <v>1380</v>
      </c>
      <c r="C1652" t="s">
        <v>1381</v>
      </c>
      <c r="D1652" s="15">
        <v>1900</v>
      </c>
      <c r="E1652" s="121">
        <v>1</v>
      </c>
      <c r="F1652" t="s">
        <v>439</v>
      </c>
      <c r="G1652" s="121">
        <v>91</v>
      </c>
      <c r="H1652" t="s">
        <v>387</v>
      </c>
      <c r="I1652" t="s">
        <v>489</v>
      </c>
      <c r="J1652" t="s">
        <v>437</v>
      </c>
      <c r="K1652" t="s">
        <v>437</v>
      </c>
      <c r="L1652" s="755" t="s">
        <v>84</v>
      </c>
      <c r="M1652" t="s">
        <v>328</v>
      </c>
      <c r="N1652" s="680">
        <f t="shared" ca="1" si="111"/>
        <v>0</v>
      </c>
      <c r="O1652" s="680">
        <f t="shared" ca="1" si="111"/>
        <v>0</v>
      </c>
      <c r="P1652" s="680">
        <f t="shared" ca="1" si="111"/>
        <v>0</v>
      </c>
      <c r="Q1652" s="680">
        <f t="shared" ca="1" si="111"/>
        <v>0</v>
      </c>
      <c r="R1652" s="680">
        <f t="shared" ca="1" si="111"/>
        <v>0</v>
      </c>
      <c r="S1652" t="str">
        <f t="shared" si="108"/>
        <v>ASRCMS202202</v>
      </c>
      <c r="T1652" s="957">
        <f t="shared" si="109"/>
        <v>45230</v>
      </c>
      <c r="U1652" t="str">
        <f t="shared" si="110"/>
        <v>Unaudited</v>
      </c>
    </row>
    <row r="1653" spans="1:21" x14ac:dyDescent="0.25">
      <c r="A1653" t="s">
        <v>438</v>
      </c>
      <c r="B1653" t="s">
        <v>1380</v>
      </c>
      <c r="C1653" t="s">
        <v>1381</v>
      </c>
      <c r="D1653" s="15">
        <v>1900</v>
      </c>
      <c r="E1653" s="121">
        <v>1</v>
      </c>
      <c r="F1653" t="s">
        <v>439</v>
      </c>
      <c r="G1653" s="121">
        <v>91</v>
      </c>
      <c r="H1653" t="s">
        <v>387</v>
      </c>
      <c r="I1653" t="s">
        <v>489</v>
      </c>
      <c r="J1653" t="s">
        <v>437</v>
      </c>
      <c r="K1653" t="s">
        <v>437</v>
      </c>
      <c r="L1653" s="755" t="s">
        <v>85</v>
      </c>
      <c r="M1653" t="s">
        <v>326</v>
      </c>
      <c r="N1653" s="680">
        <f t="shared" ca="1" si="111"/>
        <v>0</v>
      </c>
      <c r="O1653" s="680">
        <f t="shared" ca="1" si="111"/>
        <v>0</v>
      </c>
      <c r="P1653" s="680">
        <f t="shared" ca="1" si="111"/>
        <v>0</v>
      </c>
      <c r="Q1653" s="680">
        <f t="shared" ca="1" si="111"/>
        <v>0</v>
      </c>
      <c r="R1653" s="680">
        <f t="shared" ca="1" si="111"/>
        <v>0</v>
      </c>
      <c r="S1653" t="str">
        <f t="shared" si="108"/>
        <v>ASRCMS202202</v>
      </c>
      <c r="T1653" s="957">
        <f t="shared" si="109"/>
        <v>45230</v>
      </c>
      <c r="U1653" t="str">
        <f t="shared" si="110"/>
        <v>Unaudited</v>
      </c>
    </row>
    <row r="1654" spans="1:21" x14ac:dyDescent="0.25">
      <c r="A1654" t="s">
        <v>438</v>
      </c>
      <c r="B1654" t="s">
        <v>1380</v>
      </c>
      <c r="C1654" t="s">
        <v>1381</v>
      </c>
      <c r="D1654" s="15">
        <v>1900</v>
      </c>
      <c r="E1654" s="121">
        <v>1</v>
      </c>
      <c r="F1654" t="s">
        <v>439</v>
      </c>
      <c r="G1654" s="121">
        <v>91</v>
      </c>
      <c r="H1654" t="s">
        <v>387</v>
      </c>
      <c r="I1654" t="s">
        <v>489</v>
      </c>
      <c r="J1654" t="s">
        <v>437</v>
      </c>
      <c r="K1654" t="s">
        <v>437</v>
      </c>
      <c r="L1654" s="755" t="s">
        <v>86</v>
      </c>
      <c r="M1654" t="s">
        <v>495</v>
      </c>
      <c r="N1654" s="680">
        <f t="shared" ca="1" si="111"/>
        <v>0</v>
      </c>
      <c r="O1654" s="680">
        <f t="shared" ca="1" si="111"/>
        <v>0</v>
      </c>
      <c r="P1654" s="680">
        <f t="shared" ca="1" si="111"/>
        <v>0</v>
      </c>
      <c r="Q1654" s="680">
        <f t="shared" ca="1" si="111"/>
        <v>0</v>
      </c>
      <c r="R1654" s="680">
        <f t="shared" ca="1" si="111"/>
        <v>0</v>
      </c>
      <c r="S1654" t="str">
        <f t="shared" si="108"/>
        <v>ASRCMS202202</v>
      </c>
      <c r="T1654" s="957">
        <f t="shared" si="109"/>
        <v>45230</v>
      </c>
      <c r="U1654" t="str">
        <f t="shared" si="110"/>
        <v>Unaudited</v>
      </c>
    </row>
    <row r="1655" spans="1:21" x14ac:dyDescent="0.25">
      <c r="A1655" t="s">
        <v>438</v>
      </c>
      <c r="B1655" t="s">
        <v>1380</v>
      </c>
      <c r="C1655" t="s">
        <v>1381</v>
      </c>
      <c r="D1655" s="15">
        <v>1900</v>
      </c>
      <c r="E1655" s="121">
        <v>1</v>
      </c>
      <c r="F1655" t="s">
        <v>439</v>
      </c>
      <c r="G1655" s="121">
        <v>91</v>
      </c>
      <c r="H1655" t="s">
        <v>387</v>
      </c>
      <c r="I1655" t="s">
        <v>489</v>
      </c>
      <c r="J1655" t="s">
        <v>437</v>
      </c>
      <c r="K1655" t="s">
        <v>437</v>
      </c>
      <c r="L1655" s="755" t="s">
        <v>87</v>
      </c>
      <c r="M1655" t="s">
        <v>496</v>
      </c>
      <c r="N1655" s="680">
        <f t="shared" ca="1" si="111"/>
        <v>0</v>
      </c>
      <c r="O1655" s="680">
        <f t="shared" ca="1" si="111"/>
        <v>0</v>
      </c>
      <c r="P1655" s="680">
        <f t="shared" ca="1" si="111"/>
        <v>0</v>
      </c>
      <c r="Q1655" s="680">
        <f t="shared" ca="1" si="111"/>
        <v>0</v>
      </c>
      <c r="R1655" s="680">
        <f t="shared" ca="1" si="111"/>
        <v>0</v>
      </c>
      <c r="S1655" t="str">
        <f t="shared" si="108"/>
        <v>ASRCMS202202</v>
      </c>
      <c r="T1655" s="957">
        <f t="shared" si="109"/>
        <v>45230</v>
      </c>
      <c r="U1655" t="str">
        <f t="shared" si="110"/>
        <v>Unaudited</v>
      </c>
    </row>
    <row r="1656" spans="1:21" x14ac:dyDescent="0.25">
      <c r="A1656" t="s">
        <v>438</v>
      </c>
      <c r="B1656" t="s">
        <v>1380</v>
      </c>
      <c r="C1656" t="s">
        <v>1381</v>
      </c>
      <c r="D1656" s="15">
        <v>1900</v>
      </c>
      <c r="E1656" s="121">
        <v>1</v>
      </c>
      <c r="F1656" t="s">
        <v>439</v>
      </c>
      <c r="G1656" s="121">
        <v>91</v>
      </c>
      <c r="H1656" t="s">
        <v>387</v>
      </c>
      <c r="I1656" t="s">
        <v>489</v>
      </c>
      <c r="J1656" t="s">
        <v>437</v>
      </c>
      <c r="K1656" t="s">
        <v>437</v>
      </c>
      <c r="L1656" s="755" t="s">
        <v>214</v>
      </c>
      <c r="M1656" t="s">
        <v>497</v>
      </c>
      <c r="N1656" s="680">
        <f t="shared" ca="1" si="111"/>
        <v>0</v>
      </c>
      <c r="O1656" s="680">
        <f t="shared" ca="1" si="111"/>
        <v>0</v>
      </c>
      <c r="P1656" s="680">
        <f t="shared" ca="1" si="111"/>
        <v>0</v>
      </c>
      <c r="Q1656" s="680">
        <f t="shared" ca="1" si="111"/>
        <v>0</v>
      </c>
      <c r="R1656" s="680">
        <f t="shared" ca="1" si="111"/>
        <v>0</v>
      </c>
      <c r="S1656" t="str">
        <f t="shared" si="108"/>
        <v>ASRCMS202202</v>
      </c>
      <c r="T1656" s="957">
        <f t="shared" si="109"/>
        <v>45230</v>
      </c>
      <c r="U1656" t="str">
        <f t="shared" si="110"/>
        <v>Unaudited</v>
      </c>
    </row>
    <row r="1657" spans="1:21" x14ac:dyDescent="0.25">
      <c r="A1657" t="s">
        <v>438</v>
      </c>
      <c r="B1657" t="s">
        <v>1380</v>
      </c>
      <c r="C1657" t="s">
        <v>1381</v>
      </c>
      <c r="D1657" s="15">
        <v>1900</v>
      </c>
      <c r="E1657" s="121">
        <v>1</v>
      </c>
      <c r="F1657" t="s">
        <v>439</v>
      </c>
      <c r="G1657" s="121">
        <v>91</v>
      </c>
      <c r="H1657" t="s">
        <v>387</v>
      </c>
      <c r="I1657" t="s">
        <v>490</v>
      </c>
      <c r="J1657" t="s">
        <v>26</v>
      </c>
      <c r="K1657" t="s">
        <v>26</v>
      </c>
      <c r="L1657" s="755" t="s">
        <v>205</v>
      </c>
      <c r="M1657" t="s">
        <v>26</v>
      </c>
      <c r="N1657" s="680">
        <f t="shared" ca="1" si="111"/>
        <v>0</v>
      </c>
      <c r="O1657" s="680">
        <f t="shared" ca="1" si="111"/>
        <v>0</v>
      </c>
      <c r="P1657" s="680">
        <f t="shared" ca="1" si="111"/>
        <v>0</v>
      </c>
      <c r="Q1657" s="680">
        <f t="shared" ca="1" si="111"/>
        <v>0</v>
      </c>
      <c r="R1657" s="680">
        <f t="shared" ca="1" si="111"/>
        <v>0</v>
      </c>
      <c r="S1657" t="str">
        <f t="shared" si="108"/>
        <v>ASRCMS202202</v>
      </c>
      <c r="T1657" s="957">
        <f t="shared" si="109"/>
        <v>45230</v>
      </c>
      <c r="U1657" t="str">
        <f t="shared" si="110"/>
        <v>Unaudited</v>
      </c>
    </row>
    <row r="1658" spans="1:21" x14ac:dyDescent="0.25">
      <c r="A1658" t="s">
        <v>438</v>
      </c>
      <c r="B1658" t="s">
        <v>1380</v>
      </c>
      <c r="C1658" t="s">
        <v>1381</v>
      </c>
      <c r="D1658" s="15">
        <v>1900</v>
      </c>
      <c r="E1658" s="121">
        <v>1</v>
      </c>
      <c r="F1658" t="s">
        <v>440</v>
      </c>
      <c r="G1658" s="121">
        <v>182</v>
      </c>
      <c r="H1658" t="s">
        <v>387</v>
      </c>
      <c r="I1658" t="s">
        <v>433</v>
      </c>
      <c r="J1658" t="s">
        <v>433</v>
      </c>
      <c r="K1658" t="s">
        <v>433</v>
      </c>
      <c r="M1658" t="s">
        <v>433</v>
      </c>
      <c r="N1658" s="680">
        <f t="shared" ca="1" si="111"/>
        <v>0</v>
      </c>
      <c r="O1658" s="680">
        <f t="shared" ca="1" si="111"/>
        <v>0</v>
      </c>
      <c r="P1658" s="680">
        <f t="shared" ca="1" si="111"/>
        <v>0</v>
      </c>
      <c r="Q1658" s="680">
        <f t="shared" ca="1" si="111"/>
        <v>0</v>
      </c>
      <c r="R1658" s="680">
        <f t="shared" ca="1" si="111"/>
        <v>0</v>
      </c>
      <c r="S1658" t="str">
        <f t="shared" si="108"/>
        <v>ASRCMS202202</v>
      </c>
      <c r="T1658" s="957">
        <f t="shared" si="109"/>
        <v>45230</v>
      </c>
      <c r="U1658" t="str">
        <f t="shared" si="110"/>
        <v>Unaudited</v>
      </c>
    </row>
    <row r="1659" spans="1:21" x14ac:dyDescent="0.25">
      <c r="A1659" t="s">
        <v>438</v>
      </c>
      <c r="B1659" t="s">
        <v>1380</v>
      </c>
      <c r="C1659" t="s">
        <v>1381</v>
      </c>
      <c r="D1659" s="15">
        <v>1900</v>
      </c>
      <c r="E1659" s="121">
        <v>1</v>
      </c>
      <c r="F1659" t="s">
        <v>440</v>
      </c>
      <c r="G1659" s="121">
        <v>182</v>
      </c>
      <c r="H1659" t="s">
        <v>387</v>
      </c>
      <c r="I1659" t="s">
        <v>488</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ASRCMS202202</v>
      </c>
      <c r="T1659" s="957">
        <f t="shared" si="109"/>
        <v>45230</v>
      </c>
      <c r="U1659" t="str">
        <f t="shared" si="110"/>
        <v>Unaudited</v>
      </c>
    </row>
    <row r="1660" spans="1:21" x14ac:dyDescent="0.25">
      <c r="A1660" t="s">
        <v>438</v>
      </c>
      <c r="B1660" t="s">
        <v>1380</v>
      </c>
      <c r="C1660" t="s">
        <v>1381</v>
      </c>
      <c r="D1660" s="15">
        <v>1900</v>
      </c>
      <c r="E1660" s="121">
        <v>1</v>
      </c>
      <c r="F1660" t="s">
        <v>440</v>
      </c>
      <c r="G1660" s="121">
        <v>182</v>
      </c>
      <c r="H1660" t="s">
        <v>387</v>
      </c>
      <c r="I1660" t="s">
        <v>488</v>
      </c>
      <c r="J1660" t="s">
        <v>12</v>
      </c>
      <c r="K1660" t="s">
        <v>223</v>
      </c>
      <c r="L1660" s="755">
        <v>1.2</v>
      </c>
      <c r="M1660" t="s">
        <v>223</v>
      </c>
      <c r="N1660" s="680">
        <f t="shared" ca="1" si="111"/>
        <v>0</v>
      </c>
      <c r="O1660" s="680">
        <f t="shared" ca="1" si="111"/>
        <v>0</v>
      </c>
      <c r="P1660" s="680">
        <f t="shared" ca="1" si="111"/>
        <v>0</v>
      </c>
      <c r="Q1660" s="680">
        <f t="shared" ca="1" si="111"/>
        <v>0</v>
      </c>
      <c r="R1660" s="680">
        <f t="shared" ca="1" si="111"/>
        <v>0</v>
      </c>
      <c r="S1660" t="str">
        <f t="shared" si="108"/>
        <v>ASRCMS202202</v>
      </c>
      <c r="T1660" s="957">
        <f t="shared" si="109"/>
        <v>45230</v>
      </c>
      <c r="U1660" t="str">
        <f t="shared" si="110"/>
        <v>Unaudited</v>
      </c>
    </row>
    <row r="1661" spans="1:21" x14ac:dyDescent="0.25">
      <c r="A1661" t="s">
        <v>438</v>
      </c>
      <c r="B1661" t="s">
        <v>1380</v>
      </c>
      <c r="C1661" t="s">
        <v>1381</v>
      </c>
      <c r="D1661" s="15">
        <v>1900</v>
      </c>
      <c r="E1661" s="121">
        <v>1</v>
      </c>
      <c r="F1661" t="s">
        <v>440</v>
      </c>
      <c r="G1661" s="121">
        <v>182</v>
      </c>
      <c r="H1661" t="s">
        <v>387</v>
      </c>
      <c r="I1661" t="s">
        <v>488</v>
      </c>
      <c r="J1661" t="s">
        <v>12</v>
      </c>
      <c r="K1661" t="s">
        <v>1318</v>
      </c>
      <c r="L1661" s="755" t="s">
        <v>1314</v>
      </c>
      <c r="M1661" t="s">
        <v>1318</v>
      </c>
      <c r="N1661" s="680">
        <f t="shared" ca="1" si="111"/>
        <v>0</v>
      </c>
      <c r="O1661" s="680">
        <f t="shared" ca="1" si="111"/>
        <v>0</v>
      </c>
      <c r="P1661" s="680">
        <f t="shared" ca="1" si="111"/>
        <v>0</v>
      </c>
      <c r="Q1661" s="680">
        <f t="shared" ca="1" si="111"/>
        <v>0</v>
      </c>
      <c r="R1661" s="680">
        <f t="shared" ca="1" si="111"/>
        <v>0</v>
      </c>
      <c r="S1661" t="str">
        <f t="shared" si="108"/>
        <v>ASRCMS202202</v>
      </c>
      <c r="T1661" s="957">
        <f t="shared" si="109"/>
        <v>45230</v>
      </c>
      <c r="U1661" t="str">
        <f t="shared" si="110"/>
        <v>Unaudited</v>
      </c>
    </row>
    <row r="1662" spans="1:21" x14ac:dyDescent="0.25">
      <c r="A1662" t="s">
        <v>438</v>
      </c>
      <c r="B1662" t="s">
        <v>1380</v>
      </c>
      <c r="C1662" t="s">
        <v>1381</v>
      </c>
      <c r="D1662" s="15">
        <v>1900</v>
      </c>
      <c r="E1662" s="121">
        <v>1</v>
      </c>
      <c r="F1662" t="s">
        <v>440</v>
      </c>
      <c r="G1662" s="121">
        <v>182</v>
      </c>
      <c r="H1662" t="s">
        <v>387</v>
      </c>
      <c r="I1662" t="s">
        <v>488</v>
      </c>
      <c r="J1662" t="s">
        <v>12</v>
      </c>
      <c r="K1662" t="s">
        <v>1320</v>
      </c>
      <c r="L1662" s="755" t="s">
        <v>1319</v>
      </c>
      <c r="M1662" t="s">
        <v>1320</v>
      </c>
      <c r="N1662" s="680">
        <f t="shared" ca="1" si="111"/>
        <v>0</v>
      </c>
      <c r="O1662" s="680">
        <f t="shared" ca="1" si="111"/>
        <v>0</v>
      </c>
      <c r="P1662" s="680">
        <f t="shared" ca="1" si="111"/>
        <v>0</v>
      </c>
      <c r="Q1662" s="680">
        <f t="shared" ca="1" si="111"/>
        <v>0</v>
      </c>
      <c r="R1662" s="680">
        <f t="shared" ca="1" si="111"/>
        <v>0</v>
      </c>
      <c r="S1662" t="str">
        <f t="shared" si="108"/>
        <v>ASRCMS202202</v>
      </c>
      <c r="T1662" s="957">
        <f t="shared" si="109"/>
        <v>45230</v>
      </c>
      <c r="U1662" t="str">
        <f t="shared" si="110"/>
        <v>Unaudited</v>
      </c>
    </row>
    <row r="1663" spans="1:21" x14ac:dyDescent="0.25">
      <c r="A1663" t="s">
        <v>438</v>
      </c>
      <c r="B1663" t="s">
        <v>1380</v>
      </c>
      <c r="C1663" t="s">
        <v>1381</v>
      </c>
      <c r="D1663" s="15">
        <v>1900</v>
      </c>
      <c r="E1663" s="121">
        <v>1</v>
      </c>
      <c r="F1663" t="s">
        <v>440</v>
      </c>
      <c r="G1663" s="121">
        <v>182</v>
      </c>
      <c r="H1663" t="s">
        <v>387</v>
      </c>
      <c r="I1663" t="s">
        <v>488</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ASRCMS202202</v>
      </c>
      <c r="T1663" s="957">
        <f t="shared" si="109"/>
        <v>45230</v>
      </c>
      <c r="U1663" t="str">
        <f t="shared" si="110"/>
        <v>Unaudited</v>
      </c>
    </row>
    <row r="1664" spans="1:21" x14ac:dyDescent="0.25">
      <c r="A1664" t="s">
        <v>438</v>
      </c>
      <c r="B1664" t="s">
        <v>1380</v>
      </c>
      <c r="C1664" t="s">
        <v>1381</v>
      </c>
      <c r="D1664" s="15">
        <v>1900</v>
      </c>
      <c r="E1664" s="121">
        <v>1</v>
      </c>
      <c r="F1664" t="s">
        <v>440</v>
      </c>
      <c r="G1664" s="121">
        <v>182</v>
      </c>
      <c r="H1664" t="s">
        <v>387</v>
      </c>
      <c r="I1664" t="s">
        <v>489</v>
      </c>
      <c r="J1664" t="s">
        <v>434</v>
      </c>
      <c r="K1664" t="s">
        <v>791</v>
      </c>
      <c r="L1664" s="755">
        <v>2.1</v>
      </c>
      <c r="M1664" t="s">
        <v>726</v>
      </c>
      <c r="N1664" s="680">
        <f t="shared" ca="1" si="111"/>
        <v>0</v>
      </c>
      <c r="O1664" s="680">
        <f t="shared" ca="1" si="111"/>
        <v>0</v>
      </c>
      <c r="P1664" s="680">
        <f t="shared" ca="1" si="111"/>
        <v>0</v>
      </c>
      <c r="Q1664" s="680">
        <f t="shared" ca="1" si="111"/>
        <v>0</v>
      </c>
      <c r="R1664" s="680">
        <f t="shared" ca="1" si="111"/>
        <v>0</v>
      </c>
      <c r="S1664" t="str">
        <f t="shared" si="108"/>
        <v>ASRCMS202202</v>
      </c>
      <c r="T1664" s="957">
        <f t="shared" si="109"/>
        <v>45230</v>
      </c>
      <c r="U1664" t="str">
        <f t="shared" si="110"/>
        <v>Unaudited</v>
      </c>
    </row>
    <row r="1665" spans="1:21" x14ac:dyDescent="0.25">
      <c r="A1665" t="s">
        <v>438</v>
      </c>
      <c r="B1665" t="s">
        <v>1380</v>
      </c>
      <c r="C1665" t="s">
        <v>1381</v>
      </c>
      <c r="D1665" s="15">
        <v>1900</v>
      </c>
      <c r="E1665" s="121">
        <v>1</v>
      </c>
      <c r="F1665" t="s">
        <v>440</v>
      </c>
      <c r="G1665" s="121">
        <v>182</v>
      </c>
      <c r="H1665" t="s">
        <v>387</v>
      </c>
      <c r="I1665" t="s">
        <v>489</v>
      </c>
      <c r="J1665" t="s">
        <v>434</v>
      </c>
      <c r="K1665" t="s">
        <v>791</v>
      </c>
      <c r="L1665" s="755">
        <v>2.2000000000000002</v>
      </c>
      <c r="M1665" t="s">
        <v>727</v>
      </c>
      <c r="N1665" s="680">
        <f t="shared" ca="1" si="111"/>
        <v>0</v>
      </c>
      <c r="O1665" s="680">
        <f t="shared" ca="1" si="111"/>
        <v>0</v>
      </c>
      <c r="P1665" s="680">
        <f t="shared" ca="1" si="111"/>
        <v>0</v>
      </c>
      <c r="Q1665" s="680">
        <f t="shared" ca="1" si="111"/>
        <v>0</v>
      </c>
      <c r="R1665" s="680">
        <f t="shared" ca="1" si="111"/>
        <v>0</v>
      </c>
      <c r="S1665" t="str">
        <f t="shared" si="108"/>
        <v>ASRCMS202202</v>
      </c>
      <c r="T1665" s="957">
        <f t="shared" si="109"/>
        <v>45230</v>
      </c>
      <c r="U1665" t="str">
        <f t="shared" si="110"/>
        <v>Unaudited</v>
      </c>
    </row>
    <row r="1666" spans="1:21" x14ac:dyDescent="0.25">
      <c r="A1666" t="s">
        <v>438</v>
      </c>
      <c r="B1666" t="s">
        <v>1380</v>
      </c>
      <c r="C1666" t="s">
        <v>1381</v>
      </c>
      <c r="D1666" s="15">
        <v>1900</v>
      </c>
      <c r="E1666" s="121">
        <v>1</v>
      </c>
      <c r="F1666" t="s">
        <v>440</v>
      </c>
      <c r="G1666" s="121">
        <v>182</v>
      </c>
      <c r="H1666" t="s">
        <v>387</v>
      </c>
      <c r="I1666" t="s">
        <v>489</v>
      </c>
      <c r="J1666" t="s">
        <v>434</v>
      </c>
      <c r="K1666" t="s">
        <v>791</v>
      </c>
      <c r="L1666" s="755">
        <v>2.2999999999999998</v>
      </c>
      <c r="M1666" t="s">
        <v>728</v>
      </c>
      <c r="N1666" s="680">
        <f t="shared" ca="1" si="111"/>
        <v>0</v>
      </c>
      <c r="O1666" s="680">
        <f t="shared" ca="1" si="111"/>
        <v>0</v>
      </c>
      <c r="P1666" s="680">
        <f t="shared" ca="1" si="111"/>
        <v>0</v>
      </c>
      <c r="Q1666" s="680">
        <f t="shared" ca="1" si="111"/>
        <v>0</v>
      </c>
      <c r="R1666" s="680">
        <f t="shared" ca="1" si="111"/>
        <v>0</v>
      </c>
      <c r="S1666" t="str">
        <f t="shared" ref="S1666:S1729" si="112">file_name</f>
        <v>ASRCMS202202</v>
      </c>
      <c r="T1666" s="957">
        <f t="shared" ref="T1666:T1729" si="113">file_date</f>
        <v>45230</v>
      </c>
      <c r="U1666" t="str">
        <f t="shared" ref="U1666:U1729" si="114">status</f>
        <v>Unaudited</v>
      </c>
    </row>
    <row r="1667" spans="1:21" x14ac:dyDescent="0.25">
      <c r="A1667" t="s">
        <v>438</v>
      </c>
      <c r="B1667" t="s">
        <v>1380</v>
      </c>
      <c r="C1667" t="s">
        <v>1381</v>
      </c>
      <c r="D1667" s="15">
        <v>1900</v>
      </c>
      <c r="E1667" s="121">
        <v>1</v>
      </c>
      <c r="F1667" t="s">
        <v>440</v>
      </c>
      <c r="G1667" s="121">
        <v>182</v>
      </c>
      <c r="H1667" t="s">
        <v>387</v>
      </c>
      <c r="I1667" t="s">
        <v>489</v>
      </c>
      <c r="J1667" t="s">
        <v>434</v>
      </c>
      <c r="K1667" t="s">
        <v>791</v>
      </c>
      <c r="L1667" s="755">
        <v>2.4</v>
      </c>
      <c r="M1667" t="s">
        <v>729</v>
      </c>
      <c r="N1667" s="680">
        <f t="shared" ca="1" si="111"/>
        <v>0</v>
      </c>
      <c r="O1667" s="680">
        <f t="shared" ca="1" si="111"/>
        <v>0</v>
      </c>
      <c r="P1667" s="680">
        <f t="shared" ca="1" si="111"/>
        <v>0</v>
      </c>
      <c r="Q1667" s="680">
        <f t="shared" ca="1" si="111"/>
        <v>0</v>
      </c>
      <c r="R1667" s="680">
        <f t="shared" ca="1" si="111"/>
        <v>0</v>
      </c>
      <c r="S1667" t="str">
        <f t="shared" si="112"/>
        <v>ASRCMS202202</v>
      </c>
      <c r="T1667" s="957">
        <f t="shared" si="113"/>
        <v>45230</v>
      </c>
      <c r="U1667" t="str">
        <f t="shared" si="114"/>
        <v>Unaudited</v>
      </c>
    </row>
    <row r="1668" spans="1:21" x14ac:dyDescent="0.25">
      <c r="A1668" t="s">
        <v>438</v>
      </c>
      <c r="B1668" t="s">
        <v>1380</v>
      </c>
      <c r="C1668" t="s">
        <v>1381</v>
      </c>
      <c r="D1668" s="15">
        <v>1900</v>
      </c>
      <c r="E1668" s="121">
        <v>1</v>
      </c>
      <c r="F1668" t="s">
        <v>440</v>
      </c>
      <c r="G1668" s="121">
        <v>182</v>
      </c>
      <c r="H1668" t="s">
        <v>387</v>
      </c>
      <c r="I1668" t="s">
        <v>489</v>
      </c>
      <c r="J1668" t="s">
        <v>434</v>
      </c>
      <c r="K1668" t="s">
        <v>791</v>
      </c>
      <c r="L1668" s="755">
        <v>2.5</v>
      </c>
      <c r="M1668" t="s">
        <v>771</v>
      </c>
      <c r="N1668" s="680">
        <f t="shared" ca="1" si="111"/>
        <v>0</v>
      </c>
      <c r="O1668" s="680">
        <f t="shared" ca="1" si="111"/>
        <v>0</v>
      </c>
      <c r="P1668" s="680">
        <f t="shared" ca="1" si="111"/>
        <v>0</v>
      </c>
      <c r="Q1668" s="680">
        <f t="shared" ca="1" si="111"/>
        <v>0</v>
      </c>
      <c r="R1668" s="680">
        <f t="shared" ca="1" si="111"/>
        <v>0</v>
      </c>
      <c r="S1668" t="str">
        <f t="shared" si="112"/>
        <v>ASRCMS202202</v>
      </c>
      <c r="T1668" s="957">
        <f t="shared" si="113"/>
        <v>45230</v>
      </c>
      <c r="U1668" t="str">
        <f t="shared" si="114"/>
        <v>Unaudited</v>
      </c>
    </row>
    <row r="1669" spans="1:21" x14ac:dyDescent="0.25">
      <c r="A1669" t="s">
        <v>438</v>
      </c>
      <c r="B1669" t="s">
        <v>1380</v>
      </c>
      <c r="C1669" t="s">
        <v>1381</v>
      </c>
      <c r="D1669" s="15">
        <v>1900</v>
      </c>
      <c r="E1669" s="121">
        <v>1</v>
      </c>
      <c r="F1669" t="s">
        <v>440</v>
      </c>
      <c r="G1669" s="121">
        <v>182</v>
      </c>
      <c r="H1669" t="s">
        <v>387</v>
      </c>
      <c r="I1669" t="s">
        <v>489</v>
      </c>
      <c r="J1669" t="s">
        <v>434</v>
      </c>
      <c r="K1669" t="s">
        <v>791</v>
      </c>
      <c r="L1669" s="755">
        <v>2.6</v>
      </c>
      <c r="M1669" t="s">
        <v>187</v>
      </c>
      <c r="N1669" s="680">
        <f t="shared" ca="1" si="111"/>
        <v>0</v>
      </c>
      <c r="O1669" s="680">
        <f t="shared" ca="1" si="111"/>
        <v>0</v>
      </c>
      <c r="P1669" s="680">
        <f t="shared" ca="1" si="111"/>
        <v>0</v>
      </c>
      <c r="Q1669" s="680">
        <f t="shared" ca="1" si="111"/>
        <v>0</v>
      </c>
      <c r="R1669" s="680">
        <f t="shared" ca="1" si="111"/>
        <v>0</v>
      </c>
      <c r="S1669" t="str">
        <f t="shared" si="112"/>
        <v>ASRCMS202202</v>
      </c>
      <c r="T1669" s="957">
        <f t="shared" si="113"/>
        <v>45230</v>
      </c>
      <c r="U1669" t="str">
        <f t="shared" si="114"/>
        <v>Unaudited</v>
      </c>
    </row>
    <row r="1670" spans="1:21" x14ac:dyDescent="0.25">
      <c r="A1670" t="s">
        <v>438</v>
      </c>
      <c r="B1670" t="s">
        <v>1380</v>
      </c>
      <c r="C1670" t="s">
        <v>1381</v>
      </c>
      <c r="D1670" s="15">
        <v>1900</v>
      </c>
      <c r="E1670" s="121">
        <v>1</v>
      </c>
      <c r="F1670" t="s">
        <v>440</v>
      </c>
      <c r="G1670" s="121">
        <v>182</v>
      </c>
      <c r="H1670" t="s">
        <v>387</v>
      </c>
      <c r="I1670" t="s">
        <v>489</v>
      </c>
      <c r="J1670" t="s">
        <v>434</v>
      </c>
      <c r="K1670" t="s">
        <v>791</v>
      </c>
      <c r="L1670" s="755">
        <v>2.7</v>
      </c>
      <c r="M1670" t="s">
        <v>792</v>
      </c>
      <c r="N1670" s="680">
        <f t="shared" ca="1" si="111"/>
        <v>0</v>
      </c>
      <c r="O1670" s="680">
        <f t="shared" ca="1" si="111"/>
        <v>0</v>
      </c>
      <c r="P1670" s="680">
        <f t="shared" ca="1" si="111"/>
        <v>0</v>
      </c>
      <c r="Q1670" s="680">
        <f t="shared" ca="1" si="111"/>
        <v>0</v>
      </c>
      <c r="R1670" s="680">
        <f t="shared" ca="1" si="111"/>
        <v>0</v>
      </c>
      <c r="S1670" t="str">
        <f t="shared" si="112"/>
        <v>ASRCMS202202</v>
      </c>
      <c r="T1670" s="957">
        <f t="shared" si="113"/>
        <v>45230</v>
      </c>
      <c r="U1670" t="str">
        <f t="shared" si="114"/>
        <v>Unaudited</v>
      </c>
    </row>
    <row r="1671" spans="1:21" x14ac:dyDescent="0.25">
      <c r="A1671" t="s">
        <v>438</v>
      </c>
      <c r="B1671" t="s">
        <v>1380</v>
      </c>
      <c r="C1671" t="s">
        <v>1381</v>
      </c>
      <c r="D1671" s="15">
        <v>1900</v>
      </c>
      <c r="E1671" s="121">
        <v>1</v>
      </c>
      <c r="F1671" t="s">
        <v>440</v>
      </c>
      <c r="G1671" s="121">
        <v>182</v>
      </c>
      <c r="H1671" t="s">
        <v>387</v>
      </c>
      <c r="I1671" t="s">
        <v>489</v>
      </c>
      <c r="J1671" t="s">
        <v>434</v>
      </c>
      <c r="K1671" t="s">
        <v>791</v>
      </c>
      <c r="L1671" s="755">
        <v>2.8</v>
      </c>
      <c r="M1671" t="s">
        <v>793</v>
      </c>
      <c r="N1671" s="680">
        <f t="shared" ca="1" si="111"/>
        <v>0</v>
      </c>
      <c r="O1671" s="680">
        <f t="shared" ca="1" si="111"/>
        <v>0</v>
      </c>
      <c r="P1671" s="680">
        <f t="shared" ca="1" si="111"/>
        <v>0</v>
      </c>
      <c r="Q1671" s="680">
        <f t="shared" ca="1" si="111"/>
        <v>0</v>
      </c>
      <c r="R1671" s="680">
        <f t="shared" ca="1" si="111"/>
        <v>0</v>
      </c>
      <c r="S1671" t="str">
        <f t="shared" si="112"/>
        <v>ASRCMS202202</v>
      </c>
      <c r="T1671" s="957">
        <f t="shared" si="113"/>
        <v>45230</v>
      </c>
      <c r="U1671" t="str">
        <f t="shared" si="114"/>
        <v>Unaudited</v>
      </c>
    </row>
    <row r="1672" spans="1:21" x14ac:dyDescent="0.25">
      <c r="A1672" t="s">
        <v>438</v>
      </c>
      <c r="B1672" t="s">
        <v>1380</v>
      </c>
      <c r="C1672" t="s">
        <v>1381</v>
      </c>
      <c r="D1672" s="15">
        <v>1900</v>
      </c>
      <c r="E1672" s="121">
        <v>1</v>
      </c>
      <c r="F1672" t="s">
        <v>440</v>
      </c>
      <c r="G1672" s="121">
        <v>182</v>
      </c>
      <c r="H1672" t="s">
        <v>387</v>
      </c>
      <c r="I1672" t="s">
        <v>489</v>
      </c>
      <c r="J1672" t="s">
        <v>434</v>
      </c>
      <c r="K1672" t="s">
        <v>791</v>
      </c>
      <c r="L1672" s="755">
        <v>2.9</v>
      </c>
      <c r="M1672" t="s">
        <v>774</v>
      </c>
      <c r="N1672" s="680">
        <f t="shared" ca="1" si="111"/>
        <v>0</v>
      </c>
      <c r="O1672" s="680">
        <f t="shared" ca="1" si="111"/>
        <v>0</v>
      </c>
      <c r="P1672" s="680">
        <f t="shared" ca="1" si="111"/>
        <v>0</v>
      </c>
      <c r="Q1672" s="680">
        <f t="shared" ca="1" si="111"/>
        <v>0</v>
      </c>
      <c r="R1672" s="680">
        <f t="shared" ca="1" si="111"/>
        <v>0</v>
      </c>
      <c r="S1672" t="str">
        <f t="shared" si="112"/>
        <v>ASRCMS202202</v>
      </c>
      <c r="T1672" s="957">
        <f t="shared" si="113"/>
        <v>45230</v>
      </c>
      <c r="U1672" t="str">
        <f t="shared" si="114"/>
        <v>Unaudited</v>
      </c>
    </row>
    <row r="1673" spans="1:21" x14ac:dyDescent="0.25">
      <c r="A1673" t="s">
        <v>438</v>
      </c>
      <c r="B1673" t="s">
        <v>1380</v>
      </c>
      <c r="C1673" t="s">
        <v>1381</v>
      </c>
      <c r="D1673" s="15">
        <v>1900</v>
      </c>
      <c r="E1673" s="121">
        <v>1</v>
      </c>
      <c r="F1673" t="s">
        <v>440</v>
      </c>
      <c r="G1673" s="121">
        <v>182</v>
      </c>
      <c r="H1673" t="s">
        <v>387</v>
      </c>
      <c r="I1673" t="s">
        <v>489</v>
      </c>
      <c r="J1673" t="s">
        <v>434</v>
      </c>
      <c r="K1673" t="s">
        <v>224</v>
      </c>
      <c r="L1673" s="755">
        <v>2.11</v>
      </c>
      <c r="M1673" t="s">
        <v>229</v>
      </c>
      <c r="N1673" s="680">
        <f t="shared" ca="1" si="111"/>
        <v>0</v>
      </c>
      <c r="O1673" s="680">
        <f t="shared" ca="1" si="111"/>
        <v>0</v>
      </c>
      <c r="P1673" s="680">
        <f t="shared" ca="1" si="111"/>
        <v>0</v>
      </c>
      <c r="Q1673" s="680">
        <f t="shared" ca="1" si="111"/>
        <v>0</v>
      </c>
      <c r="R1673" s="680">
        <f t="shared" ca="1" si="111"/>
        <v>0</v>
      </c>
      <c r="S1673" t="str">
        <f t="shared" si="112"/>
        <v>ASRCMS202202</v>
      </c>
      <c r="T1673" s="957">
        <f t="shared" si="113"/>
        <v>45230</v>
      </c>
      <c r="U1673" t="str">
        <f t="shared" si="114"/>
        <v>Unaudited</v>
      </c>
    </row>
    <row r="1674" spans="1:21" x14ac:dyDescent="0.25">
      <c r="A1674" t="s">
        <v>438</v>
      </c>
      <c r="B1674" t="s">
        <v>1380</v>
      </c>
      <c r="C1674" t="s">
        <v>1381</v>
      </c>
      <c r="D1674" s="15">
        <v>1900</v>
      </c>
      <c r="E1674" s="121">
        <v>1</v>
      </c>
      <c r="F1674" t="s">
        <v>440</v>
      </c>
      <c r="G1674" s="121">
        <v>182</v>
      </c>
      <c r="H1674" t="s">
        <v>387</v>
      </c>
      <c r="I1674" t="s">
        <v>489</v>
      </c>
      <c r="J1674" t="s">
        <v>434</v>
      </c>
      <c r="K1674" t="s">
        <v>224</v>
      </c>
      <c r="L1674" s="755">
        <v>2.12</v>
      </c>
      <c r="M1674" t="s">
        <v>555</v>
      </c>
      <c r="N1674" s="680">
        <f t="shared" ca="1" si="111"/>
        <v>0</v>
      </c>
      <c r="O1674" s="680">
        <f t="shared" ca="1" si="111"/>
        <v>0</v>
      </c>
      <c r="P1674" s="680">
        <f t="shared" ca="1" si="111"/>
        <v>0</v>
      </c>
      <c r="Q1674" s="680">
        <f t="shared" ca="1" si="111"/>
        <v>0</v>
      </c>
      <c r="R1674" s="680">
        <f t="shared" ca="1" si="111"/>
        <v>0</v>
      </c>
      <c r="S1674" t="str">
        <f t="shared" si="112"/>
        <v>ASRCMS202202</v>
      </c>
      <c r="T1674" s="957">
        <f t="shared" si="113"/>
        <v>45230</v>
      </c>
      <c r="U1674" t="str">
        <f t="shared" si="114"/>
        <v>Unaudited</v>
      </c>
    </row>
    <row r="1675" spans="1:21" x14ac:dyDescent="0.25">
      <c r="A1675" t="s">
        <v>438</v>
      </c>
      <c r="B1675" t="s">
        <v>1380</v>
      </c>
      <c r="C1675" t="s">
        <v>1381</v>
      </c>
      <c r="D1675" s="15">
        <v>1900</v>
      </c>
      <c r="E1675" s="121">
        <v>1</v>
      </c>
      <c r="F1675" t="s">
        <v>440</v>
      </c>
      <c r="G1675" s="121">
        <v>182</v>
      </c>
      <c r="H1675" t="s">
        <v>387</v>
      </c>
      <c r="I1675" t="s">
        <v>489</v>
      </c>
      <c r="J1675" t="s">
        <v>434</v>
      </c>
      <c r="K1675" t="s">
        <v>224</v>
      </c>
      <c r="L1675" s="755">
        <v>2.13</v>
      </c>
      <c r="M1675" t="s">
        <v>230</v>
      </c>
      <c r="N1675" s="680">
        <f t="shared" ca="1" si="111"/>
        <v>0</v>
      </c>
      <c r="O1675" s="680">
        <f t="shared" ca="1" si="111"/>
        <v>0</v>
      </c>
      <c r="P1675" s="680">
        <f t="shared" ca="1" si="111"/>
        <v>0</v>
      </c>
      <c r="Q1675" s="680">
        <f t="shared" ca="1" si="111"/>
        <v>0</v>
      </c>
      <c r="R1675" s="680">
        <f t="shared" ca="1" si="111"/>
        <v>0</v>
      </c>
      <c r="S1675" t="str">
        <f t="shared" si="112"/>
        <v>ASRCMS202202</v>
      </c>
      <c r="T1675" s="957">
        <f t="shared" si="113"/>
        <v>45230</v>
      </c>
      <c r="U1675" t="str">
        <f t="shared" si="114"/>
        <v>Unaudited</v>
      </c>
    </row>
    <row r="1676" spans="1:21" x14ac:dyDescent="0.25">
      <c r="A1676" t="s">
        <v>438</v>
      </c>
      <c r="B1676" t="s">
        <v>1380</v>
      </c>
      <c r="C1676" t="s">
        <v>1381</v>
      </c>
      <c r="D1676" s="15">
        <v>1900</v>
      </c>
      <c r="E1676" s="121">
        <v>1</v>
      </c>
      <c r="F1676" t="s">
        <v>440</v>
      </c>
      <c r="G1676" s="121">
        <v>182</v>
      </c>
      <c r="H1676" t="s">
        <v>387</v>
      </c>
      <c r="I1676" t="s">
        <v>489</v>
      </c>
      <c r="J1676" t="s">
        <v>434</v>
      </c>
      <c r="K1676" t="s">
        <v>224</v>
      </c>
      <c r="L1676" s="755">
        <v>2.14</v>
      </c>
      <c r="M1676" t="s">
        <v>559</v>
      </c>
      <c r="N1676" s="680">
        <f t="shared" ca="1" si="111"/>
        <v>0</v>
      </c>
      <c r="O1676" s="680">
        <f t="shared" ca="1" si="111"/>
        <v>0</v>
      </c>
      <c r="P1676" s="680">
        <f t="shared" ca="1" si="111"/>
        <v>0</v>
      </c>
      <c r="Q1676" s="680">
        <f t="shared" ca="1" si="111"/>
        <v>0</v>
      </c>
      <c r="R1676" s="680">
        <f t="shared" ca="1" si="111"/>
        <v>0</v>
      </c>
      <c r="S1676" t="str">
        <f t="shared" si="112"/>
        <v>ASRCMS202202</v>
      </c>
      <c r="T1676" s="957">
        <f t="shared" si="113"/>
        <v>45230</v>
      </c>
      <c r="U1676" t="str">
        <f t="shared" si="114"/>
        <v>Unaudited</v>
      </c>
    </row>
    <row r="1677" spans="1:21" x14ac:dyDescent="0.25">
      <c r="A1677" t="s">
        <v>438</v>
      </c>
      <c r="B1677" t="s">
        <v>1380</v>
      </c>
      <c r="C1677" t="s">
        <v>1381</v>
      </c>
      <c r="D1677" s="15">
        <v>1900</v>
      </c>
      <c r="E1677" s="121">
        <v>1</v>
      </c>
      <c r="F1677" t="s">
        <v>440</v>
      </c>
      <c r="G1677" s="121">
        <v>182</v>
      </c>
      <c r="H1677" t="s">
        <v>387</v>
      </c>
      <c r="I1677" t="s">
        <v>489</v>
      </c>
      <c r="J1677" t="s">
        <v>434</v>
      </c>
      <c r="K1677" t="s">
        <v>224</v>
      </c>
      <c r="L1677" s="755">
        <v>2.15</v>
      </c>
      <c r="M1677" t="s">
        <v>20</v>
      </c>
      <c r="N1677" s="680">
        <f t="shared" ca="1" si="111"/>
        <v>0</v>
      </c>
      <c r="O1677" s="680">
        <f t="shared" ca="1" si="111"/>
        <v>0</v>
      </c>
      <c r="P1677" s="680">
        <f t="shared" ca="1" si="111"/>
        <v>0</v>
      </c>
      <c r="Q1677" s="680">
        <f t="shared" ca="1" si="111"/>
        <v>0</v>
      </c>
      <c r="R1677" s="680">
        <f t="shared" ca="1" si="111"/>
        <v>0</v>
      </c>
      <c r="S1677" t="str">
        <f t="shared" si="112"/>
        <v>ASRCMS202202</v>
      </c>
      <c r="T1677" s="957">
        <f t="shared" si="113"/>
        <v>45230</v>
      </c>
      <c r="U1677" t="str">
        <f t="shared" si="114"/>
        <v>Unaudited</v>
      </c>
    </row>
    <row r="1678" spans="1:21" x14ac:dyDescent="0.25">
      <c r="A1678" t="s">
        <v>438</v>
      </c>
      <c r="B1678" t="s">
        <v>1380</v>
      </c>
      <c r="C1678" t="s">
        <v>1381</v>
      </c>
      <c r="D1678" s="15">
        <v>1900</v>
      </c>
      <c r="E1678" s="121">
        <v>1</v>
      </c>
      <c r="F1678" t="s">
        <v>440</v>
      </c>
      <c r="G1678" s="121">
        <v>182</v>
      </c>
      <c r="H1678" t="s">
        <v>387</v>
      </c>
      <c r="I1678" t="s">
        <v>489</v>
      </c>
      <c r="J1678" t="s">
        <v>434</v>
      </c>
      <c r="K1678" t="s">
        <v>224</v>
      </c>
      <c r="L1678" s="755">
        <v>2.16</v>
      </c>
      <c r="M1678" t="s">
        <v>794</v>
      </c>
      <c r="N1678" s="680">
        <f t="shared" ca="1" si="111"/>
        <v>0</v>
      </c>
      <c r="O1678" s="680">
        <f t="shared" ca="1" si="111"/>
        <v>0</v>
      </c>
      <c r="P1678" s="680">
        <f t="shared" ca="1" si="111"/>
        <v>0</v>
      </c>
      <c r="Q1678" s="680">
        <f t="shared" ca="1" si="111"/>
        <v>0</v>
      </c>
      <c r="R1678" s="680">
        <f t="shared" ca="1" si="111"/>
        <v>0</v>
      </c>
      <c r="S1678" t="str">
        <f t="shared" si="112"/>
        <v>ASRCMS202202</v>
      </c>
      <c r="T1678" s="957">
        <f t="shared" si="113"/>
        <v>45230</v>
      </c>
      <c r="U1678" t="str">
        <f t="shared" si="114"/>
        <v>Unaudited</v>
      </c>
    </row>
    <row r="1679" spans="1:21" x14ac:dyDescent="0.25">
      <c r="A1679" t="s">
        <v>438</v>
      </c>
      <c r="B1679" t="s">
        <v>1380</v>
      </c>
      <c r="C1679" t="s">
        <v>1381</v>
      </c>
      <c r="D1679" s="15">
        <v>1900</v>
      </c>
      <c r="E1679" s="121">
        <v>1</v>
      </c>
      <c r="F1679" t="s">
        <v>440</v>
      </c>
      <c r="G1679" s="121">
        <v>182</v>
      </c>
      <c r="H1679" t="s">
        <v>387</v>
      </c>
      <c r="I1679" t="s">
        <v>489</v>
      </c>
      <c r="J1679" t="s">
        <v>434</v>
      </c>
      <c r="K1679" t="s">
        <v>224</v>
      </c>
      <c r="L1679" s="755">
        <v>2.17</v>
      </c>
      <c r="M1679" t="s">
        <v>1047</v>
      </c>
      <c r="N1679" s="680">
        <f t="shared" ca="1" si="111"/>
        <v>0</v>
      </c>
      <c r="O1679" s="680">
        <f t="shared" ca="1" si="111"/>
        <v>0</v>
      </c>
      <c r="P1679" s="680">
        <f t="shared" ca="1" si="111"/>
        <v>0</v>
      </c>
      <c r="Q1679" s="680">
        <f t="shared" ca="1" si="111"/>
        <v>0</v>
      </c>
      <c r="R1679" s="680">
        <f t="shared" ca="1" si="111"/>
        <v>0</v>
      </c>
      <c r="S1679" t="str">
        <f t="shared" si="112"/>
        <v>ASRCMS202202</v>
      </c>
      <c r="T1679" s="957">
        <f t="shared" si="113"/>
        <v>45230</v>
      </c>
      <c r="U1679" t="str">
        <f t="shared" si="114"/>
        <v>Unaudited</v>
      </c>
    </row>
    <row r="1680" spans="1:21" x14ac:dyDescent="0.25">
      <c r="A1680" t="s">
        <v>438</v>
      </c>
      <c r="B1680" t="s">
        <v>1380</v>
      </c>
      <c r="C1680" t="s">
        <v>1381</v>
      </c>
      <c r="D1680" s="15">
        <v>1900</v>
      </c>
      <c r="E1680" s="121">
        <v>1</v>
      </c>
      <c r="F1680" t="s">
        <v>440</v>
      </c>
      <c r="G1680" s="121">
        <v>182</v>
      </c>
      <c r="H1680" t="s">
        <v>387</v>
      </c>
      <c r="I1680" t="s">
        <v>489</v>
      </c>
      <c r="J1680" t="s">
        <v>434</v>
      </c>
      <c r="K1680" t="s">
        <v>224</v>
      </c>
      <c r="L1680" s="755">
        <v>2.1800000000000002</v>
      </c>
      <c r="M1680" t="s">
        <v>651</v>
      </c>
      <c r="N1680" s="680">
        <f t="shared" ca="1" si="111"/>
        <v>0</v>
      </c>
      <c r="O1680" s="680">
        <f t="shared" ca="1" si="111"/>
        <v>0</v>
      </c>
      <c r="P1680" s="680">
        <f t="shared" ca="1" si="111"/>
        <v>0</v>
      </c>
      <c r="Q1680" s="680">
        <f t="shared" ca="1" si="111"/>
        <v>0</v>
      </c>
      <c r="R1680" s="680">
        <f t="shared" ca="1" si="111"/>
        <v>0</v>
      </c>
      <c r="S1680" t="str">
        <f t="shared" si="112"/>
        <v>ASRCMS202202</v>
      </c>
      <c r="T1680" s="957">
        <f t="shared" si="113"/>
        <v>45230</v>
      </c>
      <c r="U1680" t="str">
        <f t="shared" si="114"/>
        <v>Unaudited</v>
      </c>
    </row>
    <row r="1681" spans="1:21" x14ac:dyDescent="0.25">
      <c r="A1681" t="s">
        <v>438</v>
      </c>
      <c r="B1681" t="s">
        <v>1380</v>
      </c>
      <c r="C1681" t="s">
        <v>1381</v>
      </c>
      <c r="D1681" s="15">
        <v>1900</v>
      </c>
      <c r="E1681" s="121">
        <v>1</v>
      </c>
      <c r="F1681" t="s">
        <v>440</v>
      </c>
      <c r="G1681" s="121">
        <v>182</v>
      </c>
      <c r="H1681" t="s">
        <v>387</v>
      </c>
      <c r="I1681" t="s">
        <v>489</v>
      </c>
      <c r="J1681" t="s">
        <v>434</v>
      </c>
      <c r="K1681" t="s">
        <v>224</v>
      </c>
      <c r="L1681" s="755">
        <v>2.19</v>
      </c>
      <c r="M1681" t="s">
        <v>219</v>
      </c>
      <c r="N1681" s="680">
        <f t="shared" ca="1" si="111"/>
        <v>0</v>
      </c>
      <c r="O1681" s="680">
        <f t="shared" ca="1" si="111"/>
        <v>0</v>
      </c>
      <c r="P1681" s="680">
        <f t="shared" ca="1" si="111"/>
        <v>0</v>
      </c>
      <c r="Q1681" s="680">
        <f t="shared" ca="1" si="111"/>
        <v>0</v>
      </c>
      <c r="R1681" s="680">
        <f t="shared" ca="1" si="111"/>
        <v>0</v>
      </c>
      <c r="S1681" t="str">
        <f t="shared" si="112"/>
        <v>ASRCMS202202</v>
      </c>
      <c r="T1681" s="957">
        <f t="shared" si="113"/>
        <v>45230</v>
      </c>
      <c r="U1681" t="str">
        <f t="shared" si="114"/>
        <v>Unaudited</v>
      </c>
    </row>
    <row r="1682" spans="1:21" x14ac:dyDescent="0.25">
      <c r="A1682" t="s">
        <v>438</v>
      </c>
      <c r="B1682" t="s">
        <v>1380</v>
      </c>
      <c r="C1682" t="s">
        <v>1381</v>
      </c>
      <c r="D1682" s="15">
        <v>1900</v>
      </c>
      <c r="E1682" s="121">
        <v>1</v>
      </c>
      <c r="F1682" t="s">
        <v>440</v>
      </c>
      <c r="G1682" s="121">
        <v>182</v>
      </c>
      <c r="H1682" t="s">
        <v>387</v>
      </c>
      <c r="I1682" t="s">
        <v>489</v>
      </c>
      <c r="J1682" t="s">
        <v>434</v>
      </c>
      <c r="K1682" t="s">
        <v>224</v>
      </c>
      <c r="L1682" s="755" t="s">
        <v>700</v>
      </c>
      <c r="M1682" t="s">
        <v>231</v>
      </c>
      <c r="N1682" s="680">
        <f t="shared" ca="1" si="111"/>
        <v>0</v>
      </c>
      <c r="O1682" s="680">
        <f t="shared" ca="1" si="111"/>
        <v>0</v>
      </c>
      <c r="P1682" s="680">
        <f t="shared" ca="1" si="111"/>
        <v>0</v>
      </c>
      <c r="Q1682" s="680">
        <f t="shared" ca="1" si="111"/>
        <v>0</v>
      </c>
      <c r="R1682" s="680">
        <f t="shared" ca="1" si="111"/>
        <v>0</v>
      </c>
      <c r="S1682" t="str">
        <f t="shared" si="112"/>
        <v>ASRCMS202202</v>
      </c>
      <c r="T1682" s="957">
        <f t="shared" si="113"/>
        <v>45230</v>
      </c>
      <c r="U1682" t="str">
        <f t="shared" si="114"/>
        <v>Unaudited</v>
      </c>
    </row>
    <row r="1683" spans="1:21" x14ac:dyDescent="0.25">
      <c r="A1683" t="s">
        <v>438</v>
      </c>
      <c r="B1683" t="s">
        <v>1380</v>
      </c>
      <c r="C1683" t="s">
        <v>1381</v>
      </c>
      <c r="D1683" s="15">
        <v>1900</v>
      </c>
      <c r="E1683" s="121">
        <v>1</v>
      </c>
      <c r="F1683" t="s">
        <v>440</v>
      </c>
      <c r="G1683" s="121">
        <v>182</v>
      </c>
      <c r="H1683" t="s">
        <v>387</v>
      </c>
      <c r="I1683" t="s">
        <v>489</v>
      </c>
      <c r="J1683" t="s">
        <v>434</v>
      </c>
      <c r="K1683" t="s">
        <v>224</v>
      </c>
      <c r="L1683" s="755">
        <v>2.21</v>
      </c>
      <c r="M1683" t="s">
        <v>467</v>
      </c>
      <c r="N1683" s="680">
        <f t="shared" ca="1" si="111"/>
        <v>0</v>
      </c>
      <c r="O1683" s="680">
        <f t="shared" ca="1" si="111"/>
        <v>0</v>
      </c>
      <c r="P1683" s="680">
        <f t="shared" ca="1" si="111"/>
        <v>0</v>
      </c>
      <c r="Q1683" s="680">
        <f t="shared" ca="1" si="111"/>
        <v>0</v>
      </c>
      <c r="R1683" s="680">
        <f t="shared" ca="1" si="111"/>
        <v>0</v>
      </c>
      <c r="S1683" t="str">
        <f t="shared" si="112"/>
        <v>ASRCMS202202</v>
      </c>
      <c r="T1683" s="957">
        <f t="shared" si="113"/>
        <v>45230</v>
      </c>
      <c r="U1683" t="str">
        <f t="shared" si="114"/>
        <v>Unaudited</v>
      </c>
    </row>
    <row r="1684" spans="1:21" x14ac:dyDescent="0.25">
      <c r="A1684" t="s">
        <v>438</v>
      </c>
      <c r="B1684" t="s">
        <v>1380</v>
      </c>
      <c r="C1684" t="s">
        <v>1381</v>
      </c>
      <c r="D1684" s="15">
        <v>1900</v>
      </c>
      <c r="E1684" s="121">
        <v>1</v>
      </c>
      <c r="F1684" t="s">
        <v>440</v>
      </c>
      <c r="G1684" s="121">
        <v>182</v>
      </c>
      <c r="H1684" t="s">
        <v>387</v>
      </c>
      <c r="I1684" t="s">
        <v>489</v>
      </c>
      <c r="J1684" t="s">
        <v>434</v>
      </c>
      <c r="K1684" t="s">
        <v>6</v>
      </c>
      <c r="L1684" s="755" t="s">
        <v>70</v>
      </c>
      <c r="M1684" t="s">
        <v>189</v>
      </c>
      <c r="N1684" s="680">
        <f t="shared" ca="1" si="111"/>
        <v>0</v>
      </c>
      <c r="O1684" s="680">
        <f t="shared" ca="1" si="111"/>
        <v>0</v>
      </c>
      <c r="P1684" s="680">
        <f t="shared" ca="1" si="111"/>
        <v>0</v>
      </c>
      <c r="Q1684" s="680">
        <f t="shared" ca="1" si="111"/>
        <v>0</v>
      </c>
      <c r="R1684" s="680">
        <f t="shared" ca="1" si="111"/>
        <v>0</v>
      </c>
      <c r="S1684" t="str">
        <f t="shared" si="112"/>
        <v>ASRCMS202202</v>
      </c>
      <c r="T1684" s="957">
        <f t="shared" si="113"/>
        <v>45230</v>
      </c>
      <c r="U1684" t="str">
        <f t="shared" si="114"/>
        <v>Unaudited</v>
      </c>
    </row>
    <row r="1685" spans="1:21" x14ac:dyDescent="0.25">
      <c r="A1685" t="s">
        <v>438</v>
      </c>
      <c r="B1685" t="s">
        <v>1380</v>
      </c>
      <c r="C1685" t="s">
        <v>1381</v>
      </c>
      <c r="D1685" s="15">
        <v>1900</v>
      </c>
      <c r="E1685" s="121">
        <v>1</v>
      </c>
      <c r="F1685" t="s">
        <v>440</v>
      </c>
      <c r="G1685" s="121">
        <v>182</v>
      </c>
      <c r="H1685" t="s">
        <v>387</v>
      </c>
      <c r="I1685" t="s">
        <v>489</v>
      </c>
      <c r="J1685" t="s">
        <v>434</v>
      </c>
      <c r="K1685" t="s">
        <v>6</v>
      </c>
      <c r="L1685" s="755" t="s">
        <v>71</v>
      </c>
      <c r="M1685" t="s">
        <v>232</v>
      </c>
      <c r="N1685" s="680">
        <f t="shared" ca="1" si="111"/>
        <v>0</v>
      </c>
      <c r="O1685" s="680">
        <f t="shared" ca="1" si="111"/>
        <v>0</v>
      </c>
      <c r="P1685" s="680">
        <f t="shared" ca="1" si="111"/>
        <v>0</v>
      </c>
      <c r="Q1685" s="680">
        <f t="shared" ca="1" si="111"/>
        <v>0</v>
      </c>
      <c r="R1685" s="680">
        <f t="shared" ca="1" si="111"/>
        <v>0</v>
      </c>
      <c r="S1685" t="str">
        <f t="shared" si="112"/>
        <v>ASRCMS202202</v>
      </c>
      <c r="T1685" s="957">
        <f t="shared" si="113"/>
        <v>45230</v>
      </c>
      <c r="U1685" t="str">
        <f t="shared" si="114"/>
        <v>Unaudited</v>
      </c>
    </row>
    <row r="1686" spans="1:21" x14ac:dyDescent="0.25">
      <c r="A1686" t="s">
        <v>438</v>
      </c>
      <c r="B1686" t="s">
        <v>1380</v>
      </c>
      <c r="C1686" t="s">
        <v>1381</v>
      </c>
      <c r="D1686" s="15">
        <v>1900</v>
      </c>
      <c r="E1686" s="121">
        <v>1</v>
      </c>
      <c r="F1686" t="s">
        <v>440</v>
      </c>
      <c r="G1686" s="121">
        <v>182</v>
      </c>
      <c r="H1686" t="s">
        <v>387</v>
      </c>
      <c r="I1686" t="s">
        <v>489</v>
      </c>
      <c r="J1686" t="s">
        <v>434</v>
      </c>
      <c r="K1686" t="s">
        <v>6</v>
      </c>
      <c r="L1686" s="755" t="s">
        <v>72</v>
      </c>
      <c r="M1686" t="s">
        <v>165</v>
      </c>
      <c r="N1686" s="680">
        <f t="shared" ca="1" si="111"/>
        <v>0</v>
      </c>
      <c r="O1686" s="680">
        <f t="shared" ca="1" si="111"/>
        <v>0</v>
      </c>
      <c r="P1686" s="680">
        <f t="shared" ca="1" si="111"/>
        <v>0</v>
      </c>
      <c r="Q1686" s="680">
        <f t="shared" ca="1" si="111"/>
        <v>0</v>
      </c>
      <c r="R1686" s="680">
        <f t="shared" ca="1" si="111"/>
        <v>0</v>
      </c>
      <c r="S1686" t="str">
        <f t="shared" si="112"/>
        <v>ASRCMS202202</v>
      </c>
      <c r="T1686" s="957">
        <f t="shared" si="113"/>
        <v>45230</v>
      </c>
      <c r="U1686" t="str">
        <f t="shared" si="114"/>
        <v>Unaudited</v>
      </c>
    </row>
    <row r="1687" spans="1:21" x14ac:dyDescent="0.25">
      <c r="A1687" t="s">
        <v>438</v>
      </c>
      <c r="B1687" t="s">
        <v>1380</v>
      </c>
      <c r="C1687" t="s">
        <v>1381</v>
      </c>
      <c r="D1687" s="15">
        <v>1900</v>
      </c>
      <c r="E1687" s="121">
        <v>1</v>
      </c>
      <c r="F1687" t="s">
        <v>440</v>
      </c>
      <c r="G1687" s="121">
        <v>182</v>
      </c>
      <c r="H1687" t="s">
        <v>387</v>
      </c>
      <c r="I1687" t="s">
        <v>489</v>
      </c>
      <c r="J1687" t="s">
        <v>434</v>
      </c>
      <c r="K1687" t="s">
        <v>6</v>
      </c>
      <c r="L1687" s="755">
        <v>3.4</v>
      </c>
      <c r="M1687" t="s">
        <v>462</v>
      </c>
      <c r="N1687" s="680">
        <f t="shared" ca="1" si="111"/>
        <v>0</v>
      </c>
      <c r="O1687" s="680">
        <f t="shared" ca="1" si="111"/>
        <v>0</v>
      </c>
      <c r="P1687" s="680">
        <f t="shared" ca="1" si="111"/>
        <v>0</v>
      </c>
      <c r="Q1687" s="680">
        <f t="shared" ca="1" si="111"/>
        <v>0</v>
      </c>
      <c r="R1687" s="680">
        <f t="shared" ca="1" si="111"/>
        <v>0</v>
      </c>
      <c r="S1687" t="str">
        <f t="shared" si="112"/>
        <v>ASRCMS202202</v>
      </c>
      <c r="T1687" s="957">
        <f t="shared" si="113"/>
        <v>45230</v>
      </c>
      <c r="U1687" t="str">
        <f t="shared" si="114"/>
        <v>Unaudited</v>
      </c>
    </row>
    <row r="1688" spans="1:21" x14ac:dyDescent="0.25">
      <c r="A1688" t="s">
        <v>438</v>
      </c>
      <c r="B1688" t="s">
        <v>1380</v>
      </c>
      <c r="C1688" t="s">
        <v>1381</v>
      </c>
      <c r="D1688" s="15">
        <v>1900</v>
      </c>
      <c r="E1688" s="121">
        <v>1</v>
      </c>
      <c r="F1688" t="s">
        <v>440</v>
      </c>
      <c r="G1688" s="121">
        <v>182</v>
      </c>
      <c r="H1688" t="s">
        <v>387</v>
      </c>
      <c r="I1688" t="s">
        <v>489</v>
      </c>
      <c r="J1688" t="s">
        <v>434</v>
      </c>
      <c r="K1688" t="s">
        <v>435</v>
      </c>
      <c r="L1688" s="755">
        <v>4.5</v>
      </c>
      <c r="M1688" t="s">
        <v>32</v>
      </c>
      <c r="N1688" s="680">
        <f t="shared" ca="1" si="111"/>
        <v>0</v>
      </c>
      <c r="O1688" s="680">
        <f t="shared" ca="1" si="111"/>
        <v>0</v>
      </c>
      <c r="P1688" s="680">
        <f t="shared" ca="1" si="111"/>
        <v>0</v>
      </c>
      <c r="Q1688" s="680">
        <f t="shared" ca="1" si="111"/>
        <v>0</v>
      </c>
      <c r="R1688" s="680">
        <f t="shared" ca="1" si="111"/>
        <v>0</v>
      </c>
      <c r="S1688" t="str">
        <f t="shared" si="112"/>
        <v>ASRCMS202202</v>
      </c>
      <c r="T1688" s="957">
        <f t="shared" si="113"/>
        <v>45230</v>
      </c>
      <c r="U1688" t="str">
        <f t="shared" si="114"/>
        <v>Unaudited</v>
      </c>
    </row>
    <row r="1689" spans="1:21" x14ac:dyDescent="0.25">
      <c r="A1689" t="s">
        <v>438</v>
      </c>
      <c r="B1689" t="s">
        <v>1380</v>
      </c>
      <c r="C1689" t="s">
        <v>1381</v>
      </c>
      <c r="D1689" s="15">
        <v>1900</v>
      </c>
      <c r="E1689" s="121">
        <v>1</v>
      </c>
      <c r="F1689" t="s">
        <v>440</v>
      </c>
      <c r="G1689" s="121">
        <v>182</v>
      </c>
      <c r="H1689" t="s">
        <v>387</v>
      </c>
      <c r="I1689" t="s">
        <v>489</v>
      </c>
      <c r="J1689" t="s">
        <v>434</v>
      </c>
      <c r="K1689" t="s">
        <v>435</v>
      </c>
      <c r="L1689" s="755" t="s">
        <v>939</v>
      </c>
      <c r="M1689" t="s">
        <v>930</v>
      </c>
      <c r="N1689" s="680">
        <f t="shared" ca="1" si="111"/>
        <v>0</v>
      </c>
      <c r="O1689" s="680">
        <f t="shared" ca="1" si="111"/>
        <v>0</v>
      </c>
      <c r="P1689" s="680">
        <f t="shared" ca="1" si="111"/>
        <v>0</v>
      </c>
      <c r="Q1689" s="680">
        <f t="shared" ca="1" si="111"/>
        <v>0</v>
      </c>
      <c r="R1689" s="680">
        <f t="shared" ca="1" si="111"/>
        <v>0</v>
      </c>
      <c r="S1689" t="str">
        <f t="shared" si="112"/>
        <v>ASRCMS202202</v>
      </c>
      <c r="T1689" s="957">
        <f t="shared" si="113"/>
        <v>45230</v>
      </c>
      <c r="U1689" t="str">
        <f t="shared" si="114"/>
        <v>Unaudited</v>
      </c>
    </row>
    <row r="1690" spans="1:21" x14ac:dyDescent="0.25">
      <c r="A1690" t="s">
        <v>438</v>
      </c>
      <c r="B1690" t="s">
        <v>1380</v>
      </c>
      <c r="C1690" t="s">
        <v>1381</v>
      </c>
      <c r="D1690" s="15">
        <v>1900</v>
      </c>
      <c r="E1690" s="121">
        <v>1</v>
      </c>
      <c r="F1690" t="s">
        <v>440</v>
      </c>
      <c r="G1690" s="121">
        <v>182</v>
      </c>
      <c r="H1690" t="s">
        <v>387</v>
      </c>
      <c r="I1690" t="s">
        <v>489</v>
      </c>
      <c r="J1690" t="s">
        <v>434</v>
      </c>
      <c r="K1690" t="s">
        <v>435</v>
      </c>
      <c r="L1690" s="755" t="s">
        <v>194</v>
      </c>
      <c r="M1690" t="s">
        <v>40</v>
      </c>
      <c r="N1690" s="680">
        <f t="shared" ca="1" si="111"/>
        <v>0</v>
      </c>
      <c r="O1690" s="680">
        <f t="shared" ca="1" si="111"/>
        <v>0</v>
      </c>
      <c r="P1690" s="680">
        <f t="shared" ca="1" si="111"/>
        <v>0</v>
      </c>
      <c r="Q1690" s="680">
        <f t="shared" ca="1" si="111"/>
        <v>0</v>
      </c>
      <c r="R1690" s="680">
        <f t="shared" ca="1" si="111"/>
        <v>0</v>
      </c>
      <c r="S1690" t="str">
        <f t="shared" si="112"/>
        <v>ASRCMS202202</v>
      </c>
      <c r="T1690" s="957">
        <f t="shared" si="113"/>
        <v>45230</v>
      </c>
      <c r="U1690" t="str">
        <f t="shared" si="114"/>
        <v>Unaudited</v>
      </c>
    </row>
    <row r="1691" spans="1:21" x14ac:dyDescent="0.25">
      <c r="A1691" t="s">
        <v>438</v>
      </c>
      <c r="B1691" t="s">
        <v>1380</v>
      </c>
      <c r="C1691" t="s">
        <v>1381</v>
      </c>
      <c r="D1691" s="15">
        <v>1900</v>
      </c>
      <c r="E1691" s="121">
        <v>1</v>
      </c>
      <c r="F1691" t="s">
        <v>440</v>
      </c>
      <c r="G1691" s="121">
        <v>182</v>
      </c>
      <c r="H1691" t="s">
        <v>387</v>
      </c>
      <c r="I1691" t="s">
        <v>489</v>
      </c>
      <c r="J1691" t="s">
        <v>434</v>
      </c>
      <c r="K1691" t="s">
        <v>435</v>
      </c>
      <c r="L1691" s="755" t="s">
        <v>193</v>
      </c>
      <c r="M1691" t="s">
        <v>330</v>
      </c>
      <c r="N1691" s="680">
        <f t="shared" ca="1" si="111"/>
        <v>0</v>
      </c>
      <c r="O1691" s="680">
        <f t="shared" ca="1" si="111"/>
        <v>0</v>
      </c>
      <c r="P1691" s="680">
        <f t="shared" ca="1" si="111"/>
        <v>0</v>
      </c>
      <c r="Q1691" s="680">
        <f t="shared" ca="1" si="111"/>
        <v>0</v>
      </c>
      <c r="R1691" s="680">
        <f t="shared" ca="1" si="111"/>
        <v>0</v>
      </c>
      <c r="S1691" t="str">
        <f t="shared" si="112"/>
        <v>ASRCMS202202</v>
      </c>
      <c r="T1691" s="957">
        <f t="shared" si="113"/>
        <v>45230</v>
      </c>
      <c r="U1691" t="str">
        <f t="shared" si="114"/>
        <v>Unaudited</v>
      </c>
    </row>
    <row r="1692" spans="1:21" x14ac:dyDescent="0.25">
      <c r="A1692" t="s">
        <v>438</v>
      </c>
      <c r="B1692" t="s">
        <v>1380</v>
      </c>
      <c r="C1692" t="s">
        <v>1381</v>
      </c>
      <c r="D1692" s="15">
        <v>1900</v>
      </c>
      <c r="E1692" s="121">
        <v>1</v>
      </c>
      <c r="F1692" t="s">
        <v>440</v>
      </c>
      <c r="G1692" s="121">
        <v>182</v>
      </c>
      <c r="H1692" t="s">
        <v>387</v>
      </c>
      <c r="I1692" t="s">
        <v>489</v>
      </c>
      <c r="J1692" t="s">
        <v>451</v>
      </c>
      <c r="K1692" t="s">
        <v>436</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ASRCMS202202</v>
      </c>
      <c r="T1692" s="957">
        <f t="shared" si="113"/>
        <v>45230</v>
      </c>
      <c r="U1692" t="str">
        <f t="shared" si="114"/>
        <v>Unaudited</v>
      </c>
    </row>
    <row r="1693" spans="1:21" x14ac:dyDescent="0.25">
      <c r="A1693" t="s">
        <v>438</v>
      </c>
      <c r="B1693" t="s">
        <v>1380</v>
      </c>
      <c r="C1693" t="s">
        <v>1381</v>
      </c>
      <c r="D1693" s="15">
        <v>1900</v>
      </c>
      <c r="E1693" s="121">
        <v>1</v>
      </c>
      <c r="F1693" t="s">
        <v>440</v>
      </c>
      <c r="G1693" s="121">
        <v>182</v>
      </c>
      <c r="H1693" t="s">
        <v>387</v>
      </c>
      <c r="I1693" t="s">
        <v>489</v>
      </c>
      <c r="J1693" t="s">
        <v>451</v>
      </c>
      <c r="K1693" t="s">
        <v>436</v>
      </c>
      <c r="L1693" s="755" t="s">
        <v>80</v>
      </c>
      <c r="M1693" t="s">
        <v>98</v>
      </c>
      <c r="N1693" s="680">
        <f t="shared" ca="1" si="111"/>
        <v>0</v>
      </c>
      <c r="O1693" s="680">
        <f t="shared" ca="1" si="111"/>
        <v>0</v>
      </c>
      <c r="P1693" s="680">
        <f t="shared" ca="1" si="111"/>
        <v>0</v>
      </c>
      <c r="Q1693" s="680">
        <f t="shared" ca="1" si="111"/>
        <v>0</v>
      </c>
      <c r="R1693" s="680">
        <f t="shared" ca="1" si="111"/>
        <v>0</v>
      </c>
      <c r="S1693" t="str">
        <f t="shared" si="112"/>
        <v>ASRCMS202202</v>
      </c>
      <c r="T1693" s="957">
        <f t="shared" si="113"/>
        <v>45230</v>
      </c>
      <c r="U1693" t="str">
        <f t="shared" si="114"/>
        <v>Unaudited</v>
      </c>
    </row>
    <row r="1694" spans="1:21" x14ac:dyDescent="0.25">
      <c r="A1694" t="s">
        <v>438</v>
      </c>
      <c r="B1694" t="s">
        <v>1380</v>
      </c>
      <c r="C1694" t="s">
        <v>1381</v>
      </c>
      <c r="D1694" s="15">
        <v>1900</v>
      </c>
      <c r="E1694" s="121">
        <v>1</v>
      </c>
      <c r="F1694" t="s">
        <v>440</v>
      </c>
      <c r="G1694" s="121">
        <v>182</v>
      </c>
      <c r="H1694" t="s">
        <v>387</v>
      </c>
      <c r="I1694" t="s">
        <v>489</v>
      </c>
      <c r="J1694" t="s">
        <v>451</v>
      </c>
      <c r="K1694" t="s">
        <v>436</v>
      </c>
      <c r="L1694" s="755" t="s">
        <v>81</v>
      </c>
      <c r="M1694" t="s">
        <v>99</v>
      </c>
      <c r="N1694" s="680">
        <f t="shared" ca="1" si="111"/>
        <v>0</v>
      </c>
      <c r="O1694" s="680">
        <f t="shared" ca="1" si="111"/>
        <v>0</v>
      </c>
      <c r="P1694" s="680">
        <f t="shared" ca="1" si="111"/>
        <v>0</v>
      </c>
      <c r="Q1694" s="680">
        <f t="shared" ca="1" si="111"/>
        <v>0</v>
      </c>
      <c r="R1694" s="680">
        <f t="shared" ca="1" si="111"/>
        <v>0</v>
      </c>
      <c r="S1694" t="str">
        <f t="shared" si="112"/>
        <v>ASRCMS202202</v>
      </c>
      <c r="T1694" s="957">
        <f t="shared" si="113"/>
        <v>45230</v>
      </c>
      <c r="U1694" t="str">
        <f t="shared" si="114"/>
        <v>Unaudited</v>
      </c>
    </row>
    <row r="1695" spans="1:21" x14ac:dyDescent="0.25">
      <c r="A1695" t="s">
        <v>438</v>
      </c>
      <c r="B1695" t="s">
        <v>1380</v>
      </c>
      <c r="C1695" t="s">
        <v>1381</v>
      </c>
      <c r="D1695" s="15">
        <v>1900</v>
      </c>
      <c r="E1695" s="121">
        <v>1</v>
      </c>
      <c r="F1695" t="s">
        <v>440</v>
      </c>
      <c r="G1695" s="121">
        <v>182</v>
      </c>
      <c r="H1695" t="s">
        <v>387</v>
      </c>
      <c r="I1695" t="s">
        <v>489</v>
      </c>
      <c r="J1695" t="s">
        <v>451</v>
      </c>
      <c r="K1695" t="s">
        <v>436</v>
      </c>
      <c r="L1695" s="755" t="s">
        <v>82</v>
      </c>
      <c r="M1695" t="s">
        <v>100</v>
      </c>
      <c r="N1695" s="680">
        <f t="shared" ca="1" si="111"/>
        <v>0</v>
      </c>
      <c r="O1695" s="680">
        <f t="shared" ca="1" si="111"/>
        <v>0</v>
      </c>
      <c r="P1695" s="680">
        <f t="shared" ca="1" si="111"/>
        <v>0</v>
      </c>
      <c r="Q1695" s="680">
        <f t="shared" ca="1" si="111"/>
        <v>0</v>
      </c>
      <c r="R1695" s="680">
        <f t="shared" ca="1" si="111"/>
        <v>0</v>
      </c>
      <c r="S1695" t="str">
        <f t="shared" si="112"/>
        <v>ASRCMS202202</v>
      </c>
      <c r="T1695" s="957">
        <f t="shared" si="113"/>
        <v>45230</v>
      </c>
      <c r="U1695" t="str">
        <f t="shared" si="114"/>
        <v>Unaudited</v>
      </c>
    </row>
    <row r="1696" spans="1:21" x14ac:dyDescent="0.25">
      <c r="A1696" t="s">
        <v>438</v>
      </c>
      <c r="B1696" t="s">
        <v>1380</v>
      </c>
      <c r="C1696" t="s">
        <v>1381</v>
      </c>
      <c r="D1696" s="15">
        <v>1900</v>
      </c>
      <c r="E1696" s="121">
        <v>1</v>
      </c>
      <c r="F1696" t="s">
        <v>440</v>
      </c>
      <c r="G1696" s="121">
        <v>182</v>
      </c>
      <c r="H1696" t="s">
        <v>387</v>
      </c>
      <c r="I1696" t="s">
        <v>489</v>
      </c>
      <c r="J1696" t="s">
        <v>451</v>
      </c>
      <c r="K1696" t="s">
        <v>436</v>
      </c>
      <c r="L1696" s="755" t="s">
        <v>217</v>
      </c>
      <c r="M1696" t="s">
        <v>101</v>
      </c>
      <c r="N1696" s="680">
        <f t="shared" ca="1" si="111"/>
        <v>0</v>
      </c>
      <c r="O1696" s="680">
        <f t="shared" ca="1" si="111"/>
        <v>0</v>
      </c>
      <c r="P1696" s="680">
        <f t="shared" ca="1" si="111"/>
        <v>0</v>
      </c>
      <c r="Q1696" s="680">
        <f t="shared" ca="1" si="111"/>
        <v>0</v>
      </c>
      <c r="R1696" s="680">
        <f t="shared" ca="1" si="111"/>
        <v>0</v>
      </c>
      <c r="S1696" t="str">
        <f t="shared" si="112"/>
        <v>ASRCMS202202</v>
      </c>
      <c r="T1696" s="957">
        <f t="shared" si="113"/>
        <v>45230</v>
      </c>
      <c r="U1696" t="str">
        <f t="shared" si="114"/>
        <v>Unaudited</v>
      </c>
    </row>
    <row r="1697" spans="1:21" x14ac:dyDescent="0.25">
      <c r="A1697" t="s">
        <v>438</v>
      </c>
      <c r="B1697" t="s">
        <v>1380</v>
      </c>
      <c r="C1697" t="s">
        <v>1381</v>
      </c>
      <c r="D1697" s="15">
        <v>1900</v>
      </c>
      <c r="E1697" s="121">
        <v>1</v>
      </c>
      <c r="F1697" t="s">
        <v>440</v>
      </c>
      <c r="G1697" s="121">
        <v>182</v>
      </c>
      <c r="H1697" t="s">
        <v>387</v>
      </c>
      <c r="I1697" t="s">
        <v>489</v>
      </c>
      <c r="J1697" t="s">
        <v>451</v>
      </c>
      <c r="K1697" t="s">
        <v>436</v>
      </c>
      <c r="L1697" s="755" t="s">
        <v>216</v>
      </c>
      <c r="M1697" t="s">
        <v>28</v>
      </c>
      <c r="N1697" s="680">
        <f t="shared" ca="1" si="111"/>
        <v>0</v>
      </c>
      <c r="O1697" s="680">
        <f t="shared" ca="1" si="111"/>
        <v>0</v>
      </c>
      <c r="P1697" s="680">
        <f t="shared" ca="1" si="111"/>
        <v>0</v>
      </c>
      <c r="Q1697" s="680">
        <f t="shared" ca="1" si="111"/>
        <v>0</v>
      </c>
      <c r="R1697" s="680">
        <f t="shared" ca="1" si="111"/>
        <v>0</v>
      </c>
      <c r="S1697" t="str">
        <f t="shared" si="112"/>
        <v>ASRCMS202202</v>
      </c>
      <c r="T1697" s="957">
        <f t="shared" si="113"/>
        <v>45230</v>
      </c>
      <c r="U1697" t="str">
        <f t="shared" si="114"/>
        <v>Unaudited</v>
      </c>
    </row>
    <row r="1698" spans="1:21" x14ac:dyDescent="0.25">
      <c r="A1698" t="s">
        <v>438</v>
      </c>
      <c r="B1698" t="s">
        <v>1380</v>
      </c>
      <c r="C1698" t="s">
        <v>1381</v>
      </c>
      <c r="D1698" s="15">
        <v>1900</v>
      </c>
      <c r="E1698" s="121">
        <v>1</v>
      </c>
      <c r="F1698" t="s">
        <v>440</v>
      </c>
      <c r="G1698" s="121">
        <v>182</v>
      </c>
      <c r="H1698" t="s">
        <v>387</v>
      </c>
      <c r="I1698" t="s">
        <v>489</v>
      </c>
      <c r="J1698" t="s">
        <v>437</v>
      </c>
      <c r="K1698" t="s">
        <v>437</v>
      </c>
      <c r="L1698" s="755" t="s">
        <v>84</v>
      </c>
      <c r="M1698" t="s">
        <v>328</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ASRCMS202202</v>
      </c>
      <c r="T1698" s="957">
        <f t="shared" si="113"/>
        <v>45230</v>
      </c>
      <c r="U1698" t="str">
        <f t="shared" si="114"/>
        <v>Unaudited</v>
      </c>
    </row>
    <row r="1699" spans="1:21" x14ac:dyDescent="0.25">
      <c r="A1699" t="s">
        <v>438</v>
      </c>
      <c r="B1699" t="s">
        <v>1380</v>
      </c>
      <c r="C1699" t="s">
        <v>1381</v>
      </c>
      <c r="D1699" s="15">
        <v>1900</v>
      </c>
      <c r="E1699" s="121">
        <v>1</v>
      </c>
      <c r="F1699" t="s">
        <v>440</v>
      </c>
      <c r="G1699" s="121">
        <v>182</v>
      </c>
      <c r="H1699" t="s">
        <v>387</v>
      </c>
      <c r="I1699" t="s">
        <v>489</v>
      </c>
      <c r="J1699" t="s">
        <v>437</v>
      </c>
      <c r="K1699" t="s">
        <v>437</v>
      </c>
      <c r="L1699" s="755" t="s">
        <v>85</v>
      </c>
      <c r="M1699" t="s">
        <v>326</v>
      </c>
      <c r="N1699" s="680">
        <f t="shared" ca="1" si="115"/>
        <v>0</v>
      </c>
      <c r="O1699" s="680">
        <f t="shared" ca="1" si="115"/>
        <v>0</v>
      </c>
      <c r="P1699" s="680">
        <f t="shared" ca="1" si="115"/>
        <v>0</v>
      </c>
      <c r="Q1699" s="680">
        <f t="shared" ca="1" si="115"/>
        <v>0</v>
      </c>
      <c r="R1699" s="680">
        <f t="shared" ca="1" si="115"/>
        <v>0</v>
      </c>
      <c r="S1699" t="str">
        <f t="shared" si="112"/>
        <v>ASRCMS202202</v>
      </c>
      <c r="T1699" s="957">
        <f t="shared" si="113"/>
        <v>45230</v>
      </c>
      <c r="U1699" t="str">
        <f t="shared" si="114"/>
        <v>Unaudited</v>
      </c>
    </row>
    <row r="1700" spans="1:21" x14ac:dyDescent="0.25">
      <c r="A1700" t="s">
        <v>438</v>
      </c>
      <c r="B1700" t="s">
        <v>1380</v>
      </c>
      <c r="C1700" t="s">
        <v>1381</v>
      </c>
      <c r="D1700" s="15">
        <v>1900</v>
      </c>
      <c r="E1700" s="121">
        <v>1</v>
      </c>
      <c r="F1700" t="s">
        <v>440</v>
      </c>
      <c r="G1700" s="121">
        <v>182</v>
      </c>
      <c r="H1700" t="s">
        <v>387</v>
      </c>
      <c r="I1700" t="s">
        <v>489</v>
      </c>
      <c r="J1700" t="s">
        <v>437</v>
      </c>
      <c r="K1700" t="s">
        <v>437</v>
      </c>
      <c r="L1700" s="755" t="s">
        <v>86</v>
      </c>
      <c r="M1700" t="s">
        <v>495</v>
      </c>
      <c r="N1700" s="680">
        <f t="shared" ca="1" si="115"/>
        <v>0</v>
      </c>
      <c r="O1700" s="680">
        <f t="shared" ca="1" si="115"/>
        <v>0</v>
      </c>
      <c r="P1700" s="680">
        <f t="shared" ca="1" si="115"/>
        <v>0</v>
      </c>
      <c r="Q1700" s="680">
        <f t="shared" ca="1" si="115"/>
        <v>0</v>
      </c>
      <c r="R1700" s="680">
        <f t="shared" ca="1" si="115"/>
        <v>0</v>
      </c>
      <c r="S1700" t="str">
        <f t="shared" si="112"/>
        <v>ASRCMS202202</v>
      </c>
      <c r="T1700" s="957">
        <f t="shared" si="113"/>
        <v>45230</v>
      </c>
      <c r="U1700" t="str">
        <f t="shared" si="114"/>
        <v>Unaudited</v>
      </c>
    </row>
    <row r="1701" spans="1:21" x14ac:dyDescent="0.25">
      <c r="A1701" t="s">
        <v>438</v>
      </c>
      <c r="B1701" t="s">
        <v>1380</v>
      </c>
      <c r="C1701" t="s">
        <v>1381</v>
      </c>
      <c r="D1701" s="15">
        <v>1900</v>
      </c>
      <c r="E1701" s="121">
        <v>1</v>
      </c>
      <c r="F1701" t="s">
        <v>440</v>
      </c>
      <c r="G1701" s="121">
        <v>182</v>
      </c>
      <c r="H1701" t="s">
        <v>387</v>
      </c>
      <c r="I1701" t="s">
        <v>489</v>
      </c>
      <c r="J1701" t="s">
        <v>437</v>
      </c>
      <c r="K1701" t="s">
        <v>437</v>
      </c>
      <c r="L1701" s="755" t="s">
        <v>87</v>
      </c>
      <c r="M1701" t="s">
        <v>496</v>
      </c>
      <c r="N1701" s="680">
        <f t="shared" ca="1" si="115"/>
        <v>0</v>
      </c>
      <c r="O1701" s="680">
        <f t="shared" ca="1" si="115"/>
        <v>0</v>
      </c>
      <c r="P1701" s="680">
        <f t="shared" ca="1" si="115"/>
        <v>0</v>
      </c>
      <c r="Q1701" s="680">
        <f t="shared" ca="1" si="115"/>
        <v>0</v>
      </c>
      <c r="R1701" s="680">
        <f t="shared" ca="1" si="115"/>
        <v>0</v>
      </c>
      <c r="S1701" t="str">
        <f t="shared" si="112"/>
        <v>ASRCMS202202</v>
      </c>
      <c r="T1701" s="957">
        <f t="shared" si="113"/>
        <v>45230</v>
      </c>
      <c r="U1701" t="str">
        <f t="shared" si="114"/>
        <v>Unaudited</v>
      </c>
    </row>
    <row r="1702" spans="1:21" x14ac:dyDescent="0.25">
      <c r="A1702" t="s">
        <v>438</v>
      </c>
      <c r="B1702" t="s">
        <v>1380</v>
      </c>
      <c r="C1702" t="s">
        <v>1381</v>
      </c>
      <c r="D1702" s="15">
        <v>1900</v>
      </c>
      <c r="E1702" s="121">
        <v>1</v>
      </c>
      <c r="F1702" t="s">
        <v>440</v>
      </c>
      <c r="G1702" s="121">
        <v>182</v>
      </c>
      <c r="H1702" t="s">
        <v>387</v>
      </c>
      <c r="I1702" t="s">
        <v>489</v>
      </c>
      <c r="J1702" t="s">
        <v>437</v>
      </c>
      <c r="K1702" t="s">
        <v>437</v>
      </c>
      <c r="L1702" s="755" t="s">
        <v>214</v>
      </c>
      <c r="M1702" t="s">
        <v>497</v>
      </c>
      <c r="N1702" s="680">
        <f t="shared" ca="1" si="115"/>
        <v>0</v>
      </c>
      <c r="O1702" s="680">
        <f t="shared" ca="1" si="115"/>
        <v>0</v>
      </c>
      <c r="P1702" s="680">
        <f t="shared" ca="1" si="115"/>
        <v>0</v>
      </c>
      <c r="Q1702" s="680">
        <f t="shared" ca="1" si="115"/>
        <v>0</v>
      </c>
      <c r="R1702" s="680">
        <f t="shared" ca="1" si="115"/>
        <v>0</v>
      </c>
      <c r="S1702" t="str">
        <f t="shared" si="112"/>
        <v>ASRCMS202202</v>
      </c>
      <c r="T1702" s="957">
        <f t="shared" si="113"/>
        <v>45230</v>
      </c>
      <c r="U1702" t="str">
        <f t="shared" si="114"/>
        <v>Unaudited</v>
      </c>
    </row>
    <row r="1703" spans="1:21" x14ac:dyDescent="0.25">
      <c r="A1703" t="s">
        <v>438</v>
      </c>
      <c r="B1703" t="s">
        <v>1380</v>
      </c>
      <c r="C1703" t="s">
        <v>1381</v>
      </c>
      <c r="D1703" s="15">
        <v>1900</v>
      </c>
      <c r="E1703" s="121">
        <v>1</v>
      </c>
      <c r="F1703" t="s">
        <v>440</v>
      </c>
      <c r="G1703" s="121">
        <v>182</v>
      </c>
      <c r="H1703" t="s">
        <v>387</v>
      </c>
      <c r="I1703" t="s">
        <v>490</v>
      </c>
      <c r="J1703" t="s">
        <v>26</v>
      </c>
      <c r="K1703" t="s">
        <v>26</v>
      </c>
      <c r="L1703" s="755" t="s">
        <v>205</v>
      </c>
      <c r="M1703" t="s">
        <v>26</v>
      </c>
      <c r="N1703" s="680">
        <f t="shared" ca="1" si="115"/>
        <v>0</v>
      </c>
      <c r="O1703" s="680">
        <f t="shared" ca="1" si="115"/>
        <v>0</v>
      </c>
      <c r="P1703" s="680">
        <f t="shared" ca="1" si="115"/>
        <v>0</v>
      </c>
      <c r="Q1703" s="680">
        <f t="shared" ca="1" si="115"/>
        <v>0</v>
      </c>
      <c r="R1703" s="680">
        <f t="shared" ca="1" si="115"/>
        <v>0</v>
      </c>
      <c r="S1703" t="str">
        <f t="shared" si="112"/>
        <v>ASRCMS202202</v>
      </c>
      <c r="T1703" s="957">
        <f t="shared" si="113"/>
        <v>45230</v>
      </c>
      <c r="U1703" t="str">
        <f t="shared" si="114"/>
        <v>Unaudited</v>
      </c>
    </row>
    <row r="1704" spans="1:21" x14ac:dyDescent="0.25">
      <c r="A1704" t="s">
        <v>438</v>
      </c>
      <c r="B1704" t="s">
        <v>1380</v>
      </c>
      <c r="C1704" t="s">
        <v>1381</v>
      </c>
      <c r="D1704" s="15">
        <v>1900</v>
      </c>
      <c r="E1704" s="121">
        <v>1</v>
      </c>
      <c r="F1704" t="s">
        <v>441</v>
      </c>
      <c r="G1704" s="121">
        <v>274</v>
      </c>
      <c r="H1704" t="s">
        <v>387</v>
      </c>
      <c r="I1704" t="s">
        <v>433</v>
      </c>
      <c r="J1704" t="s">
        <v>433</v>
      </c>
      <c r="K1704" t="s">
        <v>433</v>
      </c>
      <c r="M1704" t="s">
        <v>433</v>
      </c>
      <c r="N1704" s="680">
        <f t="shared" ca="1" si="115"/>
        <v>0</v>
      </c>
      <c r="O1704" s="680">
        <f t="shared" ca="1" si="115"/>
        <v>0</v>
      </c>
      <c r="P1704" s="680">
        <f t="shared" ca="1" si="115"/>
        <v>0</v>
      </c>
      <c r="Q1704" s="680">
        <f t="shared" ca="1" si="115"/>
        <v>0</v>
      </c>
      <c r="R1704" s="680">
        <f t="shared" ca="1" si="115"/>
        <v>0</v>
      </c>
      <c r="S1704" t="str">
        <f t="shared" si="112"/>
        <v>ASRCMS202202</v>
      </c>
      <c r="T1704" s="957">
        <f t="shared" si="113"/>
        <v>45230</v>
      </c>
      <c r="U1704" t="str">
        <f t="shared" si="114"/>
        <v>Unaudited</v>
      </c>
    </row>
    <row r="1705" spans="1:21" x14ac:dyDescent="0.25">
      <c r="A1705" t="s">
        <v>438</v>
      </c>
      <c r="B1705" t="s">
        <v>1380</v>
      </c>
      <c r="C1705" t="s">
        <v>1381</v>
      </c>
      <c r="D1705" s="15">
        <v>1900</v>
      </c>
      <c r="E1705" s="121">
        <v>1</v>
      </c>
      <c r="F1705" t="s">
        <v>441</v>
      </c>
      <c r="G1705" s="121">
        <v>274</v>
      </c>
      <c r="H1705" t="s">
        <v>387</v>
      </c>
      <c r="I1705" t="s">
        <v>488</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ASRCMS202202</v>
      </c>
      <c r="T1705" s="957">
        <f t="shared" si="113"/>
        <v>45230</v>
      </c>
      <c r="U1705" t="str">
        <f t="shared" si="114"/>
        <v>Unaudited</v>
      </c>
    </row>
    <row r="1706" spans="1:21" x14ac:dyDescent="0.25">
      <c r="A1706" t="s">
        <v>438</v>
      </c>
      <c r="B1706" t="s">
        <v>1380</v>
      </c>
      <c r="C1706" t="s">
        <v>1381</v>
      </c>
      <c r="D1706" s="15">
        <v>1900</v>
      </c>
      <c r="E1706" s="121">
        <v>1</v>
      </c>
      <c r="F1706" t="s">
        <v>441</v>
      </c>
      <c r="G1706" s="121">
        <v>274</v>
      </c>
      <c r="H1706" t="s">
        <v>387</v>
      </c>
      <c r="I1706" t="s">
        <v>488</v>
      </c>
      <c r="J1706" t="s">
        <v>12</v>
      </c>
      <c r="K1706" t="s">
        <v>223</v>
      </c>
      <c r="L1706" s="755">
        <v>1.2</v>
      </c>
      <c r="M1706" t="s">
        <v>223</v>
      </c>
      <c r="N1706" s="680">
        <f t="shared" ca="1" si="115"/>
        <v>0</v>
      </c>
      <c r="O1706" s="680">
        <f t="shared" ca="1" si="115"/>
        <v>0</v>
      </c>
      <c r="P1706" s="680">
        <f t="shared" ca="1" si="115"/>
        <v>0</v>
      </c>
      <c r="Q1706" s="680">
        <f t="shared" ca="1" si="115"/>
        <v>0</v>
      </c>
      <c r="R1706" s="680">
        <f t="shared" ca="1" si="115"/>
        <v>0</v>
      </c>
      <c r="S1706" t="str">
        <f t="shared" si="112"/>
        <v>ASRCMS202202</v>
      </c>
      <c r="T1706" s="957">
        <f t="shared" si="113"/>
        <v>45230</v>
      </c>
      <c r="U1706" t="str">
        <f t="shared" si="114"/>
        <v>Unaudited</v>
      </c>
    </row>
    <row r="1707" spans="1:21" x14ac:dyDescent="0.25">
      <c r="A1707" t="s">
        <v>438</v>
      </c>
      <c r="B1707" t="s">
        <v>1380</v>
      </c>
      <c r="C1707" t="s">
        <v>1381</v>
      </c>
      <c r="D1707" s="15">
        <v>1900</v>
      </c>
      <c r="E1707" s="121">
        <v>1</v>
      </c>
      <c r="F1707" t="s">
        <v>441</v>
      </c>
      <c r="G1707" s="121">
        <v>274</v>
      </c>
      <c r="H1707" t="s">
        <v>387</v>
      </c>
      <c r="I1707" t="s">
        <v>488</v>
      </c>
      <c r="J1707" t="s">
        <v>12</v>
      </c>
      <c r="K1707" t="s">
        <v>1318</v>
      </c>
      <c r="L1707" s="755" t="s">
        <v>1314</v>
      </c>
      <c r="M1707" t="s">
        <v>1318</v>
      </c>
      <c r="N1707" s="680">
        <f t="shared" ca="1" si="115"/>
        <v>0</v>
      </c>
      <c r="O1707" s="680">
        <f t="shared" ca="1" si="115"/>
        <v>0</v>
      </c>
      <c r="P1707" s="680">
        <f t="shared" ca="1" si="115"/>
        <v>0</v>
      </c>
      <c r="Q1707" s="680">
        <f t="shared" ca="1" si="115"/>
        <v>0</v>
      </c>
      <c r="R1707" s="680">
        <f t="shared" ca="1" si="115"/>
        <v>0</v>
      </c>
      <c r="S1707" t="str">
        <f t="shared" si="112"/>
        <v>ASRCMS202202</v>
      </c>
      <c r="T1707" s="957">
        <f t="shared" si="113"/>
        <v>45230</v>
      </c>
      <c r="U1707" t="str">
        <f t="shared" si="114"/>
        <v>Unaudited</v>
      </c>
    </row>
    <row r="1708" spans="1:21" x14ac:dyDescent="0.25">
      <c r="A1708" t="s">
        <v>438</v>
      </c>
      <c r="B1708" t="s">
        <v>1380</v>
      </c>
      <c r="C1708" t="s">
        <v>1381</v>
      </c>
      <c r="D1708" s="15">
        <v>1900</v>
      </c>
      <c r="E1708" s="121">
        <v>1</v>
      </c>
      <c r="F1708" t="s">
        <v>441</v>
      </c>
      <c r="G1708" s="121">
        <v>274</v>
      </c>
      <c r="H1708" t="s">
        <v>387</v>
      </c>
      <c r="I1708" t="s">
        <v>488</v>
      </c>
      <c r="J1708" t="s">
        <v>12</v>
      </c>
      <c r="K1708" t="s">
        <v>1320</v>
      </c>
      <c r="L1708" s="755" t="s">
        <v>1319</v>
      </c>
      <c r="M1708" t="s">
        <v>1320</v>
      </c>
      <c r="N1708" s="680">
        <f t="shared" ca="1" si="115"/>
        <v>0</v>
      </c>
      <c r="O1708" s="680">
        <f t="shared" ca="1" si="115"/>
        <v>0</v>
      </c>
      <c r="P1708" s="680">
        <f t="shared" ca="1" si="115"/>
        <v>0</v>
      </c>
      <c r="Q1708" s="680">
        <f t="shared" ca="1" si="115"/>
        <v>0</v>
      </c>
      <c r="R1708" s="680">
        <f t="shared" ca="1" si="115"/>
        <v>0</v>
      </c>
      <c r="S1708" t="str">
        <f t="shared" si="112"/>
        <v>ASRCMS202202</v>
      </c>
      <c r="T1708" s="957">
        <f t="shared" si="113"/>
        <v>45230</v>
      </c>
      <c r="U1708" t="str">
        <f t="shared" si="114"/>
        <v>Unaudited</v>
      </c>
    </row>
    <row r="1709" spans="1:21" x14ac:dyDescent="0.25">
      <c r="A1709" t="s">
        <v>438</v>
      </c>
      <c r="B1709" t="s">
        <v>1380</v>
      </c>
      <c r="C1709" t="s">
        <v>1381</v>
      </c>
      <c r="D1709" s="15">
        <v>1900</v>
      </c>
      <c r="E1709" s="121">
        <v>1</v>
      </c>
      <c r="F1709" t="s">
        <v>441</v>
      </c>
      <c r="G1709" s="121">
        <v>274</v>
      </c>
      <c r="H1709" t="s">
        <v>387</v>
      </c>
      <c r="I1709" t="s">
        <v>488</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ASRCMS202202</v>
      </c>
      <c r="T1709" s="957">
        <f t="shared" si="113"/>
        <v>45230</v>
      </c>
      <c r="U1709" t="str">
        <f t="shared" si="114"/>
        <v>Unaudited</v>
      </c>
    </row>
    <row r="1710" spans="1:21" x14ac:dyDescent="0.25">
      <c r="A1710" t="s">
        <v>438</v>
      </c>
      <c r="B1710" t="s">
        <v>1380</v>
      </c>
      <c r="C1710" t="s">
        <v>1381</v>
      </c>
      <c r="D1710" s="15">
        <v>1900</v>
      </c>
      <c r="E1710" s="121">
        <v>1</v>
      </c>
      <c r="F1710" t="s">
        <v>441</v>
      </c>
      <c r="G1710" s="121">
        <v>274</v>
      </c>
      <c r="H1710" t="s">
        <v>387</v>
      </c>
      <c r="I1710" t="s">
        <v>489</v>
      </c>
      <c r="J1710" t="s">
        <v>434</v>
      </c>
      <c r="K1710" t="s">
        <v>791</v>
      </c>
      <c r="L1710" s="755">
        <v>2.1</v>
      </c>
      <c r="M1710" t="s">
        <v>726</v>
      </c>
      <c r="N1710" s="680">
        <f t="shared" ca="1" si="115"/>
        <v>0</v>
      </c>
      <c r="O1710" s="680">
        <f t="shared" ca="1" si="115"/>
        <v>0</v>
      </c>
      <c r="P1710" s="680">
        <f t="shared" ca="1" si="115"/>
        <v>0</v>
      </c>
      <c r="Q1710" s="680">
        <f t="shared" ca="1" si="115"/>
        <v>0</v>
      </c>
      <c r="R1710" s="680">
        <f t="shared" ca="1" si="115"/>
        <v>0</v>
      </c>
      <c r="S1710" t="str">
        <f t="shared" si="112"/>
        <v>ASRCMS202202</v>
      </c>
      <c r="T1710" s="957">
        <f t="shared" si="113"/>
        <v>45230</v>
      </c>
      <c r="U1710" t="str">
        <f t="shared" si="114"/>
        <v>Unaudited</v>
      </c>
    </row>
    <row r="1711" spans="1:21" x14ac:dyDescent="0.25">
      <c r="A1711" t="s">
        <v>438</v>
      </c>
      <c r="B1711" t="s">
        <v>1380</v>
      </c>
      <c r="C1711" t="s">
        <v>1381</v>
      </c>
      <c r="D1711" s="15">
        <v>1900</v>
      </c>
      <c r="E1711" s="121">
        <v>1</v>
      </c>
      <c r="F1711" t="s">
        <v>441</v>
      </c>
      <c r="G1711" s="121">
        <v>274</v>
      </c>
      <c r="H1711" t="s">
        <v>387</v>
      </c>
      <c r="I1711" t="s">
        <v>489</v>
      </c>
      <c r="J1711" t="s">
        <v>434</v>
      </c>
      <c r="K1711" t="s">
        <v>791</v>
      </c>
      <c r="L1711" s="755">
        <v>2.2000000000000002</v>
      </c>
      <c r="M1711" t="s">
        <v>727</v>
      </c>
      <c r="N1711" s="680">
        <f t="shared" ca="1" si="115"/>
        <v>0</v>
      </c>
      <c r="O1711" s="680">
        <f t="shared" ca="1" si="115"/>
        <v>0</v>
      </c>
      <c r="P1711" s="680">
        <f t="shared" ca="1" si="115"/>
        <v>0</v>
      </c>
      <c r="Q1711" s="680">
        <f t="shared" ca="1" si="115"/>
        <v>0</v>
      </c>
      <c r="R1711" s="680">
        <f t="shared" ca="1" si="115"/>
        <v>0</v>
      </c>
      <c r="S1711" t="str">
        <f t="shared" si="112"/>
        <v>ASRCMS202202</v>
      </c>
      <c r="T1711" s="957">
        <f t="shared" si="113"/>
        <v>45230</v>
      </c>
      <c r="U1711" t="str">
        <f t="shared" si="114"/>
        <v>Unaudited</v>
      </c>
    </row>
    <row r="1712" spans="1:21" x14ac:dyDescent="0.25">
      <c r="A1712" t="s">
        <v>438</v>
      </c>
      <c r="B1712" t="s">
        <v>1380</v>
      </c>
      <c r="C1712" t="s">
        <v>1381</v>
      </c>
      <c r="D1712" s="15">
        <v>1900</v>
      </c>
      <c r="E1712" s="121">
        <v>1</v>
      </c>
      <c r="F1712" t="s">
        <v>441</v>
      </c>
      <c r="G1712" s="121">
        <v>274</v>
      </c>
      <c r="H1712" t="s">
        <v>387</v>
      </c>
      <c r="I1712" t="s">
        <v>489</v>
      </c>
      <c r="J1712" t="s">
        <v>434</v>
      </c>
      <c r="K1712" t="s">
        <v>791</v>
      </c>
      <c r="L1712" s="755">
        <v>2.2999999999999998</v>
      </c>
      <c r="M1712" t="s">
        <v>728</v>
      </c>
      <c r="N1712" s="680">
        <f t="shared" ca="1" si="115"/>
        <v>0</v>
      </c>
      <c r="O1712" s="680">
        <f t="shared" ca="1" si="115"/>
        <v>0</v>
      </c>
      <c r="P1712" s="680">
        <f t="shared" ca="1" si="115"/>
        <v>0</v>
      </c>
      <c r="Q1712" s="680">
        <f t="shared" ca="1" si="115"/>
        <v>0</v>
      </c>
      <c r="R1712" s="680">
        <f t="shared" ca="1" si="115"/>
        <v>0</v>
      </c>
      <c r="S1712" t="str">
        <f t="shared" si="112"/>
        <v>ASRCMS202202</v>
      </c>
      <c r="T1712" s="957">
        <f t="shared" si="113"/>
        <v>45230</v>
      </c>
      <c r="U1712" t="str">
        <f t="shared" si="114"/>
        <v>Unaudited</v>
      </c>
    </row>
    <row r="1713" spans="1:21" x14ac:dyDescent="0.25">
      <c r="A1713" t="s">
        <v>438</v>
      </c>
      <c r="B1713" t="s">
        <v>1380</v>
      </c>
      <c r="C1713" t="s">
        <v>1381</v>
      </c>
      <c r="D1713" s="15">
        <v>1900</v>
      </c>
      <c r="E1713" s="121">
        <v>1</v>
      </c>
      <c r="F1713" t="s">
        <v>441</v>
      </c>
      <c r="G1713" s="121">
        <v>274</v>
      </c>
      <c r="H1713" t="s">
        <v>387</v>
      </c>
      <c r="I1713" t="s">
        <v>489</v>
      </c>
      <c r="J1713" t="s">
        <v>434</v>
      </c>
      <c r="K1713" t="s">
        <v>791</v>
      </c>
      <c r="L1713" s="755">
        <v>2.4</v>
      </c>
      <c r="M1713" t="s">
        <v>729</v>
      </c>
      <c r="N1713" s="680">
        <f t="shared" ca="1" si="115"/>
        <v>0</v>
      </c>
      <c r="O1713" s="680">
        <f t="shared" ca="1" si="115"/>
        <v>0</v>
      </c>
      <c r="P1713" s="680">
        <f t="shared" ca="1" si="115"/>
        <v>0</v>
      </c>
      <c r="Q1713" s="680">
        <f t="shared" ca="1" si="115"/>
        <v>0</v>
      </c>
      <c r="R1713" s="680">
        <f t="shared" ca="1" si="115"/>
        <v>0</v>
      </c>
      <c r="S1713" t="str">
        <f t="shared" si="112"/>
        <v>ASRCMS202202</v>
      </c>
      <c r="T1713" s="957">
        <f t="shared" si="113"/>
        <v>45230</v>
      </c>
      <c r="U1713" t="str">
        <f t="shared" si="114"/>
        <v>Unaudited</v>
      </c>
    </row>
    <row r="1714" spans="1:21" x14ac:dyDescent="0.25">
      <c r="A1714" t="s">
        <v>438</v>
      </c>
      <c r="B1714" t="s">
        <v>1380</v>
      </c>
      <c r="C1714" t="s">
        <v>1381</v>
      </c>
      <c r="D1714" s="15">
        <v>1900</v>
      </c>
      <c r="E1714" s="121">
        <v>1</v>
      </c>
      <c r="F1714" t="s">
        <v>441</v>
      </c>
      <c r="G1714" s="121">
        <v>274</v>
      </c>
      <c r="H1714" t="s">
        <v>387</v>
      </c>
      <c r="I1714" t="s">
        <v>489</v>
      </c>
      <c r="J1714" t="s">
        <v>434</v>
      </c>
      <c r="K1714" t="s">
        <v>791</v>
      </c>
      <c r="L1714" s="755">
        <v>2.5</v>
      </c>
      <c r="M1714" t="s">
        <v>771</v>
      </c>
      <c r="N1714" s="680">
        <f t="shared" ca="1" si="115"/>
        <v>0</v>
      </c>
      <c r="O1714" s="680">
        <f t="shared" ca="1" si="115"/>
        <v>0</v>
      </c>
      <c r="P1714" s="680">
        <f t="shared" ca="1" si="115"/>
        <v>0</v>
      </c>
      <c r="Q1714" s="680">
        <f t="shared" ca="1" si="115"/>
        <v>0</v>
      </c>
      <c r="R1714" s="680">
        <f t="shared" ca="1" si="115"/>
        <v>0</v>
      </c>
      <c r="S1714" t="str">
        <f t="shared" si="112"/>
        <v>ASRCMS202202</v>
      </c>
      <c r="T1714" s="957">
        <f t="shared" si="113"/>
        <v>45230</v>
      </c>
      <c r="U1714" t="str">
        <f t="shared" si="114"/>
        <v>Unaudited</v>
      </c>
    </row>
    <row r="1715" spans="1:21" x14ac:dyDescent="0.25">
      <c r="A1715" t="s">
        <v>438</v>
      </c>
      <c r="B1715" t="s">
        <v>1380</v>
      </c>
      <c r="C1715" t="s">
        <v>1381</v>
      </c>
      <c r="D1715" s="15">
        <v>1900</v>
      </c>
      <c r="E1715" s="121">
        <v>1</v>
      </c>
      <c r="F1715" t="s">
        <v>441</v>
      </c>
      <c r="G1715" s="121">
        <v>274</v>
      </c>
      <c r="H1715" t="s">
        <v>387</v>
      </c>
      <c r="I1715" t="s">
        <v>489</v>
      </c>
      <c r="J1715" t="s">
        <v>434</v>
      </c>
      <c r="K1715" t="s">
        <v>791</v>
      </c>
      <c r="L1715" s="755">
        <v>2.6</v>
      </c>
      <c r="M1715" t="s">
        <v>187</v>
      </c>
      <c r="N1715" s="680">
        <f t="shared" ca="1" si="115"/>
        <v>0</v>
      </c>
      <c r="O1715" s="680">
        <f t="shared" ca="1" si="115"/>
        <v>0</v>
      </c>
      <c r="P1715" s="680">
        <f t="shared" ca="1" si="115"/>
        <v>0</v>
      </c>
      <c r="Q1715" s="680">
        <f t="shared" ca="1" si="115"/>
        <v>0</v>
      </c>
      <c r="R1715" s="680">
        <f t="shared" ca="1" si="115"/>
        <v>0</v>
      </c>
      <c r="S1715" t="str">
        <f t="shared" si="112"/>
        <v>ASRCMS202202</v>
      </c>
      <c r="T1715" s="957">
        <f t="shared" si="113"/>
        <v>45230</v>
      </c>
      <c r="U1715" t="str">
        <f t="shared" si="114"/>
        <v>Unaudited</v>
      </c>
    </row>
    <row r="1716" spans="1:21" x14ac:dyDescent="0.25">
      <c r="A1716" t="s">
        <v>438</v>
      </c>
      <c r="B1716" t="s">
        <v>1380</v>
      </c>
      <c r="C1716" t="s">
        <v>1381</v>
      </c>
      <c r="D1716" s="15">
        <v>1900</v>
      </c>
      <c r="E1716" s="121">
        <v>1</v>
      </c>
      <c r="F1716" t="s">
        <v>441</v>
      </c>
      <c r="G1716" s="121">
        <v>274</v>
      </c>
      <c r="H1716" t="s">
        <v>387</v>
      </c>
      <c r="I1716" t="s">
        <v>489</v>
      </c>
      <c r="J1716" t="s">
        <v>434</v>
      </c>
      <c r="K1716" t="s">
        <v>791</v>
      </c>
      <c r="L1716" s="755">
        <v>2.7</v>
      </c>
      <c r="M1716" t="s">
        <v>792</v>
      </c>
      <c r="N1716" s="680">
        <f t="shared" ca="1" si="115"/>
        <v>0</v>
      </c>
      <c r="O1716" s="680">
        <f t="shared" ca="1" si="115"/>
        <v>0</v>
      </c>
      <c r="P1716" s="680">
        <f t="shared" ca="1" si="115"/>
        <v>0</v>
      </c>
      <c r="Q1716" s="680">
        <f t="shared" ca="1" si="115"/>
        <v>0</v>
      </c>
      <c r="R1716" s="680">
        <f t="shared" ca="1" si="115"/>
        <v>0</v>
      </c>
      <c r="S1716" t="str">
        <f t="shared" si="112"/>
        <v>ASRCMS202202</v>
      </c>
      <c r="T1716" s="957">
        <f t="shared" si="113"/>
        <v>45230</v>
      </c>
      <c r="U1716" t="str">
        <f t="shared" si="114"/>
        <v>Unaudited</v>
      </c>
    </row>
    <row r="1717" spans="1:21" x14ac:dyDescent="0.25">
      <c r="A1717" t="s">
        <v>438</v>
      </c>
      <c r="B1717" t="s">
        <v>1380</v>
      </c>
      <c r="C1717" t="s">
        <v>1381</v>
      </c>
      <c r="D1717" s="15">
        <v>1900</v>
      </c>
      <c r="E1717" s="121">
        <v>1</v>
      </c>
      <c r="F1717" t="s">
        <v>441</v>
      </c>
      <c r="G1717" s="121">
        <v>274</v>
      </c>
      <c r="H1717" t="s">
        <v>387</v>
      </c>
      <c r="I1717" t="s">
        <v>489</v>
      </c>
      <c r="J1717" t="s">
        <v>434</v>
      </c>
      <c r="K1717" t="s">
        <v>791</v>
      </c>
      <c r="L1717" s="755">
        <v>2.8</v>
      </c>
      <c r="M1717" t="s">
        <v>793</v>
      </c>
      <c r="N1717" s="680">
        <f t="shared" ca="1" si="115"/>
        <v>0</v>
      </c>
      <c r="O1717" s="680">
        <f t="shared" ca="1" si="115"/>
        <v>0</v>
      </c>
      <c r="P1717" s="680">
        <f t="shared" ca="1" si="115"/>
        <v>0</v>
      </c>
      <c r="Q1717" s="680">
        <f t="shared" ca="1" si="115"/>
        <v>0</v>
      </c>
      <c r="R1717" s="680">
        <f t="shared" ca="1" si="115"/>
        <v>0</v>
      </c>
      <c r="S1717" t="str">
        <f t="shared" si="112"/>
        <v>ASRCMS202202</v>
      </c>
      <c r="T1717" s="957">
        <f t="shared" si="113"/>
        <v>45230</v>
      </c>
      <c r="U1717" t="str">
        <f t="shared" si="114"/>
        <v>Unaudited</v>
      </c>
    </row>
    <row r="1718" spans="1:21" x14ac:dyDescent="0.25">
      <c r="A1718" t="s">
        <v>438</v>
      </c>
      <c r="B1718" t="s">
        <v>1380</v>
      </c>
      <c r="C1718" t="s">
        <v>1381</v>
      </c>
      <c r="D1718" s="15">
        <v>1900</v>
      </c>
      <c r="E1718" s="121">
        <v>1</v>
      </c>
      <c r="F1718" t="s">
        <v>441</v>
      </c>
      <c r="G1718" s="121">
        <v>274</v>
      </c>
      <c r="H1718" t="s">
        <v>387</v>
      </c>
      <c r="I1718" t="s">
        <v>489</v>
      </c>
      <c r="J1718" t="s">
        <v>434</v>
      </c>
      <c r="K1718" t="s">
        <v>791</v>
      </c>
      <c r="L1718" s="755">
        <v>2.9</v>
      </c>
      <c r="M1718" t="s">
        <v>774</v>
      </c>
      <c r="N1718" s="680">
        <f t="shared" ca="1" si="115"/>
        <v>0</v>
      </c>
      <c r="O1718" s="680">
        <f t="shared" ca="1" si="115"/>
        <v>0</v>
      </c>
      <c r="P1718" s="680">
        <f t="shared" ca="1" si="115"/>
        <v>0</v>
      </c>
      <c r="Q1718" s="680">
        <f t="shared" ca="1" si="115"/>
        <v>0</v>
      </c>
      <c r="R1718" s="680">
        <f t="shared" ca="1" si="115"/>
        <v>0</v>
      </c>
      <c r="S1718" t="str">
        <f t="shared" si="112"/>
        <v>ASRCMS202202</v>
      </c>
      <c r="T1718" s="957">
        <f t="shared" si="113"/>
        <v>45230</v>
      </c>
      <c r="U1718" t="str">
        <f t="shared" si="114"/>
        <v>Unaudited</v>
      </c>
    </row>
    <row r="1719" spans="1:21" x14ac:dyDescent="0.25">
      <c r="A1719" t="s">
        <v>438</v>
      </c>
      <c r="B1719" t="s">
        <v>1380</v>
      </c>
      <c r="C1719" t="s">
        <v>1381</v>
      </c>
      <c r="D1719" s="15">
        <v>1900</v>
      </c>
      <c r="E1719" s="121">
        <v>1</v>
      </c>
      <c r="F1719" t="s">
        <v>441</v>
      </c>
      <c r="G1719" s="121">
        <v>274</v>
      </c>
      <c r="H1719" t="s">
        <v>387</v>
      </c>
      <c r="I1719" t="s">
        <v>489</v>
      </c>
      <c r="J1719" t="s">
        <v>434</v>
      </c>
      <c r="K1719" t="s">
        <v>224</v>
      </c>
      <c r="L1719" s="755">
        <v>2.11</v>
      </c>
      <c r="M1719" t="s">
        <v>229</v>
      </c>
      <c r="N1719" s="680">
        <f t="shared" ca="1" si="115"/>
        <v>0</v>
      </c>
      <c r="O1719" s="680">
        <f t="shared" ca="1" si="115"/>
        <v>0</v>
      </c>
      <c r="P1719" s="680">
        <f t="shared" ca="1" si="115"/>
        <v>0</v>
      </c>
      <c r="Q1719" s="680">
        <f t="shared" ca="1" si="115"/>
        <v>0</v>
      </c>
      <c r="R1719" s="680">
        <f t="shared" ca="1" si="115"/>
        <v>0</v>
      </c>
      <c r="S1719" t="str">
        <f t="shared" si="112"/>
        <v>ASRCMS202202</v>
      </c>
      <c r="T1719" s="957">
        <f t="shared" si="113"/>
        <v>45230</v>
      </c>
      <c r="U1719" t="str">
        <f t="shared" si="114"/>
        <v>Unaudited</v>
      </c>
    </row>
    <row r="1720" spans="1:21" x14ac:dyDescent="0.25">
      <c r="A1720" t="s">
        <v>438</v>
      </c>
      <c r="B1720" t="s">
        <v>1380</v>
      </c>
      <c r="C1720" t="s">
        <v>1381</v>
      </c>
      <c r="D1720" s="15">
        <v>1900</v>
      </c>
      <c r="E1720" s="121">
        <v>1</v>
      </c>
      <c r="F1720" t="s">
        <v>441</v>
      </c>
      <c r="G1720" s="121">
        <v>274</v>
      </c>
      <c r="H1720" t="s">
        <v>387</v>
      </c>
      <c r="I1720" t="s">
        <v>489</v>
      </c>
      <c r="J1720" t="s">
        <v>434</v>
      </c>
      <c r="K1720" t="s">
        <v>224</v>
      </c>
      <c r="L1720" s="755">
        <v>2.12</v>
      </c>
      <c r="M1720" t="s">
        <v>555</v>
      </c>
      <c r="N1720" s="680">
        <f t="shared" ca="1" si="115"/>
        <v>0</v>
      </c>
      <c r="O1720" s="680">
        <f t="shared" ca="1" si="115"/>
        <v>0</v>
      </c>
      <c r="P1720" s="680">
        <f t="shared" ca="1" si="115"/>
        <v>0</v>
      </c>
      <c r="Q1720" s="680">
        <f t="shared" ca="1" si="115"/>
        <v>0</v>
      </c>
      <c r="R1720" s="680">
        <f t="shared" ca="1" si="115"/>
        <v>0</v>
      </c>
      <c r="S1720" t="str">
        <f t="shared" si="112"/>
        <v>ASRCMS202202</v>
      </c>
      <c r="T1720" s="957">
        <f t="shared" si="113"/>
        <v>45230</v>
      </c>
      <c r="U1720" t="str">
        <f t="shared" si="114"/>
        <v>Unaudited</v>
      </c>
    </row>
    <row r="1721" spans="1:21" x14ac:dyDescent="0.25">
      <c r="A1721" t="s">
        <v>438</v>
      </c>
      <c r="B1721" t="s">
        <v>1380</v>
      </c>
      <c r="C1721" t="s">
        <v>1381</v>
      </c>
      <c r="D1721" s="15">
        <v>1900</v>
      </c>
      <c r="E1721" s="121">
        <v>1</v>
      </c>
      <c r="F1721" t="s">
        <v>441</v>
      </c>
      <c r="G1721" s="121">
        <v>274</v>
      </c>
      <c r="H1721" t="s">
        <v>387</v>
      </c>
      <c r="I1721" t="s">
        <v>489</v>
      </c>
      <c r="J1721" t="s">
        <v>434</v>
      </c>
      <c r="K1721" t="s">
        <v>224</v>
      </c>
      <c r="L1721" s="755">
        <v>2.13</v>
      </c>
      <c r="M1721" t="s">
        <v>230</v>
      </c>
      <c r="N1721" s="680">
        <f t="shared" ca="1" si="115"/>
        <v>0</v>
      </c>
      <c r="O1721" s="680">
        <f t="shared" ca="1" si="115"/>
        <v>0</v>
      </c>
      <c r="P1721" s="680">
        <f t="shared" ca="1" si="115"/>
        <v>0</v>
      </c>
      <c r="Q1721" s="680">
        <f t="shared" ca="1" si="115"/>
        <v>0</v>
      </c>
      <c r="R1721" s="680">
        <f t="shared" ca="1" si="115"/>
        <v>0</v>
      </c>
      <c r="S1721" t="str">
        <f t="shared" si="112"/>
        <v>ASRCMS202202</v>
      </c>
      <c r="T1721" s="957">
        <f t="shared" si="113"/>
        <v>45230</v>
      </c>
      <c r="U1721" t="str">
        <f t="shared" si="114"/>
        <v>Unaudited</v>
      </c>
    </row>
    <row r="1722" spans="1:21" x14ac:dyDescent="0.25">
      <c r="A1722" t="s">
        <v>438</v>
      </c>
      <c r="B1722" t="s">
        <v>1380</v>
      </c>
      <c r="C1722" t="s">
        <v>1381</v>
      </c>
      <c r="D1722" s="15">
        <v>1900</v>
      </c>
      <c r="E1722" s="121">
        <v>1</v>
      </c>
      <c r="F1722" t="s">
        <v>441</v>
      </c>
      <c r="G1722" s="121">
        <v>274</v>
      </c>
      <c r="H1722" t="s">
        <v>387</v>
      </c>
      <c r="I1722" t="s">
        <v>489</v>
      </c>
      <c r="J1722" t="s">
        <v>434</v>
      </c>
      <c r="K1722" t="s">
        <v>224</v>
      </c>
      <c r="L1722" s="755">
        <v>2.14</v>
      </c>
      <c r="M1722" t="s">
        <v>559</v>
      </c>
      <c r="N1722" s="680">
        <f t="shared" ca="1" si="115"/>
        <v>0</v>
      </c>
      <c r="O1722" s="680">
        <f t="shared" ca="1" si="115"/>
        <v>0</v>
      </c>
      <c r="P1722" s="680">
        <f t="shared" ca="1" si="115"/>
        <v>0</v>
      </c>
      <c r="Q1722" s="680">
        <f t="shared" ca="1" si="115"/>
        <v>0</v>
      </c>
      <c r="R1722" s="680">
        <f t="shared" ca="1" si="115"/>
        <v>0</v>
      </c>
      <c r="S1722" t="str">
        <f t="shared" si="112"/>
        <v>ASRCMS202202</v>
      </c>
      <c r="T1722" s="957">
        <f t="shared" si="113"/>
        <v>45230</v>
      </c>
      <c r="U1722" t="str">
        <f t="shared" si="114"/>
        <v>Unaudited</v>
      </c>
    </row>
    <row r="1723" spans="1:21" x14ac:dyDescent="0.25">
      <c r="A1723" t="s">
        <v>438</v>
      </c>
      <c r="B1723" t="s">
        <v>1380</v>
      </c>
      <c r="C1723" t="s">
        <v>1381</v>
      </c>
      <c r="D1723" s="15">
        <v>1900</v>
      </c>
      <c r="E1723" s="121">
        <v>1</v>
      </c>
      <c r="F1723" t="s">
        <v>441</v>
      </c>
      <c r="G1723" s="121">
        <v>274</v>
      </c>
      <c r="H1723" t="s">
        <v>387</v>
      </c>
      <c r="I1723" t="s">
        <v>489</v>
      </c>
      <c r="J1723" t="s">
        <v>434</v>
      </c>
      <c r="K1723" t="s">
        <v>224</v>
      </c>
      <c r="L1723" s="755">
        <v>2.15</v>
      </c>
      <c r="M1723" t="s">
        <v>20</v>
      </c>
      <c r="N1723" s="680">
        <f t="shared" ca="1" si="115"/>
        <v>0</v>
      </c>
      <c r="O1723" s="680">
        <f t="shared" ca="1" si="115"/>
        <v>0</v>
      </c>
      <c r="P1723" s="680">
        <f t="shared" ca="1" si="115"/>
        <v>0</v>
      </c>
      <c r="Q1723" s="680">
        <f t="shared" ca="1" si="115"/>
        <v>0</v>
      </c>
      <c r="R1723" s="680">
        <f t="shared" ca="1" si="115"/>
        <v>0</v>
      </c>
      <c r="S1723" t="str">
        <f t="shared" si="112"/>
        <v>ASRCMS202202</v>
      </c>
      <c r="T1723" s="957">
        <f t="shared" si="113"/>
        <v>45230</v>
      </c>
      <c r="U1723" t="str">
        <f t="shared" si="114"/>
        <v>Unaudited</v>
      </c>
    </row>
    <row r="1724" spans="1:21" x14ac:dyDescent="0.25">
      <c r="A1724" t="s">
        <v>438</v>
      </c>
      <c r="B1724" t="s">
        <v>1380</v>
      </c>
      <c r="C1724" t="s">
        <v>1381</v>
      </c>
      <c r="D1724" s="15">
        <v>1900</v>
      </c>
      <c r="E1724" s="121">
        <v>1</v>
      </c>
      <c r="F1724" t="s">
        <v>441</v>
      </c>
      <c r="G1724" s="121">
        <v>274</v>
      </c>
      <c r="H1724" t="s">
        <v>387</v>
      </c>
      <c r="I1724" t="s">
        <v>489</v>
      </c>
      <c r="J1724" t="s">
        <v>434</v>
      </c>
      <c r="K1724" t="s">
        <v>224</v>
      </c>
      <c r="L1724" s="755">
        <v>2.16</v>
      </c>
      <c r="M1724" t="s">
        <v>794</v>
      </c>
      <c r="N1724" s="680">
        <f t="shared" ca="1" si="115"/>
        <v>0</v>
      </c>
      <c r="O1724" s="680">
        <f t="shared" ca="1" si="115"/>
        <v>0</v>
      </c>
      <c r="P1724" s="680">
        <f t="shared" ca="1" si="115"/>
        <v>0</v>
      </c>
      <c r="Q1724" s="680">
        <f t="shared" ca="1" si="115"/>
        <v>0</v>
      </c>
      <c r="R1724" s="680">
        <f t="shared" ca="1" si="115"/>
        <v>0</v>
      </c>
      <c r="S1724" t="str">
        <f t="shared" si="112"/>
        <v>ASRCMS202202</v>
      </c>
      <c r="T1724" s="957">
        <f t="shared" si="113"/>
        <v>45230</v>
      </c>
      <c r="U1724" t="str">
        <f t="shared" si="114"/>
        <v>Unaudited</v>
      </c>
    </row>
    <row r="1725" spans="1:21" x14ac:dyDescent="0.25">
      <c r="A1725" t="s">
        <v>438</v>
      </c>
      <c r="B1725" t="s">
        <v>1380</v>
      </c>
      <c r="C1725" t="s">
        <v>1381</v>
      </c>
      <c r="D1725" s="15">
        <v>1900</v>
      </c>
      <c r="E1725" s="121">
        <v>1</v>
      </c>
      <c r="F1725" t="s">
        <v>441</v>
      </c>
      <c r="G1725" s="121">
        <v>274</v>
      </c>
      <c r="H1725" t="s">
        <v>387</v>
      </c>
      <c r="I1725" t="s">
        <v>489</v>
      </c>
      <c r="J1725" t="s">
        <v>434</v>
      </c>
      <c r="K1725" t="s">
        <v>224</v>
      </c>
      <c r="L1725" s="755">
        <v>2.17</v>
      </c>
      <c r="M1725" t="s">
        <v>1047</v>
      </c>
      <c r="N1725" s="680">
        <f t="shared" ca="1" si="115"/>
        <v>0</v>
      </c>
      <c r="O1725" s="680">
        <f t="shared" ca="1" si="115"/>
        <v>0</v>
      </c>
      <c r="P1725" s="680">
        <f t="shared" ca="1" si="115"/>
        <v>0</v>
      </c>
      <c r="Q1725" s="680">
        <f t="shared" ca="1" si="115"/>
        <v>0</v>
      </c>
      <c r="R1725" s="680">
        <f t="shared" ca="1" si="115"/>
        <v>0</v>
      </c>
      <c r="S1725" t="str">
        <f t="shared" si="112"/>
        <v>ASRCMS202202</v>
      </c>
      <c r="T1725" s="957">
        <f t="shared" si="113"/>
        <v>45230</v>
      </c>
      <c r="U1725" t="str">
        <f t="shared" si="114"/>
        <v>Unaudited</v>
      </c>
    </row>
    <row r="1726" spans="1:21" x14ac:dyDescent="0.25">
      <c r="A1726" t="s">
        <v>438</v>
      </c>
      <c r="B1726" t="s">
        <v>1380</v>
      </c>
      <c r="C1726" t="s">
        <v>1381</v>
      </c>
      <c r="D1726" s="15">
        <v>1900</v>
      </c>
      <c r="E1726" s="121">
        <v>1</v>
      </c>
      <c r="F1726" t="s">
        <v>441</v>
      </c>
      <c r="G1726" s="121">
        <v>274</v>
      </c>
      <c r="H1726" t="s">
        <v>387</v>
      </c>
      <c r="I1726" t="s">
        <v>489</v>
      </c>
      <c r="J1726" t="s">
        <v>434</v>
      </c>
      <c r="K1726" t="s">
        <v>224</v>
      </c>
      <c r="L1726" s="755">
        <v>2.1800000000000002</v>
      </c>
      <c r="M1726" t="s">
        <v>651</v>
      </c>
      <c r="N1726" s="680">
        <f t="shared" ca="1" si="115"/>
        <v>0</v>
      </c>
      <c r="O1726" s="680">
        <f t="shared" ca="1" si="115"/>
        <v>0</v>
      </c>
      <c r="P1726" s="680">
        <f t="shared" ca="1" si="115"/>
        <v>0</v>
      </c>
      <c r="Q1726" s="680">
        <f t="shared" ca="1" si="115"/>
        <v>0</v>
      </c>
      <c r="R1726" s="680">
        <f t="shared" ca="1" si="115"/>
        <v>0</v>
      </c>
      <c r="S1726" t="str">
        <f t="shared" si="112"/>
        <v>ASRCMS202202</v>
      </c>
      <c r="T1726" s="957">
        <f t="shared" si="113"/>
        <v>45230</v>
      </c>
      <c r="U1726" t="str">
        <f t="shared" si="114"/>
        <v>Unaudited</v>
      </c>
    </row>
    <row r="1727" spans="1:21" x14ac:dyDescent="0.25">
      <c r="A1727" t="s">
        <v>438</v>
      </c>
      <c r="B1727" t="s">
        <v>1380</v>
      </c>
      <c r="C1727" t="s">
        <v>1381</v>
      </c>
      <c r="D1727" s="15">
        <v>1900</v>
      </c>
      <c r="E1727" s="121">
        <v>1</v>
      </c>
      <c r="F1727" t="s">
        <v>441</v>
      </c>
      <c r="G1727" s="121">
        <v>274</v>
      </c>
      <c r="H1727" t="s">
        <v>387</v>
      </c>
      <c r="I1727" t="s">
        <v>489</v>
      </c>
      <c r="J1727" t="s">
        <v>434</v>
      </c>
      <c r="K1727" t="s">
        <v>224</v>
      </c>
      <c r="L1727" s="755">
        <v>2.19</v>
      </c>
      <c r="M1727" t="s">
        <v>219</v>
      </c>
      <c r="N1727" s="680">
        <f t="shared" ca="1" si="115"/>
        <v>0</v>
      </c>
      <c r="O1727" s="680">
        <f t="shared" ca="1" si="115"/>
        <v>0</v>
      </c>
      <c r="P1727" s="680">
        <f t="shared" ca="1" si="115"/>
        <v>0</v>
      </c>
      <c r="Q1727" s="680">
        <f t="shared" ca="1" si="115"/>
        <v>0</v>
      </c>
      <c r="R1727" s="680">
        <f t="shared" ca="1" si="115"/>
        <v>0</v>
      </c>
      <c r="S1727" t="str">
        <f t="shared" si="112"/>
        <v>ASRCMS202202</v>
      </c>
      <c r="T1727" s="957">
        <f t="shared" si="113"/>
        <v>45230</v>
      </c>
      <c r="U1727" t="str">
        <f t="shared" si="114"/>
        <v>Unaudited</v>
      </c>
    </row>
    <row r="1728" spans="1:21" x14ac:dyDescent="0.25">
      <c r="A1728" t="s">
        <v>438</v>
      </c>
      <c r="B1728" t="s">
        <v>1380</v>
      </c>
      <c r="C1728" t="s">
        <v>1381</v>
      </c>
      <c r="D1728" s="15">
        <v>1900</v>
      </c>
      <c r="E1728" s="121">
        <v>1</v>
      </c>
      <c r="F1728" t="s">
        <v>441</v>
      </c>
      <c r="G1728" s="121">
        <v>274</v>
      </c>
      <c r="H1728" t="s">
        <v>387</v>
      </c>
      <c r="I1728" t="s">
        <v>489</v>
      </c>
      <c r="J1728" t="s">
        <v>434</v>
      </c>
      <c r="K1728" t="s">
        <v>224</v>
      </c>
      <c r="L1728" s="755" t="s">
        <v>700</v>
      </c>
      <c r="M1728" t="s">
        <v>231</v>
      </c>
      <c r="N1728" s="680">
        <f t="shared" ca="1" si="115"/>
        <v>0</v>
      </c>
      <c r="O1728" s="680">
        <f t="shared" ca="1" si="115"/>
        <v>0</v>
      </c>
      <c r="P1728" s="680">
        <f t="shared" ca="1" si="115"/>
        <v>0</v>
      </c>
      <c r="Q1728" s="680">
        <f t="shared" ca="1" si="115"/>
        <v>0</v>
      </c>
      <c r="R1728" s="680">
        <f t="shared" ca="1" si="115"/>
        <v>0</v>
      </c>
      <c r="S1728" t="str">
        <f t="shared" si="112"/>
        <v>ASRCMS202202</v>
      </c>
      <c r="T1728" s="957">
        <f t="shared" si="113"/>
        <v>45230</v>
      </c>
      <c r="U1728" t="str">
        <f t="shared" si="114"/>
        <v>Unaudited</v>
      </c>
    </row>
    <row r="1729" spans="1:21" x14ac:dyDescent="0.25">
      <c r="A1729" t="s">
        <v>438</v>
      </c>
      <c r="B1729" t="s">
        <v>1380</v>
      </c>
      <c r="C1729" t="s">
        <v>1381</v>
      </c>
      <c r="D1729" s="15">
        <v>1900</v>
      </c>
      <c r="E1729" s="121">
        <v>1</v>
      </c>
      <c r="F1729" t="s">
        <v>441</v>
      </c>
      <c r="G1729" s="121">
        <v>274</v>
      </c>
      <c r="H1729" t="s">
        <v>387</v>
      </c>
      <c r="I1729" t="s">
        <v>489</v>
      </c>
      <c r="J1729" t="s">
        <v>434</v>
      </c>
      <c r="K1729" t="s">
        <v>224</v>
      </c>
      <c r="L1729" s="755">
        <v>2.21</v>
      </c>
      <c r="M1729" t="s">
        <v>467</v>
      </c>
      <c r="N1729" s="680">
        <f t="shared" ca="1" si="115"/>
        <v>0</v>
      </c>
      <c r="O1729" s="680">
        <f t="shared" ca="1" si="115"/>
        <v>0</v>
      </c>
      <c r="P1729" s="680">
        <f t="shared" ca="1" si="115"/>
        <v>0</v>
      </c>
      <c r="Q1729" s="680">
        <f t="shared" ca="1" si="115"/>
        <v>0</v>
      </c>
      <c r="R1729" s="680">
        <f t="shared" ca="1" si="115"/>
        <v>0</v>
      </c>
      <c r="S1729" t="str">
        <f t="shared" si="112"/>
        <v>ASRCMS202202</v>
      </c>
      <c r="T1729" s="957">
        <f t="shared" si="113"/>
        <v>45230</v>
      </c>
      <c r="U1729" t="str">
        <f t="shared" si="114"/>
        <v>Unaudited</v>
      </c>
    </row>
    <row r="1730" spans="1:21" x14ac:dyDescent="0.25">
      <c r="A1730" t="s">
        <v>438</v>
      </c>
      <c r="B1730" t="s">
        <v>1380</v>
      </c>
      <c r="C1730" t="s">
        <v>1381</v>
      </c>
      <c r="D1730" s="15">
        <v>1900</v>
      </c>
      <c r="E1730" s="121">
        <v>1</v>
      </c>
      <c r="F1730" t="s">
        <v>441</v>
      </c>
      <c r="G1730" s="121">
        <v>274</v>
      </c>
      <c r="H1730" t="s">
        <v>387</v>
      </c>
      <c r="I1730" t="s">
        <v>489</v>
      </c>
      <c r="J1730" t="s">
        <v>434</v>
      </c>
      <c r="K1730" t="s">
        <v>6</v>
      </c>
      <c r="L1730" s="755" t="s">
        <v>70</v>
      </c>
      <c r="M1730" t="s">
        <v>189</v>
      </c>
      <c r="N1730" s="680">
        <f t="shared" ca="1" si="115"/>
        <v>0</v>
      </c>
      <c r="O1730" s="680">
        <f t="shared" ca="1" si="115"/>
        <v>0</v>
      </c>
      <c r="P1730" s="680">
        <f t="shared" ca="1" si="115"/>
        <v>0</v>
      </c>
      <c r="Q1730" s="680">
        <f t="shared" ca="1" si="115"/>
        <v>0</v>
      </c>
      <c r="R1730" s="680">
        <f t="shared" ca="1" si="115"/>
        <v>0</v>
      </c>
      <c r="S1730" t="str">
        <f t="shared" ref="S1730:S1793" si="116">file_name</f>
        <v>ASRCMS202202</v>
      </c>
      <c r="T1730" s="957">
        <f t="shared" ref="T1730:T1793" si="117">file_date</f>
        <v>45230</v>
      </c>
      <c r="U1730" t="str">
        <f t="shared" ref="U1730:U1793" si="118">status</f>
        <v>Unaudited</v>
      </c>
    </row>
    <row r="1731" spans="1:21" x14ac:dyDescent="0.25">
      <c r="A1731" t="s">
        <v>438</v>
      </c>
      <c r="B1731" t="s">
        <v>1380</v>
      </c>
      <c r="C1731" t="s">
        <v>1381</v>
      </c>
      <c r="D1731" s="15">
        <v>1900</v>
      </c>
      <c r="E1731" s="121">
        <v>1</v>
      </c>
      <c r="F1731" t="s">
        <v>441</v>
      </c>
      <c r="G1731" s="121">
        <v>274</v>
      </c>
      <c r="H1731" t="s">
        <v>387</v>
      </c>
      <c r="I1731" t="s">
        <v>489</v>
      </c>
      <c r="J1731" t="s">
        <v>434</v>
      </c>
      <c r="K1731" t="s">
        <v>6</v>
      </c>
      <c r="L1731" s="755" t="s">
        <v>71</v>
      </c>
      <c r="M1731" t="s">
        <v>232</v>
      </c>
      <c r="N1731" s="680">
        <f t="shared" ca="1" si="115"/>
        <v>0</v>
      </c>
      <c r="O1731" s="680">
        <f t="shared" ca="1" si="115"/>
        <v>0</v>
      </c>
      <c r="P1731" s="680">
        <f t="shared" ca="1" si="115"/>
        <v>0</v>
      </c>
      <c r="Q1731" s="680">
        <f t="shared" ca="1" si="115"/>
        <v>0</v>
      </c>
      <c r="R1731" s="680">
        <f t="shared" ca="1" si="115"/>
        <v>0</v>
      </c>
      <c r="S1731" t="str">
        <f t="shared" si="116"/>
        <v>ASRCMS202202</v>
      </c>
      <c r="T1731" s="957">
        <f t="shared" si="117"/>
        <v>45230</v>
      </c>
      <c r="U1731" t="str">
        <f t="shared" si="118"/>
        <v>Unaudited</v>
      </c>
    </row>
    <row r="1732" spans="1:21" x14ac:dyDescent="0.25">
      <c r="A1732" t="s">
        <v>438</v>
      </c>
      <c r="B1732" t="s">
        <v>1380</v>
      </c>
      <c r="C1732" t="s">
        <v>1381</v>
      </c>
      <c r="D1732" s="15">
        <v>1900</v>
      </c>
      <c r="E1732" s="121">
        <v>1</v>
      </c>
      <c r="F1732" t="s">
        <v>441</v>
      </c>
      <c r="G1732" s="121">
        <v>274</v>
      </c>
      <c r="H1732" t="s">
        <v>387</v>
      </c>
      <c r="I1732" t="s">
        <v>489</v>
      </c>
      <c r="J1732" t="s">
        <v>434</v>
      </c>
      <c r="K1732" t="s">
        <v>6</v>
      </c>
      <c r="L1732" s="755" t="s">
        <v>72</v>
      </c>
      <c r="M1732" t="s">
        <v>165</v>
      </c>
      <c r="N1732" s="680">
        <f t="shared" ca="1" si="115"/>
        <v>0</v>
      </c>
      <c r="O1732" s="680">
        <f t="shared" ca="1" si="115"/>
        <v>0</v>
      </c>
      <c r="P1732" s="680">
        <f t="shared" ca="1" si="115"/>
        <v>0</v>
      </c>
      <c r="Q1732" s="680">
        <f t="shared" ca="1" si="115"/>
        <v>0</v>
      </c>
      <c r="R1732" s="680">
        <f t="shared" ca="1" si="115"/>
        <v>0</v>
      </c>
      <c r="S1732" t="str">
        <f t="shared" si="116"/>
        <v>ASRCMS202202</v>
      </c>
      <c r="T1732" s="957">
        <f t="shared" si="117"/>
        <v>45230</v>
      </c>
      <c r="U1732" t="str">
        <f t="shared" si="118"/>
        <v>Unaudited</v>
      </c>
    </row>
    <row r="1733" spans="1:21" x14ac:dyDescent="0.25">
      <c r="A1733" t="s">
        <v>438</v>
      </c>
      <c r="B1733" t="s">
        <v>1380</v>
      </c>
      <c r="C1733" t="s">
        <v>1381</v>
      </c>
      <c r="D1733" s="15">
        <v>1900</v>
      </c>
      <c r="E1733" s="121">
        <v>1</v>
      </c>
      <c r="F1733" t="s">
        <v>441</v>
      </c>
      <c r="G1733" s="121">
        <v>274</v>
      </c>
      <c r="H1733" t="s">
        <v>387</v>
      </c>
      <c r="I1733" t="s">
        <v>489</v>
      </c>
      <c r="J1733" t="s">
        <v>434</v>
      </c>
      <c r="K1733" t="s">
        <v>6</v>
      </c>
      <c r="L1733" s="755">
        <v>3.4</v>
      </c>
      <c r="M1733" t="s">
        <v>462</v>
      </c>
      <c r="N1733" s="680">
        <f t="shared" ca="1" si="115"/>
        <v>0</v>
      </c>
      <c r="O1733" s="680">
        <f t="shared" ca="1" si="115"/>
        <v>0</v>
      </c>
      <c r="P1733" s="680">
        <f t="shared" ca="1" si="115"/>
        <v>0</v>
      </c>
      <c r="Q1733" s="680">
        <f t="shared" ca="1" si="115"/>
        <v>0</v>
      </c>
      <c r="R1733" s="680">
        <f t="shared" ca="1" si="115"/>
        <v>0</v>
      </c>
      <c r="S1733" t="str">
        <f t="shared" si="116"/>
        <v>ASRCMS202202</v>
      </c>
      <c r="T1733" s="957">
        <f t="shared" si="117"/>
        <v>45230</v>
      </c>
      <c r="U1733" t="str">
        <f t="shared" si="118"/>
        <v>Unaudited</v>
      </c>
    </row>
    <row r="1734" spans="1:21" x14ac:dyDescent="0.25">
      <c r="A1734" t="s">
        <v>438</v>
      </c>
      <c r="B1734" t="s">
        <v>1380</v>
      </c>
      <c r="C1734" t="s">
        <v>1381</v>
      </c>
      <c r="D1734" s="15">
        <v>1900</v>
      </c>
      <c r="E1734" s="121">
        <v>1</v>
      </c>
      <c r="F1734" t="s">
        <v>441</v>
      </c>
      <c r="G1734" s="121">
        <v>274</v>
      </c>
      <c r="H1734" t="s">
        <v>387</v>
      </c>
      <c r="I1734" t="s">
        <v>489</v>
      </c>
      <c r="J1734" t="s">
        <v>434</v>
      </c>
      <c r="K1734" t="s">
        <v>435</v>
      </c>
      <c r="L1734" s="755">
        <v>4.5</v>
      </c>
      <c r="M1734" t="s">
        <v>32</v>
      </c>
      <c r="N1734" s="680">
        <f t="shared" ca="1" si="115"/>
        <v>0</v>
      </c>
      <c r="O1734" s="680">
        <f t="shared" ca="1" si="115"/>
        <v>0</v>
      </c>
      <c r="P1734" s="680">
        <f t="shared" ca="1" si="115"/>
        <v>0</v>
      </c>
      <c r="Q1734" s="680">
        <f t="shared" ca="1" si="115"/>
        <v>0</v>
      </c>
      <c r="R1734" s="680">
        <f t="shared" ca="1" si="115"/>
        <v>0</v>
      </c>
      <c r="S1734" t="str">
        <f t="shared" si="116"/>
        <v>ASRCMS202202</v>
      </c>
      <c r="T1734" s="957">
        <f t="shared" si="117"/>
        <v>45230</v>
      </c>
      <c r="U1734" t="str">
        <f t="shared" si="118"/>
        <v>Unaudited</v>
      </c>
    </row>
    <row r="1735" spans="1:21" x14ac:dyDescent="0.25">
      <c r="A1735" t="s">
        <v>438</v>
      </c>
      <c r="B1735" t="s">
        <v>1380</v>
      </c>
      <c r="C1735" t="s">
        <v>1381</v>
      </c>
      <c r="D1735" s="15">
        <v>1900</v>
      </c>
      <c r="E1735" s="121">
        <v>1</v>
      </c>
      <c r="F1735" t="s">
        <v>441</v>
      </c>
      <c r="G1735" s="121">
        <v>274</v>
      </c>
      <c r="H1735" t="s">
        <v>387</v>
      </c>
      <c r="I1735" t="s">
        <v>489</v>
      </c>
      <c r="J1735" t="s">
        <v>434</v>
      </c>
      <c r="K1735" t="s">
        <v>435</v>
      </c>
      <c r="L1735" s="755" t="s">
        <v>939</v>
      </c>
      <c r="M1735" t="s">
        <v>930</v>
      </c>
      <c r="N1735" s="680">
        <f t="shared" ca="1" si="115"/>
        <v>0</v>
      </c>
      <c r="O1735" s="680">
        <f t="shared" ca="1" si="115"/>
        <v>0</v>
      </c>
      <c r="P1735" s="680">
        <f t="shared" ca="1" si="115"/>
        <v>0</v>
      </c>
      <c r="Q1735" s="680">
        <f t="shared" ca="1" si="115"/>
        <v>0</v>
      </c>
      <c r="R1735" s="680">
        <f t="shared" ca="1" si="115"/>
        <v>0</v>
      </c>
      <c r="S1735" t="str">
        <f t="shared" si="116"/>
        <v>ASRCMS202202</v>
      </c>
      <c r="T1735" s="957">
        <f t="shared" si="117"/>
        <v>45230</v>
      </c>
      <c r="U1735" t="str">
        <f t="shared" si="118"/>
        <v>Unaudited</v>
      </c>
    </row>
    <row r="1736" spans="1:21" x14ac:dyDescent="0.25">
      <c r="A1736" t="s">
        <v>438</v>
      </c>
      <c r="B1736" t="s">
        <v>1380</v>
      </c>
      <c r="C1736" t="s">
        <v>1381</v>
      </c>
      <c r="D1736" s="15">
        <v>1900</v>
      </c>
      <c r="E1736" s="121">
        <v>1</v>
      </c>
      <c r="F1736" t="s">
        <v>441</v>
      </c>
      <c r="G1736" s="121">
        <v>274</v>
      </c>
      <c r="H1736" t="s">
        <v>387</v>
      </c>
      <c r="I1736" t="s">
        <v>489</v>
      </c>
      <c r="J1736" t="s">
        <v>434</v>
      </c>
      <c r="K1736" t="s">
        <v>435</v>
      </c>
      <c r="L1736" s="755" t="s">
        <v>194</v>
      </c>
      <c r="M1736" t="s">
        <v>40</v>
      </c>
      <c r="N1736" s="680">
        <f t="shared" ca="1" si="115"/>
        <v>0</v>
      </c>
      <c r="O1736" s="680">
        <f t="shared" ca="1" si="115"/>
        <v>0</v>
      </c>
      <c r="P1736" s="680">
        <f t="shared" ca="1" si="115"/>
        <v>0</v>
      </c>
      <c r="Q1736" s="680">
        <f t="shared" ca="1" si="115"/>
        <v>0</v>
      </c>
      <c r="R1736" s="680">
        <f t="shared" ca="1" si="115"/>
        <v>0</v>
      </c>
      <c r="S1736" t="str">
        <f t="shared" si="116"/>
        <v>ASRCMS202202</v>
      </c>
      <c r="T1736" s="957">
        <f t="shared" si="117"/>
        <v>45230</v>
      </c>
      <c r="U1736" t="str">
        <f t="shared" si="118"/>
        <v>Unaudited</v>
      </c>
    </row>
    <row r="1737" spans="1:21" x14ac:dyDescent="0.25">
      <c r="A1737" t="s">
        <v>438</v>
      </c>
      <c r="B1737" t="s">
        <v>1380</v>
      </c>
      <c r="C1737" t="s">
        <v>1381</v>
      </c>
      <c r="D1737" s="15">
        <v>1900</v>
      </c>
      <c r="E1737" s="121">
        <v>1</v>
      </c>
      <c r="F1737" t="s">
        <v>441</v>
      </c>
      <c r="G1737" s="121">
        <v>274</v>
      </c>
      <c r="H1737" t="s">
        <v>387</v>
      </c>
      <c r="I1737" t="s">
        <v>489</v>
      </c>
      <c r="J1737" t="s">
        <v>434</v>
      </c>
      <c r="K1737" t="s">
        <v>435</v>
      </c>
      <c r="L1737" s="755" t="s">
        <v>193</v>
      </c>
      <c r="M1737" t="s">
        <v>330</v>
      </c>
      <c r="N1737" s="680">
        <f t="shared" ca="1" si="115"/>
        <v>0</v>
      </c>
      <c r="O1737" s="680">
        <f t="shared" ca="1" si="115"/>
        <v>0</v>
      </c>
      <c r="P1737" s="680">
        <f t="shared" ca="1" si="115"/>
        <v>0</v>
      </c>
      <c r="Q1737" s="680">
        <f t="shared" ca="1" si="115"/>
        <v>0</v>
      </c>
      <c r="R1737" s="680">
        <f t="shared" ca="1" si="115"/>
        <v>0</v>
      </c>
      <c r="S1737" t="str">
        <f t="shared" si="116"/>
        <v>ASRCMS202202</v>
      </c>
      <c r="T1737" s="957">
        <f t="shared" si="117"/>
        <v>45230</v>
      </c>
      <c r="U1737" t="str">
        <f t="shared" si="118"/>
        <v>Unaudited</v>
      </c>
    </row>
    <row r="1738" spans="1:21" x14ac:dyDescent="0.25">
      <c r="A1738" t="s">
        <v>438</v>
      </c>
      <c r="B1738" t="s">
        <v>1380</v>
      </c>
      <c r="C1738" t="s">
        <v>1381</v>
      </c>
      <c r="D1738" s="15">
        <v>1900</v>
      </c>
      <c r="E1738" s="121">
        <v>1</v>
      </c>
      <c r="F1738" t="s">
        <v>441</v>
      </c>
      <c r="G1738" s="121">
        <v>274</v>
      </c>
      <c r="H1738" t="s">
        <v>387</v>
      </c>
      <c r="I1738" t="s">
        <v>489</v>
      </c>
      <c r="J1738" t="s">
        <v>451</v>
      </c>
      <c r="K1738" t="s">
        <v>436</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ASRCMS202202</v>
      </c>
      <c r="T1738" s="957">
        <f t="shared" si="117"/>
        <v>45230</v>
      </c>
      <c r="U1738" t="str">
        <f t="shared" si="118"/>
        <v>Unaudited</v>
      </c>
    </row>
    <row r="1739" spans="1:21" x14ac:dyDescent="0.25">
      <c r="A1739" t="s">
        <v>438</v>
      </c>
      <c r="B1739" t="s">
        <v>1380</v>
      </c>
      <c r="C1739" t="s">
        <v>1381</v>
      </c>
      <c r="D1739" s="15">
        <v>1900</v>
      </c>
      <c r="E1739" s="121">
        <v>1</v>
      </c>
      <c r="F1739" t="s">
        <v>441</v>
      </c>
      <c r="G1739" s="121">
        <v>274</v>
      </c>
      <c r="H1739" t="s">
        <v>387</v>
      </c>
      <c r="I1739" t="s">
        <v>489</v>
      </c>
      <c r="J1739" t="s">
        <v>451</v>
      </c>
      <c r="K1739" t="s">
        <v>436</v>
      </c>
      <c r="L1739" s="755" t="s">
        <v>80</v>
      </c>
      <c r="M1739" t="s">
        <v>98</v>
      </c>
      <c r="N1739" s="680">
        <f t="shared" ca="1" si="115"/>
        <v>0</v>
      </c>
      <c r="O1739" s="680">
        <f t="shared" ca="1" si="115"/>
        <v>0</v>
      </c>
      <c r="P1739" s="680">
        <f t="shared" ca="1" si="115"/>
        <v>0</v>
      </c>
      <c r="Q1739" s="680">
        <f t="shared" ca="1" si="115"/>
        <v>0</v>
      </c>
      <c r="R1739" s="680">
        <f t="shared" ca="1" si="115"/>
        <v>0</v>
      </c>
      <c r="S1739" t="str">
        <f t="shared" si="116"/>
        <v>ASRCMS202202</v>
      </c>
      <c r="T1739" s="957">
        <f t="shared" si="117"/>
        <v>45230</v>
      </c>
      <c r="U1739" t="str">
        <f t="shared" si="118"/>
        <v>Unaudited</v>
      </c>
    </row>
    <row r="1740" spans="1:21" x14ac:dyDescent="0.25">
      <c r="A1740" t="s">
        <v>438</v>
      </c>
      <c r="B1740" t="s">
        <v>1380</v>
      </c>
      <c r="C1740" t="s">
        <v>1381</v>
      </c>
      <c r="D1740" s="15">
        <v>1900</v>
      </c>
      <c r="E1740" s="121">
        <v>1</v>
      </c>
      <c r="F1740" t="s">
        <v>441</v>
      </c>
      <c r="G1740" s="121">
        <v>274</v>
      </c>
      <c r="H1740" t="s">
        <v>387</v>
      </c>
      <c r="I1740" t="s">
        <v>489</v>
      </c>
      <c r="J1740" t="s">
        <v>451</v>
      </c>
      <c r="K1740" t="s">
        <v>436</v>
      </c>
      <c r="L1740" s="755" t="s">
        <v>81</v>
      </c>
      <c r="M1740" t="s">
        <v>99</v>
      </c>
      <c r="N1740" s="680">
        <f t="shared" ca="1" si="115"/>
        <v>0</v>
      </c>
      <c r="O1740" s="680">
        <f t="shared" ca="1" si="115"/>
        <v>0</v>
      </c>
      <c r="P1740" s="680">
        <f t="shared" ca="1" si="115"/>
        <v>0</v>
      </c>
      <c r="Q1740" s="680">
        <f t="shared" ca="1" si="115"/>
        <v>0</v>
      </c>
      <c r="R1740" s="680">
        <f t="shared" ca="1" si="115"/>
        <v>0</v>
      </c>
      <c r="S1740" t="str">
        <f t="shared" si="116"/>
        <v>ASRCMS202202</v>
      </c>
      <c r="T1740" s="957">
        <f t="shared" si="117"/>
        <v>45230</v>
      </c>
      <c r="U1740" t="str">
        <f t="shared" si="118"/>
        <v>Unaudited</v>
      </c>
    </row>
    <row r="1741" spans="1:21" x14ac:dyDescent="0.25">
      <c r="A1741" t="s">
        <v>438</v>
      </c>
      <c r="B1741" t="s">
        <v>1380</v>
      </c>
      <c r="C1741" t="s">
        <v>1381</v>
      </c>
      <c r="D1741" s="15">
        <v>1900</v>
      </c>
      <c r="E1741" s="121">
        <v>1</v>
      </c>
      <c r="F1741" t="s">
        <v>441</v>
      </c>
      <c r="G1741" s="121">
        <v>274</v>
      </c>
      <c r="H1741" t="s">
        <v>387</v>
      </c>
      <c r="I1741" t="s">
        <v>489</v>
      </c>
      <c r="J1741" t="s">
        <v>451</v>
      </c>
      <c r="K1741" t="s">
        <v>436</v>
      </c>
      <c r="L1741" s="755" t="s">
        <v>82</v>
      </c>
      <c r="M1741" t="s">
        <v>100</v>
      </c>
      <c r="N1741" s="680">
        <f t="shared" ca="1" si="115"/>
        <v>0</v>
      </c>
      <c r="O1741" s="680">
        <f t="shared" ca="1" si="115"/>
        <v>0</v>
      </c>
      <c r="P1741" s="680">
        <f t="shared" ca="1" si="115"/>
        <v>0</v>
      </c>
      <c r="Q1741" s="680">
        <f t="shared" ca="1" si="115"/>
        <v>0</v>
      </c>
      <c r="R1741" s="680">
        <f t="shared" ca="1" si="115"/>
        <v>0</v>
      </c>
      <c r="S1741" t="str">
        <f t="shared" si="116"/>
        <v>ASRCMS202202</v>
      </c>
      <c r="T1741" s="957">
        <f t="shared" si="117"/>
        <v>45230</v>
      </c>
      <c r="U1741" t="str">
        <f t="shared" si="118"/>
        <v>Unaudited</v>
      </c>
    </row>
    <row r="1742" spans="1:21" x14ac:dyDescent="0.25">
      <c r="A1742" t="s">
        <v>438</v>
      </c>
      <c r="B1742" t="s">
        <v>1380</v>
      </c>
      <c r="C1742" t="s">
        <v>1381</v>
      </c>
      <c r="D1742" s="15">
        <v>1900</v>
      </c>
      <c r="E1742" s="121">
        <v>1</v>
      </c>
      <c r="F1742" t="s">
        <v>441</v>
      </c>
      <c r="G1742" s="121">
        <v>274</v>
      </c>
      <c r="H1742" t="s">
        <v>387</v>
      </c>
      <c r="I1742" t="s">
        <v>489</v>
      </c>
      <c r="J1742" t="s">
        <v>451</v>
      </c>
      <c r="K1742" t="s">
        <v>436</v>
      </c>
      <c r="L1742" s="755" t="s">
        <v>217</v>
      </c>
      <c r="M1742" t="s">
        <v>101</v>
      </c>
      <c r="N1742" s="680">
        <f t="shared" ca="1" si="115"/>
        <v>0</v>
      </c>
      <c r="O1742" s="680">
        <f t="shared" ca="1" si="115"/>
        <v>0</v>
      </c>
      <c r="P1742" s="680">
        <f t="shared" ca="1" si="115"/>
        <v>0</v>
      </c>
      <c r="Q1742" s="680">
        <f t="shared" ca="1" si="115"/>
        <v>0</v>
      </c>
      <c r="R1742" s="680">
        <f t="shared" ca="1" si="115"/>
        <v>0</v>
      </c>
      <c r="S1742" t="str">
        <f t="shared" si="116"/>
        <v>ASRCMS202202</v>
      </c>
      <c r="T1742" s="957">
        <f t="shared" si="117"/>
        <v>45230</v>
      </c>
      <c r="U1742" t="str">
        <f t="shared" si="118"/>
        <v>Unaudited</v>
      </c>
    </row>
    <row r="1743" spans="1:21" x14ac:dyDescent="0.25">
      <c r="A1743" t="s">
        <v>438</v>
      </c>
      <c r="B1743" t="s">
        <v>1380</v>
      </c>
      <c r="C1743" t="s">
        <v>1381</v>
      </c>
      <c r="D1743" s="15">
        <v>1900</v>
      </c>
      <c r="E1743" s="121">
        <v>1</v>
      </c>
      <c r="F1743" t="s">
        <v>441</v>
      </c>
      <c r="G1743" s="121">
        <v>274</v>
      </c>
      <c r="H1743" t="s">
        <v>387</v>
      </c>
      <c r="I1743" t="s">
        <v>489</v>
      </c>
      <c r="J1743" t="s">
        <v>451</v>
      </c>
      <c r="K1743" t="s">
        <v>436</v>
      </c>
      <c r="L1743" s="755" t="s">
        <v>216</v>
      </c>
      <c r="M1743" t="s">
        <v>28</v>
      </c>
      <c r="N1743" s="680">
        <f t="shared" ca="1" si="115"/>
        <v>0</v>
      </c>
      <c r="O1743" s="680">
        <f t="shared" ca="1" si="115"/>
        <v>0</v>
      </c>
      <c r="P1743" s="680">
        <f t="shared" ca="1" si="115"/>
        <v>0</v>
      </c>
      <c r="Q1743" s="680">
        <f t="shared" ca="1" si="115"/>
        <v>0</v>
      </c>
      <c r="R1743" s="680">
        <f t="shared" ca="1" si="115"/>
        <v>0</v>
      </c>
      <c r="S1743" t="str">
        <f t="shared" si="116"/>
        <v>ASRCMS202202</v>
      </c>
      <c r="T1743" s="957">
        <f t="shared" si="117"/>
        <v>45230</v>
      </c>
      <c r="U1743" t="str">
        <f t="shared" si="118"/>
        <v>Unaudited</v>
      </c>
    </row>
    <row r="1744" spans="1:21" x14ac:dyDescent="0.25">
      <c r="A1744" t="s">
        <v>438</v>
      </c>
      <c r="B1744" t="s">
        <v>1380</v>
      </c>
      <c r="C1744" t="s">
        <v>1381</v>
      </c>
      <c r="D1744" s="15">
        <v>1900</v>
      </c>
      <c r="E1744" s="121">
        <v>1</v>
      </c>
      <c r="F1744" t="s">
        <v>441</v>
      </c>
      <c r="G1744" s="121">
        <v>274</v>
      </c>
      <c r="H1744" t="s">
        <v>387</v>
      </c>
      <c r="I1744" t="s">
        <v>489</v>
      </c>
      <c r="J1744" t="s">
        <v>437</v>
      </c>
      <c r="K1744" t="s">
        <v>437</v>
      </c>
      <c r="L1744" s="755" t="s">
        <v>84</v>
      </c>
      <c r="M1744" t="s">
        <v>328</v>
      </c>
      <c r="N1744" s="680">
        <f t="shared" ca="1" si="115"/>
        <v>0</v>
      </c>
      <c r="O1744" s="680">
        <f t="shared" ca="1" si="115"/>
        <v>0</v>
      </c>
      <c r="P1744" s="680">
        <f t="shared" ca="1" si="115"/>
        <v>0</v>
      </c>
      <c r="Q1744" s="680">
        <f t="shared" ca="1" si="115"/>
        <v>0</v>
      </c>
      <c r="R1744" s="680">
        <f t="shared" ca="1" si="115"/>
        <v>0</v>
      </c>
      <c r="S1744" t="str">
        <f t="shared" si="116"/>
        <v>ASRCMS202202</v>
      </c>
      <c r="T1744" s="957">
        <f t="shared" si="117"/>
        <v>45230</v>
      </c>
      <c r="U1744" t="str">
        <f t="shared" si="118"/>
        <v>Unaudited</v>
      </c>
    </row>
    <row r="1745" spans="1:21" x14ac:dyDescent="0.25">
      <c r="A1745" t="s">
        <v>438</v>
      </c>
      <c r="B1745" t="s">
        <v>1380</v>
      </c>
      <c r="C1745" t="s">
        <v>1381</v>
      </c>
      <c r="D1745" s="15">
        <v>1900</v>
      </c>
      <c r="E1745" s="121">
        <v>1</v>
      </c>
      <c r="F1745" t="s">
        <v>441</v>
      </c>
      <c r="G1745" s="121">
        <v>274</v>
      </c>
      <c r="H1745" t="s">
        <v>387</v>
      </c>
      <c r="I1745" t="s">
        <v>489</v>
      </c>
      <c r="J1745" t="s">
        <v>437</v>
      </c>
      <c r="K1745" t="s">
        <v>437</v>
      </c>
      <c r="L1745" s="755" t="s">
        <v>85</v>
      </c>
      <c r="M1745" t="s">
        <v>326</v>
      </c>
      <c r="N1745" s="680">
        <f t="shared" ca="1" si="115"/>
        <v>0</v>
      </c>
      <c r="O1745" s="680">
        <f t="shared" ca="1" si="115"/>
        <v>0</v>
      </c>
      <c r="P1745" s="680">
        <f t="shared" ca="1" si="115"/>
        <v>0</v>
      </c>
      <c r="Q1745" s="680">
        <f t="shared" ca="1" si="115"/>
        <v>0</v>
      </c>
      <c r="R1745" s="680">
        <f t="shared" ca="1" si="115"/>
        <v>0</v>
      </c>
      <c r="S1745" t="str">
        <f t="shared" si="116"/>
        <v>ASRCMS202202</v>
      </c>
      <c r="T1745" s="957">
        <f t="shared" si="117"/>
        <v>45230</v>
      </c>
      <c r="U1745" t="str">
        <f t="shared" si="118"/>
        <v>Unaudited</v>
      </c>
    </row>
    <row r="1746" spans="1:21" x14ac:dyDescent="0.25">
      <c r="A1746" t="s">
        <v>438</v>
      </c>
      <c r="B1746" t="s">
        <v>1380</v>
      </c>
      <c r="C1746" t="s">
        <v>1381</v>
      </c>
      <c r="D1746" s="15">
        <v>1900</v>
      </c>
      <c r="E1746" s="121">
        <v>1</v>
      </c>
      <c r="F1746" t="s">
        <v>441</v>
      </c>
      <c r="G1746" s="121">
        <v>274</v>
      </c>
      <c r="H1746" t="s">
        <v>387</v>
      </c>
      <c r="I1746" t="s">
        <v>489</v>
      </c>
      <c r="J1746" t="s">
        <v>437</v>
      </c>
      <c r="K1746" t="s">
        <v>437</v>
      </c>
      <c r="L1746" s="755" t="s">
        <v>86</v>
      </c>
      <c r="M1746" t="s">
        <v>495</v>
      </c>
      <c r="N1746" s="680">
        <f t="shared" ca="1" si="115"/>
        <v>0</v>
      </c>
      <c r="O1746" s="680">
        <f t="shared" ca="1" si="115"/>
        <v>0</v>
      </c>
      <c r="P1746" s="680">
        <f t="shared" ca="1" si="115"/>
        <v>0</v>
      </c>
      <c r="Q1746" s="680">
        <f t="shared" ca="1" si="115"/>
        <v>0</v>
      </c>
      <c r="R1746" s="680">
        <f t="shared" ca="1" si="115"/>
        <v>0</v>
      </c>
      <c r="S1746" t="str">
        <f t="shared" si="116"/>
        <v>ASRCMS202202</v>
      </c>
      <c r="T1746" s="957">
        <f t="shared" si="117"/>
        <v>45230</v>
      </c>
      <c r="U1746" t="str">
        <f t="shared" si="118"/>
        <v>Unaudited</v>
      </c>
    </row>
    <row r="1747" spans="1:21" x14ac:dyDescent="0.25">
      <c r="A1747" t="s">
        <v>438</v>
      </c>
      <c r="B1747" t="s">
        <v>1380</v>
      </c>
      <c r="C1747" t="s">
        <v>1381</v>
      </c>
      <c r="D1747" s="15">
        <v>1900</v>
      </c>
      <c r="E1747" s="121">
        <v>1</v>
      </c>
      <c r="F1747" t="s">
        <v>441</v>
      </c>
      <c r="G1747" s="121">
        <v>274</v>
      </c>
      <c r="H1747" t="s">
        <v>387</v>
      </c>
      <c r="I1747" t="s">
        <v>489</v>
      </c>
      <c r="J1747" t="s">
        <v>437</v>
      </c>
      <c r="K1747" t="s">
        <v>437</v>
      </c>
      <c r="L1747" s="755" t="s">
        <v>87</v>
      </c>
      <c r="M1747" t="s">
        <v>496</v>
      </c>
      <c r="N1747" s="680">
        <f t="shared" ca="1" si="115"/>
        <v>0</v>
      </c>
      <c r="O1747" s="680">
        <f t="shared" ca="1" si="115"/>
        <v>0</v>
      </c>
      <c r="P1747" s="680">
        <f t="shared" ca="1" si="115"/>
        <v>0</v>
      </c>
      <c r="Q1747" s="680">
        <f t="shared" ca="1" si="115"/>
        <v>0</v>
      </c>
      <c r="R1747" s="680">
        <f t="shared" ca="1" si="115"/>
        <v>0</v>
      </c>
      <c r="S1747" t="str">
        <f t="shared" si="116"/>
        <v>ASRCMS202202</v>
      </c>
      <c r="T1747" s="957">
        <f t="shared" si="117"/>
        <v>45230</v>
      </c>
      <c r="U1747" t="str">
        <f t="shared" si="118"/>
        <v>Unaudited</v>
      </c>
    </row>
    <row r="1748" spans="1:21" x14ac:dyDescent="0.25">
      <c r="A1748" t="s">
        <v>438</v>
      </c>
      <c r="B1748" t="s">
        <v>1380</v>
      </c>
      <c r="C1748" t="s">
        <v>1381</v>
      </c>
      <c r="D1748" s="15">
        <v>1900</v>
      </c>
      <c r="E1748" s="121">
        <v>1</v>
      </c>
      <c r="F1748" t="s">
        <v>441</v>
      </c>
      <c r="G1748" s="121">
        <v>274</v>
      </c>
      <c r="H1748" t="s">
        <v>387</v>
      </c>
      <c r="I1748" t="s">
        <v>489</v>
      </c>
      <c r="J1748" t="s">
        <v>437</v>
      </c>
      <c r="K1748" t="s">
        <v>437</v>
      </c>
      <c r="L1748" s="755" t="s">
        <v>214</v>
      </c>
      <c r="M1748" t="s">
        <v>497</v>
      </c>
      <c r="N1748" s="680">
        <f t="shared" ca="1" si="115"/>
        <v>0</v>
      </c>
      <c r="O1748" s="680">
        <f t="shared" ca="1" si="115"/>
        <v>0</v>
      </c>
      <c r="P1748" s="680">
        <f t="shared" ca="1" si="115"/>
        <v>0</v>
      </c>
      <c r="Q1748" s="680">
        <f t="shared" ca="1" si="115"/>
        <v>0</v>
      </c>
      <c r="R1748" s="680">
        <f t="shared" ca="1" si="115"/>
        <v>0</v>
      </c>
      <c r="S1748" t="str">
        <f t="shared" si="116"/>
        <v>ASRCMS202202</v>
      </c>
      <c r="T1748" s="957">
        <f t="shared" si="117"/>
        <v>45230</v>
      </c>
      <c r="U1748" t="str">
        <f t="shared" si="118"/>
        <v>Unaudited</v>
      </c>
    </row>
    <row r="1749" spans="1:21" x14ac:dyDescent="0.25">
      <c r="A1749" t="s">
        <v>438</v>
      </c>
      <c r="B1749" t="s">
        <v>1380</v>
      </c>
      <c r="C1749" t="s">
        <v>1381</v>
      </c>
      <c r="D1749" s="15">
        <v>1900</v>
      </c>
      <c r="E1749" s="121">
        <v>1</v>
      </c>
      <c r="F1749" t="s">
        <v>441</v>
      </c>
      <c r="G1749" s="121">
        <v>274</v>
      </c>
      <c r="H1749" t="s">
        <v>387</v>
      </c>
      <c r="I1749" t="s">
        <v>490</v>
      </c>
      <c r="J1749" t="s">
        <v>26</v>
      </c>
      <c r="K1749" t="s">
        <v>26</v>
      </c>
      <c r="L1749" s="755" t="s">
        <v>205</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ASRCMS202202</v>
      </c>
      <c r="T1749" s="957">
        <f t="shared" si="117"/>
        <v>45230</v>
      </c>
      <c r="U1749" t="str">
        <f t="shared" si="118"/>
        <v>Unaudited</v>
      </c>
    </row>
    <row r="1750" spans="1:21" x14ac:dyDescent="0.25">
      <c r="A1750" t="s">
        <v>438</v>
      </c>
      <c r="B1750" t="s">
        <v>1380</v>
      </c>
      <c r="C1750" t="s">
        <v>1381</v>
      </c>
      <c r="D1750" s="15">
        <v>1900</v>
      </c>
      <c r="E1750" s="121">
        <v>1</v>
      </c>
      <c r="F1750" t="s">
        <v>442</v>
      </c>
      <c r="G1750" s="121">
        <v>366</v>
      </c>
      <c r="H1750" t="s">
        <v>387</v>
      </c>
      <c r="I1750" t="s">
        <v>433</v>
      </c>
      <c r="J1750" t="s">
        <v>433</v>
      </c>
      <c r="K1750" t="s">
        <v>433</v>
      </c>
      <c r="M1750" t="s">
        <v>433</v>
      </c>
      <c r="N1750" s="680">
        <f t="shared" ca="1" si="119"/>
        <v>0</v>
      </c>
      <c r="O1750" s="680">
        <f t="shared" ca="1" si="119"/>
        <v>0</v>
      </c>
      <c r="P1750" s="680">
        <f t="shared" ca="1" si="119"/>
        <v>0</v>
      </c>
      <c r="Q1750" s="680">
        <f t="shared" ca="1" si="119"/>
        <v>0</v>
      </c>
      <c r="R1750" s="680">
        <f t="shared" ca="1" si="119"/>
        <v>0</v>
      </c>
      <c r="S1750" t="str">
        <f t="shared" si="116"/>
        <v>ASRCMS202202</v>
      </c>
      <c r="T1750" s="957">
        <f t="shared" si="117"/>
        <v>45230</v>
      </c>
      <c r="U1750" t="str">
        <f t="shared" si="118"/>
        <v>Unaudited</v>
      </c>
    </row>
    <row r="1751" spans="1:21" x14ac:dyDescent="0.25">
      <c r="A1751" t="s">
        <v>438</v>
      </c>
      <c r="B1751" t="s">
        <v>1380</v>
      </c>
      <c r="C1751" t="s">
        <v>1381</v>
      </c>
      <c r="D1751" s="15">
        <v>1900</v>
      </c>
      <c r="E1751" s="121">
        <v>1</v>
      </c>
      <c r="F1751" t="s">
        <v>442</v>
      </c>
      <c r="G1751" s="121">
        <v>366</v>
      </c>
      <c r="H1751" t="s">
        <v>387</v>
      </c>
      <c r="I1751" t="s">
        <v>488</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ASRCMS202202</v>
      </c>
      <c r="T1751" s="957">
        <f t="shared" si="117"/>
        <v>45230</v>
      </c>
      <c r="U1751" t="str">
        <f t="shared" si="118"/>
        <v>Unaudited</v>
      </c>
    </row>
    <row r="1752" spans="1:21" x14ac:dyDescent="0.25">
      <c r="A1752" t="s">
        <v>438</v>
      </c>
      <c r="B1752" t="s">
        <v>1380</v>
      </c>
      <c r="C1752" t="s">
        <v>1381</v>
      </c>
      <c r="D1752" s="15">
        <v>1900</v>
      </c>
      <c r="E1752" s="121">
        <v>1</v>
      </c>
      <c r="F1752" t="s">
        <v>442</v>
      </c>
      <c r="G1752" s="121">
        <v>366</v>
      </c>
      <c r="H1752" t="s">
        <v>387</v>
      </c>
      <c r="I1752" t="s">
        <v>488</v>
      </c>
      <c r="J1752" t="s">
        <v>12</v>
      </c>
      <c r="K1752" t="s">
        <v>223</v>
      </c>
      <c r="L1752" s="755">
        <v>1.2</v>
      </c>
      <c r="M1752" t="s">
        <v>223</v>
      </c>
      <c r="N1752" s="680">
        <f t="shared" ca="1" si="119"/>
        <v>0</v>
      </c>
      <c r="O1752" s="680">
        <f t="shared" ca="1" si="119"/>
        <v>0</v>
      </c>
      <c r="P1752" s="680">
        <f t="shared" ca="1" si="119"/>
        <v>0</v>
      </c>
      <c r="Q1752" s="680">
        <f t="shared" ca="1" si="119"/>
        <v>0</v>
      </c>
      <c r="R1752" s="680">
        <f t="shared" ca="1" si="119"/>
        <v>0</v>
      </c>
      <c r="S1752" t="str">
        <f t="shared" si="116"/>
        <v>ASRCMS202202</v>
      </c>
      <c r="T1752" s="957">
        <f t="shared" si="117"/>
        <v>45230</v>
      </c>
      <c r="U1752" t="str">
        <f t="shared" si="118"/>
        <v>Unaudited</v>
      </c>
    </row>
    <row r="1753" spans="1:21" x14ac:dyDescent="0.25">
      <c r="A1753" t="s">
        <v>438</v>
      </c>
      <c r="B1753" t="s">
        <v>1380</v>
      </c>
      <c r="C1753" t="s">
        <v>1381</v>
      </c>
      <c r="D1753" s="15">
        <v>1900</v>
      </c>
      <c r="E1753" s="121">
        <v>1</v>
      </c>
      <c r="F1753" t="s">
        <v>442</v>
      </c>
      <c r="G1753" s="121">
        <v>366</v>
      </c>
      <c r="H1753" t="s">
        <v>387</v>
      </c>
      <c r="I1753" t="s">
        <v>488</v>
      </c>
      <c r="J1753" t="s">
        <v>12</v>
      </c>
      <c r="K1753" t="s">
        <v>1318</v>
      </c>
      <c r="L1753" s="755" t="s">
        <v>1314</v>
      </c>
      <c r="M1753" t="s">
        <v>1318</v>
      </c>
      <c r="N1753" s="680">
        <f t="shared" ca="1" si="119"/>
        <v>0</v>
      </c>
      <c r="O1753" s="680">
        <f t="shared" ca="1" si="119"/>
        <v>0</v>
      </c>
      <c r="P1753" s="680">
        <f t="shared" ca="1" si="119"/>
        <v>0</v>
      </c>
      <c r="Q1753" s="680">
        <f t="shared" ca="1" si="119"/>
        <v>0</v>
      </c>
      <c r="R1753" s="680">
        <f t="shared" ca="1" si="119"/>
        <v>0</v>
      </c>
      <c r="S1753" t="str">
        <f t="shared" si="116"/>
        <v>ASRCMS202202</v>
      </c>
      <c r="T1753" s="957">
        <f t="shared" si="117"/>
        <v>45230</v>
      </c>
      <c r="U1753" t="str">
        <f t="shared" si="118"/>
        <v>Unaudited</v>
      </c>
    </row>
    <row r="1754" spans="1:21" x14ac:dyDescent="0.25">
      <c r="A1754" t="s">
        <v>438</v>
      </c>
      <c r="B1754" t="s">
        <v>1380</v>
      </c>
      <c r="C1754" t="s">
        <v>1381</v>
      </c>
      <c r="D1754" s="15">
        <v>1900</v>
      </c>
      <c r="E1754" s="121">
        <v>1</v>
      </c>
      <c r="F1754" t="s">
        <v>442</v>
      </c>
      <c r="G1754" s="121">
        <v>366</v>
      </c>
      <c r="H1754" t="s">
        <v>387</v>
      </c>
      <c r="I1754" t="s">
        <v>488</v>
      </c>
      <c r="J1754" t="s">
        <v>12</v>
      </c>
      <c r="K1754" t="s">
        <v>1320</v>
      </c>
      <c r="L1754" s="755" t="s">
        <v>1319</v>
      </c>
      <c r="M1754" t="s">
        <v>1320</v>
      </c>
      <c r="N1754" s="680">
        <f t="shared" ca="1" si="119"/>
        <v>0</v>
      </c>
      <c r="O1754" s="680">
        <f t="shared" ca="1" si="119"/>
        <v>0</v>
      </c>
      <c r="P1754" s="680">
        <f t="shared" ca="1" si="119"/>
        <v>0</v>
      </c>
      <c r="Q1754" s="680">
        <f t="shared" ca="1" si="119"/>
        <v>0</v>
      </c>
      <c r="R1754" s="680">
        <f t="shared" ca="1" si="119"/>
        <v>0</v>
      </c>
      <c r="S1754" t="str">
        <f t="shared" si="116"/>
        <v>ASRCMS202202</v>
      </c>
      <c r="T1754" s="957">
        <f t="shared" si="117"/>
        <v>45230</v>
      </c>
      <c r="U1754" t="str">
        <f t="shared" si="118"/>
        <v>Unaudited</v>
      </c>
    </row>
    <row r="1755" spans="1:21" x14ac:dyDescent="0.25">
      <c r="A1755" t="s">
        <v>438</v>
      </c>
      <c r="B1755" t="s">
        <v>1380</v>
      </c>
      <c r="C1755" t="s">
        <v>1381</v>
      </c>
      <c r="D1755" s="15">
        <v>1900</v>
      </c>
      <c r="E1755" s="121">
        <v>1</v>
      </c>
      <c r="F1755" t="s">
        <v>442</v>
      </c>
      <c r="G1755" s="121">
        <v>366</v>
      </c>
      <c r="H1755" t="s">
        <v>387</v>
      </c>
      <c r="I1755" t="s">
        <v>488</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ASRCMS202202</v>
      </c>
      <c r="T1755" s="957">
        <f t="shared" si="117"/>
        <v>45230</v>
      </c>
      <c r="U1755" t="str">
        <f t="shared" si="118"/>
        <v>Unaudited</v>
      </c>
    </row>
    <row r="1756" spans="1:21" x14ac:dyDescent="0.25">
      <c r="A1756" t="s">
        <v>438</v>
      </c>
      <c r="B1756" t="s">
        <v>1380</v>
      </c>
      <c r="C1756" t="s">
        <v>1381</v>
      </c>
      <c r="D1756" s="15">
        <v>1900</v>
      </c>
      <c r="E1756" s="121">
        <v>1</v>
      </c>
      <c r="F1756" t="s">
        <v>442</v>
      </c>
      <c r="G1756" s="121">
        <v>366</v>
      </c>
      <c r="H1756" t="s">
        <v>387</v>
      </c>
      <c r="I1756" t="s">
        <v>489</v>
      </c>
      <c r="J1756" t="s">
        <v>434</v>
      </c>
      <c r="K1756" t="s">
        <v>791</v>
      </c>
      <c r="L1756" s="755">
        <v>2.1</v>
      </c>
      <c r="M1756" t="s">
        <v>726</v>
      </c>
      <c r="N1756" s="680">
        <f t="shared" ca="1" si="119"/>
        <v>0</v>
      </c>
      <c r="O1756" s="680">
        <f t="shared" ca="1" si="119"/>
        <v>0</v>
      </c>
      <c r="P1756" s="680">
        <f t="shared" ca="1" si="119"/>
        <v>0</v>
      </c>
      <c r="Q1756" s="680">
        <f t="shared" ca="1" si="119"/>
        <v>0</v>
      </c>
      <c r="R1756" s="680">
        <f t="shared" ca="1" si="119"/>
        <v>0</v>
      </c>
      <c r="S1756" t="str">
        <f t="shared" si="116"/>
        <v>ASRCMS202202</v>
      </c>
      <c r="T1756" s="957">
        <f t="shared" si="117"/>
        <v>45230</v>
      </c>
      <c r="U1756" t="str">
        <f t="shared" si="118"/>
        <v>Unaudited</v>
      </c>
    </row>
    <row r="1757" spans="1:21" x14ac:dyDescent="0.25">
      <c r="A1757" t="s">
        <v>438</v>
      </c>
      <c r="B1757" t="s">
        <v>1380</v>
      </c>
      <c r="C1757" t="s">
        <v>1381</v>
      </c>
      <c r="D1757" s="15">
        <v>1900</v>
      </c>
      <c r="E1757" s="121">
        <v>1</v>
      </c>
      <c r="F1757" t="s">
        <v>442</v>
      </c>
      <c r="G1757" s="121">
        <v>366</v>
      </c>
      <c r="H1757" t="s">
        <v>387</v>
      </c>
      <c r="I1757" t="s">
        <v>489</v>
      </c>
      <c r="J1757" t="s">
        <v>434</v>
      </c>
      <c r="K1757" t="s">
        <v>791</v>
      </c>
      <c r="L1757" s="755">
        <v>2.2000000000000002</v>
      </c>
      <c r="M1757" t="s">
        <v>727</v>
      </c>
      <c r="N1757" s="680">
        <f t="shared" ca="1" si="119"/>
        <v>0</v>
      </c>
      <c r="O1757" s="680">
        <f t="shared" ca="1" si="119"/>
        <v>0</v>
      </c>
      <c r="P1757" s="680">
        <f t="shared" ca="1" si="119"/>
        <v>0</v>
      </c>
      <c r="Q1757" s="680">
        <f t="shared" ca="1" si="119"/>
        <v>0</v>
      </c>
      <c r="R1757" s="680">
        <f t="shared" ca="1" si="119"/>
        <v>0</v>
      </c>
      <c r="S1757" t="str">
        <f t="shared" si="116"/>
        <v>ASRCMS202202</v>
      </c>
      <c r="T1757" s="957">
        <f t="shared" si="117"/>
        <v>45230</v>
      </c>
      <c r="U1757" t="str">
        <f t="shared" si="118"/>
        <v>Unaudited</v>
      </c>
    </row>
    <row r="1758" spans="1:21" x14ac:dyDescent="0.25">
      <c r="A1758" t="s">
        <v>438</v>
      </c>
      <c r="B1758" t="s">
        <v>1380</v>
      </c>
      <c r="C1758" t="s">
        <v>1381</v>
      </c>
      <c r="D1758" s="15">
        <v>1900</v>
      </c>
      <c r="E1758" s="121">
        <v>1</v>
      </c>
      <c r="F1758" t="s">
        <v>442</v>
      </c>
      <c r="G1758" s="121">
        <v>366</v>
      </c>
      <c r="H1758" t="s">
        <v>387</v>
      </c>
      <c r="I1758" t="s">
        <v>489</v>
      </c>
      <c r="J1758" t="s">
        <v>434</v>
      </c>
      <c r="K1758" t="s">
        <v>791</v>
      </c>
      <c r="L1758" s="755">
        <v>2.2999999999999998</v>
      </c>
      <c r="M1758" t="s">
        <v>728</v>
      </c>
      <c r="N1758" s="680">
        <f t="shared" ca="1" si="119"/>
        <v>0</v>
      </c>
      <c r="O1758" s="680">
        <f t="shared" ca="1" si="119"/>
        <v>0</v>
      </c>
      <c r="P1758" s="680">
        <f t="shared" ca="1" si="119"/>
        <v>0</v>
      </c>
      <c r="Q1758" s="680">
        <f t="shared" ca="1" si="119"/>
        <v>0</v>
      </c>
      <c r="R1758" s="680">
        <f t="shared" ca="1" si="119"/>
        <v>0</v>
      </c>
      <c r="S1758" t="str">
        <f t="shared" si="116"/>
        <v>ASRCMS202202</v>
      </c>
      <c r="T1758" s="957">
        <f t="shared" si="117"/>
        <v>45230</v>
      </c>
      <c r="U1758" t="str">
        <f t="shared" si="118"/>
        <v>Unaudited</v>
      </c>
    </row>
    <row r="1759" spans="1:21" x14ac:dyDescent="0.25">
      <c r="A1759" t="s">
        <v>438</v>
      </c>
      <c r="B1759" t="s">
        <v>1380</v>
      </c>
      <c r="C1759" t="s">
        <v>1381</v>
      </c>
      <c r="D1759" s="15">
        <v>1900</v>
      </c>
      <c r="E1759" s="121">
        <v>1</v>
      </c>
      <c r="F1759" t="s">
        <v>442</v>
      </c>
      <c r="G1759" s="121">
        <v>366</v>
      </c>
      <c r="H1759" t="s">
        <v>387</v>
      </c>
      <c r="I1759" t="s">
        <v>489</v>
      </c>
      <c r="J1759" t="s">
        <v>434</v>
      </c>
      <c r="K1759" t="s">
        <v>791</v>
      </c>
      <c r="L1759" s="755">
        <v>2.4</v>
      </c>
      <c r="M1759" t="s">
        <v>729</v>
      </c>
      <c r="N1759" s="680">
        <f t="shared" ca="1" si="119"/>
        <v>0</v>
      </c>
      <c r="O1759" s="680">
        <f t="shared" ca="1" si="119"/>
        <v>0</v>
      </c>
      <c r="P1759" s="680">
        <f t="shared" ca="1" si="119"/>
        <v>0</v>
      </c>
      <c r="Q1759" s="680">
        <f t="shared" ca="1" si="119"/>
        <v>0</v>
      </c>
      <c r="R1759" s="680">
        <f t="shared" ca="1" si="119"/>
        <v>0</v>
      </c>
      <c r="S1759" t="str">
        <f t="shared" si="116"/>
        <v>ASRCMS202202</v>
      </c>
      <c r="T1759" s="957">
        <f t="shared" si="117"/>
        <v>45230</v>
      </c>
      <c r="U1759" t="str">
        <f t="shared" si="118"/>
        <v>Unaudited</v>
      </c>
    </row>
    <row r="1760" spans="1:21" x14ac:dyDescent="0.25">
      <c r="A1760" t="s">
        <v>438</v>
      </c>
      <c r="B1760" t="s">
        <v>1380</v>
      </c>
      <c r="C1760" t="s">
        <v>1381</v>
      </c>
      <c r="D1760" s="15">
        <v>1900</v>
      </c>
      <c r="E1760" s="121">
        <v>1</v>
      </c>
      <c r="F1760" t="s">
        <v>442</v>
      </c>
      <c r="G1760" s="121">
        <v>366</v>
      </c>
      <c r="H1760" t="s">
        <v>387</v>
      </c>
      <c r="I1760" t="s">
        <v>489</v>
      </c>
      <c r="J1760" t="s">
        <v>434</v>
      </c>
      <c r="K1760" t="s">
        <v>791</v>
      </c>
      <c r="L1760" s="755">
        <v>2.5</v>
      </c>
      <c r="M1760" t="s">
        <v>771</v>
      </c>
      <c r="N1760" s="680">
        <f t="shared" ca="1" si="119"/>
        <v>0</v>
      </c>
      <c r="O1760" s="680">
        <f t="shared" ca="1" si="119"/>
        <v>0</v>
      </c>
      <c r="P1760" s="680">
        <f t="shared" ca="1" si="119"/>
        <v>0</v>
      </c>
      <c r="Q1760" s="680">
        <f t="shared" ca="1" si="119"/>
        <v>0</v>
      </c>
      <c r="R1760" s="680">
        <f t="shared" ca="1" si="119"/>
        <v>0</v>
      </c>
      <c r="S1760" t="str">
        <f t="shared" si="116"/>
        <v>ASRCMS202202</v>
      </c>
      <c r="T1760" s="957">
        <f t="shared" si="117"/>
        <v>45230</v>
      </c>
      <c r="U1760" t="str">
        <f t="shared" si="118"/>
        <v>Unaudited</v>
      </c>
    </row>
    <row r="1761" spans="1:21" x14ac:dyDescent="0.25">
      <c r="A1761" t="s">
        <v>438</v>
      </c>
      <c r="B1761" t="s">
        <v>1380</v>
      </c>
      <c r="C1761" t="s">
        <v>1381</v>
      </c>
      <c r="D1761" s="15">
        <v>1900</v>
      </c>
      <c r="E1761" s="121">
        <v>1</v>
      </c>
      <c r="F1761" t="s">
        <v>442</v>
      </c>
      <c r="G1761" s="121">
        <v>366</v>
      </c>
      <c r="H1761" t="s">
        <v>387</v>
      </c>
      <c r="I1761" t="s">
        <v>489</v>
      </c>
      <c r="J1761" t="s">
        <v>434</v>
      </c>
      <c r="K1761" t="s">
        <v>791</v>
      </c>
      <c r="L1761" s="755">
        <v>2.6</v>
      </c>
      <c r="M1761" t="s">
        <v>187</v>
      </c>
      <c r="N1761" s="680">
        <f t="shared" ca="1" si="119"/>
        <v>0</v>
      </c>
      <c r="O1761" s="680">
        <f t="shared" ca="1" si="119"/>
        <v>0</v>
      </c>
      <c r="P1761" s="680">
        <f t="shared" ca="1" si="119"/>
        <v>0</v>
      </c>
      <c r="Q1761" s="680">
        <f t="shared" ca="1" si="119"/>
        <v>0</v>
      </c>
      <c r="R1761" s="680">
        <f t="shared" ca="1" si="119"/>
        <v>0</v>
      </c>
      <c r="S1761" t="str">
        <f t="shared" si="116"/>
        <v>ASRCMS202202</v>
      </c>
      <c r="T1761" s="957">
        <f t="shared" si="117"/>
        <v>45230</v>
      </c>
      <c r="U1761" t="str">
        <f t="shared" si="118"/>
        <v>Unaudited</v>
      </c>
    </row>
    <row r="1762" spans="1:21" x14ac:dyDescent="0.25">
      <c r="A1762" t="s">
        <v>438</v>
      </c>
      <c r="B1762" t="s">
        <v>1380</v>
      </c>
      <c r="C1762" t="s">
        <v>1381</v>
      </c>
      <c r="D1762" s="15">
        <v>1900</v>
      </c>
      <c r="E1762" s="121">
        <v>1</v>
      </c>
      <c r="F1762" t="s">
        <v>442</v>
      </c>
      <c r="G1762" s="121">
        <v>366</v>
      </c>
      <c r="H1762" t="s">
        <v>387</v>
      </c>
      <c r="I1762" t="s">
        <v>489</v>
      </c>
      <c r="J1762" t="s">
        <v>434</v>
      </c>
      <c r="K1762" t="s">
        <v>791</v>
      </c>
      <c r="L1762" s="755">
        <v>2.7</v>
      </c>
      <c r="M1762" t="s">
        <v>792</v>
      </c>
      <c r="N1762" s="680">
        <f t="shared" ca="1" si="119"/>
        <v>0</v>
      </c>
      <c r="O1762" s="680">
        <f t="shared" ca="1" si="119"/>
        <v>0</v>
      </c>
      <c r="P1762" s="680">
        <f t="shared" ca="1" si="119"/>
        <v>0</v>
      </c>
      <c r="Q1762" s="680">
        <f t="shared" ca="1" si="119"/>
        <v>0</v>
      </c>
      <c r="R1762" s="680">
        <f t="shared" ca="1" si="119"/>
        <v>0</v>
      </c>
      <c r="S1762" t="str">
        <f t="shared" si="116"/>
        <v>ASRCMS202202</v>
      </c>
      <c r="T1762" s="957">
        <f t="shared" si="117"/>
        <v>45230</v>
      </c>
      <c r="U1762" t="str">
        <f t="shared" si="118"/>
        <v>Unaudited</v>
      </c>
    </row>
    <row r="1763" spans="1:21" x14ac:dyDescent="0.25">
      <c r="A1763" t="s">
        <v>438</v>
      </c>
      <c r="B1763" t="s">
        <v>1380</v>
      </c>
      <c r="C1763" t="s">
        <v>1381</v>
      </c>
      <c r="D1763" s="15">
        <v>1900</v>
      </c>
      <c r="E1763" s="121">
        <v>1</v>
      </c>
      <c r="F1763" t="s">
        <v>442</v>
      </c>
      <c r="G1763" s="121">
        <v>366</v>
      </c>
      <c r="H1763" t="s">
        <v>387</v>
      </c>
      <c r="I1763" t="s">
        <v>489</v>
      </c>
      <c r="J1763" t="s">
        <v>434</v>
      </c>
      <c r="K1763" t="s">
        <v>791</v>
      </c>
      <c r="L1763" s="755">
        <v>2.8</v>
      </c>
      <c r="M1763" t="s">
        <v>793</v>
      </c>
      <c r="N1763" s="680">
        <f t="shared" ca="1" si="119"/>
        <v>0</v>
      </c>
      <c r="O1763" s="680">
        <f t="shared" ca="1" si="119"/>
        <v>0</v>
      </c>
      <c r="P1763" s="680">
        <f t="shared" ca="1" si="119"/>
        <v>0</v>
      </c>
      <c r="Q1763" s="680">
        <f t="shared" ca="1" si="119"/>
        <v>0</v>
      </c>
      <c r="R1763" s="680">
        <f t="shared" ca="1" si="119"/>
        <v>0</v>
      </c>
      <c r="S1763" t="str">
        <f t="shared" si="116"/>
        <v>ASRCMS202202</v>
      </c>
      <c r="T1763" s="957">
        <f t="shared" si="117"/>
        <v>45230</v>
      </c>
      <c r="U1763" t="str">
        <f t="shared" si="118"/>
        <v>Unaudited</v>
      </c>
    </row>
    <row r="1764" spans="1:21" x14ac:dyDescent="0.25">
      <c r="A1764" t="s">
        <v>438</v>
      </c>
      <c r="B1764" t="s">
        <v>1380</v>
      </c>
      <c r="C1764" t="s">
        <v>1381</v>
      </c>
      <c r="D1764" s="15">
        <v>1900</v>
      </c>
      <c r="E1764" s="121">
        <v>1</v>
      </c>
      <c r="F1764" t="s">
        <v>442</v>
      </c>
      <c r="G1764" s="121">
        <v>366</v>
      </c>
      <c r="H1764" t="s">
        <v>387</v>
      </c>
      <c r="I1764" t="s">
        <v>489</v>
      </c>
      <c r="J1764" t="s">
        <v>434</v>
      </c>
      <c r="K1764" t="s">
        <v>791</v>
      </c>
      <c r="L1764" s="755">
        <v>2.9</v>
      </c>
      <c r="M1764" t="s">
        <v>774</v>
      </c>
      <c r="N1764" s="680">
        <f t="shared" ca="1" si="119"/>
        <v>0</v>
      </c>
      <c r="O1764" s="680">
        <f t="shared" ca="1" si="119"/>
        <v>0</v>
      </c>
      <c r="P1764" s="680">
        <f t="shared" ca="1" si="119"/>
        <v>0</v>
      </c>
      <c r="Q1764" s="680">
        <f t="shared" ca="1" si="119"/>
        <v>0</v>
      </c>
      <c r="R1764" s="680">
        <f t="shared" ca="1" si="119"/>
        <v>0</v>
      </c>
      <c r="S1764" t="str">
        <f t="shared" si="116"/>
        <v>ASRCMS202202</v>
      </c>
      <c r="T1764" s="957">
        <f t="shared" si="117"/>
        <v>45230</v>
      </c>
      <c r="U1764" t="str">
        <f t="shared" si="118"/>
        <v>Unaudited</v>
      </c>
    </row>
    <row r="1765" spans="1:21" x14ac:dyDescent="0.25">
      <c r="A1765" t="s">
        <v>438</v>
      </c>
      <c r="B1765" t="s">
        <v>1380</v>
      </c>
      <c r="C1765" t="s">
        <v>1381</v>
      </c>
      <c r="D1765" s="15">
        <v>1900</v>
      </c>
      <c r="E1765" s="121">
        <v>1</v>
      </c>
      <c r="F1765" t="s">
        <v>442</v>
      </c>
      <c r="G1765" s="121">
        <v>366</v>
      </c>
      <c r="H1765" t="s">
        <v>387</v>
      </c>
      <c r="I1765" t="s">
        <v>489</v>
      </c>
      <c r="J1765" t="s">
        <v>434</v>
      </c>
      <c r="K1765" t="s">
        <v>224</v>
      </c>
      <c r="L1765" s="755">
        <v>2.11</v>
      </c>
      <c r="M1765" t="s">
        <v>229</v>
      </c>
      <c r="N1765" s="680">
        <f t="shared" ca="1" si="119"/>
        <v>0</v>
      </c>
      <c r="O1765" s="680">
        <f t="shared" ca="1" si="119"/>
        <v>0</v>
      </c>
      <c r="P1765" s="680">
        <f t="shared" ca="1" si="119"/>
        <v>0</v>
      </c>
      <c r="Q1765" s="680">
        <f t="shared" ca="1" si="119"/>
        <v>0</v>
      </c>
      <c r="R1765" s="680">
        <f t="shared" ca="1" si="119"/>
        <v>0</v>
      </c>
      <c r="S1765" t="str">
        <f t="shared" si="116"/>
        <v>ASRCMS202202</v>
      </c>
      <c r="T1765" s="957">
        <f t="shared" si="117"/>
        <v>45230</v>
      </c>
      <c r="U1765" t="str">
        <f t="shared" si="118"/>
        <v>Unaudited</v>
      </c>
    </row>
    <row r="1766" spans="1:21" x14ac:dyDescent="0.25">
      <c r="A1766" t="s">
        <v>438</v>
      </c>
      <c r="B1766" t="s">
        <v>1380</v>
      </c>
      <c r="C1766" t="s">
        <v>1381</v>
      </c>
      <c r="D1766" s="15">
        <v>1900</v>
      </c>
      <c r="E1766" s="121">
        <v>1</v>
      </c>
      <c r="F1766" t="s">
        <v>442</v>
      </c>
      <c r="G1766" s="121">
        <v>366</v>
      </c>
      <c r="H1766" t="s">
        <v>387</v>
      </c>
      <c r="I1766" t="s">
        <v>489</v>
      </c>
      <c r="J1766" t="s">
        <v>434</v>
      </c>
      <c r="K1766" t="s">
        <v>224</v>
      </c>
      <c r="L1766" s="755">
        <v>2.12</v>
      </c>
      <c r="M1766" t="s">
        <v>555</v>
      </c>
      <c r="N1766" s="680">
        <f t="shared" ca="1" si="119"/>
        <v>0</v>
      </c>
      <c r="O1766" s="680">
        <f t="shared" ca="1" si="119"/>
        <v>0</v>
      </c>
      <c r="P1766" s="680">
        <f t="shared" ca="1" si="119"/>
        <v>0</v>
      </c>
      <c r="Q1766" s="680">
        <f t="shared" ca="1" si="119"/>
        <v>0</v>
      </c>
      <c r="R1766" s="680">
        <f t="shared" ca="1" si="119"/>
        <v>0</v>
      </c>
      <c r="S1766" t="str">
        <f t="shared" si="116"/>
        <v>ASRCMS202202</v>
      </c>
      <c r="T1766" s="957">
        <f t="shared" si="117"/>
        <v>45230</v>
      </c>
      <c r="U1766" t="str">
        <f t="shared" si="118"/>
        <v>Unaudited</v>
      </c>
    </row>
    <row r="1767" spans="1:21" x14ac:dyDescent="0.25">
      <c r="A1767" t="s">
        <v>438</v>
      </c>
      <c r="B1767" t="s">
        <v>1380</v>
      </c>
      <c r="C1767" t="s">
        <v>1381</v>
      </c>
      <c r="D1767" s="15">
        <v>1900</v>
      </c>
      <c r="E1767" s="121">
        <v>1</v>
      </c>
      <c r="F1767" t="s">
        <v>442</v>
      </c>
      <c r="G1767" s="121">
        <v>366</v>
      </c>
      <c r="H1767" t="s">
        <v>387</v>
      </c>
      <c r="I1767" t="s">
        <v>489</v>
      </c>
      <c r="J1767" t="s">
        <v>434</v>
      </c>
      <c r="K1767" t="s">
        <v>224</v>
      </c>
      <c r="L1767" s="755">
        <v>2.13</v>
      </c>
      <c r="M1767" t="s">
        <v>230</v>
      </c>
      <c r="N1767" s="680">
        <f t="shared" ca="1" si="119"/>
        <v>0</v>
      </c>
      <c r="O1767" s="680">
        <f t="shared" ca="1" si="119"/>
        <v>0</v>
      </c>
      <c r="P1767" s="680">
        <f t="shared" ca="1" si="119"/>
        <v>0</v>
      </c>
      <c r="Q1767" s="680">
        <f t="shared" ca="1" si="119"/>
        <v>0</v>
      </c>
      <c r="R1767" s="680">
        <f t="shared" ca="1" si="119"/>
        <v>0</v>
      </c>
      <c r="S1767" t="str">
        <f t="shared" si="116"/>
        <v>ASRCMS202202</v>
      </c>
      <c r="T1767" s="957">
        <f t="shared" si="117"/>
        <v>45230</v>
      </c>
      <c r="U1767" t="str">
        <f t="shared" si="118"/>
        <v>Unaudited</v>
      </c>
    </row>
    <row r="1768" spans="1:21" x14ac:dyDescent="0.25">
      <c r="A1768" t="s">
        <v>438</v>
      </c>
      <c r="B1768" t="s">
        <v>1380</v>
      </c>
      <c r="C1768" t="s">
        <v>1381</v>
      </c>
      <c r="D1768" s="15">
        <v>1900</v>
      </c>
      <c r="E1768" s="121">
        <v>1</v>
      </c>
      <c r="F1768" t="s">
        <v>442</v>
      </c>
      <c r="G1768" s="121">
        <v>366</v>
      </c>
      <c r="H1768" t="s">
        <v>387</v>
      </c>
      <c r="I1768" t="s">
        <v>489</v>
      </c>
      <c r="J1768" t="s">
        <v>434</v>
      </c>
      <c r="K1768" t="s">
        <v>224</v>
      </c>
      <c r="L1768" s="755">
        <v>2.14</v>
      </c>
      <c r="M1768" t="s">
        <v>559</v>
      </c>
      <c r="N1768" s="680">
        <f t="shared" ca="1" si="119"/>
        <v>0</v>
      </c>
      <c r="O1768" s="680">
        <f t="shared" ca="1" si="119"/>
        <v>0</v>
      </c>
      <c r="P1768" s="680">
        <f t="shared" ca="1" si="119"/>
        <v>0</v>
      </c>
      <c r="Q1768" s="680">
        <f t="shared" ca="1" si="119"/>
        <v>0</v>
      </c>
      <c r="R1768" s="680">
        <f t="shared" ca="1" si="119"/>
        <v>0</v>
      </c>
      <c r="S1768" t="str">
        <f t="shared" si="116"/>
        <v>ASRCMS202202</v>
      </c>
      <c r="T1768" s="957">
        <f t="shared" si="117"/>
        <v>45230</v>
      </c>
      <c r="U1768" t="str">
        <f t="shared" si="118"/>
        <v>Unaudited</v>
      </c>
    </row>
    <row r="1769" spans="1:21" x14ac:dyDescent="0.25">
      <c r="A1769" t="s">
        <v>438</v>
      </c>
      <c r="B1769" t="s">
        <v>1380</v>
      </c>
      <c r="C1769" t="s">
        <v>1381</v>
      </c>
      <c r="D1769" s="15">
        <v>1900</v>
      </c>
      <c r="E1769" s="121">
        <v>1</v>
      </c>
      <c r="F1769" t="s">
        <v>442</v>
      </c>
      <c r="G1769" s="121">
        <v>366</v>
      </c>
      <c r="H1769" t="s">
        <v>387</v>
      </c>
      <c r="I1769" t="s">
        <v>489</v>
      </c>
      <c r="J1769" t="s">
        <v>434</v>
      </c>
      <c r="K1769" t="s">
        <v>224</v>
      </c>
      <c r="L1769" s="755">
        <v>2.15</v>
      </c>
      <c r="M1769" t="s">
        <v>20</v>
      </c>
      <c r="N1769" s="680">
        <f t="shared" ca="1" si="119"/>
        <v>0</v>
      </c>
      <c r="O1769" s="680">
        <f t="shared" ca="1" si="119"/>
        <v>0</v>
      </c>
      <c r="P1769" s="680">
        <f t="shared" ca="1" si="119"/>
        <v>0</v>
      </c>
      <c r="Q1769" s="680">
        <f t="shared" ca="1" si="119"/>
        <v>0</v>
      </c>
      <c r="R1769" s="680">
        <f t="shared" ca="1" si="119"/>
        <v>0</v>
      </c>
      <c r="S1769" t="str">
        <f t="shared" si="116"/>
        <v>ASRCMS202202</v>
      </c>
      <c r="T1769" s="957">
        <f t="shared" si="117"/>
        <v>45230</v>
      </c>
      <c r="U1769" t="str">
        <f t="shared" si="118"/>
        <v>Unaudited</v>
      </c>
    </row>
    <row r="1770" spans="1:21" x14ac:dyDescent="0.25">
      <c r="A1770" t="s">
        <v>438</v>
      </c>
      <c r="B1770" t="s">
        <v>1380</v>
      </c>
      <c r="C1770" t="s">
        <v>1381</v>
      </c>
      <c r="D1770" s="15">
        <v>1900</v>
      </c>
      <c r="E1770" s="121">
        <v>1</v>
      </c>
      <c r="F1770" t="s">
        <v>442</v>
      </c>
      <c r="G1770" s="121">
        <v>366</v>
      </c>
      <c r="H1770" t="s">
        <v>387</v>
      </c>
      <c r="I1770" t="s">
        <v>489</v>
      </c>
      <c r="J1770" t="s">
        <v>434</v>
      </c>
      <c r="K1770" t="s">
        <v>224</v>
      </c>
      <c r="L1770" s="755">
        <v>2.16</v>
      </c>
      <c r="M1770" t="s">
        <v>794</v>
      </c>
      <c r="N1770" s="680">
        <f t="shared" ca="1" si="119"/>
        <v>0</v>
      </c>
      <c r="O1770" s="680">
        <f t="shared" ca="1" si="119"/>
        <v>0</v>
      </c>
      <c r="P1770" s="680">
        <f t="shared" ca="1" si="119"/>
        <v>0</v>
      </c>
      <c r="Q1770" s="680">
        <f t="shared" ca="1" si="119"/>
        <v>0</v>
      </c>
      <c r="R1770" s="680">
        <f t="shared" ca="1" si="119"/>
        <v>0</v>
      </c>
      <c r="S1770" t="str">
        <f t="shared" si="116"/>
        <v>ASRCMS202202</v>
      </c>
      <c r="T1770" s="957">
        <f t="shared" si="117"/>
        <v>45230</v>
      </c>
      <c r="U1770" t="str">
        <f t="shared" si="118"/>
        <v>Unaudited</v>
      </c>
    </row>
    <row r="1771" spans="1:21" x14ac:dyDescent="0.25">
      <c r="A1771" t="s">
        <v>438</v>
      </c>
      <c r="B1771" t="s">
        <v>1380</v>
      </c>
      <c r="C1771" t="s">
        <v>1381</v>
      </c>
      <c r="D1771" s="15">
        <v>1900</v>
      </c>
      <c r="E1771" s="121">
        <v>1</v>
      </c>
      <c r="F1771" t="s">
        <v>442</v>
      </c>
      <c r="G1771" s="121">
        <v>366</v>
      </c>
      <c r="H1771" t="s">
        <v>387</v>
      </c>
      <c r="I1771" t="s">
        <v>489</v>
      </c>
      <c r="J1771" t="s">
        <v>434</v>
      </c>
      <c r="K1771" t="s">
        <v>224</v>
      </c>
      <c r="L1771" s="755">
        <v>2.17</v>
      </c>
      <c r="M1771" t="s">
        <v>1047</v>
      </c>
      <c r="N1771" s="680">
        <f t="shared" ca="1" si="119"/>
        <v>0</v>
      </c>
      <c r="O1771" s="680">
        <f t="shared" ca="1" si="119"/>
        <v>0</v>
      </c>
      <c r="P1771" s="680">
        <f t="shared" ca="1" si="119"/>
        <v>0</v>
      </c>
      <c r="Q1771" s="680">
        <f t="shared" ca="1" si="119"/>
        <v>0</v>
      </c>
      <c r="R1771" s="680">
        <f t="shared" ca="1" si="119"/>
        <v>0</v>
      </c>
      <c r="S1771" t="str">
        <f t="shared" si="116"/>
        <v>ASRCMS202202</v>
      </c>
      <c r="T1771" s="957">
        <f t="shared" si="117"/>
        <v>45230</v>
      </c>
      <c r="U1771" t="str">
        <f t="shared" si="118"/>
        <v>Unaudited</v>
      </c>
    </row>
    <row r="1772" spans="1:21" x14ac:dyDescent="0.25">
      <c r="A1772" t="s">
        <v>438</v>
      </c>
      <c r="B1772" t="s">
        <v>1380</v>
      </c>
      <c r="C1772" t="s">
        <v>1381</v>
      </c>
      <c r="D1772" s="15">
        <v>1900</v>
      </c>
      <c r="E1772" s="121">
        <v>1</v>
      </c>
      <c r="F1772" t="s">
        <v>442</v>
      </c>
      <c r="G1772" s="121">
        <v>366</v>
      </c>
      <c r="H1772" t="s">
        <v>387</v>
      </c>
      <c r="I1772" t="s">
        <v>489</v>
      </c>
      <c r="J1772" t="s">
        <v>434</v>
      </c>
      <c r="K1772" t="s">
        <v>224</v>
      </c>
      <c r="L1772" s="755">
        <v>2.1800000000000002</v>
      </c>
      <c r="M1772" t="s">
        <v>651</v>
      </c>
      <c r="N1772" s="680">
        <f t="shared" ca="1" si="119"/>
        <v>0</v>
      </c>
      <c r="O1772" s="680">
        <f t="shared" ca="1" si="119"/>
        <v>0</v>
      </c>
      <c r="P1772" s="680">
        <f t="shared" ca="1" si="119"/>
        <v>0</v>
      </c>
      <c r="Q1772" s="680">
        <f t="shared" ca="1" si="119"/>
        <v>0</v>
      </c>
      <c r="R1772" s="680">
        <f t="shared" ca="1" si="119"/>
        <v>0</v>
      </c>
      <c r="S1772" t="str">
        <f t="shared" si="116"/>
        <v>ASRCMS202202</v>
      </c>
      <c r="T1772" s="957">
        <f t="shared" si="117"/>
        <v>45230</v>
      </c>
      <c r="U1772" t="str">
        <f t="shared" si="118"/>
        <v>Unaudited</v>
      </c>
    </row>
    <row r="1773" spans="1:21" x14ac:dyDescent="0.25">
      <c r="A1773" t="s">
        <v>438</v>
      </c>
      <c r="B1773" t="s">
        <v>1380</v>
      </c>
      <c r="C1773" t="s">
        <v>1381</v>
      </c>
      <c r="D1773" s="15">
        <v>1900</v>
      </c>
      <c r="E1773" s="121">
        <v>1</v>
      </c>
      <c r="F1773" t="s">
        <v>442</v>
      </c>
      <c r="G1773" s="121">
        <v>366</v>
      </c>
      <c r="H1773" t="s">
        <v>387</v>
      </c>
      <c r="I1773" t="s">
        <v>489</v>
      </c>
      <c r="J1773" t="s">
        <v>434</v>
      </c>
      <c r="K1773" t="s">
        <v>224</v>
      </c>
      <c r="L1773" s="755">
        <v>2.19</v>
      </c>
      <c r="M1773" t="s">
        <v>219</v>
      </c>
      <c r="N1773" s="680">
        <f t="shared" ca="1" si="119"/>
        <v>0</v>
      </c>
      <c r="O1773" s="680">
        <f t="shared" ca="1" si="119"/>
        <v>0</v>
      </c>
      <c r="P1773" s="680">
        <f t="shared" ca="1" si="119"/>
        <v>0</v>
      </c>
      <c r="Q1773" s="680">
        <f t="shared" ca="1" si="119"/>
        <v>0</v>
      </c>
      <c r="R1773" s="680">
        <f t="shared" ca="1" si="119"/>
        <v>0</v>
      </c>
      <c r="S1773" t="str">
        <f t="shared" si="116"/>
        <v>ASRCMS202202</v>
      </c>
      <c r="T1773" s="957">
        <f t="shared" si="117"/>
        <v>45230</v>
      </c>
      <c r="U1773" t="str">
        <f t="shared" si="118"/>
        <v>Unaudited</v>
      </c>
    </row>
    <row r="1774" spans="1:21" x14ac:dyDescent="0.25">
      <c r="A1774" t="s">
        <v>438</v>
      </c>
      <c r="B1774" t="s">
        <v>1380</v>
      </c>
      <c r="C1774" t="s">
        <v>1381</v>
      </c>
      <c r="D1774" s="15">
        <v>1900</v>
      </c>
      <c r="E1774" s="121">
        <v>1</v>
      </c>
      <c r="F1774" t="s">
        <v>442</v>
      </c>
      <c r="G1774" s="121">
        <v>366</v>
      </c>
      <c r="H1774" t="s">
        <v>387</v>
      </c>
      <c r="I1774" t="s">
        <v>489</v>
      </c>
      <c r="J1774" t="s">
        <v>434</v>
      </c>
      <c r="K1774" t="s">
        <v>224</v>
      </c>
      <c r="L1774" s="755" t="s">
        <v>700</v>
      </c>
      <c r="M1774" t="s">
        <v>231</v>
      </c>
      <c r="N1774" s="680">
        <f t="shared" ca="1" si="119"/>
        <v>0</v>
      </c>
      <c r="O1774" s="680">
        <f t="shared" ca="1" si="119"/>
        <v>0</v>
      </c>
      <c r="P1774" s="680">
        <f t="shared" ca="1" si="119"/>
        <v>0</v>
      </c>
      <c r="Q1774" s="680">
        <f t="shared" ca="1" si="119"/>
        <v>0</v>
      </c>
      <c r="R1774" s="680">
        <f t="shared" ca="1" si="119"/>
        <v>0</v>
      </c>
      <c r="S1774" t="str">
        <f t="shared" si="116"/>
        <v>ASRCMS202202</v>
      </c>
      <c r="T1774" s="957">
        <f t="shared" si="117"/>
        <v>45230</v>
      </c>
      <c r="U1774" t="str">
        <f t="shared" si="118"/>
        <v>Unaudited</v>
      </c>
    </row>
    <row r="1775" spans="1:21" x14ac:dyDescent="0.25">
      <c r="A1775" t="s">
        <v>438</v>
      </c>
      <c r="B1775" t="s">
        <v>1380</v>
      </c>
      <c r="C1775" t="s">
        <v>1381</v>
      </c>
      <c r="D1775" s="15">
        <v>1900</v>
      </c>
      <c r="E1775" s="121">
        <v>1</v>
      </c>
      <c r="F1775" t="s">
        <v>442</v>
      </c>
      <c r="G1775" s="121">
        <v>366</v>
      </c>
      <c r="H1775" t="s">
        <v>387</v>
      </c>
      <c r="I1775" t="s">
        <v>489</v>
      </c>
      <c r="J1775" t="s">
        <v>434</v>
      </c>
      <c r="K1775" t="s">
        <v>224</v>
      </c>
      <c r="L1775" s="755">
        <v>2.21</v>
      </c>
      <c r="M1775" t="s">
        <v>467</v>
      </c>
      <c r="N1775" s="680">
        <f t="shared" ca="1" si="119"/>
        <v>0</v>
      </c>
      <c r="O1775" s="680">
        <f t="shared" ca="1" si="119"/>
        <v>0</v>
      </c>
      <c r="P1775" s="680">
        <f t="shared" ca="1" si="119"/>
        <v>0</v>
      </c>
      <c r="Q1775" s="680">
        <f t="shared" ca="1" si="119"/>
        <v>0</v>
      </c>
      <c r="R1775" s="680">
        <f t="shared" ca="1" si="119"/>
        <v>0</v>
      </c>
      <c r="S1775" t="str">
        <f t="shared" si="116"/>
        <v>ASRCMS202202</v>
      </c>
      <c r="T1775" s="957">
        <f t="shared" si="117"/>
        <v>45230</v>
      </c>
      <c r="U1775" t="str">
        <f t="shared" si="118"/>
        <v>Unaudited</v>
      </c>
    </row>
    <row r="1776" spans="1:21" x14ac:dyDescent="0.25">
      <c r="A1776" t="s">
        <v>438</v>
      </c>
      <c r="B1776" t="s">
        <v>1380</v>
      </c>
      <c r="C1776" t="s">
        <v>1381</v>
      </c>
      <c r="D1776" s="15">
        <v>1900</v>
      </c>
      <c r="E1776" s="121">
        <v>1</v>
      </c>
      <c r="F1776" t="s">
        <v>442</v>
      </c>
      <c r="G1776" s="121">
        <v>366</v>
      </c>
      <c r="H1776" t="s">
        <v>387</v>
      </c>
      <c r="I1776" t="s">
        <v>489</v>
      </c>
      <c r="J1776" t="s">
        <v>434</v>
      </c>
      <c r="K1776" t="s">
        <v>6</v>
      </c>
      <c r="L1776" s="755" t="s">
        <v>70</v>
      </c>
      <c r="M1776" t="s">
        <v>189</v>
      </c>
      <c r="N1776" s="680">
        <f t="shared" ca="1" si="119"/>
        <v>0</v>
      </c>
      <c r="O1776" s="680">
        <f t="shared" ca="1" si="119"/>
        <v>0</v>
      </c>
      <c r="P1776" s="680">
        <f t="shared" ca="1" si="119"/>
        <v>0</v>
      </c>
      <c r="Q1776" s="680">
        <f t="shared" ca="1" si="119"/>
        <v>0</v>
      </c>
      <c r="R1776" s="680">
        <f t="shared" ca="1" si="119"/>
        <v>0</v>
      </c>
      <c r="S1776" t="str">
        <f t="shared" si="116"/>
        <v>ASRCMS202202</v>
      </c>
      <c r="T1776" s="957">
        <f t="shared" si="117"/>
        <v>45230</v>
      </c>
      <c r="U1776" t="str">
        <f t="shared" si="118"/>
        <v>Unaudited</v>
      </c>
    </row>
    <row r="1777" spans="1:21" x14ac:dyDescent="0.25">
      <c r="A1777" t="s">
        <v>438</v>
      </c>
      <c r="B1777" t="s">
        <v>1380</v>
      </c>
      <c r="C1777" t="s">
        <v>1381</v>
      </c>
      <c r="D1777" s="15">
        <v>1900</v>
      </c>
      <c r="E1777" s="121">
        <v>1</v>
      </c>
      <c r="F1777" t="s">
        <v>442</v>
      </c>
      <c r="G1777" s="121">
        <v>366</v>
      </c>
      <c r="H1777" t="s">
        <v>387</v>
      </c>
      <c r="I1777" t="s">
        <v>489</v>
      </c>
      <c r="J1777" t="s">
        <v>434</v>
      </c>
      <c r="K1777" t="s">
        <v>6</v>
      </c>
      <c r="L1777" s="755" t="s">
        <v>71</v>
      </c>
      <c r="M1777" t="s">
        <v>232</v>
      </c>
      <c r="N1777" s="680">
        <f t="shared" ca="1" si="119"/>
        <v>0</v>
      </c>
      <c r="O1777" s="680">
        <f t="shared" ca="1" si="119"/>
        <v>0</v>
      </c>
      <c r="P1777" s="680">
        <f t="shared" ca="1" si="119"/>
        <v>0</v>
      </c>
      <c r="Q1777" s="680">
        <f t="shared" ca="1" si="119"/>
        <v>0</v>
      </c>
      <c r="R1777" s="680">
        <f t="shared" ca="1" si="119"/>
        <v>0</v>
      </c>
      <c r="S1777" t="str">
        <f t="shared" si="116"/>
        <v>ASRCMS202202</v>
      </c>
      <c r="T1777" s="957">
        <f t="shared" si="117"/>
        <v>45230</v>
      </c>
      <c r="U1777" t="str">
        <f t="shared" si="118"/>
        <v>Unaudited</v>
      </c>
    </row>
    <row r="1778" spans="1:21" x14ac:dyDescent="0.25">
      <c r="A1778" t="s">
        <v>438</v>
      </c>
      <c r="B1778" t="s">
        <v>1380</v>
      </c>
      <c r="C1778" t="s">
        <v>1381</v>
      </c>
      <c r="D1778" s="15">
        <v>1900</v>
      </c>
      <c r="E1778" s="121">
        <v>1</v>
      </c>
      <c r="F1778" t="s">
        <v>442</v>
      </c>
      <c r="G1778" s="121">
        <v>366</v>
      </c>
      <c r="H1778" t="s">
        <v>387</v>
      </c>
      <c r="I1778" t="s">
        <v>489</v>
      </c>
      <c r="J1778" t="s">
        <v>434</v>
      </c>
      <c r="K1778" t="s">
        <v>6</v>
      </c>
      <c r="L1778" s="755" t="s">
        <v>72</v>
      </c>
      <c r="M1778" t="s">
        <v>165</v>
      </c>
      <c r="N1778" s="680">
        <f t="shared" ca="1" si="119"/>
        <v>0</v>
      </c>
      <c r="O1778" s="680">
        <f t="shared" ca="1" si="119"/>
        <v>0</v>
      </c>
      <c r="P1778" s="680">
        <f t="shared" ca="1" si="119"/>
        <v>0</v>
      </c>
      <c r="Q1778" s="680">
        <f t="shared" ca="1" si="119"/>
        <v>0</v>
      </c>
      <c r="R1778" s="680">
        <f t="shared" ca="1" si="119"/>
        <v>0</v>
      </c>
      <c r="S1778" t="str">
        <f t="shared" si="116"/>
        <v>ASRCMS202202</v>
      </c>
      <c r="T1778" s="957">
        <f t="shared" si="117"/>
        <v>45230</v>
      </c>
      <c r="U1778" t="str">
        <f t="shared" si="118"/>
        <v>Unaudited</v>
      </c>
    </row>
    <row r="1779" spans="1:21" x14ac:dyDescent="0.25">
      <c r="A1779" t="s">
        <v>438</v>
      </c>
      <c r="B1779" t="s">
        <v>1380</v>
      </c>
      <c r="C1779" t="s">
        <v>1381</v>
      </c>
      <c r="D1779" s="15">
        <v>1900</v>
      </c>
      <c r="E1779" s="121">
        <v>1</v>
      </c>
      <c r="F1779" t="s">
        <v>442</v>
      </c>
      <c r="G1779" s="121">
        <v>366</v>
      </c>
      <c r="H1779" t="s">
        <v>387</v>
      </c>
      <c r="I1779" t="s">
        <v>489</v>
      </c>
      <c r="J1779" t="s">
        <v>434</v>
      </c>
      <c r="K1779" t="s">
        <v>6</v>
      </c>
      <c r="L1779" s="755">
        <v>3.4</v>
      </c>
      <c r="M1779" t="s">
        <v>462</v>
      </c>
      <c r="N1779" s="680">
        <f t="shared" ca="1" si="119"/>
        <v>0</v>
      </c>
      <c r="O1779" s="680">
        <f t="shared" ca="1" si="119"/>
        <v>0</v>
      </c>
      <c r="P1779" s="680">
        <f t="shared" ca="1" si="119"/>
        <v>0</v>
      </c>
      <c r="Q1779" s="680">
        <f t="shared" ca="1" si="119"/>
        <v>0</v>
      </c>
      <c r="R1779" s="680">
        <f t="shared" ca="1" si="119"/>
        <v>0</v>
      </c>
      <c r="S1779" t="str">
        <f t="shared" si="116"/>
        <v>ASRCMS202202</v>
      </c>
      <c r="T1779" s="957">
        <f t="shared" si="117"/>
        <v>45230</v>
      </c>
      <c r="U1779" t="str">
        <f t="shared" si="118"/>
        <v>Unaudited</v>
      </c>
    </row>
    <row r="1780" spans="1:21" x14ac:dyDescent="0.25">
      <c r="A1780" t="s">
        <v>438</v>
      </c>
      <c r="B1780" t="s">
        <v>1380</v>
      </c>
      <c r="C1780" t="s">
        <v>1381</v>
      </c>
      <c r="D1780" s="15">
        <v>1900</v>
      </c>
      <c r="E1780" s="121">
        <v>1</v>
      </c>
      <c r="F1780" t="s">
        <v>442</v>
      </c>
      <c r="G1780" s="121">
        <v>366</v>
      </c>
      <c r="H1780" t="s">
        <v>387</v>
      </c>
      <c r="I1780" t="s">
        <v>489</v>
      </c>
      <c r="J1780" t="s">
        <v>434</v>
      </c>
      <c r="K1780" t="s">
        <v>435</v>
      </c>
      <c r="L1780" s="755">
        <v>4.5</v>
      </c>
      <c r="M1780" t="s">
        <v>32</v>
      </c>
      <c r="N1780" s="680">
        <f t="shared" ca="1" si="119"/>
        <v>0</v>
      </c>
      <c r="O1780" s="680">
        <f t="shared" ca="1" si="119"/>
        <v>0</v>
      </c>
      <c r="P1780" s="680">
        <f t="shared" ca="1" si="119"/>
        <v>0</v>
      </c>
      <c r="Q1780" s="680">
        <f t="shared" ca="1" si="119"/>
        <v>0</v>
      </c>
      <c r="R1780" s="680">
        <f t="shared" ca="1" si="119"/>
        <v>0</v>
      </c>
      <c r="S1780" t="str">
        <f t="shared" si="116"/>
        <v>ASRCMS202202</v>
      </c>
      <c r="T1780" s="957">
        <f t="shared" si="117"/>
        <v>45230</v>
      </c>
      <c r="U1780" t="str">
        <f t="shared" si="118"/>
        <v>Unaudited</v>
      </c>
    </row>
    <row r="1781" spans="1:21" x14ac:dyDescent="0.25">
      <c r="A1781" t="s">
        <v>438</v>
      </c>
      <c r="B1781" t="s">
        <v>1380</v>
      </c>
      <c r="C1781" t="s">
        <v>1381</v>
      </c>
      <c r="D1781" s="15">
        <v>1900</v>
      </c>
      <c r="E1781" s="121">
        <v>1</v>
      </c>
      <c r="F1781" t="s">
        <v>442</v>
      </c>
      <c r="G1781" s="121">
        <v>366</v>
      </c>
      <c r="H1781" t="s">
        <v>387</v>
      </c>
      <c r="I1781" t="s">
        <v>489</v>
      </c>
      <c r="J1781" t="s">
        <v>434</v>
      </c>
      <c r="K1781" t="s">
        <v>435</v>
      </c>
      <c r="L1781" s="755" t="s">
        <v>939</v>
      </c>
      <c r="M1781" t="s">
        <v>930</v>
      </c>
      <c r="N1781" s="680">
        <f t="shared" ca="1" si="119"/>
        <v>0</v>
      </c>
      <c r="O1781" s="680">
        <f t="shared" ca="1" si="119"/>
        <v>0</v>
      </c>
      <c r="P1781" s="680">
        <f t="shared" ca="1" si="119"/>
        <v>0</v>
      </c>
      <c r="Q1781" s="680">
        <f t="shared" ca="1" si="119"/>
        <v>0</v>
      </c>
      <c r="R1781" s="680">
        <f t="shared" ca="1" si="119"/>
        <v>0</v>
      </c>
      <c r="S1781" t="str">
        <f t="shared" si="116"/>
        <v>ASRCMS202202</v>
      </c>
      <c r="T1781" s="957">
        <f t="shared" si="117"/>
        <v>45230</v>
      </c>
      <c r="U1781" t="str">
        <f t="shared" si="118"/>
        <v>Unaudited</v>
      </c>
    </row>
    <row r="1782" spans="1:21" x14ac:dyDescent="0.25">
      <c r="A1782" t="s">
        <v>438</v>
      </c>
      <c r="B1782" t="s">
        <v>1380</v>
      </c>
      <c r="C1782" t="s">
        <v>1381</v>
      </c>
      <c r="D1782" s="15">
        <v>1900</v>
      </c>
      <c r="E1782" s="121">
        <v>1</v>
      </c>
      <c r="F1782" t="s">
        <v>442</v>
      </c>
      <c r="G1782" s="121">
        <v>366</v>
      </c>
      <c r="H1782" t="s">
        <v>387</v>
      </c>
      <c r="I1782" t="s">
        <v>489</v>
      </c>
      <c r="J1782" t="s">
        <v>434</v>
      </c>
      <c r="K1782" t="s">
        <v>435</v>
      </c>
      <c r="L1782" s="755" t="s">
        <v>194</v>
      </c>
      <c r="M1782" t="s">
        <v>40</v>
      </c>
      <c r="N1782" s="680">
        <f t="shared" ca="1" si="119"/>
        <v>0</v>
      </c>
      <c r="O1782" s="680">
        <f t="shared" ca="1" si="119"/>
        <v>0</v>
      </c>
      <c r="P1782" s="680">
        <f t="shared" ca="1" si="119"/>
        <v>0</v>
      </c>
      <c r="Q1782" s="680">
        <f t="shared" ca="1" si="119"/>
        <v>0</v>
      </c>
      <c r="R1782" s="680">
        <f t="shared" ca="1" si="119"/>
        <v>0</v>
      </c>
      <c r="S1782" t="str">
        <f t="shared" si="116"/>
        <v>ASRCMS202202</v>
      </c>
      <c r="T1782" s="957">
        <f t="shared" si="117"/>
        <v>45230</v>
      </c>
      <c r="U1782" t="str">
        <f t="shared" si="118"/>
        <v>Unaudited</v>
      </c>
    </row>
    <row r="1783" spans="1:21" x14ac:dyDescent="0.25">
      <c r="A1783" t="s">
        <v>438</v>
      </c>
      <c r="B1783" t="s">
        <v>1380</v>
      </c>
      <c r="C1783" t="s">
        <v>1381</v>
      </c>
      <c r="D1783" s="15">
        <v>1900</v>
      </c>
      <c r="E1783" s="121">
        <v>1</v>
      </c>
      <c r="F1783" t="s">
        <v>442</v>
      </c>
      <c r="G1783" s="121">
        <v>366</v>
      </c>
      <c r="H1783" t="s">
        <v>387</v>
      </c>
      <c r="I1783" t="s">
        <v>489</v>
      </c>
      <c r="J1783" t="s">
        <v>434</v>
      </c>
      <c r="K1783" t="s">
        <v>435</v>
      </c>
      <c r="L1783" s="755" t="s">
        <v>193</v>
      </c>
      <c r="M1783" t="s">
        <v>330</v>
      </c>
      <c r="N1783" s="680">
        <f t="shared" ca="1" si="119"/>
        <v>0</v>
      </c>
      <c r="O1783" s="680">
        <f t="shared" ca="1" si="119"/>
        <v>0</v>
      </c>
      <c r="P1783" s="680">
        <f t="shared" ca="1" si="119"/>
        <v>0</v>
      </c>
      <c r="Q1783" s="680">
        <f t="shared" ca="1" si="119"/>
        <v>0</v>
      </c>
      <c r="R1783" s="680">
        <f t="shared" ca="1" si="119"/>
        <v>0</v>
      </c>
      <c r="S1783" t="str">
        <f t="shared" si="116"/>
        <v>ASRCMS202202</v>
      </c>
      <c r="T1783" s="957">
        <f t="shared" si="117"/>
        <v>45230</v>
      </c>
      <c r="U1783" t="str">
        <f t="shared" si="118"/>
        <v>Unaudited</v>
      </c>
    </row>
    <row r="1784" spans="1:21" x14ac:dyDescent="0.25">
      <c r="A1784" t="s">
        <v>438</v>
      </c>
      <c r="B1784" t="s">
        <v>1380</v>
      </c>
      <c r="C1784" t="s">
        <v>1381</v>
      </c>
      <c r="D1784" s="15">
        <v>1900</v>
      </c>
      <c r="E1784" s="121">
        <v>1</v>
      </c>
      <c r="F1784" t="s">
        <v>442</v>
      </c>
      <c r="G1784" s="121">
        <v>366</v>
      </c>
      <c r="H1784" t="s">
        <v>387</v>
      </c>
      <c r="I1784" t="s">
        <v>489</v>
      </c>
      <c r="J1784" t="s">
        <v>451</v>
      </c>
      <c r="K1784" t="s">
        <v>436</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ASRCMS202202</v>
      </c>
      <c r="T1784" s="957">
        <f t="shared" si="117"/>
        <v>45230</v>
      </c>
      <c r="U1784" t="str">
        <f t="shared" si="118"/>
        <v>Unaudited</v>
      </c>
    </row>
    <row r="1785" spans="1:21" x14ac:dyDescent="0.25">
      <c r="A1785" t="s">
        <v>438</v>
      </c>
      <c r="B1785" t="s">
        <v>1380</v>
      </c>
      <c r="C1785" t="s">
        <v>1381</v>
      </c>
      <c r="D1785" s="15">
        <v>1900</v>
      </c>
      <c r="E1785" s="121">
        <v>1</v>
      </c>
      <c r="F1785" t="s">
        <v>442</v>
      </c>
      <c r="G1785" s="121">
        <v>366</v>
      </c>
      <c r="H1785" t="s">
        <v>387</v>
      </c>
      <c r="I1785" t="s">
        <v>489</v>
      </c>
      <c r="J1785" t="s">
        <v>451</v>
      </c>
      <c r="K1785" t="s">
        <v>436</v>
      </c>
      <c r="L1785" s="755" t="s">
        <v>80</v>
      </c>
      <c r="M1785" t="s">
        <v>98</v>
      </c>
      <c r="N1785" s="680">
        <f t="shared" ca="1" si="119"/>
        <v>0</v>
      </c>
      <c r="O1785" s="680">
        <f t="shared" ca="1" si="119"/>
        <v>0</v>
      </c>
      <c r="P1785" s="680">
        <f t="shared" ca="1" si="119"/>
        <v>0</v>
      </c>
      <c r="Q1785" s="680">
        <f t="shared" ca="1" si="119"/>
        <v>0</v>
      </c>
      <c r="R1785" s="680">
        <f t="shared" ca="1" si="119"/>
        <v>0</v>
      </c>
      <c r="S1785" t="str">
        <f t="shared" si="116"/>
        <v>ASRCMS202202</v>
      </c>
      <c r="T1785" s="957">
        <f t="shared" si="117"/>
        <v>45230</v>
      </c>
      <c r="U1785" t="str">
        <f t="shared" si="118"/>
        <v>Unaudited</v>
      </c>
    </row>
    <row r="1786" spans="1:21" x14ac:dyDescent="0.25">
      <c r="A1786" t="s">
        <v>438</v>
      </c>
      <c r="B1786" t="s">
        <v>1380</v>
      </c>
      <c r="C1786" t="s">
        <v>1381</v>
      </c>
      <c r="D1786" s="15">
        <v>1900</v>
      </c>
      <c r="E1786" s="121">
        <v>1</v>
      </c>
      <c r="F1786" t="s">
        <v>442</v>
      </c>
      <c r="G1786" s="121">
        <v>366</v>
      </c>
      <c r="H1786" t="s">
        <v>387</v>
      </c>
      <c r="I1786" t="s">
        <v>489</v>
      </c>
      <c r="J1786" t="s">
        <v>451</v>
      </c>
      <c r="K1786" t="s">
        <v>436</v>
      </c>
      <c r="L1786" s="755" t="s">
        <v>81</v>
      </c>
      <c r="M1786" t="s">
        <v>99</v>
      </c>
      <c r="N1786" s="680">
        <f t="shared" ca="1" si="119"/>
        <v>0</v>
      </c>
      <c r="O1786" s="680">
        <f t="shared" ca="1" si="119"/>
        <v>0</v>
      </c>
      <c r="P1786" s="680">
        <f t="shared" ca="1" si="119"/>
        <v>0</v>
      </c>
      <c r="Q1786" s="680">
        <f t="shared" ca="1" si="119"/>
        <v>0</v>
      </c>
      <c r="R1786" s="680">
        <f t="shared" ca="1" si="119"/>
        <v>0</v>
      </c>
      <c r="S1786" t="str">
        <f t="shared" si="116"/>
        <v>ASRCMS202202</v>
      </c>
      <c r="T1786" s="957">
        <f t="shared" si="117"/>
        <v>45230</v>
      </c>
      <c r="U1786" t="str">
        <f t="shared" si="118"/>
        <v>Unaudited</v>
      </c>
    </row>
    <row r="1787" spans="1:21" x14ac:dyDescent="0.25">
      <c r="A1787" t="s">
        <v>438</v>
      </c>
      <c r="B1787" t="s">
        <v>1380</v>
      </c>
      <c r="C1787" t="s">
        <v>1381</v>
      </c>
      <c r="D1787" s="15">
        <v>1900</v>
      </c>
      <c r="E1787" s="121">
        <v>1</v>
      </c>
      <c r="F1787" t="s">
        <v>442</v>
      </c>
      <c r="G1787" s="121">
        <v>366</v>
      </c>
      <c r="H1787" t="s">
        <v>387</v>
      </c>
      <c r="I1787" t="s">
        <v>489</v>
      </c>
      <c r="J1787" t="s">
        <v>451</v>
      </c>
      <c r="K1787" t="s">
        <v>436</v>
      </c>
      <c r="L1787" s="755" t="s">
        <v>82</v>
      </c>
      <c r="M1787" t="s">
        <v>100</v>
      </c>
      <c r="N1787" s="680">
        <f t="shared" ca="1" si="119"/>
        <v>0</v>
      </c>
      <c r="O1787" s="680">
        <f t="shared" ca="1" si="119"/>
        <v>0</v>
      </c>
      <c r="P1787" s="680">
        <f t="shared" ca="1" si="119"/>
        <v>0</v>
      </c>
      <c r="Q1787" s="680">
        <f t="shared" ca="1" si="119"/>
        <v>0</v>
      </c>
      <c r="R1787" s="680">
        <f t="shared" ca="1" si="119"/>
        <v>0</v>
      </c>
      <c r="S1787" t="str">
        <f t="shared" si="116"/>
        <v>ASRCMS202202</v>
      </c>
      <c r="T1787" s="957">
        <f t="shared" si="117"/>
        <v>45230</v>
      </c>
      <c r="U1787" t="str">
        <f t="shared" si="118"/>
        <v>Unaudited</v>
      </c>
    </row>
    <row r="1788" spans="1:21" x14ac:dyDescent="0.25">
      <c r="A1788" t="s">
        <v>438</v>
      </c>
      <c r="B1788" t="s">
        <v>1380</v>
      </c>
      <c r="C1788" t="s">
        <v>1381</v>
      </c>
      <c r="D1788" s="15">
        <v>1900</v>
      </c>
      <c r="E1788" s="121">
        <v>1</v>
      </c>
      <c r="F1788" t="s">
        <v>442</v>
      </c>
      <c r="G1788" s="121">
        <v>366</v>
      </c>
      <c r="H1788" t="s">
        <v>387</v>
      </c>
      <c r="I1788" t="s">
        <v>489</v>
      </c>
      <c r="J1788" t="s">
        <v>451</v>
      </c>
      <c r="K1788" t="s">
        <v>436</v>
      </c>
      <c r="L1788" s="755" t="s">
        <v>217</v>
      </c>
      <c r="M1788" t="s">
        <v>101</v>
      </c>
      <c r="N1788" s="680">
        <f t="shared" ca="1" si="119"/>
        <v>0</v>
      </c>
      <c r="O1788" s="680">
        <f t="shared" ca="1" si="119"/>
        <v>0</v>
      </c>
      <c r="P1788" s="680">
        <f t="shared" ca="1" si="119"/>
        <v>0</v>
      </c>
      <c r="Q1788" s="680">
        <f t="shared" ca="1" si="119"/>
        <v>0</v>
      </c>
      <c r="R1788" s="680">
        <f t="shared" ca="1" si="119"/>
        <v>0</v>
      </c>
      <c r="S1788" t="str">
        <f t="shared" si="116"/>
        <v>ASRCMS202202</v>
      </c>
      <c r="T1788" s="957">
        <f t="shared" si="117"/>
        <v>45230</v>
      </c>
      <c r="U1788" t="str">
        <f t="shared" si="118"/>
        <v>Unaudited</v>
      </c>
    </row>
    <row r="1789" spans="1:21" x14ac:dyDescent="0.25">
      <c r="A1789" t="s">
        <v>438</v>
      </c>
      <c r="B1789" t="s">
        <v>1380</v>
      </c>
      <c r="C1789" t="s">
        <v>1381</v>
      </c>
      <c r="D1789" s="15">
        <v>1900</v>
      </c>
      <c r="E1789" s="121">
        <v>1</v>
      </c>
      <c r="F1789" t="s">
        <v>442</v>
      </c>
      <c r="G1789" s="121">
        <v>366</v>
      </c>
      <c r="H1789" t="s">
        <v>387</v>
      </c>
      <c r="I1789" t="s">
        <v>489</v>
      </c>
      <c r="J1789" t="s">
        <v>451</v>
      </c>
      <c r="K1789" t="s">
        <v>436</v>
      </c>
      <c r="L1789" s="755" t="s">
        <v>216</v>
      </c>
      <c r="M1789" t="s">
        <v>28</v>
      </c>
      <c r="N1789" s="680">
        <f t="shared" ca="1" si="119"/>
        <v>0</v>
      </c>
      <c r="O1789" s="680">
        <f t="shared" ca="1" si="119"/>
        <v>0</v>
      </c>
      <c r="P1789" s="680">
        <f t="shared" ca="1" si="119"/>
        <v>0</v>
      </c>
      <c r="Q1789" s="680">
        <f t="shared" ca="1" si="119"/>
        <v>0</v>
      </c>
      <c r="R1789" s="680">
        <f t="shared" ca="1" si="119"/>
        <v>0</v>
      </c>
      <c r="S1789" t="str">
        <f t="shared" si="116"/>
        <v>ASRCMS202202</v>
      </c>
      <c r="T1789" s="957">
        <f t="shared" si="117"/>
        <v>45230</v>
      </c>
      <c r="U1789" t="str">
        <f t="shared" si="118"/>
        <v>Unaudited</v>
      </c>
    </row>
    <row r="1790" spans="1:21" x14ac:dyDescent="0.25">
      <c r="A1790" t="s">
        <v>438</v>
      </c>
      <c r="B1790" t="s">
        <v>1380</v>
      </c>
      <c r="C1790" t="s">
        <v>1381</v>
      </c>
      <c r="D1790" s="15">
        <v>1900</v>
      </c>
      <c r="E1790" s="121">
        <v>1</v>
      </c>
      <c r="F1790" t="s">
        <v>442</v>
      </c>
      <c r="G1790" s="121">
        <v>366</v>
      </c>
      <c r="H1790" t="s">
        <v>387</v>
      </c>
      <c r="I1790" t="s">
        <v>489</v>
      </c>
      <c r="J1790" t="s">
        <v>437</v>
      </c>
      <c r="K1790" t="s">
        <v>437</v>
      </c>
      <c r="L1790" s="755" t="s">
        <v>84</v>
      </c>
      <c r="M1790" t="s">
        <v>328</v>
      </c>
      <c r="N1790" s="680">
        <f t="shared" ca="1" si="119"/>
        <v>0</v>
      </c>
      <c r="O1790" s="680">
        <f t="shared" ca="1" si="119"/>
        <v>0</v>
      </c>
      <c r="P1790" s="680">
        <f t="shared" ca="1" si="119"/>
        <v>0</v>
      </c>
      <c r="Q1790" s="680">
        <f t="shared" ca="1" si="119"/>
        <v>0</v>
      </c>
      <c r="R1790" s="680">
        <f t="shared" ca="1" si="119"/>
        <v>0</v>
      </c>
      <c r="S1790" t="str">
        <f t="shared" si="116"/>
        <v>ASRCMS202202</v>
      </c>
      <c r="T1790" s="957">
        <f t="shared" si="117"/>
        <v>45230</v>
      </c>
      <c r="U1790" t="str">
        <f t="shared" si="118"/>
        <v>Unaudited</v>
      </c>
    </row>
    <row r="1791" spans="1:21" x14ac:dyDescent="0.25">
      <c r="A1791" t="s">
        <v>438</v>
      </c>
      <c r="B1791" t="s">
        <v>1380</v>
      </c>
      <c r="C1791" t="s">
        <v>1381</v>
      </c>
      <c r="D1791" s="15">
        <v>1900</v>
      </c>
      <c r="E1791" s="121">
        <v>1</v>
      </c>
      <c r="F1791" t="s">
        <v>442</v>
      </c>
      <c r="G1791" s="121">
        <v>366</v>
      </c>
      <c r="H1791" t="s">
        <v>387</v>
      </c>
      <c r="I1791" t="s">
        <v>489</v>
      </c>
      <c r="J1791" t="s">
        <v>437</v>
      </c>
      <c r="K1791" t="s">
        <v>437</v>
      </c>
      <c r="L1791" s="755" t="s">
        <v>85</v>
      </c>
      <c r="M1791" t="s">
        <v>326</v>
      </c>
      <c r="N1791" s="680">
        <f t="shared" ca="1" si="119"/>
        <v>0</v>
      </c>
      <c r="O1791" s="680">
        <f t="shared" ca="1" si="119"/>
        <v>0</v>
      </c>
      <c r="P1791" s="680">
        <f t="shared" ca="1" si="119"/>
        <v>0</v>
      </c>
      <c r="Q1791" s="680">
        <f t="shared" ca="1" si="119"/>
        <v>0</v>
      </c>
      <c r="R1791" s="680">
        <f t="shared" ca="1" si="119"/>
        <v>0</v>
      </c>
      <c r="S1791" t="str">
        <f t="shared" si="116"/>
        <v>ASRCMS202202</v>
      </c>
      <c r="T1791" s="957">
        <f t="shared" si="117"/>
        <v>45230</v>
      </c>
      <c r="U1791" t="str">
        <f t="shared" si="118"/>
        <v>Unaudited</v>
      </c>
    </row>
    <row r="1792" spans="1:21" x14ac:dyDescent="0.25">
      <c r="A1792" t="s">
        <v>438</v>
      </c>
      <c r="B1792" t="s">
        <v>1380</v>
      </c>
      <c r="C1792" t="s">
        <v>1381</v>
      </c>
      <c r="D1792" s="15">
        <v>1900</v>
      </c>
      <c r="E1792" s="121">
        <v>1</v>
      </c>
      <c r="F1792" t="s">
        <v>442</v>
      </c>
      <c r="G1792" s="121">
        <v>366</v>
      </c>
      <c r="H1792" t="s">
        <v>387</v>
      </c>
      <c r="I1792" t="s">
        <v>489</v>
      </c>
      <c r="J1792" t="s">
        <v>437</v>
      </c>
      <c r="K1792" t="s">
        <v>437</v>
      </c>
      <c r="L1792" s="755" t="s">
        <v>86</v>
      </c>
      <c r="M1792" t="s">
        <v>495</v>
      </c>
      <c r="N1792" s="680">
        <f t="shared" ca="1" si="119"/>
        <v>0</v>
      </c>
      <c r="O1792" s="680">
        <f t="shared" ca="1" si="119"/>
        <v>0</v>
      </c>
      <c r="P1792" s="680">
        <f t="shared" ca="1" si="119"/>
        <v>0</v>
      </c>
      <c r="Q1792" s="680">
        <f t="shared" ca="1" si="119"/>
        <v>0</v>
      </c>
      <c r="R1792" s="680">
        <f t="shared" ca="1" si="119"/>
        <v>0</v>
      </c>
      <c r="S1792" t="str">
        <f t="shared" si="116"/>
        <v>ASRCMS202202</v>
      </c>
      <c r="T1792" s="957">
        <f t="shared" si="117"/>
        <v>45230</v>
      </c>
      <c r="U1792" t="str">
        <f t="shared" si="118"/>
        <v>Unaudited</v>
      </c>
    </row>
    <row r="1793" spans="1:21" x14ac:dyDescent="0.25">
      <c r="A1793" t="s">
        <v>438</v>
      </c>
      <c r="B1793" t="s">
        <v>1380</v>
      </c>
      <c r="C1793" t="s">
        <v>1381</v>
      </c>
      <c r="D1793" s="15">
        <v>1900</v>
      </c>
      <c r="E1793" s="121">
        <v>1</v>
      </c>
      <c r="F1793" t="s">
        <v>442</v>
      </c>
      <c r="G1793" s="121">
        <v>366</v>
      </c>
      <c r="H1793" t="s">
        <v>387</v>
      </c>
      <c r="I1793" t="s">
        <v>489</v>
      </c>
      <c r="J1793" t="s">
        <v>437</v>
      </c>
      <c r="K1793" t="s">
        <v>437</v>
      </c>
      <c r="L1793" s="755" t="s">
        <v>87</v>
      </c>
      <c r="M1793" t="s">
        <v>496</v>
      </c>
      <c r="N1793" s="680">
        <f t="shared" ca="1" si="119"/>
        <v>0</v>
      </c>
      <c r="O1793" s="680">
        <f t="shared" ca="1" si="119"/>
        <v>0</v>
      </c>
      <c r="P1793" s="680">
        <f t="shared" ca="1" si="119"/>
        <v>0</v>
      </c>
      <c r="Q1793" s="680">
        <f t="shared" ca="1" si="119"/>
        <v>0</v>
      </c>
      <c r="R1793" s="680">
        <f t="shared" ca="1" si="119"/>
        <v>0</v>
      </c>
      <c r="S1793" t="str">
        <f t="shared" si="116"/>
        <v>ASRCMS202202</v>
      </c>
      <c r="T1793" s="957">
        <f t="shared" si="117"/>
        <v>45230</v>
      </c>
      <c r="U1793" t="str">
        <f t="shared" si="118"/>
        <v>Unaudited</v>
      </c>
    </row>
    <row r="1794" spans="1:21" x14ac:dyDescent="0.25">
      <c r="A1794" t="s">
        <v>438</v>
      </c>
      <c r="B1794" t="s">
        <v>1380</v>
      </c>
      <c r="C1794" t="s">
        <v>1381</v>
      </c>
      <c r="D1794" s="15">
        <v>1900</v>
      </c>
      <c r="E1794" s="121">
        <v>1</v>
      </c>
      <c r="F1794" t="s">
        <v>442</v>
      </c>
      <c r="G1794" s="121">
        <v>366</v>
      </c>
      <c r="H1794" t="s">
        <v>387</v>
      </c>
      <c r="I1794" t="s">
        <v>489</v>
      </c>
      <c r="J1794" t="s">
        <v>437</v>
      </c>
      <c r="K1794" t="s">
        <v>437</v>
      </c>
      <c r="L1794" s="755" t="s">
        <v>214</v>
      </c>
      <c r="M1794" t="s">
        <v>497</v>
      </c>
      <c r="N1794" s="680">
        <f t="shared" ca="1" si="119"/>
        <v>0</v>
      </c>
      <c r="O1794" s="680">
        <f t="shared" ca="1" si="119"/>
        <v>0</v>
      </c>
      <c r="P1794" s="680">
        <f t="shared" ca="1" si="119"/>
        <v>0</v>
      </c>
      <c r="Q1794" s="680">
        <f t="shared" ca="1" si="119"/>
        <v>0</v>
      </c>
      <c r="R1794" s="680">
        <f t="shared" ca="1" si="119"/>
        <v>0</v>
      </c>
      <c r="S1794" t="str">
        <f t="shared" ref="S1794:S1857" si="120">file_name</f>
        <v>ASRCMS202202</v>
      </c>
      <c r="T1794" s="957">
        <f t="shared" ref="T1794:T1857" si="121">file_date</f>
        <v>45230</v>
      </c>
      <c r="U1794" t="str">
        <f t="shared" ref="U1794:U1857" si="122">status</f>
        <v>Unaudited</v>
      </c>
    </row>
    <row r="1795" spans="1:21" x14ac:dyDescent="0.25">
      <c r="A1795" t="s">
        <v>438</v>
      </c>
      <c r="B1795" t="s">
        <v>1380</v>
      </c>
      <c r="C1795" t="s">
        <v>1381</v>
      </c>
      <c r="D1795" s="15">
        <v>1900</v>
      </c>
      <c r="E1795" s="121">
        <v>1</v>
      </c>
      <c r="F1795" t="s">
        <v>442</v>
      </c>
      <c r="G1795" s="121">
        <v>366</v>
      </c>
      <c r="H1795" t="s">
        <v>387</v>
      </c>
      <c r="I1795" t="s">
        <v>490</v>
      </c>
      <c r="J1795" t="s">
        <v>26</v>
      </c>
      <c r="K1795" t="s">
        <v>26</v>
      </c>
      <c r="L1795" s="755" t="s">
        <v>205</v>
      </c>
      <c r="M1795" t="s">
        <v>26</v>
      </c>
      <c r="N1795" s="680">
        <f t="shared" ca="1" si="119"/>
        <v>0</v>
      </c>
      <c r="O1795" s="680">
        <f t="shared" ca="1" si="119"/>
        <v>0</v>
      </c>
      <c r="P1795" s="680">
        <f t="shared" ca="1" si="119"/>
        <v>0</v>
      </c>
      <c r="Q1795" s="680">
        <f t="shared" ca="1" si="119"/>
        <v>0</v>
      </c>
      <c r="R1795" s="680">
        <f t="shared" ca="1" si="119"/>
        <v>0</v>
      </c>
      <c r="S1795" t="str">
        <f t="shared" si="120"/>
        <v>ASRCMS202202</v>
      </c>
      <c r="T1795" s="957">
        <f t="shared" si="121"/>
        <v>45230</v>
      </c>
      <c r="U1795" t="str">
        <f t="shared" si="122"/>
        <v>Unaudited</v>
      </c>
    </row>
    <row r="1796" spans="1:21" x14ac:dyDescent="0.25">
      <c r="A1796" t="s">
        <v>438</v>
      </c>
      <c r="B1796" t="s">
        <v>1380</v>
      </c>
      <c r="C1796" t="s">
        <v>1381</v>
      </c>
      <c r="D1796" s="15">
        <v>1900</v>
      </c>
      <c r="E1796" s="121">
        <v>1</v>
      </c>
      <c r="F1796" t="s">
        <v>1026</v>
      </c>
      <c r="G1796" s="121" t="s">
        <v>1379</v>
      </c>
      <c r="H1796" t="s">
        <v>387</v>
      </c>
      <c r="I1796" t="s">
        <v>433</v>
      </c>
      <c r="J1796" t="s">
        <v>433</v>
      </c>
      <c r="K1796" t="s">
        <v>433</v>
      </c>
      <c r="M1796" t="s">
        <v>433</v>
      </c>
      <c r="N1796" s="680">
        <f t="shared" ca="1" si="119"/>
        <v>0</v>
      </c>
      <c r="O1796" s="680">
        <f t="shared" ca="1" si="119"/>
        <v>0</v>
      </c>
      <c r="P1796" s="680">
        <f t="shared" ca="1" si="119"/>
        <v>0</v>
      </c>
      <c r="Q1796" s="680">
        <f t="shared" ca="1" si="119"/>
        <v>0</v>
      </c>
      <c r="R1796" s="680">
        <f t="shared" ca="1" si="119"/>
        <v>0</v>
      </c>
      <c r="S1796" t="str">
        <f t="shared" si="120"/>
        <v>ASRCMS202202</v>
      </c>
      <c r="T1796" s="957">
        <f t="shared" si="121"/>
        <v>45230</v>
      </c>
      <c r="U1796" t="str">
        <f t="shared" si="122"/>
        <v>Unaudited</v>
      </c>
    </row>
    <row r="1797" spans="1:21" x14ac:dyDescent="0.25">
      <c r="A1797" t="s">
        <v>438</v>
      </c>
      <c r="B1797" t="s">
        <v>1380</v>
      </c>
      <c r="C1797" t="s">
        <v>1381</v>
      </c>
      <c r="D1797" s="15">
        <v>1900</v>
      </c>
      <c r="E1797" s="121">
        <v>1</v>
      </c>
      <c r="F1797" t="s">
        <v>1026</v>
      </c>
      <c r="G1797" s="121" t="s">
        <v>1379</v>
      </c>
      <c r="H1797" t="s">
        <v>387</v>
      </c>
      <c r="I1797" t="s">
        <v>488</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ASRCMS202202</v>
      </c>
      <c r="T1797" s="957">
        <f t="shared" si="121"/>
        <v>45230</v>
      </c>
      <c r="U1797" t="str">
        <f t="shared" si="122"/>
        <v>Unaudited</v>
      </c>
    </row>
    <row r="1798" spans="1:21" x14ac:dyDescent="0.25">
      <c r="A1798" t="s">
        <v>438</v>
      </c>
      <c r="B1798" t="s">
        <v>1380</v>
      </c>
      <c r="C1798" t="s">
        <v>1381</v>
      </c>
      <c r="D1798" s="15">
        <v>1900</v>
      </c>
      <c r="E1798" s="121">
        <v>1</v>
      </c>
      <c r="F1798" t="s">
        <v>1026</v>
      </c>
      <c r="G1798" s="121" t="s">
        <v>1379</v>
      </c>
      <c r="H1798" t="s">
        <v>387</v>
      </c>
      <c r="I1798" t="s">
        <v>488</v>
      </c>
      <c r="J1798" t="s">
        <v>12</v>
      </c>
      <c r="K1798" t="s">
        <v>223</v>
      </c>
      <c r="L1798" s="755">
        <v>1.2</v>
      </c>
      <c r="M1798" t="s">
        <v>223</v>
      </c>
      <c r="N1798" s="680">
        <f t="shared" ca="1" si="119"/>
        <v>0</v>
      </c>
      <c r="O1798" s="680">
        <f t="shared" ca="1" si="119"/>
        <v>0</v>
      </c>
      <c r="P1798" s="680">
        <f t="shared" ca="1" si="119"/>
        <v>0</v>
      </c>
      <c r="Q1798" s="680">
        <f t="shared" ca="1" si="119"/>
        <v>0</v>
      </c>
      <c r="R1798" s="680">
        <f t="shared" ca="1" si="119"/>
        <v>0</v>
      </c>
      <c r="S1798" t="str">
        <f t="shared" si="120"/>
        <v>ASRCMS202202</v>
      </c>
      <c r="T1798" s="957">
        <f t="shared" si="121"/>
        <v>45230</v>
      </c>
      <c r="U1798" t="str">
        <f t="shared" si="122"/>
        <v>Unaudited</v>
      </c>
    </row>
    <row r="1799" spans="1:21" x14ac:dyDescent="0.25">
      <c r="A1799" t="s">
        <v>438</v>
      </c>
      <c r="B1799" t="s">
        <v>1380</v>
      </c>
      <c r="C1799" t="s">
        <v>1381</v>
      </c>
      <c r="D1799" s="15">
        <v>1900</v>
      </c>
      <c r="E1799" s="121">
        <v>1</v>
      </c>
      <c r="F1799" t="s">
        <v>1026</v>
      </c>
      <c r="G1799" s="121" t="s">
        <v>1379</v>
      </c>
      <c r="H1799" t="s">
        <v>387</v>
      </c>
      <c r="I1799" t="s">
        <v>488</v>
      </c>
      <c r="J1799" t="s">
        <v>12</v>
      </c>
      <c r="K1799" t="s">
        <v>1318</v>
      </c>
      <c r="L1799" s="755" t="s">
        <v>1314</v>
      </c>
      <c r="M1799" t="s">
        <v>1318</v>
      </c>
      <c r="N1799" s="680">
        <f t="shared" ca="1" si="119"/>
        <v>0</v>
      </c>
      <c r="O1799" s="680">
        <f t="shared" ca="1" si="119"/>
        <v>0</v>
      </c>
      <c r="P1799" s="680">
        <f t="shared" ca="1" si="119"/>
        <v>0</v>
      </c>
      <c r="Q1799" s="680">
        <f t="shared" ca="1" si="119"/>
        <v>0</v>
      </c>
      <c r="R1799" s="680">
        <f t="shared" ca="1" si="119"/>
        <v>0</v>
      </c>
      <c r="S1799" t="str">
        <f t="shared" si="120"/>
        <v>ASRCMS202202</v>
      </c>
      <c r="T1799" s="957">
        <f t="shared" si="121"/>
        <v>45230</v>
      </c>
      <c r="U1799" t="str">
        <f t="shared" si="122"/>
        <v>Unaudited</v>
      </c>
    </row>
    <row r="1800" spans="1:21" x14ac:dyDescent="0.25">
      <c r="A1800" t="s">
        <v>438</v>
      </c>
      <c r="B1800" t="s">
        <v>1380</v>
      </c>
      <c r="C1800" t="s">
        <v>1381</v>
      </c>
      <c r="D1800" s="15">
        <v>1900</v>
      </c>
      <c r="E1800" s="121">
        <v>1</v>
      </c>
      <c r="F1800" t="s">
        <v>1026</v>
      </c>
      <c r="G1800" s="121" t="s">
        <v>1379</v>
      </c>
      <c r="H1800" t="s">
        <v>387</v>
      </c>
      <c r="I1800" t="s">
        <v>488</v>
      </c>
      <c r="J1800" t="s">
        <v>12</v>
      </c>
      <c r="K1800" t="s">
        <v>1320</v>
      </c>
      <c r="L1800" s="755" t="s">
        <v>1319</v>
      </c>
      <c r="M1800" t="s">
        <v>1320</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ASRCMS202202</v>
      </c>
      <c r="T1800" s="957">
        <f t="shared" si="121"/>
        <v>45230</v>
      </c>
      <c r="U1800" t="str">
        <f t="shared" si="122"/>
        <v>Unaudited</v>
      </c>
    </row>
    <row r="1801" spans="1:21" x14ac:dyDescent="0.25">
      <c r="A1801" t="s">
        <v>438</v>
      </c>
      <c r="B1801" t="s">
        <v>1380</v>
      </c>
      <c r="C1801" t="s">
        <v>1381</v>
      </c>
      <c r="D1801" s="15">
        <v>1900</v>
      </c>
      <c r="E1801" s="121">
        <v>1</v>
      </c>
      <c r="F1801" t="s">
        <v>1026</v>
      </c>
      <c r="G1801" s="121" t="s">
        <v>1379</v>
      </c>
      <c r="H1801" t="s">
        <v>387</v>
      </c>
      <c r="I1801" t="s">
        <v>488</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ASRCMS202202</v>
      </c>
      <c r="T1801" s="957">
        <f t="shared" si="121"/>
        <v>45230</v>
      </c>
      <c r="U1801" t="str">
        <f t="shared" si="122"/>
        <v>Unaudited</v>
      </c>
    </row>
    <row r="1802" spans="1:21" x14ac:dyDescent="0.25">
      <c r="A1802" t="s">
        <v>438</v>
      </c>
      <c r="B1802" t="s">
        <v>1380</v>
      </c>
      <c r="C1802" t="s">
        <v>1381</v>
      </c>
      <c r="D1802" s="15">
        <v>1900</v>
      </c>
      <c r="E1802" s="121">
        <v>1</v>
      </c>
      <c r="F1802" t="s">
        <v>1026</v>
      </c>
      <c r="G1802" s="121" t="s">
        <v>1379</v>
      </c>
      <c r="H1802" t="s">
        <v>387</v>
      </c>
      <c r="I1802" t="s">
        <v>489</v>
      </c>
      <c r="J1802" t="s">
        <v>434</v>
      </c>
      <c r="K1802" t="s">
        <v>791</v>
      </c>
      <c r="L1802" s="755">
        <v>2.1</v>
      </c>
      <c r="M1802" t="s">
        <v>726</v>
      </c>
      <c r="N1802" s="680">
        <f t="shared" ca="1" si="123"/>
        <v>0</v>
      </c>
      <c r="O1802" s="680">
        <f t="shared" ca="1" si="123"/>
        <v>0</v>
      </c>
      <c r="P1802" s="680">
        <f t="shared" ca="1" si="123"/>
        <v>0</v>
      </c>
      <c r="Q1802" s="680">
        <f t="shared" ca="1" si="123"/>
        <v>0</v>
      </c>
      <c r="R1802" s="680">
        <f t="shared" ca="1" si="123"/>
        <v>0</v>
      </c>
      <c r="S1802" t="str">
        <f t="shared" si="120"/>
        <v>ASRCMS202202</v>
      </c>
      <c r="T1802" s="957">
        <f t="shared" si="121"/>
        <v>45230</v>
      </c>
      <c r="U1802" t="str">
        <f t="shared" si="122"/>
        <v>Unaudited</v>
      </c>
    </row>
    <row r="1803" spans="1:21" x14ac:dyDescent="0.25">
      <c r="A1803" t="s">
        <v>438</v>
      </c>
      <c r="B1803" t="s">
        <v>1380</v>
      </c>
      <c r="C1803" t="s">
        <v>1381</v>
      </c>
      <c r="D1803" s="15">
        <v>1900</v>
      </c>
      <c r="E1803" s="121">
        <v>1</v>
      </c>
      <c r="F1803" t="s">
        <v>1026</v>
      </c>
      <c r="G1803" s="121" t="s">
        <v>1379</v>
      </c>
      <c r="H1803" t="s">
        <v>387</v>
      </c>
      <c r="I1803" t="s">
        <v>489</v>
      </c>
      <c r="J1803" t="s">
        <v>434</v>
      </c>
      <c r="K1803" t="s">
        <v>791</v>
      </c>
      <c r="L1803" s="755">
        <v>2.2000000000000002</v>
      </c>
      <c r="M1803" t="s">
        <v>727</v>
      </c>
      <c r="N1803" s="680">
        <f t="shared" ca="1" si="123"/>
        <v>0</v>
      </c>
      <c r="O1803" s="680">
        <f t="shared" ca="1" si="123"/>
        <v>0</v>
      </c>
      <c r="P1803" s="680">
        <f t="shared" ca="1" si="123"/>
        <v>0</v>
      </c>
      <c r="Q1803" s="680">
        <f t="shared" ca="1" si="123"/>
        <v>0</v>
      </c>
      <c r="R1803" s="680">
        <f t="shared" ca="1" si="123"/>
        <v>0</v>
      </c>
      <c r="S1803" t="str">
        <f t="shared" si="120"/>
        <v>ASRCMS202202</v>
      </c>
      <c r="T1803" s="957">
        <f t="shared" si="121"/>
        <v>45230</v>
      </c>
      <c r="U1803" t="str">
        <f t="shared" si="122"/>
        <v>Unaudited</v>
      </c>
    </row>
    <row r="1804" spans="1:21" x14ac:dyDescent="0.25">
      <c r="A1804" t="s">
        <v>438</v>
      </c>
      <c r="B1804" t="s">
        <v>1380</v>
      </c>
      <c r="C1804" t="s">
        <v>1381</v>
      </c>
      <c r="D1804" s="15">
        <v>1900</v>
      </c>
      <c r="E1804" s="121">
        <v>1</v>
      </c>
      <c r="F1804" t="s">
        <v>1026</v>
      </c>
      <c r="G1804" s="121" t="s">
        <v>1379</v>
      </c>
      <c r="H1804" t="s">
        <v>387</v>
      </c>
      <c r="I1804" t="s">
        <v>489</v>
      </c>
      <c r="J1804" t="s">
        <v>434</v>
      </c>
      <c r="K1804" t="s">
        <v>791</v>
      </c>
      <c r="L1804" s="755">
        <v>2.2999999999999998</v>
      </c>
      <c r="M1804" t="s">
        <v>728</v>
      </c>
      <c r="N1804" s="680">
        <f t="shared" ca="1" si="123"/>
        <v>0</v>
      </c>
      <c r="O1804" s="680">
        <f t="shared" ca="1" si="123"/>
        <v>0</v>
      </c>
      <c r="P1804" s="680">
        <f t="shared" ca="1" si="123"/>
        <v>0</v>
      </c>
      <c r="Q1804" s="680">
        <f t="shared" ca="1" si="123"/>
        <v>0</v>
      </c>
      <c r="R1804" s="680">
        <f t="shared" ca="1" si="123"/>
        <v>0</v>
      </c>
      <c r="S1804" t="str">
        <f t="shared" si="120"/>
        <v>ASRCMS202202</v>
      </c>
      <c r="T1804" s="957">
        <f t="shared" si="121"/>
        <v>45230</v>
      </c>
      <c r="U1804" t="str">
        <f t="shared" si="122"/>
        <v>Unaudited</v>
      </c>
    </row>
    <row r="1805" spans="1:21" x14ac:dyDescent="0.25">
      <c r="A1805" t="s">
        <v>438</v>
      </c>
      <c r="B1805" t="s">
        <v>1380</v>
      </c>
      <c r="C1805" t="s">
        <v>1381</v>
      </c>
      <c r="D1805" s="15">
        <v>1900</v>
      </c>
      <c r="E1805" s="121">
        <v>1</v>
      </c>
      <c r="F1805" t="s">
        <v>1026</v>
      </c>
      <c r="G1805" s="121" t="s">
        <v>1379</v>
      </c>
      <c r="H1805" t="s">
        <v>387</v>
      </c>
      <c r="I1805" t="s">
        <v>489</v>
      </c>
      <c r="J1805" t="s">
        <v>434</v>
      </c>
      <c r="K1805" t="s">
        <v>791</v>
      </c>
      <c r="L1805" s="755">
        <v>2.4</v>
      </c>
      <c r="M1805" t="s">
        <v>729</v>
      </c>
      <c r="N1805" s="680">
        <f t="shared" ca="1" si="123"/>
        <v>0</v>
      </c>
      <c r="O1805" s="680">
        <f t="shared" ca="1" si="123"/>
        <v>0</v>
      </c>
      <c r="P1805" s="680">
        <f t="shared" ca="1" si="123"/>
        <v>0</v>
      </c>
      <c r="Q1805" s="680">
        <f t="shared" ca="1" si="123"/>
        <v>0</v>
      </c>
      <c r="R1805" s="680">
        <f t="shared" ca="1" si="123"/>
        <v>0</v>
      </c>
      <c r="S1805" t="str">
        <f t="shared" si="120"/>
        <v>ASRCMS202202</v>
      </c>
      <c r="T1805" s="957">
        <f t="shared" si="121"/>
        <v>45230</v>
      </c>
      <c r="U1805" t="str">
        <f t="shared" si="122"/>
        <v>Unaudited</v>
      </c>
    </row>
    <row r="1806" spans="1:21" x14ac:dyDescent="0.25">
      <c r="A1806" t="s">
        <v>438</v>
      </c>
      <c r="B1806" t="s">
        <v>1380</v>
      </c>
      <c r="C1806" t="s">
        <v>1381</v>
      </c>
      <c r="D1806" s="15">
        <v>1900</v>
      </c>
      <c r="E1806" s="121">
        <v>1</v>
      </c>
      <c r="F1806" t="s">
        <v>1026</v>
      </c>
      <c r="G1806" s="121" t="s">
        <v>1379</v>
      </c>
      <c r="H1806" t="s">
        <v>387</v>
      </c>
      <c r="I1806" t="s">
        <v>489</v>
      </c>
      <c r="J1806" t="s">
        <v>434</v>
      </c>
      <c r="K1806" t="s">
        <v>791</v>
      </c>
      <c r="L1806" s="755">
        <v>2.5</v>
      </c>
      <c r="M1806" t="s">
        <v>771</v>
      </c>
      <c r="N1806" s="680">
        <f t="shared" ca="1" si="123"/>
        <v>0</v>
      </c>
      <c r="O1806" s="680">
        <f t="shared" ca="1" si="123"/>
        <v>0</v>
      </c>
      <c r="P1806" s="680">
        <f t="shared" ca="1" si="123"/>
        <v>0</v>
      </c>
      <c r="Q1806" s="680">
        <f t="shared" ca="1" si="123"/>
        <v>0</v>
      </c>
      <c r="R1806" s="680">
        <f t="shared" ca="1" si="123"/>
        <v>0</v>
      </c>
      <c r="S1806" t="str">
        <f t="shared" si="120"/>
        <v>ASRCMS202202</v>
      </c>
      <c r="T1806" s="957">
        <f t="shared" si="121"/>
        <v>45230</v>
      </c>
      <c r="U1806" t="str">
        <f t="shared" si="122"/>
        <v>Unaudited</v>
      </c>
    </row>
    <row r="1807" spans="1:21" x14ac:dyDescent="0.25">
      <c r="A1807" t="s">
        <v>438</v>
      </c>
      <c r="B1807" t="s">
        <v>1380</v>
      </c>
      <c r="C1807" t="s">
        <v>1381</v>
      </c>
      <c r="D1807" s="15">
        <v>1900</v>
      </c>
      <c r="E1807" s="121">
        <v>1</v>
      </c>
      <c r="F1807" t="s">
        <v>1026</v>
      </c>
      <c r="G1807" s="121" t="s">
        <v>1379</v>
      </c>
      <c r="H1807" t="s">
        <v>387</v>
      </c>
      <c r="I1807" t="s">
        <v>489</v>
      </c>
      <c r="J1807" t="s">
        <v>434</v>
      </c>
      <c r="K1807" t="s">
        <v>791</v>
      </c>
      <c r="L1807" s="755">
        <v>2.6</v>
      </c>
      <c r="M1807" t="s">
        <v>187</v>
      </c>
      <c r="N1807" s="680">
        <f t="shared" ca="1" si="123"/>
        <v>0</v>
      </c>
      <c r="O1807" s="680">
        <f t="shared" ca="1" si="123"/>
        <v>0</v>
      </c>
      <c r="P1807" s="680">
        <f t="shared" ca="1" si="123"/>
        <v>0</v>
      </c>
      <c r="Q1807" s="680">
        <f t="shared" ca="1" si="123"/>
        <v>0</v>
      </c>
      <c r="R1807" s="680">
        <f t="shared" ca="1" si="123"/>
        <v>0</v>
      </c>
      <c r="S1807" t="str">
        <f t="shared" si="120"/>
        <v>ASRCMS202202</v>
      </c>
      <c r="T1807" s="957">
        <f t="shared" si="121"/>
        <v>45230</v>
      </c>
      <c r="U1807" t="str">
        <f t="shared" si="122"/>
        <v>Unaudited</v>
      </c>
    </row>
    <row r="1808" spans="1:21" x14ac:dyDescent="0.25">
      <c r="A1808" t="s">
        <v>438</v>
      </c>
      <c r="B1808" t="s">
        <v>1380</v>
      </c>
      <c r="C1808" t="s">
        <v>1381</v>
      </c>
      <c r="D1808" s="15">
        <v>1900</v>
      </c>
      <c r="E1808" s="121">
        <v>1</v>
      </c>
      <c r="F1808" t="s">
        <v>1026</v>
      </c>
      <c r="G1808" s="121" t="s">
        <v>1379</v>
      </c>
      <c r="H1808" t="s">
        <v>387</v>
      </c>
      <c r="I1808" t="s">
        <v>489</v>
      </c>
      <c r="J1808" t="s">
        <v>434</v>
      </c>
      <c r="K1808" t="s">
        <v>791</v>
      </c>
      <c r="L1808" s="755">
        <v>2.7</v>
      </c>
      <c r="M1808" t="s">
        <v>792</v>
      </c>
      <c r="N1808" s="680">
        <f t="shared" ca="1" si="123"/>
        <v>0</v>
      </c>
      <c r="O1808" s="680">
        <f t="shared" ca="1" si="123"/>
        <v>0</v>
      </c>
      <c r="P1808" s="680">
        <f t="shared" ca="1" si="123"/>
        <v>0</v>
      </c>
      <c r="Q1808" s="680">
        <f t="shared" ca="1" si="123"/>
        <v>0</v>
      </c>
      <c r="R1808" s="680">
        <f t="shared" ca="1" si="123"/>
        <v>0</v>
      </c>
      <c r="S1808" t="str">
        <f t="shared" si="120"/>
        <v>ASRCMS202202</v>
      </c>
      <c r="T1808" s="957">
        <f t="shared" si="121"/>
        <v>45230</v>
      </c>
      <c r="U1808" t="str">
        <f t="shared" si="122"/>
        <v>Unaudited</v>
      </c>
    </row>
    <row r="1809" spans="1:21" x14ac:dyDescent="0.25">
      <c r="A1809" t="s">
        <v>438</v>
      </c>
      <c r="B1809" t="s">
        <v>1380</v>
      </c>
      <c r="C1809" t="s">
        <v>1381</v>
      </c>
      <c r="D1809" s="15">
        <v>1900</v>
      </c>
      <c r="E1809" s="121">
        <v>1</v>
      </c>
      <c r="F1809" t="s">
        <v>1026</v>
      </c>
      <c r="G1809" s="121" t="s">
        <v>1379</v>
      </c>
      <c r="H1809" t="s">
        <v>387</v>
      </c>
      <c r="I1809" t="s">
        <v>489</v>
      </c>
      <c r="J1809" t="s">
        <v>434</v>
      </c>
      <c r="K1809" t="s">
        <v>791</v>
      </c>
      <c r="L1809" s="755">
        <v>2.8</v>
      </c>
      <c r="M1809" t="s">
        <v>793</v>
      </c>
      <c r="N1809" s="680">
        <f t="shared" ca="1" si="123"/>
        <v>0</v>
      </c>
      <c r="O1809" s="680">
        <f t="shared" ca="1" si="123"/>
        <v>0</v>
      </c>
      <c r="P1809" s="680">
        <f t="shared" ca="1" si="123"/>
        <v>0</v>
      </c>
      <c r="Q1809" s="680">
        <f t="shared" ca="1" si="123"/>
        <v>0</v>
      </c>
      <c r="R1809" s="680">
        <f t="shared" ca="1" si="123"/>
        <v>0</v>
      </c>
      <c r="S1809" t="str">
        <f t="shared" si="120"/>
        <v>ASRCMS202202</v>
      </c>
      <c r="T1809" s="957">
        <f t="shared" si="121"/>
        <v>45230</v>
      </c>
      <c r="U1809" t="str">
        <f t="shared" si="122"/>
        <v>Unaudited</v>
      </c>
    </row>
    <row r="1810" spans="1:21" x14ac:dyDescent="0.25">
      <c r="A1810" t="s">
        <v>438</v>
      </c>
      <c r="B1810" t="s">
        <v>1380</v>
      </c>
      <c r="C1810" t="s">
        <v>1381</v>
      </c>
      <c r="D1810" s="15">
        <v>1900</v>
      </c>
      <c r="E1810" s="121">
        <v>1</v>
      </c>
      <c r="F1810" t="s">
        <v>1026</v>
      </c>
      <c r="G1810" s="121" t="s">
        <v>1379</v>
      </c>
      <c r="H1810" t="s">
        <v>387</v>
      </c>
      <c r="I1810" t="s">
        <v>489</v>
      </c>
      <c r="J1810" t="s">
        <v>434</v>
      </c>
      <c r="K1810" t="s">
        <v>791</v>
      </c>
      <c r="L1810" s="755">
        <v>2.9</v>
      </c>
      <c r="M1810" t="s">
        <v>774</v>
      </c>
      <c r="N1810" s="680">
        <f t="shared" ca="1" si="123"/>
        <v>0</v>
      </c>
      <c r="O1810" s="680">
        <f t="shared" ca="1" si="123"/>
        <v>0</v>
      </c>
      <c r="P1810" s="680">
        <f t="shared" ca="1" si="123"/>
        <v>0</v>
      </c>
      <c r="Q1810" s="680">
        <f t="shared" ca="1" si="123"/>
        <v>0</v>
      </c>
      <c r="R1810" s="680">
        <f t="shared" ca="1" si="123"/>
        <v>0</v>
      </c>
      <c r="S1810" t="str">
        <f t="shared" si="120"/>
        <v>ASRCMS202202</v>
      </c>
      <c r="T1810" s="957">
        <f t="shared" si="121"/>
        <v>45230</v>
      </c>
      <c r="U1810" t="str">
        <f t="shared" si="122"/>
        <v>Unaudited</v>
      </c>
    </row>
    <row r="1811" spans="1:21" x14ac:dyDescent="0.25">
      <c r="A1811" t="s">
        <v>438</v>
      </c>
      <c r="B1811" t="s">
        <v>1380</v>
      </c>
      <c r="C1811" t="s">
        <v>1381</v>
      </c>
      <c r="D1811" s="15">
        <v>1900</v>
      </c>
      <c r="E1811" s="121">
        <v>1</v>
      </c>
      <c r="F1811" t="s">
        <v>1026</v>
      </c>
      <c r="G1811" s="121" t="s">
        <v>1379</v>
      </c>
      <c r="H1811" t="s">
        <v>387</v>
      </c>
      <c r="I1811" t="s">
        <v>489</v>
      </c>
      <c r="J1811" t="s">
        <v>434</v>
      </c>
      <c r="K1811" t="s">
        <v>224</v>
      </c>
      <c r="L1811" s="755">
        <v>2.11</v>
      </c>
      <c r="M1811" t="s">
        <v>229</v>
      </c>
      <c r="N1811" s="680">
        <f t="shared" ca="1" si="123"/>
        <v>0</v>
      </c>
      <c r="O1811" s="680">
        <f t="shared" ca="1" si="123"/>
        <v>0</v>
      </c>
      <c r="P1811" s="680">
        <f t="shared" ca="1" si="123"/>
        <v>0</v>
      </c>
      <c r="Q1811" s="680">
        <f t="shared" ca="1" si="123"/>
        <v>0</v>
      </c>
      <c r="R1811" s="680">
        <f t="shared" ca="1" si="123"/>
        <v>0</v>
      </c>
      <c r="S1811" t="str">
        <f t="shared" si="120"/>
        <v>ASRCMS202202</v>
      </c>
      <c r="T1811" s="957">
        <f t="shared" si="121"/>
        <v>45230</v>
      </c>
      <c r="U1811" t="str">
        <f t="shared" si="122"/>
        <v>Unaudited</v>
      </c>
    </row>
    <row r="1812" spans="1:21" x14ac:dyDescent="0.25">
      <c r="A1812" t="s">
        <v>438</v>
      </c>
      <c r="B1812" t="s">
        <v>1380</v>
      </c>
      <c r="C1812" t="s">
        <v>1381</v>
      </c>
      <c r="D1812" s="15">
        <v>1900</v>
      </c>
      <c r="E1812" s="121">
        <v>1</v>
      </c>
      <c r="F1812" t="s">
        <v>1026</v>
      </c>
      <c r="G1812" s="121" t="s">
        <v>1379</v>
      </c>
      <c r="H1812" t="s">
        <v>387</v>
      </c>
      <c r="I1812" t="s">
        <v>489</v>
      </c>
      <c r="J1812" t="s">
        <v>434</v>
      </c>
      <c r="K1812" t="s">
        <v>224</v>
      </c>
      <c r="L1812" s="755">
        <v>2.12</v>
      </c>
      <c r="M1812" t="s">
        <v>555</v>
      </c>
      <c r="N1812" s="680">
        <f t="shared" ca="1" si="123"/>
        <v>0</v>
      </c>
      <c r="O1812" s="680">
        <f t="shared" ca="1" si="123"/>
        <v>0</v>
      </c>
      <c r="P1812" s="680">
        <f t="shared" ca="1" si="123"/>
        <v>0</v>
      </c>
      <c r="Q1812" s="680">
        <f t="shared" ca="1" si="123"/>
        <v>0</v>
      </c>
      <c r="R1812" s="680">
        <f t="shared" ca="1" si="123"/>
        <v>0</v>
      </c>
      <c r="S1812" t="str">
        <f t="shared" si="120"/>
        <v>ASRCMS202202</v>
      </c>
      <c r="T1812" s="957">
        <f t="shared" si="121"/>
        <v>45230</v>
      </c>
      <c r="U1812" t="str">
        <f t="shared" si="122"/>
        <v>Unaudited</v>
      </c>
    </row>
    <row r="1813" spans="1:21" x14ac:dyDescent="0.25">
      <c r="A1813" t="s">
        <v>438</v>
      </c>
      <c r="B1813" t="s">
        <v>1380</v>
      </c>
      <c r="C1813" t="s">
        <v>1381</v>
      </c>
      <c r="D1813" s="15">
        <v>1900</v>
      </c>
      <c r="E1813" s="121">
        <v>1</v>
      </c>
      <c r="F1813" t="s">
        <v>1026</v>
      </c>
      <c r="G1813" s="121" t="s">
        <v>1379</v>
      </c>
      <c r="H1813" t="s">
        <v>387</v>
      </c>
      <c r="I1813" t="s">
        <v>489</v>
      </c>
      <c r="J1813" t="s">
        <v>434</v>
      </c>
      <c r="K1813" t="s">
        <v>224</v>
      </c>
      <c r="L1813" s="755">
        <v>2.13</v>
      </c>
      <c r="M1813" t="s">
        <v>230</v>
      </c>
      <c r="N1813" s="680">
        <f t="shared" ca="1" si="123"/>
        <v>0</v>
      </c>
      <c r="O1813" s="680">
        <f t="shared" ca="1" si="123"/>
        <v>0</v>
      </c>
      <c r="P1813" s="680">
        <f t="shared" ca="1" si="123"/>
        <v>0</v>
      </c>
      <c r="Q1813" s="680">
        <f t="shared" ca="1" si="123"/>
        <v>0</v>
      </c>
      <c r="R1813" s="680">
        <f t="shared" ca="1" si="123"/>
        <v>0</v>
      </c>
      <c r="S1813" t="str">
        <f t="shared" si="120"/>
        <v>ASRCMS202202</v>
      </c>
      <c r="T1813" s="957">
        <f t="shared" si="121"/>
        <v>45230</v>
      </c>
      <c r="U1813" t="str">
        <f t="shared" si="122"/>
        <v>Unaudited</v>
      </c>
    </row>
    <row r="1814" spans="1:21" x14ac:dyDescent="0.25">
      <c r="A1814" t="s">
        <v>438</v>
      </c>
      <c r="B1814" t="s">
        <v>1380</v>
      </c>
      <c r="C1814" t="s">
        <v>1381</v>
      </c>
      <c r="D1814" s="15">
        <v>1900</v>
      </c>
      <c r="E1814" s="121">
        <v>1</v>
      </c>
      <c r="F1814" t="s">
        <v>1026</v>
      </c>
      <c r="G1814" s="121" t="s">
        <v>1379</v>
      </c>
      <c r="H1814" t="s">
        <v>387</v>
      </c>
      <c r="I1814" t="s">
        <v>489</v>
      </c>
      <c r="J1814" t="s">
        <v>434</v>
      </c>
      <c r="K1814" t="s">
        <v>224</v>
      </c>
      <c r="L1814" s="755">
        <v>2.14</v>
      </c>
      <c r="M1814" t="s">
        <v>559</v>
      </c>
      <c r="N1814" s="680">
        <f t="shared" ca="1" si="123"/>
        <v>0</v>
      </c>
      <c r="O1814" s="680">
        <f t="shared" ca="1" si="123"/>
        <v>0</v>
      </c>
      <c r="P1814" s="680">
        <f t="shared" ca="1" si="123"/>
        <v>0</v>
      </c>
      <c r="Q1814" s="680">
        <f t="shared" ca="1" si="123"/>
        <v>0</v>
      </c>
      <c r="R1814" s="680">
        <f t="shared" ca="1" si="123"/>
        <v>0</v>
      </c>
      <c r="S1814" t="str">
        <f t="shared" si="120"/>
        <v>ASRCMS202202</v>
      </c>
      <c r="T1814" s="957">
        <f t="shared" si="121"/>
        <v>45230</v>
      </c>
      <c r="U1814" t="str">
        <f t="shared" si="122"/>
        <v>Unaudited</v>
      </c>
    </row>
    <row r="1815" spans="1:21" x14ac:dyDescent="0.25">
      <c r="A1815" t="s">
        <v>438</v>
      </c>
      <c r="B1815" t="s">
        <v>1380</v>
      </c>
      <c r="C1815" t="s">
        <v>1381</v>
      </c>
      <c r="D1815" s="15">
        <v>1900</v>
      </c>
      <c r="E1815" s="121">
        <v>1</v>
      </c>
      <c r="F1815" t="s">
        <v>1026</v>
      </c>
      <c r="G1815" s="121" t="s">
        <v>1379</v>
      </c>
      <c r="H1815" t="s">
        <v>387</v>
      </c>
      <c r="I1815" t="s">
        <v>489</v>
      </c>
      <c r="J1815" t="s">
        <v>434</v>
      </c>
      <c r="K1815" t="s">
        <v>224</v>
      </c>
      <c r="L1815" s="755">
        <v>2.15</v>
      </c>
      <c r="M1815" t="s">
        <v>20</v>
      </c>
      <c r="N1815" s="680">
        <f t="shared" ca="1" si="123"/>
        <v>0</v>
      </c>
      <c r="O1815" s="680">
        <f t="shared" ca="1" si="123"/>
        <v>0</v>
      </c>
      <c r="P1815" s="680">
        <f t="shared" ca="1" si="123"/>
        <v>0</v>
      </c>
      <c r="Q1815" s="680">
        <f t="shared" ca="1" si="123"/>
        <v>0</v>
      </c>
      <c r="R1815" s="680">
        <f t="shared" ca="1" si="123"/>
        <v>0</v>
      </c>
      <c r="S1815" t="str">
        <f t="shared" si="120"/>
        <v>ASRCMS202202</v>
      </c>
      <c r="T1815" s="957">
        <f t="shared" si="121"/>
        <v>45230</v>
      </c>
      <c r="U1815" t="str">
        <f t="shared" si="122"/>
        <v>Unaudited</v>
      </c>
    </row>
    <row r="1816" spans="1:21" x14ac:dyDescent="0.25">
      <c r="A1816" t="s">
        <v>438</v>
      </c>
      <c r="B1816" t="s">
        <v>1380</v>
      </c>
      <c r="C1816" t="s">
        <v>1381</v>
      </c>
      <c r="D1816" s="15">
        <v>1900</v>
      </c>
      <c r="E1816" s="121">
        <v>1</v>
      </c>
      <c r="F1816" t="s">
        <v>1026</v>
      </c>
      <c r="G1816" s="121" t="s">
        <v>1379</v>
      </c>
      <c r="H1816" t="s">
        <v>387</v>
      </c>
      <c r="I1816" t="s">
        <v>489</v>
      </c>
      <c r="J1816" t="s">
        <v>434</v>
      </c>
      <c r="K1816" t="s">
        <v>224</v>
      </c>
      <c r="L1816" s="755">
        <v>2.16</v>
      </c>
      <c r="M1816" t="s">
        <v>794</v>
      </c>
      <c r="N1816" s="680">
        <f t="shared" ca="1" si="123"/>
        <v>0</v>
      </c>
      <c r="O1816" s="680">
        <f t="shared" ca="1" si="123"/>
        <v>0</v>
      </c>
      <c r="P1816" s="680">
        <f t="shared" ca="1" si="123"/>
        <v>0</v>
      </c>
      <c r="Q1816" s="680">
        <f t="shared" ca="1" si="123"/>
        <v>0</v>
      </c>
      <c r="R1816" s="680">
        <f t="shared" ca="1" si="123"/>
        <v>0</v>
      </c>
      <c r="S1816" t="str">
        <f t="shared" si="120"/>
        <v>ASRCMS202202</v>
      </c>
      <c r="T1816" s="957">
        <f t="shared" si="121"/>
        <v>45230</v>
      </c>
      <c r="U1816" t="str">
        <f t="shared" si="122"/>
        <v>Unaudited</v>
      </c>
    </row>
    <row r="1817" spans="1:21" x14ac:dyDescent="0.25">
      <c r="A1817" t="s">
        <v>438</v>
      </c>
      <c r="B1817" t="s">
        <v>1380</v>
      </c>
      <c r="C1817" t="s">
        <v>1381</v>
      </c>
      <c r="D1817" s="15">
        <v>1900</v>
      </c>
      <c r="E1817" s="121">
        <v>1</v>
      </c>
      <c r="F1817" t="s">
        <v>1026</v>
      </c>
      <c r="G1817" s="121" t="s">
        <v>1379</v>
      </c>
      <c r="H1817" t="s">
        <v>387</v>
      </c>
      <c r="I1817" t="s">
        <v>489</v>
      </c>
      <c r="J1817" t="s">
        <v>434</v>
      </c>
      <c r="K1817" t="s">
        <v>224</v>
      </c>
      <c r="L1817" s="755">
        <v>2.17</v>
      </c>
      <c r="M1817" t="s">
        <v>1047</v>
      </c>
      <c r="N1817" s="680">
        <f t="shared" ca="1" si="123"/>
        <v>0</v>
      </c>
      <c r="O1817" s="680">
        <f t="shared" ca="1" si="123"/>
        <v>0</v>
      </c>
      <c r="P1817" s="680">
        <f t="shared" ca="1" si="123"/>
        <v>0</v>
      </c>
      <c r="Q1817" s="680">
        <f t="shared" ca="1" si="123"/>
        <v>0</v>
      </c>
      <c r="R1817" s="680">
        <f t="shared" ca="1" si="123"/>
        <v>0</v>
      </c>
      <c r="S1817" t="str">
        <f t="shared" si="120"/>
        <v>ASRCMS202202</v>
      </c>
      <c r="T1817" s="957">
        <f t="shared" si="121"/>
        <v>45230</v>
      </c>
      <c r="U1817" t="str">
        <f t="shared" si="122"/>
        <v>Unaudited</v>
      </c>
    </row>
    <row r="1818" spans="1:21" x14ac:dyDescent="0.25">
      <c r="A1818" t="s">
        <v>438</v>
      </c>
      <c r="B1818" t="s">
        <v>1380</v>
      </c>
      <c r="C1818" t="s">
        <v>1381</v>
      </c>
      <c r="D1818" s="15">
        <v>1900</v>
      </c>
      <c r="E1818" s="121">
        <v>1</v>
      </c>
      <c r="F1818" t="s">
        <v>1026</v>
      </c>
      <c r="G1818" s="121" t="s">
        <v>1379</v>
      </c>
      <c r="H1818" t="s">
        <v>387</v>
      </c>
      <c r="I1818" t="s">
        <v>489</v>
      </c>
      <c r="J1818" t="s">
        <v>434</v>
      </c>
      <c r="K1818" t="s">
        <v>224</v>
      </c>
      <c r="L1818" s="755">
        <v>2.1800000000000002</v>
      </c>
      <c r="M1818" t="s">
        <v>651</v>
      </c>
      <c r="N1818" s="680">
        <f t="shared" ca="1" si="123"/>
        <v>0</v>
      </c>
      <c r="O1818" s="680">
        <f t="shared" ca="1" si="123"/>
        <v>0</v>
      </c>
      <c r="P1818" s="680">
        <f t="shared" ca="1" si="123"/>
        <v>0</v>
      </c>
      <c r="Q1818" s="680">
        <f t="shared" ca="1" si="123"/>
        <v>0</v>
      </c>
      <c r="R1818" s="680">
        <f t="shared" ca="1" si="123"/>
        <v>0</v>
      </c>
      <c r="S1818" t="str">
        <f t="shared" si="120"/>
        <v>ASRCMS202202</v>
      </c>
      <c r="T1818" s="957">
        <f t="shared" si="121"/>
        <v>45230</v>
      </c>
      <c r="U1818" t="str">
        <f t="shared" si="122"/>
        <v>Unaudited</v>
      </c>
    </row>
    <row r="1819" spans="1:21" x14ac:dyDescent="0.25">
      <c r="A1819" t="s">
        <v>438</v>
      </c>
      <c r="B1819" t="s">
        <v>1380</v>
      </c>
      <c r="C1819" t="s">
        <v>1381</v>
      </c>
      <c r="D1819" s="15">
        <v>1900</v>
      </c>
      <c r="E1819" s="121">
        <v>1</v>
      </c>
      <c r="F1819" t="s">
        <v>1026</v>
      </c>
      <c r="G1819" s="121" t="s">
        <v>1379</v>
      </c>
      <c r="H1819" t="s">
        <v>387</v>
      </c>
      <c r="I1819" t="s">
        <v>489</v>
      </c>
      <c r="J1819" t="s">
        <v>434</v>
      </c>
      <c r="K1819" t="s">
        <v>224</v>
      </c>
      <c r="L1819" s="755">
        <v>2.19</v>
      </c>
      <c r="M1819" t="s">
        <v>219</v>
      </c>
      <c r="N1819" s="680">
        <f t="shared" ca="1" si="123"/>
        <v>0</v>
      </c>
      <c r="O1819" s="680">
        <f t="shared" ca="1" si="123"/>
        <v>0</v>
      </c>
      <c r="P1819" s="680">
        <f t="shared" ca="1" si="123"/>
        <v>0</v>
      </c>
      <c r="Q1819" s="680">
        <f t="shared" ca="1" si="123"/>
        <v>0</v>
      </c>
      <c r="R1819" s="680">
        <f t="shared" ca="1" si="123"/>
        <v>0</v>
      </c>
      <c r="S1819" t="str">
        <f t="shared" si="120"/>
        <v>ASRCMS202202</v>
      </c>
      <c r="T1819" s="957">
        <f t="shared" si="121"/>
        <v>45230</v>
      </c>
      <c r="U1819" t="str">
        <f t="shared" si="122"/>
        <v>Unaudited</v>
      </c>
    </row>
    <row r="1820" spans="1:21" x14ac:dyDescent="0.25">
      <c r="A1820" t="s">
        <v>438</v>
      </c>
      <c r="B1820" t="s">
        <v>1380</v>
      </c>
      <c r="C1820" t="s">
        <v>1381</v>
      </c>
      <c r="D1820" s="15">
        <v>1900</v>
      </c>
      <c r="E1820" s="121">
        <v>1</v>
      </c>
      <c r="F1820" t="s">
        <v>1026</v>
      </c>
      <c r="G1820" s="121" t="s">
        <v>1379</v>
      </c>
      <c r="H1820" t="s">
        <v>387</v>
      </c>
      <c r="I1820" t="s">
        <v>489</v>
      </c>
      <c r="J1820" t="s">
        <v>434</v>
      </c>
      <c r="K1820" t="s">
        <v>224</v>
      </c>
      <c r="L1820" s="755" t="s">
        <v>700</v>
      </c>
      <c r="M1820" t="s">
        <v>231</v>
      </c>
      <c r="N1820" s="680">
        <f t="shared" ca="1" si="123"/>
        <v>0</v>
      </c>
      <c r="O1820" s="680">
        <f t="shared" ca="1" si="123"/>
        <v>0</v>
      </c>
      <c r="P1820" s="680">
        <f t="shared" ca="1" si="123"/>
        <v>0</v>
      </c>
      <c r="Q1820" s="680">
        <f t="shared" ca="1" si="123"/>
        <v>0</v>
      </c>
      <c r="R1820" s="680">
        <f t="shared" ca="1" si="123"/>
        <v>0</v>
      </c>
      <c r="S1820" t="str">
        <f t="shared" si="120"/>
        <v>ASRCMS202202</v>
      </c>
      <c r="T1820" s="957">
        <f t="shared" si="121"/>
        <v>45230</v>
      </c>
      <c r="U1820" t="str">
        <f t="shared" si="122"/>
        <v>Unaudited</v>
      </c>
    </row>
    <row r="1821" spans="1:21" x14ac:dyDescent="0.25">
      <c r="A1821" t="s">
        <v>438</v>
      </c>
      <c r="B1821" t="s">
        <v>1380</v>
      </c>
      <c r="C1821" t="s">
        <v>1381</v>
      </c>
      <c r="D1821" s="15">
        <v>1900</v>
      </c>
      <c r="E1821" s="121">
        <v>1</v>
      </c>
      <c r="F1821" t="s">
        <v>1026</v>
      </c>
      <c r="G1821" s="121" t="s">
        <v>1379</v>
      </c>
      <c r="H1821" t="s">
        <v>387</v>
      </c>
      <c r="I1821" t="s">
        <v>489</v>
      </c>
      <c r="J1821" t="s">
        <v>434</v>
      </c>
      <c r="K1821" t="s">
        <v>224</v>
      </c>
      <c r="L1821" s="755">
        <v>2.21</v>
      </c>
      <c r="M1821" t="s">
        <v>467</v>
      </c>
      <c r="N1821" s="680">
        <f t="shared" ca="1" si="123"/>
        <v>0</v>
      </c>
      <c r="O1821" s="680">
        <f t="shared" ca="1" si="123"/>
        <v>0</v>
      </c>
      <c r="P1821" s="680">
        <f t="shared" ca="1" si="123"/>
        <v>0</v>
      </c>
      <c r="Q1821" s="680">
        <f t="shared" ca="1" si="123"/>
        <v>0</v>
      </c>
      <c r="R1821" s="680">
        <f t="shared" ca="1" si="123"/>
        <v>0</v>
      </c>
      <c r="S1821" t="str">
        <f t="shared" si="120"/>
        <v>ASRCMS202202</v>
      </c>
      <c r="T1821" s="957">
        <f t="shared" si="121"/>
        <v>45230</v>
      </c>
      <c r="U1821" t="str">
        <f t="shared" si="122"/>
        <v>Unaudited</v>
      </c>
    </row>
    <row r="1822" spans="1:21" x14ac:dyDescent="0.25">
      <c r="A1822" t="s">
        <v>438</v>
      </c>
      <c r="B1822" t="s">
        <v>1380</v>
      </c>
      <c r="C1822" t="s">
        <v>1381</v>
      </c>
      <c r="D1822" s="15">
        <v>1900</v>
      </c>
      <c r="E1822" s="121">
        <v>1</v>
      </c>
      <c r="F1822" t="s">
        <v>1026</v>
      </c>
      <c r="G1822" s="121" t="s">
        <v>1379</v>
      </c>
      <c r="H1822" t="s">
        <v>387</v>
      </c>
      <c r="I1822" t="s">
        <v>489</v>
      </c>
      <c r="J1822" t="s">
        <v>434</v>
      </c>
      <c r="K1822" t="s">
        <v>6</v>
      </c>
      <c r="L1822" s="755" t="s">
        <v>70</v>
      </c>
      <c r="M1822" t="s">
        <v>189</v>
      </c>
      <c r="N1822" s="680">
        <f t="shared" ca="1" si="123"/>
        <v>0</v>
      </c>
      <c r="O1822" s="680">
        <f t="shared" ca="1" si="123"/>
        <v>0</v>
      </c>
      <c r="P1822" s="680">
        <f t="shared" ca="1" si="123"/>
        <v>0</v>
      </c>
      <c r="Q1822" s="680">
        <f t="shared" ca="1" si="123"/>
        <v>0</v>
      </c>
      <c r="R1822" s="680">
        <f t="shared" ca="1" si="123"/>
        <v>0</v>
      </c>
      <c r="S1822" t="str">
        <f t="shared" si="120"/>
        <v>ASRCMS202202</v>
      </c>
      <c r="T1822" s="957">
        <f t="shared" si="121"/>
        <v>45230</v>
      </c>
      <c r="U1822" t="str">
        <f t="shared" si="122"/>
        <v>Unaudited</v>
      </c>
    </row>
    <row r="1823" spans="1:21" x14ac:dyDescent="0.25">
      <c r="A1823" t="s">
        <v>438</v>
      </c>
      <c r="B1823" t="s">
        <v>1380</v>
      </c>
      <c r="C1823" t="s">
        <v>1381</v>
      </c>
      <c r="D1823" s="15">
        <v>1900</v>
      </c>
      <c r="E1823" s="121">
        <v>1</v>
      </c>
      <c r="F1823" t="s">
        <v>1026</v>
      </c>
      <c r="G1823" s="121" t="s">
        <v>1379</v>
      </c>
      <c r="H1823" t="s">
        <v>387</v>
      </c>
      <c r="I1823" t="s">
        <v>489</v>
      </c>
      <c r="J1823" t="s">
        <v>434</v>
      </c>
      <c r="K1823" t="s">
        <v>6</v>
      </c>
      <c r="L1823" s="755" t="s">
        <v>71</v>
      </c>
      <c r="M1823" t="s">
        <v>232</v>
      </c>
      <c r="N1823" s="680">
        <f t="shared" ca="1" si="123"/>
        <v>0</v>
      </c>
      <c r="O1823" s="680">
        <f t="shared" ca="1" si="123"/>
        <v>0</v>
      </c>
      <c r="P1823" s="680">
        <f t="shared" ca="1" si="123"/>
        <v>0</v>
      </c>
      <c r="Q1823" s="680">
        <f t="shared" ca="1" si="123"/>
        <v>0</v>
      </c>
      <c r="R1823" s="680">
        <f t="shared" ca="1" si="123"/>
        <v>0</v>
      </c>
      <c r="S1823" t="str">
        <f t="shared" si="120"/>
        <v>ASRCMS202202</v>
      </c>
      <c r="T1823" s="957">
        <f t="shared" si="121"/>
        <v>45230</v>
      </c>
      <c r="U1823" t="str">
        <f t="shared" si="122"/>
        <v>Unaudited</v>
      </c>
    </row>
    <row r="1824" spans="1:21" x14ac:dyDescent="0.25">
      <c r="A1824" t="s">
        <v>438</v>
      </c>
      <c r="B1824" t="s">
        <v>1380</v>
      </c>
      <c r="C1824" t="s">
        <v>1381</v>
      </c>
      <c r="D1824" s="15">
        <v>1900</v>
      </c>
      <c r="E1824" s="121">
        <v>1</v>
      </c>
      <c r="F1824" t="s">
        <v>1026</v>
      </c>
      <c r="G1824" s="121" t="s">
        <v>1379</v>
      </c>
      <c r="H1824" t="s">
        <v>387</v>
      </c>
      <c r="I1824" t="s">
        <v>489</v>
      </c>
      <c r="J1824" t="s">
        <v>434</v>
      </c>
      <c r="K1824" t="s">
        <v>6</v>
      </c>
      <c r="L1824" s="755" t="s">
        <v>72</v>
      </c>
      <c r="M1824" t="s">
        <v>165</v>
      </c>
      <c r="N1824" s="680">
        <f t="shared" ca="1" si="123"/>
        <v>0</v>
      </c>
      <c r="O1824" s="680">
        <f t="shared" ca="1" si="123"/>
        <v>0</v>
      </c>
      <c r="P1824" s="680">
        <f t="shared" ca="1" si="123"/>
        <v>0</v>
      </c>
      <c r="Q1824" s="680">
        <f t="shared" ca="1" si="123"/>
        <v>0</v>
      </c>
      <c r="R1824" s="680">
        <f t="shared" ca="1" si="123"/>
        <v>0</v>
      </c>
      <c r="S1824" t="str">
        <f t="shared" si="120"/>
        <v>ASRCMS202202</v>
      </c>
      <c r="T1824" s="957">
        <f t="shared" si="121"/>
        <v>45230</v>
      </c>
      <c r="U1824" t="str">
        <f t="shared" si="122"/>
        <v>Unaudited</v>
      </c>
    </row>
    <row r="1825" spans="1:21" x14ac:dyDescent="0.25">
      <c r="A1825" t="s">
        <v>438</v>
      </c>
      <c r="B1825" t="s">
        <v>1380</v>
      </c>
      <c r="C1825" t="s">
        <v>1381</v>
      </c>
      <c r="D1825" s="15">
        <v>1900</v>
      </c>
      <c r="E1825" s="121">
        <v>1</v>
      </c>
      <c r="F1825" t="s">
        <v>1026</v>
      </c>
      <c r="G1825" s="121" t="s">
        <v>1379</v>
      </c>
      <c r="H1825" t="s">
        <v>387</v>
      </c>
      <c r="I1825" t="s">
        <v>489</v>
      </c>
      <c r="J1825" t="s">
        <v>434</v>
      </c>
      <c r="K1825" t="s">
        <v>6</v>
      </c>
      <c r="L1825" s="755">
        <v>3.4</v>
      </c>
      <c r="M1825" t="s">
        <v>462</v>
      </c>
      <c r="N1825" s="680">
        <f t="shared" ca="1" si="123"/>
        <v>0</v>
      </c>
      <c r="O1825" s="680">
        <f t="shared" ca="1" si="123"/>
        <v>0</v>
      </c>
      <c r="P1825" s="680">
        <f t="shared" ca="1" si="123"/>
        <v>0</v>
      </c>
      <c r="Q1825" s="680">
        <f t="shared" ca="1" si="123"/>
        <v>0</v>
      </c>
      <c r="R1825" s="680">
        <f t="shared" ca="1" si="123"/>
        <v>0</v>
      </c>
      <c r="S1825" t="str">
        <f t="shared" si="120"/>
        <v>ASRCMS202202</v>
      </c>
      <c r="T1825" s="957">
        <f t="shared" si="121"/>
        <v>45230</v>
      </c>
      <c r="U1825" t="str">
        <f t="shared" si="122"/>
        <v>Unaudited</v>
      </c>
    </row>
    <row r="1826" spans="1:21" x14ac:dyDescent="0.25">
      <c r="A1826" t="s">
        <v>438</v>
      </c>
      <c r="B1826" t="s">
        <v>1380</v>
      </c>
      <c r="C1826" t="s">
        <v>1381</v>
      </c>
      <c r="D1826" s="15">
        <v>1900</v>
      </c>
      <c r="E1826" s="121">
        <v>1</v>
      </c>
      <c r="F1826" t="s">
        <v>1026</v>
      </c>
      <c r="G1826" s="121" t="s">
        <v>1379</v>
      </c>
      <c r="H1826" t="s">
        <v>387</v>
      </c>
      <c r="I1826" t="s">
        <v>489</v>
      </c>
      <c r="J1826" t="s">
        <v>434</v>
      </c>
      <c r="K1826" t="s">
        <v>435</v>
      </c>
      <c r="L1826" s="755">
        <v>4.5</v>
      </c>
      <c r="M1826" t="s">
        <v>32</v>
      </c>
      <c r="N1826" s="680">
        <f t="shared" ca="1" si="123"/>
        <v>0</v>
      </c>
      <c r="O1826" s="680">
        <f t="shared" ca="1" si="123"/>
        <v>0</v>
      </c>
      <c r="P1826" s="680">
        <f t="shared" ca="1" si="123"/>
        <v>0</v>
      </c>
      <c r="Q1826" s="680">
        <f t="shared" ca="1" si="123"/>
        <v>0</v>
      </c>
      <c r="R1826" s="680">
        <f t="shared" ca="1" si="123"/>
        <v>0</v>
      </c>
      <c r="S1826" t="str">
        <f t="shared" si="120"/>
        <v>ASRCMS202202</v>
      </c>
      <c r="T1826" s="957">
        <f t="shared" si="121"/>
        <v>45230</v>
      </c>
      <c r="U1826" t="str">
        <f t="shared" si="122"/>
        <v>Unaudited</v>
      </c>
    </row>
    <row r="1827" spans="1:21" x14ac:dyDescent="0.25">
      <c r="A1827" t="s">
        <v>438</v>
      </c>
      <c r="B1827" t="s">
        <v>1380</v>
      </c>
      <c r="C1827" t="s">
        <v>1381</v>
      </c>
      <c r="D1827" s="15">
        <v>1900</v>
      </c>
      <c r="E1827" s="121">
        <v>1</v>
      </c>
      <c r="F1827" t="s">
        <v>1026</v>
      </c>
      <c r="G1827" s="121" t="s">
        <v>1379</v>
      </c>
      <c r="H1827" t="s">
        <v>387</v>
      </c>
      <c r="I1827" t="s">
        <v>489</v>
      </c>
      <c r="J1827" t="s">
        <v>434</v>
      </c>
      <c r="K1827" t="s">
        <v>435</v>
      </c>
      <c r="L1827" s="755" t="s">
        <v>939</v>
      </c>
      <c r="M1827" t="s">
        <v>930</v>
      </c>
      <c r="N1827" s="680">
        <f t="shared" ca="1" si="123"/>
        <v>0</v>
      </c>
      <c r="O1827" s="680">
        <f t="shared" ca="1" si="123"/>
        <v>0</v>
      </c>
      <c r="P1827" s="680">
        <f t="shared" ca="1" si="123"/>
        <v>0</v>
      </c>
      <c r="Q1827" s="680">
        <f t="shared" ca="1" si="123"/>
        <v>0</v>
      </c>
      <c r="R1827" s="680">
        <f t="shared" ca="1" si="123"/>
        <v>0</v>
      </c>
      <c r="S1827" t="str">
        <f t="shared" si="120"/>
        <v>ASRCMS202202</v>
      </c>
      <c r="T1827" s="957">
        <f t="shared" si="121"/>
        <v>45230</v>
      </c>
      <c r="U1827" t="str">
        <f t="shared" si="122"/>
        <v>Unaudited</v>
      </c>
    </row>
    <row r="1828" spans="1:21" x14ac:dyDescent="0.25">
      <c r="A1828" t="s">
        <v>438</v>
      </c>
      <c r="B1828" t="s">
        <v>1380</v>
      </c>
      <c r="C1828" t="s">
        <v>1381</v>
      </c>
      <c r="D1828" s="15">
        <v>1900</v>
      </c>
      <c r="E1828" s="121">
        <v>1</v>
      </c>
      <c r="F1828" t="s">
        <v>1026</v>
      </c>
      <c r="G1828" s="121" t="s">
        <v>1379</v>
      </c>
      <c r="H1828" t="s">
        <v>387</v>
      </c>
      <c r="I1828" t="s">
        <v>489</v>
      </c>
      <c r="J1828" t="s">
        <v>434</v>
      </c>
      <c r="K1828" t="s">
        <v>435</v>
      </c>
      <c r="L1828" s="755" t="s">
        <v>194</v>
      </c>
      <c r="M1828" t="s">
        <v>40</v>
      </c>
      <c r="N1828" s="680">
        <f t="shared" ca="1" si="123"/>
        <v>0</v>
      </c>
      <c r="O1828" s="680">
        <f t="shared" ca="1" si="123"/>
        <v>0</v>
      </c>
      <c r="P1828" s="680">
        <f t="shared" ca="1" si="123"/>
        <v>0</v>
      </c>
      <c r="Q1828" s="680">
        <f t="shared" ca="1" si="123"/>
        <v>0</v>
      </c>
      <c r="R1828" s="680">
        <f t="shared" ca="1" si="123"/>
        <v>0</v>
      </c>
      <c r="S1828" t="str">
        <f t="shared" si="120"/>
        <v>ASRCMS202202</v>
      </c>
      <c r="T1828" s="957">
        <f t="shared" si="121"/>
        <v>45230</v>
      </c>
      <c r="U1828" t="str">
        <f t="shared" si="122"/>
        <v>Unaudited</v>
      </c>
    </row>
    <row r="1829" spans="1:21" x14ac:dyDescent="0.25">
      <c r="A1829" t="s">
        <v>438</v>
      </c>
      <c r="B1829" t="s">
        <v>1380</v>
      </c>
      <c r="C1829" t="s">
        <v>1381</v>
      </c>
      <c r="D1829" s="15">
        <v>1900</v>
      </c>
      <c r="E1829" s="121">
        <v>1</v>
      </c>
      <c r="F1829" t="s">
        <v>1026</v>
      </c>
      <c r="G1829" s="121" t="s">
        <v>1379</v>
      </c>
      <c r="H1829" t="s">
        <v>387</v>
      </c>
      <c r="I1829" t="s">
        <v>489</v>
      </c>
      <c r="J1829" t="s">
        <v>434</v>
      </c>
      <c r="K1829" t="s">
        <v>435</v>
      </c>
      <c r="L1829" s="755" t="s">
        <v>193</v>
      </c>
      <c r="M1829" t="s">
        <v>330</v>
      </c>
      <c r="N1829" s="680">
        <f t="shared" ca="1" si="123"/>
        <v>0</v>
      </c>
      <c r="O1829" s="680">
        <f t="shared" ca="1" si="123"/>
        <v>0</v>
      </c>
      <c r="P1829" s="680">
        <f t="shared" ca="1" si="123"/>
        <v>0</v>
      </c>
      <c r="Q1829" s="680">
        <f t="shared" ca="1" si="123"/>
        <v>0</v>
      </c>
      <c r="R1829" s="680">
        <f t="shared" ca="1" si="123"/>
        <v>0</v>
      </c>
      <c r="S1829" t="str">
        <f t="shared" si="120"/>
        <v>ASRCMS202202</v>
      </c>
      <c r="T1829" s="957">
        <f t="shared" si="121"/>
        <v>45230</v>
      </c>
      <c r="U1829" t="str">
        <f t="shared" si="122"/>
        <v>Unaudited</v>
      </c>
    </row>
    <row r="1830" spans="1:21" x14ac:dyDescent="0.25">
      <c r="A1830" t="s">
        <v>438</v>
      </c>
      <c r="B1830" t="s">
        <v>1380</v>
      </c>
      <c r="C1830" t="s">
        <v>1381</v>
      </c>
      <c r="D1830" s="15">
        <v>1900</v>
      </c>
      <c r="E1830" s="121">
        <v>1</v>
      </c>
      <c r="F1830" t="s">
        <v>1026</v>
      </c>
      <c r="G1830" s="121" t="s">
        <v>1379</v>
      </c>
      <c r="H1830" t="s">
        <v>387</v>
      </c>
      <c r="I1830" t="s">
        <v>489</v>
      </c>
      <c r="J1830" t="s">
        <v>451</v>
      </c>
      <c r="K1830" t="s">
        <v>436</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ASRCMS202202</v>
      </c>
      <c r="T1830" s="957">
        <f t="shared" si="121"/>
        <v>45230</v>
      </c>
      <c r="U1830" t="str">
        <f t="shared" si="122"/>
        <v>Unaudited</v>
      </c>
    </row>
    <row r="1831" spans="1:21" x14ac:dyDescent="0.25">
      <c r="A1831" t="s">
        <v>438</v>
      </c>
      <c r="B1831" t="s">
        <v>1380</v>
      </c>
      <c r="C1831" t="s">
        <v>1381</v>
      </c>
      <c r="D1831" s="15">
        <v>1900</v>
      </c>
      <c r="E1831" s="121">
        <v>1</v>
      </c>
      <c r="F1831" t="s">
        <v>1026</v>
      </c>
      <c r="G1831" s="121" t="s">
        <v>1379</v>
      </c>
      <c r="H1831" t="s">
        <v>387</v>
      </c>
      <c r="I1831" t="s">
        <v>489</v>
      </c>
      <c r="J1831" t="s">
        <v>451</v>
      </c>
      <c r="K1831" t="s">
        <v>436</v>
      </c>
      <c r="L1831" s="755" t="s">
        <v>80</v>
      </c>
      <c r="M1831" t="s">
        <v>98</v>
      </c>
      <c r="N1831" s="680">
        <f t="shared" ca="1" si="123"/>
        <v>0</v>
      </c>
      <c r="O1831" s="680">
        <f t="shared" ca="1" si="123"/>
        <v>0</v>
      </c>
      <c r="P1831" s="680">
        <f t="shared" ca="1" si="123"/>
        <v>0</v>
      </c>
      <c r="Q1831" s="680">
        <f t="shared" ca="1" si="123"/>
        <v>0</v>
      </c>
      <c r="R1831" s="680">
        <f t="shared" ca="1" si="123"/>
        <v>0</v>
      </c>
      <c r="S1831" t="str">
        <f t="shared" si="120"/>
        <v>ASRCMS202202</v>
      </c>
      <c r="T1831" s="957">
        <f t="shared" si="121"/>
        <v>45230</v>
      </c>
      <c r="U1831" t="str">
        <f t="shared" si="122"/>
        <v>Unaudited</v>
      </c>
    </row>
    <row r="1832" spans="1:21" x14ac:dyDescent="0.25">
      <c r="A1832" t="s">
        <v>438</v>
      </c>
      <c r="B1832" t="s">
        <v>1380</v>
      </c>
      <c r="C1832" t="s">
        <v>1381</v>
      </c>
      <c r="D1832" s="15">
        <v>1900</v>
      </c>
      <c r="E1832" s="121">
        <v>1</v>
      </c>
      <c r="F1832" t="s">
        <v>1026</v>
      </c>
      <c r="G1832" s="121" t="s">
        <v>1379</v>
      </c>
      <c r="H1832" t="s">
        <v>387</v>
      </c>
      <c r="I1832" t="s">
        <v>489</v>
      </c>
      <c r="J1832" t="s">
        <v>451</v>
      </c>
      <c r="K1832" t="s">
        <v>436</v>
      </c>
      <c r="L1832" s="755" t="s">
        <v>81</v>
      </c>
      <c r="M1832" t="s">
        <v>99</v>
      </c>
      <c r="N1832" s="680">
        <f t="shared" ca="1" si="123"/>
        <v>0</v>
      </c>
      <c r="O1832" s="680">
        <f t="shared" ca="1" si="123"/>
        <v>0</v>
      </c>
      <c r="P1832" s="680">
        <f t="shared" ca="1" si="123"/>
        <v>0</v>
      </c>
      <c r="Q1832" s="680">
        <f t="shared" ca="1" si="123"/>
        <v>0</v>
      </c>
      <c r="R1832" s="680">
        <f t="shared" ca="1" si="123"/>
        <v>0</v>
      </c>
      <c r="S1832" t="str">
        <f t="shared" si="120"/>
        <v>ASRCMS202202</v>
      </c>
      <c r="T1832" s="957">
        <f t="shared" si="121"/>
        <v>45230</v>
      </c>
      <c r="U1832" t="str">
        <f t="shared" si="122"/>
        <v>Unaudited</v>
      </c>
    </row>
    <row r="1833" spans="1:21" x14ac:dyDescent="0.25">
      <c r="A1833" t="s">
        <v>438</v>
      </c>
      <c r="B1833" t="s">
        <v>1380</v>
      </c>
      <c r="C1833" t="s">
        <v>1381</v>
      </c>
      <c r="D1833" s="15">
        <v>1900</v>
      </c>
      <c r="E1833" s="121">
        <v>1</v>
      </c>
      <c r="F1833" t="s">
        <v>1026</v>
      </c>
      <c r="G1833" s="121" t="s">
        <v>1379</v>
      </c>
      <c r="H1833" t="s">
        <v>387</v>
      </c>
      <c r="I1833" t="s">
        <v>489</v>
      </c>
      <c r="J1833" t="s">
        <v>451</v>
      </c>
      <c r="K1833" t="s">
        <v>436</v>
      </c>
      <c r="L1833" s="755" t="s">
        <v>82</v>
      </c>
      <c r="M1833" t="s">
        <v>100</v>
      </c>
      <c r="N1833" s="680">
        <f t="shared" ca="1" si="123"/>
        <v>0</v>
      </c>
      <c r="O1833" s="680">
        <f t="shared" ca="1" si="123"/>
        <v>0</v>
      </c>
      <c r="P1833" s="680">
        <f t="shared" ca="1" si="123"/>
        <v>0</v>
      </c>
      <c r="Q1833" s="680">
        <f t="shared" ca="1" si="123"/>
        <v>0</v>
      </c>
      <c r="R1833" s="680">
        <f t="shared" ca="1" si="123"/>
        <v>0</v>
      </c>
      <c r="S1833" t="str">
        <f t="shared" si="120"/>
        <v>ASRCMS202202</v>
      </c>
      <c r="T1833" s="957">
        <f t="shared" si="121"/>
        <v>45230</v>
      </c>
      <c r="U1833" t="str">
        <f t="shared" si="122"/>
        <v>Unaudited</v>
      </c>
    </row>
    <row r="1834" spans="1:21" x14ac:dyDescent="0.25">
      <c r="A1834" t="s">
        <v>438</v>
      </c>
      <c r="B1834" t="s">
        <v>1380</v>
      </c>
      <c r="C1834" t="s">
        <v>1381</v>
      </c>
      <c r="D1834" s="15">
        <v>1900</v>
      </c>
      <c r="E1834" s="121">
        <v>1</v>
      </c>
      <c r="F1834" t="s">
        <v>1026</v>
      </c>
      <c r="G1834" s="121" t="s">
        <v>1379</v>
      </c>
      <c r="H1834" t="s">
        <v>387</v>
      </c>
      <c r="I1834" t="s">
        <v>489</v>
      </c>
      <c r="J1834" t="s">
        <v>451</v>
      </c>
      <c r="K1834" t="s">
        <v>436</v>
      </c>
      <c r="L1834" s="755" t="s">
        <v>217</v>
      </c>
      <c r="M1834" t="s">
        <v>101</v>
      </c>
      <c r="N1834" s="680">
        <f t="shared" ca="1" si="123"/>
        <v>0</v>
      </c>
      <c r="O1834" s="680">
        <f t="shared" ca="1" si="123"/>
        <v>0</v>
      </c>
      <c r="P1834" s="680">
        <f t="shared" ca="1" si="123"/>
        <v>0</v>
      </c>
      <c r="Q1834" s="680">
        <f t="shared" ca="1" si="123"/>
        <v>0</v>
      </c>
      <c r="R1834" s="680">
        <f t="shared" ca="1" si="123"/>
        <v>0</v>
      </c>
      <c r="S1834" t="str">
        <f t="shared" si="120"/>
        <v>ASRCMS202202</v>
      </c>
      <c r="T1834" s="957">
        <f t="shared" si="121"/>
        <v>45230</v>
      </c>
      <c r="U1834" t="str">
        <f t="shared" si="122"/>
        <v>Unaudited</v>
      </c>
    </row>
    <row r="1835" spans="1:21" x14ac:dyDescent="0.25">
      <c r="A1835" t="s">
        <v>438</v>
      </c>
      <c r="B1835" t="s">
        <v>1380</v>
      </c>
      <c r="C1835" t="s">
        <v>1381</v>
      </c>
      <c r="D1835" s="15">
        <v>1900</v>
      </c>
      <c r="E1835" s="121">
        <v>1</v>
      </c>
      <c r="F1835" t="s">
        <v>1026</v>
      </c>
      <c r="G1835" s="121" t="s">
        <v>1379</v>
      </c>
      <c r="H1835" t="s">
        <v>387</v>
      </c>
      <c r="I1835" t="s">
        <v>489</v>
      </c>
      <c r="J1835" t="s">
        <v>451</v>
      </c>
      <c r="K1835" t="s">
        <v>436</v>
      </c>
      <c r="L1835" s="755" t="s">
        <v>216</v>
      </c>
      <c r="M1835" t="s">
        <v>28</v>
      </c>
      <c r="N1835" s="680">
        <f t="shared" ca="1" si="123"/>
        <v>0</v>
      </c>
      <c r="O1835" s="680">
        <f t="shared" ca="1" si="123"/>
        <v>0</v>
      </c>
      <c r="P1835" s="680">
        <f t="shared" ca="1" si="123"/>
        <v>0</v>
      </c>
      <c r="Q1835" s="680">
        <f t="shared" ca="1" si="123"/>
        <v>0</v>
      </c>
      <c r="R1835" s="680">
        <f t="shared" ca="1" si="123"/>
        <v>0</v>
      </c>
      <c r="S1835" t="str">
        <f t="shared" si="120"/>
        <v>ASRCMS202202</v>
      </c>
      <c r="T1835" s="957">
        <f t="shared" si="121"/>
        <v>45230</v>
      </c>
      <c r="U1835" t="str">
        <f t="shared" si="122"/>
        <v>Unaudited</v>
      </c>
    </row>
    <row r="1836" spans="1:21" x14ac:dyDescent="0.25">
      <c r="A1836" t="s">
        <v>438</v>
      </c>
      <c r="B1836" t="s">
        <v>1380</v>
      </c>
      <c r="C1836" t="s">
        <v>1381</v>
      </c>
      <c r="D1836" s="15">
        <v>1900</v>
      </c>
      <c r="E1836" s="121">
        <v>1</v>
      </c>
      <c r="F1836" t="s">
        <v>1026</v>
      </c>
      <c r="G1836" s="121" t="s">
        <v>1379</v>
      </c>
      <c r="H1836" t="s">
        <v>387</v>
      </c>
      <c r="I1836" t="s">
        <v>489</v>
      </c>
      <c r="J1836" t="s">
        <v>437</v>
      </c>
      <c r="K1836" t="s">
        <v>437</v>
      </c>
      <c r="L1836" s="755" t="s">
        <v>84</v>
      </c>
      <c r="M1836" t="s">
        <v>328</v>
      </c>
      <c r="N1836" s="680">
        <f t="shared" ca="1" si="123"/>
        <v>0</v>
      </c>
      <c r="O1836" s="680">
        <f t="shared" ca="1" si="123"/>
        <v>0</v>
      </c>
      <c r="P1836" s="680">
        <f t="shared" ca="1" si="123"/>
        <v>0</v>
      </c>
      <c r="Q1836" s="680">
        <f t="shared" ca="1" si="123"/>
        <v>0</v>
      </c>
      <c r="R1836" s="680">
        <f t="shared" ca="1" si="123"/>
        <v>0</v>
      </c>
      <c r="S1836" t="str">
        <f t="shared" si="120"/>
        <v>ASRCMS202202</v>
      </c>
      <c r="T1836" s="957">
        <f t="shared" si="121"/>
        <v>45230</v>
      </c>
      <c r="U1836" t="str">
        <f t="shared" si="122"/>
        <v>Unaudited</v>
      </c>
    </row>
    <row r="1837" spans="1:21" x14ac:dyDescent="0.25">
      <c r="A1837" t="s">
        <v>438</v>
      </c>
      <c r="B1837" t="s">
        <v>1380</v>
      </c>
      <c r="C1837" t="s">
        <v>1381</v>
      </c>
      <c r="D1837" s="15">
        <v>1900</v>
      </c>
      <c r="E1837" s="121">
        <v>1</v>
      </c>
      <c r="F1837" t="s">
        <v>1026</v>
      </c>
      <c r="G1837" s="121" t="s">
        <v>1379</v>
      </c>
      <c r="H1837" t="s">
        <v>387</v>
      </c>
      <c r="I1837" t="s">
        <v>489</v>
      </c>
      <c r="J1837" t="s">
        <v>437</v>
      </c>
      <c r="K1837" t="s">
        <v>437</v>
      </c>
      <c r="L1837" s="755" t="s">
        <v>85</v>
      </c>
      <c r="M1837" t="s">
        <v>326</v>
      </c>
      <c r="N1837" s="680">
        <f t="shared" ca="1" si="123"/>
        <v>0</v>
      </c>
      <c r="O1837" s="680">
        <f t="shared" ca="1" si="123"/>
        <v>0</v>
      </c>
      <c r="P1837" s="680">
        <f t="shared" ca="1" si="123"/>
        <v>0</v>
      </c>
      <c r="Q1837" s="680">
        <f t="shared" ca="1" si="123"/>
        <v>0</v>
      </c>
      <c r="R1837" s="680">
        <f t="shared" ca="1" si="123"/>
        <v>0</v>
      </c>
      <c r="S1837" t="str">
        <f t="shared" si="120"/>
        <v>ASRCMS202202</v>
      </c>
      <c r="T1837" s="957">
        <f t="shared" si="121"/>
        <v>45230</v>
      </c>
      <c r="U1837" t="str">
        <f t="shared" si="122"/>
        <v>Unaudited</v>
      </c>
    </row>
    <row r="1838" spans="1:21" x14ac:dyDescent="0.25">
      <c r="A1838" t="s">
        <v>438</v>
      </c>
      <c r="B1838" t="s">
        <v>1380</v>
      </c>
      <c r="C1838" t="s">
        <v>1381</v>
      </c>
      <c r="D1838" s="15">
        <v>1900</v>
      </c>
      <c r="E1838" s="121">
        <v>1</v>
      </c>
      <c r="F1838" t="s">
        <v>1026</v>
      </c>
      <c r="G1838" s="121" t="s">
        <v>1379</v>
      </c>
      <c r="H1838" t="s">
        <v>387</v>
      </c>
      <c r="I1838" t="s">
        <v>489</v>
      </c>
      <c r="J1838" t="s">
        <v>437</v>
      </c>
      <c r="K1838" t="s">
        <v>437</v>
      </c>
      <c r="L1838" s="755" t="s">
        <v>86</v>
      </c>
      <c r="M1838" t="s">
        <v>495</v>
      </c>
      <c r="N1838" s="680">
        <f t="shared" ca="1" si="123"/>
        <v>0</v>
      </c>
      <c r="O1838" s="680">
        <f t="shared" ca="1" si="123"/>
        <v>0</v>
      </c>
      <c r="P1838" s="680">
        <f t="shared" ca="1" si="123"/>
        <v>0</v>
      </c>
      <c r="Q1838" s="680">
        <f t="shared" ca="1" si="123"/>
        <v>0</v>
      </c>
      <c r="R1838" s="680">
        <f t="shared" ca="1" si="123"/>
        <v>0</v>
      </c>
      <c r="S1838" t="str">
        <f t="shared" si="120"/>
        <v>ASRCMS202202</v>
      </c>
      <c r="T1838" s="957">
        <f t="shared" si="121"/>
        <v>45230</v>
      </c>
      <c r="U1838" t="str">
        <f t="shared" si="122"/>
        <v>Unaudited</v>
      </c>
    </row>
    <row r="1839" spans="1:21" x14ac:dyDescent="0.25">
      <c r="A1839" t="s">
        <v>438</v>
      </c>
      <c r="B1839" t="s">
        <v>1380</v>
      </c>
      <c r="C1839" t="s">
        <v>1381</v>
      </c>
      <c r="D1839" s="15">
        <v>1900</v>
      </c>
      <c r="E1839" s="121">
        <v>1</v>
      </c>
      <c r="F1839" t="s">
        <v>1026</v>
      </c>
      <c r="G1839" s="121" t="s">
        <v>1379</v>
      </c>
      <c r="H1839" t="s">
        <v>387</v>
      </c>
      <c r="I1839" t="s">
        <v>489</v>
      </c>
      <c r="J1839" t="s">
        <v>437</v>
      </c>
      <c r="K1839" t="s">
        <v>437</v>
      </c>
      <c r="L1839" s="755" t="s">
        <v>87</v>
      </c>
      <c r="M1839" t="s">
        <v>496</v>
      </c>
      <c r="N1839" s="680">
        <f t="shared" ca="1" si="123"/>
        <v>0</v>
      </c>
      <c r="O1839" s="680">
        <f t="shared" ca="1" si="123"/>
        <v>0</v>
      </c>
      <c r="P1839" s="680">
        <f t="shared" ca="1" si="123"/>
        <v>0</v>
      </c>
      <c r="Q1839" s="680">
        <f t="shared" ca="1" si="123"/>
        <v>0</v>
      </c>
      <c r="R1839" s="680">
        <f t="shared" ca="1" si="123"/>
        <v>0</v>
      </c>
      <c r="S1839" t="str">
        <f t="shared" si="120"/>
        <v>ASRCMS202202</v>
      </c>
      <c r="T1839" s="957">
        <f t="shared" si="121"/>
        <v>45230</v>
      </c>
      <c r="U1839" t="str">
        <f t="shared" si="122"/>
        <v>Unaudited</v>
      </c>
    </row>
    <row r="1840" spans="1:21" x14ac:dyDescent="0.25">
      <c r="A1840" t="s">
        <v>438</v>
      </c>
      <c r="B1840" t="s">
        <v>1380</v>
      </c>
      <c r="C1840" t="s">
        <v>1381</v>
      </c>
      <c r="D1840" s="15">
        <v>1900</v>
      </c>
      <c r="E1840" s="121">
        <v>1</v>
      </c>
      <c r="F1840" t="s">
        <v>1026</v>
      </c>
      <c r="G1840" s="121" t="s">
        <v>1379</v>
      </c>
      <c r="H1840" t="s">
        <v>387</v>
      </c>
      <c r="I1840" t="s">
        <v>489</v>
      </c>
      <c r="J1840" t="s">
        <v>437</v>
      </c>
      <c r="K1840" t="s">
        <v>437</v>
      </c>
      <c r="L1840" s="755" t="s">
        <v>214</v>
      </c>
      <c r="M1840" t="s">
        <v>497</v>
      </c>
      <c r="N1840" s="680">
        <f t="shared" ca="1" si="123"/>
        <v>0</v>
      </c>
      <c r="O1840" s="680">
        <f t="shared" ca="1" si="123"/>
        <v>0</v>
      </c>
      <c r="P1840" s="680">
        <f t="shared" ca="1" si="123"/>
        <v>0</v>
      </c>
      <c r="Q1840" s="680">
        <f t="shared" ca="1" si="123"/>
        <v>0</v>
      </c>
      <c r="R1840" s="680">
        <f t="shared" ca="1" si="123"/>
        <v>0</v>
      </c>
      <c r="S1840" t="str">
        <f t="shared" si="120"/>
        <v>ASRCMS202202</v>
      </c>
      <c r="T1840" s="957">
        <f t="shared" si="121"/>
        <v>45230</v>
      </c>
      <c r="U1840" t="str">
        <f t="shared" si="122"/>
        <v>Unaudited</v>
      </c>
    </row>
    <row r="1841" spans="1:21" x14ac:dyDescent="0.25">
      <c r="A1841" t="s">
        <v>438</v>
      </c>
      <c r="B1841" t="s">
        <v>1380</v>
      </c>
      <c r="C1841" t="s">
        <v>1381</v>
      </c>
      <c r="D1841" s="15">
        <v>1900</v>
      </c>
      <c r="E1841" s="121">
        <v>1</v>
      </c>
      <c r="F1841" t="s">
        <v>1026</v>
      </c>
      <c r="G1841" s="121" t="s">
        <v>1379</v>
      </c>
      <c r="H1841" t="s">
        <v>387</v>
      </c>
      <c r="I1841" t="s">
        <v>490</v>
      </c>
      <c r="J1841" t="s">
        <v>26</v>
      </c>
      <c r="K1841" t="s">
        <v>26</v>
      </c>
      <c r="L1841" s="755" t="s">
        <v>205</v>
      </c>
      <c r="M1841" t="s">
        <v>26</v>
      </c>
      <c r="N1841" s="680">
        <f t="shared" ca="1" si="123"/>
        <v>0</v>
      </c>
      <c r="O1841" s="680">
        <f t="shared" ca="1" si="123"/>
        <v>0</v>
      </c>
      <c r="P1841" s="680">
        <f t="shared" ca="1" si="123"/>
        <v>0</v>
      </c>
      <c r="Q1841" s="680">
        <f t="shared" ca="1" si="123"/>
        <v>0</v>
      </c>
      <c r="R1841" s="680">
        <f t="shared" ca="1" si="123"/>
        <v>0</v>
      </c>
      <c r="S1841" t="str">
        <f t="shared" si="120"/>
        <v>ASRCMS202202</v>
      </c>
      <c r="T1841" s="957">
        <f t="shared" si="121"/>
        <v>45230</v>
      </c>
      <c r="U1841" t="str">
        <f t="shared" si="122"/>
        <v>Unaudited</v>
      </c>
    </row>
    <row r="1842" spans="1:21" x14ac:dyDescent="0.25">
      <c r="A1842" t="s">
        <v>438</v>
      </c>
      <c r="B1842" t="s">
        <v>1380</v>
      </c>
      <c r="C1842" t="s">
        <v>1381</v>
      </c>
      <c r="D1842" s="15">
        <v>1900</v>
      </c>
      <c r="E1842" s="121">
        <v>1</v>
      </c>
      <c r="F1842" t="s">
        <v>439</v>
      </c>
      <c r="G1842" s="121">
        <v>91</v>
      </c>
      <c r="H1842" t="s">
        <v>388</v>
      </c>
      <c r="I1842" t="s">
        <v>433</v>
      </c>
      <c r="J1842" t="s">
        <v>433</v>
      </c>
      <c r="K1842" t="s">
        <v>433</v>
      </c>
      <c r="M1842" t="s">
        <v>433</v>
      </c>
      <c r="N1842" s="680">
        <f t="shared" ca="1" si="123"/>
        <v>0</v>
      </c>
      <c r="O1842" s="680">
        <f t="shared" ca="1" si="123"/>
        <v>0</v>
      </c>
      <c r="P1842" s="680">
        <f t="shared" ca="1" si="123"/>
        <v>0</v>
      </c>
      <c r="Q1842" s="680">
        <f t="shared" ca="1" si="123"/>
        <v>0</v>
      </c>
      <c r="R1842" s="680">
        <f t="shared" ca="1" si="123"/>
        <v>0</v>
      </c>
      <c r="S1842" t="str">
        <f t="shared" si="120"/>
        <v>ASRCMS202202</v>
      </c>
      <c r="T1842" s="957">
        <f t="shared" si="121"/>
        <v>45230</v>
      </c>
      <c r="U1842" t="str">
        <f t="shared" si="122"/>
        <v>Unaudited</v>
      </c>
    </row>
    <row r="1843" spans="1:21" x14ac:dyDescent="0.25">
      <c r="A1843" t="s">
        <v>438</v>
      </c>
      <c r="B1843" t="s">
        <v>1380</v>
      </c>
      <c r="C1843" t="s">
        <v>1381</v>
      </c>
      <c r="D1843" s="15">
        <v>1900</v>
      </c>
      <c r="E1843" s="121">
        <v>1</v>
      </c>
      <c r="F1843" t="s">
        <v>439</v>
      </c>
      <c r="G1843" s="121">
        <v>91</v>
      </c>
      <c r="H1843" t="s">
        <v>388</v>
      </c>
      <c r="I1843" t="s">
        <v>488</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ASRCMS202202</v>
      </c>
      <c r="T1843" s="957">
        <f t="shared" si="121"/>
        <v>45230</v>
      </c>
      <c r="U1843" t="str">
        <f t="shared" si="122"/>
        <v>Unaudited</v>
      </c>
    </row>
    <row r="1844" spans="1:21" x14ac:dyDescent="0.25">
      <c r="A1844" t="s">
        <v>438</v>
      </c>
      <c r="B1844" t="s">
        <v>1380</v>
      </c>
      <c r="C1844" t="s">
        <v>1381</v>
      </c>
      <c r="D1844" s="15">
        <v>1900</v>
      </c>
      <c r="E1844" s="121">
        <v>1</v>
      </c>
      <c r="F1844" t="s">
        <v>439</v>
      </c>
      <c r="G1844" s="121">
        <v>91</v>
      </c>
      <c r="H1844" t="s">
        <v>388</v>
      </c>
      <c r="I1844" t="s">
        <v>488</v>
      </c>
      <c r="J1844" t="s">
        <v>12</v>
      </c>
      <c r="K1844" t="s">
        <v>223</v>
      </c>
      <c r="L1844" s="755">
        <v>1.2</v>
      </c>
      <c r="M1844" t="s">
        <v>223</v>
      </c>
      <c r="N1844" s="680">
        <f t="shared" ca="1" si="123"/>
        <v>0</v>
      </c>
      <c r="O1844" s="680">
        <f t="shared" ca="1" si="123"/>
        <v>0</v>
      </c>
      <c r="P1844" s="680">
        <f t="shared" ca="1" si="123"/>
        <v>0</v>
      </c>
      <c r="Q1844" s="680">
        <f t="shared" ca="1" si="123"/>
        <v>0</v>
      </c>
      <c r="R1844" s="680">
        <f t="shared" ca="1" si="123"/>
        <v>0</v>
      </c>
      <c r="S1844" t="str">
        <f t="shared" si="120"/>
        <v>ASRCMS202202</v>
      </c>
      <c r="T1844" s="957">
        <f t="shared" si="121"/>
        <v>45230</v>
      </c>
      <c r="U1844" t="str">
        <f t="shared" si="122"/>
        <v>Unaudited</v>
      </c>
    </row>
    <row r="1845" spans="1:21" x14ac:dyDescent="0.25">
      <c r="A1845" t="s">
        <v>438</v>
      </c>
      <c r="B1845" t="s">
        <v>1380</v>
      </c>
      <c r="C1845" t="s">
        <v>1381</v>
      </c>
      <c r="D1845" s="15">
        <v>1900</v>
      </c>
      <c r="E1845" s="121">
        <v>1</v>
      </c>
      <c r="F1845" t="s">
        <v>439</v>
      </c>
      <c r="G1845" s="121">
        <v>91</v>
      </c>
      <c r="H1845" t="s">
        <v>388</v>
      </c>
      <c r="I1845" t="s">
        <v>488</v>
      </c>
      <c r="J1845" t="s">
        <v>12</v>
      </c>
      <c r="K1845" t="s">
        <v>1318</v>
      </c>
      <c r="L1845" s="755" t="s">
        <v>1314</v>
      </c>
      <c r="M1845" t="s">
        <v>1318</v>
      </c>
      <c r="N1845" s="680">
        <f t="shared" ca="1" si="123"/>
        <v>0</v>
      </c>
      <c r="O1845" s="680">
        <f t="shared" ca="1" si="123"/>
        <v>0</v>
      </c>
      <c r="P1845" s="680">
        <f t="shared" ca="1" si="123"/>
        <v>0</v>
      </c>
      <c r="Q1845" s="680">
        <f t="shared" ca="1" si="123"/>
        <v>0</v>
      </c>
      <c r="R1845" s="680">
        <f t="shared" ca="1" si="123"/>
        <v>0</v>
      </c>
      <c r="S1845" t="str">
        <f t="shared" si="120"/>
        <v>ASRCMS202202</v>
      </c>
      <c r="T1845" s="957">
        <f t="shared" si="121"/>
        <v>45230</v>
      </c>
      <c r="U1845" t="str">
        <f t="shared" si="122"/>
        <v>Unaudited</v>
      </c>
    </row>
    <row r="1846" spans="1:21" x14ac:dyDescent="0.25">
      <c r="A1846" t="s">
        <v>438</v>
      </c>
      <c r="B1846" t="s">
        <v>1380</v>
      </c>
      <c r="C1846" t="s">
        <v>1381</v>
      </c>
      <c r="D1846" s="15">
        <v>1900</v>
      </c>
      <c r="E1846" s="121">
        <v>1</v>
      </c>
      <c r="F1846" t="s">
        <v>439</v>
      </c>
      <c r="G1846" s="121">
        <v>91</v>
      </c>
      <c r="H1846" t="s">
        <v>388</v>
      </c>
      <c r="I1846" t="s">
        <v>488</v>
      </c>
      <c r="J1846" t="s">
        <v>12</v>
      </c>
      <c r="K1846" t="s">
        <v>1320</v>
      </c>
      <c r="L1846" s="755" t="s">
        <v>1319</v>
      </c>
      <c r="M1846" t="s">
        <v>1320</v>
      </c>
      <c r="N1846" s="680">
        <f t="shared" ca="1" si="123"/>
        <v>0</v>
      </c>
      <c r="O1846" s="680">
        <f t="shared" ca="1" si="123"/>
        <v>0</v>
      </c>
      <c r="P1846" s="680">
        <f t="shared" ca="1" si="123"/>
        <v>0</v>
      </c>
      <c r="Q1846" s="680">
        <f t="shared" ca="1" si="123"/>
        <v>0</v>
      </c>
      <c r="R1846" s="680">
        <f t="shared" ca="1" si="123"/>
        <v>0</v>
      </c>
      <c r="S1846" t="str">
        <f t="shared" si="120"/>
        <v>ASRCMS202202</v>
      </c>
      <c r="T1846" s="957">
        <f t="shared" si="121"/>
        <v>45230</v>
      </c>
      <c r="U1846" t="str">
        <f t="shared" si="122"/>
        <v>Unaudited</v>
      </c>
    </row>
    <row r="1847" spans="1:21" x14ac:dyDescent="0.25">
      <c r="A1847" t="s">
        <v>438</v>
      </c>
      <c r="B1847" t="s">
        <v>1380</v>
      </c>
      <c r="C1847" t="s">
        <v>1381</v>
      </c>
      <c r="D1847" s="15">
        <v>1900</v>
      </c>
      <c r="E1847" s="121">
        <v>1</v>
      </c>
      <c r="F1847" t="s">
        <v>439</v>
      </c>
      <c r="G1847" s="121">
        <v>91</v>
      </c>
      <c r="H1847" t="s">
        <v>388</v>
      </c>
      <c r="I1847" t="s">
        <v>488</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ASRCMS202202</v>
      </c>
      <c r="T1847" s="957">
        <f t="shared" si="121"/>
        <v>45230</v>
      </c>
      <c r="U1847" t="str">
        <f t="shared" si="122"/>
        <v>Unaudited</v>
      </c>
    </row>
    <row r="1848" spans="1:21" x14ac:dyDescent="0.25">
      <c r="A1848" t="s">
        <v>438</v>
      </c>
      <c r="B1848" t="s">
        <v>1380</v>
      </c>
      <c r="C1848" t="s">
        <v>1381</v>
      </c>
      <c r="D1848" s="15">
        <v>1900</v>
      </c>
      <c r="E1848" s="121">
        <v>1</v>
      </c>
      <c r="F1848" t="s">
        <v>439</v>
      </c>
      <c r="G1848" s="121">
        <v>91</v>
      </c>
      <c r="H1848" t="s">
        <v>388</v>
      </c>
      <c r="I1848" t="s">
        <v>489</v>
      </c>
      <c r="J1848" t="s">
        <v>434</v>
      </c>
      <c r="K1848" t="s">
        <v>791</v>
      </c>
      <c r="L1848" s="755">
        <v>2.1</v>
      </c>
      <c r="M1848" t="s">
        <v>726</v>
      </c>
      <c r="N1848" s="680">
        <f t="shared" ca="1" si="123"/>
        <v>0</v>
      </c>
      <c r="O1848" s="680">
        <f t="shared" ca="1" si="123"/>
        <v>0</v>
      </c>
      <c r="P1848" s="680">
        <f t="shared" ca="1" si="123"/>
        <v>0</v>
      </c>
      <c r="Q1848" s="680">
        <f t="shared" ca="1" si="123"/>
        <v>0</v>
      </c>
      <c r="R1848" s="680">
        <f t="shared" ca="1" si="123"/>
        <v>0</v>
      </c>
      <c r="S1848" t="str">
        <f t="shared" si="120"/>
        <v>ASRCMS202202</v>
      </c>
      <c r="T1848" s="957">
        <f t="shared" si="121"/>
        <v>45230</v>
      </c>
      <c r="U1848" t="str">
        <f t="shared" si="122"/>
        <v>Unaudited</v>
      </c>
    </row>
    <row r="1849" spans="1:21" x14ac:dyDescent="0.25">
      <c r="A1849" t="s">
        <v>438</v>
      </c>
      <c r="B1849" t="s">
        <v>1380</v>
      </c>
      <c r="C1849" t="s">
        <v>1381</v>
      </c>
      <c r="D1849" s="15">
        <v>1900</v>
      </c>
      <c r="E1849" s="121">
        <v>1</v>
      </c>
      <c r="F1849" t="s">
        <v>439</v>
      </c>
      <c r="G1849" s="121">
        <v>91</v>
      </c>
      <c r="H1849" t="s">
        <v>388</v>
      </c>
      <c r="I1849" t="s">
        <v>489</v>
      </c>
      <c r="J1849" t="s">
        <v>434</v>
      </c>
      <c r="K1849" t="s">
        <v>791</v>
      </c>
      <c r="L1849" s="755">
        <v>2.2000000000000002</v>
      </c>
      <c r="M1849" t="s">
        <v>727</v>
      </c>
      <c r="N1849" s="680">
        <f t="shared" ca="1" si="123"/>
        <v>0</v>
      </c>
      <c r="O1849" s="680">
        <f t="shared" ca="1" si="123"/>
        <v>0</v>
      </c>
      <c r="P1849" s="680">
        <f t="shared" ca="1" si="123"/>
        <v>0</v>
      </c>
      <c r="Q1849" s="680">
        <f t="shared" ca="1" si="123"/>
        <v>0</v>
      </c>
      <c r="R1849" s="680">
        <f t="shared" ca="1" si="123"/>
        <v>0</v>
      </c>
      <c r="S1849" t="str">
        <f t="shared" si="120"/>
        <v>ASRCMS202202</v>
      </c>
      <c r="T1849" s="957">
        <f t="shared" si="121"/>
        <v>45230</v>
      </c>
      <c r="U1849" t="str">
        <f t="shared" si="122"/>
        <v>Unaudited</v>
      </c>
    </row>
    <row r="1850" spans="1:21" x14ac:dyDescent="0.25">
      <c r="A1850" t="s">
        <v>438</v>
      </c>
      <c r="B1850" t="s">
        <v>1380</v>
      </c>
      <c r="C1850" t="s">
        <v>1381</v>
      </c>
      <c r="D1850" s="15">
        <v>1900</v>
      </c>
      <c r="E1850" s="121">
        <v>1</v>
      </c>
      <c r="F1850" t="s">
        <v>439</v>
      </c>
      <c r="G1850" s="121">
        <v>91</v>
      </c>
      <c r="H1850" t="s">
        <v>388</v>
      </c>
      <c r="I1850" t="s">
        <v>489</v>
      </c>
      <c r="J1850" t="s">
        <v>434</v>
      </c>
      <c r="K1850" t="s">
        <v>791</v>
      </c>
      <c r="L1850" s="755">
        <v>2.2999999999999998</v>
      </c>
      <c r="M1850" t="s">
        <v>728</v>
      </c>
      <c r="N1850" s="680">
        <f t="shared" ca="1" si="123"/>
        <v>0</v>
      </c>
      <c r="O1850" s="680">
        <f t="shared" ca="1" si="123"/>
        <v>0</v>
      </c>
      <c r="P1850" s="680">
        <f t="shared" ca="1" si="123"/>
        <v>0</v>
      </c>
      <c r="Q1850" s="680">
        <f t="shared" ca="1" si="123"/>
        <v>0</v>
      </c>
      <c r="R1850" s="680">
        <f t="shared" ca="1" si="123"/>
        <v>0</v>
      </c>
      <c r="S1850" t="str">
        <f t="shared" si="120"/>
        <v>ASRCMS202202</v>
      </c>
      <c r="T1850" s="957">
        <f t="shared" si="121"/>
        <v>45230</v>
      </c>
      <c r="U1850" t="str">
        <f t="shared" si="122"/>
        <v>Unaudited</v>
      </c>
    </row>
    <row r="1851" spans="1:21" x14ac:dyDescent="0.25">
      <c r="A1851" t="s">
        <v>438</v>
      </c>
      <c r="B1851" t="s">
        <v>1380</v>
      </c>
      <c r="C1851" t="s">
        <v>1381</v>
      </c>
      <c r="D1851" s="15">
        <v>1900</v>
      </c>
      <c r="E1851" s="121">
        <v>1</v>
      </c>
      <c r="F1851" t="s">
        <v>439</v>
      </c>
      <c r="G1851" s="121">
        <v>91</v>
      </c>
      <c r="H1851" t="s">
        <v>388</v>
      </c>
      <c r="I1851" t="s">
        <v>489</v>
      </c>
      <c r="J1851" t="s">
        <v>434</v>
      </c>
      <c r="K1851" t="s">
        <v>791</v>
      </c>
      <c r="L1851" s="755">
        <v>2.4</v>
      </c>
      <c r="M1851" t="s">
        <v>729</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ASRCMS202202</v>
      </c>
      <c r="T1851" s="957">
        <f t="shared" si="121"/>
        <v>45230</v>
      </c>
      <c r="U1851" t="str">
        <f t="shared" si="122"/>
        <v>Unaudited</v>
      </c>
    </row>
    <row r="1852" spans="1:21" x14ac:dyDescent="0.25">
      <c r="A1852" t="s">
        <v>438</v>
      </c>
      <c r="B1852" t="s">
        <v>1380</v>
      </c>
      <c r="C1852" t="s">
        <v>1381</v>
      </c>
      <c r="D1852" s="15">
        <v>1900</v>
      </c>
      <c r="E1852" s="121">
        <v>1</v>
      </c>
      <c r="F1852" t="s">
        <v>439</v>
      </c>
      <c r="G1852" s="121">
        <v>91</v>
      </c>
      <c r="H1852" t="s">
        <v>388</v>
      </c>
      <c r="I1852" t="s">
        <v>489</v>
      </c>
      <c r="J1852" t="s">
        <v>434</v>
      </c>
      <c r="K1852" t="s">
        <v>791</v>
      </c>
      <c r="L1852" s="755">
        <v>2.5</v>
      </c>
      <c r="M1852" t="s">
        <v>771</v>
      </c>
      <c r="N1852" s="680">
        <f t="shared" ca="1" si="124"/>
        <v>0</v>
      </c>
      <c r="O1852" s="680">
        <f t="shared" ca="1" si="124"/>
        <v>0</v>
      </c>
      <c r="P1852" s="680">
        <f t="shared" ca="1" si="124"/>
        <v>0</v>
      </c>
      <c r="Q1852" s="680">
        <f t="shared" ca="1" si="124"/>
        <v>0</v>
      </c>
      <c r="R1852" s="680">
        <f t="shared" ca="1" si="124"/>
        <v>0</v>
      </c>
      <c r="S1852" t="str">
        <f t="shared" si="120"/>
        <v>ASRCMS202202</v>
      </c>
      <c r="T1852" s="957">
        <f t="shared" si="121"/>
        <v>45230</v>
      </c>
      <c r="U1852" t="str">
        <f t="shared" si="122"/>
        <v>Unaudited</v>
      </c>
    </row>
    <row r="1853" spans="1:21" x14ac:dyDescent="0.25">
      <c r="A1853" t="s">
        <v>438</v>
      </c>
      <c r="B1853" t="s">
        <v>1380</v>
      </c>
      <c r="C1853" t="s">
        <v>1381</v>
      </c>
      <c r="D1853" s="15">
        <v>1900</v>
      </c>
      <c r="E1853" s="121">
        <v>1</v>
      </c>
      <c r="F1853" t="s">
        <v>439</v>
      </c>
      <c r="G1853" s="121">
        <v>91</v>
      </c>
      <c r="H1853" t="s">
        <v>388</v>
      </c>
      <c r="I1853" t="s">
        <v>489</v>
      </c>
      <c r="J1853" t="s">
        <v>434</v>
      </c>
      <c r="K1853" t="s">
        <v>791</v>
      </c>
      <c r="L1853" s="755">
        <v>2.6</v>
      </c>
      <c r="M1853" t="s">
        <v>187</v>
      </c>
      <c r="N1853" s="680">
        <f t="shared" ca="1" si="124"/>
        <v>0</v>
      </c>
      <c r="O1853" s="680">
        <f t="shared" ca="1" si="124"/>
        <v>0</v>
      </c>
      <c r="P1853" s="680">
        <f t="shared" ca="1" si="124"/>
        <v>0</v>
      </c>
      <c r="Q1853" s="680">
        <f t="shared" ca="1" si="124"/>
        <v>0</v>
      </c>
      <c r="R1853" s="680">
        <f t="shared" ca="1" si="124"/>
        <v>0</v>
      </c>
      <c r="S1853" t="str">
        <f t="shared" si="120"/>
        <v>ASRCMS202202</v>
      </c>
      <c r="T1853" s="957">
        <f t="shared" si="121"/>
        <v>45230</v>
      </c>
      <c r="U1853" t="str">
        <f t="shared" si="122"/>
        <v>Unaudited</v>
      </c>
    </row>
    <row r="1854" spans="1:21" x14ac:dyDescent="0.25">
      <c r="A1854" t="s">
        <v>438</v>
      </c>
      <c r="B1854" t="s">
        <v>1380</v>
      </c>
      <c r="C1854" t="s">
        <v>1381</v>
      </c>
      <c r="D1854" s="15">
        <v>1900</v>
      </c>
      <c r="E1854" s="121">
        <v>1</v>
      </c>
      <c r="F1854" t="s">
        <v>439</v>
      </c>
      <c r="G1854" s="121">
        <v>91</v>
      </c>
      <c r="H1854" t="s">
        <v>388</v>
      </c>
      <c r="I1854" t="s">
        <v>489</v>
      </c>
      <c r="J1854" t="s">
        <v>434</v>
      </c>
      <c r="K1854" t="s">
        <v>791</v>
      </c>
      <c r="L1854" s="755">
        <v>2.7</v>
      </c>
      <c r="M1854" t="s">
        <v>792</v>
      </c>
      <c r="N1854" s="680">
        <f t="shared" ca="1" si="124"/>
        <v>0</v>
      </c>
      <c r="O1854" s="680">
        <f t="shared" ca="1" si="124"/>
        <v>0</v>
      </c>
      <c r="P1854" s="680">
        <f t="shared" ca="1" si="124"/>
        <v>0</v>
      </c>
      <c r="Q1854" s="680">
        <f t="shared" ca="1" si="124"/>
        <v>0</v>
      </c>
      <c r="R1854" s="680">
        <f t="shared" ca="1" si="124"/>
        <v>0</v>
      </c>
      <c r="S1854" t="str">
        <f t="shared" si="120"/>
        <v>ASRCMS202202</v>
      </c>
      <c r="T1854" s="957">
        <f t="shared" si="121"/>
        <v>45230</v>
      </c>
      <c r="U1854" t="str">
        <f t="shared" si="122"/>
        <v>Unaudited</v>
      </c>
    </row>
    <row r="1855" spans="1:21" x14ac:dyDescent="0.25">
      <c r="A1855" t="s">
        <v>438</v>
      </c>
      <c r="B1855" t="s">
        <v>1380</v>
      </c>
      <c r="C1855" t="s">
        <v>1381</v>
      </c>
      <c r="D1855" s="15">
        <v>1900</v>
      </c>
      <c r="E1855" s="121">
        <v>1</v>
      </c>
      <c r="F1855" t="s">
        <v>439</v>
      </c>
      <c r="G1855" s="121">
        <v>91</v>
      </c>
      <c r="H1855" t="s">
        <v>388</v>
      </c>
      <c r="I1855" t="s">
        <v>489</v>
      </c>
      <c r="J1855" t="s">
        <v>434</v>
      </c>
      <c r="K1855" t="s">
        <v>791</v>
      </c>
      <c r="L1855" s="755">
        <v>2.8</v>
      </c>
      <c r="M1855" t="s">
        <v>793</v>
      </c>
      <c r="N1855" s="680">
        <f t="shared" ca="1" si="124"/>
        <v>0</v>
      </c>
      <c r="O1855" s="680">
        <f t="shared" ca="1" si="124"/>
        <v>0</v>
      </c>
      <c r="P1855" s="680">
        <f t="shared" ca="1" si="124"/>
        <v>0</v>
      </c>
      <c r="Q1855" s="680">
        <f t="shared" ca="1" si="124"/>
        <v>0</v>
      </c>
      <c r="R1855" s="680">
        <f t="shared" ca="1" si="124"/>
        <v>0</v>
      </c>
      <c r="S1855" t="str">
        <f t="shared" si="120"/>
        <v>ASRCMS202202</v>
      </c>
      <c r="T1855" s="957">
        <f t="shared" si="121"/>
        <v>45230</v>
      </c>
      <c r="U1855" t="str">
        <f t="shared" si="122"/>
        <v>Unaudited</v>
      </c>
    </row>
    <row r="1856" spans="1:21" x14ac:dyDescent="0.25">
      <c r="A1856" t="s">
        <v>438</v>
      </c>
      <c r="B1856" t="s">
        <v>1380</v>
      </c>
      <c r="C1856" t="s">
        <v>1381</v>
      </c>
      <c r="D1856" s="15">
        <v>1900</v>
      </c>
      <c r="E1856" s="121">
        <v>1</v>
      </c>
      <c r="F1856" t="s">
        <v>439</v>
      </c>
      <c r="G1856" s="121">
        <v>91</v>
      </c>
      <c r="H1856" t="s">
        <v>388</v>
      </c>
      <c r="I1856" t="s">
        <v>489</v>
      </c>
      <c r="J1856" t="s">
        <v>434</v>
      </c>
      <c r="K1856" t="s">
        <v>791</v>
      </c>
      <c r="L1856" s="755">
        <v>2.9</v>
      </c>
      <c r="M1856" t="s">
        <v>774</v>
      </c>
      <c r="N1856" s="680">
        <f t="shared" ca="1" si="124"/>
        <v>0</v>
      </c>
      <c r="O1856" s="680">
        <f t="shared" ca="1" si="124"/>
        <v>0</v>
      </c>
      <c r="P1856" s="680">
        <f t="shared" ca="1" si="124"/>
        <v>0</v>
      </c>
      <c r="Q1856" s="680">
        <f t="shared" ca="1" si="124"/>
        <v>0</v>
      </c>
      <c r="R1856" s="680">
        <f t="shared" ca="1" si="124"/>
        <v>0</v>
      </c>
      <c r="S1856" t="str">
        <f t="shared" si="120"/>
        <v>ASRCMS202202</v>
      </c>
      <c r="T1856" s="957">
        <f t="shared" si="121"/>
        <v>45230</v>
      </c>
      <c r="U1856" t="str">
        <f t="shared" si="122"/>
        <v>Unaudited</v>
      </c>
    </row>
    <row r="1857" spans="1:21" x14ac:dyDescent="0.25">
      <c r="A1857" t="s">
        <v>438</v>
      </c>
      <c r="B1857" t="s">
        <v>1380</v>
      </c>
      <c r="C1857" t="s">
        <v>1381</v>
      </c>
      <c r="D1857" s="15">
        <v>1900</v>
      </c>
      <c r="E1857" s="121">
        <v>1</v>
      </c>
      <c r="F1857" t="s">
        <v>439</v>
      </c>
      <c r="G1857" s="121">
        <v>91</v>
      </c>
      <c r="H1857" t="s">
        <v>388</v>
      </c>
      <c r="I1857" t="s">
        <v>489</v>
      </c>
      <c r="J1857" t="s">
        <v>434</v>
      </c>
      <c r="K1857" t="s">
        <v>224</v>
      </c>
      <c r="L1857" s="755">
        <v>2.11</v>
      </c>
      <c r="M1857" t="s">
        <v>229</v>
      </c>
      <c r="N1857" s="680">
        <f t="shared" ca="1" si="124"/>
        <v>0</v>
      </c>
      <c r="O1857" s="680">
        <f t="shared" ca="1" si="124"/>
        <v>0</v>
      </c>
      <c r="P1857" s="680">
        <f t="shared" ca="1" si="124"/>
        <v>0</v>
      </c>
      <c r="Q1857" s="680">
        <f t="shared" ca="1" si="124"/>
        <v>0</v>
      </c>
      <c r="R1857" s="680">
        <f t="shared" ca="1" si="124"/>
        <v>0</v>
      </c>
      <c r="S1857" t="str">
        <f t="shared" si="120"/>
        <v>ASRCMS202202</v>
      </c>
      <c r="T1857" s="957">
        <f t="shared" si="121"/>
        <v>45230</v>
      </c>
      <c r="U1857" t="str">
        <f t="shared" si="122"/>
        <v>Unaudited</v>
      </c>
    </row>
    <row r="1858" spans="1:21" x14ac:dyDescent="0.25">
      <c r="A1858" t="s">
        <v>438</v>
      </c>
      <c r="B1858" t="s">
        <v>1380</v>
      </c>
      <c r="C1858" t="s">
        <v>1381</v>
      </c>
      <c r="D1858" s="15">
        <v>1900</v>
      </c>
      <c r="E1858" s="121">
        <v>1</v>
      </c>
      <c r="F1858" t="s">
        <v>439</v>
      </c>
      <c r="G1858" s="121">
        <v>91</v>
      </c>
      <c r="H1858" t="s">
        <v>388</v>
      </c>
      <c r="I1858" t="s">
        <v>489</v>
      </c>
      <c r="J1858" t="s">
        <v>434</v>
      </c>
      <c r="K1858" t="s">
        <v>224</v>
      </c>
      <c r="L1858" s="755">
        <v>2.12</v>
      </c>
      <c r="M1858" t="s">
        <v>555</v>
      </c>
      <c r="N1858" s="680">
        <f t="shared" ca="1" si="124"/>
        <v>0</v>
      </c>
      <c r="O1858" s="680">
        <f t="shared" ca="1" si="124"/>
        <v>0</v>
      </c>
      <c r="P1858" s="680">
        <f t="shared" ca="1" si="124"/>
        <v>0</v>
      </c>
      <c r="Q1858" s="680">
        <f t="shared" ca="1" si="124"/>
        <v>0</v>
      </c>
      <c r="R1858" s="680">
        <f t="shared" ca="1" si="124"/>
        <v>0</v>
      </c>
      <c r="S1858" t="str">
        <f t="shared" ref="S1858:S1921" si="125">file_name</f>
        <v>ASRCMS202202</v>
      </c>
      <c r="T1858" s="957">
        <f t="shared" ref="T1858:T1921" si="126">file_date</f>
        <v>45230</v>
      </c>
      <c r="U1858" t="str">
        <f t="shared" ref="U1858:U1921" si="127">status</f>
        <v>Unaudited</v>
      </c>
    </row>
    <row r="1859" spans="1:21" x14ac:dyDescent="0.25">
      <c r="A1859" t="s">
        <v>438</v>
      </c>
      <c r="B1859" t="s">
        <v>1380</v>
      </c>
      <c r="C1859" t="s">
        <v>1381</v>
      </c>
      <c r="D1859" s="15">
        <v>1900</v>
      </c>
      <c r="E1859" s="121">
        <v>1</v>
      </c>
      <c r="F1859" t="s">
        <v>439</v>
      </c>
      <c r="G1859" s="121">
        <v>91</v>
      </c>
      <c r="H1859" t="s">
        <v>388</v>
      </c>
      <c r="I1859" t="s">
        <v>489</v>
      </c>
      <c r="J1859" t="s">
        <v>434</v>
      </c>
      <c r="K1859" t="s">
        <v>224</v>
      </c>
      <c r="L1859" s="755">
        <v>2.13</v>
      </c>
      <c r="M1859" t="s">
        <v>230</v>
      </c>
      <c r="N1859" s="680">
        <f t="shared" ca="1" si="124"/>
        <v>0</v>
      </c>
      <c r="O1859" s="680">
        <f t="shared" ca="1" si="124"/>
        <v>0</v>
      </c>
      <c r="P1859" s="680">
        <f t="shared" ca="1" si="124"/>
        <v>0</v>
      </c>
      <c r="Q1859" s="680">
        <f t="shared" ca="1" si="124"/>
        <v>0</v>
      </c>
      <c r="R1859" s="680">
        <f t="shared" ca="1" si="124"/>
        <v>0</v>
      </c>
      <c r="S1859" t="str">
        <f t="shared" si="125"/>
        <v>ASRCMS202202</v>
      </c>
      <c r="T1859" s="957">
        <f t="shared" si="126"/>
        <v>45230</v>
      </c>
      <c r="U1859" t="str">
        <f t="shared" si="127"/>
        <v>Unaudited</v>
      </c>
    </row>
    <row r="1860" spans="1:21" x14ac:dyDescent="0.25">
      <c r="A1860" t="s">
        <v>438</v>
      </c>
      <c r="B1860" t="s">
        <v>1380</v>
      </c>
      <c r="C1860" t="s">
        <v>1381</v>
      </c>
      <c r="D1860" s="15">
        <v>1900</v>
      </c>
      <c r="E1860" s="121">
        <v>1</v>
      </c>
      <c r="F1860" t="s">
        <v>439</v>
      </c>
      <c r="G1860" s="121">
        <v>91</v>
      </c>
      <c r="H1860" t="s">
        <v>388</v>
      </c>
      <c r="I1860" t="s">
        <v>489</v>
      </c>
      <c r="J1860" t="s">
        <v>434</v>
      </c>
      <c r="K1860" t="s">
        <v>224</v>
      </c>
      <c r="L1860" s="755">
        <v>2.14</v>
      </c>
      <c r="M1860" t="s">
        <v>559</v>
      </c>
      <c r="N1860" s="680">
        <f t="shared" ca="1" si="124"/>
        <v>0</v>
      </c>
      <c r="O1860" s="680">
        <f t="shared" ca="1" si="124"/>
        <v>0</v>
      </c>
      <c r="P1860" s="680">
        <f t="shared" ca="1" si="124"/>
        <v>0</v>
      </c>
      <c r="Q1860" s="680">
        <f t="shared" ca="1" si="124"/>
        <v>0</v>
      </c>
      <c r="R1860" s="680">
        <f t="shared" ca="1" si="124"/>
        <v>0</v>
      </c>
      <c r="S1860" t="str">
        <f t="shared" si="125"/>
        <v>ASRCMS202202</v>
      </c>
      <c r="T1860" s="957">
        <f t="shared" si="126"/>
        <v>45230</v>
      </c>
      <c r="U1860" t="str">
        <f t="shared" si="127"/>
        <v>Unaudited</v>
      </c>
    </row>
    <row r="1861" spans="1:21" x14ac:dyDescent="0.25">
      <c r="A1861" t="s">
        <v>438</v>
      </c>
      <c r="B1861" t="s">
        <v>1380</v>
      </c>
      <c r="C1861" t="s">
        <v>1381</v>
      </c>
      <c r="D1861" s="15">
        <v>1900</v>
      </c>
      <c r="E1861" s="121">
        <v>1</v>
      </c>
      <c r="F1861" t="s">
        <v>439</v>
      </c>
      <c r="G1861" s="121">
        <v>91</v>
      </c>
      <c r="H1861" t="s">
        <v>388</v>
      </c>
      <c r="I1861" t="s">
        <v>489</v>
      </c>
      <c r="J1861" t="s">
        <v>434</v>
      </c>
      <c r="K1861" t="s">
        <v>224</v>
      </c>
      <c r="L1861" s="755">
        <v>2.15</v>
      </c>
      <c r="M1861" t="s">
        <v>20</v>
      </c>
      <c r="N1861" s="680">
        <f t="shared" ca="1" si="124"/>
        <v>0</v>
      </c>
      <c r="O1861" s="680">
        <f t="shared" ca="1" si="124"/>
        <v>0</v>
      </c>
      <c r="P1861" s="680">
        <f t="shared" ca="1" si="124"/>
        <v>0</v>
      </c>
      <c r="Q1861" s="680">
        <f t="shared" ca="1" si="124"/>
        <v>0</v>
      </c>
      <c r="R1861" s="680">
        <f t="shared" ca="1" si="124"/>
        <v>0</v>
      </c>
      <c r="S1861" t="str">
        <f t="shared" si="125"/>
        <v>ASRCMS202202</v>
      </c>
      <c r="T1861" s="957">
        <f t="shared" si="126"/>
        <v>45230</v>
      </c>
      <c r="U1861" t="str">
        <f t="shared" si="127"/>
        <v>Unaudited</v>
      </c>
    </row>
    <row r="1862" spans="1:21" x14ac:dyDescent="0.25">
      <c r="A1862" t="s">
        <v>438</v>
      </c>
      <c r="B1862" t="s">
        <v>1380</v>
      </c>
      <c r="C1862" t="s">
        <v>1381</v>
      </c>
      <c r="D1862" s="15">
        <v>1900</v>
      </c>
      <c r="E1862" s="121">
        <v>1</v>
      </c>
      <c r="F1862" t="s">
        <v>439</v>
      </c>
      <c r="G1862" s="121">
        <v>91</v>
      </c>
      <c r="H1862" t="s">
        <v>388</v>
      </c>
      <c r="I1862" t="s">
        <v>489</v>
      </c>
      <c r="J1862" t="s">
        <v>434</v>
      </c>
      <c r="K1862" t="s">
        <v>224</v>
      </c>
      <c r="L1862" s="755">
        <v>2.16</v>
      </c>
      <c r="M1862" t="s">
        <v>794</v>
      </c>
      <c r="N1862" s="680">
        <f t="shared" ca="1" si="124"/>
        <v>0</v>
      </c>
      <c r="O1862" s="680">
        <f t="shared" ca="1" si="124"/>
        <v>0</v>
      </c>
      <c r="P1862" s="680">
        <f t="shared" ca="1" si="124"/>
        <v>0</v>
      </c>
      <c r="Q1862" s="680">
        <f t="shared" ca="1" si="124"/>
        <v>0</v>
      </c>
      <c r="R1862" s="680">
        <f t="shared" ca="1" si="124"/>
        <v>0</v>
      </c>
      <c r="S1862" t="str">
        <f t="shared" si="125"/>
        <v>ASRCMS202202</v>
      </c>
      <c r="T1862" s="957">
        <f t="shared" si="126"/>
        <v>45230</v>
      </c>
      <c r="U1862" t="str">
        <f t="shared" si="127"/>
        <v>Unaudited</v>
      </c>
    </row>
    <row r="1863" spans="1:21" x14ac:dyDescent="0.25">
      <c r="A1863" t="s">
        <v>438</v>
      </c>
      <c r="B1863" t="s">
        <v>1380</v>
      </c>
      <c r="C1863" t="s">
        <v>1381</v>
      </c>
      <c r="D1863" s="15">
        <v>1900</v>
      </c>
      <c r="E1863" s="121">
        <v>1</v>
      </c>
      <c r="F1863" t="s">
        <v>439</v>
      </c>
      <c r="G1863" s="121">
        <v>91</v>
      </c>
      <c r="H1863" t="s">
        <v>388</v>
      </c>
      <c r="I1863" t="s">
        <v>489</v>
      </c>
      <c r="J1863" t="s">
        <v>434</v>
      </c>
      <c r="K1863" t="s">
        <v>224</v>
      </c>
      <c r="L1863" s="755">
        <v>2.17</v>
      </c>
      <c r="M1863" t="s">
        <v>1047</v>
      </c>
      <c r="N1863" s="680">
        <f t="shared" ca="1" si="124"/>
        <v>0</v>
      </c>
      <c r="O1863" s="680">
        <f t="shared" ca="1" si="124"/>
        <v>0</v>
      </c>
      <c r="P1863" s="680">
        <f t="shared" ca="1" si="124"/>
        <v>0</v>
      </c>
      <c r="Q1863" s="680">
        <f t="shared" ca="1" si="124"/>
        <v>0</v>
      </c>
      <c r="R1863" s="680">
        <f t="shared" ca="1" si="124"/>
        <v>0</v>
      </c>
      <c r="S1863" t="str">
        <f t="shared" si="125"/>
        <v>ASRCMS202202</v>
      </c>
      <c r="T1863" s="957">
        <f t="shared" si="126"/>
        <v>45230</v>
      </c>
      <c r="U1863" t="str">
        <f t="shared" si="127"/>
        <v>Unaudited</v>
      </c>
    </row>
    <row r="1864" spans="1:21" x14ac:dyDescent="0.25">
      <c r="A1864" t="s">
        <v>438</v>
      </c>
      <c r="B1864" t="s">
        <v>1380</v>
      </c>
      <c r="C1864" t="s">
        <v>1381</v>
      </c>
      <c r="D1864" s="15">
        <v>1900</v>
      </c>
      <c r="E1864" s="121">
        <v>1</v>
      </c>
      <c r="F1864" t="s">
        <v>439</v>
      </c>
      <c r="G1864" s="121">
        <v>91</v>
      </c>
      <c r="H1864" t="s">
        <v>388</v>
      </c>
      <c r="I1864" t="s">
        <v>489</v>
      </c>
      <c r="J1864" t="s">
        <v>434</v>
      </c>
      <c r="K1864" t="s">
        <v>224</v>
      </c>
      <c r="L1864" s="755">
        <v>2.1800000000000002</v>
      </c>
      <c r="M1864" t="s">
        <v>651</v>
      </c>
      <c r="N1864" s="680">
        <f t="shared" ca="1" si="124"/>
        <v>0</v>
      </c>
      <c r="O1864" s="680">
        <f t="shared" ca="1" si="124"/>
        <v>0</v>
      </c>
      <c r="P1864" s="680">
        <f t="shared" ca="1" si="124"/>
        <v>0</v>
      </c>
      <c r="Q1864" s="680">
        <f t="shared" ca="1" si="124"/>
        <v>0</v>
      </c>
      <c r="R1864" s="680">
        <f t="shared" ca="1" si="124"/>
        <v>0</v>
      </c>
      <c r="S1864" t="str">
        <f t="shared" si="125"/>
        <v>ASRCMS202202</v>
      </c>
      <c r="T1864" s="957">
        <f t="shared" si="126"/>
        <v>45230</v>
      </c>
      <c r="U1864" t="str">
        <f t="shared" si="127"/>
        <v>Unaudited</v>
      </c>
    </row>
    <row r="1865" spans="1:21" x14ac:dyDescent="0.25">
      <c r="A1865" t="s">
        <v>438</v>
      </c>
      <c r="B1865" t="s">
        <v>1380</v>
      </c>
      <c r="C1865" t="s">
        <v>1381</v>
      </c>
      <c r="D1865" s="15">
        <v>1900</v>
      </c>
      <c r="E1865" s="121">
        <v>1</v>
      </c>
      <c r="F1865" t="s">
        <v>439</v>
      </c>
      <c r="G1865" s="121">
        <v>91</v>
      </c>
      <c r="H1865" t="s">
        <v>388</v>
      </c>
      <c r="I1865" t="s">
        <v>489</v>
      </c>
      <c r="J1865" t="s">
        <v>434</v>
      </c>
      <c r="K1865" t="s">
        <v>224</v>
      </c>
      <c r="L1865" s="755">
        <v>2.19</v>
      </c>
      <c r="M1865" t="s">
        <v>219</v>
      </c>
      <c r="N1865" s="680">
        <f t="shared" ca="1" si="124"/>
        <v>0</v>
      </c>
      <c r="O1865" s="680">
        <f t="shared" ca="1" si="124"/>
        <v>0</v>
      </c>
      <c r="P1865" s="680">
        <f t="shared" ca="1" si="124"/>
        <v>0</v>
      </c>
      <c r="Q1865" s="680">
        <f t="shared" ca="1" si="124"/>
        <v>0</v>
      </c>
      <c r="R1865" s="680">
        <f t="shared" ca="1" si="124"/>
        <v>0</v>
      </c>
      <c r="S1865" t="str">
        <f t="shared" si="125"/>
        <v>ASRCMS202202</v>
      </c>
      <c r="T1865" s="957">
        <f t="shared" si="126"/>
        <v>45230</v>
      </c>
      <c r="U1865" t="str">
        <f t="shared" si="127"/>
        <v>Unaudited</v>
      </c>
    </row>
    <row r="1866" spans="1:21" x14ac:dyDescent="0.25">
      <c r="A1866" t="s">
        <v>438</v>
      </c>
      <c r="B1866" t="s">
        <v>1380</v>
      </c>
      <c r="C1866" t="s">
        <v>1381</v>
      </c>
      <c r="D1866" s="15">
        <v>1900</v>
      </c>
      <c r="E1866" s="121">
        <v>1</v>
      </c>
      <c r="F1866" t="s">
        <v>439</v>
      </c>
      <c r="G1866" s="121">
        <v>91</v>
      </c>
      <c r="H1866" t="s">
        <v>388</v>
      </c>
      <c r="I1866" t="s">
        <v>489</v>
      </c>
      <c r="J1866" t="s">
        <v>434</v>
      </c>
      <c r="K1866" t="s">
        <v>224</v>
      </c>
      <c r="L1866" s="755" t="s">
        <v>700</v>
      </c>
      <c r="M1866" t="s">
        <v>231</v>
      </c>
      <c r="N1866" s="680">
        <f t="shared" ca="1" si="124"/>
        <v>0</v>
      </c>
      <c r="O1866" s="680">
        <f t="shared" ca="1" si="124"/>
        <v>0</v>
      </c>
      <c r="P1866" s="680">
        <f t="shared" ca="1" si="124"/>
        <v>0</v>
      </c>
      <c r="Q1866" s="680">
        <f t="shared" ca="1" si="124"/>
        <v>0</v>
      </c>
      <c r="R1866" s="680">
        <f t="shared" ca="1" si="124"/>
        <v>0</v>
      </c>
      <c r="S1866" t="str">
        <f t="shared" si="125"/>
        <v>ASRCMS202202</v>
      </c>
      <c r="T1866" s="957">
        <f t="shared" si="126"/>
        <v>45230</v>
      </c>
      <c r="U1866" t="str">
        <f t="shared" si="127"/>
        <v>Unaudited</v>
      </c>
    </row>
    <row r="1867" spans="1:21" x14ac:dyDescent="0.25">
      <c r="A1867" t="s">
        <v>438</v>
      </c>
      <c r="B1867" t="s">
        <v>1380</v>
      </c>
      <c r="C1867" t="s">
        <v>1381</v>
      </c>
      <c r="D1867" s="15">
        <v>1900</v>
      </c>
      <c r="E1867" s="121">
        <v>1</v>
      </c>
      <c r="F1867" t="s">
        <v>439</v>
      </c>
      <c r="G1867" s="121">
        <v>91</v>
      </c>
      <c r="H1867" t="s">
        <v>388</v>
      </c>
      <c r="I1867" t="s">
        <v>489</v>
      </c>
      <c r="J1867" t="s">
        <v>434</v>
      </c>
      <c r="K1867" t="s">
        <v>224</v>
      </c>
      <c r="L1867" s="755">
        <v>2.21</v>
      </c>
      <c r="M1867" t="s">
        <v>467</v>
      </c>
      <c r="N1867" s="680">
        <f t="shared" ca="1" si="124"/>
        <v>0</v>
      </c>
      <c r="O1867" s="680">
        <f t="shared" ca="1" si="124"/>
        <v>0</v>
      </c>
      <c r="P1867" s="680">
        <f t="shared" ca="1" si="124"/>
        <v>0</v>
      </c>
      <c r="Q1867" s="680">
        <f t="shared" ca="1" si="124"/>
        <v>0</v>
      </c>
      <c r="R1867" s="680">
        <f t="shared" ca="1" si="124"/>
        <v>0</v>
      </c>
      <c r="S1867" t="str">
        <f t="shared" si="125"/>
        <v>ASRCMS202202</v>
      </c>
      <c r="T1867" s="957">
        <f t="shared" si="126"/>
        <v>45230</v>
      </c>
      <c r="U1867" t="str">
        <f t="shared" si="127"/>
        <v>Unaudited</v>
      </c>
    </row>
    <row r="1868" spans="1:21" x14ac:dyDescent="0.25">
      <c r="A1868" t="s">
        <v>438</v>
      </c>
      <c r="B1868" t="s">
        <v>1380</v>
      </c>
      <c r="C1868" t="s">
        <v>1381</v>
      </c>
      <c r="D1868" s="15">
        <v>1900</v>
      </c>
      <c r="E1868" s="121">
        <v>1</v>
      </c>
      <c r="F1868" t="s">
        <v>439</v>
      </c>
      <c r="G1868" s="121">
        <v>91</v>
      </c>
      <c r="H1868" t="s">
        <v>388</v>
      </c>
      <c r="I1868" t="s">
        <v>489</v>
      </c>
      <c r="J1868" t="s">
        <v>434</v>
      </c>
      <c r="K1868" t="s">
        <v>6</v>
      </c>
      <c r="L1868" s="755" t="s">
        <v>70</v>
      </c>
      <c r="M1868" t="s">
        <v>189</v>
      </c>
      <c r="N1868" s="680">
        <f t="shared" ca="1" si="124"/>
        <v>0</v>
      </c>
      <c r="O1868" s="680">
        <f t="shared" ca="1" si="124"/>
        <v>0</v>
      </c>
      <c r="P1868" s="680">
        <f t="shared" ca="1" si="124"/>
        <v>0</v>
      </c>
      <c r="Q1868" s="680">
        <f t="shared" ca="1" si="124"/>
        <v>0</v>
      </c>
      <c r="R1868" s="680">
        <f t="shared" ca="1" si="124"/>
        <v>0</v>
      </c>
      <c r="S1868" t="str">
        <f t="shared" si="125"/>
        <v>ASRCMS202202</v>
      </c>
      <c r="T1868" s="957">
        <f t="shared" si="126"/>
        <v>45230</v>
      </c>
      <c r="U1868" t="str">
        <f t="shared" si="127"/>
        <v>Unaudited</v>
      </c>
    </row>
    <row r="1869" spans="1:21" x14ac:dyDescent="0.25">
      <c r="A1869" t="s">
        <v>438</v>
      </c>
      <c r="B1869" t="s">
        <v>1380</v>
      </c>
      <c r="C1869" t="s">
        <v>1381</v>
      </c>
      <c r="D1869" s="15">
        <v>1900</v>
      </c>
      <c r="E1869" s="121">
        <v>1</v>
      </c>
      <c r="F1869" t="s">
        <v>439</v>
      </c>
      <c r="G1869" s="121">
        <v>91</v>
      </c>
      <c r="H1869" t="s">
        <v>388</v>
      </c>
      <c r="I1869" t="s">
        <v>489</v>
      </c>
      <c r="J1869" t="s">
        <v>434</v>
      </c>
      <c r="K1869" t="s">
        <v>6</v>
      </c>
      <c r="L1869" s="755" t="s">
        <v>71</v>
      </c>
      <c r="M1869" t="s">
        <v>232</v>
      </c>
      <c r="N1869" s="680">
        <f t="shared" ca="1" si="124"/>
        <v>0</v>
      </c>
      <c r="O1869" s="680">
        <f t="shared" ca="1" si="124"/>
        <v>0</v>
      </c>
      <c r="P1869" s="680">
        <f t="shared" ca="1" si="124"/>
        <v>0</v>
      </c>
      <c r="Q1869" s="680">
        <f t="shared" ca="1" si="124"/>
        <v>0</v>
      </c>
      <c r="R1869" s="680">
        <f t="shared" ca="1" si="124"/>
        <v>0</v>
      </c>
      <c r="S1869" t="str">
        <f t="shared" si="125"/>
        <v>ASRCMS202202</v>
      </c>
      <c r="T1869" s="957">
        <f t="shared" si="126"/>
        <v>45230</v>
      </c>
      <c r="U1869" t="str">
        <f t="shared" si="127"/>
        <v>Unaudited</v>
      </c>
    </row>
    <row r="1870" spans="1:21" x14ac:dyDescent="0.25">
      <c r="A1870" t="s">
        <v>438</v>
      </c>
      <c r="B1870" t="s">
        <v>1380</v>
      </c>
      <c r="C1870" t="s">
        <v>1381</v>
      </c>
      <c r="D1870" s="15">
        <v>1900</v>
      </c>
      <c r="E1870" s="121">
        <v>1</v>
      </c>
      <c r="F1870" t="s">
        <v>439</v>
      </c>
      <c r="G1870" s="121">
        <v>91</v>
      </c>
      <c r="H1870" t="s">
        <v>388</v>
      </c>
      <c r="I1870" t="s">
        <v>489</v>
      </c>
      <c r="J1870" t="s">
        <v>434</v>
      </c>
      <c r="K1870" t="s">
        <v>6</v>
      </c>
      <c r="L1870" s="755" t="s">
        <v>72</v>
      </c>
      <c r="M1870" t="s">
        <v>165</v>
      </c>
      <c r="N1870" s="680">
        <f t="shared" ca="1" si="124"/>
        <v>0</v>
      </c>
      <c r="O1870" s="680">
        <f t="shared" ca="1" si="124"/>
        <v>0</v>
      </c>
      <c r="P1870" s="680">
        <f t="shared" ca="1" si="124"/>
        <v>0</v>
      </c>
      <c r="Q1870" s="680">
        <f t="shared" ca="1" si="124"/>
        <v>0</v>
      </c>
      <c r="R1870" s="680">
        <f t="shared" ca="1" si="124"/>
        <v>0</v>
      </c>
      <c r="S1870" t="str">
        <f t="shared" si="125"/>
        <v>ASRCMS202202</v>
      </c>
      <c r="T1870" s="957">
        <f t="shared" si="126"/>
        <v>45230</v>
      </c>
      <c r="U1870" t="str">
        <f t="shared" si="127"/>
        <v>Unaudited</v>
      </c>
    </row>
    <row r="1871" spans="1:21" x14ac:dyDescent="0.25">
      <c r="A1871" t="s">
        <v>438</v>
      </c>
      <c r="B1871" t="s">
        <v>1380</v>
      </c>
      <c r="C1871" t="s">
        <v>1381</v>
      </c>
      <c r="D1871" s="15">
        <v>1900</v>
      </c>
      <c r="E1871" s="121">
        <v>1</v>
      </c>
      <c r="F1871" t="s">
        <v>439</v>
      </c>
      <c r="G1871" s="121">
        <v>91</v>
      </c>
      <c r="H1871" t="s">
        <v>388</v>
      </c>
      <c r="I1871" t="s">
        <v>489</v>
      </c>
      <c r="J1871" t="s">
        <v>434</v>
      </c>
      <c r="K1871" t="s">
        <v>6</v>
      </c>
      <c r="L1871" s="755">
        <v>3.4</v>
      </c>
      <c r="M1871" t="s">
        <v>462</v>
      </c>
      <c r="N1871" s="680">
        <f t="shared" ca="1" si="124"/>
        <v>0</v>
      </c>
      <c r="O1871" s="680">
        <f t="shared" ca="1" si="124"/>
        <v>0</v>
      </c>
      <c r="P1871" s="680">
        <f t="shared" ca="1" si="124"/>
        <v>0</v>
      </c>
      <c r="Q1871" s="680">
        <f t="shared" ca="1" si="124"/>
        <v>0</v>
      </c>
      <c r="R1871" s="680">
        <f t="shared" ca="1" si="124"/>
        <v>0</v>
      </c>
      <c r="S1871" t="str">
        <f t="shared" si="125"/>
        <v>ASRCMS202202</v>
      </c>
      <c r="T1871" s="957">
        <f t="shared" si="126"/>
        <v>45230</v>
      </c>
      <c r="U1871" t="str">
        <f t="shared" si="127"/>
        <v>Unaudited</v>
      </c>
    </row>
    <row r="1872" spans="1:21" x14ac:dyDescent="0.25">
      <c r="A1872" t="s">
        <v>438</v>
      </c>
      <c r="B1872" t="s">
        <v>1380</v>
      </c>
      <c r="C1872" t="s">
        <v>1381</v>
      </c>
      <c r="D1872" s="15">
        <v>1900</v>
      </c>
      <c r="E1872" s="121">
        <v>1</v>
      </c>
      <c r="F1872" t="s">
        <v>439</v>
      </c>
      <c r="G1872" s="121">
        <v>91</v>
      </c>
      <c r="H1872" t="s">
        <v>388</v>
      </c>
      <c r="I1872" t="s">
        <v>489</v>
      </c>
      <c r="J1872" t="s">
        <v>434</v>
      </c>
      <c r="K1872" t="s">
        <v>435</v>
      </c>
      <c r="L1872" s="755">
        <v>4.5</v>
      </c>
      <c r="M1872" t="s">
        <v>32</v>
      </c>
      <c r="N1872" s="680">
        <f t="shared" ca="1" si="124"/>
        <v>0</v>
      </c>
      <c r="O1872" s="680">
        <f t="shared" ca="1" si="124"/>
        <v>0</v>
      </c>
      <c r="P1872" s="680">
        <f t="shared" ca="1" si="124"/>
        <v>0</v>
      </c>
      <c r="Q1872" s="680">
        <f t="shared" ca="1" si="124"/>
        <v>0</v>
      </c>
      <c r="R1872" s="680">
        <f t="shared" ca="1" si="124"/>
        <v>0</v>
      </c>
      <c r="S1872" t="str">
        <f t="shared" si="125"/>
        <v>ASRCMS202202</v>
      </c>
      <c r="T1872" s="957">
        <f t="shared" si="126"/>
        <v>45230</v>
      </c>
      <c r="U1872" t="str">
        <f t="shared" si="127"/>
        <v>Unaudited</v>
      </c>
    </row>
    <row r="1873" spans="1:21" x14ac:dyDescent="0.25">
      <c r="A1873" t="s">
        <v>438</v>
      </c>
      <c r="B1873" t="s">
        <v>1380</v>
      </c>
      <c r="C1873" t="s">
        <v>1381</v>
      </c>
      <c r="D1873" s="15">
        <v>1900</v>
      </c>
      <c r="E1873" s="121">
        <v>1</v>
      </c>
      <c r="F1873" t="s">
        <v>439</v>
      </c>
      <c r="G1873" s="121">
        <v>91</v>
      </c>
      <c r="H1873" t="s">
        <v>388</v>
      </c>
      <c r="I1873" t="s">
        <v>489</v>
      </c>
      <c r="J1873" t="s">
        <v>434</v>
      </c>
      <c r="K1873" t="s">
        <v>435</v>
      </c>
      <c r="L1873" s="755" t="s">
        <v>939</v>
      </c>
      <c r="M1873" t="s">
        <v>930</v>
      </c>
      <c r="N1873" s="680">
        <f t="shared" ca="1" si="124"/>
        <v>0</v>
      </c>
      <c r="O1873" s="680">
        <f t="shared" ca="1" si="124"/>
        <v>0</v>
      </c>
      <c r="P1873" s="680">
        <f t="shared" ca="1" si="124"/>
        <v>0</v>
      </c>
      <c r="Q1873" s="680">
        <f t="shared" ca="1" si="124"/>
        <v>0</v>
      </c>
      <c r="R1873" s="680">
        <f t="shared" ca="1" si="124"/>
        <v>0</v>
      </c>
      <c r="S1873" t="str">
        <f t="shared" si="125"/>
        <v>ASRCMS202202</v>
      </c>
      <c r="T1873" s="957">
        <f t="shared" si="126"/>
        <v>45230</v>
      </c>
      <c r="U1873" t="str">
        <f t="shared" si="127"/>
        <v>Unaudited</v>
      </c>
    </row>
    <row r="1874" spans="1:21" x14ac:dyDescent="0.25">
      <c r="A1874" t="s">
        <v>438</v>
      </c>
      <c r="B1874" t="s">
        <v>1380</v>
      </c>
      <c r="C1874" t="s">
        <v>1381</v>
      </c>
      <c r="D1874" s="15">
        <v>1900</v>
      </c>
      <c r="E1874" s="121">
        <v>1</v>
      </c>
      <c r="F1874" t="s">
        <v>439</v>
      </c>
      <c r="G1874" s="121">
        <v>91</v>
      </c>
      <c r="H1874" t="s">
        <v>388</v>
      </c>
      <c r="I1874" t="s">
        <v>489</v>
      </c>
      <c r="J1874" t="s">
        <v>434</v>
      </c>
      <c r="K1874" t="s">
        <v>435</v>
      </c>
      <c r="L1874" s="755" t="s">
        <v>194</v>
      </c>
      <c r="M1874" t="s">
        <v>40</v>
      </c>
      <c r="N1874" s="680">
        <f t="shared" ca="1" si="124"/>
        <v>0</v>
      </c>
      <c r="O1874" s="680">
        <f t="shared" ca="1" si="124"/>
        <v>0</v>
      </c>
      <c r="P1874" s="680">
        <f t="shared" ca="1" si="124"/>
        <v>0</v>
      </c>
      <c r="Q1874" s="680">
        <f t="shared" ca="1" si="124"/>
        <v>0</v>
      </c>
      <c r="R1874" s="680">
        <f t="shared" ca="1" si="124"/>
        <v>0</v>
      </c>
      <c r="S1874" t="str">
        <f t="shared" si="125"/>
        <v>ASRCMS202202</v>
      </c>
      <c r="T1874" s="957">
        <f t="shared" si="126"/>
        <v>45230</v>
      </c>
      <c r="U1874" t="str">
        <f t="shared" si="127"/>
        <v>Unaudited</v>
      </c>
    </row>
    <row r="1875" spans="1:21" x14ac:dyDescent="0.25">
      <c r="A1875" t="s">
        <v>438</v>
      </c>
      <c r="B1875" t="s">
        <v>1380</v>
      </c>
      <c r="C1875" t="s">
        <v>1381</v>
      </c>
      <c r="D1875" s="15">
        <v>1900</v>
      </c>
      <c r="E1875" s="121">
        <v>1</v>
      </c>
      <c r="F1875" t="s">
        <v>439</v>
      </c>
      <c r="G1875" s="121">
        <v>91</v>
      </c>
      <c r="H1875" t="s">
        <v>388</v>
      </c>
      <c r="I1875" t="s">
        <v>489</v>
      </c>
      <c r="J1875" t="s">
        <v>434</v>
      </c>
      <c r="K1875" t="s">
        <v>435</v>
      </c>
      <c r="L1875" s="755" t="s">
        <v>193</v>
      </c>
      <c r="M1875" t="s">
        <v>330</v>
      </c>
      <c r="N1875" s="680">
        <f t="shared" ca="1" si="124"/>
        <v>0</v>
      </c>
      <c r="O1875" s="680">
        <f t="shared" ca="1" si="124"/>
        <v>0</v>
      </c>
      <c r="P1875" s="680">
        <f t="shared" ca="1" si="124"/>
        <v>0</v>
      </c>
      <c r="Q1875" s="680">
        <f t="shared" ca="1" si="124"/>
        <v>0</v>
      </c>
      <c r="R1875" s="680">
        <f t="shared" ca="1" si="124"/>
        <v>0</v>
      </c>
      <c r="S1875" t="str">
        <f t="shared" si="125"/>
        <v>ASRCMS202202</v>
      </c>
      <c r="T1875" s="957">
        <f t="shared" si="126"/>
        <v>45230</v>
      </c>
      <c r="U1875" t="str">
        <f t="shared" si="127"/>
        <v>Unaudited</v>
      </c>
    </row>
    <row r="1876" spans="1:21" x14ac:dyDescent="0.25">
      <c r="A1876" t="s">
        <v>438</v>
      </c>
      <c r="B1876" t="s">
        <v>1380</v>
      </c>
      <c r="C1876" t="s">
        <v>1381</v>
      </c>
      <c r="D1876" s="15">
        <v>1900</v>
      </c>
      <c r="E1876" s="121">
        <v>1</v>
      </c>
      <c r="F1876" t="s">
        <v>439</v>
      </c>
      <c r="G1876" s="121">
        <v>91</v>
      </c>
      <c r="H1876" t="s">
        <v>388</v>
      </c>
      <c r="I1876" t="s">
        <v>489</v>
      </c>
      <c r="J1876" t="s">
        <v>451</v>
      </c>
      <c r="K1876" t="s">
        <v>436</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ASRCMS202202</v>
      </c>
      <c r="T1876" s="957">
        <f t="shared" si="126"/>
        <v>45230</v>
      </c>
      <c r="U1876" t="str">
        <f t="shared" si="127"/>
        <v>Unaudited</v>
      </c>
    </row>
    <row r="1877" spans="1:21" x14ac:dyDescent="0.25">
      <c r="A1877" t="s">
        <v>438</v>
      </c>
      <c r="B1877" t="s">
        <v>1380</v>
      </c>
      <c r="C1877" t="s">
        <v>1381</v>
      </c>
      <c r="D1877" s="15">
        <v>1900</v>
      </c>
      <c r="E1877" s="121">
        <v>1</v>
      </c>
      <c r="F1877" t="s">
        <v>439</v>
      </c>
      <c r="G1877" s="121">
        <v>91</v>
      </c>
      <c r="H1877" t="s">
        <v>388</v>
      </c>
      <c r="I1877" t="s">
        <v>489</v>
      </c>
      <c r="J1877" t="s">
        <v>451</v>
      </c>
      <c r="K1877" t="s">
        <v>436</v>
      </c>
      <c r="L1877" s="755" t="s">
        <v>80</v>
      </c>
      <c r="M1877" t="s">
        <v>98</v>
      </c>
      <c r="N1877" s="680">
        <f t="shared" ca="1" si="124"/>
        <v>0</v>
      </c>
      <c r="O1877" s="680">
        <f t="shared" ca="1" si="124"/>
        <v>0</v>
      </c>
      <c r="P1877" s="680">
        <f t="shared" ca="1" si="124"/>
        <v>0</v>
      </c>
      <c r="Q1877" s="680">
        <f t="shared" ca="1" si="124"/>
        <v>0</v>
      </c>
      <c r="R1877" s="680">
        <f t="shared" ca="1" si="124"/>
        <v>0</v>
      </c>
      <c r="S1877" t="str">
        <f t="shared" si="125"/>
        <v>ASRCMS202202</v>
      </c>
      <c r="T1877" s="957">
        <f t="shared" si="126"/>
        <v>45230</v>
      </c>
      <c r="U1877" t="str">
        <f t="shared" si="127"/>
        <v>Unaudited</v>
      </c>
    </row>
    <row r="1878" spans="1:21" x14ac:dyDescent="0.25">
      <c r="A1878" t="s">
        <v>438</v>
      </c>
      <c r="B1878" t="s">
        <v>1380</v>
      </c>
      <c r="C1878" t="s">
        <v>1381</v>
      </c>
      <c r="D1878" s="15">
        <v>1900</v>
      </c>
      <c r="E1878" s="121">
        <v>1</v>
      </c>
      <c r="F1878" t="s">
        <v>439</v>
      </c>
      <c r="G1878" s="121">
        <v>91</v>
      </c>
      <c r="H1878" t="s">
        <v>388</v>
      </c>
      <c r="I1878" t="s">
        <v>489</v>
      </c>
      <c r="J1878" t="s">
        <v>451</v>
      </c>
      <c r="K1878" t="s">
        <v>436</v>
      </c>
      <c r="L1878" s="755" t="s">
        <v>81</v>
      </c>
      <c r="M1878" t="s">
        <v>99</v>
      </c>
      <c r="N1878" s="680">
        <f t="shared" ca="1" si="124"/>
        <v>0</v>
      </c>
      <c r="O1878" s="680">
        <f t="shared" ca="1" si="124"/>
        <v>0</v>
      </c>
      <c r="P1878" s="680">
        <f t="shared" ca="1" si="124"/>
        <v>0</v>
      </c>
      <c r="Q1878" s="680">
        <f t="shared" ca="1" si="124"/>
        <v>0</v>
      </c>
      <c r="R1878" s="680">
        <f t="shared" ca="1" si="124"/>
        <v>0</v>
      </c>
      <c r="S1878" t="str">
        <f t="shared" si="125"/>
        <v>ASRCMS202202</v>
      </c>
      <c r="T1878" s="957">
        <f t="shared" si="126"/>
        <v>45230</v>
      </c>
      <c r="U1878" t="str">
        <f t="shared" si="127"/>
        <v>Unaudited</v>
      </c>
    </row>
    <row r="1879" spans="1:21" x14ac:dyDescent="0.25">
      <c r="A1879" t="s">
        <v>438</v>
      </c>
      <c r="B1879" t="s">
        <v>1380</v>
      </c>
      <c r="C1879" t="s">
        <v>1381</v>
      </c>
      <c r="D1879" s="15">
        <v>1900</v>
      </c>
      <c r="E1879" s="121">
        <v>1</v>
      </c>
      <c r="F1879" t="s">
        <v>439</v>
      </c>
      <c r="G1879" s="121">
        <v>91</v>
      </c>
      <c r="H1879" t="s">
        <v>388</v>
      </c>
      <c r="I1879" t="s">
        <v>489</v>
      </c>
      <c r="J1879" t="s">
        <v>451</v>
      </c>
      <c r="K1879" t="s">
        <v>436</v>
      </c>
      <c r="L1879" s="755" t="s">
        <v>82</v>
      </c>
      <c r="M1879" t="s">
        <v>100</v>
      </c>
      <c r="N1879" s="680">
        <f t="shared" ca="1" si="124"/>
        <v>0</v>
      </c>
      <c r="O1879" s="680">
        <f t="shared" ca="1" si="124"/>
        <v>0</v>
      </c>
      <c r="P1879" s="680">
        <f t="shared" ca="1" si="124"/>
        <v>0</v>
      </c>
      <c r="Q1879" s="680">
        <f t="shared" ca="1" si="124"/>
        <v>0</v>
      </c>
      <c r="R1879" s="680">
        <f t="shared" ca="1" si="124"/>
        <v>0</v>
      </c>
      <c r="S1879" t="str">
        <f t="shared" si="125"/>
        <v>ASRCMS202202</v>
      </c>
      <c r="T1879" s="957">
        <f t="shared" si="126"/>
        <v>45230</v>
      </c>
      <c r="U1879" t="str">
        <f t="shared" si="127"/>
        <v>Unaudited</v>
      </c>
    </row>
    <row r="1880" spans="1:21" x14ac:dyDescent="0.25">
      <c r="A1880" t="s">
        <v>438</v>
      </c>
      <c r="B1880" t="s">
        <v>1380</v>
      </c>
      <c r="C1880" t="s">
        <v>1381</v>
      </c>
      <c r="D1880" s="15">
        <v>1900</v>
      </c>
      <c r="E1880" s="121">
        <v>1</v>
      </c>
      <c r="F1880" t="s">
        <v>439</v>
      </c>
      <c r="G1880" s="121">
        <v>91</v>
      </c>
      <c r="H1880" t="s">
        <v>388</v>
      </c>
      <c r="I1880" t="s">
        <v>489</v>
      </c>
      <c r="J1880" t="s">
        <v>451</v>
      </c>
      <c r="K1880" t="s">
        <v>436</v>
      </c>
      <c r="L1880" s="755" t="s">
        <v>217</v>
      </c>
      <c r="M1880" t="s">
        <v>101</v>
      </c>
      <c r="N1880" s="680">
        <f t="shared" ca="1" si="124"/>
        <v>0</v>
      </c>
      <c r="O1880" s="680">
        <f t="shared" ca="1" si="124"/>
        <v>0</v>
      </c>
      <c r="P1880" s="680">
        <f t="shared" ca="1" si="124"/>
        <v>0</v>
      </c>
      <c r="Q1880" s="680">
        <f t="shared" ca="1" si="124"/>
        <v>0</v>
      </c>
      <c r="R1880" s="680">
        <f t="shared" ca="1" si="124"/>
        <v>0</v>
      </c>
      <c r="S1880" t="str">
        <f t="shared" si="125"/>
        <v>ASRCMS202202</v>
      </c>
      <c r="T1880" s="957">
        <f t="shared" si="126"/>
        <v>45230</v>
      </c>
      <c r="U1880" t="str">
        <f t="shared" si="127"/>
        <v>Unaudited</v>
      </c>
    </row>
    <row r="1881" spans="1:21" x14ac:dyDescent="0.25">
      <c r="A1881" t="s">
        <v>438</v>
      </c>
      <c r="B1881" t="s">
        <v>1380</v>
      </c>
      <c r="C1881" t="s">
        <v>1381</v>
      </c>
      <c r="D1881" s="15">
        <v>1900</v>
      </c>
      <c r="E1881" s="121">
        <v>1</v>
      </c>
      <c r="F1881" t="s">
        <v>439</v>
      </c>
      <c r="G1881" s="121">
        <v>91</v>
      </c>
      <c r="H1881" t="s">
        <v>388</v>
      </c>
      <c r="I1881" t="s">
        <v>489</v>
      </c>
      <c r="J1881" t="s">
        <v>451</v>
      </c>
      <c r="K1881" t="s">
        <v>436</v>
      </c>
      <c r="L1881" s="755" t="s">
        <v>216</v>
      </c>
      <c r="M1881" t="s">
        <v>28</v>
      </c>
      <c r="N1881" s="680">
        <f t="shared" ca="1" si="124"/>
        <v>0</v>
      </c>
      <c r="O1881" s="680">
        <f t="shared" ca="1" si="124"/>
        <v>0</v>
      </c>
      <c r="P1881" s="680">
        <f t="shared" ca="1" si="124"/>
        <v>0</v>
      </c>
      <c r="Q1881" s="680">
        <f t="shared" ca="1" si="124"/>
        <v>0</v>
      </c>
      <c r="R1881" s="680">
        <f t="shared" ca="1" si="124"/>
        <v>0</v>
      </c>
      <c r="S1881" t="str">
        <f t="shared" si="125"/>
        <v>ASRCMS202202</v>
      </c>
      <c r="T1881" s="957">
        <f t="shared" si="126"/>
        <v>45230</v>
      </c>
      <c r="U1881" t="str">
        <f t="shared" si="127"/>
        <v>Unaudited</v>
      </c>
    </row>
    <row r="1882" spans="1:21" x14ac:dyDescent="0.25">
      <c r="A1882" t="s">
        <v>438</v>
      </c>
      <c r="B1882" t="s">
        <v>1380</v>
      </c>
      <c r="C1882" t="s">
        <v>1381</v>
      </c>
      <c r="D1882" s="15">
        <v>1900</v>
      </c>
      <c r="E1882" s="121">
        <v>1</v>
      </c>
      <c r="F1882" t="s">
        <v>439</v>
      </c>
      <c r="G1882" s="121">
        <v>91</v>
      </c>
      <c r="H1882" t="s">
        <v>388</v>
      </c>
      <c r="I1882" t="s">
        <v>489</v>
      </c>
      <c r="J1882" t="s">
        <v>437</v>
      </c>
      <c r="K1882" t="s">
        <v>437</v>
      </c>
      <c r="L1882" s="755" t="s">
        <v>84</v>
      </c>
      <c r="M1882" t="s">
        <v>328</v>
      </c>
      <c r="N1882" s="680">
        <f t="shared" ca="1" si="124"/>
        <v>0</v>
      </c>
      <c r="O1882" s="680">
        <f t="shared" ca="1" si="124"/>
        <v>0</v>
      </c>
      <c r="P1882" s="680">
        <f t="shared" ca="1" si="124"/>
        <v>0</v>
      </c>
      <c r="Q1882" s="680">
        <f t="shared" ca="1" si="124"/>
        <v>0</v>
      </c>
      <c r="R1882" s="680">
        <f t="shared" ca="1" si="124"/>
        <v>0</v>
      </c>
      <c r="S1882" t="str">
        <f t="shared" si="125"/>
        <v>ASRCMS202202</v>
      </c>
      <c r="T1882" s="957">
        <f t="shared" si="126"/>
        <v>45230</v>
      </c>
      <c r="U1882" t="str">
        <f t="shared" si="127"/>
        <v>Unaudited</v>
      </c>
    </row>
    <row r="1883" spans="1:21" x14ac:dyDescent="0.25">
      <c r="A1883" t="s">
        <v>438</v>
      </c>
      <c r="B1883" t="s">
        <v>1380</v>
      </c>
      <c r="C1883" t="s">
        <v>1381</v>
      </c>
      <c r="D1883" s="15">
        <v>1900</v>
      </c>
      <c r="E1883" s="121">
        <v>1</v>
      </c>
      <c r="F1883" t="s">
        <v>439</v>
      </c>
      <c r="G1883" s="121">
        <v>91</v>
      </c>
      <c r="H1883" t="s">
        <v>388</v>
      </c>
      <c r="I1883" t="s">
        <v>489</v>
      </c>
      <c r="J1883" t="s">
        <v>437</v>
      </c>
      <c r="K1883" t="s">
        <v>437</v>
      </c>
      <c r="L1883" s="755" t="s">
        <v>85</v>
      </c>
      <c r="M1883" t="s">
        <v>326</v>
      </c>
      <c r="N1883" s="680">
        <f t="shared" ca="1" si="124"/>
        <v>0</v>
      </c>
      <c r="O1883" s="680">
        <f t="shared" ca="1" si="124"/>
        <v>0</v>
      </c>
      <c r="P1883" s="680">
        <f t="shared" ca="1" si="124"/>
        <v>0</v>
      </c>
      <c r="Q1883" s="680">
        <f t="shared" ca="1" si="124"/>
        <v>0</v>
      </c>
      <c r="R1883" s="680">
        <f t="shared" ca="1" si="124"/>
        <v>0</v>
      </c>
      <c r="S1883" t="str">
        <f t="shared" si="125"/>
        <v>ASRCMS202202</v>
      </c>
      <c r="T1883" s="957">
        <f t="shared" si="126"/>
        <v>45230</v>
      </c>
      <c r="U1883" t="str">
        <f t="shared" si="127"/>
        <v>Unaudited</v>
      </c>
    </row>
    <row r="1884" spans="1:21" x14ac:dyDescent="0.25">
      <c r="A1884" t="s">
        <v>438</v>
      </c>
      <c r="B1884" t="s">
        <v>1380</v>
      </c>
      <c r="C1884" t="s">
        <v>1381</v>
      </c>
      <c r="D1884" s="15">
        <v>1900</v>
      </c>
      <c r="E1884" s="121">
        <v>1</v>
      </c>
      <c r="F1884" t="s">
        <v>439</v>
      </c>
      <c r="G1884" s="121">
        <v>91</v>
      </c>
      <c r="H1884" t="s">
        <v>388</v>
      </c>
      <c r="I1884" t="s">
        <v>489</v>
      </c>
      <c r="J1884" t="s">
        <v>437</v>
      </c>
      <c r="K1884" t="s">
        <v>437</v>
      </c>
      <c r="L1884" s="755" t="s">
        <v>86</v>
      </c>
      <c r="M1884" t="s">
        <v>495</v>
      </c>
      <c r="N1884" s="680">
        <f t="shared" ca="1" si="124"/>
        <v>0</v>
      </c>
      <c r="O1884" s="680">
        <f t="shared" ca="1" si="124"/>
        <v>0</v>
      </c>
      <c r="P1884" s="680">
        <f t="shared" ca="1" si="124"/>
        <v>0</v>
      </c>
      <c r="Q1884" s="680">
        <f t="shared" ca="1" si="124"/>
        <v>0</v>
      </c>
      <c r="R1884" s="680">
        <f t="shared" ca="1" si="124"/>
        <v>0</v>
      </c>
      <c r="S1884" t="str">
        <f t="shared" si="125"/>
        <v>ASRCMS202202</v>
      </c>
      <c r="T1884" s="957">
        <f t="shared" si="126"/>
        <v>45230</v>
      </c>
      <c r="U1884" t="str">
        <f t="shared" si="127"/>
        <v>Unaudited</v>
      </c>
    </row>
    <row r="1885" spans="1:21" x14ac:dyDescent="0.25">
      <c r="A1885" t="s">
        <v>438</v>
      </c>
      <c r="B1885" t="s">
        <v>1380</v>
      </c>
      <c r="C1885" t="s">
        <v>1381</v>
      </c>
      <c r="D1885" s="15">
        <v>1900</v>
      </c>
      <c r="E1885" s="121">
        <v>1</v>
      </c>
      <c r="F1885" t="s">
        <v>439</v>
      </c>
      <c r="G1885" s="121">
        <v>91</v>
      </c>
      <c r="H1885" t="s">
        <v>388</v>
      </c>
      <c r="I1885" t="s">
        <v>489</v>
      </c>
      <c r="J1885" t="s">
        <v>437</v>
      </c>
      <c r="K1885" t="s">
        <v>437</v>
      </c>
      <c r="L1885" s="755" t="s">
        <v>87</v>
      </c>
      <c r="M1885" t="s">
        <v>496</v>
      </c>
      <c r="N1885" s="680">
        <f t="shared" ca="1" si="124"/>
        <v>0</v>
      </c>
      <c r="O1885" s="680">
        <f t="shared" ca="1" si="124"/>
        <v>0</v>
      </c>
      <c r="P1885" s="680">
        <f t="shared" ca="1" si="124"/>
        <v>0</v>
      </c>
      <c r="Q1885" s="680">
        <f t="shared" ca="1" si="124"/>
        <v>0</v>
      </c>
      <c r="R1885" s="680">
        <f t="shared" ca="1" si="124"/>
        <v>0</v>
      </c>
      <c r="S1885" t="str">
        <f t="shared" si="125"/>
        <v>ASRCMS202202</v>
      </c>
      <c r="T1885" s="957">
        <f t="shared" si="126"/>
        <v>45230</v>
      </c>
      <c r="U1885" t="str">
        <f t="shared" si="127"/>
        <v>Unaudited</v>
      </c>
    </row>
    <row r="1886" spans="1:21" x14ac:dyDescent="0.25">
      <c r="A1886" t="s">
        <v>438</v>
      </c>
      <c r="B1886" t="s">
        <v>1380</v>
      </c>
      <c r="C1886" t="s">
        <v>1381</v>
      </c>
      <c r="D1886" s="15">
        <v>1900</v>
      </c>
      <c r="E1886" s="121">
        <v>1</v>
      </c>
      <c r="F1886" t="s">
        <v>439</v>
      </c>
      <c r="G1886" s="121">
        <v>91</v>
      </c>
      <c r="H1886" t="s">
        <v>388</v>
      </c>
      <c r="I1886" t="s">
        <v>489</v>
      </c>
      <c r="J1886" t="s">
        <v>437</v>
      </c>
      <c r="K1886" t="s">
        <v>437</v>
      </c>
      <c r="L1886" s="755" t="s">
        <v>214</v>
      </c>
      <c r="M1886" t="s">
        <v>497</v>
      </c>
      <c r="N1886" s="680">
        <f t="shared" ca="1" si="124"/>
        <v>0</v>
      </c>
      <c r="O1886" s="680">
        <f t="shared" ca="1" si="124"/>
        <v>0</v>
      </c>
      <c r="P1886" s="680">
        <f t="shared" ca="1" si="124"/>
        <v>0</v>
      </c>
      <c r="Q1886" s="680">
        <f t="shared" ca="1" si="124"/>
        <v>0</v>
      </c>
      <c r="R1886" s="680">
        <f t="shared" ca="1" si="124"/>
        <v>0</v>
      </c>
      <c r="S1886" t="str">
        <f t="shared" si="125"/>
        <v>ASRCMS202202</v>
      </c>
      <c r="T1886" s="957">
        <f t="shared" si="126"/>
        <v>45230</v>
      </c>
      <c r="U1886" t="str">
        <f t="shared" si="127"/>
        <v>Unaudited</v>
      </c>
    </row>
    <row r="1887" spans="1:21" x14ac:dyDescent="0.25">
      <c r="A1887" t="s">
        <v>438</v>
      </c>
      <c r="B1887" t="s">
        <v>1380</v>
      </c>
      <c r="C1887" t="s">
        <v>1381</v>
      </c>
      <c r="D1887" s="15">
        <v>1900</v>
      </c>
      <c r="E1887" s="121">
        <v>1</v>
      </c>
      <c r="F1887" t="s">
        <v>439</v>
      </c>
      <c r="G1887" s="121">
        <v>91</v>
      </c>
      <c r="H1887" t="s">
        <v>388</v>
      </c>
      <c r="I1887" t="s">
        <v>490</v>
      </c>
      <c r="J1887" t="s">
        <v>26</v>
      </c>
      <c r="K1887" t="s">
        <v>26</v>
      </c>
      <c r="L1887" s="755" t="s">
        <v>205</v>
      </c>
      <c r="M1887" t="s">
        <v>26</v>
      </c>
      <c r="N1887" s="680">
        <f t="shared" ca="1" si="124"/>
        <v>0</v>
      </c>
      <c r="O1887" s="680">
        <f t="shared" ca="1" si="124"/>
        <v>0</v>
      </c>
      <c r="P1887" s="680">
        <f t="shared" ca="1" si="124"/>
        <v>0</v>
      </c>
      <c r="Q1887" s="680">
        <f t="shared" ca="1" si="124"/>
        <v>0</v>
      </c>
      <c r="R1887" s="680">
        <f t="shared" ca="1" si="124"/>
        <v>0</v>
      </c>
      <c r="S1887" t="str">
        <f t="shared" si="125"/>
        <v>ASRCMS202202</v>
      </c>
      <c r="T1887" s="957">
        <f t="shared" si="126"/>
        <v>45230</v>
      </c>
      <c r="U1887" t="str">
        <f t="shared" si="127"/>
        <v>Unaudited</v>
      </c>
    </row>
    <row r="1888" spans="1:21" x14ac:dyDescent="0.25">
      <c r="A1888" t="s">
        <v>438</v>
      </c>
      <c r="B1888" t="s">
        <v>1380</v>
      </c>
      <c r="C1888" t="s">
        <v>1381</v>
      </c>
      <c r="D1888" s="15">
        <v>1900</v>
      </c>
      <c r="E1888" s="121">
        <v>1</v>
      </c>
      <c r="F1888" t="s">
        <v>440</v>
      </c>
      <c r="G1888" s="121">
        <v>182</v>
      </c>
      <c r="H1888" t="s">
        <v>388</v>
      </c>
      <c r="I1888" t="s">
        <v>433</v>
      </c>
      <c r="J1888" t="s">
        <v>433</v>
      </c>
      <c r="K1888" t="s">
        <v>433</v>
      </c>
      <c r="M1888" t="s">
        <v>433</v>
      </c>
      <c r="N1888" s="680">
        <f t="shared" ca="1" si="124"/>
        <v>0</v>
      </c>
      <c r="O1888" s="680">
        <f t="shared" ca="1" si="124"/>
        <v>0</v>
      </c>
      <c r="P1888" s="680">
        <f t="shared" ca="1" si="124"/>
        <v>0</v>
      </c>
      <c r="Q1888" s="680">
        <f t="shared" ca="1" si="124"/>
        <v>0</v>
      </c>
      <c r="R1888" s="680">
        <f t="shared" ca="1" si="124"/>
        <v>0</v>
      </c>
      <c r="S1888" t="str">
        <f t="shared" si="125"/>
        <v>ASRCMS202202</v>
      </c>
      <c r="T1888" s="957">
        <f t="shared" si="126"/>
        <v>45230</v>
      </c>
      <c r="U1888" t="str">
        <f t="shared" si="127"/>
        <v>Unaudited</v>
      </c>
    </row>
    <row r="1889" spans="1:21" x14ac:dyDescent="0.25">
      <c r="A1889" t="s">
        <v>438</v>
      </c>
      <c r="B1889" t="s">
        <v>1380</v>
      </c>
      <c r="C1889" t="s">
        <v>1381</v>
      </c>
      <c r="D1889" s="15">
        <v>1900</v>
      </c>
      <c r="E1889" s="121">
        <v>1</v>
      </c>
      <c r="F1889" t="s">
        <v>440</v>
      </c>
      <c r="G1889" s="121">
        <v>182</v>
      </c>
      <c r="H1889" t="s">
        <v>388</v>
      </c>
      <c r="I1889" t="s">
        <v>488</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ASRCMS202202</v>
      </c>
      <c r="T1889" s="957">
        <f t="shared" si="126"/>
        <v>45230</v>
      </c>
      <c r="U1889" t="str">
        <f t="shared" si="127"/>
        <v>Unaudited</v>
      </c>
    </row>
    <row r="1890" spans="1:21" x14ac:dyDescent="0.25">
      <c r="A1890" t="s">
        <v>438</v>
      </c>
      <c r="B1890" t="s">
        <v>1380</v>
      </c>
      <c r="C1890" t="s">
        <v>1381</v>
      </c>
      <c r="D1890" s="15">
        <v>1900</v>
      </c>
      <c r="E1890" s="121">
        <v>1</v>
      </c>
      <c r="F1890" t="s">
        <v>440</v>
      </c>
      <c r="G1890" s="121">
        <v>182</v>
      </c>
      <c r="H1890" t="s">
        <v>388</v>
      </c>
      <c r="I1890" t="s">
        <v>488</v>
      </c>
      <c r="J1890" t="s">
        <v>12</v>
      </c>
      <c r="K1890" t="s">
        <v>223</v>
      </c>
      <c r="L1890" s="755">
        <v>1.2</v>
      </c>
      <c r="M1890" t="s">
        <v>223</v>
      </c>
      <c r="N1890" s="680">
        <f t="shared" ca="1" si="124"/>
        <v>0</v>
      </c>
      <c r="O1890" s="680">
        <f t="shared" ca="1" si="124"/>
        <v>0</v>
      </c>
      <c r="P1890" s="680">
        <f t="shared" ca="1" si="124"/>
        <v>0</v>
      </c>
      <c r="Q1890" s="680">
        <f t="shared" ca="1" si="124"/>
        <v>0</v>
      </c>
      <c r="R1890" s="680">
        <f t="shared" ca="1" si="124"/>
        <v>0</v>
      </c>
      <c r="S1890" t="str">
        <f t="shared" si="125"/>
        <v>ASRCMS202202</v>
      </c>
      <c r="T1890" s="957">
        <f t="shared" si="126"/>
        <v>45230</v>
      </c>
      <c r="U1890" t="str">
        <f t="shared" si="127"/>
        <v>Unaudited</v>
      </c>
    </row>
    <row r="1891" spans="1:21" x14ac:dyDescent="0.25">
      <c r="A1891" t="s">
        <v>438</v>
      </c>
      <c r="B1891" t="s">
        <v>1380</v>
      </c>
      <c r="C1891" t="s">
        <v>1381</v>
      </c>
      <c r="D1891" s="15">
        <v>1900</v>
      </c>
      <c r="E1891" s="121">
        <v>1</v>
      </c>
      <c r="F1891" t="s">
        <v>440</v>
      </c>
      <c r="G1891" s="121">
        <v>182</v>
      </c>
      <c r="H1891" t="s">
        <v>388</v>
      </c>
      <c r="I1891" t="s">
        <v>488</v>
      </c>
      <c r="J1891" t="s">
        <v>12</v>
      </c>
      <c r="K1891" t="s">
        <v>1318</v>
      </c>
      <c r="L1891" s="755" t="s">
        <v>1314</v>
      </c>
      <c r="M1891" t="s">
        <v>1318</v>
      </c>
      <c r="N1891" s="680">
        <f t="shared" ca="1" si="124"/>
        <v>0</v>
      </c>
      <c r="O1891" s="680">
        <f t="shared" ca="1" si="124"/>
        <v>0</v>
      </c>
      <c r="P1891" s="680">
        <f t="shared" ca="1" si="124"/>
        <v>0</v>
      </c>
      <c r="Q1891" s="680">
        <f t="shared" ca="1" si="124"/>
        <v>0</v>
      </c>
      <c r="R1891" s="680">
        <f t="shared" ca="1" si="124"/>
        <v>0</v>
      </c>
      <c r="S1891" t="str">
        <f t="shared" si="125"/>
        <v>ASRCMS202202</v>
      </c>
      <c r="T1891" s="957">
        <f t="shared" si="126"/>
        <v>45230</v>
      </c>
      <c r="U1891" t="str">
        <f t="shared" si="127"/>
        <v>Unaudited</v>
      </c>
    </row>
    <row r="1892" spans="1:21" x14ac:dyDescent="0.25">
      <c r="A1892" t="s">
        <v>438</v>
      </c>
      <c r="B1892" t="s">
        <v>1380</v>
      </c>
      <c r="C1892" t="s">
        <v>1381</v>
      </c>
      <c r="D1892" s="15">
        <v>1900</v>
      </c>
      <c r="E1892" s="121">
        <v>1</v>
      </c>
      <c r="F1892" t="s">
        <v>440</v>
      </c>
      <c r="G1892" s="121">
        <v>182</v>
      </c>
      <c r="H1892" t="s">
        <v>388</v>
      </c>
      <c r="I1892" t="s">
        <v>488</v>
      </c>
      <c r="J1892" t="s">
        <v>12</v>
      </c>
      <c r="K1892" t="s">
        <v>1320</v>
      </c>
      <c r="L1892" s="755" t="s">
        <v>1319</v>
      </c>
      <c r="M1892" t="s">
        <v>1320</v>
      </c>
      <c r="N1892" s="680">
        <f t="shared" ca="1" si="124"/>
        <v>0</v>
      </c>
      <c r="O1892" s="680">
        <f t="shared" ca="1" si="124"/>
        <v>0</v>
      </c>
      <c r="P1892" s="680">
        <f t="shared" ca="1" si="124"/>
        <v>0</v>
      </c>
      <c r="Q1892" s="680">
        <f t="shared" ca="1" si="124"/>
        <v>0</v>
      </c>
      <c r="R1892" s="680">
        <f t="shared" ca="1" si="124"/>
        <v>0</v>
      </c>
      <c r="S1892" t="str">
        <f t="shared" si="125"/>
        <v>ASRCMS202202</v>
      </c>
      <c r="T1892" s="957">
        <f t="shared" si="126"/>
        <v>45230</v>
      </c>
      <c r="U1892" t="str">
        <f t="shared" si="127"/>
        <v>Unaudited</v>
      </c>
    </row>
    <row r="1893" spans="1:21" x14ac:dyDescent="0.25">
      <c r="A1893" t="s">
        <v>438</v>
      </c>
      <c r="B1893" t="s">
        <v>1380</v>
      </c>
      <c r="C1893" t="s">
        <v>1381</v>
      </c>
      <c r="D1893" s="15">
        <v>1900</v>
      </c>
      <c r="E1893" s="121">
        <v>1</v>
      </c>
      <c r="F1893" t="s">
        <v>440</v>
      </c>
      <c r="G1893" s="121">
        <v>182</v>
      </c>
      <c r="H1893" t="s">
        <v>388</v>
      </c>
      <c r="I1893" t="s">
        <v>488</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ASRCMS202202</v>
      </c>
      <c r="T1893" s="957">
        <f t="shared" si="126"/>
        <v>45230</v>
      </c>
      <c r="U1893" t="str">
        <f t="shared" si="127"/>
        <v>Unaudited</v>
      </c>
    </row>
    <row r="1894" spans="1:21" x14ac:dyDescent="0.25">
      <c r="A1894" t="s">
        <v>438</v>
      </c>
      <c r="B1894" t="s">
        <v>1380</v>
      </c>
      <c r="C1894" t="s">
        <v>1381</v>
      </c>
      <c r="D1894" s="15">
        <v>1900</v>
      </c>
      <c r="E1894" s="121">
        <v>1</v>
      </c>
      <c r="F1894" t="s">
        <v>440</v>
      </c>
      <c r="G1894" s="121">
        <v>182</v>
      </c>
      <c r="H1894" t="s">
        <v>388</v>
      </c>
      <c r="I1894" t="s">
        <v>489</v>
      </c>
      <c r="J1894" t="s">
        <v>434</v>
      </c>
      <c r="K1894" t="s">
        <v>791</v>
      </c>
      <c r="L1894" s="755">
        <v>2.1</v>
      </c>
      <c r="M1894" t="s">
        <v>726</v>
      </c>
      <c r="N1894" s="680">
        <f t="shared" ca="1" si="124"/>
        <v>0</v>
      </c>
      <c r="O1894" s="680">
        <f t="shared" ca="1" si="124"/>
        <v>0</v>
      </c>
      <c r="P1894" s="680">
        <f t="shared" ca="1" si="124"/>
        <v>0</v>
      </c>
      <c r="Q1894" s="680">
        <f t="shared" ca="1" si="124"/>
        <v>0</v>
      </c>
      <c r="R1894" s="680">
        <f t="shared" ca="1" si="124"/>
        <v>0</v>
      </c>
      <c r="S1894" t="str">
        <f t="shared" si="125"/>
        <v>ASRCMS202202</v>
      </c>
      <c r="T1894" s="957">
        <f t="shared" si="126"/>
        <v>45230</v>
      </c>
      <c r="U1894" t="str">
        <f t="shared" si="127"/>
        <v>Unaudited</v>
      </c>
    </row>
    <row r="1895" spans="1:21" x14ac:dyDescent="0.25">
      <c r="A1895" t="s">
        <v>438</v>
      </c>
      <c r="B1895" t="s">
        <v>1380</v>
      </c>
      <c r="C1895" t="s">
        <v>1381</v>
      </c>
      <c r="D1895" s="15">
        <v>1900</v>
      </c>
      <c r="E1895" s="121">
        <v>1</v>
      </c>
      <c r="F1895" t="s">
        <v>440</v>
      </c>
      <c r="G1895" s="121">
        <v>182</v>
      </c>
      <c r="H1895" t="s">
        <v>388</v>
      </c>
      <c r="I1895" t="s">
        <v>489</v>
      </c>
      <c r="J1895" t="s">
        <v>434</v>
      </c>
      <c r="K1895" t="s">
        <v>791</v>
      </c>
      <c r="L1895" s="755">
        <v>2.2000000000000002</v>
      </c>
      <c r="M1895" t="s">
        <v>727</v>
      </c>
      <c r="N1895" s="680">
        <f t="shared" ca="1" si="124"/>
        <v>0</v>
      </c>
      <c r="O1895" s="680">
        <f t="shared" ca="1" si="124"/>
        <v>0</v>
      </c>
      <c r="P1895" s="680">
        <f t="shared" ca="1" si="124"/>
        <v>0</v>
      </c>
      <c r="Q1895" s="680">
        <f t="shared" ca="1" si="124"/>
        <v>0</v>
      </c>
      <c r="R1895" s="680">
        <f t="shared" ca="1" si="124"/>
        <v>0</v>
      </c>
      <c r="S1895" t="str">
        <f t="shared" si="125"/>
        <v>ASRCMS202202</v>
      </c>
      <c r="T1895" s="957">
        <f t="shared" si="126"/>
        <v>45230</v>
      </c>
      <c r="U1895" t="str">
        <f t="shared" si="127"/>
        <v>Unaudited</v>
      </c>
    </row>
    <row r="1896" spans="1:21" x14ac:dyDescent="0.25">
      <c r="A1896" t="s">
        <v>438</v>
      </c>
      <c r="B1896" t="s">
        <v>1380</v>
      </c>
      <c r="C1896" t="s">
        <v>1381</v>
      </c>
      <c r="D1896" s="15">
        <v>1900</v>
      </c>
      <c r="E1896" s="121">
        <v>1</v>
      </c>
      <c r="F1896" t="s">
        <v>440</v>
      </c>
      <c r="G1896" s="121">
        <v>182</v>
      </c>
      <c r="H1896" t="s">
        <v>388</v>
      </c>
      <c r="I1896" t="s">
        <v>489</v>
      </c>
      <c r="J1896" t="s">
        <v>434</v>
      </c>
      <c r="K1896" t="s">
        <v>791</v>
      </c>
      <c r="L1896" s="755">
        <v>2.2999999999999998</v>
      </c>
      <c r="M1896" t="s">
        <v>728</v>
      </c>
      <c r="N1896" s="680">
        <f t="shared" ca="1" si="124"/>
        <v>0</v>
      </c>
      <c r="O1896" s="680">
        <f t="shared" ca="1" si="124"/>
        <v>0</v>
      </c>
      <c r="P1896" s="680">
        <f t="shared" ca="1" si="124"/>
        <v>0</v>
      </c>
      <c r="Q1896" s="680">
        <f t="shared" ca="1" si="124"/>
        <v>0</v>
      </c>
      <c r="R1896" s="680">
        <f t="shared" ca="1" si="124"/>
        <v>0</v>
      </c>
      <c r="S1896" t="str">
        <f t="shared" si="125"/>
        <v>ASRCMS202202</v>
      </c>
      <c r="T1896" s="957">
        <f t="shared" si="126"/>
        <v>45230</v>
      </c>
      <c r="U1896" t="str">
        <f t="shared" si="127"/>
        <v>Unaudited</v>
      </c>
    </row>
    <row r="1897" spans="1:21" x14ac:dyDescent="0.25">
      <c r="A1897" t="s">
        <v>438</v>
      </c>
      <c r="B1897" t="s">
        <v>1380</v>
      </c>
      <c r="C1897" t="s">
        <v>1381</v>
      </c>
      <c r="D1897" s="15">
        <v>1900</v>
      </c>
      <c r="E1897" s="121">
        <v>1</v>
      </c>
      <c r="F1897" t="s">
        <v>440</v>
      </c>
      <c r="G1897" s="121">
        <v>182</v>
      </c>
      <c r="H1897" t="s">
        <v>388</v>
      </c>
      <c r="I1897" t="s">
        <v>489</v>
      </c>
      <c r="J1897" t="s">
        <v>434</v>
      </c>
      <c r="K1897" t="s">
        <v>791</v>
      </c>
      <c r="L1897" s="755">
        <v>2.4</v>
      </c>
      <c r="M1897" t="s">
        <v>729</v>
      </c>
      <c r="N1897" s="680">
        <f t="shared" ca="1" si="124"/>
        <v>0</v>
      </c>
      <c r="O1897" s="680">
        <f t="shared" ca="1" si="124"/>
        <v>0</v>
      </c>
      <c r="P1897" s="680">
        <f t="shared" ca="1" si="124"/>
        <v>0</v>
      </c>
      <c r="Q1897" s="680">
        <f t="shared" ca="1" si="124"/>
        <v>0</v>
      </c>
      <c r="R1897" s="680">
        <f t="shared" ca="1" si="124"/>
        <v>0</v>
      </c>
      <c r="S1897" t="str">
        <f t="shared" si="125"/>
        <v>ASRCMS202202</v>
      </c>
      <c r="T1897" s="957">
        <f t="shared" si="126"/>
        <v>45230</v>
      </c>
      <c r="U1897" t="str">
        <f t="shared" si="127"/>
        <v>Unaudited</v>
      </c>
    </row>
    <row r="1898" spans="1:21" x14ac:dyDescent="0.25">
      <c r="A1898" t="s">
        <v>438</v>
      </c>
      <c r="B1898" t="s">
        <v>1380</v>
      </c>
      <c r="C1898" t="s">
        <v>1381</v>
      </c>
      <c r="D1898" s="15">
        <v>1900</v>
      </c>
      <c r="E1898" s="121">
        <v>1</v>
      </c>
      <c r="F1898" t="s">
        <v>440</v>
      </c>
      <c r="G1898" s="121">
        <v>182</v>
      </c>
      <c r="H1898" t="s">
        <v>388</v>
      </c>
      <c r="I1898" t="s">
        <v>489</v>
      </c>
      <c r="J1898" t="s">
        <v>434</v>
      </c>
      <c r="K1898" t="s">
        <v>791</v>
      </c>
      <c r="L1898" s="755">
        <v>2.5</v>
      </c>
      <c r="M1898" t="s">
        <v>771</v>
      </c>
      <c r="N1898" s="680">
        <f t="shared" ca="1" si="124"/>
        <v>0</v>
      </c>
      <c r="O1898" s="680">
        <f t="shared" ca="1" si="124"/>
        <v>0</v>
      </c>
      <c r="P1898" s="680">
        <f t="shared" ca="1" si="124"/>
        <v>0</v>
      </c>
      <c r="Q1898" s="680">
        <f t="shared" ca="1" si="124"/>
        <v>0</v>
      </c>
      <c r="R1898" s="680">
        <f t="shared" ca="1" si="124"/>
        <v>0</v>
      </c>
      <c r="S1898" t="str">
        <f t="shared" si="125"/>
        <v>ASRCMS202202</v>
      </c>
      <c r="T1898" s="957">
        <f t="shared" si="126"/>
        <v>45230</v>
      </c>
      <c r="U1898" t="str">
        <f t="shared" si="127"/>
        <v>Unaudited</v>
      </c>
    </row>
    <row r="1899" spans="1:21" x14ac:dyDescent="0.25">
      <c r="A1899" t="s">
        <v>438</v>
      </c>
      <c r="B1899" t="s">
        <v>1380</v>
      </c>
      <c r="C1899" t="s">
        <v>1381</v>
      </c>
      <c r="D1899" s="15">
        <v>1900</v>
      </c>
      <c r="E1899" s="121">
        <v>1</v>
      </c>
      <c r="F1899" t="s">
        <v>440</v>
      </c>
      <c r="G1899" s="121">
        <v>182</v>
      </c>
      <c r="H1899" t="s">
        <v>388</v>
      </c>
      <c r="I1899" t="s">
        <v>489</v>
      </c>
      <c r="J1899" t="s">
        <v>434</v>
      </c>
      <c r="K1899" t="s">
        <v>791</v>
      </c>
      <c r="L1899" s="755">
        <v>2.6</v>
      </c>
      <c r="M1899" t="s">
        <v>187</v>
      </c>
      <c r="N1899" s="680">
        <f t="shared" ca="1" si="124"/>
        <v>0</v>
      </c>
      <c r="O1899" s="680">
        <f t="shared" ca="1" si="124"/>
        <v>0</v>
      </c>
      <c r="P1899" s="680">
        <f t="shared" ca="1" si="124"/>
        <v>0</v>
      </c>
      <c r="Q1899" s="680">
        <f t="shared" ca="1" si="124"/>
        <v>0</v>
      </c>
      <c r="R1899" s="680">
        <f t="shared" ca="1" si="124"/>
        <v>0</v>
      </c>
      <c r="S1899" t="str">
        <f t="shared" si="125"/>
        <v>ASRCMS202202</v>
      </c>
      <c r="T1899" s="957">
        <f t="shared" si="126"/>
        <v>45230</v>
      </c>
      <c r="U1899" t="str">
        <f t="shared" si="127"/>
        <v>Unaudited</v>
      </c>
    </row>
    <row r="1900" spans="1:21" x14ac:dyDescent="0.25">
      <c r="A1900" t="s">
        <v>438</v>
      </c>
      <c r="B1900" t="s">
        <v>1380</v>
      </c>
      <c r="C1900" t="s">
        <v>1381</v>
      </c>
      <c r="D1900" s="15">
        <v>1900</v>
      </c>
      <c r="E1900" s="121">
        <v>1</v>
      </c>
      <c r="F1900" t="s">
        <v>440</v>
      </c>
      <c r="G1900" s="121">
        <v>182</v>
      </c>
      <c r="H1900" t="s">
        <v>388</v>
      </c>
      <c r="I1900" t="s">
        <v>489</v>
      </c>
      <c r="J1900" t="s">
        <v>434</v>
      </c>
      <c r="K1900" t="s">
        <v>791</v>
      </c>
      <c r="L1900" s="755">
        <v>2.7</v>
      </c>
      <c r="M1900" t="s">
        <v>792</v>
      </c>
      <c r="N1900" s="680">
        <f t="shared" ca="1" si="124"/>
        <v>0</v>
      </c>
      <c r="O1900" s="680">
        <f t="shared" ca="1" si="124"/>
        <v>0</v>
      </c>
      <c r="P1900" s="680">
        <f t="shared" ca="1" si="124"/>
        <v>0</v>
      </c>
      <c r="Q1900" s="680">
        <f t="shared" ca="1" si="124"/>
        <v>0</v>
      </c>
      <c r="R1900" s="680">
        <f t="shared" ca="1" si="124"/>
        <v>0</v>
      </c>
      <c r="S1900" t="str">
        <f t="shared" si="125"/>
        <v>ASRCMS202202</v>
      </c>
      <c r="T1900" s="957">
        <f t="shared" si="126"/>
        <v>45230</v>
      </c>
      <c r="U1900" t="str">
        <f t="shared" si="127"/>
        <v>Unaudited</v>
      </c>
    </row>
    <row r="1901" spans="1:21" x14ac:dyDescent="0.25">
      <c r="A1901" t="s">
        <v>438</v>
      </c>
      <c r="B1901" t="s">
        <v>1380</v>
      </c>
      <c r="C1901" t="s">
        <v>1381</v>
      </c>
      <c r="D1901" s="15">
        <v>1900</v>
      </c>
      <c r="E1901" s="121">
        <v>1</v>
      </c>
      <c r="F1901" t="s">
        <v>440</v>
      </c>
      <c r="G1901" s="121">
        <v>182</v>
      </c>
      <c r="H1901" t="s">
        <v>388</v>
      </c>
      <c r="I1901" t="s">
        <v>489</v>
      </c>
      <c r="J1901" t="s">
        <v>434</v>
      </c>
      <c r="K1901" t="s">
        <v>791</v>
      </c>
      <c r="L1901" s="755">
        <v>2.8</v>
      </c>
      <c r="M1901" t="s">
        <v>793</v>
      </c>
      <c r="N1901" s="680">
        <f t="shared" ca="1" si="124"/>
        <v>0</v>
      </c>
      <c r="O1901" s="680">
        <f t="shared" ca="1" si="124"/>
        <v>0</v>
      </c>
      <c r="P1901" s="680">
        <f t="shared" ca="1" si="124"/>
        <v>0</v>
      </c>
      <c r="Q1901" s="680">
        <f t="shared" ca="1" si="124"/>
        <v>0</v>
      </c>
      <c r="R1901" s="680">
        <f t="shared" ca="1" si="124"/>
        <v>0</v>
      </c>
      <c r="S1901" t="str">
        <f t="shared" si="125"/>
        <v>ASRCMS202202</v>
      </c>
      <c r="T1901" s="957">
        <f t="shared" si="126"/>
        <v>45230</v>
      </c>
      <c r="U1901" t="str">
        <f t="shared" si="127"/>
        <v>Unaudited</v>
      </c>
    </row>
    <row r="1902" spans="1:21" x14ac:dyDescent="0.25">
      <c r="A1902" t="s">
        <v>438</v>
      </c>
      <c r="B1902" t="s">
        <v>1380</v>
      </c>
      <c r="C1902" t="s">
        <v>1381</v>
      </c>
      <c r="D1902" s="15">
        <v>1900</v>
      </c>
      <c r="E1902" s="121">
        <v>1</v>
      </c>
      <c r="F1902" t="s">
        <v>440</v>
      </c>
      <c r="G1902" s="121">
        <v>182</v>
      </c>
      <c r="H1902" t="s">
        <v>388</v>
      </c>
      <c r="I1902" t="s">
        <v>489</v>
      </c>
      <c r="J1902" t="s">
        <v>434</v>
      </c>
      <c r="K1902" t="s">
        <v>791</v>
      </c>
      <c r="L1902" s="755">
        <v>2.9</v>
      </c>
      <c r="M1902" t="s">
        <v>774</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ASRCMS202202</v>
      </c>
      <c r="T1902" s="957">
        <f t="shared" si="126"/>
        <v>45230</v>
      </c>
      <c r="U1902" t="str">
        <f t="shared" si="127"/>
        <v>Unaudited</v>
      </c>
    </row>
    <row r="1903" spans="1:21" x14ac:dyDescent="0.25">
      <c r="A1903" t="s">
        <v>438</v>
      </c>
      <c r="B1903" t="s">
        <v>1380</v>
      </c>
      <c r="C1903" t="s">
        <v>1381</v>
      </c>
      <c r="D1903" s="15">
        <v>1900</v>
      </c>
      <c r="E1903" s="121">
        <v>1</v>
      </c>
      <c r="F1903" t="s">
        <v>440</v>
      </c>
      <c r="G1903" s="121">
        <v>182</v>
      </c>
      <c r="H1903" t="s">
        <v>388</v>
      </c>
      <c r="I1903" t="s">
        <v>489</v>
      </c>
      <c r="J1903" t="s">
        <v>434</v>
      </c>
      <c r="K1903" t="s">
        <v>224</v>
      </c>
      <c r="L1903" s="755">
        <v>2.11</v>
      </c>
      <c r="M1903" t="s">
        <v>229</v>
      </c>
      <c r="N1903" s="680">
        <f t="shared" ca="1" si="128"/>
        <v>0</v>
      </c>
      <c r="O1903" s="680">
        <f t="shared" ca="1" si="128"/>
        <v>0</v>
      </c>
      <c r="P1903" s="680">
        <f t="shared" ca="1" si="128"/>
        <v>0</v>
      </c>
      <c r="Q1903" s="680">
        <f t="shared" ca="1" si="128"/>
        <v>0</v>
      </c>
      <c r="R1903" s="680">
        <f t="shared" ca="1" si="128"/>
        <v>0</v>
      </c>
      <c r="S1903" t="str">
        <f t="shared" si="125"/>
        <v>ASRCMS202202</v>
      </c>
      <c r="T1903" s="957">
        <f t="shared" si="126"/>
        <v>45230</v>
      </c>
      <c r="U1903" t="str">
        <f t="shared" si="127"/>
        <v>Unaudited</v>
      </c>
    </row>
    <row r="1904" spans="1:21" x14ac:dyDescent="0.25">
      <c r="A1904" t="s">
        <v>438</v>
      </c>
      <c r="B1904" t="s">
        <v>1380</v>
      </c>
      <c r="C1904" t="s">
        <v>1381</v>
      </c>
      <c r="D1904" s="15">
        <v>1900</v>
      </c>
      <c r="E1904" s="121">
        <v>1</v>
      </c>
      <c r="F1904" t="s">
        <v>440</v>
      </c>
      <c r="G1904" s="121">
        <v>182</v>
      </c>
      <c r="H1904" t="s">
        <v>388</v>
      </c>
      <c r="I1904" t="s">
        <v>489</v>
      </c>
      <c r="J1904" t="s">
        <v>434</v>
      </c>
      <c r="K1904" t="s">
        <v>224</v>
      </c>
      <c r="L1904" s="755">
        <v>2.12</v>
      </c>
      <c r="M1904" t="s">
        <v>555</v>
      </c>
      <c r="N1904" s="680">
        <f t="shared" ca="1" si="128"/>
        <v>0</v>
      </c>
      <c r="O1904" s="680">
        <f t="shared" ca="1" si="128"/>
        <v>0</v>
      </c>
      <c r="P1904" s="680">
        <f t="shared" ca="1" si="128"/>
        <v>0</v>
      </c>
      <c r="Q1904" s="680">
        <f t="shared" ca="1" si="128"/>
        <v>0</v>
      </c>
      <c r="R1904" s="680">
        <f t="shared" ca="1" si="128"/>
        <v>0</v>
      </c>
      <c r="S1904" t="str">
        <f t="shared" si="125"/>
        <v>ASRCMS202202</v>
      </c>
      <c r="T1904" s="957">
        <f t="shared" si="126"/>
        <v>45230</v>
      </c>
      <c r="U1904" t="str">
        <f t="shared" si="127"/>
        <v>Unaudited</v>
      </c>
    </row>
    <row r="1905" spans="1:21" x14ac:dyDescent="0.25">
      <c r="A1905" t="s">
        <v>438</v>
      </c>
      <c r="B1905" t="s">
        <v>1380</v>
      </c>
      <c r="C1905" t="s">
        <v>1381</v>
      </c>
      <c r="D1905" s="15">
        <v>1900</v>
      </c>
      <c r="E1905" s="121">
        <v>1</v>
      </c>
      <c r="F1905" t="s">
        <v>440</v>
      </c>
      <c r="G1905" s="121">
        <v>182</v>
      </c>
      <c r="H1905" t="s">
        <v>388</v>
      </c>
      <c r="I1905" t="s">
        <v>489</v>
      </c>
      <c r="J1905" t="s">
        <v>434</v>
      </c>
      <c r="K1905" t="s">
        <v>224</v>
      </c>
      <c r="L1905" s="755">
        <v>2.13</v>
      </c>
      <c r="M1905" t="s">
        <v>230</v>
      </c>
      <c r="N1905" s="680">
        <f t="shared" ca="1" si="128"/>
        <v>0</v>
      </c>
      <c r="O1905" s="680">
        <f t="shared" ca="1" si="128"/>
        <v>0</v>
      </c>
      <c r="P1905" s="680">
        <f t="shared" ca="1" si="128"/>
        <v>0</v>
      </c>
      <c r="Q1905" s="680">
        <f t="shared" ca="1" si="128"/>
        <v>0</v>
      </c>
      <c r="R1905" s="680">
        <f t="shared" ca="1" si="128"/>
        <v>0</v>
      </c>
      <c r="S1905" t="str">
        <f t="shared" si="125"/>
        <v>ASRCMS202202</v>
      </c>
      <c r="T1905" s="957">
        <f t="shared" si="126"/>
        <v>45230</v>
      </c>
      <c r="U1905" t="str">
        <f t="shared" si="127"/>
        <v>Unaudited</v>
      </c>
    </row>
    <row r="1906" spans="1:21" x14ac:dyDescent="0.25">
      <c r="A1906" t="s">
        <v>438</v>
      </c>
      <c r="B1906" t="s">
        <v>1380</v>
      </c>
      <c r="C1906" t="s">
        <v>1381</v>
      </c>
      <c r="D1906" s="15">
        <v>1900</v>
      </c>
      <c r="E1906" s="121">
        <v>1</v>
      </c>
      <c r="F1906" t="s">
        <v>440</v>
      </c>
      <c r="G1906" s="121">
        <v>182</v>
      </c>
      <c r="H1906" t="s">
        <v>388</v>
      </c>
      <c r="I1906" t="s">
        <v>489</v>
      </c>
      <c r="J1906" t="s">
        <v>434</v>
      </c>
      <c r="K1906" t="s">
        <v>224</v>
      </c>
      <c r="L1906" s="755">
        <v>2.14</v>
      </c>
      <c r="M1906" t="s">
        <v>559</v>
      </c>
      <c r="N1906" s="680">
        <f t="shared" ca="1" si="128"/>
        <v>0</v>
      </c>
      <c r="O1906" s="680">
        <f t="shared" ca="1" si="128"/>
        <v>0</v>
      </c>
      <c r="P1906" s="680">
        <f t="shared" ca="1" si="128"/>
        <v>0</v>
      </c>
      <c r="Q1906" s="680">
        <f t="shared" ca="1" si="128"/>
        <v>0</v>
      </c>
      <c r="R1906" s="680">
        <f t="shared" ca="1" si="128"/>
        <v>0</v>
      </c>
      <c r="S1906" t="str">
        <f t="shared" si="125"/>
        <v>ASRCMS202202</v>
      </c>
      <c r="T1906" s="957">
        <f t="shared" si="126"/>
        <v>45230</v>
      </c>
      <c r="U1906" t="str">
        <f t="shared" si="127"/>
        <v>Unaudited</v>
      </c>
    </row>
    <row r="1907" spans="1:21" x14ac:dyDescent="0.25">
      <c r="A1907" t="s">
        <v>438</v>
      </c>
      <c r="B1907" t="s">
        <v>1380</v>
      </c>
      <c r="C1907" t="s">
        <v>1381</v>
      </c>
      <c r="D1907" s="15">
        <v>1900</v>
      </c>
      <c r="E1907" s="121">
        <v>1</v>
      </c>
      <c r="F1907" t="s">
        <v>440</v>
      </c>
      <c r="G1907" s="121">
        <v>182</v>
      </c>
      <c r="H1907" t="s">
        <v>388</v>
      </c>
      <c r="I1907" t="s">
        <v>489</v>
      </c>
      <c r="J1907" t="s">
        <v>434</v>
      </c>
      <c r="K1907" t="s">
        <v>224</v>
      </c>
      <c r="L1907" s="755">
        <v>2.15</v>
      </c>
      <c r="M1907" t="s">
        <v>20</v>
      </c>
      <c r="N1907" s="680">
        <f t="shared" ca="1" si="128"/>
        <v>0</v>
      </c>
      <c r="O1907" s="680">
        <f t="shared" ca="1" si="128"/>
        <v>0</v>
      </c>
      <c r="P1907" s="680">
        <f t="shared" ca="1" si="128"/>
        <v>0</v>
      </c>
      <c r="Q1907" s="680">
        <f t="shared" ca="1" si="128"/>
        <v>0</v>
      </c>
      <c r="R1907" s="680">
        <f t="shared" ca="1" si="128"/>
        <v>0</v>
      </c>
      <c r="S1907" t="str">
        <f t="shared" si="125"/>
        <v>ASRCMS202202</v>
      </c>
      <c r="T1907" s="957">
        <f t="shared" si="126"/>
        <v>45230</v>
      </c>
      <c r="U1907" t="str">
        <f t="shared" si="127"/>
        <v>Unaudited</v>
      </c>
    </row>
    <row r="1908" spans="1:21" x14ac:dyDescent="0.25">
      <c r="A1908" t="s">
        <v>438</v>
      </c>
      <c r="B1908" t="s">
        <v>1380</v>
      </c>
      <c r="C1908" t="s">
        <v>1381</v>
      </c>
      <c r="D1908" s="15">
        <v>1900</v>
      </c>
      <c r="E1908" s="121">
        <v>1</v>
      </c>
      <c r="F1908" t="s">
        <v>440</v>
      </c>
      <c r="G1908" s="121">
        <v>182</v>
      </c>
      <c r="H1908" t="s">
        <v>388</v>
      </c>
      <c r="I1908" t="s">
        <v>489</v>
      </c>
      <c r="J1908" t="s">
        <v>434</v>
      </c>
      <c r="K1908" t="s">
        <v>224</v>
      </c>
      <c r="L1908" s="755">
        <v>2.16</v>
      </c>
      <c r="M1908" t="s">
        <v>794</v>
      </c>
      <c r="N1908" s="680">
        <f t="shared" ca="1" si="128"/>
        <v>0</v>
      </c>
      <c r="O1908" s="680">
        <f t="shared" ca="1" si="128"/>
        <v>0</v>
      </c>
      <c r="P1908" s="680">
        <f t="shared" ca="1" si="128"/>
        <v>0</v>
      </c>
      <c r="Q1908" s="680">
        <f t="shared" ca="1" si="128"/>
        <v>0</v>
      </c>
      <c r="R1908" s="680">
        <f t="shared" ca="1" si="128"/>
        <v>0</v>
      </c>
      <c r="S1908" t="str">
        <f t="shared" si="125"/>
        <v>ASRCMS202202</v>
      </c>
      <c r="T1908" s="957">
        <f t="shared" si="126"/>
        <v>45230</v>
      </c>
      <c r="U1908" t="str">
        <f t="shared" si="127"/>
        <v>Unaudited</v>
      </c>
    </row>
    <row r="1909" spans="1:21" x14ac:dyDescent="0.25">
      <c r="A1909" t="s">
        <v>438</v>
      </c>
      <c r="B1909" t="s">
        <v>1380</v>
      </c>
      <c r="C1909" t="s">
        <v>1381</v>
      </c>
      <c r="D1909" s="15">
        <v>1900</v>
      </c>
      <c r="E1909" s="121">
        <v>1</v>
      </c>
      <c r="F1909" t="s">
        <v>440</v>
      </c>
      <c r="G1909" s="121">
        <v>182</v>
      </c>
      <c r="H1909" t="s">
        <v>388</v>
      </c>
      <c r="I1909" t="s">
        <v>489</v>
      </c>
      <c r="J1909" t="s">
        <v>434</v>
      </c>
      <c r="K1909" t="s">
        <v>224</v>
      </c>
      <c r="L1909" s="755">
        <v>2.17</v>
      </c>
      <c r="M1909" t="s">
        <v>1047</v>
      </c>
      <c r="N1909" s="680">
        <f t="shared" ca="1" si="128"/>
        <v>0</v>
      </c>
      <c r="O1909" s="680">
        <f t="shared" ca="1" si="128"/>
        <v>0</v>
      </c>
      <c r="P1909" s="680">
        <f t="shared" ca="1" si="128"/>
        <v>0</v>
      </c>
      <c r="Q1909" s="680">
        <f t="shared" ca="1" si="128"/>
        <v>0</v>
      </c>
      <c r="R1909" s="680">
        <f t="shared" ca="1" si="128"/>
        <v>0</v>
      </c>
      <c r="S1909" t="str">
        <f t="shared" si="125"/>
        <v>ASRCMS202202</v>
      </c>
      <c r="T1909" s="957">
        <f t="shared" si="126"/>
        <v>45230</v>
      </c>
      <c r="U1909" t="str">
        <f t="shared" si="127"/>
        <v>Unaudited</v>
      </c>
    </row>
    <row r="1910" spans="1:21" x14ac:dyDescent="0.25">
      <c r="A1910" t="s">
        <v>438</v>
      </c>
      <c r="B1910" t="s">
        <v>1380</v>
      </c>
      <c r="C1910" t="s">
        <v>1381</v>
      </c>
      <c r="D1910" s="15">
        <v>1900</v>
      </c>
      <c r="E1910" s="121">
        <v>1</v>
      </c>
      <c r="F1910" t="s">
        <v>440</v>
      </c>
      <c r="G1910" s="121">
        <v>182</v>
      </c>
      <c r="H1910" t="s">
        <v>388</v>
      </c>
      <c r="I1910" t="s">
        <v>489</v>
      </c>
      <c r="J1910" t="s">
        <v>434</v>
      </c>
      <c r="K1910" t="s">
        <v>224</v>
      </c>
      <c r="L1910" s="755">
        <v>2.1800000000000002</v>
      </c>
      <c r="M1910" t="s">
        <v>651</v>
      </c>
      <c r="N1910" s="680">
        <f t="shared" ca="1" si="128"/>
        <v>0</v>
      </c>
      <c r="O1910" s="680">
        <f t="shared" ca="1" si="128"/>
        <v>0</v>
      </c>
      <c r="P1910" s="680">
        <f t="shared" ca="1" si="128"/>
        <v>0</v>
      </c>
      <c r="Q1910" s="680">
        <f t="shared" ca="1" si="128"/>
        <v>0</v>
      </c>
      <c r="R1910" s="680">
        <f t="shared" ca="1" si="128"/>
        <v>0</v>
      </c>
      <c r="S1910" t="str">
        <f t="shared" si="125"/>
        <v>ASRCMS202202</v>
      </c>
      <c r="T1910" s="957">
        <f t="shared" si="126"/>
        <v>45230</v>
      </c>
      <c r="U1910" t="str">
        <f t="shared" si="127"/>
        <v>Unaudited</v>
      </c>
    </row>
    <row r="1911" spans="1:21" x14ac:dyDescent="0.25">
      <c r="A1911" t="s">
        <v>438</v>
      </c>
      <c r="B1911" t="s">
        <v>1380</v>
      </c>
      <c r="C1911" t="s">
        <v>1381</v>
      </c>
      <c r="D1911" s="15">
        <v>1900</v>
      </c>
      <c r="E1911" s="121">
        <v>1</v>
      </c>
      <c r="F1911" t="s">
        <v>440</v>
      </c>
      <c r="G1911" s="121">
        <v>182</v>
      </c>
      <c r="H1911" t="s">
        <v>388</v>
      </c>
      <c r="I1911" t="s">
        <v>489</v>
      </c>
      <c r="J1911" t="s">
        <v>434</v>
      </c>
      <c r="K1911" t="s">
        <v>224</v>
      </c>
      <c r="L1911" s="755">
        <v>2.19</v>
      </c>
      <c r="M1911" t="s">
        <v>219</v>
      </c>
      <c r="N1911" s="680">
        <f t="shared" ca="1" si="128"/>
        <v>0</v>
      </c>
      <c r="O1911" s="680">
        <f t="shared" ca="1" si="128"/>
        <v>0</v>
      </c>
      <c r="P1911" s="680">
        <f t="shared" ca="1" si="128"/>
        <v>0</v>
      </c>
      <c r="Q1911" s="680">
        <f t="shared" ca="1" si="128"/>
        <v>0</v>
      </c>
      <c r="R1911" s="680">
        <f t="shared" ca="1" si="128"/>
        <v>0</v>
      </c>
      <c r="S1911" t="str">
        <f t="shared" si="125"/>
        <v>ASRCMS202202</v>
      </c>
      <c r="T1911" s="957">
        <f t="shared" si="126"/>
        <v>45230</v>
      </c>
      <c r="U1911" t="str">
        <f t="shared" si="127"/>
        <v>Unaudited</v>
      </c>
    </row>
    <row r="1912" spans="1:21" x14ac:dyDescent="0.25">
      <c r="A1912" t="s">
        <v>438</v>
      </c>
      <c r="B1912" t="s">
        <v>1380</v>
      </c>
      <c r="C1912" t="s">
        <v>1381</v>
      </c>
      <c r="D1912" s="15">
        <v>1900</v>
      </c>
      <c r="E1912" s="121">
        <v>1</v>
      </c>
      <c r="F1912" t="s">
        <v>440</v>
      </c>
      <c r="G1912" s="121">
        <v>182</v>
      </c>
      <c r="H1912" t="s">
        <v>388</v>
      </c>
      <c r="I1912" t="s">
        <v>489</v>
      </c>
      <c r="J1912" t="s">
        <v>434</v>
      </c>
      <c r="K1912" t="s">
        <v>224</v>
      </c>
      <c r="L1912" s="755" t="s">
        <v>700</v>
      </c>
      <c r="M1912" t="s">
        <v>231</v>
      </c>
      <c r="N1912" s="680">
        <f t="shared" ca="1" si="128"/>
        <v>0</v>
      </c>
      <c r="O1912" s="680">
        <f t="shared" ca="1" si="128"/>
        <v>0</v>
      </c>
      <c r="P1912" s="680">
        <f t="shared" ca="1" si="128"/>
        <v>0</v>
      </c>
      <c r="Q1912" s="680">
        <f t="shared" ca="1" si="128"/>
        <v>0</v>
      </c>
      <c r="R1912" s="680">
        <f t="shared" ca="1" si="128"/>
        <v>0</v>
      </c>
      <c r="S1912" t="str">
        <f t="shared" si="125"/>
        <v>ASRCMS202202</v>
      </c>
      <c r="T1912" s="957">
        <f t="shared" si="126"/>
        <v>45230</v>
      </c>
      <c r="U1912" t="str">
        <f t="shared" si="127"/>
        <v>Unaudited</v>
      </c>
    </row>
    <row r="1913" spans="1:21" x14ac:dyDescent="0.25">
      <c r="A1913" t="s">
        <v>438</v>
      </c>
      <c r="B1913" t="s">
        <v>1380</v>
      </c>
      <c r="C1913" t="s">
        <v>1381</v>
      </c>
      <c r="D1913" s="15">
        <v>1900</v>
      </c>
      <c r="E1913" s="121">
        <v>1</v>
      </c>
      <c r="F1913" t="s">
        <v>440</v>
      </c>
      <c r="G1913" s="121">
        <v>182</v>
      </c>
      <c r="H1913" t="s">
        <v>388</v>
      </c>
      <c r="I1913" t="s">
        <v>489</v>
      </c>
      <c r="J1913" t="s">
        <v>434</v>
      </c>
      <c r="K1913" t="s">
        <v>224</v>
      </c>
      <c r="L1913" s="755">
        <v>2.21</v>
      </c>
      <c r="M1913" t="s">
        <v>467</v>
      </c>
      <c r="N1913" s="680">
        <f t="shared" ca="1" si="128"/>
        <v>0</v>
      </c>
      <c r="O1913" s="680">
        <f t="shared" ca="1" si="128"/>
        <v>0</v>
      </c>
      <c r="P1913" s="680">
        <f t="shared" ca="1" si="128"/>
        <v>0</v>
      </c>
      <c r="Q1913" s="680">
        <f t="shared" ca="1" si="128"/>
        <v>0</v>
      </c>
      <c r="R1913" s="680">
        <f t="shared" ca="1" si="128"/>
        <v>0</v>
      </c>
      <c r="S1913" t="str">
        <f t="shared" si="125"/>
        <v>ASRCMS202202</v>
      </c>
      <c r="T1913" s="957">
        <f t="shared" si="126"/>
        <v>45230</v>
      </c>
      <c r="U1913" t="str">
        <f t="shared" si="127"/>
        <v>Unaudited</v>
      </c>
    </row>
    <row r="1914" spans="1:21" x14ac:dyDescent="0.25">
      <c r="A1914" t="s">
        <v>438</v>
      </c>
      <c r="B1914" t="s">
        <v>1380</v>
      </c>
      <c r="C1914" t="s">
        <v>1381</v>
      </c>
      <c r="D1914" s="15">
        <v>1900</v>
      </c>
      <c r="E1914" s="121">
        <v>1</v>
      </c>
      <c r="F1914" t="s">
        <v>440</v>
      </c>
      <c r="G1914" s="121">
        <v>182</v>
      </c>
      <c r="H1914" t="s">
        <v>388</v>
      </c>
      <c r="I1914" t="s">
        <v>489</v>
      </c>
      <c r="J1914" t="s">
        <v>434</v>
      </c>
      <c r="K1914" t="s">
        <v>6</v>
      </c>
      <c r="L1914" s="755" t="s">
        <v>70</v>
      </c>
      <c r="M1914" t="s">
        <v>189</v>
      </c>
      <c r="N1914" s="680">
        <f t="shared" ca="1" si="128"/>
        <v>0</v>
      </c>
      <c r="O1914" s="680">
        <f t="shared" ca="1" si="128"/>
        <v>0</v>
      </c>
      <c r="P1914" s="680">
        <f t="shared" ca="1" si="128"/>
        <v>0</v>
      </c>
      <c r="Q1914" s="680">
        <f t="shared" ca="1" si="128"/>
        <v>0</v>
      </c>
      <c r="R1914" s="680">
        <f t="shared" ca="1" si="128"/>
        <v>0</v>
      </c>
      <c r="S1914" t="str">
        <f t="shared" si="125"/>
        <v>ASRCMS202202</v>
      </c>
      <c r="T1914" s="957">
        <f t="shared" si="126"/>
        <v>45230</v>
      </c>
      <c r="U1914" t="str">
        <f t="shared" si="127"/>
        <v>Unaudited</v>
      </c>
    </row>
    <row r="1915" spans="1:21" x14ac:dyDescent="0.25">
      <c r="A1915" t="s">
        <v>438</v>
      </c>
      <c r="B1915" t="s">
        <v>1380</v>
      </c>
      <c r="C1915" t="s">
        <v>1381</v>
      </c>
      <c r="D1915" s="15">
        <v>1900</v>
      </c>
      <c r="E1915" s="121">
        <v>1</v>
      </c>
      <c r="F1915" t="s">
        <v>440</v>
      </c>
      <c r="G1915" s="121">
        <v>182</v>
      </c>
      <c r="H1915" t="s">
        <v>388</v>
      </c>
      <c r="I1915" t="s">
        <v>489</v>
      </c>
      <c r="J1915" t="s">
        <v>434</v>
      </c>
      <c r="K1915" t="s">
        <v>6</v>
      </c>
      <c r="L1915" s="755" t="s">
        <v>71</v>
      </c>
      <c r="M1915" t="s">
        <v>232</v>
      </c>
      <c r="N1915" s="680">
        <f t="shared" ca="1" si="128"/>
        <v>0</v>
      </c>
      <c r="O1915" s="680">
        <f t="shared" ca="1" si="128"/>
        <v>0</v>
      </c>
      <c r="P1915" s="680">
        <f t="shared" ca="1" si="128"/>
        <v>0</v>
      </c>
      <c r="Q1915" s="680">
        <f t="shared" ca="1" si="128"/>
        <v>0</v>
      </c>
      <c r="R1915" s="680">
        <f t="shared" ca="1" si="128"/>
        <v>0</v>
      </c>
      <c r="S1915" t="str">
        <f t="shared" si="125"/>
        <v>ASRCMS202202</v>
      </c>
      <c r="T1915" s="957">
        <f t="shared" si="126"/>
        <v>45230</v>
      </c>
      <c r="U1915" t="str">
        <f t="shared" si="127"/>
        <v>Unaudited</v>
      </c>
    </row>
    <row r="1916" spans="1:21" x14ac:dyDescent="0.25">
      <c r="A1916" t="s">
        <v>438</v>
      </c>
      <c r="B1916" t="s">
        <v>1380</v>
      </c>
      <c r="C1916" t="s">
        <v>1381</v>
      </c>
      <c r="D1916" s="15">
        <v>1900</v>
      </c>
      <c r="E1916" s="121">
        <v>1</v>
      </c>
      <c r="F1916" t="s">
        <v>440</v>
      </c>
      <c r="G1916" s="121">
        <v>182</v>
      </c>
      <c r="H1916" t="s">
        <v>388</v>
      </c>
      <c r="I1916" t="s">
        <v>489</v>
      </c>
      <c r="J1916" t="s">
        <v>434</v>
      </c>
      <c r="K1916" t="s">
        <v>6</v>
      </c>
      <c r="L1916" s="755" t="s">
        <v>72</v>
      </c>
      <c r="M1916" t="s">
        <v>165</v>
      </c>
      <c r="N1916" s="680">
        <f t="shared" ca="1" si="128"/>
        <v>0</v>
      </c>
      <c r="O1916" s="680">
        <f t="shared" ca="1" si="128"/>
        <v>0</v>
      </c>
      <c r="P1916" s="680">
        <f t="shared" ca="1" si="128"/>
        <v>0</v>
      </c>
      <c r="Q1916" s="680">
        <f t="shared" ca="1" si="128"/>
        <v>0</v>
      </c>
      <c r="R1916" s="680">
        <f t="shared" ca="1" si="128"/>
        <v>0</v>
      </c>
      <c r="S1916" t="str">
        <f t="shared" si="125"/>
        <v>ASRCMS202202</v>
      </c>
      <c r="T1916" s="957">
        <f t="shared" si="126"/>
        <v>45230</v>
      </c>
      <c r="U1916" t="str">
        <f t="shared" si="127"/>
        <v>Unaudited</v>
      </c>
    </row>
    <row r="1917" spans="1:21" x14ac:dyDescent="0.25">
      <c r="A1917" t="s">
        <v>438</v>
      </c>
      <c r="B1917" t="s">
        <v>1380</v>
      </c>
      <c r="C1917" t="s">
        <v>1381</v>
      </c>
      <c r="D1917" s="15">
        <v>1900</v>
      </c>
      <c r="E1917" s="121">
        <v>1</v>
      </c>
      <c r="F1917" t="s">
        <v>440</v>
      </c>
      <c r="G1917" s="121">
        <v>182</v>
      </c>
      <c r="H1917" t="s">
        <v>388</v>
      </c>
      <c r="I1917" t="s">
        <v>489</v>
      </c>
      <c r="J1917" t="s">
        <v>434</v>
      </c>
      <c r="K1917" t="s">
        <v>6</v>
      </c>
      <c r="L1917" s="755">
        <v>3.4</v>
      </c>
      <c r="M1917" t="s">
        <v>462</v>
      </c>
      <c r="N1917" s="680">
        <f t="shared" ca="1" si="128"/>
        <v>0</v>
      </c>
      <c r="O1917" s="680">
        <f t="shared" ca="1" si="128"/>
        <v>0</v>
      </c>
      <c r="P1917" s="680">
        <f t="shared" ca="1" si="128"/>
        <v>0</v>
      </c>
      <c r="Q1917" s="680">
        <f t="shared" ca="1" si="128"/>
        <v>0</v>
      </c>
      <c r="R1917" s="680">
        <f t="shared" ca="1" si="128"/>
        <v>0</v>
      </c>
      <c r="S1917" t="str">
        <f t="shared" si="125"/>
        <v>ASRCMS202202</v>
      </c>
      <c r="T1917" s="957">
        <f t="shared" si="126"/>
        <v>45230</v>
      </c>
      <c r="U1917" t="str">
        <f t="shared" si="127"/>
        <v>Unaudited</v>
      </c>
    </row>
    <row r="1918" spans="1:21" x14ac:dyDescent="0.25">
      <c r="A1918" t="s">
        <v>438</v>
      </c>
      <c r="B1918" t="s">
        <v>1380</v>
      </c>
      <c r="C1918" t="s">
        <v>1381</v>
      </c>
      <c r="D1918" s="15">
        <v>1900</v>
      </c>
      <c r="E1918" s="121">
        <v>1</v>
      </c>
      <c r="F1918" t="s">
        <v>440</v>
      </c>
      <c r="G1918" s="121">
        <v>182</v>
      </c>
      <c r="H1918" t="s">
        <v>388</v>
      </c>
      <c r="I1918" t="s">
        <v>489</v>
      </c>
      <c r="J1918" t="s">
        <v>434</v>
      </c>
      <c r="K1918" t="s">
        <v>435</v>
      </c>
      <c r="L1918" s="755">
        <v>4.5</v>
      </c>
      <c r="M1918" t="s">
        <v>32</v>
      </c>
      <c r="N1918" s="680">
        <f t="shared" ca="1" si="128"/>
        <v>0</v>
      </c>
      <c r="O1918" s="680">
        <f t="shared" ca="1" si="128"/>
        <v>0</v>
      </c>
      <c r="P1918" s="680">
        <f t="shared" ca="1" si="128"/>
        <v>0</v>
      </c>
      <c r="Q1918" s="680">
        <f t="shared" ca="1" si="128"/>
        <v>0</v>
      </c>
      <c r="R1918" s="680">
        <f t="shared" ca="1" si="128"/>
        <v>0</v>
      </c>
      <c r="S1918" t="str">
        <f t="shared" si="125"/>
        <v>ASRCMS202202</v>
      </c>
      <c r="T1918" s="957">
        <f t="shared" si="126"/>
        <v>45230</v>
      </c>
      <c r="U1918" t="str">
        <f t="shared" si="127"/>
        <v>Unaudited</v>
      </c>
    </row>
    <row r="1919" spans="1:21" x14ac:dyDescent="0.25">
      <c r="A1919" t="s">
        <v>438</v>
      </c>
      <c r="B1919" t="s">
        <v>1380</v>
      </c>
      <c r="C1919" t="s">
        <v>1381</v>
      </c>
      <c r="D1919" s="15">
        <v>1900</v>
      </c>
      <c r="E1919" s="121">
        <v>1</v>
      </c>
      <c r="F1919" t="s">
        <v>440</v>
      </c>
      <c r="G1919" s="121">
        <v>182</v>
      </c>
      <c r="H1919" t="s">
        <v>388</v>
      </c>
      <c r="I1919" t="s">
        <v>489</v>
      </c>
      <c r="J1919" t="s">
        <v>434</v>
      </c>
      <c r="K1919" t="s">
        <v>435</v>
      </c>
      <c r="L1919" s="755" t="s">
        <v>939</v>
      </c>
      <c r="M1919" t="s">
        <v>930</v>
      </c>
      <c r="N1919" s="680">
        <f t="shared" ca="1" si="128"/>
        <v>0</v>
      </c>
      <c r="O1919" s="680">
        <f t="shared" ca="1" si="128"/>
        <v>0</v>
      </c>
      <c r="P1919" s="680">
        <f t="shared" ca="1" si="128"/>
        <v>0</v>
      </c>
      <c r="Q1919" s="680">
        <f t="shared" ca="1" si="128"/>
        <v>0</v>
      </c>
      <c r="R1919" s="680">
        <f t="shared" ca="1" si="128"/>
        <v>0</v>
      </c>
      <c r="S1919" t="str">
        <f t="shared" si="125"/>
        <v>ASRCMS202202</v>
      </c>
      <c r="T1919" s="957">
        <f t="shared" si="126"/>
        <v>45230</v>
      </c>
      <c r="U1919" t="str">
        <f t="shared" si="127"/>
        <v>Unaudited</v>
      </c>
    </row>
    <row r="1920" spans="1:21" x14ac:dyDescent="0.25">
      <c r="A1920" t="s">
        <v>438</v>
      </c>
      <c r="B1920" t="s">
        <v>1380</v>
      </c>
      <c r="C1920" t="s">
        <v>1381</v>
      </c>
      <c r="D1920" s="15">
        <v>1900</v>
      </c>
      <c r="E1920" s="121">
        <v>1</v>
      </c>
      <c r="F1920" t="s">
        <v>440</v>
      </c>
      <c r="G1920" s="121">
        <v>182</v>
      </c>
      <c r="H1920" t="s">
        <v>388</v>
      </c>
      <c r="I1920" t="s">
        <v>489</v>
      </c>
      <c r="J1920" t="s">
        <v>434</v>
      </c>
      <c r="K1920" t="s">
        <v>435</v>
      </c>
      <c r="L1920" s="755" t="s">
        <v>194</v>
      </c>
      <c r="M1920" t="s">
        <v>40</v>
      </c>
      <c r="N1920" s="680">
        <f t="shared" ca="1" si="128"/>
        <v>0</v>
      </c>
      <c r="O1920" s="680">
        <f t="shared" ca="1" si="128"/>
        <v>0</v>
      </c>
      <c r="P1920" s="680">
        <f t="shared" ca="1" si="128"/>
        <v>0</v>
      </c>
      <c r="Q1920" s="680">
        <f t="shared" ca="1" si="128"/>
        <v>0</v>
      </c>
      <c r="R1920" s="680">
        <f t="shared" ca="1" si="128"/>
        <v>0</v>
      </c>
      <c r="S1920" t="str">
        <f t="shared" si="125"/>
        <v>ASRCMS202202</v>
      </c>
      <c r="T1920" s="957">
        <f t="shared" si="126"/>
        <v>45230</v>
      </c>
      <c r="U1920" t="str">
        <f t="shared" si="127"/>
        <v>Unaudited</v>
      </c>
    </row>
    <row r="1921" spans="1:21" x14ac:dyDescent="0.25">
      <c r="A1921" t="s">
        <v>438</v>
      </c>
      <c r="B1921" t="s">
        <v>1380</v>
      </c>
      <c r="C1921" t="s">
        <v>1381</v>
      </c>
      <c r="D1921" s="15">
        <v>1900</v>
      </c>
      <c r="E1921" s="121">
        <v>1</v>
      </c>
      <c r="F1921" t="s">
        <v>440</v>
      </c>
      <c r="G1921" s="121">
        <v>182</v>
      </c>
      <c r="H1921" t="s">
        <v>388</v>
      </c>
      <c r="I1921" t="s">
        <v>489</v>
      </c>
      <c r="J1921" t="s">
        <v>434</v>
      </c>
      <c r="K1921" t="s">
        <v>435</v>
      </c>
      <c r="L1921" s="755" t="s">
        <v>193</v>
      </c>
      <c r="M1921" t="s">
        <v>330</v>
      </c>
      <c r="N1921" s="680">
        <f t="shared" ca="1" si="128"/>
        <v>0</v>
      </c>
      <c r="O1921" s="680">
        <f t="shared" ca="1" si="128"/>
        <v>0</v>
      </c>
      <c r="P1921" s="680">
        <f t="shared" ca="1" si="128"/>
        <v>0</v>
      </c>
      <c r="Q1921" s="680">
        <f t="shared" ca="1" si="128"/>
        <v>0</v>
      </c>
      <c r="R1921" s="680">
        <f t="shared" ca="1" si="128"/>
        <v>0</v>
      </c>
      <c r="S1921" t="str">
        <f t="shared" si="125"/>
        <v>ASRCMS202202</v>
      </c>
      <c r="T1921" s="957">
        <f t="shared" si="126"/>
        <v>45230</v>
      </c>
      <c r="U1921" t="str">
        <f t="shared" si="127"/>
        <v>Unaudited</v>
      </c>
    </row>
    <row r="1922" spans="1:21" x14ac:dyDescent="0.25">
      <c r="A1922" t="s">
        <v>438</v>
      </c>
      <c r="B1922" t="s">
        <v>1380</v>
      </c>
      <c r="C1922" t="s">
        <v>1381</v>
      </c>
      <c r="D1922" s="15">
        <v>1900</v>
      </c>
      <c r="E1922" s="121">
        <v>1</v>
      </c>
      <c r="F1922" t="s">
        <v>440</v>
      </c>
      <c r="G1922" s="121">
        <v>182</v>
      </c>
      <c r="H1922" t="s">
        <v>388</v>
      </c>
      <c r="I1922" t="s">
        <v>489</v>
      </c>
      <c r="J1922" t="s">
        <v>451</v>
      </c>
      <c r="K1922" t="s">
        <v>436</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ASRCMS202202</v>
      </c>
      <c r="T1922" s="957">
        <f t="shared" ref="T1922:T1985" si="130">file_date</f>
        <v>45230</v>
      </c>
      <c r="U1922" t="str">
        <f t="shared" ref="U1922:U1985" si="131">status</f>
        <v>Unaudited</v>
      </c>
    </row>
    <row r="1923" spans="1:21" x14ac:dyDescent="0.25">
      <c r="A1923" t="s">
        <v>438</v>
      </c>
      <c r="B1923" t="s">
        <v>1380</v>
      </c>
      <c r="C1923" t="s">
        <v>1381</v>
      </c>
      <c r="D1923" s="15">
        <v>1900</v>
      </c>
      <c r="E1923" s="121">
        <v>1</v>
      </c>
      <c r="F1923" t="s">
        <v>440</v>
      </c>
      <c r="G1923" s="121">
        <v>182</v>
      </c>
      <c r="H1923" t="s">
        <v>388</v>
      </c>
      <c r="I1923" t="s">
        <v>489</v>
      </c>
      <c r="J1923" t="s">
        <v>451</v>
      </c>
      <c r="K1923" t="s">
        <v>436</v>
      </c>
      <c r="L1923" s="755" t="s">
        <v>80</v>
      </c>
      <c r="M1923" t="s">
        <v>98</v>
      </c>
      <c r="N1923" s="680">
        <f t="shared" ca="1" si="128"/>
        <v>0</v>
      </c>
      <c r="O1923" s="680">
        <f t="shared" ca="1" si="128"/>
        <v>0</v>
      </c>
      <c r="P1923" s="680">
        <f t="shared" ca="1" si="128"/>
        <v>0</v>
      </c>
      <c r="Q1923" s="680">
        <f t="shared" ca="1" si="128"/>
        <v>0</v>
      </c>
      <c r="R1923" s="680">
        <f t="shared" ca="1" si="128"/>
        <v>0</v>
      </c>
      <c r="S1923" t="str">
        <f t="shared" si="129"/>
        <v>ASRCMS202202</v>
      </c>
      <c r="T1923" s="957">
        <f t="shared" si="130"/>
        <v>45230</v>
      </c>
      <c r="U1923" t="str">
        <f t="shared" si="131"/>
        <v>Unaudited</v>
      </c>
    </row>
    <row r="1924" spans="1:21" x14ac:dyDescent="0.25">
      <c r="A1924" t="s">
        <v>438</v>
      </c>
      <c r="B1924" t="s">
        <v>1380</v>
      </c>
      <c r="C1924" t="s">
        <v>1381</v>
      </c>
      <c r="D1924" s="15">
        <v>1900</v>
      </c>
      <c r="E1924" s="121">
        <v>1</v>
      </c>
      <c r="F1924" t="s">
        <v>440</v>
      </c>
      <c r="G1924" s="121">
        <v>182</v>
      </c>
      <c r="H1924" t="s">
        <v>388</v>
      </c>
      <c r="I1924" t="s">
        <v>489</v>
      </c>
      <c r="J1924" t="s">
        <v>451</v>
      </c>
      <c r="K1924" t="s">
        <v>436</v>
      </c>
      <c r="L1924" s="755" t="s">
        <v>81</v>
      </c>
      <c r="M1924" t="s">
        <v>99</v>
      </c>
      <c r="N1924" s="680">
        <f t="shared" ca="1" si="128"/>
        <v>0</v>
      </c>
      <c r="O1924" s="680">
        <f t="shared" ca="1" si="128"/>
        <v>0</v>
      </c>
      <c r="P1924" s="680">
        <f t="shared" ca="1" si="128"/>
        <v>0</v>
      </c>
      <c r="Q1924" s="680">
        <f t="shared" ca="1" si="128"/>
        <v>0</v>
      </c>
      <c r="R1924" s="680">
        <f t="shared" ca="1" si="128"/>
        <v>0</v>
      </c>
      <c r="S1924" t="str">
        <f t="shared" si="129"/>
        <v>ASRCMS202202</v>
      </c>
      <c r="T1924" s="957">
        <f t="shared" si="130"/>
        <v>45230</v>
      </c>
      <c r="U1924" t="str">
        <f t="shared" si="131"/>
        <v>Unaudited</v>
      </c>
    </row>
    <row r="1925" spans="1:21" x14ac:dyDescent="0.25">
      <c r="A1925" t="s">
        <v>438</v>
      </c>
      <c r="B1925" t="s">
        <v>1380</v>
      </c>
      <c r="C1925" t="s">
        <v>1381</v>
      </c>
      <c r="D1925" s="15">
        <v>1900</v>
      </c>
      <c r="E1925" s="121">
        <v>1</v>
      </c>
      <c r="F1925" t="s">
        <v>440</v>
      </c>
      <c r="G1925" s="121">
        <v>182</v>
      </c>
      <c r="H1925" t="s">
        <v>388</v>
      </c>
      <c r="I1925" t="s">
        <v>489</v>
      </c>
      <c r="J1925" t="s">
        <v>451</v>
      </c>
      <c r="K1925" t="s">
        <v>436</v>
      </c>
      <c r="L1925" s="755" t="s">
        <v>82</v>
      </c>
      <c r="M1925" t="s">
        <v>100</v>
      </c>
      <c r="N1925" s="680">
        <f t="shared" ca="1" si="128"/>
        <v>0</v>
      </c>
      <c r="O1925" s="680">
        <f t="shared" ca="1" si="128"/>
        <v>0</v>
      </c>
      <c r="P1925" s="680">
        <f t="shared" ca="1" si="128"/>
        <v>0</v>
      </c>
      <c r="Q1925" s="680">
        <f t="shared" ca="1" si="128"/>
        <v>0</v>
      </c>
      <c r="R1925" s="680">
        <f t="shared" ca="1" si="128"/>
        <v>0</v>
      </c>
      <c r="S1925" t="str">
        <f t="shared" si="129"/>
        <v>ASRCMS202202</v>
      </c>
      <c r="T1925" s="957">
        <f t="shared" si="130"/>
        <v>45230</v>
      </c>
      <c r="U1925" t="str">
        <f t="shared" si="131"/>
        <v>Unaudited</v>
      </c>
    </row>
    <row r="1926" spans="1:21" x14ac:dyDescent="0.25">
      <c r="A1926" t="s">
        <v>438</v>
      </c>
      <c r="B1926" t="s">
        <v>1380</v>
      </c>
      <c r="C1926" t="s">
        <v>1381</v>
      </c>
      <c r="D1926" s="15">
        <v>1900</v>
      </c>
      <c r="E1926" s="121">
        <v>1</v>
      </c>
      <c r="F1926" t="s">
        <v>440</v>
      </c>
      <c r="G1926" s="121">
        <v>182</v>
      </c>
      <c r="H1926" t="s">
        <v>388</v>
      </c>
      <c r="I1926" t="s">
        <v>489</v>
      </c>
      <c r="J1926" t="s">
        <v>451</v>
      </c>
      <c r="K1926" t="s">
        <v>436</v>
      </c>
      <c r="L1926" s="755" t="s">
        <v>217</v>
      </c>
      <c r="M1926" t="s">
        <v>101</v>
      </c>
      <c r="N1926" s="680">
        <f t="shared" ca="1" si="128"/>
        <v>0</v>
      </c>
      <c r="O1926" s="680">
        <f t="shared" ca="1" si="128"/>
        <v>0</v>
      </c>
      <c r="P1926" s="680">
        <f t="shared" ca="1" si="128"/>
        <v>0</v>
      </c>
      <c r="Q1926" s="680">
        <f t="shared" ca="1" si="128"/>
        <v>0</v>
      </c>
      <c r="R1926" s="680">
        <f t="shared" ca="1" si="128"/>
        <v>0</v>
      </c>
      <c r="S1926" t="str">
        <f t="shared" si="129"/>
        <v>ASRCMS202202</v>
      </c>
      <c r="T1926" s="957">
        <f t="shared" si="130"/>
        <v>45230</v>
      </c>
      <c r="U1926" t="str">
        <f t="shared" si="131"/>
        <v>Unaudited</v>
      </c>
    </row>
    <row r="1927" spans="1:21" x14ac:dyDescent="0.25">
      <c r="A1927" t="s">
        <v>438</v>
      </c>
      <c r="B1927" t="s">
        <v>1380</v>
      </c>
      <c r="C1927" t="s">
        <v>1381</v>
      </c>
      <c r="D1927" s="15">
        <v>1900</v>
      </c>
      <c r="E1927" s="121">
        <v>1</v>
      </c>
      <c r="F1927" t="s">
        <v>440</v>
      </c>
      <c r="G1927" s="121">
        <v>182</v>
      </c>
      <c r="H1927" t="s">
        <v>388</v>
      </c>
      <c r="I1927" t="s">
        <v>489</v>
      </c>
      <c r="J1927" t="s">
        <v>451</v>
      </c>
      <c r="K1927" t="s">
        <v>436</v>
      </c>
      <c r="L1927" s="755" t="s">
        <v>216</v>
      </c>
      <c r="M1927" t="s">
        <v>28</v>
      </c>
      <c r="N1927" s="680">
        <f t="shared" ca="1" si="128"/>
        <v>0</v>
      </c>
      <c r="O1927" s="680">
        <f t="shared" ca="1" si="128"/>
        <v>0</v>
      </c>
      <c r="P1927" s="680">
        <f t="shared" ca="1" si="128"/>
        <v>0</v>
      </c>
      <c r="Q1927" s="680">
        <f t="shared" ca="1" si="128"/>
        <v>0</v>
      </c>
      <c r="R1927" s="680">
        <f t="shared" ca="1" si="128"/>
        <v>0</v>
      </c>
      <c r="S1927" t="str">
        <f t="shared" si="129"/>
        <v>ASRCMS202202</v>
      </c>
      <c r="T1927" s="957">
        <f t="shared" si="130"/>
        <v>45230</v>
      </c>
      <c r="U1927" t="str">
        <f t="shared" si="131"/>
        <v>Unaudited</v>
      </c>
    </row>
    <row r="1928" spans="1:21" x14ac:dyDescent="0.25">
      <c r="A1928" t="s">
        <v>438</v>
      </c>
      <c r="B1928" t="s">
        <v>1380</v>
      </c>
      <c r="C1928" t="s">
        <v>1381</v>
      </c>
      <c r="D1928" s="15">
        <v>1900</v>
      </c>
      <c r="E1928" s="121">
        <v>1</v>
      </c>
      <c r="F1928" t="s">
        <v>440</v>
      </c>
      <c r="G1928" s="121">
        <v>182</v>
      </c>
      <c r="H1928" t="s">
        <v>388</v>
      </c>
      <c r="I1928" t="s">
        <v>489</v>
      </c>
      <c r="J1928" t="s">
        <v>437</v>
      </c>
      <c r="K1928" t="s">
        <v>437</v>
      </c>
      <c r="L1928" s="755" t="s">
        <v>84</v>
      </c>
      <c r="M1928" t="s">
        <v>328</v>
      </c>
      <c r="N1928" s="680">
        <f t="shared" ca="1" si="128"/>
        <v>0</v>
      </c>
      <c r="O1928" s="680">
        <f t="shared" ca="1" si="128"/>
        <v>0</v>
      </c>
      <c r="P1928" s="680">
        <f t="shared" ca="1" si="128"/>
        <v>0</v>
      </c>
      <c r="Q1928" s="680">
        <f t="shared" ca="1" si="128"/>
        <v>0</v>
      </c>
      <c r="R1928" s="680">
        <f t="shared" ca="1" si="128"/>
        <v>0</v>
      </c>
      <c r="S1928" t="str">
        <f t="shared" si="129"/>
        <v>ASRCMS202202</v>
      </c>
      <c r="T1928" s="957">
        <f t="shared" si="130"/>
        <v>45230</v>
      </c>
      <c r="U1928" t="str">
        <f t="shared" si="131"/>
        <v>Unaudited</v>
      </c>
    </row>
    <row r="1929" spans="1:21" x14ac:dyDescent="0.25">
      <c r="A1929" t="s">
        <v>438</v>
      </c>
      <c r="B1929" t="s">
        <v>1380</v>
      </c>
      <c r="C1929" t="s">
        <v>1381</v>
      </c>
      <c r="D1929" s="15">
        <v>1900</v>
      </c>
      <c r="E1929" s="121">
        <v>1</v>
      </c>
      <c r="F1929" t="s">
        <v>440</v>
      </c>
      <c r="G1929" s="121">
        <v>182</v>
      </c>
      <c r="H1929" t="s">
        <v>388</v>
      </c>
      <c r="I1929" t="s">
        <v>489</v>
      </c>
      <c r="J1929" t="s">
        <v>437</v>
      </c>
      <c r="K1929" t="s">
        <v>437</v>
      </c>
      <c r="L1929" s="755" t="s">
        <v>85</v>
      </c>
      <c r="M1929" t="s">
        <v>326</v>
      </c>
      <c r="N1929" s="680">
        <f t="shared" ca="1" si="128"/>
        <v>0</v>
      </c>
      <c r="O1929" s="680">
        <f t="shared" ca="1" si="128"/>
        <v>0</v>
      </c>
      <c r="P1929" s="680">
        <f t="shared" ca="1" si="128"/>
        <v>0</v>
      </c>
      <c r="Q1929" s="680">
        <f t="shared" ca="1" si="128"/>
        <v>0</v>
      </c>
      <c r="R1929" s="680">
        <f t="shared" ca="1" si="128"/>
        <v>0</v>
      </c>
      <c r="S1929" t="str">
        <f t="shared" si="129"/>
        <v>ASRCMS202202</v>
      </c>
      <c r="T1929" s="957">
        <f t="shared" si="130"/>
        <v>45230</v>
      </c>
      <c r="U1929" t="str">
        <f t="shared" si="131"/>
        <v>Unaudited</v>
      </c>
    </row>
    <row r="1930" spans="1:21" x14ac:dyDescent="0.25">
      <c r="A1930" t="s">
        <v>438</v>
      </c>
      <c r="B1930" t="s">
        <v>1380</v>
      </c>
      <c r="C1930" t="s">
        <v>1381</v>
      </c>
      <c r="D1930" s="15">
        <v>1900</v>
      </c>
      <c r="E1930" s="121">
        <v>1</v>
      </c>
      <c r="F1930" t="s">
        <v>440</v>
      </c>
      <c r="G1930" s="121">
        <v>182</v>
      </c>
      <c r="H1930" t="s">
        <v>388</v>
      </c>
      <c r="I1930" t="s">
        <v>489</v>
      </c>
      <c r="J1930" t="s">
        <v>437</v>
      </c>
      <c r="K1930" t="s">
        <v>437</v>
      </c>
      <c r="L1930" s="755" t="s">
        <v>86</v>
      </c>
      <c r="M1930" t="s">
        <v>495</v>
      </c>
      <c r="N1930" s="680">
        <f t="shared" ca="1" si="128"/>
        <v>0</v>
      </c>
      <c r="O1930" s="680">
        <f t="shared" ca="1" si="128"/>
        <v>0</v>
      </c>
      <c r="P1930" s="680">
        <f t="shared" ca="1" si="128"/>
        <v>0</v>
      </c>
      <c r="Q1930" s="680">
        <f t="shared" ca="1" si="128"/>
        <v>0</v>
      </c>
      <c r="R1930" s="680">
        <f t="shared" ca="1" si="128"/>
        <v>0</v>
      </c>
      <c r="S1930" t="str">
        <f t="shared" si="129"/>
        <v>ASRCMS202202</v>
      </c>
      <c r="T1930" s="957">
        <f t="shared" si="130"/>
        <v>45230</v>
      </c>
      <c r="U1930" t="str">
        <f t="shared" si="131"/>
        <v>Unaudited</v>
      </c>
    </row>
    <row r="1931" spans="1:21" x14ac:dyDescent="0.25">
      <c r="A1931" t="s">
        <v>438</v>
      </c>
      <c r="B1931" t="s">
        <v>1380</v>
      </c>
      <c r="C1931" t="s">
        <v>1381</v>
      </c>
      <c r="D1931" s="15">
        <v>1900</v>
      </c>
      <c r="E1931" s="121">
        <v>1</v>
      </c>
      <c r="F1931" t="s">
        <v>440</v>
      </c>
      <c r="G1931" s="121">
        <v>182</v>
      </c>
      <c r="H1931" t="s">
        <v>388</v>
      </c>
      <c r="I1931" t="s">
        <v>489</v>
      </c>
      <c r="J1931" t="s">
        <v>437</v>
      </c>
      <c r="K1931" t="s">
        <v>437</v>
      </c>
      <c r="L1931" s="755" t="s">
        <v>87</v>
      </c>
      <c r="M1931" t="s">
        <v>496</v>
      </c>
      <c r="N1931" s="680">
        <f t="shared" ca="1" si="128"/>
        <v>0</v>
      </c>
      <c r="O1931" s="680">
        <f t="shared" ca="1" si="128"/>
        <v>0</v>
      </c>
      <c r="P1931" s="680">
        <f t="shared" ca="1" si="128"/>
        <v>0</v>
      </c>
      <c r="Q1931" s="680">
        <f t="shared" ca="1" si="128"/>
        <v>0</v>
      </c>
      <c r="R1931" s="680">
        <f t="shared" ca="1" si="128"/>
        <v>0</v>
      </c>
      <c r="S1931" t="str">
        <f t="shared" si="129"/>
        <v>ASRCMS202202</v>
      </c>
      <c r="T1931" s="957">
        <f t="shared" si="130"/>
        <v>45230</v>
      </c>
      <c r="U1931" t="str">
        <f t="shared" si="131"/>
        <v>Unaudited</v>
      </c>
    </row>
    <row r="1932" spans="1:21" x14ac:dyDescent="0.25">
      <c r="A1932" t="s">
        <v>438</v>
      </c>
      <c r="B1932" t="s">
        <v>1380</v>
      </c>
      <c r="C1932" t="s">
        <v>1381</v>
      </c>
      <c r="D1932" s="15">
        <v>1900</v>
      </c>
      <c r="E1932" s="121">
        <v>1</v>
      </c>
      <c r="F1932" t="s">
        <v>440</v>
      </c>
      <c r="G1932" s="121">
        <v>182</v>
      </c>
      <c r="H1932" t="s">
        <v>388</v>
      </c>
      <c r="I1932" t="s">
        <v>489</v>
      </c>
      <c r="J1932" t="s">
        <v>437</v>
      </c>
      <c r="K1932" t="s">
        <v>437</v>
      </c>
      <c r="L1932" s="755" t="s">
        <v>214</v>
      </c>
      <c r="M1932" t="s">
        <v>497</v>
      </c>
      <c r="N1932" s="680">
        <f t="shared" ca="1" si="128"/>
        <v>0</v>
      </c>
      <c r="O1932" s="680">
        <f t="shared" ca="1" si="128"/>
        <v>0</v>
      </c>
      <c r="P1932" s="680">
        <f t="shared" ca="1" si="128"/>
        <v>0</v>
      </c>
      <c r="Q1932" s="680">
        <f t="shared" ca="1" si="128"/>
        <v>0</v>
      </c>
      <c r="R1932" s="680">
        <f t="shared" ca="1" si="128"/>
        <v>0</v>
      </c>
      <c r="S1932" t="str">
        <f t="shared" si="129"/>
        <v>ASRCMS202202</v>
      </c>
      <c r="T1932" s="957">
        <f t="shared" si="130"/>
        <v>45230</v>
      </c>
      <c r="U1932" t="str">
        <f t="shared" si="131"/>
        <v>Unaudited</v>
      </c>
    </row>
    <row r="1933" spans="1:21" x14ac:dyDescent="0.25">
      <c r="A1933" t="s">
        <v>438</v>
      </c>
      <c r="B1933" t="s">
        <v>1380</v>
      </c>
      <c r="C1933" t="s">
        <v>1381</v>
      </c>
      <c r="D1933" s="15">
        <v>1900</v>
      </c>
      <c r="E1933" s="121">
        <v>1</v>
      </c>
      <c r="F1933" t="s">
        <v>440</v>
      </c>
      <c r="G1933" s="121">
        <v>182</v>
      </c>
      <c r="H1933" t="s">
        <v>388</v>
      </c>
      <c r="I1933" t="s">
        <v>490</v>
      </c>
      <c r="J1933" t="s">
        <v>26</v>
      </c>
      <c r="K1933" t="s">
        <v>26</v>
      </c>
      <c r="L1933" s="755" t="s">
        <v>205</v>
      </c>
      <c r="M1933" t="s">
        <v>26</v>
      </c>
      <c r="N1933" s="680">
        <f t="shared" ca="1" si="128"/>
        <v>0</v>
      </c>
      <c r="O1933" s="680">
        <f t="shared" ca="1" si="128"/>
        <v>0</v>
      </c>
      <c r="P1933" s="680">
        <f t="shared" ca="1" si="128"/>
        <v>0</v>
      </c>
      <c r="Q1933" s="680">
        <f t="shared" ca="1" si="128"/>
        <v>0</v>
      </c>
      <c r="R1933" s="680">
        <f t="shared" ca="1" si="128"/>
        <v>0</v>
      </c>
      <c r="S1933" t="str">
        <f t="shared" si="129"/>
        <v>ASRCMS202202</v>
      </c>
      <c r="T1933" s="957">
        <f t="shared" si="130"/>
        <v>45230</v>
      </c>
      <c r="U1933" t="str">
        <f t="shared" si="131"/>
        <v>Unaudited</v>
      </c>
    </row>
    <row r="1934" spans="1:21" x14ac:dyDescent="0.25">
      <c r="A1934" t="s">
        <v>438</v>
      </c>
      <c r="B1934" t="s">
        <v>1380</v>
      </c>
      <c r="C1934" t="s">
        <v>1381</v>
      </c>
      <c r="D1934" s="15">
        <v>1900</v>
      </c>
      <c r="E1934" s="121">
        <v>1</v>
      </c>
      <c r="F1934" t="s">
        <v>441</v>
      </c>
      <c r="G1934" s="121">
        <v>274</v>
      </c>
      <c r="H1934" t="s">
        <v>388</v>
      </c>
      <c r="I1934" t="s">
        <v>433</v>
      </c>
      <c r="J1934" t="s">
        <v>433</v>
      </c>
      <c r="K1934" t="s">
        <v>433</v>
      </c>
      <c r="M1934" t="s">
        <v>433</v>
      </c>
      <c r="N1934" s="680">
        <f t="shared" ca="1" si="128"/>
        <v>0</v>
      </c>
      <c r="O1934" s="680">
        <f t="shared" ca="1" si="128"/>
        <v>0</v>
      </c>
      <c r="P1934" s="680">
        <f t="shared" ca="1" si="128"/>
        <v>0</v>
      </c>
      <c r="Q1934" s="680">
        <f t="shared" ca="1" si="128"/>
        <v>0</v>
      </c>
      <c r="R1934" s="680">
        <f t="shared" ca="1" si="128"/>
        <v>0</v>
      </c>
      <c r="S1934" t="str">
        <f t="shared" si="129"/>
        <v>ASRCMS202202</v>
      </c>
      <c r="T1934" s="957">
        <f t="shared" si="130"/>
        <v>45230</v>
      </c>
      <c r="U1934" t="str">
        <f t="shared" si="131"/>
        <v>Unaudited</v>
      </c>
    </row>
    <row r="1935" spans="1:21" x14ac:dyDescent="0.25">
      <c r="A1935" t="s">
        <v>438</v>
      </c>
      <c r="B1935" t="s">
        <v>1380</v>
      </c>
      <c r="C1935" t="s">
        <v>1381</v>
      </c>
      <c r="D1935" s="15">
        <v>1900</v>
      </c>
      <c r="E1935" s="121">
        <v>1</v>
      </c>
      <c r="F1935" t="s">
        <v>441</v>
      </c>
      <c r="G1935" s="121">
        <v>274</v>
      </c>
      <c r="H1935" t="s">
        <v>388</v>
      </c>
      <c r="I1935" t="s">
        <v>488</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ASRCMS202202</v>
      </c>
      <c r="T1935" s="957">
        <f t="shared" si="130"/>
        <v>45230</v>
      </c>
      <c r="U1935" t="str">
        <f t="shared" si="131"/>
        <v>Unaudited</v>
      </c>
    </row>
    <row r="1936" spans="1:21" x14ac:dyDescent="0.25">
      <c r="A1936" t="s">
        <v>438</v>
      </c>
      <c r="B1936" t="s">
        <v>1380</v>
      </c>
      <c r="C1936" t="s">
        <v>1381</v>
      </c>
      <c r="D1936" s="15">
        <v>1900</v>
      </c>
      <c r="E1936" s="121">
        <v>1</v>
      </c>
      <c r="F1936" t="s">
        <v>441</v>
      </c>
      <c r="G1936" s="121">
        <v>274</v>
      </c>
      <c r="H1936" t="s">
        <v>388</v>
      </c>
      <c r="I1936" t="s">
        <v>488</v>
      </c>
      <c r="J1936" t="s">
        <v>12</v>
      </c>
      <c r="K1936" t="s">
        <v>223</v>
      </c>
      <c r="L1936" s="755">
        <v>1.2</v>
      </c>
      <c r="M1936" t="s">
        <v>223</v>
      </c>
      <c r="N1936" s="680">
        <f t="shared" ca="1" si="128"/>
        <v>0</v>
      </c>
      <c r="O1936" s="680">
        <f t="shared" ca="1" si="128"/>
        <v>0</v>
      </c>
      <c r="P1936" s="680">
        <f t="shared" ca="1" si="128"/>
        <v>0</v>
      </c>
      <c r="Q1936" s="680">
        <f t="shared" ca="1" si="128"/>
        <v>0</v>
      </c>
      <c r="R1936" s="680">
        <f t="shared" ca="1" si="128"/>
        <v>0</v>
      </c>
      <c r="S1936" t="str">
        <f t="shared" si="129"/>
        <v>ASRCMS202202</v>
      </c>
      <c r="T1936" s="957">
        <f t="shared" si="130"/>
        <v>45230</v>
      </c>
      <c r="U1936" t="str">
        <f t="shared" si="131"/>
        <v>Unaudited</v>
      </c>
    </row>
    <row r="1937" spans="1:21" x14ac:dyDescent="0.25">
      <c r="A1937" t="s">
        <v>438</v>
      </c>
      <c r="B1937" t="s">
        <v>1380</v>
      </c>
      <c r="C1937" t="s">
        <v>1381</v>
      </c>
      <c r="D1937" s="15">
        <v>1900</v>
      </c>
      <c r="E1937" s="121">
        <v>1</v>
      </c>
      <c r="F1937" t="s">
        <v>441</v>
      </c>
      <c r="G1937" s="121">
        <v>274</v>
      </c>
      <c r="H1937" t="s">
        <v>388</v>
      </c>
      <c r="I1937" t="s">
        <v>488</v>
      </c>
      <c r="J1937" t="s">
        <v>12</v>
      </c>
      <c r="K1937" t="s">
        <v>1318</v>
      </c>
      <c r="L1937" s="755" t="s">
        <v>1314</v>
      </c>
      <c r="M1937" t="s">
        <v>1318</v>
      </c>
      <c r="N1937" s="680">
        <f t="shared" ca="1" si="128"/>
        <v>0</v>
      </c>
      <c r="O1937" s="680">
        <f t="shared" ca="1" si="128"/>
        <v>0</v>
      </c>
      <c r="P1937" s="680">
        <f t="shared" ca="1" si="128"/>
        <v>0</v>
      </c>
      <c r="Q1937" s="680">
        <f t="shared" ca="1" si="128"/>
        <v>0</v>
      </c>
      <c r="R1937" s="680">
        <f t="shared" ca="1" si="128"/>
        <v>0</v>
      </c>
      <c r="S1937" t="str">
        <f t="shared" si="129"/>
        <v>ASRCMS202202</v>
      </c>
      <c r="T1937" s="957">
        <f t="shared" si="130"/>
        <v>45230</v>
      </c>
      <c r="U1937" t="str">
        <f t="shared" si="131"/>
        <v>Unaudited</v>
      </c>
    </row>
    <row r="1938" spans="1:21" x14ac:dyDescent="0.25">
      <c r="A1938" t="s">
        <v>438</v>
      </c>
      <c r="B1938" t="s">
        <v>1380</v>
      </c>
      <c r="C1938" t="s">
        <v>1381</v>
      </c>
      <c r="D1938" s="15">
        <v>1900</v>
      </c>
      <c r="E1938" s="121">
        <v>1</v>
      </c>
      <c r="F1938" t="s">
        <v>441</v>
      </c>
      <c r="G1938" s="121">
        <v>274</v>
      </c>
      <c r="H1938" t="s">
        <v>388</v>
      </c>
      <c r="I1938" t="s">
        <v>488</v>
      </c>
      <c r="J1938" t="s">
        <v>12</v>
      </c>
      <c r="K1938" t="s">
        <v>1320</v>
      </c>
      <c r="L1938" s="755" t="s">
        <v>1319</v>
      </c>
      <c r="M1938" t="s">
        <v>1320</v>
      </c>
      <c r="N1938" s="680">
        <f t="shared" ca="1" si="128"/>
        <v>0</v>
      </c>
      <c r="O1938" s="680">
        <f t="shared" ca="1" si="128"/>
        <v>0</v>
      </c>
      <c r="P1938" s="680">
        <f t="shared" ca="1" si="128"/>
        <v>0</v>
      </c>
      <c r="Q1938" s="680">
        <f t="shared" ca="1" si="128"/>
        <v>0</v>
      </c>
      <c r="R1938" s="680">
        <f t="shared" ca="1" si="128"/>
        <v>0</v>
      </c>
      <c r="S1938" t="str">
        <f t="shared" si="129"/>
        <v>ASRCMS202202</v>
      </c>
      <c r="T1938" s="957">
        <f t="shared" si="130"/>
        <v>45230</v>
      </c>
      <c r="U1938" t="str">
        <f t="shared" si="131"/>
        <v>Unaudited</v>
      </c>
    </row>
    <row r="1939" spans="1:21" x14ac:dyDescent="0.25">
      <c r="A1939" t="s">
        <v>438</v>
      </c>
      <c r="B1939" t="s">
        <v>1380</v>
      </c>
      <c r="C1939" t="s">
        <v>1381</v>
      </c>
      <c r="D1939" s="15">
        <v>1900</v>
      </c>
      <c r="E1939" s="121">
        <v>1</v>
      </c>
      <c r="F1939" t="s">
        <v>441</v>
      </c>
      <c r="G1939" s="121">
        <v>274</v>
      </c>
      <c r="H1939" t="s">
        <v>388</v>
      </c>
      <c r="I1939" t="s">
        <v>488</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ASRCMS202202</v>
      </c>
      <c r="T1939" s="957">
        <f t="shared" si="130"/>
        <v>45230</v>
      </c>
      <c r="U1939" t="str">
        <f t="shared" si="131"/>
        <v>Unaudited</v>
      </c>
    </row>
    <row r="1940" spans="1:21" x14ac:dyDescent="0.25">
      <c r="A1940" t="s">
        <v>438</v>
      </c>
      <c r="B1940" t="s">
        <v>1380</v>
      </c>
      <c r="C1940" t="s">
        <v>1381</v>
      </c>
      <c r="D1940" s="15">
        <v>1900</v>
      </c>
      <c r="E1940" s="121">
        <v>1</v>
      </c>
      <c r="F1940" t="s">
        <v>441</v>
      </c>
      <c r="G1940" s="121">
        <v>274</v>
      </c>
      <c r="H1940" t="s">
        <v>388</v>
      </c>
      <c r="I1940" t="s">
        <v>489</v>
      </c>
      <c r="J1940" t="s">
        <v>434</v>
      </c>
      <c r="K1940" t="s">
        <v>791</v>
      </c>
      <c r="L1940" s="755">
        <v>2.1</v>
      </c>
      <c r="M1940" t="s">
        <v>726</v>
      </c>
      <c r="N1940" s="680">
        <f t="shared" ca="1" si="128"/>
        <v>0</v>
      </c>
      <c r="O1940" s="680">
        <f t="shared" ca="1" si="128"/>
        <v>0</v>
      </c>
      <c r="P1940" s="680">
        <f t="shared" ca="1" si="128"/>
        <v>0</v>
      </c>
      <c r="Q1940" s="680">
        <f t="shared" ca="1" si="128"/>
        <v>0</v>
      </c>
      <c r="R1940" s="680">
        <f t="shared" ca="1" si="128"/>
        <v>0</v>
      </c>
      <c r="S1940" t="str">
        <f t="shared" si="129"/>
        <v>ASRCMS202202</v>
      </c>
      <c r="T1940" s="957">
        <f t="shared" si="130"/>
        <v>45230</v>
      </c>
      <c r="U1940" t="str">
        <f t="shared" si="131"/>
        <v>Unaudited</v>
      </c>
    </row>
    <row r="1941" spans="1:21" x14ac:dyDescent="0.25">
      <c r="A1941" t="s">
        <v>438</v>
      </c>
      <c r="B1941" t="s">
        <v>1380</v>
      </c>
      <c r="C1941" t="s">
        <v>1381</v>
      </c>
      <c r="D1941" s="15">
        <v>1900</v>
      </c>
      <c r="E1941" s="121">
        <v>1</v>
      </c>
      <c r="F1941" t="s">
        <v>441</v>
      </c>
      <c r="G1941" s="121">
        <v>274</v>
      </c>
      <c r="H1941" t="s">
        <v>388</v>
      </c>
      <c r="I1941" t="s">
        <v>489</v>
      </c>
      <c r="J1941" t="s">
        <v>434</v>
      </c>
      <c r="K1941" t="s">
        <v>791</v>
      </c>
      <c r="L1941" s="755">
        <v>2.2000000000000002</v>
      </c>
      <c r="M1941" t="s">
        <v>727</v>
      </c>
      <c r="N1941" s="680">
        <f t="shared" ca="1" si="128"/>
        <v>0</v>
      </c>
      <c r="O1941" s="680">
        <f t="shared" ca="1" si="128"/>
        <v>0</v>
      </c>
      <c r="P1941" s="680">
        <f t="shared" ca="1" si="128"/>
        <v>0</v>
      </c>
      <c r="Q1941" s="680">
        <f t="shared" ca="1" si="128"/>
        <v>0</v>
      </c>
      <c r="R1941" s="680">
        <f t="shared" ca="1" si="128"/>
        <v>0</v>
      </c>
      <c r="S1941" t="str">
        <f t="shared" si="129"/>
        <v>ASRCMS202202</v>
      </c>
      <c r="T1941" s="957">
        <f t="shared" si="130"/>
        <v>45230</v>
      </c>
      <c r="U1941" t="str">
        <f t="shared" si="131"/>
        <v>Unaudited</v>
      </c>
    </row>
    <row r="1942" spans="1:21" x14ac:dyDescent="0.25">
      <c r="A1942" t="s">
        <v>438</v>
      </c>
      <c r="B1942" t="s">
        <v>1380</v>
      </c>
      <c r="C1942" t="s">
        <v>1381</v>
      </c>
      <c r="D1942" s="15">
        <v>1900</v>
      </c>
      <c r="E1942" s="121">
        <v>1</v>
      </c>
      <c r="F1942" t="s">
        <v>441</v>
      </c>
      <c r="G1942" s="121">
        <v>274</v>
      </c>
      <c r="H1942" t="s">
        <v>388</v>
      </c>
      <c r="I1942" t="s">
        <v>489</v>
      </c>
      <c r="J1942" t="s">
        <v>434</v>
      </c>
      <c r="K1942" t="s">
        <v>791</v>
      </c>
      <c r="L1942" s="755">
        <v>2.2999999999999998</v>
      </c>
      <c r="M1942" t="s">
        <v>728</v>
      </c>
      <c r="N1942" s="680">
        <f t="shared" ca="1" si="128"/>
        <v>0</v>
      </c>
      <c r="O1942" s="680">
        <f t="shared" ca="1" si="128"/>
        <v>0</v>
      </c>
      <c r="P1942" s="680">
        <f t="shared" ca="1" si="128"/>
        <v>0</v>
      </c>
      <c r="Q1942" s="680">
        <f t="shared" ca="1" si="128"/>
        <v>0</v>
      </c>
      <c r="R1942" s="680">
        <f t="shared" ca="1" si="128"/>
        <v>0</v>
      </c>
      <c r="S1942" t="str">
        <f t="shared" si="129"/>
        <v>ASRCMS202202</v>
      </c>
      <c r="T1942" s="957">
        <f t="shared" si="130"/>
        <v>45230</v>
      </c>
      <c r="U1942" t="str">
        <f t="shared" si="131"/>
        <v>Unaudited</v>
      </c>
    </row>
    <row r="1943" spans="1:21" x14ac:dyDescent="0.25">
      <c r="A1943" t="s">
        <v>438</v>
      </c>
      <c r="B1943" t="s">
        <v>1380</v>
      </c>
      <c r="C1943" t="s">
        <v>1381</v>
      </c>
      <c r="D1943" s="15">
        <v>1900</v>
      </c>
      <c r="E1943" s="121">
        <v>1</v>
      </c>
      <c r="F1943" t="s">
        <v>441</v>
      </c>
      <c r="G1943" s="121">
        <v>274</v>
      </c>
      <c r="H1943" t="s">
        <v>388</v>
      </c>
      <c r="I1943" t="s">
        <v>489</v>
      </c>
      <c r="J1943" t="s">
        <v>434</v>
      </c>
      <c r="K1943" t="s">
        <v>791</v>
      </c>
      <c r="L1943" s="755">
        <v>2.4</v>
      </c>
      <c r="M1943" t="s">
        <v>729</v>
      </c>
      <c r="N1943" s="680">
        <f t="shared" ca="1" si="128"/>
        <v>0</v>
      </c>
      <c r="O1943" s="680">
        <f t="shared" ca="1" si="128"/>
        <v>0</v>
      </c>
      <c r="P1943" s="680">
        <f t="shared" ca="1" si="128"/>
        <v>0</v>
      </c>
      <c r="Q1943" s="680">
        <f t="shared" ca="1" si="128"/>
        <v>0</v>
      </c>
      <c r="R1943" s="680">
        <f t="shared" ca="1" si="128"/>
        <v>0</v>
      </c>
      <c r="S1943" t="str">
        <f t="shared" si="129"/>
        <v>ASRCMS202202</v>
      </c>
      <c r="T1943" s="957">
        <f t="shared" si="130"/>
        <v>45230</v>
      </c>
      <c r="U1943" t="str">
        <f t="shared" si="131"/>
        <v>Unaudited</v>
      </c>
    </row>
    <row r="1944" spans="1:21" x14ac:dyDescent="0.25">
      <c r="A1944" t="s">
        <v>438</v>
      </c>
      <c r="B1944" t="s">
        <v>1380</v>
      </c>
      <c r="C1944" t="s">
        <v>1381</v>
      </c>
      <c r="D1944" s="15">
        <v>1900</v>
      </c>
      <c r="E1944" s="121">
        <v>1</v>
      </c>
      <c r="F1944" t="s">
        <v>441</v>
      </c>
      <c r="G1944" s="121">
        <v>274</v>
      </c>
      <c r="H1944" t="s">
        <v>388</v>
      </c>
      <c r="I1944" t="s">
        <v>489</v>
      </c>
      <c r="J1944" t="s">
        <v>434</v>
      </c>
      <c r="K1944" t="s">
        <v>791</v>
      </c>
      <c r="L1944" s="755">
        <v>2.5</v>
      </c>
      <c r="M1944" t="s">
        <v>771</v>
      </c>
      <c r="N1944" s="680">
        <f t="shared" ca="1" si="128"/>
        <v>0</v>
      </c>
      <c r="O1944" s="680">
        <f t="shared" ca="1" si="128"/>
        <v>0</v>
      </c>
      <c r="P1944" s="680">
        <f t="shared" ca="1" si="128"/>
        <v>0</v>
      </c>
      <c r="Q1944" s="680">
        <f t="shared" ca="1" si="128"/>
        <v>0</v>
      </c>
      <c r="R1944" s="680">
        <f t="shared" ca="1" si="128"/>
        <v>0</v>
      </c>
      <c r="S1944" t="str">
        <f t="shared" si="129"/>
        <v>ASRCMS202202</v>
      </c>
      <c r="T1944" s="957">
        <f t="shared" si="130"/>
        <v>45230</v>
      </c>
      <c r="U1944" t="str">
        <f t="shared" si="131"/>
        <v>Unaudited</v>
      </c>
    </row>
    <row r="1945" spans="1:21" x14ac:dyDescent="0.25">
      <c r="A1945" t="s">
        <v>438</v>
      </c>
      <c r="B1945" t="s">
        <v>1380</v>
      </c>
      <c r="C1945" t="s">
        <v>1381</v>
      </c>
      <c r="D1945" s="15">
        <v>1900</v>
      </c>
      <c r="E1945" s="121">
        <v>1</v>
      </c>
      <c r="F1945" t="s">
        <v>441</v>
      </c>
      <c r="G1945" s="121">
        <v>274</v>
      </c>
      <c r="H1945" t="s">
        <v>388</v>
      </c>
      <c r="I1945" t="s">
        <v>489</v>
      </c>
      <c r="J1945" t="s">
        <v>434</v>
      </c>
      <c r="K1945" t="s">
        <v>791</v>
      </c>
      <c r="L1945" s="755">
        <v>2.6</v>
      </c>
      <c r="M1945" t="s">
        <v>187</v>
      </c>
      <c r="N1945" s="680">
        <f t="shared" ca="1" si="128"/>
        <v>0</v>
      </c>
      <c r="O1945" s="680">
        <f t="shared" ca="1" si="128"/>
        <v>0</v>
      </c>
      <c r="P1945" s="680">
        <f t="shared" ca="1" si="128"/>
        <v>0</v>
      </c>
      <c r="Q1945" s="680">
        <f t="shared" ca="1" si="128"/>
        <v>0</v>
      </c>
      <c r="R1945" s="680">
        <f t="shared" ca="1" si="128"/>
        <v>0</v>
      </c>
      <c r="S1945" t="str">
        <f t="shared" si="129"/>
        <v>ASRCMS202202</v>
      </c>
      <c r="T1945" s="957">
        <f t="shared" si="130"/>
        <v>45230</v>
      </c>
      <c r="U1945" t="str">
        <f t="shared" si="131"/>
        <v>Unaudited</v>
      </c>
    </row>
    <row r="1946" spans="1:21" x14ac:dyDescent="0.25">
      <c r="A1946" t="s">
        <v>438</v>
      </c>
      <c r="B1946" t="s">
        <v>1380</v>
      </c>
      <c r="C1946" t="s">
        <v>1381</v>
      </c>
      <c r="D1946" s="15">
        <v>1900</v>
      </c>
      <c r="E1946" s="121">
        <v>1</v>
      </c>
      <c r="F1946" t="s">
        <v>441</v>
      </c>
      <c r="G1946" s="121">
        <v>274</v>
      </c>
      <c r="H1946" t="s">
        <v>388</v>
      </c>
      <c r="I1946" t="s">
        <v>489</v>
      </c>
      <c r="J1946" t="s">
        <v>434</v>
      </c>
      <c r="K1946" t="s">
        <v>791</v>
      </c>
      <c r="L1946" s="755">
        <v>2.7</v>
      </c>
      <c r="M1946" t="s">
        <v>792</v>
      </c>
      <c r="N1946" s="680">
        <f t="shared" ca="1" si="128"/>
        <v>0</v>
      </c>
      <c r="O1946" s="680">
        <f t="shared" ca="1" si="128"/>
        <v>0</v>
      </c>
      <c r="P1946" s="680">
        <f t="shared" ca="1" si="128"/>
        <v>0</v>
      </c>
      <c r="Q1946" s="680">
        <f t="shared" ca="1" si="128"/>
        <v>0</v>
      </c>
      <c r="R1946" s="680">
        <f t="shared" ca="1" si="128"/>
        <v>0</v>
      </c>
      <c r="S1946" t="str">
        <f t="shared" si="129"/>
        <v>ASRCMS202202</v>
      </c>
      <c r="T1946" s="957">
        <f t="shared" si="130"/>
        <v>45230</v>
      </c>
      <c r="U1946" t="str">
        <f t="shared" si="131"/>
        <v>Unaudited</v>
      </c>
    </row>
    <row r="1947" spans="1:21" x14ac:dyDescent="0.25">
      <c r="A1947" t="s">
        <v>438</v>
      </c>
      <c r="B1947" t="s">
        <v>1380</v>
      </c>
      <c r="C1947" t="s">
        <v>1381</v>
      </c>
      <c r="D1947" s="15">
        <v>1900</v>
      </c>
      <c r="E1947" s="121">
        <v>1</v>
      </c>
      <c r="F1947" t="s">
        <v>441</v>
      </c>
      <c r="G1947" s="121">
        <v>274</v>
      </c>
      <c r="H1947" t="s">
        <v>388</v>
      </c>
      <c r="I1947" t="s">
        <v>489</v>
      </c>
      <c r="J1947" t="s">
        <v>434</v>
      </c>
      <c r="K1947" t="s">
        <v>791</v>
      </c>
      <c r="L1947" s="755">
        <v>2.8</v>
      </c>
      <c r="M1947" t="s">
        <v>793</v>
      </c>
      <c r="N1947" s="680">
        <f t="shared" ca="1" si="128"/>
        <v>0</v>
      </c>
      <c r="O1947" s="680">
        <f t="shared" ca="1" si="128"/>
        <v>0</v>
      </c>
      <c r="P1947" s="680">
        <f t="shared" ca="1" si="128"/>
        <v>0</v>
      </c>
      <c r="Q1947" s="680">
        <f t="shared" ca="1" si="128"/>
        <v>0</v>
      </c>
      <c r="R1947" s="680">
        <f t="shared" ca="1" si="128"/>
        <v>0</v>
      </c>
      <c r="S1947" t="str">
        <f t="shared" si="129"/>
        <v>ASRCMS202202</v>
      </c>
      <c r="T1947" s="957">
        <f t="shared" si="130"/>
        <v>45230</v>
      </c>
      <c r="U1947" t="str">
        <f t="shared" si="131"/>
        <v>Unaudited</v>
      </c>
    </row>
    <row r="1948" spans="1:21" x14ac:dyDescent="0.25">
      <c r="A1948" t="s">
        <v>438</v>
      </c>
      <c r="B1948" t="s">
        <v>1380</v>
      </c>
      <c r="C1948" t="s">
        <v>1381</v>
      </c>
      <c r="D1948" s="15">
        <v>1900</v>
      </c>
      <c r="E1948" s="121">
        <v>1</v>
      </c>
      <c r="F1948" t="s">
        <v>441</v>
      </c>
      <c r="G1948" s="121">
        <v>274</v>
      </c>
      <c r="H1948" t="s">
        <v>388</v>
      </c>
      <c r="I1948" t="s">
        <v>489</v>
      </c>
      <c r="J1948" t="s">
        <v>434</v>
      </c>
      <c r="K1948" t="s">
        <v>791</v>
      </c>
      <c r="L1948" s="755">
        <v>2.9</v>
      </c>
      <c r="M1948" t="s">
        <v>774</v>
      </c>
      <c r="N1948" s="680">
        <f t="shared" ca="1" si="128"/>
        <v>0</v>
      </c>
      <c r="O1948" s="680">
        <f t="shared" ca="1" si="128"/>
        <v>0</v>
      </c>
      <c r="P1948" s="680">
        <f t="shared" ca="1" si="128"/>
        <v>0</v>
      </c>
      <c r="Q1948" s="680">
        <f t="shared" ca="1" si="128"/>
        <v>0</v>
      </c>
      <c r="R1948" s="680">
        <f t="shared" ca="1" si="128"/>
        <v>0</v>
      </c>
      <c r="S1948" t="str">
        <f t="shared" si="129"/>
        <v>ASRCMS202202</v>
      </c>
      <c r="T1948" s="957">
        <f t="shared" si="130"/>
        <v>45230</v>
      </c>
      <c r="U1948" t="str">
        <f t="shared" si="131"/>
        <v>Unaudited</v>
      </c>
    </row>
    <row r="1949" spans="1:21" x14ac:dyDescent="0.25">
      <c r="A1949" t="s">
        <v>438</v>
      </c>
      <c r="B1949" t="s">
        <v>1380</v>
      </c>
      <c r="C1949" t="s">
        <v>1381</v>
      </c>
      <c r="D1949" s="15">
        <v>1900</v>
      </c>
      <c r="E1949" s="121">
        <v>1</v>
      </c>
      <c r="F1949" t="s">
        <v>441</v>
      </c>
      <c r="G1949" s="121">
        <v>274</v>
      </c>
      <c r="H1949" t="s">
        <v>388</v>
      </c>
      <c r="I1949" t="s">
        <v>489</v>
      </c>
      <c r="J1949" t="s">
        <v>434</v>
      </c>
      <c r="K1949" t="s">
        <v>224</v>
      </c>
      <c r="L1949" s="755">
        <v>2.11</v>
      </c>
      <c r="M1949" t="s">
        <v>229</v>
      </c>
      <c r="N1949" s="680">
        <f t="shared" ca="1" si="128"/>
        <v>0</v>
      </c>
      <c r="O1949" s="680">
        <f t="shared" ca="1" si="128"/>
        <v>0</v>
      </c>
      <c r="P1949" s="680">
        <f t="shared" ca="1" si="128"/>
        <v>0</v>
      </c>
      <c r="Q1949" s="680">
        <f t="shared" ca="1" si="128"/>
        <v>0</v>
      </c>
      <c r="R1949" s="680">
        <f t="shared" ca="1" si="128"/>
        <v>0</v>
      </c>
      <c r="S1949" t="str">
        <f t="shared" si="129"/>
        <v>ASRCMS202202</v>
      </c>
      <c r="T1949" s="957">
        <f t="shared" si="130"/>
        <v>45230</v>
      </c>
      <c r="U1949" t="str">
        <f t="shared" si="131"/>
        <v>Unaudited</v>
      </c>
    </row>
    <row r="1950" spans="1:21" x14ac:dyDescent="0.25">
      <c r="A1950" t="s">
        <v>438</v>
      </c>
      <c r="B1950" t="s">
        <v>1380</v>
      </c>
      <c r="C1950" t="s">
        <v>1381</v>
      </c>
      <c r="D1950" s="15">
        <v>1900</v>
      </c>
      <c r="E1950" s="121">
        <v>1</v>
      </c>
      <c r="F1950" t="s">
        <v>441</v>
      </c>
      <c r="G1950" s="121">
        <v>274</v>
      </c>
      <c r="H1950" t="s">
        <v>388</v>
      </c>
      <c r="I1950" t="s">
        <v>489</v>
      </c>
      <c r="J1950" t="s">
        <v>434</v>
      </c>
      <c r="K1950" t="s">
        <v>224</v>
      </c>
      <c r="L1950" s="755">
        <v>2.12</v>
      </c>
      <c r="M1950" t="s">
        <v>555</v>
      </c>
      <c r="N1950" s="680">
        <f t="shared" ca="1" si="128"/>
        <v>0</v>
      </c>
      <c r="O1950" s="680">
        <f t="shared" ca="1" si="128"/>
        <v>0</v>
      </c>
      <c r="P1950" s="680">
        <f t="shared" ca="1" si="128"/>
        <v>0</v>
      </c>
      <c r="Q1950" s="680">
        <f t="shared" ca="1" si="128"/>
        <v>0</v>
      </c>
      <c r="R1950" s="680">
        <f t="shared" ca="1" si="128"/>
        <v>0</v>
      </c>
      <c r="S1950" t="str">
        <f t="shared" si="129"/>
        <v>ASRCMS202202</v>
      </c>
      <c r="T1950" s="957">
        <f t="shared" si="130"/>
        <v>45230</v>
      </c>
      <c r="U1950" t="str">
        <f t="shared" si="131"/>
        <v>Unaudited</v>
      </c>
    </row>
    <row r="1951" spans="1:21" x14ac:dyDescent="0.25">
      <c r="A1951" t="s">
        <v>438</v>
      </c>
      <c r="B1951" t="s">
        <v>1380</v>
      </c>
      <c r="C1951" t="s">
        <v>1381</v>
      </c>
      <c r="D1951" s="15">
        <v>1900</v>
      </c>
      <c r="E1951" s="121">
        <v>1</v>
      </c>
      <c r="F1951" t="s">
        <v>441</v>
      </c>
      <c r="G1951" s="121">
        <v>274</v>
      </c>
      <c r="H1951" t="s">
        <v>388</v>
      </c>
      <c r="I1951" t="s">
        <v>489</v>
      </c>
      <c r="J1951" t="s">
        <v>434</v>
      </c>
      <c r="K1951" t="s">
        <v>224</v>
      </c>
      <c r="L1951" s="755">
        <v>2.13</v>
      </c>
      <c r="M1951" t="s">
        <v>230</v>
      </c>
      <c r="N1951" s="680">
        <f t="shared" ca="1" si="128"/>
        <v>0</v>
      </c>
      <c r="O1951" s="680">
        <f t="shared" ca="1" si="128"/>
        <v>0</v>
      </c>
      <c r="P1951" s="680">
        <f t="shared" ca="1" si="128"/>
        <v>0</v>
      </c>
      <c r="Q1951" s="680">
        <f t="shared" ca="1" si="128"/>
        <v>0</v>
      </c>
      <c r="R1951" s="680">
        <f t="shared" ca="1" si="128"/>
        <v>0</v>
      </c>
      <c r="S1951" t="str">
        <f t="shared" si="129"/>
        <v>ASRCMS202202</v>
      </c>
      <c r="T1951" s="957">
        <f t="shared" si="130"/>
        <v>45230</v>
      </c>
      <c r="U1951" t="str">
        <f t="shared" si="131"/>
        <v>Unaudited</v>
      </c>
    </row>
    <row r="1952" spans="1:21" x14ac:dyDescent="0.25">
      <c r="A1952" t="s">
        <v>438</v>
      </c>
      <c r="B1952" t="s">
        <v>1380</v>
      </c>
      <c r="C1952" t="s">
        <v>1381</v>
      </c>
      <c r="D1952" s="15">
        <v>1900</v>
      </c>
      <c r="E1952" s="121">
        <v>1</v>
      </c>
      <c r="F1952" t="s">
        <v>441</v>
      </c>
      <c r="G1952" s="121">
        <v>274</v>
      </c>
      <c r="H1952" t="s">
        <v>388</v>
      </c>
      <c r="I1952" t="s">
        <v>489</v>
      </c>
      <c r="J1952" t="s">
        <v>434</v>
      </c>
      <c r="K1952" t="s">
        <v>224</v>
      </c>
      <c r="L1952" s="755">
        <v>2.14</v>
      </c>
      <c r="M1952" t="s">
        <v>559</v>
      </c>
      <c r="N1952" s="680">
        <f t="shared" ca="1" si="128"/>
        <v>0</v>
      </c>
      <c r="O1952" s="680">
        <f t="shared" ca="1" si="128"/>
        <v>0</v>
      </c>
      <c r="P1952" s="680">
        <f t="shared" ca="1" si="128"/>
        <v>0</v>
      </c>
      <c r="Q1952" s="680">
        <f t="shared" ca="1" si="128"/>
        <v>0</v>
      </c>
      <c r="R1952" s="680">
        <f t="shared" ca="1" si="128"/>
        <v>0</v>
      </c>
      <c r="S1952" t="str">
        <f t="shared" si="129"/>
        <v>ASRCMS202202</v>
      </c>
      <c r="T1952" s="957">
        <f t="shared" si="130"/>
        <v>45230</v>
      </c>
      <c r="U1952" t="str">
        <f t="shared" si="131"/>
        <v>Unaudited</v>
      </c>
    </row>
    <row r="1953" spans="1:21" x14ac:dyDescent="0.25">
      <c r="A1953" t="s">
        <v>438</v>
      </c>
      <c r="B1953" t="s">
        <v>1380</v>
      </c>
      <c r="C1953" t="s">
        <v>1381</v>
      </c>
      <c r="D1953" s="15">
        <v>1900</v>
      </c>
      <c r="E1953" s="121">
        <v>1</v>
      </c>
      <c r="F1953" t="s">
        <v>441</v>
      </c>
      <c r="G1953" s="121">
        <v>274</v>
      </c>
      <c r="H1953" t="s">
        <v>388</v>
      </c>
      <c r="I1953" t="s">
        <v>489</v>
      </c>
      <c r="J1953" t="s">
        <v>434</v>
      </c>
      <c r="K1953" t="s">
        <v>224</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ASRCMS202202</v>
      </c>
      <c r="T1953" s="957">
        <f t="shared" si="130"/>
        <v>45230</v>
      </c>
      <c r="U1953" t="str">
        <f t="shared" si="131"/>
        <v>Unaudited</v>
      </c>
    </row>
    <row r="1954" spans="1:21" x14ac:dyDescent="0.25">
      <c r="A1954" t="s">
        <v>438</v>
      </c>
      <c r="B1954" t="s">
        <v>1380</v>
      </c>
      <c r="C1954" t="s">
        <v>1381</v>
      </c>
      <c r="D1954" s="15">
        <v>1900</v>
      </c>
      <c r="E1954" s="121">
        <v>1</v>
      </c>
      <c r="F1954" t="s">
        <v>441</v>
      </c>
      <c r="G1954" s="121">
        <v>274</v>
      </c>
      <c r="H1954" t="s">
        <v>388</v>
      </c>
      <c r="I1954" t="s">
        <v>489</v>
      </c>
      <c r="J1954" t="s">
        <v>434</v>
      </c>
      <c r="K1954" t="s">
        <v>224</v>
      </c>
      <c r="L1954" s="755">
        <v>2.16</v>
      </c>
      <c r="M1954" t="s">
        <v>794</v>
      </c>
      <c r="N1954" s="680">
        <f t="shared" ca="1" si="132"/>
        <v>0</v>
      </c>
      <c r="O1954" s="680">
        <f t="shared" ca="1" si="132"/>
        <v>0</v>
      </c>
      <c r="P1954" s="680">
        <f t="shared" ca="1" si="132"/>
        <v>0</v>
      </c>
      <c r="Q1954" s="680">
        <f t="shared" ca="1" si="132"/>
        <v>0</v>
      </c>
      <c r="R1954" s="680">
        <f t="shared" ca="1" si="132"/>
        <v>0</v>
      </c>
      <c r="S1954" t="str">
        <f t="shared" si="129"/>
        <v>ASRCMS202202</v>
      </c>
      <c r="T1954" s="957">
        <f t="shared" si="130"/>
        <v>45230</v>
      </c>
      <c r="U1954" t="str">
        <f t="shared" si="131"/>
        <v>Unaudited</v>
      </c>
    </row>
    <row r="1955" spans="1:21" x14ac:dyDescent="0.25">
      <c r="A1955" t="s">
        <v>438</v>
      </c>
      <c r="B1955" t="s">
        <v>1380</v>
      </c>
      <c r="C1955" t="s">
        <v>1381</v>
      </c>
      <c r="D1955" s="15">
        <v>1900</v>
      </c>
      <c r="E1955" s="121">
        <v>1</v>
      </c>
      <c r="F1955" t="s">
        <v>441</v>
      </c>
      <c r="G1955" s="121">
        <v>274</v>
      </c>
      <c r="H1955" t="s">
        <v>388</v>
      </c>
      <c r="I1955" t="s">
        <v>489</v>
      </c>
      <c r="J1955" t="s">
        <v>434</v>
      </c>
      <c r="K1955" t="s">
        <v>224</v>
      </c>
      <c r="L1955" s="755">
        <v>2.17</v>
      </c>
      <c r="M1955" t="s">
        <v>1047</v>
      </c>
      <c r="N1955" s="680">
        <f t="shared" ca="1" si="132"/>
        <v>0</v>
      </c>
      <c r="O1955" s="680">
        <f t="shared" ca="1" si="132"/>
        <v>0</v>
      </c>
      <c r="P1955" s="680">
        <f t="shared" ca="1" si="132"/>
        <v>0</v>
      </c>
      <c r="Q1955" s="680">
        <f t="shared" ca="1" si="132"/>
        <v>0</v>
      </c>
      <c r="R1955" s="680">
        <f t="shared" ca="1" si="132"/>
        <v>0</v>
      </c>
      <c r="S1955" t="str">
        <f t="shared" si="129"/>
        <v>ASRCMS202202</v>
      </c>
      <c r="T1955" s="957">
        <f t="shared" si="130"/>
        <v>45230</v>
      </c>
      <c r="U1955" t="str">
        <f t="shared" si="131"/>
        <v>Unaudited</v>
      </c>
    </row>
    <row r="1956" spans="1:21" x14ac:dyDescent="0.25">
      <c r="A1956" t="s">
        <v>438</v>
      </c>
      <c r="B1956" t="s">
        <v>1380</v>
      </c>
      <c r="C1956" t="s">
        <v>1381</v>
      </c>
      <c r="D1956" s="15">
        <v>1900</v>
      </c>
      <c r="E1956" s="121">
        <v>1</v>
      </c>
      <c r="F1956" t="s">
        <v>441</v>
      </c>
      <c r="G1956" s="121">
        <v>274</v>
      </c>
      <c r="H1956" t="s">
        <v>388</v>
      </c>
      <c r="I1956" t="s">
        <v>489</v>
      </c>
      <c r="J1956" t="s">
        <v>434</v>
      </c>
      <c r="K1956" t="s">
        <v>224</v>
      </c>
      <c r="L1956" s="755">
        <v>2.1800000000000002</v>
      </c>
      <c r="M1956" t="s">
        <v>651</v>
      </c>
      <c r="N1956" s="680">
        <f t="shared" ca="1" si="132"/>
        <v>0</v>
      </c>
      <c r="O1956" s="680">
        <f t="shared" ca="1" si="132"/>
        <v>0</v>
      </c>
      <c r="P1956" s="680">
        <f t="shared" ca="1" si="132"/>
        <v>0</v>
      </c>
      <c r="Q1956" s="680">
        <f t="shared" ca="1" si="132"/>
        <v>0</v>
      </c>
      <c r="R1956" s="680">
        <f t="shared" ca="1" si="132"/>
        <v>0</v>
      </c>
      <c r="S1956" t="str">
        <f t="shared" si="129"/>
        <v>ASRCMS202202</v>
      </c>
      <c r="T1956" s="957">
        <f t="shared" si="130"/>
        <v>45230</v>
      </c>
      <c r="U1956" t="str">
        <f t="shared" si="131"/>
        <v>Unaudited</v>
      </c>
    </row>
    <row r="1957" spans="1:21" x14ac:dyDescent="0.25">
      <c r="A1957" t="s">
        <v>438</v>
      </c>
      <c r="B1957" t="s">
        <v>1380</v>
      </c>
      <c r="C1957" t="s">
        <v>1381</v>
      </c>
      <c r="D1957" s="15">
        <v>1900</v>
      </c>
      <c r="E1957" s="121">
        <v>1</v>
      </c>
      <c r="F1957" t="s">
        <v>441</v>
      </c>
      <c r="G1957" s="121">
        <v>274</v>
      </c>
      <c r="H1957" t="s">
        <v>388</v>
      </c>
      <c r="I1957" t="s">
        <v>489</v>
      </c>
      <c r="J1957" t="s">
        <v>434</v>
      </c>
      <c r="K1957" t="s">
        <v>224</v>
      </c>
      <c r="L1957" s="755">
        <v>2.19</v>
      </c>
      <c r="M1957" t="s">
        <v>219</v>
      </c>
      <c r="N1957" s="680">
        <f t="shared" ca="1" si="132"/>
        <v>0</v>
      </c>
      <c r="O1957" s="680">
        <f t="shared" ca="1" si="132"/>
        <v>0</v>
      </c>
      <c r="P1957" s="680">
        <f t="shared" ca="1" si="132"/>
        <v>0</v>
      </c>
      <c r="Q1957" s="680">
        <f t="shared" ca="1" si="132"/>
        <v>0</v>
      </c>
      <c r="R1957" s="680">
        <f t="shared" ca="1" si="132"/>
        <v>0</v>
      </c>
      <c r="S1957" t="str">
        <f t="shared" si="129"/>
        <v>ASRCMS202202</v>
      </c>
      <c r="T1957" s="957">
        <f t="shared" si="130"/>
        <v>45230</v>
      </c>
      <c r="U1957" t="str">
        <f t="shared" si="131"/>
        <v>Unaudited</v>
      </c>
    </row>
    <row r="1958" spans="1:21" x14ac:dyDescent="0.25">
      <c r="A1958" t="s">
        <v>438</v>
      </c>
      <c r="B1958" t="s">
        <v>1380</v>
      </c>
      <c r="C1958" t="s">
        <v>1381</v>
      </c>
      <c r="D1958" s="15">
        <v>1900</v>
      </c>
      <c r="E1958" s="121">
        <v>1</v>
      </c>
      <c r="F1958" t="s">
        <v>441</v>
      </c>
      <c r="G1958" s="121">
        <v>274</v>
      </c>
      <c r="H1958" t="s">
        <v>388</v>
      </c>
      <c r="I1958" t="s">
        <v>489</v>
      </c>
      <c r="J1958" t="s">
        <v>434</v>
      </c>
      <c r="K1958" t="s">
        <v>224</v>
      </c>
      <c r="L1958" s="755" t="s">
        <v>700</v>
      </c>
      <c r="M1958" t="s">
        <v>231</v>
      </c>
      <c r="N1958" s="680">
        <f t="shared" ca="1" si="132"/>
        <v>0</v>
      </c>
      <c r="O1958" s="680">
        <f t="shared" ca="1" si="132"/>
        <v>0</v>
      </c>
      <c r="P1958" s="680">
        <f t="shared" ca="1" si="132"/>
        <v>0</v>
      </c>
      <c r="Q1958" s="680">
        <f t="shared" ca="1" si="132"/>
        <v>0</v>
      </c>
      <c r="R1958" s="680">
        <f t="shared" ca="1" si="132"/>
        <v>0</v>
      </c>
      <c r="S1958" t="str">
        <f t="shared" si="129"/>
        <v>ASRCMS202202</v>
      </c>
      <c r="T1958" s="957">
        <f t="shared" si="130"/>
        <v>45230</v>
      </c>
      <c r="U1958" t="str">
        <f t="shared" si="131"/>
        <v>Unaudited</v>
      </c>
    </row>
    <row r="1959" spans="1:21" x14ac:dyDescent="0.25">
      <c r="A1959" t="s">
        <v>438</v>
      </c>
      <c r="B1959" t="s">
        <v>1380</v>
      </c>
      <c r="C1959" t="s">
        <v>1381</v>
      </c>
      <c r="D1959" s="15">
        <v>1900</v>
      </c>
      <c r="E1959" s="121">
        <v>1</v>
      </c>
      <c r="F1959" t="s">
        <v>441</v>
      </c>
      <c r="G1959" s="121">
        <v>274</v>
      </c>
      <c r="H1959" t="s">
        <v>388</v>
      </c>
      <c r="I1959" t="s">
        <v>489</v>
      </c>
      <c r="J1959" t="s">
        <v>434</v>
      </c>
      <c r="K1959" t="s">
        <v>224</v>
      </c>
      <c r="L1959" s="755">
        <v>2.21</v>
      </c>
      <c r="M1959" t="s">
        <v>467</v>
      </c>
      <c r="N1959" s="680">
        <f t="shared" ca="1" si="132"/>
        <v>0</v>
      </c>
      <c r="O1959" s="680">
        <f t="shared" ca="1" si="132"/>
        <v>0</v>
      </c>
      <c r="P1959" s="680">
        <f t="shared" ca="1" si="132"/>
        <v>0</v>
      </c>
      <c r="Q1959" s="680">
        <f t="shared" ca="1" si="132"/>
        <v>0</v>
      </c>
      <c r="R1959" s="680">
        <f t="shared" ca="1" si="132"/>
        <v>0</v>
      </c>
      <c r="S1959" t="str">
        <f t="shared" si="129"/>
        <v>ASRCMS202202</v>
      </c>
      <c r="T1959" s="957">
        <f t="shared" si="130"/>
        <v>45230</v>
      </c>
      <c r="U1959" t="str">
        <f t="shared" si="131"/>
        <v>Unaudited</v>
      </c>
    </row>
    <row r="1960" spans="1:21" x14ac:dyDescent="0.25">
      <c r="A1960" t="s">
        <v>438</v>
      </c>
      <c r="B1960" t="s">
        <v>1380</v>
      </c>
      <c r="C1960" t="s">
        <v>1381</v>
      </c>
      <c r="D1960" s="15">
        <v>1900</v>
      </c>
      <c r="E1960" s="121">
        <v>1</v>
      </c>
      <c r="F1960" t="s">
        <v>441</v>
      </c>
      <c r="G1960" s="121">
        <v>274</v>
      </c>
      <c r="H1960" t="s">
        <v>388</v>
      </c>
      <c r="I1960" t="s">
        <v>489</v>
      </c>
      <c r="J1960" t="s">
        <v>434</v>
      </c>
      <c r="K1960" t="s">
        <v>6</v>
      </c>
      <c r="L1960" s="755" t="s">
        <v>70</v>
      </c>
      <c r="M1960" t="s">
        <v>189</v>
      </c>
      <c r="N1960" s="680">
        <f t="shared" ca="1" si="132"/>
        <v>0</v>
      </c>
      <c r="O1960" s="680">
        <f t="shared" ca="1" si="132"/>
        <v>0</v>
      </c>
      <c r="P1960" s="680">
        <f t="shared" ca="1" si="132"/>
        <v>0</v>
      </c>
      <c r="Q1960" s="680">
        <f t="shared" ca="1" si="132"/>
        <v>0</v>
      </c>
      <c r="R1960" s="680">
        <f t="shared" ca="1" si="132"/>
        <v>0</v>
      </c>
      <c r="S1960" t="str">
        <f t="shared" si="129"/>
        <v>ASRCMS202202</v>
      </c>
      <c r="T1960" s="957">
        <f t="shared" si="130"/>
        <v>45230</v>
      </c>
      <c r="U1960" t="str">
        <f t="shared" si="131"/>
        <v>Unaudited</v>
      </c>
    </row>
    <row r="1961" spans="1:21" x14ac:dyDescent="0.25">
      <c r="A1961" t="s">
        <v>438</v>
      </c>
      <c r="B1961" t="s">
        <v>1380</v>
      </c>
      <c r="C1961" t="s">
        <v>1381</v>
      </c>
      <c r="D1961" s="15">
        <v>1900</v>
      </c>
      <c r="E1961" s="121">
        <v>1</v>
      </c>
      <c r="F1961" t="s">
        <v>441</v>
      </c>
      <c r="G1961" s="121">
        <v>274</v>
      </c>
      <c r="H1961" t="s">
        <v>388</v>
      </c>
      <c r="I1961" t="s">
        <v>489</v>
      </c>
      <c r="J1961" t="s">
        <v>434</v>
      </c>
      <c r="K1961" t="s">
        <v>6</v>
      </c>
      <c r="L1961" s="755" t="s">
        <v>71</v>
      </c>
      <c r="M1961" t="s">
        <v>232</v>
      </c>
      <c r="N1961" s="680">
        <f t="shared" ca="1" si="132"/>
        <v>0</v>
      </c>
      <c r="O1961" s="680">
        <f t="shared" ca="1" si="132"/>
        <v>0</v>
      </c>
      <c r="P1961" s="680">
        <f t="shared" ca="1" si="132"/>
        <v>0</v>
      </c>
      <c r="Q1961" s="680">
        <f t="shared" ca="1" si="132"/>
        <v>0</v>
      </c>
      <c r="R1961" s="680">
        <f t="shared" ca="1" si="132"/>
        <v>0</v>
      </c>
      <c r="S1961" t="str">
        <f t="shared" si="129"/>
        <v>ASRCMS202202</v>
      </c>
      <c r="T1961" s="957">
        <f t="shared" si="130"/>
        <v>45230</v>
      </c>
      <c r="U1961" t="str">
        <f t="shared" si="131"/>
        <v>Unaudited</v>
      </c>
    </row>
    <row r="1962" spans="1:21" x14ac:dyDescent="0.25">
      <c r="A1962" t="s">
        <v>438</v>
      </c>
      <c r="B1962" t="s">
        <v>1380</v>
      </c>
      <c r="C1962" t="s">
        <v>1381</v>
      </c>
      <c r="D1962" s="15">
        <v>1900</v>
      </c>
      <c r="E1962" s="121">
        <v>1</v>
      </c>
      <c r="F1962" t="s">
        <v>441</v>
      </c>
      <c r="G1962" s="121">
        <v>274</v>
      </c>
      <c r="H1962" t="s">
        <v>388</v>
      </c>
      <c r="I1962" t="s">
        <v>489</v>
      </c>
      <c r="J1962" t="s">
        <v>434</v>
      </c>
      <c r="K1962" t="s">
        <v>6</v>
      </c>
      <c r="L1962" s="755" t="s">
        <v>72</v>
      </c>
      <c r="M1962" t="s">
        <v>165</v>
      </c>
      <c r="N1962" s="680">
        <f t="shared" ca="1" si="132"/>
        <v>0</v>
      </c>
      <c r="O1962" s="680">
        <f t="shared" ca="1" si="132"/>
        <v>0</v>
      </c>
      <c r="P1962" s="680">
        <f t="shared" ca="1" si="132"/>
        <v>0</v>
      </c>
      <c r="Q1962" s="680">
        <f t="shared" ca="1" si="132"/>
        <v>0</v>
      </c>
      <c r="R1962" s="680">
        <f t="shared" ca="1" si="132"/>
        <v>0</v>
      </c>
      <c r="S1962" t="str">
        <f t="shared" si="129"/>
        <v>ASRCMS202202</v>
      </c>
      <c r="T1962" s="957">
        <f t="shared" si="130"/>
        <v>45230</v>
      </c>
      <c r="U1962" t="str">
        <f t="shared" si="131"/>
        <v>Unaudited</v>
      </c>
    </row>
    <row r="1963" spans="1:21" x14ac:dyDescent="0.25">
      <c r="A1963" t="s">
        <v>438</v>
      </c>
      <c r="B1963" t="s">
        <v>1380</v>
      </c>
      <c r="C1963" t="s">
        <v>1381</v>
      </c>
      <c r="D1963" s="15">
        <v>1900</v>
      </c>
      <c r="E1963" s="121">
        <v>1</v>
      </c>
      <c r="F1963" t="s">
        <v>441</v>
      </c>
      <c r="G1963" s="121">
        <v>274</v>
      </c>
      <c r="H1963" t="s">
        <v>388</v>
      </c>
      <c r="I1963" t="s">
        <v>489</v>
      </c>
      <c r="J1963" t="s">
        <v>434</v>
      </c>
      <c r="K1963" t="s">
        <v>6</v>
      </c>
      <c r="L1963" s="755">
        <v>3.4</v>
      </c>
      <c r="M1963" t="s">
        <v>462</v>
      </c>
      <c r="N1963" s="680">
        <f t="shared" ca="1" si="132"/>
        <v>0</v>
      </c>
      <c r="O1963" s="680">
        <f t="shared" ca="1" si="132"/>
        <v>0</v>
      </c>
      <c r="P1963" s="680">
        <f t="shared" ca="1" si="132"/>
        <v>0</v>
      </c>
      <c r="Q1963" s="680">
        <f t="shared" ca="1" si="132"/>
        <v>0</v>
      </c>
      <c r="R1963" s="680">
        <f t="shared" ca="1" si="132"/>
        <v>0</v>
      </c>
      <c r="S1963" t="str">
        <f t="shared" si="129"/>
        <v>ASRCMS202202</v>
      </c>
      <c r="T1963" s="957">
        <f t="shared" si="130"/>
        <v>45230</v>
      </c>
      <c r="U1963" t="str">
        <f t="shared" si="131"/>
        <v>Unaudited</v>
      </c>
    </row>
    <row r="1964" spans="1:21" x14ac:dyDescent="0.25">
      <c r="A1964" t="s">
        <v>438</v>
      </c>
      <c r="B1964" t="s">
        <v>1380</v>
      </c>
      <c r="C1964" t="s">
        <v>1381</v>
      </c>
      <c r="D1964" s="15">
        <v>1900</v>
      </c>
      <c r="E1964" s="121">
        <v>1</v>
      </c>
      <c r="F1964" t="s">
        <v>441</v>
      </c>
      <c r="G1964" s="121">
        <v>274</v>
      </c>
      <c r="H1964" t="s">
        <v>388</v>
      </c>
      <c r="I1964" t="s">
        <v>489</v>
      </c>
      <c r="J1964" t="s">
        <v>434</v>
      </c>
      <c r="K1964" t="s">
        <v>435</v>
      </c>
      <c r="L1964" s="755">
        <v>4.5</v>
      </c>
      <c r="M1964" t="s">
        <v>32</v>
      </c>
      <c r="N1964" s="680">
        <f t="shared" ca="1" si="132"/>
        <v>0</v>
      </c>
      <c r="O1964" s="680">
        <f t="shared" ca="1" si="132"/>
        <v>0</v>
      </c>
      <c r="P1964" s="680">
        <f t="shared" ca="1" si="132"/>
        <v>0</v>
      </c>
      <c r="Q1964" s="680">
        <f t="shared" ca="1" si="132"/>
        <v>0</v>
      </c>
      <c r="R1964" s="680">
        <f t="shared" ca="1" si="132"/>
        <v>0</v>
      </c>
      <c r="S1964" t="str">
        <f t="shared" si="129"/>
        <v>ASRCMS202202</v>
      </c>
      <c r="T1964" s="957">
        <f t="shared" si="130"/>
        <v>45230</v>
      </c>
      <c r="U1964" t="str">
        <f t="shared" si="131"/>
        <v>Unaudited</v>
      </c>
    </row>
    <row r="1965" spans="1:21" x14ac:dyDescent="0.25">
      <c r="A1965" t="s">
        <v>438</v>
      </c>
      <c r="B1965" t="s">
        <v>1380</v>
      </c>
      <c r="C1965" t="s">
        <v>1381</v>
      </c>
      <c r="D1965" s="15">
        <v>1900</v>
      </c>
      <c r="E1965" s="121">
        <v>1</v>
      </c>
      <c r="F1965" t="s">
        <v>441</v>
      </c>
      <c r="G1965" s="121">
        <v>274</v>
      </c>
      <c r="H1965" t="s">
        <v>388</v>
      </c>
      <c r="I1965" t="s">
        <v>489</v>
      </c>
      <c r="J1965" t="s">
        <v>434</v>
      </c>
      <c r="K1965" t="s">
        <v>435</v>
      </c>
      <c r="L1965" s="755" t="s">
        <v>939</v>
      </c>
      <c r="M1965" t="s">
        <v>930</v>
      </c>
      <c r="N1965" s="680">
        <f t="shared" ca="1" si="132"/>
        <v>0</v>
      </c>
      <c r="O1965" s="680">
        <f t="shared" ca="1" si="132"/>
        <v>0</v>
      </c>
      <c r="P1965" s="680">
        <f t="shared" ca="1" si="132"/>
        <v>0</v>
      </c>
      <c r="Q1965" s="680">
        <f t="shared" ca="1" si="132"/>
        <v>0</v>
      </c>
      <c r="R1965" s="680">
        <f t="shared" ca="1" si="132"/>
        <v>0</v>
      </c>
      <c r="S1965" t="str">
        <f t="shared" si="129"/>
        <v>ASRCMS202202</v>
      </c>
      <c r="T1965" s="957">
        <f t="shared" si="130"/>
        <v>45230</v>
      </c>
      <c r="U1965" t="str">
        <f t="shared" si="131"/>
        <v>Unaudited</v>
      </c>
    </row>
    <row r="1966" spans="1:21" x14ac:dyDescent="0.25">
      <c r="A1966" t="s">
        <v>438</v>
      </c>
      <c r="B1966" t="s">
        <v>1380</v>
      </c>
      <c r="C1966" t="s">
        <v>1381</v>
      </c>
      <c r="D1966" s="15">
        <v>1900</v>
      </c>
      <c r="E1966" s="121">
        <v>1</v>
      </c>
      <c r="F1966" t="s">
        <v>441</v>
      </c>
      <c r="G1966" s="121">
        <v>274</v>
      </c>
      <c r="H1966" t="s">
        <v>388</v>
      </c>
      <c r="I1966" t="s">
        <v>489</v>
      </c>
      <c r="J1966" t="s">
        <v>434</v>
      </c>
      <c r="K1966" t="s">
        <v>435</v>
      </c>
      <c r="L1966" s="755" t="s">
        <v>194</v>
      </c>
      <c r="M1966" t="s">
        <v>40</v>
      </c>
      <c r="N1966" s="680">
        <f t="shared" ca="1" si="132"/>
        <v>0</v>
      </c>
      <c r="O1966" s="680">
        <f t="shared" ca="1" si="132"/>
        <v>0</v>
      </c>
      <c r="P1966" s="680">
        <f t="shared" ca="1" si="132"/>
        <v>0</v>
      </c>
      <c r="Q1966" s="680">
        <f t="shared" ca="1" si="132"/>
        <v>0</v>
      </c>
      <c r="R1966" s="680">
        <f t="shared" ca="1" si="132"/>
        <v>0</v>
      </c>
      <c r="S1966" t="str">
        <f t="shared" si="129"/>
        <v>ASRCMS202202</v>
      </c>
      <c r="T1966" s="957">
        <f t="shared" si="130"/>
        <v>45230</v>
      </c>
      <c r="U1966" t="str">
        <f t="shared" si="131"/>
        <v>Unaudited</v>
      </c>
    </row>
    <row r="1967" spans="1:21" x14ac:dyDescent="0.25">
      <c r="A1967" t="s">
        <v>438</v>
      </c>
      <c r="B1967" t="s">
        <v>1380</v>
      </c>
      <c r="C1967" t="s">
        <v>1381</v>
      </c>
      <c r="D1967" s="15">
        <v>1900</v>
      </c>
      <c r="E1967" s="121">
        <v>1</v>
      </c>
      <c r="F1967" t="s">
        <v>441</v>
      </c>
      <c r="G1967" s="121">
        <v>274</v>
      </c>
      <c r="H1967" t="s">
        <v>388</v>
      </c>
      <c r="I1967" t="s">
        <v>489</v>
      </c>
      <c r="J1967" t="s">
        <v>434</v>
      </c>
      <c r="K1967" t="s">
        <v>435</v>
      </c>
      <c r="L1967" s="755" t="s">
        <v>193</v>
      </c>
      <c r="M1967" t="s">
        <v>330</v>
      </c>
      <c r="N1967" s="680">
        <f t="shared" ca="1" si="132"/>
        <v>0</v>
      </c>
      <c r="O1967" s="680">
        <f t="shared" ca="1" si="132"/>
        <v>0</v>
      </c>
      <c r="P1967" s="680">
        <f t="shared" ca="1" si="132"/>
        <v>0</v>
      </c>
      <c r="Q1967" s="680">
        <f t="shared" ca="1" si="132"/>
        <v>0</v>
      </c>
      <c r="R1967" s="680">
        <f t="shared" ca="1" si="132"/>
        <v>0</v>
      </c>
      <c r="S1967" t="str">
        <f t="shared" si="129"/>
        <v>ASRCMS202202</v>
      </c>
      <c r="T1967" s="957">
        <f t="shared" si="130"/>
        <v>45230</v>
      </c>
      <c r="U1967" t="str">
        <f t="shared" si="131"/>
        <v>Unaudited</v>
      </c>
    </row>
    <row r="1968" spans="1:21" x14ac:dyDescent="0.25">
      <c r="A1968" t="s">
        <v>438</v>
      </c>
      <c r="B1968" t="s">
        <v>1380</v>
      </c>
      <c r="C1968" t="s">
        <v>1381</v>
      </c>
      <c r="D1968" s="15">
        <v>1900</v>
      </c>
      <c r="E1968" s="121">
        <v>1</v>
      </c>
      <c r="F1968" t="s">
        <v>441</v>
      </c>
      <c r="G1968" s="121">
        <v>274</v>
      </c>
      <c r="H1968" t="s">
        <v>388</v>
      </c>
      <c r="I1968" t="s">
        <v>489</v>
      </c>
      <c r="J1968" t="s">
        <v>451</v>
      </c>
      <c r="K1968" t="s">
        <v>436</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ASRCMS202202</v>
      </c>
      <c r="T1968" s="957">
        <f t="shared" si="130"/>
        <v>45230</v>
      </c>
      <c r="U1968" t="str">
        <f t="shared" si="131"/>
        <v>Unaudited</v>
      </c>
    </row>
    <row r="1969" spans="1:21" x14ac:dyDescent="0.25">
      <c r="A1969" t="s">
        <v>438</v>
      </c>
      <c r="B1969" t="s">
        <v>1380</v>
      </c>
      <c r="C1969" t="s">
        <v>1381</v>
      </c>
      <c r="D1969" s="15">
        <v>1900</v>
      </c>
      <c r="E1969" s="121">
        <v>1</v>
      </c>
      <c r="F1969" t="s">
        <v>441</v>
      </c>
      <c r="G1969" s="121">
        <v>274</v>
      </c>
      <c r="H1969" t="s">
        <v>388</v>
      </c>
      <c r="I1969" t="s">
        <v>489</v>
      </c>
      <c r="J1969" t="s">
        <v>451</v>
      </c>
      <c r="K1969" t="s">
        <v>436</v>
      </c>
      <c r="L1969" s="755" t="s">
        <v>80</v>
      </c>
      <c r="M1969" t="s">
        <v>98</v>
      </c>
      <c r="N1969" s="680">
        <f t="shared" ca="1" si="132"/>
        <v>0</v>
      </c>
      <c r="O1969" s="680">
        <f t="shared" ca="1" si="132"/>
        <v>0</v>
      </c>
      <c r="P1969" s="680">
        <f t="shared" ca="1" si="132"/>
        <v>0</v>
      </c>
      <c r="Q1969" s="680">
        <f t="shared" ca="1" si="132"/>
        <v>0</v>
      </c>
      <c r="R1969" s="680">
        <f t="shared" ca="1" si="132"/>
        <v>0</v>
      </c>
      <c r="S1969" t="str">
        <f t="shared" si="129"/>
        <v>ASRCMS202202</v>
      </c>
      <c r="T1969" s="957">
        <f t="shared" si="130"/>
        <v>45230</v>
      </c>
      <c r="U1969" t="str">
        <f t="shared" si="131"/>
        <v>Unaudited</v>
      </c>
    </row>
    <row r="1970" spans="1:21" x14ac:dyDescent="0.25">
      <c r="A1970" t="s">
        <v>438</v>
      </c>
      <c r="B1970" t="s">
        <v>1380</v>
      </c>
      <c r="C1970" t="s">
        <v>1381</v>
      </c>
      <c r="D1970" s="15">
        <v>1900</v>
      </c>
      <c r="E1970" s="121">
        <v>1</v>
      </c>
      <c r="F1970" t="s">
        <v>441</v>
      </c>
      <c r="G1970" s="121">
        <v>274</v>
      </c>
      <c r="H1970" t="s">
        <v>388</v>
      </c>
      <c r="I1970" t="s">
        <v>489</v>
      </c>
      <c r="J1970" t="s">
        <v>451</v>
      </c>
      <c r="K1970" t="s">
        <v>436</v>
      </c>
      <c r="L1970" s="755" t="s">
        <v>81</v>
      </c>
      <c r="M1970" t="s">
        <v>99</v>
      </c>
      <c r="N1970" s="680">
        <f t="shared" ca="1" si="132"/>
        <v>0</v>
      </c>
      <c r="O1970" s="680">
        <f t="shared" ca="1" si="132"/>
        <v>0</v>
      </c>
      <c r="P1970" s="680">
        <f t="shared" ca="1" si="132"/>
        <v>0</v>
      </c>
      <c r="Q1970" s="680">
        <f t="shared" ca="1" si="132"/>
        <v>0</v>
      </c>
      <c r="R1970" s="680">
        <f t="shared" ca="1" si="132"/>
        <v>0</v>
      </c>
      <c r="S1970" t="str">
        <f t="shared" si="129"/>
        <v>ASRCMS202202</v>
      </c>
      <c r="T1970" s="957">
        <f t="shared" si="130"/>
        <v>45230</v>
      </c>
      <c r="U1970" t="str">
        <f t="shared" si="131"/>
        <v>Unaudited</v>
      </c>
    </row>
    <row r="1971" spans="1:21" x14ac:dyDescent="0.25">
      <c r="A1971" t="s">
        <v>438</v>
      </c>
      <c r="B1971" t="s">
        <v>1380</v>
      </c>
      <c r="C1971" t="s">
        <v>1381</v>
      </c>
      <c r="D1971" s="15">
        <v>1900</v>
      </c>
      <c r="E1971" s="121">
        <v>1</v>
      </c>
      <c r="F1971" t="s">
        <v>441</v>
      </c>
      <c r="G1971" s="121">
        <v>274</v>
      </c>
      <c r="H1971" t="s">
        <v>388</v>
      </c>
      <c r="I1971" t="s">
        <v>489</v>
      </c>
      <c r="J1971" t="s">
        <v>451</v>
      </c>
      <c r="K1971" t="s">
        <v>436</v>
      </c>
      <c r="L1971" s="755" t="s">
        <v>82</v>
      </c>
      <c r="M1971" t="s">
        <v>100</v>
      </c>
      <c r="N1971" s="680">
        <f t="shared" ca="1" si="132"/>
        <v>0</v>
      </c>
      <c r="O1971" s="680">
        <f t="shared" ca="1" si="132"/>
        <v>0</v>
      </c>
      <c r="P1971" s="680">
        <f t="shared" ca="1" si="132"/>
        <v>0</v>
      </c>
      <c r="Q1971" s="680">
        <f t="shared" ca="1" si="132"/>
        <v>0</v>
      </c>
      <c r="R1971" s="680">
        <f t="shared" ca="1" si="132"/>
        <v>0</v>
      </c>
      <c r="S1971" t="str">
        <f t="shared" si="129"/>
        <v>ASRCMS202202</v>
      </c>
      <c r="T1971" s="957">
        <f t="shared" si="130"/>
        <v>45230</v>
      </c>
      <c r="U1971" t="str">
        <f t="shared" si="131"/>
        <v>Unaudited</v>
      </c>
    </row>
    <row r="1972" spans="1:21" x14ac:dyDescent="0.25">
      <c r="A1972" t="s">
        <v>438</v>
      </c>
      <c r="B1972" t="s">
        <v>1380</v>
      </c>
      <c r="C1972" t="s">
        <v>1381</v>
      </c>
      <c r="D1972" s="15">
        <v>1900</v>
      </c>
      <c r="E1972" s="121">
        <v>1</v>
      </c>
      <c r="F1972" t="s">
        <v>441</v>
      </c>
      <c r="G1972" s="121">
        <v>274</v>
      </c>
      <c r="H1972" t="s">
        <v>388</v>
      </c>
      <c r="I1972" t="s">
        <v>489</v>
      </c>
      <c r="J1972" t="s">
        <v>451</v>
      </c>
      <c r="K1972" t="s">
        <v>436</v>
      </c>
      <c r="L1972" s="755" t="s">
        <v>217</v>
      </c>
      <c r="M1972" t="s">
        <v>101</v>
      </c>
      <c r="N1972" s="680">
        <f t="shared" ca="1" si="132"/>
        <v>0</v>
      </c>
      <c r="O1972" s="680">
        <f t="shared" ca="1" si="132"/>
        <v>0</v>
      </c>
      <c r="P1972" s="680">
        <f t="shared" ca="1" si="132"/>
        <v>0</v>
      </c>
      <c r="Q1972" s="680">
        <f t="shared" ca="1" si="132"/>
        <v>0</v>
      </c>
      <c r="R1972" s="680">
        <f t="shared" ca="1" si="132"/>
        <v>0</v>
      </c>
      <c r="S1972" t="str">
        <f t="shared" si="129"/>
        <v>ASRCMS202202</v>
      </c>
      <c r="T1972" s="957">
        <f t="shared" si="130"/>
        <v>45230</v>
      </c>
      <c r="U1972" t="str">
        <f t="shared" si="131"/>
        <v>Unaudited</v>
      </c>
    </row>
    <row r="1973" spans="1:21" x14ac:dyDescent="0.25">
      <c r="A1973" t="s">
        <v>438</v>
      </c>
      <c r="B1973" t="s">
        <v>1380</v>
      </c>
      <c r="C1973" t="s">
        <v>1381</v>
      </c>
      <c r="D1973" s="15">
        <v>1900</v>
      </c>
      <c r="E1973" s="121">
        <v>1</v>
      </c>
      <c r="F1973" t="s">
        <v>441</v>
      </c>
      <c r="G1973" s="121">
        <v>274</v>
      </c>
      <c r="H1973" t="s">
        <v>388</v>
      </c>
      <c r="I1973" t="s">
        <v>489</v>
      </c>
      <c r="J1973" t="s">
        <v>451</v>
      </c>
      <c r="K1973" t="s">
        <v>436</v>
      </c>
      <c r="L1973" s="755" t="s">
        <v>216</v>
      </c>
      <c r="M1973" t="s">
        <v>28</v>
      </c>
      <c r="N1973" s="680">
        <f t="shared" ca="1" si="132"/>
        <v>0</v>
      </c>
      <c r="O1973" s="680">
        <f t="shared" ca="1" si="132"/>
        <v>0</v>
      </c>
      <c r="P1973" s="680">
        <f t="shared" ca="1" si="132"/>
        <v>0</v>
      </c>
      <c r="Q1973" s="680">
        <f t="shared" ca="1" si="132"/>
        <v>0</v>
      </c>
      <c r="R1973" s="680">
        <f t="shared" ca="1" si="132"/>
        <v>0</v>
      </c>
      <c r="S1973" t="str">
        <f t="shared" si="129"/>
        <v>ASRCMS202202</v>
      </c>
      <c r="T1973" s="957">
        <f t="shared" si="130"/>
        <v>45230</v>
      </c>
      <c r="U1973" t="str">
        <f t="shared" si="131"/>
        <v>Unaudited</v>
      </c>
    </row>
    <row r="1974" spans="1:21" x14ac:dyDescent="0.25">
      <c r="A1974" t="s">
        <v>438</v>
      </c>
      <c r="B1974" t="s">
        <v>1380</v>
      </c>
      <c r="C1974" t="s">
        <v>1381</v>
      </c>
      <c r="D1974" s="15">
        <v>1900</v>
      </c>
      <c r="E1974" s="121">
        <v>1</v>
      </c>
      <c r="F1974" t="s">
        <v>441</v>
      </c>
      <c r="G1974" s="121">
        <v>274</v>
      </c>
      <c r="H1974" t="s">
        <v>388</v>
      </c>
      <c r="I1974" t="s">
        <v>489</v>
      </c>
      <c r="J1974" t="s">
        <v>437</v>
      </c>
      <c r="K1974" t="s">
        <v>437</v>
      </c>
      <c r="L1974" s="755" t="s">
        <v>84</v>
      </c>
      <c r="M1974" t="s">
        <v>328</v>
      </c>
      <c r="N1974" s="680">
        <f t="shared" ca="1" si="132"/>
        <v>0</v>
      </c>
      <c r="O1974" s="680">
        <f t="shared" ca="1" si="132"/>
        <v>0</v>
      </c>
      <c r="P1974" s="680">
        <f t="shared" ca="1" si="132"/>
        <v>0</v>
      </c>
      <c r="Q1974" s="680">
        <f t="shared" ca="1" si="132"/>
        <v>0</v>
      </c>
      <c r="R1974" s="680">
        <f t="shared" ca="1" si="132"/>
        <v>0</v>
      </c>
      <c r="S1974" t="str">
        <f t="shared" si="129"/>
        <v>ASRCMS202202</v>
      </c>
      <c r="T1974" s="957">
        <f t="shared" si="130"/>
        <v>45230</v>
      </c>
      <c r="U1974" t="str">
        <f t="shared" si="131"/>
        <v>Unaudited</v>
      </c>
    </row>
    <row r="1975" spans="1:21" x14ac:dyDescent="0.25">
      <c r="A1975" t="s">
        <v>438</v>
      </c>
      <c r="B1975" t="s">
        <v>1380</v>
      </c>
      <c r="C1975" t="s">
        <v>1381</v>
      </c>
      <c r="D1975" s="15">
        <v>1900</v>
      </c>
      <c r="E1975" s="121">
        <v>1</v>
      </c>
      <c r="F1975" t="s">
        <v>441</v>
      </c>
      <c r="G1975" s="121">
        <v>274</v>
      </c>
      <c r="H1975" t="s">
        <v>388</v>
      </c>
      <c r="I1975" t="s">
        <v>489</v>
      </c>
      <c r="J1975" t="s">
        <v>437</v>
      </c>
      <c r="K1975" t="s">
        <v>437</v>
      </c>
      <c r="L1975" s="755" t="s">
        <v>85</v>
      </c>
      <c r="M1975" t="s">
        <v>326</v>
      </c>
      <c r="N1975" s="680">
        <f t="shared" ca="1" si="132"/>
        <v>0</v>
      </c>
      <c r="O1975" s="680">
        <f t="shared" ca="1" si="132"/>
        <v>0</v>
      </c>
      <c r="P1975" s="680">
        <f t="shared" ca="1" si="132"/>
        <v>0</v>
      </c>
      <c r="Q1975" s="680">
        <f t="shared" ca="1" si="132"/>
        <v>0</v>
      </c>
      <c r="R1975" s="680">
        <f t="shared" ca="1" si="132"/>
        <v>0</v>
      </c>
      <c r="S1975" t="str">
        <f t="shared" si="129"/>
        <v>ASRCMS202202</v>
      </c>
      <c r="T1975" s="957">
        <f t="shared" si="130"/>
        <v>45230</v>
      </c>
      <c r="U1975" t="str">
        <f t="shared" si="131"/>
        <v>Unaudited</v>
      </c>
    </row>
    <row r="1976" spans="1:21" x14ac:dyDescent="0.25">
      <c r="A1976" t="s">
        <v>438</v>
      </c>
      <c r="B1976" t="s">
        <v>1380</v>
      </c>
      <c r="C1976" t="s">
        <v>1381</v>
      </c>
      <c r="D1976" s="15">
        <v>1900</v>
      </c>
      <c r="E1976" s="121">
        <v>1</v>
      </c>
      <c r="F1976" t="s">
        <v>441</v>
      </c>
      <c r="G1976" s="121">
        <v>274</v>
      </c>
      <c r="H1976" t="s">
        <v>388</v>
      </c>
      <c r="I1976" t="s">
        <v>489</v>
      </c>
      <c r="J1976" t="s">
        <v>437</v>
      </c>
      <c r="K1976" t="s">
        <v>437</v>
      </c>
      <c r="L1976" s="755" t="s">
        <v>86</v>
      </c>
      <c r="M1976" t="s">
        <v>495</v>
      </c>
      <c r="N1976" s="680">
        <f t="shared" ca="1" si="132"/>
        <v>0</v>
      </c>
      <c r="O1976" s="680">
        <f t="shared" ca="1" si="132"/>
        <v>0</v>
      </c>
      <c r="P1976" s="680">
        <f t="shared" ca="1" si="132"/>
        <v>0</v>
      </c>
      <c r="Q1976" s="680">
        <f t="shared" ca="1" si="132"/>
        <v>0</v>
      </c>
      <c r="R1976" s="680">
        <f t="shared" ca="1" si="132"/>
        <v>0</v>
      </c>
      <c r="S1976" t="str">
        <f t="shared" si="129"/>
        <v>ASRCMS202202</v>
      </c>
      <c r="T1976" s="957">
        <f t="shared" si="130"/>
        <v>45230</v>
      </c>
      <c r="U1976" t="str">
        <f t="shared" si="131"/>
        <v>Unaudited</v>
      </c>
    </row>
    <row r="1977" spans="1:21" x14ac:dyDescent="0.25">
      <c r="A1977" t="s">
        <v>438</v>
      </c>
      <c r="B1977" t="s">
        <v>1380</v>
      </c>
      <c r="C1977" t="s">
        <v>1381</v>
      </c>
      <c r="D1977" s="15">
        <v>1900</v>
      </c>
      <c r="E1977" s="121">
        <v>1</v>
      </c>
      <c r="F1977" t="s">
        <v>441</v>
      </c>
      <c r="G1977" s="121">
        <v>274</v>
      </c>
      <c r="H1977" t="s">
        <v>388</v>
      </c>
      <c r="I1977" t="s">
        <v>489</v>
      </c>
      <c r="J1977" t="s">
        <v>437</v>
      </c>
      <c r="K1977" t="s">
        <v>437</v>
      </c>
      <c r="L1977" s="755" t="s">
        <v>87</v>
      </c>
      <c r="M1977" t="s">
        <v>496</v>
      </c>
      <c r="N1977" s="680">
        <f t="shared" ca="1" si="132"/>
        <v>0</v>
      </c>
      <c r="O1977" s="680">
        <f t="shared" ca="1" si="132"/>
        <v>0</v>
      </c>
      <c r="P1977" s="680">
        <f t="shared" ca="1" si="132"/>
        <v>0</v>
      </c>
      <c r="Q1977" s="680">
        <f t="shared" ca="1" si="132"/>
        <v>0</v>
      </c>
      <c r="R1977" s="680">
        <f t="shared" ca="1" si="132"/>
        <v>0</v>
      </c>
      <c r="S1977" t="str">
        <f t="shared" si="129"/>
        <v>ASRCMS202202</v>
      </c>
      <c r="T1977" s="957">
        <f t="shared" si="130"/>
        <v>45230</v>
      </c>
      <c r="U1977" t="str">
        <f t="shared" si="131"/>
        <v>Unaudited</v>
      </c>
    </row>
    <row r="1978" spans="1:21" x14ac:dyDescent="0.25">
      <c r="A1978" t="s">
        <v>438</v>
      </c>
      <c r="B1978" t="s">
        <v>1380</v>
      </c>
      <c r="C1978" t="s">
        <v>1381</v>
      </c>
      <c r="D1978" s="15">
        <v>1900</v>
      </c>
      <c r="E1978" s="121">
        <v>1</v>
      </c>
      <c r="F1978" t="s">
        <v>441</v>
      </c>
      <c r="G1978" s="121">
        <v>274</v>
      </c>
      <c r="H1978" t="s">
        <v>388</v>
      </c>
      <c r="I1978" t="s">
        <v>489</v>
      </c>
      <c r="J1978" t="s">
        <v>437</v>
      </c>
      <c r="K1978" t="s">
        <v>437</v>
      </c>
      <c r="L1978" s="755" t="s">
        <v>214</v>
      </c>
      <c r="M1978" t="s">
        <v>497</v>
      </c>
      <c r="N1978" s="680">
        <f t="shared" ca="1" si="132"/>
        <v>0</v>
      </c>
      <c r="O1978" s="680">
        <f t="shared" ca="1" si="132"/>
        <v>0</v>
      </c>
      <c r="P1978" s="680">
        <f t="shared" ca="1" si="132"/>
        <v>0</v>
      </c>
      <c r="Q1978" s="680">
        <f t="shared" ca="1" si="132"/>
        <v>0</v>
      </c>
      <c r="R1978" s="680">
        <f t="shared" ca="1" si="132"/>
        <v>0</v>
      </c>
      <c r="S1978" t="str">
        <f t="shared" si="129"/>
        <v>ASRCMS202202</v>
      </c>
      <c r="T1978" s="957">
        <f t="shared" si="130"/>
        <v>45230</v>
      </c>
      <c r="U1978" t="str">
        <f t="shared" si="131"/>
        <v>Unaudited</v>
      </c>
    </row>
    <row r="1979" spans="1:21" x14ac:dyDescent="0.25">
      <c r="A1979" t="s">
        <v>438</v>
      </c>
      <c r="B1979" t="s">
        <v>1380</v>
      </c>
      <c r="C1979" t="s">
        <v>1381</v>
      </c>
      <c r="D1979" s="15">
        <v>1900</v>
      </c>
      <c r="E1979" s="121">
        <v>1</v>
      </c>
      <c r="F1979" t="s">
        <v>441</v>
      </c>
      <c r="G1979" s="121">
        <v>274</v>
      </c>
      <c r="H1979" t="s">
        <v>388</v>
      </c>
      <c r="I1979" t="s">
        <v>490</v>
      </c>
      <c r="J1979" t="s">
        <v>26</v>
      </c>
      <c r="K1979" t="s">
        <v>26</v>
      </c>
      <c r="L1979" s="755" t="s">
        <v>205</v>
      </c>
      <c r="M1979" t="s">
        <v>26</v>
      </c>
      <c r="N1979" s="680">
        <f t="shared" ca="1" si="132"/>
        <v>0</v>
      </c>
      <c r="O1979" s="680">
        <f t="shared" ca="1" si="132"/>
        <v>0</v>
      </c>
      <c r="P1979" s="680">
        <f t="shared" ca="1" si="132"/>
        <v>0</v>
      </c>
      <c r="Q1979" s="680">
        <f t="shared" ca="1" si="132"/>
        <v>0</v>
      </c>
      <c r="R1979" s="680">
        <f t="shared" ca="1" si="132"/>
        <v>0</v>
      </c>
      <c r="S1979" t="str">
        <f t="shared" si="129"/>
        <v>ASRCMS202202</v>
      </c>
      <c r="T1979" s="957">
        <f t="shared" si="130"/>
        <v>45230</v>
      </c>
      <c r="U1979" t="str">
        <f t="shared" si="131"/>
        <v>Unaudited</v>
      </c>
    </row>
    <row r="1980" spans="1:21" x14ac:dyDescent="0.25">
      <c r="A1980" t="s">
        <v>438</v>
      </c>
      <c r="B1980" t="s">
        <v>1380</v>
      </c>
      <c r="C1980" t="s">
        <v>1381</v>
      </c>
      <c r="D1980" s="15">
        <v>1900</v>
      </c>
      <c r="E1980" s="121">
        <v>1</v>
      </c>
      <c r="F1980" t="s">
        <v>442</v>
      </c>
      <c r="G1980" s="121">
        <v>366</v>
      </c>
      <c r="H1980" t="s">
        <v>388</v>
      </c>
      <c r="I1980" t="s">
        <v>433</v>
      </c>
      <c r="J1980" t="s">
        <v>433</v>
      </c>
      <c r="K1980" t="s">
        <v>433</v>
      </c>
      <c r="M1980" t="s">
        <v>433</v>
      </c>
      <c r="N1980" s="680">
        <f t="shared" ca="1" si="132"/>
        <v>0</v>
      </c>
      <c r="O1980" s="680">
        <f t="shared" ca="1" si="132"/>
        <v>0</v>
      </c>
      <c r="P1980" s="680">
        <f t="shared" ca="1" si="132"/>
        <v>0</v>
      </c>
      <c r="Q1980" s="680">
        <f t="shared" ca="1" si="132"/>
        <v>0</v>
      </c>
      <c r="R1980" s="680">
        <f t="shared" ca="1" si="132"/>
        <v>0</v>
      </c>
      <c r="S1980" t="str">
        <f t="shared" si="129"/>
        <v>ASRCMS202202</v>
      </c>
      <c r="T1980" s="957">
        <f t="shared" si="130"/>
        <v>45230</v>
      </c>
      <c r="U1980" t="str">
        <f t="shared" si="131"/>
        <v>Unaudited</v>
      </c>
    </row>
    <row r="1981" spans="1:21" x14ac:dyDescent="0.25">
      <c r="A1981" t="s">
        <v>438</v>
      </c>
      <c r="B1981" t="s">
        <v>1380</v>
      </c>
      <c r="C1981" t="s">
        <v>1381</v>
      </c>
      <c r="D1981" s="15">
        <v>1900</v>
      </c>
      <c r="E1981" s="121">
        <v>1</v>
      </c>
      <c r="F1981" t="s">
        <v>442</v>
      </c>
      <c r="G1981" s="121">
        <v>366</v>
      </c>
      <c r="H1981" t="s">
        <v>388</v>
      </c>
      <c r="I1981" t="s">
        <v>488</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ASRCMS202202</v>
      </c>
      <c r="T1981" s="957">
        <f t="shared" si="130"/>
        <v>45230</v>
      </c>
      <c r="U1981" t="str">
        <f t="shared" si="131"/>
        <v>Unaudited</v>
      </c>
    </row>
    <row r="1982" spans="1:21" x14ac:dyDescent="0.25">
      <c r="A1982" t="s">
        <v>438</v>
      </c>
      <c r="B1982" t="s">
        <v>1380</v>
      </c>
      <c r="C1982" t="s">
        <v>1381</v>
      </c>
      <c r="D1982" s="15">
        <v>1900</v>
      </c>
      <c r="E1982" s="121">
        <v>1</v>
      </c>
      <c r="F1982" t="s">
        <v>442</v>
      </c>
      <c r="G1982" s="121">
        <v>366</v>
      </c>
      <c r="H1982" t="s">
        <v>388</v>
      </c>
      <c r="I1982" t="s">
        <v>488</v>
      </c>
      <c r="J1982" t="s">
        <v>12</v>
      </c>
      <c r="K1982" t="s">
        <v>223</v>
      </c>
      <c r="L1982" s="755">
        <v>1.2</v>
      </c>
      <c r="M1982" t="s">
        <v>223</v>
      </c>
      <c r="N1982" s="680">
        <f t="shared" ca="1" si="132"/>
        <v>0</v>
      </c>
      <c r="O1982" s="680">
        <f t="shared" ca="1" si="132"/>
        <v>0</v>
      </c>
      <c r="P1982" s="680">
        <f t="shared" ca="1" si="132"/>
        <v>0</v>
      </c>
      <c r="Q1982" s="680">
        <f t="shared" ca="1" si="132"/>
        <v>0</v>
      </c>
      <c r="R1982" s="680">
        <f t="shared" ca="1" si="132"/>
        <v>0</v>
      </c>
      <c r="S1982" t="str">
        <f t="shared" si="129"/>
        <v>ASRCMS202202</v>
      </c>
      <c r="T1982" s="957">
        <f t="shared" si="130"/>
        <v>45230</v>
      </c>
      <c r="U1982" t="str">
        <f t="shared" si="131"/>
        <v>Unaudited</v>
      </c>
    </row>
    <row r="1983" spans="1:21" x14ac:dyDescent="0.25">
      <c r="A1983" t="s">
        <v>438</v>
      </c>
      <c r="B1983" t="s">
        <v>1380</v>
      </c>
      <c r="C1983" t="s">
        <v>1381</v>
      </c>
      <c r="D1983" s="15">
        <v>1900</v>
      </c>
      <c r="E1983" s="121">
        <v>1</v>
      </c>
      <c r="F1983" t="s">
        <v>442</v>
      </c>
      <c r="G1983" s="121">
        <v>366</v>
      </c>
      <c r="H1983" t="s">
        <v>388</v>
      </c>
      <c r="I1983" t="s">
        <v>488</v>
      </c>
      <c r="J1983" t="s">
        <v>12</v>
      </c>
      <c r="K1983" t="s">
        <v>1318</v>
      </c>
      <c r="L1983" s="755" t="s">
        <v>1314</v>
      </c>
      <c r="M1983" t="s">
        <v>1318</v>
      </c>
      <c r="N1983" s="680">
        <f t="shared" ca="1" si="132"/>
        <v>0</v>
      </c>
      <c r="O1983" s="680">
        <f t="shared" ca="1" si="132"/>
        <v>0</v>
      </c>
      <c r="P1983" s="680">
        <f t="shared" ca="1" si="132"/>
        <v>0</v>
      </c>
      <c r="Q1983" s="680">
        <f t="shared" ca="1" si="132"/>
        <v>0</v>
      </c>
      <c r="R1983" s="680">
        <f t="shared" ca="1" si="132"/>
        <v>0</v>
      </c>
      <c r="S1983" t="str">
        <f t="shared" si="129"/>
        <v>ASRCMS202202</v>
      </c>
      <c r="T1983" s="957">
        <f t="shared" si="130"/>
        <v>45230</v>
      </c>
      <c r="U1983" t="str">
        <f t="shared" si="131"/>
        <v>Unaudited</v>
      </c>
    </row>
    <row r="1984" spans="1:21" x14ac:dyDescent="0.25">
      <c r="A1984" t="s">
        <v>438</v>
      </c>
      <c r="B1984" t="s">
        <v>1380</v>
      </c>
      <c r="C1984" t="s">
        <v>1381</v>
      </c>
      <c r="D1984" s="15">
        <v>1900</v>
      </c>
      <c r="E1984" s="121">
        <v>1</v>
      </c>
      <c r="F1984" t="s">
        <v>442</v>
      </c>
      <c r="G1984" s="121">
        <v>366</v>
      </c>
      <c r="H1984" t="s">
        <v>388</v>
      </c>
      <c r="I1984" t="s">
        <v>488</v>
      </c>
      <c r="J1984" t="s">
        <v>12</v>
      </c>
      <c r="K1984" t="s">
        <v>1320</v>
      </c>
      <c r="L1984" s="755" t="s">
        <v>1319</v>
      </c>
      <c r="M1984" t="s">
        <v>1320</v>
      </c>
      <c r="N1984" s="680">
        <f t="shared" ca="1" si="132"/>
        <v>0</v>
      </c>
      <c r="O1984" s="680">
        <f t="shared" ca="1" si="132"/>
        <v>0</v>
      </c>
      <c r="P1984" s="680">
        <f t="shared" ca="1" si="132"/>
        <v>0</v>
      </c>
      <c r="Q1984" s="680">
        <f t="shared" ca="1" si="132"/>
        <v>0</v>
      </c>
      <c r="R1984" s="680">
        <f t="shared" ca="1" si="132"/>
        <v>0</v>
      </c>
      <c r="S1984" t="str">
        <f t="shared" si="129"/>
        <v>ASRCMS202202</v>
      </c>
      <c r="T1984" s="957">
        <f t="shared" si="130"/>
        <v>45230</v>
      </c>
      <c r="U1984" t="str">
        <f t="shared" si="131"/>
        <v>Unaudited</v>
      </c>
    </row>
    <row r="1985" spans="1:21" x14ac:dyDescent="0.25">
      <c r="A1985" t="s">
        <v>438</v>
      </c>
      <c r="B1985" t="s">
        <v>1380</v>
      </c>
      <c r="C1985" t="s">
        <v>1381</v>
      </c>
      <c r="D1985" s="15">
        <v>1900</v>
      </c>
      <c r="E1985" s="121">
        <v>1</v>
      </c>
      <c r="F1985" t="s">
        <v>442</v>
      </c>
      <c r="G1985" s="121">
        <v>366</v>
      </c>
      <c r="H1985" t="s">
        <v>388</v>
      </c>
      <c r="I1985" t="s">
        <v>488</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ASRCMS202202</v>
      </c>
      <c r="T1985" s="957">
        <f t="shared" si="130"/>
        <v>45230</v>
      </c>
      <c r="U1985" t="str">
        <f t="shared" si="131"/>
        <v>Unaudited</v>
      </c>
    </row>
    <row r="1986" spans="1:21" x14ac:dyDescent="0.25">
      <c r="A1986" t="s">
        <v>438</v>
      </c>
      <c r="B1986" t="s">
        <v>1380</v>
      </c>
      <c r="C1986" t="s">
        <v>1381</v>
      </c>
      <c r="D1986" s="15">
        <v>1900</v>
      </c>
      <c r="E1986" s="121">
        <v>1</v>
      </c>
      <c r="F1986" t="s">
        <v>442</v>
      </c>
      <c r="G1986" s="121">
        <v>366</v>
      </c>
      <c r="H1986" t="s">
        <v>388</v>
      </c>
      <c r="I1986" t="s">
        <v>489</v>
      </c>
      <c r="J1986" t="s">
        <v>434</v>
      </c>
      <c r="K1986" t="s">
        <v>791</v>
      </c>
      <c r="L1986" s="755">
        <v>2.1</v>
      </c>
      <c r="M1986" t="s">
        <v>726</v>
      </c>
      <c r="N1986" s="680">
        <f t="shared" ca="1" si="132"/>
        <v>0</v>
      </c>
      <c r="O1986" s="680">
        <f t="shared" ca="1" si="132"/>
        <v>0</v>
      </c>
      <c r="P1986" s="680">
        <f t="shared" ca="1" si="132"/>
        <v>0</v>
      </c>
      <c r="Q1986" s="680">
        <f t="shared" ca="1" si="132"/>
        <v>0</v>
      </c>
      <c r="R1986" s="680">
        <f t="shared" ca="1" si="132"/>
        <v>0</v>
      </c>
      <c r="S1986" t="str">
        <f t="shared" ref="S1986:S2049" si="133">file_name</f>
        <v>ASRCMS202202</v>
      </c>
      <c r="T1986" s="957">
        <f t="shared" ref="T1986:T2049" si="134">file_date</f>
        <v>45230</v>
      </c>
      <c r="U1986" t="str">
        <f t="shared" ref="U1986:U2049" si="135">status</f>
        <v>Unaudited</v>
      </c>
    </row>
    <row r="1987" spans="1:21" x14ac:dyDescent="0.25">
      <c r="A1987" t="s">
        <v>438</v>
      </c>
      <c r="B1987" t="s">
        <v>1380</v>
      </c>
      <c r="C1987" t="s">
        <v>1381</v>
      </c>
      <c r="D1987" s="15">
        <v>1900</v>
      </c>
      <c r="E1987" s="121">
        <v>1</v>
      </c>
      <c r="F1987" t="s">
        <v>442</v>
      </c>
      <c r="G1987" s="121">
        <v>366</v>
      </c>
      <c r="H1987" t="s">
        <v>388</v>
      </c>
      <c r="I1987" t="s">
        <v>489</v>
      </c>
      <c r="J1987" t="s">
        <v>434</v>
      </c>
      <c r="K1987" t="s">
        <v>791</v>
      </c>
      <c r="L1987" s="755">
        <v>2.2000000000000002</v>
      </c>
      <c r="M1987" t="s">
        <v>727</v>
      </c>
      <c r="N1987" s="680">
        <f t="shared" ca="1" si="132"/>
        <v>0</v>
      </c>
      <c r="O1987" s="680">
        <f t="shared" ca="1" si="132"/>
        <v>0</v>
      </c>
      <c r="P1987" s="680">
        <f t="shared" ca="1" si="132"/>
        <v>0</v>
      </c>
      <c r="Q1987" s="680">
        <f t="shared" ca="1" si="132"/>
        <v>0</v>
      </c>
      <c r="R1987" s="680">
        <f t="shared" ca="1" si="132"/>
        <v>0</v>
      </c>
      <c r="S1987" t="str">
        <f t="shared" si="133"/>
        <v>ASRCMS202202</v>
      </c>
      <c r="T1987" s="957">
        <f t="shared" si="134"/>
        <v>45230</v>
      </c>
      <c r="U1987" t="str">
        <f t="shared" si="135"/>
        <v>Unaudited</v>
      </c>
    </row>
    <row r="1988" spans="1:21" x14ac:dyDescent="0.25">
      <c r="A1988" t="s">
        <v>438</v>
      </c>
      <c r="B1988" t="s">
        <v>1380</v>
      </c>
      <c r="C1988" t="s">
        <v>1381</v>
      </c>
      <c r="D1988" s="15">
        <v>1900</v>
      </c>
      <c r="E1988" s="121">
        <v>1</v>
      </c>
      <c r="F1988" t="s">
        <v>442</v>
      </c>
      <c r="G1988" s="121">
        <v>366</v>
      </c>
      <c r="H1988" t="s">
        <v>388</v>
      </c>
      <c r="I1988" t="s">
        <v>489</v>
      </c>
      <c r="J1988" t="s">
        <v>434</v>
      </c>
      <c r="K1988" t="s">
        <v>791</v>
      </c>
      <c r="L1988" s="755">
        <v>2.2999999999999998</v>
      </c>
      <c r="M1988" t="s">
        <v>728</v>
      </c>
      <c r="N1988" s="680">
        <f t="shared" ca="1" si="132"/>
        <v>0</v>
      </c>
      <c r="O1988" s="680">
        <f t="shared" ca="1" si="132"/>
        <v>0</v>
      </c>
      <c r="P1988" s="680">
        <f t="shared" ca="1" si="132"/>
        <v>0</v>
      </c>
      <c r="Q1988" s="680">
        <f t="shared" ca="1" si="132"/>
        <v>0</v>
      </c>
      <c r="R1988" s="680">
        <f t="shared" ca="1" si="132"/>
        <v>0</v>
      </c>
      <c r="S1988" t="str">
        <f t="shared" si="133"/>
        <v>ASRCMS202202</v>
      </c>
      <c r="T1988" s="957">
        <f t="shared" si="134"/>
        <v>45230</v>
      </c>
      <c r="U1988" t="str">
        <f t="shared" si="135"/>
        <v>Unaudited</v>
      </c>
    </row>
    <row r="1989" spans="1:21" x14ac:dyDescent="0.25">
      <c r="A1989" t="s">
        <v>438</v>
      </c>
      <c r="B1989" t="s">
        <v>1380</v>
      </c>
      <c r="C1989" t="s">
        <v>1381</v>
      </c>
      <c r="D1989" s="15">
        <v>1900</v>
      </c>
      <c r="E1989" s="121">
        <v>1</v>
      </c>
      <c r="F1989" t="s">
        <v>442</v>
      </c>
      <c r="G1989" s="121">
        <v>366</v>
      </c>
      <c r="H1989" t="s">
        <v>388</v>
      </c>
      <c r="I1989" t="s">
        <v>489</v>
      </c>
      <c r="J1989" t="s">
        <v>434</v>
      </c>
      <c r="K1989" t="s">
        <v>791</v>
      </c>
      <c r="L1989" s="755">
        <v>2.4</v>
      </c>
      <c r="M1989" t="s">
        <v>729</v>
      </c>
      <c r="N1989" s="680">
        <f t="shared" ca="1" si="132"/>
        <v>0</v>
      </c>
      <c r="O1989" s="680">
        <f t="shared" ca="1" si="132"/>
        <v>0</v>
      </c>
      <c r="P1989" s="680">
        <f t="shared" ca="1" si="132"/>
        <v>0</v>
      </c>
      <c r="Q1989" s="680">
        <f t="shared" ca="1" si="132"/>
        <v>0</v>
      </c>
      <c r="R1989" s="680">
        <f t="shared" ca="1" si="132"/>
        <v>0</v>
      </c>
      <c r="S1989" t="str">
        <f t="shared" si="133"/>
        <v>ASRCMS202202</v>
      </c>
      <c r="T1989" s="957">
        <f t="shared" si="134"/>
        <v>45230</v>
      </c>
      <c r="U1989" t="str">
        <f t="shared" si="135"/>
        <v>Unaudited</v>
      </c>
    </row>
    <row r="1990" spans="1:21" x14ac:dyDescent="0.25">
      <c r="A1990" t="s">
        <v>438</v>
      </c>
      <c r="B1990" t="s">
        <v>1380</v>
      </c>
      <c r="C1990" t="s">
        <v>1381</v>
      </c>
      <c r="D1990" s="15">
        <v>1900</v>
      </c>
      <c r="E1990" s="121">
        <v>1</v>
      </c>
      <c r="F1990" t="s">
        <v>442</v>
      </c>
      <c r="G1990" s="121">
        <v>366</v>
      </c>
      <c r="H1990" t="s">
        <v>388</v>
      </c>
      <c r="I1990" t="s">
        <v>489</v>
      </c>
      <c r="J1990" t="s">
        <v>434</v>
      </c>
      <c r="K1990" t="s">
        <v>791</v>
      </c>
      <c r="L1990" s="755">
        <v>2.5</v>
      </c>
      <c r="M1990" t="s">
        <v>771</v>
      </c>
      <c r="N1990" s="680">
        <f t="shared" ca="1" si="132"/>
        <v>0</v>
      </c>
      <c r="O1990" s="680">
        <f t="shared" ca="1" si="132"/>
        <v>0</v>
      </c>
      <c r="P1990" s="680">
        <f t="shared" ca="1" si="132"/>
        <v>0</v>
      </c>
      <c r="Q1990" s="680">
        <f t="shared" ca="1" si="132"/>
        <v>0</v>
      </c>
      <c r="R1990" s="680">
        <f t="shared" ca="1" si="132"/>
        <v>0</v>
      </c>
      <c r="S1990" t="str">
        <f t="shared" si="133"/>
        <v>ASRCMS202202</v>
      </c>
      <c r="T1990" s="957">
        <f t="shared" si="134"/>
        <v>45230</v>
      </c>
      <c r="U1990" t="str">
        <f t="shared" si="135"/>
        <v>Unaudited</v>
      </c>
    </row>
    <row r="1991" spans="1:21" x14ac:dyDescent="0.25">
      <c r="A1991" t="s">
        <v>438</v>
      </c>
      <c r="B1991" t="s">
        <v>1380</v>
      </c>
      <c r="C1991" t="s">
        <v>1381</v>
      </c>
      <c r="D1991" s="15">
        <v>1900</v>
      </c>
      <c r="E1991" s="121">
        <v>1</v>
      </c>
      <c r="F1991" t="s">
        <v>442</v>
      </c>
      <c r="G1991" s="121">
        <v>366</v>
      </c>
      <c r="H1991" t="s">
        <v>388</v>
      </c>
      <c r="I1991" t="s">
        <v>489</v>
      </c>
      <c r="J1991" t="s">
        <v>434</v>
      </c>
      <c r="K1991" t="s">
        <v>791</v>
      </c>
      <c r="L1991" s="755">
        <v>2.6</v>
      </c>
      <c r="M1991" t="s">
        <v>187</v>
      </c>
      <c r="N1991" s="680">
        <f t="shared" ca="1" si="132"/>
        <v>0</v>
      </c>
      <c r="O1991" s="680">
        <f t="shared" ca="1" si="132"/>
        <v>0</v>
      </c>
      <c r="P1991" s="680">
        <f t="shared" ca="1" si="132"/>
        <v>0</v>
      </c>
      <c r="Q1991" s="680">
        <f t="shared" ca="1" si="132"/>
        <v>0</v>
      </c>
      <c r="R1991" s="680">
        <f t="shared" ca="1" si="132"/>
        <v>0</v>
      </c>
      <c r="S1991" t="str">
        <f t="shared" si="133"/>
        <v>ASRCMS202202</v>
      </c>
      <c r="T1991" s="957">
        <f t="shared" si="134"/>
        <v>45230</v>
      </c>
      <c r="U1991" t="str">
        <f t="shared" si="135"/>
        <v>Unaudited</v>
      </c>
    </row>
    <row r="1992" spans="1:21" x14ac:dyDescent="0.25">
      <c r="A1992" t="s">
        <v>438</v>
      </c>
      <c r="B1992" t="s">
        <v>1380</v>
      </c>
      <c r="C1992" t="s">
        <v>1381</v>
      </c>
      <c r="D1992" s="15">
        <v>1900</v>
      </c>
      <c r="E1992" s="121">
        <v>1</v>
      </c>
      <c r="F1992" t="s">
        <v>442</v>
      </c>
      <c r="G1992" s="121">
        <v>366</v>
      </c>
      <c r="H1992" t="s">
        <v>388</v>
      </c>
      <c r="I1992" t="s">
        <v>489</v>
      </c>
      <c r="J1992" t="s">
        <v>434</v>
      </c>
      <c r="K1992" t="s">
        <v>791</v>
      </c>
      <c r="L1992" s="755">
        <v>2.7</v>
      </c>
      <c r="M1992" t="s">
        <v>792</v>
      </c>
      <c r="N1992" s="680">
        <f t="shared" ca="1" si="132"/>
        <v>0</v>
      </c>
      <c r="O1992" s="680">
        <f t="shared" ca="1" si="132"/>
        <v>0</v>
      </c>
      <c r="P1992" s="680">
        <f t="shared" ca="1" si="132"/>
        <v>0</v>
      </c>
      <c r="Q1992" s="680">
        <f t="shared" ca="1" si="132"/>
        <v>0</v>
      </c>
      <c r="R1992" s="680">
        <f t="shared" ca="1" si="132"/>
        <v>0</v>
      </c>
      <c r="S1992" t="str">
        <f t="shared" si="133"/>
        <v>ASRCMS202202</v>
      </c>
      <c r="T1992" s="957">
        <f t="shared" si="134"/>
        <v>45230</v>
      </c>
      <c r="U1992" t="str">
        <f t="shared" si="135"/>
        <v>Unaudited</v>
      </c>
    </row>
    <row r="1993" spans="1:21" x14ac:dyDescent="0.25">
      <c r="A1993" t="s">
        <v>438</v>
      </c>
      <c r="B1993" t="s">
        <v>1380</v>
      </c>
      <c r="C1993" t="s">
        <v>1381</v>
      </c>
      <c r="D1993" s="15">
        <v>1900</v>
      </c>
      <c r="E1993" s="121">
        <v>1</v>
      </c>
      <c r="F1993" t="s">
        <v>442</v>
      </c>
      <c r="G1993" s="121">
        <v>366</v>
      </c>
      <c r="H1993" t="s">
        <v>388</v>
      </c>
      <c r="I1993" t="s">
        <v>489</v>
      </c>
      <c r="J1993" t="s">
        <v>434</v>
      </c>
      <c r="K1993" t="s">
        <v>791</v>
      </c>
      <c r="L1993" s="755">
        <v>2.8</v>
      </c>
      <c r="M1993" t="s">
        <v>793</v>
      </c>
      <c r="N1993" s="680">
        <f t="shared" ca="1" si="132"/>
        <v>0</v>
      </c>
      <c r="O1993" s="680">
        <f t="shared" ca="1" si="132"/>
        <v>0</v>
      </c>
      <c r="P1993" s="680">
        <f t="shared" ca="1" si="132"/>
        <v>0</v>
      </c>
      <c r="Q1993" s="680">
        <f t="shared" ca="1" si="132"/>
        <v>0</v>
      </c>
      <c r="R1993" s="680">
        <f t="shared" ca="1" si="132"/>
        <v>0</v>
      </c>
      <c r="S1993" t="str">
        <f t="shared" si="133"/>
        <v>ASRCMS202202</v>
      </c>
      <c r="T1993" s="957">
        <f t="shared" si="134"/>
        <v>45230</v>
      </c>
      <c r="U1993" t="str">
        <f t="shared" si="135"/>
        <v>Unaudited</v>
      </c>
    </row>
    <row r="1994" spans="1:21" x14ac:dyDescent="0.25">
      <c r="A1994" t="s">
        <v>438</v>
      </c>
      <c r="B1994" t="s">
        <v>1380</v>
      </c>
      <c r="C1994" t="s">
        <v>1381</v>
      </c>
      <c r="D1994" s="15">
        <v>1900</v>
      </c>
      <c r="E1994" s="121">
        <v>1</v>
      </c>
      <c r="F1994" t="s">
        <v>442</v>
      </c>
      <c r="G1994" s="121">
        <v>366</v>
      </c>
      <c r="H1994" t="s">
        <v>388</v>
      </c>
      <c r="I1994" t="s">
        <v>489</v>
      </c>
      <c r="J1994" t="s">
        <v>434</v>
      </c>
      <c r="K1994" t="s">
        <v>791</v>
      </c>
      <c r="L1994" s="755">
        <v>2.9</v>
      </c>
      <c r="M1994" t="s">
        <v>774</v>
      </c>
      <c r="N1994" s="680">
        <f t="shared" ca="1" si="132"/>
        <v>0</v>
      </c>
      <c r="O1994" s="680">
        <f t="shared" ca="1" si="132"/>
        <v>0</v>
      </c>
      <c r="P1994" s="680">
        <f t="shared" ca="1" si="132"/>
        <v>0</v>
      </c>
      <c r="Q1994" s="680">
        <f t="shared" ca="1" si="132"/>
        <v>0</v>
      </c>
      <c r="R1994" s="680">
        <f t="shared" ca="1" si="132"/>
        <v>0</v>
      </c>
      <c r="S1994" t="str">
        <f t="shared" si="133"/>
        <v>ASRCMS202202</v>
      </c>
      <c r="T1994" s="957">
        <f t="shared" si="134"/>
        <v>45230</v>
      </c>
      <c r="U1994" t="str">
        <f t="shared" si="135"/>
        <v>Unaudited</v>
      </c>
    </row>
    <row r="1995" spans="1:21" x14ac:dyDescent="0.25">
      <c r="A1995" t="s">
        <v>438</v>
      </c>
      <c r="B1995" t="s">
        <v>1380</v>
      </c>
      <c r="C1995" t="s">
        <v>1381</v>
      </c>
      <c r="D1995" s="15">
        <v>1900</v>
      </c>
      <c r="E1995" s="121">
        <v>1</v>
      </c>
      <c r="F1995" t="s">
        <v>442</v>
      </c>
      <c r="G1995" s="121">
        <v>366</v>
      </c>
      <c r="H1995" t="s">
        <v>388</v>
      </c>
      <c r="I1995" t="s">
        <v>489</v>
      </c>
      <c r="J1995" t="s">
        <v>434</v>
      </c>
      <c r="K1995" t="s">
        <v>224</v>
      </c>
      <c r="L1995" s="755">
        <v>2.11</v>
      </c>
      <c r="M1995" t="s">
        <v>229</v>
      </c>
      <c r="N1995" s="680">
        <f t="shared" ca="1" si="132"/>
        <v>0</v>
      </c>
      <c r="O1995" s="680">
        <f t="shared" ca="1" si="132"/>
        <v>0</v>
      </c>
      <c r="P1995" s="680">
        <f t="shared" ca="1" si="132"/>
        <v>0</v>
      </c>
      <c r="Q1995" s="680">
        <f t="shared" ca="1" si="132"/>
        <v>0</v>
      </c>
      <c r="R1995" s="680">
        <f t="shared" ca="1" si="132"/>
        <v>0</v>
      </c>
      <c r="S1995" t="str">
        <f t="shared" si="133"/>
        <v>ASRCMS202202</v>
      </c>
      <c r="T1995" s="957">
        <f t="shared" si="134"/>
        <v>45230</v>
      </c>
      <c r="U1995" t="str">
        <f t="shared" si="135"/>
        <v>Unaudited</v>
      </c>
    </row>
    <row r="1996" spans="1:21" x14ac:dyDescent="0.25">
      <c r="A1996" t="s">
        <v>438</v>
      </c>
      <c r="B1996" t="s">
        <v>1380</v>
      </c>
      <c r="C1996" t="s">
        <v>1381</v>
      </c>
      <c r="D1996" s="15">
        <v>1900</v>
      </c>
      <c r="E1996" s="121">
        <v>1</v>
      </c>
      <c r="F1996" t="s">
        <v>442</v>
      </c>
      <c r="G1996" s="121">
        <v>366</v>
      </c>
      <c r="H1996" t="s">
        <v>388</v>
      </c>
      <c r="I1996" t="s">
        <v>489</v>
      </c>
      <c r="J1996" t="s">
        <v>434</v>
      </c>
      <c r="K1996" t="s">
        <v>224</v>
      </c>
      <c r="L1996" s="755">
        <v>2.12</v>
      </c>
      <c r="M1996" t="s">
        <v>555</v>
      </c>
      <c r="N1996" s="680">
        <f t="shared" ca="1" si="132"/>
        <v>0</v>
      </c>
      <c r="O1996" s="680">
        <f t="shared" ca="1" si="132"/>
        <v>0</v>
      </c>
      <c r="P1996" s="680">
        <f t="shared" ca="1" si="132"/>
        <v>0</v>
      </c>
      <c r="Q1996" s="680">
        <f t="shared" ca="1" si="132"/>
        <v>0</v>
      </c>
      <c r="R1996" s="680">
        <f t="shared" ca="1" si="132"/>
        <v>0</v>
      </c>
      <c r="S1996" t="str">
        <f t="shared" si="133"/>
        <v>ASRCMS202202</v>
      </c>
      <c r="T1996" s="957">
        <f t="shared" si="134"/>
        <v>45230</v>
      </c>
      <c r="U1996" t="str">
        <f t="shared" si="135"/>
        <v>Unaudited</v>
      </c>
    </row>
    <row r="1997" spans="1:21" x14ac:dyDescent="0.25">
      <c r="A1997" t="s">
        <v>438</v>
      </c>
      <c r="B1997" t="s">
        <v>1380</v>
      </c>
      <c r="C1997" t="s">
        <v>1381</v>
      </c>
      <c r="D1997" s="15">
        <v>1900</v>
      </c>
      <c r="E1997" s="121">
        <v>1</v>
      </c>
      <c r="F1997" t="s">
        <v>442</v>
      </c>
      <c r="G1997" s="121">
        <v>366</v>
      </c>
      <c r="H1997" t="s">
        <v>388</v>
      </c>
      <c r="I1997" t="s">
        <v>489</v>
      </c>
      <c r="J1997" t="s">
        <v>434</v>
      </c>
      <c r="K1997" t="s">
        <v>224</v>
      </c>
      <c r="L1997" s="755">
        <v>2.13</v>
      </c>
      <c r="M1997" t="s">
        <v>230</v>
      </c>
      <c r="N1997" s="680">
        <f t="shared" ca="1" si="132"/>
        <v>0</v>
      </c>
      <c r="O1997" s="680">
        <f t="shared" ca="1" si="132"/>
        <v>0</v>
      </c>
      <c r="P1997" s="680">
        <f t="shared" ca="1" si="132"/>
        <v>0</v>
      </c>
      <c r="Q1997" s="680">
        <f t="shared" ca="1" si="132"/>
        <v>0</v>
      </c>
      <c r="R1997" s="680">
        <f t="shared" ca="1" si="132"/>
        <v>0</v>
      </c>
      <c r="S1997" t="str">
        <f t="shared" si="133"/>
        <v>ASRCMS202202</v>
      </c>
      <c r="T1997" s="957">
        <f t="shared" si="134"/>
        <v>45230</v>
      </c>
      <c r="U1997" t="str">
        <f t="shared" si="135"/>
        <v>Unaudited</v>
      </c>
    </row>
    <row r="1998" spans="1:21" x14ac:dyDescent="0.25">
      <c r="A1998" t="s">
        <v>438</v>
      </c>
      <c r="B1998" t="s">
        <v>1380</v>
      </c>
      <c r="C1998" t="s">
        <v>1381</v>
      </c>
      <c r="D1998" s="15">
        <v>1900</v>
      </c>
      <c r="E1998" s="121">
        <v>1</v>
      </c>
      <c r="F1998" t="s">
        <v>442</v>
      </c>
      <c r="G1998" s="121">
        <v>366</v>
      </c>
      <c r="H1998" t="s">
        <v>388</v>
      </c>
      <c r="I1998" t="s">
        <v>489</v>
      </c>
      <c r="J1998" t="s">
        <v>434</v>
      </c>
      <c r="K1998" t="s">
        <v>224</v>
      </c>
      <c r="L1998" s="755">
        <v>2.14</v>
      </c>
      <c r="M1998" t="s">
        <v>559</v>
      </c>
      <c r="N1998" s="680">
        <f t="shared" ca="1" si="132"/>
        <v>0</v>
      </c>
      <c r="O1998" s="680">
        <f t="shared" ca="1" si="132"/>
        <v>0</v>
      </c>
      <c r="P1998" s="680">
        <f t="shared" ca="1" si="132"/>
        <v>0</v>
      </c>
      <c r="Q1998" s="680">
        <f t="shared" ca="1" si="132"/>
        <v>0</v>
      </c>
      <c r="R1998" s="680">
        <f t="shared" ca="1" si="132"/>
        <v>0</v>
      </c>
      <c r="S1998" t="str">
        <f t="shared" si="133"/>
        <v>ASRCMS202202</v>
      </c>
      <c r="T1998" s="957">
        <f t="shared" si="134"/>
        <v>45230</v>
      </c>
      <c r="U1998" t="str">
        <f t="shared" si="135"/>
        <v>Unaudited</v>
      </c>
    </row>
    <row r="1999" spans="1:21" x14ac:dyDescent="0.25">
      <c r="A1999" t="s">
        <v>438</v>
      </c>
      <c r="B1999" t="s">
        <v>1380</v>
      </c>
      <c r="C1999" t="s">
        <v>1381</v>
      </c>
      <c r="D1999" s="15">
        <v>1900</v>
      </c>
      <c r="E1999" s="121">
        <v>1</v>
      </c>
      <c r="F1999" t="s">
        <v>442</v>
      </c>
      <c r="G1999" s="121">
        <v>366</v>
      </c>
      <c r="H1999" t="s">
        <v>388</v>
      </c>
      <c r="I1999" t="s">
        <v>489</v>
      </c>
      <c r="J1999" t="s">
        <v>434</v>
      </c>
      <c r="K1999" t="s">
        <v>224</v>
      </c>
      <c r="L1999" s="755">
        <v>2.15</v>
      </c>
      <c r="M1999" t="s">
        <v>20</v>
      </c>
      <c r="N1999" s="680">
        <f t="shared" ca="1" si="132"/>
        <v>0</v>
      </c>
      <c r="O1999" s="680">
        <f t="shared" ca="1" si="132"/>
        <v>0</v>
      </c>
      <c r="P1999" s="680">
        <f t="shared" ca="1" si="132"/>
        <v>0</v>
      </c>
      <c r="Q1999" s="680">
        <f t="shared" ca="1" si="132"/>
        <v>0</v>
      </c>
      <c r="R1999" s="680">
        <f t="shared" ca="1" si="132"/>
        <v>0</v>
      </c>
      <c r="S1999" t="str">
        <f t="shared" si="133"/>
        <v>ASRCMS202202</v>
      </c>
      <c r="T1999" s="957">
        <f t="shared" si="134"/>
        <v>45230</v>
      </c>
      <c r="U1999" t="str">
        <f t="shared" si="135"/>
        <v>Unaudited</v>
      </c>
    </row>
    <row r="2000" spans="1:21" x14ac:dyDescent="0.25">
      <c r="A2000" t="s">
        <v>438</v>
      </c>
      <c r="B2000" t="s">
        <v>1380</v>
      </c>
      <c r="C2000" t="s">
        <v>1381</v>
      </c>
      <c r="D2000" s="15">
        <v>1900</v>
      </c>
      <c r="E2000" s="121">
        <v>1</v>
      </c>
      <c r="F2000" t="s">
        <v>442</v>
      </c>
      <c r="G2000" s="121">
        <v>366</v>
      </c>
      <c r="H2000" t="s">
        <v>388</v>
      </c>
      <c r="I2000" t="s">
        <v>489</v>
      </c>
      <c r="J2000" t="s">
        <v>434</v>
      </c>
      <c r="K2000" t="s">
        <v>224</v>
      </c>
      <c r="L2000" s="755">
        <v>2.16</v>
      </c>
      <c r="M2000" t="s">
        <v>794</v>
      </c>
      <c r="N2000" s="680">
        <f t="shared" ca="1" si="132"/>
        <v>0</v>
      </c>
      <c r="O2000" s="680">
        <f t="shared" ca="1" si="132"/>
        <v>0</v>
      </c>
      <c r="P2000" s="680">
        <f t="shared" ca="1" si="132"/>
        <v>0</v>
      </c>
      <c r="Q2000" s="680">
        <f t="shared" ca="1" si="132"/>
        <v>0</v>
      </c>
      <c r="R2000" s="680">
        <f t="shared" ca="1" si="132"/>
        <v>0</v>
      </c>
      <c r="S2000" t="str">
        <f t="shared" si="133"/>
        <v>ASRCMS202202</v>
      </c>
      <c r="T2000" s="957">
        <f t="shared" si="134"/>
        <v>45230</v>
      </c>
      <c r="U2000" t="str">
        <f t="shared" si="135"/>
        <v>Unaudited</v>
      </c>
    </row>
    <row r="2001" spans="1:21" x14ac:dyDescent="0.25">
      <c r="A2001" t="s">
        <v>438</v>
      </c>
      <c r="B2001" t="s">
        <v>1380</v>
      </c>
      <c r="C2001" t="s">
        <v>1381</v>
      </c>
      <c r="D2001" s="15">
        <v>1900</v>
      </c>
      <c r="E2001" s="121">
        <v>1</v>
      </c>
      <c r="F2001" t="s">
        <v>442</v>
      </c>
      <c r="G2001" s="121">
        <v>366</v>
      </c>
      <c r="H2001" t="s">
        <v>388</v>
      </c>
      <c r="I2001" t="s">
        <v>489</v>
      </c>
      <c r="J2001" t="s">
        <v>434</v>
      </c>
      <c r="K2001" t="s">
        <v>224</v>
      </c>
      <c r="L2001" s="755">
        <v>2.17</v>
      </c>
      <c r="M2001" t="s">
        <v>1047</v>
      </c>
      <c r="N2001" s="680">
        <f t="shared" ca="1" si="132"/>
        <v>0</v>
      </c>
      <c r="O2001" s="680">
        <f t="shared" ca="1" si="132"/>
        <v>0</v>
      </c>
      <c r="P2001" s="680">
        <f t="shared" ca="1" si="132"/>
        <v>0</v>
      </c>
      <c r="Q2001" s="680">
        <f t="shared" ca="1" si="132"/>
        <v>0</v>
      </c>
      <c r="R2001" s="680">
        <f t="shared" ca="1" si="132"/>
        <v>0</v>
      </c>
      <c r="S2001" t="str">
        <f t="shared" si="133"/>
        <v>ASRCMS202202</v>
      </c>
      <c r="T2001" s="957">
        <f t="shared" si="134"/>
        <v>45230</v>
      </c>
      <c r="U2001" t="str">
        <f t="shared" si="135"/>
        <v>Unaudited</v>
      </c>
    </row>
    <row r="2002" spans="1:21" x14ac:dyDescent="0.25">
      <c r="A2002" t="s">
        <v>438</v>
      </c>
      <c r="B2002" t="s">
        <v>1380</v>
      </c>
      <c r="C2002" t="s">
        <v>1381</v>
      </c>
      <c r="D2002" s="15">
        <v>1900</v>
      </c>
      <c r="E2002" s="121">
        <v>1</v>
      </c>
      <c r="F2002" t="s">
        <v>442</v>
      </c>
      <c r="G2002" s="121">
        <v>366</v>
      </c>
      <c r="H2002" t="s">
        <v>388</v>
      </c>
      <c r="I2002" t="s">
        <v>489</v>
      </c>
      <c r="J2002" t="s">
        <v>434</v>
      </c>
      <c r="K2002" t="s">
        <v>224</v>
      </c>
      <c r="L2002" s="755">
        <v>2.1800000000000002</v>
      </c>
      <c r="M2002" t="s">
        <v>651</v>
      </c>
      <c r="N2002" s="680">
        <f t="shared" ca="1" si="132"/>
        <v>0</v>
      </c>
      <c r="O2002" s="680">
        <f t="shared" ca="1" si="132"/>
        <v>0</v>
      </c>
      <c r="P2002" s="680">
        <f t="shared" ca="1" si="132"/>
        <v>0</v>
      </c>
      <c r="Q2002" s="680">
        <f t="shared" ca="1" si="132"/>
        <v>0</v>
      </c>
      <c r="R2002" s="680">
        <f t="shared" ca="1" si="132"/>
        <v>0</v>
      </c>
      <c r="S2002" t="str">
        <f t="shared" si="133"/>
        <v>ASRCMS202202</v>
      </c>
      <c r="T2002" s="957">
        <f t="shared" si="134"/>
        <v>45230</v>
      </c>
      <c r="U2002" t="str">
        <f t="shared" si="135"/>
        <v>Unaudited</v>
      </c>
    </row>
    <row r="2003" spans="1:21" x14ac:dyDescent="0.25">
      <c r="A2003" t="s">
        <v>438</v>
      </c>
      <c r="B2003" t="s">
        <v>1380</v>
      </c>
      <c r="C2003" t="s">
        <v>1381</v>
      </c>
      <c r="D2003" s="15">
        <v>1900</v>
      </c>
      <c r="E2003" s="121">
        <v>1</v>
      </c>
      <c r="F2003" t="s">
        <v>442</v>
      </c>
      <c r="G2003" s="121">
        <v>366</v>
      </c>
      <c r="H2003" t="s">
        <v>388</v>
      </c>
      <c r="I2003" t="s">
        <v>489</v>
      </c>
      <c r="J2003" t="s">
        <v>434</v>
      </c>
      <c r="K2003" t="s">
        <v>224</v>
      </c>
      <c r="L2003" s="755">
        <v>2.19</v>
      </c>
      <c r="M2003" t="s">
        <v>219</v>
      </c>
      <c r="N2003" s="680">
        <f t="shared" ca="1" si="132"/>
        <v>0</v>
      </c>
      <c r="O2003" s="680">
        <f t="shared" ca="1" si="132"/>
        <v>0</v>
      </c>
      <c r="P2003" s="680">
        <f t="shared" ca="1" si="132"/>
        <v>0</v>
      </c>
      <c r="Q2003" s="680">
        <f t="shared" ca="1" si="132"/>
        <v>0</v>
      </c>
      <c r="R2003" s="680">
        <f t="shared" ca="1" si="132"/>
        <v>0</v>
      </c>
      <c r="S2003" t="str">
        <f t="shared" si="133"/>
        <v>ASRCMS202202</v>
      </c>
      <c r="T2003" s="957">
        <f t="shared" si="134"/>
        <v>45230</v>
      </c>
      <c r="U2003" t="str">
        <f t="shared" si="135"/>
        <v>Unaudited</v>
      </c>
    </row>
    <row r="2004" spans="1:21" x14ac:dyDescent="0.25">
      <c r="A2004" t="s">
        <v>438</v>
      </c>
      <c r="B2004" t="s">
        <v>1380</v>
      </c>
      <c r="C2004" t="s">
        <v>1381</v>
      </c>
      <c r="D2004" s="15">
        <v>1900</v>
      </c>
      <c r="E2004" s="121">
        <v>1</v>
      </c>
      <c r="F2004" t="s">
        <v>442</v>
      </c>
      <c r="G2004" s="121">
        <v>366</v>
      </c>
      <c r="H2004" t="s">
        <v>388</v>
      </c>
      <c r="I2004" t="s">
        <v>489</v>
      </c>
      <c r="J2004" t="s">
        <v>434</v>
      </c>
      <c r="K2004" t="s">
        <v>224</v>
      </c>
      <c r="L2004" s="755" t="s">
        <v>700</v>
      </c>
      <c r="M2004" t="s">
        <v>231</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ASRCMS202202</v>
      </c>
      <c r="T2004" s="957">
        <f t="shared" si="134"/>
        <v>45230</v>
      </c>
      <c r="U2004" t="str">
        <f t="shared" si="135"/>
        <v>Unaudited</v>
      </c>
    </row>
    <row r="2005" spans="1:21" x14ac:dyDescent="0.25">
      <c r="A2005" t="s">
        <v>438</v>
      </c>
      <c r="B2005" t="s">
        <v>1380</v>
      </c>
      <c r="C2005" t="s">
        <v>1381</v>
      </c>
      <c r="D2005" s="15">
        <v>1900</v>
      </c>
      <c r="E2005" s="121">
        <v>1</v>
      </c>
      <c r="F2005" t="s">
        <v>442</v>
      </c>
      <c r="G2005" s="121">
        <v>366</v>
      </c>
      <c r="H2005" t="s">
        <v>388</v>
      </c>
      <c r="I2005" t="s">
        <v>489</v>
      </c>
      <c r="J2005" t="s">
        <v>434</v>
      </c>
      <c r="K2005" t="s">
        <v>224</v>
      </c>
      <c r="L2005" s="755">
        <v>2.21</v>
      </c>
      <c r="M2005" t="s">
        <v>467</v>
      </c>
      <c r="N2005" s="680">
        <f t="shared" ca="1" si="136"/>
        <v>0</v>
      </c>
      <c r="O2005" s="680">
        <f t="shared" ca="1" si="136"/>
        <v>0</v>
      </c>
      <c r="P2005" s="680">
        <f t="shared" ca="1" si="136"/>
        <v>0</v>
      </c>
      <c r="Q2005" s="680">
        <f t="shared" ca="1" si="136"/>
        <v>0</v>
      </c>
      <c r="R2005" s="680">
        <f t="shared" ca="1" si="136"/>
        <v>0</v>
      </c>
      <c r="S2005" t="str">
        <f t="shared" si="133"/>
        <v>ASRCMS202202</v>
      </c>
      <c r="T2005" s="957">
        <f t="shared" si="134"/>
        <v>45230</v>
      </c>
      <c r="U2005" t="str">
        <f t="shared" si="135"/>
        <v>Unaudited</v>
      </c>
    </row>
    <row r="2006" spans="1:21" x14ac:dyDescent="0.25">
      <c r="A2006" t="s">
        <v>438</v>
      </c>
      <c r="B2006" t="s">
        <v>1380</v>
      </c>
      <c r="C2006" t="s">
        <v>1381</v>
      </c>
      <c r="D2006" s="15">
        <v>1900</v>
      </c>
      <c r="E2006" s="121">
        <v>1</v>
      </c>
      <c r="F2006" t="s">
        <v>442</v>
      </c>
      <c r="G2006" s="121">
        <v>366</v>
      </c>
      <c r="H2006" t="s">
        <v>388</v>
      </c>
      <c r="I2006" t="s">
        <v>489</v>
      </c>
      <c r="J2006" t="s">
        <v>434</v>
      </c>
      <c r="K2006" t="s">
        <v>6</v>
      </c>
      <c r="L2006" s="755" t="s">
        <v>70</v>
      </c>
      <c r="M2006" t="s">
        <v>189</v>
      </c>
      <c r="N2006" s="680">
        <f t="shared" ca="1" si="136"/>
        <v>0</v>
      </c>
      <c r="O2006" s="680">
        <f t="shared" ca="1" si="136"/>
        <v>0</v>
      </c>
      <c r="P2006" s="680">
        <f t="shared" ca="1" si="136"/>
        <v>0</v>
      </c>
      <c r="Q2006" s="680">
        <f t="shared" ca="1" si="136"/>
        <v>0</v>
      </c>
      <c r="R2006" s="680">
        <f t="shared" ca="1" si="136"/>
        <v>0</v>
      </c>
      <c r="S2006" t="str">
        <f t="shared" si="133"/>
        <v>ASRCMS202202</v>
      </c>
      <c r="T2006" s="957">
        <f t="shared" si="134"/>
        <v>45230</v>
      </c>
      <c r="U2006" t="str">
        <f t="shared" si="135"/>
        <v>Unaudited</v>
      </c>
    </row>
    <row r="2007" spans="1:21" x14ac:dyDescent="0.25">
      <c r="A2007" t="s">
        <v>438</v>
      </c>
      <c r="B2007" t="s">
        <v>1380</v>
      </c>
      <c r="C2007" t="s">
        <v>1381</v>
      </c>
      <c r="D2007" s="15">
        <v>1900</v>
      </c>
      <c r="E2007" s="121">
        <v>1</v>
      </c>
      <c r="F2007" t="s">
        <v>442</v>
      </c>
      <c r="G2007" s="121">
        <v>366</v>
      </c>
      <c r="H2007" t="s">
        <v>388</v>
      </c>
      <c r="I2007" t="s">
        <v>489</v>
      </c>
      <c r="J2007" t="s">
        <v>434</v>
      </c>
      <c r="K2007" t="s">
        <v>6</v>
      </c>
      <c r="L2007" s="755" t="s">
        <v>71</v>
      </c>
      <c r="M2007" t="s">
        <v>232</v>
      </c>
      <c r="N2007" s="680">
        <f t="shared" ca="1" si="136"/>
        <v>0</v>
      </c>
      <c r="O2007" s="680">
        <f t="shared" ca="1" si="136"/>
        <v>0</v>
      </c>
      <c r="P2007" s="680">
        <f t="shared" ca="1" si="136"/>
        <v>0</v>
      </c>
      <c r="Q2007" s="680">
        <f t="shared" ca="1" si="136"/>
        <v>0</v>
      </c>
      <c r="R2007" s="680">
        <f t="shared" ca="1" si="136"/>
        <v>0</v>
      </c>
      <c r="S2007" t="str">
        <f t="shared" si="133"/>
        <v>ASRCMS202202</v>
      </c>
      <c r="T2007" s="957">
        <f t="shared" si="134"/>
        <v>45230</v>
      </c>
      <c r="U2007" t="str">
        <f t="shared" si="135"/>
        <v>Unaudited</v>
      </c>
    </row>
    <row r="2008" spans="1:21" x14ac:dyDescent="0.25">
      <c r="A2008" t="s">
        <v>438</v>
      </c>
      <c r="B2008" t="s">
        <v>1380</v>
      </c>
      <c r="C2008" t="s">
        <v>1381</v>
      </c>
      <c r="D2008" s="15">
        <v>1900</v>
      </c>
      <c r="E2008" s="121">
        <v>1</v>
      </c>
      <c r="F2008" t="s">
        <v>442</v>
      </c>
      <c r="G2008" s="121">
        <v>366</v>
      </c>
      <c r="H2008" t="s">
        <v>388</v>
      </c>
      <c r="I2008" t="s">
        <v>489</v>
      </c>
      <c r="J2008" t="s">
        <v>434</v>
      </c>
      <c r="K2008" t="s">
        <v>6</v>
      </c>
      <c r="L2008" s="755" t="s">
        <v>72</v>
      </c>
      <c r="M2008" t="s">
        <v>165</v>
      </c>
      <c r="N2008" s="680">
        <f t="shared" ca="1" si="136"/>
        <v>0</v>
      </c>
      <c r="O2008" s="680">
        <f t="shared" ca="1" si="136"/>
        <v>0</v>
      </c>
      <c r="P2008" s="680">
        <f t="shared" ca="1" si="136"/>
        <v>0</v>
      </c>
      <c r="Q2008" s="680">
        <f t="shared" ca="1" si="136"/>
        <v>0</v>
      </c>
      <c r="R2008" s="680">
        <f t="shared" ca="1" si="136"/>
        <v>0</v>
      </c>
      <c r="S2008" t="str">
        <f t="shared" si="133"/>
        <v>ASRCMS202202</v>
      </c>
      <c r="T2008" s="957">
        <f t="shared" si="134"/>
        <v>45230</v>
      </c>
      <c r="U2008" t="str">
        <f t="shared" si="135"/>
        <v>Unaudited</v>
      </c>
    </row>
    <row r="2009" spans="1:21" x14ac:dyDescent="0.25">
      <c r="A2009" t="s">
        <v>438</v>
      </c>
      <c r="B2009" t="s">
        <v>1380</v>
      </c>
      <c r="C2009" t="s">
        <v>1381</v>
      </c>
      <c r="D2009" s="15">
        <v>1900</v>
      </c>
      <c r="E2009" s="121">
        <v>1</v>
      </c>
      <c r="F2009" t="s">
        <v>442</v>
      </c>
      <c r="G2009" s="121">
        <v>366</v>
      </c>
      <c r="H2009" t="s">
        <v>388</v>
      </c>
      <c r="I2009" t="s">
        <v>489</v>
      </c>
      <c r="J2009" t="s">
        <v>434</v>
      </c>
      <c r="K2009" t="s">
        <v>6</v>
      </c>
      <c r="L2009" s="755">
        <v>3.4</v>
      </c>
      <c r="M2009" t="s">
        <v>462</v>
      </c>
      <c r="N2009" s="680">
        <f t="shared" ca="1" si="136"/>
        <v>0</v>
      </c>
      <c r="O2009" s="680">
        <f t="shared" ca="1" si="136"/>
        <v>0</v>
      </c>
      <c r="P2009" s="680">
        <f t="shared" ca="1" si="136"/>
        <v>0</v>
      </c>
      <c r="Q2009" s="680">
        <f t="shared" ca="1" si="136"/>
        <v>0</v>
      </c>
      <c r="R2009" s="680">
        <f t="shared" ca="1" si="136"/>
        <v>0</v>
      </c>
      <c r="S2009" t="str">
        <f t="shared" si="133"/>
        <v>ASRCMS202202</v>
      </c>
      <c r="T2009" s="957">
        <f t="shared" si="134"/>
        <v>45230</v>
      </c>
      <c r="U2009" t="str">
        <f t="shared" si="135"/>
        <v>Unaudited</v>
      </c>
    </row>
    <row r="2010" spans="1:21" x14ac:dyDescent="0.25">
      <c r="A2010" t="s">
        <v>438</v>
      </c>
      <c r="B2010" t="s">
        <v>1380</v>
      </c>
      <c r="C2010" t="s">
        <v>1381</v>
      </c>
      <c r="D2010" s="15">
        <v>1900</v>
      </c>
      <c r="E2010" s="121">
        <v>1</v>
      </c>
      <c r="F2010" t="s">
        <v>442</v>
      </c>
      <c r="G2010" s="121">
        <v>366</v>
      </c>
      <c r="H2010" t="s">
        <v>388</v>
      </c>
      <c r="I2010" t="s">
        <v>489</v>
      </c>
      <c r="J2010" t="s">
        <v>434</v>
      </c>
      <c r="K2010" t="s">
        <v>435</v>
      </c>
      <c r="L2010" s="755">
        <v>4.5</v>
      </c>
      <c r="M2010" t="s">
        <v>32</v>
      </c>
      <c r="N2010" s="680">
        <f t="shared" ca="1" si="136"/>
        <v>0</v>
      </c>
      <c r="O2010" s="680">
        <f t="shared" ca="1" si="136"/>
        <v>0</v>
      </c>
      <c r="P2010" s="680">
        <f t="shared" ca="1" si="136"/>
        <v>0</v>
      </c>
      <c r="Q2010" s="680">
        <f t="shared" ca="1" si="136"/>
        <v>0</v>
      </c>
      <c r="R2010" s="680">
        <f t="shared" ca="1" si="136"/>
        <v>0</v>
      </c>
      <c r="S2010" t="str">
        <f t="shared" si="133"/>
        <v>ASRCMS202202</v>
      </c>
      <c r="T2010" s="957">
        <f t="shared" si="134"/>
        <v>45230</v>
      </c>
      <c r="U2010" t="str">
        <f t="shared" si="135"/>
        <v>Unaudited</v>
      </c>
    </row>
    <row r="2011" spans="1:21" x14ac:dyDescent="0.25">
      <c r="A2011" t="s">
        <v>438</v>
      </c>
      <c r="B2011" t="s">
        <v>1380</v>
      </c>
      <c r="C2011" t="s">
        <v>1381</v>
      </c>
      <c r="D2011" s="15">
        <v>1900</v>
      </c>
      <c r="E2011" s="121">
        <v>1</v>
      </c>
      <c r="F2011" t="s">
        <v>442</v>
      </c>
      <c r="G2011" s="121">
        <v>366</v>
      </c>
      <c r="H2011" t="s">
        <v>388</v>
      </c>
      <c r="I2011" t="s">
        <v>489</v>
      </c>
      <c r="J2011" t="s">
        <v>434</v>
      </c>
      <c r="K2011" t="s">
        <v>435</v>
      </c>
      <c r="L2011" s="755" t="s">
        <v>939</v>
      </c>
      <c r="M2011" t="s">
        <v>930</v>
      </c>
      <c r="N2011" s="680">
        <f t="shared" ca="1" si="136"/>
        <v>0</v>
      </c>
      <c r="O2011" s="680">
        <f t="shared" ca="1" si="136"/>
        <v>0</v>
      </c>
      <c r="P2011" s="680">
        <f t="shared" ca="1" si="136"/>
        <v>0</v>
      </c>
      <c r="Q2011" s="680">
        <f t="shared" ca="1" si="136"/>
        <v>0</v>
      </c>
      <c r="R2011" s="680">
        <f t="shared" ca="1" si="136"/>
        <v>0</v>
      </c>
      <c r="S2011" t="str">
        <f t="shared" si="133"/>
        <v>ASRCMS202202</v>
      </c>
      <c r="T2011" s="957">
        <f t="shared" si="134"/>
        <v>45230</v>
      </c>
      <c r="U2011" t="str">
        <f t="shared" si="135"/>
        <v>Unaudited</v>
      </c>
    </row>
    <row r="2012" spans="1:21" x14ac:dyDescent="0.25">
      <c r="A2012" t="s">
        <v>438</v>
      </c>
      <c r="B2012" t="s">
        <v>1380</v>
      </c>
      <c r="C2012" t="s">
        <v>1381</v>
      </c>
      <c r="D2012" s="15">
        <v>1900</v>
      </c>
      <c r="E2012" s="121">
        <v>1</v>
      </c>
      <c r="F2012" t="s">
        <v>442</v>
      </c>
      <c r="G2012" s="121">
        <v>366</v>
      </c>
      <c r="H2012" t="s">
        <v>388</v>
      </c>
      <c r="I2012" t="s">
        <v>489</v>
      </c>
      <c r="J2012" t="s">
        <v>434</v>
      </c>
      <c r="K2012" t="s">
        <v>435</v>
      </c>
      <c r="L2012" s="755" t="s">
        <v>194</v>
      </c>
      <c r="M2012" t="s">
        <v>40</v>
      </c>
      <c r="N2012" s="680">
        <f t="shared" ca="1" si="136"/>
        <v>0</v>
      </c>
      <c r="O2012" s="680">
        <f t="shared" ca="1" si="136"/>
        <v>0</v>
      </c>
      <c r="P2012" s="680">
        <f t="shared" ca="1" si="136"/>
        <v>0</v>
      </c>
      <c r="Q2012" s="680">
        <f t="shared" ca="1" si="136"/>
        <v>0</v>
      </c>
      <c r="R2012" s="680">
        <f t="shared" ca="1" si="136"/>
        <v>0</v>
      </c>
      <c r="S2012" t="str">
        <f t="shared" si="133"/>
        <v>ASRCMS202202</v>
      </c>
      <c r="T2012" s="957">
        <f t="shared" si="134"/>
        <v>45230</v>
      </c>
      <c r="U2012" t="str">
        <f t="shared" si="135"/>
        <v>Unaudited</v>
      </c>
    </row>
    <row r="2013" spans="1:21" x14ac:dyDescent="0.25">
      <c r="A2013" t="s">
        <v>438</v>
      </c>
      <c r="B2013" t="s">
        <v>1380</v>
      </c>
      <c r="C2013" t="s">
        <v>1381</v>
      </c>
      <c r="D2013" s="15">
        <v>1900</v>
      </c>
      <c r="E2013" s="121">
        <v>1</v>
      </c>
      <c r="F2013" t="s">
        <v>442</v>
      </c>
      <c r="G2013" s="121">
        <v>366</v>
      </c>
      <c r="H2013" t="s">
        <v>388</v>
      </c>
      <c r="I2013" t="s">
        <v>489</v>
      </c>
      <c r="J2013" t="s">
        <v>434</v>
      </c>
      <c r="K2013" t="s">
        <v>435</v>
      </c>
      <c r="L2013" s="755" t="s">
        <v>193</v>
      </c>
      <c r="M2013" t="s">
        <v>330</v>
      </c>
      <c r="N2013" s="680">
        <f t="shared" ca="1" si="136"/>
        <v>0</v>
      </c>
      <c r="O2013" s="680">
        <f t="shared" ca="1" si="136"/>
        <v>0</v>
      </c>
      <c r="P2013" s="680">
        <f t="shared" ca="1" si="136"/>
        <v>0</v>
      </c>
      <c r="Q2013" s="680">
        <f t="shared" ca="1" si="136"/>
        <v>0</v>
      </c>
      <c r="R2013" s="680">
        <f t="shared" ca="1" si="136"/>
        <v>0</v>
      </c>
      <c r="S2013" t="str">
        <f t="shared" si="133"/>
        <v>ASRCMS202202</v>
      </c>
      <c r="T2013" s="957">
        <f t="shared" si="134"/>
        <v>45230</v>
      </c>
      <c r="U2013" t="str">
        <f t="shared" si="135"/>
        <v>Unaudited</v>
      </c>
    </row>
    <row r="2014" spans="1:21" x14ac:dyDescent="0.25">
      <c r="A2014" t="s">
        <v>438</v>
      </c>
      <c r="B2014" t="s">
        <v>1380</v>
      </c>
      <c r="C2014" t="s">
        <v>1381</v>
      </c>
      <c r="D2014" s="15">
        <v>1900</v>
      </c>
      <c r="E2014" s="121">
        <v>1</v>
      </c>
      <c r="F2014" t="s">
        <v>442</v>
      </c>
      <c r="G2014" s="121">
        <v>366</v>
      </c>
      <c r="H2014" t="s">
        <v>388</v>
      </c>
      <c r="I2014" t="s">
        <v>489</v>
      </c>
      <c r="J2014" t="s">
        <v>451</v>
      </c>
      <c r="K2014" t="s">
        <v>436</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ASRCMS202202</v>
      </c>
      <c r="T2014" s="957">
        <f t="shared" si="134"/>
        <v>45230</v>
      </c>
      <c r="U2014" t="str">
        <f t="shared" si="135"/>
        <v>Unaudited</v>
      </c>
    </row>
    <row r="2015" spans="1:21" x14ac:dyDescent="0.25">
      <c r="A2015" t="s">
        <v>438</v>
      </c>
      <c r="B2015" t="s">
        <v>1380</v>
      </c>
      <c r="C2015" t="s">
        <v>1381</v>
      </c>
      <c r="D2015" s="15">
        <v>1900</v>
      </c>
      <c r="E2015" s="121">
        <v>1</v>
      </c>
      <c r="F2015" t="s">
        <v>442</v>
      </c>
      <c r="G2015" s="121">
        <v>366</v>
      </c>
      <c r="H2015" t="s">
        <v>388</v>
      </c>
      <c r="I2015" t="s">
        <v>489</v>
      </c>
      <c r="J2015" t="s">
        <v>451</v>
      </c>
      <c r="K2015" t="s">
        <v>436</v>
      </c>
      <c r="L2015" s="755" t="s">
        <v>80</v>
      </c>
      <c r="M2015" t="s">
        <v>98</v>
      </c>
      <c r="N2015" s="680">
        <f t="shared" ca="1" si="136"/>
        <v>0</v>
      </c>
      <c r="O2015" s="680">
        <f t="shared" ca="1" si="136"/>
        <v>0</v>
      </c>
      <c r="P2015" s="680">
        <f t="shared" ca="1" si="136"/>
        <v>0</v>
      </c>
      <c r="Q2015" s="680">
        <f t="shared" ca="1" si="136"/>
        <v>0</v>
      </c>
      <c r="R2015" s="680">
        <f t="shared" ca="1" si="136"/>
        <v>0</v>
      </c>
      <c r="S2015" t="str">
        <f t="shared" si="133"/>
        <v>ASRCMS202202</v>
      </c>
      <c r="T2015" s="957">
        <f t="shared" si="134"/>
        <v>45230</v>
      </c>
      <c r="U2015" t="str">
        <f t="shared" si="135"/>
        <v>Unaudited</v>
      </c>
    </row>
    <row r="2016" spans="1:21" x14ac:dyDescent="0.25">
      <c r="A2016" t="s">
        <v>438</v>
      </c>
      <c r="B2016" t="s">
        <v>1380</v>
      </c>
      <c r="C2016" t="s">
        <v>1381</v>
      </c>
      <c r="D2016" s="15">
        <v>1900</v>
      </c>
      <c r="E2016" s="121">
        <v>1</v>
      </c>
      <c r="F2016" t="s">
        <v>442</v>
      </c>
      <c r="G2016" s="121">
        <v>366</v>
      </c>
      <c r="H2016" t="s">
        <v>388</v>
      </c>
      <c r="I2016" t="s">
        <v>489</v>
      </c>
      <c r="J2016" t="s">
        <v>451</v>
      </c>
      <c r="K2016" t="s">
        <v>436</v>
      </c>
      <c r="L2016" s="755" t="s">
        <v>81</v>
      </c>
      <c r="M2016" t="s">
        <v>99</v>
      </c>
      <c r="N2016" s="680">
        <f t="shared" ca="1" si="136"/>
        <v>0</v>
      </c>
      <c r="O2016" s="680">
        <f t="shared" ca="1" si="136"/>
        <v>0</v>
      </c>
      <c r="P2016" s="680">
        <f t="shared" ca="1" si="136"/>
        <v>0</v>
      </c>
      <c r="Q2016" s="680">
        <f t="shared" ca="1" si="136"/>
        <v>0</v>
      </c>
      <c r="R2016" s="680">
        <f t="shared" ca="1" si="136"/>
        <v>0</v>
      </c>
      <c r="S2016" t="str">
        <f t="shared" si="133"/>
        <v>ASRCMS202202</v>
      </c>
      <c r="T2016" s="957">
        <f t="shared" si="134"/>
        <v>45230</v>
      </c>
      <c r="U2016" t="str">
        <f t="shared" si="135"/>
        <v>Unaudited</v>
      </c>
    </row>
    <row r="2017" spans="1:21" x14ac:dyDescent="0.25">
      <c r="A2017" t="s">
        <v>438</v>
      </c>
      <c r="B2017" t="s">
        <v>1380</v>
      </c>
      <c r="C2017" t="s">
        <v>1381</v>
      </c>
      <c r="D2017" s="15">
        <v>1900</v>
      </c>
      <c r="E2017" s="121">
        <v>1</v>
      </c>
      <c r="F2017" t="s">
        <v>442</v>
      </c>
      <c r="G2017" s="121">
        <v>366</v>
      </c>
      <c r="H2017" t="s">
        <v>388</v>
      </c>
      <c r="I2017" t="s">
        <v>489</v>
      </c>
      <c r="J2017" t="s">
        <v>451</v>
      </c>
      <c r="K2017" t="s">
        <v>436</v>
      </c>
      <c r="L2017" s="755" t="s">
        <v>82</v>
      </c>
      <c r="M2017" t="s">
        <v>100</v>
      </c>
      <c r="N2017" s="680">
        <f t="shared" ca="1" si="136"/>
        <v>0</v>
      </c>
      <c r="O2017" s="680">
        <f t="shared" ca="1" si="136"/>
        <v>0</v>
      </c>
      <c r="P2017" s="680">
        <f t="shared" ca="1" si="136"/>
        <v>0</v>
      </c>
      <c r="Q2017" s="680">
        <f t="shared" ca="1" si="136"/>
        <v>0</v>
      </c>
      <c r="R2017" s="680">
        <f t="shared" ca="1" si="136"/>
        <v>0</v>
      </c>
      <c r="S2017" t="str">
        <f t="shared" si="133"/>
        <v>ASRCMS202202</v>
      </c>
      <c r="T2017" s="957">
        <f t="shared" si="134"/>
        <v>45230</v>
      </c>
      <c r="U2017" t="str">
        <f t="shared" si="135"/>
        <v>Unaudited</v>
      </c>
    </row>
    <row r="2018" spans="1:21" x14ac:dyDescent="0.25">
      <c r="A2018" t="s">
        <v>438</v>
      </c>
      <c r="B2018" t="s">
        <v>1380</v>
      </c>
      <c r="C2018" t="s">
        <v>1381</v>
      </c>
      <c r="D2018" s="15">
        <v>1900</v>
      </c>
      <c r="E2018" s="121">
        <v>1</v>
      </c>
      <c r="F2018" t="s">
        <v>442</v>
      </c>
      <c r="G2018" s="121">
        <v>366</v>
      </c>
      <c r="H2018" t="s">
        <v>388</v>
      </c>
      <c r="I2018" t="s">
        <v>489</v>
      </c>
      <c r="J2018" t="s">
        <v>451</v>
      </c>
      <c r="K2018" t="s">
        <v>436</v>
      </c>
      <c r="L2018" s="755" t="s">
        <v>217</v>
      </c>
      <c r="M2018" t="s">
        <v>101</v>
      </c>
      <c r="N2018" s="680">
        <f t="shared" ca="1" si="136"/>
        <v>0</v>
      </c>
      <c r="O2018" s="680">
        <f t="shared" ca="1" si="136"/>
        <v>0</v>
      </c>
      <c r="P2018" s="680">
        <f t="shared" ca="1" si="136"/>
        <v>0</v>
      </c>
      <c r="Q2018" s="680">
        <f t="shared" ca="1" si="136"/>
        <v>0</v>
      </c>
      <c r="R2018" s="680">
        <f t="shared" ca="1" si="136"/>
        <v>0</v>
      </c>
      <c r="S2018" t="str">
        <f t="shared" si="133"/>
        <v>ASRCMS202202</v>
      </c>
      <c r="T2018" s="957">
        <f t="shared" si="134"/>
        <v>45230</v>
      </c>
      <c r="U2018" t="str">
        <f t="shared" si="135"/>
        <v>Unaudited</v>
      </c>
    </row>
    <row r="2019" spans="1:21" x14ac:dyDescent="0.25">
      <c r="A2019" t="s">
        <v>438</v>
      </c>
      <c r="B2019" t="s">
        <v>1380</v>
      </c>
      <c r="C2019" t="s">
        <v>1381</v>
      </c>
      <c r="D2019" s="15">
        <v>1900</v>
      </c>
      <c r="E2019" s="121">
        <v>1</v>
      </c>
      <c r="F2019" t="s">
        <v>442</v>
      </c>
      <c r="G2019" s="121">
        <v>366</v>
      </c>
      <c r="H2019" t="s">
        <v>388</v>
      </c>
      <c r="I2019" t="s">
        <v>489</v>
      </c>
      <c r="J2019" t="s">
        <v>451</v>
      </c>
      <c r="K2019" t="s">
        <v>436</v>
      </c>
      <c r="L2019" s="755" t="s">
        <v>216</v>
      </c>
      <c r="M2019" t="s">
        <v>28</v>
      </c>
      <c r="N2019" s="680">
        <f t="shared" ca="1" si="136"/>
        <v>0</v>
      </c>
      <c r="O2019" s="680">
        <f t="shared" ca="1" si="136"/>
        <v>0</v>
      </c>
      <c r="P2019" s="680">
        <f t="shared" ca="1" si="136"/>
        <v>0</v>
      </c>
      <c r="Q2019" s="680">
        <f t="shared" ca="1" si="136"/>
        <v>0</v>
      </c>
      <c r="R2019" s="680">
        <f t="shared" ca="1" si="136"/>
        <v>0</v>
      </c>
      <c r="S2019" t="str">
        <f t="shared" si="133"/>
        <v>ASRCMS202202</v>
      </c>
      <c r="T2019" s="957">
        <f t="shared" si="134"/>
        <v>45230</v>
      </c>
      <c r="U2019" t="str">
        <f t="shared" si="135"/>
        <v>Unaudited</v>
      </c>
    </row>
    <row r="2020" spans="1:21" x14ac:dyDescent="0.25">
      <c r="A2020" t="s">
        <v>438</v>
      </c>
      <c r="B2020" t="s">
        <v>1380</v>
      </c>
      <c r="C2020" t="s">
        <v>1381</v>
      </c>
      <c r="D2020" s="15">
        <v>1900</v>
      </c>
      <c r="E2020" s="121">
        <v>1</v>
      </c>
      <c r="F2020" t="s">
        <v>442</v>
      </c>
      <c r="G2020" s="121">
        <v>366</v>
      </c>
      <c r="H2020" t="s">
        <v>388</v>
      </c>
      <c r="I2020" t="s">
        <v>489</v>
      </c>
      <c r="J2020" t="s">
        <v>437</v>
      </c>
      <c r="K2020" t="s">
        <v>437</v>
      </c>
      <c r="L2020" s="755" t="s">
        <v>84</v>
      </c>
      <c r="M2020" t="s">
        <v>328</v>
      </c>
      <c r="N2020" s="680">
        <f t="shared" ca="1" si="136"/>
        <v>0</v>
      </c>
      <c r="O2020" s="680">
        <f t="shared" ca="1" si="136"/>
        <v>0</v>
      </c>
      <c r="P2020" s="680">
        <f t="shared" ca="1" si="136"/>
        <v>0</v>
      </c>
      <c r="Q2020" s="680">
        <f t="shared" ca="1" si="136"/>
        <v>0</v>
      </c>
      <c r="R2020" s="680">
        <f t="shared" ca="1" si="136"/>
        <v>0</v>
      </c>
      <c r="S2020" t="str">
        <f t="shared" si="133"/>
        <v>ASRCMS202202</v>
      </c>
      <c r="T2020" s="957">
        <f t="shared" si="134"/>
        <v>45230</v>
      </c>
      <c r="U2020" t="str">
        <f t="shared" si="135"/>
        <v>Unaudited</v>
      </c>
    </row>
    <row r="2021" spans="1:21" x14ac:dyDescent="0.25">
      <c r="A2021" t="s">
        <v>438</v>
      </c>
      <c r="B2021" t="s">
        <v>1380</v>
      </c>
      <c r="C2021" t="s">
        <v>1381</v>
      </c>
      <c r="D2021" s="15">
        <v>1900</v>
      </c>
      <c r="E2021" s="121">
        <v>1</v>
      </c>
      <c r="F2021" t="s">
        <v>442</v>
      </c>
      <c r="G2021" s="121">
        <v>366</v>
      </c>
      <c r="H2021" t="s">
        <v>388</v>
      </c>
      <c r="I2021" t="s">
        <v>489</v>
      </c>
      <c r="J2021" t="s">
        <v>437</v>
      </c>
      <c r="K2021" t="s">
        <v>437</v>
      </c>
      <c r="L2021" s="755" t="s">
        <v>85</v>
      </c>
      <c r="M2021" t="s">
        <v>326</v>
      </c>
      <c r="N2021" s="680">
        <f t="shared" ca="1" si="136"/>
        <v>0</v>
      </c>
      <c r="O2021" s="680">
        <f t="shared" ca="1" si="136"/>
        <v>0</v>
      </c>
      <c r="P2021" s="680">
        <f t="shared" ca="1" si="136"/>
        <v>0</v>
      </c>
      <c r="Q2021" s="680">
        <f t="shared" ca="1" si="136"/>
        <v>0</v>
      </c>
      <c r="R2021" s="680">
        <f t="shared" ca="1" si="136"/>
        <v>0</v>
      </c>
      <c r="S2021" t="str">
        <f t="shared" si="133"/>
        <v>ASRCMS202202</v>
      </c>
      <c r="T2021" s="957">
        <f t="shared" si="134"/>
        <v>45230</v>
      </c>
      <c r="U2021" t="str">
        <f t="shared" si="135"/>
        <v>Unaudited</v>
      </c>
    </row>
    <row r="2022" spans="1:21" x14ac:dyDescent="0.25">
      <c r="A2022" t="s">
        <v>438</v>
      </c>
      <c r="B2022" t="s">
        <v>1380</v>
      </c>
      <c r="C2022" t="s">
        <v>1381</v>
      </c>
      <c r="D2022" s="15">
        <v>1900</v>
      </c>
      <c r="E2022" s="121">
        <v>1</v>
      </c>
      <c r="F2022" t="s">
        <v>442</v>
      </c>
      <c r="G2022" s="121">
        <v>366</v>
      </c>
      <c r="H2022" t="s">
        <v>388</v>
      </c>
      <c r="I2022" t="s">
        <v>489</v>
      </c>
      <c r="J2022" t="s">
        <v>437</v>
      </c>
      <c r="K2022" t="s">
        <v>437</v>
      </c>
      <c r="L2022" s="755" t="s">
        <v>86</v>
      </c>
      <c r="M2022" t="s">
        <v>495</v>
      </c>
      <c r="N2022" s="680">
        <f t="shared" ca="1" si="136"/>
        <v>0</v>
      </c>
      <c r="O2022" s="680">
        <f t="shared" ca="1" si="136"/>
        <v>0</v>
      </c>
      <c r="P2022" s="680">
        <f t="shared" ca="1" si="136"/>
        <v>0</v>
      </c>
      <c r="Q2022" s="680">
        <f t="shared" ca="1" si="136"/>
        <v>0</v>
      </c>
      <c r="R2022" s="680">
        <f t="shared" ca="1" si="136"/>
        <v>0</v>
      </c>
      <c r="S2022" t="str">
        <f t="shared" si="133"/>
        <v>ASRCMS202202</v>
      </c>
      <c r="T2022" s="957">
        <f t="shared" si="134"/>
        <v>45230</v>
      </c>
      <c r="U2022" t="str">
        <f t="shared" si="135"/>
        <v>Unaudited</v>
      </c>
    </row>
    <row r="2023" spans="1:21" x14ac:dyDescent="0.25">
      <c r="A2023" t="s">
        <v>438</v>
      </c>
      <c r="B2023" t="s">
        <v>1380</v>
      </c>
      <c r="C2023" t="s">
        <v>1381</v>
      </c>
      <c r="D2023" s="15">
        <v>1900</v>
      </c>
      <c r="E2023" s="121">
        <v>1</v>
      </c>
      <c r="F2023" t="s">
        <v>442</v>
      </c>
      <c r="G2023" s="121">
        <v>366</v>
      </c>
      <c r="H2023" t="s">
        <v>388</v>
      </c>
      <c r="I2023" t="s">
        <v>489</v>
      </c>
      <c r="J2023" t="s">
        <v>437</v>
      </c>
      <c r="K2023" t="s">
        <v>437</v>
      </c>
      <c r="L2023" s="755" t="s">
        <v>87</v>
      </c>
      <c r="M2023" t="s">
        <v>496</v>
      </c>
      <c r="N2023" s="680">
        <f t="shared" ca="1" si="136"/>
        <v>0</v>
      </c>
      <c r="O2023" s="680">
        <f t="shared" ca="1" si="136"/>
        <v>0</v>
      </c>
      <c r="P2023" s="680">
        <f t="shared" ca="1" si="136"/>
        <v>0</v>
      </c>
      <c r="Q2023" s="680">
        <f t="shared" ca="1" si="136"/>
        <v>0</v>
      </c>
      <c r="R2023" s="680">
        <f t="shared" ca="1" si="136"/>
        <v>0</v>
      </c>
      <c r="S2023" t="str">
        <f t="shared" si="133"/>
        <v>ASRCMS202202</v>
      </c>
      <c r="T2023" s="957">
        <f t="shared" si="134"/>
        <v>45230</v>
      </c>
      <c r="U2023" t="str">
        <f t="shared" si="135"/>
        <v>Unaudited</v>
      </c>
    </row>
    <row r="2024" spans="1:21" x14ac:dyDescent="0.25">
      <c r="A2024" t="s">
        <v>438</v>
      </c>
      <c r="B2024" t="s">
        <v>1380</v>
      </c>
      <c r="C2024" t="s">
        <v>1381</v>
      </c>
      <c r="D2024" s="15">
        <v>1900</v>
      </c>
      <c r="E2024" s="121">
        <v>1</v>
      </c>
      <c r="F2024" t="s">
        <v>442</v>
      </c>
      <c r="G2024" s="121">
        <v>366</v>
      </c>
      <c r="H2024" t="s">
        <v>388</v>
      </c>
      <c r="I2024" t="s">
        <v>489</v>
      </c>
      <c r="J2024" t="s">
        <v>437</v>
      </c>
      <c r="K2024" t="s">
        <v>437</v>
      </c>
      <c r="L2024" s="755" t="s">
        <v>214</v>
      </c>
      <c r="M2024" t="s">
        <v>497</v>
      </c>
      <c r="N2024" s="680">
        <f t="shared" ca="1" si="136"/>
        <v>0</v>
      </c>
      <c r="O2024" s="680">
        <f t="shared" ca="1" si="136"/>
        <v>0</v>
      </c>
      <c r="P2024" s="680">
        <f t="shared" ca="1" si="136"/>
        <v>0</v>
      </c>
      <c r="Q2024" s="680">
        <f t="shared" ca="1" si="136"/>
        <v>0</v>
      </c>
      <c r="R2024" s="680">
        <f t="shared" ca="1" si="136"/>
        <v>0</v>
      </c>
      <c r="S2024" t="str">
        <f t="shared" si="133"/>
        <v>ASRCMS202202</v>
      </c>
      <c r="T2024" s="957">
        <f t="shared" si="134"/>
        <v>45230</v>
      </c>
      <c r="U2024" t="str">
        <f t="shared" si="135"/>
        <v>Unaudited</v>
      </c>
    </row>
    <row r="2025" spans="1:21" x14ac:dyDescent="0.25">
      <c r="A2025" t="s">
        <v>438</v>
      </c>
      <c r="B2025" t="s">
        <v>1380</v>
      </c>
      <c r="C2025" t="s">
        <v>1381</v>
      </c>
      <c r="D2025" s="15">
        <v>1900</v>
      </c>
      <c r="E2025" s="121">
        <v>1</v>
      </c>
      <c r="F2025" t="s">
        <v>442</v>
      </c>
      <c r="G2025" s="121">
        <v>366</v>
      </c>
      <c r="H2025" t="s">
        <v>388</v>
      </c>
      <c r="I2025" t="s">
        <v>490</v>
      </c>
      <c r="J2025" t="s">
        <v>26</v>
      </c>
      <c r="K2025" t="s">
        <v>26</v>
      </c>
      <c r="L2025" s="755" t="s">
        <v>205</v>
      </c>
      <c r="M2025" t="s">
        <v>26</v>
      </c>
      <c r="N2025" s="680">
        <f t="shared" ca="1" si="136"/>
        <v>0</v>
      </c>
      <c r="O2025" s="680">
        <f t="shared" ca="1" si="136"/>
        <v>0</v>
      </c>
      <c r="P2025" s="680">
        <f t="shared" ca="1" si="136"/>
        <v>0</v>
      </c>
      <c r="Q2025" s="680">
        <f t="shared" ca="1" si="136"/>
        <v>0</v>
      </c>
      <c r="R2025" s="680">
        <f t="shared" ca="1" si="136"/>
        <v>0</v>
      </c>
      <c r="S2025" t="str">
        <f t="shared" si="133"/>
        <v>ASRCMS202202</v>
      </c>
      <c r="T2025" s="957">
        <f t="shared" si="134"/>
        <v>45230</v>
      </c>
      <c r="U2025" t="str">
        <f t="shared" si="135"/>
        <v>Unaudited</v>
      </c>
    </row>
    <row r="2026" spans="1:21" x14ac:dyDescent="0.25">
      <c r="A2026" t="s">
        <v>438</v>
      </c>
      <c r="B2026" t="s">
        <v>1380</v>
      </c>
      <c r="C2026" t="s">
        <v>1381</v>
      </c>
      <c r="D2026" s="15">
        <v>1900</v>
      </c>
      <c r="E2026" s="121">
        <v>1</v>
      </c>
      <c r="F2026" t="s">
        <v>1026</v>
      </c>
      <c r="G2026" s="121" t="s">
        <v>1379</v>
      </c>
      <c r="H2026" t="s">
        <v>388</v>
      </c>
      <c r="I2026" t="s">
        <v>433</v>
      </c>
      <c r="J2026" t="s">
        <v>433</v>
      </c>
      <c r="K2026" t="s">
        <v>433</v>
      </c>
      <c r="M2026" t="s">
        <v>433</v>
      </c>
      <c r="N2026" s="680">
        <f t="shared" ca="1" si="136"/>
        <v>0</v>
      </c>
      <c r="O2026" s="680">
        <f t="shared" ca="1" si="136"/>
        <v>0</v>
      </c>
      <c r="P2026" s="680">
        <f t="shared" ca="1" si="136"/>
        <v>0</v>
      </c>
      <c r="Q2026" s="680">
        <f t="shared" ca="1" si="136"/>
        <v>0</v>
      </c>
      <c r="R2026" s="680">
        <f t="shared" ca="1" si="136"/>
        <v>0</v>
      </c>
      <c r="S2026" t="str">
        <f t="shared" si="133"/>
        <v>ASRCMS202202</v>
      </c>
      <c r="T2026" s="957">
        <f t="shared" si="134"/>
        <v>45230</v>
      </c>
      <c r="U2026" t="str">
        <f t="shared" si="135"/>
        <v>Unaudited</v>
      </c>
    </row>
    <row r="2027" spans="1:21" x14ac:dyDescent="0.25">
      <c r="A2027" t="s">
        <v>438</v>
      </c>
      <c r="B2027" t="s">
        <v>1380</v>
      </c>
      <c r="C2027" t="s">
        <v>1381</v>
      </c>
      <c r="D2027" s="15">
        <v>1900</v>
      </c>
      <c r="E2027" s="121">
        <v>1</v>
      </c>
      <c r="F2027" t="s">
        <v>1026</v>
      </c>
      <c r="G2027" s="121" t="s">
        <v>1379</v>
      </c>
      <c r="H2027" t="s">
        <v>388</v>
      </c>
      <c r="I2027" t="s">
        <v>488</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ASRCMS202202</v>
      </c>
      <c r="T2027" s="957">
        <f t="shared" si="134"/>
        <v>45230</v>
      </c>
      <c r="U2027" t="str">
        <f t="shared" si="135"/>
        <v>Unaudited</v>
      </c>
    </row>
    <row r="2028" spans="1:21" x14ac:dyDescent="0.25">
      <c r="A2028" t="s">
        <v>438</v>
      </c>
      <c r="B2028" t="s">
        <v>1380</v>
      </c>
      <c r="C2028" t="s">
        <v>1381</v>
      </c>
      <c r="D2028" s="15">
        <v>1900</v>
      </c>
      <c r="E2028" s="121">
        <v>1</v>
      </c>
      <c r="F2028" t="s">
        <v>1026</v>
      </c>
      <c r="G2028" s="121" t="s">
        <v>1379</v>
      </c>
      <c r="H2028" t="s">
        <v>388</v>
      </c>
      <c r="I2028" t="s">
        <v>488</v>
      </c>
      <c r="J2028" t="s">
        <v>12</v>
      </c>
      <c r="K2028" t="s">
        <v>223</v>
      </c>
      <c r="L2028" s="755">
        <v>1.2</v>
      </c>
      <c r="M2028" t="s">
        <v>223</v>
      </c>
      <c r="N2028" s="680">
        <f t="shared" ca="1" si="136"/>
        <v>0</v>
      </c>
      <c r="O2028" s="680">
        <f t="shared" ca="1" si="136"/>
        <v>0</v>
      </c>
      <c r="P2028" s="680">
        <f t="shared" ca="1" si="136"/>
        <v>0</v>
      </c>
      <c r="Q2028" s="680">
        <f t="shared" ca="1" si="136"/>
        <v>0</v>
      </c>
      <c r="R2028" s="680">
        <f t="shared" ca="1" si="136"/>
        <v>0</v>
      </c>
      <c r="S2028" t="str">
        <f t="shared" si="133"/>
        <v>ASRCMS202202</v>
      </c>
      <c r="T2028" s="957">
        <f t="shared" si="134"/>
        <v>45230</v>
      </c>
      <c r="U2028" t="str">
        <f t="shared" si="135"/>
        <v>Unaudited</v>
      </c>
    </row>
    <row r="2029" spans="1:21" x14ac:dyDescent="0.25">
      <c r="A2029" t="s">
        <v>438</v>
      </c>
      <c r="B2029" t="s">
        <v>1380</v>
      </c>
      <c r="C2029" t="s">
        <v>1381</v>
      </c>
      <c r="D2029" s="15">
        <v>1900</v>
      </c>
      <c r="E2029" s="121">
        <v>1</v>
      </c>
      <c r="F2029" t="s">
        <v>1026</v>
      </c>
      <c r="G2029" s="121" t="s">
        <v>1379</v>
      </c>
      <c r="H2029" t="s">
        <v>388</v>
      </c>
      <c r="I2029" t="s">
        <v>488</v>
      </c>
      <c r="J2029" t="s">
        <v>12</v>
      </c>
      <c r="K2029" t="s">
        <v>1318</v>
      </c>
      <c r="L2029" s="755" t="s">
        <v>1314</v>
      </c>
      <c r="M2029" t="s">
        <v>1318</v>
      </c>
      <c r="N2029" s="680">
        <f t="shared" ca="1" si="136"/>
        <v>0</v>
      </c>
      <c r="O2029" s="680">
        <f t="shared" ca="1" si="136"/>
        <v>0</v>
      </c>
      <c r="P2029" s="680">
        <f t="shared" ca="1" si="136"/>
        <v>0</v>
      </c>
      <c r="Q2029" s="680">
        <f t="shared" ca="1" si="136"/>
        <v>0</v>
      </c>
      <c r="R2029" s="680">
        <f t="shared" ca="1" si="136"/>
        <v>0</v>
      </c>
      <c r="S2029" t="str">
        <f t="shared" si="133"/>
        <v>ASRCMS202202</v>
      </c>
      <c r="T2029" s="957">
        <f t="shared" si="134"/>
        <v>45230</v>
      </c>
      <c r="U2029" t="str">
        <f t="shared" si="135"/>
        <v>Unaudited</v>
      </c>
    </row>
    <row r="2030" spans="1:21" x14ac:dyDescent="0.25">
      <c r="A2030" t="s">
        <v>438</v>
      </c>
      <c r="B2030" t="s">
        <v>1380</v>
      </c>
      <c r="C2030" t="s">
        <v>1381</v>
      </c>
      <c r="D2030" s="15">
        <v>1900</v>
      </c>
      <c r="E2030" s="121">
        <v>1</v>
      </c>
      <c r="F2030" t="s">
        <v>1026</v>
      </c>
      <c r="G2030" s="121" t="s">
        <v>1379</v>
      </c>
      <c r="H2030" t="s">
        <v>388</v>
      </c>
      <c r="I2030" t="s">
        <v>488</v>
      </c>
      <c r="J2030" t="s">
        <v>12</v>
      </c>
      <c r="K2030" t="s">
        <v>1320</v>
      </c>
      <c r="L2030" s="755" t="s">
        <v>1319</v>
      </c>
      <c r="M2030" t="s">
        <v>1320</v>
      </c>
      <c r="N2030" s="680">
        <f t="shared" ca="1" si="136"/>
        <v>0</v>
      </c>
      <c r="O2030" s="680">
        <f t="shared" ca="1" si="136"/>
        <v>0</v>
      </c>
      <c r="P2030" s="680">
        <f t="shared" ca="1" si="136"/>
        <v>0</v>
      </c>
      <c r="Q2030" s="680">
        <f t="shared" ca="1" si="136"/>
        <v>0</v>
      </c>
      <c r="R2030" s="680">
        <f t="shared" ca="1" si="136"/>
        <v>0</v>
      </c>
      <c r="S2030" t="str">
        <f t="shared" si="133"/>
        <v>ASRCMS202202</v>
      </c>
      <c r="T2030" s="957">
        <f t="shared" si="134"/>
        <v>45230</v>
      </c>
      <c r="U2030" t="str">
        <f t="shared" si="135"/>
        <v>Unaudited</v>
      </c>
    </row>
    <row r="2031" spans="1:21" x14ac:dyDescent="0.25">
      <c r="A2031" t="s">
        <v>438</v>
      </c>
      <c r="B2031" t="s">
        <v>1380</v>
      </c>
      <c r="C2031" t="s">
        <v>1381</v>
      </c>
      <c r="D2031" s="15">
        <v>1900</v>
      </c>
      <c r="E2031" s="121">
        <v>1</v>
      </c>
      <c r="F2031" t="s">
        <v>1026</v>
      </c>
      <c r="G2031" s="121" t="s">
        <v>1379</v>
      </c>
      <c r="H2031" t="s">
        <v>388</v>
      </c>
      <c r="I2031" t="s">
        <v>488</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ASRCMS202202</v>
      </c>
      <c r="T2031" s="957">
        <f t="shared" si="134"/>
        <v>45230</v>
      </c>
      <c r="U2031" t="str">
        <f t="shared" si="135"/>
        <v>Unaudited</v>
      </c>
    </row>
    <row r="2032" spans="1:21" x14ac:dyDescent="0.25">
      <c r="A2032" t="s">
        <v>438</v>
      </c>
      <c r="B2032" t="s">
        <v>1380</v>
      </c>
      <c r="C2032" t="s">
        <v>1381</v>
      </c>
      <c r="D2032" s="15">
        <v>1900</v>
      </c>
      <c r="E2032" s="121">
        <v>1</v>
      </c>
      <c r="F2032" t="s">
        <v>1026</v>
      </c>
      <c r="G2032" s="121" t="s">
        <v>1379</v>
      </c>
      <c r="H2032" t="s">
        <v>388</v>
      </c>
      <c r="I2032" t="s">
        <v>489</v>
      </c>
      <c r="J2032" t="s">
        <v>434</v>
      </c>
      <c r="K2032" t="s">
        <v>791</v>
      </c>
      <c r="L2032" s="755">
        <v>2.1</v>
      </c>
      <c r="M2032" t="s">
        <v>726</v>
      </c>
      <c r="N2032" s="680">
        <f t="shared" ca="1" si="136"/>
        <v>0</v>
      </c>
      <c r="O2032" s="680">
        <f t="shared" ca="1" si="136"/>
        <v>0</v>
      </c>
      <c r="P2032" s="680">
        <f t="shared" ca="1" si="136"/>
        <v>0</v>
      </c>
      <c r="Q2032" s="680">
        <f t="shared" ca="1" si="136"/>
        <v>0</v>
      </c>
      <c r="R2032" s="680">
        <f t="shared" ca="1" si="136"/>
        <v>0</v>
      </c>
      <c r="S2032" t="str">
        <f t="shared" si="133"/>
        <v>ASRCMS202202</v>
      </c>
      <c r="T2032" s="957">
        <f t="shared" si="134"/>
        <v>45230</v>
      </c>
      <c r="U2032" t="str">
        <f t="shared" si="135"/>
        <v>Unaudited</v>
      </c>
    </row>
    <row r="2033" spans="1:21" x14ac:dyDescent="0.25">
      <c r="A2033" t="s">
        <v>438</v>
      </c>
      <c r="B2033" t="s">
        <v>1380</v>
      </c>
      <c r="C2033" t="s">
        <v>1381</v>
      </c>
      <c r="D2033" s="15">
        <v>1900</v>
      </c>
      <c r="E2033" s="121">
        <v>1</v>
      </c>
      <c r="F2033" t="s">
        <v>1026</v>
      </c>
      <c r="G2033" s="121" t="s">
        <v>1379</v>
      </c>
      <c r="H2033" t="s">
        <v>388</v>
      </c>
      <c r="I2033" t="s">
        <v>489</v>
      </c>
      <c r="J2033" t="s">
        <v>434</v>
      </c>
      <c r="K2033" t="s">
        <v>791</v>
      </c>
      <c r="L2033" s="755">
        <v>2.2000000000000002</v>
      </c>
      <c r="M2033" t="s">
        <v>727</v>
      </c>
      <c r="N2033" s="680">
        <f t="shared" ca="1" si="136"/>
        <v>0</v>
      </c>
      <c r="O2033" s="680">
        <f t="shared" ca="1" si="136"/>
        <v>0</v>
      </c>
      <c r="P2033" s="680">
        <f t="shared" ca="1" si="136"/>
        <v>0</v>
      </c>
      <c r="Q2033" s="680">
        <f t="shared" ca="1" si="136"/>
        <v>0</v>
      </c>
      <c r="R2033" s="680">
        <f t="shared" ca="1" si="136"/>
        <v>0</v>
      </c>
      <c r="S2033" t="str">
        <f t="shared" si="133"/>
        <v>ASRCMS202202</v>
      </c>
      <c r="T2033" s="957">
        <f t="shared" si="134"/>
        <v>45230</v>
      </c>
      <c r="U2033" t="str">
        <f t="shared" si="135"/>
        <v>Unaudited</v>
      </c>
    </row>
    <row r="2034" spans="1:21" x14ac:dyDescent="0.25">
      <c r="A2034" t="s">
        <v>438</v>
      </c>
      <c r="B2034" t="s">
        <v>1380</v>
      </c>
      <c r="C2034" t="s">
        <v>1381</v>
      </c>
      <c r="D2034" s="15">
        <v>1900</v>
      </c>
      <c r="E2034" s="121">
        <v>1</v>
      </c>
      <c r="F2034" t="s">
        <v>1026</v>
      </c>
      <c r="G2034" s="121" t="s">
        <v>1379</v>
      </c>
      <c r="H2034" t="s">
        <v>388</v>
      </c>
      <c r="I2034" t="s">
        <v>489</v>
      </c>
      <c r="J2034" t="s">
        <v>434</v>
      </c>
      <c r="K2034" t="s">
        <v>791</v>
      </c>
      <c r="L2034" s="755">
        <v>2.2999999999999998</v>
      </c>
      <c r="M2034" t="s">
        <v>728</v>
      </c>
      <c r="N2034" s="680">
        <f t="shared" ca="1" si="136"/>
        <v>0</v>
      </c>
      <c r="O2034" s="680">
        <f t="shared" ca="1" si="136"/>
        <v>0</v>
      </c>
      <c r="P2034" s="680">
        <f t="shared" ca="1" si="136"/>
        <v>0</v>
      </c>
      <c r="Q2034" s="680">
        <f t="shared" ca="1" si="136"/>
        <v>0</v>
      </c>
      <c r="R2034" s="680">
        <f t="shared" ca="1" si="136"/>
        <v>0</v>
      </c>
      <c r="S2034" t="str">
        <f t="shared" si="133"/>
        <v>ASRCMS202202</v>
      </c>
      <c r="T2034" s="957">
        <f t="shared" si="134"/>
        <v>45230</v>
      </c>
      <c r="U2034" t="str">
        <f t="shared" si="135"/>
        <v>Unaudited</v>
      </c>
    </row>
    <row r="2035" spans="1:21" x14ac:dyDescent="0.25">
      <c r="A2035" t="s">
        <v>438</v>
      </c>
      <c r="B2035" t="s">
        <v>1380</v>
      </c>
      <c r="C2035" t="s">
        <v>1381</v>
      </c>
      <c r="D2035" s="15">
        <v>1900</v>
      </c>
      <c r="E2035" s="121">
        <v>1</v>
      </c>
      <c r="F2035" t="s">
        <v>1026</v>
      </c>
      <c r="G2035" s="121" t="s">
        <v>1379</v>
      </c>
      <c r="H2035" t="s">
        <v>388</v>
      </c>
      <c r="I2035" t="s">
        <v>489</v>
      </c>
      <c r="J2035" t="s">
        <v>434</v>
      </c>
      <c r="K2035" t="s">
        <v>791</v>
      </c>
      <c r="L2035" s="755">
        <v>2.4</v>
      </c>
      <c r="M2035" t="s">
        <v>729</v>
      </c>
      <c r="N2035" s="680">
        <f t="shared" ca="1" si="136"/>
        <v>0</v>
      </c>
      <c r="O2035" s="680">
        <f t="shared" ca="1" si="136"/>
        <v>0</v>
      </c>
      <c r="P2035" s="680">
        <f t="shared" ca="1" si="136"/>
        <v>0</v>
      </c>
      <c r="Q2035" s="680">
        <f t="shared" ca="1" si="136"/>
        <v>0</v>
      </c>
      <c r="R2035" s="680">
        <f t="shared" ca="1" si="136"/>
        <v>0</v>
      </c>
      <c r="S2035" t="str">
        <f t="shared" si="133"/>
        <v>ASRCMS202202</v>
      </c>
      <c r="T2035" s="957">
        <f t="shared" si="134"/>
        <v>45230</v>
      </c>
      <c r="U2035" t="str">
        <f t="shared" si="135"/>
        <v>Unaudited</v>
      </c>
    </row>
    <row r="2036" spans="1:21" x14ac:dyDescent="0.25">
      <c r="A2036" t="s">
        <v>438</v>
      </c>
      <c r="B2036" t="s">
        <v>1380</v>
      </c>
      <c r="C2036" t="s">
        <v>1381</v>
      </c>
      <c r="D2036" s="15">
        <v>1900</v>
      </c>
      <c r="E2036" s="121">
        <v>1</v>
      </c>
      <c r="F2036" t="s">
        <v>1026</v>
      </c>
      <c r="G2036" s="121" t="s">
        <v>1379</v>
      </c>
      <c r="H2036" t="s">
        <v>388</v>
      </c>
      <c r="I2036" t="s">
        <v>489</v>
      </c>
      <c r="J2036" t="s">
        <v>434</v>
      </c>
      <c r="K2036" t="s">
        <v>791</v>
      </c>
      <c r="L2036" s="755">
        <v>2.5</v>
      </c>
      <c r="M2036" t="s">
        <v>771</v>
      </c>
      <c r="N2036" s="680">
        <f t="shared" ca="1" si="136"/>
        <v>0</v>
      </c>
      <c r="O2036" s="680">
        <f t="shared" ca="1" si="136"/>
        <v>0</v>
      </c>
      <c r="P2036" s="680">
        <f t="shared" ca="1" si="136"/>
        <v>0</v>
      </c>
      <c r="Q2036" s="680">
        <f t="shared" ca="1" si="136"/>
        <v>0</v>
      </c>
      <c r="R2036" s="680">
        <f t="shared" ca="1" si="136"/>
        <v>0</v>
      </c>
      <c r="S2036" t="str">
        <f t="shared" si="133"/>
        <v>ASRCMS202202</v>
      </c>
      <c r="T2036" s="957">
        <f t="shared" si="134"/>
        <v>45230</v>
      </c>
      <c r="U2036" t="str">
        <f t="shared" si="135"/>
        <v>Unaudited</v>
      </c>
    </row>
    <row r="2037" spans="1:21" x14ac:dyDescent="0.25">
      <c r="A2037" t="s">
        <v>438</v>
      </c>
      <c r="B2037" t="s">
        <v>1380</v>
      </c>
      <c r="C2037" t="s">
        <v>1381</v>
      </c>
      <c r="D2037" s="15">
        <v>1900</v>
      </c>
      <c r="E2037" s="121">
        <v>1</v>
      </c>
      <c r="F2037" t="s">
        <v>1026</v>
      </c>
      <c r="G2037" s="121" t="s">
        <v>1379</v>
      </c>
      <c r="H2037" t="s">
        <v>388</v>
      </c>
      <c r="I2037" t="s">
        <v>489</v>
      </c>
      <c r="J2037" t="s">
        <v>434</v>
      </c>
      <c r="K2037" t="s">
        <v>791</v>
      </c>
      <c r="L2037" s="755">
        <v>2.6</v>
      </c>
      <c r="M2037" t="s">
        <v>187</v>
      </c>
      <c r="N2037" s="680">
        <f t="shared" ca="1" si="136"/>
        <v>0</v>
      </c>
      <c r="O2037" s="680">
        <f t="shared" ca="1" si="136"/>
        <v>0</v>
      </c>
      <c r="P2037" s="680">
        <f t="shared" ca="1" si="136"/>
        <v>0</v>
      </c>
      <c r="Q2037" s="680">
        <f t="shared" ca="1" si="136"/>
        <v>0</v>
      </c>
      <c r="R2037" s="680">
        <f t="shared" ca="1" si="136"/>
        <v>0</v>
      </c>
      <c r="S2037" t="str">
        <f t="shared" si="133"/>
        <v>ASRCMS202202</v>
      </c>
      <c r="T2037" s="957">
        <f t="shared" si="134"/>
        <v>45230</v>
      </c>
      <c r="U2037" t="str">
        <f t="shared" si="135"/>
        <v>Unaudited</v>
      </c>
    </row>
    <row r="2038" spans="1:21" x14ac:dyDescent="0.25">
      <c r="A2038" t="s">
        <v>438</v>
      </c>
      <c r="B2038" t="s">
        <v>1380</v>
      </c>
      <c r="C2038" t="s">
        <v>1381</v>
      </c>
      <c r="D2038" s="15">
        <v>1900</v>
      </c>
      <c r="E2038" s="121">
        <v>1</v>
      </c>
      <c r="F2038" t="s">
        <v>1026</v>
      </c>
      <c r="G2038" s="121" t="s">
        <v>1379</v>
      </c>
      <c r="H2038" t="s">
        <v>388</v>
      </c>
      <c r="I2038" t="s">
        <v>489</v>
      </c>
      <c r="J2038" t="s">
        <v>434</v>
      </c>
      <c r="K2038" t="s">
        <v>791</v>
      </c>
      <c r="L2038" s="755">
        <v>2.7</v>
      </c>
      <c r="M2038" t="s">
        <v>792</v>
      </c>
      <c r="N2038" s="680">
        <f t="shared" ca="1" si="136"/>
        <v>0</v>
      </c>
      <c r="O2038" s="680">
        <f t="shared" ca="1" si="136"/>
        <v>0</v>
      </c>
      <c r="P2038" s="680">
        <f t="shared" ca="1" si="136"/>
        <v>0</v>
      </c>
      <c r="Q2038" s="680">
        <f t="shared" ca="1" si="136"/>
        <v>0</v>
      </c>
      <c r="R2038" s="680">
        <f t="shared" ca="1" si="136"/>
        <v>0</v>
      </c>
      <c r="S2038" t="str">
        <f t="shared" si="133"/>
        <v>ASRCMS202202</v>
      </c>
      <c r="T2038" s="957">
        <f t="shared" si="134"/>
        <v>45230</v>
      </c>
      <c r="U2038" t="str">
        <f t="shared" si="135"/>
        <v>Unaudited</v>
      </c>
    </row>
    <row r="2039" spans="1:21" x14ac:dyDescent="0.25">
      <c r="A2039" t="s">
        <v>438</v>
      </c>
      <c r="B2039" t="s">
        <v>1380</v>
      </c>
      <c r="C2039" t="s">
        <v>1381</v>
      </c>
      <c r="D2039" s="15">
        <v>1900</v>
      </c>
      <c r="E2039" s="121">
        <v>1</v>
      </c>
      <c r="F2039" t="s">
        <v>1026</v>
      </c>
      <c r="G2039" s="121" t="s">
        <v>1379</v>
      </c>
      <c r="H2039" t="s">
        <v>388</v>
      </c>
      <c r="I2039" t="s">
        <v>489</v>
      </c>
      <c r="J2039" t="s">
        <v>434</v>
      </c>
      <c r="K2039" t="s">
        <v>791</v>
      </c>
      <c r="L2039" s="755">
        <v>2.8</v>
      </c>
      <c r="M2039" t="s">
        <v>793</v>
      </c>
      <c r="N2039" s="680">
        <f t="shared" ca="1" si="136"/>
        <v>0</v>
      </c>
      <c r="O2039" s="680">
        <f t="shared" ca="1" si="136"/>
        <v>0</v>
      </c>
      <c r="P2039" s="680">
        <f t="shared" ca="1" si="136"/>
        <v>0</v>
      </c>
      <c r="Q2039" s="680">
        <f t="shared" ca="1" si="136"/>
        <v>0</v>
      </c>
      <c r="R2039" s="680">
        <f t="shared" ca="1" si="136"/>
        <v>0</v>
      </c>
      <c r="S2039" t="str">
        <f t="shared" si="133"/>
        <v>ASRCMS202202</v>
      </c>
      <c r="T2039" s="957">
        <f t="shared" si="134"/>
        <v>45230</v>
      </c>
      <c r="U2039" t="str">
        <f t="shared" si="135"/>
        <v>Unaudited</v>
      </c>
    </row>
    <row r="2040" spans="1:21" x14ac:dyDescent="0.25">
      <c r="A2040" t="s">
        <v>438</v>
      </c>
      <c r="B2040" t="s">
        <v>1380</v>
      </c>
      <c r="C2040" t="s">
        <v>1381</v>
      </c>
      <c r="D2040" s="15">
        <v>1900</v>
      </c>
      <c r="E2040" s="121">
        <v>1</v>
      </c>
      <c r="F2040" t="s">
        <v>1026</v>
      </c>
      <c r="G2040" s="121" t="s">
        <v>1379</v>
      </c>
      <c r="H2040" t="s">
        <v>388</v>
      </c>
      <c r="I2040" t="s">
        <v>489</v>
      </c>
      <c r="J2040" t="s">
        <v>434</v>
      </c>
      <c r="K2040" t="s">
        <v>791</v>
      </c>
      <c r="L2040" s="755">
        <v>2.9</v>
      </c>
      <c r="M2040" t="s">
        <v>774</v>
      </c>
      <c r="N2040" s="680">
        <f t="shared" ca="1" si="136"/>
        <v>0</v>
      </c>
      <c r="O2040" s="680">
        <f t="shared" ca="1" si="136"/>
        <v>0</v>
      </c>
      <c r="P2040" s="680">
        <f t="shared" ca="1" si="136"/>
        <v>0</v>
      </c>
      <c r="Q2040" s="680">
        <f t="shared" ca="1" si="136"/>
        <v>0</v>
      </c>
      <c r="R2040" s="680">
        <f t="shared" ca="1" si="136"/>
        <v>0</v>
      </c>
      <c r="S2040" t="str">
        <f t="shared" si="133"/>
        <v>ASRCMS202202</v>
      </c>
      <c r="T2040" s="957">
        <f t="shared" si="134"/>
        <v>45230</v>
      </c>
      <c r="U2040" t="str">
        <f t="shared" si="135"/>
        <v>Unaudited</v>
      </c>
    </row>
    <row r="2041" spans="1:21" x14ac:dyDescent="0.25">
      <c r="A2041" t="s">
        <v>438</v>
      </c>
      <c r="B2041" t="s">
        <v>1380</v>
      </c>
      <c r="C2041" t="s">
        <v>1381</v>
      </c>
      <c r="D2041" s="15">
        <v>1900</v>
      </c>
      <c r="E2041" s="121">
        <v>1</v>
      </c>
      <c r="F2041" t="s">
        <v>1026</v>
      </c>
      <c r="G2041" s="121" t="s">
        <v>1379</v>
      </c>
      <c r="H2041" t="s">
        <v>388</v>
      </c>
      <c r="I2041" t="s">
        <v>489</v>
      </c>
      <c r="J2041" t="s">
        <v>434</v>
      </c>
      <c r="K2041" t="s">
        <v>224</v>
      </c>
      <c r="L2041" s="755">
        <v>2.11</v>
      </c>
      <c r="M2041" t="s">
        <v>229</v>
      </c>
      <c r="N2041" s="680">
        <f t="shared" ca="1" si="136"/>
        <v>0</v>
      </c>
      <c r="O2041" s="680">
        <f t="shared" ca="1" si="136"/>
        <v>0</v>
      </c>
      <c r="P2041" s="680">
        <f t="shared" ca="1" si="136"/>
        <v>0</v>
      </c>
      <c r="Q2041" s="680">
        <f t="shared" ca="1" si="136"/>
        <v>0</v>
      </c>
      <c r="R2041" s="680">
        <f t="shared" ca="1" si="136"/>
        <v>0</v>
      </c>
      <c r="S2041" t="str">
        <f t="shared" si="133"/>
        <v>ASRCMS202202</v>
      </c>
      <c r="T2041" s="957">
        <f t="shared" si="134"/>
        <v>45230</v>
      </c>
      <c r="U2041" t="str">
        <f t="shared" si="135"/>
        <v>Unaudited</v>
      </c>
    </row>
    <row r="2042" spans="1:21" x14ac:dyDescent="0.25">
      <c r="A2042" t="s">
        <v>438</v>
      </c>
      <c r="B2042" t="s">
        <v>1380</v>
      </c>
      <c r="C2042" t="s">
        <v>1381</v>
      </c>
      <c r="D2042" s="15">
        <v>1900</v>
      </c>
      <c r="E2042" s="121">
        <v>1</v>
      </c>
      <c r="F2042" t="s">
        <v>1026</v>
      </c>
      <c r="G2042" s="121" t="s">
        <v>1379</v>
      </c>
      <c r="H2042" t="s">
        <v>388</v>
      </c>
      <c r="I2042" t="s">
        <v>489</v>
      </c>
      <c r="J2042" t="s">
        <v>434</v>
      </c>
      <c r="K2042" t="s">
        <v>224</v>
      </c>
      <c r="L2042" s="755">
        <v>2.12</v>
      </c>
      <c r="M2042" t="s">
        <v>555</v>
      </c>
      <c r="N2042" s="680">
        <f t="shared" ca="1" si="136"/>
        <v>0</v>
      </c>
      <c r="O2042" s="680">
        <f t="shared" ca="1" si="136"/>
        <v>0</v>
      </c>
      <c r="P2042" s="680">
        <f t="shared" ca="1" si="136"/>
        <v>0</v>
      </c>
      <c r="Q2042" s="680">
        <f t="shared" ca="1" si="136"/>
        <v>0</v>
      </c>
      <c r="R2042" s="680">
        <f t="shared" ca="1" si="136"/>
        <v>0</v>
      </c>
      <c r="S2042" t="str">
        <f t="shared" si="133"/>
        <v>ASRCMS202202</v>
      </c>
      <c r="T2042" s="957">
        <f t="shared" si="134"/>
        <v>45230</v>
      </c>
      <c r="U2042" t="str">
        <f t="shared" si="135"/>
        <v>Unaudited</v>
      </c>
    </row>
    <row r="2043" spans="1:21" x14ac:dyDescent="0.25">
      <c r="A2043" t="s">
        <v>438</v>
      </c>
      <c r="B2043" t="s">
        <v>1380</v>
      </c>
      <c r="C2043" t="s">
        <v>1381</v>
      </c>
      <c r="D2043" s="15">
        <v>1900</v>
      </c>
      <c r="E2043" s="121">
        <v>1</v>
      </c>
      <c r="F2043" t="s">
        <v>1026</v>
      </c>
      <c r="G2043" s="121" t="s">
        <v>1379</v>
      </c>
      <c r="H2043" t="s">
        <v>388</v>
      </c>
      <c r="I2043" t="s">
        <v>489</v>
      </c>
      <c r="J2043" t="s">
        <v>434</v>
      </c>
      <c r="K2043" t="s">
        <v>224</v>
      </c>
      <c r="L2043" s="755">
        <v>2.13</v>
      </c>
      <c r="M2043" t="s">
        <v>230</v>
      </c>
      <c r="N2043" s="680">
        <f t="shared" ca="1" si="136"/>
        <v>0</v>
      </c>
      <c r="O2043" s="680">
        <f t="shared" ca="1" si="136"/>
        <v>0</v>
      </c>
      <c r="P2043" s="680">
        <f t="shared" ca="1" si="136"/>
        <v>0</v>
      </c>
      <c r="Q2043" s="680">
        <f t="shared" ca="1" si="136"/>
        <v>0</v>
      </c>
      <c r="R2043" s="680">
        <f t="shared" ca="1" si="136"/>
        <v>0</v>
      </c>
      <c r="S2043" t="str">
        <f t="shared" si="133"/>
        <v>ASRCMS202202</v>
      </c>
      <c r="T2043" s="957">
        <f t="shared" si="134"/>
        <v>45230</v>
      </c>
      <c r="U2043" t="str">
        <f t="shared" si="135"/>
        <v>Unaudited</v>
      </c>
    </row>
    <row r="2044" spans="1:21" x14ac:dyDescent="0.25">
      <c r="A2044" t="s">
        <v>438</v>
      </c>
      <c r="B2044" t="s">
        <v>1380</v>
      </c>
      <c r="C2044" t="s">
        <v>1381</v>
      </c>
      <c r="D2044" s="15">
        <v>1900</v>
      </c>
      <c r="E2044" s="121">
        <v>1</v>
      </c>
      <c r="F2044" t="s">
        <v>1026</v>
      </c>
      <c r="G2044" s="121" t="s">
        <v>1379</v>
      </c>
      <c r="H2044" t="s">
        <v>388</v>
      </c>
      <c r="I2044" t="s">
        <v>489</v>
      </c>
      <c r="J2044" t="s">
        <v>434</v>
      </c>
      <c r="K2044" t="s">
        <v>224</v>
      </c>
      <c r="L2044" s="755">
        <v>2.14</v>
      </c>
      <c r="M2044" t="s">
        <v>559</v>
      </c>
      <c r="N2044" s="680">
        <f t="shared" ca="1" si="136"/>
        <v>0</v>
      </c>
      <c r="O2044" s="680">
        <f t="shared" ca="1" si="136"/>
        <v>0</v>
      </c>
      <c r="P2044" s="680">
        <f t="shared" ca="1" si="136"/>
        <v>0</v>
      </c>
      <c r="Q2044" s="680">
        <f t="shared" ca="1" si="136"/>
        <v>0</v>
      </c>
      <c r="R2044" s="680">
        <f t="shared" ca="1" si="136"/>
        <v>0</v>
      </c>
      <c r="S2044" t="str">
        <f t="shared" si="133"/>
        <v>ASRCMS202202</v>
      </c>
      <c r="T2044" s="957">
        <f t="shared" si="134"/>
        <v>45230</v>
      </c>
      <c r="U2044" t="str">
        <f t="shared" si="135"/>
        <v>Unaudited</v>
      </c>
    </row>
    <row r="2045" spans="1:21" x14ac:dyDescent="0.25">
      <c r="A2045" t="s">
        <v>438</v>
      </c>
      <c r="B2045" t="s">
        <v>1380</v>
      </c>
      <c r="C2045" t="s">
        <v>1381</v>
      </c>
      <c r="D2045" s="15">
        <v>1900</v>
      </c>
      <c r="E2045" s="121">
        <v>1</v>
      </c>
      <c r="F2045" t="s">
        <v>1026</v>
      </c>
      <c r="G2045" s="121" t="s">
        <v>1379</v>
      </c>
      <c r="H2045" t="s">
        <v>388</v>
      </c>
      <c r="I2045" t="s">
        <v>489</v>
      </c>
      <c r="J2045" t="s">
        <v>434</v>
      </c>
      <c r="K2045" t="s">
        <v>224</v>
      </c>
      <c r="L2045" s="755">
        <v>2.15</v>
      </c>
      <c r="M2045" t="s">
        <v>20</v>
      </c>
      <c r="N2045" s="680">
        <f t="shared" ca="1" si="136"/>
        <v>0</v>
      </c>
      <c r="O2045" s="680">
        <f t="shared" ca="1" si="136"/>
        <v>0</v>
      </c>
      <c r="P2045" s="680">
        <f t="shared" ca="1" si="136"/>
        <v>0</v>
      </c>
      <c r="Q2045" s="680">
        <f t="shared" ca="1" si="136"/>
        <v>0</v>
      </c>
      <c r="R2045" s="680">
        <f t="shared" ca="1" si="136"/>
        <v>0</v>
      </c>
      <c r="S2045" t="str">
        <f t="shared" si="133"/>
        <v>ASRCMS202202</v>
      </c>
      <c r="T2045" s="957">
        <f t="shared" si="134"/>
        <v>45230</v>
      </c>
      <c r="U2045" t="str">
        <f t="shared" si="135"/>
        <v>Unaudited</v>
      </c>
    </row>
    <row r="2046" spans="1:21" x14ac:dyDescent="0.25">
      <c r="A2046" t="s">
        <v>438</v>
      </c>
      <c r="B2046" t="s">
        <v>1380</v>
      </c>
      <c r="C2046" t="s">
        <v>1381</v>
      </c>
      <c r="D2046" s="15">
        <v>1900</v>
      </c>
      <c r="E2046" s="121">
        <v>1</v>
      </c>
      <c r="F2046" t="s">
        <v>1026</v>
      </c>
      <c r="G2046" s="121" t="s">
        <v>1379</v>
      </c>
      <c r="H2046" t="s">
        <v>388</v>
      </c>
      <c r="I2046" t="s">
        <v>489</v>
      </c>
      <c r="J2046" t="s">
        <v>434</v>
      </c>
      <c r="K2046" t="s">
        <v>224</v>
      </c>
      <c r="L2046" s="755">
        <v>2.16</v>
      </c>
      <c r="M2046" t="s">
        <v>794</v>
      </c>
      <c r="N2046" s="680">
        <f t="shared" ca="1" si="136"/>
        <v>0</v>
      </c>
      <c r="O2046" s="680">
        <f t="shared" ca="1" si="136"/>
        <v>0</v>
      </c>
      <c r="P2046" s="680">
        <f t="shared" ca="1" si="136"/>
        <v>0</v>
      </c>
      <c r="Q2046" s="680">
        <f t="shared" ca="1" si="136"/>
        <v>0</v>
      </c>
      <c r="R2046" s="680">
        <f t="shared" ca="1" si="136"/>
        <v>0</v>
      </c>
      <c r="S2046" t="str">
        <f t="shared" si="133"/>
        <v>ASRCMS202202</v>
      </c>
      <c r="T2046" s="957">
        <f t="shared" si="134"/>
        <v>45230</v>
      </c>
      <c r="U2046" t="str">
        <f t="shared" si="135"/>
        <v>Unaudited</v>
      </c>
    </row>
    <row r="2047" spans="1:21" x14ac:dyDescent="0.25">
      <c r="A2047" t="s">
        <v>438</v>
      </c>
      <c r="B2047" t="s">
        <v>1380</v>
      </c>
      <c r="C2047" t="s">
        <v>1381</v>
      </c>
      <c r="D2047" s="15">
        <v>1900</v>
      </c>
      <c r="E2047" s="121">
        <v>1</v>
      </c>
      <c r="F2047" t="s">
        <v>1026</v>
      </c>
      <c r="G2047" s="121" t="s">
        <v>1379</v>
      </c>
      <c r="H2047" t="s">
        <v>388</v>
      </c>
      <c r="I2047" t="s">
        <v>489</v>
      </c>
      <c r="J2047" t="s">
        <v>434</v>
      </c>
      <c r="K2047" t="s">
        <v>224</v>
      </c>
      <c r="L2047" s="755">
        <v>2.17</v>
      </c>
      <c r="M2047" t="s">
        <v>1047</v>
      </c>
      <c r="N2047" s="680">
        <f t="shared" ca="1" si="136"/>
        <v>0</v>
      </c>
      <c r="O2047" s="680">
        <f t="shared" ca="1" si="136"/>
        <v>0</v>
      </c>
      <c r="P2047" s="680">
        <f t="shared" ca="1" si="136"/>
        <v>0</v>
      </c>
      <c r="Q2047" s="680">
        <f t="shared" ca="1" si="136"/>
        <v>0</v>
      </c>
      <c r="R2047" s="680">
        <f t="shared" ca="1" si="136"/>
        <v>0</v>
      </c>
      <c r="S2047" t="str">
        <f t="shared" si="133"/>
        <v>ASRCMS202202</v>
      </c>
      <c r="T2047" s="957">
        <f t="shared" si="134"/>
        <v>45230</v>
      </c>
      <c r="U2047" t="str">
        <f t="shared" si="135"/>
        <v>Unaudited</v>
      </c>
    </row>
    <row r="2048" spans="1:21" x14ac:dyDescent="0.25">
      <c r="A2048" t="s">
        <v>438</v>
      </c>
      <c r="B2048" t="s">
        <v>1380</v>
      </c>
      <c r="C2048" t="s">
        <v>1381</v>
      </c>
      <c r="D2048" s="15">
        <v>1900</v>
      </c>
      <c r="E2048" s="121">
        <v>1</v>
      </c>
      <c r="F2048" t="s">
        <v>1026</v>
      </c>
      <c r="G2048" s="121" t="s">
        <v>1379</v>
      </c>
      <c r="H2048" t="s">
        <v>388</v>
      </c>
      <c r="I2048" t="s">
        <v>489</v>
      </c>
      <c r="J2048" t="s">
        <v>434</v>
      </c>
      <c r="K2048" t="s">
        <v>224</v>
      </c>
      <c r="L2048" s="755">
        <v>2.1800000000000002</v>
      </c>
      <c r="M2048" t="s">
        <v>651</v>
      </c>
      <c r="N2048" s="680">
        <f t="shared" ca="1" si="136"/>
        <v>0</v>
      </c>
      <c r="O2048" s="680">
        <f t="shared" ca="1" si="136"/>
        <v>0</v>
      </c>
      <c r="P2048" s="680">
        <f t="shared" ca="1" si="136"/>
        <v>0</v>
      </c>
      <c r="Q2048" s="680">
        <f t="shared" ca="1" si="136"/>
        <v>0</v>
      </c>
      <c r="R2048" s="680">
        <f t="shared" ca="1" si="136"/>
        <v>0</v>
      </c>
      <c r="S2048" t="str">
        <f t="shared" si="133"/>
        <v>ASRCMS202202</v>
      </c>
      <c r="T2048" s="957">
        <f t="shared" si="134"/>
        <v>45230</v>
      </c>
      <c r="U2048" t="str">
        <f t="shared" si="135"/>
        <v>Unaudited</v>
      </c>
    </row>
    <row r="2049" spans="1:21" x14ac:dyDescent="0.25">
      <c r="A2049" t="s">
        <v>438</v>
      </c>
      <c r="B2049" t="s">
        <v>1380</v>
      </c>
      <c r="C2049" t="s">
        <v>1381</v>
      </c>
      <c r="D2049" s="15">
        <v>1900</v>
      </c>
      <c r="E2049" s="121">
        <v>1</v>
      </c>
      <c r="F2049" t="s">
        <v>1026</v>
      </c>
      <c r="G2049" s="121" t="s">
        <v>1379</v>
      </c>
      <c r="H2049" t="s">
        <v>388</v>
      </c>
      <c r="I2049" t="s">
        <v>489</v>
      </c>
      <c r="J2049" t="s">
        <v>434</v>
      </c>
      <c r="K2049" t="s">
        <v>224</v>
      </c>
      <c r="L2049" s="755">
        <v>2.19</v>
      </c>
      <c r="M2049" t="s">
        <v>219</v>
      </c>
      <c r="N2049" s="680">
        <f t="shared" ca="1" si="136"/>
        <v>0</v>
      </c>
      <c r="O2049" s="680">
        <f t="shared" ca="1" si="136"/>
        <v>0</v>
      </c>
      <c r="P2049" s="680">
        <f t="shared" ca="1" si="136"/>
        <v>0</v>
      </c>
      <c r="Q2049" s="680">
        <f t="shared" ca="1" si="136"/>
        <v>0</v>
      </c>
      <c r="R2049" s="680">
        <f t="shared" ca="1" si="136"/>
        <v>0</v>
      </c>
      <c r="S2049" t="str">
        <f t="shared" si="133"/>
        <v>ASRCMS202202</v>
      </c>
      <c r="T2049" s="957">
        <f t="shared" si="134"/>
        <v>45230</v>
      </c>
      <c r="U2049" t="str">
        <f t="shared" si="135"/>
        <v>Unaudited</v>
      </c>
    </row>
    <row r="2050" spans="1:21" x14ac:dyDescent="0.25">
      <c r="A2050" t="s">
        <v>438</v>
      </c>
      <c r="B2050" t="s">
        <v>1380</v>
      </c>
      <c r="C2050" t="s">
        <v>1381</v>
      </c>
      <c r="D2050" s="15">
        <v>1900</v>
      </c>
      <c r="E2050" s="121">
        <v>1</v>
      </c>
      <c r="F2050" t="s">
        <v>1026</v>
      </c>
      <c r="G2050" s="121" t="s">
        <v>1379</v>
      </c>
      <c r="H2050" t="s">
        <v>388</v>
      </c>
      <c r="I2050" t="s">
        <v>489</v>
      </c>
      <c r="J2050" t="s">
        <v>434</v>
      </c>
      <c r="K2050" t="s">
        <v>224</v>
      </c>
      <c r="L2050" s="755" t="s">
        <v>700</v>
      </c>
      <c r="M2050" t="s">
        <v>231</v>
      </c>
      <c r="N2050" s="680">
        <f t="shared" ca="1" si="136"/>
        <v>0</v>
      </c>
      <c r="O2050" s="680">
        <f t="shared" ca="1" si="136"/>
        <v>0</v>
      </c>
      <c r="P2050" s="680">
        <f t="shared" ca="1" si="136"/>
        <v>0</v>
      </c>
      <c r="Q2050" s="680">
        <f t="shared" ca="1" si="136"/>
        <v>0</v>
      </c>
      <c r="R2050" s="680">
        <f t="shared" ca="1" si="136"/>
        <v>0</v>
      </c>
      <c r="S2050" t="str">
        <f t="shared" ref="S2050:S2113" si="137">file_name</f>
        <v>ASRCMS202202</v>
      </c>
      <c r="T2050" s="957">
        <f t="shared" ref="T2050:T2113" si="138">file_date</f>
        <v>45230</v>
      </c>
      <c r="U2050" t="str">
        <f t="shared" ref="U2050:U2113" si="139">status</f>
        <v>Unaudited</v>
      </c>
    </row>
    <row r="2051" spans="1:21" x14ac:dyDescent="0.25">
      <c r="A2051" t="s">
        <v>438</v>
      </c>
      <c r="B2051" t="s">
        <v>1380</v>
      </c>
      <c r="C2051" t="s">
        <v>1381</v>
      </c>
      <c r="D2051" s="15">
        <v>1900</v>
      </c>
      <c r="E2051" s="121">
        <v>1</v>
      </c>
      <c r="F2051" t="s">
        <v>1026</v>
      </c>
      <c r="G2051" s="121" t="s">
        <v>1379</v>
      </c>
      <c r="H2051" t="s">
        <v>388</v>
      </c>
      <c r="I2051" t="s">
        <v>489</v>
      </c>
      <c r="J2051" t="s">
        <v>434</v>
      </c>
      <c r="K2051" t="s">
        <v>224</v>
      </c>
      <c r="L2051" s="755">
        <v>2.21</v>
      </c>
      <c r="M2051" t="s">
        <v>467</v>
      </c>
      <c r="N2051" s="680">
        <f t="shared" ca="1" si="136"/>
        <v>0</v>
      </c>
      <c r="O2051" s="680">
        <f t="shared" ca="1" si="136"/>
        <v>0</v>
      </c>
      <c r="P2051" s="680">
        <f t="shared" ca="1" si="136"/>
        <v>0</v>
      </c>
      <c r="Q2051" s="680">
        <f t="shared" ca="1" si="136"/>
        <v>0</v>
      </c>
      <c r="R2051" s="680">
        <f t="shared" ca="1" si="136"/>
        <v>0</v>
      </c>
      <c r="S2051" t="str">
        <f t="shared" si="137"/>
        <v>ASRCMS202202</v>
      </c>
      <c r="T2051" s="957">
        <f t="shared" si="138"/>
        <v>45230</v>
      </c>
      <c r="U2051" t="str">
        <f t="shared" si="139"/>
        <v>Unaudited</v>
      </c>
    </row>
    <row r="2052" spans="1:21" x14ac:dyDescent="0.25">
      <c r="A2052" t="s">
        <v>438</v>
      </c>
      <c r="B2052" t="s">
        <v>1380</v>
      </c>
      <c r="C2052" t="s">
        <v>1381</v>
      </c>
      <c r="D2052" s="15">
        <v>1900</v>
      </c>
      <c r="E2052" s="121">
        <v>1</v>
      </c>
      <c r="F2052" t="s">
        <v>1026</v>
      </c>
      <c r="G2052" s="121" t="s">
        <v>1379</v>
      </c>
      <c r="H2052" t="s">
        <v>388</v>
      </c>
      <c r="I2052" t="s">
        <v>489</v>
      </c>
      <c r="J2052" t="s">
        <v>434</v>
      </c>
      <c r="K2052" t="s">
        <v>6</v>
      </c>
      <c r="L2052" s="755" t="s">
        <v>70</v>
      </c>
      <c r="M2052" t="s">
        <v>189</v>
      </c>
      <c r="N2052" s="680">
        <f t="shared" ca="1" si="136"/>
        <v>0</v>
      </c>
      <c r="O2052" s="680">
        <f t="shared" ca="1" si="136"/>
        <v>0</v>
      </c>
      <c r="P2052" s="680">
        <f t="shared" ca="1" si="136"/>
        <v>0</v>
      </c>
      <c r="Q2052" s="680">
        <f t="shared" ca="1" si="136"/>
        <v>0</v>
      </c>
      <c r="R2052" s="680">
        <f t="shared" ca="1" si="136"/>
        <v>0</v>
      </c>
      <c r="S2052" t="str">
        <f t="shared" si="137"/>
        <v>ASRCMS202202</v>
      </c>
      <c r="T2052" s="957">
        <f t="shared" si="138"/>
        <v>45230</v>
      </c>
      <c r="U2052" t="str">
        <f t="shared" si="139"/>
        <v>Unaudited</v>
      </c>
    </row>
    <row r="2053" spans="1:21" x14ac:dyDescent="0.25">
      <c r="A2053" t="s">
        <v>438</v>
      </c>
      <c r="B2053" t="s">
        <v>1380</v>
      </c>
      <c r="C2053" t="s">
        <v>1381</v>
      </c>
      <c r="D2053" s="15">
        <v>1900</v>
      </c>
      <c r="E2053" s="121">
        <v>1</v>
      </c>
      <c r="F2053" t="s">
        <v>1026</v>
      </c>
      <c r="G2053" s="121" t="s">
        <v>1379</v>
      </c>
      <c r="H2053" t="s">
        <v>388</v>
      </c>
      <c r="I2053" t="s">
        <v>489</v>
      </c>
      <c r="J2053" t="s">
        <v>434</v>
      </c>
      <c r="K2053" t="s">
        <v>6</v>
      </c>
      <c r="L2053" s="755" t="s">
        <v>71</v>
      </c>
      <c r="M2053" t="s">
        <v>232</v>
      </c>
      <c r="N2053" s="680">
        <f t="shared" ca="1" si="136"/>
        <v>0</v>
      </c>
      <c r="O2053" s="680">
        <f t="shared" ca="1" si="136"/>
        <v>0</v>
      </c>
      <c r="P2053" s="680">
        <f t="shared" ca="1" si="136"/>
        <v>0</v>
      </c>
      <c r="Q2053" s="680">
        <f t="shared" ca="1" si="136"/>
        <v>0</v>
      </c>
      <c r="R2053" s="680">
        <f t="shared" ca="1" si="136"/>
        <v>0</v>
      </c>
      <c r="S2053" t="str">
        <f t="shared" si="137"/>
        <v>ASRCMS202202</v>
      </c>
      <c r="T2053" s="957">
        <f t="shared" si="138"/>
        <v>45230</v>
      </c>
      <c r="U2053" t="str">
        <f t="shared" si="139"/>
        <v>Unaudited</v>
      </c>
    </row>
    <row r="2054" spans="1:21" x14ac:dyDescent="0.25">
      <c r="A2054" t="s">
        <v>438</v>
      </c>
      <c r="B2054" t="s">
        <v>1380</v>
      </c>
      <c r="C2054" t="s">
        <v>1381</v>
      </c>
      <c r="D2054" s="15">
        <v>1900</v>
      </c>
      <c r="E2054" s="121">
        <v>1</v>
      </c>
      <c r="F2054" t="s">
        <v>1026</v>
      </c>
      <c r="G2054" s="121" t="s">
        <v>1379</v>
      </c>
      <c r="H2054" t="s">
        <v>388</v>
      </c>
      <c r="I2054" t="s">
        <v>489</v>
      </c>
      <c r="J2054" t="s">
        <v>434</v>
      </c>
      <c r="K2054" t="s">
        <v>6</v>
      </c>
      <c r="L2054" s="755" t="s">
        <v>72</v>
      </c>
      <c r="M2054" t="s">
        <v>165</v>
      </c>
      <c r="N2054" s="680">
        <f t="shared" ca="1" si="136"/>
        <v>0</v>
      </c>
      <c r="O2054" s="680">
        <f t="shared" ca="1" si="136"/>
        <v>0</v>
      </c>
      <c r="P2054" s="680">
        <f t="shared" ca="1" si="136"/>
        <v>0</v>
      </c>
      <c r="Q2054" s="680">
        <f t="shared" ca="1" si="136"/>
        <v>0</v>
      </c>
      <c r="R2054" s="680">
        <f t="shared" ca="1" si="136"/>
        <v>0</v>
      </c>
      <c r="S2054" t="str">
        <f t="shared" si="137"/>
        <v>ASRCMS202202</v>
      </c>
      <c r="T2054" s="957">
        <f t="shared" si="138"/>
        <v>45230</v>
      </c>
      <c r="U2054" t="str">
        <f t="shared" si="139"/>
        <v>Unaudited</v>
      </c>
    </row>
    <row r="2055" spans="1:21" x14ac:dyDescent="0.25">
      <c r="A2055" t="s">
        <v>438</v>
      </c>
      <c r="B2055" t="s">
        <v>1380</v>
      </c>
      <c r="C2055" t="s">
        <v>1381</v>
      </c>
      <c r="D2055" s="15">
        <v>1900</v>
      </c>
      <c r="E2055" s="121">
        <v>1</v>
      </c>
      <c r="F2055" t="s">
        <v>1026</v>
      </c>
      <c r="G2055" s="121" t="s">
        <v>1379</v>
      </c>
      <c r="H2055" t="s">
        <v>388</v>
      </c>
      <c r="I2055" t="s">
        <v>489</v>
      </c>
      <c r="J2055" t="s">
        <v>434</v>
      </c>
      <c r="K2055" t="s">
        <v>6</v>
      </c>
      <c r="L2055" s="755">
        <v>3.4</v>
      </c>
      <c r="M2055" t="s">
        <v>462</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ASRCMS202202</v>
      </c>
      <c r="T2055" s="957">
        <f t="shared" si="138"/>
        <v>45230</v>
      </c>
      <c r="U2055" t="str">
        <f t="shared" si="139"/>
        <v>Unaudited</v>
      </c>
    </row>
    <row r="2056" spans="1:21" x14ac:dyDescent="0.25">
      <c r="A2056" t="s">
        <v>438</v>
      </c>
      <c r="B2056" t="s">
        <v>1380</v>
      </c>
      <c r="C2056" t="s">
        <v>1381</v>
      </c>
      <c r="D2056" s="15">
        <v>1900</v>
      </c>
      <c r="E2056" s="121">
        <v>1</v>
      </c>
      <c r="F2056" t="s">
        <v>1026</v>
      </c>
      <c r="G2056" s="121" t="s">
        <v>1379</v>
      </c>
      <c r="H2056" t="s">
        <v>388</v>
      </c>
      <c r="I2056" t="s">
        <v>489</v>
      </c>
      <c r="J2056" t="s">
        <v>434</v>
      </c>
      <c r="K2056" t="s">
        <v>435</v>
      </c>
      <c r="L2056" s="755">
        <v>4.5</v>
      </c>
      <c r="M2056" t="s">
        <v>32</v>
      </c>
      <c r="N2056" s="680">
        <f t="shared" ca="1" si="140"/>
        <v>0</v>
      </c>
      <c r="O2056" s="680">
        <f t="shared" ca="1" si="140"/>
        <v>0</v>
      </c>
      <c r="P2056" s="680">
        <f t="shared" ca="1" si="140"/>
        <v>0</v>
      </c>
      <c r="Q2056" s="680">
        <f t="shared" ca="1" si="140"/>
        <v>0</v>
      </c>
      <c r="R2056" s="680">
        <f t="shared" ca="1" si="140"/>
        <v>0</v>
      </c>
      <c r="S2056" t="str">
        <f t="shared" si="137"/>
        <v>ASRCMS202202</v>
      </c>
      <c r="T2056" s="957">
        <f t="shared" si="138"/>
        <v>45230</v>
      </c>
      <c r="U2056" t="str">
        <f t="shared" si="139"/>
        <v>Unaudited</v>
      </c>
    </row>
    <row r="2057" spans="1:21" x14ac:dyDescent="0.25">
      <c r="A2057" t="s">
        <v>438</v>
      </c>
      <c r="B2057" t="s">
        <v>1380</v>
      </c>
      <c r="C2057" t="s">
        <v>1381</v>
      </c>
      <c r="D2057" s="15">
        <v>1900</v>
      </c>
      <c r="E2057" s="121">
        <v>1</v>
      </c>
      <c r="F2057" t="s">
        <v>1026</v>
      </c>
      <c r="G2057" s="121" t="s">
        <v>1379</v>
      </c>
      <c r="H2057" t="s">
        <v>388</v>
      </c>
      <c r="I2057" t="s">
        <v>489</v>
      </c>
      <c r="J2057" t="s">
        <v>434</v>
      </c>
      <c r="K2057" t="s">
        <v>435</v>
      </c>
      <c r="L2057" s="755" t="s">
        <v>939</v>
      </c>
      <c r="M2057" t="s">
        <v>930</v>
      </c>
      <c r="N2057" s="680">
        <f t="shared" ca="1" si="140"/>
        <v>0</v>
      </c>
      <c r="O2057" s="680">
        <f t="shared" ca="1" si="140"/>
        <v>0</v>
      </c>
      <c r="P2057" s="680">
        <f t="shared" ca="1" si="140"/>
        <v>0</v>
      </c>
      <c r="Q2057" s="680">
        <f t="shared" ca="1" si="140"/>
        <v>0</v>
      </c>
      <c r="R2057" s="680">
        <f t="shared" ca="1" si="140"/>
        <v>0</v>
      </c>
      <c r="S2057" t="str">
        <f t="shared" si="137"/>
        <v>ASRCMS202202</v>
      </c>
      <c r="T2057" s="957">
        <f t="shared" si="138"/>
        <v>45230</v>
      </c>
      <c r="U2057" t="str">
        <f t="shared" si="139"/>
        <v>Unaudited</v>
      </c>
    </row>
    <row r="2058" spans="1:21" x14ac:dyDescent="0.25">
      <c r="A2058" t="s">
        <v>438</v>
      </c>
      <c r="B2058" t="s">
        <v>1380</v>
      </c>
      <c r="C2058" t="s">
        <v>1381</v>
      </c>
      <c r="D2058" s="15">
        <v>1900</v>
      </c>
      <c r="E2058" s="121">
        <v>1</v>
      </c>
      <c r="F2058" t="s">
        <v>1026</v>
      </c>
      <c r="G2058" s="121" t="s">
        <v>1379</v>
      </c>
      <c r="H2058" t="s">
        <v>388</v>
      </c>
      <c r="I2058" t="s">
        <v>489</v>
      </c>
      <c r="J2058" t="s">
        <v>434</v>
      </c>
      <c r="K2058" t="s">
        <v>435</v>
      </c>
      <c r="L2058" s="755" t="s">
        <v>194</v>
      </c>
      <c r="M2058" t="s">
        <v>40</v>
      </c>
      <c r="N2058" s="680">
        <f t="shared" ca="1" si="140"/>
        <v>0</v>
      </c>
      <c r="O2058" s="680">
        <f t="shared" ca="1" si="140"/>
        <v>0</v>
      </c>
      <c r="P2058" s="680">
        <f t="shared" ca="1" si="140"/>
        <v>0</v>
      </c>
      <c r="Q2058" s="680">
        <f t="shared" ca="1" si="140"/>
        <v>0</v>
      </c>
      <c r="R2058" s="680">
        <f t="shared" ca="1" si="140"/>
        <v>0</v>
      </c>
      <c r="S2058" t="str">
        <f t="shared" si="137"/>
        <v>ASRCMS202202</v>
      </c>
      <c r="T2058" s="957">
        <f t="shared" si="138"/>
        <v>45230</v>
      </c>
      <c r="U2058" t="str">
        <f t="shared" si="139"/>
        <v>Unaudited</v>
      </c>
    </row>
    <row r="2059" spans="1:21" x14ac:dyDescent="0.25">
      <c r="A2059" t="s">
        <v>438</v>
      </c>
      <c r="B2059" t="s">
        <v>1380</v>
      </c>
      <c r="C2059" t="s">
        <v>1381</v>
      </c>
      <c r="D2059" s="15">
        <v>1900</v>
      </c>
      <c r="E2059" s="121">
        <v>1</v>
      </c>
      <c r="F2059" t="s">
        <v>1026</v>
      </c>
      <c r="G2059" s="121" t="s">
        <v>1379</v>
      </c>
      <c r="H2059" t="s">
        <v>388</v>
      </c>
      <c r="I2059" t="s">
        <v>489</v>
      </c>
      <c r="J2059" t="s">
        <v>434</v>
      </c>
      <c r="K2059" t="s">
        <v>435</v>
      </c>
      <c r="L2059" s="755" t="s">
        <v>193</v>
      </c>
      <c r="M2059" t="s">
        <v>330</v>
      </c>
      <c r="N2059" s="680">
        <f t="shared" ca="1" si="140"/>
        <v>0</v>
      </c>
      <c r="O2059" s="680">
        <f t="shared" ca="1" si="140"/>
        <v>0</v>
      </c>
      <c r="P2059" s="680">
        <f t="shared" ca="1" si="140"/>
        <v>0</v>
      </c>
      <c r="Q2059" s="680">
        <f t="shared" ca="1" si="140"/>
        <v>0</v>
      </c>
      <c r="R2059" s="680">
        <f t="shared" ca="1" si="140"/>
        <v>0</v>
      </c>
      <c r="S2059" t="str">
        <f t="shared" si="137"/>
        <v>ASRCMS202202</v>
      </c>
      <c r="T2059" s="957">
        <f t="shared" si="138"/>
        <v>45230</v>
      </c>
      <c r="U2059" t="str">
        <f t="shared" si="139"/>
        <v>Unaudited</v>
      </c>
    </row>
    <row r="2060" spans="1:21" x14ac:dyDescent="0.25">
      <c r="A2060" t="s">
        <v>438</v>
      </c>
      <c r="B2060" t="s">
        <v>1380</v>
      </c>
      <c r="C2060" t="s">
        <v>1381</v>
      </c>
      <c r="D2060" s="15">
        <v>1900</v>
      </c>
      <c r="E2060" s="121">
        <v>1</v>
      </c>
      <c r="F2060" t="s">
        <v>1026</v>
      </c>
      <c r="G2060" s="121" t="s">
        <v>1379</v>
      </c>
      <c r="H2060" t="s">
        <v>388</v>
      </c>
      <c r="I2060" t="s">
        <v>489</v>
      </c>
      <c r="J2060" t="s">
        <v>451</v>
      </c>
      <c r="K2060" t="s">
        <v>436</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ASRCMS202202</v>
      </c>
      <c r="T2060" s="957">
        <f t="shared" si="138"/>
        <v>45230</v>
      </c>
      <c r="U2060" t="str">
        <f t="shared" si="139"/>
        <v>Unaudited</v>
      </c>
    </row>
    <row r="2061" spans="1:21" x14ac:dyDescent="0.25">
      <c r="A2061" t="s">
        <v>438</v>
      </c>
      <c r="B2061" t="s">
        <v>1380</v>
      </c>
      <c r="C2061" t="s">
        <v>1381</v>
      </c>
      <c r="D2061" s="15">
        <v>1900</v>
      </c>
      <c r="E2061" s="121">
        <v>1</v>
      </c>
      <c r="F2061" t="s">
        <v>1026</v>
      </c>
      <c r="G2061" s="121" t="s">
        <v>1379</v>
      </c>
      <c r="H2061" t="s">
        <v>388</v>
      </c>
      <c r="I2061" t="s">
        <v>489</v>
      </c>
      <c r="J2061" t="s">
        <v>451</v>
      </c>
      <c r="K2061" t="s">
        <v>436</v>
      </c>
      <c r="L2061" s="755" t="s">
        <v>80</v>
      </c>
      <c r="M2061" t="s">
        <v>98</v>
      </c>
      <c r="N2061" s="680">
        <f t="shared" ca="1" si="140"/>
        <v>0</v>
      </c>
      <c r="O2061" s="680">
        <f t="shared" ca="1" si="140"/>
        <v>0</v>
      </c>
      <c r="P2061" s="680">
        <f t="shared" ca="1" si="140"/>
        <v>0</v>
      </c>
      <c r="Q2061" s="680">
        <f t="shared" ca="1" si="140"/>
        <v>0</v>
      </c>
      <c r="R2061" s="680">
        <f t="shared" ca="1" si="140"/>
        <v>0</v>
      </c>
      <c r="S2061" t="str">
        <f t="shared" si="137"/>
        <v>ASRCMS202202</v>
      </c>
      <c r="T2061" s="957">
        <f t="shared" si="138"/>
        <v>45230</v>
      </c>
      <c r="U2061" t="str">
        <f t="shared" si="139"/>
        <v>Unaudited</v>
      </c>
    </row>
    <row r="2062" spans="1:21" x14ac:dyDescent="0.25">
      <c r="A2062" t="s">
        <v>438</v>
      </c>
      <c r="B2062" t="s">
        <v>1380</v>
      </c>
      <c r="C2062" t="s">
        <v>1381</v>
      </c>
      <c r="D2062" s="15">
        <v>1900</v>
      </c>
      <c r="E2062" s="121">
        <v>1</v>
      </c>
      <c r="F2062" t="s">
        <v>1026</v>
      </c>
      <c r="G2062" s="121" t="s">
        <v>1379</v>
      </c>
      <c r="H2062" t="s">
        <v>388</v>
      </c>
      <c r="I2062" t="s">
        <v>489</v>
      </c>
      <c r="J2062" t="s">
        <v>451</v>
      </c>
      <c r="K2062" t="s">
        <v>436</v>
      </c>
      <c r="L2062" s="755" t="s">
        <v>81</v>
      </c>
      <c r="M2062" t="s">
        <v>99</v>
      </c>
      <c r="N2062" s="680">
        <f t="shared" ca="1" si="140"/>
        <v>0</v>
      </c>
      <c r="O2062" s="680">
        <f t="shared" ca="1" si="140"/>
        <v>0</v>
      </c>
      <c r="P2062" s="680">
        <f t="shared" ca="1" si="140"/>
        <v>0</v>
      </c>
      <c r="Q2062" s="680">
        <f t="shared" ca="1" si="140"/>
        <v>0</v>
      </c>
      <c r="R2062" s="680">
        <f t="shared" ca="1" si="140"/>
        <v>0</v>
      </c>
      <c r="S2062" t="str">
        <f t="shared" si="137"/>
        <v>ASRCMS202202</v>
      </c>
      <c r="T2062" s="957">
        <f t="shared" si="138"/>
        <v>45230</v>
      </c>
      <c r="U2062" t="str">
        <f t="shared" si="139"/>
        <v>Unaudited</v>
      </c>
    </row>
    <row r="2063" spans="1:21" x14ac:dyDescent="0.25">
      <c r="A2063" t="s">
        <v>438</v>
      </c>
      <c r="B2063" t="s">
        <v>1380</v>
      </c>
      <c r="C2063" t="s">
        <v>1381</v>
      </c>
      <c r="D2063" s="15">
        <v>1900</v>
      </c>
      <c r="E2063" s="121">
        <v>1</v>
      </c>
      <c r="F2063" t="s">
        <v>1026</v>
      </c>
      <c r="G2063" s="121" t="s">
        <v>1379</v>
      </c>
      <c r="H2063" t="s">
        <v>388</v>
      </c>
      <c r="I2063" t="s">
        <v>489</v>
      </c>
      <c r="J2063" t="s">
        <v>451</v>
      </c>
      <c r="K2063" t="s">
        <v>436</v>
      </c>
      <c r="L2063" s="755" t="s">
        <v>82</v>
      </c>
      <c r="M2063" t="s">
        <v>100</v>
      </c>
      <c r="N2063" s="680">
        <f t="shared" ca="1" si="140"/>
        <v>0</v>
      </c>
      <c r="O2063" s="680">
        <f t="shared" ca="1" si="140"/>
        <v>0</v>
      </c>
      <c r="P2063" s="680">
        <f t="shared" ca="1" si="140"/>
        <v>0</v>
      </c>
      <c r="Q2063" s="680">
        <f t="shared" ca="1" si="140"/>
        <v>0</v>
      </c>
      <c r="R2063" s="680">
        <f t="shared" ca="1" si="140"/>
        <v>0</v>
      </c>
      <c r="S2063" t="str">
        <f t="shared" si="137"/>
        <v>ASRCMS202202</v>
      </c>
      <c r="T2063" s="957">
        <f t="shared" si="138"/>
        <v>45230</v>
      </c>
      <c r="U2063" t="str">
        <f t="shared" si="139"/>
        <v>Unaudited</v>
      </c>
    </row>
    <row r="2064" spans="1:21" x14ac:dyDescent="0.25">
      <c r="A2064" t="s">
        <v>438</v>
      </c>
      <c r="B2064" t="s">
        <v>1380</v>
      </c>
      <c r="C2064" t="s">
        <v>1381</v>
      </c>
      <c r="D2064" s="15">
        <v>1900</v>
      </c>
      <c r="E2064" s="121">
        <v>1</v>
      </c>
      <c r="F2064" t="s">
        <v>1026</v>
      </c>
      <c r="G2064" s="121" t="s">
        <v>1379</v>
      </c>
      <c r="H2064" t="s">
        <v>388</v>
      </c>
      <c r="I2064" t="s">
        <v>489</v>
      </c>
      <c r="J2064" t="s">
        <v>451</v>
      </c>
      <c r="K2064" t="s">
        <v>436</v>
      </c>
      <c r="L2064" s="755" t="s">
        <v>217</v>
      </c>
      <c r="M2064" t="s">
        <v>101</v>
      </c>
      <c r="N2064" s="680">
        <f t="shared" ca="1" si="140"/>
        <v>0</v>
      </c>
      <c r="O2064" s="680">
        <f t="shared" ca="1" si="140"/>
        <v>0</v>
      </c>
      <c r="P2064" s="680">
        <f t="shared" ca="1" si="140"/>
        <v>0</v>
      </c>
      <c r="Q2064" s="680">
        <f t="shared" ca="1" si="140"/>
        <v>0</v>
      </c>
      <c r="R2064" s="680">
        <f t="shared" ca="1" si="140"/>
        <v>0</v>
      </c>
      <c r="S2064" t="str">
        <f t="shared" si="137"/>
        <v>ASRCMS202202</v>
      </c>
      <c r="T2064" s="957">
        <f t="shared" si="138"/>
        <v>45230</v>
      </c>
      <c r="U2064" t="str">
        <f t="shared" si="139"/>
        <v>Unaudited</v>
      </c>
    </row>
    <row r="2065" spans="1:21" x14ac:dyDescent="0.25">
      <c r="A2065" t="s">
        <v>438</v>
      </c>
      <c r="B2065" t="s">
        <v>1380</v>
      </c>
      <c r="C2065" t="s">
        <v>1381</v>
      </c>
      <c r="D2065" s="15">
        <v>1900</v>
      </c>
      <c r="E2065" s="121">
        <v>1</v>
      </c>
      <c r="F2065" t="s">
        <v>1026</v>
      </c>
      <c r="G2065" s="121" t="s">
        <v>1379</v>
      </c>
      <c r="H2065" t="s">
        <v>388</v>
      </c>
      <c r="I2065" t="s">
        <v>489</v>
      </c>
      <c r="J2065" t="s">
        <v>451</v>
      </c>
      <c r="K2065" t="s">
        <v>436</v>
      </c>
      <c r="L2065" s="755" t="s">
        <v>216</v>
      </c>
      <c r="M2065" t="s">
        <v>28</v>
      </c>
      <c r="N2065" s="680">
        <f t="shared" ca="1" si="140"/>
        <v>0</v>
      </c>
      <c r="O2065" s="680">
        <f t="shared" ca="1" si="140"/>
        <v>0</v>
      </c>
      <c r="P2065" s="680">
        <f t="shared" ca="1" si="140"/>
        <v>0</v>
      </c>
      <c r="Q2065" s="680">
        <f t="shared" ca="1" si="140"/>
        <v>0</v>
      </c>
      <c r="R2065" s="680">
        <f t="shared" ca="1" si="140"/>
        <v>0</v>
      </c>
      <c r="S2065" t="str">
        <f t="shared" si="137"/>
        <v>ASRCMS202202</v>
      </c>
      <c r="T2065" s="957">
        <f t="shared" si="138"/>
        <v>45230</v>
      </c>
      <c r="U2065" t="str">
        <f t="shared" si="139"/>
        <v>Unaudited</v>
      </c>
    </row>
    <row r="2066" spans="1:21" x14ac:dyDescent="0.25">
      <c r="A2066" t="s">
        <v>438</v>
      </c>
      <c r="B2066" t="s">
        <v>1380</v>
      </c>
      <c r="C2066" t="s">
        <v>1381</v>
      </c>
      <c r="D2066" s="15">
        <v>1900</v>
      </c>
      <c r="E2066" s="121">
        <v>1</v>
      </c>
      <c r="F2066" t="s">
        <v>1026</v>
      </c>
      <c r="G2066" s="121" t="s">
        <v>1379</v>
      </c>
      <c r="H2066" t="s">
        <v>388</v>
      </c>
      <c r="I2066" t="s">
        <v>489</v>
      </c>
      <c r="J2066" t="s">
        <v>437</v>
      </c>
      <c r="K2066" t="s">
        <v>437</v>
      </c>
      <c r="L2066" s="755" t="s">
        <v>84</v>
      </c>
      <c r="M2066" t="s">
        <v>328</v>
      </c>
      <c r="N2066" s="680">
        <f t="shared" ca="1" si="140"/>
        <v>0</v>
      </c>
      <c r="O2066" s="680">
        <f t="shared" ca="1" si="140"/>
        <v>0</v>
      </c>
      <c r="P2066" s="680">
        <f t="shared" ca="1" si="140"/>
        <v>0</v>
      </c>
      <c r="Q2066" s="680">
        <f t="shared" ca="1" si="140"/>
        <v>0</v>
      </c>
      <c r="R2066" s="680">
        <f t="shared" ca="1" si="140"/>
        <v>0</v>
      </c>
      <c r="S2066" t="str">
        <f t="shared" si="137"/>
        <v>ASRCMS202202</v>
      </c>
      <c r="T2066" s="957">
        <f t="shared" si="138"/>
        <v>45230</v>
      </c>
      <c r="U2066" t="str">
        <f t="shared" si="139"/>
        <v>Unaudited</v>
      </c>
    </row>
    <row r="2067" spans="1:21" x14ac:dyDescent="0.25">
      <c r="A2067" t="s">
        <v>438</v>
      </c>
      <c r="B2067" t="s">
        <v>1380</v>
      </c>
      <c r="C2067" t="s">
        <v>1381</v>
      </c>
      <c r="D2067" s="15">
        <v>1900</v>
      </c>
      <c r="E2067" s="121">
        <v>1</v>
      </c>
      <c r="F2067" t="s">
        <v>1026</v>
      </c>
      <c r="G2067" s="121" t="s">
        <v>1379</v>
      </c>
      <c r="H2067" t="s">
        <v>388</v>
      </c>
      <c r="I2067" t="s">
        <v>489</v>
      </c>
      <c r="J2067" t="s">
        <v>437</v>
      </c>
      <c r="K2067" t="s">
        <v>437</v>
      </c>
      <c r="L2067" s="755" t="s">
        <v>85</v>
      </c>
      <c r="M2067" t="s">
        <v>326</v>
      </c>
      <c r="N2067" s="680">
        <f t="shared" ca="1" si="140"/>
        <v>0</v>
      </c>
      <c r="O2067" s="680">
        <f t="shared" ca="1" si="140"/>
        <v>0</v>
      </c>
      <c r="P2067" s="680">
        <f t="shared" ca="1" si="140"/>
        <v>0</v>
      </c>
      <c r="Q2067" s="680">
        <f t="shared" ca="1" si="140"/>
        <v>0</v>
      </c>
      <c r="R2067" s="680">
        <f t="shared" ca="1" si="140"/>
        <v>0</v>
      </c>
      <c r="S2067" t="str">
        <f t="shared" si="137"/>
        <v>ASRCMS202202</v>
      </c>
      <c r="T2067" s="957">
        <f t="shared" si="138"/>
        <v>45230</v>
      </c>
      <c r="U2067" t="str">
        <f t="shared" si="139"/>
        <v>Unaudited</v>
      </c>
    </row>
    <row r="2068" spans="1:21" x14ac:dyDescent="0.25">
      <c r="A2068" t="s">
        <v>438</v>
      </c>
      <c r="B2068" t="s">
        <v>1380</v>
      </c>
      <c r="C2068" t="s">
        <v>1381</v>
      </c>
      <c r="D2068" s="15">
        <v>1900</v>
      </c>
      <c r="E2068" s="121">
        <v>1</v>
      </c>
      <c r="F2068" t="s">
        <v>1026</v>
      </c>
      <c r="G2068" s="121" t="s">
        <v>1379</v>
      </c>
      <c r="H2068" t="s">
        <v>388</v>
      </c>
      <c r="I2068" t="s">
        <v>489</v>
      </c>
      <c r="J2068" t="s">
        <v>437</v>
      </c>
      <c r="K2068" t="s">
        <v>437</v>
      </c>
      <c r="L2068" s="755" t="s">
        <v>86</v>
      </c>
      <c r="M2068" t="s">
        <v>495</v>
      </c>
      <c r="N2068" s="680">
        <f t="shared" ca="1" si="140"/>
        <v>0</v>
      </c>
      <c r="O2068" s="680">
        <f t="shared" ca="1" si="140"/>
        <v>0</v>
      </c>
      <c r="P2068" s="680">
        <f t="shared" ca="1" si="140"/>
        <v>0</v>
      </c>
      <c r="Q2068" s="680">
        <f t="shared" ca="1" si="140"/>
        <v>0</v>
      </c>
      <c r="R2068" s="680">
        <f t="shared" ca="1" si="140"/>
        <v>0</v>
      </c>
      <c r="S2068" t="str">
        <f t="shared" si="137"/>
        <v>ASRCMS202202</v>
      </c>
      <c r="T2068" s="957">
        <f t="shared" si="138"/>
        <v>45230</v>
      </c>
      <c r="U2068" t="str">
        <f t="shared" si="139"/>
        <v>Unaudited</v>
      </c>
    </row>
    <row r="2069" spans="1:21" x14ac:dyDescent="0.25">
      <c r="A2069" t="s">
        <v>438</v>
      </c>
      <c r="B2069" t="s">
        <v>1380</v>
      </c>
      <c r="C2069" t="s">
        <v>1381</v>
      </c>
      <c r="D2069" s="15">
        <v>1900</v>
      </c>
      <c r="E2069" s="121">
        <v>1</v>
      </c>
      <c r="F2069" t="s">
        <v>1026</v>
      </c>
      <c r="G2069" s="121" t="s">
        <v>1379</v>
      </c>
      <c r="H2069" t="s">
        <v>388</v>
      </c>
      <c r="I2069" t="s">
        <v>489</v>
      </c>
      <c r="J2069" t="s">
        <v>437</v>
      </c>
      <c r="K2069" t="s">
        <v>437</v>
      </c>
      <c r="L2069" s="755" t="s">
        <v>87</v>
      </c>
      <c r="M2069" t="s">
        <v>496</v>
      </c>
      <c r="N2069" s="680">
        <f t="shared" ca="1" si="140"/>
        <v>0</v>
      </c>
      <c r="O2069" s="680">
        <f t="shared" ca="1" si="140"/>
        <v>0</v>
      </c>
      <c r="P2069" s="680">
        <f t="shared" ca="1" si="140"/>
        <v>0</v>
      </c>
      <c r="Q2069" s="680">
        <f t="shared" ca="1" si="140"/>
        <v>0</v>
      </c>
      <c r="R2069" s="680">
        <f t="shared" ca="1" si="140"/>
        <v>0</v>
      </c>
      <c r="S2069" t="str">
        <f t="shared" si="137"/>
        <v>ASRCMS202202</v>
      </c>
      <c r="T2069" s="957">
        <f t="shared" si="138"/>
        <v>45230</v>
      </c>
      <c r="U2069" t="str">
        <f t="shared" si="139"/>
        <v>Unaudited</v>
      </c>
    </row>
    <row r="2070" spans="1:21" x14ac:dyDescent="0.25">
      <c r="A2070" t="s">
        <v>438</v>
      </c>
      <c r="B2070" t="s">
        <v>1380</v>
      </c>
      <c r="C2070" t="s">
        <v>1381</v>
      </c>
      <c r="D2070" s="15">
        <v>1900</v>
      </c>
      <c r="E2070" s="121">
        <v>1</v>
      </c>
      <c r="F2070" t="s">
        <v>1026</v>
      </c>
      <c r="G2070" s="121" t="s">
        <v>1379</v>
      </c>
      <c r="H2070" t="s">
        <v>388</v>
      </c>
      <c r="I2070" t="s">
        <v>489</v>
      </c>
      <c r="J2070" t="s">
        <v>437</v>
      </c>
      <c r="K2070" t="s">
        <v>437</v>
      </c>
      <c r="L2070" s="755" t="s">
        <v>214</v>
      </c>
      <c r="M2070" t="s">
        <v>497</v>
      </c>
      <c r="N2070" s="680">
        <f t="shared" ca="1" si="140"/>
        <v>0</v>
      </c>
      <c r="O2070" s="680">
        <f t="shared" ca="1" si="140"/>
        <v>0</v>
      </c>
      <c r="P2070" s="680">
        <f t="shared" ca="1" si="140"/>
        <v>0</v>
      </c>
      <c r="Q2070" s="680">
        <f t="shared" ca="1" si="140"/>
        <v>0</v>
      </c>
      <c r="R2070" s="680">
        <f t="shared" ca="1" si="140"/>
        <v>0</v>
      </c>
      <c r="S2070" t="str">
        <f t="shared" si="137"/>
        <v>ASRCMS202202</v>
      </c>
      <c r="T2070" s="957">
        <f t="shared" si="138"/>
        <v>45230</v>
      </c>
      <c r="U2070" t="str">
        <f t="shared" si="139"/>
        <v>Unaudited</v>
      </c>
    </row>
    <row r="2071" spans="1:21" x14ac:dyDescent="0.25">
      <c r="A2071" t="s">
        <v>438</v>
      </c>
      <c r="B2071" t="s">
        <v>1380</v>
      </c>
      <c r="C2071" t="s">
        <v>1381</v>
      </c>
      <c r="D2071" s="15">
        <v>1900</v>
      </c>
      <c r="E2071" s="121">
        <v>1</v>
      </c>
      <c r="F2071" t="s">
        <v>1026</v>
      </c>
      <c r="G2071" s="121" t="s">
        <v>1379</v>
      </c>
      <c r="H2071" t="s">
        <v>388</v>
      </c>
      <c r="I2071" t="s">
        <v>490</v>
      </c>
      <c r="J2071" t="s">
        <v>26</v>
      </c>
      <c r="K2071" t="s">
        <v>26</v>
      </c>
      <c r="L2071" s="755" t="s">
        <v>205</v>
      </c>
      <c r="M2071" t="s">
        <v>26</v>
      </c>
      <c r="N2071" s="680">
        <f t="shared" ca="1" si="140"/>
        <v>0</v>
      </c>
      <c r="O2071" s="680">
        <f t="shared" ca="1" si="140"/>
        <v>0</v>
      </c>
      <c r="P2071" s="680">
        <f t="shared" ca="1" si="140"/>
        <v>0</v>
      </c>
      <c r="Q2071" s="680">
        <f t="shared" ca="1" si="140"/>
        <v>0</v>
      </c>
      <c r="R2071" s="680">
        <f t="shared" ca="1" si="140"/>
        <v>0</v>
      </c>
      <c r="S2071" t="str">
        <f t="shared" si="137"/>
        <v>ASRCMS202202</v>
      </c>
      <c r="T2071" s="957">
        <f t="shared" si="138"/>
        <v>45230</v>
      </c>
      <c r="U2071" t="str">
        <f t="shared" si="139"/>
        <v>Unaudited</v>
      </c>
    </row>
    <row r="2072" spans="1:21" x14ac:dyDescent="0.25">
      <c r="A2072" t="s">
        <v>438</v>
      </c>
      <c r="B2072" t="s">
        <v>1380</v>
      </c>
      <c r="C2072" t="s">
        <v>1381</v>
      </c>
      <c r="D2072" s="15">
        <v>1900</v>
      </c>
      <c r="E2072" s="121">
        <v>1</v>
      </c>
      <c r="F2072" t="s">
        <v>439</v>
      </c>
      <c r="G2072" s="121">
        <v>91</v>
      </c>
      <c r="H2072" t="s">
        <v>389</v>
      </c>
      <c r="I2072" t="s">
        <v>433</v>
      </c>
      <c r="J2072" t="s">
        <v>433</v>
      </c>
      <c r="K2072" t="s">
        <v>433</v>
      </c>
      <c r="M2072" t="s">
        <v>433</v>
      </c>
      <c r="N2072" s="680">
        <f t="shared" ca="1" si="140"/>
        <v>0</v>
      </c>
      <c r="O2072" s="680">
        <f t="shared" ca="1" si="140"/>
        <v>0</v>
      </c>
      <c r="P2072" s="680">
        <f t="shared" ca="1" si="140"/>
        <v>0</v>
      </c>
      <c r="Q2072" s="680">
        <f t="shared" ca="1" si="140"/>
        <v>0</v>
      </c>
      <c r="R2072" s="680">
        <f t="shared" ca="1" si="140"/>
        <v>0</v>
      </c>
      <c r="S2072" t="str">
        <f t="shared" si="137"/>
        <v>ASRCMS202202</v>
      </c>
      <c r="T2072" s="957">
        <f t="shared" si="138"/>
        <v>45230</v>
      </c>
      <c r="U2072" t="str">
        <f t="shared" si="139"/>
        <v>Unaudited</v>
      </c>
    </row>
    <row r="2073" spans="1:21" x14ac:dyDescent="0.25">
      <c r="A2073" t="s">
        <v>438</v>
      </c>
      <c r="B2073" t="s">
        <v>1380</v>
      </c>
      <c r="C2073" t="s">
        <v>1381</v>
      </c>
      <c r="D2073" s="15">
        <v>1900</v>
      </c>
      <c r="E2073" s="121">
        <v>1</v>
      </c>
      <c r="F2073" t="s">
        <v>439</v>
      </c>
      <c r="G2073" s="121">
        <v>91</v>
      </c>
      <c r="H2073" t="s">
        <v>389</v>
      </c>
      <c r="I2073" t="s">
        <v>488</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ASRCMS202202</v>
      </c>
      <c r="T2073" s="957">
        <f t="shared" si="138"/>
        <v>45230</v>
      </c>
      <c r="U2073" t="str">
        <f t="shared" si="139"/>
        <v>Unaudited</v>
      </c>
    </row>
    <row r="2074" spans="1:21" x14ac:dyDescent="0.25">
      <c r="A2074" t="s">
        <v>438</v>
      </c>
      <c r="B2074" t="s">
        <v>1380</v>
      </c>
      <c r="C2074" t="s">
        <v>1381</v>
      </c>
      <c r="D2074" s="15">
        <v>1900</v>
      </c>
      <c r="E2074" s="121">
        <v>1</v>
      </c>
      <c r="F2074" t="s">
        <v>439</v>
      </c>
      <c r="G2074" s="121">
        <v>91</v>
      </c>
      <c r="H2074" t="s">
        <v>389</v>
      </c>
      <c r="I2074" t="s">
        <v>488</v>
      </c>
      <c r="J2074" t="s">
        <v>12</v>
      </c>
      <c r="K2074" t="s">
        <v>223</v>
      </c>
      <c r="L2074" s="755">
        <v>1.2</v>
      </c>
      <c r="M2074" t="s">
        <v>223</v>
      </c>
      <c r="N2074" s="680">
        <f t="shared" ca="1" si="140"/>
        <v>0</v>
      </c>
      <c r="O2074" s="680">
        <f t="shared" ca="1" si="140"/>
        <v>0</v>
      </c>
      <c r="P2074" s="680">
        <f t="shared" ca="1" si="140"/>
        <v>0</v>
      </c>
      <c r="Q2074" s="680">
        <f t="shared" ca="1" si="140"/>
        <v>0</v>
      </c>
      <c r="R2074" s="680">
        <f t="shared" ca="1" si="140"/>
        <v>0</v>
      </c>
      <c r="S2074" t="str">
        <f t="shared" si="137"/>
        <v>ASRCMS202202</v>
      </c>
      <c r="T2074" s="957">
        <f t="shared" si="138"/>
        <v>45230</v>
      </c>
      <c r="U2074" t="str">
        <f t="shared" si="139"/>
        <v>Unaudited</v>
      </c>
    </row>
    <row r="2075" spans="1:21" x14ac:dyDescent="0.25">
      <c r="A2075" t="s">
        <v>438</v>
      </c>
      <c r="B2075" t="s">
        <v>1380</v>
      </c>
      <c r="C2075" t="s">
        <v>1381</v>
      </c>
      <c r="D2075" s="15">
        <v>1900</v>
      </c>
      <c r="E2075" s="121">
        <v>1</v>
      </c>
      <c r="F2075" t="s">
        <v>439</v>
      </c>
      <c r="G2075" s="121">
        <v>91</v>
      </c>
      <c r="H2075" t="s">
        <v>389</v>
      </c>
      <c r="I2075" t="s">
        <v>488</v>
      </c>
      <c r="J2075" t="s">
        <v>12</v>
      </c>
      <c r="K2075" t="s">
        <v>1318</v>
      </c>
      <c r="L2075" s="755" t="s">
        <v>1314</v>
      </c>
      <c r="M2075" t="s">
        <v>1318</v>
      </c>
      <c r="N2075" s="680">
        <f t="shared" ca="1" si="140"/>
        <v>0</v>
      </c>
      <c r="O2075" s="680">
        <f t="shared" ca="1" si="140"/>
        <v>0</v>
      </c>
      <c r="P2075" s="680">
        <f t="shared" ca="1" si="140"/>
        <v>0</v>
      </c>
      <c r="Q2075" s="680">
        <f t="shared" ca="1" si="140"/>
        <v>0</v>
      </c>
      <c r="R2075" s="680">
        <f t="shared" ca="1" si="140"/>
        <v>0</v>
      </c>
      <c r="S2075" t="str">
        <f t="shared" si="137"/>
        <v>ASRCMS202202</v>
      </c>
      <c r="T2075" s="957">
        <f t="shared" si="138"/>
        <v>45230</v>
      </c>
      <c r="U2075" t="str">
        <f t="shared" si="139"/>
        <v>Unaudited</v>
      </c>
    </row>
    <row r="2076" spans="1:21" x14ac:dyDescent="0.25">
      <c r="A2076" t="s">
        <v>438</v>
      </c>
      <c r="B2076" t="s">
        <v>1380</v>
      </c>
      <c r="C2076" t="s">
        <v>1381</v>
      </c>
      <c r="D2076" s="15">
        <v>1900</v>
      </c>
      <c r="E2076" s="121">
        <v>1</v>
      </c>
      <c r="F2076" t="s">
        <v>439</v>
      </c>
      <c r="G2076" s="121">
        <v>91</v>
      </c>
      <c r="H2076" t="s">
        <v>389</v>
      </c>
      <c r="I2076" t="s">
        <v>488</v>
      </c>
      <c r="J2076" t="s">
        <v>12</v>
      </c>
      <c r="K2076" t="s">
        <v>1320</v>
      </c>
      <c r="L2076" s="755" t="s">
        <v>1319</v>
      </c>
      <c r="M2076" t="s">
        <v>1320</v>
      </c>
      <c r="N2076" s="680">
        <f t="shared" ca="1" si="140"/>
        <v>0</v>
      </c>
      <c r="O2076" s="680">
        <f t="shared" ca="1" si="140"/>
        <v>0</v>
      </c>
      <c r="P2076" s="680">
        <f t="shared" ca="1" si="140"/>
        <v>0</v>
      </c>
      <c r="Q2076" s="680">
        <f t="shared" ca="1" si="140"/>
        <v>0</v>
      </c>
      <c r="R2076" s="680">
        <f t="shared" ca="1" si="140"/>
        <v>0</v>
      </c>
      <c r="S2076" t="str">
        <f t="shared" si="137"/>
        <v>ASRCMS202202</v>
      </c>
      <c r="T2076" s="957">
        <f t="shared" si="138"/>
        <v>45230</v>
      </c>
      <c r="U2076" t="str">
        <f t="shared" si="139"/>
        <v>Unaudited</v>
      </c>
    </row>
    <row r="2077" spans="1:21" x14ac:dyDescent="0.25">
      <c r="A2077" t="s">
        <v>438</v>
      </c>
      <c r="B2077" t="s">
        <v>1380</v>
      </c>
      <c r="C2077" t="s">
        <v>1381</v>
      </c>
      <c r="D2077" s="15">
        <v>1900</v>
      </c>
      <c r="E2077" s="121">
        <v>1</v>
      </c>
      <c r="F2077" t="s">
        <v>439</v>
      </c>
      <c r="G2077" s="121">
        <v>91</v>
      </c>
      <c r="H2077" t="s">
        <v>389</v>
      </c>
      <c r="I2077" t="s">
        <v>488</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ASRCMS202202</v>
      </c>
      <c r="T2077" s="957">
        <f t="shared" si="138"/>
        <v>45230</v>
      </c>
      <c r="U2077" t="str">
        <f t="shared" si="139"/>
        <v>Unaudited</v>
      </c>
    </row>
    <row r="2078" spans="1:21" x14ac:dyDescent="0.25">
      <c r="A2078" t="s">
        <v>438</v>
      </c>
      <c r="B2078" t="s">
        <v>1380</v>
      </c>
      <c r="C2078" t="s">
        <v>1381</v>
      </c>
      <c r="D2078" s="15">
        <v>1900</v>
      </c>
      <c r="E2078" s="121">
        <v>1</v>
      </c>
      <c r="F2078" t="s">
        <v>439</v>
      </c>
      <c r="G2078" s="121">
        <v>91</v>
      </c>
      <c r="H2078" t="s">
        <v>389</v>
      </c>
      <c r="I2078" t="s">
        <v>489</v>
      </c>
      <c r="J2078" t="s">
        <v>434</v>
      </c>
      <c r="K2078" t="s">
        <v>791</v>
      </c>
      <c r="L2078" s="755">
        <v>2.1</v>
      </c>
      <c r="M2078" t="s">
        <v>726</v>
      </c>
      <c r="N2078" s="680">
        <f t="shared" ca="1" si="140"/>
        <v>0</v>
      </c>
      <c r="O2078" s="680">
        <f t="shared" ca="1" si="140"/>
        <v>0</v>
      </c>
      <c r="P2078" s="680">
        <f t="shared" ca="1" si="140"/>
        <v>0</v>
      </c>
      <c r="Q2078" s="680">
        <f t="shared" ca="1" si="140"/>
        <v>0</v>
      </c>
      <c r="R2078" s="680">
        <f t="shared" ca="1" si="140"/>
        <v>0</v>
      </c>
      <c r="S2078" t="str">
        <f t="shared" si="137"/>
        <v>ASRCMS202202</v>
      </c>
      <c r="T2078" s="957">
        <f t="shared" si="138"/>
        <v>45230</v>
      </c>
      <c r="U2078" t="str">
        <f t="shared" si="139"/>
        <v>Unaudited</v>
      </c>
    </row>
    <row r="2079" spans="1:21" x14ac:dyDescent="0.25">
      <c r="A2079" t="s">
        <v>438</v>
      </c>
      <c r="B2079" t="s">
        <v>1380</v>
      </c>
      <c r="C2079" t="s">
        <v>1381</v>
      </c>
      <c r="D2079" s="15">
        <v>1900</v>
      </c>
      <c r="E2079" s="121">
        <v>1</v>
      </c>
      <c r="F2079" t="s">
        <v>439</v>
      </c>
      <c r="G2079" s="121">
        <v>91</v>
      </c>
      <c r="H2079" t="s">
        <v>389</v>
      </c>
      <c r="I2079" t="s">
        <v>489</v>
      </c>
      <c r="J2079" t="s">
        <v>434</v>
      </c>
      <c r="K2079" t="s">
        <v>791</v>
      </c>
      <c r="L2079" s="755">
        <v>2.2000000000000002</v>
      </c>
      <c r="M2079" t="s">
        <v>727</v>
      </c>
      <c r="N2079" s="680">
        <f t="shared" ca="1" si="140"/>
        <v>0</v>
      </c>
      <c r="O2079" s="680">
        <f t="shared" ca="1" si="140"/>
        <v>0</v>
      </c>
      <c r="P2079" s="680">
        <f t="shared" ca="1" si="140"/>
        <v>0</v>
      </c>
      <c r="Q2079" s="680">
        <f t="shared" ca="1" si="140"/>
        <v>0</v>
      </c>
      <c r="R2079" s="680">
        <f t="shared" ca="1" si="140"/>
        <v>0</v>
      </c>
      <c r="S2079" t="str">
        <f t="shared" si="137"/>
        <v>ASRCMS202202</v>
      </c>
      <c r="T2079" s="957">
        <f t="shared" si="138"/>
        <v>45230</v>
      </c>
      <c r="U2079" t="str">
        <f t="shared" si="139"/>
        <v>Unaudited</v>
      </c>
    </row>
    <row r="2080" spans="1:21" x14ac:dyDescent="0.25">
      <c r="A2080" t="s">
        <v>438</v>
      </c>
      <c r="B2080" t="s">
        <v>1380</v>
      </c>
      <c r="C2080" t="s">
        <v>1381</v>
      </c>
      <c r="D2080" s="15">
        <v>1900</v>
      </c>
      <c r="E2080" s="121">
        <v>1</v>
      </c>
      <c r="F2080" t="s">
        <v>439</v>
      </c>
      <c r="G2080" s="121">
        <v>91</v>
      </c>
      <c r="H2080" t="s">
        <v>389</v>
      </c>
      <c r="I2080" t="s">
        <v>489</v>
      </c>
      <c r="J2080" t="s">
        <v>434</v>
      </c>
      <c r="K2080" t="s">
        <v>791</v>
      </c>
      <c r="L2080" s="755">
        <v>2.2999999999999998</v>
      </c>
      <c r="M2080" t="s">
        <v>728</v>
      </c>
      <c r="N2080" s="680">
        <f t="shared" ca="1" si="140"/>
        <v>0</v>
      </c>
      <c r="O2080" s="680">
        <f t="shared" ca="1" si="140"/>
        <v>0</v>
      </c>
      <c r="P2080" s="680">
        <f t="shared" ca="1" si="140"/>
        <v>0</v>
      </c>
      <c r="Q2080" s="680">
        <f t="shared" ca="1" si="140"/>
        <v>0</v>
      </c>
      <c r="R2080" s="680">
        <f t="shared" ca="1" si="140"/>
        <v>0</v>
      </c>
      <c r="S2080" t="str">
        <f t="shared" si="137"/>
        <v>ASRCMS202202</v>
      </c>
      <c r="T2080" s="957">
        <f t="shared" si="138"/>
        <v>45230</v>
      </c>
      <c r="U2080" t="str">
        <f t="shared" si="139"/>
        <v>Unaudited</v>
      </c>
    </row>
    <row r="2081" spans="1:21" x14ac:dyDescent="0.25">
      <c r="A2081" t="s">
        <v>438</v>
      </c>
      <c r="B2081" t="s">
        <v>1380</v>
      </c>
      <c r="C2081" t="s">
        <v>1381</v>
      </c>
      <c r="D2081" s="15">
        <v>1900</v>
      </c>
      <c r="E2081" s="121">
        <v>1</v>
      </c>
      <c r="F2081" t="s">
        <v>439</v>
      </c>
      <c r="G2081" s="121">
        <v>91</v>
      </c>
      <c r="H2081" t="s">
        <v>389</v>
      </c>
      <c r="I2081" t="s">
        <v>489</v>
      </c>
      <c r="J2081" t="s">
        <v>434</v>
      </c>
      <c r="K2081" t="s">
        <v>791</v>
      </c>
      <c r="L2081" s="755">
        <v>2.4</v>
      </c>
      <c r="M2081" t="s">
        <v>729</v>
      </c>
      <c r="N2081" s="680">
        <f t="shared" ca="1" si="140"/>
        <v>0</v>
      </c>
      <c r="O2081" s="680">
        <f t="shared" ca="1" si="140"/>
        <v>0</v>
      </c>
      <c r="P2081" s="680">
        <f t="shared" ca="1" si="140"/>
        <v>0</v>
      </c>
      <c r="Q2081" s="680">
        <f t="shared" ca="1" si="140"/>
        <v>0</v>
      </c>
      <c r="R2081" s="680">
        <f t="shared" ca="1" si="140"/>
        <v>0</v>
      </c>
      <c r="S2081" t="str">
        <f t="shared" si="137"/>
        <v>ASRCMS202202</v>
      </c>
      <c r="T2081" s="957">
        <f t="shared" si="138"/>
        <v>45230</v>
      </c>
      <c r="U2081" t="str">
        <f t="shared" si="139"/>
        <v>Unaudited</v>
      </c>
    </row>
    <row r="2082" spans="1:21" x14ac:dyDescent="0.25">
      <c r="A2082" t="s">
        <v>438</v>
      </c>
      <c r="B2082" t="s">
        <v>1380</v>
      </c>
      <c r="C2082" t="s">
        <v>1381</v>
      </c>
      <c r="D2082" s="15">
        <v>1900</v>
      </c>
      <c r="E2082" s="121">
        <v>1</v>
      </c>
      <c r="F2082" t="s">
        <v>439</v>
      </c>
      <c r="G2082" s="121">
        <v>91</v>
      </c>
      <c r="H2082" t="s">
        <v>389</v>
      </c>
      <c r="I2082" t="s">
        <v>489</v>
      </c>
      <c r="J2082" t="s">
        <v>434</v>
      </c>
      <c r="K2082" t="s">
        <v>791</v>
      </c>
      <c r="L2082" s="755">
        <v>2.5</v>
      </c>
      <c r="M2082" t="s">
        <v>771</v>
      </c>
      <c r="N2082" s="680">
        <f t="shared" ca="1" si="140"/>
        <v>0</v>
      </c>
      <c r="O2082" s="680">
        <f t="shared" ca="1" si="140"/>
        <v>0</v>
      </c>
      <c r="P2082" s="680">
        <f t="shared" ca="1" si="140"/>
        <v>0</v>
      </c>
      <c r="Q2082" s="680">
        <f t="shared" ca="1" si="140"/>
        <v>0</v>
      </c>
      <c r="R2082" s="680">
        <f t="shared" ca="1" si="140"/>
        <v>0</v>
      </c>
      <c r="S2082" t="str">
        <f t="shared" si="137"/>
        <v>ASRCMS202202</v>
      </c>
      <c r="T2082" s="957">
        <f t="shared" si="138"/>
        <v>45230</v>
      </c>
      <c r="U2082" t="str">
        <f t="shared" si="139"/>
        <v>Unaudited</v>
      </c>
    </row>
    <row r="2083" spans="1:21" x14ac:dyDescent="0.25">
      <c r="A2083" t="s">
        <v>438</v>
      </c>
      <c r="B2083" t="s">
        <v>1380</v>
      </c>
      <c r="C2083" t="s">
        <v>1381</v>
      </c>
      <c r="D2083" s="15">
        <v>1900</v>
      </c>
      <c r="E2083" s="121">
        <v>1</v>
      </c>
      <c r="F2083" t="s">
        <v>439</v>
      </c>
      <c r="G2083" s="121">
        <v>91</v>
      </c>
      <c r="H2083" t="s">
        <v>389</v>
      </c>
      <c r="I2083" t="s">
        <v>489</v>
      </c>
      <c r="J2083" t="s">
        <v>434</v>
      </c>
      <c r="K2083" t="s">
        <v>791</v>
      </c>
      <c r="L2083" s="755">
        <v>2.6</v>
      </c>
      <c r="M2083" t="s">
        <v>187</v>
      </c>
      <c r="N2083" s="680">
        <f t="shared" ca="1" si="140"/>
        <v>0</v>
      </c>
      <c r="O2083" s="680">
        <f t="shared" ca="1" si="140"/>
        <v>0</v>
      </c>
      <c r="P2083" s="680">
        <f t="shared" ca="1" si="140"/>
        <v>0</v>
      </c>
      <c r="Q2083" s="680">
        <f t="shared" ca="1" si="140"/>
        <v>0</v>
      </c>
      <c r="R2083" s="680">
        <f t="shared" ca="1" si="140"/>
        <v>0</v>
      </c>
      <c r="S2083" t="str">
        <f t="shared" si="137"/>
        <v>ASRCMS202202</v>
      </c>
      <c r="T2083" s="957">
        <f t="shared" si="138"/>
        <v>45230</v>
      </c>
      <c r="U2083" t="str">
        <f t="shared" si="139"/>
        <v>Unaudited</v>
      </c>
    </row>
    <row r="2084" spans="1:21" x14ac:dyDescent="0.25">
      <c r="A2084" t="s">
        <v>438</v>
      </c>
      <c r="B2084" t="s">
        <v>1380</v>
      </c>
      <c r="C2084" t="s">
        <v>1381</v>
      </c>
      <c r="D2084" s="15">
        <v>1900</v>
      </c>
      <c r="E2084" s="121">
        <v>1</v>
      </c>
      <c r="F2084" t="s">
        <v>439</v>
      </c>
      <c r="G2084" s="121">
        <v>91</v>
      </c>
      <c r="H2084" t="s">
        <v>389</v>
      </c>
      <c r="I2084" t="s">
        <v>489</v>
      </c>
      <c r="J2084" t="s">
        <v>434</v>
      </c>
      <c r="K2084" t="s">
        <v>791</v>
      </c>
      <c r="L2084" s="755">
        <v>2.7</v>
      </c>
      <c r="M2084" t="s">
        <v>792</v>
      </c>
      <c r="N2084" s="680">
        <f t="shared" ca="1" si="140"/>
        <v>0</v>
      </c>
      <c r="O2084" s="680">
        <f t="shared" ca="1" si="140"/>
        <v>0</v>
      </c>
      <c r="P2084" s="680">
        <f t="shared" ca="1" si="140"/>
        <v>0</v>
      </c>
      <c r="Q2084" s="680">
        <f t="shared" ca="1" si="140"/>
        <v>0</v>
      </c>
      <c r="R2084" s="680">
        <f t="shared" ca="1" si="140"/>
        <v>0</v>
      </c>
      <c r="S2084" t="str">
        <f t="shared" si="137"/>
        <v>ASRCMS202202</v>
      </c>
      <c r="T2084" s="957">
        <f t="shared" si="138"/>
        <v>45230</v>
      </c>
      <c r="U2084" t="str">
        <f t="shared" si="139"/>
        <v>Unaudited</v>
      </c>
    </row>
    <row r="2085" spans="1:21" x14ac:dyDescent="0.25">
      <c r="A2085" t="s">
        <v>438</v>
      </c>
      <c r="B2085" t="s">
        <v>1380</v>
      </c>
      <c r="C2085" t="s">
        <v>1381</v>
      </c>
      <c r="D2085" s="15">
        <v>1900</v>
      </c>
      <c r="E2085" s="121">
        <v>1</v>
      </c>
      <c r="F2085" t="s">
        <v>439</v>
      </c>
      <c r="G2085" s="121">
        <v>91</v>
      </c>
      <c r="H2085" t="s">
        <v>389</v>
      </c>
      <c r="I2085" t="s">
        <v>489</v>
      </c>
      <c r="J2085" t="s">
        <v>434</v>
      </c>
      <c r="K2085" t="s">
        <v>791</v>
      </c>
      <c r="L2085" s="755">
        <v>2.8</v>
      </c>
      <c r="M2085" t="s">
        <v>793</v>
      </c>
      <c r="N2085" s="680">
        <f t="shared" ca="1" si="140"/>
        <v>0</v>
      </c>
      <c r="O2085" s="680">
        <f t="shared" ca="1" si="140"/>
        <v>0</v>
      </c>
      <c r="P2085" s="680">
        <f t="shared" ca="1" si="140"/>
        <v>0</v>
      </c>
      <c r="Q2085" s="680">
        <f t="shared" ca="1" si="140"/>
        <v>0</v>
      </c>
      <c r="R2085" s="680">
        <f t="shared" ca="1" si="140"/>
        <v>0</v>
      </c>
      <c r="S2085" t="str">
        <f t="shared" si="137"/>
        <v>ASRCMS202202</v>
      </c>
      <c r="T2085" s="957">
        <f t="shared" si="138"/>
        <v>45230</v>
      </c>
      <c r="U2085" t="str">
        <f t="shared" si="139"/>
        <v>Unaudited</v>
      </c>
    </row>
    <row r="2086" spans="1:21" x14ac:dyDescent="0.25">
      <c r="A2086" t="s">
        <v>438</v>
      </c>
      <c r="B2086" t="s">
        <v>1380</v>
      </c>
      <c r="C2086" t="s">
        <v>1381</v>
      </c>
      <c r="D2086" s="15">
        <v>1900</v>
      </c>
      <c r="E2086" s="121">
        <v>1</v>
      </c>
      <c r="F2086" t="s">
        <v>439</v>
      </c>
      <c r="G2086" s="121">
        <v>91</v>
      </c>
      <c r="H2086" t="s">
        <v>389</v>
      </c>
      <c r="I2086" t="s">
        <v>489</v>
      </c>
      <c r="J2086" t="s">
        <v>434</v>
      </c>
      <c r="K2086" t="s">
        <v>791</v>
      </c>
      <c r="L2086" s="755">
        <v>2.9</v>
      </c>
      <c r="M2086" t="s">
        <v>774</v>
      </c>
      <c r="N2086" s="680">
        <f t="shared" ca="1" si="140"/>
        <v>0</v>
      </c>
      <c r="O2086" s="680">
        <f t="shared" ca="1" si="140"/>
        <v>0</v>
      </c>
      <c r="P2086" s="680">
        <f t="shared" ca="1" si="140"/>
        <v>0</v>
      </c>
      <c r="Q2086" s="680">
        <f t="shared" ca="1" si="140"/>
        <v>0</v>
      </c>
      <c r="R2086" s="680">
        <f t="shared" ca="1" si="140"/>
        <v>0</v>
      </c>
      <c r="S2086" t="str">
        <f t="shared" si="137"/>
        <v>ASRCMS202202</v>
      </c>
      <c r="T2086" s="957">
        <f t="shared" si="138"/>
        <v>45230</v>
      </c>
      <c r="U2086" t="str">
        <f t="shared" si="139"/>
        <v>Unaudited</v>
      </c>
    </row>
    <row r="2087" spans="1:21" x14ac:dyDescent="0.25">
      <c r="A2087" t="s">
        <v>438</v>
      </c>
      <c r="B2087" t="s">
        <v>1380</v>
      </c>
      <c r="C2087" t="s">
        <v>1381</v>
      </c>
      <c r="D2087" s="15">
        <v>1900</v>
      </c>
      <c r="E2087" s="121">
        <v>1</v>
      </c>
      <c r="F2087" t="s">
        <v>439</v>
      </c>
      <c r="G2087" s="121">
        <v>91</v>
      </c>
      <c r="H2087" t="s">
        <v>389</v>
      </c>
      <c r="I2087" t="s">
        <v>489</v>
      </c>
      <c r="J2087" t="s">
        <v>434</v>
      </c>
      <c r="K2087" t="s">
        <v>224</v>
      </c>
      <c r="L2087" s="755">
        <v>2.11</v>
      </c>
      <c r="M2087" t="s">
        <v>229</v>
      </c>
      <c r="N2087" s="680">
        <f t="shared" ca="1" si="140"/>
        <v>0</v>
      </c>
      <c r="O2087" s="680">
        <f t="shared" ca="1" si="140"/>
        <v>0</v>
      </c>
      <c r="P2087" s="680">
        <f t="shared" ca="1" si="140"/>
        <v>0</v>
      </c>
      <c r="Q2087" s="680">
        <f t="shared" ca="1" si="140"/>
        <v>0</v>
      </c>
      <c r="R2087" s="680">
        <f t="shared" ca="1" si="140"/>
        <v>0</v>
      </c>
      <c r="S2087" t="str">
        <f t="shared" si="137"/>
        <v>ASRCMS202202</v>
      </c>
      <c r="T2087" s="957">
        <f t="shared" si="138"/>
        <v>45230</v>
      </c>
      <c r="U2087" t="str">
        <f t="shared" si="139"/>
        <v>Unaudited</v>
      </c>
    </row>
    <row r="2088" spans="1:21" x14ac:dyDescent="0.25">
      <c r="A2088" t="s">
        <v>438</v>
      </c>
      <c r="B2088" t="s">
        <v>1380</v>
      </c>
      <c r="C2088" t="s">
        <v>1381</v>
      </c>
      <c r="D2088" s="15">
        <v>1900</v>
      </c>
      <c r="E2088" s="121">
        <v>1</v>
      </c>
      <c r="F2088" t="s">
        <v>439</v>
      </c>
      <c r="G2088" s="121">
        <v>91</v>
      </c>
      <c r="H2088" t="s">
        <v>389</v>
      </c>
      <c r="I2088" t="s">
        <v>489</v>
      </c>
      <c r="J2088" t="s">
        <v>434</v>
      </c>
      <c r="K2088" t="s">
        <v>224</v>
      </c>
      <c r="L2088" s="755">
        <v>2.12</v>
      </c>
      <c r="M2088" t="s">
        <v>555</v>
      </c>
      <c r="N2088" s="680">
        <f t="shared" ca="1" si="140"/>
        <v>0</v>
      </c>
      <c r="O2088" s="680">
        <f t="shared" ca="1" si="140"/>
        <v>0</v>
      </c>
      <c r="P2088" s="680">
        <f t="shared" ca="1" si="140"/>
        <v>0</v>
      </c>
      <c r="Q2088" s="680">
        <f t="shared" ca="1" si="140"/>
        <v>0</v>
      </c>
      <c r="R2088" s="680">
        <f t="shared" ca="1" si="140"/>
        <v>0</v>
      </c>
      <c r="S2088" t="str">
        <f t="shared" si="137"/>
        <v>ASRCMS202202</v>
      </c>
      <c r="T2088" s="957">
        <f t="shared" si="138"/>
        <v>45230</v>
      </c>
      <c r="U2088" t="str">
        <f t="shared" si="139"/>
        <v>Unaudited</v>
      </c>
    </row>
    <row r="2089" spans="1:21" x14ac:dyDescent="0.25">
      <c r="A2089" t="s">
        <v>438</v>
      </c>
      <c r="B2089" t="s">
        <v>1380</v>
      </c>
      <c r="C2089" t="s">
        <v>1381</v>
      </c>
      <c r="D2089" s="15">
        <v>1900</v>
      </c>
      <c r="E2089" s="121">
        <v>1</v>
      </c>
      <c r="F2089" t="s">
        <v>439</v>
      </c>
      <c r="G2089" s="121">
        <v>91</v>
      </c>
      <c r="H2089" t="s">
        <v>389</v>
      </c>
      <c r="I2089" t="s">
        <v>489</v>
      </c>
      <c r="J2089" t="s">
        <v>434</v>
      </c>
      <c r="K2089" t="s">
        <v>224</v>
      </c>
      <c r="L2089" s="755">
        <v>2.13</v>
      </c>
      <c r="M2089" t="s">
        <v>230</v>
      </c>
      <c r="N2089" s="680">
        <f t="shared" ca="1" si="140"/>
        <v>0</v>
      </c>
      <c r="O2089" s="680">
        <f t="shared" ca="1" si="140"/>
        <v>0</v>
      </c>
      <c r="P2089" s="680">
        <f t="shared" ca="1" si="140"/>
        <v>0</v>
      </c>
      <c r="Q2089" s="680">
        <f t="shared" ca="1" si="140"/>
        <v>0</v>
      </c>
      <c r="R2089" s="680">
        <f t="shared" ca="1" si="140"/>
        <v>0</v>
      </c>
      <c r="S2089" t="str">
        <f t="shared" si="137"/>
        <v>ASRCMS202202</v>
      </c>
      <c r="T2089" s="957">
        <f t="shared" si="138"/>
        <v>45230</v>
      </c>
      <c r="U2089" t="str">
        <f t="shared" si="139"/>
        <v>Unaudited</v>
      </c>
    </row>
    <row r="2090" spans="1:21" x14ac:dyDescent="0.25">
      <c r="A2090" t="s">
        <v>438</v>
      </c>
      <c r="B2090" t="s">
        <v>1380</v>
      </c>
      <c r="C2090" t="s">
        <v>1381</v>
      </c>
      <c r="D2090" s="15">
        <v>1900</v>
      </c>
      <c r="E2090" s="121">
        <v>1</v>
      </c>
      <c r="F2090" t="s">
        <v>439</v>
      </c>
      <c r="G2090" s="121">
        <v>91</v>
      </c>
      <c r="H2090" t="s">
        <v>389</v>
      </c>
      <c r="I2090" t="s">
        <v>489</v>
      </c>
      <c r="J2090" t="s">
        <v>434</v>
      </c>
      <c r="K2090" t="s">
        <v>224</v>
      </c>
      <c r="L2090" s="755">
        <v>2.14</v>
      </c>
      <c r="M2090" t="s">
        <v>559</v>
      </c>
      <c r="N2090" s="680">
        <f t="shared" ca="1" si="140"/>
        <v>0</v>
      </c>
      <c r="O2090" s="680">
        <f t="shared" ca="1" si="140"/>
        <v>0</v>
      </c>
      <c r="P2090" s="680">
        <f t="shared" ca="1" si="140"/>
        <v>0</v>
      </c>
      <c r="Q2090" s="680">
        <f t="shared" ca="1" si="140"/>
        <v>0</v>
      </c>
      <c r="R2090" s="680">
        <f t="shared" ca="1" si="140"/>
        <v>0</v>
      </c>
      <c r="S2090" t="str">
        <f t="shared" si="137"/>
        <v>ASRCMS202202</v>
      </c>
      <c r="T2090" s="957">
        <f t="shared" si="138"/>
        <v>45230</v>
      </c>
      <c r="U2090" t="str">
        <f t="shared" si="139"/>
        <v>Unaudited</v>
      </c>
    </row>
    <row r="2091" spans="1:21" x14ac:dyDescent="0.25">
      <c r="A2091" t="s">
        <v>438</v>
      </c>
      <c r="B2091" t="s">
        <v>1380</v>
      </c>
      <c r="C2091" t="s">
        <v>1381</v>
      </c>
      <c r="D2091" s="15">
        <v>1900</v>
      </c>
      <c r="E2091" s="121">
        <v>1</v>
      </c>
      <c r="F2091" t="s">
        <v>439</v>
      </c>
      <c r="G2091" s="121">
        <v>91</v>
      </c>
      <c r="H2091" t="s">
        <v>389</v>
      </c>
      <c r="I2091" t="s">
        <v>489</v>
      </c>
      <c r="J2091" t="s">
        <v>434</v>
      </c>
      <c r="K2091" t="s">
        <v>224</v>
      </c>
      <c r="L2091" s="755">
        <v>2.15</v>
      </c>
      <c r="M2091" t="s">
        <v>20</v>
      </c>
      <c r="N2091" s="680">
        <f t="shared" ca="1" si="140"/>
        <v>0</v>
      </c>
      <c r="O2091" s="680">
        <f t="shared" ca="1" si="140"/>
        <v>0</v>
      </c>
      <c r="P2091" s="680">
        <f t="shared" ca="1" si="140"/>
        <v>0</v>
      </c>
      <c r="Q2091" s="680">
        <f t="shared" ca="1" si="140"/>
        <v>0</v>
      </c>
      <c r="R2091" s="680">
        <f t="shared" ca="1" si="140"/>
        <v>0</v>
      </c>
      <c r="S2091" t="str">
        <f t="shared" si="137"/>
        <v>ASRCMS202202</v>
      </c>
      <c r="T2091" s="957">
        <f t="shared" si="138"/>
        <v>45230</v>
      </c>
      <c r="U2091" t="str">
        <f t="shared" si="139"/>
        <v>Unaudited</v>
      </c>
    </row>
    <row r="2092" spans="1:21" x14ac:dyDescent="0.25">
      <c r="A2092" t="s">
        <v>438</v>
      </c>
      <c r="B2092" t="s">
        <v>1380</v>
      </c>
      <c r="C2092" t="s">
        <v>1381</v>
      </c>
      <c r="D2092" s="15">
        <v>1900</v>
      </c>
      <c r="E2092" s="121">
        <v>1</v>
      </c>
      <c r="F2092" t="s">
        <v>439</v>
      </c>
      <c r="G2092" s="121">
        <v>91</v>
      </c>
      <c r="H2092" t="s">
        <v>389</v>
      </c>
      <c r="I2092" t="s">
        <v>489</v>
      </c>
      <c r="J2092" t="s">
        <v>434</v>
      </c>
      <c r="K2092" t="s">
        <v>224</v>
      </c>
      <c r="L2092" s="755">
        <v>2.16</v>
      </c>
      <c r="M2092" t="s">
        <v>794</v>
      </c>
      <c r="N2092" s="680">
        <f t="shared" ca="1" si="140"/>
        <v>0</v>
      </c>
      <c r="O2092" s="680">
        <f t="shared" ca="1" si="140"/>
        <v>0</v>
      </c>
      <c r="P2092" s="680">
        <f t="shared" ca="1" si="140"/>
        <v>0</v>
      </c>
      <c r="Q2092" s="680">
        <f t="shared" ca="1" si="140"/>
        <v>0</v>
      </c>
      <c r="R2092" s="680">
        <f t="shared" ca="1" si="140"/>
        <v>0</v>
      </c>
      <c r="S2092" t="str">
        <f t="shared" si="137"/>
        <v>ASRCMS202202</v>
      </c>
      <c r="T2092" s="957">
        <f t="shared" si="138"/>
        <v>45230</v>
      </c>
      <c r="U2092" t="str">
        <f t="shared" si="139"/>
        <v>Unaudited</v>
      </c>
    </row>
    <row r="2093" spans="1:21" x14ac:dyDescent="0.25">
      <c r="A2093" t="s">
        <v>438</v>
      </c>
      <c r="B2093" t="s">
        <v>1380</v>
      </c>
      <c r="C2093" t="s">
        <v>1381</v>
      </c>
      <c r="D2093" s="15">
        <v>1900</v>
      </c>
      <c r="E2093" s="121">
        <v>1</v>
      </c>
      <c r="F2093" t="s">
        <v>439</v>
      </c>
      <c r="G2093" s="121">
        <v>91</v>
      </c>
      <c r="H2093" t="s">
        <v>389</v>
      </c>
      <c r="I2093" t="s">
        <v>489</v>
      </c>
      <c r="J2093" t="s">
        <v>434</v>
      </c>
      <c r="K2093" t="s">
        <v>224</v>
      </c>
      <c r="L2093" s="755">
        <v>2.17</v>
      </c>
      <c r="M2093" t="s">
        <v>1047</v>
      </c>
      <c r="N2093" s="680">
        <f t="shared" ca="1" si="140"/>
        <v>0</v>
      </c>
      <c r="O2093" s="680">
        <f t="shared" ca="1" si="140"/>
        <v>0</v>
      </c>
      <c r="P2093" s="680">
        <f t="shared" ca="1" si="140"/>
        <v>0</v>
      </c>
      <c r="Q2093" s="680">
        <f t="shared" ca="1" si="140"/>
        <v>0</v>
      </c>
      <c r="R2093" s="680">
        <f t="shared" ca="1" si="140"/>
        <v>0</v>
      </c>
      <c r="S2093" t="str">
        <f t="shared" si="137"/>
        <v>ASRCMS202202</v>
      </c>
      <c r="T2093" s="957">
        <f t="shared" si="138"/>
        <v>45230</v>
      </c>
      <c r="U2093" t="str">
        <f t="shared" si="139"/>
        <v>Unaudited</v>
      </c>
    </row>
    <row r="2094" spans="1:21" x14ac:dyDescent="0.25">
      <c r="A2094" t="s">
        <v>438</v>
      </c>
      <c r="B2094" t="s">
        <v>1380</v>
      </c>
      <c r="C2094" t="s">
        <v>1381</v>
      </c>
      <c r="D2094" s="15">
        <v>1900</v>
      </c>
      <c r="E2094" s="121">
        <v>1</v>
      </c>
      <c r="F2094" t="s">
        <v>439</v>
      </c>
      <c r="G2094" s="121">
        <v>91</v>
      </c>
      <c r="H2094" t="s">
        <v>389</v>
      </c>
      <c r="I2094" t="s">
        <v>489</v>
      </c>
      <c r="J2094" t="s">
        <v>434</v>
      </c>
      <c r="K2094" t="s">
        <v>224</v>
      </c>
      <c r="L2094" s="755">
        <v>2.1800000000000002</v>
      </c>
      <c r="M2094" t="s">
        <v>651</v>
      </c>
      <c r="N2094" s="680">
        <f t="shared" ca="1" si="140"/>
        <v>0</v>
      </c>
      <c r="O2094" s="680">
        <f t="shared" ca="1" si="140"/>
        <v>0</v>
      </c>
      <c r="P2094" s="680">
        <f t="shared" ca="1" si="140"/>
        <v>0</v>
      </c>
      <c r="Q2094" s="680">
        <f t="shared" ca="1" si="140"/>
        <v>0</v>
      </c>
      <c r="R2094" s="680">
        <f t="shared" ca="1" si="140"/>
        <v>0</v>
      </c>
      <c r="S2094" t="str">
        <f t="shared" si="137"/>
        <v>ASRCMS202202</v>
      </c>
      <c r="T2094" s="957">
        <f t="shared" si="138"/>
        <v>45230</v>
      </c>
      <c r="U2094" t="str">
        <f t="shared" si="139"/>
        <v>Unaudited</v>
      </c>
    </row>
    <row r="2095" spans="1:21" x14ac:dyDescent="0.25">
      <c r="A2095" t="s">
        <v>438</v>
      </c>
      <c r="B2095" t="s">
        <v>1380</v>
      </c>
      <c r="C2095" t="s">
        <v>1381</v>
      </c>
      <c r="D2095" s="15">
        <v>1900</v>
      </c>
      <c r="E2095" s="121">
        <v>1</v>
      </c>
      <c r="F2095" t="s">
        <v>439</v>
      </c>
      <c r="G2095" s="121">
        <v>91</v>
      </c>
      <c r="H2095" t="s">
        <v>389</v>
      </c>
      <c r="I2095" t="s">
        <v>489</v>
      </c>
      <c r="J2095" t="s">
        <v>434</v>
      </c>
      <c r="K2095" t="s">
        <v>224</v>
      </c>
      <c r="L2095" s="755">
        <v>2.19</v>
      </c>
      <c r="M2095" t="s">
        <v>219</v>
      </c>
      <c r="N2095" s="680">
        <f t="shared" ca="1" si="140"/>
        <v>0</v>
      </c>
      <c r="O2095" s="680">
        <f t="shared" ca="1" si="140"/>
        <v>0</v>
      </c>
      <c r="P2095" s="680">
        <f t="shared" ca="1" si="140"/>
        <v>0</v>
      </c>
      <c r="Q2095" s="680">
        <f t="shared" ca="1" si="140"/>
        <v>0</v>
      </c>
      <c r="R2095" s="680">
        <f t="shared" ca="1" si="140"/>
        <v>0</v>
      </c>
      <c r="S2095" t="str">
        <f t="shared" si="137"/>
        <v>ASRCMS202202</v>
      </c>
      <c r="T2095" s="957">
        <f t="shared" si="138"/>
        <v>45230</v>
      </c>
      <c r="U2095" t="str">
        <f t="shared" si="139"/>
        <v>Unaudited</v>
      </c>
    </row>
    <row r="2096" spans="1:21" x14ac:dyDescent="0.25">
      <c r="A2096" t="s">
        <v>438</v>
      </c>
      <c r="B2096" t="s">
        <v>1380</v>
      </c>
      <c r="C2096" t="s">
        <v>1381</v>
      </c>
      <c r="D2096" s="15">
        <v>1900</v>
      </c>
      <c r="E2096" s="121">
        <v>1</v>
      </c>
      <c r="F2096" t="s">
        <v>439</v>
      </c>
      <c r="G2096" s="121">
        <v>91</v>
      </c>
      <c r="H2096" t="s">
        <v>389</v>
      </c>
      <c r="I2096" t="s">
        <v>489</v>
      </c>
      <c r="J2096" t="s">
        <v>434</v>
      </c>
      <c r="K2096" t="s">
        <v>224</v>
      </c>
      <c r="L2096" s="755" t="s">
        <v>700</v>
      </c>
      <c r="M2096" t="s">
        <v>231</v>
      </c>
      <c r="N2096" s="680">
        <f t="shared" ca="1" si="140"/>
        <v>0</v>
      </c>
      <c r="O2096" s="680">
        <f t="shared" ca="1" si="140"/>
        <v>0</v>
      </c>
      <c r="P2096" s="680">
        <f t="shared" ca="1" si="140"/>
        <v>0</v>
      </c>
      <c r="Q2096" s="680">
        <f t="shared" ca="1" si="140"/>
        <v>0</v>
      </c>
      <c r="R2096" s="680">
        <f t="shared" ca="1" si="140"/>
        <v>0</v>
      </c>
      <c r="S2096" t="str">
        <f t="shared" si="137"/>
        <v>ASRCMS202202</v>
      </c>
      <c r="T2096" s="957">
        <f t="shared" si="138"/>
        <v>45230</v>
      </c>
      <c r="U2096" t="str">
        <f t="shared" si="139"/>
        <v>Unaudited</v>
      </c>
    </row>
    <row r="2097" spans="1:21" x14ac:dyDescent="0.25">
      <c r="A2097" t="s">
        <v>438</v>
      </c>
      <c r="B2097" t="s">
        <v>1380</v>
      </c>
      <c r="C2097" t="s">
        <v>1381</v>
      </c>
      <c r="D2097" s="15">
        <v>1900</v>
      </c>
      <c r="E2097" s="121">
        <v>1</v>
      </c>
      <c r="F2097" t="s">
        <v>439</v>
      </c>
      <c r="G2097" s="121">
        <v>91</v>
      </c>
      <c r="H2097" t="s">
        <v>389</v>
      </c>
      <c r="I2097" t="s">
        <v>489</v>
      </c>
      <c r="J2097" t="s">
        <v>434</v>
      </c>
      <c r="K2097" t="s">
        <v>224</v>
      </c>
      <c r="L2097" s="755">
        <v>2.21</v>
      </c>
      <c r="M2097" t="s">
        <v>467</v>
      </c>
      <c r="N2097" s="680">
        <f t="shared" ca="1" si="140"/>
        <v>0</v>
      </c>
      <c r="O2097" s="680">
        <f t="shared" ca="1" si="140"/>
        <v>0</v>
      </c>
      <c r="P2097" s="680">
        <f t="shared" ca="1" si="140"/>
        <v>0</v>
      </c>
      <c r="Q2097" s="680">
        <f t="shared" ca="1" si="140"/>
        <v>0</v>
      </c>
      <c r="R2097" s="680">
        <f t="shared" ca="1" si="140"/>
        <v>0</v>
      </c>
      <c r="S2097" t="str">
        <f t="shared" si="137"/>
        <v>ASRCMS202202</v>
      </c>
      <c r="T2097" s="957">
        <f t="shared" si="138"/>
        <v>45230</v>
      </c>
      <c r="U2097" t="str">
        <f t="shared" si="139"/>
        <v>Unaudited</v>
      </c>
    </row>
    <row r="2098" spans="1:21" x14ac:dyDescent="0.25">
      <c r="A2098" t="s">
        <v>438</v>
      </c>
      <c r="B2098" t="s">
        <v>1380</v>
      </c>
      <c r="C2098" t="s">
        <v>1381</v>
      </c>
      <c r="D2098" s="15">
        <v>1900</v>
      </c>
      <c r="E2098" s="121">
        <v>1</v>
      </c>
      <c r="F2098" t="s">
        <v>439</v>
      </c>
      <c r="G2098" s="121">
        <v>91</v>
      </c>
      <c r="H2098" t="s">
        <v>389</v>
      </c>
      <c r="I2098" t="s">
        <v>489</v>
      </c>
      <c r="J2098" t="s">
        <v>434</v>
      </c>
      <c r="K2098" t="s">
        <v>6</v>
      </c>
      <c r="L2098" s="755" t="s">
        <v>70</v>
      </c>
      <c r="M2098" t="s">
        <v>189</v>
      </c>
      <c r="N2098" s="680">
        <f t="shared" ca="1" si="140"/>
        <v>0</v>
      </c>
      <c r="O2098" s="680">
        <f t="shared" ca="1" si="140"/>
        <v>0</v>
      </c>
      <c r="P2098" s="680">
        <f t="shared" ca="1" si="140"/>
        <v>0</v>
      </c>
      <c r="Q2098" s="680">
        <f t="shared" ca="1" si="140"/>
        <v>0</v>
      </c>
      <c r="R2098" s="680">
        <f t="shared" ca="1" si="140"/>
        <v>0</v>
      </c>
      <c r="S2098" t="str">
        <f t="shared" si="137"/>
        <v>ASRCMS202202</v>
      </c>
      <c r="T2098" s="957">
        <f t="shared" si="138"/>
        <v>45230</v>
      </c>
      <c r="U2098" t="str">
        <f t="shared" si="139"/>
        <v>Unaudited</v>
      </c>
    </row>
    <row r="2099" spans="1:21" x14ac:dyDescent="0.25">
      <c r="A2099" t="s">
        <v>438</v>
      </c>
      <c r="B2099" t="s">
        <v>1380</v>
      </c>
      <c r="C2099" t="s">
        <v>1381</v>
      </c>
      <c r="D2099" s="15">
        <v>1900</v>
      </c>
      <c r="E2099" s="121">
        <v>1</v>
      </c>
      <c r="F2099" t="s">
        <v>439</v>
      </c>
      <c r="G2099" s="121">
        <v>91</v>
      </c>
      <c r="H2099" t="s">
        <v>389</v>
      </c>
      <c r="I2099" t="s">
        <v>489</v>
      </c>
      <c r="J2099" t="s">
        <v>434</v>
      </c>
      <c r="K2099" t="s">
        <v>6</v>
      </c>
      <c r="L2099" s="755" t="s">
        <v>71</v>
      </c>
      <c r="M2099" t="s">
        <v>232</v>
      </c>
      <c r="N2099" s="680">
        <f t="shared" ca="1" si="140"/>
        <v>0</v>
      </c>
      <c r="O2099" s="680">
        <f t="shared" ca="1" si="140"/>
        <v>0</v>
      </c>
      <c r="P2099" s="680">
        <f t="shared" ca="1" si="140"/>
        <v>0</v>
      </c>
      <c r="Q2099" s="680">
        <f t="shared" ca="1" si="140"/>
        <v>0</v>
      </c>
      <c r="R2099" s="680">
        <f t="shared" ca="1" si="140"/>
        <v>0</v>
      </c>
      <c r="S2099" t="str">
        <f t="shared" si="137"/>
        <v>ASRCMS202202</v>
      </c>
      <c r="T2099" s="957">
        <f t="shared" si="138"/>
        <v>45230</v>
      </c>
      <c r="U2099" t="str">
        <f t="shared" si="139"/>
        <v>Unaudited</v>
      </c>
    </row>
    <row r="2100" spans="1:21" x14ac:dyDescent="0.25">
      <c r="A2100" t="s">
        <v>438</v>
      </c>
      <c r="B2100" t="s">
        <v>1380</v>
      </c>
      <c r="C2100" t="s">
        <v>1381</v>
      </c>
      <c r="D2100" s="15">
        <v>1900</v>
      </c>
      <c r="E2100" s="121">
        <v>1</v>
      </c>
      <c r="F2100" t="s">
        <v>439</v>
      </c>
      <c r="G2100" s="121">
        <v>91</v>
      </c>
      <c r="H2100" t="s">
        <v>389</v>
      </c>
      <c r="I2100" t="s">
        <v>489</v>
      </c>
      <c r="J2100" t="s">
        <v>434</v>
      </c>
      <c r="K2100" t="s">
        <v>6</v>
      </c>
      <c r="L2100" s="755" t="s">
        <v>72</v>
      </c>
      <c r="M2100" t="s">
        <v>165</v>
      </c>
      <c r="N2100" s="680">
        <f t="shared" ca="1" si="140"/>
        <v>0</v>
      </c>
      <c r="O2100" s="680">
        <f t="shared" ca="1" si="140"/>
        <v>0</v>
      </c>
      <c r="P2100" s="680">
        <f t="shared" ca="1" si="140"/>
        <v>0</v>
      </c>
      <c r="Q2100" s="680">
        <f t="shared" ca="1" si="140"/>
        <v>0</v>
      </c>
      <c r="R2100" s="680">
        <f t="shared" ca="1" si="140"/>
        <v>0</v>
      </c>
      <c r="S2100" t="str">
        <f t="shared" si="137"/>
        <v>ASRCMS202202</v>
      </c>
      <c r="T2100" s="957">
        <f t="shared" si="138"/>
        <v>45230</v>
      </c>
      <c r="U2100" t="str">
        <f t="shared" si="139"/>
        <v>Unaudited</v>
      </c>
    </row>
    <row r="2101" spans="1:21" x14ac:dyDescent="0.25">
      <c r="A2101" t="s">
        <v>438</v>
      </c>
      <c r="B2101" t="s">
        <v>1380</v>
      </c>
      <c r="C2101" t="s">
        <v>1381</v>
      </c>
      <c r="D2101" s="15">
        <v>1900</v>
      </c>
      <c r="E2101" s="121">
        <v>1</v>
      </c>
      <c r="F2101" t="s">
        <v>439</v>
      </c>
      <c r="G2101" s="121">
        <v>91</v>
      </c>
      <c r="H2101" t="s">
        <v>389</v>
      </c>
      <c r="I2101" t="s">
        <v>489</v>
      </c>
      <c r="J2101" t="s">
        <v>434</v>
      </c>
      <c r="K2101" t="s">
        <v>6</v>
      </c>
      <c r="L2101" s="755">
        <v>3.4</v>
      </c>
      <c r="M2101" t="s">
        <v>462</v>
      </c>
      <c r="N2101" s="680">
        <f t="shared" ca="1" si="140"/>
        <v>0</v>
      </c>
      <c r="O2101" s="680">
        <f t="shared" ca="1" si="140"/>
        <v>0</v>
      </c>
      <c r="P2101" s="680">
        <f t="shared" ca="1" si="140"/>
        <v>0</v>
      </c>
      <c r="Q2101" s="680">
        <f t="shared" ca="1" si="140"/>
        <v>0</v>
      </c>
      <c r="R2101" s="680">
        <f t="shared" ca="1" si="140"/>
        <v>0</v>
      </c>
      <c r="S2101" t="str">
        <f t="shared" si="137"/>
        <v>ASRCMS202202</v>
      </c>
      <c r="T2101" s="957">
        <f t="shared" si="138"/>
        <v>45230</v>
      </c>
      <c r="U2101" t="str">
        <f t="shared" si="139"/>
        <v>Unaudited</v>
      </c>
    </row>
    <row r="2102" spans="1:21" x14ac:dyDescent="0.25">
      <c r="A2102" t="s">
        <v>438</v>
      </c>
      <c r="B2102" t="s">
        <v>1380</v>
      </c>
      <c r="C2102" t="s">
        <v>1381</v>
      </c>
      <c r="D2102" s="15">
        <v>1900</v>
      </c>
      <c r="E2102" s="121">
        <v>1</v>
      </c>
      <c r="F2102" t="s">
        <v>439</v>
      </c>
      <c r="G2102" s="121">
        <v>91</v>
      </c>
      <c r="H2102" t="s">
        <v>389</v>
      </c>
      <c r="I2102" t="s">
        <v>489</v>
      </c>
      <c r="J2102" t="s">
        <v>434</v>
      </c>
      <c r="K2102" t="s">
        <v>435</v>
      </c>
      <c r="L2102" s="755">
        <v>4.5</v>
      </c>
      <c r="M2102" t="s">
        <v>32</v>
      </c>
      <c r="N2102" s="680">
        <f t="shared" ca="1" si="140"/>
        <v>0</v>
      </c>
      <c r="O2102" s="680">
        <f t="shared" ca="1" si="140"/>
        <v>0</v>
      </c>
      <c r="P2102" s="680">
        <f t="shared" ca="1" si="140"/>
        <v>0</v>
      </c>
      <c r="Q2102" s="680">
        <f t="shared" ca="1" si="140"/>
        <v>0</v>
      </c>
      <c r="R2102" s="680">
        <f t="shared" ca="1" si="140"/>
        <v>0</v>
      </c>
      <c r="S2102" t="str">
        <f t="shared" si="137"/>
        <v>ASRCMS202202</v>
      </c>
      <c r="T2102" s="957">
        <f t="shared" si="138"/>
        <v>45230</v>
      </c>
      <c r="U2102" t="str">
        <f t="shared" si="139"/>
        <v>Unaudited</v>
      </c>
    </row>
    <row r="2103" spans="1:21" x14ac:dyDescent="0.25">
      <c r="A2103" t="s">
        <v>438</v>
      </c>
      <c r="B2103" t="s">
        <v>1380</v>
      </c>
      <c r="C2103" t="s">
        <v>1381</v>
      </c>
      <c r="D2103" s="15">
        <v>1900</v>
      </c>
      <c r="E2103" s="121">
        <v>1</v>
      </c>
      <c r="F2103" t="s">
        <v>439</v>
      </c>
      <c r="G2103" s="121">
        <v>91</v>
      </c>
      <c r="H2103" t="s">
        <v>389</v>
      </c>
      <c r="I2103" t="s">
        <v>489</v>
      </c>
      <c r="J2103" t="s">
        <v>434</v>
      </c>
      <c r="K2103" t="s">
        <v>435</v>
      </c>
      <c r="L2103" s="755" t="s">
        <v>939</v>
      </c>
      <c r="M2103" t="s">
        <v>930</v>
      </c>
      <c r="N2103" s="680">
        <f t="shared" ca="1" si="140"/>
        <v>0</v>
      </c>
      <c r="O2103" s="680">
        <f t="shared" ca="1" si="140"/>
        <v>0</v>
      </c>
      <c r="P2103" s="680">
        <f t="shared" ca="1" si="140"/>
        <v>0</v>
      </c>
      <c r="Q2103" s="680">
        <f t="shared" ca="1" si="140"/>
        <v>0</v>
      </c>
      <c r="R2103" s="680">
        <f t="shared" ca="1" si="140"/>
        <v>0</v>
      </c>
      <c r="S2103" t="str">
        <f t="shared" si="137"/>
        <v>ASRCMS202202</v>
      </c>
      <c r="T2103" s="957">
        <f t="shared" si="138"/>
        <v>45230</v>
      </c>
      <c r="U2103" t="str">
        <f t="shared" si="139"/>
        <v>Unaudited</v>
      </c>
    </row>
    <row r="2104" spans="1:21" x14ac:dyDescent="0.25">
      <c r="A2104" t="s">
        <v>438</v>
      </c>
      <c r="B2104" t="s">
        <v>1380</v>
      </c>
      <c r="C2104" t="s">
        <v>1381</v>
      </c>
      <c r="D2104" s="15">
        <v>1900</v>
      </c>
      <c r="E2104" s="121">
        <v>1</v>
      </c>
      <c r="F2104" t="s">
        <v>439</v>
      </c>
      <c r="G2104" s="121">
        <v>91</v>
      </c>
      <c r="H2104" t="s">
        <v>389</v>
      </c>
      <c r="I2104" t="s">
        <v>489</v>
      </c>
      <c r="J2104" t="s">
        <v>434</v>
      </c>
      <c r="K2104" t="s">
        <v>435</v>
      </c>
      <c r="L2104" s="755" t="s">
        <v>194</v>
      </c>
      <c r="M2104" t="s">
        <v>40</v>
      </c>
      <c r="N2104" s="680">
        <f t="shared" ca="1" si="140"/>
        <v>0</v>
      </c>
      <c r="O2104" s="680">
        <f t="shared" ca="1" si="140"/>
        <v>0</v>
      </c>
      <c r="P2104" s="680">
        <f t="shared" ca="1" si="140"/>
        <v>0</v>
      </c>
      <c r="Q2104" s="680">
        <f t="shared" ca="1" si="140"/>
        <v>0</v>
      </c>
      <c r="R2104" s="680">
        <f t="shared" ca="1" si="140"/>
        <v>0</v>
      </c>
      <c r="S2104" t="str">
        <f t="shared" si="137"/>
        <v>ASRCMS202202</v>
      </c>
      <c r="T2104" s="957">
        <f t="shared" si="138"/>
        <v>45230</v>
      </c>
      <c r="U2104" t="str">
        <f t="shared" si="139"/>
        <v>Unaudited</v>
      </c>
    </row>
    <row r="2105" spans="1:21" x14ac:dyDescent="0.25">
      <c r="A2105" t="s">
        <v>438</v>
      </c>
      <c r="B2105" t="s">
        <v>1380</v>
      </c>
      <c r="C2105" t="s">
        <v>1381</v>
      </c>
      <c r="D2105" s="15">
        <v>1900</v>
      </c>
      <c r="E2105" s="121">
        <v>1</v>
      </c>
      <c r="F2105" t="s">
        <v>439</v>
      </c>
      <c r="G2105" s="121">
        <v>91</v>
      </c>
      <c r="H2105" t="s">
        <v>389</v>
      </c>
      <c r="I2105" t="s">
        <v>489</v>
      </c>
      <c r="J2105" t="s">
        <v>434</v>
      </c>
      <c r="K2105" t="s">
        <v>435</v>
      </c>
      <c r="L2105" s="755" t="s">
        <v>193</v>
      </c>
      <c r="M2105" t="s">
        <v>330</v>
      </c>
      <c r="N2105" s="680">
        <f t="shared" ca="1" si="140"/>
        <v>0</v>
      </c>
      <c r="O2105" s="680">
        <f t="shared" ca="1" si="140"/>
        <v>0</v>
      </c>
      <c r="P2105" s="680">
        <f t="shared" ca="1" si="140"/>
        <v>0</v>
      </c>
      <c r="Q2105" s="680">
        <f t="shared" ca="1" si="140"/>
        <v>0</v>
      </c>
      <c r="R2105" s="680">
        <f t="shared" ca="1" si="140"/>
        <v>0</v>
      </c>
      <c r="S2105" t="str">
        <f t="shared" si="137"/>
        <v>ASRCMS202202</v>
      </c>
      <c r="T2105" s="957">
        <f t="shared" si="138"/>
        <v>45230</v>
      </c>
      <c r="U2105" t="str">
        <f t="shared" si="139"/>
        <v>Unaudited</v>
      </c>
    </row>
    <row r="2106" spans="1:21" x14ac:dyDescent="0.25">
      <c r="A2106" t="s">
        <v>438</v>
      </c>
      <c r="B2106" t="s">
        <v>1380</v>
      </c>
      <c r="C2106" t="s">
        <v>1381</v>
      </c>
      <c r="D2106" s="15">
        <v>1900</v>
      </c>
      <c r="E2106" s="121">
        <v>1</v>
      </c>
      <c r="F2106" t="s">
        <v>439</v>
      </c>
      <c r="G2106" s="121">
        <v>91</v>
      </c>
      <c r="H2106" t="s">
        <v>389</v>
      </c>
      <c r="I2106" t="s">
        <v>489</v>
      </c>
      <c r="J2106" t="s">
        <v>451</v>
      </c>
      <c r="K2106" t="s">
        <v>436</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ASRCMS202202</v>
      </c>
      <c r="T2106" s="957">
        <f t="shared" si="138"/>
        <v>45230</v>
      </c>
      <c r="U2106" t="str">
        <f t="shared" si="139"/>
        <v>Unaudited</v>
      </c>
    </row>
    <row r="2107" spans="1:21" x14ac:dyDescent="0.25">
      <c r="A2107" t="s">
        <v>438</v>
      </c>
      <c r="B2107" t="s">
        <v>1380</v>
      </c>
      <c r="C2107" t="s">
        <v>1381</v>
      </c>
      <c r="D2107" s="15">
        <v>1900</v>
      </c>
      <c r="E2107" s="121">
        <v>1</v>
      </c>
      <c r="F2107" t="s">
        <v>439</v>
      </c>
      <c r="G2107" s="121">
        <v>91</v>
      </c>
      <c r="H2107" t="s">
        <v>389</v>
      </c>
      <c r="I2107" t="s">
        <v>489</v>
      </c>
      <c r="J2107" t="s">
        <v>451</v>
      </c>
      <c r="K2107" t="s">
        <v>436</v>
      </c>
      <c r="L2107" s="755" t="s">
        <v>80</v>
      </c>
      <c r="M2107" t="s">
        <v>98</v>
      </c>
      <c r="N2107" s="680">
        <f t="shared" ca="1" si="141"/>
        <v>0</v>
      </c>
      <c r="O2107" s="680">
        <f t="shared" ca="1" si="141"/>
        <v>0</v>
      </c>
      <c r="P2107" s="680">
        <f t="shared" ca="1" si="141"/>
        <v>0</v>
      </c>
      <c r="Q2107" s="680">
        <f t="shared" ca="1" si="141"/>
        <v>0</v>
      </c>
      <c r="R2107" s="680">
        <f t="shared" ca="1" si="141"/>
        <v>0</v>
      </c>
      <c r="S2107" t="str">
        <f t="shared" si="137"/>
        <v>ASRCMS202202</v>
      </c>
      <c r="T2107" s="957">
        <f t="shared" si="138"/>
        <v>45230</v>
      </c>
      <c r="U2107" t="str">
        <f t="shared" si="139"/>
        <v>Unaudited</v>
      </c>
    </row>
    <row r="2108" spans="1:21" x14ac:dyDescent="0.25">
      <c r="A2108" t="s">
        <v>438</v>
      </c>
      <c r="B2108" t="s">
        <v>1380</v>
      </c>
      <c r="C2108" t="s">
        <v>1381</v>
      </c>
      <c r="D2108" s="15">
        <v>1900</v>
      </c>
      <c r="E2108" s="121">
        <v>1</v>
      </c>
      <c r="F2108" t="s">
        <v>439</v>
      </c>
      <c r="G2108" s="121">
        <v>91</v>
      </c>
      <c r="H2108" t="s">
        <v>389</v>
      </c>
      <c r="I2108" t="s">
        <v>489</v>
      </c>
      <c r="J2108" t="s">
        <v>451</v>
      </c>
      <c r="K2108" t="s">
        <v>436</v>
      </c>
      <c r="L2108" s="755" t="s">
        <v>81</v>
      </c>
      <c r="M2108" t="s">
        <v>99</v>
      </c>
      <c r="N2108" s="680">
        <f t="shared" ca="1" si="141"/>
        <v>0</v>
      </c>
      <c r="O2108" s="680">
        <f t="shared" ca="1" si="141"/>
        <v>0</v>
      </c>
      <c r="P2108" s="680">
        <f t="shared" ca="1" si="141"/>
        <v>0</v>
      </c>
      <c r="Q2108" s="680">
        <f t="shared" ca="1" si="141"/>
        <v>0</v>
      </c>
      <c r="R2108" s="680">
        <f t="shared" ca="1" si="141"/>
        <v>0</v>
      </c>
      <c r="S2108" t="str">
        <f t="shared" si="137"/>
        <v>ASRCMS202202</v>
      </c>
      <c r="T2108" s="957">
        <f t="shared" si="138"/>
        <v>45230</v>
      </c>
      <c r="U2108" t="str">
        <f t="shared" si="139"/>
        <v>Unaudited</v>
      </c>
    </row>
    <row r="2109" spans="1:21" x14ac:dyDescent="0.25">
      <c r="A2109" t="s">
        <v>438</v>
      </c>
      <c r="B2109" t="s">
        <v>1380</v>
      </c>
      <c r="C2109" t="s">
        <v>1381</v>
      </c>
      <c r="D2109" s="15">
        <v>1900</v>
      </c>
      <c r="E2109" s="121">
        <v>1</v>
      </c>
      <c r="F2109" t="s">
        <v>439</v>
      </c>
      <c r="G2109" s="121">
        <v>91</v>
      </c>
      <c r="H2109" t="s">
        <v>389</v>
      </c>
      <c r="I2109" t="s">
        <v>489</v>
      </c>
      <c r="J2109" t="s">
        <v>451</v>
      </c>
      <c r="K2109" t="s">
        <v>436</v>
      </c>
      <c r="L2109" s="755" t="s">
        <v>82</v>
      </c>
      <c r="M2109" t="s">
        <v>100</v>
      </c>
      <c r="N2109" s="680">
        <f t="shared" ca="1" si="141"/>
        <v>0</v>
      </c>
      <c r="O2109" s="680">
        <f t="shared" ca="1" si="141"/>
        <v>0</v>
      </c>
      <c r="P2109" s="680">
        <f t="shared" ca="1" si="141"/>
        <v>0</v>
      </c>
      <c r="Q2109" s="680">
        <f t="shared" ca="1" si="141"/>
        <v>0</v>
      </c>
      <c r="R2109" s="680">
        <f t="shared" ca="1" si="141"/>
        <v>0</v>
      </c>
      <c r="S2109" t="str">
        <f t="shared" si="137"/>
        <v>ASRCMS202202</v>
      </c>
      <c r="T2109" s="957">
        <f t="shared" si="138"/>
        <v>45230</v>
      </c>
      <c r="U2109" t="str">
        <f t="shared" si="139"/>
        <v>Unaudited</v>
      </c>
    </row>
    <row r="2110" spans="1:21" x14ac:dyDescent="0.25">
      <c r="A2110" t="s">
        <v>438</v>
      </c>
      <c r="B2110" t="s">
        <v>1380</v>
      </c>
      <c r="C2110" t="s">
        <v>1381</v>
      </c>
      <c r="D2110" s="15">
        <v>1900</v>
      </c>
      <c r="E2110" s="121">
        <v>1</v>
      </c>
      <c r="F2110" t="s">
        <v>439</v>
      </c>
      <c r="G2110" s="121">
        <v>91</v>
      </c>
      <c r="H2110" t="s">
        <v>389</v>
      </c>
      <c r="I2110" t="s">
        <v>489</v>
      </c>
      <c r="J2110" t="s">
        <v>451</v>
      </c>
      <c r="K2110" t="s">
        <v>436</v>
      </c>
      <c r="L2110" s="755" t="s">
        <v>217</v>
      </c>
      <c r="M2110" t="s">
        <v>101</v>
      </c>
      <c r="N2110" s="680">
        <f t="shared" ca="1" si="141"/>
        <v>0</v>
      </c>
      <c r="O2110" s="680">
        <f t="shared" ca="1" si="141"/>
        <v>0</v>
      </c>
      <c r="P2110" s="680">
        <f t="shared" ca="1" si="141"/>
        <v>0</v>
      </c>
      <c r="Q2110" s="680">
        <f t="shared" ca="1" si="141"/>
        <v>0</v>
      </c>
      <c r="R2110" s="680">
        <f t="shared" ca="1" si="141"/>
        <v>0</v>
      </c>
      <c r="S2110" t="str">
        <f t="shared" si="137"/>
        <v>ASRCMS202202</v>
      </c>
      <c r="T2110" s="957">
        <f t="shared" si="138"/>
        <v>45230</v>
      </c>
      <c r="U2110" t="str">
        <f t="shared" si="139"/>
        <v>Unaudited</v>
      </c>
    </row>
    <row r="2111" spans="1:21" x14ac:dyDescent="0.25">
      <c r="A2111" t="s">
        <v>438</v>
      </c>
      <c r="B2111" t="s">
        <v>1380</v>
      </c>
      <c r="C2111" t="s">
        <v>1381</v>
      </c>
      <c r="D2111" s="15">
        <v>1900</v>
      </c>
      <c r="E2111" s="121">
        <v>1</v>
      </c>
      <c r="F2111" t="s">
        <v>439</v>
      </c>
      <c r="G2111" s="121">
        <v>91</v>
      </c>
      <c r="H2111" t="s">
        <v>389</v>
      </c>
      <c r="I2111" t="s">
        <v>489</v>
      </c>
      <c r="J2111" t="s">
        <v>451</v>
      </c>
      <c r="K2111" t="s">
        <v>436</v>
      </c>
      <c r="L2111" s="755" t="s">
        <v>216</v>
      </c>
      <c r="M2111" t="s">
        <v>28</v>
      </c>
      <c r="N2111" s="680">
        <f t="shared" ca="1" si="141"/>
        <v>0</v>
      </c>
      <c r="O2111" s="680">
        <f t="shared" ca="1" si="141"/>
        <v>0</v>
      </c>
      <c r="P2111" s="680">
        <f t="shared" ca="1" si="141"/>
        <v>0</v>
      </c>
      <c r="Q2111" s="680">
        <f t="shared" ca="1" si="141"/>
        <v>0</v>
      </c>
      <c r="R2111" s="680">
        <f t="shared" ca="1" si="141"/>
        <v>0</v>
      </c>
      <c r="S2111" t="str">
        <f t="shared" si="137"/>
        <v>ASRCMS202202</v>
      </c>
      <c r="T2111" s="957">
        <f t="shared" si="138"/>
        <v>45230</v>
      </c>
      <c r="U2111" t="str">
        <f t="shared" si="139"/>
        <v>Unaudited</v>
      </c>
    </row>
    <row r="2112" spans="1:21" x14ac:dyDescent="0.25">
      <c r="A2112" t="s">
        <v>438</v>
      </c>
      <c r="B2112" t="s">
        <v>1380</v>
      </c>
      <c r="C2112" t="s">
        <v>1381</v>
      </c>
      <c r="D2112" s="15">
        <v>1900</v>
      </c>
      <c r="E2112" s="121">
        <v>1</v>
      </c>
      <c r="F2112" t="s">
        <v>439</v>
      </c>
      <c r="G2112" s="121">
        <v>91</v>
      </c>
      <c r="H2112" t="s">
        <v>389</v>
      </c>
      <c r="I2112" t="s">
        <v>489</v>
      </c>
      <c r="J2112" t="s">
        <v>437</v>
      </c>
      <c r="K2112" t="s">
        <v>437</v>
      </c>
      <c r="L2112" s="755" t="s">
        <v>84</v>
      </c>
      <c r="M2112" t="s">
        <v>328</v>
      </c>
      <c r="N2112" s="680">
        <f t="shared" ca="1" si="141"/>
        <v>0</v>
      </c>
      <c r="O2112" s="680">
        <f t="shared" ca="1" si="141"/>
        <v>0</v>
      </c>
      <c r="P2112" s="680">
        <f t="shared" ca="1" si="141"/>
        <v>0</v>
      </c>
      <c r="Q2112" s="680">
        <f t="shared" ca="1" si="141"/>
        <v>0</v>
      </c>
      <c r="R2112" s="680">
        <f t="shared" ca="1" si="141"/>
        <v>0</v>
      </c>
      <c r="S2112" t="str">
        <f t="shared" si="137"/>
        <v>ASRCMS202202</v>
      </c>
      <c r="T2112" s="957">
        <f t="shared" si="138"/>
        <v>45230</v>
      </c>
      <c r="U2112" t="str">
        <f t="shared" si="139"/>
        <v>Unaudited</v>
      </c>
    </row>
    <row r="2113" spans="1:21" x14ac:dyDescent="0.25">
      <c r="A2113" t="s">
        <v>438</v>
      </c>
      <c r="B2113" t="s">
        <v>1380</v>
      </c>
      <c r="C2113" t="s">
        <v>1381</v>
      </c>
      <c r="D2113" s="15">
        <v>1900</v>
      </c>
      <c r="E2113" s="121">
        <v>1</v>
      </c>
      <c r="F2113" t="s">
        <v>439</v>
      </c>
      <c r="G2113" s="121">
        <v>91</v>
      </c>
      <c r="H2113" t="s">
        <v>389</v>
      </c>
      <c r="I2113" t="s">
        <v>489</v>
      </c>
      <c r="J2113" t="s">
        <v>437</v>
      </c>
      <c r="K2113" t="s">
        <v>437</v>
      </c>
      <c r="L2113" s="755" t="s">
        <v>85</v>
      </c>
      <c r="M2113" t="s">
        <v>326</v>
      </c>
      <c r="N2113" s="680">
        <f t="shared" ca="1" si="141"/>
        <v>0</v>
      </c>
      <c r="O2113" s="680">
        <f t="shared" ca="1" si="141"/>
        <v>0</v>
      </c>
      <c r="P2113" s="680">
        <f t="shared" ca="1" si="141"/>
        <v>0</v>
      </c>
      <c r="Q2113" s="680">
        <f t="shared" ca="1" si="141"/>
        <v>0</v>
      </c>
      <c r="R2113" s="680">
        <f t="shared" ca="1" si="141"/>
        <v>0</v>
      </c>
      <c r="S2113" t="str">
        <f t="shared" si="137"/>
        <v>ASRCMS202202</v>
      </c>
      <c r="T2113" s="957">
        <f t="shared" si="138"/>
        <v>45230</v>
      </c>
      <c r="U2113" t="str">
        <f t="shared" si="139"/>
        <v>Unaudited</v>
      </c>
    </row>
    <row r="2114" spans="1:21" x14ac:dyDescent="0.25">
      <c r="A2114" t="s">
        <v>438</v>
      </c>
      <c r="B2114" t="s">
        <v>1380</v>
      </c>
      <c r="C2114" t="s">
        <v>1381</v>
      </c>
      <c r="D2114" s="15">
        <v>1900</v>
      </c>
      <c r="E2114" s="121">
        <v>1</v>
      </c>
      <c r="F2114" t="s">
        <v>439</v>
      </c>
      <c r="G2114" s="121">
        <v>91</v>
      </c>
      <c r="H2114" t="s">
        <v>389</v>
      </c>
      <c r="I2114" t="s">
        <v>489</v>
      </c>
      <c r="J2114" t="s">
        <v>437</v>
      </c>
      <c r="K2114" t="s">
        <v>437</v>
      </c>
      <c r="L2114" s="755" t="s">
        <v>86</v>
      </c>
      <c r="M2114" t="s">
        <v>495</v>
      </c>
      <c r="N2114" s="680">
        <f t="shared" ca="1" si="141"/>
        <v>0</v>
      </c>
      <c r="O2114" s="680">
        <f t="shared" ca="1" si="141"/>
        <v>0</v>
      </c>
      <c r="P2114" s="680">
        <f t="shared" ca="1" si="141"/>
        <v>0</v>
      </c>
      <c r="Q2114" s="680">
        <f t="shared" ca="1" si="141"/>
        <v>0</v>
      </c>
      <c r="R2114" s="680">
        <f t="shared" ca="1" si="141"/>
        <v>0</v>
      </c>
      <c r="S2114" t="str">
        <f t="shared" ref="S2114:S2177" si="142">file_name</f>
        <v>ASRCMS202202</v>
      </c>
      <c r="T2114" s="957">
        <f t="shared" ref="T2114:T2177" si="143">file_date</f>
        <v>45230</v>
      </c>
      <c r="U2114" t="str">
        <f t="shared" ref="U2114:U2177" si="144">status</f>
        <v>Unaudited</v>
      </c>
    </row>
    <row r="2115" spans="1:21" x14ac:dyDescent="0.25">
      <c r="A2115" t="s">
        <v>438</v>
      </c>
      <c r="B2115" t="s">
        <v>1380</v>
      </c>
      <c r="C2115" t="s">
        <v>1381</v>
      </c>
      <c r="D2115" s="15">
        <v>1900</v>
      </c>
      <c r="E2115" s="121">
        <v>1</v>
      </c>
      <c r="F2115" t="s">
        <v>439</v>
      </c>
      <c r="G2115" s="121">
        <v>91</v>
      </c>
      <c r="H2115" t="s">
        <v>389</v>
      </c>
      <c r="I2115" t="s">
        <v>489</v>
      </c>
      <c r="J2115" t="s">
        <v>437</v>
      </c>
      <c r="K2115" t="s">
        <v>437</v>
      </c>
      <c r="L2115" s="755" t="s">
        <v>87</v>
      </c>
      <c r="M2115" t="s">
        <v>496</v>
      </c>
      <c r="N2115" s="680">
        <f t="shared" ca="1" si="141"/>
        <v>0</v>
      </c>
      <c r="O2115" s="680">
        <f t="shared" ca="1" si="141"/>
        <v>0</v>
      </c>
      <c r="P2115" s="680">
        <f t="shared" ca="1" si="141"/>
        <v>0</v>
      </c>
      <c r="Q2115" s="680">
        <f t="shared" ca="1" si="141"/>
        <v>0</v>
      </c>
      <c r="R2115" s="680">
        <f t="shared" ca="1" si="141"/>
        <v>0</v>
      </c>
      <c r="S2115" t="str">
        <f t="shared" si="142"/>
        <v>ASRCMS202202</v>
      </c>
      <c r="T2115" s="957">
        <f t="shared" si="143"/>
        <v>45230</v>
      </c>
      <c r="U2115" t="str">
        <f t="shared" si="144"/>
        <v>Unaudited</v>
      </c>
    </row>
    <row r="2116" spans="1:21" x14ac:dyDescent="0.25">
      <c r="A2116" t="s">
        <v>438</v>
      </c>
      <c r="B2116" t="s">
        <v>1380</v>
      </c>
      <c r="C2116" t="s">
        <v>1381</v>
      </c>
      <c r="D2116" s="15">
        <v>1900</v>
      </c>
      <c r="E2116" s="121">
        <v>1</v>
      </c>
      <c r="F2116" t="s">
        <v>439</v>
      </c>
      <c r="G2116" s="121">
        <v>91</v>
      </c>
      <c r="H2116" t="s">
        <v>389</v>
      </c>
      <c r="I2116" t="s">
        <v>489</v>
      </c>
      <c r="J2116" t="s">
        <v>437</v>
      </c>
      <c r="K2116" t="s">
        <v>437</v>
      </c>
      <c r="L2116" s="755" t="s">
        <v>214</v>
      </c>
      <c r="M2116" t="s">
        <v>497</v>
      </c>
      <c r="N2116" s="680">
        <f t="shared" ca="1" si="141"/>
        <v>0</v>
      </c>
      <c r="O2116" s="680">
        <f t="shared" ca="1" si="141"/>
        <v>0</v>
      </c>
      <c r="P2116" s="680">
        <f t="shared" ca="1" si="141"/>
        <v>0</v>
      </c>
      <c r="Q2116" s="680">
        <f t="shared" ca="1" si="141"/>
        <v>0</v>
      </c>
      <c r="R2116" s="680">
        <f t="shared" ca="1" si="141"/>
        <v>0</v>
      </c>
      <c r="S2116" t="str">
        <f t="shared" si="142"/>
        <v>ASRCMS202202</v>
      </c>
      <c r="T2116" s="957">
        <f t="shared" si="143"/>
        <v>45230</v>
      </c>
      <c r="U2116" t="str">
        <f t="shared" si="144"/>
        <v>Unaudited</v>
      </c>
    </row>
    <row r="2117" spans="1:21" x14ac:dyDescent="0.25">
      <c r="A2117" t="s">
        <v>438</v>
      </c>
      <c r="B2117" t="s">
        <v>1380</v>
      </c>
      <c r="C2117" t="s">
        <v>1381</v>
      </c>
      <c r="D2117" s="15">
        <v>1900</v>
      </c>
      <c r="E2117" s="121">
        <v>1</v>
      </c>
      <c r="F2117" t="s">
        <v>439</v>
      </c>
      <c r="G2117" s="121">
        <v>91</v>
      </c>
      <c r="H2117" t="s">
        <v>389</v>
      </c>
      <c r="I2117" t="s">
        <v>490</v>
      </c>
      <c r="J2117" t="s">
        <v>26</v>
      </c>
      <c r="K2117" t="s">
        <v>26</v>
      </c>
      <c r="L2117" s="755" t="s">
        <v>205</v>
      </c>
      <c r="M2117" t="s">
        <v>26</v>
      </c>
      <c r="N2117" s="680">
        <f t="shared" ca="1" si="141"/>
        <v>0</v>
      </c>
      <c r="O2117" s="680">
        <f t="shared" ca="1" si="141"/>
        <v>0</v>
      </c>
      <c r="P2117" s="680">
        <f t="shared" ca="1" si="141"/>
        <v>0</v>
      </c>
      <c r="Q2117" s="680">
        <f t="shared" ca="1" si="141"/>
        <v>0</v>
      </c>
      <c r="R2117" s="680">
        <f t="shared" ca="1" si="141"/>
        <v>0</v>
      </c>
      <c r="S2117" t="str">
        <f t="shared" si="142"/>
        <v>ASRCMS202202</v>
      </c>
      <c r="T2117" s="957">
        <f t="shared" si="143"/>
        <v>45230</v>
      </c>
      <c r="U2117" t="str">
        <f t="shared" si="144"/>
        <v>Unaudited</v>
      </c>
    </row>
    <row r="2118" spans="1:21" x14ac:dyDescent="0.25">
      <c r="A2118" t="s">
        <v>438</v>
      </c>
      <c r="B2118" t="s">
        <v>1380</v>
      </c>
      <c r="C2118" t="s">
        <v>1381</v>
      </c>
      <c r="D2118" s="15">
        <v>1900</v>
      </c>
      <c r="E2118" s="121">
        <v>1</v>
      </c>
      <c r="F2118" t="s">
        <v>440</v>
      </c>
      <c r="G2118" s="121">
        <v>182</v>
      </c>
      <c r="H2118" t="s">
        <v>389</v>
      </c>
      <c r="I2118" t="s">
        <v>433</v>
      </c>
      <c r="J2118" t="s">
        <v>433</v>
      </c>
      <c r="K2118" t="s">
        <v>433</v>
      </c>
      <c r="M2118" t="s">
        <v>433</v>
      </c>
      <c r="N2118" s="680">
        <f t="shared" ca="1" si="141"/>
        <v>0</v>
      </c>
      <c r="O2118" s="680">
        <f t="shared" ca="1" si="141"/>
        <v>0</v>
      </c>
      <c r="P2118" s="680">
        <f t="shared" ca="1" si="141"/>
        <v>0</v>
      </c>
      <c r="Q2118" s="680">
        <f t="shared" ca="1" si="141"/>
        <v>0</v>
      </c>
      <c r="R2118" s="680">
        <f t="shared" ca="1" si="141"/>
        <v>0</v>
      </c>
      <c r="S2118" t="str">
        <f t="shared" si="142"/>
        <v>ASRCMS202202</v>
      </c>
      <c r="T2118" s="957">
        <f t="shared" si="143"/>
        <v>45230</v>
      </c>
      <c r="U2118" t="str">
        <f t="shared" si="144"/>
        <v>Unaudited</v>
      </c>
    </row>
    <row r="2119" spans="1:21" x14ac:dyDescent="0.25">
      <c r="A2119" t="s">
        <v>438</v>
      </c>
      <c r="B2119" t="s">
        <v>1380</v>
      </c>
      <c r="C2119" t="s">
        <v>1381</v>
      </c>
      <c r="D2119" s="15">
        <v>1900</v>
      </c>
      <c r="E2119" s="121">
        <v>1</v>
      </c>
      <c r="F2119" t="s">
        <v>440</v>
      </c>
      <c r="G2119" s="121">
        <v>182</v>
      </c>
      <c r="H2119" t="s">
        <v>389</v>
      </c>
      <c r="I2119" t="s">
        <v>488</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ASRCMS202202</v>
      </c>
      <c r="T2119" s="957">
        <f t="shared" si="143"/>
        <v>45230</v>
      </c>
      <c r="U2119" t="str">
        <f t="shared" si="144"/>
        <v>Unaudited</v>
      </c>
    </row>
    <row r="2120" spans="1:21" x14ac:dyDescent="0.25">
      <c r="A2120" t="s">
        <v>438</v>
      </c>
      <c r="B2120" t="s">
        <v>1380</v>
      </c>
      <c r="C2120" t="s">
        <v>1381</v>
      </c>
      <c r="D2120" s="15">
        <v>1900</v>
      </c>
      <c r="E2120" s="121">
        <v>1</v>
      </c>
      <c r="F2120" t="s">
        <v>440</v>
      </c>
      <c r="G2120" s="121">
        <v>182</v>
      </c>
      <c r="H2120" t="s">
        <v>389</v>
      </c>
      <c r="I2120" t="s">
        <v>488</v>
      </c>
      <c r="J2120" t="s">
        <v>12</v>
      </c>
      <c r="K2120" t="s">
        <v>223</v>
      </c>
      <c r="L2120" s="755">
        <v>1.2</v>
      </c>
      <c r="M2120" t="s">
        <v>223</v>
      </c>
      <c r="N2120" s="680">
        <f t="shared" ca="1" si="141"/>
        <v>0</v>
      </c>
      <c r="O2120" s="680">
        <f t="shared" ca="1" si="141"/>
        <v>0</v>
      </c>
      <c r="P2120" s="680">
        <f t="shared" ca="1" si="141"/>
        <v>0</v>
      </c>
      <c r="Q2120" s="680">
        <f t="shared" ca="1" si="141"/>
        <v>0</v>
      </c>
      <c r="R2120" s="680">
        <f t="shared" ca="1" si="141"/>
        <v>0</v>
      </c>
      <c r="S2120" t="str">
        <f t="shared" si="142"/>
        <v>ASRCMS202202</v>
      </c>
      <c r="T2120" s="957">
        <f t="shared" si="143"/>
        <v>45230</v>
      </c>
      <c r="U2120" t="str">
        <f t="shared" si="144"/>
        <v>Unaudited</v>
      </c>
    </row>
    <row r="2121" spans="1:21" x14ac:dyDescent="0.25">
      <c r="A2121" t="s">
        <v>438</v>
      </c>
      <c r="B2121" t="s">
        <v>1380</v>
      </c>
      <c r="C2121" t="s">
        <v>1381</v>
      </c>
      <c r="D2121" s="15">
        <v>1900</v>
      </c>
      <c r="E2121" s="121">
        <v>1</v>
      </c>
      <c r="F2121" t="s">
        <v>440</v>
      </c>
      <c r="G2121" s="121">
        <v>182</v>
      </c>
      <c r="H2121" t="s">
        <v>389</v>
      </c>
      <c r="I2121" t="s">
        <v>488</v>
      </c>
      <c r="J2121" t="s">
        <v>12</v>
      </c>
      <c r="K2121" t="s">
        <v>1318</v>
      </c>
      <c r="L2121" s="755" t="s">
        <v>1314</v>
      </c>
      <c r="M2121" t="s">
        <v>1318</v>
      </c>
      <c r="N2121" s="680">
        <f t="shared" ca="1" si="141"/>
        <v>0</v>
      </c>
      <c r="O2121" s="680">
        <f t="shared" ca="1" si="141"/>
        <v>0</v>
      </c>
      <c r="P2121" s="680">
        <f t="shared" ca="1" si="141"/>
        <v>0</v>
      </c>
      <c r="Q2121" s="680">
        <f t="shared" ca="1" si="141"/>
        <v>0</v>
      </c>
      <c r="R2121" s="680">
        <f t="shared" ca="1" si="141"/>
        <v>0</v>
      </c>
      <c r="S2121" t="str">
        <f t="shared" si="142"/>
        <v>ASRCMS202202</v>
      </c>
      <c r="T2121" s="957">
        <f t="shared" si="143"/>
        <v>45230</v>
      </c>
      <c r="U2121" t="str">
        <f t="shared" si="144"/>
        <v>Unaudited</v>
      </c>
    </row>
    <row r="2122" spans="1:21" x14ac:dyDescent="0.25">
      <c r="A2122" t="s">
        <v>438</v>
      </c>
      <c r="B2122" t="s">
        <v>1380</v>
      </c>
      <c r="C2122" t="s">
        <v>1381</v>
      </c>
      <c r="D2122" s="15">
        <v>1900</v>
      </c>
      <c r="E2122" s="121">
        <v>1</v>
      </c>
      <c r="F2122" t="s">
        <v>440</v>
      </c>
      <c r="G2122" s="121">
        <v>182</v>
      </c>
      <c r="H2122" t="s">
        <v>389</v>
      </c>
      <c r="I2122" t="s">
        <v>488</v>
      </c>
      <c r="J2122" t="s">
        <v>12</v>
      </c>
      <c r="K2122" t="s">
        <v>1320</v>
      </c>
      <c r="L2122" s="755" t="s">
        <v>1319</v>
      </c>
      <c r="M2122" t="s">
        <v>1320</v>
      </c>
      <c r="N2122" s="680">
        <f t="shared" ca="1" si="141"/>
        <v>0</v>
      </c>
      <c r="O2122" s="680">
        <f t="shared" ca="1" si="141"/>
        <v>0</v>
      </c>
      <c r="P2122" s="680">
        <f t="shared" ca="1" si="141"/>
        <v>0</v>
      </c>
      <c r="Q2122" s="680">
        <f t="shared" ca="1" si="141"/>
        <v>0</v>
      </c>
      <c r="R2122" s="680">
        <f t="shared" ca="1" si="141"/>
        <v>0</v>
      </c>
      <c r="S2122" t="str">
        <f t="shared" si="142"/>
        <v>ASRCMS202202</v>
      </c>
      <c r="T2122" s="957">
        <f t="shared" si="143"/>
        <v>45230</v>
      </c>
      <c r="U2122" t="str">
        <f t="shared" si="144"/>
        <v>Unaudited</v>
      </c>
    </row>
    <row r="2123" spans="1:21" x14ac:dyDescent="0.25">
      <c r="A2123" t="s">
        <v>438</v>
      </c>
      <c r="B2123" t="s">
        <v>1380</v>
      </c>
      <c r="C2123" t="s">
        <v>1381</v>
      </c>
      <c r="D2123" s="15">
        <v>1900</v>
      </c>
      <c r="E2123" s="121">
        <v>1</v>
      </c>
      <c r="F2123" t="s">
        <v>440</v>
      </c>
      <c r="G2123" s="121">
        <v>182</v>
      </c>
      <c r="H2123" t="s">
        <v>389</v>
      </c>
      <c r="I2123" t="s">
        <v>488</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ASRCMS202202</v>
      </c>
      <c r="T2123" s="957">
        <f t="shared" si="143"/>
        <v>45230</v>
      </c>
      <c r="U2123" t="str">
        <f t="shared" si="144"/>
        <v>Unaudited</v>
      </c>
    </row>
    <row r="2124" spans="1:21" x14ac:dyDescent="0.25">
      <c r="A2124" t="s">
        <v>438</v>
      </c>
      <c r="B2124" t="s">
        <v>1380</v>
      </c>
      <c r="C2124" t="s">
        <v>1381</v>
      </c>
      <c r="D2124" s="15">
        <v>1900</v>
      </c>
      <c r="E2124" s="121">
        <v>1</v>
      </c>
      <c r="F2124" t="s">
        <v>440</v>
      </c>
      <c r="G2124" s="121">
        <v>182</v>
      </c>
      <c r="H2124" t="s">
        <v>389</v>
      </c>
      <c r="I2124" t="s">
        <v>489</v>
      </c>
      <c r="J2124" t="s">
        <v>434</v>
      </c>
      <c r="K2124" t="s">
        <v>791</v>
      </c>
      <c r="L2124" s="755">
        <v>2.1</v>
      </c>
      <c r="M2124" t="s">
        <v>726</v>
      </c>
      <c r="N2124" s="680">
        <f t="shared" ca="1" si="141"/>
        <v>0</v>
      </c>
      <c r="O2124" s="680">
        <f t="shared" ca="1" si="141"/>
        <v>0</v>
      </c>
      <c r="P2124" s="680">
        <f t="shared" ca="1" si="141"/>
        <v>0</v>
      </c>
      <c r="Q2124" s="680">
        <f t="shared" ca="1" si="141"/>
        <v>0</v>
      </c>
      <c r="R2124" s="680">
        <f t="shared" ca="1" si="141"/>
        <v>0</v>
      </c>
      <c r="S2124" t="str">
        <f t="shared" si="142"/>
        <v>ASRCMS202202</v>
      </c>
      <c r="T2124" s="957">
        <f t="shared" si="143"/>
        <v>45230</v>
      </c>
      <c r="U2124" t="str">
        <f t="shared" si="144"/>
        <v>Unaudited</v>
      </c>
    </row>
    <row r="2125" spans="1:21" x14ac:dyDescent="0.25">
      <c r="A2125" t="s">
        <v>438</v>
      </c>
      <c r="B2125" t="s">
        <v>1380</v>
      </c>
      <c r="C2125" t="s">
        <v>1381</v>
      </c>
      <c r="D2125" s="15">
        <v>1900</v>
      </c>
      <c r="E2125" s="121">
        <v>1</v>
      </c>
      <c r="F2125" t="s">
        <v>440</v>
      </c>
      <c r="G2125" s="121">
        <v>182</v>
      </c>
      <c r="H2125" t="s">
        <v>389</v>
      </c>
      <c r="I2125" t="s">
        <v>489</v>
      </c>
      <c r="J2125" t="s">
        <v>434</v>
      </c>
      <c r="K2125" t="s">
        <v>791</v>
      </c>
      <c r="L2125" s="755">
        <v>2.2000000000000002</v>
      </c>
      <c r="M2125" t="s">
        <v>727</v>
      </c>
      <c r="N2125" s="680">
        <f t="shared" ca="1" si="141"/>
        <v>0</v>
      </c>
      <c r="O2125" s="680">
        <f t="shared" ca="1" si="141"/>
        <v>0</v>
      </c>
      <c r="P2125" s="680">
        <f t="shared" ca="1" si="141"/>
        <v>0</v>
      </c>
      <c r="Q2125" s="680">
        <f t="shared" ca="1" si="141"/>
        <v>0</v>
      </c>
      <c r="R2125" s="680">
        <f t="shared" ca="1" si="141"/>
        <v>0</v>
      </c>
      <c r="S2125" t="str">
        <f t="shared" si="142"/>
        <v>ASRCMS202202</v>
      </c>
      <c r="T2125" s="957">
        <f t="shared" si="143"/>
        <v>45230</v>
      </c>
      <c r="U2125" t="str">
        <f t="shared" si="144"/>
        <v>Unaudited</v>
      </c>
    </row>
    <row r="2126" spans="1:21" x14ac:dyDescent="0.25">
      <c r="A2126" t="s">
        <v>438</v>
      </c>
      <c r="B2126" t="s">
        <v>1380</v>
      </c>
      <c r="C2126" t="s">
        <v>1381</v>
      </c>
      <c r="D2126" s="15">
        <v>1900</v>
      </c>
      <c r="E2126" s="121">
        <v>1</v>
      </c>
      <c r="F2126" t="s">
        <v>440</v>
      </c>
      <c r="G2126" s="121">
        <v>182</v>
      </c>
      <c r="H2126" t="s">
        <v>389</v>
      </c>
      <c r="I2126" t="s">
        <v>489</v>
      </c>
      <c r="J2126" t="s">
        <v>434</v>
      </c>
      <c r="K2126" t="s">
        <v>791</v>
      </c>
      <c r="L2126" s="755">
        <v>2.2999999999999998</v>
      </c>
      <c r="M2126" t="s">
        <v>728</v>
      </c>
      <c r="N2126" s="680">
        <f t="shared" ca="1" si="141"/>
        <v>0</v>
      </c>
      <c r="O2126" s="680">
        <f t="shared" ca="1" si="141"/>
        <v>0</v>
      </c>
      <c r="P2126" s="680">
        <f t="shared" ca="1" si="141"/>
        <v>0</v>
      </c>
      <c r="Q2126" s="680">
        <f t="shared" ca="1" si="141"/>
        <v>0</v>
      </c>
      <c r="R2126" s="680">
        <f t="shared" ca="1" si="141"/>
        <v>0</v>
      </c>
      <c r="S2126" t="str">
        <f t="shared" si="142"/>
        <v>ASRCMS202202</v>
      </c>
      <c r="T2126" s="957">
        <f t="shared" si="143"/>
        <v>45230</v>
      </c>
      <c r="U2126" t="str">
        <f t="shared" si="144"/>
        <v>Unaudited</v>
      </c>
    </row>
    <row r="2127" spans="1:21" x14ac:dyDescent="0.25">
      <c r="A2127" t="s">
        <v>438</v>
      </c>
      <c r="B2127" t="s">
        <v>1380</v>
      </c>
      <c r="C2127" t="s">
        <v>1381</v>
      </c>
      <c r="D2127" s="15">
        <v>1900</v>
      </c>
      <c r="E2127" s="121">
        <v>1</v>
      </c>
      <c r="F2127" t="s">
        <v>440</v>
      </c>
      <c r="G2127" s="121">
        <v>182</v>
      </c>
      <c r="H2127" t="s">
        <v>389</v>
      </c>
      <c r="I2127" t="s">
        <v>489</v>
      </c>
      <c r="J2127" t="s">
        <v>434</v>
      </c>
      <c r="K2127" t="s">
        <v>791</v>
      </c>
      <c r="L2127" s="755">
        <v>2.4</v>
      </c>
      <c r="M2127" t="s">
        <v>729</v>
      </c>
      <c r="N2127" s="680">
        <f t="shared" ca="1" si="141"/>
        <v>0</v>
      </c>
      <c r="O2127" s="680">
        <f t="shared" ca="1" si="141"/>
        <v>0</v>
      </c>
      <c r="P2127" s="680">
        <f t="shared" ca="1" si="141"/>
        <v>0</v>
      </c>
      <c r="Q2127" s="680">
        <f t="shared" ca="1" si="141"/>
        <v>0</v>
      </c>
      <c r="R2127" s="680">
        <f t="shared" ca="1" si="141"/>
        <v>0</v>
      </c>
      <c r="S2127" t="str">
        <f t="shared" si="142"/>
        <v>ASRCMS202202</v>
      </c>
      <c r="T2127" s="957">
        <f t="shared" si="143"/>
        <v>45230</v>
      </c>
      <c r="U2127" t="str">
        <f t="shared" si="144"/>
        <v>Unaudited</v>
      </c>
    </row>
    <row r="2128" spans="1:21" x14ac:dyDescent="0.25">
      <c r="A2128" t="s">
        <v>438</v>
      </c>
      <c r="B2128" t="s">
        <v>1380</v>
      </c>
      <c r="C2128" t="s">
        <v>1381</v>
      </c>
      <c r="D2128" s="15">
        <v>1900</v>
      </c>
      <c r="E2128" s="121">
        <v>1</v>
      </c>
      <c r="F2128" t="s">
        <v>440</v>
      </c>
      <c r="G2128" s="121">
        <v>182</v>
      </c>
      <c r="H2128" t="s">
        <v>389</v>
      </c>
      <c r="I2128" t="s">
        <v>489</v>
      </c>
      <c r="J2128" t="s">
        <v>434</v>
      </c>
      <c r="K2128" t="s">
        <v>791</v>
      </c>
      <c r="L2128" s="755">
        <v>2.5</v>
      </c>
      <c r="M2128" t="s">
        <v>771</v>
      </c>
      <c r="N2128" s="680">
        <f t="shared" ca="1" si="141"/>
        <v>0</v>
      </c>
      <c r="O2128" s="680">
        <f t="shared" ca="1" si="141"/>
        <v>0</v>
      </c>
      <c r="P2128" s="680">
        <f t="shared" ca="1" si="141"/>
        <v>0</v>
      </c>
      <c r="Q2128" s="680">
        <f t="shared" ca="1" si="141"/>
        <v>0</v>
      </c>
      <c r="R2128" s="680">
        <f t="shared" ca="1" si="141"/>
        <v>0</v>
      </c>
      <c r="S2128" t="str">
        <f t="shared" si="142"/>
        <v>ASRCMS202202</v>
      </c>
      <c r="T2128" s="957">
        <f t="shared" si="143"/>
        <v>45230</v>
      </c>
      <c r="U2128" t="str">
        <f t="shared" si="144"/>
        <v>Unaudited</v>
      </c>
    </row>
    <row r="2129" spans="1:21" x14ac:dyDescent="0.25">
      <c r="A2129" t="s">
        <v>438</v>
      </c>
      <c r="B2129" t="s">
        <v>1380</v>
      </c>
      <c r="C2129" t="s">
        <v>1381</v>
      </c>
      <c r="D2129" s="15">
        <v>1900</v>
      </c>
      <c r="E2129" s="121">
        <v>1</v>
      </c>
      <c r="F2129" t="s">
        <v>440</v>
      </c>
      <c r="G2129" s="121">
        <v>182</v>
      </c>
      <c r="H2129" t="s">
        <v>389</v>
      </c>
      <c r="I2129" t="s">
        <v>489</v>
      </c>
      <c r="J2129" t="s">
        <v>434</v>
      </c>
      <c r="K2129" t="s">
        <v>791</v>
      </c>
      <c r="L2129" s="755">
        <v>2.6</v>
      </c>
      <c r="M2129" t="s">
        <v>187</v>
      </c>
      <c r="N2129" s="680">
        <f t="shared" ca="1" si="141"/>
        <v>0</v>
      </c>
      <c r="O2129" s="680">
        <f t="shared" ca="1" si="141"/>
        <v>0</v>
      </c>
      <c r="P2129" s="680">
        <f t="shared" ca="1" si="141"/>
        <v>0</v>
      </c>
      <c r="Q2129" s="680">
        <f t="shared" ca="1" si="141"/>
        <v>0</v>
      </c>
      <c r="R2129" s="680">
        <f t="shared" ca="1" si="141"/>
        <v>0</v>
      </c>
      <c r="S2129" t="str">
        <f t="shared" si="142"/>
        <v>ASRCMS202202</v>
      </c>
      <c r="T2129" s="957">
        <f t="shared" si="143"/>
        <v>45230</v>
      </c>
      <c r="U2129" t="str">
        <f t="shared" si="144"/>
        <v>Unaudited</v>
      </c>
    </row>
    <row r="2130" spans="1:21" x14ac:dyDescent="0.25">
      <c r="A2130" t="s">
        <v>438</v>
      </c>
      <c r="B2130" t="s">
        <v>1380</v>
      </c>
      <c r="C2130" t="s">
        <v>1381</v>
      </c>
      <c r="D2130" s="15">
        <v>1900</v>
      </c>
      <c r="E2130" s="121">
        <v>1</v>
      </c>
      <c r="F2130" t="s">
        <v>440</v>
      </c>
      <c r="G2130" s="121">
        <v>182</v>
      </c>
      <c r="H2130" t="s">
        <v>389</v>
      </c>
      <c r="I2130" t="s">
        <v>489</v>
      </c>
      <c r="J2130" t="s">
        <v>434</v>
      </c>
      <c r="K2130" t="s">
        <v>791</v>
      </c>
      <c r="L2130" s="755">
        <v>2.7</v>
      </c>
      <c r="M2130" t="s">
        <v>792</v>
      </c>
      <c r="N2130" s="680">
        <f t="shared" ca="1" si="141"/>
        <v>0</v>
      </c>
      <c r="O2130" s="680">
        <f t="shared" ca="1" si="141"/>
        <v>0</v>
      </c>
      <c r="P2130" s="680">
        <f t="shared" ca="1" si="141"/>
        <v>0</v>
      </c>
      <c r="Q2130" s="680">
        <f t="shared" ca="1" si="141"/>
        <v>0</v>
      </c>
      <c r="R2130" s="680">
        <f t="shared" ca="1" si="141"/>
        <v>0</v>
      </c>
      <c r="S2130" t="str">
        <f t="shared" si="142"/>
        <v>ASRCMS202202</v>
      </c>
      <c r="T2130" s="957">
        <f t="shared" si="143"/>
        <v>45230</v>
      </c>
      <c r="U2130" t="str">
        <f t="shared" si="144"/>
        <v>Unaudited</v>
      </c>
    </row>
    <row r="2131" spans="1:21" x14ac:dyDescent="0.25">
      <c r="A2131" t="s">
        <v>438</v>
      </c>
      <c r="B2131" t="s">
        <v>1380</v>
      </c>
      <c r="C2131" t="s">
        <v>1381</v>
      </c>
      <c r="D2131" s="15">
        <v>1900</v>
      </c>
      <c r="E2131" s="121">
        <v>1</v>
      </c>
      <c r="F2131" t="s">
        <v>440</v>
      </c>
      <c r="G2131" s="121">
        <v>182</v>
      </c>
      <c r="H2131" t="s">
        <v>389</v>
      </c>
      <c r="I2131" t="s">
        <v>489</v>
      </c>
      <c r="J2131" t="s">
        <v>434</v>
      </c>
      <c r="K2131" t="s">
        <v>791</v>
      </c>
      <c r="L2131" s="755">
        <v>2.8</v>
      </c>
      <c r="M2131" t="s">
        <v>793</v>
      </c>
      <c r="N2131" s="680">
        <f t="shared" ca="1" si="141"/>
        <v>0</v>
      </c>
      <c r="O2131" s="680">
        <f t="shared" ca="1" si="141"/>
        <v>0</v>
      </c>
      <c r="P2131" s="680">
        <f t="shared" ca="1" si="141"/>
        <v>0</v>
      </c>
      <c r="Q2131" s="680">
        <f t="shared" ca="1" si="141"/>
        <v>0</v>
      </c>
      <c r="R2131" s="680">
        <f t="shared" ca="1" si="141"/>
        <v>0</v>
      </c>
      <c r="S2131" t="str">
        <f t="shared" si="142"/>
        <v>ASRCMS202202</v>
      </c>
      <c r="T2131" s="957">
        <f t="shared" si="143"/>
        <v>45230</v>
      </c>
      <c r="U2131" t="str">
        <f t="shared" si="144"/>
        <v>Unaudited</v>
      </c>
    </row>
    <row r="2132" spans="1:21" x14ac:dyDescent="0.25">
      <c r="A2132" t="s">
        <v>438</v>
      </c>
      <c r="B2132" t="s">
        <v>1380</v>
      </c>
      <c r="C2132" t="s">
        <v>1381</v>
      </c>
      <c r="D2132" s="15">
        <v>1900</v>
      </c>
      <c r="E2132" s="121">
        <v>1</v>
      </c>
      <c r="F2132" t="s">
        <v>440</v>
      </c>
      <c r="G2132" s="121">
        <v>182</v>
      </c>
      <c r="H2132" t="s">
        <v>389</v>
      </c>
      <c r="I2132" t="s">
        <v>489</v>
      </c>
      <c r="J2132" t="s">
        <v>434</v>
      </c>
      <c r="K2132" t="s">
        <v>791</v>
      </c>
      <c r="L2132" s="755">
        <v>2.9</v>
      </c>
      <c r="M2132" t="s">
        <v>774</v>
      </c>
      <c r="N2132" s="680">
        <f t="shared" ca="1" si="141"/>
        <v>0</v>
      </c>
      <c r="O2132" s="680">
        <f t="shared" ca="1" si="141"/>
        <v>0</v>
      </c>
      <c r="P2132" s="680">
        <f t="shared" ca="1" si="141"/>
        <v>0</v>
      </c>
      <c r="Q2132" s="680">
        <f t="shared" ca="1" si="141"/>
        <v>0</v>
      </c>
      <c r="R2132" s="680">
        <f t="shared" ca="1" si="141"/>
        <v>0</v>
      </c>
      <c r="S2132" t="str">
        <f t="shared" si="142"/>
        <v>ASRCMS202202</v>
      </c>
      <c r="T2132" s="957">
        <f t="shared" si="143"/>
        <v>45230</v>
      </c>
      <c r="U2132" t="str">
        <f t="shared" si="144"/>
        <v>Unaudited</v>
      </c>
    </row>
    <row r="2133" spans="1:21" x14ac:dyDescent="0.25">
      <c r="A2133" t="s">
        <v>438</v>
      </c>
      <c r="B2133" t="s">
        <v>1380</v>
      </c>
      <c r="C2133" t="s">
        <v>1381</v>
      </c>
      <c r="D2133" s="15">
        <v>1900</v>
      </c>
      <c r="E2133" s="121">
        <v>1</v>
      </c>
      <c r="F2133" t="s">
        <v>440</v>
      </c>
      <c r="G2133" s="121">
        <v>182</v>
      </c>
      <c r="H2133" t="s">
        <v>389</v>
      </c>
      <c r="I2133" t="s">
        <v>489</v>
      </c>
      <c r="J2133" t="s">
        <v>434</v>
      </c>
      <c r="K2133" t="s">
        <v>224</v>
      </c>
      <c r="L2133" s="755">
        <v>2.11</v>
      </c>
      <c r="M2133" t="s">
        <v>229</v>
      </c>
      <c r="N2133" s="680">
        <f t="shared" ca="1" si="141"/>
        <v>0</v>
      </c>
      <c r="O2133" s="680">
        <f t="shared" ca="1" si="141"/>
        <v>0</v>
      </c>
      <c r="P2133" s="680">
        <f t="shared" ca="1" si="141"/>
        <v>0</v>
      </c>
      <c r="Q2133" s="680">
        <f t="shared" ca="1" si="141"/>
        <v>0</v>
      </c>
      <c r="R2133" s="680">
        <f t="shared" ca="1" si="141"/>
        <v>0</v>
      </c>
      <c r="S2133" t="str">
        <f t="shared" si="142"/>
        <v>ASRCMS202202</v>
      </c>
      <c r="T2133" s="957">
        <f t="shared" si="143"/>
        <v>45230</v>
      </c>
      <c r="U2133" t="str">
        <f t="shared" si="144"/>
        <v>Unaudited</v>
      </c>
    </row>
    <row r="2134" spans="1:21" x14ac:dyDescent="0.25">
      <c r="A2134" t="s">
        <v>438</v>
      </c>
      <c r="B2134" t="s">
        <v>1380</v>
      </c>
      <c r="C2134" t="s">
        <v>1381</v>
      </c>
      <c r="D2134" s="15">
        <v>1900</v>
      </c>
      <c r="E2134" s="121">
        <v>1</v>
      </c>
      <c r="F2134" t="s">
        <v>440</v>
      </c>
      <c r="G2134" s="121">
        <v>182</v>
      </c>
      <c r="H2134" t="s">
        <v>389</v>
      </c>
      <c r="I2134" t="s">
        <v>489</v>
      </c>
      <c r="J2134" t="s">
        <v>434</v>
      </c>
      <c r="K2134" t="s">
        <v>224</v>
      </c>
      <c r="L2134" s="755">
        <v>2.12</v>
      </c>
      <c r="M2134" t="s">
        <v>555</v>
      </c>
      <c r="N2134" s="680">
        <f t="shared" ca="1" si="141"/>
        <v>0</v>
      </c>
      <c r="O2134" s="680">
        <f t="shared" ca="1" si="141"/>
        <v>0</v>
      </c>
      <c r="P2134" s="680">
        <f t="shared" ca="1" si="141"/>
        <v>0</v>
      </c>
      <c r="Q2134" s="680">
        <f t="shared" ca="1" si="141"/>
        <v>0</v>
      </c>
      <c r="R2134" s="680">
        <f t="shared" ca="1" si="141"/>
        <v>0</v>
      </c>
      <c r="S2134" t="str">
        <f t="shared" si="142"/>
        <v>ASRCMS202202</v>
      </c>
      <c r="T2134" s="957">
        <f t="shared" si="143"/>
        <v>45230</v>
      </c>
      <c r="U2134" t="str">
        <f t="shared" si="144"/>
        <v>Unaudited</v>
      </c>
    </row>
    <row r="2135" spans="1:21" x14ac:dyDescent="0.25">
      <c r="A2135" t="s">
        <v>438</v>
      </c>
      <c r="B2135" t="s">
        <v>1380</v>
      </c>
      <c r="C2135" t="s">
        <v>1381</v>
      </c>
      <c r="D2135" s="15">
        <v>1900</v>
      </c>
      <c r="E2135" s="121">
        <v>1</v>
      </c>
      <c r="F2135" t="s">
        <v>440</v>
      </c>
      <c r="G2135" s="121">
        <v>182</v>
      </c>
      <c r="H2135" t="s">
        <v>389</v>
      </c>
      <c r="I2135" t="s">
        <v>489</v>
      </c>
      <c r="J2135" t="s">
        <v>434</v>
      </c>
      <c r="K2135" t="s">
        <v>224</v>
      </c>
      <c r="L2135" s="755">
        <v>2.13</v>
      </c>
      <c r="M2135" t="s">
        <v>230</v>
      </c>
      <c r="N2135" s="680">
        <f t="shared" ca="1" si="141"/>
        <v>0</v>
      </c>
      <c r="O2135" s="680">
        <f t="shared" ca="1" si="141"/>
        <v>0</v>
      </c>
      <c r="P2135" s="680">
        <f t="shared" ca="1" si="141"/>
        <v>0</v>
      </c>
      <c r="Q2135" s="680">
        <f t="shared" ca="1" si="141"/>
        <v>0</v>
      </c>
      <c r="R2135" s="680">
        <f t="shared" ca="1" si="141"/>
        <v>0</v>
      </c>
      <c r="S2135" t="str">
        <f t="shared" si="142"/>
        <v>ASRCMS202202</v>
      </c>
      <c r="T2135" s="957">
        <f t="shared" si="143"/>
        <v>45230</v>
      </c>
      <c r="U2135" t="str">
        <f t="shared" si="144"/>
        <v>Unaudited</v>
      </c>
    </row>
    <row r="2136" spans="1:21" x14ac:dyDescent="0.25">
      <c r="A2136" t="s">
        <v>438</v>
      </c>
      <c r="B2136" t="s">
        <v>1380</v>
      </c>
      <c r="C2136" t="s">
        <v>1381</v>
      </c>
      <c r="D2136" s="15">
        <v>1900</v>
      </c>
      <c r="E2136" s="121">
        <v>1</v>
      </c>
      <c r="F2136" t="s">
        <v>440</v>
      </c>
      <c r="G2136" s="121">
        <v>182</v>
      </c>
      <c r="H2136" t="s">
        <v>389</v>
      </c>
      <c r="I2136" t="s">
        <v>489</v>
      </c>
      <c r="J2136" t="s">
        <v>434</v>
      </c>
      <c r="K2136" t="s">
        <v>224</v>
      </c>
      <c r="L2136" s="755">
        <v>2.14</v>
      </c>
      <c r="M2136" t="s">
        <v>559</v>
      </c>
      <c r="N2136" s="680">
        <f t="shared" ca="1" si="141"/>
        <v>0</v>
      </c>
      <c r="O2136" s="680">
        <f t="shared" ca="1" si="141"/>
        <v>0</v>
      </c>
      <c r="P2136" s="680">
        <f t="shared" ca="1" si="141"/>
        <v>0</v>
      </c>
      <c r="Q2136" s="680">
        <f t="shared" ca="1" si="141"/>
        <v>0</v>
      </c>
      <c r="R2136" s="680">
        <f t="shared" ca="1" si="141"/>
        <v>0</v>
      </c>
      <c r="S2136" t="str">
        <f t="shared" si="142"/>
        <v>ASRCMS202202</v>
      </c>
      <c r="T2136" s="957">
        <f t="shared" si="143"/>
        <v>45230</v>
      </c>
      <c r="U2136" t="str">
        <f t="shared" si="144"/>
        <v>Unaudited</v>
      </c>
    </row>
    <row r="2137" spans="1:21" x14ac:dyDescent="0.25">
      <c r="A2137" t="s">
        <v>438</v>
      </c>
      <c r="B2137" t="s">
        <v>1380</v>
      </c>
      <c r="C2137" t="s">
        <v>1381</v>
      </c>
      <c r="D2137" s="15">
        <v>1900</v>
      </c>
      <c r="E2137" s="121">
        <v>1</v>
      </c>
      <c r="F2137" t="s">
        <v>440</v>
      </c>
      <c r="G2137" s="121">
        <v>182</v>
      </c>
      <c r="H2137" t="s">
        <v>389</v>
      </c>
      <c r="I2137" t="s">
        <v>489</v>
      </c>
      <c r="J2137" t="s">
        <v>434</v>
      </c>
      <c r="K2137" t="s">
        <v>224</v>
      </c>
      <c r="L2137" s="755">
        <v>2.15</v>
      </c>
      <c r="M2137" t="s">
        <v>20</v>
      </c>
      <c r="N2137" s="680">
        <f t="shared" ca="1" si="141"/>
        <v>0</v>
      </c>
      <c r="O2137" s="680">
        <f t="shared" ca="1" si="141"/>
        <v>0</v>
      </c>
      <c r="P2137" s="680">
        <f t="shared" ca="1" si="141"/>
        <v>0</v>
      </c>
      <c r="Q2137" s="680">
        <f t="shared" ca="1" si="141"/>
        <v>0</v>
      </c>
      <c r="R2137" s="680">
        <f t="shared" ca="1" si="141"/>
        <v>0</v>
      </c>
      <c r="S2137" t="str">
        <f t="shared" si="142"/>
        <v>ASRCMS202202</v>
      </c>
      <c r="T2137" s="957">
        <f t="shared" si="143"/>
        <v>45230</v>
      </c>
      <c r="U2137" t="str">
        <f t="shared" si="144"/>
        <v>Unaudited</v>
      </c>
    </row>
    <row r="2138" spans="1:21" x14ac:dyDescent="0.25">
      <c r="A2138" t="s">
        <v>438</v>
      </c>
      <c r="B2138" t="s">
        <v>1380</v>
      </c>
      <c r="C2138" t="s">
        <v>1381</v>
      </c>
      <c r="D2138" s="15">
        <v>1900</v>
      </c>
      <c r="E2138" s="121">
        <v>1</v>
      </c>
      <c r="F2138" t="s">
        <v>440</v>
      </c>
      <c r="G2138" s="121">
        <v>182</v>
      </c>
      <c r="H2138" t="s">
        <v>389</v>
      </c>
      <c r="I2138" t="s">
        <v>489</v>
      </c>
      <c r="J2138" t="s">
        <v>434</v>
      </c>
      <c r="K2138" t="s">
        <v>224</v>
      </c>
      <c r="L2138" s="755">
        <v>2.16</v>
      </c>
      <c r="M2138" t="s">
        <v>794</v>
      </c>
      <c r="N2138" s="680">
        <f t="shared" ca="1" si="141"/>
        <v>0</v>
      </c>
      <c r="O2138" s="680">
        <f t="shared" ca="1" si="141"/>
        <v>0</v>
      </c>
      <c r="P2138" s="680">
        <f t="shared" ca="1" si="141"/>
        <v>0</v>
      </c>
      <c r="Q2138" s="680">
        <f t="shared" ca="1" si="141"/>
        <v>0</v>
      </c>
      <c r="R2138" s="680">
        <f t="shared" ca="1" si="141"/>
        <v>0</v>
      </c>
      <c r="S2138" t="str">
        <f t="shared" si="142"/>
        <v>ASRCMS202202</v>
      </c>
      <c r="T2138" s="957">
        <f t="shared" si="143"/>
        <v>45230</v>
      </c>
      <c r="U2138" t="str">
        <f t="shared" si="144"/>
        <v>Unaudited</v>
      </c>
    </row>
    <row r="2139" spans="1:21" x14ac:dyDescent="0.25">
      <c r="A2139" t="s">
        <v>438</v>
      </c>
      <c r="B2139" t="s">
        <v>1380</v>
      </c>
      <c r="C2139" t="s">
        <v>1381</v>
      </c>
      <c r="D2139" s="15">
        <v>1900</v>
      </c>
      <c r="E2139" s="121">
        <v>1</v>
      </c>
      <c r="F2139" t="s">
        <v>440</v>
      </c>
      <c r="G2139" s="121">
        <v>182</v>
      </c>
      <c r="H2139" t="s">
        <v>389</v>
      </c>
      <c r="I2139" t="s">
        <v>489</v>
      </c>
      <c r="J2139" t="s">
        <v>434</v>
      </c>
      <c r="K2139" t="s">
        <v>224</v>
      </c>
      <c r="L2139" s="755">
        <v>2.17</v>
      </c>
      <c r="M2139" t="s">
        <v>1047</v>
      </c>
      <c r="N2139" s="680">
        <f t="shared" ca="1" si="141"/>
        <v>0</v>
      </c>
      <c r="O2139" s="680">
        <f t="shared" ca="1" si="141"/>
        <v>0</v>
      </c>
      <c r="P2139" s="680">
        <f t="shared" ca="1" si="141"/>
        <v>0</v>
      </c>
      <c r="Q2139" s="680">
        <f t="shared" ca="1" si="141"/>
        <v>0</v>
      </c>
      <c r="R2139" s="680">
        <f t="shared" ca="1" si="141"/>
        <v>0</v>
      </c>
      <c r="S2139" t="str">
        <f t="shared" si="142"/>
        <v>ASRCMS202202</v>
      </c>
      <c r="T2139" s="957">
        <f t="shared" si="143"/>
        <v>45230</v>
      </c>
      <c r="U2139" t="str">
        <f t="shared" si="144"/>
        <v>Unaudited</v>
      </c>
    </row>
    <row r="2140" spans="1:21" x14ac:dyDescent="0.25">
      <c r="A2140" t="s">
        <v>438</v>
      </c>
      <c r="B2140" t="s">
        <v>1380</v>
      </c>
      <c r="C2140" t="s">
        <v>1381</v>
      </c>
      <c r="D2140" s="15">
        <v>1900</v>
      </c>
      <c r="E2140" s="121">
        <v>1</v>
      </c>
      <c r="F2140" t="s">
        <v>440</v>
      </c>
      <c r="G2140" s="121">
        <v>182</v>
      </c>
      <c r="H2140" t="s">
        <v>389</v>
      </c>
      <c r="I2140" t="s">
        <v>489</v>
      </c>
      <c r="J2140" t="s">
        <v>434</v>
      </c>
      <c r="K2140" t="s">
        <v>224</v>
      </c>
      <c r="L2140" s="755">
        <v>2.1800000000000002</v>
      </c>
      <c r="M2140" t="s">
        <v>651</v>
      </c>
      <c r="N2140" s="680">
        <f t="shared" ca="1" si="141"/>
        <v>0</v>
      </c>
      <c r="O2140" s="680">
        <f t="shared" ca="1" si="141"/>
        <v>0</v>
      </c>
      <c r="P2140" s="680">
        <f t="shared" ca="1" si="141"/>
        <v>0</v>
      </c>
      <c r="Q2140" s="680">
        <f t="shared" ca="1" si="141"/>
        <v>0</v>
      </c>
      <c r="R2140" s="680">
        <f t="shared" ca="1" si="141"/>
        <v>0</v>
      </c>
      <c r="S2140" t="str">
        <f t="shared" si="142"/>
        <v>ASRCMS202202</v>
      </c>
      <c r="T2140" s="957">
        <f t="shared" si="143"/>
        <v>45230</v>
      </c>
      <c r="U2140" t="str">
        <f t="shared" si="144"/>
        <v>Unaudited</v>
      </c>
    </row>
    <row r="2141" spans="1:21" x14ac:dyDescent="0.25">
      <c r="A2141" t="s">
        <v>438</v>
      </c>
      <c r="B2141" t="s">
        <v>1380</v>
      </c>
      <c r="C2141" t="s">
        <v>1381</v>
      </c>
      <c r="D2141" s="15">
        <v>1900</v>
      </c>
      <c r="E2141" s="121">
        <v>1</v>
      </c>
      <c r="F2141" t="s">
        <v>440</v>
      </c>
      <c r="G2141" s="121">
        <v>182</v>
      </c>
      <c r="H2141" t="s">
        <v>389</v>
      </c>
      <c r="I2141" t="s">
        <v>489</v>
      </c>
      <c r="J2141" t="s">
        <v>434</v>
      </c>
      <c r="K2141" t="s">
        <v>224</v>
      </c>
      <c r="L2141" s="755">
        <v>2.19</v>
      </c>
      <c r="M2141" t="s">
        <v>219</v>
      </c>
      <c r="N2141" s="680">
        <f t="shared" ca="1" si="141"/>
        <v>0</v>
      </c>
      <c r="O2141" s="680">
        <f t="shared" ca="1" si="141"/>
        <v>0</v>
      </c>
      <c r="P2141" s="680">
        <f t="shared" ca="1" si="141"/>
        <v>0</v>
      </c>
      <c r="Q2141" s="680">
        <f t="shared" ca="1" si="141"/>
        <v>0</v>
      </c>
      <c r="R2141" s="680">
        <f t="shared" ca="1" si="141"/>
        <v>0</v>
      </c>
      <c r="S2141" t="str">
        <f t="shared" si="142"/>
        <v>ASRCMS202202</v>
      </c>
      <c r="T2141" s="957">
        <f t="shared" si="143"/>
        <v>45230</v>
      </c>
      <c r="U2141" t="str">
        <f t="shared" si="144"/>
        <v>Unaudited</v>
      </c>
    </row>
    <row r="2142" spans="1:21" x14ac:dyDescent="0.25">
      <c r="A2142" t="s">
        <v>438</v>
      </c>
      <c r="B2142" t="s">
        <v>1380</v>
      </c>
      <c r="C2142" t="s">
        <v>1381</v>
      </c>
      <c r="D2142" s="15">
        <v>1900</v>
      </c>
      <c r="E2142" s="121">
        <v>1</v>
      </c>
      <c r="F2142" t="s">
        <v>440</v>
      </c>
      <c r="G2142" s="121">
        <v>182</v>
      </c>
      <c r="H2142" t="s">
        <v>389</v>
      </c>
      <c r="I2142" t="s">
        <v>489</v>
      </c>
      <c r="J2142" t="s">
        <v>434</v>
      </c>
      <c r="K2142" t="s">
        <v>224</v>
      </c>
      <c r="L2142" s="755" t="s">
        <v>700</v>
      </c>
      <c r="M2142" t="s">
        <v>231</v>
      </c>
      <c r="N2142" s="680">
        <f t="shared" ca="1" si="141"/>
        <v>0</v>
      </c>
      <c r="O2142" s="680">
        <f t="shared" ca="1" si="141"/>
        <v>0</v>
      </c>
      <c r="P2142" s="680">
        <f t="shared" ca="1" si="141"/>
        <v>0</v>
      </c>
      <c r="Q2142" s="680">
        <f t="shared" ca="1" si="141"/>
        <v>0</v>
      </c>
      <c r="R2142" s="680">
        <f t="shared" ca="1" si="141"/>
        <v>0</v>
      </c>
      <c r="S2142" t="str">
        <f t="shared" si="142"/>
        <v>ASRCMS202202</v>
      </c>
      <c r="T2142" s="957">
        <f t="shared" si="143"/>
        <v>45230</v>
      </c>
      <c r="U2142" t="str">
        <f t="shared" si="144"/>
        <v>Unaudited</v>
      </c>
    </row>
    <row r="2143" spans="1:21" x14ac:dyDescent="0.25">
      <c r="A2143" t="s">
        <v>438</v>
      </c>
      <c r="B2143" t="s">
        <v>1380</v>
      </c>
      <c r="C2143" t="s">
        <v>1381</v>
      </c>
      <c r="D2143" s="15">
        <v>1900</v>
      </c>
      <c r="E2143" s="121">
        <v>1</v>
      </c>
      <c r="F2143" t="s">
        <v>440</v>
      </c>
      <c r="G2143" s="121">
        <v>182</v>
      </c>
      <c r="H2143" t="s">
        <v>389</v>
      </c>
      <c r="I2143" t="s">
        <v>489</v>
      </c>
      <c r="J2143" t="s">
        <v>434</v>
      </c>
      <c r="K2143" t="s">
        <v>224</v>
      </c>
      <c r="L2143" s="755">
        <v>2.21</v>
      </c>
      <c r="M2143" t="s">
        <v>467</v>
      </c>
      <c r="N2143" s="680">
        <f t="shared" ca="1" si="141"/>
        <v>0</v>
      </c>
      <c r="O2143" s="680">
        <f t="shared" ca="1" si="141"/>
        <v>0</v>
      </c>
      <c r="P2143" s="680">
        <f t="shared" ca="1" si="141"/>
        <v>0</v>
      </c>
      <c r="Q2143" s="680">
        <f t="shared" ca="1" si="141"/>
        <v>0</v>
      </c>
      <c r="R2143" s="680">
        <f t="shared" ca="1" si="141"/>
        <v>0</v>
      </c>
      <c r="S2143" t="str">
        <f t="shared" si="142"/>
        <v>ASRCMS202202</v>
      </c>
      <c r="T2143" s="957">
        <f t="shared" si="143"/>
        <v>45230</v>
      </c>
      <c r="U2143" t="str">
        <f t="shared" si="144"/>
        <v>Unaudited</v>
      </c>
    </row>
    <row r="2144" spans="1:21" x14ac:dyDescent="0.25">
      <c r="A2144" t="s">
        <v>438</v>
      </c>
      <c r="B2144" t="s">
        <v>1380</v>
      </c>
      <c r="C2144" t="s">
        <v>1381</v>
      </c>
      <c r="D2144" s="15">
        <v>1900</v>
      </c>
      <c r="E2144" s="121">
        <v>1</v>
      </c>
      <c r="F2144" t="s">
        <v>440</v>
      </c>
      <c r="G2144" s="121">
        <v>182</v>
      </c>
      <c r="H2144" t="s">
        <v>389</v>
      </c>
      <c r="I2144" t="s">
        <v>489</v>
      </c>
      <c r="J2144" t="s">
        <v>434</v>
      </c>
      <c r="K2144" t="s">
        <v>6</v>
      </c>
      <c r="L2144" s="755" t="s">
        <v>70</v>
      </c>
      <c r="M2144" t="s">
        <v>189</v>
      </c>
      <c r="N2144" s="680">
        <f t="shared" ca="1" si="141"/>
        <v>0</v>
      </c>
      <c r="O2144" s="680">
        <f t="shared" ca="1" si="141"/>
        <v>0</v>
      </c>
      <c r="P2144" s="680">
        <f t="shared" ca="1" si="141"/>
        <v>0</v>
      </c>
      <c r="Q2144" s="680">
        <f t="shared" ca="1" si="141"/>
        <v>0</v>
      </c>
      <c r="R2144" s="680">
        <f t="shared" ca="1" si="141"/>
        <v>0</v>
      </c>
      <c r="S2144" t="str">
        <f t="shared" si="142"/>
        <v>ASRCMS202202</v>
      </c>
      <c r="T2144" s="957">
        <f t="shared" si="143"/>
        <v>45230</v>
      </c>
      <c r="U2144" t="str">
        <f t="shared" si="144"/>
        <v>Unaudited</v>
      </c>
    </row>
    <row r="2145" spans="1:21" x14ac:dyDescent="0.25">
      <c r="A2145" t="s">
        <v>438</v>
      </c>
      <c r="B2145" t="s">
        <v>1380</v>
      </c>
      <c r="C2145" t="s">
        <v>1381</v>
      </c>
      <c r="D2145" s="15">
        <v>1900</v>
      </c>
      <c r="E2145" s="121">
        <v>1</v>
      </c>
      <c r="F2145" t="s">
        <v>440</v>
      </c>
      <c r="G2145" s="121">
        <v>182</v>
      </c>
      <c r="H2145" t="s">
        <v>389</v>
      </c>
      <c r="I2145" t="s">
        <v>489</v>
      </c>
      <c r="J2145" t="s">
        <v>434</v>
      </c>
      <c r="K2145" t="s">
        <v>6</v>
      </c>
      <c r="L2145" s="755" t="s">
        <v>71</v>
      </c>
      <c r="M2145" t="s">
        <v>232</v>
      </c>
      <c r="N2145" s="680">
        <f t="shared" ca="1" si="141"/>
        <v>0</v>
      </c>
      <c r="O2145" s="680">
        <f t="shared" ca="1" si="141"/>
        <v>0</v>
      </c>
      <c r="P2145" s="680">
        <f t="shared" ca="1" si="141"/>
        <v>0</v>
      </c>
      <c r="Q2145" s="680">
        <f t="shared" ca="1" si="141"/>
        <v>0</v>
      </c>
      <c r="R2145" s="680">
        <f t="shared" ca="1" si="141"/>
        <v>0</v>
      </c>
      <c r="S2145" t="str">
        <f t="shared" si="142"/>
        <v>ASRCMS202202</v>
      </c>
      <c r="T2145" s="957">
        <f t="shared" si="143"/>
        <v>45230</v>
      </c>
      <c r="U2145" t="str">
        <f t="shared" si="144"/>
        <v>Unaudited</v>
      </c>
    </row>
    <row r="2146" spans="1:21" x14ac:dyDescent="0.25">
      <c r="A2146" t="s">
        <v>438</v>
      </c>
      <c r="B2146" t="s">
        <v>1380</v>
      </c>
      <c r="C2146" t="s">
        <v>1381</v>
      </c>
      <c r="D2146" s="15">
        <v>1900</v>
      </c>
      <c r="E2146" s="121">
        <v>1</v>
      </c>
      <c r="F2146" t="s">
        <v>440</v>
      </c>
      <c r="G2146" s="121">
        <v>182</v>
      </c>
      <c r="H2146" t="s">
        <v>389</v>
      </c>
      <c r="I2146" t="s">
        <v>489</v>
      </c>
      <c r="J2146" t="s">
        <v>434</v>
      </c>
      <c r="K2146" t="s">
        <v>6</v>
      </c>
      <c r="L2146" s="755" t="s">
        <v>72</v>
      </c>
      <c r="M2146" t="s">
        <v>165</v>
      </c>
      <c r="N2146" s="680">
        <f t="shared" ca="1" si="141"/>
        <v>0</v>
      </c>
      <c r="O2146" s="680">
        <f t="shared" ca="1" si="141"/>
        <v>0</v>
      </c>
      <c r="P2146" s="680">
        <f t="shared" ca="1" si="141"/>
        <v>0</v>
      </c>
      <c r="Q2146" s="680">
        <f t="shared" ca="1" si="141"/>
        <v>0</v>
      </c>
      <c r="R2146" s="680">
        <f t="shared" ca="1" si="141"/>
        <v>0</v>
      </c>
      <c r="S2146" t="str">
        <f t="shared" si="142"/>
        <v>ASRCMS202202</v>
      </c>
      <c r="T2146" s="957">
        <f t="shared" si="143"/>
        <v>45230</v>
      </c>
      <c r="U2146" t="str">
        <f t="shared" si="144"/>
        <v>Unaudited</v>
      </c>
    </row>
    <row r="2147" spans="1:21" x14ac:dyDescent="0.25">
      <c r="A2147" t="s">
        <v>438</v>
      </c>
      <c r="B2147" t="s">
        <v>1380</v>
      </c>
      <c r="C2147" t="s">
        <v>1381</v>
      </c>
      <c r="D2147" s="15">
        <v>1900</v>
      </c>
      <c r="E2147" s="121">
        <v>1</v>
      </c>
      <c r="F2147" t="s">
        <v>440</v>
      </c>
      <c r="G2147" s="121">
        <v>182</v>
      </c>
      <c r="H2147" t="s">
        <v>389</v>
      </c>
      <c r="I2147" t="s">
        <v>489</v>
      </c>
      <c r="J2147" t="s">
        <v>434</v>
      </c>
      <c r="K2147" t="s">
        <v>6</v>
      </c>
      <c r="L2147" s="755">
        <v>3.4</v>
      </c>
      <c r="M2147" t="s">
        <v>462</v>
      </c>
      <c r="N2147" s="680">
        <f t="shared" ca="1" si="141"/>
        <v>0</v>
      </c>
      <c r="O2147" s="680">
        <f t="shared" ca="1" si="141"/>
        <v>0</v>
      </c>
      <c r="P2147" s="680">
        <f t="shared" ca="1" si="141"/>
        <v>0</v>
      </c>
      <c r="Q2147" s="680">
        <f t="shared" ca="1" si="141"/>
        <v>0</v>
      </c>
      <c r="R2147" s="680">
        <f t="shared" ca="1" si="141"/>
        <v>0</v>
      </c>
      <c r="S2147" t="str">
        <f t="shared" si="142"/>
        <v>ASRCMS202202</v>
      </c>
      <c r="T2147" s="957">
        <f t="shared" si="143"/>
        <v>45230</v>
      </c>
      <c r="U2147" t="str">
        <f t="shared" si="144"/>
        <v>Unaudited</v>
      </c>
    </row>
    <row r="2148" spans="1:21" x14ac:dyDescent="0.25">
      <c r="A2148" t="s">
        <v>438</v>
      </c>
      <c r="B2148" t="s">
        <v>1380</v>
      </c>
      <c r="C2148" t="s">
        <v>1381</v>
      </c>
      <c r="D2148" s="15">
        <v>1900</v>
      </c>
      <c r="E2148" s="121">
        <v>1</v>
      </c>
      <c r="F2148" t="s">
        <v>440</v>
      </c>
      <c r="G2148" s="121">
        <v>182</v>
      </c>
      <c r="H2148" t="s">
        <v>389</v>
      </c>
      <c r="I2148" t="s">
        <v>489</v>
      </c>
      <c r="J2148" t="s">
        <v>434</v>
      </c>
      <c r="K2148" t="s">
        <v>435</v>
      </c>
      <c r="L2148" s="755">
        <v>4.5</v>
      </c>
      <c r="M2148" t="s">
        <v>32</v>
      </c>
      <c r="N2148" s="680">
        <f t="shared" ca="1" si="141"/>
        <v>0</v>
      </c>
      <c r="O2148" s="680">
        <f t="shared" ca="1" si="141"/>
        <v>0</v>
      </c>
      <c r="P2148" s="680">
        <f t="shared" ca="1" si="141"/>
        <v>0</v>
      </c>
      <c r="Q2148" s="680">
        <f t="shared" ca="1" si="141"/>
        <v>0</v>
      </c>
      <c r="R2148" s="680">
        <f t="shared" ca="1" si="141"/>
        <v>0</v>
      </c>
      <c r="S2148" t="str">
        <f t="shared" si="142"/>
        <v>ASRCMS202202</v>
      </c>
      <c r="T2148" s="957">
        <f t="shared" si="143"/>
        <v>45230</v>
      </c>
      <c r="U2148" t="str">
        <f t="shared" si="144"/>
        <v>Unaudited</v>
      </c>
    </row>
    <row r="2149" spans="1:21" x14ac:dyDescent="0.25">
      <c r="A2149" t="s">
        <v>438</v>
      </c>
      <c r="B2149" t="s">
        <v>1380</v>
      </c>
      <c r="C2149" t="s">
        <v>1381</v>
      </c>
      <c r="D2149" s="15">
        <v>1900</v>
      </c>
      <c r="E2149" s="121">
        <v>1</v>
      </c>
      <c r="F2149" t="s">
        <v>440</v>
      </c>
      <c r="G2149" s="121">
        <v>182</v>
      </c>
      <c r="H2149" t="s">
        <v>389</v>
      </c>
      <c r="I2149" t="s">
        <v>489</v>
      </c>
      <c r="J2149" t="s">
        <v>434</v>
      </c>
      <c r="K2149" t="s">
        <v>435</v>
      </c>
      <c r="L2149" s="755" t="s">
        <v>939</v>
      </c>
      <c r="M2149" t="s">
        <v>930</v>
      </c>
      <c r="N2149" s="680">
        <f t="shared" ca="1" si="141"/>
        <v>0</v>
      </c>
      <c r="O2149" s="680">
        <f t="shared" ca="1" si="141"/>
        <v>0</v>
      </c>
      <c r="P2149" s="680">
        <f t="shared" ca="1" si="141"/>
        <v>0</v>
      </c>
      <c r="Q2149" s="680">
        <f t="shared" ca="1" si="141"/>
        <v>0</v>
      </c>
      <c r="R2149" s="680">
        <f t="shared" ca="1" si="141"/>
        <v>0</v>
      </c>
      <c r="S2149" t="str">
        <f t="shared" si="142"/>
        <v>ASRCMS202202</v>
      </c>
      <c r="T2149" s="957">
        <f t="shared" si="143"/>
        <v>45230</v>
      </c>
      <c r="U2149" t="str">
        <f t="shared" si="144"/>
        <v>Unaudited</v>
      </c>
    </row>
    <row r="2150" spans="1:21" x14ac:dyDescent="0.25">
      <c r="A2150" t="s">
        <v>438</v>
      </c>
      <c r="B2150" t="s">
        <v>1380</v>
      </c>
      <c r="C2150" t="s">
        <v>1381</v>
      </c>
      <c r="D2150" s="15">
        <v>1900</v>
      </c>
      <c r="E2150" s="121">
        <v>1</v>
      </c>
      <c r="F2150" t="s">
        <v>440</v>
      </c>
      <c r="G2150" s="121">
        <v>182</v>
      </c>
      <c r="H2150" t="s">
        <v>389</v>
      </c>
      <c r="I2150" t="s">
        <v>489</v>
      </c>
      <c r="J2150" t="s">
        <v>434</v>
      </c>
      <c r="K2150" t="s">
        <v>435</v>
      </c>
      <c r="L2150" s="755" t="s">
        <v>194</v>
      </c>
      <c r="M2150" t="s">
        <v>40</v>
      </c>
      <c r="N2150" s="680">
        <f t="shared" ca="1" si="141"/>
        <v>0</v>
      </c>
      <c r="O2150" s="680">
        <f t="shared" ca="1" si="141"/>
        <v>0</v>
      </c>
      <c r="P2150" s="680">
        <f t="shared" ca="1" si="141"/>
        <v>0</v>
      </c>
      <c r="Q2150" s="680">
        <f t="shared" ca="1" si="141"/>
        <v>0</v>
      </c>
      <c r="R2150" s="680">
        <f t="shared" ca="1" si="141"/>
        <v>0</v>
      </c>
      <c r="S2150" t="str">
        <f t="shared" si="142"/>
        <v>ASRCMS202202</v>
      </c>
      <c r="T2150" s="957">
        <f t="shared" si="143"/>
        <v>45230</v>
      </c>
      <c r="U2150" t="str">
        <f t="shared" si="144"/>
        <v>Unaudited</v>
      </c>
    </row>
    <row r="2151" spans="1:21" x14ac:dyDescent="0.25">
      <c r="A2151" t="s">
        <v>438</v>
      </c>
      <c r="B2151" t="s">
        <v>1380</v>
      </c>
      <c r="C2151" t="s">
        <v>1381</v>
      </c>
      <c r="D2151" s="15">
        <v>1900</v>
      </c>
      <c r="E2151" s="121">
        <v>1</v>
      </c>
      <c r="F2151" t="s">
        <v>440</v>
      </c>
      <c r="G2151" s="121">
        <v>182</v>
      </c>
      <c r="H2151" t="s">
        <v>389</v>
      </c>
      <c r="I2151" t="s">
        <v>489</v>
      </c>
      <c r="J2151" t="s">
        <v>434</v>
      </c>
      <c r="K2151" t="s">
        <v>435</v>
      </c>
      <c r="L2151" s="755" t="s">
        <v>193</v>
      </c>
      <c r="M2151" t="s">
        <v>330</v>
      </c>
      <c r="N2151" s="680">
        <f t="shared" ca="1" si="141"/>
        <v>0</v>
      </c>
      <c r="O2151" s="680">
        <f t="shared" ca="1" si="141"/>
        <v>0</v>
      </c>
      <c r="P2151" s="680">
        <f t="shared" ca="1" si="141"/>
        <v>0</v>
      </c>
      <c r="Q2151" s="680">
        <f t="shared" ca="1" si="141"/>
        <v>0</v>
      </c>
      <c r="R2151" s="680">
        <f t="shared" ca="1" si="141"/>
        <v>0</v>
      </c>
      <c r="S2151" t="str">
        <f t="shared" si="142"/>
        <v>ASRCMS202202</v>
      </c>
      <c r="T2151" s="957">
        <f t="shared" si="143"/>
        <v>45230</v>
      </c>
      <c r="U2151" t="str">
        <f t="shared" si="144"/>
        <v>Unaudited</v>
      </c>
    </row>
    <row r="2152" spans="1:21" x14ac:dyDescent="0.25">
      <c r="A2152" t="s">
        <v>438</v>
      </c>
      <c r="B2152" t="s">
        <v>1380</v>
      </c>
      <c r="C2152" t="s">
        <v>1381</v>
      </c>
      <c r="D2152" s="15">
        <v>1900</v>
      </c>
      <c r="E2152" s="121">
        <v>1</v>
      </c>
      <c r="F2152" t="s">
        <v>440</v>
      </c>
      <c r="G2152" s="121">
        <v>182</v>
      </c>
      <c r="H2152" t="s">
        <v>389</v>
      </c>
      <c r="I2152" t="s">
        <v>489</v>
      </c>
      <c r="J2152" t="s">
        <v>451</v>
      </c>
      <c r="K2152" t="s">
        <v>436</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ASRCMS202202</v>
      </c>
      <c r="T2152" s="957">
        <f t="shared" si="143"/>
        <v>45230</v>
      </c>
      <c r="U2152" t="str">
        <f t="shared" si="144"/>
        <v>Unaudited</v>
      </c>
    </row>
    <row r="2153" spans="1:21" x14ac:dyDescent="0.25">
      <c r="A2153" t="s">
        <v>438</v>
      </c>
      <c r="B2153" t="s">
        <v>1380</v>
      </c>
      <c r="C2153" t="s">
        <v>1381</v>
      </c>
      <c r="D2153" s="15">
        <v>1900</v>
      </c>
      <c r="E2153" s="121">
        <v>1</v>
      </c>
      <c r="F2153" t="s">
        <v>440</v>
      </c>
      <c r="G2153" s="121">
        <v>182</v>
      </c>
      <c r="H2153" t="s">
        <v>389</v>
      </c>
      <c r="I2153" t="s">
        <v>489</v>
      </c>
      <c r="J2153" t="s">
        <v>451</v>
      </c>
      <c r="K2153" t="s">
        <v>436</v>
      </c>
      <c r="L2153" s="755" t="s">
        <v>80</v>
      </c>
      <c r="M2153" t="s">
        <v>98</v>
      </c>
      <c r="N2153" s="680">
        <f t="shared" ca="1" si="141"/>
        <v>0</v>
      </c>
      <c r="O2153" s="680">
        <f t="shared" ca="1" si="141"/>
        <v>0</v>
      </c>
      <c r="P2153" s="680">
        <f t="shared" ca="1" si="141"/>
        <v>0</v>
      </c>
      <c r="Q2153" s="680">
        <f t="shared" ca="1" si="141"/>
        <v>0</v>
      </c>
      <c r="R2153" s="680">
        <f t="shared" ca="1" si="141"/>
        <v>0</v>
      </c>
      <c r="S2153" t="str">
        <f t="shared" si="142"/>
        <v>ASRCMS202202</v>
      </c>
      <c r="T2153" s="957">
        <f t="shared" si="143"/>
        <v>45230</v>
      </c>
      <c r="U2153" t="str">
        <f t="shared" si="144"/>
        <v>Unaudited</v>
      </c>
    </row>
    <row r="2154" spans="1:21" x14ac:dyDescent="0.25">
      <c r="A2154" t="s">
        <v>438</v>
      </c>
      <c r="B2154" t="s">
        <v>1380</v>
      </c>
      <c r="C2154" t="s">
        <v>1381</v>
      </c>
      <c r="D2154" s="15">
        <v>1900</v>
      </c>
      <c r="E2154" s="121">
        <v>1</v>
      </c>
      <c r="F2154" t="s">
        <v>440</v>
      </c>
      <c r="G2154" s="121">
        <v>182</v>
      </c>
      <c r="H2154" t="s">
        <v>389</v>
      </c>
      <c r="I2154" t="s">
        <v>489</v>
      </c>
      <c r="J2154" t="s">
        <v>451</v>
      </c>
      <c r="K2154" t="s">
        <v>436</v>
      </c>
      <c r="L2154" s="755" t="s">
        <v>81</v>
      </c>
      <c r="M2154" t="s">
        <v>99</v>
      </c>
      <c r="N2154" s="680">
        <f t="shared" ca="1" si="141"/>
        <v>0</v>
      </c>
      <c r="O2154" s="680">
        <f t="shared" ca="1" si="141"/>
        <v>0</v>
      </c>
      <c r="P2154" s="680">
        <f t="shared" ca="1" si="141"/>
        <v>0</v>
      </c>
      <c r="Q2154" s="680">
        <f t="shared" ca="1" si="141"/>
        <v>0</v>
      </c>
      <c r="R2154" s="680">
        <f t="shared" ca="1" si="141"/>
        <v>0</v>
      </c>
      <c r="S2154" t="str">
        <f t="shared" si="142"/>
        <v>ASRCMS202202</v>
      </c>
      <c r="T2154" s="957">
        <f t="shared" si="143"/>
        <v>45230</v>
      </c>
      <c r="U2154" t="str">
        <f t="shared" si="144"/>
        <v>Unaudited</v>
      </c>
    </row>
    <row r="2155" spans="1:21" x14ac:dyDescent="0.25">
      <c r="A2155" t="s">
        <v>438</v>
      </c>
      <c r="B2155" t="s">
        <v>1380</v>
      </c>
      <c r="C2155" t="s">
        <v>1381</v>
      </c>
      <c r="D2155" s="15">
        <v>1900</v>
      </c>
      <c r="E2155" s="121">
        <v>1</v>
      </c>
      <c r="F2155" t="s">
        <v>440</v>
      </c>
      <c r="G2155" s="121">
        <v>182</v>
      </c>
      <c r="H2155" t="s">
        <v>389</v>
      </c>
      <c r="I2155" t="s">
        <v>489</v>
      </c>
      <c r="J2155" t="s">
        <v>451</v>
      </c>
      <c r="K2155" t="s">
        <v>436</v>
      </c>
      <c r="L2155" s="755" t="s">
        <v>82</v>
      </c>
      <c r="M2155" t="s">
        <v>100</v>
      </c>
      <c r="N2155" s="680">
        <f t="shared" ca="1" si="141"/>
        <v>0</v>
      </c>
      <c r="O2155" s="680">
        <f t="shared" ca="1" si="141"/>
        <v>0</v>
      </c>
      <c r="P2155" s="680">
        <f t="shared" ca="1" si="141"/>
        <v>0</v>
      </c>
      <c r="Q2155" s="680">
        <f t="shared" ca="1" si="141"/>
        <v>0</v>
      </c>
      <c r="R2155" s="680">
        <f t="shared" ca="1" si="141"/>
        <v>0</v>
      </c>
      <c r="S2155" t="str">
        <f t="shared" si="142"/>
        <v>ASRCMS202202</v>
      </c>
      <c r="T2155" s="957">
        <f t="shared" si="143"/>
        <v>45230</v>
      </c>
      <c r="U2155" t="str">
        <f t="shared" si="144"/>
        <v>Unaudited</v>
      </c>
    </row>
    <row r="2156" spans="1:21" x14ac:dyDescent="0.25">
      <c r="A2156" t="s">
        <v>438</v>
      </c>
      <c r="B2156" t="s">
        <v>1380</v>
      </c>
      <c r="C2156" t="s">
        <v>1381</v>
      </c>
      <c r="D2156" s="15">
        <v>1900</v>
      </c>
      <c r="E2156" s="121">
        <v>1</v>
      </c>
      <c r="F2156" t="s">
        <v>440</v>
      </c>
      <c r="G2156" s="121">
        <v>182</v>
      </c>
      <c r="H2156" t="s">
        <v>389</v>
      </c>
      <c r="I2156" t="s">
        <v>489</v>
      </c>
      <c r="J2156" t="s">
        <v>451</v>
      </c>
      <c r="K2156" t="s">
        <v>436</v>
      </c>
      <c r="L2156" s="755" t="s">
        <v>217</v>
      </c>
      <c r="M2156" t="s">
        <v>101</v>
      </c>
      <c r="N2156" s="680">
        <f t="shared" ca="1" si="141"/>
        <v>0</v>
      </c>
      <c r="O2156" s="680">
        <f t="shared" ca="1" si="141"/>
        <v>0</v>
      </c>
      <c r="P2156" s="680">
        <f t="shared" ca="1" si="141"/>
        <v>0</v>
      </c>
      <c r="Q2156" s="680">
        <f t="shared" ca="1" si="141"/>
        <v>0</v>
      </c>
      <c r="R2156" s="680">
        <f t="shared" ca="1" si="141"/>
        <v>0</v>
      </c>
      <c r="S2156" t="str">
        <f t="shared" si="142"/>
        <v>ASRCMS202202</v>
      </c>
      <c r="T2156" s="957">
        <f t="shared" si="143"/>
        <v>45230</v>
      </c>
      <c r="U2156" t="str">
        <f t="shared" si="144"/>
        <v>Unaudited</v>
      </c>
    </row>
    <row r="2157" spans="1:21" x14ac:dyDescent="0.25">
      <c r="A2157" t="s">
        <v>438</v>
      </c>
      <c r="B2157" t="s">
        <v>1380</v>
      </c>
      <c r="C2157" t="s">
        <v>1381</v>
      </c>
      <c r="D2157" s="15">
        <v>1900</v>
      </c>
      <c r="E2157" s="121">
        <v>1</v>
      </c>
      <c r="F2157" t="s">
        <v>440</v>
      </c>
      <c r="G2157" s="121">
        <v>182</v>
      </c>
      <c r="H2157" t="s">
        <v>389</v>
      </c>
      <c r="I2157" t="s">
        <v>489</v>
      </c>
      <c r="J2157" t="s">
        <v>451</v>
      </c>
      <c r="K2157" t="s">
        <v>436</v>
      </c>
      <c r="L2157" s="755" t="s">
        <v>216</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ASRCMS202202</v>
      </c>
      <c r="T2157" s="957">
        <f t="shared" si="143"/>
        <v>45230</v>
      </c>
      <c r="U2157" t="str">
        <f t="shared" si="144"/>
        <v>Unaudited</v>
      </c>
    </row>
    <row r="2158" spans="1:21" x14ac:dyDescent="0.25">
      <c r="A2158" t="s">
        <v>438</v>
      </c>
      <c r="B2158" t="s">
        <v>1380</v>
      </c>
      <c r="C2158" t="s">
        <v>1381</v>
      </c>
      <c r="D2158" s="15">
        <v>1900</v>
      </c>
      <c r="E2158" s="121">
        <v>1</v>
      </c>
      <c r="F2158" t="s">
        <v>440</v>
      </c>
      <c r="G2158" s="121">
        <v>182</v>
      </c>
      <c r="H2158" t="s">
        <v>389</v>
      </c>
      <c r="I2158" t="s">
        <v>489</v>
      </c>
      <c r="J2158" t="s">
        <v>437</v>
      </c>
      <c r="K2158" t="s">
        <v>437</v>
      </c>
      <c r="L2158" s="755" t="s">
        <v>84</v>
      </c>
      <c r="M2158" t="s">
        <v>328</v>
      </c>
      <c r="N2158" s="680">
        <f t="shared" ca="1" si="145"/>
        <v>0</v>
      </c>
      <c r="O2158" s="680">
        <f t="shared" ca="1" si="145"/>
        <v>0</v>
      </c>
      <c r="P2158" s="680">
        <f t="shared" ca="1" si="145"/>
        <v>0</v>
      </c>
      <c r="Q2158" s="680">
        <f t="shared" ca="1" si="145"/>
        <v>0</v>
      </c>
      <c r="R2158" s="680">
        <f t="shared" ca="1" si="145"/>
        <v>0</v>
      </c>
      <c r="S2158" t="str">
        <f t="shared" si="142"/>
        <v>ASRCMS202202</v>
      </c>
      <c r="T2158" s="957">
        <f t="shared" si="143"/>
        <v>45230</v>
      </c>
      <c r="U2158" t="str">
        <f t="shared" si="144"/>
        <v>Unaudited</v>
      </c>
    </row>
    <row r="2159" spans="1:21" x14ac:dyDescent="0.25">
      <c r="A2159" t="s">
        <v>438</v>
      </c>
      <c r="B2159" t="s">
        <v>1380</v>
      </c>
      <c r="C2159" t="s">
        <v>1381</v>
      </c>
      <c r="D2159" s="15">
        <v>1900</v>
      </c>
      <c r="E2159" s="121">
        <v>1</v>
      </c>
      <c r="F2159" t="s">
        <v>440</v>
      </c>
      <c r="G2159" s="121">
        <v>182</v>
      </c>
      <c r="H2159" t="s">
        <v>389</v>
      </c>
      <c r="I2159" t="s">
        <v>489</v>
      </c>
      <c r="J2159" t="s">
        <v>437</v>
      </c>
      <c r="K2159" t="s">
        <v>437</v>
      </c>
      <c r="L2159" s="755" t="s">
        <v>85</v>
      </c>
      <c r="M2159" t="s">
        <v>326</v>
      </c>
      <c r="N2159" s="680">
        <f t="shared" ca="1" si="145"/>
        <v>0</v>
      </c>
      <c r="O2159" s="680">
        <f t="shared" ca="1" si="145"/>
        <v>0</v>
      </c>
      <c r="P2159" s="680">
        <f t="shared" ca="1" si="145"/>
        <v>0</v>
      </c>
      <c r="Q2159" s="680">
        <f t="shared" ca="1" si="145"/>
        <v>0</v>
      </c>
      <c r="R2159" s="680">
        <f t="shared" ca="1" si="145"/>
        <v>0</v>
      </c>
      <c r="S2159" t="str">
        <f t="shared" si="142"/>
        <v>ASRCMS202202</v>
      </c>
      <c r="T2159" s="957">
        <f t="shared" si="143"/>
        <v>45230</v>
      </c>
      <c r="U2159" t="str">
        <f t="shared" si="144"/>
        <v>Unaudited</v>
      </c>
    </row>
    <row r="2160" spans="1:21" x14ac:dyDescent="0.25">
      <c r="A2160" t="s">
        <v>438</v>
      </c>
      <c r="B2160" t="s">
        <v>1380</v>
      </c>
      <c r="C2160" t="s">
        <v>1381</v>
      </c>
      <c r="D2160" s="15">
        <v>1900</v>
      </c>
      <c r="E2160" s="121">
        <v>1</v>
      </c>
      <c r="F2160" t="s">
        <v>440</v>
      </c>
      <c r="G2160" s="121">
        <v>182</v>
      </c>
      <c r="H2160" t="s">
        <v>389</v>
      </c>
      <c r="I2160" t="s">
        <v>489</v>
      </c>
      <c r="J2160" t="s">
        <v>437</v>
      </c>
      <c r="K2160" t="s">
        <v>437</v>
      </c>
      <c r="L2160" s="755" t="s">
        <v>86</v>
      </c>
      <c r="M2160" t="s">
        <v>495</v>
      </c>
      <c r="N2160" s="680">
        <f t="shared" ca="1" si="145"/>
        <v>0</v>
      </c>
      <c r="O2160" s="680">
        <f t="shared" ca="1" si="145"/>
        <v>0</v>
      </c>
      <c r="P2160" s="680">
        <f t="shared" ca="1" si="145"/>
        <v>0</v>
      </c>
      <c r="Q2160" s="680">
        <f t="shared" ca="1" si="145"/>
        <v>0</v>
      </c>
      <c r="R2160" s="680">
        <f t="shared" ca="1" si="145"/>
        <v>0</v>
      </c>
      <c r="S2160" t="str">
        <f t="shared" si="142"/>
        <v>ASRCMS202202</v>
      </c>
      <c r="T2160" s="957">
        <f t="shared" si="143"/>
        <v>45230</v>
      </c>
      <c r="U2160" t="str">
        <f t="shared" si="144"/>
        <v>Unaudited</v>
      </c>
    </row>
    <row r="2161" spans="1:21" x14ac:dyDescent="0.25">
      <c r="A2161" t="s">
        <v>438</v>
      </c>
      <c r="B2161" t="s">
        <v>1380</v>
      </c>
      <c r="C2161" t="s">
        <v>1381</v>
      </c>
      <c r="D2161" s="15">
        <v>1900</v>
      </c>
      <c r="E2161" s="121">
        <v>1</v>
      </c>
      <c r="F2161" t="s">
        <v>440</v>
      </c>
      <c r="G2161" s="121">
        <v>182</v>
      </c>
      <c r="H2161" t="s">
        <v>389</v>
      </c>
      <c r="I2161" t="s">
        <v>489</v>
      </c>
      <c r="J2161" t="s">
        <v>437</v>
      </c>
      <c r="K2161" t="s">
        <v>437</v>
      </c>
      <c r="L2161" s="755" t="s">
        <v>87</v>
      </c>
      <c r="M2161" t="s">
        <v>496</v>
      </c>
      <c r="N2161" s="680">
        <f t="shared" ca="1" si="145"/>
        <v>0</v>
      </c>
      <c r="O2161" s="680">
        <f t="shared" ca="1" si="145"/>
        <v>0</v>
      </c>
      <c r="P2161" s="680">
        <f t="shared" ca="1" si="145"/>
        <v>0</v>
      </c>
      <c r="Q2161" s="680">
        <f t="shared" ca="1" si="145"/>
        <v>0</v>
      </c>
      <c r="R2161" s="680">
        <f t="shared" ca="1" si="145"/>
        <v>0</v>
      </c>
      <c r="S2161" t="str">
        <f t="shared" si="142"/>
        <v>ASRCMS202202</v>
      </c>
      <c r="T2161" s="957">
        <f t="shared" si="143"/>
        <v>45230</v>
      </c>
      <c r="U2161" t="str">
        <f t="shared" si="144"/>
        <v>Unaudited</v>
      </c>
    </row>
    <row r="2162" spans="1:21" x14ac:dyDescent="0.25">
      <c r="A2162" t="s">
        <v>438</v>
      </c>
      <c r="B2162" t="s">
        <v>1380</v>
      </c>
      <c r="C2162" t="s">
        <v>1381</v>
      </c>
      <c r="D2162" s="15">
        <v>1900</v>
      </c>
      <c r="E2162" s="121">
        <v>1</v>
      </c>
      <c r="F2162" t="s">
        <v>440</v>
      </c>
      <c r="G2162" s="121">
        <v>182</v>
      </c>
      <c r="H2162" t="s">
        <v>389</v>
      </c>
      <c r="I2162" t="s">
        <v>489</v>
      </c>
      <c r="J2162" t="s">
        <v>437</v>
      </c>
      <c r="K2162" t="s">
        <v>437</v>
      </c>
      <c r="L2162" s="755" t="s">
        <v>214</v>
      </c>
      <c r="M2162" t="s">
        <v>497</v>
      </c>
      <c r="N2162" s="680">
        <f t="shared" ca="1" si="145"/>
        <v>0</v>
      </c>
      <c r="O2162" s="680">
        <f t="shared" ca="1" si="145"/>
        <v>0</v>
      </c>
      <c r="P2162" s="680">
        <f t="shared" ca="1" si="145"/>
        <v>0</v>
      </c>
      <c r="Q2162" s="680">
        <f t="shared" ca="1" si="145"/>
        <v>0</v>
      </c>
      <c r="R2162" s="680">
        <f t="shared" ca="1" si="145"/>
        <v>0</v>
      </c>
      <c r="S2162" t="str">
        <f t="shared" si="142"/>
        <v>ASRCMS202202</v>
      </c>
      <c r="T2162" s="957">
        <f t="shared" si="143"/>
        <v>45230</v>
      </c>
      <c r="U2162" t="str">
        <f t="shared" si="144"/>
        <v>Unaudited</v>
      </c>
    </row>
    <row r="2163" spans="1:21" x14ac:dyDescent="0.25">
      <c r="A2163" t="s">
        <v>438</v>
      </c>
      <c r="B2163" t="s">
        <v>1380</v>
      </c>
      <c r="C2163" t="s">
        <v>1381</v>
      </c>
      <c r="D2163" s="15">
        <v>1900</v>
      </c>
      <c r="E2163" s="121">
        <v>1</v>
      </c>
      <c r="F2163" t="s">
        <v>440</v>
      </c>
      <c r="G2163" s="121">
        <v>182</v>
      </c>
      <c r="H2163" t="s">
        <v>389</v>
      </c>
      <c r="I2163" t="s">
        <v>490</v>
      </c>
      <c r="J2163" t="s">
        <v>26</v>
      </c>
      <c r="K2163" t="s">
        <v>26</v>
      </c>
      <c r="L2163" s="755" t="s">
        <v>205</v>
      </c>
      <c r="M2163" t="s">
        <v>26</v>
      </c>
      <c r="N2163" s="680">
        <f t="shared" ca="1" si="145"/>
        <v>0</v>
      </c>
      <c r="O2163" s="680">
        <f t="shared" ca="1" si="145"/>
        <v>0</v>
      </c>
      <c r="P2163" s="680">
        <f t="shared" ca="1" si="145"/>
        <v>0</v>
      </c>
      <c r="Q2163" s="680">
        <f t="shared" ca="1" si="145"/>
        <v>0</v>
      </c>
      <c r="R2163" s="680">
        <f t="shared" ca="1" si="145"/>
        <v>0</v>
      </c>
      <c r="S2163" t="str">
        <f t="shared" si="142"/>
        <v>ASRCMS202202</v>
      </c>
      <c r="T2163" s="957">
        <f t="shared" si="143"/>
        <v>45230</v>
      </c>
      <c r="U2163" t="str">
        <f t="shared" si="144"/>
        <v>Unaudited</v>
      </c>
    </row>
    <row r="2164" spans="1:21" x14ac:dyDescent="0.25">
      <c r="A2164" t="s">
        <v>438</v>
      </c>
      <c r="B2164" t="s">
        <v>1380</v>
      </c>
      <c r="C2164" t="s">
        <v>1381</v>
      </c>
      <c r="D2164" s="15">
        <v>1900</v>
      </c>
      <c r="E2164" s="121">
        <v>1</v>
      </c>
      <c r="F2164" t="s">
        <v>441</v>
      </c>
      <c r="G2164" s="121">
        <v>274</v>
      </c>
      <c r="H2164" t="s">
        <v>389</v>
      </c>
      <c r="I2164" t="s">
        <v>433</v>
      </c>
      <c r="J2164" t="s">
        <v>433</v>
      </c>
      <c r="K2164" t="s">
        <v>433</v>
      </c>
      <c r="M2164" t="s">
        <v>433</v>
      </c>
      <c r="N2164" s="680">
        <f t="shared" ca="1" si="145"/>
        <v>0</v>
      </c>
      <c r="O2164" s="680">
        <f t="shared" ca="1" si="145"/>
        <v>0</v>
      </c>
      <c r="P2164" s="680">
        <f t="shared" ca="1" si="145"/>
        <v>0</v>
      </c>
      <c r="Q2164" s="680">
        <f t="shared" ca="1" si="145"/>
        <v>0</v>
      </c>
      <c r="R2164" s="680">
        <f t="shared" ca="1" si="145"/>
        <v>0</v>
      </c>
      <c r="S2164" t="str">
        <f t="shared" si="142"/>
        <v>ASRCMS202202</v>
      </c>
      <c r="T2164" s="957">
        <f t="shared" si="143"/>
        <v>45230</v>
      </c>
      <c r="U2164" t="str">
        <f t="shared" si="144"/>
        <v>Unaudited</v>
      </c>
    </row>
    <row r="2165" spans="1:21" x14ac:dyDescent="0.25">
      <c r="A2165" t="s">
        <v>438</v>
      </c>
      <c r="B2165" t="s">
        <v>1380</v>
      </c>
      <c r="C2165" t="s">
        <v>1381</v>
      </c>
      <c r="D2165" s="15">
        <v>1900</v>
      </c>
      <c r="E2165" s="121">
        <v>1</v>
      </c>
      <c r="F2165" t="s">
        <v>441</v>
      </c>
      <c r="G2165" s="121">
        <v>274</v>
      </c>
      <c r="H2165" t="s">
        <v>389</v>
      </c>
      <c r="I2165" t="s">
        <v>488</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ASRCMS202202</v>
      </c>
      <c r="T2165" s="957">
        <f t="shared" si="143"/>
        <v>45230</v>
      </c>
      <c r="U2165" t="str">
        <f t="shared" si="144"/>
        <v>Unaudited</v>
      </c>
    </row>
    <row r="2166" spans="1:21" x14ac:dyDescent="0.25">
      <c r="A2166" t="s">
        <v>438</v>
      </c>
      <c r="B2166" t="s">
        <v>1380</v>
      </c>
      <c r="C2166" t="s">
        <v>1381</v>
      </c>
      <c r="D2166" s="15">
        <v>1900</v>
      </c>
      <c r="E2166" s="121">
        <v>1</v>
      </c>
      <c r="F2166" t="s">
        <v>441</v>
      </c>
      <c r="G2166" s="121">
        <v>274</v>
      </c>
      <c r="H2166" t="s">
        <v>389</v>
      </c>
      <c r="I2166" t="s">
        <v>488</v>
      </c>
      <c r="J2166" t="s">
        <v>12</v>
      </c>
      <c r="K2166" t="s">
        <v>223</v>
      </c>
      <c r="L2166" s="755">
        <v>1.2</v>
      </c>
      <c r="M2166" t="s">
        <v>223</v>
      </c>
      <c r="N2166" s="680">
        <f t="shared" ca="1" si="145"/>
        <v>0</v>
      </c>
      <c r="O2166" s="680">
        <f t="shared" ca="1" si="145"/>
        <v>0</v>
      </c>
      <c r="P2166" s="680">
        <f t="shared" ca="1" si="145"/>
        <v>0</v>
      </c>
      <c r="Q2166" s="680">
        <f t="shared" ca="1" si="145"/>
        <v>0</v>
      </c>
      <c r="R2166" s="680">
        <f t="shared" ca="1" si="145"/>
        <v>0</v>
      </c>
      <c r="S2166" t="str">
        <f t="shared" si="142"/>
        <v>ASRCMS202202</v>
      </c>
      <c r="T2166" s="957">
        <f t="shared" si="143"/>
        <v>45230</v>
      </c>
      <c r="U2166" t="str">
        <f t="shared" si="144"/>
        <v>Unaudited</v>
      </c>
    </row>
    <row r="2167" spans="1:21" x14ac:dyDescent="0.25">
      <c r="A2167" t="s">
        <v>438</v>
      </c>
      <c r="B2167" t="s">
        <v>1380</v>
      </c>
      <c r="C2167" t="s">
        <v>1381</v>
      </c>
      <c r="D2167" s="15">
        <v>1900</v>
      </c>
      <c r="E2167" s="121">
        <v>1</v>
      </c>
      <c r="F2167" t="s">
        <v>441</v>
      </c>
      <c r="G2167" s="121">
        <v>274</v>
      </c>
      <c r="H2167" t="s">
        <v>389</v>
      </c>
      <c r="I2167" t="s">
        <v>488</v>
      </c>
      <c r="J2167" t="s">
        <v>12</v>
      </c>
      <c r="K2167" t="s">
        <v>1318</v>
      </c>
      <c r="L2167" s="755" t="s">
        <v>1314</v>
      </c>
      <c r="M2167" t="s">
        <v>1318</v>
      </c>
      <c r="N2167" s="680">
        <f t="shared" ca="1" si="145"/>
        <v>0</v>
      </c>
      <c r="O2167" s="680">
        <f t="shared" ca="1" si="145"/>
        <v>0</v>
      </c>
      <c r="P2167" s="680">
        <f t="shared" ca="1" si="145"/>
        <v>0</v>
      </c>
      <c r="Q2167" s="680">
        <f t="shared" ca="1" si="145"/>
        <v>0</v>
      </c>
      <c r="R2167" s="680">
        <f t="shared" ca="1" si="145"/>
        <v>0</v>
      </c>
      <c r="S2167" t="str">
        <f t="shared" si="142"/>
        <v>ASRCMS202202</v>
      </c>
      <c r="T2167" s="957">
        <f t="shared" si="143"/>
        <v>45230</v>
      </c>
      <c r="U2167" t="str">
        <f t="shared" si="144"/>
        <v>Unaudited</v>
      </c>
    </row>
    <row r="2168" spans="1:21" x14ac:dyDescent="0.25">
      <c r="A2168" t="s">
        <v>438</v>
      </c>
      <c r="B2168" t="s">
        <v>1380</v>
      </c>
      <c r="C2168" t="s">
        <v>1381</v>
      </c>
      <c r="D2168" s="15">
        <v>1900</v>
      </c>
      <c r="E2168" s="121">
        <v>1</v>
      </c>
      <c r="F2168" t="s">
        <v>441</v>
      </c>
      <c r="G2168" s="121">
        <v>274</v>
      </c>
      <c r="H2168" t="s">
        <v>389</v>
      </c>
      <c r="I2168" t="s">
        <v>488</v>
      </c>
      <c r="J2168" t="s">
        <v>12</v>
      </c>
      <c r="K2168" t="s">
        <v>1320</v>
      </c>
      <c r="L2168" s="755" t="s">
        <v>1319</v>
      </c>
      <c r="M2168" t="s">
        <v>1320</v>
      </c>
      <c r="N2168" s="680">
        <f t="shared" ca="1" si="145"/>
        <v>0</v>
      </c>
      <c r="O2168" s="680">
        <f t="shared" ca="1" si="145"/>
        <v>0</v>
      </c>
      <c r="P2168" s="680">
        <f t="shared" ca="1" si="145"/>
        <v>0</v>
      </c>
      <c r="Q2168" s="680">
        <f t="shared" ca="1" si="145"/>
        <v>0</v>
      </c>
      <c r="R2168" s="680">
        <f t="shared" ca="1" si="145"/>
        <v>0</v>
      </c>
      <c r="S2168" t="str">
        <f t="shared" si="142"/>
        <v>ASRCMS202202</v>
      </c>
      <c r="T2168" s="957">
        <f t="shared" si="143"/>
        <v>45230</v>
      </c>
      <c r="U2168" t="str">
        <f t="shared" si="144"/>
        <v>Unaudited</v>
      </c>
    </row>
    <row r="2169" spans="1:21" x14ac:dyDescent="0.25">
      <c r="A2169" t="s">
        <v>438</v>
      </c>
      <c r="B2169" t="s">
        <v>1380</v>
      </c>
      <c r="C2169" t="s">
        <v>1381</v>
      </c>
      <c r="D2169" s="15">
        <v>1900</v>
      </c>
      <c r="E2169" s="121">
        <v>1</v>
      </c>
      <c r="F2169" t="s">
        <v>441</v>
      </c>
      <c r="G2169" s="121">
        <v>274</v>
      </c>
      <c r="H2169" t="s">
        <v>389</v>
      </c>
      <c r="I2169" t="s">
        <v>488</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ASRCMS202202</v>
      </c>
      <c r="T2169" s="957">
        <f t="shared" si="143"/>
        <v>45230</v>
      </c>
      <c r="U2169" t="str">
        <f t="shared" si="144"/>
        <v>Unaudited</v>
      </c>
    </row>
    <row r="2170" spans="1:21" x14ac:dyDescent="0.25">
      <c r="A2170" t="s">
        <v>438</v>
      </c>
      <c r="B2170" t="s">
        <v>1380</v>
      </c>
      <c r="C2170" t="s">
        <v>1381</v>
      </c>
      <c r="D2170" s="15">
        <v>1900</v>
      </c>
      <c r="E2170" s="121">
        <v>1</v>
      </c>
      <c r="F2170" t="s">
        <v>441</v>
      </c>
      <c r="G2170" s="121">
        <v>274</v>
      </c>
      <c r="H2170" t="s">
        <v>389</v>
      </c>
      <c r="I2170" t="s">
        <v>489</v>
      </c>
      <c r="J2170" t="s">
        <v>434</v>
      </c>
      <c r="K2170" t="s">
        <v>791</v>
      </c>
      <c r="L2170" s="755">
        <v>2.1</v>
      </c>
      <c r="M2170" t="s">
        <v>726</v>
      </c>
      <c r="N2170" s="680">
        <f t="shared" ca="1" si="145"/>
        <v>0</v>
      </c>
      <c r="O2170" s="680">
        <f t="shared" ca="1" si="145"/>
        <v>0</v>
      </c>
      <c r="P2170" s="680">
        <f t="shared" ca="1" si="145"/>
        <v>0</v>
      </c>
      <c r="Q2170" s="680">
        <f t="shared" ca="1" si="145"/>
        <v>0</v>
      </c>
      <c r="R2170" s="680">
        <f t="shared" ca="1" si="145"/>
        <v>0</v>
      </c>
      <c r="S2170" t="str">
        <f t="shared" si="142"/>
        <v>ASRCMS202202</v>
      </c>
      <c r="T2170" s="957">
        <f t="shared" si="143"/>
        <v>45230</v>
      </c>
      <c r="U2170" t="str">
        <f t="shared" si="144"/>
        <v>Unaudited</v>
      </c>
    </row>
    <row r="2171" spans="1:21" x14ac:dyDescent="0.25">
      <c r="A2171" t="s">
        <v>438</v>
      </c>
      <c r="B2171" t="s">
        <v>1380</v>
      </c>
      <c r="C2171" t="s">
        <v>1381</v>
      </c>
      <c r="D2171" s="15">
        <v>1900</v>
      </c>
      <c r="E2171" s="121">
        <v>1</v>
      </c>
      <c r="F2171" t="s">
        <v>441</v>
      </c>
      <c r="G2171" s="121">
        <v>274</v>
      </c>
      <c r="H2171" t="s">
        <v>389</v>
      </c>
      <c r="I2171" t="s">
        <v>489</v>
      </c>
      <c r="J2171" t="s">
        <v>434</v>
      </c>
      <c r="K2171" t="s">
        <v>791</v>
      </c>
      <c r="L2171" s="755">
        <v>2.2000000000000002</v>
      </c>
      <c r="M2171" t="s">
        <v>727</v>
      </c>
      <c r="N2171" s="680">
        <f t="shared" ca="1" si="145"/>
        <v>0</v>
      </c>
      <c r="O2171" s="680">
        <f t="shared" ca="1" si="145"/>
        <v>0</v>
      </c>
      <c r="P2171" s="680">
        <f t="shared" ca="1" si="145"/>
        <v>0</v>
      </c>
      <c r="Q2171" s="680">
        <f t="shared" ca="1" si="145"/>
        <v>0</v>
      </c>
      <c r="R2171" s="680">
        <f t="shared" ca="1" si="145"/>
        <v>0</v>
      </c>
      <c r="S2171" t="str">
        <f t="shared" si="142"/>
        <v>ASRCMS202202</v>
      </c>
      <c r="T2171" s="957">
        <f t="shared" si="143"/>
        <v>45230</v>
      </c>
      <c r="U2171" t="str">
        <f t="shared" si="144"/>
        <v>Unaudited</v>
      </c>
    </row>
    <row r="2172" spans="1:21" x14ac:dyDescent="0.25">
      <c r="A2172" t="s">
        <v>438</v>
      </c>
      <c r="B2172" t="s">
        <v>1380</v>
      </c>
      <c r="C2172" t="s">
        <v>1381</v>
      </c>
      <c r="D2172" s="15">
        <v>1900</v>
      </c>
      <c r="E2172" s="121">
        <v>1</v>
      </c>
      <c r="F2172" t="s">
        <v>441</v>
      </c>
      <c r="G2172" s="121">
        <v>274</v>
      </c>
      <c r="H2172" t="s">
        <v>389</v>
      </c>
      <c r="I2172" t="s">
        <v>489</v>
      </c>
      <c r="J2172" t="s">
        <v>434</v>
      </c>
      <c r="K2172" t="s">
        <v>791</v>
      </c>
      <c r="L2172" s="755">
        <v>2.2999999999999998</v>
      </c>
      <c r="M2172" t="s">
        <v>728</v>
      </c>
      <c r="N2172" s="680">
        <f t="shared" ca="1" si="145"/>
        <v>0</v>
      </c>
      <c r="O2172" s="680">
        <f t="shared" ca="1" si="145"/>
        <v>0</v>
      </c>
      <c r="P2172" s="680">
        <f t="shared" ca="1" si="145"/>
        <v>0</v>
      </c>
      <c r="Q2172" s="680">
        <f t="shared" ca="1" si="145"/>
        <v>0</v>
      </c>
      <c r="R2172" s="680">
        <f t="shared" ca="1" si="145"/>
        <v>0</v>
      </c>
      <c r="S2172" t="str">
        <f t="shared" si="142"/>
        <v>ASRCMS202202</v>
      </c>
      <c r="T2172" s="957">
        <f t="shared" si="143"/>
        <v>45230</v>
      </c>
      <c r="U2172" t="str">
        <f t="shared" si="144"/>
        <v>Unaudited</v>
      </c>
    </row>
    <row r="2173" spans="1:21" x14ac:dyDescent="0.25">
      <c r="A2173" t="s">
        <v>438</v>
      </c>
      <c r="B2173" t="s">
        <v>1380</v>
      </c>
      <c r="C2173" t="s">
        <v>1381</v>
      </c>
      <c r="D2173" s="15">
        <v>1900</v>
      </c>
      <c r="E2173" s="121">
        <v>1</v>
      </c>
      <c r="F2173" t="s">
        <v>441</v>
      </c>
      <c r="G2173" s="121">
        <v>274</v>
      </c>
      <c r="H2173" t="s">
        <v>389</v>
      </c>
      <c r="I2173" t="s">
        <v>489</v>
      </c>
      <c r="J2173" t="s">
        <v>434</v>
      </c>
      <c r="K2173" t="s">
        <v>791</v>
      </c>
      <c r="L2173" s="755">
        <v>2.4</v>
      </c>
      <c r="M2173" t="s">
        <v>729</v>
      </c>
      <c r="N2173" s="680">
        <f t="shared" ca="1" si="145"/>
        <v>0</v>
      </c>
      <c r="O2173" s="680">
        <f t="shared" ca="1" si="145"/>
        <v>0</v>
      </c>
      <c r="P2173" s="680">
        <f t="shared" ca="1" si="145"/>
        <v>0</v>
      </c>
      <c r="Q2173" s="680">
        <f t="shared" ca="1" si="145"/>
        <v>0</v>
      </c>
      <c r="R2173" s="680">
        <f t="shared" ca="1" si="145"/>
        <v>0</v>
      </c>
      <c r="S2173" t="str">
        <f t="shared" si="142"/>
        <v>ASRCMS202202</v>
      </c>
      <c r="T2173" s="957">
        <f t="shared" si="143"/>
        <v>45230</v>
      </c>
      <c r="U2173" t="str">
        <f t="shared" si="144"/>
        <v>Unaudited</v>
      </c>
    </row>
    <row r="2174" spans="1:21" x14ac:dyDescent="0.25">
      <c r="A2174" t="s">
        <v>438</v>
      </c>
      <c r="B2174" t="s">
        <v>1380</v>
      </c>
      <c r="C2174" t="s">
        <v>1381</v>
      </c>
      <c r="D2174" s="15">
        <v>1900</v>
      </c>
      <c r="E2174" s="121">
        <v>1</v>
      </c>
      <c r="F2174" t="s">
        <v>441</v>
      </c>
      <c r="G2174" s="121">
        <v>274</v>
      </c>
      <c r="H2174" t="s">
        <v>389</v>
      </c>
      <c r="I2174" t="s">
        <v>489</v>
      </c>
      <c r="J2174" t="s">
        <v>434</v>
      </c>
      <c r="K2174" t="s">
        <v>791</v>
      </c>
      <c r="L2174" s="755">
        <v>2.5</v>
      </c>
      <c r="M2174" t="s">
        <v>771</v>
      </c>
      <c r="N2174" s="680">
        <f t="shared" ca="1" si="145"/>
        <v>0</v>
      </c>
      <c r="O2174" s="680">
        <f t="shared" ca="1" si="145"/>
        <v>0</v>
      </c>
      <c r="P2174" s="680">
        <f t="shared" ca="1" si="145"/>
        <v>0</v>
      </c>
      <c r="Q2174" s="680">
        <f t="shared" ca="1" si="145"/>
        <v>0</v>
      </c>
      <c r="R2174" s="680">
        <f t="shared" ca="1" si="145"/>
        <v>0</v>
      </c>
      <c r="S2174" t="str">
        <f t="shared" si="142"/>
        <v>ASRCMS202202</v>
      </c>
      <c r="T2174" s="957">
        <f t="shared" si="143"/>
        <v>45230</v>
      </c>
      <c r="U2174" t="str">
        <f t="shared" si="144"/>
        <v>Unaudited</v>
      </c>
    </row>
    <row r="2175" spans="1:21" x14ac:dyDescent="0.25">
      <c r="A2175" t="s">
        <v>438</v>
      </c>
      <c r="B2175" t="s">
        <v>1380</v>
      </c>
      <c r="C2175" t="s">
        <v>1381</v>
      </c>
      <c r="D2175" s="15">
        <v>1900</v>
      </c>
      <c r="E2175" s="121">
        <v>1</v>
      </c>
      <c r="F2175" t="s">
        <v>441</v>
      </c>
      <c r="G2175" s="121">
        <v>274</v>
      </c>
      <c r="H2175" t="s">
        <v>389</v>
      </c>
      <c r="I2175" t="s">
        <v>489</v>
      </c>
      <c r="J2175" t="s">
        <v>434</v>
      </c>
      <c r="K2175" t="s">
        <v>791</v>
      </c>
      <c r="L2175" s="755">
        <v>2.6</v>
      </c>
      <c r="M2175" t="s">
        <v>187</v>
      </c>
      <c r="N2175" s="680">
        <f t="shared" ca="1" si="145"/>
        <v>0</v>
      </c>
      <c r="O2175" s="680">
        <f t="shared" ca="1" si="145"/>
        <v>0</v>
      </c>
      <c r="P2175" s="680">
        <f t="shared" ca="1" si="145"/>
        <v>0</v>
      </c>
      <c r="Q2175" s="680">
        <f t="shared" ca="1" si="145"/>
        <v>0</v>
      </c>
      <c r="R2175" s="680">
        <f t="shared" ca="1" si="145"/>
        <v>0</v>
      </c>
      <c r="S2175" t="str">
        <f t="shared" si="142"/>
        <v>ASRCMS202202</v>
      </c>
      <c r="T2175" s="957">
        <f t="shared" si="143"/>
        <v>45230</v>
      </c>
      <c r="U2175" t="str">
        <f t="shared" si="144"/>
        <v>Unaudited</v>
      </c>
    </row>
    <row r="2176" spans="1:21" x14ac:dyDescent="0.25">
      <c r="A2176" t="s">
        <v>438</v>
      </c>
      <c r="B2176" t="s">
        <v>1380</v>
      </c>
      <c r="C2176" t="s">
        <v>1381</v>
      </c>
      <c r="D2176" s="15">
        <v>1900</v>
      </c>
      <c r="E2176" s="121">
        <v>1</v>
      </c>
      <c r="F2176" t="s">
        <v>441</v>
      </c>
      <c r="G2176" s="121">
        <v>274</v>
      </c>
      <c r="H2176" t="s">
        <v>389</v>
      </c>
      <c r="I2176" t="s">
        <v>489</v>
      </c>
      <c r="J2176" t="s">
        <v>434</v>
      </c>
      <c r="K2176" t="s">
        <v>791</v>
      </c>
      <c r="L2176" s="755">
        <v>2.7</v>
      </c>
      <c r="M2176" t="s">
        <v>792</v>
      </c>
      <c r="N2176" s="680">
        <f t="shared" ca="1" si="145"/>
        <v>0</v>
      </c>
      <c r="O2176" s="680">
        <f t="shared" ca="1" si="145"/>
        <v>0</v>
      </c>
      <c r="P2176" s="680">
        <f t="shared" ca="1" si="145"/>
        <v>0</v>
      </c>
      <c r="Q2176" s="680">
        <f t="shared" ca="1" si="145"/>
        <v>0</v>
      </c>
      <c r="R2176" s="680">
        <f t="shared" ca="1" si="145"/>
        <v>0</v>
      </c>
      <c r="S2176" t="str">
        <f t="shared" si="142"/>
        <v>ASRCMS202202</v>
      </c>
      <c r="T2176" s="957">
        <f t="shared" si="143"/>
        <v>45230</v>
      </c>
      <c r="U2176" t="str">
        <f t="shared" si="144"/>
        <v>Unaudited</v>
      </c>
    </row>
    <row r="2177" spans="1:21" x14ac:dyDescent="0.25">
      <c r="A2177" t="s">
        <v>438</v>
      </c>
      <c r="B2177" t="s">
        <v>1380</v>
      </c>
      <c r="C2177" t="s">
        <v>1381</v>
      </c>
      <c r="D2177" s="15">
        <v>1900</v>
      </c>
      <c r="E2177" s="121">
        <v>1</v>
      </c>
      <c r="F2177" t="s">
        <v>441</v>
      </c>
      <c r="G2177" s="121">
        <v>274</v>
      </c>
      <c r="H2177" t="s">
        <v>389</v>
      </c>
      <c r="I2177" t="s">
        <v>489</v>
      </c>
      <c r="J2177" t="s">
        <v>434</v>
      </c>
      <c r="K2177" t="s">
        <v>791</v>
      </c>
      <c r="L2177" s="755">
        <v>2.8</v>
      </c>
      <c r="M2177" t="s">
        <v>793</v>
      </c>
      <c r="N2177" s="680">
        <f t="shared" ca="1" si="145"/>
        <v>0</v>
      </c>
      <c r="O2177" s="680">
        <f t="shared" ca="1" si="145"/>
        <v>0</v>
      </c>
      <c r="P2177" s="680">
        <f t="shared" ca="1" si="145"/>
        <v>0</v>
      </c>
      <c r="Q2177" s="680">
        <f t="shared" ca="1" si="145"/>
        <v>0</v>
      </c>
      <c r="R2177" s="680">
        <f t="shared" ca="1" si="145"/>
        <v>0</v>
      </c>
      <c r="S2177" t="str">
        <f t="shared" si="142"/>
        <v>ASRCMS202202</v>
      </c>
      <c r="T2177" s="957">
        <f t="shared" si="143"/>
        <v>45230</v>
      </c>
      <c r="U2177" t="str">
        <f t="shared" si="144"/>
        <v>Unaudited</v>
      </c>
    </row>
    <row r="2178" spans="1:21" x14ac:dyDescent="0.25">
      <c r="A2178" t="s">
        <v>438</v>
      </c>
      <c r="B2178" t="s">
        <v>1380</v>
      </c>
      <c r="C2178" t="s">
        <v>1381</v>
      </c>
      <c r="D2178" s="15">
        <v>1900</v>
      </c>
      <c r="E2178" s="121">
        <v>1</v>
      </c>
      <c r="F2178" t="s">
        <v>441</v>
      </c>
      <c r="G2178" s="121">
        <v>274</v>
      </c>
      <c r="H2178" t="s">
        <v>389</v>
      </c>
      <c r="I2178" t="s">
        <v>489</v>
      </c>
      <c r="J2178" t="s">
        <v>434</v>
      </c>
      <c r="K2178" t="s">
        <v>791</v>
      </c>
      <c r="L2178" s="755">
        <v>2.9</v>
      </c>
      <c r="M2178" t="s">
        <v>774</v>
      </c>
      <c r="N2178" s="680">
        <f t="shared" ca="1" si="145"/>
        <v>0</v>
      </c>
      <c r="O2178" s="680">
        <f t="shared" ca="1" si="145"/>
        <v>0</v>
      </c>
      <c r="P2178" s="680">
        <f t="shared" ca="1" si="145"/>
        <v>0</v>
      </c>
      <c r="Q2178" s="680">
        <f t="shared" ca="1" si="145"/>
        <v>0</v>
      </c>
      <c r="R2178" s="680">
        <f t="shared" ca="1" si="145"/>
        <v>0</v>
      </c>
      <c r="S2178" t="str">
        <f t="shared" ref="S2178:S2241" si="146">file_name</f>
        <v>ASRCMS202202</v>
      </c>
      <c r="T2178" s="957">
        <f t="shared" ref="T2178:T2241" si="147">file_date</f>
        <v>45230</v>
      </c>
      <c r="U2178" t="str">
        <f t="shared" ref="U2178:U2241" si="148">status</f>
        <v>Unaudited</v>
      </c>
    </row>
    <row r="2179" spans="1:21" x14ac:dyDescent="0.25">
      <c r="A2179" t="s">
        <v>438</v>
      </c>
      <c r="B2179" t="s">
        <v>1380</v>
      </c>
      <c r="C2179" t="s">
        <v>1381</v>
      </c>
      <c r="D2179" s="15">
        <v>1900</v>
      </c>
      <c r="E2179" s="121">
        <v>1</v>
      </c>
      <c r="F2179" t="s">
        <v>441</v>
      </c>
      <c r="G2179" s="121">
        <v>274</v>
      </c>
      <c r="H2179" t="s">
        <v>389</v>
      </c>
      <c r="I2179" t="s">
        <v>489</v>
      </c>
      <c r="J2179" t="s">
        <v>434</v>
      </c>
      <c r="K2179" t="s">
        <v>224</v>
      </c>
      <c r="L2179" s="755">
        <v>2.11</v>
      </c>
      <c r="M2179" t="s">
        <v>229</v>
      </c>
      <c r="N2179" s="680">
        <f t="shared" ca="1" si="145"/>
        <v>0</v>
      </c>
      <c r="O2179" s="680">
        <f t="shared" ca="1" si="145"/>
        <v>0</v>
      </c>
      <c r="P2179" s="680">
        <f t="shared" ca="1" si="145"/>
        <v>0</v>
      </c>
      <c r="Q2179" s="680">
        <f t="shared" ca="1" si="145"/>
        <v>0</v>
      </c>
      <c r="R2179" s="680">
        <f t="shared" ca="1" si="145"/>
        <v>0</v>
      </c>
      <c r="S2179" t="str">
        <f t="shared" si="146"/>
        <v>ASRCMS202202</v>
      </c>
      <c r="T2179" s="957">
        <f t="shared" si="147"/>
        <v>45230</v>
      </c>
      <c r="U2179" t="str">
        <f t="shared" si="148"/>
        <v>Unaudited</v>
      </c>
    </row>
    <row r="2180" spans="1:21" x14ac:dyDescent="0.25">
      <c r="A2180" t="s">
        <v>438</v>
      </c>
      <c r="B2180" t="s">
        <v>1380</v>
      </c>
      <c r="C2180" t="s">
        <v>1381</v>
      </c>
      <c r="D2180" s="15">
        <v>1900</v>
      </c>
      <c r="E2180" s="121">
        <v>1</v>
      </c>
      <c r="F2180" t="s">
        <v>441</v>
      </c>
      <c r="G2180" s="121">
        <v>274</v>
      </c>
      <c r="H2180" t="s">
        <v>389</v>
      </c>
      <c r="I2180" t="s">
        <v>489</v>
      </c>
      <c r="J2180" t="s">
        <v>434</v>
      </c>
      <c r="K2180" t="s">
        <v>224</v>
      </c>
      <c r="L2180" s="755">
        <v>2.12</v>
      </c>
      <c r="M2180" t="s">
        <v>555</v>
      </c>
      <c r="N2180" s="680">
        <f t="shared" ca="1" si="145"/>
        <v>0</v>
      </c>
      <c r="O2180" s="680">
        <f t="shared" ca="1" si="145"/>
        <v>0</v>
      </c>
      <c r="P2180" s="680">
        <f t="shared" ca="1" si="145"/>
        <v>0</v>
      </c>
      <c r="Q2180" s="680">
        <f t="shared" ca="1" si="145"/>
        <v>0</v>
      </c>
      <c r="R2180" s="680">
        <f t="shared" ca="1" si="145"/>
        <v>0</v>
      </c>
      <c r="S2180" t="str">
        <f t="shared" si="146"/>
        <v>ASRCMS202202</v>
      </c>
      <c r="T2180" s="957">
        <f t="shared" si="147"/>
        <v>45230</v>
      </c>
      <c r="U2180" t="str">
        <f t="shared" si="148"/>
        <v>Unaudited</v>
      </c>
    </row>
    <row r="2181" spans="1:21" x14ac:dyDescent="0.25">
      <c r="A2181" t="s">
        <v>438</v>
      </c>
      <c r="B2181" t="s">
        <v>1380</v>
      </c>
      <c r="C2181" t="s">
        <v>1381</v>
      </c>
      <c r="D2181" s="15">
        <v>1900</v>
      </c>
      <c r="E2181" s="121">
        <v>1</v>
      </c>
      <c r="F2181" t="s">
        <v>441</v>
      </c>
      <c r="G2181" s="121">
        <v>274</v>
      </c>
      <c r="H2181" t="s">
        <v>389</v>
      </c>
      <c r="I2181" t="s">
        <v>489</v>
      </c>
      <c r="J2181" t="s">
        <v>434</v>
      </c>
      <c r="K2181" t="s">
        <v>224</v>
      </c>
      <c r="L2181" s="755">
        <v>2.13</v>
      </c>
      <c r="M2181" t="s">
        <v>230</v>
      </c>
      <c r="N2181" s="680">
        <f t="shared" ca="1" si="145"/>
        <v>0</v>
      </c>
      <c r="O2181" s="680">
        <f t="shared" ca="1" si="145"/>
        <v>0</v>
      </c>
      <c r="P2181" s="680">
        <f t="shared" ca="1" si="145"/>
        <v>0</v>
      </c>
      <c r="Q2181" s="680">
        <f t="shared" ca="1" si="145"/>
        <v>0</v>
      </c>
      <c r="R2181" s="680">
        <f t="shared" ca="1" si="145"/>
        <v>0</v>
      </c>
      <c r="S2181" t="str">
        <f t="shared" si="146"/>
        <v>ASRCMS202202</v>
      </c>
      <c r="T2181" s="957">
        <f t="shared" si="147"/>
        <v>45230</v>
      </c>
      <c r="U2181" t="str">
        <f t="shared" si="148"/>
        <v>Unaudited</v>
      </c>
    </row>
    <row r="2182" spans="1:21" x14ac:dyDescent="0.25">
      <c r="A2182" t="s">
        <v>438</v>
      </c>
      <c r="B2182" t="s">
        <v>1380</v>
      </c>
      <c r="C2182" t="s">
        <v>1381</v>
      </c>
      <c r="D2182" s="15">
        <v>1900</v>
      </c>
      <c r="E2182" s="121">
        <v>1</v>
      </c>
      <c r="F2182" t="s">
        <v>441</v>
      </c>
      <c r="G2182" s="121">
        <v>274</v>
      </c>
      <c r="H2182" t="s">
        <v>389</v>
      </c>
      <c r="I2182" t="s">
        <v>489</v>
      </c>
      <c r="J2182" t="s">
        <v>434</v>
      </c>
      <c r="K2182" t="s">
        <v>224</v>
      </c>
      <c r="L2182" s="755">
        <v>2.14</v>
      </c>
      <c r="M2182" t="s">
        <v>559</v>
      </c>
      <c r="N2182" s="680">
        <f t="shared" ca="1" si="145"/>
        <v>0</v>
      </c>
      <c r="O2182" s="680">
        <f t="shared" ca="1" si="145"/>
        <v>0</v>
      </c>
      <c r="P2182" s="680">
        <f t="shared" ca="1" si="145"/>
        <v>0</v>
      </c>
      <c r="Q2182" s="680">
        <f t="shared" ca="1" si="145"/>
        <v>0</v>
      </c>
      <c r="R2182" s="680">
        <f t="shared" ca="1" si="145"/>
        <v>0</v>
      </c>
      <c r="S2182" t="str">
        <f t="shared" si="146"/>
        <v>ASRCMS202202</v>
      </c>
      <c r="T2182" s="957">
        <f t="shared" si="147"/>
        <v>45230</v>
      </c>
      <c r="U2182" t="str">
        <f t="shared" si="148"/>
        <v>Unaudited</v>
      </c>
    </row>
    <row r="2183" spans="1:21" x14ac:dyDescent="0.25">
      <c r="A2183" t="s">
        <v>438</v>
      </c>
      <c r="B2183" t="s">
        <v>1380</v>
      </c>
      <c r="C2183" t="s">
        <v>1381</v>
      </c>
      <c r="D2183" s="15">
        <v>1900</v>
      </c>
      <c r="E2183" s="121">
        <v>1</v>
      </c>
      <c r="F2183" t="s">
        <v>441</v>
      </c>
      <c r="G2183" s="121">
        <v>274</v>
      </c>
      <c r="H2183" t="s">
        <v>389</v>
      </c>
      <c r="I2183" t="s">
        <v>489</v>
      </c>
      <c r="J2183" t="s">
        <v>434</v>
      </c>
      <c r="K2183" t="s">
        <v>224</v>
      </c>
      <c r="L2183" s="755">
        <v>2.15</v>
      </c>
      <c r="M2183" t="s">
        <v>20</v>
      </c>
      <c r="N2183" s="680">
        <f t="shared" ca="1" si="145"/>
        <v>0</v>
      </c>
      <c r="O2183" s="680">
        <f t="shared" ca="1" si="145"/>
        <v>0</v>
      </c>
      <c r="P2183" s="680">
        <f t="shared" ca="1" si="145"/>
        <v>0</v>
      </c>
      <c r="Q2183" s="680">
        <f t="shared" ca="1" si="145"/>
        <v>0</v>
      </c>
      <c r="R2183" s="680">
        <f t="shared" ca="1" si="145"/>
        <v>0</v>
      </c>
      <c r="S2183" t="str">
        <f t="shared" si="146"/>
        <v>ASRCMS202202</v>
      </c>
      <c r="T2183" s="957">
        <f t="shared" si="147"/>
        <v>45230</v>
      </c>
      <c r="U2183" t="str">
        <f t="shared" si="148"/>
        <v>Unaudited</v>
      </c>
    </row>
    <row r="2184" spans="1:21" x14ac:dyDescent="0.25">
      <c r="A2184" t="s">
        <v>438</v>
      </c>
      <c r="B2184" t="s">
        <v>1380</v>
      </c>
      <c r="C2184" t="s">
        <v>1381</v>
      </c>
      <c r="D2184" s="15">
        <v>1900</v>
      </c>
      <c r="E2184" s="121">
        <v>1</v>
      </c>
      <c r="F2184" t="s">
        <v>441</v>
      </c>
      <c r="G2184" s="121">
        <v>274</v>
      </c>
      <c r="H2184" t="s">
        <v>389</v>
      </c>
      <c r="I2184" t="s">
        <v>489</v>
      </c>
      <c r="J2184" t="s">
        <v>434</v>
      </c>
      <c r="K2184" t="s">
        <v>224</v>
      </c>
      <c r="L2184" s="755">
        <v>2.16</v>
      </c>
      <c r="M2184" t="s">
        <v>794</v>
      </c>
      <c r="N2184" s="680">
        <f t="shared" ca="1" si="145"/>
        <v>0</v>
      </c>
      <c r="O2184" s="680">
        <f t="shared" ca="1" si="145"/>
        <v>0</v>
      </c>
      <c r="P2184" s="680">
        <f t="shared" ca="1" si="145"/>
        <v>0</v>
      </c>
      <c r="Q2184" s="680">
        <f t="shared" ca="1" si="145"/>
        <v>0</v>
      </c>
      <c r="R2184" s="680">
        <f t="shared" ca="1" si="145"/>
        <v>0</v>
      </c>
      <c r="S2184" t="str">
        <f t="shared" si="146"/>
        <v>ASRCMS202202</v>
      </c>
      <c r="T2184" s="957">
        <f t="shared" si="147"/>
        <v>45230</v>
      </c>
      <c r="U2184" t="str">
        <f t="shared" si="148"/>
        <v>Unaudited</v>
      </c>
    </row>
    <row r="2185" spans="1:21" x14ac:dyDescent="0.25">
      <c r="A2185" t="s">
        <v>438</v>
      </c>
      <c r="B2185" t="s">
        <v>1380</v>
      </c>
      <c r="C2185" t="s">
        <v>1381</v>
      </c>
      <c r="D2185" s="15">
        <v>1900</v>
      </c>
      <c r="E2185" s="121">
        <v>1</v>
      </c>
      <c r="F2185" t="s">
        <v>441</v>
      </c>
      <c r="G2185" s="121">
        <v>274</v>
      </c>
      <c r="H2185" t="s">
        <v>389</v>
      </c>
      <c r="I2185" t="s">
        <v>489</v>
      </c>
      <c r="J2185" t="s">
        <v>434</v>
      </c>
      <c r="K2185" t="s">
        <v>224</v>
      </c>
      <c r="L2185" s="755">
        <v>2.17</v>
      </c>
      <c r="M2185" t="s">
        <v>1047</v>
      </c>
      <c r="N2185" s="680">
        <f t="shared" ca="1" si="145"/>
        <v>0</v>
      </c>
      <c r="O2185" s="680">
        <f t="shared" ca="1" si="145"/>
        <v>0</v>
      </c>
      <c r="P2185" s="680">
        <f t="shared" ca="1" si="145"/>
        <v>0</v>
      </c>
      <c r="Q2185" s="680">
        <f t="shared" ca="1" si="145"/>
        <v>0</v>
      </c>
      <c r="R2185" s="680">
        <f t="shared" ca="1" si="145"/>
        <v>0</v>
      </c>
      <c r="S2185" t="str">
        <f t="shared" si="146"/>
        <v>ASRCMS202202</v>
      </c>
      <c r="T2185" s="957">
        <f t="shared" si="147"/>
        <v>45230</v>
      </c>
      <c r="U2185" t="str">
        <f t="shared" si="148"/>
        <v>Unaudited</v>
      </c>
    </row>
    <row r="2186" spans="1:21" x14ac:dyDescent="0.25">
      <c r="A2186" t="s">
        <v>438</v>
      </c>
      <c r="B2186" t="s">
        <v>1380</v>
      </c>
      <c r="C2186" t="s">
        <v>1381</v>
      </c>
      <c r="D2186" s="15">
        <v>1900</v>
      </c>
      <c r="E2186" s="121">
        <v>1</v>
      </c>
      <c r="F2186" t="s">
        <v>441</v>
      </c>
      <c r="G2186" s="121">
        <v>274</v>
      </c>
      <c r="H2186" t="s">
        <v>389</v>
      </c>
      <c r="I2186" t="s">
        <v>489</v>
      </c>
      <c r="J2186" t="s">
        <v>434</v>
      </c>
      <c r="K2186" t="s">
        <v>224</v>
      </c>
      <c r="L2186" s="755">
        <v>2.1800000000000002</v>
      </c>
      <c r="M2186" t="s">
        <v>651</v>
      </c>
      <c r="N2186" s="680">
        <f t="shared" ca="1" si="145"/>
        <v>0</v>
      </c>
      <c r="O2186" s="680">
        <f t="shared" ca="1" si="145"/>
        <v>0</v>
      </c>
      <c r="P2186" s="680">
        <f t="shared" ca="1" si="145"/>
        <v>0</v>
      </c>
      <c r="Q2186" s="680">
        <f t="shared" ca="1" si="145"/>
        <v>0</v>
      </c>
      <c r="R2186" s="680">
        <f t="shared" ca="1" si="145"/>
        <v>0</v>
      </c>
      <c r="S2186" t="str">
        <f t="shared" si="146"/>
        <v>ASRCMS202202</v>
      </c>
      <c r="T2186" s="957">
        <f t="shared" si="147"/>
        <v>45230</v>
      </c>
      <c r="U2186" t="str">
        <f t="shared" si="148"/>
        <v>Unaudited</v>
      </c>
    </row>
    <row r="2187" spans="1:21" x14ac:dyDescent="0.25">
      <c r="A2187" t="s">
        <v>438</v>
      </c>
      <c r="B2187" t="s">
        <v>1380</v>
      </c>
      <c r="C2187" t="s">
        <v>1381</v>
      </c>
      <c r="D2187" s="15">
        <v>1900</v>
      </c>
      <c r="E2187" s="121">
        <v>1</v>
      </c>
      <c r="F2187" t="s">
        <v>441</v>
      </c>
      <c r="G2187" s="121">
        <v>274</v>
      </c>
      <c r="H2187" t="s">
        <v>389</v>
      </c>
      <c r="I2187" t="s">
        <v>489</v>
      </c>
      <c r="J2187" t="s">
        <v>434</v>
      </c>
      <c r="K2187" t="s">
        <v>224</v>
      </c>
      <c r="L2187" s="755">
        <v>2.19</v>
      </c>
      <c r="M2187" t="s">
        <v>219</v>
      </c>
      <c r="N2187" s="680">
        <f t="shared" ca="1" si="145"/>
        <v>0</v>
      </c>
      <c r="O2187" s="680">
        <f t="shared" ca="1" si="145"/>
        <v>0</v>
      </c>
      <c r="P2187" s="680">
        <f t="shared" ca="1" si="145"/>
        <v>0</v>
      </c>
      <c r="Q2187" s="680">
        <f t="shared" ca="1" si="145"/>
        <v>0</v>
      </c>
      <c r="R2187" s="680">
        <f t="shared" ca="1" si="145"/>
        <v>0</v>
      </c>
      <c r="S2187" t="str">
        <f t="shared" si="146"/>
        <v>ASRCMS202202</v>
      </c>
      <c r="T2187" s="957">
        <f t="shared" si="147"/>
        <v>45230</v>
      </c>
      <c r="U2187" t="str">
        <f t="shared" si="148"/>
        <v>Unaudited</v>
      </c>
    </row>
    <row r="2188" spans="1:21" x14ac:dyDescent="0.25">
      <c r="A2188" t="s">
        <v>438</v>
      </c>
      <c r="B2188" t="s">
        <v>1380</v>
      </c>
      <c r="C2188" t="s">
        <v>1381</v>
      </c>
      <c r="D2188" s="15">
        <v>1900</v>
      </c>
      <c r="E2188" s="121">
        <v>1</v>
      </c>
      <c r="F2188" t="s">
        <v>441</v>
      </c>
      <c r="G2188" s="121">
        <v>274</v>
      </c>
      <c r="H2188" t="s">
        <v>389</v>
      </c>
      <c r="I2188" t="s">
        <v>489</v>
      </c>
      <c r="J2188" t="s">
        <v>434</v>
      </c>
      <c r="K2188" t="s">
        <v>224</v>
      </c>
      <c r="L2188" s="755" t="s">
        <v>700</v>
      </c>
      <c r="M2188" t="s">
        <v>231</v>
      </c>
      <c r="N2188" s="680">
        <f t="shared" ca="1" si="145"/>
        <v>0</v>
      </c>
      <c r="O2188" s="680">
        <f t="shared" ca="1" si="145"/>
        <v>0</v>
      </c>
      <c r="P2188" s="680">
        <f t="shared" ca="1" si="145"/>
        <v>0</v>
      </c>
      <c r="Q2188" s="680">
        <f t="shared" ca="1" si="145"/>
        <v>0</v>
      </c>
      <c r="R2188" s="680">
        <f t="shared" ca="1" si="145"/>
        <v>0</v>
      </c>
      <c r="S2188" t="str">
        <f t="shared" si="146"/>
        <v>ASRCMS202202</v>
      </c>
      <c r="T2188" s="957">
        <f t="shared" si="147"/>
        <v>45230</v>
      </c>
      <c r="U2188" t="str">
        <f t="shared" si="148"/>
        <v>Unaudited</v>
      </c>
    </row>
    <row r="2189" spans="1:21" x14ac:dyDescent="0.25">
      <c r="A2189" t="s">
        <v>438</v>
      </c>
      <c r="B2189" t="s">
        <v>1380</v>
      </c>
      <c r="C2189" t="s">
        <v>1381</v>
      </c>
      <c r="D2189" s="15">
        <v>1900</v>
      </c>
      <c r="E2189" s="121">
        <v>1</v>
      </c>
      <c r="F2189" t="s">
        <v>441</v>
      </c>
      <c r="G2189" s="121">
        <v>274</v>
      </c>
      <c r="H2189" t="s">
        <v>389</v>
      </c>
      <c r="I2189" t="s">
        <v>489</v>
      </c>
      <c r="J2189" t="s">
        <v>434</v>
      </c>
      <c r="K2189" t="s">
        <v>224</v>
      </c>
      <c r="L2189" s="755">
        <v>2.21</v>
      </c>
      <c r="M2189" t="s">
        <v>467</v>
      </c>
      <c r="N2189" s="680">
        <f t="shared" ca="1" si="145"/>
        <v>0</v>
      </c>
      <c r="O2189" s="680">
        <f t="shared" ca="1" si="145"/>
        <v>0</v>
      </c>
      <c r="P2189" s="680">
        <f t="shared" ca="1" si="145"/>
        <v>0</v>
      </c>
      <c r="Q2189" s="680">
        <f t="shared" ca="1" si="145"/>
        <v>0</v>
      </c>
      <c r="R2189" s="680">
        <f t="shared" ca="1" si="145"/>
        <v>0</v>
      </c>
      <c r="S2189" t="str">
        <f t="shared" si="146"/>
        <v>ASRCMS202202</v>
      </c>
      <c r="T2189" s="957">
        <f t="shared" si="147"/>
        <v>45230</v>
      </c>
      <c r="U2189" t="str">
        <f t="shared" si="148"/>
        <v>Unaudited</v>
      </c>
    </row>
    <row r="2190" spans="1:21" x14ac:dyDescent="0.25">
      <c r="A2190" t="s">
        <v>438</v>
      </c>
      <c r="B2190" t="s">
        <v>1380</v>
      </c>
      <c r="C2190" t="s">
        <v>1381</v>
      </c>
      <c r="D2190" s="15">
        <v>1900</v>
      </c>
      <c r="E2190" s="121">
        <v>1</v>
      </c>
      <c r="F2190" t="s">
        <v>441</v>
      </c>
      <c r="G2190" s="121">
        <v>274</v>
      </c>
      <c r="H2190" t="s">
        <v>389</v>
      </c>
      <c r="I2190" t="s">
        <v>489</v>
      </c>
      <c r="J2190" t="s">
        <v>434</v>
      </c>
      <c r="K2190" t="s">
        <v>6</v>
      </c>
      <c r="L2190" s="755" t="s">
        <v>70</v>
      </c>
      <c r="M2190" t="s">
        <v>189</v>
      </c>
      <c r="N2190" s="680">
        <f t="shared" ca="1" si="145"/>
        <v>0</v>
      </c>
      <c r="O2190" s="680">
        <f t="shared" ca="1" si="145"/>
        <v>0</v>
      </c>
      <c r="P2190" s="680">
        <f t="shared" ca="1" si="145"/>
        <v>0</v>
      </c>
      <c r="Q2190" s="680">
        <f t="shared" ca="1" si="145"/>
        <v>0</v>
      </c>
      <c r="R2190" s="680">
        <f t="shared" ca="1" si="145"/>
        <v>0</v>
      </c>
      <c r="S2190" t="str">
        <f t="shared" si="146"/>
        <v>ASRCMS202202</v>
      </c>
      <c r="T2190" s="957">
        <f t="shared" si="147"/>
        <v>45230</v>
      </c>
      <c r="U2190" t="str">
        <f t="shared" si="148"/>
        <v>Unaudited</v>
      </c>
    </row>
    <row r="2191" spans="1:21" x14ac:dyDescent="0.25">
      <c r="A2191" t="s">
        <v>438</v>
      </c>
      <c r="B2191" t="s">
        <v>1380</v>
      </c>
      <c r="C2191" t="s">
        <v>1381</v>
      </c>
      <c r="D2191" s="15">
        <v>1900</v>
      </c>
      <c r="E2191" s="121">
        <v>1</v>
      </c>
      <c r="F2191" t="s">
        <v>441</v>
      </c>
      <c r="G2191" s="121">
        <v>274</v>
      </c>
      <c r="H2191" t="s">
        <v>389</v>
      </c>
      <c r="I2191" t="s">
        <v>489</v>
      </c>
      <c r="J2191" t="s">
        <v>434</v>
      </c>
      <c r="K2191" t="s">
        <v>6</v>
      </c>
      <c r="L2191" s="755" t="s">
        <v>71</v>
      </c>
      <c r="M2191" t="s">
        <v>232</v>
      </c>
      <c r="N2191" s="680">
        <f t="shared" ca="1" si="145"/>
        <v>0</v>
      </c>
      <c r="O2191" s="680">
        <f t="shared" ca="1" si="145"/>
        <v>0</v>
      </c>
      <c r="P2191" s="680">
        <f t="shared" ca="1" si="145"/>
        <v>0</v>
      </c>
      <c r="Q2191" s="680">
        <f t="shared" ca="1" si="145"/>
        <v>0</v>
      </c>
      <c r="R2191" s="680">
        <f t="shared" ca="1" si="145"/>
        <v>0</v>
      </c>
      <c r="S2191" t="str">
        <f t="shared" si="146"/>
        <v>ASRCMS202202</v>
      </c>
      <c r="T2191" s="957">
        <f t="shared" si="147"/>
        <v>45230</v>
      </c>
      <c r="U2191" t="str">
        <f t="shared" si="148"/>
        <v>Unaudited</v>
      </c>
    </row>
    <row r="2192" spans="1:21" x14ac:dyDescent="0.25">
      <c r="A2192" t="s">
        <v>438</v>
      </c>
      <c r="B2192" t="s">
        <v>1380</v>
      </c>
      <c r="C2192" t="s">
        <v>1381</v>
      </c>
      <c r="D2192" s="15">
        <v>1900</v>
      </c>
      <c r="E2192" s="121">
        <v>1</v>
      </c>
      <c r="F2192" t="s">
        <v>441</v>
      </c>
      <c r="G2192" s="121">
        <v>274</v>
      </c>
      <c r="H2192" t="s">
        <v>389</v>
      </c>
      <c r="I2192" t="s">
        <v>489</v>
      </c>
      <c r="J2192" t="s">
        <v>434</v>
      </c>
      <c r="K2192" t="s">
        <v>6</v>
      </c>
      <c r="L2192" s="755" t="s">
        <v>72</v>
      </c>
      <c r="M2192" t="s">
        <v>165</v>
      </c>
      <c r="N2192" s="680">
        <f t="shared" ca="1" si="145"/>
        <v>0</v>
      </c>
      <c r="O2192" s="680">
        <f t="shared" ca="1" si="145"/>
        <v>0</v>
      </c>
      <c r="P2192" s="680">
        <f t="shared" ca="1" si="145"/>
        <v>0</v>
      </c>
      <c r="Q2192" s="680">
        <f t="shared" ca="1" si="145"/>
        <v>0</v>
      </c>
      <c r="R2192" s="680">
        <f t="shared" ca="1" si="145"/>
        <v>0</v>
      </c>
      <c r="S2192" t="str">
        <f t="shared" si="146"/>
        <v>ASRCMS202202</v>
      </c>
      <c r="T2192" s="957">
        <f t="shared" si="147"/>
        <v>45230</v>
      </c>
      <c r="U2192" t="str">
        <f t="shared" si="148"/>
        <v>Unaudited</v>
      </c>
    </row>
    <row r="2193" spans="1:21" x14ac:dyDescent="0.25">
      <c r="A2193" t="s">
        <v>438</v>
      </c>
      <c r="B2193" t="s">
        <v>1380</v>
      </c>
      <c r="C2193" t="s">
        <v>1381</v>
      </c>
      <c r="D2193" s="15">
        <v>1900</v>
      </c>
      <c r="E2193" s="121">
        <v>1</v>
      </c>
      <c r="F2193" t="s">
        <v>441</v>
      </c>
      <c r="G2193" s="121">
        <v>274</v>
      </c>
      <c r="H2193" t="s">
        <v>389</v>
      </c>
      <c r="I2193" t="s">
        <v>489</v>
      </c>
      <c r="J2193" t="s">
        <v>434</v>
      </c>
      <c r="K2193" t="s">
        <v>6</v>
      </c>
      <c r="L2193" s="755">
        <v>3.4</v>
      </c>
      <c r="M2193" t="s">
        <v>462</v>
      </c>
      <c r="N2193" s="680">
        <f t="shared" ca="1" si="145"/>
        <v>0</v>
      </c>
      <c r="O2193" s="680">
        <f t="shared" ca="1" si="145"/>
        <v>0</v>
      </c>
      <c r="P2193" s="680">
        <f t="shared" ca="1" si="145"/>
        <v>0</v>
      </c>
      <c r="Q2193" s="680">
        <f t="shared" ca="1" si="145"/>
        <v>0</v>
      </c>
      <c r="R2193" s="680">
        <f t="shared" ca="1" si="145"/>
        <v>0</v>
      </c>
      <c r="S2193" t="str">
        <f t="shared" si="146"/>
        <v>ASRCMS202202</v>
      </c>
      <c r="T2193" s="957">
        <f t="shared" si="147"/>
        <v>45230</v>
      </c>
      <c r="U2193" t="str">
        <f t="shared" si="148"/>
        <v>Unaudited</v>
      </c>
    </row>
    <row r="2194" spans="1:21" x14ac:dyDescent="0.25">
      <c r="A2194" t="s">
        <v>438</v>
      </c>
      <c r="B2194" t="s">
        <v>1380</v>
      </c>
      <c r="C2194" t="s">
        <v>1381</v>
      </c>
      <c r="D2194" s="15">
        <v>1900</v>
      </c>
      <c r="E2194" s="121">
        <v>1</v>
      </c>
      <c r="F2194" t="s">
        <v>441</v>
      </c>
      <c r="G2194" s="121">
        <v>274</v>
      </c>
      <c r="H2194" t="s">
        <v>389</v>
      </c>
      <c r="I2194" t="s">
        <v>489</v>
      </c>
      <c r="J2194" t="s">
        <v>434</v>
      </c>
      <c r="K2194" t="s">
        <v>435</v>
      </c>
      <c r="L2194" s="755">
        <v>4.5</v>
      </c>
      <c r="M2194" t="s">
        <v>32</v>
      </c>
      <c r="N2194" s="680">
        <f t="shared" ca="1" si="145"/>
        <v>0</v>
      </c>
      <c r="O2194" s="680">
        <f t="shared" ca="1" si="145"/>
        <v>0</v>
      </c>
      <c r="P2194" s="680">
        <f t="shared" ca="1" si="145"/>
        <v>0</v>
      </c>
      <c r="Q2194" s="680">
        <f t="shared" ca="1" si="145"/>
        <v>0</v>
      </c>
      <c r="R2194" s="680">
        <f t="shared" ca="1" si="145"/>
        <v>0</v>
      </c>
      <c r="S2194" t="str">
        <f t="shared" si="146"/>
        <v>ASRCMS202202</v>
      </c>
      <c r="T2194" s="957">
        <f t="shared" si="147"/>
        <v>45230</v>
      </c>
      <c r="U2194" t="str">
        <f t="shared" si="148"/>
        <v>Unaudited</v>
      </c>
    </row>
    <row r="2195" spans="1:21" x14ac:dyDescent="0.25">
      <c r="A2195" t="s">
        <v>438</v>
      </c>
      <c r="B2195" t="s">
        <v>1380</v>
      </c>
      <c r="C2195" t="s">
        <v>1381</v>
      </c>
      <c r="D2195" s="15">
        <v>1900</v>
      </c>
      <c r="E2195" s="121">
        <v>1</v>
      </c>
      <c r="F2195" t="s">
        <v>441</v>
      </c>
      <c r="G2195" s="121">
        <v>274</v>
      </c>
      <c r="H2195" t="s">
        <v>389</v>
      </c>
      <c r="I2195" t="s">
        <v>489</v>
      </c>
      <c r="J2195" t="s">
        <v>434</v>
      </c>
      <c r="K2195" t="s">
        <v>435</v>
      </c>
      <c r="L2195" s="755" t="s">
        <v>939</v>
      </c>
      <c r="M2195" t="s">
        <v>930</v>
      </c>
      <c r="N2195" s="680">
        <f t="shared" ca="1" si="145"/>
        <v>0</v>
      </c>
      <c r="O2195" s="680">
        <f t="shared" ca="1" si="145"/>
        <v>0</v>
      </c>
      <c r="P2195" s="680">
        <f t="shared" ca="1" si="145"/>
        <v>0</v>
      </c>
      <c r="Q2195" s="680">
        <f t="shared" ca="1" si="145"/>
        <v>0</v>
      </c>
      <c r="R2195" s="680">
        <f t="shared" ca="1" si="145"/>
        <v>0</v>
      </c>
      <c r="S2195" t="str">
        <f t="shared" si="146"/>
        <v>ASRCMS202202</v>
      </c>
      <c r="T2195" s="957">
        <f t="shared" si="147"/>
        <v>45230</v>
      </c>
      <c r="U2195" t="str">
        <f t="shared" si="148"/>
        <v>Unaudited</v>
      </c>
    </row>
    <row r="2196" spans="1:21" x14ac:dyDescent="0.25">
      <c r="A2196" t="s">
        <v>438</v>
      </c>
      <c r="B2196" t="s">
        <v>1380</v>
      </c>
      <c r="C2196" t="s">
        <v>1381</v>
      </c>
      <c r="D2196" s="15">
        <v>1900</v>
      </c>
      <c r="E2196" s="121">
        <v>1</v>
      </c>
      <c r="F2196" t="s">
        <v>441</v>
      </c>
      <c r="G2196" s="121">
        <v>274</v>
      </c>
      <c r="H2196" t="s">
        <v>389</v>
      </c>
      <c r="I2196" t="s">
        <v>489</v>
      </c>
      <c r="J2196" t="s">
        <v>434</v>
      </c>
      <c r="K2196" t="s">
        <v>435</v>
      </c>
      <c r="L2196" s="755" t="s">
        <v>194</v>
      </c>
      <c r="M2196" t="s">
        <v>40</v>
      </c>
      <c r="N2196" s="680">
        <f t="shared" ca="1" si="145"/>
        <v>0</v>
      </c>
      <c r="O2196" s="680">
        <f t="shared" ca="1" si="145"/>
        <v>0</v>
      </c>
      <c r="P2196" s="680">
        <f t="shared" ca="1" si="145"/>
        <v>0</v>
      </c>
      <c r="Q2196" s="680">
        <f t="shared" ca="1" si="145"/>
        <v>0</v>
      </c>
      <c r="R2196" s="680">
        <f t="shared" ca="1" si="145"/>
        <v>0</v>
      </c>
      <c r="S2196" t="str">
        <f t="shared" si="146"/>
        <v>ASRCMS202202</v>
      </c>
      <c r="T2196" s="957">
        <f t="shared" si="147"/>
        <v>45230</v>
      </c>
      <c r="U2196" t="str">
        <f t="shared" si="148"/>
        <v>Unaudited</v>
      </c>
    </row>
    <row r="2197" spans="1:21" x14ac:dyDescent="0.25">
      <c r="A2197" t="s">
        <v>438</v>
      </c>
      <c r="B2197" t="s">
        <v>1380</v>
      </c>
      <c r="C2197" t="s">
        <v>1381</v>
      </c>
      <c r="D2197" s="15">
        <v>1900</v>
      </c>
      <c r="E2197" s="121">
        <v>1</v>
      </c>
      <c r="F2197" t="s">
        <v>441</v>
      </c>
      <c r="G2197" s="121">
        <v>274</v>
      </c>
      <c r="H2197" t="s">
        <v>389</v>
      </c>
      <c r="I2197" t="s">
        <v>489</v>
      </c>
      <c r="J2197" t="s">
        <v>434</v>
      </c>
      <c r="K2197" t="s">
        <v>435</v>
      </c>
      <c r="L2197" s="755" t="s">
        <v>193</v>
      </c>
      <c r="M2197" t="s">
        <v>330</v>
      </c>
      <c r="N2197" s="680">
        <f t="shared" ca="1" si="145"/>
        <v>0</v>
      </c>
      <c r="O2197" s="680">
        <f t="shared" ca="1" si="145"/>
        <v>0</v>
      </c>
      <c r="P2197" s="680">
        <f t="shared" ca="1" si="145"/>
        <v>0</v>
      </c>
      <c r="Q2197" s="680">
        <f t="shared" ca="1" si="145"/>
        <v>0</v>
      </c>
      <c r="R2197" s="680">
        <f t="shared" ca="1" si="145"/>
        <v>0</v>
      </c>
      <c r="S2197" t="str">
        <f t="shared" si="146"/>
        <v>ASRCMS202202</v>
      </c>
      <c r="T2197" s="957">
        <f t="shared" si="147"/>
        <v>45230</v>
      </c>
      <c r="U2197" t="str">
        <f t="shared" si="148"/>
        <v>Unaudited</v>
      </c>
    </row>
    <row r="2198" spans="1:21" x14ac:dyDescent="0.25">
      <c r="A2198" t="s">
        <v>438</v>
      </c>
      <c r="B2198" t="s">
        <v>1380</v>
      </c>
      <c r="C2198" t="s">
        <v>1381</v>
      </c>
      <c r="D2198" s="15">
        <v>1900</v>
      </c>
      <c r="E2198" s="121">
        <v>1</v>
      </c>
      <c r="F2198" t="s">
        <v>441</v>
      </c>
      <c r="G2198" s="121">
        <v>274</v>
      </c>
      <c r="H2198" t="s">
        <v>389</v>
      </c>
      <c r="I2198" t="s">
        <v>489</v>
      </c>
      <c r="J2198" t="s">
        <v>451</v>
      </c>
      <c r="K2198" t="s">
        <v>436</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ASRCMS202202</v>
      </c>
      <c r="T2198" s="957">
        <f t="shared" si="147"/>
        <v>45230</v>
      </c>
      <c r="U2198" t="str">
        <f t="shared" si="148"/>
        <v>Unaudited</v>
      </c>
    </row>
    <row r="2199" spans="1:21" x14ac:dyDescent="0.25">
      <c r="A2199" t="s">
        <v>438</v>
      </c>
      <c r="B2199" t="s">
        <v>1380</v>
      </c>
      <c r="C2199" t="s">
        <v>1381</v>
      </c>
      <c r="D2199" s="15">
        <v>1900</v>
      </c>
      <c r="E2199" s="121">
        <v>1</v>
      </c>
      <c r="F2199" t="s">
        <v>441</v>
      </c>
      <c r="G2199" s="121">
        <v>274</v>
      </c>
      <c r="H2199" t="s">
        <v>389</v>
      </c>
      <c r="I2199" t="s">
        <v>489</v>
      </c>
      <c r="J2199" t="s">
        <v>451</v>
      </c>
      <c r="K2199" t="s">
        <v>436</v>
      </c>
      <c r="L2199" s="755" t="s">
        <v>80</v>
      </c>
      <c r="M2199" t="s">
        <v>98</v>
      </c>
      <c r="N2199" s="680">
        <f t="shared" ca="1" si="145"/>
        <v>0</v>
      </c>
      <c r="O2199" s="680">
        <f t="shared" ca="1" si="145"/>
        <v>0</v>
      </c>
      <c r="P2199" s="680">
        <f t="shared" ca="1" si="145"/>
        <v>0</v>
      </c>
      <c r="Q2199" s="680">
        <f t="shared" ca="1" si="145"/>
        <v>0</v>
      </c>
      <c r="R2199" s="680">
        <f t="shared" ca="1" si="145"/>
        <v>0</v>
      </c>
      <c r="S2199" t="str">
        <f t="shared" si="146"/>
        <v>ASRCMS202202</v>
      </c>
      <c r="T2199" s="957">
        <f t="shared" si="147"/>
        <v>45230</v>
      </c>
      <c r="U2199" t="str">
        <f t="shared" si="148"/>
        <v>Unaudited</v>
      </c>
    </row>
    <row r="2200" spans="1:21" x14ac:dyDescent="0.25">
      <c r="A2200" t="s">
        <v>438</v>
      </c>
      <c r="B2200" t="s">
        <v>1380</v>
      </c>
      <c r="C2200" t="s">
        <v>1381</v>
      </c>
      <c r="D2200" s="15">
        <v>1900</v>
      </c>
      <c r="E2200" s="121">
        <v>1</v>
      </c>
      <c r="F2200" t="s">
        <v>441</v>
      </c>
      <c r="G2200" s="121">
        <v>274</v>
      </c>
      <c r="H2200" t="s">
        <v>389</v>
      </c>
      <c r="I2200" t="s">
        <v>489</v>
      </c>
      <c r="J2200" t="s">
        <v>451</v>
      </c>
      <c r="K2200" t="s">
        <v>436</v>
      </c>
      <c r="L2200" s="755" t="s">
        <v>81</v>
      </c>
      <c r="M2200" t="s">
        <v>99</v>
      </c>
      <c r="N2200" s="680">
        <f t="shared" ca="1" si="145"/>
        <v>0</v>
      </c>
      <c r="O2200" s="680">
        <f t="shared" ca="1" si="145"/>
        <v>0</v>
      </c>
      <c r="P2200" s="680">
        <f t="shared" ca="1" si="145"/>
        <v>0</v>
      </c>
      <c r="Q2200" s="680">
        <f t="shared" ca="1" si="145"/>
        <v>0</v>
      </c>
      <c r="R2200" s="680">
        <f t="shared" ca="1" si="145"/>
        <v>0</v>
      </c>
      <c r="S2200" t="str">
        <f t="shared" si="146"/>
        <v>ASRCMS202202</v>
      </c>
      <c r="T2200" s="957">
        <f t="shared" si="147"/>
        <v>45230</v>
      </c>
      <c r="U2200" t="str">
        <f t="shared" si="148"/>
        <v>Unaudited</v>
      </c>
    </row>
    <row r="2201" spans="1:21" x14ac:dyDescent="0.25">
      <c r="A2201" t="s">
        <v>438</v>
      </c>
      <c r="B2201" t="s">
        <v>1380</v>
      </c>
      <c r="C2201" t="s">
        <v>1381</v>
      </c>
      <c r="D2201" s="15">
        <v>1900</v>
      </c>
      <c r="E2201" s="121">
        <v>1</v>
      </c>
      <c r="F2201" t="s">
        <v>441</v>
      </c>
      <c r="G2201" s="121">
        <v>274</v>
      </c>
      <c r="H2201" t="s">
        <v>389</v>
      </c>
      <c r="I2201" t="s">
        <v>489</v>
      </c>
      <c r="J2201" t="s">
        <v>451</v>
      </c>
      <c r="K2201" t="s">
        <v>436</v>
      </c>
      <c r="L2201" s="755" t="s">
        <v>82</v>
      </c>
      <c r="M2201" t="s">
        <v>100</v>
      </c>
      <c r="N2201" s="680">
        <f t="shared" ca="1" si="145"/>
        <v>0</v>
      </c>
      <c r="O2201" s="680">
        <f t="shared" ca="1" si="145"/>
        <v>0</v>
      </c>
      <c r="P2201" s="680">
        <f t="shared" ca="1" si="145"/>
        <v>0</v>
      </c>
      <c r="Q2201" s="680">
        <f t="shared" ca="1" si="145"/>
        <v>0</v>
      </c>
      <c r="R2201" s="680">
        <f t="shared" ca="1" si="145"/>
        <v>0</v>
      </c>
      <c r="S2201" t="str">
        <f t="shared" si="146"/>
        <v>ASRCMS202202</v>
      </c>
      <c r="T2201" s="957">
        <f t="shared" si="147"/>
        <v>45230</v>
      </c>
      <c r="U2201" t="str">
        <f t="shared" si="148"/>
        <v>Unaudited</v>
      </c>
    </row>
    <row r="2202" spans="1:21" x14ac:dyDescent="0.25">
      <c r="A2202" t="s">
        <v>438</v>
      </c>
      <c r="B2202" t="s">
        <v>1380</v>
      </c>
      <c r="C2202" t="s">
        <v>1381</v>
      </c>
      <c r="D2202" s="15">
        <v>1900</v>
      </c>
      <c r="E2202" s="121">
        <v>1</v>
      </c>
      <c r="F2202" t="s">
        <v>441</v>
      </c>
      <c r="G2202" s="121">
        <v>274</v>
      </c>
      <c r="H2202" t="s">
        <v>389</v>
      </c>
      <c r="I2202" t="s">
        <v>489</v>
      </c>
      <c r="J2202" t="s">
        <v>451</v>
      </c>
      <c r="K2202" t="s">
        <v>436</v>
      </c>
      <c r="L2202" s="755" t="s">
        <v>217</v>
      </c>
      <c r="M2202" t="s">
        <v>101</v>
      </c>
      <c r="N2202" s="680">
        <f t="shared" ca="1" si="145"/>
        <v>0</v>
      </c>
      <c r="O2202" s="680">
        <f t="shared" ca="1" si="145"/>
        <v>0</v>
      </c>
      <c r="P2202" s="680">
        <f t="shared" ca="1" si="145"/>
        <v>0</v>
      </c>
      <c r="Q2202" s="680">
        <f t="shared" ca="1" si="145"/>
        <v>0</v>
      </c>
      <c r="R2202" s="680">
        <f t="shared" ca="1" si="145"/>
        <v>0</v>
      </c>
      <c r="S2202" t="str">
        <f t="shared" si="146"/>
        <v>ASRCMS202202</v>
      </c>
      <c r="T2202" s="957">
        <f t="shared" si="147"/>
        <v>45230</v>
      </c>
      <c r="U2202" t="str">
        <f t="shared" si="148"/>
        <v>Unaudited</v>
      </c>
    </row>
    <row r="2203" spans="1:21" x14ac:dyDescent="0.25">
      <c r="A2203" t="s">
        <v>438</v>
      </c>
      <c r="B2203" t="s">
        <v>1380</v>
      </c>
      <c r="C2203" t="s">
        <v>1381</v>
      </c>
      <c r="D2203" s="15">
        <v>1900</v>
      </c>
      <c r="E2203" s="121">
        <v>1</v>
      </c>
      <c r="F2203" t="s">
        <v>441</v>
      </c>
      <c r="G2203" s="121">
        <v>274</v>
      </c>
      <c r="H2203" t="s">
        <v>389</v>
      </c>
      <c r="I2203" t="s">
        <v>489</v>
      </c>
      <c r="J2203" t="s">
        <v>451</v>
      </c>
      <c r="K2203" t="s">
        <v>436</v>
      </c>
      <c r="L2203" s="755" t="s">
        <v>216</v>
      </c>
      <c r="M2203" t="s">
        <v>28</v>
      </c>
      <c r="N2203" s="680">
        <f t="shared" ca="1" si="145"/>
        <v>0</v>
      </c>
      <c r="O2203" s="680">
        <f t="shared" ca="1" si="145"/>
        <v>0</v>
      </c>
      <c r="P2203" s="680">
        <f t="shared" ca="1" si="145"/>
        <v>0</v>
      </c>
      <c r="Q2203" s="680">
        <f t="shared" ca="1" si="145"/>
        <v>0</v>
      </c>
      <c r="R2203" s="680">
        <f t="shared" ca="1" si="145"/>
        <v>0</v>
      </c>
      <c r="S2203" t="str">
        <f t="shared" si="146"/>
        <v>ASRCMS202202</v>
      </c>
      <c r="T2203" s="957">
        <f t="shared" si="147"/>
        <v>45230</v>
      </c>
      <c r="U2203" t="str">
        <f t="shared" si="148"/>
        <v>Unaudited</v>
      </c>
    </row>
    <row r="2204" spans="1:21" x14ac:dyDescent="0.25">
      <c r="A2204" t="s">
        <v>438</v>
      </c>
      <c r="B2204" t="s">
        <v>1380</v>
      </c>
      <c r="C2204" t="s">
        <v>1381</v>
      </c>
      <c r="D2204" s="15">
        <v>1900</v>
      </c>
      <c r="E2204" s="121">
        <v>1</v>
      </c>
      <c r="F2204" t="s">
        <v>441</v>
      </c>
      <c r="G2204" s="121">
        <v>274</v>
      </c>
      <c r="H2204" t="s">
        <v>389</v>
      </c>
      <c r="I2204" t="s">
        <v>489</v>
      </c>
      <c r="J2204" t="s">
        <v>437</v>
      </c>
      <c r="K2204" t="s">
        <v>437</v>
      </c>
      <c r="L2204" s="755" t="s">
        <v>84</v>
      </c>
      <c r="M2204" t="s">
        <v>328</v>
      </c>
      <c r="N2204" s="680">
        <f t="shared" ca="1" si="145"/>
        <v>0</v>
      </c>
      <c r="O2204" s="680">
        <f t="shared" ca="1" si="145"/>
        <v>0</v>
      </c>
      <c r="P2204" s="680">
        <f t="shared" ca="1" si="145"/>
        <v>0</v>
      </c>
      <c r="Q2204" s="680">
        <f t="shared" ca="1" si="145"/>
        <v>0</v>
      </c>
      <c r="R2204" s="680">
        <f t="shared" ca="1" si="145"/>
        <v>0</v>
      </c>
      <c r="S2204" t="str">
        <f t="shared" si="146"/>
        <v>ASRCMS202202</v>
      </c>
      <c r="T2204" s="957">
        <f t="shared" si="147"/>
        <v>45230</v>
      </c>
      <c r="U2204" t="str">
        <f t="shared" si="148"/>
        <v>Unaudited</v>
      </c>
    </row>
    <row r="2205" spans="1:21" x14ac:dyDescent="0.25">
      <c r="A2205" t="s">
        <v>438</v>
      </c>
      <c r="B2205" t="s">
        <v>1380</v>
      </c>
      <c r="C2205" t="s">
        <v>1381</v>
      </c>
      <c r="D2205" s="15">
        <v>1900</v>
      </c>
      <c r="E2205" s="121">
        <v>1</v>
      </c>
      <c r="F2205" t="s">
        <v>441</v>
      </c>
      <c r="G2205" s="121">
        <v>274</v>
      </c>
      <c r="H2205" t="s">
        <v>389</v>
      </c>
      <c r="I2205" t="s">
        <v>489</v>
      </c>
      <c r="J2205" t="s">
        <v>437</v>
      </c>
      <c r="K2205" t="s">
        <v>437</v>
      </c>
      <c r="L2205" s="755" t="s">
        <v>85</v>
      </c>
      <c r="M2205" t="s">
        <v>326</v>
      </c>
      <c r="N2205" s="680">
        <f t="shared" ca="1" si="145"/>
        <v>0</v>
      </c>
      <c r="O2205" s="680">
        <f t="shared" ca="1" si="145"/>
        <v>0</v>
      </c>
      <c r="P2205" s="680">
        <f t="shared" ca="1" si="145"/>
        <v>0</v>
      </c>
      <c r="Q2205" s="680">
        <f t="shared" ca="1" si="145"/>
        <v>0</v>
      </c>
      <c r="R2205" s="680">
        <f t="shared" ca="1" si="145"/>
        <v>0</v>
      </c>
      <c r="S2205" t="str">
        <f t="shared" si="146"/>
        <v>ASRCMS202202</v>
      </c>
      <c r="T2205" s="957">
        <f t="shared" si="147"/>
        <v>45230</v>
      </c>
      <c r="U2205" t="str">
        <f t="shared" si="148"/>
        <v>Unaudited</v>
      </c>
    </row>
    <row r="2206" spans="1:21" x14ac:dyDescent="0.25">
      <c r="A2206" t="s">
        <v>438</v>
      </c>
      <c r="B2206" t="s">
        <v>1380</v>
      </c>
      <c r="C2206" t="s">
        <v>1381</v>
      </c>
      <c r="D2206" s="15">
        <v>1900</v>
      </c>
      <c r="E2206" s="121">
        <v>1</v>
      </c>
      <c r="F2206" t="s">
        <v>441</v>
      </c>
      <c r="G2206" s="121">
        <v>274</v>
      </c>
      <c r="H2206" t="s">
        <v>389</v>
      </c>
      <c r="I2206" t="s">
        <v>489</v>
      </c>
      <c r="J2206" t="s">
        <v>437</v>
      </c>
      <c r="K2206" t="s">
        <v>437</v>
      </c>
      <c r="L2206" s="755" t="s">
        <v>86</v>
      </c>
      <c r="M2206" t="s">
        <v>495</v>
      </c>
      <c r="N2206" s="680">
        <f t="shared" ca="1" si="145"/>
        <v>0</v>
      </c>
      <c r="O2206" s="680">
        <f t="shared" ca="1" si="145"/>
        <v>0</v>
      </c>
      <c r="P2206" s="680">
        <f t="shared" ca="1" si="145"/>
        <v>0</v>
      </c>
      <c r="Q2206" s="680">
        <f t="shared" ca="1" si="145"/>
        <v>0</v>
      </c>
      <c r="R2206" s="680">
        <f t="shared" ca="1" si="145"/>
        <v>0</v>
      </c>
      <c r="S2206" t="str">
        <f t="shared" si="146"/>
        <v>ASRCMS202202</v>
      </c>
      <c r="T2206" s="957">
        <f t="shared" si="147"/>
        <v>45230</v>
      </c>
      <c r="U2206" t="str">
        <f t="shared" si="148"/>
        <v>Unaudited</v>
      </c>
    </row>
    <row r="2207" spans="1:21" x14ac:dyDescent="0.25">
      <c r="A2207" t="s">
        <v>438</v>
      </c>
      <c r="B2207" t="s">
        <v>1380</v>
      </c>
      <c r="C2207" t="s">
        <v>1381</v>
      </c>
      <c r="D2207" s="15">
        <v>1900</v>
      </c>
      <c r="E2207" s="121">
        <v>1</v>
      </c>
      <c r="F2207" t="s">
        <v>441</v>
      </c>
      <c r="G2207" s="121">
        <v>274</v>
      </c>
      <c r="H2207" t="s">
        <v>389</v>
      </c>
      <c r="I2207" t="s">
        <v>489</v>
      </c>
      <c r="J2207" t="s">
        <v>437</v>
      </c>
      <c r="K2207" t="s">
        <v>437</v>
      </c>
      <c r="L2207" s="755" t="s">
        <v>87</v>
      </c>
      <c r="M2207" t="s">
        <v>496</v>
      </c>
      <c r="N2207" s="680">
        <f t="shared" ca="1" si="145"/>
        <v>0</v>
      </c>
      <c r="O2207" s="680">
        <f t="shared" ca="1" si="145"/>
        <v>0</v>
      </c>
      <c r="P2207" s="680">
        <f t="shared" ca="1" si="145"/>
        <v>0</v>
      </c>
      <c r="Q2207" s="680">
        <f t="shared" ca="1" si="145"/>
        <v>0</v>
      </c>
      <c r="R2207" s="680">
        <f t="shared" ca="1" si="145"/>
        <v>0</v>
      </c>
      <c r="S2207" t="str">
        <f t="shared" si="146"/>
        <v>ASRCMS202202</v>
      </c>
      <c r="T2207" s="957">
        <f t="shared" si="147"/>
        <v>45230</v>
      </c>
      <c r="U2207" t="str">
        <f t="shared" si="148"/>
        <v>Unaudited</v>
      </c>
    </row>
    <row r="2208" spans="1:21" x14ac:dyDescent="0.25">
      <c r="A2208" t="s">
        <v>438</v>
      </c>
      <c r="B2208" t="s">
        <v>1380</v>
      </c>
      <c r="C2208" t="s">
        <v>1381</v>
      </c>
      <c r="D2208" s="15">
        <v>1900</v>
      </c>
      <c r="E2208" s="121">
        <v>1</v>
      </c>
      <c r="F2208" t="s">
        <v>441</v>
      </c>
      <c r="G2208" s="121">
        <v>274</v>
      </c>
      <c r="H2208" t="s">
        <v>389</v>
      </c>
      <c r="I2208" t="s">
        <v>489</v>
      </c>
      <c r="J2208" t="s">
        <v>437</v>
      </c>
      <c r="K2208" t="s">
        <v>437</v>
      </c>
      <c r="L2208" s="755" t="s">
        <v>214</v>
      </c>
      <c r="M2208" t="s">
        <v>497</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ASRCMS202202</v>
      </c>
      <c r="T2208" s="957">
        <f t="shared" si="147"/>
        <v>45230</v>
      </c>
      <c r="U2208" t="str">
        <f t="shared" si="148"/>
        <v>Unaudited</v>
      </c>
    </row>
    <row r="2209" spans="1:21" x14ac:dyDescent="0.25">
      <c r="A2209" t="s">
        <v>438</v>
      </c>
      <c r="B2209" t="s">
        <v>1380</v>
      </c>
      <c r="C2209" t="s">
        <v>1381</v>
      </c>
      <c r="D2209" s="15">
        <v>1900</v>
      </c>
      <c r="E2209" s="121">
        <v>1</v>
      </c>
      <c r="F2209" t="s">
        <v>441</v>
      </c>
      <c r="G2209" s="121">
        <v>274</v>
      </c>
      <c r="H2209" t="s">
        <v>389</v>
      </c>
      <c r="I2209" t="s">
        <v>490</v>
      </c>
      <c r="J2209" t="s">
        <v>26</v>
      </c>
      <c r="K2209" t="s">
        <v>26</v>
      </c>
      <c r="L2209" s="755" t="s">
        <v>205</v>
      </c>
      <c r="M2209" t="s">
        <v>26</v>
      </c>
      <c r="N2209" s="680">
        <f t="shared" ca="1" si="149"/>
        <v>0</v>
      </c>
      <c r="O2209" s="680">
        <f t="shared" ca="1" si="149"/>
        <v>0</v>
      </c>
      <c r="P2209" s="680">
        <f t="shared" ca="1" si="149"/>
        <v>0</v>
      </c>
      <c r="Q2209" s="680">
        <f t="shared" ca="1" si="149"/>
        <v>0</v>
      </c>
      <c r="R2209" s="680">
        <f t="shared" ca="1" si="149"/>
        <v>0</v>
      </c>
      <c r="S2209" t="str">
        <f t="shared" si="146"/>
        <v>ASRCMS202202</v>
      </c>
      <c r="T2209" s="957">
        <f t="shared" si="147"/>
        <v>45230</v>
      </c>
      <c r="U2209" t="str">
        <f t="shared" si="148"/>
        <v>Unaudited</v>
      </c>
    </row>
    <row r="2210" spans="1:21" x14ac:dyDescent="0.25">
      <c r="A2210" t="s">
        <v>438</v>
      </c>
      <c r="B2210" t="s">
        <v>1380</v>
      </c>
      <c r="C2210" t="s">
        <v>1381</v>
      </c>
      <c r="D2210" s="15">
        <v>1900</v>
      </c>
      <c r="E2210" s="121">
        <v>1</v>
      </c>
      <c r="F2210" t="s">
        <v>442</v>
      </c>
      <c r="G2210" s="121">
        <v>366</v>
      </c>
      <c r="H2210" t="s">
        <v>389</v>
      </c>
      <c r="I2210" t="s">
        <v>433</v>
      </c>
      <c r="J2210" t="s">
        <v>433</v>
      </c>
      <c r="K2210" t="s">
        <v>433</v>
      </c>
      <c r="M2210" t="s">
        <v>433</v>
      </c>
      <c r="N2210" s="680">
        <f t="shared" ca="1" si="149"/>
        <v>0</v>
      </c>
      <c r="O2210" s="680">
        <f t="shared" ca="1" si="149"/>
        <v>0</v>
      </c>
      <c r="P2210" s="680">
        <f t="shared" ca="1" si="149"/>
        <v>0</v>
      </c>
      <c r="Q2210" s="680">
        <f t="shared" ca="1" si="149"/>
        <v>0</v>
      </c>
      <c r="R2210" s="680">
        <f t="shared" ca="1" si="149"/>
        <v>0</v>
      </c>
      <c r="S2210" t="str">
        <f t="shared" si="146"/>
        <v>ASRCMS202202</v>
      </c>
      <c r="T2210" s="957">
        <f t="shared" si="147"/>
        <v>45230</v>
      </c>
      <c r="U2210" t="str">
        <f t="shared" si="148"/>
        <v>Unaudited</v>
      </c>
    </row>
    <row r="2211" spans="1:21" x14ac:dyDescent="0.25">
      <c r="A2211" t="s">
        <v>438</v>
      </c>
      <c r="B2211" t="s">
        <v>1380</v>
      </c>
      <c r="C2211" t="s">
        <v>1381</v>
      </c>
      <c r="D2211" s="15">
        <v>1900</v>
      </c>
      <c r="E2211" s="121">
        <v>1</v>
      </c>
      <c r="F2211" t="s">
        <v>442</v>
      </c>
      <c r="G2211" s="121">
        <v>366</v>
      </c>
      <c r="H2211" t="s">
        <v>389</v>
      </c>
      <c r="I2211" t="s">
        <v>488</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ASRCMS202202</v>
      </c>
      <c r="T2211" s="957">
        <f t="shared" si="147"/>
        <v>45230</v>
      </c>
      <c r="U2211" t="str">
        <f t="shared" si="148"/>
        <v>Unaudited</v>
      </c>
    </row>
    <row r="2212" spans="1:21" x14ac:dyDescent="0.25">
      <c r="A2212" t="s">
        <v>438</v>
      </c>
      <c r="B2212" t="s">
        <v>1380</v>
      </c>
      <c r="C2212" t="s">
        <v>1381</v>
      </c>
      <c r="D2212" s="15">
        <v>1900</v>
      </c>
      <c r="E2212" s="121">
        <v>1</v>
      </c>
      <c r="F2212" t="s">
        <v>442</v>
      </c>
      <c r="G2212" s="121">
        <v>366</v>
      </c>
      <c r="H2212" t="s">
        <v>389</v>
      </c>
      <c r="I2212" t="s">
        <v>488</v>
      </c>
      <c r="J2212" t="s">
        <v>12</v>
      </c>
      <c r="K2212" t="s">
        <v>223</v>
      </c>
      <c r="L2212" s="755">
        <v>1.2</v>
      </c>
      <c r="M2212" t="s">
        <v>223</v>
      </c>
      <c r="N2212" s="680">
        <f t="shared" ca="1" si="149"/>
        <v>0</v>
      </c>
      <c r="O2212" s="680">
        <f t="shared" ca="1" si="149"/>
        <v>0</v>
      </c>
      <c r="P2212" s="680">
        <f t="shared" ca="1" si="149"/>
        <v>0</v>
      </c>
      <c r="Q2212" s="680">
        <f t="shared" ca="1" si="149"/>
        <v>0</v>
      </c>
      <c r="R2212" s="680">
        <f t="shared" ca="1" si="149"/>
        <v>0</v>
      </c>
      <c r="S2212" t="str">
        <f t="shared" si="146"/>
        <v>ASRCMS202202</v>
      </c>
      <c r="T2212" s="957">
        <f t="shared" si="147"/>
        <v>45230</v>
      </c>
      <c r="U2212" t="str">
        <f t="shared" si="148"/>
        <v>Unaudited</v>
      </c>
    </row>
    <row r="2213" spans="1:21" x14ac:dyDescent="0.25">
      <c r="A2213" t="s">
        <v>438</v>
      </c>
      <c r="B2213" t="s">
        <v>1380</v>
      </c>
      <c r="C2213" t="s">
        <v>1381</v>
      </c>
      <c r="D2213" s="15">
        <v>1900</v>
      </c>
      <c r="E2213" s="121">
        <v>1</v>
      </c>
      <c r="F2213" t="s">
        <v>442</v>
      </c>
      <c r="G2213" s="121">
        <v>366</v>
      </c>
      <c r="H2213" t="s">
        <v>389</v>
      </c>
      <c r="I2213" t="s">
        <v>488</v>
      </c>
      <c r="J2213" t="s">
        <v>12</v>
      </c>
      <c r="K2213" t="s">
        <v>1318</v>
      </c>
      <c r="L2213" s="755" t="s">
        <v>1314</v>
      </c>
      <c r="M2213" t="s">
        <v>1318</v>
      </c>
      <c r="N2213" s="680">
        <f t="shared" ca="1" si="149"/>
        <v>0</v>
      </c>
      <c r="O2213" s="680">
        <f t="shared" ca="1" si="149"/>
        <v>0</v>
      </c>
      <c r="P2213" s="680">
        <f t="shared" ca="1" si="149"/>
        <v>0</v>
      </c>
      <c r="Q2213" s="680">
        <f t="shared" ca="1" si="149"/>
        <v>0</v>
      </c>
      <c r="R2213" s="680">
        <f t="shared" ca="1" si="149"/>
        <v>0</v>
      </c>
      <c r="S2213" t="str">
        <f t="shared" si="146"/>
        <v>ASRCMS202202</v>
      </c>
      <c r="T2213" s="957">
        <f t="shared" si="147"/>
        <v>45230</v>
      </c>
      <c r="U2213" t="str">
        <f t="shared" si="148"/>
        <v>Unaudited</v>
      </c>
    </row>
    <row r="2214" spans="1:21" x14ac:dyDescent="0.25">
      <c r="A2214" t="s">
        <v>438</v>
      </c>
      <c r="B2214" t="s">
        <v>1380</v>
      </c>
      <c r="C2214" t="s">
        <v>1381</v>
      </c>
      <c r="D2214" s="15">
        <v>1900</v>
      </c>
      <c r="E2214" s="121">
        <v>1</v>
      </c>
      <c r="F2214" t="s">
        <v>442</v>
      </c>
      <c r="G2214" s="121">
        <v>366</v>
      </c>
      <c r="H2214" t="s">
        <v>389</v>
      </c>
      <c r="I2214" t="s">
        <v>488</v>
      </c>
      <c r="J2214" t="s">
        <v>12</v>
      </c>
      <c r="K2214" t="s">
        <v>1320</v>
      </c>
      <c r="L2214" s="755" t="s">
        <v>1319</v>
      </c>
      <c r="M2214" t="s">
        <v>1320</v>
      </c>
      <c r="N2214" s="680">
        <f t="shared" ca="1" si="149"/>
        <v>0</v>
      </c>
      <c r="O2214" s="680">
        <f t="shared" ca="1" si="149"/>
        <v>0</v>
      </c>
      <c r="P2214" s="680">
        <f t="shared" ca="1" si="149"/>
        <v>0</v>
      </c>
      <c r="Q2214" s="680">
        <f t="shared" ca="1" si="149"/>
        <v>0</v>
      </c>
      <c r="R2214" s="680">
        <f t="shared" ca="1" si="149"/>
        <v>0</v>
      </c>
      <c r="S2214" t="str">
        <f t="shared" si="146"/>
        <v>ASRCMS202202</v>
      </c>
      <c r="T2214" s="957">
        <f t="shared" si="147"/>
        <v>45230</v>
      </c>
      <c r="U2214" t="str">
        <f t="shared" si="148"/>
        <v>Unaudited</v>
      </c>
    </row>
    <row r="2215" spans="1:21" x14ac:dyDescent="0.25">
      <c r="A2215" t="s">
        <v>438</v>
      </c>
      <c r="B2215" t="s">
        <v>1380</v>
      </c>
      <c r="C2215" t="s">
        <v>1381</v>
      </c>
      <c r="D2215" s="15">
        <v>1900</v>
      </c>
      <c r="E2215" s="121">
        <v>1</v>
      </c>
      <c r="F2215" t="s">
        <v>442</v>
      </c>
      <c r="G2215" s="121">
        <v>366</v>
      </c>
      <c r="H2215" t="s">
        <v>389</v>
      </c>
      <c r="I2215" t="s">
        <v>488</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ASRCMS202202</v>
      </c>
      <c r="T2215" s="957">
        <f t="shared" si="147"/>
        <v>45230</v>
      </c>
      <c r="U2215" t="str">
        <f t="shared" si="148"/>
        <v>Unaudited</v>
      </c>
    </row>
    <row r="2216" spans="1:21" x14ac:dyDescent="0.25">
      <c r="A2216" t="s">
        <v>438</v>
      </c>
      <c r="B2216" t="s">
        <v>1380</v>
      </c>
      <c r="C2216" t="s">
        <v>1381</v>
      </c>
      <c r="D2216" s="15">
        <v>1900</v>
      </c>
      <c r="E2216" s="121">
        <v>1</v>
      </c>
      <c r="F2216" t="s">
        <v>442</v>
      </c>
      <c r="G2216" s="121">
        <v>366</v>
      </c>
      <c r="H2216" t="s">
        <v>389</v>
      </c>
      <c r="I2216" t="s">
        <v>489</v>
      </c>
      <c r="J2216" t="s">
        <v>434</v>
      </c>
      <c r="K2216" t="s">
        <v>791</v>
      </c>
      <c r="L2216" s="755">
        <v>2.1</v>
      </c>
      <c r="M2216" t="s">
        <v>726</v>
      </c>
      <c r="N2216" s="680">
        <f t="shared" ca="1" si="149"/>
        <v>0</v>
      </c>
      <c r="O2216" s="680">
        <f t="shared" ca="1" si="149"/>
        <v>0</v>
      </c>
      <c r="P2216" s="680">
        <f t="shared" ca="1" si="149"/>
        <v>0</v>
      </c>
      <c r="Q2216" s="680">
        <f t="shared" ca="1" si="149"/>
        <v>0</v>
      </c>
      <c r="R2216" s="680">
        <f t="shared" ca="1" si="149"/>
        <v>0</v>
      </c>
      <c r="S2216" t="str">
        <f t="shared" si="146"/>
        <v>ASRCMS202202</v>
      </c>
      <c r="T2216" s="957">
        <f t="shared" si="147"/>
        <v>45230</v>
      </c>
      <c r="U2216" t="str">
        <f t="shared" si="148"/>
        <v>Unaudited</v>
      </c>
    </row>
    <row r="2217" spans="1:21" x14ac:dyDescent="0.25">
      <c r="A2217" t="s">
        <v>438</v>
      </c>
      <c r="B2217" t="s">
        <v>1380</v>
      </c>
      <c r="C2217" t="s">
        <v>1381</v>
      </c>
      <c r="D2217" s="15">
        <v>1900</v>
      </c>
      <c r="E2217" s="121">
        <v>1</v>
      </c>
      <c r="F2217" t="s">
        <v>442</v>
      </c>
      <c r="G2217" s="121">
        <v>366</v>
      </c>
      <c r="H2217" t="s">
        <v>389</v>
      </c>
      <c r="I2217" t="s">
        <v>489</v>
      </c>
      <c r="J2217" t="s">
        <v>434</v>
      </c>
      <c r="K2217" t="s">
        <v>791</v>
      </c>
      <c r="L2217" s="755">
        <v>2.2000000000000002</v>
      </c>
      <c r="M2217" t="s">
        <v>727</v>
      </c>
      <c r="N2217" s="680">
        <f t="shared" ca="1" si="149"/>
        <v>0</v>
      </c>
      <c r="O2217" s="680">
        <f t="shared" ca="1" si="149"/>
        <v>0</v>
      </c>
      <c r="P2217" s="680">
        <f t="shared" ca="1" si="149"/>
        <v>0</v>
      </c>
      <c r="Q2217" s="680">
        <f t="shared" ca="1" si="149"/>
        <v>0</v>
      </c>
      <c r="R2217" s="680">
        <f t="shared" ca="1" si="149"/>
        <v>0</v>
      </c>
      <c r="S2217" t="str">
        <f t="shared" si="146"/>
        <v>ASRCMS202202</v>
      </c>
      <c r="T2217" s="957">
        <f t="shared" si="147"/>
        <v>45230</v>
      </c>
      <c r="U2217" t="str">
        <f t="shared" si="148"/>
        <v>Unaudited</v>
      </c>
    </row>
    <row r="2218" spans="1:21" x14ac:dyDescent="0.25">
      <c r="A2218" t="s">
        <v>438</v>
      </c>
      <c r="B2218" t="s">
        <v>1380</v>
      </c>
      <c r="C2218" t="s">
        <v>1381</v>
      </c>
      <c r="D2218" s="15">
        <v>1900</v>
      </c>
      <c r="E2218" s="121">
        <v>1</v>
      </c>
      <c r="F2218" t="s">
        <v>442</v>
      </c>
      <c r="G2218" s="121">
        <v>366</v>
      </c>
      <c r="H2218" t="s">
        <v>389</v>
      </c>
      <c r="I2218" t="s">
        <v>489</v>
      </c>
      <c r="J2218" t="s">
        <v>434</v>
      </c>
      <c r="K2218" t="s">
        <v>791</v>
      </c>
      <c r="L2218" s="755">
        <v>2.2999999999999998</v>
      </c>
      <c r="M2218" t="s">
        <v>728</v>
      </c>
      <c r="N2218" s="680">
        <f t="shared" ca="1" si="149"/>
        <v>0</v>
      </c>
      <c r="O2218" s="680">
        <f t="shared" ca="1" si="149"/>
        <v>0</v>
      </c>
      <c r="P2218" s="680">
        <f t="shared" ca="1" si="149"/>
        <v>0</v>
      </c>
      <c r="Q2218" s="680">
        <f t="shared" ca="1" si="149"/>
        <v>0</v>
      </c>
      <c r="R2218" s="680">
        <f t="shared" ca="1" si="149"/>
        <v>0</v>
      </c>
      <c r="S2218" t="str">
        <f t="shared" si="146"/>
        <v>ASRCMS202202</v>
      </c>
      <c r="T2218" s="957">
        <f t="shared" si="147"/>
        <v>45230</v>
      </c>
      <c r="U2218" t="str">
        <f t="shared" si="148"/>
        <v>Unaudited</v>
      </c>
    </row>
    <row r="2219" spans="1:21" x14ac:dyDescent="0.25">
      <c r="A2219" t="s">
        <v>438</v>
      </c>
      <c r="B2219" t="s">
        <v>1380</v>
      </c>
      <c r="C2219" t="s">
        <v>1381</v>
      </c>
      <c r="D2219" s="15">
        <v>1900</v>
      </c>
      <c r="E2219" s="121">
        <v>1</v>
      </c>
      <c r="F2219" t="s">
        <v>442</v>
      </c>
      <c r="G2219" s="121">
        <v>366</v>
      </c>
      <c r="H2219" t="s">
        <v>389</v>
      </c>
      <c r="I2219" t="s">
        <v>489</v>
      </c>
      <c r="J2219" t="s">
        <v>434</v>
      </c>
      <c r="K2219" t="s">
        <v>791</v>
      </c>
      <c r="L2219" s="755">
        <v>2.4</v>
      </c>
      <c r="M2219" t="s">
        <v>729</v>
      </c>
      <c r="N2219" s="680">
        <f t="shared" ca="1" si="149"/>
        <v>0</v>
      </c>
      <c r="O2219" s="680">
        <f t="shared" ca="1" si="149"/>
        <v>0</v>
      </c>
      <c r="P2219" s="680">
        <f t="shared" ca="1" si="149"/>
        <v>0</v>
      </c>
      <c r="Q2219" s="680">
        <f t="shared" ca="1" si="149"/>
        <v>0</v>
      </c>
      <c r="R2219" s="680">
        <f t="shared" ca="1" si="149"/>
        <v>0</v>
      </c>
      <c r="S2219" t="str">
        <f t="shared" si="146"/>
        <v>ASRCMS202202</v>
      </c>
      <c r="T2219" s="957">
        <f t="shared" si="147"/>
        <v>45230</v>
      </c>
      <c r="U2219" t="str">
        <f t="shared" si="148"/>
        <v>Unaudited</v>
      </c>
    </row>
    <row r="2220" spans="1:21" x14ac:dyDescent="0.25">
      <c r="A2220" t="s">
        <v>438</v>
      </c>
      <c r="B2220" t="s">
        <v>1380</v>
      </c>
      <c r="C2220" t="s">
        <v>1381</v>
      </c>
      <c r="D2220" s="15">
        <v>1900</v>
      </c>
      <c r="E2220" s="121">
        <v>1</v>
      </c>
      <c r="F2220" t="s">
        <v>442</v>
      </c>
      <c r="G2220" s="121">
        <v>366</v>
      </c>
      <c r="H2220" t="s">
        <v>389</v>
      </c>
      <c r="I2220" t="s">
        <v>489</v>
      </c>
      <c r="J2220" t="s">
        <v>434</v>
      </c>
      <c r="K2220" t="s">
        <v>791</v>
      </c>
      <c r="L2220" s="755">
        <v>2.5</v>
      </c>
      <c r="M2220" t="s">
        <v>771</v>
      </c>
      <c r="N2220" s="680">
        <f t="shared" ca="1" si="149"/>
        <v>0</v>
      </c>
      <c r="O2220" s="680">
        <f t="shared" ca="1" si="149"/>
        <v>0</v>
      </c>
      <c r="P2220" s="680">
        <f t="shared" ca="1" si="149"/>
        <v>0</v>
      </c>
      <c r="Q2220" s="680">
        <f t="shared" ca="1" si="149"/>
        <v>0</v>
      </c>
      <c r="R2220" s="680">
        <f t="shared" ca="1" si="149"/>
        <v>0</v>
      </c>
      <c r="S2220" t="str">
        <f t="shared" si="146"/>
        <v>ASRCMS202202</v>
      </c>
      <c r="T2220" s="957">
        <f t="shared" si="147"/>
        <v>45230</v>
      </c>
      <c r="U2220" t="str">
        <f t="shared" si="148"/>
        <v>Unaudited</v>
      </c>
    </row>
    <row r="2221" spans="1:21" x14ac:dyDescent="0.25">
      <c r="A2221" t="s">
        <v>438</v>
      </c>
      <c r="B2221" t="s">
        <v>1380</v>
      </c>
      <c r="C2221" t="s">
        <v>1381</v>
      </c>
      <c r="D2221" s="15">
        <v>1900</v>
      </c>
      <c r="E2221" s="121">
        <v>1</v>
      </c>
      <c r="F2221" t="s">
        <v>442</v>
      </c>
      <c r="G2221" s="121">
        <v>366</v>
      </c>
      <c r="H2221" t="s">
        <v>389</v>
      </c>
      <c r="I2221" t="s">
        <v>489</v>
      </c>
      <c r="J2221" t="s">
        <v>434</v>
      </c>
      <c r="K2221" t="s">
        <v>791</v>
      </c>
      <c r="L2221" s="755">
        <v>2.6</v>
      </c>
      <c r="M2221" t="s">
        <v>187</v>
      </c>
      <c r="N2221" s="680">
        <f t="shared" ca="1" si="149"/>
        <v>0</v>
      </c>
      <c r="O2221" s="680">
        <f t="shared" ca="1" si="149"/>
        <v>0</v>
      </c>
      <c r="P2221" s="680">
        <f t="shared" ca="1" si="149"/>
        <v>0</v>
      </c>
      <c r="Q2221" s="680">
        <f t="shared" ca="1" si="149"/>
        <v>0</v>
      </c>
      <c r="R2221" s="680">
        <f t="shared" ca="1" si="149"/>
        <v>0</v>
      </c>
      <c r="S2221" t="str">
        <f t="shared" si="146"/>
        <v>ASRCMS202202</v>
      </c>
      <c r="T2221" s="957">
        <f t="shared" si="147"/>
        <v>45230</v>
      </c>
      <c r="U2221" t="str">
        <f t="shared" si="148"/>
        <v>Unaudited</v>
      </c>
    </row>
    <row r="2222" spans="1:21" x14ac:dyDescent="0.25">
      <c r="A2222" t="s">
        <v>438</v>
      </c>
      <c r="B2222" t="s">
        <v>1380</v>
      </c>
      <c r="C2222" t="s">
        <v>1381</v>
      </c>
      <c r="D2222" s="15">
        <v>1900</v>
      </c>
      <c r="E2222" s="121">
        <v>1</v>
      </c>
      <c r="F2222" t="s">
        <v>442</v>
      </c>
      <c r="G2222" s="121">
        <v>366</v>
      </c>
      <c r="H2222" t="s">
        <v>389</v>
      </c>
      <c r="I2222" t="s">
        <v>489</v>
      </c>
      <c r="J2222" t="s">
        <v>434</v>
      </c>
      <c r="K2222" t="s">
        <v>791</v>
      </c>
      <c r="L2222" s="755">
        <v>2.7</v>
      </c>
      <c r="M2222" t="s">
        <v>792</v>
      </c>
      <c r="N2222" s="680">
        <f t="shared" ca="1" si="149"/>
        <v>0</v>
      </c>
      <c r="O2222" s="680">
        <f t="shared" ca="1" si="149"/>
        <v>0</v>
      </c>
      <c r="P2222" s="680">
        <f t="shared" ca="1" si="149"/>
        <v>0</v>
      </c>
      <c r="Q2222" s="680">
        <f t="shared" ca="1" si="149"/>
        <v>0</v>
      </c>
      <c r="R2222" s="680">
        <f t="shared" ca="1" si="149"/>
        <v>0</v>
      </c>
      <c r="S2222" t="str">
        <f t="shared" si="146"/>
        <v>ASRCMS202202</v>
      </c>
      <c r="T2222" s="957">
        <f t="shared" si="147"/>
        <v>45230</v>
      </c>
      <c r="U2222" t="str">
        <f t="shared" si="148"/>
        <v>Unaudited</v>
      </c>
    </row>
    <row r="2223" spans="1:21" x14ac:dyDescent="0.25">
      <c r="A2223" t="s">
        <v>438</v>
      </c>
      <c r="B2223" t="s">
        <v>1380</v>
      </c>
      <c r="C2223" t="s">
        <v>1381</v>
      </c>
      <c r="D2223" s="15">
        <v>1900</v>
      </c>
      <c r="E2223" s="121">
        <v>1</v>
      </c>
      <c r="F2223" t="s">
        <v>442</v>
      </c>
      <c r="G2223" s="121">
        <v>366</v>
      </c>
      <c r="H2223" t="s">
        <v>389</v>
      </c>
      <c r="I2223" t="s">
        <v>489</v>
      </c>
      <c r="J2223" t="s">
        <v>434</v>
      </c>
      <c r="K2223" t="s">
        <v>791</v>
      </c>
      <c r="L2223" s="755">
        <v>2.8</v>
      </c>
      <c r="M2223" t="s">
        <v>793</v>
      </c>
      <c r="N2223" s="680">
        <f t="shared" ca="1" si="149"/>
        <v>0</v>
      </c>
      <c r="O2223" s="680">
        <f t="shared" ca="1" si="149"/>
        <v>0</v>
      </c>
      <c r="P2223" s="680">
        <f t="shared" ca="1" si="149"/>
        <v>0</v>
      </c>
      <c r="Q2223" s="680">
        <f t="shared" ca="1" si="149"/>
        <v>0</v>
      </c>
      <c r="R2223" s="680">
        <f t="shared" ca="1" si="149"/>
        <v>0</v>
      </c>
      <c r="S2223" t="str">
        <f t="shared" si="146"/>
        <v>ASRCMS202202</v>
      </c>
      <c r="T2223" s="957">
        <f t="shared" si="147"/>
        <v>45230</v>
      </c>
      <c r="U2223" t="str">
        <f t="shared" si="148"/>
        <v>Unaudited</v>
      </c>
    </row>
    <row r="2224" spans="1:21" x14ac:dyDescent="0.25">
      <c r="A2224" t="s">
        <v>438</v>
      </c>
      <c r="B2224" t="s">
        <v>1380</v>
      </c>
      <c r="C2224" t="s">
        <v>1381</v>
      </c>
      <c r="D2224" s="15">
        <v>1900</v>
      </c>
      <c r="E2224" s="121">
        <v>1</v>
      </c>
      <c r="F2224" t="s">
        <v>442</v>
      </c>
      <c r="G2224" s="121">
        <v>366</v>
      </c>
      <c r="H2224" t="s">
        <v>389</v>
      </c>
      <c r="I2224" t="s">
        <v>489</v>
      </c>
      <c r="J2224" t="s">
        <v>434</v>
      </c>
      <c r="K2224" t="s">
        <v>791</v>
      </c>
      <c r="L2224" s="755">
        <v>2.9</v>
      </c>
      <c r="M2224" t="s">
        <v>774</v>
      </c>
      <c r="N2224" s="680">
        <f t="shared" ca="1" si="149"/>
        <v>0</v>
      </c>
      <c r="O2224" s="680">
        <f t="shared" ca="1" si="149"/>
        <v>0</v>
      </c>
      <c r="P2224" s="680">
        <f t="shared" ca="1" si="149"/>
        <v>0</v>
      </c>
      <c r="Q2224" s="680">
        <f t="shared" ca="1" si="149"/>
        <v>0</v>
      </c>
      <c r="R2224" s="680">
        <f t="shared" ca="1" si="149"/>
        <v>0</v>
      </c>
      <c r="S2224" t="str">
        <f t="shared" si="146"/>
        <v>ASRCMS202202</v>
      </c>
      <c r="T2224" s="957">
        <f t="shared" si="147"/>
        <v>45230</v>
      </c>
      <c r="U2224" t="str">
        <f t="shared" si="148"/>
        <v>Unaudited</v>
      </c>
    </row>
    <row r="2225" spans="1:21" x14ac:dyDescent="0.25">
      <c r="A2225" t="s">
        <v>438</v>
      </c>
      <c r="B2225" t="s">
        <v>1380</v>
      </c>
      <c r="C2225" t="s">
        <v>1381</v>
      </c>
      <c r="D2225" s="15">
        <v>1900</v>
      </c>
      <c r="E2225" s="121">
        <v>1</v>
      </c>
      <c r="F2225" t="s">
        <v>442</v>
      </c>
      <c r="G2225" s="121">
        <v>366</v>
      </c>
      <c r="H2225" t="s">
        <v>389</v>
      </c>
      <c r="I2225" t="s">
        <v>489</v>
      </c>
      <c r="J2225" t="s">
        <v>434</v>
      </c>
      <c r="K2225" t="s">
        <v>224</v>
      </c>
      <c r="L2225" s="755">
        <v>2.11</v>
      </c>
      <c r="M2225" t="s">
        <v>229</v>
      </c>
      <c r="N2225" s="680">
        <f t="shared" ca="1" si="149"/>
        <v>0</v>
      </c>
      <c r="O2225" s="680">
        <f t="shared" ca="1" si="149"/>
        <v>0</v>
      </c>
      <c r="P2225" s="680">
        <f t="shared" ca="1" si="149"/>
        <v>0</v>
      </c>
      <c r="Q2225" s="680">
        <f t="shared" ca="1" si="149"/>
        <v>0</v>
      </c>
      <c r="R2225" s="680">
        <f t="shared" ca="1" si="149"/>
        <v>0</v>
      </c>
      <c r="S2225" t="str">
        <f t="shared" si="146"/>
        <v>ASRCMS202202</v>
      </c>
      <c r="T2225" s="957">
        <f t="shared" si="147"/>
        <v>45230</v>
      </c>
      <c r="U2225" t="str">
        <f t="shared" si="148"/>
        <v>Unaudited</v>
      </c>
    </row>
    <row r="2226" spans="1:21" x14ac:dyDescent="0.25">
      <c r="A2226" t="s">
        <v>438</v>
      </c>
      <c r="B2226" t="s">
        <v>1380</v>
      </c>
      <c r="C2226" t="s">
        <v>1381</v>
      </c>
      <c r="D2226" s="15">
        <v>1900</v>
      </c>
      <c r="E2226" s="121">
        <v>1</v>
      </c>
      <c r="F2226" t="s">
        <v>442</v>
      </c>
      <c r="G2226" s="121">
        <v>366</v>
      </c>
      <c r="H2226" t="s">
        <v>389</v>
      </c>
      <c r="I2226" t="s">
        <v>489</v>
      </c>
      <c r="J2226" t="s">
        <v>434</v>
      </c>
      <c r="K2226" t="s">
        <v>224</v>
      </c>
      <c r="L2226" s="755">
        <v>2.12</v>
      </c>
      <c r="M2226" t="s">
        <v>555</v>
      </c>
      <c r="N2226" s="680">
        <f t="shared" ca="1" si="149"/>
        <v>0</v>
      </c>
      <c r="O2226" s="680">
        <f t="shared" ca="1" si="149"/>
        <v>0</v>
      </c>
      <c r="P2226" s="680">
        <f t="shared" ca="1" si="149"/>
        <v>0</v>
      </c>
      <c r="Q2226" s="680">
        <f t="shared" ca="1" si="149"/>
        <v>0</v>
      </c>
      <c r="R2226" s="680">
        <f t="shared" ca="1" si="149"/>
        <v>0</v>
      </c>
      <c r="S2226" t="str">
        <f t="shared" si="146"/>
        <v>ASRCMS202202</v>
      </c>
      <c r="T2226" s="957">
        <f t="shared" si="147"/>
        <v>45230</v>
      </c>
      <c r="U2226" t="str">
        <f t="shared" si="148"/>
        <v>Unaudited</v>
      </c>
    </row>
    <row r="2227" spans="1:21" x14ac:dyDescent="0.25">
      <c r="A2227" t="s">
        <v>438</v>
      </c>
      <c r="B2227" t="s">
        <v>1380</v>
      </c>
      <c r="C2227" t="s">
        <v>1381</v>
      </c>
      <c r="D2227" s="15">
        <v>1900</v>
      </c>
      <c r="E2227" s="121">
        <v>1</v>
      </c>
      <c r="F2227" t="s">
        <v>442</v>
      </c>
      <c r="G2227" s="121">
        <v>366</v>
      </c>
      <c r="H2227" t="s">
        <v>389</v>
      </c>
      <c r="I2227" t="s">
        <v>489</v>
      </c>
      <c r="J2227" t="s">
        <v>434</v>
      </c>
      <c r="K2227" t="s">
        <v>224</v>
      </c>
      <c r="L2227" s="755">
        <v>2.13</v>
      </c>
      <c r="M2227" t="s">
        <v>230</v>
      </c>
      <c r="N2227" s="680">
        <f t="shared" ca="1" si="149"/>
        <v>0</v>
      </c>
      <c r="O2227" s="680">
        <f t="shared" ca="1" si="149"/>
        <v>0</v>
      </c>
      <c r="P2227" s="680">
        <f t="shared" ca="1" si="149"/>
        <v>0</v>
      </c>
      <c r="Q2227" s="680">
        <f t="shared" ca="1" si="149"/>
        <v>0</v>
      </c>
      <c r="R2227" s="680">
        <f t="shared" ca="1" si="149"/>
        <v>0</v>
      </c>
      <c r="S2227" t="str">
        <f t="shared" si="146"/>
        <v>ASRCMS202202</v>
      </c>
      <c r="T2227" s="957">
        <f t="shared" si="147"/>
        <v>45230</v>
      </c>
      <c r="U2227" t="str">
        <f t="shared" si="148"/>
        <v>Unaudited</v>
      </c>
    </row>
    <row r="2228" spans="1:21" x14ac:dyDescent="0.25">
      <c r="A2228" t="s">
        <v>438</v>
      </c>
      <c r="B2228" t="s">
        <v>1380</v>
      </c>
      <c r="C2228" t="s">
        <v>1381</v>
      </c>
      <c r="D2228" s="15">
        <v>1900</v>
      </c>
      <c r="E2228" s="121">
        <v>1</v>
      </c>
      <c r="F2228" t="s">
        <v>442</v>
      </c>
      <c r="G2228" s="121">
        <v>366</v>
      </c>
      <c r="H2228" t="s">
        <v>389</v>
      </c>
      <c r="I2228" t="s">
        <v>489</v>
      </c>
      <c r="J2228" t="s">
        <v>434</v>
      </c>
      <c r="K2228" t="s">
        <v>224</v>
      </c>
      <c r="L2228" s="755">
        <v>2.14</v>
      </c>
      <c r="M2228" t="s">
        <v>559</v>
      </c>
      <c r="N2228" s="680">
        <f t="shared" ca="1" si="149"/>
        <v>0</v>
      </c>
      <c r="O2228" s="680">
        <f t="shared" ca="1" si="149"/>
        <v>0</v>
      </c>
      <c r="P2228" s="680">
        <f t="shared" ca="1" si="149"/>
        <v>0</v>
      </c>
      <c r="Q2228" s="680">
        <f t="shared" ca="1" si="149"/>
        <v>0</v>
      </c>
      <c r="R2228" s="680">
        <f t="shared" ca="1" si="149"/>
        <v>0</v>
      </c>
      <c r="S2228" t="str">
        <f t="shared" si="146"/>
        <v>ASRCMS202202</v>
      </c>
      <c r="T2228" s="957">
        <f t="shared" si="147"/>
        <v>45230</v>
      </c>
      <c r="U2228" t="str">
        <f t="shared" si="148"/>
        <v>Unaudited</v>
      </c>
    </row>
    <row r="2229" spans="1:21" x14ac:dyDescent="0.25">
      <c r="A2229" t="s">
        <v>438</v>
      </c>
      <c r="B2229" t="s">
        <v>1380</v>
      </c>
      <c r="C2229" t="s">
        <v>1381</v>
      </c>
      <c r="D2229" s="15">
        <v>1900</v>
      </c>
      <c r="E2229" s="121">
        <v>1</v>
      </c>
      <c r="F2229" t="s">
        <v>442</v>
      </c>
      <c r="G2229" s="121">
        <v>366</v>
      </c>
      <c r="H2229" t="s">
        <v>389</v>
      </c>
      <c r="I2229" t="s">
        <v>489</v>
      </c>
      <c r="J2229" t="s">
        <v>434</v>
      </c>
      <c r="K2229" t="s">
        <v>224</v>
      </c>
      <c r="L2229" s="755">
        <v>2.15</v>
      </c>
      <c r="M2229" t="s">
        <v>20</v>
      </c>
      <c r="N2229" s="680">
        <f t="shared" ca="1" si="149"/>
        <v>0</v>
      </c>
      <c r="O2229" s="680">
        <f t="shared" ca="1" si="149"/>
        <v>0</v>
      </c>
      <c r="P2229" s="680">
        <f t="shared" ca="1" si="149"/>
        <v>0</v>
      </c>
      <c r="Q2229" s="680">
        <f t="shared" ca="1" si="149"/>
        <v>0</v>
      </c>
      <c r="R2229" s="680">
        <f t="shared" ca="1" si="149"/>
        <v>0</v>
      </c>
      <c r="S2229" t="str">
        <f t="shared" si="146"/>
        <v>ASRCMS202202</v>
      </c>
      <c r="T2229" s="957">
        <f t="shared" si="147"/>
        <v>45230</v>
      </c>
      <c r="U2229" t="str">
        <f t="shared" si="148"/>
        <v>Unaudited</v>
      </c>
    </row>
    <row r="2230" spans="1:21" x14ac:dyDescent="0.25">
      <c r="A2230" t="s">
        <v>438</v>
      </c>
      <c r="B2230" t="s">
        <v>1380</v>
      </c>
      <c r="C2230" t="s">
        <v>1381</v>
      </c>
      <c r="D2230" s="15">
        <v>1900</v>
      </c>
      <c r="E2230" s="121">
        <v>1</v>
      </c>
      <c r="F2230" t="s">
        <v>442</v>
      </c>
      <c r="G2230" s="121">
        <v>366</v>
      </c>
      <c r="H2230" t="s">
        <v>389</v>
      </c>
      <c r="I2230" t="s">
        <v>489</v>
      </c>
      <c r="J2230" t="s">
        <v>434</v>
      </c>
      <c r="K2230" t="s">
        <v>224</v>
      </c>
      <c r="L2230" s="755">
        <v>2.16</v>
      </c>
      <c r="M2230" t="s">
        <v>794</v>
      </c>
      <c r="N2230" s="680">
        <f t="shared" ca="1" si="149"/>
        <v>0</v>
      </c>
      <c r="O2230" s="680">
        <f t="shared" ca="1" si="149"/>
        <v>0</v>
      </c>
      <c r="P2230" s="680">
        <f t="shared" ca="1" si="149"/>
        <v>0</v>
      </c>
      <c r="Q2230" s="680">
        <f t="shared" ca="1" si="149"/>
        <v>0</v>
      </c>
      <c r="R2230" s="680">
        <f t="shared" ca="1" si="149"/>
        <v>0</v>
      </c>
      <c r="S2230" t="str">
        <f t="shared" si="146"/>
        <v>ASRCMS202202</v>
      </c>
      <c r="T2230" s="957">
        <f t="shared" si="147"/>
        <v>45230</v>
      </c>
      <c r="U2230" t="str">
        <f t="shared" si="148"/>
        <v>Unaudited</v>
      </c>
    </row>
    <row r="2231" spans="1:21" x14ac:dyDescent="0.25">
      <c r="A2231" t="s">
        <v>438</v>
      </c>
      <c r="B2231" t="s">
        <v>1380</v>
      </c>
      <c r="C2231" t="s">
        <v>1381</v>
      </c>
      <c r="D2231" s="15">
        <v>1900</v>
      </c>
      <c r="E2231" s="121">
        <v>1</v>
      </c>
      <c r="F2231" t="s">
        <v>442</v>
      </c>
      <c r="G2231" s="121">
        <v>366</v>
      </c>
      <c r="H2231" t="s">
        <v>389</v>
      </c>
      <c r="I2231" t="s">
        <v>489</v>
      </c>
      <c r="J2231" t="s">
        <v>434</v>
      </c>
      <c r="K2231" t="s">
        <v>224</v>
      </c>
      <c r="L2231" s="755">
        <v>2.17</v>
      </c>
      <c r="M2231" t="s">
        <v>1047</v>
      </c>
      <c r="N2231" s="680">
        <f t="shared" ca="1" si="149"/>
        <v>0</v>
      </c>
      <c r="O2231" s="680">
        <f t="shared" ca="1" si="149"/>
        <v>0</v>
      </c>
      <c r="P2231" s="680">
        <f t="shared" ca="1" si="149"/>
        <v>0</v>
      </c>
      <c r="Q2231" s="680">
        <f t="shared" ca="1" si="149"/>
        <v>0</v>
      </c>
      <c r="R2231" s="680">
        <f t="shared" ca="1" si="149"/>
        <v>0</v>
      </c>
      <c r="S2231" t="str">
        <f t="shared" si="146"/>
        <v>ASRCMS202202</v>
      </c>
      <c r="T2231" s="957">
        <f t="shared" si="147"/>
        <v>45230</v>
      </c>
      <c r="U2231" t="str">
        <f t="shared" si="148"/>
        <v>Unaudited</v>
      </c>
    </row>
    <row r="2232" spans="1:21" x14ac:dyDescent="0.25">
      <c r="A2232" t="s">
        <v>438</v>
      </c>
      <c r="B2232" t="s">
        <v>1380</v>
      </c>
      <c r="C2232" t="s">
        <v>1381</v>
      </c>
      <c r="D2232" s="15">
        <v>1900</v>
      </c>
      <c r="E2232" s="121">
        <v>1</v>
      </c>
      <c r="F2232" t="s">
        <v>442</v>
      </c>
      <c r="G2232" s="121">
        <v>366</v>
      </c>
      <c r="H2232" t="s">
        <v>389</v>
      </c>
      <c r="I2232" t="s">
        <v>489</v>
      </c>
      <c r="J2232" t="s">
        <v>434</v>
      </c>
      <c r="K2232" t="s">
        <v>224</v>
      </c>
      <c r="L2232" s="755">
        <v>2.1800000000000002</v>
      </c>
      <c r="M2232" t="s">
        <v>651</v>
      </c>
      <c r="N2232" s="680">
        <f t="shared" ca="1" si="149"/>
        <v>0</v>
      </c>
      <c r="O2232" s="680">
        <f t="shared" ca="1" si="149"/>
        <v>0</v>
      </c>
      <c r="P2232" s="680">
        <f t="shared" ca="1" si="149"/>
        <v>0</v>
      </c>
      <c r="Q2232" s="680">
        <f t="shared" ca="1" si="149"/>
        <v>0</v>
      </c>
      <c r="R2232" s="680">
        <f t="shared" ca="1" si="149"/>
        <v>0</v>
      </c>
      <c r="S2232" t="str">
        <f t="shared" si="146"/>
        <v>ASRCMS202202</v>
      </c>
      <c r="T2232" s="957">
        <f t="shared" si="147"/>
        <v>45230</v>
      </c>
      <c r="U2232" t="str">
        <f t="shared" si="148"/>
        <v>Unaudited</v>
      </c>
    </row>
    <row r="2233" spans="1:21" x14ac:dyDescent="0.25">
      <c r="A2233" t="s">
        <v>438</v>
      </c>
      <c r="B2233" t="s">
        <v>1380</v>
      </c>
      <c r="C2233" t="s">
        <v>1381</v>
      </c>
      <c r="D2233" s="15">
        <v>1900</v>
      </c>
      <c r="E2233" s="121">
        <v>1</v>
      </c>
      <c r="F2233" t="s">
        <v>442</v>
      </c>
      <c r="G2233" s="121">
        <v>366</v>
      </c>
      <c r="H2233" t="s">
        <v>389</v>
      </c>
      <c r="I2233" t="s">
        <v>489</v>
      </c>
      <c r="J2233" t="s">
        <v>434</v>
      </c>
      <c r="K2233" t="s">
        <v>224</v>
      </c>
      <c r="L2233" s="755">
        <v>2.19</v>
      </c>
      <c r="M2233" t="s">
        <v>219</v>
      </c>
      <c r="N2233" s="680">
        <f t="shared" ca="1" si="149"/>
        <v>0</v>
      </c>
      <c r="O2233" s="680">
        <f t="shared" ca="1" si="149"/>
        <v>0</v>
      </c>
      <c r="P2233" s="680">
        <f t="shared" ca="1" si="149"/>
        <v>0</v>
      </c>
      <c r="Q2233" s="680">
        <f t="shared" ca="1" si="149"/>
        <v>0</v>
      </c>
      <c r="R2233" s="680">
        <f t="shared" ca="1" si="149"/>
        <v>0</v>
      </c>
      <c r="S2233" t="str">
        <f t="shared" si="146"/>
        <v>ASRCMS202202</v>
      </c>
      <c r="T2233" s="957">
        <f t="shared" si="147"/>
        <v>45230</v>
      </c>
      <c r="U2233" t="str">
        <f t="shared" si="148"/>
        <v>Unaudited</v>
      </c>
    </row>
    <row r="2234" spans="1:21" x14ac:dyDescent="0.25">
      <c r="A2234" t="s">
        <v>438</v>
      </c>
      <c r="B2234" t="s">
        <v>1380</v>
      </c>
      <c r="C2234" t="s">
        <v>1381</v>
      </c>
      <c r="D2234" s="15">
        <v>1900</v>
      </c>
      <c r="E2234" s="121">
        <v>1</v>
      </c>
      <c r="F2234" t="s">
        <v>442</v>
      </c>
      <c r="G2234" s="121">
        <v>366</v>
      </c>
      <c r="H2234" t="s">
        <v>389</v>
      </c>
      <c r="I2234" t="s">
        <v>489</v>
      </c>
      <c r="J2234" t="s">
        <v>434</v>
      </c>
      <c r="K2234" t="s">
        <v>224</v>
      </c>
      <c r="L2234" s="755" t="s">
        <v>700</v>
      </c>
      <c r="M2234" t="s">
        <v>231</v>
      </c>
      <c r="N2234" s="680">
        <f t="shared" ca="1" si="149"/>
        <v>0</v>
      </c>
      <c r="O2234" s="680">
        <f t="shared" ca="1" si="149"/>
        <v>0</v>
      </c>
      <c r="P2234" s="680">
        <f t="shared" ca="1" si="149"/>
        <v>0</v>
      </c>
      <c r="Q2234" s="680">
        <f t="shared" ca="1" si="149"/>
        <v>0</v>
      </c>
      <c r="R2234" s="680">
        <f t="shared" ca="1" si="149"/>
        <v>0</v>
      </c>
      <c r="S2234" t="str">
        <f t="shared" si="146"/>
        <v>ASRCMS202202</v>
      </c>
      <c r="T2234" s="957">
        <f t="shared" si="147"/>
        <v>45230</v>
      </c>
      <c r="U2234" t="str">
        <f t="shared" si="148"/>
        <v>Unaudited</v>
      </c>
    </row>
    <row r="2235" spans="1:21" x14ac:dyDescent="0.25">
      <c r="A2235" t="s">
        <v>438</v>
      </c>
      <c r="B2235" t="s">
        <v>1380</v>
      </c>
      <c r="C2235" t="s">
        <v>1381</v>
      </c>
      <c r="D2235" s="15">
        <v>1900</v>
      </c>
      <c r="E2235" s="121">
        <v>1</v>
      </c>
      <c r="F2235" t="s">
        <v>442</v>
      </c>
      <c r="G2235" s="121">
        <v>366</v>
      </c>
      <c r="H2235" t="s">
        <v>389</v>
      </c>
      <c r="I2235" t="s">
        <v>489</v>
      </c>
      <c r="J2235" t="s">
        <v>434</v>
      </c>
      <c r="K2235" t="s">
        <v>224</v>
      </c>
      <c r="L2235" s="755">
        <v>2.21</v>
      </c>
      <c r="M2235" t="s">
        <v>467</v>
      </c>
      <c r="N2235" s="680">
        <f t="shared" ca="1" si="149"/>
        <v>0</v>
      </c>
      <c r="O2235" s="680">
        <f t="shared" ca="1" si="149"/>
        <v>0</v>
      </c>
      <c r="P2235" s="680">
        <f t="shared" ca="1" si="149"/>
        <v>0</v>
      </c>
      <c r="Q2235" s="680">
        <f t="shared" ca="1" si="149"/>
        <v>0</v>
      </c>
      <c r="R2235" s="680">
        <f t="shared" ca="1" si="149"/>
        <v>0</v>
      </c>
      <c r="S2235" t="str">
        <f t="shared" si="146"/>
        <v>ASRCMS202202</v>
      </c>
      <c r="T2235" s="957">
        <f t="shared" si="147"/>
        <v>45230</v>
      </c>
      <c r="U2235" t="str">
        <f t="shared" si="148"/>
        <v>Unaudited</v>
      </c>
    </row>
    <row r="2236" spans="1:21" x14ac:dyDescent="0.25">
      <c r="A2236" t="s">
        <v>438</v>
      </c>
      <c r="B2236" t="s">
        <v>1380</v>
      </c>
      <c r="C2236" t="s">
        <v>1381</v>
      </c>
      <c r="D2236" s="15">
        <v>1900</v>
      </c>
      <c r="E2236" s="121">
        <v>1</v>
      </c>
      <c r="F2236" t="s">
        <v>442</v>
      </c>
      <c r="G2236" s="121">
        <v>366</v>
      </c>
      <c r="H2236" t="s">
        <v>389</v>
      </c>
      <c r="I2236" t="s">
        <v>489</v>
      </c>
      <c r="J2236" t="s">
        <v>434</v>
      </c>
      <c r="K2236" t="s">
        <v>6</v>
      </c>
      <c r="L2236" s="755" t="s">
        <v>70</v>
      </c>
      <c r="M2236" t="s">
        <v>189</v>
      </c>
      <c r="N2236" s="680">
        <f t="shared" ca="1" si="149"/>
        <v>0</v>
      </c>
      <c r="O2236" s="680">
        <f t="shared" ca="1" si="149"/>
        <v>0</v>
      </c>
      <c r="P2236" s="680">
        <f t="shared" ca="1" si="149"/>
        <v>0</v>
      </c>
      <c r="Q2236" s="680">
        <f t="shared" ca="1" si="149"/>
        <v>0</v>
      </c>
      <c r="R2236" s="680">
        <f t="shared" ca="1" si="149"/>
        <v>0</v>
      </c>
      <c r="S2236" t="str">
        <f t="shared" si="146"/>
        <v>ASRCMS202202</v>
      </c>
      <c r="T2236" s="957">
        <f t="shared" si="147"/>
        <v>45230</v>
      </c>
      <c r="U2236" t="str">
        <f t="shared" si="148"/>
        <v>Unaudited</v>
      </c>
    </row>
    <row r="2237" spans="1:21" x14ac:dyDescent="0.25">
      <c r="A2237" t="s">
        <v>438</v>
      </c>
      <c r="B2237" t="s">
        <v>1380</v>
      </c>
      <c r="C2237" t="s">
        <v>1381</v>
      </c>
      <c r="D2237" s="15">
        <v>1900</v>
      </c>
      <c r="E2237" s="121">
        <v>1</v>
      </c>
      <c r="F2237" t="s">
        <v>442</v>
      </c>
      <c r="G2237" s="121">
        <v>366</v>
      </c>
      <c r="H2237" t="s">
        <v>389</v>
      </c>
      <c r="I2237" t="s">
        <v>489</v>
      </c>
      <c r="J2237" t="s">
        <v>434</v>
      </c>
      <c r="K2237" t="s">
        <v>6</v>
      </c>
      <c r="L2237" s="755" t="s">
        <v>71</v>
      </c>
      <c r="M2237" t="s">
        <v>232</v>
      </c>
      <c r="N2237" s="680">
        <f t="shared" ca="1" si="149"/>
        <v>0</v>
      </c>
      <c r="O2237" s="680">
        <f t="shared" ca="1" si="149"/>
        <v>0</v>
      </c>
      <c r="P2237" s="680">
        <f t="shared" ca="1" si="149"/>
        <v>0</v>
      </c>
      <c r="Q2237" s="680">
        <f t="shared" ca="1" si="149"/>
        <v>0</v>
      </c>
      <c r="R2237" s="680">
        <f t="shared" ca="1" si="149"/>
        <v>0</v>
      </c>
      <c r="S2237" t="str">
        <f t="shared" si="146"/>
        <v>ASRCMS202202</v>
      </c>
      <c r="T2237" s="957">
        <f t="shared" si="147"/>
        <v>45230</v>
      </c>
      <c r="U2237" t="str">
        <f t="shared" si="148"/>
        <v>Unaudited</v>
      </c>
    </row>
    <row r="2238" spans="1:21" x14ac:dyDescent="0.25">
      <c r="A2238" t="s">
        <v>438</v>
      </c>
      <c r="B2238" t="s">
        <v>1380</v>
      </c>
      <c r="C2238" t="s">
        <v>1381</v>
      </c>
      <c r="D2238" s="15">
        <v>1900</v>
      </c>
      <c r="E2238" s="121">
        <v>1</v>
      </c>
      <c r="F2238" t="s">
        <v>442</v>
      </c>
      <c r="G2238" s="121">
        <v>366</v>
      </c>
      <c r="H2238" t="s">
        <v>389</v>
      </c>
      <c r="I2238" t="s">
        <v>489</v>
      </c>
      <c r="J2238" t="s">
        <v>434</v>
      </c>
      <c r="K2238" t="s">
        <v>6</v>
      </c>
      <c r="L2238" s="755" t="s">
        <v>72</v>
      </c>
      <c r="M2238" t="s">
        <v>165</v>
      </c>
      <c r="N2238" s="680">
        <f t="shared" ca="1" si="149"/>
        <v>0</v>
      </c>
      <c r="O2238" s="680">
        <f t="shared" ca="1" si="149"/>
        <v>0</v>
      </c>
      <c r="P2238" s="680">
        <f t="shared" ca="1" si="149"/>
        <v>0</v>
      </c>
      <c r="Q2238" s="680">
        <f t="shared" ca="1" si="149"/>
        <v>0</v>
      </c>
      <c r="R2238" s="680">
        <f t="shared" ca="1" si="149"/>
        <v>0</v>
      </c>
      <c r="S2238" t="str">
        <f t="shared" si="146"/>
        <v>ASRCMS202202</v>
      </c>
      <c r="T2238" s="957">
        <f t="shared" si="147"/>
        <v>45230</v>
      </c>
      <c r="U2238" t="str">
        <f t="shared" si="148"/>
        <v>Unaudited</v>
      </c>
    </row>
    <row r="2239" spans="1:21" x14ac:dyDescent="0.25">
      <c r="A2239" t="s">
        <v>438</v>
      </c>
      <c r="B2239" t="s">
        <v>1380</v>
      </c>
      <c r="C2239" t="s">
        <v>1381</v>
      </c>
      <c r="D2239" s="15">
        <v>1900</v>
      </c>
      <c r="E2239" s="121">
        <v>1</v>
      </c>
      <c r="F2239" t="s">
        <v>442</v>
      </c>
      <c r="G2239" s="121">
        <v>366</v>
      </c>
      <c r="H2239" t="s">
        <v>389</v>
      </c>
      <c r="I2239" t="s">
        <v>489</v>
      </c>
      <c r="J2239" t="s">
        <v>434</v>
      </c>
      <c r="K2239" t="s">
        <v>6</v>
      </c>
      <c r="L2239" s="755">
        <v>3.4</v>
      </c>
      <c r="M2239" t="s">
        <v>462</v>
      </c>
      <c r="N2239" s="680">
        <f t="shared" ca="1" si="149"/>
        <v>0</v>
      </c>
      <c r="O2239" s="680">
        <f t="shared" ca="1" si="149"/>
        <v>0</v>
      </c>
      <c r="P2239" s="680">
        <f t="shared" ca="1" si="149"/>
        <v>0</v>
      </c>
      <c r="Q2239" s="680">
        <f t="shared" ca="1" si="149"/>
        <v>0</v>
      </c>
      <c r="R2239" s="680">
        <f t="shared" ca="1" si="149"/>
        <v>0</v>
      </c>
      <c r="S2239" t="str">
        <f t="shared" si="146"/>
        <v>ASRCMS202202</v>
      </c>
      <c r="T2239" s="957">
        <f t="shared" si="147"/>
        <v>45230</v>
      </c>
      <c r="U2239" t="str">
        <f t="shared" si="148"/>
        <v>Unaudited</v>
      </c>
    </row>
    <row r="2240" spans="1:21" x14ac:dyDescent="0.25">
      <c r="A2240" t="s">
        <v>438</v>
      </c>
      <c r="B2240" t="s">
        <v>1380</v>
      </c>
      <c r="C2240" t="s">
        <v>1381</v>
      </c>
      <c r="D2240" s="15">
        <v>1900</v>
      </c>
      <c r="E2240" s="121">
        <v>1</v>
      </c>
      <c r="F2240" t="s">
        <v>442</v>
      </c>
      <c r="G2240" s="121">
        <v>366</v>
      </c>
      <c r="H2240" t="s">
        <v>389</v>
      </c>
      <c r="I2240" t="s">
        <v>489</v>
      </c>
      <c r="J2240" t="s">
        <v>434</v>
      </c>
      <c r="K2240" t="s">
        <v>435</v>
      </c>
      <c r="L2240" s="755">
        <v>4.5</v>
      </c>
      <c r="M2240" t="s">
        <v>32</v>
      </c>
      <c r="N2240" s="680">
        <f t="shared" ca="1" si="149"/>
        <v>0</v>
      </c>
      <c r="O2240" s="680">
        <f t="shared" ca="1" si="149"/>
        <v>0</v>
      </c>
      <c r="P2240" s="680">
        <f t="shared" ca="1" si="149"/>
        <v>0</v>
      </c>
      <c r="Q2240" s="680">
        <f t="shared" ca="1" si="149"/>
        <v>0</v>
      </c>
      <c r="R2240" s="680">
        <f t="shared" ca="1" si="149"/>
        <v>0</v>
      </c>
      <c r="S2240" t="str">
        <f t="shared" si="146"/>
        <v>ASRCMS202202</v>
      </c>
      <c r="T2240" s="957">
        <f t="shared" si="147"/>
        <v>45230</v>
      </c>
      <c r="U2240" t="str">
        <f t="shared" si="148"/>
        <v>Unaudited</v>
      </c>
    </row>
    <row r="2241" spans="1:21" x14ac:dyDescent="0.25">
      <c r="A2241" t="s">
        <v>438</v>
      </c>
      <c r="B2241" t="s">
        <v>1380</v>
      </c>
      <c r="C2241" t="s">
        <v>1381</v>
      </c>
      <c r="D2241" s="15">
        <v>1900</v>
      </c>
      <c r="E2241" s="121">
        <v>1</v>
      </c>
      <c r="F2241" t="s">
        <v>442</v>
      </c>
      <c r="G2241" s="121">
        <v>366</v>
      </c>
      <c r="H2241" t="s">
        <v>389</v>
      </c>
      <c r="I2241" t="s">
        <v>489</v>
      </c>
      <c r="J2241" t="s">
        <v>434</v>
      </c>
      <c r="K2241" t="s">
        <v>435</v>
      </c>
      <c r="L2241" s="755" t="s">
        <v>939</v>
      </c>
      <c r="M2241" t="s">
        <v>930</v>
      </c>
      <c r="N2241" s="680">
        <f t="shared" ca="1" si="149"/>
        <v>0</v>
      </c>
      <c r="O2241" s="680">
        <f t="shared" ca="1" si="149"/>
        <v>0</v>
      </c>
      <c r="P2241" s="680">
        <f t="shared" ca="1" si="149"/>
        <v>0</v>
      </c>
      <c r="Q2241" s="680">
        <f t="shared" ca="1" si="149"/>
        <v>0</v>
      </c>
      <c r="R2241" s="680">
        <f t="shared" ca="1" si="149"/>
        <v>0</v>
      </c>
      <c r="S2241" t="str">
        <f t="shared" si="146"/>
        <v>ASRCMS202202</v>
      </c>
      <c r="T2241" s="957">
        <f t="shared" si="147"/>
        <v>45230</v>
      </c>
      <c r="U2241" t="str">
        <f t="shared" si="148"/>
        <v>Unaudited</v>
      </c>
    </row>
    <row r="2242" spans="1:21" x14ac:dyDescent="0.25">
      <c r="A2242" t="s">
        <v>438</v>
      </c>
      <c r="B2242" t="s">
        <v>1380</v>
      </c>
      <c r="C2242" t="s">
        <v>1381</v>
      </c>
      <c r="D2242" s="15">
        <v>1900</v>
      </c>
      <c r="E2242" s="121">
        <v>1</v>
      </c>
      <c r="F2242" t="s">
        <v>442</v>
      </c>
      <c r="G2242" s="121">
        <v>366</v>
      </c>
      <c r="H2242" t="s">
        <v>389</v>
      </c>
      <c r="I2242" t="s">
        <v>489</v>
      </c>
      <c r="J2242" t="s">
        <v>434</v>
      </c>
      <c r="K2242" t="s">
        <v>435</v>
      </c>
      <c r="L2242" s="755" t="s">
        <v>194</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ASRCMS202202</v>
      </c>
      <c r="T2242" s="957">
        <f t="shared" ref="T2242:T2305" si="151">file_date</f>
        <v>45230</v>
      </c>
      <c r="U2242" t="str">
        <f t="shared" ref="U2242:U2305" si="152">status</f>
        <v>Unaudited</v>
      </c>
    </row>
    <row r="2243" spans="1:21" x14ac:dyDescent="0.25">
      <c r="A2243" t="s">
        <v>438</v>
      </c>
      <c r="B2243" t="s">
        <v>1380</v>
      </c>
      <c r="C2243" t="s">
        <v>1381</v>
      </c>
      <c r="D2243" s="15">
        <v>1900</v>
      </c>
      <c r="E2243" s="121">
        <v>1</v>
      </c>
      <c r="F2243" t="s">
        <v>442</v>
      </c>
      <c r="G2243" s="121">
        <v>366</v>
      </c>
      <c r="H2243" t="s">
        <v>389</v>
      </c>
      <c r="I2243" t="s">
        <v>489</v>
      </c>
      <c r="J2243" t="s">
        <v>434</v>
      </c>
      <c r="K2243" t="s">
        <v>435</v>
      </c>
      <c r="L2243" s="755" t="s">
        <v>193</v>
      </c>
      <c r="M2243" t="s">
        <v>330</v>
      </c>
      <c r="N2243" s="680">
        <f t="shared" ca="1" si="149"/>
        <v>0</v>
      </c>
      <c r="O2243" s="680">
        <f t="shared" ca="1" si="149"/>
        <v>0</v>
      </c>
      <c r="P2243" s="680">
        <f t="shared" ca="1" si="149"/>
        <v>0</v>
      </c>
      <c r="Q2243" s="680">
        <f t="shared" ca="1" si="149"/>
        <v>0</v>
      </c>
      <c r="R2243" s="680">
        <f t="shared" ca="1" si="149"/>
        <v>0</v>
      </c>
      <c r="S2243" t="str">
        <f t="shared" si="150"/>
        <v>ASRCMS202202</v>
      </c>
      <c r="T2243" s="957">
        <f t="shared" si="151"/>
        <v>45230</v>
      </c>
      <c r="U2243" t="str">
        <f t="shared" si="152"/>
        <v>Unaudited</v>
      </c>
    </row>
    <row r="2244" spans="1:21" x14ac:dyDescent="0.25">
      <c r="A2244" t="s">
        <v>438</v>
      </c>
      <c r="B2244" t="s">
        <v>1380</v>
      </c>
      <c r="C2244" t="s">
        <v>1381</v>
      </c>
      <c r="D2244" s="15">
        <v>1900</v>
      </c>
      <c r="E2244" s="121">
        <v>1</v>
      </c>
      <c r="F2244" t="s">
        <v>442</v>
      </c>
      <c r="G2244" s="121">
        <v>366</v>
      </c>
      <c r="H2244" t="s">
        <v>389</v>
      </c>
      <c r="I2244" t="s">
        <v>489</v>
      </c>
      <c r="J2244" t="s">
        <v>451</v>
      </c>
      <c r="K2244" t="s">
        <v>436</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ASRCMS202202</v>
      </c>
      <c r="T2244" s="957">
        <f t="shared" si="151"/>
        <v>45230</v>
      </c>
      <c r="U2244" t="str">
        <f t="shared" si="152"/>
        <v>Unaudited</v>
      </c>
    </row>
    <row r="2245" spans="1:21" x14ac:dyDescent="0.25">
      <c r="A2245" t="s">
        <v>438</v>
      </c>
      <c r="B2245" t="s">
        <v>1380</v>
      </c>
      <c r="C2245" t="s">
        <v>1381</v>
      </c>
      <c r="D2245" s="15">
        <v>1900</v>
      </c>
      <c r="E2245" s="121">
        <v>1</v>
      </c>
      <c r="F2245" t="s">
        <v>442</v>
      </c>
      <c r="G2245" s="121">
        <v>366</v>
      </c>
      <c r="H2245" t="s">
        <v>389</v>
      </c>
      <c r="I2245" t="s">
        <v>489</v>
      </c>
      <c r="J2245" t="s">
        <v>451</v>
      </c>
      <c r="K2245" t="s">
        <v>436</v>
      </c>
      <c r="L2245" s="755" t="s">
        <v>80</v>
      </c>
      <c r="M2245" t="s">
        <v>98</v>
      </c>
      <c r="N2245" s="680">
        <f t="shared" ca="1" si="149"/>
        <v>0</v>
      </c>
      <c r="O2245" s="680">
        <f t="shared" ca="1" si="149"/>
        <v>0</v>
      </c>
      <c r="P2245" s="680">
        <f t="shared" ca="1" si="149"/>
        <v>0</v>
      </c>
      <c r="Q2245" s="680">
        <f t="shared" ca="1" si="149"/>
        <v>0</v>
      </c>
      <c r="R2245" s="680">
        <f t="shared" ca="1" si="149"/>
        <v>0</v>
      </c>
      <c r="S2245" t="str">
        <f t="shared" si="150"/>
        <v>ASRCMS202202</v>
      </c>
      <c r="T2245" s="957">
        <f t="shared" si="151"/>
        <v>45230</v>
      </c>
      <c r="U2245" t="str">
        <f t="shared" si="152"/>
        <v>Unaudited</v>
      </c>
    </row>
    <row r="2246" spans="1:21" x14ac:dyDescent="0.25">
      <c r="A2246" t="s">
        <v>438</v>
      </c>
      <c r="B2246" t="s">
        <v>1380</v>
      </c>
      <c r="C2246" t="s">
        <v>1381</v>
      </c>
      <c r="D2246" s="15">
        <v>1900</v>
      </c>
      <c r="E2246" s="121">
        <v>1</v>
      </c>
      <c r="F2246" t="s">
        <v>442</v>
      </c>
      <c r="G2246" s="121">
        <v>366</v>
      </c>
      <c r="H2246" t="s">
        <v>389</v>
      </c>
      <c r="I2246" t="s">
        <v>489</v>
      </c>
      <c r="J2246" t="s">
        <v>451</v>
      </c>
      <c r="K2246" t="s">
        <v>436</v>
      </c>
      <c r="L2246" s="755" t="s">
        <v>81</v>
      </c>
      <c r="M2246" t="s">
        <v>99</v>
      </c>
      <c r="N2246" s="680">
        <f t="shared" ca="1" si="149"/>
        <v>0</v>
      </c>
      <c r="O2246" s="680">
        <f t="shared" ca="1" si="149"/>
        <v>0</v>
      </c>
      <c r="P2246" s="680">
        <f t="shared" ca="1" si="149"/>
        <v>0</v>
      </c>
      <c r="Q2246" s="680">
        <f t="shared" ca="1" si="149"/>
        <v>0</v>
      </c>
      <c r="R2246" s="680">
        <f t="shared" ca="1" si="149"/>
        <v>0</v>
      </c>
      <c r="S2246" t="str">
        <f t="shared" si="150"/>
        <v>ASRCMS202202</v>
      </c>
      <c r="T2246" s="957">
        <f t="shared" si="151"/>
        <v>45230</v>
      </c>
      <c r="U2246" t="str">
        <f t="shared" si="152"/>
        <v>Unaudited</v>
      </c>
    </row>
    <row r="2247" spans="1:21" x14ac:dyDescent="0.25">
      <c r="A2247" t="s">
        <v>438</v>
      </c>
      <c r="B2247" t="s">
        <v>1380</v>
      </c>
      <c r="C2247" t="s">
        <v>1381</v>
      </c>
      <c r="D2247" s="15">
        <v>1900</v>
      </c>
      <c r="E2247" s="121">
        <v>1</v>
      </c>
      <c r="F2247" t="s">
        <v>442</v>
      </c>
      <c r="G2247" s="121">
        <v>366</v>
      </c>
      <c r="H2247" t="s">
        <v>389</v>
      </c>
      <c r="I2247" t="s">
        <v>489</v>
      </c>
      <c r="J2247" t="s">
        <v>451</v>
      </c>
      <c r="K2247" t="s">
        <v>436</v>
      </c>
      <c r="L2247" s="755" t="s">
        <v>82</v>
      </c>
      <c r="M2247" t="s">
        <v>100</v>
      </c>
      <c r="N2247" s="680">
        <f t="shared" ca="1" si="149"/>
        <v>0</v>
      </c>
      <c r="O2247" s="680">
        <f t="shared" ca="1" si="149"/>
        <v>0</v>
      </c>
      <c r="P2247" s="680">
        <f t="shared" ca="1" si="149"/>
        <v>0</v>
      </c>
      <c r="Q2247" s="680">
        <f t="shared" ca="1" si="149"/>
        <v>0</v>
      </c>
      <c r="R2247" s="680">
        <f t="shared" ca="1" si="149"/>
        <v>0</v>
      </c>
      <c r="S2247" t="str">
        <f t="shared" si="150"/>
        <v>ASRCMS202202</v>
      </c>
      <c r="T2247" s="957">
        <f t="shared" si="151"/>
        <v>45230</v>
      </c>
      <c r="U2247" t="str">
        <f t="shared" si="152"/>
        <v>Unaudited</v>
      </c>
    </row>
    <row r="2248" spans="1:21" x14ac:dyDescent="0.25">
      <c r="A2248" t="s">
        <v>438</v>
      </c>
      <c r="B2248" t="s">
        <v>1380</v>
      </c>
      <c r="C2248" t="s">
        <v>1381</v>
      </c>
      <c r="D2248" s="15">
        <v>1900</v>
      </c>
      <c r="E2248" s="121">
        <v>1</v>
      </c>
      <c r="F2248" t="s">
        <v>442</v>
      </c>
      <c r="G2248" s="121">
        <v>366</v>
      </c>
      <c r="H2248" t="s">
        <v>389</v>
      </c>
      <c r="I2248" t="s">
        <v>489</v>
      </c>
      <c r="J2248" t="s">
        <v>451</v>
      </c>
      <c r="K2248" t="s">
        <v>436</v>
      </c>
      <c r="L2248" s="755" t="s">
        <v>217</v>
      </c>
      <c r="M2248" t="s">
        <v>101</v>
      </c>
      <c r="N2248" s="680">
        <f t="shared" ca="1" si="149"/>
        <v>0</v>
      </c>
      <c r="O2248" s="680">
        <f t="shared" ca="1" si="149"/>
        <v>0</v>
      </c>
      <c r="P2248" s="680">
        <f t="shared" ca="1" si="149"/>
        <v>0</v>
      </c>
      <c r="Q2248" s="680">
        <f t="shared" ca="1" si="149"/>
        <v>0</v>
      </c>
      <c r="R2248" s="680">
        <f t="shared" ca="1" si="149"/>
        <v>0</v>
      </c>
      <c r="S2248" t="str">
        <f t="shared" si="150"/>
        <v>ASRCMS202202</v>
      </c>
      <c r="T2248" s="957">
        <f t="shared" si="151"/>
        <v>45230</v>
      </c>
      <c r="U2248" t="str">
        <f t="shared" si="152"/>
        <v>Unaudited</v>
      </c>
    </row>
    <row r="2249" spans="1:21" x14ac:dyDescent="0.25">
      <c r="A2249" t="s">
        <v>438</v>
      </c>
      <c r="B2249" t="s">
        <v>1380</v>
      </c>
      <c r="C2249" t="s">
        <v>1381</v>
      </c>
      <c r="D2249" s="15">
        <v>1900</v>
      </c>
      <c r="E2249" s="121">
        <v>1</v>
      </c>
      <c r="F2249" t="s">
        <v>442</v>
      </c>
      <c r="G2249" s="121">
        <v>366</v>
      </c>
      <c r="H2249" t="s">
        <v>389</v>
      </c>
      <c r="I2249" t="s">
        <v>489</v>
      </c>
      <c r="J2249" t="s">
        <v>451</v>
      </c>
      <c r="K2249" t="s">
        <v>436</v>
      </c>
      <c r="L2249" s="755" t="s">
        <v>216</v>
      </c>
      <c r="M2249" t="s">
        <v>28</v>
      </c>
      <c r="N2249" s="680">
        <f t="shared" ca="1" si="149"/>
        <v>0</v>
      </c>
      <c r="O2249" s="680">
        <f t="shared" ca="1" si="149"/>
        <v>0</v>
      </c>
      <c r="P2249" s="680">
        <f t="shared" ca="1" si="149"/>
        <v>0</v>
      </c>
      <c r="Q2249" s="680">
        <f t="shared" ca="1" si="149"/>
        <v>0</v>
      </c>
      <c r="R2249" s="680">
        <f t="shared" ca="1" si="149"/>
        <v>0</v>
      </c>
      <c r="S2249" t="str">
        <f t="shared" si="150"/>
        <v>ASRCMS202202</v>
      </c>
      <c r="T2249" s="957">
        <f t="shared" si="151"/>
        <v>45230</v>
      </c>
      <c r="U2249" t="str">
        <f t="shared" si="152"/>
        <v>Unaudited</v>
      </c>
    </row>
    <row r="2250" spans="1:21" x14ac:dyDescent="0.25">
      <c r="A2250" t="s">
        <v>438</v>
      </c>
      <c r="B2250" t="s">
        <v>1380</v>
      </c>
      <c r="C2250" t="s">
        <v>1381</v>
      </c>
      <c r="D2250" s="15">
        <v>1900</v>
      </c>
      <c r="E2250" s="121">
        <v>1</v>
      </c>
      <c r="F2250" t="s">
        <v>442</v>
      </c>
      <c r="G2250" s="121">
        <v>366</v>
      </c>
      <c r="H2250" t="s">
        <v>389</v>
      </c>
      <c r="I2250" t="s">
        <v>489</v>
      </c>
      <c r="J2250" t="s">
        <v>437</v>
      </c>
      <c r="K2250" t="s">
        <v>437</v>
      </c>
      <c r="L2250" s="755" t="s">
        <v>84</v>
      </c>
      <c r="M2250" t="s">
        <v>328</v>
      </c>
      <c r="N2250" s="680">
        <f t="shared" ca="1" si="149"/>
        <v>0</v>
      </c>
      <c r="O2250" s="680">
        <f t="shared" ca="1" si="149"/>
        <v>0</v>
      </c>
      <c r="P2250" s="680">
        <f t="shared" ca="1" si="149"/>
        <v>0</v>
      </c>
      <c r="Q2250" s="680">
        <f t="shared" ca="1" si="149"/>
        <v>0</v>
      </c>
      <c r="R2250" s="680">
        <f t="shared" ca="1" si="149"/>
        <v>0</v>
      </c>
      <c r="S2250" t="str">
        <f t="shared" si="150"/>
        <v>ASRCMS202202</v>
      </c>
      <c r="T2250" s="957">
        <f t="shared" si="151"/>
        <v>45230</v>
      </c>
      <c r="U2250" t="str">
        <f t="shared" si="152"/>
        <v>Unaudited</v>
      </c>
    </row>
    <row r="2251" spans="1:21" x14ac:dyDescent="0.25">
      <c r="A2251" t="s">
        <v>438</v>
      </c>
      <c r="B2251" t="s">
        <v>1380</v>
      </c>
      <c r="C2251" t="s">
        <v>1381</v>
      </c>
      <c r="D2251" s="15">
        <v>1900</v>
      </c>
      <c r="E2251" s="121">
        <v>1</v>
      </c>
      <c r="F2251" t="s">
        <v>442</v>
      </c>
      <c r="G2251" s="121">
        <v>366</v>
      </c>
      <c r="H2251" t="s">
        <v>389</v>
      </c>
      <c r="I2251" t="s">
        <v>489</v>
      </c>
      <c r="J2251" t="s">
        <v>437</v>
      </c>
      <c r="K2251" t="s">
        <v>437</v>
      </c>
      <c r="L2251" s="755" t="s">
        <v>85</v>
      </c>
      <c r="M2251" t="s">
        <v>326</v>
      </c>
      <c r="N2251" s="680">
        <f t="shared" ca="1" si="149"/>
        <v>0</v>
      </c>
      <c r="O2251" s="680">
        <f t="shared" ca="1" si="149"/>
        <v>0</v>
      </c>
      <c r="P2251" s="680">
        <f t="shared" ca="1" si="149"/>
        <v>0</v>
      </c>
      <c r="Q2251" s="680">
        <f t="shared" ca="1" si="149"/>
        <v>0</v>
      </c>
      <c r="R2251" s="680">
        <f t="shared" ca="1" si="149"/>
        <v>0</v>
      </c>
      <c r="S2251" t="str">
        <f t="shared" si="150"/>
        <v>ASRCMS202202</v>
      </c>
      <c r="T2251" s="957">
        <f t="shared" si="151"/>
        <v>45230</v>
      </c>
      <c r="U2251" t="str">
        <f t="shared" si="152"/>
        <v>Unaudited</v>
      </c>
    </row>
    <row r="2252" spans="1:21" x14ac:dyDescent="0.25">
      <c r="A2252" t="s">
        <v>438</v>
      </c>
      <c r="B2252" t="s">
        <v>1380</v>
      </c>
      <c r="C2252" t="s">
        <v>1381</v>
      </c>
      <c r="D2252" s="15">
        <v>1900</v>
      </c>
      <c r="E2252" s="121">
        <v>1</v>
      </c>
      <c r="F2252" t="s">
        <v>442</v>
      </c>
      <c r="G2252" s="121">
        <v>366</v>
      </c>
      <c r="H2252" t="s">
        <v>389</v>
      </c>
      <c r="I2252" t="s">
        <v>489</v>
      </c>
      <c r="J2252" t="s">
        <v>437</v>
      </c>
      <c r="K2252" t="s">
        <v>437</v>
      </c>
      <c r="L2252" s="755" t="s">
        <v>86</v>
      </c>
      <c r="M2252" t="s">
        <v>495</v>
      </c>
      <c r="N2252" s="680">
        <f t="shared" ca="1" si="149"/>
        <v>0</v>
      </c>
      <c r="O2252" s="680">
        <f t="shared" ca="1" si="149"/>
        <v>0</v>
      </c>
      <c r="P2252" s="680">
        <f t="shared" ca="1" si="149"/>
        <v>0</v>
      </c>
      <c r="Q2252" s="680">
        <f t="shared" ca="1" si="149"/>
        <v>0</v>
      </c>
      <c r="R2252" s="680">
        <f t="shared" ca="1" si="149"/>
        <v>0</v>
      </c>
      <c r="S2252" t="str">
        <f t="shared" si="150"/>
        <v>ASRCMS202202</v>
      </c>
      <c r="T2252" s="957">
        <f t="shared" si="151"/>
        <v>45230</v>
      </c>
      <c r="U2252" t="str">
        <f t="shared" si="152"/>
        <v>Unaudited</v>
      </c>
    </row>
    <row r="2253" spans="1:21" x14ac:dyDescent="0.25">
      <c r="A2253" t="s">
        <v>438</v>
      </c>
      <c r="B2253" t="s">
        <v>1380</v>
      </c>
      <c r="C2253" t="s">
        <v>1381</v>
      </c>
      <c r="D2253" s="15">
        <v>1900</v>
      </c>
      <c r="E2253" s="121">
        <v>1</v>
      </c>
      <c r="F2253" t="s">
        <v>442</v>
      </c>
      <c r="G2253" s="121">
        <v>366</v>
      </c>
      <c r="H2253" t="s">
        <v>389</v>
      </c>
      <c r="I2253" t="s">
        <v>489</v>
      </c>
      <c r="J2253" t="s">
        <v>437</v>
      </c>
      <c r="K2253" t="s">
        <v>437</v>
      </c>
      <c r="L2253" s="755" t="s">
        <v>87</v>
      </c>
      <c r="M2253" t="s">
        <v>496</v>
      </c>
      <c r="N2253" s="680">
        <f t="shared" ca="1" si="149"/>
        <v>0</v>
      </c>
      <c r="O2253" s="680">
        <f t="shared" ca="1" si="149"/>
        <v>0</v>
      </c>
      <c r="P2253" s="680">
        <f t="shared" ca="1" si="149"/>
        <v>0</v>
      </c>
      <c r="Q2253" s="680">
        <f t="shared" ca="1" si="149"/>
        <v>0</v>
      </c>
      <c r="R2253" s="680">
        <f t="shared" ca="1" si="149"/>
        <v>0</v>
      </c>
      <c r="S2253" t="str">
        <f t="shared" si="150"/>
        <v>ASRCMS202202</v>
      </c>
      <c r="T2253" s="957">
        <f t="shared" si="151"/>
        <v>45230</v>
      </c>
      <c r="U2253" t="str">
        <f t="shared" si="152"/>
        <v>Unaudited</v>
      </c>
    </row>
    <row r="2254" spans="1:21" x14ac:dyDescent="0.25">
      <c r="A2254" t="s">
        <v>438</v>
      </c>
      <c r="B2254" t="s">
        <v>1380</v>
      </c>
      <c r="C2254" t="s">
        <v>1381</v>
      </c>
      <c r="D2254" s="15">
        <v>1900</v>
      </c>
      <c r="E2254" s="121">
        <v>1</v>
      </c>
      <c r="F2254" t="s">
        <v>442</v>
      </c>
      <c r="G2254" s="121">
        <v>366</v>
      </c>
      <c r="H2254" t="s">
        <v>389</v>
      </c>
      <c r="I2254" t="s">
        <v>489</v>
      </c>
      <c r="J2254" t="s">
        <v>437</v>
      </c>
      <c r="K2254" t="s">
        <v>437</v>
      </c>
      <c r="L2254" s="755" t="s">
        <v>214</v>
      </c>
      <c r="M2254" t="s">
        <v>497</v>
      </c>
      <c r="N2254" s="680">
        <f t="shared" ca="1" si="149"/>
        <v>0</v>
      </c>
      <c r="O2254" s="680">
        <f t="shared" ca="1" si="149"/>
        <v>0</v>
      </c>
      <c r="P2254" s="680">
        <f t="shared" ca="1" si="149"/>
        <v>0</v>
      </c>
      <c r="Q2254" s="680">
        <f t="shared" ca="1" si="149"/>
        <v>0</v>
      </c>
      <c r="R2254" s="680">
        <f t="shared" ca="1" si="149"/>
        <v>0</v>
      </c>
      <c r="S2254" t="str">
        <f t="shared" si="150"/>
        <v>ASRCMS202202</v>
      </c>
      <c r="T2254" s="957">
        <f t="shared" si="151"/>
        <v>45230</v>
      </c>
      <c r="U2254" t="str">
        <f t="shared" si="152"/>
        <v>Unaudited</v>
      </c>
    </row>
    <row r="2255" spans="1:21" x14ac:dyDescent="0.25">
      <c r="A2255" t="s">
        <v>438</v>
      </c>
      <c r="B2255" t="s">
        <v>1380</v>
      </c>
      <c r="C2255" t="s">
        <v>1381</v>
      </c>
      <c r="D2255" s="15">
        <v>1900</v>
      </c>
      <c r="E2255" s="121">
        <v>1</v>
      </c>
      <c r="F2255" t="s">
        <v>442</v>
      </c>
      <c r="G2255" s="121">
        <v>366</v>
      </c>
      <c r="H2255" t="s">
        <v>389</v>
      </c>
      <c r="I2255" t="s">
        <v>490</v>
      </c>
      <c r="J2255" t="s">
        <v>26</v>
      </c>
      <c r="K2255" t="s">
        <v>26</v>
      </c>
      <c r="L2255" s="755" t="s">
        <v>205</v>
      </c>
      <c r="M2255" t="s">
        <v>26</v>
      </c>
      <c r="N2255" s="680">
        <f t="shared" ca="1" si="149"/>
        <v>0</v>
      </c>
      <c r="O2255" s="680">
        <f t="shared" ca="1" si="149"/>
        <v>0</v>
      </c>
      <c r="P2255" s="680">
        <f t="shared" ca="1" si="149"/>
        <v>0</v>
      </c>
      <c r="Q2255" s="680">
        <f t="shared" ca="1" si="149"/>
        <v>0</v>
      </c>
      <c r="R2255" s="680">
        <f t="shared" ca="1" si="149"/>
        <v>0</v>
      </c>
      <c r="S2255" t="str">
        <f t="shared" si="150"/>
        <v>ASRCMS202202</v>
      </c>
      <c r="T2255" s="957">
        <f t="shared" si="151"/>
        <v>45230</v>
      </c>
      <c r="U2255" t="str">
        <f t="shared" si="152"/>
        <v>Unaudited</v>
      </c>
    </row>
    <row r="2256" spans="1:21" x14ac:dyDescent="0.25">
      <c r="A2256" t="s">
        <v>438</v>
      </c>
      <c r="B2256" t="s">
        <v>1380</v>
      </c>
      <c r="C2256" t="s">
        <v>1381</v>
      </c>
      <c r="D2256" s="15">
        <v>1900</v>
      </c>
      <c r="E2256" s="121">
        <v>1</v>
      </c>
      <c r="F2256" t="s">
        <v>1026</v>
      </c>
      <c r="G2256" s="121" t="s">
        <v>1379</v>
      </c>
      <c r="H2256" t="s">
        <v>389</v>
      </c>
      <c r="I2256" t="s">
        <v>433</v>
      </c>
      <c r="J2256" t="s">
        <v>433</v>
      </c>
      <c r="K2256" t="s">
        <v>433</v>
      </c>
      <c r="M2256" t="s">
        <v>433</v>
      </c>
      <c r="N2256" s="680">
        <f t="shared" ca="1" si="149"/>
        <v>0</v>
      </c>
      <c r="O2256" s="680">
        <f t="shared" ca="1" si="149"/>
        <v>0</v>
      </c>
      <c r="P2256" s="680">
        <f t="shared" ca="1" si="149"/>
        <v>0</v>
      </c>
      <c r="Q2256" s="680">
        <f t="shared" ca="1" si="149"/>
        <v>0</v>
      </c>
      <c r="R2256" s="680">
        <f t="shared" ca="1" si="149"/>
        <v>0</v>
      </c>
      <c r="S2256" t="str">
        <f t="shared" si="150"/>
        <v>ASRCMS202202</v>
      </c>
      <c r="T2256" s="957">
        <f t="shared" si="151"/>
        <v>45230</v>
      </c>
      <c r="U2256" t="str">
        <f t="shared" si="152"/>
        <v>Unaudited</v>
      </c>
    </row>
    <row r="2257" spans="1:21" x14ac:dyDescent="0.25">
      <c r="A2257" t="s">
        <v>438</v>
      </c>
      <c r="B2257" t="s">
        <v>1380</v>
      </c>
      <c r="C2257" t="s">
        <v>1381</v>
      </c>
      <c r="D2257" s="15">
        <v>1900</v>
      </c>
      <c r="E2257" s="121">
        <v>1</v>
      </c>
      <c r="F2257" t="s">
        <v>1026</v>
      </c>
      <c r="G2257" s="121" t="s">
        <v>1379</v>
      </c>
      <c r="H2257" t="s">
        <v>389</v>
      </c>
      <c r="I2257" t="s">
        <v>488</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ASRCMS202202</v>
      </c>
      <c r="T2257" s="957">
        <f t="shared" si="151"/>
        <v>45230</v>
      </c>
      <c r="U2257" t="str">
        <f t="shared" si="152"/>
        <v>Unaudited</v>
      </c>
    </row>
    <row r="2258" spans="1:21" x14ac:dyDescent="0.25">
      <c r="A2258" t="s">
        <v>438</v>
      </c>
      <c r="B2258" t="s">
        <v>1380</v>
      </c>
      <c r="C2258" t="s">
        <v>1381</v>
      </c>
      <c r="D2258" s="15">
        <v>1900</v>
      </c>
      <c r="E2258" s="121">
        <v>1</v>
      </c>
      <c r="F2258" t="s">
        <v>1026</v>
      </c>
      <c r="G2258" s="121" t="s">
        <v>1379</v>
      </c>
      <c r="H2258" t="s">
        <v>389</v>
      </c>
      <c r="I2258" t="s">
        <v>488</v>
      </c>
      <c r="J2258" t="s">
        <v>12</v>
      </c>
      <c r="K2258" t="s">
        <v>223</v>
      </c>
      <c r="L2258" s="755">
        <v>1.2</v>
      </c>
      <c r="M2258" t="s">
        <v>223</v>
      </c>
      <c r="N2258" s="680">
        <f t="shared" ca="1" si="149"/>
        <v>0</v>
      </c>
      <c r="O2258" s="680">
        <f t="shared" ca="1" si="149"/>
        <v>0</v>
      </c>
      <c r="P2258" s="680">
        <f t="shared" ca="1" si="149"/>
        <v>0</v>
      </c>
      <c r="Q2258" s="680">
        <f t="shared" ca="1" si="149"/>
        <v>0</v>
      </c>
      <c r="R2258" s="680">
        <f t="shared" ca="1" si="149"/>
        <v>0</v>
      </c>
      <c r="S2258" t="str">
        <f t="shared" si="150"/>
        <v>ASRCMS202202</v>
      </c>
      <c r="T2258" s="957">
        <f t="shared" si="151"/>
        <v>45230</v>
      </c>
      <c r="U2258" t="str">
        <f t="shared" si="152"/>
        <v>Unaudited</v>
      </c>
    </row>
    <row r="2259" spans="1:21" x14ac:dyDescent="0.25">
      <c r="A2259" t="s">
        <v>438</v>
      </c>
      <c r="B2259" t="s">
        <v>1380</v>
      </c>
      <c r="C2259" t="s">
        <v>1381</v>
      </c>
      <c r="D2259" s="15">
        <v>1900</v>
      </c>
      <c r="E2259" s="121">
        <v>1</v>
      </c>
      <c r="F2259" t="s">
        <v>1026</v>
      </c>
      <c r="G2259" s="121" t="s">
        <v>1379</v>
      </c>
      <c r="H2259" t="s">
        <v>389</v>
      </c>
      <c r="I2259" t="s">
        <v>488</v>
      </c>
      <c r="J2259" t="s">
        <v>12</v>
      </c>
      <c r="K2259" t="s">
        <v>1318</v>
      </c>
      <c r="L2259" s="755" t="s">
        <v>1314</v>
      </c>
      <c r="M2259" t="s">
        <v>1318</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ASRCMS202202</v>
      </c>
      <c r="T2259" s="957">
        <f t="shared" si="151"/>
        <v>45230</v>
      </c>
      <c r="U2259" t="str">
        <f t="shared" si="152"/>
        <v>Unaudited</v>
      </c>
    </row>
    <row r="2260" spans="1:21" x14ac:dyDescent="0.25">
      <c r="A2260" t="s">
        <v>438</v>
      </c>
      <c r="B2260" t="s">
        <v>1380</v>
      </c>
      <c r="C2260" t="s">
        <v>1381</v>
      </c>
      <c r="D2260" s="15">
        <v>1900</v>
      </c>
      <c r="E2260" s="121">
        <v>1</v>
      </c>
      <c r="F2260" t="s">
        <v>1026</v>
      </c>
      <c r="G2260" s="121" t="s">
        <v>1379</v>
      </c>
      <c r="H2260" t="s">
        <v>389</v>
      </c>
      <c r="I2260" t="s">
        <v>488</v>
      </c>
      <c r="J2260" t="s">
        <v>12</v>
      </c>
      <c r="K2260" t="s">
        <v>1320</v>
      </c>
      <c r="L2260" s="755" t="s">
        <v>1319</v>
      </c>
      <c r="M2260" t="s">
        <v>1320</v>
      </c>
      <c r="N2260" s="680">
        <f t="shared" ca="1" si="153"/>
        <v>0</v>
      </c>
      <c r="O2260" s="680">
        <f t="shared" ca="1" si="153"/>
        <v>0</v>
      </c>
      <c r="P2260" s="680">
        <f t="shared" ca="1" si="153"/>
        <v>0</v>
      </c>
      <c r="Q2260" s="680">
        <f t="shared" ca="1" si="153"/>
        <v>0</v>
      </c>
      <c r="R2260" s="680">
        <f t="shared" ca="1" si="153"/>
        <v>0</v>
      </c>
      <c r="S2260" t="str">
        <f t="shared" si="150"/>
        <v>ASRCMS202202</v>
      </c>
      <c r="T2260" s="957">
        <f t="shared" si="151"/>
        <v>45230</v>
      </c>
      <c r="U2260" t="str">
        <f t="shared" si="152"/>
        <v>Unaudited</v>
      </c>
    </row>
    <row r="2261" spans="1:21" x14ac:dyDescent="0.25">
      <c r="A2261" t="s">
        <v>438</v>
      </c>
      <c r="B2261" t="s">
        <v>1380</v>
      </c>
      <c r="C2261" t="s">
        <v>1381</v>
      </c>
      <c r="D2261" s="15">
        <v>1900</v>
      </c>
      <c r="E2261" s="121">
        <v>1</v>
      </c>
      <c r="F2261" t="s">
        <v>1026</v>
      </c>
      <c r="G2261" s="121" t="s">
        <v>1379</v>
      </c>
      <c r="H2261" t="s">
        <v>389</v>
      </c>
      <c r="I2261" t="s">
        <v>488</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ASRCMS202202</v>
      </c>
      <c r="T2261" s="957">
        <f t="shared" si="151"/>
        <v>45230</v>
      </c>
      <c r="U2261" t="str">
        <f t="shared" si="152"/>
        <v>Unaudited</v>
      </c>
    </row>
    <row r="2262" spans="1:21" x14ac:dyDescent="0.25">
      <c r="A2262" t="s">
        <v>438</v>
      </c>
      <c r="B2262" t="s">
        <v>1380</v>
      </c>
      <c r="C2262" t="s">
        <v>1381</v>
      </c>
      <c r="D2262" s="15">
        <v>1900</v>
      </c>
      <c r="E2262" s="121">
        <v>1</v>
      </c>
      <c r="F2262" t="s">
        <v>1026</v>
      </c>
      <c r="G2262" s="121" t="s">
        <v>1379</v>
      </c>
      <c r="H2262" t="s">
        <v>389</v>
      </c>
      <c r="I2262" t="s">
        <v>489</v>
      </c>
      <c r="J2262" t="s">
        <v>434</v>
      </c>
      <c r="K2262" t="s">
        <v>791</v>
      </c>
      <c r="L2262" s="755">
        <v>2.1</v>
      </c>
      <c r="M2262" t="s">
        <v>726</v>
      </c>
      <c r="N2262" s="680">
        <f t="shared" ca="1" si="153"/>
        <v>0</v>
      </c>
      <c r="O2262" s="680">
        <f t="shared" ca="1" si="153"/>
        <v>0</v>
      </c>
      <c r="P2262" s="680">
        <f t="shared" ca="1" si="153"/>
        <v>0</v>
      </c>
      <c r="Q2262" s="680">
        <f t="shared" ca="1" si="153"/>
        <v>0</v>
      </c>
      <c r="R2262" s="680">
        <f t="shared" ca="1" si="153"/>
        <v>0</v>
      </c>
      <c r="S2262" t="str">
        <f t="shared" si="150"/>
        <v>ASRCMS202202</v>
      </c>
      <c r="T2262" s="957">
        <f t="shared" si="151"/>
        <v>45230</v>
      </c>
      <c r="U2262" t="str">
        <f t="shared" si="152"/>
        <v>Unaudited</v>
      </c>
    </row>
    <row r="2263" spans="1:21" x14ac:dyDescent="0.25">
      <c r="A2263" t="s">
        <v>438</v>
      </c>
      <c r="B2263" t="s">
        <v>1380</v>
      </c>
      <c r="C2263" t="s">
        <v>1381</v>
      </c>
      <c r="D2263" s="15">
        <v>1900</v>
      </c>
      <c r="E2263" s="121">
        <v>1</v>
      </c>
      <c r="F2263" t="s">
        <v>1026</v>
      </c>
      <c r="G2263" s="121" t="s">
        <v>1379</v>
      </c>
      <c r="H2263" t="s">
        <v>389</v>
      </c>
      <c r="I2263" t="s">
        <v>489</v>
      </c>
      <c r="J2263" t="s">
        <v>434</v>
      </c>
      <c r="K2263" t="s">
        <v>791</v>
      </c>
      <c r="L2263" s="755">
        <v>2.2000000000000002</v>
      </c>
      <c r="M2263" t="s">
        <v>727</v>
      </c>
      <c r="N2263" s="680">
        <f t="shared" ca="1" si="153"/>
        <v>0</v>
      </c>
      <c r="O2263" s="680">
        <f t="shared" ca="1" si="153"/>
        <v>0</v>
      </c>
      <c r="P2263" s="680">
        <f t="shared" ca="1" si="153"/>
        <v>0</v>
      </c>
      <c r="Q2263" s="680">
        <f t="shared" ca="1" si="153"/>
        <v>0</v>
      </c>
      <c r="R2263" s="680">
        <f t="shared" ca="1" si="153"/>
        <v>0</v>
      </c>
      <c r="S2263" t="str">
        <f t="shared" si="150"/>
        <v>ASRCMS202202</v>
      </c>
      <c r="T2263" s="957">
        <f t="shared" si="151"/>
        <v>45230</v>
      </c>
      <c r="U2263" t="str">
        <f t="shared" si="152"/>
        <v>Unaudited</v>
      </c>
    </row>
    <row r="2264" spans="1:21" x14ac:dyDescent="0.25">
      <c r="A2264" t="s">
        <v>438</v>
      </c>
      <c r="B2264" t="s">
        <v>1380</v>
      </c>
      <c r="C2264" t="s">
        <v>1381</v>
      </c>
      <c r="D2264" s="15">
        <v>1900</v>
      </c>
      <c r="E2264" s="121">
        <v>1</v>
      </c>
      <c r="F2264" t="s">
        <v>1026</v>
      </c>
      <c r="G2264" s="121" t="s">
        <v>1379</v>
      </c>
      <c r="H2264" t="s">
        <v>389</v>
      </c>
      <c r="I2264" t="s">
        <v>489</v>
      </c>
      <c r="J2264" t="s">
        <v>434</v>
      </c>
      <c r="K2264" t="s">
        <v>791</v>
      </c>
      <c r="L2264" s="755">
        <v>2.2999999999999998</v>
      </c>
      <c r="M2264" t="s">
        <v>728</v>
      </c>
      <c r="N2264" s="680">
        <f t="shared" ca="1" si="153"/>
        <v>0</v>
      </c>
      <c r="O2264" s="680">
        <f t="shared" ca="1" si="153"/>
        <v>0</v>
      </c>
      <c r="P2264" s="680">
        <f t="shared" ca="1" si="153"/>
        <v>0</v>
      </c>
      <c r="Q2264" s="680">
        <f t="shared" ca="1" si="153"/>
        <v>0</v>
      </c>
      <c r="R2264" s="680">
        <f t="shared" ca="1" si="153"/>
        <v>0</v>
      </c>
      <c r="S2264" t="str">
        <f t="shared" si="150"/>
        <v>ASRCMS202202</v>
      </c>
      <c r="T2264" s="957">
        <f t="shared" si="151"/>
        <v>45230</v>
      </c>
      <c r="U2264" t="str">
        <f t="shared" si="152"/>
        <v>Unaudited</v>
      </c>
    </row>
    <row r="2265" spans="1:21" x14ac:dyDescent="0.25">
      <c r="A2265" t="s">
        <v>438</v>
      </c>
      <c r="B2265" t="s">
        <v>1380</v>
      </c>
      <c r="C2265" t="s">
        <v>1381</v>
      </c>
      <c r="D2265" s="15">
        <v>1900</v>
      </c>
      <c r="E2265" s="121">
        <v>1</v>
      </c>
      <c r="F2265" t="s">
        <v>1026</v>
      </c>
      <c r="G2265" s="121" t="s">
        <v>1379</v>
      </c>
      <c r="H2265" t="s">
        <v>389</v>
      </c>
      <c r="I2265" t="s">
        <v>489</v>
      </c>
      <c r="J2265" t="s">
        <v>434</v>
      </c>
      <c r="K2265" t="s">
        <v>791</v>
      </c>
      <c r="L2265" s="755">
        <v>2.4</v>
      </c>
      <c r="M2265" t="s">
        <v>729</v>
      </c>
      <c r="N2265" s="680">
        <f t="shared" ca="1" si="153"/>
        <v>0</v>
      </c>
      <c r="O2265" s="680">
        <f t="shared" ca="1" si="153"/>
        <v>0</v>
      </c>
      <c r="P2265" s="680">
        <f t="shared" ca="1" si="153"/>
        <v>0</v>
      </c>
      <c r="Q2265" s="680">
        <f t="shared" ca="1" si="153"/>
        <v>0</v>
      </c>
      <c r="R2265" s="680">
        <f t="shared" ca="1" si="153"/>
        <v>0</v>
      </c>
      <c r="S2265" t="str">
        <f t="shared" si="150"/>
        <v>ASRCMS202202</v>
      </c>
      <c r="T2265" s="957">
        <f t="shared" si="151"/>
        <v>45230</v>
      </c>
      <c r="U2265" t="str">
        <f t="shared" si="152"/>
        <v>Unaudited</v>
      </c>
    </row>
    <row r="2266" spans="1:21" x14ac:dyDescent="0.25">
      <c r="A2266" t="s">
        <v>438</v>
      </c>
      <c r="B2266" t="s">
        <v>1380</v>
      </c>
      <c r="C2266" t="s">
        <v>1381</v>
      </c>
      <c r="D2266" s="15">
        <v>1900</v>
      </c>
      <c r="E2266" s="121">
        <v>1</v>
      </c>
      <c r="F2266" t="s">
        <v>1026</v>
      </c>
      <c r="G2266" s="121" t="s">
        <v>1379</v>
      </c>
      <c r="H2266" t="s">
        <v>389</v>
      </c>
      <c r="I2266" t="s">
        <v>489</v>
      </c>
      <c r="J2266" t="s">
        <v>434</v>
      </c>
      <c r="K2266" t="s">
        <v>791</v>
      </c>
      <c r="L2266" s="755">
        <v>2.5</v>
      </c>
      <c r="M2266" t="s">
        <v>771</v>
      </c>
      <c r="N2266" s="680">
        <f t="shared" ca="1" si="153"/>
        <v>0</v>
      </c>
      <c r="O2266" s="680">
        <f t="shared" ca="1" si="153"/>
        <v>0</v>
      </c>
      <c r="P2266" s="680">
        <f t="shared" ca="1" si="153"/>
        <v>0</v>
      </c>
      <c r="Q2266" s="680">
        <f t="shared" ca="1" si="153"/>
        <v>0</v>
      </c>
      <c r="R2266" s="680">
        <f t="shared" ca="1" si="153"/>
        <v>0</v>
      </c>
      <c r="S2266" t="str">
        <f t="shared" si="150"/>
        <v>ASRCMS202202</v>
      </c>
      <c r="T2266" s="957">
        <f t="shared" si="151"/>
        <v>45230</v>
      </c>
      <c r="U2266" t="str">
        <f t="shared" si="152"/>
        <v>Unaudited</v>
      </c>
    </row>
    <row r="2267" spans="1:21" x14ac:dyDescent="0.25">
      <c r="A2267" t="s">
        <v>438</v>
      </c>
      <c r="B2267" t="s">
        <v>1380</v>
      </c>
      <c r="C2267" t="s">
        <v>1381</v>
      </c>
      <c r="D2267" s="15">
        <v>1900</v>
      </c>
      <c r="E2267" s="121">
        <v>1</v>
      </c>
      <c r="F2267" t="s">
        <v>1026</v>
      </c>
      <c r="G2267" s="121" t="s">
        <v>1379</v>
      </c>
      <c r="H2267" t="s">
        <v>389</v>
      </c>
      <c r="I2267" t="s">
        <v>489</v>
      </c>
      <c r="J2267" t="s">
        <v>434</v>
      </c>
      <c r="K2267" t="s">
        <v>791</v>
      </c>
      <c r="L2267" s="755">
        <v>2.6</v>
      </c>
      <c r="M2267" t="s">
        <v>187</v>
      </c>
      <c r="N2267" s="680">
        <f t="shared" ca="1" si="153"/>
        <v>0</v>
      </c>
      <c r="O2267" s="680">
        <f t="shared" ca="1" si="153"/>
        <v>0</v>
      </c>
      <c r="P2267" s="680">
        <f t="shared" ca="1" si="153"/>
        <v>0</v>
      </c>
      <c r="Q2267" s="680">
        <f t="shared" ca="1" si="153"/>
        <v>0</v>
      </c>
      <c r="R2267" s="680">
        <f t="shared" ca="1" si="153"/>
        <v>0</v>
      </c>
      <c r="S2267" t="str">
        <f t="shared" si="150"/>
        <v>ASRCMS202202</v>
      </c>
      <c r="T2267" s="957">
        <f t="shared" si="151"/>
        <v>45230</v>
      </c>
      <c r="U2267" t="str">
        <f t="shared" si="152"/>
        <v>Unaudited</v>
      </c>
    </row>
    <row r="2268" spans="1:21" x14ac:dyDescent="0.25">
      <c r="A2268" t="s">
        <v>438</v>
      </c>
      <c r="B2268" t="s">
        <v>1380</v>
      </c>
      <c r="C2268" t="s">
        <v>1381</v>
      </c>
      <c r="D2268" s="15">
        <v>1900</v>
      </c>
      <c r="E2268" s="121">
        <v>1</v>
      </c>
      <c r="F2268" t="s">
        <v>1026</v>
      </c>
      <c r="G2268" s="121" t="s">
        <v>1379</v>
      </c>
      <c r="H2268" t="s">
        <v>389</v>
      </c>
      <c r="I2268" t="s">
        <v>489</v>
      </c>
      <c r="J2268" t="s">
        <v>434</v>
      </c>
      <c r="K2268" t="s">
        <v>791</v>
      </c>
      <c r="L2268" s="755">
        <v>2.7</v>
      </c>
      <c r="M2268" t="s">
        <v>792</v>
      </c>
      <c r="N2268" s="680">
        <f t="shared" ca="1" si="153"/>
        <v>0</v>
      </c>
      <c r="O2268" s="680">
        <f t="shared" ca="1" si="153"/>
        <v>0</v>
      </c>
      <c r="P2268" s="680">
        <f t="shared" ca="1" si="153"/>
        <v>0</v>
      </c>
      <c r="Q2268" s="680">
        <f t="shared" ca="1" si="153"/>
        <v>0</v>
      </c>
      <c r="R2268" s="680">
        <f t="shared" ca="1" si="153"/>
        <v>0</v>
      </c>
      <c r="S2268" t="str">
        <f t="shared" si="150"/>
        <v>ASRCMS202202</v>
      </c>
      <c r="T2268" s="957">
        <f t="shared" si="151"/>
        <v>45230</v>
      </c>
      <c r="U2268" t="str">
        <f t="shared" si="152"/>
        <v>Unaudited</v>
      </c>
    </row>
    <row r="2269" spans="1:21" x14ac:dyDescent="0.25">
      <c r="A2269" t="s">
        <v>438</v>
      </c>
      <c r="B2269" t="s">
        <v>1380</v>
      </c>
      <c r="C2269" t="s">
        <v>1381</v>
      </c>
      <c r="D2269" s="15">
        <v>1900</v>
      </c>
      <c r="E2269" s="121">
        <v>1</v>
      </c>
      <c r="F2269" t="s">
        <v>1026</v>
      </c>
      <c r="G2269" s="121" t="s">
        <v>1379</v>
      </c>
      <c r="H2269" t="s">
        <v>389</v>
      </c>
      <c r="I2269" t="s">
        <v>489</v>
      </c>
      <c r="J2269" t="s">
        <v>434</v>
      </c>
      <c r="K2269" t="s">
        <v>791</v>
      </c>
      <c r="L2269" s="755">
        <v>2.8</v>
      </c>
      <c r="M2269" t="s">
        <v>793</v>
      </c>
      <c r="N2269" s="680">
        <f t="shared" ca="1" si="153"/>
        <v>0</v>
      </c>
      <c r="O2269" s="680">
        <f t="shared" ca="1" si="153"/>
        <v>0</v>
      </c>
      <c r="P2269" s="680">
        <f t="shared" ca="1" si="153"/>
        <v>0</v>
      </c>
      <c r="Q2269" s="680">
        <f t="shared" ca="1" si="153"/>
        <v>0</v>
      </c>
      <c r="R2269" s="680">
        <f t="shared" ca="1" si="153"/>
        <v>0</v>
      </c>
      <c r="S2269" t="str">
        <f t="shared" si="150"/>
        <v>ASRCMS202202</v>
      </c>
      <c r="T2269" s="957">
        <f t="shared" si="151"/>
        <v>45230</v>
      </c>
      <c r="U2269" t="str">
        <f t="shared" si="152"/>
        <v>Unaudited</v>
      </c>
    </row>
    <row r="2270" spans="1:21" x14ac:dyDescent="0.25">
      <c r="A2270" t="s">
        <v>438</v>
      </c>
      <c r="B2270" t="s">
        <v>1380</v>
      </c>
      <c r="C2270" t="s">
        <v>1381</v>
      </c>
      <c r="D2270" s="15">
        <v>1900</v>
      </c>
      <c r="E2270" s="121">
        <v>1</v>
      </c>
      <c r="F2270" t="s">
        <v>1026</v>
      </c>
      <c r="G2270" s="121" t="s">
        <v>1379</v>
      </c>
      <c r="H2270" t="s">
        <v>389</v>
      </c>
      <c r="I2270" t="s">
        <v>489</v>
      </c>
      <c r="J2270" t="s">
        <v>434</v>
      </c>
      <c r="K2270" t="s">
        <v>791</v>
      </c>
      <c r="L2270" s="755">
        <v>2.9</v>
      </c>
      <c r="M2270" t="s">
        <v>774</v>
      </c>
      <c r="N2270" s="680">
        <f t="shared" ca="1" si="153"/>
        <v>0</v>
      </c>
      <c r="O2270" s="680">
        <f t="shared" ca="1" si="153"/>
        <v>0</v>
      </c>
      <c r="P2270" s="680">
        <f t="shared" ca="1" si="153"/>
        <v>0</v>
      </c>
      <c r="Q2270" s="680">
        <f t="shared" ca="1" si="153"/>
        <v>0</v>
      </c>
      <c r="R2270" s="680">
        <f t="shared" ca="1" si="153"/>
        <v>0</v>
      </c>
      <c r="S2270" t="str">
        <f t="shared" si="150"/>
        <v>ASRCMS202202</v>
      </c>
      <c r="T2270" s="957">
        <f t="shared" si="151"/>
        <v>45230</v>
      </c>
      <c r="U2270" t="str">
        <f t="shared" si="152"/>
        <v>Unaudited</v>
      </c>
    </row>
    <row r="2271" spans="1:21" x14ac:dyDescent="0.25">
      <c r="A2271" t="s">
        <v>438</v>
      </c>
      <c r="B2271" t="s">
        <v>1380</v>
      </c>
      <c r="C2271" t="s">
        <v>1381</v>
      </c>
      <c r="D2271" s="15">
        <v>1900</v>
      </c>
      <c r="E2271" s="121">
        <v>1</v>
      </c>
      <c r="F2271" t="s">
        <v>1026</v>
      </c>
      <c r="G2271" s="121" t="s">
        <v>1379</v>
      </c>
      <c r="H2271" t="s">
        <v>389</v>
      </c>
      <c r="I2271" t="s">
        <v>489</v>
      </c>
      <c r="J2271" t="s">
        <v>434</v>
      </c>
      <c r="K2271" t="s">
        <v>224</v>
      </c>
      <c r="L2271" s="755">
        <v>2.11</v>
      </c>
      <c r="M2271" t="s">
        <v>229</v>
      </c>
      <c r="N2271" s="680">
        <f t="shared" ca="1" si="153"/>
        <v>0</v>
      </c>
      <c r="O2271" s="680">
        <f t="shared" ca="1" si="153"/>
        <v>0</v>
      </c>
      <c r="P2271" s="680">
        <f t="shared" ca="1" si="153"/>
        <v>0</v>
      </c>
      <c r="Q2271" s="680">
        <f t="shared" ca="1" si="153"/>
        <v>0</v>
      </c>
      <c r="R2271" s="680">
        <f t="shared" ca="1" si="153"/>
        <v>0</v>
      </c>
      <c r="S2271" t="str">
        <f t="shared" si="150"/>
        <v>ASRCMS202202</v>
      </c>
      <c r="T2271" s="957">
        <f t="shared" si="151"/>
        <v>45230</v>
      </c>
      <c r="U2271" t="str">
        <f t="shared" si="152"/>
        <v>Unaudited</v>
      </c>
    </row>
    <row r="2272" spans="1:21" x14ac:dyDescent="0.25">
      <c r="A2272" t="s">
        <v>438</v>
      </c>
      <c r="B2272" t="s">
        <v>1380</v>
      </c>
      <c r="C2272" t="s">
        <v>1381</v>
      </c>
      <c r="D2272" s="15">
        <v>1900</v>
      </c>
      <c r="E2272" s="121">
        <v>1</v>
      </c>
      <c r="F2272" t="s">
        <v>1026</v>
      </c>
      <c r="G2272" s="121" t="s">
        <v>1379</v>
      </c>
      <c r="H2272" t="s">
        <v>389</v>
      </c>
      <c r="I2272" t="s">
        <v>489</v>
      </c>
      <c r="J2272" t="s">
        <v>434</v>
      </c>
      <c r="K2272" t="s">
        <v>224</v>
      </c>
      <c r="L2272" s="755">
        <v>2.12</v>
      </c>
      <c r="M2272" t="s">
        <v>555</v>
      </c>
      <c r="N2272" s="680">
        <f t="shared" ca="1" si="153"/>
        <v>0</v>
      </c>
      <c r="O2272" s="680">
        <f t="shared" ca="1" si="153"/>
        <v>0</v>
      </c>
      <c r="P2272" s="680">
        <f t="shared" ca="1" si="153"/>
        <v>0</v>
      </c>
      <c r="Q2272" s="680">
        <f t="shared" ca="1" si="153"/>
        <v>0</v>
      </c>
      <c r="R2272" s="680">
        <f t="shared" ca="1" si="153"/>
        <v>0</v>
      </c>
      <c r="S2272" t="str">
        <f t="shared" si="150"/>
        <v>ASRCMS202202</v>
      </c>
      <c r="T2272" s="957">
        <f t="shared" si="151"/>
        <v>45230</v>
      </c>
      <c r="U2272" t="str">
        <f t="shared" si="152"/>
        <v>Unaudited</v>
      </c>
    </row>
    <row r="2273" spans="1:21" x14ac:dyDescent="0.25">
      <c r="A2273" t="s">
        <v>438</v>
      </c>
      <c r="B2273" t="s">
        <v>1380</v>
      </c>
      <c r="C2273" t="s">
        <v>1381</v>
      </c>
      <c r="D2273" s="15">
        <v>1900</v>
      </c>
      <c r="E2273" s="121">
        <v>1</v>
      </c>
      <c r="F2273" t="s">
        <v>1026</v>
      </c>
      <c r="G2273" s="121" t="s">
        <v>1379</v>
      </c>
      <c r="H2273" t="s">
        <v>389</v>
      </c>
      <c r="I2273" t="s">
        <v>489</v>
      </c>
      <c r="J2273" t="s">
        <v>434</v>
      </c>
      <c r="K2273" t="s">
        <v>224</v>
      </c>
      <c r="L2273" s="755">
        <v>2.13</v>
      </c>
      <c r="M2273" t="s">
        <v>230</v>
      </c>
      <c r="N2273" s="680">
        <f t="shared" ca="1" si="153"/>
        <v>0</v>
      </c>
      <c r="O2273" s="680">
        <f t="shared" ca="1" si="153"/>
        <v>0</v>
      </c>
      <c r="P2273" s="680">
        <f t="shared" ca="1" si="153"/>
        <v>0</v>
      </c>
      <c r="Q2273" s="680">
        <f t="shared" ca="1" si="153"/>
        <v>0</v>
      </c>
      <c r="R2273" s="680">
        <f t="shared" ca="1" si="153"/>
        <v>0</v>
      </c>
      <c r="S2273" t="str">
        <f t="shared" si="150"/>
        <v>ASRCMS202202</v>
      </c>
      <c r="T2273" s="957">
        <f t="shared" si="151"/>
        <v>45230</v>
      </c>
      <c r="U2273" t="str">
        <f t="shared" si="152"/>
        <v>Unaudited</v>
      </c>
    </row>
    <row r="2274" spans="1:21" x14ac:dyDescent="0.25">
      <c r="A2274" t="s">
        <v>438</v>
      </c>
      <c r="B2274" t="s">
        <v>1380</v>
      </c>
      <c r="C2274" t="s">
        <v>1381</v>
      </c>
      <c r="D2274" s="15">
        <v>1900</v>
      </c>
      <c r="E2274" s="121">
        <v>1</v>
      </c>
      <c r="F2274" t="s">
        <v>1026</v>
      </c>
      <c r="G2274" s="121" t="s">
        <v>1379</v>
      </c>
      <c r="H2274" t="s">
        <v>389</v>
      </c>
      <c r="I2274" t="s">
        <v>489</v>
      </c>
      <c r="J2274" t="s">
        <v>434</v>
      </c>
      <c r="K2274" t="s">
        <v>224</v>
      </c>
      <c r="L2274" s="755">
        <v>2.14</v>
      </c>
      <c r="M2274" t="s">
        <v>559</v>
      </c>
      <c r="N2274" s="680">
        <f t="shared" ca="1" si="153"/>
        <v>0</v>
      </c>
      <c r="O2274" s="680">
        <f t="shared" ca="1" si="153"/>
        <v>0</v>
      </c>
      <c r="P2274" s="680">
        <f t="shared" ca="1" si="153"/>
        <v>0</v>
      </c>
      <c r="Q2274" s="680">
        <f t="shared" ca="1" si="153"/>
        <v>0</v>
      </c>
      <c r="R2274" s="680">
        <f t="shared" ca="1" si="153"/>
        <v>0</v>
      </c>
      <c r="S2274" t="str">
        <f t="shared" si="150"/>
        <v>ASRCMS202202</v>
      </c>
      <c r="T2274" s="957">
        <f t="shared" si="151"/>
        <v>45230</v>
      </c>
      <c r="U2274" t="str">
        <f t="shared" si="152"/>
        <v>Unaudited</v>
      </c>
    </row>
    <row r="2275" spans="1:21" x14ac:dyDescent="0.25">
      <c r="A2275" t="s">
        <v>438</v>
      </c>
      <c r="B2275" t="s">
        <v>1380</v>
      </c>
      <c r="C2275" t="s">
        <v>1381</v>
      </c>
      <c r="D2275" s="15">
        <v>1900</v>
      </c>
      <c r="E2275" s="121">
        <v>1</v>
      </c>
      <c r="F2275" t="s">
        <v>1026</v>
      </c>
      <c r="G2275" s="121" t="s">
        <v>1379</v>
      </c>
      <c r="H2275" t="s">
        <v>389</v>
      </c>
      <c r="I2275" t="s">
        <v>489</v>
      </c>
      <c r="J2275" t="s">
        <v>434</v>
      </c>
      <c r="K2275" t="s">
        <v>224</v>
      </c>
      <c r="L2275" s="755">
        <v>2.15</v>
      </c>
      <c r="M2275" t="s">
        <v>20</v>
      </c>
      <c r="N2275" s="680">
        <f t="shared" ca="1" si="153"/>
        <v>0</v>
      </c>
      <c r="O2275" s="680">
        <f t="shared" ca="1" si="153"/>
        <v>0</v>
      </c>
      <c r="P2275" s="680">
        <f t="shared" ca="1" si="153"/>
        <v>0</v>
      </c>
      <c r="Q2275" s="680">
        <f t="shared" ca="1" si="153"/>
        <v>0</v>
      </c>
      <c r="R2275" s="680">
        <f t="shared" ca="1" si="153"/>
        <v>0</v>
      </c>
      <c r="S2275" t="str">
        <f t="shared" si="150"/>
        <v>ASRCMS202202</v>
      </c>
      <c r="T2275" s="957">
        <f t="shared" si="151"/>
        <v>45230</v>
      </c>
      <c r="U2275" t="str">
        <f t="shared" si="152"/>
        <v>Unaudited</v>
      </c>
    </row>
    <row r="2276" spans="1:21" x14ac:dyDescent="0.25">
      <c r="A2276" t="s">
        <v>438</v>
      </c>
      <c r="B2276" t="s">
        <v>1380</v>
      </c>
      <c r="C2276" t="s">
        <v>1381</v>
      </c>
      <c r="D2276" s="15">
        <v>1900</v>
      </c>
      <c r="E2276" s="121">
        <v>1</v>
      </c>
      <c r="F2276" t="s">
        <v>1026</v>
      </c>
      <c r="G2276" s="121" t="s">
        <v>1379</v>
      </c>
      <c r="H2276" t="s">
        <v>389</v>
      </c>
      <c r="I2276" t="s">
        <v>489</v>
      </c>
      <c r="J2276" t="s">
        <v>434</v>
      </c>
      <c r="K2276" t="s">
        <v>224</v>
      </c>
      <c r="L2276" s="755">
        <v>2.16</v>
      </c>
      <c r="M2276" t="s">
        <v>794</v>
      </c>
      <c r="N2276" s="680">
        <f t="shared" ca="1" si="153"/>
        <v>0</v>
      </c>
      <c r="O2276" s="680">
        <f t="shared" ca="1" si="153"/>
        <v>0</v>
      </c>
      <c r="P2276" s="680">
        <f t="shared" ca="1" si="153"/>
        <v>0</v>
      </c>
      <c r="Q2276" s="680">
        <f t="shared" ca="1" si="153"/>
        <v>0</v>
      </c>
      <c r="R2276" s="680">
        <f t="shared" ca="1" si="153"/>
        <v>0</v>
      </c>
      <c r="S2276" t="str">
        <f t="shared" si="150"/>
        <v>ASRCMS202202</v>
      </c>
      <c r="T2276" s="957">
        <f t="shared" si="151"/>
        <v>45230</v>
      </c>
      <c r="U2276" t="str">
        <f t="shared" si="152"/>
        <v>Unaudited</v>
      </c>
    </row>
    <row r="2277" spans="1:21" x14ac:dyDescent="0.25">
      <c r="A2277" t="s">
        <v>438</v>
      </c>
      <c r="B2277" t="s">
        <v>1380</v>
      </c>
      <c r="C2277" t="s">
        <v>1381</v>
      </c>
      <c r="D2277" s="15">
        <v>1900</v>
      </c>
      <c r="E2277" s="121">
        <v>1</v>
      </c>
      <c r="F2277" t="s">
        <v>1026</v>
      </c>
      <c r="G2277" s="121" t="s">
        <v>1379</v>
      </c>
      <c r="H2277" t="s">
        <v>389</v>
      </c>
      <c r="I2277" t="s">
        <v>489</v>
      </c>
      <c r="J2277" t="s">
        <v>434</v>
      </c>
      <c r="K2277" t="s">
        <v>224</v>
      </c>
      <c r="L2277" s="755">
        <v>2.17</v>
      </c>
      <c r="M2277" t="s">
        <v>1047</v>
      </c>
      <c r="N2277" s="680">
        <f t="shared" ca="1" si="153"/>
        <v>0</v>
      </c>
      <c r="O2277" s="680">
        <f t="shared" ca="1" si="153"/>
        <v>0</v>
      </c>
      <c r="P2277" s="680">
        <f t="shared" ca="1" si="153"/>
        <v>0</v>
      </c>
      <c r="Q2277" s="680">
        <f t="shared" ca="1" si="153"/>
        <v>0</v>
      </c>
      <c r="R2277" s="680">
        <f t="shared" ca="1" si="153"/>
        <v>0</v>
      </c>
      <c r="S2277" t="str">
        <f t="shared" si="150"/>
        <v>ASRCMS202202</v>
      </c>
      <c r="T2277" s="957">
        <f t="shared" si="151"/>
        <v>45230</v>
      </c>
      <c r="U2277" t="str">
        <f t="shared" si="152"/>
        <v>Unaudited</v>
      </c>
    </row>
    <row r="2278" spans="1:21" x14ac:dyDescent="0.25">
      <c r="A2278" t="s">
        <v>438</v>
      </c>
      <c r="B2278" t="s">
        <v>1380</v>
      </c>
      <c r="C2278" t="s">
        <v>1381</v>
      </c>
      <c r="D2278" s="15">
        <v>1900</v>
      </c>
      <c r="E2278" s="121">
        <v>1</v>
      </c>
      <c r="F2278" t="s">
        <v>1026</v>
      </c>
      <c r="G2278" s="121" t="s">
        <v>1379</v>
      </c>
      <c r="H2278" t="s">
        <v>389</v>
      </c>
      <c r="I2278" t="s">
        <v>489</v>
      </c>
      <c r="J2278" t="s">
        <v>434</v>
      </c>
      <c r="K2278" t="s">
        <v>224</v>
      </c>
      <c r="L2278" s="755">
        <v>2.1800000000000002</v>
      </c>
      <c r="M2278" t="s">
        <v>651</v>
      </c>
      <c r="N2278" s="680">
        <f t="shared" ca="1" si="153"/>
        <v>0</v>
      </c>
      <c r="O2278" s="680">
        <f t="shared" ca="1" si="153"/>
        <v>0</v>
      </c>
      <c r="P2278" s="680">
        <f t="shared" ca="1" si="153"/>
        <v>0</v>
      </c>
      <c r="Q2278" s="680">
        <f t="shared" ca="1" si="153"/>
        <v>0</v>
      </c>
      <c r="R2278" s="680">
        <f t="shared" ca="1" si="153"/>
        <v>0</v>
      </c>
      <c r="S2278" t="str">
        <f t="shared" si="150"/>
        <v>ASRCMS202202</v>
      </c>
      <c r="T2278" s="957">
        <f t="shared" si="151"/>
        <v>45230</v>
      </c>
      <c r="U2278" t="str">
        <f t="shared" si="152"/>
        <v>Unaudited</v>
      </c>
    </row>
    <row r="2279" spans="1:21" x14ac:dyDescent="0.25">
      <c r="A2279" t="s">
        <v>438</v>
      </c>
      <c r="B2279" t="s">
        <v>1380</v>
      </c>
      <c r="C2279" t="s">
        <v>1381</v>
      </c>
      <c r="D2279" s="15">
        <v>1900</v>
      </c>
      <c r="E2279" s="121">
        <v>1</v>
      </c>
      <c r="F2279" t="s">
        <v>1026</v>
      </c>
      <c r="G2279" s="121" t="s">
        <v>1379</v>
      </c>
      <c r="H2279" t="s">
        <v>389</v>
      </c>
      <c r="I2279" t="s">
        <v>489</v>
      </c>
      <c r="J2279" t="s">
        <v>434</v>
      </c>
      <c r="K2279" t="s">
        <v>224</v>
      </c>
      <c r="L2279" s="755">
        <v>2.19</v>
      </c>
      <c r="M2279" t="s">
        <v>219</v>
      </c>
      <c r="N2279" s="680">
        <f t="shared" ca="1" si="153"/>
        <v>0</v>
      </c>
      <c r="O2279" s="680">
        <f t="shared" ca="1" si="153"/>
        <v>0</v>
      </c>
      <c r="P2279" s="680">
        <f t="shared" ca="1" si="153"/>
        <v>0</v>
      </c>
      <c r="Q2279" s="680">
        <f t="shared" ca="1" si="153"/>
        <v>0</v>
      </c>
      <c r="R2279" s="680">
        <f t="shared" ca="1" si="153"/>
        <v>0</v>
      </c>
      <c r="S2279" t="str">
        <f t="shared" si="150"/>
        <v>ASRCMS202202</v>
      </c>
      <c r="T2279" s="957">
        <f t="shared" si="151"/>
        <v>45230</v>
      </c>
      <c r="U2279" t="str">
        <f t="shared" si="152"/>
        <v>Unaudited</v>
      </c>
    </row>
    <row r="2280" spans="1:21" x14ac:dyDescent="0.25">
      <c r="A2280" t="s">
        <v>438</v>
      </c>
      <c r="B2280" t="s">
        <v>1380</v>
      </c>
      <c r="C2280" t="s">
        <v>1381</v>
      </c>
      <c r="D2280" s="15">
        <v>1900</v>
      </c>
      <c r="E2280" s="121">
        <v>1</v>
      </c>
      <c r="F2280" t="s">
        <v>1026</v>
      </c>
      <c r="G2280" s="121" t="s">
        <v>1379</v>
      </c>
      <c r="H2280" t="s">
        <v>389</v>
      </c>
      <c r="I2280" t="s">
        <v>489</v>
      </c>
      <c r="J2280" t="s">
        <v>434</v>
      </c>
      <c r="K2280" t="s">
        <v>224</v>
      </c>
      <c r="L2280" s="755" t="s">
        <v>700</v>
      </c>
      <c r="M2280" t="s">
        <v>231</v>
      </c>
      <c r="N2280" s="680">
        <f t="shared" ca="1" si="153"/>
        <v>0</v>
      </c>
      <c r="O2280" s="680">
        <f t="shared" ca="1" si="153"/>
        <v>0</v>
      </c>
      <c r="P2280" s="680">
        <f t="shared" ca="1" si="153"/>
        <v>0</v>
      </c>
      <c r="Q2280" s="680">
        <f t="shared" ca="1" si="153"/>
        <v>0</v>
      </c>
      <c r="R2280" s="680">
        <f t="shared" ca="1" si="153"/>
        <v>0</v>
      </c>
      <c r="S2280" t="str">
        <f t="shared" si="150"/>
        <v>ASRCMS202202</v>
      </c>
      <c r="T2280" s="957">
        <f t="shared" si="151"/>
        <v>45230</v>
      </c>
      <c r="U2280" t="str">
        <f t="shared" si="152"/>
        <v>Unaudited</v>
      </c>
    </row>
    <row r="2281" spans="1:21" x14ac:dyDescent="0.25">
      <c r="A2281" t="s">
        <v>438</v>
      </c>
      <c r="B2281" t="s">
        <v>1380</v>
      </c>
      <c r="C2281" t="s">
        <v>1381</v>
      </c>
      <c r="D2281" s="15">
        <v>1900</v>
      </c>
      <c r="E2281" s="121">
        <v>1</v>
      </c>
      <c r="F2281" t="s">
        <v>1026</v>
      </c>
      <c r="G2281" s="121" t="s">
        <v>1379</v>
      </c>
      <c r="H2281" t="s">
        <v>389</v>
      </c>
      <c r="I2281" t="s">
        <v>489</v>
      </c>
      <c r="J2281" t="s">
        <v>434</v>
      </c>
      <c r="K2281" t="s">
        <v>224</v>
      </c>
      <c r="L2281" s="755">
        <v>2.21</v>
      </c>
      <c r="M2281" t="s">
        <v>467</v>
      </c>
      <c r="N2281" s="680">
        <f t="shared" ca="1" si="153"/>
        <v>0</v>
      </c>
      <c r="O2281" s="680">
        <f t="shared" ca="1" si="153"/>
        <v>0</v>
      </c>
      <c r="P2281" s="680">
        <f t="shared" ca="1" si="153"/>
        <v>0</v>
      </c>
      <c r="Q2281" s="680">
        <f t="shared" ca="1" si="153"/>
        <v>0</v>
      </c>
      <c r="R2281" s="680">
        <f t="shared" ca="1" si="153"/>
        <v>0</v>
      </c>
      <c r="S2281" t="str">
        <f t="shared" si="150"/>
        <v>ASRCMS202202</v>
      </c>
      <c r="T2281" s="957">
        <f t="shared" si="151"/>
        <v>45230</v>
      </c>
      <c r="U2281" t="str">
        <f t="shared" si="152"/>
        <v>Unaudited</v>
      </c>
    </row>
    <row r="2282" spans="1:21" x14ac:dyDescent="0.25">
      <c r="A2282" t="s">
        <v>438</v>
      </c>
      <c r="B2282" t="s">
        <v>1380</v>
      </c>
      <c r="C2282" t="s">
        <v>1381</v>
      </c>
      <c r="D2282" s="15">
        <v>1900</v>
      </c>
      <c r="E2282" s="121">
        <v>1</v>
      </c>
      <c r="F2282" t="s">
        <v>1026</v>
      </c>
      <c r="G2282" s="121" t="s">
        <v>1379</v>
      </c>
      <c r="H2282" t="s">
        <v>389</v>
      </c>
      <c r="I2282" t="s">
        <v>489</v>
      </c>
      <c r="J2282" t="s">
        <v>434</v>
      </c>
      <c r="K2282" t="s">
        <v>6</v>
      </c>
      <c r="L2282" s="755" t="s">
        <v>70</v>
      </c>
      <c r="M2282" t="s">
        <v>189</v>
      </c>
      <c r="N2282" s="680">
        <f t="shared" ca="1" si="153"/>
        <v>0</v>
      </c>
      <c r="O2282" s="680">
        <f t="shared" ca="1" si="153"/>
        <v>0</v>
      </c>
      <c r="P2282" s="680">
        <f t="shared" ca="1" si="153"/>
        <v>0</v>
      </c>
      <c r="Q2282" s="680">
        <f t="shared" ca="1" si="153"/>
        <v>0</v>
      </c>
      <c r="R2282" s="680">
        <f t="shared" ca="1" si="153"/>
        <v>0</v>
      </c>
      <c r="S2282" t="str">
        <f t="shared" si="150"/>
        <v>ASRCMS202202</v>
      </c>
      <c r="T2282" s="957">
        <f t="shared" si="151"/>
        <v>45230</v>
      </c>
      <c r="U2282" t="str">
        <f t="shared" si="152"/>
        <v>Unaudited</v>
      </c>
    </row>
    <row r="2283" spans="1:21" x14ac:dyDescent="0.25">
      <c r="A2283" t="s">
        <v>438</v>
      </c>
      <c r="B2283" t="s">
        <v>1380</v>
      </c>
      <c r="C2283" t="s">
        <v>1381</v>
      </c>
      <c r="D2283" s="15">
        <v>1900</v>
      </c>
      <c r="E2283" s="121">
        <v>1</v>
      </c>
      <c r="F2283" t="s">
        <v>1026</v>
      </c>
      <c r="G2283" s="121" t="s">
        <v>1379</v>
      </c>
      <c r="H2283" t="s">
        <v>389</v>
      </c>
      <c r="I2283" t="s">
        <v>489</v>
      </c>
      <c r="J2283" t="s">
        <v>434</v>
      </c>
      <c r="K2283" t="s">
        <v>6</v>
      </c>
      <c r="L2283" s="755" t="s">
        <v>71</v>
      </c>
      <c r="M2283" t="s">
        <v>232</v>
      </c>
      <c r="N2283" s="680">
        <f t="shared" ca="1" si="153"/>
        <v>0</v>
      </c>
      <c r="O2283" s="680">
        <f t="shared" ca="1" si="153"/>
        <v>0</v>
      </c>
      <c r="P2283" s="680">
        <f t="shared" ca="1" si="153"/>
        <v>0</v>
      </c>
      <c r="Q2283" s="680">
        <f t="shared" ca="1" si="153"/>
        <v>0</v>
      </c>
      <c r="R2283" s="680">
        <f t="shared" ca="1" si="153"/>
        <v>0</v>
      </c>
      <c r="S2283" t="str">
        <f t="shared" si="150"/>
        <v>ASRCMS202202</v>
      </c>
      <c r="T2283" s="957">
        <f t="shared" si="151"/>
        <v>45230</v>
      </c>
      <c r="U2283" t="str">
        <f t="shared" si="152"/>
        <v>Unaudited</v>
      </c>
    </row>
    <row r="2284" spans="1:21" x14ac:dyDescent="0.25">
      <c r="A2284" t="s">
        <v>438</v>
      </c>
      <c r="B2284" t="s">
        <v>1380</v>
      </c>
      <c r="C2284" t="s">
        <v>1381</v>
      </c>
      <c r="D2284" s="15">
        <v>1900</v>
      </c>
      <c r="E2284" s="121">
        <v>1</v>
      </c>
      <c r="F2284" t="s">
        <v>1026</v>
      </c>
      <c r="G2284" s="121" t="s">
        <v>1379</v>
      </c>
      <c r="H2284" t="s">
        <v>389</v>
      </c>
      <c r="I2284" t="s">
        <v>489</v>
      </c>
      <c r="J2284" t="s">
        <v>434</v>
      </c>
      <c r="K2284" t="s">
        <v>6</v>
      </c>
      <c r="L2284" s="755" t="s">
        <v>72</v>
      </c>
      <c r="M2284" t="s">
        <v>165</v>
      </c>
      <c r="N2284" s="680">
        <f t="shared" ca="1" si="153"/>
        <v>0</v>
      </c>
      <c r="O2284" s="680">
        <f t="shared" ca="1" si="153"/>
        <v>0</v>
      </c>
      <c r="P2284" s="680">
        <f t="shared" ca="1" si="153"/>
        <v>0</v>
      </c>
      <c r="Q2284" s="680">
        <f t="shared" ca="1" si="153"/>
        <v>0</v>
      </c>
      <c r="R2284" s="680">
        <f t="shared" ca="1" si="153"/>
        <v>0</v>
      </c>
      <c r="S2284" t="str">
        <f t="shared" si="150"/>
        <v>ASRCMS202202</v>
      </c>
      <c r="T2284" s="957">
        <f t="shared" si="151"/>
        <v>45230</v>
      </c>
      <c r="U2284" t="str">
        <f t="shared" si="152"/>
        <v>Unaudited</v>
      </c>
    </row>
    <row r="2285" spans="1:21" x14ac:dyDescent="0.25">
      <c r="A2285" t="s">
        <v>438</v>
      </c>
      <c r="B2285" t="s">
        <v>1380</v>
      </c>
      <c r="C2285" t="s">
        <v>1381</v>
      </c>
      <c r="D2285" s="15">
        <v>1900</v>
      </c>
      <c r="E2285" s="121">
        <v>1</v>
      </c>
      <c r="F2285" t="s">
        <v>1026</v>
      </c>
      <c r="G2285" s="121" t="s">
        <v>1379</v>
      </c>
      <c r="H2285" t="s">
        <v>389</v>
      </c>
      <c r="I2285" t="s">
        <v>489</v>
      </c>
      <c r="J2285" t="s">
        <v>434</v>
      </c>
      <c r="K2285" t="s">
        <v>6</v>
      </c>
      <c r="L2285" s="755">
        <v>3.4</v>
      </c>
      <c r="M2285" t="s">
        <v>462</v>
      </c>
      <c r="N2285" s="680">
        <f t="shared" ca="1" si="153"/>
        <v>0</v>
      </c>
      <c r="O2285" s="680">
        <f t="shared" ca="1" si="153"/>
        <v>0</v>
      </c>
      <c r="P2285" s="680">
        <f t="shared" ca="1" si="153"/>
        <v>0</v>
      </c>
      <c r="Q2285" s="680">
        <f t="shared" ca="1" si="153"/>
        <v>0</v>
      </c>
      <c r="R2285" s="680">
        <f t="shared" ca="1" si="153"/>
        <v>0</v>
      </c>
      <c r="S2285" t="str">
        <f t="shared" si="150"/>
        <v>ASRCMS202202</v>
      </c>
      <c r="T2285" s="957">
        <f t="shared" si="151"/>
        <v>45230</v>
      </c>
      <c r="U2285" t="str">
        <f t="shared" si="152"/>
        <v>Unaudited</v>
      </c>
    </row>
    <row r="2286" spans="1:21" x14ac:dyDescent="0.25">
      <c r="A2286" t="s">
        <v>438</v>
      </c>
      <c r="B2286" t="s">
        <v>1380</v>
      </c>
      <c r="C2286" t="s">
        <v>1381</v>
      </c>
      <c r="D2286" s="15">
        <v>1900</v>
      </c>
      <c r="E2286" s="121">
        <v>1</v>
      </c>
      <c r="F2286" t="s">
        <v>1026</v>
      </c>
      <c r="G2286" s="121" t="s">
        <v>1379</v>
      </c>
      <c r="H2286" t="s">
        <v>389</v>
      </c>
      <c r="I2286" t="s">
        <v>489</v>
      </c>
      <c r="J2286" t="s">
        <v>434</v>
      </c>
      <c r="K2286" t="s">
        <v>435</v>
      </c>
      <c r="L2286" s="755">
        <v>4.5</v>
      </c>
      <c r="M2286" t="s">
        <v>32</v>
      </c>
      <c r="N2286" s="680">
        <f t="shared" ca="1" si="153"/>
        <v>0</v>
      </c>
      <c r="O2286" s="680">
        <f t="shared" ca="1" si="153"/>
        <v>0</v>
      </c>
      <c r="P2286" s="680">
        <f t="shared" ca="1" si="153"/>
        <v>0</v>
      </c>
      <c r="Q2286" s="680">
        <f t="shared" ca="1" si="153"/>
        <v>0</v>
      </c>
      <c r="R2286" s="680">
        <f t="shared" ca="1" si="153"/>
        <v>0</v>
      </c>
      <c r="S2286" t="str">
        <f t="shared" si="150"/>
        <v>ASRCMS202202</v>
      </c>
      <c r="T2286" s="957">
        <f t="shared" si="151"/>
        <v>45230</v>
      </c>
      <c r="U2286" t="str">
        <f t="shared" si="152"/>
        <v>Unaudited</v>
      </c>
    </row>
    <row r="2287" spans="1:21" x14ac:dyDescent="0.25">
      <c r="A2287" t="s">
        <v>438</v>
      </c>
      <c r="B2287" t="s">
        <v>1380</v>
      </c>
      <c r="C2287" t="s">
        <v>1381</v>
      </c>
      <c r="D2287" s="15">
        <v>1900</v>
      </c>
      <c r="E2287" s="121">
        <v>1</v>
      </c>
      <c r="F2287" t="s">
        <v>1026</v>
      </c>
      <c r="G2287" s="121" t="s">
        <v>1379</v>
      </c>
      <c r="H2287" t="s">
        <v>389</v>
      </c>
      <c r="I2287" t="s">
        <v>489</v>
      </c>
      <c r="J2287" t="s">
        <v>434</v>
      </c>
      <c r="K2287" t="s">
        <v>435</v>
      </c>
      <c r="L2287" s="755" t="s">
        <v>939</v>
      </c>
      <c r="M2287" t="s">
        <v>930</v>
      </c>
      <c r="N2287" s="680">
        <f t="shared" ca="1" si="153"/>
        <v>0</v>
      </c>
      <c r="O2287" s="680">
        <f t="shared" ca="1" si="153"/>
        <v>0</v>
      </c>
      <c r="P2287" s="680">
        <f t="shared" ca="1" si="153"/>
        <v>0</v>
      </c>
      <c r="Q2287" s="680">
        <f t="shared" ca="1" si="153"/>
        <v>0</v>
      </c>
      <c r="R2287" s="680">
        <f t="shared" ca="1" si="153"/>
        <v>0</v>
      </c>
      <c r="S2287" t="str">
        <f t="shared" si="150"/>
        <v>ASRCMS202202</v>
      </c>
      <c r="T2287" s="957">
        <f t="shared" si="151"/>
        <v>45230</v>
      </c>
      <c r="U2287" t="str">
        <f t="shared" si="152"/>
        <v>Unaudited</v>
      </c>
    </row>
    <row r="2288" spans="1:21" x14ac:dyDescent="0.25">
      <c r="A2288" t="s">
        <v>438</v>
      </c>
      <c r="B2288" t="s">
        <v>1380</v>
      </c>
      <c r="C2288" t="s">
        <v>1381</v>
      </c>
      <c r="D2288" s="15">
        <v>1900</v>
      </c>
      <c r="E2288" s="121">
        <v>1</v>
      </c>
      <c r="F2288" t="s">
        <v>1026</v>
      </c>
      <c r="G2288" s="121" t="s">
        <v>1379</v>
      </c>
      <c r="H2288" t="s">
        <v>389</v>
      </c>
      <c r="I2288" t="s">
        <v>489</v>
      </c>
      <c r="J2288" t="s">
        <v>434</v>
      </c>
      <c r="K2288" t="s">
        <v>435</v>
      </c>
      <c r="L2288" s="755" t="s">
        <v>194</v>
      </c>
      <c r="M2288" t="s">
        <v>40</v>
      </c>
      <c r="N2288" s="680">
        <f t="shared" ca="1" si="153"/>
        <v>0</v>
      </c>
      <c r="O2288" s="680">
        <f t="shared" ca="1" si="153"/>
        <v>0</v>
      </c>
      <c r="P2288" s="680">
        <f t="shared" ca="1" si="153"/>
        <v>0</v>
      </c>
      <c r="Q2288" s="680">
        <f t="shared" ca="1" si="153"/>
        <v>0</v>
      </c>
      <c r="R2288" s="680">
        <f t="shared" ca="1" si="153"/>
        <v>0</v>
      </c>
      <c r="S2288" t="str">
        <f t="shared" si="150"/>
        <v>ASRCMS202202</v>
      </c>
      <c r="T2288" s="957">
        <f t="shared" si="151"/>
        <v>45230</v>
      </c>
      <c r="U2288" t="str">
        <f t="shared" si="152"/>
        <v>Unaudited</v>
      </c>
    </row>
    <row r="2289" spans="1:21" x14ac:dyDescent="0.25">
      <c r="A2289" t="s">
        <v>438</v>
      </c>
      <c r="B2289" t="s">
        <v>1380</v>
      </c>
      <c r="C2289" t="s">
        <v>1381</v>
      </c>
      <c r="D2289" s="15">
        <v>1900</v>
      </c>
      <c r="E2289" s="121">
        <v>1</v>
      </c>
      <c r="F2289" t="s">
        <v>1026</v>
      </c>
      <c r="G2289" s="121" t="s">
        <v>1379</v>
      </c>
      <c r="H2289" t="s">
        <v>389</v>
      </c>
      <c r="I2289" t="s">
        <v>489</v>
      </c>
      <c r="J2289" t="s">
        <v>434</v>
      </c>
      <c r="K2289" t="s">
        <v>435</v>
      </c>
      <c r="L2289" s="755" t="s">
        <v>193</v>
      </c>
      <c r="M2289" t="s">
        <v>330</v>
      </c>
      <c r="N2289" s="680">
        <f t="shared" ca="1" si="153"/>
        <v>0</v>
      </c>
      <c r="O2289" s="680">
        <f t="shared" ca="1" si="153"/>
        <v>0</v>
      </c>
      <c r="P2289" s="680">
        <f t="shared" ca="1" si="153"/>
        <v>0</v>
      </c>
      <c r="Q2289" s="680">
        <f t="shared" ca="1" si="153"/>
        <v>0</v>
      </c>
      <c r="R2289" s="680">
        <f t="shared" ca="1" si="153"/>
        <v>0</v>
      </c>
      <c r="S2289" t="str">
        <f t="shared" si="150"/>
        <v>ASRCMS202202</v>
      </c>
      <c r="T2289" s="957">
        <f t="shared" si="151"/>
        <v>45230</v>
      </c>
      <c r="U2289" t="str">
        <f t="shared" si="152"/>
        <v>Unaudited</v>
      </c>
    </row>
    <row r="2290" spans="1:21" x14ac:dyDescent="0.25">
      <c r="A2290" t="s">
        <v>438</v>
      </c>
      <c r="B2290" t="s">
        <v>1380</v>
      </c>
      <c r="C2290" t="s">
        <v>1381</v>
      </c>
      <c r="D2290" s="15">
        <v>1900</v>
      </c>
      <c r="E2290" s="121">
        <v>1</v>
      </c>
      <c r="F2290" t="s">
        <v>1026</v>
      </c>
      <c r="G2290" s="121" t="s">
        <v>1379</v>
      </c>
      <c r="H2290" t="s">
        <v>389</v>
      </c>
      <c r="I2290" t="s">
        <v>489</v>
      </c>
      <c r="J2290" t="s">
        <v>451</v>
      </c>
      <c r="K2290" t="s">
        <v>436</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ASRCMS202202</v>
      </c>
      <c r="T2290" s="957">
        <f t="shared" si="151"/>
        <v>45230</v>
      </c>
      <c r="U2290" t="str">
        <f t="shared" si="152"/>
        <v>Unaudited</v>
      </c>
    </row>
    <row r="2291" spans="1:21" x14ac:dyDescent="0.25">
      <c r="A2291" t="s">
        <v>438</v>
      </c>
      <c r="B2291" t="s">
        <v>1380</v>
      </c>
      <c r="C2291" t="s">
        <v>1381</v>
      </c>
      <c r="D2291" s="15">
        <v>1900</v>
      </c>
      <c r="E2291" s="121">
        <v>1</v>
      </c>
      <c r="F2291" t="s">
        <v>1026</v>
      </c>
      <c r="G2291" s="121" t="s">
        <v>1379</v>
      </c>
      <c r="H2291" t="s">
        <v>389</v>
      </c>
      <c r="I2291" t="s">
        <v>489</v>
      </c>
      <c r="J2291" t="s">
        <v>451</v>
      </c>
      <c r="K2291" t="s">
        <v>436</v>
      </c>
      <c r="L2291" s="755" t="s">
        <v>80</v>
      </c>
      <c r="M2291" t="s">
        <v>98</v>
      </c>
      <c r="N2291" s="680">
        <f t="shared" ca="1" si="153"/>
        <v>0</v>
      </c>
      <c r="O2291" s="680">
        <f t="shared" ca="1" si="153"/>
        <v>0</v>
      </c>
      <c r="P2291" s="680">
        <f t="shared" ca="1" si="153"/>
        <v>0</v>
      </c>
      <c r="Q2291" s="680">
        <f t="shared" ca="1" si="153"/>
        <v>0</v>
      </c>
      <c r="R2291" s="680">
        <f t="shared" ca="1" si="153"/>
        <v>0</v>
      </c>
      <c r="S2291" t="str">
        <f t="shared" si="150"/>
        <v>ASRCMS202202</v>
      </c>
      <c r="T2291" s="957">
        <f t="shared" si="151"/>
        <v>45230</v>
      </c>
      <c r="U2291" t="str">
        <f t="shared" si="152"/>
        <v>Unaudited</v>
      </c>
    </row>
    <row r="2292" spans="1:21" x14ac:dyDescent="0.25">
      <c r="A2292" t="s">
        <v>438</v>
      </c>
      <c r="B2292" t="s">
        <v>1380</v>
      </c>
      <c r="C2292" t="s">
        <v>1381</v>
      </c>
      <c r="D2292" s="15">
        <v>1900</v>
      </c>
      <c r="E2292" s="121">
        <v>1</v>
      </c>
      <c r="F2292" t="s">
        <v>1026</v>
      </c>
      <c r="G2292" s="121" t="s">
        <v>1379</v>
      </c>
      <c r="H2292" t="s">
        <v>389</v>
      </c>
      <c r="I2292" t="s">
        <v>489</v>
      </c>
      <c r="J2292" t="s">
        <v>451</v>
      </c>
      <c r="K2292" t="s">
        <v>436</v>
      </c>
      <c r="L2292" s="755" t="s">
        <v>81</v>
      </c>
      <c r="M2292" t="s">
        <v>99</v>
      </c>
      <c r="N2292" s="680">
        <f t="shared" ca="1" si="153"/>
        <v>0</v>
      </c>
      <c r="O2292" s="680">
        <f t="shared" ca="1" si="153"/>
        <v>0</v>
      </c>
      <c r="P2292" s="680">
        <f t="shared" ca="1" si="153"/>
        <v>0</v>
      </c>
      <c r="Q2292" s="680">
        <f t="shared" ca="1" si="153"/>
        <v>0</v>
      </c>
      <c r="R2292" s="680">
        <f t="shared" ca="1" si="153"/>
        <v>0</v>
      </c>
      <c r="S2292" t="str">
        <f t="shared" si="150"/>
        <v>ASRCMS202202</v>
      </c>
      <c r="T2292" s="957">
        <f t="shared" si="151"/>
        <v>45230</v>
      </c>
      <c r="U2292" t="str">
        <f t="shared" si="152"/>
        <v>Unaudited</v>
      </c>
    </row>
    <row r="2293" spans="1:21" x14ac:dyDescent="0.25">
      <c r="A2293" t="s">
        <v>438</v>
      </c>
      <c r="B2293" t="s">
        <v>1380</v>
      </c>
      <c r="C2293" t="s">
        <v>1381</v>
      </c>
      <c r="D2293" s="15">
        <v>1900</v>
      </c>
      <c r="E2293" s="121">
        <v>1</v>
      </c>
      <c r="F2293" t="s">
        <v>1026</v>
      </c>
      <c r="G2293" s="121" t="s">
        <v>1379</v>
      </c>
      <c r="H2293" t="s">
        <v>389</v>
      </c>
      <c r="I2293" t="s">
        <v>489</v>
      </c>
      <c r="J2293" t="s">
        <v>451</v>
      </c>
      <c r="K2293" t="s">
        <v>436</v>
      </c>
      <c r="L2293" s="755" t="s">
        <v>82</v>
      </c>
      <c r="M2293" t="s">
        <v>100</v>
      </c>
      <c r="N2293" s="680">
        <f t="shared" ca="1" si="153"/>
        <v>0</v>
      </c>
      <c r="O2293" s="680">
        <f t="shared" ca="1" si="153"/>
        <v>0</v>
      </c>
      <c r="P2293" s="680">
        <f t="shared" ca="1" si="153"/>
        <v>0</v>
      </c>
      <c r="Q2293" s="680">
        <f t="shared" ca="1" si="153"/>
        <v>0</v>
      </c>
      <c r="R2293" s="680">
        <f t="shared" ca="1" si="153"/>
        <v>0</v>
      </c>
      <c r="S2293" t="str">
        <f t="shared" si="150"/>
        <v>ASRCMS202202</v>
      </c>
      <c r="T2293" s="957">
        <f t="shared" si="151"/>
        <v>45230</v>
      </c>
      <c r="U2293" t="str">
        <f t="shared" si="152"/>
        <v>Unaudited</v>
      </c>
    </row>
    <row r="2294" spans="1:21" x14ac:dyDescent="0.25">
      <c r="A2294" t="s">
        <v>438</v>
      </c>
      <c r="B2294" t="s">
        <v>1380</v>
      </c>
      <c r="C2294" t="s">
        <v>1381</v>
      </c>
      <c r="D2294" s="15">
        <v>1900</v>
      </c>
      <c r="E2294" s="121">
        <v>1</v>
      </c>
      <c r="F2294" t="s">
        <v>1026</v>
      </c>
      <c r="G2294" s="121" t="s">
        <v>1379</v>
      </c>
      <c r="H2294" t="s">
        <v>389</v>
      </c>
      <c r="I2294" t="s">
        <v>489</v>
      </c>
      <c r="J2294" t="s">
        <v>451</v>
      </c>
      <c r="K2294" t="s">
        <v>436</v>
      </c>
      <c r="L2294" s="755" t="s">
        <v>217</v>
      </c>
      <c r="M2294" t="s">
        <v>101</v>
      </c>
      <c r="N2294" s="680">
        <f t="shared" ca="1" si="153"/>
        <v>0</v>
      </c>
      <c r="O2294" s="680">
        <f t="shared" ca="1" si="153"/>
        <v>0</v>
      </c>
      <c r="P2294" s="680">
        <f t="shared" ca="1" si="153"/>
        <v>0</v>
      </c>
      <c r="Q2294" s="680">
        <f t="shared" ca="1" si="153"/>
        <v>0</v>
      </c>
      <c r="R2294" s="680">
        <f t="shared" ca="1" si="153"/>
        <v>0</v>
      </c>
      <c r="S2294" t="str">
        <f t="shared" si="150"/>
        <v>ASRCMS202202</v>
      </c>
      <c r="T2294" s="957">
        <f t="shared" si="151"/>
        <v>45230</v>
      </c>
      <c r="U2294" t="str">
        <f t="shared" si="152"/>
        <v>Unaudited</v>
      </c>
    </row>
    <row r="2295" spans="1:21" x14ac:dyDescent="0.25">
      <c r="A2295" t="s">
        <v>438</v>
      </c>
      <c r="B2295" t="s">
        <v>1380</v>
      </c>
      <c r="C2295" t="s">
        <v>1381</v>
      </c>
      <c r="D2295" s="15">
        <v>1900</v>
      </c>
      <c r="E2295" s="121">
        <v>1</v>
      </c>
      <c r="F2295" t="s">
        <v>1026</v>
      </c>
      <c r="G2295" s="121" t="s">
        <v>1379</v>
      </c>
      <c r="H2295" t="s">
        <v>389</v>
      </c>
      <c r="I2295" t="s">
        <v>489</v>
      </c>
      <c r="J2295" t="s">
        <v>451</v>
      </c>
      <c r="K2295" t="s">
        <v>436</v>
      </c>
      <c r="L2295" s="755" t="s">
        <v>216</v>
      </c>
      <c r="M2295" t="s">
        <v>28</v>
      </c>
      <c r="N2295" s="680">
        <f t="shared" ca="1" si="153"/>
        <v>0</v>
      </c>
      <c r="O2295" s="680">
        <f t="shared" ca="1" si="153"/>
        <v>0</v>
      </c>
      <c r="P2295" s="680">
        <f t="shared" ca="1" si="153"/>
        <v>0</v>
      </c>
      <c r="Q2295" s="680">
        <f t="shared" ca="1" si="153"/>
        <v>0</v>
      </c>
      <c r="R2295" s="680">
        <f t="shared" ca="1" si="153"/>
        <v>0</v>
      </c>
      <c r="S2295" t="str">
        <f t="shared" si="150"/>
        <v>ASRCMS202202</v>
      </c>
      <c r="T2295" s="957">
        <f t="shared" si="151"/>
        <v>45230</v>
      </c>
      <c r="U2295" t="str">
        <f t="shared" si="152"/>
        <v>Unaudited</v>
      </c>
    </row>
    <row r="2296" spans="1:21" x14ac:dyDescent="0.25">
      <c r="A2296" t="s">
        <v>438</v>
      </c>
      <c r="B2296" t="s">
        <v>1380</v>
      </c>
      <c r="C2296" t="s">
        <v>1381</v>
      </c>
      <c r="D2296" s="15">
        <v>1900</v>
      </c>
      <c r="E2296" s="121">
        <v>1</v>
      </c>
      <c r="F2296" t="s">
        <v>1026</v>
      </c>
      <c r="G2296" s="121" t="s">
        <v>1379</v>
      </c>
      <c r="H2296" t="s">
        <v>389</v>
      </c>
      <c r="I2296" t="s">
        <v>489</v>
      </c>
      <c r="J2296" t="s">
        <v>437</v>
      </c>
      <c r="K2296" t="s">
        <v>437</v>
      </c>
      <c r="L2296" s="755" t="s">
        <v>84</v>
      </c>
      <c r="M2296" t="s">
        <v>328</v>
      </c>
      <c r="N2296" s="680">
        <f t="shared" ca="1" si="153"/>
        <v>0</v>
      </c>
      <c r="O2296" s="680">
        <f t="shared" ca="1" si="153"/>
        <v>0</v>
      </c>
      <c r="P2296" s="680">
        <f t="shared" ca="1" si="153"/>
        <v>0</v>
      </c>
      <c r="Q2296" s="680">
        <f t="shared" ca="1" si="153"/>
        <v>0</v>
      </c>
      <c r="R2296" s="680">
        <f t="shared" ca="1" si="153"/>
        <v>0</v>
      </c>
      <c r="S2296" t="str">
        <f t="shared" si="150"/>
        <v>ASRCMS202202</v>
      </c>
      <c r="T2296" s="957">
        <f t="shared" si="151"/>
        <v>45230</v>
      </c>
      <c r="U2296" t="str">
        <f t="shared" si="152"/>
        <v>Unaudited</v>
      </c>
    </row>
    <row r="2297" spans="1:21" x14ac:dyDescent="0.25">
      <c r="A2297" t="s">
        <v>438</v>
      </c>
      <c r="B2297" t="s">
        <v>1380</v>
      </c>
      <c r="C2297" t="s">
        <v>1381</v>
      </c>
      <c r="D2297" s="15">
        <v>1900</v>
      </c>
      <c r="E2297" s="121">
        <v>1</v>
      </c>
      <c r="F2297" t="s">
        <v>1026</v>
      </c>
      <c r="G2297" s="121" t="s">
        <v>1379</v>
      </c>
      <c r="H2297" t="s">
        <v>389</v>
      </c>
      <c r="I2297" t="s">
        <v>489</v>
      </c>
      <c r="J2297" t="s">
        <v>437</v>
      </c>
      <c r="K2297" t="s">
        <v>437</v>
      </c>
      <c r="L2297" s="755" t="s">
        <v>85</v>
      </c>
      <c r="M2297" t="s">
        <v>326</v>
      </c>
      <c r="N2297" s="680">
        <f t="shared" ca="1" si="153"/>
        <v>0</v>
      </c>
      <c r="O2297" s="680">
        <f t="shared" ca="1" si="153"/>
        <v>0</v>
      </c>
      <c r="P2297" s="680">
        <f t="shared" ca="1" si="153"/>
        <v>0</v>
      </c>
      <c r="Q2297" s="680">
        <f t="shared" ca="1" si="153"/>
        <v>0</v>
      </c>
      <c r="R2297" s="680">
        <f t="shared" ca="1" si="153"/>
        <v>0</v>
      </c>
      <c r="S2297" t="str">
        <f t="shared" si="150"/>
        <v>ASRCMS202202</v>
      </c>
      <c r="T2297" s="957">
        <f t="shared" si="151"/>
        <v>45230</v>
      </c>
      <c r="U2297" t="str">
        <f t="shared" si="152"/>
        <v>Unaudited</v>
      </c>
    </row>
    <row r="2298" spans="1:21" x14ac:dyDescent="0.25">
      <c r="A2298" t="s">
        <v>438</v>
      </c>
      <c r="B2298" t="s">
        <v>1380</v>
      </c>
      <c r="C2298" t="s">
        <v>1381</v>
      </c>
      <c r="D2298" s="15">
        <v>1900</v>
      </c>
      <c r="E2298" s="121">
        <v>1</v>
      </c>
      <c r="F2298" t="s">
        <v>1026</v>
      </c>
      <c r="G2298" s="121" t="s">
        <v>1379</v>
      </c>
      <c r="H2298" t="s">
        <v>389</v>
      </c>
      <c r="I2298" t="s">
        <v>489</v>
      </c>
      <c r="J2298" t="s">
        <v>437</v>
      </c>
      <c r="K2298" t="s">
        <v>437</v>
      </c>
      <c r="L2298" s="755" t="s">
        <v>86</v>
      </c>
      <c r="M2298" t="s">
        <v>495</v>
      </c>
      <c r="N2298" s="680">
        <f t="shared" ca="1" si="153"/>
        <v>0</v>
      </c>
      <c r="O2298" s="680">
        <f t="shared" ca="1" si="153"/>
        <v>0</v>
      </c>
      <c r="P2298" s="680">
        <f t="shared" ca="1" si="153"/>
        <v>0</v>
      </c>
      <c r="Q2298" s="680">
        <f t="shared" ca="1" si="153"/>
        <v>0</v>
      </c>
      <c r="R2298" s="680">
        <f t="shared" ca="1" si="153"/>
        <v>0</v>
      </c>
      <c r="S2298" t="str">
        <f t="shared" si="150"/>
        <v>ASRCMS202202</v>
      </c>
      <c r="T2298" s="957">
        <f t="shared" si="151"/>
        <v>45230</v>
      </c>
      <c r="U2298" t="str">
        <f t="shared" si="152"/>
        <v>Unaudited</v>
      </c>
    </row>
    <row r="2299" spans="1:21" x14ac:dyDescent="0.25">
      <c r="A2299" t="s">
        <v>438</v>
      </c>
      <c r="B2299" t="s">
        <v>1380</v>
      </c>
      <c r="C2299" t="s">
        <v>1381</v>
      </c>
      <c r="D2299" s="15">
        <v>1900</v>
      </c>
      <c r="E2299" s="121">
        <v>1</v>
      </c>
      <c r="F2299" t="s">
        <v>1026</v>
      </c>
      <c r="G2299" s="121" t="s">
        <v>1379</v>
      </c>
      <c r="H2299" t="s">
        <v>389</v>
      </c>
      <c r="I2299" t="s">
        <v>489</v>
      </c>
      <c r="J2299" t="s">
        <v>437</v>
      </c>
      <c r="K2299" t="s">
        <v>437</v>
      </c>
      <c r="L2299" s="755" t="s">
        <v>87</v>
      </c>
      <c r="M2299" t="s">
        <v>496</v>
      </c>
      <c r="N2299" s="680">
        <f t="shared" ca="1" si="153"/>
        <v>0</v>
      </c>
      <c r="O2299" s="680">
        <f t="shared" ca="1" si="153"/>
        <v>0</v>
      </c>
      <c r="P2299" s="680">
        <f t="shared" ca="1" si="153"/>
        <v>0</v>
      </c>
      <c r="Q2299" s="680">
        <f t="shared" ca="1" si="153"/>
        <v>0</v>
      </c>
      <c r="R2299" s="680">
        <f t="shared" ca="1" si="153"/>
        <v>0</v>
      </c>
      <c r="S2299" t="str">
        <f t="shared" si="150"/>
        <v>ASRCMS202202</v>
      </c>
      <c r="T2299" s="957">
        <f t="shared" si="151"/>
        <v>45230</v>
      </c>
      <c r="U2299" t="str">
        <f t="shared" si="152"/>
        <v>Unaudited</v>
      </c>
    </row>
    <row r="2300" spans="1:21" x14ac:dyDescent="0.25">
      <c r="A2300" t="s">
        <v>438</v>
      </c>
      <c r="B2300" t="s">
        <v>1380</v>
      </c>
      <c r="C2300" t="s">
        <v>1381</v>
      </c>
      <c r="D2300" s="15">
        <v>1900</v>
      </c>
      <c r="E2300" s="121">
        <v>1</v>
      </c>
      <c r="F2300" t="s">
        <v>1026</v>
      </c>
      <c r="G2300" s="121" t="s">
        <v>1379</v>
      </c>
      <c r="H2300" t="s">
        <v>389</v>
      </c>
      <c r="I2300" t="s">
        <v>489</v>
      </c>
      <c r="J2300" t="s">
        <v>437</v>
      </c>
      <c r="K2300" t="s">
        <v>437</v>
      </c>
      <c r="L2300" s="755" t="s">
        <v>214</v>
      </c>
      <c r="M2300" t="s">
        <v>497</v>
      </c>
      <c r="N2300" s="680">
        <f t="shared" ca="1" si="153"/>
        <v>0</v>
      </c>
      <c r="O2300" s="680">
        <f t="shared" ca="1" si="153"/>
        <v>0</v>
      </c>
      <c r="P2300" s="680">
        <f t="shared" ca="1" si="153"/>
        <v>0</v>
      </c>
      <c r="Q2300" s="680">
        <f t="shared" ca="1" si="153"/>
        <v>0</v>
      </c>
      <c r="R2300" s="680">
        <f t="shared" ca="1" si="153"/>
        <v>0</v>
      </c>
      <c r="S2300" t="str">
        <f t="shared" si="150"/>
        <v>ASRCMS202202</v>
      </c>
      <c r="T2300" s="957">
        <f t="shared" si="151"/>
        <v>45230</v>
      </c>
      <c r="U2300" t="str">
        <f t="shared" si="152"/>
        <v>Unaudited</v>
      </c>
    </row>
    <row r="2301" spans="1:21" x14ac:dyDescent="0.25">
      <c r="A2301" t="s">
        <v>438</v>
      </c>
      <c r="B2301" t="s">
        <v>1380</v>
      </c>
      <c r="C2301" t="s">
        <v>1381</v>
      </c>
      <c r="D2301" s="15">
        <v>1900</v>
      </c>
      <c r="E2301" s="121">
        <v>1</v>
      </c>
      <c r="F2301" t="s">
        <v>1026</v>
      </c>
      <c r="G2301" s="121" t="s">
        <v>1379</v>
      </c>
      <c r="H2301" t="s">
        <v>389</v>
      </c>
      <c r="I2301" t="s">
        <v>490</v>
      </c>
      <c r="J2301" t="s">
        <v>26</v>
      </c>
      <c r="K2301" t="s">
        <v>26</v>
      </c>
      <c r="L2301" s="755" t="s">
        <v>205</v>
      </c>
      <c r="M2301" t="s">
        <v>26</v>
      </c>
      <c r="N2301" s="680">
        <f t="shared" ca="1" si="153"/>
        <v>0</v>
      </c>
      <c r="O2301" s="680">
        <f t="shared" ca="1" si="153"/>
        <v>0</v>
      </c>
      <c r="P2301" s="680">
        <f t="shared" ca="1" si="153"/>
        <v>0</v>
      </c>
      <c r="Q2301" s="680">
        <f t="shared" ca="1" si="153"/>
        <v>0</v>
      </c>
      <c r="R2301" s="680">
        <f t="shared" ca="1" si="153"/>
        <v>0</v>
      </c>
      <c r="S2301" t="str">
        <f t="shared" si="150"/>
        <v>ASRCMS202202</v>
      </c>
      <c r="T2301" s="957">
        <f t="shared" si="151"/>
        <v>45230</v>
      </c>
      <c r="U2301" t="str">
        <f t="shared" si="152"/>
        <v>Unaudited</v>
      </c>
    </row>
    <row r="2302" spans="1:21" x14ac:dyDescent="0.25">
      <c r="A2302" t="s">
        <v>438</v>
      </c>
      <c r="B2302" t="s">
        <v>1380</v>
      </c>
      <c r="C2302" t="s">
        <v>1381</v>
      </c>
      <c r="D2302" s="15">
        <v>1900</v>
      </c>
      <c r="E2302" s="121">
        <v>1</v>
      </c>
      <c r="F2302" t="s">
        <v>439</v>
      </c>
      <c r="G2302" s="121">
        <v>91</v>
      </c>
      <c r="H2302" t="s">
        <v>390</v>
      </c>
      <c r="I2302" t="s">
        <v>433</v>
      </c>
      <c r="J2302" t="s">
        <v>433</v>
      </c>
      <c r="K2302" t="s">
        <v>433</v>
      </c>
      <c r="M2302" t="s">
        <v>433</v>
      </c>
      <c r="N2302" s="680">
        <f t="shared" ca="1" si="153"/>
        <v>0</v>
      </c>
      <c r="O2302" s="680">
        <f t="shared" ca="1" si="153"/>
        <v>0</v>
      </c>
      <c r="P2302" s="680">
        <f t="shared" ca="1" si="153"/>
        <v>0</v>
      </c>
      <c r="Q2302" s="680">
        <f t="shared" ca="1" si="153"/>
        <v>0</v>
      </c>
      <c r="R2302" s="680">
        <f t="shared" ca="1" si="153"/>
        <v>0</v>
      </c>
      <c r="S2302" t="str">
        <f t="shared" si="150"/>
        <v>ASRCMS202202</v>
      </c>
      <c r="T2302" s="957">
        <f t="shared" si="151"/>
        <v>45230</v>
      </c>
      <c r="U2302" t="str">
        <f t="shared" si="152"/>
        <v>Unaudited</v>
      </c>
    </row>
    <row r="2303" spans="1:21" x14ac:dyDescent="0.25">
      <c r="A2303" t="s">
        <v>438</v>
      </c>
      <c r="B2303" t="s">
        <v>1380</v>
      </c>
      <c r="C2303" t="s">
        <v>1381</v>
      </c>
      <c r="D2303" s="15">
        <v>1900</v>
      </c>
      <c r="E2303" s="121">
        <v>1</v>
      </c>
      <c r="F2303" t="s">
        <v>439</v>
      </c>
      <c r="G2303" s="121">
        <v>91</v>
      </c>
      <c r="H2303" t="s">
        <v>390</v>
      </c>
      <c r="I2303" t="s">
        <v>488</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ASRCMS202202</v>
      </c>
      <c r="T2303" s="957">
        <f t="shared" si="151"/>
        <v>45230</v>
      </c>
      <c r="U2303" t="str">
        <f t="shared" si="152"/>
        <v>Unaudited</v>
      </c>
    </row>
    <row r="2304" spans="1:21" x14ac:dyDescent="0.25">
      <c r="A2304" t="s">
        <v>438</v>
      </c>
      <c r="B2304" t="s">
        <v>1380</v>
      </c>
      <c r="C2304" t="s">
        <v>1381</v>
      </c>
      <c r="D2304" s="15">
        <v>1900</v>
      </c>
      <c r="E2304" s="121">
        <v>1</v>
      </c>
      <c r="F2304" t="s">
        <v>439</v>
      </c>
      <c r="G2304" s="121">
        <v>91</v>
      </c>
      <c r="H2304" t="s">
        <v>390</v>
      </c>
      <c r="I2304" t="s">
        <v>488</v>
      </c>
      <c r="J2304" t="s">
        <v>12</v>
      </c>
      <c r="K2304" t="s">
        <v>223</v>
      </c>
      <c r="L2304" s="755">
        <v>1.2</v>
      </c>
      <c r="M2304" t="s">
        <v>223</v>
      </c>
      <c r="N2304" s="680">
        <f t="shared" ca="1" si="153"/>
        <v>0</v>
      </c>
      <c r="O2304" s="680">
        <f t="shared" ca="1" si="153"/>
        <v>0</v>
      </c>
      <c r="P2304" s="680">
        <f t="shared" ca="1" si="153"/>
        <v>0</v>
      </c>
      <c r="Q2304" s="680">
        <f t="shared" ca="1" si="153"/>
        <v>0</v>
      </c>
      <c r="R2304" s="680">
        <f t="shared" ca="1" si="153"/>
        <v>0</v>
      </c>
      <c r="S2304" t="str">
        <f t="shared" si="150"/>
        <v>ASRCMS202202</v>
      </c>
      <c r="T2304" s="957">
        <f t="shared" si="151"/>
        <v>45230</v>
      </c>
      <c r="U2304" t="str">
        <f t="shared" si="152"/>
        <v>Unaudited</v>
      </c>
    </row>
    <row r="2305" spans="1:21" x14ac:dyDescent="0.25">
      <c r="A2305" t="s">
        <v>438</v>
      </c>
      <c r="B2305" t="s">
        <v>1380</v>
      </c>
      <c r="C2305" t="s">
        <v>1381</v>
      </c>
      <c r="D2305" s="15">
        <v>1900</v>
      </c>
      <c r="E2305" s="121">
        <v>1</v>
      </c>
      <c r="F2305" t="s">
        <v>439</v>
      </c>
      <c r="G2305" s="121">
        <v>91</v>
      </c>
      <c r="H2305" t="s">
        <v>390</v>
      </c>
      <c r="I2305" t="s">
        <v>488</v>
      </c>
      <c r="J2305" t="s">
        <v>12</v>
      </c>
      <c r="K2305" t="s">
        <v>1318</v>
      </c>
      <c r="L2305" s="755" t="s">
        <v>1314</v>
      </c>
      <c r="M2305" t="s">
        <v>1318</v>
      </c>
      <c r="N2305" s="680">
        <f t="shared" ca="1" si="153"/>
        <v>0</v>
      </c>
      <c r="O2305" s="680">
        <f t="shared" ca="1" si="153"/>
        <v>0</v>
      </c>
      <c r="P2305" s="680">
        <f t="shared" ca="1" si="153"/>
        <v>0</v>
      </c>
      <c r="Q2305" s="680">
        <f t="shared" ca="1" si="153"/>
        <v>0</v>
      </c>
      <c r="R2305" s="680">
        <f t="shared" ca="1" si="153"/>
        <v>0</v>
      </c>
      <c r="S2305" t="str">
        <f t="shared" si="150"/>
        <v>ASRCMS202202</v>
      </c>
      <c r="T2305" s="957">
        <f t="shared" si="151"/>
        <v>45230</v>
      </c>
      <c r="U2305" t="str">
        <f t="shared" si="152"/>
        <v>Unaudited</v>
      </c>
    </row>
    <row r="2306" spans="1:21" x14ac:dyDescent="0.25">
      <c r="A2306" t="s">
        <v>438</v>
      </c>
      <c r="B2306" t="s">
        <v>1380</v>
      </c>
      <c r="C2306" t="s">
        <v>1381</v>
      </c>
      <c r="D2306" s="15">
        <v>1900</v>
      </c>
      <c r="E2306" s="121">
        <v>1</v>
      </c>
      <c r="F2306" t="s">
        <v>439</v>
      </c>
      <c r="G2306" s="121">
        <v>91</v>
      </c>
      <c r="H2306" t="s">
        <v>390</v>
      </c>
      <c r="I2306" t="s">
        <v>488</v>
      </c>
      <c r="J2306" t="s">
        <v>12</v>
      </c>
      <c r="K2306" t="s">
        <v>1320</v>
      </c>
      <c r="L2306" s="755" t="s">
        <v>1319</v>
      </c>
      <c r="M2306" t="s">
        <v>1320</v>
      </c>
      <c r="N2306" s="680">
        <f t="shared" ca="1" si="153"/>
        <v>0</v>
      </c>
      <c r="O2306" s="680">
        <f t="shared" ca="1" si="153"/>
        <v>0</v>
      </c>
      <c r="P2306" s="680">
        <f t="shared" ca="1" si="153"/>
        <v>0</v>
      </c>
      <c r="Q2306" s="680">
        <f t="shared" ca="1" si="153"/>
        <v>0</v>
      </c>
      <c r="R2306" s="680">
        <f t="shared" ca="1" si="153"/>
        <v>0</v>
      </c>
      <c r="S2306" t="str">
        <f t="shared" ref="S2306:S2369" si="154">file_name</f>
        <v>ASRCMS202202</v>
      </c>
      <c r="T2306" s="957">
        <f t="shared" ref="T2306:T2369" si="155">file_date</f>
        <v>45230</v>
      </c>
      <c r="U2306" t="str">
        <f t="shared" ref="U2306:U2369" si="156">status</f>
        <v>Unaudited</v>
      </c>
    </row>
    <row r="2307" spans="1:21" x14ac:dyDescent="0.25">
      <c r="A2307" t="s">
        <v>438</v>
      </c>
      <c r="B2307" t="s">
        <v>1380</v>
      </c>
      <c r="C2307" t="s">
        <v>1381</v>
      </c>
      <c r="D2307" s="15">
        <v>1900</v>
      </c>
      <c r="E2307" s="121">
        <v>1</v>
      </c>
      <c r="F2307" t="s">
        <v>439</v>
      </c>
      <c r="G2307" s="121">
        <v>91</v>
      </c>
      <c r="H2307" t="s">
        <v>390</v>
      </c>
      <c r="I2307" t="s">
        <v>488</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ASRCMS202202</v>
      </c>
      <c r="T2307" s="957">
        <f t="shared" si="155"/>
        <v>45230</v>
      </c>
      <c r="U2307" t="str">
        <f t="shared" si="156"/>
        <v>Unaudited</v>
      </c>
    </row>
    <row r="2308" spans="1:21" x14ac:dyDescent="0.25">
      <c r="A2308" t="s">
        <v>438</v>
      </c>
      <c r="B2308" t="s">
        <v>1380</v>
      </c>
      <c r="C2308" t="s">
        <v>1381</v>
      </c>
      <c r="D2308" s="15">
        <v>1900</v>
      </c>
      <c r="E2308" s="121">
        <v>1</v>
      </c>
      <c r="F2308" t="s">
        <v>439</v>
      </c>
      <c r="G2308" s="121">
        <v>91</v>
      </c>
      <c r="H2308" t="s">
        <v>390</v>
      </c>
      <c r="I2308" t="s">
        <v>489</v>
      </c>
      <c r="J2308" t="s">
        <v>434</v>
      </c>
      <c r="K2308" t="s">
        <v>791</v>
      </c>
      <c r="L2308" s="755">
        <v>2.1</v>
      </c>
      <c r="M2308" t="s">
        <v>726</v>
      </c>
      <c r="N2308" s="680">
        <f t="shared" ca="1" si="153"/>
        <v>0</v>
      </c>
      <c r="O2308" s="680">
        <f t="shared" ca="1" si="153"/>
        <v>0</v>
      </c>
      <c r="P2308" s="680">
        <f t="shared" ca="1" si="153"/>
        <v>0</v>
      </c>
      <c r="Q2308" s="680">
        <f t="shared" ca="1" si="153"/>
        <v>0</v>
      </c>
      <c r="R2308" s="680">
        <f t="shared" ca="1" si="153"/>
        <v>0</v>
      </c>
      <c r="S2308" t="str">
        <f t="shared" si="154"/>
        <v>ASRCMS202202</v>
      </c>
      <c r="T2308" s="957">
        <f t="shared" si="155"/>
        <v>45230</v>
      </c>
      <c r="U2308" t="str">
        <f t="shared" si="156"/>
        <v>Unaudited</v>
      </c>
    </row>
    <row r="2309" spans="1:21" x14ac:dyDescent="0.25">
      <c r="A2309" t="s">
        <v>438</v>
      </c>
      <c r="B2309" t="s">
        <v>1380</v>
      </c>
      <c r="C2309" t="s">
        <v>1381</v>
      </c>
      <c r="D2309" s="15">
        <v>1900</v>
      </c>
      <c r="E2309" s="121">
        <v>1</v>
      </c>
      <c r="F2309" t="s">
        <v>439</v>
      </c>
      <c r="G2309" s="121">
        <v>91</v>
      </c>
      <c r="H2309" t="s">
        <v>390</v>
      </c>
      <c r="I2309" t="s">
        <v>489</v>
      </c>
      <c r="J2309" t="s">
        <v>434</v>
      </c>
      <c r="K2309" t="s">
        <v>791</v>
      </c>
      <c r="L2309" s="755">
        <v>2.2000000000000002</v>
      </c>
      <c r="M2309" t="s">
        <v>727</v>
      </c>
      <c r="N2309" s="680">
        <f t="shared" ca="1" si="153"/>
        <v>0</v>
      </c>
      <c r="O2309" s="680">
        <f t="shared" ca="1" si="153"/>
        <v>0</v>
      </c>
      <c r="P2309" s="680">
        <f t="shared" ca="1" si="153"/>
        <v>0</v>
      </c>
      <c r="Q2309" s="680">
        <f t="shared" ca="1" si="153"/>
        <v>0</v>
      </c>
      <c r="R2309" s="680">
        <f t="shared" ca="1" si="153"/>
        <v>0</v>
      </c>
      <c r="S2309" t="str">
        <f t="shared" si="154"/>
        <v>ASRCMS202202</v>
      </c>
      <c r="T2309" s="957">
        <f t="shared" si="155"/>
        <v>45230</v>
      </c>
      <c r="U2309" t="str">
        <f t="shared" si="156"/>
        <v>Unaudited</v>
      </c>
    </row>
    <row r="2310" spans="1:21" x14ac:dyDescent="0.25">
      <c r="A2310" t="s">
        <v>438</v>
      </c>
      <c r="B2310" t="s">
        <v>1380</v>
      </c>
      <c r="C2310" t="s">
        <v>1381</v>
      </c>
      <c r="D2310" s="15">
        <v>1900</v>
      </c>
      <c r="E2310" s="121">
        <v>1</v>
      </c>
      <c r="F2310" t="s">
        <v>439</v>
      </c>
      <c r="G2310" s="121">
        <v>91</v>
      </c>
      <c r="H2310" t="s">
        <v>390</v>
      </c>
      <c r="I2310" t="s">
        <v>489</v>
      </c>
      <c r="J2310" t="s">
        <v>434</v>
      </c>
      <c r="K2310" t="s">
        <v>791</v>
      </c>
      <c r="L2310" s="755">
        <v>2.2999999999999998</v>
      </c>
      <c r="M2310" t="s">
        <v>728</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ASRCMS202202</v>
      </c>
      <c r="T2310" s="957">
        <f t="shared" si="155"/>
        <v>45230</v>
      </c>
      <c r="U2310" t="str">
        <f t="shared" si="156"/>
        <v>Unaudited</v>
      </c>
    </row>
    <row r="2311" spans="1:21" x14ac:dyDescent="0.25">
      <c r="A2311" t="s">
        <v>438</v>
      </c>
      <c r="B2311" t="s">
        <v>1380</v>
      </c>
      <c r="C2311" t="s">
        <v>1381</v>
      </c>
      <c r="D2311" s="15">
        <v>1900</v>
      </c>
      <c r="E2311" s="121">
        <v>1</v>
      </c>
      <c r="F2311" t="s">
        <v>439</v>
      </c>
      <c r="G2311" s="121">
        <v>91</v>
      </c>
      <c r="H2311" t="s">
        <v>390</v>
      </c>
      <c r="I2311" t="s">
        <v>489</v>
      </c>
      <c r="J2311" t="s">
        <v>434</v>
      </c>
      <c r="K2311" t="s">
        <v>791</v>
      </c>
      <c r="L2311" s="755">
        <v>2.4</v>
      </c>
      <c r="M2311" t="s">
        <v>729</v>
      </c>
      <c r="N2311" s="680">
        <f t="shared" ca="1" si="157"/>
        <v>0</v>
      </c>
      <c r="O2311" s="680">
        <f t="shared" ca="1" si="157"/>
        <v>0</v>
      </c>
      <c r="P2311" s="680">
        <f t="shared" ca="1" si="157"/>
        <v>0</v>
      </c>
      <c r="Q2311" s="680">
        <f t="shared" ca="1" si="157"/>
        <v>0</v>
      </c>
      <c r="R2311" s="680">
        <f t="shared" ca="1" si="157"/>
        <v>0</v>
      </c>
      <c r="S2311" t="str">
        <f t="shared" si="154"/>
        <v>ASRCMS202202</v>
      </c>
      <c r="T2311" s="957">
        <f t="shared" si="155"/>
        <v>45230</v>
      </c>
      <c r="U2311" t="str">
        <f t="shared" si="156"/>
        <v>Unaudited</v>
      </c>
    </row>
    <row r="2312" spans="1:21" x14ac:dyDescent="0.25">
      <c r="A2312" t="s">
        <v>438</v>
      </c>
      <c r="B2312" t="s">
        <v>1380</v>
      </c>
      <c r="C2312" t="s">
        <v>1381</v>
      </c>
      <c r="D2312" s="15">
        <v>1900</v>
      </c>
      <c r="E2312" s="121">
        <v>1</v>
      </c>
      <c r="F2312" t="s">
        <v>439</v>
      </c>
      <c r="G2312" s="121">
        <v>91</v>
      </c>
      <c r="H2312" t="s">
        <v>390</v>
      </c>
      <c r="I2312" t="s">
        <v>489</v>
      </c>
      <c r="J2312" t="s">
        <v>434</v>
      </c>
      <c r="K2312" t="s">
        <v>791</v>
      </c>
      <c r="L2312" s="755">
        <v>2.5</v>
      </c>
      <c r="M2312" t="s">
        <v>771</v>
      </c>
      <c r="N2312" s="680">
        <f t="shared" ca="1" si="157"/>
        <v>0</v>
      </c>
      <c r="O2312" s="680">
        <f t="shared" ca="1" si="157"/>
        <v>0</v>
      </c>
      <c r="P2312" s="680">
        <f t="shared" ca="1" si="157"/>
        <v>0</v>
      </c>
      <c r="Q2312" s="680">
        <f t="shared" ca="1" si="157"/>
        <v>0</v>
      </c>
      <c r="R2312" s="680">
        <f t="shared" ca="1" si="157"/>
        <v>0</v>
      </c>
      <c r="S2312" t="str">
        <f t="shared" si="154"/>
        <v>ASRCMS202202</v>
      </c>
      <c r="T2312" s="957">
        <f t="shared" si="155"/>
        <v>45230</v>
      </c>
      <c r="U2312" t="str">
        <f t="shared" si="156"/>
        <v>Unaudited</v>
      </c>
    </row>
    <row r="2313" spans="1:21" x14ac:dyDescent="0.25">
      <c r="A2313" t="s">
        <v>438</v>
      </c>
      <c r="B2313" t="s">
        <v>1380</v>
      </c>
      <c r="C2313" t="s">
        <v>1381</v>
      </c>
      <c r="D2313" s="15">
        <v>1900</v>
      </c>
      <c r="E2313" s="121">
        <v>1</v>
      </c>
      <c r="F2313" t="s">
        <v>439</v>
      </c>
      <c r="G2313" s="121">
        <v>91</v>
      </c>
      <c r="H2313" t="s">
        <v>390</v>
      </c>
      <c r="I2313" t="s">
        <v>489</v>
      </c>
      <c r="J2313" t="s">
        <v>434</v>
      </c>
      <c r="K2313" t="s">
        <v>791</v>
      </c>
      <c r="L2313" s="755">
        <v>2.6</v>
      </c>
      <c r="M2313" t="s">
        <v>187</v>
      </c>
      <c r="N2313" s="680">
        <f t="shared" ca="1" si="157"/>
        <v>0</v>
      </c>
      <c r="O2313" s="680">
        <f t="shared" ca="1" si="157"/>
        <v>0</v>
      </c>
      <c r="P2313" s="680">
        <f t="shared" ca="1" si="157"/>
        <v>0</v>
      </c>
      <c r="Q2313" s="680">
        <f t="shared" ca="1" si="157"/>
        <v>0</v>
      </c>
      <c r="R2313" s="680">
        <f t="shared" ca="1" si="157"/>
        <v>0</v>
      </c>
      <c r="S2313" t="str">
        <f t="shared" si="154"/>
        <v>ASRCMS202202</v>
      </c>
      <c r="T2313" s="957">
        <f t="shared" si="155"/>
        <v>45230</v>
      </c>
      <c r="U2313" t="str">
        <f t="shared" si="156"/>
        <v>Unaudited</v>
      </c>
    </row>
    <row r="2314" spans="1:21" x14ac:dyDescent="0.25">
      <c r="A2314" t="s">
        <v>438</v>
      </c>
      <c r="B2314" t="s">
        <v>1380</v>
      </c>
      <c r="C2314" t="s">
        <v>1381</v>
      </c>
      <c r="D2314" s="15">
        <v>1900</v>
      </c>
      <c r="E2314" s="121">
        <v>1</v>
      </c>
      <c r="F2314" t="s">
        <v>439</v>
      </c>
      <c r="G2314" s="121">
        <v>91</v>
      </c>
      <c r="H2314" t="s">
        <v>390</v>
      </c>
      <c r="I2314" t="s">
        <v>489</v>
      </c>
      <c r="J2314" t="s">
        <v>434</v>
      </c>
      <c r="K2314" t="s">
        <v>791</v>
      </c>
      <c r="L2314" s="755">
        <v>2.7</v>
      </c>
      <c r="M2314" t="s">
        <v>792</v>
      </c>
      <c r="N2314" s="680">
        <f t="shared" ca="1" si="157"/>
        <v>0</v>
      </c>
      <c r="O2314" s="680">
        <f t="shared" ca="1" si="157"/>
        <v>0</v>
      </c>
      <c r="P2314" s="680">
        <f t="shared" ca="1" si="157"/>
        <v>0</v>
      </c>
      <c r="Q2314" s="680">
        <f t="shared" ca="1" si="157"/>
        <v>0</v>
      </c>
      <c r="R2314" s="680">
        <f t="shared" ca="1" si="157"/>
        <v>0</v>
      </c>
      <c r="S2314" t="str">
        <f t="shared" si="154"/>
        <v>ASRCMS202202</v>
      </c>
      <c r="T2314" s="957">
        <f t="shared" si="155"/>
        <v>45230</v>
      </c>
      <c r="U2314" t="str">
        <f t="shared" si="156"/>
        <v>Unaudited</v>
      </c>
    </row>
    <row r="2315" spans="1:21" x14ac:dyDescent="0.25">
      <c r="A2315" t="s">
        <v>438</v>
      </c>
      <c r="B2315" t="s">
        <v>1380</v>
      </c>
      <c r="C2315" t="s">
        <v>1381</v>
      </c>
      <c r="D2315" s="15">
        <v>1900</v>
      </c>
      <c r="E2315" s="121">
        <v>1</v>
      </c>
      <c r="F2315" t="s">
        <v>439</v>
      </c>
      <c r="G2315" s="121">
        <v>91</v>
      </c>
      <c r="H2315" t="s">
        <v>390</v>
      </c>
      <c r="I2315" t="s">
        <v>489</v>
      </c>
      <c r="J2315" t="s">
        <v>434</v>
      </c>
      <c r="K2315" t="s">
        <v>791</v>
      </c>
      <c r="L2315" s="755">
        <v>2.8</v>
      </c>
      <c r="M2315" t="s">
        <v>793</v>
      </c>
      <c r="N2315" s="680">
        <f t="shared" ca="1" si="157"/>
        <v>0</v>
      </c>
      <c r="O2315" s="680">
        <f t="shared" ca="1" si="157"/>
        <v>0</v>
      </c>
      <c r="P2315" s="680">
        <f t="shared" ca="1" si="157"/>
        <v>0</v>
      </c>
      <c r="Q2315" s="680">
        <f t="shared" ca="1" si="157"/>
        <v>0</v>
      </c>
      <c r="R2315" s="680">
        <f t="shared" ca="1" si="157"/>
        <v>0</v>
      </c>
      <c r="S2315" t="str">
        <f t="shared" si="154"/>
        <v>ASRCMS202202</v>
      </c>
      <c r="T2315" s="957">
        <f t="shared" si="155"/>
        <v>45230</v>
      </c>
      <c r="U2315" t="str">
        <f t="shared" si="156"/>
        <v>Unaudited</v>
      </c>
    </row>
    <row r="2316" spans="1:21" x14ac:dyDescent="0.25">
      <c r="A2316" t="s">
        <v>438</v>
      </c>
      <c r="B2316" t="s">
        <v>1380</v>
      </c>
      <c r="C2316" t="s">
        <v>1381</v>
      </c>
      <c r="D2316" s="15">
        <v>1900</v>
      </c>
      <c r="E2316" s="121">
        <v>1</v>
      </c>
      <c r="F2316" t="s">
        <v>439</v>
      </c>
      <c r="G2316" s="121">
        <v>91</v>
      </c>
      <c r="H2316" t="s">
        <v>390</v>
      </c>
      <c r="I2316" t="s">
        <v>489</v>
      </c>
      <c r="J2316" t="s">
        <v>434</v>
      </c>
      <c r="K2316" t="s">
        <v>791</v>
      </c>
      <c r="L2316" s="755">
        <v>2.9</v>
      </c>
      <c r="M2316" t="s">
        <v>774</v>
      </c>
      <c r="N2316" s="680">
        <f t="shared" ca="1" si="157"/>
        <v>0</v>
      </c>
      <c r="O2316" s="680">
        <f t="shared" ca="1" si="157"/>
        <v>0</v>
      </c>
      <c r="P2316" s="680">
        <f t="shared" ca="1" si="157"/>
        <v>0</v>
      </c>
      <c r="Q2316" s="680">
        <f t="shared" ca="1" si="157"/>
        <v>0</v>
      </c>
      <c r="R2316" s="680">
        <f t="shared" ca="1" si="157"/>
        <v>0</v>
      </c>
      <c r="S2316" t="str">
        <f t="shared" si="154"/>
        <v>ASRCMS202202</v>
      </c>
      <c r="T2316" s="957">
        <f t="shared" si="155"/>
        <v>45230</v>
      </c>
      <c r="U2316" t="str">
        <f t="shared" si="156"/>
        <v>Unaudited</v>
      </c>
    </row>
    <row r="2317" spans="1:21" x14ac:dyDescent="0.25">
      <c r="A2317" t="s">
        <v>438</v>
      </c>
      <c r="B2317" t="s">
        <v>1380</v>
      </c>
      <c r="C2317" t="s">
        <v>1381</v>
      </c>
      <c r="D2317" s="15">
        <v>1900</v>
      </c>
      <c r="E2317" s="121">
        <v>1</v>
      </c>
      <c r="F2317" t="s">
        <v>439</v>
      </c>
      <c r="G2317" s="121">
        <v>91</v>
      </c>
      <c r="H2317" t="s">
        <v>390</v>
      </c>
      <c r="I2317" t="s">
        <v>489</v>
      </c>
      <c r="J2317" t="s">
        <v>434</v>
      </c>
      <c r="K2317" t="s">
        <v>224</v>
      </c>
      <c r="L2317" s="755">
        <v>2.11</v>
      </c>
      <c r="M2317" t="s">
        <v>229</v>
      </c>
      <c r="N2317" s="680">
        <f t="shared" ca="1" si="157"/>
        <v>0</v>
      </c>
      <c r="O2317" s="680">
        <f t="shared" ca="1" si="157"/>
        <v>0</v>
      </c>
      <c r="P2317" s="680">
        <f t="shared" ca="1" si="157"/>
        <v>0</v>
      </c>
      <c r="Q2317" s="680">
        <f t="shared" ca="1" si="157"/>
        <v>0</v>
      </c>
      <c r="R2317" s="680">
        <f t="shared" ca="1" si="157"/>
        <v>0</v>
      </c>
      <c r="S2317" t="str">
        <f t="shared" si="154"/>
        <v>ASRCMS202202</v>
      </c>
      <c r="T2317" s="957">
        <f t="shared" si="155"/>
        <v>45230</v>
      </c>
      <c r="U2317" t="str">
        <f t="shared" si="156"/>
        <v>Unaudited</v>
      </c>
    </row>
    <row r="2318" spans="1:21" x14ac:dyDescent="0.25">
      <c r="A2318" t="s">
        <v>438</v>
      </c>
      <c r="B2318" t="s">
        <v>1380</v>
      </c>
      <c r="C2318" t="s">
        <v>1381</v>
      </c>
      <c r="D2318" s="15">
        <v>1900</v>
      </c>
      <c r="E2318" s="121">
        <v>1</v>
      </c>
      <c r="F2318" t="s">
        <v>439</v>
      </c>
      <c r="G2318" s="121">
        <v>91</v>
      </c>
      <c r="H2318" t="s">
        <v>390</v>
      </c>
      <c r="I2318" t="s">
        <v>489</v>
      </c>
      <c r="J2318" t="s">
        <v>434</v>
      </c>
      <c r="K2318" t="s">
        <v>224</v>
      </c>
      <c r="L2318" s="755">
        <v>2.12</v>
      </c>
      <c r="M2318" t="s">
        <v>555</v>
      </c>
      <c r="N2318" s="680">
        <f t="shared" ca="1" si="157"/>
        <v>0</v>
      </c>
      <c r="O2318" s="680">
        <f t="shared" ca="1" si="157"/>
        <v>0</v>
      </c>
      <c r="P2318" s="680">
        <f t="shared" ca="1" si="157"/>
        <v>0</v>
      </c>
      <c r="Q2318" s="680">
        <f t="shared" ca="1" si="157"/>
        <v>0</v>
      </c>
      <c r="R2318" s="680">
        <f t="shared" ca="1" si="157"/>
        <v>0</v>
      </c>
      <c r="S2318" t="str">
        <f t="shared" si="154"/>
        <v>ASRCMS202202</v>
      </c>
      <c r="T2318" s="957">
        <f t="shared" si="155"/>
        <v>45230</v>
      </c>
      <c r="U2318" t="str">
        <f t="shared" si="156"/>
        <v>Unaudited</v>
      </c>
    </row>
    <row r="2319" spans="1:21" x14ac:dyDescent="0.25">
      <c r="A2319" t="s">
        <v>438</v>
      </c>
      <c r="B2319" t="s">
        <v>1380</v>
      </c>
      <c r="C2319" t="s">
        <v>1381</v>
      </c>
      <c r="D2319" s="15">
        <v>1900</v>
      </c>
      <c r="E2319" s="121">
        <v>1</v>
      </c>
      <c r="F2319" t="s">
        <v>439</v>
      </c>
      <c r="G2319" s="121">
        <v>91</v>
      </c>
      <c r="H2319" t="s">
        <v>390</v>
      </c>
      <c r="I2319" t="s">
        <v>489</v>
      </c>
      <c r="J2319" t="s">
        <v>434</v>
      </c>
      <c r="K2319" t="s">
        <v>224</v>
      </c>
      <c r="L2319" s="755">
        <v>2.13</v>
      </c>
      <c r="M2319" t="s">
        <v>230</v>
      </c>
      <c r="N2319" s="680">
        <f t="shared" ca="1" si="157"/>
        <v>0</v>
      </c>
      <c r="O2319" s="680">
        <f t="shared" ca="1" si="157"/>
        <v>0</v>
      </c>
      <c r="P2319" s="680">
        <f t="shared" ca="1" si="157"/>
        <v>0</v>
      </c>
      <c r="Q2319" s="680">
        <f t="shared" ca="1" si="157"/>
        <v>0</v>
      </c>
      <c r="R2319" s="680">
        <f t="shared" ca="1" si="157"/>
        <v>0</v>
      </c>
      <c r="S2319" t="str">
        <f t="shared" si="154"/>
        <v>ASRCMS202202</v>
      </c>
      <c r="T2319" s="957">
        <f t="shared" si="155"/>
        <v>45230</v>
      </c>
      <c r="U2319" t="str">
        <f t="shared" si="156"/>
        <v>Unaudited</v>
      </c>
    </row>
    <row r="2320" spans="1:21" x14ac:dyDescent="0.25">
      <c r="A2320" t="s">
        <v>438</v>
      </c>
      <c r="B2320" t="s">
        <v>1380</v>
      </c>
      <c r="C2320" t="s">
        <v>1381</v>
      </c>
      <c r="D2320" s="15">
        <v>1900</v>
      </c>
      <c r="E2320" s="121">
        <v>1</v>
      </c>
      <c r="F2320" t="s">
        <v>439</v>
      </c>
      <c r="G2320" s="121">
        <v>91</v>
      </c>
      <c r="H2320" t="s">
        <v>390</v>
      </c>
      <c r="I2320" t="s">
        <v>489</v>
      </c>
      <c r="J2320" t="s">
        <v>434</v>
      </c>
      <c r="K2320" t="s">
        <v>224</v>
      </c>
      <c r="L2320" s="755">
        <v>2.14</v>
      </c>
      <c r="M2320" t="s">
        <v>559</v>
      </c>
      <c r="N2320" s="680">
        <f t="shared" ca="1" si="157"/>
        <v>0</v>
      </c>
      <c r="O2320" s="680">
        <f t="shared" ca="1" si="157"/>
        <v>0</v>
      </c>
      <c r="P2320" s="680">
        <f t="shared" ca="1" si="157"/>
        <v>0</v>
      </c>
      <c r="Q2320" s="680">
        <f t="shared" ca="1" si="157"/>
        <v>0</v>
      </c>
      <c r="R2320" s="680">
        <f t="shared" ca="1" si="157"/>
        <v>0</v>
      </c>
      <c r="S2320" t="str">
        <f t="shared" si="154"/>
        <v>ASRCMS202202</v>
      </c>
      <c r="T2320" s="957">
        <f t="shared" si="155"/>
        <v>45230</v>
      </c>
      <c r="U2320" t="str">
        <f t="shared" si="156"/>
        <v>Unaudited</v>
      </c>
    </row>
    <row r="2321" spans="1:21" x14ac:dyDescent="0.25">
      <c r="A2321" t="s">
        <v>438</v>
      </c>
      <c r="B2321" t="s">
        <v>1380</v>
      </c>
      <c r="C2321" t="s">
        <v>1381</v>
      </c>
      <c r="D2321" s="15">
        <v>1900</v>
      </c>
      <c r="E2321" s="121">
        <v>1</v>
      </c>
      <c r="F2321" t="s">
        <v>439</v>
      </c>
      <c r="G2321" s="121">
        <v>91</v>
      </c>
      <c r="H2321" t="s">
        <v>390</v>
      </c>
      <c r="I2321" t="s">
        <v>489</v>
      </c>
      <c r="J2321" t="s">
        <v>434</v>
      </c>
      <c r="K2321" t="s">
        <v>224</v>
      </c>
      <c r="L2321" s="755">
        <v>2.15</v>
      </c>
      <c r="M2321" t="s">
        <v>20</v>
      </c>
      <c r="N2321" s="680">
        <f t="shared" ca="1" si="157"/>
        <v>0</v>
      </c>
      <c r="O2321" s="680">
        <f t="shared" ca="1" si="157"/>
        <v>0</v>
      </c>
      <c r="P2321" s="680">
        <f t="shared" ca="1" si="157"/>
        <v>0</v>
      </c>
      <c r="Q2321" s="680">
        <f t="shared" ca="1" si="157"/>
        <v>0</v>
      </c>
      <c r="R2321" s="680">
        <f t="shared" ca="1" si="157"/>
        <v>0</v>
      </c>
      <c r="S2321" t="str">
        <f t="shared" si="154"/>
        <v>ASRCMS202202</v>
      </c>
      <c r="T2321" s="957">
        <f t="shared" si="155"/>
        <v>45230</v>
      </c>
      <c r="U2321" t="str">
        <f t="shared" si="156"/>
        <v>Unaudited</v>
      </c>
    </row>
    <row r="2322" spans="1:21" x14ac:dyDescent="0.25">
      <c r="A2322" t="s">
        <v>438</v>
      </c>
      <c r="B2322" t="s">
        <v>1380</v>
      </c>
      <c r="C2322" t="s">
        <v>1381</v>
      </c>
      <c r="D2322" s="15">
        <v>1900</v>
      </c>
      <c r="E2322" s="121">
        <v>1</v>
      </c>
      <c r="F2322" t="s">
        <v>439</v>
      </c>
      <c r="G2322" s="121">
        <v>91</v>
      </c>
      <c r="H2322" t="s">
        <v>390</v>
      </c>
      <c r="I2322" t="s">
        <v>489</v>
      </c>
      <c r="J2322" t="s">
        <v>434</v>
      </c>
      <c r="K2322" t="s">
        <v>224</v>
      </c>
      <c r="L2322" s="755">
        <v>2.16</v>
      </c>
      <c r="M2322" t="s">
        <v>794</v>
      </c>
      <c r="N2322" s="680">
        <f t="shared" ca="1" si="157"/>
        <v>0</v>
      </c>
      <c r="O2322" s="680">
        <f t="shared" ca="1" si="157"/>
        <v>0</v>
      </c>
      <c r="P2322" s="680">
        <f t="shared" ca="1" si="157"/>
        <v>0</v>
      </c>
      <c r="Q2322" s="680">
        <f t="shared" ca="1" si="157"/>
        <v>0</v>
      </c>
      <c r="R2322" s="680">
        <f t="shared" ca="1" si="157"/>
        <v>0</v>
      </c>
      <c r="S2322" t="str">
        <f t="shared" si="154"/>
        <v>ASRCMS202202</v>
      </c>
      <c r="T2322" s="957">
        <f t="shared" si="155"/>
        <v>45230</v>
      </c>
      <c r="U2322" t="str">
        <f t="shared" si="156"/>
        <v>Unaudited</v>
      </c>
    </row>
    <row r="2323" spans="1:21" x14ac:dyDescent="0.25">
      <c r="A2323" t="s">
        <v>438</v>
      </c>
      <c r="B2323" t="s">
        <v>1380</v>
      </c>
      <c r="C2323" t="s">
        <v>1381</v>
      </c>
      <c r="D2323" s="15">
        <v>1900</v>
      </c>
      <c r="E2323" s="121">
        <v>1</v>
      </c>
      <c r="F2323" t="s">
        <v>439</v>
      </c>
      <c r="G2323" s="121">
        <v>91</v>
      </c>
      <c r="H2323" t="s">
        <v>390</v>
      </c>
      <c r="I2323" t="s">
        <v>489</v>
      </c>
      <c r="J2323" t="s">
        <v>434</v>
      </c>
      <c r="K2323" t="s">
        <v>224</v>
      </c>
      <c r="L2323" s="755">
        <v>2.17</v>
      </c>
      <c r="M2323" t="s">
        <v>1047</v>
      </c>
      <c r="N2323" s="680">
        <f t="shared" ca="1" si="157"/>
        <v>0</v>
      </c>
      <c r="O2323" s="680">
        <f t="shared" ca="1" si="157"/>
        <v>0</v>
      </c>
      <c r="P2323" s="680">
        <f t="shared" ca="1" si="157"/>
        <v>0</v>
      </c>
      <c r="Q2323" s="680">
        <f t="shared" ca="1" si="157"/>
        <v>0</v>
      </c>
      <c r="R2323" s="680">
        <f t="shared" ca="1" si="157"/>
        <v>0</v>
      </c>
      <c r="S2323" t="str">
        <f t="shared" si="154"/>
        <v>ASRCMS202202</v>
      </c>
      <c r="T2323" s="957">
        <f t="shared" si="155"/>
        <v>45230</v>
      </c>
      <c r="U2323" t="str">
        <f t="shared" si="156"/>
        <v>Unaudited</v>
      </c>
    </row>
    <row r="2324" spans="1:21" x14ac:dyDescent="0.25">
      <c r="A2324" t="s">
        <v>438</v>
      </c>
      <c r="B2324" t="s">
        <v>1380</v>
      </c>
      <c r="C2324" t="s">
        <v>1381</v>
      </c>
      <c r="D2324" s="15">
        <v>1900</v>
      </c>
      <c r="E2324" s="121">
        <v>1</v>
      </c>
      <c r="F2324" t="s">
        <v>439</v>
      </c>
      <c r="G2324" s="121">
        <v>91</v>
      </c>
      <c r="H2324" t="s">
        <v>390</v>
      </c>
      <c r="I2324" t="s">
        <v>489</v>
      </c>
      <c r="J2324" t="s">
        <v>434</v>
      </c>
      <c r="K2324" t="s">
        <v>224</v>
      </c>
      <c r="L2324" s="755">
        <v>2.1800000000000002</v>
      </c>
      <c r="M2324" t="s">
        <v>651</v>
      </c>
      <c r="N2324" s="680">
        <f t="shared" ca="1" si="157"/>
        <v>0</v>
      </c>
      <c r="O2324" s="680">
        <f t="shared" ca="1" si="157"/>
        <v>0</v>
      </c>
      <c r="P2324" s="680">
        <f t="shared" ca="1" si="157"/>
        <v>0</v>
      </c>
      <c r="Q2324" s="680">
        <f t="shared" ca="1" si="157"/>
        <v>0</v>
      </c>
      <c r="R2324" s="680">
        <f t="shared" ca="1" si="157"/>
        <v>0</v>
      </c>
      <c r="S2324" t="str">
        <f t="shared" si="154"/>
        <v>ASRCMS202202</v>
      </c>
      <c r="T2324" s="957">
        <f t="shared" si="155"/>
        <v>45230</v>
      </c>
      <c r="U2324" t="str">
        <f t="shared" si="156"/>
        <v>Unaudited</v>
      </c>
    </row>
    <row r="2325" spans="1:21" x14ac:dyDescent="0.25">
      <c r="A2325" t="s">
        <v>438</v>
      </c>
      <c r="B2325" t="s">
        <v>1380</v>
      </c>
      <c r="C2325" t="s">
        <v>1381</v>
      </c>
      <c r="D2325" s="15">
        <v>1900</v>
      </c>
      <c r="E2325" s="121">
        <v>1</v>
      </c>
      <c r="F2325" t="s">
        <v>439</v>
      </c>
      <c r="G2325" s="121">
        <v>91</v>
      </c>
      <c r="H2325" t="s">
        <v>390</v>
      </c>
      <c r="I2325" t="s">
        <v>489</v>
      </c>
      <c r="J2325" t="s">
        <v>434</v>
      </c>
      <c r="K2325" t="s">
        <v>224</v>
      </c>
      <c r="L2325" s="755">
        <v>2.19</v>
      </c>
      <c r="M2325" t="s">
        <v>219</v>
      </c>
      <c r="N2325" s="680">
        <f t="shared" ca="1" si="157"/>
        <v>0</v>
      </c>
      <c r="O2325" s="680">
        <f t="shared" ca="1" si="157"/>
        <v>0</v>
      </c>
      <c r="P2325" s="680">
        <f t="shared" ca="1" si="157"/>
        <v>0</v>
      </c>
      <c r="Q2325" s="680">
        <f t="shared" ca="1" si="157"/>
        <v>0</v>
      </c>
      <c r="R2325" s="680">
        <f t="shared" ca="1" si="157"/>
        <v>0</v>
      </c>
      <c r="S2325" t="str">
        <f t="shared" si="154"/>
        <v>ASRCMS202202</v>
      </c>
      <c r="T2325" s="957">
        <f t="shared" si="155"/>
        <v>45230</v>
      </c>
      <c r="U2325" t="str">
        <f t="shared" si="156"/>
        <v>Unaudited</v>
      </c>
    </row>
    <row r="2326" spans="1:21" x14ac:dyDescent="0.25">
      <c r="A2326" t="s">
        <v>438</v>
      </c>
      <c r="B2326" t="s">
        <v>1380</v>
      </c>
      <c r="C2326" t="s">
        <v>1381</v>
      </c>
      <c r="D2326" s="15">
        <v>1900</v>
      </c>
      <c r="E2326" s="121">
        <v>1</v>
      </c>
      <c r="F2326" t="s">
        <v>439</v>
      </c>
      <c r="G2326" s="121">
        <v>91</v>
      </c>
      <c r="H2326" t="s">
        <v>390</v>
      </c>
      <c r="I2326" t="s">
        <v>489</v>
      </c>
      <c r="J2326" t="s">
        <v>434</v>
      </c>
      <c r="K2326" t="s">
        <v>224</v>
      </c>
      <c r="L2326" s="755" t="s">
        <v>700</v>
      </c>
      <c r="M2326" t="s">
        <v>231</v>
      </c>
      <c r="N2326" s="680">
        <f t="shared" ca="1" si="157"/>
        <v>0</v>
      </c>
      <c r="O2326" s="680">
        <f t="shared" ca="1" si="157"/>
        <v>0</v>
      </c>
      <c r="P2326" s="680">
        <f t="shared" ca="1" si="157"/>
        <v>0</v>
      </c>
      <c r="Q2326" s="680">
        <f t="shared" ca="1" si="157"/>
        <v>0</v>
      </c>
      <c r="R2326" s="680">
        <f t="shared" ca="1" si="157"/>
        <v>0</v>
      </c>
      <c r="S2326" t="str">
        <f t="shared" si="154"/>
        <v>ASRCMS202202</v>
      </c>
      <c r="T2326" s="957">
        <f t="shared" si="155"/>
        <v>45230</v>
      </c>
      <c r="U2326" t="str">
        <f t="shared" si="156"/>
        <v>Unaudited</v>
      </c>
    </row>
    <row r="2327" spans="1:21" x14ac:dyDescent="0.25">
      <c r="A2327" t="s">
        <v>438</v>
      </c>
      <c r="B2327" t="s">
        <v>1380</v>
      </c>
      <c r="C2327" t="s">
        <v>1381</v>
      </c>
      <c r="D2327" s="15">
        <v>1900</v>
      </c>
      <c r="E2327" s="121">
        <v>1</v>
      </c>
      <c r="F2327" t="s">
        <v>439</v>
      </c>
      <c r="G2327" s="121">
        <v>91</v>
      </c>
      <c r="H2327" t="s">
        <v>390</v>
      </c>
      <c r="I2327" t="s">
        <v>489</v>
      </c>
      <c r="J2327" t="s">
        <v>434</v>
      </c>
      <c r="K2327" t="s">
        <v>224</v>
      </c>
      <c r="L2327" s="755">
        <v>2.21</v>
      </c>
      <c r="M2327" t="s">
        <v>467</v>
      </c>
      <c r="N2327" s="680">
        <f t="shared" ca="1" si="157"/>
        <v>0</v>
      </c>
      <c r="O2327" s="680">
        <f t="shared" ca="1" si="157"/>
        <v>0</v>
      </c>
      <c r="P2327" s="680">
        <f t="shared" ca="1" si="157"/>
        <v>0</v>
      </c>
      <c r="Q2327" s="680">
        <f t="shared" ca="1" si="157"/>
        <v>0</v>
      </c>
      <c r="R2327" s="680">
        <f t="shared" ca="1" si="157"/>
        <v>0</v>
      </c>
      <c r="S2327" t="str">
        <f t="shared" si="154"/>
        <v>ASRCMS202202</v>
      </c>
      <c r="T2327" s="957">
        <f t="shared" si="155"/>
        <v>45230</v>
      </c>
      <c r="U2327" t="str">
        <f t="shared" si="156"/>
        <v>Unaudited</v>
      </c>
    </row>
    <row r="2328" spans="1:21" x14ac:dyDescent="0.25">
      <c r="A2328" t="s">
        <v>438</v>
      </c>
      <c r="B2328" t="s">
        <v>1380</v>
      </c>
      <c r="C2328" t="s">
        <v>1381</v>
      </c>
      <c r="D2328" s="15">
        <v>1900</v>
      </c>
      <c r="E2328" s="121">
        <v>1</v>
      </c>
      <c r="F2328" t="s">
        <v>439</v>
      </c>
      <c r="G2328" s="121">
        <v>91</v>
      </c>
      <c r="H2328" t="s">
        <v>390</v>
      </c>
      <c r="I2328" t="s">
        <v>489</v>
      </c>
      <c r="J2328" t="s">
        <v>434</v>
      </c>
      <c r="K2328" t="s">
        <v>6</v>
      </c>
      <c r="L2328" s="755" t="s">
        <v>70</v>
      </c>
      <c r="M2328" t="s">
        <v>189</v>
      </c>
      <c r="N2328" s="680">
        <f t="shared" ca="1" si="157"/>
        <v>0</v>
      </c>
      <c r="O2328" s="680">
        <f t="shared" ca="1" si="157"/>
        <v>0</v>
      </c>
      <c r="P2328" s="680">
        <f t="shared" ca="1" si="157"/>
        <v>0</v>
      </c>
      <c r="Q2328" s="680">
        <f t="shared" ca="1" si="157"/>
        <v>0</v>
      </c>
      <c r="R2328" s="680">
        <f t="shared" ca="1" si="157"/>
        <v>0</v>
      </c>
      <c r="S2328" t="str">
        <f t="shared" si="154"/>
        <v>ASRCMS202202</v>
      </c>
      <c r="T2328" s="957">
        <f t="shared" si="155"/>
        <v>45230</v>
      </c>
      <c r="U2328" t="str">
        <f t="shared" si="156"/>
        <v>Unaudited</v>
      </c>
    </row>
    <row r="2329" spans="1:21" x14ac:dyDescent="0.25">
      <c r="A2329" t="s">
        <v>438</v>
      </c>
      <c r="B2329" t="s">
        <v>1380</v>
      </c>
      <c r="C2329" t="s">
        <v>1381</v>
      </c>
      <c r="D2329" s="15">
        <v>1900</v>
      </c>
      <c r="E2329" s="121">
        <v>1</v>
      </c>
      <c r="F2329" t="s">
        <v>439</v>
      </c>
      <c r="G2329" s="121">
        <v>91</v>
      </c>
      <c r="H2329" t="s">
        <v>390</v>
      </c>
      <c r="I2329" t="s">
        <v>489</v>
      </c>
      <c r="J2329" t="s">
        <v>434</v>
      </c>
      <c r="K2329" t="s">
        <v>6</v>
      </c>
      <c r="L2329" s="755" t="s">
        <v>71</v>
      </c>
      <c r="M2329" t="s">
        <v>232</v>
      </c>
      <c r="N2329" s="680">
        <f t="shared" ca="1" si="157"/>
        <v>0</v>
      </c>
      <c r="O2329" s="680">
        <f t="shared" ca="1" si="157"/>
        <v>0</v>
      </c>
      <c r="P2329" s="680">
        <f t="shared" ca="1" si="157"/>
        <v>0</v>
      </c>
      <c r="Q2329" s="680">
        <f t="shared" ca="1" si="157"/>
        <v>0</v>
      </c>
      <c r="R2329" s="680">
        <f t="shared" ca="1" si="157"/>
        <v>0</v>
      </c>
      <c r="S2329" t="str">
        <f t="shared" si="154"/>
        <v>ASRCMS202202</v>
      </c>
      <c r="T2329" s="957">
        <f t="shared" si="155"/>
        <v>45230</v>
      </c>
      <c r="U2329" t="str">
        <f t="shared" si="156"/>
        <v>Unaudited</v>
      </c>
    </row>
    <row r="2330" spans="1:21" x14ac:dyDescent="0.25">
      <c r="A2330" t="s">
        <v>438</v>
      </c>
      <c r="B2330" t="s">
        <v>1380</v>
      </c>
      <c r="C2330" t="s">
        <v>1381</v>
      </c>
      <c r="D2330" s="15">
        <v>1900</v>
      </c>
      <c r="E2330" s="121">
        <v>1</v>
      </c>
      <c r="F2330" t="s">
        <v>439</v>
      </c>
      <c r="G2330" s="121">
        <v>91</v>
      </c>
      <c r="H2330" t="s">
        <v>390</v>
      </c>
      <c r="I2330" t="s">
        <v>489</v>
      </c>
      <c r="J2330" t="s">
        <v>434</v>
      </c>
      <c r="K2330" t="s">
        <v>6</v>
      </c>
      <c r="L2330" s="755" t="s">
        <v>72</v>
      </c>
      <c r="M2330" t="s">
        <v>165</v>
      </c>
      <c r="N2330" s="680">
        <f t="shared" ca="1" si="157"/>
        <v>0</v>
      </c>
      <c r="O2330" s="680">
        <f t="shared" ca="1" si="157"/>
        <v>0</v>
      </c>
      <c r="P2330" s="680">
        <f t="shared" ca="1" si="157"/>
        <v>0</v>
      </c>
      <c r="Q2330" s="680">
        <f t="shared" ca="1" si="157"/>
        <v>0</v>
      </c>
      <c r="R2330" s="680">
        <f t="shared" ca="1" si="157"/>
        <v>0</v>
      </c>
      <c r="S2330" t="str">
        <f t="shared" si="154"/>
        <v>ASRCMS202202</v>
      </c>
      <c r="T2330" s="957">
        <f t="shared" si="155"/>
        <v>45230</v>
      </c>
      <c r="U2330" t="str">
        <f t="shared" si="156"/>
        <v>Unaudited</v>
      </c>
    </row>
    <row r="2331" spans="1:21" x14ac:dyDescent="0.25">
      <c r="A2331" t="s">
        <v>438</v>
      </c>
      <c r="B2331" t="s">
        <v>1380</v>
      </c>
      <c r="C2331" t="s">
        <v>1381</v>
      </c>
      <c r="D2331" s="15">
        <v>1900</v>
      </c>
      <c r="E2331" s="121">
        <v>1</v>
      </c>
      <c r="F2331" t="s">
        <v>439</v>
      </c>
      <c r="G2331" s="121">
        <v>91</v>
      </c>
      <c r="H2331" t="s">
        <v>390</v>
      </c>
      <c r="I2331" t="s">
        <v>489</v>
      </c>
      <c r="J2331" t="s">
        <v>434</v>
      </c>
      <c r="K2331" t="s">
        <v>6</v>
      </c>
      <c r="L2331" s="755">
        <v>3.4</v>
      </c>
      <c r="M2331" t="s">
        <v>462</v>
      </c>
      <c r="N2331" s="680">
        <f t="shared" ca="1" si="157"/>
        <v>0</v>
      </c>
      <c r="O2331" s="680">
        <f t="shared" ca="1" si="157"/>
        <v>0</v>
      </c>
      <c r="P2331" s="680">
        <f t="shared" ca="1" si="157"/>
        <v>0</v>
      </c>
      <c r="Q2331" s="680">
        <f t="shared" ca="1" si="157"/>
        <v>0</v>
      </c>
      <c r="R2331" s="680">
        <f t="shared" ca="1" si="157"/>
        <v>0</v>
      </c>
      <c r="S2331" t="str">
        <f t="shared" si="154"/>
        <v>ASRCMS202202</v>
      </c>
      <c r="T2331" s="957">
        <f t="shared" si="155"/>
        <v>45230</v>
      </c>
      <c r="U2331" t="str">
        <f t="shared" si="156"/>
        <v>Unaudited</v>
      </c>
    </row>
    <row r="2332" spans="1:21" x14ac:dyDescent="0.25">
      <c r="A2332" t="s">
        <v>438</v>
      </c>
      <c r="B2332" t="s">
        <v>1380</v>
      </c>
      <c r="C2332" t="s">
        <v>1381</v>
      </c>
      <c r="D2332" s="15">
        <v>1900</v>
      </c>
      <c r="E2332" s="121">
        <v>1</v>
      </c>
      <c r="F2332" t="s">
        <v>439</v>
      </c>
      <c r="G2332" s="121">
        <v>91</v>
      </c>
      <c r="H2332" t="s">
        <v>390</v>
      </c>
      <c r="I2332" t="s">
        <v>489</v>
      </c>
      <c r="J2332" t="s">
        <v>434</v>
      </c>
      <c r="K2332" t="s">
        <v>435</v>
      </c>
      <c r="L2332" s="755">
        <v>4.5</v>
      </c>
      <c r="M2332" t="s">
        <v>32</v>
      </c>
      <c r="N2332" s="680">
        <f t="shared" ca="1" si="157"/>
        <v>0</v>
      </c>
      <c r="O2332" s="680">
        <f t="shared" ca="1" si="157"/>
        <v>0</v>
      </c>
      <c r="P2332" s="680">
        <f t="shared" ca="1" si="157"/>
        <v>0</v>
      </c>
      <c r="Q2332" s="680">
        <f t="shared" ca="1" si="157"/>
        <v>0</v>
      </c>
      <c r="R2332" s="680">
        <f t="shared" ca="1" si="157"/>
        <v>0</v>
      </c>
      <c r="S2332" t="str">
        <f t="shared" si="154"/>
        <v>ASRCMS202202</v>
      </c>
      <c r="T2332" s="957">
        <f t="shared" si="155"/>
        <v>45230</v>
      </c>
      <c r="U2332" t="str">
        <f t="shared" si="156"/>
        <v>Unaudited</v>
      </c>
    </row>
    <row r="2333" spans="1:21" x14ac:dyDescent="0.25">
      <c r="A2333" t="s">
        <v>438</v>
      </c>
      <c r="B2333" t="s">
        <v>1380</v>
      </c>
      <c r="C2333" t="s">
        <v>1381</v>
      </c>
      <c r="D2333" s="15">
        <v>1900</v>
      </c>
      <c r="E2333" s="121">
        <v>1</v>
      </c>
      <c r="F2333" t="s">
        <v>439</v>
      </c>
      <c r="G2333" s="121">
        <v>91</v>
      </c>
      <c r="H2333" t="s">
        <v>390</v>
      </c>
      <c r="I2333" t="s">
        <v>489</v>
      </c>
      <c r="J2333" t="s">
        <v>434</v>
      </c>
      <c r="K2333" t="s">
        <v>435</v>
      </c>
      <c r="L2333" s="755" t="s">
        <v>939</v>
      </c>
      <c r="M2333" t="s">
        <v>930</v>
      </c>
      <c r="N2333" s="680">
        <f t="shared" ca="1" si="157"/>
        <v>0</v>
      </c>
      <c r="O2333" s="680">
        <f t="shared" ca="1" si="157"/>
        <v>0</v>
      </c>
      <c r="P2333" s="680">
        <f t="shared" ca="1" si="157"/>
        <v>0</v>
      </c>
      <c r="Q2333" s="680">
        <f t="shared" ca="1" si="157"/>
        <v>0</v>
      </c>
      <c r="R2333" s="680">
        <f t="shared" ca="1" si="157"/>
        <v>0</v>
      </c>
      <c r="S2333" t="str">
        <f t="shared" si="154"/>
        <v>ASRCMS202202</v>
      </c>
      <c r="T2333" s="957">
        <f t="shared" si="155"/>
        <v>45230</v>
      </c>
      <c r="U2333" t="str">
        <f t="shared" si="156"/>
        <v>Unaudited</v>
      </c>
    </row>
    <row r="2334" spans="1:21" x14ac:dyDescent="0.25">
      <c r="A2334" t="s">
        <v>438</v>
      </c>
      <c r="B2334" t="s">
        <v>1380</v>
      </c>
      <c r="C2334" t="s">
        <v>1381</v>
      </c>
      <c r="D2334" s="15">
        <v>1900</v>
      </c>
      <c r="E2334" s="121">
        <v>1</v>
      </c>
      <c r="F2334" t="s">
        <v>439</v>
      </c>
      <c r="G2334" s="121">
        <v>91</v>
      </c>
      <c r="H2334" t="s">
        <v>390</v>
      </c>
      <c r="I2334" t="s">
        <v>489</v>
      </c>
      <c r="J2334" t="s">
        <v>434</v>
      </c>
      <c r="K2334" t="s">
        <v>435</v>
      </c>
      <c r="L2334" s="755" t="s">
        <v>194</v>
      </c>
      <c r="M2334" t="s">
        <v>40</v>
      </c>
      <c r="N2334" s="680">
        <f t="shared" ca="1" si="157"/>
        <v>0</v>
      </c>
      <c r="O2334" s="680">
        <f t="shared" ca="1" si="157"/>
        <v>0</v>
      </c>
      <c r="P2334" s="680">
        <f t="shared" ca="1" si="157"/>
        <v>0</v>
      </c>
      <c r="Q2334" s="680">
        <f t="shared" ca="1" si="157"/>
        <v>0</v>
      </c>
      <c r="R2334" s="680">
        <f t="shared" ca="1" si="157"/>
        <v>0</v>
      </c>
      <c r="S2334" t="str">
        <f t="shared" si="154"/>
        <v>ASRCMS202202</v>
      </c>
      <c r="T2334" s="957">
        <f t="shared" si="155"/>
        <v>45230</v>
      </c>
      <c r="U2334" t="str">
        <f t="shared" si="156"/>
        <v>Unaudited</v>
      </c>
    </row>
    <row r="2335" spans="1:21" x14ac:dyDescent="0.25">
      <c r="A2335" t="s">
        <v>438</v>
      </c>
      <c r="B2335" t="s">
        <v>1380</v>
      </c>
      <c r="C2335" t="s">
        <v>1381</v>
      </c>
      <c r="D2335" s="15">
        <v>1900</v>
      </c>
      <c r="E2335" s="121">
        <v>1</v>
      </c>
      <c r="F2335" t="s">
        <v>439</v>
      </c>
      <c r="G2335" s="121">
        <v>91</v>
      </c>
      <c r="H2335" t="s">
        <v>390</v>
      </c>
      <c r="I2335" t="s">
        <v>489</v>
      </c>
      <c r="J2335" t="s">
        <v>434</v>
      </c>
      <c r="K2335" t="s">
        <v>435</v>
      </c>
      <c r="L2335" s="755" t="s">
        <v>193</v>
      </c>
      <c r="M2335" t="s">
        <v>330</v>
      </c>
      <c r="N2335" s="680">
        <f t="shared" ca="1" si="157"/>
        <v>0</v>
      </c>
      <c r="O2335" s="680">
        <f t="shared" ca="1" si="157"/>
        <v>0</v>
      </c>
      <c r="P2335" s="680">
        <f t="shared" ca="1" si="157"/>
        <v>0</v>
      </c>
      <c r="Q2335" s="680">
        <f t="shared" ca="1" si="157"/>
        <v>0</v>
      </c>
      <c r="R2335" s="680">
        <f t="shared" ca="1" si="157"/>
        <v>0</v>
      </c>
      <c r="S2335" t="str">
        <f t="shared" si="154"/>
        <v>ASRCMS202202</v>
      </c>
      <c r="T2335" s="957">
        <f t="shared" si="155"/>
        <v>45230</v>
      </c>
      <c r="U2335" t="str">
        <f t="shared" si="156"/>
        <v>Unaudited</v>
      </c>
    </row>
    <row r="2336" spans="1:21" x14ac:dyDescent="0.25">
      <c r="A2336" t="s">
        <v>438</v>
      </c>
      <c r="B2336" t="s">
        <v>1380</v>
      </c>
      <c r="C2336" t="s">
        <v>1381</v>
      </c>
      <c r="D2336" s="15">
        <v>1900</v>
      </c>
      <c r="E2336" s="121">
        <v>1</v>
      </c>
      <c r="F2336" t="s">
        <v>439</v>
      </c>
      <c r="G2336" s="121">
        <v>91</v>
      </c>
      <c r="H2336" t="s">
        <v>390</v>
      </c>
      <c r="I2336" t="s">
        <v>489</v>
      </c>
      <c r="J2336" t="s">
        <v>451</v>
      </c>
      <c r="K2336" t="s">
        <v>436</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ASRCMS202202</v>
      </c>
      <c r="T2336" s="957">
        <f t="shared" si="155"/>
        <v>45230</v>
      </c>
      <c r="U2336" t="str">
        <f t="shared" si="156"/>
        <v>Unaudited</v>
      </c>
    </row>
    <row r="2337" spans="1:21" x14ac:dyDescent="0.25">
      <c r="A2337" t="s">
        <v>438</v>
      </c>
      <c r="B2337" t="s">
        <v>1380</v>
      </c>
      <c r="C2337" t="s">
        <v>1381</v>
      </c>
      <c r="D2337" s="15">
        <v>1900</v>
      </c>
      <c r="E2337" s="121">
        <v>1</v>
      </c>
      <c r="F2337" t="s">
        <v>439</v>
      </c>
      <c r="G2337" s="121">
        <v>91</v>
      </c>
      <c r="H2337" t="s">
        <v>390</v>
      </c>
      <c r="I2337" t="s">
        <v>489</v>
      </c>
      <c r="J2337" t="s">
        <v>451</v>
      </c>
      <c r="K2337" t="s">
        <v>436</v>
      </c>
      <c r="L2337" s="755" t="s">
        <v>80</v>
      </c>
      <c r="M2337" t="s">
        <v>98</v>
      </c>
      <c r="N2337" s="680">
        <f t="shared" ca="1" si="157"/>
        <v>0</v>
      </c>
      <c r="O2337" s="680">
        <f t="shared" ca="1" si="157"/>
        <v>0</v>
      </c>
      <c r="P2337" s="680">
        <f t="shared" ca="1" si="157"/>
        <v>0</v>
      </c>
      <c r="Q2337" s="680">
        <f t="shared" ca="1" si="157"/>
        <v>0</v>
      </c>
      <c r="R2337" s="680">
        <f t="shared" ca="1" si="157"/>
        <v>0</v>
      </c>
      <c r="S2337" t="str">
        <f t="shared" si="154"/>
        <v>ASRCMS202202</v>
      </c>
      <c r="T2337" s="957">
        <f t="shared" si="155"/>
        <v>45230</v>
      </c>
      <c r="U2337" t="str">
        <f t="shared" si="156"/>
        <v>Unaudited</v>
      </c>
    </row>
    <row r="2338" spans="1:21" x14ac:dyDescent="0.25">
      <c r="A2338" t="s">
        <v>438</v>
      </c>
      <c r="B2338" t="s">
        <v>1380</v>
      </c>
      <c r="C2338" t="s">
        <v>1381</v>
      </c>
      <c r="D2338" s="15">
        <v>1900</v>
      </c>
      <c r="E2338" s="121">
        <v>1</v>
      </c>
      <c r="F2338" t="s">
        <v>439</v>
      </c>
      <c r="G2338" s="121">
        <v>91</v>
      </c>
      <c r="H2338" t="s">
        <v>390</v>
      </c>
      <c r="I2338" t="s">
        <v>489</v>
      </c>
      <c r="J2338" t="s">
        <v>451</v>
      </c>
      <c r="K2338" t="s">
        <v>436</v>
      </c>
      <c r="L2338" s="755" t="s">
        <v>81</v>
      </c>
      <c r="M2338" t="s">
        <v>99</v>
      </c>
      <c r="N2338" s="680">
        <f t="shared" ca="1" si="157"/>
        <v>0</v>
      </c>
      <c r="O2338" s="680">
        <f t="shared" ca="1" si="157"/>
        <v>0</v>
      </c>
      <c r="P2338" s="680">
        <f t="shared" ca="1" si="157"/>
        <v>0</v>
      </c>
      <c r="Q2338" s="680">
        <f t="shared" ca="1" si="157"/>
        <v>0</v>
      </c>
      <c r="R2338" s="680">
        <f t="shared" ca="1" si="157"/>
        <v>0</v>
      </c>
      <c r="S2338" t="str">
        <f t="shared" si="154"/>
        <v>ASRCMS202202</v>
      </c>
      <c r="T2338" s="957">
        <f t="shared" si="155"/>
        <v>45230</v>
      </c>
      <c r="U2338" t="str">
        <f t="shared" si="156"/>
        <v>Unaudited</v>
      </c>
    </row>
    <row r="2339" spans="1:21" x14ac:dyDescent="0.25">
      <c r="A2339" t="s">
        <v>438</v>
      </c>
      <c r="B2339" t="s">
        <v>1380</v>
      </c>
      <c r="C2339" t="s">
        <v>1381</v>
      </c>
      <c r="D2339" s="15">
        <v>1900</v>
      </c>
      <c r="E2339" s="121">
        <v>1</v>
      </c>
      <c r="F2339" t="s">
        <v>439</v>
      </c>
      <c r="G2339" s="121">
        <v>91</v>
      </c>
      <c r="H2339" t="s">
        <v>390</v>
      </c>
      <c r="I2339" t="s">
        <v>489</v>
      </c>
      <c r="J2339" t="s">
        <v>451</v>
      </c>
      <c r="K2339" t="s">
        <v>436</v>
      </c>
      <c r="L2339" s="755" t="s">
        <v>82</v>
      </c>
      <c r="M2339" t="s">
        <v>100</v>
      </c>
      <c r="N2339" s="680">
        <f t="shared" ca="1" si="157"/>
        <v>0</v>
      </c>
      <c r="O2339" s="680">
        <f t="shared" ca="1" si="157"/>
        <v>0</v>
      </c>
      <c r="P2339" s="680">
        <f t="shared" ca="1" si="157"/>
        <v>0</v>
      </c>
      <c r="Q2339" s="680">
        <f t="shared" ca="1" si="157"/>
        <v>0</v>
      </c>
      <c r="R2339" s="680">
        <f t="shared" ca="1" si="157"/>
        <v>0</v>
      </c>
      <c r="S2339" t="str">
        <f t="shared" si="154"/>
        <v>ASRCMS202202</v>
      </c>
      <c r="T2339" s="957">
        <f t="shared" si="155"/>
        <v>45230</v>
      </c>
      <c r="U2339" t="str">
        <f t="shared" si="156"/>
        <v>Unaudited</v>
      </c>
    </row>
    <row r="2340" spans="1:21" x14ac:dyDescent="0.25">
      <c r="A2340" t="s">
        <v>438</v>
      </c>
      <c r="B2340" t="s">
        <v>1380</v>
      </c>
      <c r="C2340" t="s">
        <v>1381</v>
      </c>
      <c r="D2340" s="15">
        <v>1900</v>
      </c>
      <c r="E2340" s="121">
        <v>1</v>
      </c>
      <c r="F2340" t="s">
        <v>439</v>
      </c>
      <c r="G2340" s="121">
        <v>91</v>
      </c>
      <c r="H2340" t="s">
        <v>390</v>
      </c>
      <c r="I2340" t="s">
        <v>489</v>
      </c>
      <c r="J2340" t="s">
        <v>451</v>
      </c>
      <c r="K2340" t="s">
        <v>436</v>
      </c>
      <c r="L2340" s="755" t="s">
        <v>217</v>
      </c>
      <c r="M2340" t="s">
        <v>101</v>
      </c>
      <c r="N2340" s="680">
        <f t="shared" ca="1" si="157"/>
        <v>0</v>
      </c>
      <c r="O2340" s="680">
        <f t="shared" ca="1" si="157"/>
        <v>0</v>
      </c>
      <c r="P2340" s="680">
        <f t="shared" ca="1" si="157"/>
        <v>0</v>
      </c>
      <c r="Q2340" s="680">
        <f t="shared" ca="1" si="157"/>
        <v>0</v>
      </c>
      <c r="R2340" s="680">
        <f t="shared" ca="1" si="157"/>
        <v>0</v>
      </c>
      <c r="S2340" t="str">
        <f t="shared" si="154"/>
        <v>ASRCMS202202</v>
      </c>
      <c r="T2340" s="957">
        <f t="shared" si="155"/>
        <v>45230</v>
      </c>
      <c r="U2340" t="str">
        <f t="shared" si="156"/>
        <v>Unaudited</v>
      </c>
    </row>
    <row r="2341" spans="1:21" x14ac:dyDescent="0.25">
      <c r="A2341" t="s">
        <v>438</v>
      </c>
      <c r="B2341" t="s">
        <v>1380</v>
      </c>
      <c r="C2341" t="s">
        <v>1381</v>
      </c>
      <c r="D2341" s="15">
        <v>1900</v>
      </c>
      <c r="E2341" s="121">
        <v>1</v>
      </c>
      <c r="F2341" t="s">
        <v>439</v>
      </c>
      <c r="G2341" s="121">
        <v>91</v>
      </c>
      <c r="H2341" t="s">
        <v>390</v>
      </c>
      <c r="I2341" t="s">
        <v>489</v>
      </c>
      <c r="J2341" t="s">
        <v>451</v>
      </c>
      <c r="K2341" t="s">
        <v>436</v>
      </c>
      <c r="L2341" s="755" t="s">
        <v>216</v>
      </c>
      <c r="M2341" t="s">
        <v>28</v>
      </c>
      <c r="N2341" s="680">
        <f t="shared" ca="1" si="157"/>
        <v>0</v>
      </c>
      <c r="O2341" s="680">
        <f t="shared" ca="1" si="157"/>
        <v>0</v>
      </c>
      <c r="P2341" s="680">
        <f t="shared" ca="1" si="157"/>
        <v>0</v>
      </c>
      <c r="Q2341" s="680">
        <f t="shared" ca="1" si="157"/>
        <v>0</v>
      </c>
      <c r="R2341" s="680">
        <f t="shared" ca="1" si="157"/>
        <v>0</v>
      </c>
      <c r="S2341" t="str">
        <f t="shared" si="154"/>
        <v>ASRCMS202202</v>
      </c>
      <c r="T2341" s="957">
        <f t="shared" si="155"/>
        <v>45230</v>
      </c>
      <c r="U2341" t="str">
        <f t="shared" si="156"/>
        <v>Unaudited</v>
      </c>
    </row>
    <row r="2342" spans="1:21" x14ac:dyDescent="0.25">
      <c r="A2342" t="s">
        <v>438</v>
      </c>
      <c r="B2342" t="s">
        <v>1380</v>
      </c>
      <c r="C2342" t="s">
        <v>1381</v>
      </c>
      <c r="D2342" s="15">
        <v>1900</v>
      </c>
      <c r="E2342" s="121">
        <v>1</v>
      </c>
      <c r="F2342" t="s">
        <v>439</v>
      </c>
      <c r="G2342" s="121">
        <v>91</v>
      </c>
      <c r="H2342" t="s">
        <v>390</v>
      </c>
      <c r="I2342" t="s">
        <v>489</v>
      </c>
      <c r="J2342" t="s">
        <v>437</v>
      </c>
      <c r="K2342" t="s">
        <v>437</v>
      </c>
      <c r="L2342" s="755" t="s">
        <v>84</v>
      </c>
      <c r="M2342" t="s">
        <v>328</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ASRCMS202202</v>
      </c>
      <c r="T2342" s="957">
        <f t="shared" si="155"/>
        <v>45230</v>
      </c>
      <c r="U2342" t="str">
        <f t="shared" si="156"/>
        <v>Unaudited</v>
      </c>
    </row>
    <row r="2343" spans="1:21" x14ac:dyDescent="0.25">
      <c r="A2343" t="s">
        <v>438</v>
      </c>
      <c r="B2343" t="s">
        <v>1380</v>
      </c>
      <c r="C2343" t="s">
        <v>1381</v>
      </c>
      <c r="D2343" s="15">
        <v>1900</v>
      </c>
      <c r="E2343" s="121">
        <v>1</v>
      </c>
      <c r="F2343" t="s">
        <v>439</v>
      </c>
      <c r="G2343" s="121">
        <v>91</v>
      </c>
      <c r="H2343" t="s">
        <v>390</v>
      </c>
      <c r="I2343" t="s">
        <v>489</v>
      </c>
      <c r="J2343" t="s">
        <v>437</v>
      </c>
      <c r="K2343" t="s">
        <v>437</v>
      </c>
      <c r="L2343" s="755" t="s">
        <v>85</v>
      </c>
      <c r="M2343" t="s">
        <v>326</v>
      </c>
      <c r="N2343" s="680">
        <f t="shared" ca="1" si="158"/>
        <v>0</v>
      </c>
      <c r="O2343" s="680">
        <f t="shared" ca="1" si="158"/>
        <v>0</v>
      </c>
      <c r="P2343" s="680">
        <f t="shared" ca="1" si="158"/>
        <v>0</v>
      </c>
      <c r="Q2343" s="680">
        <f t="shared" ca="1" si="158"/>
        <v>0</v>
      </c>
      <c r="R2343" s="680">
        <f t="shared" ca="1" si="158"/>
        <v>0</v>
      </c>
      <c r="S2343" t="str">
        <f t="shared" si="154"/>
        <v>ASRCMS202202</v>
      </c>
      <c r="T2343" s="957">
        <f t="shared" si="155"/>
        <v>45230</v>
      </c>
      <c r="U2343" t="str">
        <f t="shared" si="156"/>
        <v>Unaudited</v>
      </c>
    </row>
    <row r="2344" spans="1:21" x14ac:dyDescent="0.25">
      <c r="A2344" t="s">
        <v>438</v>
      </c>
      <c r="B2344" t="s">
        <v>1380</v>
      </c>
      <c r="C2344" t="s">
        <v>1381</v>
      </c>
      <c r="D2344" s="15">
        <v>1900</v>
      </c>
      <c r="E2344" s="121">
        <v>1</v>
      </c>
      <c r="F2344" t="s">
        <v>439</v>
      </c>
      <c r="G2344" s="121">
        <v>91</v>
      </c>
      <c r="H2344" t="s">
        <v>390</v>
      </c>
      <c r="I2344" t="s">
        <v>489</v>
      </c>
      <c r="J2344" t="s">
        <v>437</v>
      </c>
      <c r="K2344" t="s">
        <v>437</v>
      </c>
      <c r="L2344" s="755" t="s">
        <v>86</v>
      </c>
      <c r="M2344" t="s">
        <v>495</v>
      </c>
      <c r="N2344" s="680">
        <f t="shared" ca="1" si="158"/>
        <v>0</v>
      </c>
      <c r="O2344" s="680">
        <f t="shared" ca="1" si="158"/>
        <v>0</v>
      </c>
      <c r="P2344" s="680">
        <f t="shared" ca="1" si="158"/>
        <v>0</v>
      </c>
      <c r="Q2344" s="680">
        <f t="shared" ca="1" si="158"/>
        <v>0</v>
      </c>
      <c r="R2344" s="680">
        <f t="shared" ca="1" si="158"/>
        <v>0</v>
      </c>
      <c r="S2344" t="str">
        <f t="shared" si="154"/>
        <v>ASRCMS202202</v>
      </c>
      <c r="T2344" s="957">
        <f t="shared" si="155"/>
        <v>45230</v>
      </c>
      <c r="U2344" t="str">
        <f t="shared" si="156"/>
        <v>Unaudited</v>
      </c>
    </row>
    <row r="2345" spans="1:21" x14ac:dyDescent="0.25">
      <c r="A2345" t="s">
        <v>438</v>
      </c>
      <c r="B2345" t="s">
        <v>1380</v>
      </c>
      <c r="C2345" t="s">
        <v>1381</v>
      </c>
      <c r="D2345" s="15">
        <v>1900</v>
      </c>
      <c r="E2345" s="121">
        <v>1</v>
      </c>
      <c r="F2345" t="s">
        <v>439</v>
      </c>
      <c r="G2345" s="121">
        <v>91</v>
      </c>
      <c r="H2345" t="s">
        <v>390</v>
      </c>
      <c r="I2345" t="s">
        <v>489</v>
      </c>
      <c r="J2345" t="s">
        <v>437</v>
      </c>
      <c r="K2345" t="s">
        <v>437</v>
      </c>
      <c r="L2345" s="755" t="s">
        <v>87</v>
      </c>
      <c r="M2345" t="s">
        <v>496</v>
      </c>
      <c r="N2345" s="680">
        <f t="shared" ca="1" si="158"/>
        <v>0</v>
      </c>
      <c r="O2345" s="680">
        <f t="shared" ca="1" si="158"/>
        <v>0</v>
      </c>
      <c r="P2345" s="680">
        <f t="shared" ca="1" si="158"/>
        <v>0</v>
      </c>
      <c r="Q2345" s="680">
        <f t="shared" ca="1" si="158"/>
        <v>0</v>
      </c>
      <c r="R2345" s="680">
        <f t="shared" ca="1" si="158"/>
        <v>0</v>
      </c>
      <c r="S2345" t="str">
        <f t="shared" si="154"/>
        <v>ASRCMS202202</v>
      </c>
      <c r="T2345" s="957">
        <f t="shared" si="155"/>
        <v>45230</v>
      </c>
      <c r="U2345" t="str">
        <f t="shared" si="156"/>
        <v>Unaudited</v>
      </c>
    </row>
    <row r="2346" spans="1:21" x14ac:dyDescent="0.25">
      <c r="A2346" t="s">
        <v>438</v>
      </c>
      <c r="B2346" t="s">
        <v>1380</v>
      </c>
      <c r="C2346" t="s">
        <v>1381</v>
      </c>
      <c r="D2346" s="15">
        <v>1900</v>
      </c>
      <c r="E2346" s="121">
        <v>1</v>
      </c>
      <c r="F2346" t="s">
        <v>439</v>
      </c>
      <c r="G2346" s="121">
        <v>91</v>
      </c>
      <c r="H2346" t="s">
        <v>390</v>
      </c>
      <c r="I2346" t="s">
        <v>489</v>
      </c>
      <c r="J2346" t="s">
        <v>437</v>
      </c>
      <c r="K2346" t="s">
        <v>437</v>
      </c>
      <c r="L2346" s="755" t="s">
        <v>214</v>
      </c>
      <c r="M2346" t="s">
        <v>497</v>
      </c>
      <c r="N2346" s="680">
        <f t="shared" ca="1" si="158"/>
        <v>0</v>
      </c>
      <c r="O2346" s="680">
        <f t="shared" ca="1" si="158"/>
        <v>0</v>
      </c>
      <c r="P2346" s="680">
        <f t="shared" ca="1" si="158"/>
        <v>0</v>
      </c>
      <c r="Q2346" s="680">
        <f t="shared" ca="1" si="158"/>
        <v>0</v>
      </c>
      <c r="R2346" s="680">
        <f t="shared" ca="1" si="158"/>
        <v>0</v>
      </c>
      <c r="S2346" t="str">
        <f t="shared" si="154"/>
        <v>ASRCMS202202</v>
      </c>
      <c r="T2346" s="957">
        <f t="shared" si="155"/>
        <v>45230</v>
      </c>
      <c r="U2346" t="str">
        <f t="shared" si="156"/>
        <v>Unaudited</v>
      </c>
    </row>
    <row r="2347" spans="1:21" x14ac:dyDescent="0.25">
      <c r="A2347" t="s">
        <v>438</v>
      </c>
      <c r="B2347" t="s">
        <v>1380</v>
      </c>
      <c r="C2347" t="s">
        <v>1381</v>
      </c>
      <c r="D2347" s="15">
        <v>1900</v>
      </c>
      <c r="E2347" s="121">
        <v>1</v>
      </c>
      <c r="F2347" t="s">
        <v>439</v>
      </c>
      <c r="G2347" s="121">
        <v>91</v>
      </c>
      <c r="H2347" t="s">
        <v>390</v>
      </c>
      <c r="I2347" t="s">
        <v>490</v>
      </c>
      <c r="J2347" t="s">
        <v>26</v>
      </c>
      <c r="K2347" t="s">
        <v>26</v>
      </c>
      <c r="L2347" s="755" t="s">
        <v>205</v>
      </c>
      <c r="M2347" t="s">
        <v>26</v>
      </c>
      <c r="N2347" s="680">
        <f t="shared" ca="1" si="158"/>
        <v>0</v>
      </c>
      <c r="O2347" s="680">
        <f t="shared" ca="1" si="158"/>
        <v>0</v>
      </c>
      <c r="P2347" s="680">
        <f t="shared" ca="1" si="158"/>
        <v>0</v>
      </c>
      <c r="Q2347" s="680">
        <f t="shared" ca="1" si="158"/>
        <v>0</v>
      </c>
      <c r="R2347" s="680">
        <f t="shared" ca="1" si="158"/>
        <v>0</v>
      </c>
      <c r="S2347" t="str">
        <f t="shared" si="154"/>
        <v>ASRCMS202202</v>
      </c>
      <c r="T2347" s="957">
        <f t="shared" si="155"/>
        <v>45230</v>
      </c>
      <c r="U2347" t="str">
        <f t="shared" si="156"/>
        <v>Unaudited</v>
      </c>
    </row>
    <row r="2348" spans="1:21" x14ac:dyDescent="0.25">
      <c r="A2348" t="s">
        <v>438</v>
      </c>
      <c r="B2348" t="s">
        <v>1380</v>
      </c>
      <c r="C2348" t="s">
        <v>1381</v>
      </c>
      <c r="D2348" s="15">
        <v>1900</v>
      </c>
      <c r="E2348" s="121">
        <v>1</v>
      </c>
      <c r="F2348" t="s">
        <v>440</v>
      </c>
      <c r="G2348" s="121">
        <v>182</v>
      </c>
      <c r="H2348" t="s">
        <v>390</v>
      </c>
      <c r="I2348" t="s">
        <v>433</v>
      </c>
      <c r="J2348" t="s">
        <v>433</v>
      </c>
      <c r="K2348" t="s">
        <v>433</v>
      </c>
      <c r="M2348" t="s">
        <v>433</v>
      </c>
      <c r="N2348" s="680">
        <f t="shared" ca="1" si="158"/>
        <v>0</v>
      </c>
      <c r="O2348" s="680">
        <f t="shared" ca="1" si="158"/>
        <v>0</v>
      </c>
      <c r="P2348" s="680">
        <f t="shared" ca="1" si="158"/>
        <v>0</v>
      </c>
      <c r="Q2348" s="680">
        <f t="shared" ca="1" si="158"/>
        <v>0</v>
      </c>
      <c r="R2348" s="680">
        <f t="shared" ca="1" si="158"/>
        <v>0</v>
      </c>
      <c r="S2348" t="str">
        <f t="shared" si="154"/>
        <v>ASRCMS202202</v>
      </c>
      <c r="T2348" s="957">
        <f t="shared" si="155"/>
        <v>45230</v>
      </c>
      <c r="U2348" t="str">
        <f t="shared" si="156"/>
        <v>Unaudited</v>
      </c>
    </row>
    <row r="2349" spans="1:21" x14ac:dyDescent="0.25">
      <c r="A2349" t="s">
        <v>438</v>
      </c>
      <c r="B2349" t="s">
        <v>1380</v>
      </c>
      <c r="C2349" t="s">
        <v>1381</v>
      </c>
      <c r="D2349" s="15">
        <v>1900</v>
      </c>
      <c r="E2349" s="121">
        <v>1</v>
      </c>
      <c r="F2349" t="s">
        <v>440</v>
      </c>
      <c r="G2349" s="121">
        <v>182</v>
      </c>
      <c r="H2349" t="s">
        <v>390</v>
      </c>
      <c r="I2349" t="s">
        <v>488</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ASRCMS202202</v>
      </c>
      <c r="T2349" s="957">
        <f t="shared" si="155"/>
        <v>45230</v>
      </c>
      <c r="U2349" t="str">
        <f t="shared" si="156"/>
        <v>Unaudited</v>
      </c>
    </row>
    <row r="2350" spans="1:21" x14ac:dyDescent="0.25">
      <c r="A2350" t="s">
        <v>438</v>
      </c>
      <c r="B2350" t="s">
        <v>1380</v>
      </c>
      <c r="C2350" t="s">
        <v>1381</v>
      </c>
      <c r="D2350" s="15">
        <v>1900</v>
      </c>
      <c r="E2350" s="121">
        <v>1</v>
      </c>
      <c r="F2350" t="s">
        <v>440</v>
      </c>
      <c r="G2350" s="121">
        <v>182</v>
      </c>
      <c r="H2350" t="s">
        <v>390</v>
      </c>
      <c r="I2350" t="s">
        <v>488</v>
      </c>
      <c r="J2350" t="s">
        <v>12</v>
      </c>
      <c r="K2350" t="s">
        <v>223</v>
      </c>
      <c r="L2350" s="755">
        <v>1.2</v>
      </c>
      <c r="M2350" t="s">
        <v>223</v>
      </c>
      <c r="N2350" s="680">
        <f t="shared" ca="1" si="158"/>
        <v>0</v>
      </c>
      <c r="O2350" s="680">
        <f t="shared" ca="1" si="158"/>
        <v>0</v>
      </c>
      <c r="P2350" s="680">
        <f t="shared" ca="1" si="158"/>
        <v>0</v>
      </c>
      <c r="Q2350" s="680">
        <f t="shared" ca="1" si="158"/>
        <v>0</v>
      </c>
      <c r="R2350" s="680">
        <f t="shared" ca="1" si="158"/>
        <v>0</v>
      </c>
      <c r="S2350" t="str">
        <f t="shared" si="154"/>
        <v>ASRCMS202202</v>
      </c>
      <c r="T2350" s="957">
        <f t="shared" si="155"/>
        <v>45230</v>
      </c>
      <c r="U2350" t="str">
        <f t="shared" si="156"/>
        <v>Unaudited</v>
      </c>
    </row>
    <row r="2351" spans="1:21" x14ac:dyDescent="0.25">
      <c r="A2351" t="s">
        <v>438</v>
      </c>
      <c r="B2351" t="s">
        <v>1380</v>
      </c>
      <c r="C2351" t="s">
        <v>1381</v>
      </c>
      <c r="D2351" s="15">
        <v>1900</v>
      </c>
      <c r="E2351" s="121">
        <v>1</v>
      </c>
      <c r="F2351" t="s">
        <v>440</v>
      </c>
      <c r="G2351" s="121">
        <v>182</v>
      </c>
      <c r="H2351" t="s">
        <v>390</v>
      </c>
      <c r="I2351" t="s">
        <v>488</v>
      </c>
      <c r="J2351" t="s">
        <v>12</v>
      </c>
      <c r="K2351" t="s">
        <v>1318</v>
      </c>
      <c r="L2351" s="755" t="s">
        <v>1314</v>
      </c>
      <c r="M2351" t="s">
        <v>1318</v>
      </c>
      <c r="N2351" s="680">
        <f t="shared" ca="1" si="158"/>
        <v>0</v>
      </c>
      <c r="O2351" s="680">
        <f t="shared" ca="1" si="158"/>
        <v>0</v>
      </c>
      <c r="P2351" s="680">
        <f t="shared" ca="1" si="158"/>
        <v>0</v>
      </c>
      <c r="Q2351" s="680">
        <f t="shared" ca="1" si="158"/>
        <v>0</v>
      </c>
      <c r="R2351" s="680">
        <f t="shared" ca="1" si="158"/>
        <v>0</v>
      </c>
      <c r="S2351" t="str">
        <f t="shared" si="154"/>
        <v>ASRCMS202202</v>
      </c>
      <c r="T2351" s="957">
        <f t="shared" si="155"/>
        <v>45230</v>
      </c>
      <c r="U2351" t="str">
        <f t="shared" si="156"/>
        <v>Unaudited</v>
      </c>
    </row>
    <row r="2352" spans="1:21" x14ac:dyDescent="0.25">
      <c r="A2352" t="s">
        <v>438</v>
      </c>
      <c r="B2352" t="s">
        <v>1380</v>
      </c>
      <c r="C2352" t="s">
        <v>1381</v>
      </c>
      <c r="D2352" s="15">
        <v>1900</v>
      </c>
      <c r="E2352" s="121">
        <v>1</v>
      </c>
      <c r="F2352" t="s">
        <v>440</v>
      </c>
      <c r="G2352" s="121">
        <v>182</v>
      </c>
      <c r="H2352" t="s">
        <v>390</v>
      </c>
      <c r="I2352" t="s">
        <v>488</v>
      </c>
      <c r="J2352" t="s">
        <v>12</v>
      </c>
      <c r="K2352" t="s">
        <v>1320</v>
      </c>
      <c r="L2352" s="755" t="s">
        <v>1319</v>
      </c>
      <c r="M2352" t="s">
        <v>1320</v>
      </c>
      <c r="N2352" s="680">
        <f t="shared" ca="1" si="158"/>
        <v>0</v>
      </c>
      <c r="O2352" s="680">
        <f t="shared" ca="1" si="158"/>
        <v>0</v>
      </c>
      <c r="P2352" s="680">
        <f t="shared" ca="1" si="158"/>
        <v>0</v>
      </c>
      <c r="Q2352" s="680">
        <f t="shared" ca="1" si="158"/>
        <v>0</v>
      </c>
      <c r="R2352" s="680">
        <f t="shared" ca="1" si="158"/>
        <v>0</v>
      </c>
      <c r="S2352" t="str">
        <f t="shared" si="154"/>
        <v>ASRCMS202202</v>
      </c>
      <c r="T2352" s="957">
        <f t="shared" si="155"/>
        <v>45230</v>
      </c>
      <c r="U2352" t="str">
        <f t="shared" si="156"/>
        <v>Unaudited</v>
      </c>
    </row>
    <row r="2353" spans="1:21" x14ac:dyDescent="0.25">
      <c r="A2353" t="s">
        <v>438</v>
      </c>
      <c r="B2353" t="s">
        <v>1380</v>
      </c>
      <c r="C2353" t="s">
        <v>1381</v>
      </c>
      <c r="D2353" s="15">
        <v>1900</v>
      </c>
      <c r="E2353" s="121">
        <v>1</v>
      </c>
      <c r="F2353" t="s">
        <v>440</v>
      </c>
      <c r="G2353" s="121">
        <v>182</v>
      </c>
      <c r="H2353" t="s">
        <v>390</v>
      </c>
      <c r="I2353" t="s">
        <v>488</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ASRCMS202202</v>
      </c>
      <c r="T2353" s="957">
        <f t="shared" si="155"/>
        <v>45230</v>
      </c>
      <c r="U2353" t="str">
        <f t="shared" si="156"/>
        <v>Unaudited</v>
      </c>
    </row>
    <row r="2354" spans="1:21" x14ac:dyDescent="0.25">
      <c r="A2354" t="s">
        <v>438</v>
      </c>
      <c r="B2354" t="s">
        <v>1380</v>
      </c>
      <c r="C2354" t="s">
        <v>1381</v>
      </c>
      <c r="D2354" s="15">
        <v>1900</v>
      </c>
      <c r="E2354" s="121">
        <v>1</v>
      </c>
      <c r="F2354" t="s">
        <v>440</v>
      </c>
      <c r="G2354" s="121">
        <v>182</v>
      </c>
      <c r="H2354" t="s">
        <v>390</v>
      </c>
      <c r="I2354" t="s">
        <v>489</v>
      </c>
      <c r="J2354" t="s">
        <v>434</v>
      </c>
      <c r="K2354" t="s">
        <v>791</v>
      </c>
      <c r="L2354" s="755">
        <v>2.1</v>
      </c>
      <c r="M2354" t="s">
        <v>726</v>
      </c>
      <c r="N2354" s="680">
        <f t="shared" ca="1" si="158"/>
        <v>0</v>
      </c>
      <c r="O2354" s="680">
        <f t="shared" ca="1" si="158"/>
        <v>0</v>
      </c>
      <c r="P2354" s="680">
        <f t="shared" ca="1" si="158"/>
        <v>0</v>
      </c>
      <c r="Q2354" s="680">
        <f t="shared" ca="1" si="158"/>
        <v>0</v>
      </c>
      <c r="R2354" s="680">
        <f t="shared" ca="1" si="158"/>
        <v>0</v>
      </c>
      <c r="S2354" t="str">
        <f t="shared" si="154"/>
        <v>ASRCMS202202</v>
      </c>
      <c r="T2354" s="957">
        <f t="shared" si="155"/>
        <v>45230</v>
      </c>
      <c r="U2354" t="str">
        <f t="shared" si="156"/>
        <v>Unaudited</v>
      </c>
    </row>
    <row r="2355" spans="1:21" x14ac:dyDescent="0.25">
      <c r="A2355" t="s">
        <v>438</v>
      </c>
      <c r="B2355" t="s">
        <v>1380</v>
      </c>
      <c r="C2355" t="s">
        <v>1381</v>
      </c>
      <c r="D2355" s="15">
        <v>1900</v>
      </c>
      <c r="E2355" s="121">
        <v>1</v>
      </c>
      <c r="F2355" t="s">
        <v>440</v>
      </c>
      <c r="G2355" s="121">
        <v>182</v>
      </c>
      <c r="H2355" t="s">
        <v>390</v>
      </c>
      <c r="I2355" t="s">
        <v>489</v>
      </c>
      <c r="J2355" t="s">
        <v>434</v>
      </c>
      <c r="K2355" t="s">
        <v>791</v>
      </c>
      <c r="L2355" s="755">
        <v>2.2000000000000002</v>
      </c>
      <c r="M2355" t="s">
        <v>727</v>
      </c>
      <c r="N2355" s="680">
        <f t="shared" ca="1" si="158"/>
        <v>0</v>
      </c>
      <c r="O2355" s="680">
        <f t="shared" ca="1" si="158"/>
        <v>0</v>
      </c>
      <c r="P2355" s="680">
        <f t="shared" ca="1" si="158"/>
        <v>0</v>
      </c>
      <c r="Q2355" s="680">
        <f t="shared" ca="1" si="158"/>
        <v>0</v>
      </c>
      <c r="R2355" s="680">
        <f t="shared" ca="1" si="158"/>
        <v>0</v>
      </c>
      <c r="S2355" t="str">
        <f t="shared" si="154"/>
        <v>ASRCMS202202</v>
      </c>
      <c r="T2355" s="957">
        <f t="shared" si="155"/>
        <v>45230</v>
      </c>
      <c r="U2355" t="str">
        <f t="shared" si="156"/>
        <v>Unaudited</v>
      </c>
    </row>
    <row r="2356" spans="1:21" x14ac:dyDescent="0.25">
      <c r="A2356" t="s">
        <v>438</v>
      </c>
      <c r="B2356" t="s">
        <v>1380</v>
      </c>
      <c r="C2356" t="s">
        <v>1381</v>
      </c>
      <c r="D2356" s="15">
        <v>1900</v>
      </c>
      <c r="E2356" s="121">
        <v>1</v>
      </c>
      <c r="F2356" t="s">
        <v>440</v>
      </c>
      <c r="G2356" s="121">
        <v>182</v>
      </c>
      <c r="H2356" t="s">
        <v>390</v>
      </c>
      <c r="I2356" t="s">
        <v>489</v>
      </c>
      <c r="J2356" t="s">
        <v>434</v>
      </c>
      <c r="K2356" t="s">
        <v>791</v>
      </c>
      <c r="L2356" s="755">
        <v>2.2999999999999998</v>
      </c>
      <c r="M2356" t="s">
        <v>728</v>
      </c>
      <c r="N2356" s="680">
        <f t="shared" ca="1" si="158"/>
        <v>0</v>
      </c>
      <c r="O2356" s="680">
        <f t="shared" ca="1" si="158"/>
        <v>0</v>
      </c>
      <c r="P2356" s="680">
        <f t="shared" ca="1" si="158"/>
        <v>0</v>
      </c>
      <c r="Q2356" s="680">
        <f t="shared" ca="1" si="158"/>
        <v>0</v>
      </c>
      <c r="R2356" s="680">
        <f t="shared" ca="1" si="158"/>
        <v>0</v>
      </c>
      <c r="S2356" t="str">
        <f t="shared" si="154"/>
        <v>ASRCMS202202</v>
      </c>
      <c r="T2356" s="957">
        <f t="shared" si="155"/>
        <v>45230</v>
      </c>
      <c r="U2356" t="str">
        <f t="shared" si="156"/>
        <v>Unaudited</v>
      </c>
    </row>
    <row r="2357" spans="1:21" x14ac:dyDescent="0.25">
      <c r="A2357" t="s">
        <v>438</v>
      </c>
      <c r="B2357" t="s">
        <v>1380</v>
      </c>
      <c r="C2357" t="s">
        <v>1381</v>
      </c>
      <c r="D2357" s="15">
        <v>1900</v>
      </c>
      <c r="E2357" s="121">
        <v>1</v>
      </c>
      <c r="F2357" t="s">
        <v>440</v>
      </c>
      <c r="G2357" s="121">
        <v>182</v>
      </c>
      <c r="H2357" t="s">
        <v>390</v>
      </c>
      <c r="I2357" t="s">
        <v>489</v>
      </c>
      <c r="J2357" t="s">
        <v>434</v>
      </c>
      <c r="K2357" t="s">
        <v>791</v>
      </c>
      <c r="L2357" s="755">
        <v>2.4</v>
      </c>
      <c r="M2357" t="s">
        <v>729</v>
      </c>
      <c r="N2357" s="680">
        <f t="shared" ca="1" si="158"/>
        <v>0</v>
      </c>
      <c r="O2357" s="680">
        <f t="shared" ca="1" si="158"/>
        <v>0</v>
      </c>
      <c r="P2357" s="680">
        <f t="shared" ca="1" si="158"/>
        <v>0</v>
      </c>
      <c r="Q2357" s="680">
        <f t="shared" ca="1" si="158"/>
        <v>0</v>
      </c>
      <c r="R2357" s="680">
        <f t="shared" ca="1" si="158"/>
        <v>0</v>
      </c>
      <c r="S2357" t="str">
        <f t="shared" si="154"/>
        <v>ASRCMS202202</v>
      </c>
      <c r="T2357" s="957">
        <f t="shared" si="155"/>
        <v>45230</v>
      </c>
      <c r="U2357" t="str">
        <f t="shared" si="156"/>
        <v>Unaudited</v>
      </c>
    </row>
    <row r="2358" spans="1:21" x14ac:dyDescent="0.25">
      <c r="A2358" t="s">
        <v>438</v>
      </c>
      <c r="B2358" t="s">
        <v>1380</v>
      </c>
      <c r="C2358" t="s">
        <v>1381</v>
      </c>
      <c r="D2358" s="15">
        <v>1900</v>
      </c>
      <c r="E2358" s="121">
        <v>1</v>
      </c>
      <c r="F2358" t="s">
        <v>440</v>
      </c>
      <c r="G2358" s="121">
        <v>182</v>
      </c>
      <c r="H2358" t="s">
        <v>390</v>
      </c>
      <c r="I2358" t="s">
        <v>489</v>
      </c>
      <c r="J2358" t="s">
        <v>434</v>
      </c>
      <c r="K2358" t="s">
        <v>791</v>
      </c>
      <c r="L2358" s="755">
        <v>2.5</v>
      </c>
      <c r="M2358" t="s">
        <v>771</v>
      </c>
      <c r="N2358" s="680">
        <f t="shared" ca="1" si="158"/>
        <v>0</v>
      </c>
      <c r="O2358" s="680">
        <f t="shared" ca="1" si="158"/>
        <v>0</v>
      </c>
      <c r="P2358" s="680">
        <f t="shared" ca="1" si="158"/>
        <v>0</v>
      </c>
      <c r="Q2358" s="680">
        <f t="shared" ca="1" si="158"/>
        <v>0</v>
      </c>
      <c r="R2358" s="680">
        <f t="shared" ca="1" si="158"/>
        <v>0</v>
      </c>
      <c r="S2358" t="str">
        <f t="shared" si="154"/>
        <v>ASRCMS202202</v>
      </c>
      <c r="T2358" s="957">
        <f t="shared" si="155"/>
        <v>45230</v>
      </c>
      <c r="U2358" t="str">
        <f t="shared" si="156"/>
        <v>Unaudited</v>
      </c>
    </row>
    <row r="2359" spans="1:21" x14ac:dyDescent="0.25">
      <c r="A2359" t="s">
        <v>438</v>
      </c>
      <c r="B2359" t="s">
        <v>1380</v>
      </c>
      <c r="C2359" t="s">
        <v>1381</v>
      </c>
      <c r="D2359" s="15">
        <v>1900</v>
      </c>
      <c r="E2359" s="121">
        <v>1</v>
      </c>
      <c r="F2359" t="s">
        <v>440</v>
      </c>
      <c r="G2359" s="121">
        <v>182</v>
      </c>
      <c r="H2359" t="s">
        <v>390</v>
      </c>
      <c r="I2359" t="s">
        <v>489</v>
      </c>
      <c r="J2359" t="s">
        <v>434</v>
      </c>
      <c r="K2359" t="s">
        <v>791</v>
      </c>
      <c r="L2359" s="755">
        <v>2.6</v>
      </c>
      <c r="M2359" t="s">
        <v>187</v>
      </c>
      <c r="N2359" s="680">
        <f t="shared" ca="1" si="158"/>
        <v>0</v>
      </c>
      <c r="O2359" s="680">
        <f t="shared" ca="1" si="158"/>
        <v>0</v>
      </c>
      <c r="P2359" s="680">
        <f t="shared" ca="1" si="158"/>
        <v>0</v>
      </c>
      <c r="Q2359" s="680">
        <f t="shared" ca="1" si="158"/>
        <v>0</v>
      </c>
      <c r="R2359" s="680">
        <f t="shared" ca="1" si="158"/>
        <v>0</v>
      </c>
      <c r="S2359" t="str">
        <f t="shared" si="154"/>
        <v>ASRCMS202202</v>
      </c>
      <c r="T2359" s="957">
        <f t="shared" si="155"/>
        <v>45230</v>
      </c>
      <c r="U2359" t="str">
        <f t="shared" si="156"/>
        <v>Unaudited</v>
      </c>
    </row>
    <row r="2360" spans="1:21" x14ac:dyDescent="0.25">
      <c r="A2360" t="s">
        <v>438</v>
      </c>
      <c r="B2360" t="s">
        <v>1380</v>
      </c>
      <c r="C2360" t="s">
        <v>1381</v>
      </c>
      <c r="D2360" s="15">
        <v>1900</v>
      </c>
      <c r="E2360" s="121">
        <v>1</v>
      </c>
      <c r="F2360" t="s">
        <v>440</v>
      </c>
      <c r="G2360" s="121">
        <v>182</v>
      </c>
      <c r="H2360" t="s">
        <v>390</v>
      </c>
      <c r="I2360" t="s">
        <v>489</v>
      </c>
      <c r="J2360" t="s">
        <v>434</v>
      </c>
      <c r="K2360" t="s">
        <v>791</v>
      </c>
      <c r="L2360" s="755">
        <v>2.7</v>
      </c>
      <c r="M2360" t="s">
        <v>792</v>
      </c>
      <c r="N2360" s="680">
        <f t="shared" ca="1" si="158"/>
        <v>0</v>
      </c>
      <c r="O2360" s="680">
        <f t="shared" ca="1" si="158"/>
        <v>0</v>
      </c>
      <c r="P2360" s="680">
        <f t="shared" ca="1" si="158"/>
        <v>0</v>
      </c>
      <c r="Q2360" s="680">
        <f t="shared" ca="1" si="158"/>
        <v>0</v>
      </c>
      <c r="R2360" s="680">
        <f t="shared" ca="1" si="158"/>
        <v>0</v>
      </c>
      <c r="S2360" t="str">
        <f t="shared" si="154"/>
        <v>ASRCMS202202</v>
      </c>
      <c r="T2360" s="957">
        <f t="shared" si="155"/>
        <v>45230</v>
      </c>
      <c r="U2360" t="str">
        <f t="shared" si="156"/>
        <v>Unaudited</v>
      </c>
    </row>
    <row r="2361" spans="1:21" x14ac:dyDescent="0.25">
      <c r="A2361" t="s">
        <v>438</v>
      </c>
      <c r="B2361" t="s">
        <v>1380</v>
      </c>
      <c r="C2361" t="s">
        <v>1381</v>
      </c>
      <c r="D2361" s="15">
        <v>1900</v>
      </c>
      <c r="E2361" s="121">
        <v>1</v>
      </c>
      <c r="F2361" t="s">
        <v>440</v>
      </c>
      <c r="G2361" s="121">
        <v>182</v>
      </c>
      <c r="H2361" t="s">
        <v>390</v>
      </c>
      <c r="I2361" t="s">
        <v>489</v>
      </c>
      <c r="J2361" t="s">
        <v>434</v>
      </c>
      <c r="K2361" t="s">
        <v>791</v>
      </c>
      <c r="L2361" s="755">
        <v>2.8</v>
      </c>
      <c r="M2361" t="s">
        <v>793</v>
      </c>
      <c r="N2361" s="680">
        <f t="shared" ca="1" si="158"/>
        <v>0</v>
      </c>
      <c r="O2361" s="680">
        <f t="shared" ca="1" si="158"/>
        <v>0</v>
      </c>
      <c r="P2361" s="680">
        <f t="shared" ca="1" si="158"/>
        <v>0</v>
      </c>
      <c r="Q2361" s="680">
        <f t="shared" ca="1" si="158"/>
        <v>0</v>
      </c>
      <c r="R2361" s="680">
        <f t="shared" ca="1" si="158"/>
        <v>0</v>
      </c>
      <c r="S2361" t="str">
        <f t="shared" si="154"/>
        <v>ASRCMS202202</v>
      </c>
      <c r="T2361" s="957">
        <f t="shared" si="155"/>
        <v>45230</v>
      </c>
      <c r="U2361" t="str">
        <f t="shared" si="156"/>
        <v>Unaudited</v>
      </c>
    </row>
    <row r="2362" spans="1:21" x14ac:dyDescent="0.25">
      <c r="A2362" t="s">
        <v>438</v>
      </c>
      <c r="B2362" t="s">
        <v>1380</v>
      </c>
      <c r="C2362" t="s">
        <v>1381</v>
      </c>
      <c r="D2362" s="15">
        <v>1900</v>
      </c>
      <c r="E2362" s="121">
        <v>1</v>
      </c>
      <c r="F2362" t="s">
        <v>440</v>
      </c>
      <c r="G2362" s="121">
        <v>182</v>
      </c>
      <c r="H2362" t="s">
        <v>390</v>
      </c>
      <c r="I2362" t="s">
        <v>489</v>
      </c>
      <c r="J2362" t="s">
        <v>434</v>
      </c>
      <c r="K2362" t="s">
        <v>791</v>
      </c>
      <c r="L2362" s="755">
        <v>2.9</v>
      </c>
      <c r="M2362" t="s">
        <v>774</v>
      </c>
      <c r="N2362" s="680">
        <f t="shared" ca="1" si="158"/>
        <v>0</v>
      </c>
      <c r="O2362" s="680">
        <f t="shared" ca="1" si="158"/>
        <v>0</v>
      </c>
      <c r="P2362" s="680">
        <f t="shared" ca="1" si="158"/>
        <v>0</v>
      </c>
      <c r="Q2362" s="680">
        <f t="shared" ca="1" si="158"/>
        <v>0</v>
      </c>
      <c r="R2362" s="680">
        <f t="shared" ca="1" si="158"/>
        <v>0</v>
      </c>
      <c r="S2362" t="str">
        <f t="shared" si="154"/>
        <v>ASRCMS202202</v>
      </c>
      <c r="T2362" s="957">
        <f t="shared" si="155"/>
        <v>45230</v>
      </c>
      <c r="U2362" t="str">
        <f t="shared" si="156"/>
        <v>Unaudited</v>
      </c>
    </row>
    <row r="2363" spans="1:21" x14ac:dyDescent="0.25">
      <c r="A2363" t="s">
        <v>438</v>
      </c>
      <c r="B2363" t="s">
        <v>1380</v>
      </c>
      <c r="C2363" t="s">
        <v>1381</v>
      </c>
      <c r="D2363" s="15">
        <v>1900</v>
      </c>
      <c r="E2363" s="121">
        <v>1</v>
      </c>
      <c r="F2363" t="s">
        <v>440</v>
      </c>
      <c r="G2363" s="121">
        <v>182</v>
      </c>
      <c r="H2363" t="s">
        <v>390</v>
      </c>
      <c r="I2363" t="s">
        <v>489</v>
      </c>
      <c r="J2363" t="s">
        <v>434</v>
      </c>
      <c r="K2363" t="s">
        <v>224</v>
      </c>
      <c r="L2363" s="755">
        <v>2.11</v>
      </c>
      <c r="M2363" t="s">
        <v>229</v>
      </c>
      <c r="N2363" s="680">
        <f t="shared" ca="1" si="158"/>
        <v>0</v>
      </c>
      <c r="O2363" s="680">
        <f t="shared" ca="1" si="158"/>
        <v>0</v>
      </c>
      <c r="P2363" s="680">
        <f t="shared" ca="1" si="158"/>
        <v>0</v>
      </c>
      <c r="Q2363" s="680">
        <f t="shared" ca="1" si="158"/>
        <v>0</v>
      </c>
      <c r="R2363" s="680">
        <f t="shared" ca="1" si="158"/>
        <v>0</v>
      </c>
      <c r="S2363" t="str">
        <f t="shared" si="154"/>
        <v>ASRCMS202202</v>
      </c>
      <c r="T2363" s="957">
        <f t="shared" si="155"/>
        <v>45230</v>
      </c>
      <c r="U2363" t="str">
        <f t="shared" si="156"/>
        <v>Unaudited</v>
      </c>
    </row>
    <row r="2364" spans="1:21" x14ac:dyDescent="0.25">
      <c r="A2364" t="s">
        <v>438</v>
      </c>
      <c r="B2364" t="s">
        <v>1380</v>
      </c>
      <c r="C2364" t="s">
        <v>1381</v>
      </c>
      <c r="D2364" s="15">
        <v>1900</v>
      </c>
      <c r="E2364" s="121">
        <v>1</v>
      </c>
      <c r="F2364" t="s">
        <v>440</v>
      </c>
      <c r="G2364" s="121">
        <v>182</v>
      </c>
      <c r="H2364" t="s">
        <v>390</v>
      </c>
      <c r="I2364" t="s">
        <v>489</v>
      </c>
      <c r="J2364" t="s">
        <v>434</v>
      </c>
      <c r="K2364" t="s">
        <v>224</v>
      </c>
      <c r="L2364" s="755">
        <v>2.12</v>
      </c>
      <c r="M2364" t="s">
        <v>555</v>
      </c>
      <c r="N2364" s="680">
        <f t="shared" ca="1" si="158"/>
        <v>0</v>
      </c>
      <c r="O2364" s="680">
        <f t="shared" ca="1" si="158"/>
        <v>0</v>
      </c>
      <c r="P2364" s="680">
        <f t="shared" ca="1" si="158"/>
        <v>0</v>
      </c>
      <c r="Q2364" s="680">
        <f t="shared" ca="1" si="158"/>
        <v>0</v>
      </c>
      <c r="R2364" s="680">
        <f t="shared" ca="1" si="158"/>
        <v>0</v>
      </c>
      <c r="S2364" t="str">
        <f t="shared" si="154"/>
        <v>ASRCMS202202</v>
      </c>
      <c r="T2364" s="957">
        <f t="shared" si="155"/>
        <v>45230</v>
      </c>
      <c r="U2364" t="str">
        <f t="shared" si="156"/>
        <v>Unaudited</v>
      </c>
    </row>
    <row r="2365" spans="1:21" x14ac:dyDescent="0.25">
      <c r="A2365" t="s">
        <v>438</v>
      </c>
      <c r="B2365" t="s">
        <v>1380</v>
      </c>
      <c r="C2365" t="s">
        <v>1381</v>
      </c>
      <c r="D2365" s="15">
        <v>1900</v>
      </c>
      <c r="E2365" s="121">
        <v>1</v>
      </c>
      <c r="F2365" t="s">
        <v>440</v>
      </c>
      <c r="G2365" s="121">
        <v>182</v>
      </c>
      <c r="H2365" t="s">
        <v>390</v>
      </c>
      <c r="I2365" t="s">
        <v>489</v>
      </c>
      <c r="J2365" t="s">
        <v>434</v>
      </c>
      <c r="K2365" t="s">
        <v>224</v>
      </c>
      <c r="L2365" s="755">
        <v>2.13</v>
      </c>
      <c r="M2365" t="s">
        <v>230</v>
      </c>
      <c r="N2365" s="680">
        <f t="shared" ca="1" si="158"/>
        <v>0</v>
      </c>
      <c r="O2365" s="680">
        <f t="shared" ca="1" si="158"/>
        <v>0</v>
      </c>
      <c r="P2365" s="680">
        <f t="shared" ca="1" si="158"/>
        <v>0</v>
      </c>
      <c r="Q2365" s="680">
        <f t="shared" ca="1" si="158"/>
        <v>0</v>
      </c>
      <c r="R2365" s="680">
        <f t="shared" ca="1" si="158"/>
        <v>0</v>
      </c>
      <c r="S2365" t="str">
        <f t="shared" si="154"/>
        <v>ASRCMS202202</v>
      </c>
      <c r="T2365" s="957">
        <f t="shared" si="155"/>
        <v>45230</v>
      </c>
      <c r="U2365" t="str">
        <f t="shared" si="156"/>
        <v>Unaudited</v>
      </c>
    </row>
    <row r="2366" spans="1:21" x14ac:dyDescent="0.25">
      <c r="A2366" t="s">
        <v>438</v>
      </c>
      <c r="B2366" t="s">
        <v>1380</v>
      </c>
      <c r="C2366" t="s">
        <v>1381</v>
      </c>
      <c r="D2366" s="15">
        <v>1900</v>
      </c>
      <c r="E2366" s="121">
        <v>1</v>
      </c>
      <c r="F2366" t="s">
        <v>440</v>
      </c>
      <c r="G2366" s="121">
        <v>182</v>
      </c>
      <c r="H2366" t="s">
        <v>390</v>
      </c>
      <c r="I2366" t="s">
        <v>489</v>
      </c>
      <c r="J2366" t="s">
        <v>434</v>
      </c>
      <c r="K2366" t="s">
        <v>224</v>
      </c>
      <c r="L2366" s="755">
        <v>2.14</v>
      </c>
      <c r="M2366" t="s">
        <v>559</v>
      </c>
      <c r="N2366" s="680">
        <f t="shared" ca="1" si="158"/>
        <v>0</v>
      </c>
      <c r="O2366" s="680">
        <f t="shared" ca="1" si="158"/>
        <v>0</v>
      </c>
      <c r="P2366" s="680">
        <f t="shared" ca="1" si="158"/>
        <v>0</v>
      </c>
      <c r="Q2366" s="680">
        <f t="shared" ca="1" si="158"/>
        <v>0</v>
      </c>
      <c r="R2366" s="680">
        <f t="shared" ca="1" si="158"/>
        <v>0</v>
      </c>
      <c r="S2366" t="str">
        <f t="shared" si="154"/>
        <v>ASRCMS202202</v>
      </c>
      <c r="T2366" s="957">
        <f t="shared" si="155"/>
        <v>45230</v>
      </c>
      <c r="U2366" t="str">
        <f t="shared" si="156"/>
        <v>Unaudited</v>
      </c>
    </row>
    <row r="2367" spans="1:21" x14ac:dyDescent="0.25">
      <c r="A2367" t="s">
        <v>438</v>
      </c>
      <c r="B2367" t="s">
        <v>1380</v>
      </c>
      <c r="C2367" t="s">
        <v>1381</v>
      </c>
      <c r="D2367" s="15">
        <v>1900</v>
      </c>
      <c r="E2367" s="121">
        <v>1</v>
      </c>
      <c r="F2367" t="s">
        <v>440</v>
      </c>
      <c r="G2367" s="121">
        <v>182</v>
      </c>
      <c r="H2367" t="s">
        <v>390</v>
      </c>
      <c r="I2367" t="s">
        <v>489</v>
      </c>
      <c r="J2367" t="s">
        <v>434</v>
      </c>
      <c r="K2367" t="s">
        <v>224</v>
      </c>
      <c r="L2367" s="755">
        <v>2.15</v>
      </c>
      <c r="M2367" t="s">
        <v>20</v>
      </c>
      <c r="N2367" s="680">
        <f t="shared" ca="1" si="158"/>
        <v>0</v>
      </c>
      <c r="O2367" s="680">
        <f t="shared" ca="1" si="158"/>
        <v>0</v>
      </c>
      <c r="P2367" s="680">
        <f t="shared" ca="1" si="158"/>
        <v>0</v>
      </c>
      <c r="Q2367" s="680">
        <f t="shared" ca="1" si="158"/>
        <v>0</v>
      </c>
      <c r="R2367" s="680">
        <f t="shared" ca="1" si="158"/>
        <v>0</v>
      </c>
      <c r="S2367" t="str">
        <f t="shared" si="154"/>
        <v>ASRCMS202202</v>
      </c>
      <c r="T2367" s="957">
        <f t="shared" si="155"/>
        <v>45230</v>
      </c>
      <c r="U2367" t="str">
        <f t="shared" si="156"/>
        <v>Unaudited</v>
      </c>
    </row>
    <row r="2368" spans="1:21" x14ac:dyDescent="0.25">
      <c r="A2368" t="s">
        <v>438</v>
      </c>
      <c r="B2368" t="s">
        <v>1380</v>
      </c>
      <c r="C2368" t="s">
        <v>1381</v>
      </c>
      <c r="D2368" s="15">
        <v>1900</v>
      </c>
      <c r="E2368" s="121">
        <v>1</v>
      </c>
      <c r="F2368" t="s">
        <v>440</v>
      </c>
      <c r="G2368" s="121">
        <v>182</v>
      </c>
      <c r="H2368" t="s">
        <v>390</v>
      </c>
      <c r="I2368" t="s">
        <v>489</v>
      </c>
      <c r="J2368" t="s">
        <v>434</v>
      </c>
      <c r="K2368" t="s">
        <v>224</v>
      </c>
      <c r="L2368" s="755">
        <v>2.16</v>
      </c>
      <c r="M2368" t="s">
        <v>794</v>
      </c>
      <c r="N2368" s="680">
        <f t="shared" ca="1" si="158"/>
        <v>0</v>
      </c>
      <c r="O2368" s="680">
        <f t="shared" ca="1" si="158"/>
        <v>0</v>
      </c>
      <c r="P2368" s="680">
        <f t="shared" ca="1" si="158"/>
        <v>0</v>
      </c>
      <c r="Q2368" s="680">
        <f t="shared" ca="1" si="158"/>
        <v>0</v>
      </c>
      <c r="R2368" s="680">
        <f t="shared" ca="1" si="158"/>
        <v>0</v>
      </c>
      <c r="S2368" t="str">
        <f t="shared" si="154"/>
        <v>ASRCMS202202</v>
      </c>
      <c r="T2368" s="957">
        <f t="shared" si="155"/>
        <v>45230</v>
      </c>
      <c r="U2368" t="str">
        <f t="shared" si="156"/>
        <v>Unaudited</v>
      </c>
    </row>
    <row r="2369" spans="1:21" x14ac:dyDescent="0.25">
      <c r="A2369" t="s">
        <v>438</v>
      </c>
      <c r="B2369" t="s">
        <v>1380</v>
      </c>
      <c r="C2369" t="s">
        <v>1381</v>
      </c>
      <c r="D2369" s="15">
        <v>1900</v>
      </c>
      <c r="E2369" s="121">
        <v>1</v>
      </c>
      <c r="F2369" t="s">
        <v>440</v>
      </c>
      <c r="G2369" s="121">
        <v>182</v>
      </c>
      <c r="H2369" t="s">
        <v>390</v>
      </c>
      <c r="I2369" t="s">
        <v>489</v>
      </c>
      <c r="J2369" t="s">
        <v>434</v>
      </c>
      <c r="K2369" t="s">
        <v>224</v>
      </c>
      <c r="L2369" s="755">
        <v>2.17</v>
      </c>
      <c r="M2369" t="s">
        <v>1047</v>
      </c>
      <c r="N2369" s="680">
        <f t="shared" ca="1" si="158"/>
        <v>0</v>
      </c>
      <c r="O2369" s="680">
        <f t="shared" ca="1" si="158"/>
        <v>0</v>
      </c>
      <c r="P2369" s="680">
        <f t="shared" ca="1" si="158"/>
        <v>0</v>
      </c>
      <c r="Q2369" s="680">
        <f t="shared" ca="1" si="158"/>
        <v>0</v>
      </c>
      <c r="R2369" s="680">
        <f t="shared" ca="1" si="158"/>
        <v>0</v>
      </c>
      <c r="S2369" t="str">
        <f t="shared" si="154"/>
        <v>ASRCMS202202</v>
      </c>
      <c r="T2369" s="957">
        <f t="shared" si="155"/>
        <v>45230</v>
      </c>
      <c r="U2369" t="str">
        <f t="shared" si="156"/>
        <v>Unaudited</v>
      </c>
    </row>
    <row r="2370" spans="1:21" x14ac:dyDescent="0.25">
      <c r="A2370" t="s">
        <v>438</v>
      </c>
      <c r="B2370" t="s">
        <v>1380</v>
      </c>
      <c r="C2370" t="s">
        <v>1381</v>
      </c>
      <c r="D2370" s="15">
        <v>1900</v>
      </c>
      <c r="E2370" s="121">
        <v>1</v>
      </c>
      <c r="F2370" t="s">
        <v>440</v>
      </c>
      <c r="G2370" s="121">
        <v>182</v>
      </c>
      <c r="H2370" t="s">
        <v>390</v>
      </c>
      <c r="I2370" t="s">
        <v>489</v>
      </c>
      <c r="J2370" t="s">
        <v>434</v>
      </c>
      <c r="K2370" t="s">
        <v>224</v>
      </c>
      <c r="L2370" s="755">
        <v>2.1800000000000002</v>
      </c>
      <c r="M2370" t="s">
        <v>651</v>
      </c>
      <c r="N2370" s="680">
        <f t="shared" ca="1" si="158"/>
        <v>0</v>
      </c>
      <c r="O2370" s="680">
        <f t="shared" ca="1" si="158"/>
        <v>0</v>
      </c>
      <c r="P2370" s="680">
        <f t="shared" ca="1" si="158"/>
        <v>0</v>
      </c>
      <c r="Q2370" s="680">
        <f t="shared" ca="1" si="158"/>
        <v>0</v>
      </c>
      <c r="R2370" s="680">
        <f t="shared" ca="1" si="158"/>
        <v>0</v>
      </c>
      <c r="S2370" t="str">
        <f t="shared" ref="S2370:S2433" si="159">file_name</f>
        <v>ASRCMS202202</v>
      </c>
      <c r="T2370" s="957">
        <f t="shared" ref="T2370:T2433" si="160">file_date</f>
        <v>45230</v>
      </c>
      <c r="U2370" t="str">
        <f t="shared" ref="U2370:U2433" si="161">status</f>
        <v>Unaudited</v>
      </c>
    </row>
    <row r="2371" spans="1:21" x14ac:dyDescent="0.25">
      <c r="A2371" t="s">
        <v>438</v>
      </c>
      <c r="B2371" t="s">
        <v>1380</v>
      </c>
      <c r="C2371" t="s">
        <v>1381</v>
      </c>
      <c r="D2371" s="15">
        <v>1900</v>
      </c>
      <c r="E2371" s="121">
        <v>1</v>
      </c>
      <c r="F2371" t="s">
        <v>440</v>
      </c>
      <c r="G2371" s="121">
        <v>182</v>
      </c>
      <c r="H2371" t="s">
        <v>390</v>
      </c>
      <c r="I2371" t="s">
        <v>489</v>
      </c>
      <c r="J2371" t="s">
        <v>434</v>
      </c>
      <c r="K2371" t="s">
        <v>224</v>
      </c>
      <c r="L2371" s="755">
        <v>2.19</v>
      </c>
      <c r="M2371" t="s">
        <v>219</v>
      </c>
      <c r="N2371" s="680">
        <f t="shared" ca="1" si="158"/>
        <v>0</v>
      </c>
      <c r="O2371" s="680">
        <f t="shared" ca="1" si="158"/>
        <v>0</v>
      </c>
      <c r="P2371" s="680">
        <f t="shared" ca="1" si="158"/>
        <v>0</v>
      </c>
      <c r="Q2371" s="680">
        <f t="shared" ca="1" si="158"/>
        <v>0</v>
      </c>
      <c r="R2371" s="680">
        <f t="shared" ca="1" si="158"/>
        <v>0</v>
      </c>
      <c r="S2371" t="str">
        <f t="shared" si="159"/>
        <v>ASRCMS202202</v>
      </c>
      <c r="T2371" s="957">
        <f t="shared" si="160"/>
        <v>45230</v>
      </c>
      <c r="U2371" t="str">
        <f t="shared" si="161"/>
        <v>Unaudited</v>
      </c>
    </row>
    <row r="2372" spans="1:21" x14ac:dyDescent="0.25">
      <c r="A2372" t="s">
        <v>438</v>
      </c>
      <c r="B2372" t="s">
        <v>1380</v>
      </c>
      <c r="C2372" t="s">
        <v>1381</v>
      </c>
      <c r="D2372" s="15">
        <v>1900</v>
      </c>
      <c r="E2372" s="121">
        <v>1</v>
      </c>
      <c r="F2372" t="s">
        <v>440</v>
      </c>
      <c r="G2372" s="121">
        <v>182</v>
      </c>
      <c r="H2372" t="s">
        <v>390</v>
      </c>
      <c r="I2372" t="s">
        <v>489</v>
      </c>
      <c r="J2372" t="s">
        <v>434</v>
      </c>
      <c r="K2372" t="s">
        <v>224</v>
      </c>
      <c r="L2372" s="755" t="s">
        <v>700</v>
      </c>
      <c r="M2372" t="s">
        <v>231</v>
      </c>
      <c r="N2372" s="680">
        <f t="shared" ca="1" si="158"/>
        <v>0</v>
      </c>
      <c r="O2372" s="680">
        <f t="shared" ca="1" si="158"/>
        <v>0</v>
      </c>
      <c r="P2372" s="680">
        <f t="shared" ca="1" si="158"/>
        <v>0</v>
      </c>
      <c r="Q2372" s="680">
        <f t="shared" ca="1" si="158"/>
        <v>0</v>
      </c>
      <c r="R2372" s="680">
        <f t="shared" ca="1" si="158"/>
        <v>0</v>
      </c>
      <c r="S2372" t="str">
        <f t="shared" si="159"/>
        <v>ASRCMS202202</v>
      </c>
      <c r="T2372" s="957">
        <f t="shared" si="160"/>
        <v>45230</v>
      </c>
      <c r="U2372" t="str">
        <f t="shared" si="161"/>
        <v>Unaudited</v>
      </c>
    </row>
    <row r="2373" spans="1:21" x14ac:dyDescent="0.25">
      <c r="A2373" t="s">
        <v>438</v>
      </c>
      <c r="B2373" t="s">
        <v>1380</v>
      </c>
      <c r="C2373" t="s">
        <v>1381</v>
      </c>
      <c r="D2373" s="15">
        <v>1900</v>
      </c>
      <c r="E2373" s="121">
        <v>1</v>
      </c>
      <c r="F2373" t="s">
        <v>440</v>
      </c>
      <c r="G2373" s="121">
        <v>182</v>
      </c>
      <c r="H2373" t="s">
        <v>390</v>
      </c>
      <c r="I2373" t="s">
        <v>489</v>
      </c>
      <c r="J2373" t="s">
        <v>434</v>
      </c>
      <c r="K2373" t="s">
        <v>224</v>
      </c>
      <c r="L2373" s="755">
        <v>2.21</v>
      </c>
      <c r="M2373" t="s">
        <v>467</v>
      </c>
      <c r="N2373" s="680">
        <f t="shared" ca="1" si="158"/>
        <v>0</v>
      </c>
      <c r="O2373" s="680">
        <f t="shared" ca="1" si="158"/>
        <v>0</v>
      </c>
      <c r="P2373" s="680">
        <f t="shared" ca="1" si="158"/>
        <v>0</v>
      </c>
      <c r="Q2373" s="680">
        <f t="shared" ca="1" si="158"/>
        <v>0</v>
      </c>
      <c r="R2373" s="680">
        <f t="shared" ca="1" si="158"/>
        <v>0</v>
      </c>
      <c r="S2373" t="str">
        <f t="shared" si="159"/>
        <v>ASRCMS202202</v>
      </c>
      <c r="T2373" s="957">
        <f t="shared" si="160"/>
        <v>45230</v>
      </c>
      <c r="U2373" t="str">
        <f t="shared" si="161"/>
        <v>Unaudited</v>
      </c>
    </row>
    <row r="2374" spans="1:21" x14ac:dyDescent="0.25">
      <c r="A2374" t="s">
        <v>438</v>
      </c>
      <c r="B2374" t="s">
        <v>1380</v>
      </c>
      <c r="C2374" t="s">
        <v>1381</v>
      </c>
      <c r="D2374" s="15">
        <v>1900</v>
      </c>
      <c r="E2374" s="121">
        <v>1</v>
      </c>
      <c r="F2374" t="s">
        <v>440</v>
      </c>
      <c r="G2374" s="121">
        <v>182</v>
      </c>
      <c r="H2374" t="s">
        <v>390</v>
      </c>
      <c r="I2374" t="s">
        <v>489</v>
      </c>
      <c r="J2374" t="s">
        <v>434</v>
      </c>
      <c r="K2374" t="s">
        <v>6</v>
      </c>
      <c r="L2374" s="755" t="s">
        <v>70</v>
      </c>
      <c r="M2374" t="s">
        <v>189</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ASRCMS202202</v>
      </c>
      <c r="T2374" s="957">
        <f t="shared" si="160"/>
        <v>45230</v>
      </c>
      <c r="U2374" t="str">
        <f t="shared" si="161"/>
        <v>Unaudited</v>
      </c>
    </row>
    <row r="2375" spans="1:21" x14ac:dyDescent="0.25">
      <c r="A2375" t="s">
        <v>438</v>
      </c>
      <c r="B2375" t="s">
        <v>1380</v>
      </c>
      <c r="C2375" t="s">
        <v>1381</v>
      </c>
      <c r="D2375" s="15">
        <v>1900</v>
      </c>
      <c r="E2375" s="121">
        <v>1</v>
      </c>
      <c r="F2375" t="s">
        <v>440</v>
      </c>
      <c r="G2375" s="121">
        <v>182</v>
      </c>
      <c r="H2375" t="s">
        <v>390</v>
      </c>
      <c r="I2375" t="s">
        <v>489</v>
      </c>
      <c r="J2375" t="s">
        <v>434</v>
      </c>
      <c r="K2375" t="s">
        <v>6</v>
      </c>
      <c r="L2375" s="755" t="s">
        <v>71</v>
      </c>
      <c r="M2375" t="s">
        <v>232</v>
      </c>
      <c r="N2375" s="680">
        <f t="shared" ca="1" si="162"/>
        <v>0</v>
      </c>
      <c r="O2375" s="680">
        <f t="shared" ca="1" si="162"/>
        <v>0</v>
      </c>
      <c r="P2375" s="680">
        <f t="shared" ca="1" si="162"/>
        <v>0</v>
      </c>
      <c r="Q2375" s="680">
        <f t="shared" ca="1" si="162"/>
        <v>0</v>
      </c>
      <c r="R2375" s="680">
        <f t="shared" ca="1" si="162"/>
        <v>0</v>
      </c>
      <c r="S2375" t="str">
        <f t="shared" si="159"/>
        <v>ASRCMS202202</v>
      </c>
      <c r="T2375" s="957">
        <f t="shared" si="160"/>
        <v>45230</v>
      </c>
      <c r="U2375" t="str">
        <f t="shared" si="161"/>
        <v>Unaudited</v>
      </c>
    </row>
    <row r="2376" spans="1:21" x14ac:dyDescent="0.25">
      <c r="A2376" t="s">
        <v>438</v>
      </c>
      <c r="B2376" t="s">
        <v>1380</v>
      </c>
      <c r="C2376" t="s">
        <v>1381</v>
      </c>
      <c r="D2376" s="15">
        <v>1900</v>
      </c>
      <c r="E2376" s="121">
        <v>1</v>
      </c>
      <c r="F2376" t="s">
        <v>440</v>
      </c>
      <c r="G2376" s="121">
        <v>182</v>
      </c>
      <c r="H2376" t="s">
        <v>390</v>
      </c>
      <c r="I2376" t="s">
        <v>489</v>
      </c>
      <c r="J2376" t="s">
        <v>434</v>
      </c>
      <c r="K2376" t="s">
        <v>6</v>
      </c>
      <c r="L2376" s="755" t="s">
        <v>72</v>
      </c>
      <c r="M2376" t="s">
        <v>165</v>
      </c>
      <c r="N2376" s="680">
        <f t="shared" ca="1" si="162"/>
        <v>0</v>
      </c>
      <c r="O2376" s="680">
        <f t="shared" ca="1" si="162"/>
        <v>0</v>
      </c>
      <c r="P2376" s="680">
        <f t="shared" ca="1" si="162"/>
        <v>0</v>
      </c>
      <c r="Q2376" s="680">
        <f t="shared" ca="1" si="162"/>
        <v>0</v>
      </c>
      <c r="R2376" s="680">
        <f t="shared" ca="1" si="162"/>
        <v>0</v>
      </c>
      <c r="S2376" t="str">
        <f t="shared" si="159"/>
        <v>ASRCMS202202</v>
      </c>
      <c r="T2376" s="957">
        <f t="shared" si="160"/>
        <v>45230</v>
      </c>
      <c r="U2376" t="str">
        <f t="shared" si="161"/>
        <v>Unaudited</v>
      </c>
    </row>
    <row r="2377" spans="1:21" x14ac:dyDescent="0.25">
      <c r="A2377" t="s">
        <v>438</v>
      </c>
      <c r="B2377" t="s">
        <v>1380</v>
      </c>
      <c r="C2377" t="s">
        <v>1381</v>
      </c>
      <c r="D2377" s="15">
        <v>1900</v>
      </c>
      <c r="E2377" s="121">
        <v>1</v>
      </c>
      <c r="F2377" t="s">
        <v>440</v>
      </c>
      <c r="G2377" s="121">
        <v>182</v>
      </c>
      <c r="H2377" t="s">
        <v>390</v>
      </c>
      <c r="I2377" t="s">
        <v>489</v>
      </c>
      <c r="J2377" t="s">
        <v>434</v>
      </c>
      <c r="K2377" t="s">
        <v>6</v>
      </c>
      <c r="L2377" s="755">
        <v>3.4</v>
      </c>
      <c r="M2377" t="s">
        <v>462</v>
      </c>
      <c r="N2377" s="680">
        <f t="shared" ca="1" si="162"/>
        <v>0</v>
      </c>
      <c r="O2377" s="680">
        <f t="shared" ca="1" si="162"/>
        <v>0</v>
      </c>
      <c r="P2377" s="680">
        <f t="shared" ca="1" si="162"/>
        <v>0</v>
      </c>
      <c r="Q2377" s="680">
        <f t="shared" ca="1" si="162"/>
        <v>0</v>
      </c>
      <c r="R2377" s="680">
        <f t="shared" ca="1" si="162"/>
        <v>0</v>
      </c>
      <c r="S2377" t="str">
        <f t="shared" si="159"/>
        <v>ASRCMS202202</v>
      </c>
      <c r="T2377" s="957">
        <f t="shared" si="160"/>
        <v>45230</v>
      </c>
      <c r="U2377" t="str">
        <f t="shared" si="161"/>
        <v>Unaudited</v>
      </c>
    </row>
    <row r="2378" spans="1:21" x14ac:dyDescent="0.25">
      <c r="A2378" t="s">
        <v>438</v>
      </c>
      <c r="B2378" t="s">
        <v>1380</v>
      </c>
      <c r="C2378" t="s">
        <v>1381</v>
      </c>
      <c r="D2378" s="15">
        <v>1900</v>
      </c>
      <c r="E2378" s="121">
        <v>1</v>
      </c>
      <c r="F2378" t="s">
        <v>440</v>
      </c>
      <c r="G2378" s="121">
        <v>182</v>
      </c>
      <c r="H2378" t="s">
        <v>390</v>
      </c>
      <c r="I2378" t="s">
        <v>489</v>
      </c>
      <c r="J2378" t="s">
        <v>434</v>
      </c>
      <c r="K2378" t="s">
        <v>435</v>
      </c>
      <c r="L2378" s="755">
        <v>4.5</v>
      </c>
      <c r="M2378" t="s">
        <v>32</v>
      </c>
      <c r="N2378" s="680">
        <f t="shared" ca="1" si="162"/>
        <v>0</v>
      </c>
      <c r="O2378" s="680">
        <f t="shared" ca="1" si="162"/>
        <v>0</v>
      </c>
      <c r="P2378" s="680">
        <f t="shared" ca="1" si="162"/>
        <v>0</v>
      </c>
      <c r="Q2378" s="680">
        <f t="shared" ca="1" si="162"/>
        <v>0</v>
      </c>
      <c r="R2378" s="680">
        <f t="shared" ca="1" si="162"/>
        <v>0</v>
      </c>
      <c r="S2378" t="str">
        <f t="shared" si="159"/>
        <v>ASRCMS202202</v>
      </c>
      <c r="T2378" s="957">
        <f t="shared" si="160"/>
        <v>45230</v>
      </c>
      <c r="U2378" t="str">
        <f t="shared" si="161"/>
        <v>Unaudited</v>
      </c>
    </row>
    <row r="2379" spans="1:21" x14ac:dyDescent="0.25">
      <c r="A2379" t="s">
        <v>438</v>
      </c>
      <c r="B2379" t="s">
        <v>1380</v>
      </c>
      <c r="C2379" t="s">
        <v>1381</v>
      </c>
      <c r="D2379" s="15">
        <v>1900</v>
      </c>
      <c r="E2379" s="121">
        <v>1</v>
      </c>
      <c r="F2379" t="s">
        <v>440</v>
      </c>
      <c r="G2379" s="121">
        <v>182</v>
      </c>
      <c r="H2379" t="s">
        <v>390</v>
      </c>
      <c r="I2379" t="s">
        <v>489</v>
      </c>
      <c r="J2379" t="s">
        <v>434</v>
      </c>
      <c r="K2379" t="s">
        <v>435</v>
      </c>
      <c r="L2379" s="755" t="s">
        <v>939</v>
      </c>
      <c r="M2379" t="s">
        <v>930</v>
      </c>
      <c r="N2379" s="680">
        <f t="shared" ca="1" si="162"/>
        <v>0</v>
      </c>
      <c r="O2379" s="680">
        <f t="shared" ca="1" si="162"/>
        <v>0</v>
      </c>
      <c r="P2379" s="680">
        <f t="shared" ca="1" si="162"/>
        <v>0</v>
      </c>
      <c r="Q2379" s="680">
        <f t="shared" ca="1" si="162"/>
        <v>0</v>
      </c>
      <c r="R2379" s="680">
        <f t="shared" ca="1" si="162"/>
        <v>0</v>
      </c>
      <c r="S2379" t="str">
        <f t="shared" si="159"/>
        <v>ASRCMS202202</v>
      </c>
      <c r="T2379" s="957">
        <f t="shared" si="160"/>
        <v>45230</v>
      </c>
      <c r="U2379" t="str">
        <f t="shared" si="161"/>
        <v>Unaudited</v>
      </c>
    </row>
    <row r="2380" spans="1:21" x14ac:dyDescent="0.25">
      <c r="A2380" t="s">
        <v>438</v>
      </c>
      <c r="B2380" t="s">
        <v>1380</v>
      </c>
      <c r="C2380" t="s">
        <v>1381</v>
      </c>
      <c r="D2380" s="15">
        <v>1900</v>
      </c>
      <c r="E2380" s="121">
        <v>1</v>
      </c>
      <c r="F2380" t="s">
        <v>440</v>
      </c>
      <c r="G2380" s="121">
        <v>182</v>
      </c>
      <c r="H2380" t="s">
        <v>390</v>
      </c>
      <c r="I2380" t="s">
        <v>489</v>
      </c>
      <c r="J2380" t="s">
        <v>434</v>
      </c>
      <c r="K2380" t="s">
        <v>435</v>
      </c>
      <c r="L2380" s="755" t="s">
        <v>194</v>
      </c>
      <c r="M2380" t="s">
        <v>40</v>
      </c>
      <c r="N2380" s="680">
        <f t="shared" ca="1" si="162"/>
        <v>0</v>
      </c>
      <c r="O2380" s="680">
        <f t="shared" ca="1" si="162"/>
        <v>0</v>
      </c>
      <c r="P2380" s="680">
        <f t="shared" ca="1" si="162"/>
        <v>0</v>
      </c>
      <c r="Q2380" s="680">
        <f t="shared" ca="1" si="162"/>
        <v>0</v>
      </c>
      <c r="R2380" s="680">
        <f t="shared" ca="1" si="162"/>
        <v>0</v>
      </c>
      <c r="S2380" t="str">
        <f t="shared" si="159"/>
        <v>ASRCMS202202</v>
      </c>
      <c r="T2380" s="957">
        <f t="shared" si="160"/>
        <v>45230</v>
      </c>
      <c r="U2380" t="str">
        <f t="shared" si="161"/>
        <v>Unaudited</v>
      </c>
    </row>
    <row r="2381" spans="1:21" x14ac:dyDescent="0.25">
      <c r="A2381" t="s">
        <v>438</v>
      </c>
      <c r="B2381" t="s">
        <v>1380</v>
      </c>
      <c r="C2381" t="s">
        <v>1381</v>
      </c>
      <c r="D2381" s="15">
        <v>1900</v>
      </c>
      <c r="E2381" s="121">
        <v>1</v>
      </c>
      <c r="F2381" t="s">
        <v>440</v>
      </c>
      <c r="G2381" s="121">
        <v>182</v>
      </c>
      <c r="H2381" t="s">
        <v>390</v>
      </c>
      <c r="I2381" t="s">
        <v>489</v>
      </c>
      <c r="J2381" t="s">
        <v>434</v>
      </c>
      <c r="K2381" t="s">
        <v>435</v>
      </c>
      <c r="L2381" s="755" t="s">
        <v>193</v>
      </c>
      <c r="M2381" t="s">
        <v>330</v>
      </c>
      <c r="N2381" s="680">
        <f t="shared" ca="1" si="162"/>
        <v>0</v>
      </c>
      <c r="O2381" s="680">
        <f t="shared" ca="1" si="162"/>
        <v>0</v>
      </c>
      <c r="P2381" s="680">
        <f t="shared" ca="1" si="162"/>
        <v>0</v>
      </c>
      <c r="Q2381" s="680">
        <f t="shared" ca="1" si="162"/>
        <v>0</v>
      </c>
      <c r="R2381" s="680">
        <f t="shared" ca="1" si="162"/>
        <v>0</v>
      </c>
      <c r="S2381" t="str">
        <f t="shared" si="159"/>
        <v>ASRCMS202202</v>
      </c>
      <c r="T2381" s="957">
        <f t="shared" si="160"/>
        <v>45230</v>
      </c>
      <c r="U2381" t="str">
        <f t="shared" si="161"/>
        <v>Unaudited</v>
      </c>
    </row>
    <row r="2382" spans="1:21" x14ac:dyDescent="0.25">
      <c r="A2382" t="s">
        <v>438</v>
      </c>
      <c r="B2382" t="s">
        <v>1380</v>
      </c>
      <c r="C2382" t="s">
        <v>1381</v>
      </c>
      <c r="D2382" s="15">
        <v>1900</v>
      </c>
      <c r="E2382" s="121">
        <v>1</v>
      </c>
      <c r="F2382" t="s">
        <v>440</v>
      </c>
      <c r="G2382" s="121">
        <v>182</v>
      </c>
      <c r="H2382" t="s">
        <v>390</v>
      </c>
      <c r="I2382" t="s">
        <v>489</v>
      </c>
      <c r="J2382" t="s">
        <v>451</v>
      </c>
      <c r="K2382" t="s">
        <v>436</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ASRCMS202202</v>
      </c>
      <c r="T2382" s="957">
        <f t="shared" si="160"/>
        <v>45230</v>
      </c>
      <c r="U2382" t="str">
        <f t="shared" si="161"/>
        <v>Unaudited</v>
      </c>
    </row>
    <row r="2383" spans="1:21" x14ac:dyDescent="0.25">
      <c r="A2383" t="s">
        <v>438</v>
      </c>
      <c r="B2383" t="s">
        <v>1380</v>
      </c>
      <c r="C2383" t="s">
        <v>1381</v>
      </c>
      <c r="D2383" s="15">
        <v>1900</v>
      </c>
      <c r="E2383" s="121">
        <v>1</v>
      </c>
      <c r="F2383" t="s">
        <v>440</v>
      </c>
      <c r="G2383" s="121">
        <v>182</v>
      </c>
      <c r="H2383" t="s">
        <v>390</v>
      </c>
      <c r="I2383" t="s">
        <v>489</v>
      </c>
      <c r="J2383" t="s">
        <v>451</v>
      </c>
      <c r="K2383" t="s">
        <v>436</v>
      </c>
      <c r="L2383" s="755" t="s">
        <v>80</v>
      </c>
      <c r="M2383" t="s">
        <v>98</v>
      </c>
      <c r="N2383" s="680">
        <f t="shared" ca="1" si="162"/>
        <v>0</v>
      </c>
      <c r="O2383" s="680">
        <f t="shared" ca="1" si="162"/>
        <v>0</v>
      </c>
      <c r="P2383" s="680">
        <f t="shared" ca="1" si="162"/>
        <v>0</v>
      </c>
      <c r="Q2383" s="680">
        <f t="shared" ca="1" si="162"/>
        <v>0</v>
      </c>
      <c r="R2383" s="680">
        <f t="shared" ca="1" si="162"/>
        <v>0</v>
      </c>
      <c r="S2383" t="str">
        <f t="shared" si="159"/>
        <v>ASRCMS202202</v>
      </c>
      <c r="T2383" s="957">
        <f t="shared" si="160"/>
        <v>45230</v>
      </c>
      <c r="U2383" t="str">
        <f t="shared" si="161"/>
        <v>Unaudited</v>
      </c>
    </row>
    <row r="2384" spans="1:21" x14ac:dyDescent="0.25">
      <c r="A2384" t="s">
        <v>438</v>
      </c>
      <c r="B2384" t="s">
        <v>1380</v>
      </c>
      <c r="C2384" t="s">
        <v>1381</v>
      </c>
      <c r="D2384" s="15">
        <v>1900</v>
      </c>
      <c r="E2384" s="121">
        <v>1</v>
      </c>
      <c r="F2384" t="s">
        <v>440</v>
      </c>
      <c r="G2384" s="121">
        <v>182</v>
      </c>
      <c r="H2384" t="s">
        <v>390</v>
      </c>
      <c r="I2384" t="s">
        <v>489</v>
      </c>
      <c r="J2384" t="s">
        <v>451</v>
      </c>
      <c r="K2384" t="s">
        <v>436</v>
      </c>
      <c r="L2384" s="755" t="s">
        <v>81</v>
      </c>
      <c r="M2384" t="s">
        <v>99</v>
      </c>
      <c r="N2384" s="680">
        <f t="shared" ca="1" si="162"/>
        <v>0</v>
      </c>
      <c r="O2384" s="680">
        <f t="shared" ca="1" si="162"/>
        <v>0</v>
      </c>
      <c r="P2384" s="680">
        <f t="shared" ca="1" si="162"/>
        <v>0</v>
      </c>
      <c r="Q2384" s="680">
        <f t="shared" ca="1" si="162"/>
        <v>0</v>
      </c>
      <c r="R2384" s="680">
        <f t="shared" ca="1" si="162"/>
        <v>0</v>
      </c>
      <c r="S2384" t="str">
        <f t="shared" si="159"/>
        <v>ASRCMS202202</v>
      </c>
      <c r="T2384" s="957">
        <f t="shared" si="160"/>
        <v>45230</v>
      </c>
      <c r="U2384" t="str">
        <f t="shared" si="161"/>
        <v>Unaudited</v>
      </c>
    </row>
    <row r="2385" spans="1:21" x14ac:dyDescent="0.25">
      <c r="A2385" t="s">
        <v>438</v>
      </c>
      <c r="B2385" t="s">
        <v>1380</v>
      </c>
      <c r="C2385" t="s">
        <v>1381</v>
      </c>
      <c r="D2385" s="15">
        <v>1900</v>
      </c>
      <c r="E2385" s="121">
        <v>1</v>
      </c>
      <c r="F2385" t="s">
        <v>440</v>
      </c>
      <c r="G2385" s="121">
        <v>182</v>
      </c>
      <c r="H2385" t="s">
        <v>390</v>
      </c>
      <c r="I2385" t="s">
        <v>489</v>
      </c>
      <c r="J2385" t="s">
        <v>451</v>
      </c>
      <c r="K2385" t="s">
        <v>436</v>
      </c>
      <c r="L2385" s="755" t="s">
        <v>82</v>
      </c>
      <c r="M2385" t="s">
        <v>100</v>
      </c>
      <c r="N2385" s="680">
        <f t="shared" ca="1" si="162"/>
        <v>0</v>
      </c>
      <c r="O2385" s="680">
        <f t="shared" ca="1" si="162"/>
        <v>0</v>
      </c>
      <c r="P2385" s="680">
        <f t="shared" ca="1" si="162"/>
        <v>0</v>
      </c>
      <c r="Q2385" s="680">
        <f t="shared" ca="1" si="162"/>
        <v>0</v>
      </c>
      <c r="R2385" s="680">
        <f t="shared" ca="1" si="162"/>
        <v>0</v>
      </c>
      <c r="S2385" t="str">
        <f t="shared" si="159"/>
        <v>ASRCMS202202</v>
      </c>
      <c r="T2385" s="957">
        <f t="shared" si="160"/>
        <v>45230</v>
      </c>
      <c r="U2385" t="str">
        <f t="shared" si="161"/>
        <v>Unaudited</v>
      </c>
    </row>
    <row r="2386" spans="1:21" x14ac:dyDescent="0.25">
      <c r="A2386" t="s">
        <v>438</v>
      </c>
      <c r="B2386" t="s">
        <v>1380</v>
      </c>
      <c r="C2386" t="s">
        <v>1381</v>
      </c>
      <c r="D2386" s="15">
        <v>1900</v>
      </c>
      <c r="E2386" s="121">
        <v>1</v>
      </c>
      <c r="F2386" t="s">
        <v>440</v>
      </c>
      <c r="G2386" s="121">
        <v>182</v>
      </c>
      <c r="H2386" t="s">
        <v>390</v>
      </c>
      <c r="I2386" t="s">
        <v>489</v>
      </c>
      <c r="J2386" t="s">
        <v>451</v>
      </c>
      <c r="K2386" t="s">
        <v>436</v>
      </c>
      <c r="L2386" s="755" t="s">
        <v>217</v>
      </c>
      <c r="M2386" t="s">
        <v>101</v>
      </c>
      <c r="N2386" s="680">
        <f t="shared" ca="1" si="162"/>
        <v>0</v>
      </c>
      <c r="O2386" s="680">
        <f t="shared" ca="1" si="162"/>
        <v>0</v>
      </c>
      <c r="P2386" s="680">
        <f t="shared" ca="1" si="162"/>
        <v>0</v>
      </c>
      <c r="Q2386" s="680">
        <f t="shared" ca="1" si="162"/>
        <v>0</v>
      </c>
      <c r="R2386" s="680">
        <f t="shared" ca="1" si="162"/>
        <v>0</v>
      </c>
      <c r="S2386" t="str">
        <f t="shared" si="159"/>
        <v>ASRCMS202202</v>
      </c>
      <c r="T2386" s="957">
        <f t="shared" si="160"/>
        <v>45230</v>
      </c>
      <c r="U2386" t="str">
        <f t="shared" si="161"/>
        <v>Unaudited</v>
      </c>
    </row>
    <row r="2387" spans="1:21" x14ac:dyDescent="0.25">
      <c r="A2387" t="s">
        <v>438</v>
      </c>
      <c r="B2387" t="s">
        <v>1380</v>
      </c>
      <c r="C2387" t="s">
        <v>1381</v>
      </c>
      <c r="D2387" s="15">
        <v>1900</v>
      </c>
      <c r="E2387" s="121">
        <v>1</v>
      </c>
      <c r="F2387" t="s">
        <v>440</v>
      </c>
      <c r="G2387" s="121">
        <v>182</v>
      </c>
      <c r="H2387" t="s">
        <v>390</v>
      </c>
      <c r="I2387" t="s">
        <v>489</v>
      </c>
      <c r="J2387" t="s">
        <v>451</v>
      </c>
      <c r="K2387" t="s">
        <v>436</v>
      </c>
      <c r="L2387" s="755" t="s">
        <v>216</v>
      </c>
      <c r="M2387" t="s">
        <v>28</v>
      </c>
      <c r="N2387" s="680">
        <f t="shared" ca="1" si="162"/>
        <v>0</v>
      </c>
      <c r="O2387" s="680">
        <f t="shared" ca="1" si="162"/>
        <v>0</v>
      </c>
      <c r="P2387" s="680">
        <f t="shared" ca="1" si="162"/>
        <v>0</v>
      </c>
      <c r="Q2387" s="680">
        <f t="shared" ca="1" si="162"/>
        <v>0</v>
      </c>
      <c r="R2387" s="680">
        <f t="shared" ca="1" si="162"/>
        <v>0</v>
      </c>
      <c r="S2387" t="str">
        <f t="shared" si="159"/>
        <v>ASRCMS202202</v>
      </c>
      <c r="T2387" s="957">
        <f t="shared" si="160"/>
        <v>45230</v>
      </c>
      <c r="U2387" t="str">
        <f t="shared" si="161"/>
        <v>Unaudited</v>
      </c>
    </row>
    <row r="2388" spans="1:21" x14ac:dyDescent="0.25">
      <c r="A2388" t="s">
        <v>438</v>
      </c>
      <c r="B2388" t="s">
        <v>1380</v>
      </c>
      <c r="C2388" t="s">
        <v>1381</v>
      </c>
      <c r="D2388" s="15">
        <v>1900</v>
      </c>
      <c r="E2388" s="121">
        <v>1</v>
      </c>
      <c r="F2388" t="s">
        <v>440</v>
      </c>
      <c r="G2388" s="121">
        <v>182</v>
      </c>
      <c r="H2388" t="s">
        <v>390</v>
      </c>
      <c r="I2388" t="s">
        <v>489</v>
      </c>
      <c r="J2388" t="s">
        <v>437</v>
      </c>
      <c r="K2388" t="s">
        <v>437</v>
      </c>
      <c r="L2388" s="755" t="s">
        <v>84</v>
      </c>
      <c r="M2388" t="s">
        <v>328</v>
      </c>
      <c r="N2388" s="680">
        <f t="shared" ca="1" si="162"/>
        <v>0</v>
      </c>
      <c r="O2388" s="680">
        <f t="shared" ca="1" si="162"/>
        <v>0</v>
      </c>
      <c r="P2388" s="680">
        <f t="shared" ca="1" si="162"/>
        <v>0</v>
      </c>
      <c r="Q2388" s="680">
        <f t="shared" ca="1" si="162"/>
        <v>0</v>
      </c>
      <c r="R2388" s="680">
        <f t="shared" ca="1" si="162"/>
        <v>0</v>
      </c>
      <c r="S2388" t="str">
        <f t="shared" si="159"/>
        <v>ASRCMS202202</v>
      </c>
      <c r="T2388" s="957">
        <f t="shared" si="160"/>
        <v>45230</v>
      </c>
      <c r="U2388" t="str">
        <f t="shared" si="161"/>
        <v>Unaudited</v>
      </c>
    </row>
    <row r="2389" spans="1:21" x14ac:dyDescent="0.25">
      <c r="A2389" t="s">
        <v>438</v>
      </c>
      <c r="B2389" t="s">
        <v>1380</v>
      </c>
      <c r="C2389" t="s">
        <v>1381</v>
      </c>
      <c r="D2389" s="15">
        <v>1900</v>
      </c>
      <c r="E2389" s="121">
        <v>1</v>
      </c>
      <c r="F2389" t="s">
        <v>440</v>
      </c>
      <c r="G2389" s="121">
        <v>182</v>
      </c>
      <c r="H2389" t="s">
        <v>390</v>
      </c>
      <c r="I2389" t="s">
        <v>489</v>
      </c>
      <c r="J2389" t="s">
        <v>437</v>
      </c>
      <c r="K2389" t="s">
        <v>437</v>
      </c>
      <c r="L2389" s="755" t="s">
        <v>85</v>
      </c>
      <c r="M2389" t="s">
        <v>326</v>
      </c>
      <c r="N2389" s="680">
        <f t="shared" ca="1" si="162"/>
        <v>0</v>
      </c>
      <c r="O2389" s="680">
        <f t="shared" ca="1" si="162"/>
        <v>0</v>
      </c>
      <c r="P2389" s="680">
        <f t="shared" ca="1" si="162"/>
        <v>0</v>
      </c>
      <c r="Q2389" s="680">
        <f t="shared" ca="1" si="162"/>
        <v>0</v>
      </c>
      <c r="R2389" s="680">
        <f t="shared" ca="1" si="162"/>
        <v>0</v>
      </c>
      <c r="S2389" t="str">
        <f t="shared" si="159"/>
        <v>ASRCMS202202</v>
      </c>
      <c r="T2389" s="957">
        <f t="shared" si="160"/>
        <v>45230</v>
      </c>
      <c r="U2389" t="str">
        <f t="shared" si="161"/>
        <v>Unaudited</v>
      </c>
    </row>
    <row r="2390" spans="1:21" x14ac:dyDescent="0.25">
      <c r="A2390" t="s">
        <v>438</v>
      </c>
      <c r="B2390" t="s">
        <v>1380</v>
      </c>
      <c r="C2390" t="s">
        <v>1381</v>
      </c>
      <c r="D2390" s="15">
        <v>1900</v>
      </c>
      <c r="E2390" s="121">
        <v>1</v>
      </c>
      <c r="F2390" t="s">
        <v>440</v>
      </c>
      <c r="G2390" s="121">
        <v>182</v>
      </c>
      <c r="H2390" t="s">
        <v>390</v>
      </c>
      <c r="I2390" t="s">
        <v>489</v>
      </c>
      <c r="J2390" t="s">
        <v>437</v>
      </c>
      <c r="K2390" t="s">
        <v>437</v>
      </c>
      <c r="L2390" s="755" t="s">
        <v>86</v>
      </c>
      <c r="M2390" t="s">
        <v>495</v>
      </c>
      <c r="N2390" s="680">
        <f t="shared" ca="1" si="162"/>
        <v>0</v>
      </c>
      <c r="O2390" s="680">
        <f t="shared" ca="1" si="162"/>
        <v>0</v>
      </c>
      <c r="P2390" s="680">
        <f t="shared" ca="1" si="162"/>
        <v>0</v>
      </c>
      <c r="Q2390" s="680">
        <f t="shared" ca="1" si="162"/>
        <v>0</v>
      </c>
      <c r="R2390" s="680">
        <f t="shared" ca="1" si="162"/>
        <v>0</v>
      </c>
      <c r="S2390" t="str">
        <f t="shared" si="159"/>
        <v>ASRCMS202202</v>
      </c>
      <c r="T2390" s="957">
        <f t="shared" si="160"/>
        <v>45230</v>
      </c>
      <c r="U2390" t="str">
        <f t="shared" si="161"/>
        <v>Unaudited</v>
      </c>
    </row>
    <row r="2391" spans="1:21" x14ac:dyDescent="0.25">
      <c r="A2391" t="s">
        <v>438</v>
      </c>
      <c r="B2391" t="s">
        <v>1380</v>
      </c>
      <c r="C2391" t="s">
        <v>1381</v>
      </c>
      <c r="D2391" s="15">
        <v>1900</v>
      </c>
      <c r="E2391" s="121">
        <v>1</v>
      </c>
      <c r="F2391" t="s">
        <v>440</v>
      </c>
      <c r="G2391" s="121">
        <v>182</v>
      </c>
      <c r="H2391" t="s">
        <v>390</v>
      </c>
      <c r="I2391" t="s">
        <v>489</v>
      </c>
      <c r="J2391" t="s">
        <v>437</v>
      </c>
      <c r="K2391" t="s">
        <v>437</v>
      </c>
      <c r="L2391" s="755" t="s">
        <v>87</v>
      </c>
      <c r="M2391" t="s">
        <v>496</v>
      </c>
      <c r="N2391" s="680">
        <f t="shared" ca="1" si="162"/>
        <v>0</v>
      </c>
      <c r="O2391" s="680">
        <f t="shared" ca="1" si="162"/>
        <v>0</v>
      </c>
      <c r="P2391" s="680">
        <f t="shared" ca="1" si="162"/>
        <v>0</v>
      </c>
      <c r="Q2391" s="680">
        <f t="shared" ca="1" si="162"/>
        <v>0</v>
      </c>
      <c r="R2391" s="680">
        <f t="shared" ca="1" si="162"/>
        <v>0</v>
      </c>
      <c r="S2391" t="str">
        <f t="shared" si="159"/>
        <v>ASRCMS202202</v>
      </c>
      <c r="T2391" s="957">
        <f t="shared" si="160"/>
        <v>45230</v>
      </c>
      <c r="U2391" t="str">
        <f t="shared" si="161"/>
        <v>Unaudited</v>
      </c>
    </row>
    <row r="2392" spans="1:21" x14ac:dyDescent="0.25">
      <c r="A2392" t="s">
        <v>438</v>
      </c>
      <c r="B2392" t="s">
        <v>1380</v>
      </c>
      <c r="C2392" t="s">
        <v>1381</v>
      </c>
      <c r="D2392" s="15">
        <v>1900</v>
      </c>
      <c r="E2392" s="121">
        <v>1</v>
      </c>
      <c r="F2392" t="s">
        <v>440</v>
      </c>
      <c r="G2392" s="121">
        <v>182</v>
      </c>
      <c r="H2392" t="s">
        <v>390</v>
      </c>
      <c r="I2392" t="s">
        <v>489</v>
      </c>
      <c r="J2392" t="s">
        <v>437</v>
      </c>
      <c r="K2392" t="s">
        <v>437</v>
      </c>
      <c r="L2392" s="755" t="s">
        <v>214</v>
      </c>
      <c r="M2392" t="s">
        <v>497</v>
      </c>
      <c r="N2392" s="680">
        <f t="shared" ca="1" si="162"/>
        <v>0</v>
      </c>
      <c r="O2392" s="680">
        <f t="shared" ca="1" si="162"/>
        <v>0</v>
      </c>
      <c r="P2392" s="680">
        <f t="shared" ca="1" si="162"/>
        <v>0</v>
      </c>
      <c r="Q2392" s="680">
        <f t="shared" ca="1" si="162"/>
        <v>0</v>
      </c>
      <c r="R2392" s="680">
        <f t="shared" ca="1" si="162"/>
        <v>0</v>
      </c>
      <c r="S2392" t="str">
        <f t="shared" si="159"/>
        <v>ASRCMS202202</v>
      </c>
      <c r="T2392" s="957">
        <f t="shared" si="160"/>
        <v>45230</v>
      </c>
      <c r="U2392" t="str">
        <f t="shared" si="161"/>
        <v>Unaudited</v>
      </c>
    </row>
    <row r="2393" spans="1:21" x14ac:dyDescent="0.25">
      <c r="A2393" t="s">
        <v>438</v>
      </c>
      <c r="B2393" t="s">
        <v>1380</v>
      </c>
      <c r="C2393" t="s">
        <v>1381</v>
      </c>
      <c r="D2393" s="15">
        <v>1900</v>
      </c>
      <c r="E2393" s="121">
        <v>1</v>
      </c>
      <c r="F2393" t="s">
        <v>440</v>
      </c>
      <c r="G2393" s="121">
        <v>182</v>
      </c>
      <c r="H2393" t="s">
        <v>390</v>
      </c>
      <c r="I2393" t="s">
        <v>490</v>
      </c>
      <c r="J2393" t="s">
        <v>26</v>
      </c>
      <c r="K2393" t="s">
        <v>26</v>
      </c>
      <c r="L2393" s="755" t="s">
        <v>205</v>
      </c>
      <c r="M2393" t="s">
        <v>26</v>
      </c>
      <c r="N2393" s="680">
        <f t="shared" ca="1" si="162"/>
        <v>0</v>
      </c>
      <c r="O2393" s="680">
        <f t="shared" ca="1" si="162"/>
        <v>0</v>
      </c>
      <c r="P2393" s="680">
        <f t="shared" ca="1" si="162"/>
        <v>0</v>
      </c>
      <c r="Q2393" s="680">
        <f t="shared" ca="1" si="162"/>
        <v>0</v>
      </c>
      <c r="R2393" s="680">
        <f t="shared" ca="1" si="162"/>
        <v>0</v>
      </c>
      <c r="S2393" t="str">
        <f t="shared" si="159"/>
        <v>ASRCMS202202</v>
      </c>
      <c r="T2393" s="957">
        <f t="shared" si="160"/>
        <v>45230</v>
      </c>
      <c r="U2393" t="str">
        <f t="shared" si="161"/>
        <v>Unaudited</v>
      </c>
    </row>
    <row r="2394" spans="1:21" x14ac:dyDescent="0.25">
      <c r="A2394" t="s">
        <v>438</v>
      </c>
      <c r="B2394" t="s">
        <v>1380</v>
      </c>
      <c r="C2394" t="s">
        <v>1381</v>
      </c>
      <c r="D2394" s="15">
        <v>1900</v>
      </c>
      <c r="E2394" s="121">
        <v>1</v>
      </c>
      <c r="F2394" t="s">
        <v>441</v>
      </c>
      <c r="G2394" s="121">
        <v>274</v>
      </c>
      <c r="H2394" t="s">
        <v>390</v>
      </c>
      <c r="I2394" t="s">
        <v>433</v>
      </c>
      <c r="J2394" t="s">
        <v>433</v>
      </c>
      <c r="K2394" t="s">
        <v>433</v>
      </c>
      <c r="M2394" t="s">
        <v>433</v>
      </c>
      <c r="N2394" s="680">
        <f t="shared" ca="1" si="162"/>
        <v>0</v>
      </c>
      <c r="O2394" s="680">
        <f t="shared" ca="1" si="162"/>
        <v>0</v>
      </c>
      <c r="P2394" s="680">
        <f t="shared" ca="1" si="162"/>
        <v>0</v>
      </c>
      <c r="Q2394" s="680">
        <f t="shared" ca="1" si="162"/>
        <v>0</v>
      </c>
      <c r="R2394" s="680">
        <f t="shared" ca="1" si="162"/>
        <v>0</v>
      </c>
      <c r="S2394" t="str">
        <f t="shared" si="159"/>
        <v>ASRCMS202202</v>
      </c>
      <c r="T2394" s="957">
        <f t="shared" si="160"/>
        <v>45230</v>
      </c>
      <c r="U2394" t="str">
        <f t="shared" si="161"/>
        <v>Unaudited</v>
      </c>
    </row>
    <row r="2395" spans="1:21" x14ac:dyDescent="0.25">
      <c r="A2395" t="s">
        <v>438</v>
      </c>
      <c r="B2395" t="s">
        <v>1380</v>
      </c>
      <c r="C2395" t="s">
        <v>1381</v>
      </c>
      <c r="D2395" s="15">
        <v>1900</v>
      </c>
      <c r="E2395" s="121">
        <v>1</v>
      </c>
      <c r="F2395" t="s">
        <v>441</v>
      </c>
      <c r="G2395" s="121">
        <v>274</v>
      </c>
      <c r="H2395" t="s">
        <v>390</v>
      </c>
      <c r="I2395" t="s">
        <v>488</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ASRCMS202202</v>
      </c>
      <c r="T2395" s="957">
        <f t="shared" si="160"/>
        <v>45230</v>
      </c>
      <c r="U2395" t="str">
        <f t="shared" si="161"/>
        <v>Unaudited</v>
      </c>
    </row>
    <row r="2396" spans="1:21" x14ac:dyDescent="0.25">
      <c r="A2396" t="s">
        <v>438</v>
      </c>
      <c r="B2396" t="s">
        <v>1380</v>
      </c>
      <c r="C2396" t="s">
        <v>1381</v>
      </c>
      <c r="D2396" s="15">
        <v>1900</v>
      </c>
      <c r="E2396" s="121">
        <v>1</v>
      </c>
      <c r="F2396" t="s">
        <v>441</v>
      </c>
      <c r="G2396" s="121">
        <v>274</v>
      </c>
      <c r="H2396" t="s">
        <v>390</v>
      </c>
      <c r="I2396" t="s">
        <v>488</v>
      </c>
      <c r="J2396" t="s">
        <v>12</v>
      </c>
      <c r="K2396" t="s">
        <v>223</v>
      </c>
      <c r="L2396" s="755">
        <v>1.2</v>
      </c>
      <c r="M2396" t="s">
        <v>223</v>
      </c>
      <c r="N2396" s="680">
        <f t="shared" ca="1" si="162"/>
        <v>0</v>
      </c>
      <c r="O2396" s="680">
        <f t="shared" ca="1" si="162"/>
        <v>0</v>
      </c>
      <c r="P2396" s="680">
        <f t="shared" ca="1" si="162"/>
        <v>0</v>
      </c>
      <c r="Q2396" s="680">
        <f t="shared" ca="1" si="162"/>
        <v>0</v>
      </c>
      <c r="R2396" s="680">
        <f t="shared" ca="1" si="162"/>
        <v>0</v>
      </c>
      <c r="S2396" t="str">
        <f t="shared" si="159"/>
        <v>ASRCMS202202</v>
      </c>
      <c r="T2396" s="957">
        <f t="shared" si="160"/>
        <v>45230</v>
      </c>
      <c r="U2396" t="str">
        <f t="shared" si="161"/>
        <v>Unaudited</v>
      </c>
    </row>
    <row r="2397" spans="1:21" x14ac:dyDescent="0.25">
      <c r="A2397" t="s">
        <v>438</v>
      </c>
      <c r="B2397" t="s">
        <v>1380</v>
      </c>
      <c r="C2397" t="s">
        <v>1381</v>
      </c>
      <c r="D2397" s="15">
        <v>1900</v>
      </c>
      <c r="E2397" s="121">
        <v>1</v>
      </c>
      <c r="F2397" t="s">
        <v>441</v>
      </c>
      <c r="G2397" s="121">
        <v>274</v>
      </c>
      <c r="H2397" t="s">
        <v>390</v>
      </c>
      <c r="I2397" t="s">
        <v>488</v>
      </c>
      <c r="J2397" t="s">
        <v>12</v>
      </c>
      <c r="K2397" t="s">
        <v>1318</v>
      </c>
      <c r="L2397" s="755" t="s">
        <v>1314</v>
      </c>
      <c r="M2397" t="s">
        <v>1318</v>
      </c>
      <c r="N2397" s="680">
        <f t="shared" ca="1" si="162"/>
        <v>0</v>
      </c>
      <c r="O2397" s="680">
        <f t="shared" ca="1" si="162"/>
        <v>0</v>
      </c>
      <c r="P2397" s="680">
        <f t="shared" ca="1" si="162"/>
        <v>0</v>
      </c>
      <c r="Q2397" s="680">
        <f t="shared" ca="1" si="162"/>
        <v>0</v>
      </c>
      <c r="R2397" s="680">
        <f t="shared" ca="1" si="162"/>
        <v>0</v>
      </c>
      <c r="S2397" t="str">
        <f t="shared" si="159"/>
        <v>ASRCMS202202</v>
      </c>
      <c r="T2397" s="957">
        <f t="shared" si="160"/>
        <v>45230</v>
      </c>
      <c r="U2397" t="str">
        <f t="shared" si="161"/>
        <v>Unaudited</v>
      </c>
    </row>
    <row r="2398" spans="1:21" x14ac:dyDescent="0.25">
      <c r="A2398" t="s">
        <v>438</v>
      </c>
      <c r="B2398" t="s">
        <v>1380</v>
      </c>
      <c r="C2398" t="s">
        <v>1381</v>
      </c>
      <c r="D2398" s="15">
        <v>1900</v>
      </c>
      <c r="E2398" s="121">
        <v>1</v>
      </c>
      <c r="F2398" t="s">
        <v>441</v>
      </c>
      <c r="G2398" s="121">
        <v>274</v>
      </c>
      <c r="H2398" t="s">
        <v>390</v>
      </c>
      <c r="I2398" t="s">
        <v>488</v>
      </c>
      <c r="J2398" t="s">
        <v>12</v>
      </c>
      <c r="K2398" t="s">
        <v>1320</v>
      </c>
      <c r="L2398" s="755" t="s">
        <v>1319</v>
      </c>
      <c r="M2398" t="s">
        <v>1320</v>
      </c>
      <c r="N2398" s="680">
        <f t="shared" ca="1" si="162"/>
        <v>0</v>
      </c>
      <c r="O2398" s="680">
        <f t="shared" ca="1" si="162"/>
        <v>0</v>
      </c>
      <c r="P2398" s="680">
        <f t="shared" ca="1" si="162"/>
        <v>0</v>
      </c>
      <c r="Q2398" s="680">
        <f t="shared" ca="1" si="162"/>
        <v>0</v>
      </c>
      <c r="R2398" s="680">
        <f t="shared" ca="1" si="162"/>
        <v>0</v>
      </c>
      <c r="S2398" t="str">
        <f t="shared" si="159"/>
        <v>ASRCMS202202</v>
      </c>
      <c r="T2398" s="957">
        <f t="shared" si="160"/>
        <v>45230</v>
      </c>
      <c r="U2398" t="str">
        <f t="shared" si="161"/>
        <v>Unaudited</v>
      </c>
    </row>
    <row r="2399" spans="1:21" x14ac:dyDescent="0.25">
      <c r="A2399" t="s">
        <v>438</v>
      </c>
      <c r="B2399" t="s">
        <v>1380</v>
      </c>
      <c r="C2399" t="s">
        <v>1381</v>
      </c>
      <c r="D2399" s="15">
        <v>1900</v>
      </c>
      <c r="E2399" s="121">
        <v>1</v>
      </c>
      <c r="F2399" t="s">
        <v>441</v>
      </c>
      <c r="G2399" s="121">
        <v>274</v>
      </c>
      <c r="H2399" t="s">
        <v>390</v>
      </c>
      <c r="I2399" t="s">
        <v>488</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ASRCMS202202</v>
      </c>
      <c r="T2399" s="957">
        <f t="shared" si="160"/>
        <v>45230</v>
      </c>
      <c r="U2399" t="str">
        <f t="shared" si="161"/>
        <v>Unaudited</v>
      </c>
    </row>
    <row r="2400" spans="1:21" x14ac:dyDescent="0.25">
      <c r="A2400" t="s">
        <v>438</v>
      </c>
      <c r="B2400" t="s">
        <v>1380</v>
      </c>
      <c r="C2400" t="s">
        <v>1381</v>
      </c>
      <c r="D2400" s="15">
        <v>1900</v>
      </c>
      <c r="E2400" s="121">
        <v>1</v>
      </c>
      <c r="F2400" t="s">
        <v>441</v>
      </c>
      <c r="G2400" s="121">
        <v>274</v>
      </c>
      <c r="H2400" t="s">
        <v>390</v>
      </c>
      <c r="I2400" t="s">
        <v>489</v>
      </c>
      <c r="J2400" t="s">
        <v>434</v>
      </c>
      <c r="K2400" t="s">
        <v>791</v>
      </c>
      <c r="L2400" s="755">
        <v>2.1</v>
      </c>
      <c r="M2400" t="s">
        <v>726</v>
      </c>
      <c r="N2400" s="680">
        <f t="shared" ca="1" si="162"/>
        <v>0</v>
      </c>
      <c r="O2400" s="680">
        <f t="shared" ca="1" si="162"/>
        <v>0</v>
      </c>
      <c r="P2400" s="680">
        <f t="shared" ca="1" si="162"/>
        <v>0</v>
      </c>
      <c r="Q2400" s="680">
        <f t="shared" ca="1" si="162"/>
        <v>0</v>
      </c>
      <c r="R2400" s="680">
        <f t="shared" ca="1" si="162"/>
        <v>0</v>
      </c>
      <c r="S2400" t="str">
        <f t="shared" si="159"/>
        <v>ASRCMS202202</v>
      </c>
      <c r="T2400" s="957">
        <f t="shared" si="160"/>
        <v>45230</v>
      </c>
      <c r="U2400" t="str">
        <f t="shared" si="161"/>
        <v>Unaudited</v>
      </c>
    </row>
    <row r="2401" spans="1:21" x14ac:dyDescent="0.25">
      <c r="A2401" t="s">
        <v>438</v>
      </c>
      <c r="B2401" t="s">
        <v>1380</v>
      </c>
      <c r="C2401" t="s">
        <v>1381</v>
      </c>
      <c r="D2401" s="15">
        <v>1900</v>
      </c>
      <c r="E2401" s="121">
        <v>1</v>
      </c>
      <c r="F2401" t="s">
        <v>441</v>
      </c>
      <c r="G2401" s="121">
        <v>274</v>
      </c>
      <c r="H2401" t="s">
        <v>390</v>
      </c>
      <c r="I2401" t="s">
        <v>489</v>
      </c>
      <c r="J2401" t="s">
        <v>434</v>
      </c>
      <c r="K2401" t="s">
        <v>791</v>
      </c>
      <c r="L2401" s="755">
        <v>2.2000000000000002</v>
      </c>
      <c r="M2401" t="s">
        <v>727</v>
      </c>
      <c r="N2401" s="680">
        <f t="shared" ca="1" si="162"/>
        <v>0</v>
      </c>
      <c r="O2401" s="680">
        <f t="shared" ca="1" si="162"/>
        <v>0</v>
      </c>
      <c r="P2401" s="680">
        <f t="shared" ca="1" si="162"/>
        <v>0</v>
      </c>
      <c r="Q2401" s="680">
        <f t="shared" ca="1" si="162"/>
        <v>0</v>
      </c>
      <c r="R2401" s="680">
        <f t="shared" ca="1" si="162"/>
        <v>0</v>
      </c>
      <c r="S2401" t="str">
        <f t="shared" si="159"/>
        <v>ASRCMS202202</v>
      </c>
      <c r="T2401" s="957">
        <f t="shared" si="160"/>
        <v>45230</v>
      </c>
      <c r="U2401" t="str">
        <f t="shared" si="161"/>
        <v>Unaudited</v>
      </c>
    </row>
    <row r="2402" spans="1:21" x14ac:dyDescent="0.25">
      <c r="A2402" t="s">
        <v>438</v>
      </c>
      <c r="B2402" t="s">
        <v>1380</v>
      </c>
      <c r="C2402" t="s">
        <v>1381</v>
      </c>
      <c r="D2402" s="15">
        <v>1900</v>
      </c>
      <c r="E2402" s="121">
        <v>1</v>
      </c>
      <c r="F2402" t="s">
        <v>441</v>
      </c>
      <c r="G2402" s="121">
        <v>274</v>
      </c>
      <c r="H2402" t="s">
        <v>390</v>
      </c>
      <c r="I2402" t="s">
        <v>489</v>
      </c>
      <c r="J2402" t="s">
        <v>434</v>
      </c>
      <c r="K2402" t="s">
        <v>791</v>
      </c>
      <c r="L2402" s="755">
        <v>2.2999999999999998</v>
      </c>
      <c r="M2402" t="s">
        <v>728</v>
      </c>
      <c r="N2402" s="680">
        <f t="shared" ca="1" si="162"/>
        <v>0</v>
      </c>
      <c r="O2402" s="680">
        <f t="shared" ca="1" si="162"/>
        <v>0</v>
      </c>
      <c r="P2402" s="680">
        <f t="shared" ca="1" si="162"/>
        <v>0</v>
      </c>
      <c r="Q2402" s="680">
        <f t="shared" ca="1" si="162"/>
        <v>0</v>
      </c>
      <c r="R2402" s="680">
        <f t="shared" ca="1" si="162"/>
        <v>0</v>
      </c>
      <c r="S2402" t="str">
        <f t="shared" si="159"/>
        <v>ASRCMS202202</v>
      </c>
      <c r="T2402" s="957">
        <f t="shared" si="160"/>
        <v>45230</v>
      </c>
      <c r="U2402" t="str">
        <f t="shared" si="161"/>
        <v>Unaudited</v>
      </c>
    </row>
    <row r="2403" spans="1:21" x14ac:dyDescent="0.25">
      <c r="A2403" t="s">
        <v>438</v>
      </c>
      <c r="B2403" t="s">
        <v>1380</v>
      </c>
      <c r="C2403" t="s">
        <v>1381</v>
      </c>
      <c r="D2403" s="15">
        <v>1900</v>
      </c>
      <c r="E2403" s="121">
        <v>1</v>
      </c>
      <c r="F2403" t="s">
        <v>441</v>
      </c>
      <c r="G2403" s="121">
        <v>274</v>
      </c>
      <c r="H2403" t="s">
        <v>390</v>
      </c>
      <c r="I2403" t="s">
        <v>489</v>
      </c>
      <c r="J2403" t="s">
        <v>434</v>
      </c>
      <c r="K2403" t="s">
        <v>791</v>
      </c>
      <c r="L2403" s="755">
        <v>2.4</v>
      </c>
      <c r="M2403" t="s">
        <v>729</v>
      </c>
      <c r="N2403" s="680">
        <f t="shared" ca="1" si="162"/>
        <v>0</v>
      </c>
      <c r="O2403" s="680">
        <f t="shared" ca="1" si="162"/>
        <v>0</v>
      </c>
      <c r="P2403" s="680">
        <f t="shared" ca="1" si="162"/>
        <v>0</v>
      </c>
      <c r="Q2403" s="680">
        <f t="shared" ca="1" si="162"/>
        <v>0</v>
      </c>
      <c r="R2403" s="680">
        <f t="shared" ca="1" si="162"/>
        <v>0</v>
      </c>
      <c r="S2403" t="str">
        <f t="shared" si="159"/>
        <v>ASRCMS202202</v>
      </c>
      <c r="T2403" s="957">
        <f t="shared" si="160"/>
        <v>45230</v>
      </c>
      <c r="U2403" t="str">
        <f t="shared" si="161"/>
        <v>Unaudited</v>
      </c>
    </row>
    <row r="2404" spans="1:21" x14ac:dyDescent="0.25">
      <c r="A2404" t="s">
        <v>438</v>
      </c>
      <c r="B2404" t="s">
        <v>1380</v>
      </c>
      <c r="C2404" t="s">
        <v>1381</v>
      </c>
      <c r="D2404" s="15">
        <v>1900</v>
      </c>
      <c r="E2404" s="121">
        <v>1</v>
      </c>
      <c r="F2404" t="s">
        <v>441</v>
      </c>
      <c r="G2404" s="121">
        <v>274</v>
      </c>
      <c r="H2404" t="s">
        <v>390</v>
      </c>
      <c r="I2404" t="s">
        <v>489</v>
      </c>
      <c r="J2404" t="s">
        <v>434</v>
      </c>
      <c r="K2404" t="s">
        <v>791</v>
      </c>
      <c r="L2404" s="755">
        <v>2.5</v>
      </c>
      <c r="M2404" t="s">
        <v>771</v>
      </c>
      <c r="N2404" s="680">
        <f t="shared" ca="1" si="162"/>
        <v>0</v>
      </c>
      <c r="O2404" s="680">
        <f t="shared" ca="1" si="162"/>
        <v>0</v>
      </c>
      <c r="P2404" s="680">
        <f t="shared" ca="1" si="162"/>
        <v>0</v>
      </c>
      <c r="Q2404" s="680">
        <f t="shared" ca="1" si="162"/>
        <v>0</v>
      </c>
      <c r="R2404" s="680">
        <f t="shared" ca="1" si="162"/>
        <v>0</v>
      </c>
      <c r="S2404" t="str">
        <f t="shared" si="159"/>
        <v>ASRCMS202202</v>
      </c>
      <c r="T2404" s="957">
        <f t="shared" si="160"/>
        <v>45230</v>
      </c>
      <c r="U2404" t="str">
        <f t="shared" si="161"/>
        <v>Unaudited</v>
      </c>
    </row>
    <row r="2405" spans="1:21" x14ac:dyDescent="0.25">
      <c r="A2405" t="s">
        <v>438</v>
      </c>
      <c r="B2405" t="s">
        <v>1380</v>
      </c>
      <c r="C2405" t="s">
        <v>1381</v>
      </c>
      <c r="D2405" s="15">
        <v>1900</v>
      </c>
      <c r="E2405" s="121">
        <v>1</v>
      </c>
      <c r="F2405" t="s">
        <v>441</v>
      </c>
      <c r="G2405" s="121">
        <v>274</v>
      </c>
      <c r="H2405" t="s">
        <v>390</v>
      </c>
      <c r="I2405" t="s">
        <v>489</v>
      </c>
      <c r="J2405" t="s">
        <v>434</v>
      </c>
      <c r="K2405" t="s">
        <v>791</v>
      </c>
      <c r="L2405" s="755">
        <v>2.6</v>
      </c>
      <c r="M2405" t="s">
        <v>187</v>
      </c>
      <c r="N2405" s="680">
        <f t="shared" ca="1" si="162"/>
        <v>0</v>
      </c>
      <c r="O2405" s="680">
        <f t="shared" ca="1" si="162"/>
        <v>0</v>
      </c>
      <c r="P2405" s="680">
        <f t="shared" ca="1" si="162"/>
        <v>0</v>
      </c>
      <c r="Q2405" s="680">
        <f t="shared" ca="1" si="162"/>
        <v>0</v>
      </c>
      <c r="R2405" s="680">
        <f t="shared" ca="1" si="162"/>
        <v>0</v>
      </c>
      <c r="S2405" t="str">
        <f t="shared" si="159"/>
        <v>ASRCMS202202</v>
      </c>
      <c r="T2405" s="957">
        <f t="shared" si="160"/>
        <v>45230</v>
      </c>
      <c r="U2405" t="str">
        <f t="shared" si="161"/>
        <v>Unaudited</v>
      </c>
    </row>
    <row r="2406" spans="1:21" x14ac:dyDescent="0.25">
      <c r="A2406" t="s">
        <v>438</v>
      </c>
      <c r="B2406" t="s">
        <v>1380</v>
      </c>
      <c r="C2406" t="s">
        <v>1381</v>
      </c>
      <c r="D2406" s="15">
        <v>1900</v>
      </c>
      <c r="E2406" s="121">
        <v>1</v>
      </c>
      <c r="F2406" t="s">
        <v>441</v>
      </c>
      <c r="G2406" s="121">
        <v>274</v>
      </c>
      <c r="H2406" t="s">
        <v>390</v>
      </c>
      <c r="I2406" t="s">
        <v>489</v>
      </c>
      <c r="J2406" t="s">
        <v>434</v>
      </c>
      <c r="K2406" t="s">
        <v>791</v>
      </c>
      <c r="L2406" s="755">
        <v>2.7</v>
      </c>
      <c r="M2406" t="s">
        <v>792</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ASRCMS202202</v>
      </c>
      <c r="T2406" s="957">
        <f t="shared" si="160"/>
        <v>45230</v>
      </c>
      <c r="U2406" t="str">
        <f t="shared" si="161"/>
        <v>Unaudited</v>
      </c>
    </row>
    <row r="2407" spans="1:21" x14ac:dyDescent="0.25">
      <c r="A2407" t="s">
        <v>438</v>
      </c>
      <c r="B2407" t="s">
        <v>1380</v>
      </c>
      <c r="C2407" t="s">
        <v>1381</v>
      </c>
      <c r="D2407" s="15">
        <v>1900</v>
      </c>
      <c r="E2407" s="121">
        <v>1</v>
      </c>
      <c r="F2407" t="s">
        <v>441</v>
      </c>
      <c r="G2407" s="121">
        <v>274</v>
      </c>
      <c r="H2407" t="s">
        <v>390</v>
      </c>
      <c r="I2407" t="s">
        <v>489</v>
      </c>
      <c r="J2407" t="s">
        <v>434</v>
      </c>
      <c r="K2407" t="s">
        <v>791</v>
      </c>
      <c r="L2407" s="755">
        <v>2.8</v>
      </c>
      <c r="M2407" t="s">
        <v>793</v>
      </c>
      <c r="N2407" s="680">
        <f t="shared" ca="1" si="163"/>
        <v>0</v>
      </c>
      <c r="O2407" s="680">
        <f t="shared" ca="1" si="163"/>
        <v>0</v>
      </c>
      <c r="P2407" s="680">
        <f t="shared" ca="1" si="163"/>
        <v>0</v>
      </c>
      <c r="Q2407" s="680">
        <f t="shared" ca="1" si="163"/>
        <v>0</v>
      </c>
      <c r="R2407" s="680">
        <f t="shared" ca="1" si="163"/>
        <v>0</v>
      </c>
      <c r="S2407" t="str">
        <f t="shared" si="159"/>
        <v>ASRCMS202202</v>
      </c>
      <c r="T2407" s="957">
        <f t="shared" si="160"/>
        <v>45230</v>
      </c>
      <c r="U2407" t="str">
        <f t="shared" si="161"/>
        <v>Unaudited</v>
      </c>
    </row>
    <row r="2408" spans="1:21" x14ac:dyDescent="0.25">
      <c r="A2408" t="s">
        <v>438</v>
      </c>
      <c r="B2408" t="s">
        <v>1380</v>
      </c>
      <c r="C2408" t="s">
        <v>1381</v>
      </c>
      <c r="D2408" s="15">
        <v>1900</v>
      </c>
      <c r="E2408" s="121">
        <v>1</v>
      </c>
      <c r="F2408" t="s">
        <v>441</v>
      </c>
      <c r="G2408" s="121">
        <v>274</v>
      </c>
      <c r="H2408" t="s">
        <v>390</v>
      </c>
      <c r="I2408" t="s">
        <v>489</v>
      </c>
      <c r="J2408" t="s">
        <v>434</v>
      </c>
      <c r="K2408" t="s">
        <v>791</v>
      </c>
      <c r="L2408" s="755">
        <v>2.9</v>
      </c>
      <c r="M2408" t="s">
        <v>774</v>
      </c>
      <c r="N2408" s="680">
        <f t="shared" ca="1" si="163"/>
        <v>0</v>
      </c>
      <c r="O2408" s="680">
        <f t="shared" ca="1" si="163"/>
        <v>0</v>
      </c>
      <c r="P2408" s="680">
        <f t="shared" ca="1" si="163"/>
        <v>0</v>
      </c>
      <c r="Q2408" s="680">
        <f t="shared" ca="1" si="163"/>
        <v>0</v>
      </c>
      <c r="R2408" s="680">
        <f t="shared" ca="1" si="163"/>
        <v>0</v>
      </c>
      <c r="S2408" t="str">
        <f t="shared" si="159"/>
        <v>ASRCMS202202</v>
      </c>
      <c r="T2408" s="957">
        <f t="shared" si="160"/>
        <v>45230</v>
      </c>
      <c r="U2408" t="str">
        <f t="shared" si="161"/>
        <v>Unaudited</v>
      </c>
    </row>
    <row r="2409" spans="1:21" x14ac:dyDescent="0.25">
      <c r="A2409" t="s">
        <v>438</v>
      </c>
      <c r="B2409" t="s">
        <v>1380</v>
      </c>
      <c r="C2409" t="s">
        <v>1381</v>
      </c>
      <c r="D2409" s="15">
        <v>1900</v>
      </c>
      <c r="E2409" s="121">
        <v>1</v>
      </c>
      <c r="F2409" t="s">
        <v>441</v>
      </c>
      <c r="G2409" s="121">
        <v>274</v>
      </c>
      <c r="H2409" t="s">
        <v>390</v>
      </c>
      <c r="I2409" t="s">
        <v>489</v>
      </c>
      <c r="J2409" t="s">
        <v>434</v>
      </c>
      <c r="K2409" t="s">
        <v>224</v>
      </c>
      <c r="L2409" s="755">
        <v>2.11</v>
      </c>
      <c r="M2409" t="s">
        <v>229</v>
      </c>
      <c r="N2409" s="680">
        <f t="shared" ca="1" si="163"/>
        <v>0</v>
      </c>
      <c r="O2409" s="680">
        <f t="shared" ca="1" si="163"/>
        <v>0</v>
      </c>
      <c r="P2409" s="680">
        <f t="shared" ca="1" si="163"/>
        <v>0</v>
      </c>
      <c r="Q2409" s="680">
        <f t="shared" ca="1" si="163"/>
        <v>0</v>
      </c>
      <c r="R2409" s="680">
        <f t="shared" ca="1" si="163"/>
        <v>0</v>
      </c>
      <c r="S2409" t="str">
        <f t="shared" si="159"/>
        <v>ASRCMS202202</v>
      </c>
      <c r="T2409" s="957">
        <f t="shared" si="160"/>
        <v>45230</v>
      </c>
      <c r="U2409" t="str">
        <f t="shared" si="161"/>
        <v>Unaudited</v>
      </c>
    </row>
    <row r="2410" spans="1:21" x14ac:dyDescent="0.25">
      <c r="A2410" t="s">
        <v>438</v>
      </c>
      <c r="B2410" t="s">
        <v>1380</v>
      </c>
      <c r="C2410" t="s">
        <v>1381</v>
      </c>
      <c r="D2410" s="15">
        <v>1900</v>
      </c>
      <c r="E2410" s="121">
        <v>1</v>
      </c>
      <c r="F2410" t="s">
        <v>441</v>
      </c>
      <c r="G2410" s="121">
        <v>274</v>
      </c>
      <c r="H2410" t="s">
        <v>390</v>
      </c>
      <c r="I2410" t="s">
        <v>489</v>
      </c>
      <c r="J2410" t="s">
        <v>434</v>
      </c>
      <c r="K2410" t="s">
        <v>224</v>
      </c>
      <c r="L2410" s="755">
        <v>2.12</v>
      </c>
      <c r="M2410" t="s">
        <v>555</v>
      </c>
      <c r="N2410" s="680">
        <f t="shared" ca="1" si="163"/>
        <v>0</v>
      </c>
      <c r="O2410" s="680">
        <f t="shared" ca="1" si="163"/>
        <v>0</v>
      </c>
      <c r="P2410" s="680">
        <f t="shared" ca="1" si="163"/>
        <v>0</v>
      </c>
      <c r="Q2410" s="680">
        <f t="shared" ca="1" si="163"/>
        <v>0</v>
      </c>
      <c r="R2410" s="680">
        <f t="shared" ca="1" si="163"/>
        <v>0</v>
      </c>
      <c r="S2410" t="str">
        <f t="shared" si="159"/>
        <v>ASRCMS202202</v>
      </c>
      <c r="T2410" s="957">
        <f t="shared" si="160"/>
        <v>45230</v>
      </c>
      <c r="U2410" t="str">
        <f t="shared" si="161"/>
        <v>Unaudited</v>
      </c>
    </row>
    <row r="2411" spans="1:21" x14ac:dyDescent="0.25">
      <c r="A2411" t="s">
        <v>438</v>
      </c>
      <c r="B2411" t="s">
        <v>1380</v>
      </c>
      <c r="C2411" t="s">
        <v>1381</v>
      </c>
      <c r="D2411" s="15">
        <v>1900</v>
      </c>
      <c r="E2411" s="121">
        <v>1</v>
      </c>
      <c r="F2411" t="s">
        <v>441</v>
      </c>
      <c r="G2411" s="121">
        <v>274</v>
      </c>
      <c r="H2411" t="s">
        <v>390</v>
      </c>
      <c r="I2411" t="s">
        <v>489</v>
      </c>
      <c r="J2411" t="s">
        <v>434</v>
      </c>
      <c r="K2411" t="s">
        <v>224</v>
      </c>
      <c r="L2411" s="755">
        <v>2.13</v>
      </c>
      <c r="M2411" t="s">
        <v>230</v>
      </c>
      <c r="N2411" s="680">
        <f t="shared" ca="1" si="163"/>
        <v>0</v>
      </c>
      <c r="O2411" s="680">
        <f t="shared" ca="1" si="163"/>
        <v>0</v>
      </c>
      <c r="P2411" s="680">
        <f t="shared" ca="1" si="163"/>
        <v>0</v>
      </c>
      <c r="Q2411" s="680">
        <f t="shared" ca="1" si="163"/>
        <v>0</v>
      </c>
      <c r="R2411" s="680">
        <f t="shared" ca="1" si="163"/>
        <v>0</v>
      </c>
      <c r="S2411" t="str">
        <f t="shared" si="159"/>
        <v>ASRCMS202202</v>
      </c>
      <c r="T2411" s="957">
        <f t="shared" si="160"/>
        <v>45230</v>
      </c>
      <c r="U2411" t="str">
        <f t="shared" si="161"/>
        <v>Unaudited</v>
      </c>
    </row>
    <row r="2412" spans="1:21" x14ac:dyDescent="0.25">
      <c r="A2412" t="s">
        <v>438</v>
      </c>
      <c r="B2412" t="s">
        <v>1380</v>
      </c>
      <c r="C2412" t="s">
        <v>1381</v>
      </c>
      <c r="D2412" s="15">
        <v>1900</v>
      </c>
      <c r="E2412" s="121">
        <v>1</v>
      </c>
      <c r="F2412" t="s">
        <v>441</v>
      </c>
      <c r="G2412" s="121">
        <v>274</v>
      </c>
      <c r="H2412" t="s">
        <v>390</v>
      </c>
      <c r="I2412" t="s">
        <v>489</v>
      </c>
      <c r="J2412" t="s">
        <v>434</v>
      </c>
      <c r="K2412" t="s">
        <v>224</v>
      </c>
      <c r="L2412" s="755">
        <v>2.14</v>
      </c>
      <c r="M2412" t="s">
        <v>559</v>
      </c>
      <c r="N2412" s="680">
        <f t="shared" ca="1" si="163"/>
        <v>0</v>
      </c>
      <c r="O2412" s="680">
        <f t="shared" ca="1" si="163"/>
        <v>0</v>
      </c>
      <c r="P2412" s="680">
        <f t="shared" ca="1" si="163"/>
        <v>0</v>
      </c>
      <c r="Q2412" s="680">
        <f t="shared" ca="1" si="163"/>
        <v>0</v>
      </c>
      <c r="R2412" s="680">
        <f t="shared" ca="1" si="163"/>
        <v>0</v>
      </c>
      <c r="S2412" t="str">
        <f t="shared" si="159"/>
        <v>ASRCMS202202</v>
      </c>
      <c r="T2412" s="957">
        <f t="shared" si="160"/>
        <v>45230</v>
      </c>
      <c r="U2412" t="str">
        <f t="shared" si="161"/>
        <v>Unaudited</v>
      </c>
    </row>
    <row r="2413" spans="1:21" x14ac:dyDescent="0.25">
      <c r="A2413" t="s">
        <v>438</v>
      </c>
      <c r="B2413" t="s">
        <v>1380</v>
      </c>
      <c r="C2413" t="s">
        <v>1381</v>
      </c>
      <c r="D2413" s="15">
        <v>1900</v>
      </c>
      <c r="E2413" s="121">
        <v>1</v>
      </c>
      <c r="F2413" t="s">
        <v>441</v>
      </c>
      <c r="G2413" s="121">
        <v>274</v>
      </c>
      <c r="H2413" t="s">
        <v>390</v>
      </c>
      <c r="I2413" t="s">
        <v>489</v>
      </c>
      <c r="J2413" t="s">
        <v>434</v>
      </c>
      <c r="K2413" t="s">
        <v>224</v>
      </c>
      <c r="L2413" s="755">
        <v>2.15</v>
      </c>
      <c r="M2413" t="s">
        <v>20</v>
      </c>
      <c r="N2413" s="680">
        <f t="shared" ca="1" si="163"/>
        <v>0</v>
      </c>
      <c r="O2413" s="680">
        <f t="shared" ca="1" si="163"/>
        <v>0</v>
      </c>
      <c r="P2413" s="680">
        <f t="shared" ca="1" si="163"/>
        <v>0</v>
      </c>
      <c r="Q2413" s="680">
        <f t="shared" ca="1" si="163"/>
        <v>0</v>
      </c>
      <c r="R2413" s="680">
        <f t="shared" ca="1" si="163"/>
        <v>0</v>
      </c>
      <c r="S2413" t="str">
        <f t="shared" si="159"/>
        <v>ASRCMS202202</v>
      </c>
      <c r="T2413" s="957">
        <f t="shared" si="160"/>
        <v>45230</v>
      </c>
      <c r="U2413" t="str">
        <f t="shared" si="161"/>
        <v>Unaudited</v>
      </c>
    </row>
    <row r="2414" spans="1:21" x14ac:dyDescent="0.25">
      <c r="A2414" t="s">
        <v>438</v>
      </c>
      <c r="B2414" t="s">
        <v>1380</v>
      </c>
      <c r="C2414" t="s">
        <v>1381</v>
      </c>
      <c r="D2414" s="15">
        <v>1900</v>
      </c>
      <c r="E2414" s="121">
        <v>1</v>
      </c>
      <c r="F2414" t="s">
        <v>441</v>
      </c>
      <c r="G2414" s="121">
        <v>274</v>
      </c>
      <c r="H2414" t="s">
        <v>390</v>
      </c>
      <c r="I2414" t="s">
        <v>489</v>
      </c>
      <c r="J2414" t="s">
        <v>434</v>
      </c>
      <c r="K2414" t="s">
        <v>224</v>
      </c>
      <c r="L2414" s="755">
        <v>2.16</v>
      </c>
      <c r="M2414" t="s">
        <v>794</v>
      </c>
      <c r="N2414" s="680">
        <f t="shared" ca="1" si="163"/>
        <v>0</v>
      </c>
      <c r="O2414" s="680">
        <f t="shared" ca="1" si="163"/>
        <v>0</v>
      </c>
      <c r="P2414" s="680">
        <f t="shared" ca="1" si="163"/>
        <v>0</v>
      </c>
      <c r="Q2414" s="680">
        <f t="shared" ca="1" si="163"/>
        <v>0</v>
      </c>
      <c r="R2414" s="680">
        <f t="shared" ca="1" si="163"/>
        <v>0</v>
      </c>
      <c r="S2414" t="str">
        <f t="shared" si="159"/>
        <v>ASRCMS202202</v>
      </c>
      <c r="T2414" s="957">
        <f t="shared" si="160"/>
        <v>45230</v>
      </c>
      <c r="U2414" t="str">
        <f t="shared" si="161"/>
        <v>Unaudited</v>
      </c>
    </row>
    <row r="2415" spans="1:21" x14ac:dyDescent="0.25">
      <c r="A2415" t="s">
        <v>438</v>
      </c>
      <c r="B2415" t="s">
        <v>1380</v>
      </c>
      <c r="C2415" t="s">
        <v>1381</v>
      </c>
      <c r="D2415" s="15">
        <v>1900</v>
      </c>
      <c r="E2415" s="121">
        <v>1</v>
      </c>
      <c r="F2415" t="s">
        <v>441</v>
      </c>
      <c r="G2415" s="121">
        <v>274</v>
      </c>
      <c r="H2415" t="s">
        <v>390</v>
      </c>
      <c r="I2415" t="s">
        <v>489</v>
      </c>
      <c r="J2415" t="s">
        <v>434</v>
      </c>
      <c r="K2415" t="s">
        <v>224</v>
      </c>
      <c r="L2415" s="755">
        <v>2.17</v>
      </c>
      <c r="M2415" t="s">
        <v>1047</v>
      </c>
      <c r="N2415" s="680">
        <f t="shared" ca="1" si="163"/>
        <v>0</v>
      </c>
      <c r="O2415" s="680">
        <f t="shared" ca="1" si="163"/>
        <v>0</v>
      </c>
      <c r="P2415" s="680">
        <f t="shared" ca="1" si="163"/>
        <v>0</v>
      </c>
      <c r="Q2415" s="680">
        <f t="shared" ca="1" si="163"/>
        <v>0</v>
      </c>
      <c r="R2415" s="680">
        <f t="shared" ca="1" si="163"/>
        <v>0</v>
      </c>
      <c r="S2415" t="str">
        <f t="shared" si="159"/>
        <v>ASRCMS202202</v>
      </c>
      <c r="T2415" s="957">
        <f t="shared" si="160"/>
        <v>45230</v>
      </c>
      <c r="U2415" t="str">
        <f t="shared" si="161"/>
        <v>Unaudited</v>
      </c>
    </row>
    <row r="2416" spans="1:21" x14ac:dyDescent="0.25">
      <c r="A2416" t="s">
        <v>438</v>
      </c>
      <c r="B2416" t="s">
        <v>1380</v>
      </c>
      <c r="C2416" t="s">
        <v>1381</v>
      </c>
      <c r="D2416" s="15">
        <v>1900</v>
      </c>
      <c r="E2416" s="121">
        <v>1</v>
      </c>
      <c r="F2416" t="s">
        <v>441</v>
      </c>
      <c r="G2416" s="121">
        <v>274</v>
      </c>
      <c r="H2416" t="s">
        <v>390</v>
      </c>
      <c r="I2416" t="s">
        <v>489</v>
      </c>
      <c r="J2416" t="s">
        <v>434</v>
      </c>
      <c r="K2416" t="s">
        <v>224</v>
      </c>
      <c r="L2416" s="755">
        <v>2.1800000000000002</v>
      </c>
      <c r="M2416" t="s">
        <v>651</v>
      </c>
      <c r="N2416" s="680">
        <f t="shared" ca="1" si="163"/>
        <v>0</v>
      </c>
      <c r="O2416" s="680">
        <f t="shared" ca="1" si="163"/>
        <v>0</v>
      </c>
      <c r="P2416" s="680">
        <f t="shared" ca="1" si="163"/>
        <v>0</v>
      </c>
      <c r="Q2416" s="680">
        <f t="shared" ca="1" si="163"/>
        <v>0</v>
      </c>
      <c r="R2416" s="680">
        <f t="shared" ca="1" si="163"/>
        <v>0</v>
      </c>
      <c r="S2416" t="str">
        <f t="shared" si="159"/>
        <v>ASRCMS202202</v>
      </c>
      <c r="T2416" s="957">
        <f t="shared" si="160"/>
        <v>45230</v>
      </c>
      <c r="U2416" t="str">
        <f t="shared" si="161"/>
        <v>Unaudited</v>
      </c>
    </row>
    <row r="2417" spans="1:21" x14ac:dyDescent="0.25">
      <c r="A2417" t="s">
        <v>438</v>
      </c>
      <c r="B2417" t="s">
        <v>1380</v>
      </c>
      <c r="C2417" t="s">
        <v>1381</v>
      </c>
      <c r="D2417" s="15">
        <v>1900</v>
      </c>
      <c r="E2417" s="121">
        <v>1</v>
      </c>
      <c r="F2417" t="s">
        <v>441</v>
      </c>
      <c r="G2417" s="121">
        <v>274</v>
      </c>
      <c r="H2417" t="s">
        <v>390</v>
      </c>
      <c r="I2417" t="s">
        <v>489</v>
      </c>
      <c r="J2417" t="s">
        <v>434</v>
      </c>
      <c r="K2417" t="s">
        <v>224</v>
      </c>
      <c r="L2417" s="755">
        <v>2.19</v>
      </c>
      <c r="M2417" t="s">
        <v>219</v>
      </c>
      <c r="N2417" s="680">
        <f t="shared" ca="1" si="163"/>
        <v>0</v>
      </c>
      <c r="O2417" s="680">
        <f t="shared" ca="1" si="163"/>
        <v>0</v>
      </c>
      <c r="P2417" s="680">
        <f t="shared" ca="1" si="163"/>
        <v>0</v>
      </c>
      <c r="Q2417" s="680">
        <f t="shared" ca="1" si="163"/>
        <v>0</v>
      </c>
      <c r="R2417" s="680">
        <f t="shared" ca="1" si="163"/>
        <v>0</v>
      </c>
      <c r="S2417" t="str">
        <f t="shared" si="159"/>
        <v>ASRCMS202202</v>
      </c>
      <c r="T2417" s="957">
        <f t="shared" si="160"/>
        <v>45230</v>
      </c>
      <c r="U2417" t="str">
        <f t="shared" si="161"/>
        <v>Unaudited</v>
      </c>
    </row>
    <row r="2418" spans="1:21" x14ac:dyDescent="0.25">
      <c r="A2418" t="s">
        <v>438</v>
      </c>
      <c r="B2418" t="s">
        <v>1380</v>
      </c>
      <c r="C2418" t="s">
        <v>1381</v>
      </c>
      <c r="D2418" s="15">
        <v>1900</v>
      </c>
      <c r="E2418" s="121">
        <v>1</v>
      </c>
      <c r="F2418" t="s">
        <v>441</v>
      </c>
      <c r="G2418" s="121">
        <v>274</v>
      </c>
      <c r="H2418" t="s">
        <v>390</v>
      </c>
      <c r="I2418" t="s">
        <v>489</v>
      </c>
      <c r="J2418" t="s">
        <v>434</v>
      </c>
      <c r="K2418" t="s">
        <v>224</v>
      </c>
      <c r="L2418" s="755" t="s">
        <v>700</v>
      </c>
      <c r="M2418" t="s">
        <v>231</v>
      </c>
      <c r="N2418" s="680">
        <f t="shared" ca="1" si="163"/>
        <v>0</v>
      </c>
      <c r="O2418" s="680">
        <f t="shared" ca="1" si="163"/>
        <v>0</v>
      </c>
      <c r="P2418" s="680">
        <f t="shared" ca="1" si="163"/>
        <v>0</v>
      </c>
      <c r="Q2418" s="680">
        <f t="shared" ca="1" si="163"/>
        <v>0</v>
      </c>
      <c r="R2418" s="680">
        <f t="shared" ca="1" si="163"/>
        <v>0</v>
      </c>
      <c r="S2418" t="str">
        <f t="shared" si="159"/>
        <v>ASRCMS202202</v>
      </c>
      <c r="T2418" s="957">
        <f t="shared" si="160"/>
        <v>45230</v>
      </c>
      <c r="U2418" t="str">
        <f t="shared" si="161"/>
        <v>Unaudited</v>
      </c>
    </row>
    <row r="2419" spans="1:21" x14ac:dyDescent="0.25">
      <c r="A2419" t="s">
        <v>438</v>
      </c>
      <c r="B2419" t="s">
        <v>1380</v>
      </c>
      <c r="C2419" t="s">
        <v>1381</v>
      </c>
      <c r="D2419" s="15">
        <v>1900</v>
      </c>
      <c r="E2419" s="121">
        <v>1</v>
      </c>
      <c r="F2419" t="s">
        <v>441</v>
      </c>
      <c r="G2419" s="121">
        <v>274</v>
      </c>
      <c r="H2419" t="s">
        <v>390</v>
      </c>
      <c r="I2419" t="s">
        <v>489</v>
      </c>
      <c r="J2419" t="s">
        <v>434</v>
      </c>
      <c r="K2419" t="s">
        <v>224</v>
      </c>
      <c r="L2419" s="755">
        <v>2.21</v>
      </c>
      <c r="M2419" t="s">
        <v>467</v>
      </c>
      <c r="N2419" s="680">
        <f t="shared" ca="1" si="163"/>
        <v>0</v>
      </c>
      <c r="O2419" s="680">
        <f t="shared" ca="1" si="163"/>
        <v>0</v>
      </c>
      <c r="P2419" s="680">
        <f t="shared" ca="1" si="163"/>
        <v>0</v>
      </c>
      <c r="Q2419" s="680">
        <f t="shared" ca="1" si="163"/>
        <v>0</v>
      </c>
      <c r="R2419" s="680">
        <f t="shared" ca="1" si="163"/>
        <v>0</v>
      </c>
      <c r="S2419" t="str">
        <f t="shared" si="159"/>
        <v>ASRCMS202202</v>
      </c>
      <c r="T2419" s="957">
        <f t="shared" si="160"/>
        <v>45230</v>
      </c>
      <c r="U2419" t="str">
        <f t="shared" si="161"/>
        <v>Unaudited</v>
      </c>
    </row>
    <row r="2420" spans="1:21" x14ac:dyDescent="0.25">
      <c r="A2420" t="s">
        <v>438</v>
      </c>
      <c r="B2420" t="s">
        <v>1380</v>
      </c>
      <c r="C2420" t="s">
        <v>1381</v>
      </c>
      <c r="D2420" s="15">
        <v>1900</v>
      </c>
      <c r="E2420" s="121">
        <v>1</v>
      </c>
      <c r="F2420" t="s">
        <v>441</v>
      </c>
      <c r="G2420" s="121">
        <v>274</v>
      </c>
      <c r="H2420" t="s">
        <v>390</v>
      </c>
      <c r="I2420" t="s">
        <v>489</v>
      </c>
      <c r="J2420" t="s">
        <v>434</v>
      </c>
      <c r="K2420" t="s">
        <v>6</v>
      </c>
      <c r="L2420" s="755" t="s">
        <v>70</v>
      </c>
      <c r="M2420" t="s">
        <v>189</v>
      </c>
      <c r="N2420" s="680">
        <f t="shared" ca="1" si="163"/>
        <v>0</v>
      </c>
      <c r="O2420" s="680">
        <f t="shared" ca="1" si="163"/>
        <v>0</v>
      </c>
      <c r="P2420" s="680">
        <f t="shared" ca="1" si="163"/>
        <v>0</v>
      </c>
      <c r="Q2420" s="680">
        <f t="shared" ca="1" si="163"/>
        <v>0</v>
      </c>
      <c r="R2420" s="680">
        <f t="shared" ca="1" si="163"/>
        <v>0</v>
      </c>
      <c r="S2420" t="str">
        <f t="shared" si="159"/>
        <v>ASRCMS202202</v>
      </c>
      <c r="T2420" s="957">
        <f t="shared" si="160"/>
        <v>45230</v>
      </c>
      <c r="U2420" t="str">
        <f t="shared" si="161"/>
        <v>Unaudited</v>
      </c>
    </row>
    <row r="2421" spans="1:21" x14ac:dyDescent="0.25">
      <c r="A2421" t="s">
        <v>438</v>
      </c>
      <c r="B2421" t="s">
        <v>1380</v>
      </c>
      <c r="C2421" t="s">
        <v>1381</v>
      </c>
      <c r="D2421" s="15">
        <v>1900</v>
      </c>
      <c r="E2421" s="121">
        <v>1</v>
      </c>
      <c r="F2421" t="s">
        <v>441</v>
      </c>
      <c r="G2421" s="121">
        <v>274</v>
      </c>
      <c r="H2421" t="s">
        <v>390</v>
      </c>
      <c r="I2421" t="s">
        <v>489</v>
      </c>
      <c r="J2421" t="s">
        <v>434</v>
      </c>
      <c r="K2421" t="s">
        <v>6</v>
      </c>
      <c r="L2421" s="755" t="s">
        <v>71</v>
      </c>
      <c r="M2421" t="s">
        <v>232</v>
      </c>
      <c r="N2421" s="680">
        <f t="shared" ca="1" si="163"/>
        <v>0</v>
      </c>
      <c r="O2421" s="680">
        <f t="shared" ca="1" si="163"/>
        <v>0</v>
      </c>
      <c r="P2421" s="680">
        <f t="shared" ca="1" si="163"/>
        <v>0</v>
      </c>
      <c r="Q2421" s="680">
        <f t="shared" ca="1" si="163"/>
        <v>0</v>
      </c>
      <c r="R2421" s="680">
        <f t="shared" ca="1" si="163"/>
        <v>0</v>
      </c>
      <c r="S2421" t="str">
        <f t="shared" si="159"/>
        <v>ASRCMS202202</v>
      </c>
      <c r="T2421" s="957">
        <f t="shared" si="160"/>
        <v>45230</v>
      </c>
      <c r="U2421" t="str">
        <f t="shared" si="161"/>
        <v>Unaudited</v>
      </c>
    </row>
    <row r="2422" spans="1:21" x14ac:dyDescent="0.25">
      <c r="A2422" t="s">
        <v>438</v>
      </c>
      <c r="B2422" t="s">
        <v>1380</v>
      </c>
      <c r="C2422" t="s">
        <v>1381</v>
      </c>
      <c r="D2422" s="15">
        <v>1900</v>
      </c>
      <c r="E2422" s="121">
        <v>1</v>
      </c>
      <c r="F2422" t="s">
        <v>441</v>
      </c>
      <c r="G2422" s="121">
        <v>274</v>
      </c>
      <c r="H2422" t="s">
        <v>390</v>
      </c>
      <c r="I2422" t="s">
        <v>489</v>
      </c>
      <c r="J2422" t="s">
        <v>434</v>
      </c>
      <c r="K2422" t="s">
        <v>6</v>
      </c>
      <c r="L2422" s="755" t="s">
        <v>72</v>
      </c>
      <c r="M2422" t="s">
        <v>165</v>
      </c>
      <c r="N2422" s="680">
        <f t="shared" ca="1" si="163"/>
        <v>0</v>
      </c>
      <c r="O2422" s="680">
        <f t="shared" ca="1" si="163"/>
        <v>0</v>
      </c>
      <c r="P2422" s="680">
        <f t="shared" ca="1" si="163"/>
        <v>0</v>
      </c>
      <c r="Q2422" s="680">
        <f t="shared" ca="1" si="163"/>
        <v>0</v>
      </c>
      <c r="R2422" s="680">
        <f t="shared" ca="1" si="163"/>
        <v>0</v>
      </c>
      <c r="S2422" t="str">
        <f t="shared" si="159"/>
        <v>ASRCMS202202</v>
      </c>
      <c r="T2422" s="957">
        <f t="shared" si="160"/>
        <v>45230</v>
      </c>
      <c r="U2422" t="str">
        <f t="shared" si="161"/>
        <v>Unaudited</v>
      </c>
    </row>
    <row r="2423" spans="1:21" x14ac:dyDescent="0.25">
      <c r="A2423" t="s">
        <v>438</v>
      </c>
      <c r="B2423" t="s">
        <v>1380</v>
      </c>
      <c r="C2423" t="s">
        <v>1381</v>
      </c>
      <c r="D2423" s="15">
        <v>1900</v>
      </c>
      <c r="E2423" s="121">
        <v>1</v>
      </c>
      <c r="F2423" t="s">
        <v>441</v>
      </c>
      <c r="G2423" s="121">
        <v>274</v>
      </c>
      <c r="H2423" t="s">
        <v>390</v>
      </c>
      <c r="I2423" t="s">
        <v>489</v>
      </c>
      <c r="J2423" t="s">
        <v>434</v>
      </c>
      <c r="K2423" t="s">
        <v>6</v>
      </c>
      <c r="L2423" s="755">
        <v>3.4</v>
      </c>
      <c r="M2423" t="s">
        <v>462</v>
      </c>
      <c r="N2423" s="680">
        <f t="shared" ca="1" si="163"/>
        <v>0</v>
      </c>
      <c r="O2423" s="680">
        <f t="shared" ca="1" si="163"/>
        <v>0</v>
      </c>
      <c r="P2423" s="680">
        <f t="shared" ca="1" si="163"/>
        <v>0</v>
      </c>
      <c r="Q2423" s="680">
        <f t="shared" ca="1" si="163"/>
        <v>0</v>
      </c>
      <c r="R2423" s="680">
        <f t="shared" ca="1" si="163"/>
        <v>0</v>
      </c>
      <c r="S2423" t="str">
        <f t="shared" si="159"/>
        <v>ASRCMS202202</v>
      </c>
      <c r="T2423" s="957">
        <f t="shared" si="160"/>
        <v>45230</v>
      </c>
      <c r="U2423" t="str">
        <f t="shared" si="161"/>
        <v>Unaudited</v>
      </c>
    </row>
    <row r="2424" spans="1:21" x14ac:dyDescent="0.25">
      <c r="A2424" t="s">
        <v>438</v>
      </c>
      <c r="B2424" t="s">
        <v>1380</v>
      </c>
      <c r="C2424" t="s">
        <v>1381</v>
      </c>
      <c r="D2424" s="15">
        <v>1900</v>
      </c>
      <c r="E2424" s="121">
        <v>1</v>
      </c>
      <c r="F2424" t="s">
        <v>441</v>
      </c>
      <c r="G2424" s="121">
        <v>274</v>
      </c>
      <c r="H2424" t="s">
        <v>390</v>
      </c>
      <c r="I2424" t="s">
        <v>489</v>
      </c>
      <c r="J2424" t="s">
        <v>434</v>
      </c>
      <c r="K2424" t="s">
        <v>435</v>
      </c>
      <c r="L2424" s="755">
        <v>4.5</v>
      </c>
      <c r="M2424" t="s">
        <v>32</v>
      </c>
      <c r="N2424" s="680">
        <f t="shared" ca="1" si="163"/>
        <v>0</v>
      </c>
      <c r="O2424" s="680">
        <f t="shared" ca="1" si="163"/>
        <v>0</v>
      </c>
      <c r="P2424" s="680">
        <f t="shared" ca="1" si="163"/>
        <v>0</v>
      </c>
      <c r="Q2424" s="680">
        <f t="shared" ca="1" si="163"/>
        <v>0</v>
      </c>
      <c r="R2424" s="680">
        <f t="shared" ca="1" si="163"/>
        <v>0</v>
      </c>
      <c r="S2424" t="str">
        <f t="shared" si="159"/>
        <v>ASRCMS202202</v>
      </c>
      <c r="T2424" s="957">
        <f t="shared" si="160"/>
        <v>45230</v>
      </c>
      <c r="U2424" t="str">
        <f t="shared" si="161"/>
        <v>Unaudited</v>
      </c>
    </row>
    <row r="2425" spans="1:21" x14ac:dyDescent="0.25">
      <c r="A2425" t="s">
        <v>438</v>
      </c>
      <c r="B2425" t="s">
        <v>1380</v>
      </c>
      <c r="C2425" t="s">
        <v>1381</v>
      </c>
      <c r="D2425" s="15">
        <v>1900</v>
      </c>
      <c r="E2425" s="121">
        <v>1</v>
      </c>
      <c r="F2425" t="s">
        <v>441</v>
      </c>
      <c r="G2425" s="121">
        <v>274</v>
      </c>
      <c r="H2425" t="s">
        <v>390</v>
      </c>
      <c r="I2425" t="s">
        <v>489</v>
      </c>
      <c r="J2425" t="s">
        <v>434</v>
      </c>
      <c r="K2425" t="s">
        <v>435</v>
      </c>
      <c r="L2425" s="755" t="s">
        <v>939</v>
      </c>
      <c r="M2425" t="s">
        <v>930</v>
      </c>
      <c r="N2425" s="680">
        <f t="shared" ca="1" si="163"/>
        <v>0</v>
      </c>
      <c r="O2425" s="680">
        <f t="shared" ca="1" si="163"/>
        <v>0</v>
      </c>
      <c r="P2425" s="680">
        <f t="shared" ca="1" si="163"/>
        <v>0</v>
      </c>
      <c r="Q2425" s="680">
        <f t="shared" ca="1" si="163"/>
        <v>0</v>
      </c>
      <c r="R2425" s="680">
        <f t="shared" ca="1" si="163"/>
        <v>0</v>
      </c>
      <c r="S2425" t="str">
        <f t="shared" si="159"/>
        <v>ASRCMS202202</v>
      </c>
      <c r="T2425" s="957">
        <f t="shared" si="160"/>
        <v>45230</v>
      </c>
      <c r="U2425" t="str">
        <f t="shared" si="161"/>
        <v>Unaudited</v>
      </c>
    </row>
    <row r="2426" spans="1:21" x14ac:dyDescent="0.25">
      <c r="A2426" t="s">
        <v>438</v>
      </c>
      <c r="B2426" t="s">
        <v>1380</v>
      </c>
      <c r="C2426" t="s">
        <v>1381</v>
      </c>
      <c r="D2426" s="15">
        <v>1900</v>
      </c>
      <c r="E2426" s="121">
        <v>1</v>
      </c>
      <c r="F2426" t="s">
        <v>441</v>
      </c>
      <c r="G2426" s="121">
        <v>274</v>
      </c>
      <c r="H2426" t="s">
        <v>390</v>
      </c>
      <c r="I2426" t="s">
        <v>489</v>
      </c>
      <c r="J2426" t="s">
        <v>434</v>
      </c>
      <c r="K2426" t="s">
        <v>435</v>
      </c>
      <c r="L2426" s="755" t="s">
        <v>194</v>
      </c>
      <c r="M2426" t="s">
        <v>40</v>
      </c>
      <c r="N2426" s="680">
        <f t="shared" ca="1" si="163"/>
        <v>0</v>
      </c>
      <c r="O2426" s="680">
        <f t="shared" ca="1" si="163"/>
        <v>0</v>
      </c>
      <c r="P2426" s="680">
        <f t="shared" ca="1" si="163"/>
        <v>0</v>
      </c>
      <c r="Q2426" s="680">
        <f t="shared" ca="1" si="163"/>
        <v>0</v>
      </c>
      <c r="R2426" s="680">
        <f t="shared" ca="1" si="163"/>
        <v>0</v>
      </c>
      <c r="S2426" t="str">
        <f t="shared" si="159"/>
        <v>ASRCMS202202</v>
      </c>
      <c r="T2426" s="957">
        <f t="shared" si="160"/>
        <v>45230</v>
      </c>
      <c r="U2426" t="str">
        <f t="shared" si="161"/>
        <v>Unaudited</v>
      </c>
    </row>
    <row r="2427" spans="1:21" x14ac:dyDescent="0.25">
      <c r="A2427" t="s">
        <v>438</v>
      </c>
      <c r="B2427" t="s">
        <v>1380</v>
      </c>
      <c r="C2427" t="s">
        <v>1381</v>
      </c>
      <c r="D2427" s="15">
        <v>1900</v>
      </c>
      <c r="E2427" s="121">
        <v>1</v>
      </c>
      <c r="F2427" t="s">
        <v>441</v>
      </c>
      <c r="G2427" s="121">
        <v>274</v>
      </c>
      <c r="H2427" t="s">
        <v>390</v>
      </c>
      <c r="I2427" t="s">
        <v>489</v>
      </c>
      <c r="J2427" t="s">
        <v>434</v>
      </c>
      <c r="K2427" t="s">
        <v>435</v>
      </c>
      <c r="L2427" s="755" t="s">
        <v>193</v>
      </c>
      <c r="M2427" t="s">
        <v>330</v>
      </c>
      <c r="N2427" s="680">
        <f t="shared" ca="1" si="163"/>
        <v>0</v>
      </c>
      <c r="O2427" s="680">
        <f t="shared" ca="1" si="163"/>
        <v>0</v>
      </c>
      <c r="P2427" s="680">
        <f t="shared" ca="1" si="163"/>
        <v>0</v>
      </c>
      <c r="Q2427" s="680">
        <f t="shared" ca="1" si="163"/>
        <v>0</v>
      </c>
      <c r="R2427" s="680">
        <f t="shared" ca="1" si="163"/>
        <v>0</v>
      </c>
      <c r="S2427" t="str">
        <f t="shared" si="159"/>
        <v>ASRCMS202202</v>
      </c>
      <c r="T2427" s="957">
        <f t="shared" si="160"/>
        <v>45230</v>
      </c>
      <c r="U2427" t="str">
        <f t="shared" si="161"/>
        <v>Unaudited</v>
      </c>
    </row>
    <row r="2428" spans="1:21" x14ac:dyDescent="0.25">
      <c r="A2428" t="s">
        <v>438</v>
      </c>
      <c r="B2428" t="s">
        <v>1380</v>
      </c>
      <c r="C2428" t="s">
        <v>1381</v>
      </c>
      <c r="D2428" s="15">
        <v>1900</v>
      </c>
      <c r="E2428" s="121">
        <v>1</v>
      </c>
      <c r="F2428" t="s">
        <v>441</v>
      </c>
      <c r="G2428" s="121">
        <v>274</v>
      </c>
      <c r="H2428" t="s">
        <v>390</v>
      </c>
      <c r="I2428" t="s">
        <v>489</v>
      </c>
      <c r="J2428" t="s">
        <v>451</v>
      </c>
      <c r="K2428" t="s">
        <v>436</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ASRCMS202202</v>
      </c>
      <c r="T2428" s="957">
        <f t="shared" si="160"/>
        <v>45230</v>
      </c>
      <c r="U2428" t="str">
        <f t="shared" si="161"/>
        <v>Unaudited</v>
      </c>
    </row>
    <row r="2429" spans="1:21" x14ac:dyDescent="0.25">
      <c r="A2429" t="s">
        <v>438</v>
      </c>
      <c r="B2429" t="s">
        <v>1380</v>
      </c>
      <c r="C2429" t="s">
        <v>1381</v>
      </c>
      <c r="D2429" s="15">
        <v>1900</v>
      </c>
      <c r="E2429" s="121">
        <v>1</v>
      </c>
      <c r="F2429" t="s">
        <v>441</v>
      </c>
      <c r="G2429" s="121">
        <v>274</v>
      </c>
      <c r="H2429" t="s">
        <v>390</v>
      </c>
      <c r="I2429" t="s">
        <v>489</v>
      </c>
      <c r="J2429" t="s">
        <v>451</v>
      </c>
      <c r="K2429" t="s">
        <v>436</v>
      </c>
      <c r="L2429" s="755" t="s">
        <v>80</v>
      </c>
      <c r="M2429" t="s">
        <v>98</v>
      </c>
      <c r="N2429" s="680">
        <f t="shared" ca="1" si="163"/>
        <v>0</v>
      </c>
      <c r="O2429" s="680">
        <f t="shared" ca="1" si="163"/>
        <v>0</v>
      </c>
      <c r="P2429" s="680">
        <f t="shared" ca="1" si="163"/>
        <v>0</v>
      </c>
      <c r="Q2429" s="680">
        <f t="shared" ca="1" si="163"/>
        <v>0</v>
      </c>
      <c r="R2429" s="680">
        <f t="shared" ca="1" si="163"/>
        <v>0</v>
      </c>
      <c r="S2429" t="str">
        <f t="shared" si="159"/>
        <v>ASRCMS202202</v>
      </c>
      <c r="T2429" s="957">
        <f t="shared" si="160"/>
        <v>45230</v>
      </c>
      <c r="U2429" t="str">
        <f t="shared" si="161"/>
        <v>Unaudited</v>
      </c>
    </row>
    <row r="2430" spans="1:21" x14ac:dyDescent="0.25">
      <c r="A2430" t="s">
        <v>438</v>
      </c>
      <c r="B2430" t="s">
        <v>1380</v>
      </c>
      <c r="C2430" t="s">
        <v>1381</v>
      </c>
      <c r="D2430" s="15">
        <v>1900</v>
      </c>
      <c r="E2430" s="121">
        <v>1</v>
      </c>
      <c r="F2430" t="s">
        <v>441</v>
      </c>
      <c r="G2430" s="121">
        <v>274</v>
      </c>
      <c r="H2430" t="s">
        <v>390</v>
      </c>
      <c r="I2430" t="s">
        <v>489</v>
      </c>
      <c r="J2430" t="s">
        <v>451</v>
      </c>
      <c r="K2430" t="s">
        <v>436</v>
      </c>
      <c r="L2430" s="755" t="s">
        <v>81</v>
      </c>
      <c r="M2430" t="s">
        <v>99</v>
      </c>
      <c r="N2430" s="680">
        <f t="shared" ca="1" si="163"/>
        <v>0</v>
      </c>
      <c r="O2430" s="680">
        <f t="shared" ca="1" si="163"/>
        <v>0</v>
      </c>
      <c r="P2430" s="680">
        <f t="shared" ca="1" si="163"/>
        <v>0</v>
      </c>
      <c r="Q2430" s="680">
        <f t="shared" ca="1" si="163"/>
        <v>0</v>
      </c>
      <c r="R2430" s="680">
        <f t="shared" ca="1" si="163"/>
        <v>0</v>
      </c>
      <c r="S2430" t="str">
        <f t="shared" si="159"/>
        <v>ASRCMS202202</v>
      </c>
      <c r="T2430" s="957">
        <f t="shared" si="160"/>
        <v>45230</v>
      </c>
      <c r="U2430" t="str">
        <f t="shared" si="161"/>
        <v>Unaudited</v>
      </c>
    </row>
    <row r="2431" spans="1:21" x14ac:dyDescent="0.25">
      <c r="A2431" t="s">
        <v>438</v>
      </c>
      <c r="B2431" t="s">
        <v>1380</v>
      </c>
      <c r="C2431" t="s">
        <v>1381</v>
      </c>
      <c r="D2431" s="15">
        <v>1900</v>
      </c>
      <c r="E2431" s="121">
        <v>1</v>
      </c>
      <c r="F2431" t="s">
        <v>441</v>
      </c>
      <c r="G2431" s="121">
        <v>274</v>
      </c>
      <c r="H2431" t="s">
        <v>390</v>
      </c>
      <c r="I2431" t="s">
        <v>489</v>
      </c>
      <c r="J2431" t="s">
        <v>451</v>
      </c>
      <c r="K2431" t="s">
        <v>436</v>
      </c>
      <c r="L2431" s="755" t="s">
        <v>82</v>
      </c>
      <c r="M2431" t="s">
        <v>100</v>
      </c>
      <c r="N2431" s="680">
        <f t="shared" ca="1" si="163"/>
        <v>0</v>
      </c>
      <c r="O2431" s="680">
        <f t="shared" ca="1" si="163"/>
        <v>0</v>
      </c>
      <c r="P2431" s="680">
        <f t="shared" ca="1" si="163"/>
        <v>0</v>
      </c>
      <c r="Q2431" s="680">
        <f t="shared" ca="1" si="163"/>
        <v>0</v>
      </c>
      <c r="R2431" s="680">
        <f t="shared" ca="1" si="163"/>
        <v>0</v>
      </c>
      <c r="S2431" t="str">
        <f t="shared" si="159"/>
        <v>ASRCMS202202</v>
      </c>
      <c r="T2431" s="957">
        <f t="shared" si="160"/>
        <v>45230</v>
      </c>
      <c r="U2431" t="str">
        <f t="shared" si="161"/>
        <v>Unaudited</v>
      </c>
    </row>
    <row r="2432" spans="1:21" x14ac:dyDescent="0.25">
      <c r="A2432" t="s">
        <v>438</v>
      </c>
      <c r="B2432" t="s">
        <v>1380</v>
      </c>
      <c r="C2432" t="s">
        <v>1381</v>
      </c>
      <c r="D2432" s="15">
        <v>1900</v>
      </c>
      <c r="E2432" s="121">
        <v>1</v>
      </c>
      <c r="F2432" t="s">
        <v>441</v>
      </c>
      <c r="G2432" s="121">
        <v>274</v>
      </c>
      <c r="H2432" t="s">
        <v>390</v>
      </c>
      <c r="I2432" t="s">
        <v>489</v>
      </c>
      <c r="J2432" t="s">
        <v>451</v>
      </c>
      <c r="K2432" t="s">
        <v>436</v>
      </c>
      <c r="L2432" s="755" t="s">
        <v>217</v>
      </c>
      <c r="M2432" t="s">
        <v>101</v>
      </c>
      <c r="N2432" s="680">
        <f t="shared" ca="1" si="163"/>
        <v>0</v>
      </c>
      <c r="O2432" s="680">
        <f t="shared" ca="1" si="163"/>
        <v>0</v>
      </c>
      <c r="P2432" s="680">
        <f t="shared" ca="1" si="163"/>
        <v>0</v>
      </c>
      <c r="Q2432" s="680">
        <f t="shared" ca="1" si="163"/>
        <v>0</v>
      </c>
      <c r="R2432" s="680">
        <f t="shared" ca="1" si="163"/>
        <v>0</v>
      </c>
      <c r="S2432" t="str">
        <f t="shared" si="159"/>
        <v>ASRCMS202202</v>
      </c>
      <c r="T2432" s="957">
        <f t="shared" si="160"/>
        <v>45230</v>
      </c>
      <c r="U2432" t="str">
        <f t="shared" si="161"/>
        <v>Unaudited</v>
      </c>
    </row>
    <row r="2433" spans="1:21" x14ac:dyDescent="0.25">
      <c r="A2433" t="s">
        <v>438</v>
      </c>
      <c r="B2433" t="s">
        <v>1380</v>
      </c>
      <c r="C2433" t="s">
        <v>1381</v>
      </c>
      <c r="D2433" s="15">
        <v>1900</v>
      </c>
      <c r="E2433" s="121">
        <v>1</v>
      </c>
      <c r="F2433" t="s">
        <v>441</v>
      </c>
      <c r="G2433" s="121">
        <v>274</v>
      </c>
      <c r="H2433" t="s">
        <v>390</v>
      </c>
      <c r="I2433" t="s">
        <v>489</v>
      </c>
      <c r="J2433" t="s">
        <v>451</v>
      </c>
      <c r="K2433" t="s">
        <v>436</v>
      </c>
      <c r="L2433" s="755" t="s">
        <v>216</v>
      </c>
      <c r="M2433" t="s">
        <v>28</v>
      </c>
      <c r="N2433" s="680">
        <f t="shared" ca="1" si="163"/>
        <v>0</v>
      </c>
      <c r="O2433" s="680">
        <f t="shared" ca="1" si="163"/>
        <v>0</v>
      </c>
      <c r="P2433" s="680">
        <f t="shared" ca="1" si="163"/>
        <v>0</v>
      </c>
      <c r="Q2433" s="680">
        <f t="shared" ca="1" si="163"/>
        <v>0</v>
      </c>
      <c r="R2433" s="680">
        <f t="shared" ca="1" si="163"/>
        <v>0</v>
      </c>
      <c r="S2433" t="str">
        <f t="shared" si="159"/>
        <v>ASRCMS202202</v>
      </c>
      <c r="T2433" s="957">
        <f t="shared" si="160"/>
        <v>45230</v>
      </c>
      <c r="U2433" t="str">
        <f t="shared" si="161"/>
        <v>Unaudited</v>
      </c>
    </row>
    <row r="2434" spans="1:21" x14ac:dyDescent="0.25">
      <c r="A2434" t="s">
        <v>438</v>
      </c>
      <c r="B2434" t="s">
        <v>1380</v>
      </c>
      <c r="C2434" t="s">
        <v>1381</v>
      </c>
      <c r="D2434" s="15">
        <v>1900</v>
      </c>
      <c r="E2434" s="121">
        <v>1</v>
      </c>
      <c r="F2434" t="s">
        <v>441</v>
      </c>
      <c r="G2434" s="121">
        <v>274</v>
      </c>
      <c r="H2434" t="s">
        <v>390</v>
      </c>
      <c r="I2434" t="s">
        <v>489</v>
      </c>
      <c r="J2434" t="s">
        <v>437</v>
      </c>
      <c r="K2434" t="s">
        <v>437</v>
      </c>
      <c r="L2434" s="755" t="s">
        <v>84</v>
      </c>
      <c r="M2434" t="s">
        <v>328</v>
      </c>
      <c r="N2434" s="680">
        <f t="shared" ca="1" si="163"/>
        <v>0</v>
      </c>
      <c r="O2434" s="680">
        <f t="shared" ca="1" si="163"/>
        <v>0</v>
      </c>
      <c r="P2434" s="680">
        <f t="shared" ca="1" si="163"/>
        <v>0</v>
      </c>
      <c r="Q2434" s="680">
        <f t="shared" ca="1" si="163"/>
        <v>0</v>
      </c>
      <c r="R2434" s="680">
        <f t="shared" ca="1" si="163"/>
        <v>0</v>
      </c>
      <c r="S2434" t="str">
        <f t="shared" ref="S2434:S2497" si="164">file_name</f>
        <v>ASRCMS202202</v>
      </c>
      <c r="T2434" s="957">
        <f t="shared" ref="T2434:T2497" si="165">file_date</f>
        <v>45230</v>
      </c>
      <c r="U2434" t="str">
        <f t="shared" ref="U2434:U2497" si="166">status</f>
        <v>Unaudited</v>
      </c>
    </row>
    <row r="2435" spans="1:21" x14ac:dyDescent="0.25">
      <c r="A2435" t="s">
        <v>438</v>
      </c>
      <c r="B2435" t="s">
        <v>1380</v>
      </c>
      <c r="C2435" t="s">
        <v>1381</v>
      </c>
      <c r="D2435" s="15">
        <v>1900</v>
      </c>
      <c r="E2435" s="121">
        <v>1</v>
      </c>
      <c r="F2435" t="s">
        <v>441</v>
      </c>
      <c r="G2435" s="121">
        <v>274</v>
      </c>
      <c r="H2435" t="s">
        <v>390</v>
      </c>
      <c r="I2435" t="s">
        <v>489</v>
      </c>
      <c r="J2435" t="s">
        <v>437</v>
      </c>
      <c r="K2435" t="s">
        <v>437</v>
      </c>
      <c r="L2435" s="755" t="s">
        <v>85</v>
      </c>
      <c r="M2435" t="s">
        <v>326</v>
      </c>
      <c r="N2435" s="680">
        <f t="shared" ca="1" si="163"/>
        <v>0</v>
      </c>
      <c r="O2435" s="680">
        <f t="shared" ca="1" si="163"/>
        <v>0</v>
      </c>
      <c r="P2435" s="680">
        <f t="shared" ca="1" si="163"/>
        <v>0</v>
      </c>
      <c r="Q2435" s="680">
        <f t="shared" ca="1" si="163"/>
        <v>0</v>
      </c>
      <c r="R2435" s="680">
        <f t="shared" ca="1" si="163"/>
        <v>0</v>
      </c>
      <c r="S2435" t="str">
        <f t="shared" si="164"/>
        <v>ASRCMS202202</v>
      </c>
      <c r="T2435" s="957">
        <f t="shared" si="165"/>
        <v>45230</v>
      </c>
      <c r="U2435" t="str">
        <f t="shared" si="166"/>
        <v>Unaudited</v>
      </c>
    </row>
    <row r="2436" spans="1:21" x14ac:dyDescent="0.25">
      <c r="A2436" t="s">
        <v>438</v>
      </c>
      <c r="B2436" t="s">
        <v>1380</v>
      </c>
      <c r="C2436" t="s">
        <v>1381</v>
      </c>
      <c r="D2436" s="15">
        <v>1900</v>
      </c>
      <c r="E2436" s="121">
        <v>1</v>
      </c>
      <c r="F2436" t="s">
        <v>441</v>
      </c>
      <c r="G2436" s="121">
        <v>274</v>
      </c>
      <c r="H2436" t="s">
        <v>390</v>
      </c>
      <c r="I2436" t="s">
        <v>489</v>
      </c>
      <c r="J2436" t="s">
        <v>437</v>
      </c>
      <c r="K2436" t="s">
        <v>437</v>
      </c>
      <c r="L2436" s="755" t="s">
        <v>86</v>
      </c>
      <c r="M2436" t="s">
        <v>495</v>
      </c>
      <c r="N2436" s="680">
        <f t="shared" ca="1" si="163"/>
        <v>0</v>
      </c>
      <c r="O2436" s="680">
        <f t="shared" ca="1" si="163"/>
        <v>0</v>
      </c>
      <c r="P2436" s="680">
        <f t="shared" ca="1" si="163"/>
        <v>0</v>
      </c>
      <c r="Q2436" s="680">
        <f t="shared" ca="1" si="163"/>
        <v>0</v>
      </c>
      <c r="R2436" s="680">
        <f t="shared" ca="1" si="163"/>
        <v>0</v>
      </c>
      <c r="S2436" t="str">
        <f t="shared" si="164"/>
        <v>ASRCMS202202</v>
      </c>
      <c r="T2436" s="957">
        <f t="shared" si="165"/>
        <v>45230</v>
      </c>
      <c r="U2436" t="str">
        <f t="shared" si="166"/>
        <v>Unaudited</v>
      </c>
    </row>
    <row r="2437" spans="1:21" x14ac:dyDescent="0.25">
      <c r="A2437" t="s">
        <v>438</v>
      </c>
      <c r="B2437" t="s">
        <v>1380</v>
      </c>
      <c r="C2437" t="s">
        <v>1381</v>
      </c>
      <c r="D2437" s="15">
        <v>1900</v>
      </c>
      <c r="E2437" s="121">
        <v>1</v>
      </c>
      <c r="F2437" t="s">
        <v>441</v>
      </c>
      <c r="G2437" s="121">
        <v>274</v>
      </c>
      <c r="H2437" t="s">
        <v>390</v>
      </c>
      <c r="I2437" t="s">
        <v>489</v>
      </c>
      <c r="J2437" t="s">
        <v>437</v>
      </c>
      <c r="K2437" t="s">
        <v>437</v>
      </c>
      <c r="L2437" s="755" t="s">
        <v>87</v>
      </c>
      <c r="M2437" t="s">
        <v>496</v>
      </c>
      <c r="N2437" s="680">
        <f t="shared" ca="1" si="163"/>
        <v>0</v>
      </c>
      <c r="O2437" s="680">
        <f t="shared" ca="1" si="163"/>
        <v>0</v>
      </c>
      <c r="P2437" s="680">
        <f t="shared" ca="1" si="163"/>
        <v>0</v>
      </c>
      <c r="Q2437" s="680">
        <f t="shared" ca="1" si="163"/>
        <v>0</v>
      </c>
      <c r="R2437" s="680">
        <f t="shared" ca="1" si="163"/>
        <v>0</v>
      </c>
      <c r="S2437" t="str">
        <f t="shared" si="164"/>
        <v>ASRCMS202202</v>
      </c>
      <c r="T2437" s="957">
        <f t="shared" si="165"/>
        <v>45230</v>
      </c>
      <c r="U2437" t="str">
        <f t="shared" si="166"/>
        <v>Unaudited</v>
      </c>
    </row>
    <row r="2438" spans="1:21" x14ac:dyDescent="0.25">
      <c r="A2438" t="s">
        <v>438</v>
      </c>
      <c r="B2438" t="s">
        <v>1380</v>
      </c>
      <c r="C2438" t="s">
        <v>1381</v>
      </c>
      <c r="D2438" s="15">
        <v>1900</v>
      </c>
      <c r="E2438" s="121">
        <v>1</v>
      </c>
      <c r="F2438" t="s">
        <v>441</v>
      </c>
      <c r="G2438" s="121">
        <v>274</v>
      </c>
      <c r="H2438" t="s">
        <v>390</v>
      </c>
      <c r="I2438" t="s">
        <v>489</v>
      </c>
      <c r="J2438" t="s">
        <v>437</v>
      </c>
      <c r="K2438" t="s">
        <v>437</v>
      </c>
      <c r="L2438" s="755" t="s">
        <v>214</v>
      </c>
      <c r="M2438" t="s">
        <v>497</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ASRCMS202202</v>
      </c>
      <c r="T2438" s="957">
        <f t="shared" si="165"/>
        <v>45230</v>
      </c>
      <c r="U2438" t="str">
        <f t="shared" si="166"/>
        <v>Unaudited</v>
      </c>
    </row>
    <row r="2439" spans="1:21" x14ac:dyDescent="0.25">
      <c r="A2439" t="s">
        <v>438</v>
      </c>
      <c r="B2439" t="s">
        <v>1380</v>
      </c>
      <c r="C2439" t="s">
        <v>1381</v>
      </c>
      <c r="D2439" s="15">
        <v>1900</v>
      </c>
      <c r="E2439" s="121">
        <v>1</v>
      </c>
      <c r="F2439" t="s">
        <v>441</v>
      </c>
      <c r="G2439" s="121">
        <v>274</v>
      </c>
      <c r="H2439" t="s">
        <v>390</v>
      </c>
      <c r="I2439" t="s">
        <v>490</v>
      </c>
      <c r="J2439" t="s">
        <v>26</v>
      </c>
      <c r="K2439" t="s">
        <v>26</v>
      </c>
      <c r="L2439" s="755" t="s">
        <v>205</v>
      </c>
      <c r="M2439" t="s">
        <v>26</v>
      </c>
      <c r="N2439" s="680">
        <f t="shared" ca="1" si="167"/>
        <v>0</v>
      </c>
      <c r="O2439" s="680">
        <f t="shared" ca="1" si="167"/>
        <v>0</v>
      </c>
      <c r="P2439" s="680">
        <f t="shared" ca="1" si="167"/>
        <v>0</v>
      </c>
      <c r="Q2439" s="680">
        <f t="shared" ca="1" si="167"/>
        <v>0</v>
      </c>
      <c r="R2439" s="680">
        <f t="shared" ca="1" si="167"/>
        <v>0</v>
      </c>
      <c r="S2439" t="str">
        <f t="shared" si="164"/>
        <v>ASRCMS202202</v>
      </c>
      <c r="T2439" s="957">
        <f t="shared" si="165"/>
        <v>45230</v>
      </c>
      <c r="U2439" t="str">
        <f t="shared" si="166"/>
        <v>Unaudited</v>
      </c>
    </row>
    <row r="2440" spans="1:21" x14ac:dyDescent="0.25">
      <c r="A2440" t="s">
        <v>438</v>
      </c>
      <c r="B2440" t="s">
        <v>1380</v>
      </c>
      <c r="C2440" t="s">
        <v>1381</v>
      </c>
      <c r="D2440" s="15">
        <v>1900</v>
      </c>
      <c r="E2440" s="121">
        <v>1</v>
      </c>
      <c r="F2440" t="s">
        <v>442</v>
      </c>
      <c r="G2440" s="121">
        <v>366</v>
      </c>
      <c r="H2440" t="s">
        <v>390</v>
      </c>
      <c r="I2440" t="s">
        <v>433</v>
      </c>
      <c r="J2440" t="s">
        <v>433</v>
      </c>
      <c r="K2440" t="s">
        <v>433</v>
      </c>
      <c r="M2440" t="s">
        <v>433</v>
      </c>
      <c r="N2440" s="680">
        <f t="shared" ca="1" si="167"/>
        <v>0</v>
      </c>
      <c r="O2440" s="680">
        <f t="shared" ca="1" si="167"/>
        <v>0</v>
      </c>
      <c r="P2440" s="680">
        <f t="shared" ca="1" si="167"/>
        <v>0</v>
      </c>
      <c r="Q2440" s="680">
        <f t="shared" ca="1" si="167"/>
        <v>0</v>
      </c>
      <c r="R2440" s="680">
        <f t="shared" ca="1" si="167"/>
        <v>0</v>
      </c>
      <c r="S2440" t="str">
        <f t="shared" si="164"/>
        <v>ASRCMS202202</v>
      </c>
      <c r="T2440" s="957">
        <f t="shared" si="165"/>
        <v>45230</v>
      </c>
      <c r="U2440" t="str">
        <f t="shared" si="166"/>
        <v>Unaudited</v>
      </c>
    </row>
    <row r="2441" spans="1:21" x14ac:dyDescent="0.25">
      <c r="A2441" t="s">
        <v>438</v>
      </c>
      <c r="B2441" t="s">
        <v>1380</v>
      </c>
      <c r="C2441" t="s">
        <v>1381</v>
      </c>
      <c r="D2441" s="15">
        <v>1900</v>
      </c>
      <c r="E2441" s="121">
        <v>1</v>
      </c>
      <c r="F2441" t="s">
        <v>442</v>
      </c>
      <c r="G2441" s="121">
        <v>366</v>
      </c>
      <c r="H2441" t="s">
        <v>390</v>
      </c>
      <c r="I2441" t="s">
        <v>488</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ASRCMS202202</v>
      </c>
      <c r="T2441" s="957">
        <f t="shared" si="165"/>
        <v>45230</v>
      </c>
      <c r="U2441" t="str">
        <f t="shared" si="166"/>
        <v>Unaudited</v>
      </c>
    </row>
    <row r="2442" spans="1:21" x14ac:dyDescent="0.25">
      <c r="A2442" t="s">
        <v>438</v>
      </c>
      <c r="B2442" t="s">
        <v>1380</v>
      </c>
      <c r="C2442" t="s">
        <v>1381</v>
      </c>
      <c r="D2442" s="15">
        <v>1900</v>
      </c>
      <c r="E2442" s="121">
        <v>1</v>
      </c>
      <c r="F2442" t="s">
        <v>442</v>
      </c>
      <c r="G2442" s="121">
        <v>366</v>
      </c>
      <c r="H2442" t="s">
        <v>390</v>
      </c>
      <c r="I2442" t="s">
        <v>488</v>
      </c>
      <c r="J2442" t="s">
        <v>12</v>
      </c>
      <c r="K2442" t="s">
        <v>223</v>
      </c>
      <c r="L2442" s="755">
        <v>1.2</v>
      </c>
      <c r="M2442" t="s">
        <v>223</v>
      </c>
      <c r="N2442" s="680">
        <f t="shared" ca="1" si="167"/>
        <v>0</v>
      </c>
      <c r="O2442" s="680">
        <f t="shared" ca="1" si="167"/>
        <v>0</v>
      </c>
      <c r="P2442" s="680">
        <f t="shared" ca="1" si="167"/>
        <v>0</v>
      </c>
      <c r="Q2442" s="680">
        <f t="shared" ca="1" si="167"/>
        <v>0</v>
      </c>
      <c r="R2442" s="680">
        <f t="shared" ca="1" si="167"/>
        <v>0</v>
      </c>
      <c r="S2442" t="str">
        <f t="shared" si="164"/>
        <v>ASRCMS202202</v>
      </c>
      <c r="T2442" s="957">
        <f t="shared" si="165"/>
        <v>45230</v>
      </c>
      <c r="U2442" t="str">
        <f t="shared" si="166"/>
        <v>Unaudited</v>
      </c>
    </row>
    <row r="2443" spans="1:21" x14ac:dyDescent="0.25">
      <c r="A2443" t="s">
        <v>438</v>
      </c>
      <c r="B2443" t="s">
        <v>1380</v>
      </c>
      <c r="C2443" t="s">
        <v>1381</v>
      </c>
      <c r="D2443" s="15">
        <v>1900</v>
      </c>
      <c r="E2443" s="121">
        <v>1</v>
      </c>
      <c r="F2443" t="s">
        <v>442</v>
      </c>
      <c r="G2443" s="121">
        <v>366</v>
      </c>
      <c r="H2443" t="s">
        <v>390</v>
      </c>
      <c r="I2443" t="s">
        <v>488</v>
      </c>
      <c r="J2443" t="s">
        <v>12</v>
      </c>
      <c r="K2443" t="s">
        <v>1318</v>
      </c>
      <c r="L2443" s="755" t="s">
        <v>1314</v>
      </c>
      <c r="M2443" t="s">
        <v>1318</v>
      </c>
      <c r="N2443" s="680">
        <f t="shared" ca="1" si="167"/>
        <v>0</v>
      </c>
      <c r="O2443" s="680">
        <f t="shared" ca="1" si="167"/>
        <v>0</v>
      </c>
      <c r="P2443" s="680">
        <f t="shared" ca="1" si="167"/>
        <v>0</v>
      </c>
      <c r="Q2443" s="680">
        <f t="shared" ca="1" si="167"/>
        <v>0</v>
      </c>
      <c r="R2443" s="680">
        <f t="shared" ca="1" si="167"/>
        <v>0</v>
      </c>
      <c r="S2443" t="str">
        <f t="shared" si="164"/>
        <v>ASRCMS202202</v>
      </c>
      <c r="T2443" s="957">
        <f t="shared" si="165"/>
        <v>45230</v>
      </c>
      <c r="U2443" t="str">
        <f t="shared" si="166"/>
        <v>Unaudited</v>
      </c>
    </row>
    <row r="2444" spans="1:21" x14ac:dyDescent="0.25">
      <c r="A2444" t="s">
        <v>438</v>
      </c>
      <c r="B2444" t="s">
        <v>1380</v>
      </c>
      <c r="C2444" t="s">
        <v>1381</v>
      </c>
      <c r="D2444" s="15">
        <v>1900</v>
      </c>
      <c r="E2444" s="121">
        <v>1</v>
      </c>
      <c r="F2444" t="s">
        <v>442</v>
      </c>
      <c r="G2444" s="121">
        <v>366</v>
      </c>
      <c r="H2444" t="s">
        <v>390</v>
      </c>
      <c r="I2444" t="s">
        <v>488</v>
      </c>
      <c r="J2444" t="s">
        <v>12</v>
      </c>
      <c r="K2444" t="s">
        <v>1320</v>
      </c>
      <c r="L2444" s="755" t="s">
        <v>1319</v>
      </c>
      <c r="M2444" t="s">
        <v>1320</v>
      </c>
      <c r="N2444" s="680">
        <f t="shared" ca="1" si="167"/>
        <v>0</v>
      </c>
      <c r="O2444" s="680">
        <f t="shared" ca="1" si="167"/>
        <v>0</v>
      </c>
      <c r="P2444" s="680">
        <f t="shared" ca="1" si="167"/>
        <v>0</v>
      </c>
      <c r="Q2444" s="680">
        <f t="shared" ca="1" si="167"/>
        <v>0</v>
      </c>
      <c r="R2444" s="680">
        <f t="shared" ca="1" si="167"/>
        <v>0</v>
      </c>
      <c r="S2444" t="str">
        <f t="shared" si="164"/>
        <v>ASRCMS202202</v>
      </c>
      <c r="T2444" s="957">
        <f t="shared" si="165"/>
        <v>45230</v>
      </c>
      <c r="U2444" t="str">
        <f t="shared" si="166"/>
        <v>Unaudited</v>
      </c>
    </row>
    <row r="2445" spans="1:21" x14ac:dyDescent="0.25">
      <c r="A2445" t="s">
        <v>438</v>
      </c>
      <c r="B2445" t="s">
        <v>1380</v>
      </c>
      <c r="C2445" t="s">
        <v>1381</v>
      </c>
      <c r="D2445" s="15">
        <v>1900</v>
      </c>
      <c r="E2445" s="121">
        <v>1</v>
      </c>
      <c r="F2445" t="s">
        <v>442</v>
      </c>
      <c r="G2445" s="121">
        <v>366</v>
      </c>
      <c r="H2445" t="s">
        <v>390</v>
      </c>
      <c r="I2445" t="s">
        <v>488</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ASRCMS202202</v>
      </c>
      <c r="T2445" s="957">
        <f t="shared" si="165"/>
        <v>45230</v>
      </c>
      <c r="U2445" t="str">
        <f t="shared" si="166"/>
        <v>Unaudited</v>
      </c>
    </row>
    <row r="2446" spans="1:21" x14ac:dyDescent="0.25">
      <c r="A2446" t="s">
        <v>438</v>
      </c>
      <c r="B2446" t="s">
        <v>1380</v>
      </c>
      <c r="C2446" t="s">
        <v>1381</v>
      </c>
      <c r="D2446" s="15">
        <v>1900</v>
      </c>
      <c r="E2446" s="121">
        <v>1</v>
      </c>
      <c r="F2446" t="s">
        <v>442</v>
      </c>
      <c r="G2446" s="121">
        <v>366</v>
      </c>
      <c r="H2446" t="s">
        <v>390</v>
      </c>
      <c r="I2446" t="s">
        <v>489</v>
      </c>
      <c r="J2446" t="s">
        <v>434</v>
      </c>
      <c r="K2446" t="s">
        <v>791</v>
      </c>
      <c r="L2446" s="755">
        <v>2.1</v>
      </c>
      <c r="M2446" t="s">
        <v>726</v>
      </c>
      <c r="N2446" s="680">
        <f t="shared" ca="1" si="167"/>
        <v>0</v>
      </c>
      <c r="O2446" s="680">
        <f t="shared" ca="1" si="167"/>
        <v>0</v>
      </c>
      <c r="P2446" s="680">
        <f t="shared" ca="1" si="167"/>
        <v>0</v>
      </c>
      <c r="Q2446" s="680">
        <f t="shared" ca="1" si="167"/>
        <v>0</v>
      </c>
      <c r="R2446" s="680">
        <f t="shared" ca="1" si="167"/>
        <v>0</v>
      </c>
      <c r="S2446" t="str">
        <f t="shared" si="164"/>
        <v>ASRCMS202202</v>
      </c>
      <c r="T2446" s="957">
        <f t="shared" si="165"/>
        <v>45230</v>
      </c>
      <c r="U2446" t="str">
        <f t="shared" si="166"/>
        <v>Unaudited</v>
      </c>
    </row>
    <row r="2447" spans="1:21" x14ac:dyDescent="0.25">
      <c r="A2447" t="s">
        <v>438</v>
      </c>
      <c r="B2447" t="s">
        <v>1380</v>
      </c>
      <c r="C2447" t="s">
        <v>1381</v>
      </c>
      <c r="D2447" s="15">
        <v>1900</v>
      </c>
      <c r="E2447" s="121">
        <v>1</v>
      </c>
      <c r="F2447" t="s">
        <v>442</v>
      </c>
      <c r="G2447" s="121">
        <v>366</v>
      </c>
      <c r="H2447" t="s">
        <v>390</v>
      </c>
      <c r="I2447" t="s">
        <v>489</v>
      </c>
      <c r="J2447" t="s">
        <v>434</v>
      </c>
      <c r="K2447" t="s">
        <v>791</v>
      </c>
      <c r="L2447" s="755">
        <v>2.2000000000000002</v>
      </c>
      <c r="M2447" t="s">
        <v>727</v>
      </c>
      <c r="N2447" s="680">
        <f t="shared" ca="1" si="167"/>
        <v>0</v>
      </c>
      <c r="O2447" s="680">
        <f t="shared" ca="1" si="167"/>
        <v>0</v>
      </c>
      <c r="P2447" s="680">
        <f t="shared" ca="1" si="167"/>
        <v>0</v>
      </c>
      <c r="Q2447" s="680">
        <f t="shared" ca="1" si="167"/>
        <v>0</v>
      </c>
      <c r="R2447" s="680">
        <f t="shared" ca="1" si="167"/>
        <v>0</v>
      </c>
      <c r="S2447" t="str">
        <f t="shared" si="164"/>
        <v>ASRCMS202202</v>
      </c>
      <c r="T2447" s="957">
        <f t="shared" si="165"/>
        <v>45230</v>
      </c>
      <c r="U2447" t="str">
        <f t="shared" si="166"/>
        <v>Unaudited</v>
      </c>
    </row>
    <row r="2448" spans="1:21" x14ac:dyDescent="0.25">
      <c r="A2448" t="s">
        <v>438</v>
      </c>
      <c r="B2448" t="s">
        <v>1380</v>
      </c>
      <c r="C2448" t="s">
        <v>1381</v>
      </c>
      <c r="D2448" s="15">
        <v>1900</v>
      </c>
      <c r="E2448" s="121">
        <v>1</v>
      </c>
      <c r="F2448" t="s">
        <v>442</v>
      </c>
      <c r="G2448" s="121">
        <v>366</v>
      </c>
      <c r="H2448" t="s">
        <v>390</v>
      </c>
      <c r="I2448" t="s">
        <v>489</v>
      </c>
      <c r="J2448" t="s">
        <v>434</v>
      </c>
      <c r="K2448" t="s">
        <v>791</v>
      </c>
      <c r="L2448" s="755">
        <v>2.2999999999999998</v>
      </c>
      <c r="M2448" t="s">
        <v>728</v>
      </c>
      <c r="N2448" s="680">
        <f t="shared" ca="1" si="167"/>
        <v>0</v>
      </c>
      <c r="O2448" s="680">
        <f t="shared" ca="1" si="167"/>
        <v>0</v>
      </c>
      <c r="P2448" s="680">
        <f t="shared" ca="1" si="167"/>
        <v>0</v>
      </c>
      <c r="Q2448" s="680">
        <f t="shared" ca="1" si="167"/>
        <v>0</v>
      </c>
      <c r="R2448" s="680">
        <f t="shared" ca="1" si="167"/>
        <v>0</v>
      </c>
      <c r="S2448" t="str">
        <f t="shared" si="164"/>
        <v>ASRCMS202202</v>
      </c>
      <c r="T2448" s="957">
        <f t="shared" si="165"/>
        <v>45230</v>
      </c>
      <c r="U2448" t="str">
        <f t="shared" si="166"/>
        <v>Unaudited</v>
      </c>
    </row>
    <row r="2449" spans="1:21" x14ac:dyDescent="0.25">
      <c r="A2449" t="s">
        <v>438</v>
      </c>
      <c r="B2449" t="s">
        <v>1380</v>
      </c>
      <c r="C2449" t="s">
        <v>1381</v>
      </c>
      <c r="D2449" s="15">
        <v>1900</v>
      </c>
      <c r="E2449" s="121">
        <v>1</v>
      </c>
      <c r="F2449" t="s">
        <v>442</v>
      </c>
      <c r="G2449" s="121">
        <v>366</v>
      </c>
      <c r="H2449" t="s">
        <v>390</v>
      </c>
      <c r="I2449" t="s">
        <v>489</v>
      </c>
      <c r="J2449" t="s">
        <v>434</v>
      </c>
      <c r="K2449" t="s">
        <v>791</v>
      </c>
      <c r="L2449" s="755">
        <v>2.4</v>
      </c>
      <c r="M2449" t="s">
        <v>729</v>
      </c>
      <c r="N2449" s="680">
        <f t="shared" ca="1" si="167"/>
        <v>0</v>
      </c>
      <c r="O2449" s="680">
        <f t="shared" ca="1" si="167"/>
        <v>0</v>
      </c>
      <c r="P2449" s="680">
        <f t="shared" ca="1" si="167"/>
        <v>0</v>
      </c>
      <c r="Q2449" s="680">
        <f t="shared" ca="1" si="167"/>
        <v>0</v>
      </c>
      <c r="R2449" s="680">
        <f t="shared" ca="1" si="167"/>
        <v>0</v>
      </c>
      <c r="S2449" t="str">
        <f t="shared" si="164"/>
        <v>ASRCMS202202</v>
      </c>
      <c r="T2449" s="957">
        <f t="shared" si="165"/>
        <v>45230</v>
      </c>
      <c r="U2449" t="str">
        <f t="shared" si="166"/>
        <v>Unaudited</v>
      </c>
    </row>
    <row r="2450" spans="1:21" x14ac:dyDescent="0.25">
      <c r="A2450" t="s">
        <v>438</v>
      </c>
      <c r="B2450" t="s">
        <v>1380</v>
      </c>
      <c r="C2450" t="s">
        <v>1381</v>
      </c>
      <c r="D2450" s="15">
        <v>1900</v>
      </c>
      <c r="E2450" s="121">
        <v>1</v>
      </c>
      <c r="F2450" t="s">
        <v>442</v>
      </c>
      <c r="G2450" s="121">
        <v>366</v>
      </c>
      <c r="H2450" t="s">
        <v>390</v>
      </c>
      <c r="I2450" t="s">
        <v>489</v>
      </c>
      <c r="J2450" t="s">
        <v>434</v>
      </c>
      <c r="K2450" t="s">
        <v>791</v>
      </c>
      <c r="L2450" s="755">
        <v>2.5</v>
      </c>
      <c r="M2450" t="s">
        <v>771</v>
      </c>
      <c r="N2450" s="680">
        <f t="shared" ca="1" si="167"/>
        <v>0</v>
      </c>
      <c r="O2450" s="680">
        <f t="shared" ca="1" si="167"/>
        <v>0</v>
      </c>
      <c r="P2450" s="680">
        <f t="shared" ca="1" si="167"/>
        <v>0</v>
      </c>
      <c r="Q2450" s="680">
        <f t="shared" ca="1" si="167"/>
        <v>0</v>
      </c>
      <c r="R2450" s="680">
        <f t="shared" ca="1" si="167"/>
        <v>0</v>
      </c>
      <c r="S2450" t="str">
        <f t="shared" si="164"/>
        <v>ASRCMS202202</v>
      </c>
      <c r="T2450" s="957">
        <f t="shared" si="165"/>
        <v>45230</v>
      </c>
      <c r="U2450" t="str">
        <f t="shared" si="166"/>
        <v>Unaudited</v>
      </c>
    </row>
    <row r="2451" spans="1:21" x14ac:dyDescent="0.25">
      <c r="A2451" t="s">
        <v>438</v>
      </c>
      <c r="B2451" t="s">
        <v>1380</v>
      </c>
      <c r="C2451" t="s">
        <v>1381</v>
      </c>
      <c r="D2451" s="15">
        <v>1900</v>
      </c>
      <c r="E2451" s="121">
        <v>1</v>
      </c>
      <c r="F2451" t="s">
        <v>442</v>
      </c>
      <c r="G2451" s="121">
        <v>366</v>
      </c>
      <c r="H2451" t="s">
        <v>390</v>
      </c>
      <c r="I2451" t="s">
        <v>489</v>
      </c>
      <c r="J2451" t="s">
        <v>434</v>
      </c>
      <c r="K2451" t="s">
        <v>791</v>
      </c>
      <c r="L2451" s="755">
        <v>2.6</v>
      </c>
      <c r="M2451" t="s">
        <v>187</v>
      </c>
      <c r="N2451" s="680">
        <f t="shared" ca="1" si="167"/>
        <v>0</v>
      </c>
      <c r="O2451" s="680">
        <f t="shared" ca="1" si="167"/>
        <v>0</v>
      </c>
      <c r="P2451" s="680">
        <f t="shared" ca="1" si="167"/>
        <v>0</v>
      </c>
      <c r="Q2451" s="680">
        <f t="shared" ca="1" si="167"/>
        <v>0</v>
      </c>
      <c r="R2451" s="680">
        <f t="shared" ca="1" si="167"/>
        <v>0</v>
      </c>
      <c r="S2451" t="str">
        <f t="shared" si="164"/>
        <v>ASRCMS202202</v>
      </c>
      <c r="T2451" s="957">
        <f t="shared" si="165"/>
        <v>45230</v>
      </c>
      <c r="U2451" t="str">
        <f t="shared" si="166"/>
        <v>Unaudited</v>
      </c>
    </row>
    <row r="2452" spans="1:21" x14ac:dyDescent="0.25">
      <c r="A2452" t="s">
        <v>438</v>
      </c>
      <c r="B2452" t="s">
        <v>1380</v>
      </c>
      <c r="C2452" t="s">
        <v>1381</v>
      </c>
      <c r="D2452" s="15">
        <v>1900</v>
      </c>
      <c r="E2452" s="121">
        <v>1</v>
      </c>
      <c r="F2452" t="s">
        <v>442</v>
      </c>
      <c r="G2452" s="121">
        <v>366</v>
      </c>
      <c r="H2452" t="s">
        <v>390</v>
      </c>
      <c r="I2452" t="s">
        <v>489</v>
      </c>
      <c r="J2452" t="s">
        <v>434</v>
      </c>
      <c r="K2452" t="s">
        <v>791</v>
      </c>
      <c r="L2452" s="755">
        <v>2.7</v>
      </c>
      <c r="M2452" t="s">
        <v>792</v>
      </c>
      <c r="N2452" s="680">
        <f t="shared" ca="1" si="167"/>
        <v>0</v>
      </c>
      <c r="O2452" s="680">
        <f t="shared" ca="1" si="167"/>
        <v>0</v>
      </c>
      <c r="P2452" s="680">
        <f t="shared" ca="1" si="167"/>
        <v>0</v>
      </c>
      <c r="Q2452" s="680">
        <f t="shared" ca="1" si="167"/>
        <v>0</v>
      </c>
      <c r="R2452" s="680">
        <f t="shared" ca="1" si="167"/>
        <v>0</v>
      </c>
      <c r="S2452" t="str">
        <f t="shared" si="164"/>
        <v>ASRCMS202202</v>
      </c>
      <c r="T2452" s="957">
        <f t="shared" si="165"/>
        <v>45230</v>
      </c>
      <c r="U2452" t="str">
        <f t="shared" si="166"/>
        <v>Unaudited</v>
      </c>
    </row>
    <row r="2453" spans="1:21" x14ac:dyDescent="0.25">
      <c r="A2453" t="s">
        <v>438</v>
      </c>
      <c r="B2453" t="s">
        <v>1380</v>
      </c>
      <c r="C2453" t="s">
        <v>1381</v>
      </c>
      <c r="D2453" s="15">
        <v>1900</v>
      </c>
      <c r="E2453" s="121">
        <v>1</v>
      </c>
      <c r="F2453" t="s">
        <v>442</v>
      </c>
      <c r="G2453" s="121">
        <v>366</v>
      </c>
      <c r="H2453" t="s">
        <v>390</v>
      </c>
      <c r="I2453" t="s">
        <v>489</v>
      </c>
      <c r="J2453" t="s">
        <v>434</v>
      </c>
      <c r="K2453" t="s">
        <v>791</v>
      </c>
      <c r="L2453" s="755">
        <v>2.8</v>
      </c>
      <c r="M2453" t="s">
        <v>793</v>
      </c>
      <c r="N2453" s="680">
        <f t="shared" ca="1" si="167"/>
        <v>0</v>
      </c>
      <c r="O2453" s="680">
        <f t="shared" ca="1" si="167"/>
        <v>0</v>
      </c>
      <c r="P2453" s="680">
        <f t="shared" ca="1" si="167"/>
        <v>0</v>
      </c>
      <c r="Q2453" s="680">
        <f t="shared" ca="1" si="167"/>
        <v>0</v>
      </c>
      <c r="R2453" s="680">
        <f t="shared" ca="1" si="167"/>
        <v>0</v>
      </c>
      <c r="S2453" t="str">
        <f t="shared" si="164"/>
        <v>ASRCMS202202</v>
      </c>
      <c r="T2453" s="957">
        <f t="shared" si="165"/>
        <v>45230</v>
      </c>
      <c r="U2453" t="str">
        <f t="shared" si="166"/>
        <v>Unaudited</v>
      </c>
    </row>
    <row r="2454" spans="1:21" x14ac:dyDescent="0.25">
      <c r="A2454" t="s">
        <v>438</v>
      </c>
      <c r="B2454" t="s">
        <v>1380</v>
      </c>
      <c r="C2454" t="s">
        <v>1381</v>
      </c>
      <c r="D2454" s="15">
        <v>1900</v>
      </c>
      <c r="E2454" s="121">
        <v>1</v>
      </c>
      <c r="F2454" t="s">
        <v>442</v>
      </c>
      <c r="G2454" s="121">
        <v>366</v>
      </c>
      <c r="H2454" t="s">
        <v>390</v>
      </c>
      <c r="I2454" t="s">
        <v>489</v>
      </c>
      <c r="J2454" t="s">
        <v>434</v>
      </c>
      <c r="K2454" t="s">
        <v>791</v>
      </c>
      <c r="L2454" s="755">
        <v>2.9</v>
      </c>
      <c r="M2454" t="s">
        <v>774</v>
      </c>
      <c r="N2454" s="680">
        <f t="shared" ca="1" si="167"/>
        <v>0</v>
      </c>
      <c r="O2454" s="680">
        <f t="shared" ca="1" si="167"/>
        <v>0</v>
      </c>
      <c r="P2454" s="680">
        <f t="shared" ca="1" si="167"/>
        <v>0</v>
      </c>
      <c r="Q2454" s="680">
        <f t="shared" ca="1" si="167"/>
        <v>0</v>
      </c>
      <c r="R2454" s="680">
        <f t="shared" ca="1" si="167"/>
        <v>0</v>
      </c>
      <c r="S2454" t="str">
        <f t="shared" si="164"/>
        <v>ASRCMS202202</v>
      </c>
      <c r="T2454" s="957">
        <f t="shared" si="165"/>
        <v>45230</v>
      </c>
      <c r="U2454" t="str">
        <f t="shared" si="166"/>
        <v>Unaudited</v>
      </c>
    </row>
    <row r="2455" spans="1:21" x14ac:dyDescent="0.25">
      <c r="A2455" t="s">
        <v>438</v>
      </c>
      <c r="B2455" t="s">
        <v>1380</v>
      </c>
      <c r="C2455" t="s">
        <v>1381</v>
      </c>
      <c r="D2455" s="15">
        <v>1900</v>
      </c>
      <c r="E2455" s="121">
        <v>1</v>
      </c>
      <c r="F2455" t="s">
        <v>442</v>
      </c>
      <c r="G2455" s="121">
        <v>366</v>
      </c>
      <c r="H2455" t="s">
        <v>390</v>
      </c>
      <c r="I2455" t="s">
        <v>489</v>
      </c>
      <c r="J2455" t="s">
        <v>434</v>
      </c>
      <c r="K2455" t="s">
        <v>224</v>
      </c>
      <c r="L2455" s="755">
        <v>2.11</v>
      </c>
      <c r="M2455" t="s">
        <v>229</v>
      </c>
      <c r="N2455" s="680">
        <f t="shared" ca="1" si="167"/>
        <v>0</v>
      </c>
      <c r="O2455" s="680">
        <f t="shared" ca="1" si="167"/>
        <v>0</v>
      </c>
      <c r="P2455" s="680">
        <f t="shared" ca="1" si="167"/>
        <v>0</v>
      </c>
      <c r="Q2455" s="680">
        <f t="shared" ca="1" si="167"/>
        <v>0</v>
      </c>
      <c r="R2455" s="680">
        <f t="shared" ca="1" si="167"/>
        <v>0</v>
      </c>
      <c r="S2455" t="str">
        <f t="shared" si="164"/>
        <v>ASRCMS202202</v>
      </c>
      <c r="T2455" s="957">
        <f t="shared" si="165"/>
        <v>45230</v>
      </c>
      <c r="U2455" t="str">
        <f t="shared" si="166"/>
        <v>Unaudited</v>
      </c>
    </row>
    <row r="2456" spans="1:21" x14ac:dyDescent="0.25">
      <c r="A2456" t="s">
        <v>438</v>
      </c>
      <c r="B2456" t="s">
        <v>1380</v>
      </c>
      <c r="C2456" t="s">
        <v>1381</v>
      </c>
      <c r="D2456" s="15">
        <v>1900</v>
      </c>
      <c r="E2456" s="121">
        <v>1</v>
      </c>
      <c r="F2456" t="s">
        <v>442</v>
      </c>
      <c r="G2456" s="121">
        <v>366</v>
      </c>
      <c r="H2456" t="s">
        <v>390</v>
      </c>
      <c r="I2456" t="s">
        <v>489</v>
      </c>
      <c r="J2456" t="s">
        <v>434</v>
      </c>
      <c r="K2456" t="s">
        <v>224</v>
      </c>
      <c r="L2456" s="755">
        <v>2.12</v>
      </c>
      <c r="M2456" t="s">
        <v>555</v>
      </c>
      <c r="N2456" s="680">
        <f t="shared" ca="1" si="167"/>
        <v>0</v>
      </c>
      <c r="O2456" s="680">
        <f t="shared" ca="1" si="167"/>
        <v>0</v>
      </c>
      <c r="P2456" s="680">
        <f t="shared" ca="1" si="167"/>
        <v>0</v>
      </c>
      <c r="Q2456" s="680">
        <f t="shared" ca="1" si="167"/>
        <v>0</v>
      </c>
      <c r="R2456" s="680">
        <f t="shared" ca="1" si="167"/>
        <v>0</v>
      </c>
      <c r="S2456" t="str">
        <f t="shared" si="164"/>
        <v>ASRCMS202202</v>
      </c>
      <c r="T2456" s="957">
        <f t="shared" si="165"/>
        <v>45230</v>
      </c>
      <c r="U2456" t="str">
        <f t="shared" si="166"/>
        <v>Unaudited</v>
      </c>
    </row>
    <row r="2457" spans="1:21" x14ac:dyDescent="0.25">
      <c r="A2457" t="s">
        <v>438</v>
      </c>
      <c r="B2457" t="s">
        <v>1380</v>
      </c>
      <c r="C2457" t="s">
        <v>1381</v>
      </c>
      <c r="D2457" s="15">
        <v>1900</v>
      </c>
      <c r="E2457" s="121">
        <v>1</v>
      </c>
      <c r="F2457" t="s">
        <v>442</v>
      </c>
      <c r="G2457" s="121">
        <v>366</v>
      </c>
      <c r="H2457" t="s">
        <v>390</v>
      </c>
      <c r="I2457" t="s">
        <v>489</v>
      </c>
      <c r="J2457" t="s">
        <v>434</v>
      </c>
      <c r="K2457" t="s">
        <v>224</v>
      </c>
      <c r="L2457" s="755">
        <v>2.13</v>
      </c>
      <c r="M2457" t="s">
        <v>230</v>
      </c>
      <c r="N2457" s="680">
        <f t="shared" ca="1" si="167"/>
        <v>0</v>
      </c>
      <c r="O2457" s="680">
        <f t="shared" ca="1" si="167"/>
        <v>0</v>
      </c>
      <c r="P2457" s="680">
        <f t="shared" ca="1" si="167"/>
        <v>0</v>
      </c>
      <c r="Q2457" s="680">
        <f t="shared" ca="1" si="167"/>
        <v>0</v>
      </c>
      <c r="R2457" s="680">
        <f t="shared" ca="1" si="167"/>
        <v>0</v>
      </c>
      <c r="S2457" t="str">
        <f t="shared" si="164"/>
        <v>ASRCMS202202</v>
      </c>
      <c r="T2457" s="957">
        <f t="shared" si="165"/>
        <v>45230</v>
      </c>
      <c r="U2457" t="str">
        <f t="shared" si="166"/>
        <v>Unaudited</v>
      </c>
    </row>
    <row r="2458" spans="1:21" x14ac:dyDescent="0.25">
      <c r="A2458" t="s">
        <v>438</v>
      </c>
      <c r="B2458" t="s">
        <v>1380</v>
      </c>
      <c r="C2458" t="s">
        <v>1381</v>
      </c>
      <c r="D2458" s="15">
        <v>1900</v>
      </c>
      <c r="E2458" s="121">
        <v>1</v>
      </c>
      <c r="F2458" t="s">
        <v>442</v>
      </c>
      <c r="G2458" s="121">
        <v>366</v>
      </c>
      <c r="H2458" t="s">
        <v>390</v>
      </c>
      <c r="I2458" t="s">
        <v>489</v>
      </c>
      <c r="J2458" t="s">
        <v>434</v>
      </c>
      <c r="K2458" t="s">
        <v>224</v>
      </c>
      <c r="L2458" s="755">
        <v>2.14</v>
      </c>
      <c r="M2458" t="s">
        <v>559</v>
      </c>
      <c r="N2458" s="680">
        <f t="shared" ca="1" si="167"/>
        <v>0</v>
      </c>
      <c r="O2458" s="680">
        <f t="shared" ca="1" si="167"/>
        <v>0</v>
      </c>
      <c r="P2458" s="680">
        <f t="shared" ca="1" si="167"/>
        <v>0</v>
      </c>
      <c r="Q2458" s="680">
        <f t="shared" ca="1" si="167"/>
        <v>0</v>
      </c>
      <c r="R2458" s="680">
        <f t="shared" ca="1" si="167"/>
        <v>0</v>
      </c>
      <c r="S2458" t="str">
        <f t="shared" si="164"/>
        <v>ASRCMS202202</v>
      </c>
      <c r="T2458" s="957">
        <f t="shared" si="165"/>
        <v>45230</v>
      </c>
      <c r="U2458" t="str">
        <f t="shared" si="166"/>
        <v>Unaudited</v>
      </c>
    </row>
    <row r="2459" spans="1:21" x14ac:dyDescent="0.25">
      <c r="A2459" t="s">
        <v>438</v>
      </c>
      <c r="B2459" t="s">
        <v>1380</v>
      </c>
      <c r="C2459" t="s">
        <v>1381</v>
      </c>
      <c r="D2459" s="15">
        <v>1900</v>
      </c>
      <c r="E2459" s="121">
        <v>1</v>
      </c>
      <c r="F2459" t="s">
        <v>442</v>
      </c>
      <c r="G2459" s="121">
        <v>366</v>
      </c>
      <c r="H2459" t="s">
        <v>390</v>
      </c>
      <c r="I2459" t="s">
        <v>489</v>
      </c>
      <c r="J2459" t="s">
        <v>434</v>
      </c>
      <c r="K2459" t="s">
        <v>224</v>
      </c>
      <c r="L2459" s="755">
        <v>2.15</v>
      </c>
      <c r="M2459" t="s">
        <v>20</v>
      </c>
      <c r="N2459" s="680">
        <f t="shared" ca="1" si="167"/>
        <v>0</v>
      </c>
      <c r="O2459" s="680">
        <f t="shared" ca="1" si="167"/>
        <v>0</v>
      </c>
      <c r="P2459" s="680">
        <f t="shared" ca="1" si="167"/>
        <v>0</v>
      </c>
      <c r="Q2459" s="680">
        <f t="shared" ca="1" si="167"/>
        <v>0</v>
      </c>
      <c r="R2459" s="680">
        <f t="shared" ca="1" si="167"/>
        <v>0</v>
      </c>
      <c r="S2459" t="str">
        <f t="shared" si="164"/>
        <v>ASRCMS202202</v>
      </c>
      <c r="T2459" s="957">
        <f t="shared" si="165"/>
        <v>45230</v>
      </c>
      <c r="U2459" t="str">
        <f t="shared" si="166"/>
        <v>Unaudited</v>
      </c>
    </row>
    <row r="2460" spans="1:21" x14ac:dyDescent="0.25">
      <c r="A2460" t="s">
        <v>438</v>
      </c>
      <c r="B2460" t="s">
        <v>1380</v>
      </c>
      <c r="C2460" t="s">
        <v>1381</v>
      </c>
      <c r="D2460" s="15">
        <v>1900</v>
      </c>
      <c r="E2460" s="121">
        <v>1</v>
      </c>
      <c r="F2460" t="s">
        <v>442</v>
      </c>
      <c r="G2460" s="121">
        <v>366</v>
      </c>
      <c r="H2460" t="s">
        <v>390</v>
      </c>
      <c r="I2460" t="s">
        <v>489</v>
      </c>
      <c r="J2460" t="s">
        <v>434</v>
      </c>
      <c r="K2460" t="s">
        <v>224</v>
      </c>
      <c r="L2460" s="755">
        <v>2.16</v>
      </c>
      <c r="M2460" t="s">
        <v>794</v>
      </c>
      <c r="N2460" s="680">
        <f t="shared" ca="1" si="167"/>
        <v>0</v>
      </c>
      <c r="O2460" s="680">
        <f t="shared" ca="1" si="167"/>
        <v>0</v>
      </c>
      <c r="P2460" s="680">
        <f t="shared" ca="1" si="167"/>
        <v>0</v>
      </c>
      <c r="Q2460" s="680">
        <f t="shared" ca="1" si="167"/>
        <v>0</v>
      </c>
      <c r="R2460" s="680">
        <f t="shared" ca="1" si="167"/>
        <v>0</v>
      </c>
      <c r="S2460" t="str">
        <f t="shared" si="164"/>
        <v>ASRCMS202202</v>
      </c>
      <c r="T2460" s="957">
        <f t="shared" si="165"/>
        <v>45230</v>
      </c>
      <c r="U2460" t="str">
        <f t="shared" si="166"/>
        <v>Unaudited</v>
      </c>
    </row>
    <row r="2461" spans="1:21" x14ac:dyDescent="0.25">
      <c r="A2461" t="s">
        <v>438</v>
      </c>
      <c r="B2461" t="s">
        <v>1380</v>
      </c>
      <c r="C2461" t="s">
        <v>1381</v>
      </c>
      <c r="D2461" s="15">
        <v>1900</v>
      </c>
      <c r="E2461" s="121">
        <v>1</v>
      </c>
      <c r="F2461" t="s">
        <v>442</v>
      </c>
      <c r="G2461" s="121">
        <v>366</v>
      </c>
      <c r="H2461" t="s">
        <v>390</v>
      </c>
      <c r="I2461" t="s">
        <v>489</v>
      </c>
      <c r="J2461" t="s">
        <v>434</v>
      </c>
      <c r="K2461" t="s">
        <v>224</v>
      </c>
      <c r="L2461" s="755">
        <v>2.17</v>
      </c>
      <c r="M2461" t="s">
        <v>1047</v>
      </c>
      <c r="N2461" s="680">
        <f t="shared" ca="1" si="167"/>
        <v>0</v>
      </c>
      <c r="O2461" s="680">
        <f t="shared" ca="1" si="167"/>
        <v>0</v>
      </c>
      <c r="P2461" s="680">
        <f t="shared" ca="1" si="167"/>
        <v>0</v>
      </c>
      <c r="Q2461" s="680">
        <f t="shared" ca="1" si="167"/>
        <v>0</v>
      </c>
      <c r="R2461" s="680">
        <f t="shared" ca="1" si="167"/>
        <v>0</v>
      </c>
      <c r="S2461" t="str">
        <f t="shared" si="164"/>
        <v>ASRCMS202202</v>
      </c>
      <c r="T2461" s="957">
        <f t="shared" si="165"/>
        <v>45230</v>
      </c>
      <c r="U2461" t="str">
        <f t="shared" si="166"/>
        <v>Unaudited</v>
      </c>
    </row>
    <row r="2462" spans="1:21" x14ac:dyDescent="0.25">
      <c r="A2462" t="s">
        <v>438</v>
      </c>
      <c r="B2462" t="s">
        <v>1380</v>
      </c>
      <c r="C2462" t="s">
        <v>1381</v>
      </c>
      <c r="D2462" s="15">
        <v>1900</v>
      </c>
      <c r="E2462" s="121">
        <v>1</v>
      </c>
      <c r="F2462" t="s">
        <v>442</v>
      </c>
      <c r="G2462" s="121">
        <v>366</v>
      </c>
      <c r="H2462" t="s">
        <v>390</v>
      </c>
      <c r="I2462" t="s">
        <v>489</v>
      </c>
      <c r="J2462" t="s">
        <v>434</v>
      </c>
      <c r="K2462" t="s">
        <v>224</v>
      </c>
      <c r="L2462" s="755">
        <v>2.1800000000000002</v>
      </c>
      <c r="M2462" t="s">
        <v>651</v>
      </c>
      <c r="N2462" s="680">
        <f t="shared" ca="1" si="167"/>
        <v>0</v>
      </c>
      <c r="O2462" s="680">
        <f t="shared" ca="1" si="167"/>
        <v>0</v>
      </c>
      <c r="P2462" s="680">
        <f t="shared" ca="1" si="167"/>
        <v>0</v>
      </c>
      <c r="Q2462" s="680">
        <f t="shared" ca="1" si="167"/>
        <v>0</v>
      </c>
      <c r="R2462" s="680">
        <f t="shared" ca="1" si="167"/>
        <v>0</v>
      </c>
      <c r="S2462" t="str">
        <f t="shared" si="164"/>
        <v>ASRCMS202202</v>
      </c>
      <c r="T2462" s="957">
        <f t="shared" si="165"/>
        <v>45230</v>
      </c>
      <c r="U2462" t="str">
        <f t="shared" si="166"/>
        <v>Unaudited</v>
      </c>
    </row>
    <row r="2463" spans="1:21" x14ac:dyDescent="0.25">
      <c r="A2463" t="s">
        <v>438</v>
      </c>
      <c r="B2463" t="s">
        <v>1380</v>
      </c>
      <c r="C2463" t="s">
        <v>1381</v>
      </c>
      <c r="D2463" s="15">
        <v>1900</v>
      </c>
      <c r="E2463" s="121">
        <v>1</v>
      </c>
      <c r="F2463" t="s">
        <v>442</v>
      </c>
      <c r="G2463" s="121">
        <v>366</v>
      </c>
      <c r="H2463" t="s">
        <v>390</v>
      </c>
      <c r="I2463" t="s">
        <v>489</v>
      </c>
      <c r="J2463" t="s">
        <v>434</v>
      </c>
      <c r="K2463" t="s">
        <v>224</v>
      </c>
      <c r="L2463" s="755">
        <v>2.19</v>
      </c>
      <c r="M2463" t="s">
        <v>219</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ASRCMS202202</v>
      </c>
      <c r="T2463" s="957">
        <f t="shared" si="165"/>
        <v>45230</v>
      </c>
      <c r="U2463" t="str">
        <f t="shared" si="166"/>
        <v>Unaudited</v>
      </c>
    </row>
    <row r="2464" spans="1:21" x14ac:dyDescent="0.25">
      <c r="A2464" t="s">
        <v>438</v>
      </c>
      <c r="B2464" t="s">
        <v>1380</v>
      </c>
      <c r="C2464" t="s">
        <v>1381</v>
      </c>
      <c r="D2464" s="15">
        <v>1900</v>
      </c>
      <c r="E2464" s="121">
        <v>1</v>
      </c>
      <c r="F2464" t="s">
        <v>442</v>
      </c>
      <c r="G2464" s="121">
        <v>366</v>
      </c>
      <c r="H2464" t="s">
        <v>390</v>
      </c>
      <c r="I2464" t="s">
        <v>489</v>
      </c>
      <c r="J2464" t="s">
        <v>434</v>
      </c>
      <c r="K2464" t="s">
        <v>224</v>
      </c>
      <c r="L2464" s="755" t="s">
        <v>700</v>
      </c>
      <c r="M2464" t="s">
        <v>231</v>
      </c>
      <c r="N2464" s="680">
        <f t="shared" ca="1" si="168"/>
        <v>0</v>
      </c>
      <c r="O2464" s="680">
        <f t="shared" ca="1" si="168"/>
        <v>0</v>
      </c>
      <c r="P2464" s="680">
        <f t="shared" ca="1" si="168"/>
        <v>0</v>
      </c>
      <c r="Q2464" s="680">
        <f t="shared" ca="1" si="168"/>
        <v>0</v>
      </c>
      <c r="R2464" s="680">
        <f t="shared" ca="1" si="168"/>
        <v>0</v>
      </c>
      <c r="S2464" t="str">
        <f t="shared" si="164"/>
        <v>ASRCMS202202</v>
      </c>
      <c r="T2464" s="957">
        <f t="shared" si="165"/>
        <v>45230</v>
      </c>
      <c r="U2464" t="str">
        <f t="shared" si="166"/>
        <v>Unaudited</v>
      </c>
    </row>
    <row r="2465" spans="1:21" x14ac:dyDescent="0.25">
      <c r="A2465" t="s">
        <v>438</v>
      </c>
      <c r="B2465" t="s">
        <v>1380</v>
      </c>
      <c r="C2465" t="s">
        <v>1381</v>
      </c>
      <c r="D2465" s="15">
        <v>1900</v>
      </c>
      <c r="E2465" s="121">
        <v>1</v>
      </c>
      <c r="F2465" t="s">
        <v>442</v>
      </c>
      <c r="G2465" s="121">
        <v>366</v>
      </c>
      <c r="H2465" t="s">
        <v>390</v>
      </c>
      <c r="I2465" t="s">
        <v>489</v>
      </c>
      <c r="J2465" t="s">
        <v>434</v>
      </c>
      <c r="K2465" t="s">
        <v>224</v>
      </c>
      <c r="L2465" s="755">
        <v>2.21</v>
      </c>
      <c r="M2465" t="s">
        <v>467</v>
      </c>
      <c r="N2465" s="680">
        <f t="shared" ca="1" si="168"/>
        <v>0</v>
      </c>
      <c r="O2465" s="680">
        <f t="shared" ca="1" si="168"/>
        <v>0</v>
      </c>
      <c r="P2465" s="680">
        <f t="shared" ca="1" si="168"/>
        <v>0</v>
      </c>
      <c r="Q2465" s="680">
        <f t="shared" ca="1" si="168"/>
        <v>0</v>
      </c>
      <c r="R2465" s="680">
        <f t="shared" ca="1" si="168"/>
        <v>0</v>
      </c>
      <c r="S2465" t="str">
        <f t="shared" si="164"/>
        <v>ASRCMS202202</v>
      </c>
      <c r="T2465" s="957">
        <f t="shared" si="165"/>
        <v>45230</v>
      </c>
      <c r="U2465" t="str">
        <f t="shared" si="166"/>
        <v>Unaudited</v>
      </c>
    </row>
    <row r="2466" spans="1:21" x14ac:dyDescent="0.25">
      <c r="A2466" t="s">
        <v>438</v>
      </c>
      <c r="B2466" t="s">
        <v>1380</v>
      </c>
      <c r="C2466" t="s">
        <v>1381</v>
      </c>
      <c r="D2466" s="15">
        <v>1900</v>
      </c>
      <c r="E2466" s="121">
        <v>1</v>
      </c>
      <c r="F2466" t="s">
        <v>442</v>
      </c>
      <c r="G2466" s="121">
        <v>366</v>
      </c>
      <c r="H2466" t="s">
        <v>390</v>
      </c>
      <c r="I2466" t="s">
        <v>489</v>
      </c>
      <c r="J2466" t="s">
        <v>434</v>
      </c>
      <c r="K2466" t="s">
        <v>6</v>
      </c>
      <c r="L2466" s="755" t="s">
        <v>70</v>
      </c>
      <c r="M2466" t="s">
        <v>189</v>
      </c>
      <c r="N2466" s="680">
        <f t="shared" ca="1" si="168"/>
        <v>0</v>
      </c>
      <c r="O2466" s="680">
        <f t="shared" ca="1" si="168"/>
        <v>0</v>
      </c>
      <c r="P2466" s="680">
        <f t="shared" ca="1" si="168"/>
        <v>0</v>
      </c>
      <c r="Q2466" s="680">
        <f t="shared" ca="1" si="168"/>
        <v>0</v>
      </c>
      <c r="R2466" s="680">
        <f t="shared" ca="1" si="168"/>
        <v>0</v>
      </c>
      <c r="S2466" t="str">
        <f t="shared" si="164"/>
        <v>ASRCMS202202</v>
      </c>
      <c r="T2466" s="957">
        <f t="shared" si="165"/>
        <v>45230</v>
      </c>
      <c r="U2466" t="str">
        <f t="shared" si="166"/>
        <v>Unaudited</v>
      </c>
    </row>
    <row r="2467" spans="1:21" x14ac:dyDescent="0.25">
      <c r="A2467" t="s">
        <v>438</v>
      </c>
      <c r="B2467" t="s">
        <v>1380</v>
      </c>
      <c r="C2467" t="s">
        <v>1381</v>
      </c>
      <c r="D2467" s="15">
        <v>1900</v>
      </c>
      <c r="E2467" s="121">
        <v>1</v>
      </c>
      <c r="F2467" t="s">
        <v>442</v>
      </c>
      <c r="G2467" s="121">
        <v>366</v>
      </c>
      <c r="H2467" t="s">
        <v>390</v>
      </c>
      <c r="I2467" t="s">
        <v>489</v>
      </c>
      <c r="J2467" t="s">
        <v>434</v>
      </c>
      <c r="K2467" t="s">
        <v>6</v>
      </c>
      <c r="L2467" s="755" t="s">
        <v>71</v>
      </c>
      <c r="M2467" t="s">
        <v>232</v>
      </c>
      <c r="N2467" s="680">
        <f t="shared" ca="1" si="168"/>
        <v>0</v>
      </c>
      <c r="O2467" s="680">
        <f t="shared" ca="1" si="168"/>
        <v>0</v>
      </c>
      <c r="P2467" s="680">
        <f t="shared" ca="1" si="168"/>
        <v>0</v>
      </c>
      <c r="Q2467" s="680">
        <f t="shared" ca="1" si="168"/>
        <v>0</v>
      </c>
      <c r="R2467" s="680">
        <f t="shared" ca="1" si="168"/>
        <v>0</v>
      </c>
      <c r="S2467" t="str">
        <f t="shared" si="164"/>
        <v>ASRCMS202202</v>
      </c>
      <c r="T2467" s="957">
        <f t="shared" si="165"/>
        <v>45230</v>
      </c>
      <c r="U2467" t="str">
        <f t="shared" si="166"/>
        <v>Unaudited</v>
      </c>
    </row>
    <row r="2468" spans="1:21" x14ac:dyDescent="0.25">
      <c r="A2468" t="s">
        <v>438</v>
      </c>
      <c r="B2468" t="s">
        <v>1380</v>
      </c>
      <c r="C2468" t="s">
        <v>1381</v>
      </c>
      <c r="D2468" s="15">
        <v>1900</v>
      </c>
      <c r="E2468" s="121">
        <v>1</v>
      </c>
      <c r="F2468" t="s">
        <v>442</v>
      </c>
      <c r="G2468" s="121">
        <v>366</v>
      </c>
      <c r="H2468" t="s">
        <v>390</v>
      </c>
      <c r="I2468" t="s">
        <v>489</v>
      </c>
      <c r="J2468" t="s">
        <v>434</v>
      </c>
      <c r="K2468" t="s">
        <v>6</v>
      </c>
      <c r="L2468" s="755" t="s">
        <v>72</v>
      </c>
      <c r="M2468" t="s">
        <v>165</v>
      </c>
      <c r="N2468" s="680">
        <f t="shared" ca="1" si="168"/>
        <v>0</v>
      </c>
      <c r="O2468" s="680">
        <f t="shared" ca="1" si="168"/>
        <v>0</v>
      </c>
      <c r="P2468" s="680">
        <f t="shared" ca="1" si="168"/>
        <v>0</v>
      </c>
      <c r="Q2468" s="680">
        <f t="shared" ca="1" si="168"/>
        <v>0</v>
      </c>
      <c r="R2468" s="680">
        <f t="shared" ca="1" si="168"/>
        <v>0</v>
      </c>
      <c r="S2468" t="str">
        <f t="shared" si="164"/>
        <v>ASRCMS202202</v>
      </c>
      <c r="T2468" s="957">
        <f t="shared" si="165"/>
        <v>45230</v>
      </c>
      <c r="U2468" t="str">
        <f t="shared" si="166"/>
        <v>Unaudited</v>
      </c>
    </row>
    <row r="2469" spans="1:21" x14ac:dyDescent="0.25">
      <c r="A2469" t="s">
        <v>438</v>
      </c>
      <c r="B2469" t="s">
        <v>1380</v>
      </c>
      <c r="C2469" t="s">
        <v>1381</v>
      </c>
      <c r="D2469" s="15">
        <v>1900</v>
      </c>
      <c r="E2469" s="121">
        <v>1</v>
      </c>
      <c r="F2469" t="s">
        <v>442</v>
      </c>
      <c r="G2469" s="121">
        <v>366</v>
      </c>
      <c r="H2469" t="s">
        <v>390</v>
      </c>
      <c r="I2469" t="s">
        <v>489</v>
      </c>
      <c r="J2469" t="s">
        <v>434</v>
      </c>
      <c r="K2469" t="s">
        <v>6</v>
      </c>
      <c r="L2469" s="755">
        <v>3.4</v>
      </c>
      <c r="M2469" t="s">
        <v>462</v>
      </c>
      <c r="N2469" s="680">
        <f t="shared" ca="1" si="168"/>
        <v>0</v>
      </c>
      <c r="O2469" s="680">
        <f t="shared" ca="1" si="168"/>
        <v>0</v>
      </c>
      <c r="P2469" s="680">
        <f t="shared" ca="1" si="168"/>
        <v>0</v>
      </c>
      <c r="Q2469" s="680">
        <f t="shared" ca="1" si="168"/>
        <v>0</v>
      </c>
      <c r="R2469" s="680">
        <f t="shared" ca="1" si="168"/>
        <v>0</v>
      </c>
      <c r="S2469" t="str">
        <f t="shared" si="164"/>
        <v>ASRCMS202202</v>
      </c>
      <c r="T2469" s="957">
        <f t="shared" si="165"/>
        <v>45230</v>
      </c>
      <c r="U2469" t="str">
        <f t="shared" si="166"/>
        <v>Unaudited</v>
      </c>
    </row>
    <row r="2470" spans="1:21" x14ac:dyDescent="0.25">
      <c r="A2470" t="s">
        <v>438</v>
      </c>
      <c r="B2470" t="s">
        <v>1380</v>
      </c>
      <c r="C2470" t="s">
        <v>1381</v>
      </c>
      <c r="D2470" s="15">
        <v>1900</v>
      </c>
      <c r="E2470" s="121">
        <v>1</v>
      </c>
      <c r="F2470" t="s">
        <v>442</v>
      </c>
      <c r="G2470" s="121">
        <v>366</v>
      </c>
      <c r="H2470" t="s">
        <v>390</v>
      </c>
      <c r="I2470" t="s">
        <v>489</v>
      </c>
      <c r="J2470" t="s">
        <v>434</v>
      </c>
      <c r="K2470" t="s">
        <v>435</v>
      </c>
      <c r="L2470" s="755">
        <v>4.5</v>
      </c>
      <c r="M2470" t="s">
        <v>32</v>
      </c>
      <c r="N2470" s="680">
        <f t="shared" ca="1" si="168"/>
        <v>0</v>
      </c>
      <c r="O2470" s="680">
        <f t="shared" ca="1" si="168"/>
        <v>0</v>
      </c>
      <c r="P2470" s="680">
        <f t="shared" ca="1" si="168"/>
        <v>0</v>
      </c>
      <c r="Q2470" s="680">
        <f t="shared" ca="1" si="168"/>
        <v>0</v>
      </c>
      <c r="R2470" s="680">
        <f t="shared" ca="1" si="168"/>
        <v>0</v>
      </c>
      <c r="S2470" t="str">
        <f t="shared" si="164"/>
        <v>ASRCMS202202</v>
      </c>
      <c r="T2470" s="957">
        <f t="shared" si="165"/>
        <v>45230</v>
      </c>
      <c r="U2470" t="str">
        <f t="shared" si="166"/>
        <v>Unaudited</v>
      </c>
    </row>
    <row r="2471" spans="1:21" x14ac:dyDescent="0.25">
      <c r="A2471" t="s">
        <v>438</v>
      </c>
      <c r="B2471" t="s">
        <v>1380</v>
      </c>
      <c r="C2471" t="s">
        <v>1381</v>
      </c>
      <c r="D2471" s="15">
        <v>1900</v>
      </c>
      <c r="E2471" s="121">
        <v>1</v>
      </c>
      <c r="F2471" t="s">
        <v>442</v>
      </c>
      <c r="G2471" s="121">
        <v>366</v>
      </c>
      <c r="H2471" t="s">
        <v>390</v>
      </c>
      <c r="I2471" t="s">
        <v>489</v>
      </c>
      <c r="J2471" t="s">
        <v>434</v>
      </c>
      <c r="K2471" t="s">
        <v>435</v>
      </c>
      <c r="L2471" s="755" t="s">
        <v>939</v>
      </c>
      <c r="M2471" t="s">
        <v>930</v>
      </c>
      <c r="N2471" s="680">
        <f t="shared" ca="1" si="168"/>
        <v>0</v>
      </c>
      <c r="O2471" s="680">
        <f t="shared" ca="1" si="168"/>
        <v>0</v>
      </c>
      <c r="P2471" s="680">
        <f t="shared" ca="1" si="168"/>
        <v>0</v>
      </c>
      <c r="Q2471" s="680">
        <f t="shared" ca="1" si="168"/>
        <v>0</v>
      </c>
      <c r="R2471" s="680">
        <f t="shared" ca="1" si="168"/>
        <v>0</v>
      </c>
      <c r="S2471" t="str">
        <f t="shared" si="164"/>
        <v>ASRCMS202202</v>
      </c>
      <c r="T2471" s="957">
        <f t="shared" si="165"/>
        <v>45230</v>
      </c>
      <c r="U2471" t="str">
        <f t="shared" si="166"/>
        <v>Unaudited</v>
      </c>
    </row>
    <row r="2472" spans="1:21" x14ac:dyDescent="0.25">
      <c r="A2472" t="s">
        <v>438</v>
      </c>
      <c r="B2472" t="s">
        <v>1380</v>
      </c>
      <c r="C2472" t="s">
        <v>1381</v>
      </c>
      <c r="D2472" s="15">
        <v>1900</v>
      </c>
      <c r="E2472" s="121">
        <v>1</v>
      </c>
      <c r="F2472" t="s">
        <v>442</v>
      </c>
      <c r="G2472" s="121">
        <v>366</v>
      </c>
      <c r="H2472" t="s">
        <v>390</v>
      </c>
      <c r="I2472" t="s">
        <v>489</v>
      </c>
      <c r="J2472" t="s">
        <v>434</v>
      </c>
      <c r="K2472" t="s">
        <v>435</v>
      </c>
      <c r="L2472" s="755" t="s">
        <v>194</v>
      </c>
      <c r="M2472" t="s">
        <v>40</v>
      </c>
      <c r="N2472" s="680">
        <f t="shared" ca="1" si="168"/>
        <v>0</v>
      </c>
      <c r="O2472" s="680">
        <f t="shared" ca="1" si="168"/>
        <v>0</v>
      </c>
      <c r="P2472" s="680">
        <f t="shared" ca="1" si="168"/>
        <v>0</v>
      </c>
      <c r="Q2472" s="680">
        <f t="shared" ca="1" si="168"/>
        <v>0</v>
      </c>
      <c r="R2472" s="680">
        <f t="shared" ca="1" si="168"/>
        <v>0</v>
      </c>
      <c r="S2472" t="str">
        <f t="shared" si="164"/>
        <v>ASRCMS202202</v>
      </c>
      <c r="T2472" s="957">
        <f t="shared" si="165"/>
        <v>45230</v>
      </c>
      <c r="U2472" t="str">
        <f t="shared" si="166"/>
        <v>Unaudited</v>
      </c>
    </row>
    <row r="2473" spans="1:21" x14ac:dyDescent="0.25">
      <c r="A2473" t="s">
        <v>438</v>
      </c>
      <c r="B2473" t="s">
        <v>1380</v>
      </c>
      <c r="C2473" t="s">
        <v>1381</v>
      </c>
      <c r="D2473" s="15">
        <v>1900</v>
      </c>
      <c r="E2473" s="121">
        <v>1</v>
      </c>
      <c r="F2473" t="s">
        <v>442</v>
      </c>
      <c r="G2473" s="121">
        <v>366</v>
      </c>
      <c r="H2473" t="s">
        <v>390</v>
      </c>
      <c r="I2473" t="s">
        <v>489</v>
      </c>
      <c r="J2473" t="s">
        <v>434</v>
      </c>
      <c r="K2473" t="s">
        <v>435</v>
      </c>
      <c r="L2473" s="755" t="s">
        <v>193</v>
      </c>
      <c r="M2473" t="s">
        <v>330</v>
      </c>
      <c r="N2473" s="680">
        <f t="shared" ca="1" si="168"/>
        <v>0</v>
      </c>
      <c r="O2473" s="680">
        <f t="shared" ca="1" si="168"/>
        <v>0</v>
      </c>
      <c r="P2473" s="680">
        <f t="shared" ca="1" si="168"/>
        <v>0</v>
      </c>
      <c r="Q2473" s="680">
        <f t="shared" ca="1" si="168"/>
        <v>0</v>
      </c>
      <c r="R2473" s="680">
        <f t="shared" ca="1" si="168"/>
        <v>0</v>
      </c>
      <c r="S2473" t="str">
        <f t="shared" si="164"/>
        <v>ASRCMS202202</v>
      </c>
      <c r="T2473" s="957">
        <f t="shared" si="165"/>
        <v>45230</v>
      </c>
      <c r="U2473" t="str">
        <f t="shared" si="166"/>
        <v>Unaudited</v>
      </c>
    </row>
    <row r="2474" spans="1:21" x14ac:dyDescent="0.25">
      <c r="A2474" t="s">
        <v>438</v>
      </c>
      <c r="B2474" t="s">
        <v>1380</v>
      </c>
      <c r="C2474" t="s">
        <v>1381</v>
      </c>
      <c r="D2474" s="15">
        <v>1900</v>
      </c>
      <c r="E2474" s="121">
        <v>1</v>
      </c>
      <c r="F2474" t="s">
        <v>442</v>
      </c>
      <c r="G2474" s="121">
        <v>366</v>
      </c>
      <c r="H2474" t="s">
        <v>390</v>
      </c>
      <c r="I2474" t="s">
        <v>489</v>
      </c>
      <c r="J2474" t="s">
        <v>451</v>
      </c>
      <c r="K2474" t="s">
        <v>436</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ASRCMS202202</v>
      </c>
      <c r="T2474" s="957">
        <f t="shared" si="165"/>
        <v>45230</v>
      </c>
      <c r="U2474" t="str">
        <f t="shared" si="166"/>
        <v>Unaudited</v>
      </c>
    </row>
    <row r="2475" spans="1:21" x14ac:dyDescent="0.25">
      <c r="A2475" t="s">
        <v>438</v>
      </c>
      <c r="B2475" t="s">
        <v>1380</v>
      </c>
      <c r="C2475" t="s">
        <v>1381</v>
      </c>
      <c r="D2475" s="15">
        <v>1900</v>
      </c>
      <c r="E2475" s="121">
        <v>1</v>
      </c>
      <c r="F2475" t="s">
        <v>442</v>
      </c>
      <c r="G2475" s="121">
        <v>366</v>
      </c>
      <c r="H2475" t="s">
        <v>390</v>
      </c>
      <c r="I2475" t="s">
        <v>489</v>
      </c>
      <c r="J2475" t="s">
        <v>451</v>
      </c>
      <c r="K2475" t="s">
        <v>436</v>
      </c>
      <c r="L2475" s="755" t="s">
        <v>80</v>
      </c>
      <c r="M2475" t="s">
        <v>98</v>
      </c>
      <c r="N2475" s="680">
        <f t="shared" ca="1" si="168"/>
        <v>0</v>
      </c>
      <c r="O2475" s="680">
        <f t="shared" ca="1" si="168"/>
        <v>0</v>
      </c>
      <c r="P2475" s="680">
        <f t="shared" ca="1" si="168"/>
        <v>0</v>
      </c>
      <c r="Q2475" s="680">
        <f t="shared" ca="1" si="168"/>
        <v>0</v>
      </c>
      <c r="R2475" s="680">
        <f t="shared" ca="1" si="168"/>
        <v>0</v>
      </c>
      <c r="S2475" t="str">
        <f t="shared" si="164"/>
        <v>ASRCMS202202</v>
      </c>
      <c r="T2475" s="957">
        <f t="shared" si="165"/>
        <v>45230</v>
      </c>
      <c r="U2475" t="str">
        <f t="shared" si="166"/>
        <v>Unaudited</v>
      </c>
    </row>
    <row r="2476" spans="1:21" x14ac:dyDescent="0.25">
      <c r="A2476" t="s">
        <v>438</v>
      </c>
      <c r="B2476" t="s">
        <v>1380</v>
      </c>
      <c r="C2476" t="s">
        <v>1381</v>
      </c>
      <c r="D2476" s="15">
        <v>1900</v>
      </c>
      <c r="E2476" s="121">
        <v>1</v>
      </c>
      <c r="F2476" t="s">
        <v>442</v>
      </c>
      <c r="G2476" s="121">
        <v>366</v>
      </c>
      <c r="H2476" t="s">
        <v>390</v>
      </c>
      <c r="I2476" t="s">
        <v>489</v>
      </c>
      <c r="J2476" t="s">
        <v>451</v>
      </c>
      <c r="K2476" t="s">
        <v>436</v>
      </c>
      <c r="L2476" s="755" t="s">
        <v>81</v>
      </c>
      <c r="M2476" t="s">
        <v>99</v>
      </c>
      <c r="N2476" s="680">
        <f t="shared" ca="1" si="168"/>
        <v>0</v>
      </c>
      <c r="O2476" s="680">
        <f t="shared" ca="1" si="168"/>
        <v>0</v>
      </c>
      <c r="P2476" s="680">
        <f t="shared" ca="1" si="168"/>
        <v>0</v>
      </c>
      <c r="Q2476" s="680">
        <f t="shared" ca="1" si="168"/>
        <v>0</v>
      </c>
      <c r="R2476" s="680">
        <f t="shared" ca="1" si="168"/>
        <v>0</v>
      </c>
      <c r="S2476" t="str">
        <f t="shared" si="164"/>
        <v>ASRCMS202202</v>
      </c>
      <c r="T2476" s="957">
        <f t="shared" si="165"/>
        <v>45230</v>
      </c>
      <c r="U2476" t="str">
        <f t="shared" si="166"/>
        <v>Unaudited</v>
      </c>
    </row>
    <row r="2477" spans="1:21" x14ac:dyDescent="0.25">
      <c r="A2477" t="s">
        <v>438</v>
      </c>
      <c r="B2477" t="s">
        <v>1380</v>
      </c>
      <c r="C2477" t="s">
        <v>1381</v>
      </c>
      <c r="D2477" s="15">
        <v>1900</v>
      </c>
      <c r="E2477" s="121">
        <v>1</v>
      </c>
      <c r="F2477" t="s">
        <v>442</v>
      </c>
      <c r="G2477" s="121">
        <v>366</v>
      </c>
      <c r="H2477" t="s">
        <v>390</v>
      </c>
      <c r="I2477" t="s">
        <v>489</v>
      </c>
      <c r="J2477" t="s">
        <v>451</v>
      </c>
      <c r="K2477" t="s">
        <v>436</v>
      </c>
      <c r="L2477" s="755" t="s">
        <v>82</v>
      </c>
      <c r="M2477" t="s">
        <v>100</v>
      </c>
      <c r="N2477" s="680">
        <f t="shared" ca="1" si="168"/>
        <v>0</v>
      </c>
      <c r="O2477" s="680">
        <f t="shared" ca="1" si="168"/>
        <v>0</v>
      </c>
      <c r="P2477" s="680">
        <f t="shared" ca="1" si="168"/>
        <v>0</v>
      </c>
      <c r="Q2477" s="680">
        <f t="shared" ca="1" si="168"/>
        <v>0</v>
      </c>
      <c r="R2477" s="680">
        <f t="shared" ca="1" si="168"/>
        <v>0</v>
      </c>
      <c r="S2477" t="str">
        <f t="shared" si="164"/>
        <v>ASRCMS202202</v>
      </c>
      <c r="T2477" s="957">
        <f t="shared" si="165"/>
        <v>45230</v>
      </c>
      <c r="U2477" t="str">
        <f t="shared" si="166"/>
        <v>Unaudited</v>
      </c>
    </row>
    <row r="2478" spans="1:21" x14ac:dyDescent="0.25">
      <c r="A2478" t="s">
        <v>438</v>
      </c>
      <c r="B2478" t="s">
        <v>1380</v>
      </c>
      <c r="C2478" t="s">
        <v>1381</v>
      </c>
      <c r="D2478" s="15">
        <v>1900</v>
      </c>
      <c r="E2478" s="121">
        <v>1</v>
      </c>
      <c r="F2478" t="s">
        <v>442</v>
      </c>
      <c r="G2478" s="121">
        <v>366</v>
      </c>
      <c r="H2478" t="s">
        <v>390</v>
      </c>
      <c r="I2478" t="s">
        <v>489</v>
      </c>
      <c r="J2478" t="s">
        <v>451</v>
      </c>
      <c r="K2478" t="s">
        <v>436</v>
      </c>
      <c r="L2478" s="755" t="s">
        <v>217</v>
      </c>
      <c r="M2478" t="s">
        <v>101</v>
      </c>
      <c r="N2478" s="680">
        <f t="shared" ca="1" si="168"/>
        <v>0</v>
      </c>
      <c r="O2478" s="680">
        <f t="shared" ca="1" si="168"/>
        <v>0</v>
      </c>
      <c r="P2478" s="680">
        <f t="shared" ca="1" si="168"/>
        <v>0</v>
      </c>
      <c r="Q2478" s="680">
        <f t="shared" ca="1" si="168"/>
        <v>0</v>
      </c>
      <c r="R2478" s="680">
        <f t="shared" ca="1" si="168"/>
        <v>0</v>
      </c>
      <c r="S2478" t="str">
        <f t="shared" si="164"/>
        <v>ASRCMS202202</v>
      </c>
      <c r="T2478" s="957">
        <f t="shared" si="165"/>
        <v>45230</v>
      </c>
      <c r="U2478" t="str">
        <f t="shared" si="166"/>
        <v>Unaudited</v>
      </c>
    </row>
    <row r="2479" spans="1:21" x14ac:dyDescent="0.25">
      <c r="A2479" t="s">
        <v>438</v>
      </c>
      <c r="B2479" t="s">
        <v>1380</v>
      </c>
      <c r="C2479" t="s">
        <v>1381</v>
      </c>
      <c r="D2479" s="15">
        <v>1900</v>
      </c>
      <c r="E2479" s="121">
        <v>1</v>
      </c>
      <c r="F2479" t="s">
        <v>442</v>
      </c>
      <c r="G2479" s="121">
        <v>366</v>
      </c>
      <c r="H2479" t="s">
        <v>390</v>
      </c>
      <c r="I2479" t="s">
        <v>489</v>
      </c>
      <c r="J2479" t="s">
        <v>451</v>
      </c>
      <c r="K2479" t="s">
        <v>436</v>
      </c>
      <c r="L2479" s="755" t="s">
        <v>216</v>
      </c>
      <c r="M2479" t="s">
        <v>28</v>
      </c>
      <c r="N2479" s="680">
        <f t="shared" ca="1" si="168"/>
        <v>0</v>
      </c>
      <c r="O2479" s="680">
        <f t="shared" ca="1" si="168"/>
        <v>0</v>
      </c>
      <c r="P2479" s="680">
        <f t="shared" ca="1" si="168"/>
        <v>0</v>
      </c>
      <c r="Q2479" s="680">
        <f t="shared" ca="1" si="168"/>
        <v>0</v>
      </c>
      <c r="R2479" s="680">
        <f t="shared" ca="1" si="168"/>
        <v>0</v>
      </c>
      <c r="S2479" t="str">
        <f t="shared" si="164"/>
        <v>ASRCMS202202</v>
      </c>
      <c r="T2479" s="957">
        <f t="shared" si="165"/>
        <v>45230</v>
      </c>
      <c r="U2479" t="str">
        <f t="shared" si="166"/>
        <v>Unaudited</v>
      </c>
    </row>
    <row r="2480" spans="1:21" x14ac:dyDescent="0.25">
      <c r="A2480" t="s">
        <v>438</v>
      </c>
      <c r="B2480" t="s">
        <v>1380</v>
      </c>
      <c r="C2480" t="s">
        <v>1381</v>
      </c>
      <c r="D2480" s="15">
        <v>1900</v>
      </c>
      <c r="E2480" s="121">
        <v>1</v>
      </c>
      <c r="F2480" t="s">
        <v>442</v>
      </c>
      <c r="G2480" s="121">
        <v>366</v>
      </c>
      <c r="H2480" t="s">
        <v>390</v>
      </c>
      <c r="I2480" t="s">
        <v>489</v>
      </c>
      <c r="J2480" t="s">
        <v>437</v>
      </c>
      <c r="K2480" t="s">
        <v>437</v>
      </c>
      <c r="L2480" s="755" t="s">
        <v>84</v>
      </c>
      <c r="M2480" t="s">
        <v>328</v>
      </c>
      <c r="N2480" s="680">
        <f t="shared" ca="1" si="168"/>
        <v>0</v>
      </c>
      <c r="O2480" s="680">
        <f t="shared" ca="1" si="168"/>
        <v>0</v>
      </c>
      <c r="P2480" s="680">
        <f t="shared" ca="1" si="168"/>
        <v>0</v>
      </c>
      <c r="Q2480" s="680">
        <f t="shared" ca="1" si="168"/>
        <v>0</v>
      </c>
      <c r="R2480" s="680">
        <f t="shared" ca="1" si="168"/>
        <v>0</v>
      </c>
      <c r="S2480" t="str">
        <f t="shared" si="164"/>
        <v>ASRCMS202202</v>
      </c>
      <c r="T2480" s="957">
        <f t="shared" si="165"/>
        <v>45230</v>
      </c>
      <c r="U2480" t="str">
        <f t="shared" si="166"/>
        <v>Unaudited</v>
      </c>
    </row>
    <row r="2481" spans="1:21" x14ac:dyDescent="0.25">
      <c r="A2481" t="s">
        <v>438</v>
      </c>
      <c r="B2481" t="s">
        <v>1380</v>
      </c>
      <c r="C2481" t="s">
        <v>1381</v>
      </c>
      <c r="D2481" s="15">
        <v>1900</v>
      </c>
      <c r="E2481" s="121">
        <v>1</v>
      </c>
      <c r="F2481" t="s">
        <v>442</v>
      </c>
      <c r="G2481" s="121">
        <v>366</v>
      </c>
      <c r="H2481" t="s">
        <v>390</v>
      </c>
      <c r="I2481" t="s">
        <v>489</v>
      </c>
      <c r="J2481" t="s">
        <v>437</v>
      </c>
      <c r="K2481" t="s">
        <v>437</v>
      </c>
      <c r="L2481" s="755" t="s">
        <v>85</v>
      </c>
      <c r="M2481" t="s">
        <v>326</v>
      </c>
      <c r="N2481" s="680">
        <f t="shared" ca="1" si="168"/>
        <v>0</v>
      </c>
      <c r="O2481" s="680">
        <f t="shared" ca="1" si="168"/>
        <v>0</v>
      </c>
      <c r="P2481" s="680">
        <f t="shared" ca="1" si="168"/>
        <v>0</v>
      </c>
      <c r="Q2481" s="680">
        <f t="shared" ca="1" si="168"/>
        <v>0</v>
      </c>
      <c r="R2481" s="680">
        <f t="shared" ca="1" si="168"/>
        <v>0</v>
      </c>
      <c r="S2481" t="str">
        <f t="shared" si="164"/>
        <v>ASRCMS202202</v>
      </c>
      <c r="T2481" s="957">
        <f t="shared" si="165"/>
        <v>45230</v>
      </c>
      <c r="U2481" t="str">
        <f t="shared" si="166"/>
        <v>Unaudited</v>
      </c>
    </row>
    <row r="2482" spans="1:21" x14ac:dyDescent="0.25">
      <c r="A2482" t="s">
        <v>438</v>
      </c>
      <c r="B2482" t="s">
        <v>1380</v>
      </c>
      <c r="C2482" t="s">
        <v>1381</v>
      </c>
      <c r="D2482" s="15">
        <v>1900</v>
      </c>
      <c r="E2482" s="121">
        <v>1</v>
      </c>
      <c r="F2482" t="s">
        <v>442</v>
      </c>
      <c r="G2482" s="121">
        <v>366</v>
      </c>
      <c r="H2482" t="s">
        <v>390</v>
      </c>
      <c r="I2482" t="s">
        <v>489</v>
      </c>
      <c r="J2482" t="s">
        <v>437</v>
      </c>
      <c r="K2482" t="s">
        <v>437</v>
      </c>
      <c r="L2482" s="755" t="s">
        <v>86</v>
      </c>
      <c r="M2482" t="s">
        <v>495</v>
      </c>
      <c r="N2482" s="680">
        <f t="shared" ca="1" si="168"/>
        <v>0</v>
      </c>
      <c r="O2482" s="680">
        <f t="shared" ca="1" si="168"/>
        <v>0</v>
      </c>
      <c r="P2482" s="680">
        <f t="shared" ca="1" si="168"/>
        <v>0</v>
      </c>
      <c r="Q2482" s="680">
        <f t="shared" ca="1" si="168"/>
        <v>0</v>
      </c>
      <c r="R2482" s="680">
        <f t="shared" ca="1" si="168"/>
        <v>0</v>
      </c>
      <c r="S2482" t="str">
        <f t="shared" si="164"/>
        <v>ASRCMS202202</v>
      </c>
      <c r="T2482" s="957">
        <f t="shared" si="165"/>
        <v>45230</v>
      </c>
      <c r="U2482" t="str">
        <f t="shared" si="166"/>
        <v>Unaudited</v>
      </c>
    </row>
    <row r="2483" spans="1:21" x14ac:dyDescent="0.25">
      <c r="A2483" t="s">
        <v>438</v>
      </c>
      <c r="B2483" t="s">
        <v>1380</v>
      </c>
      <c r="C2483" t="s">
        <v>1381</v>
      </c>
      <c r="D2483" s="15">
        <v>1900</v>
      </c>
      <c r="E2483" s="121">
        <v>1</v>
      </c>
      <c r="F2483" t="s">
        <v>442</v>
      </c>
      <c r="G2483" s="121">
        <v>366</v>
      </c>
      <c r="H2483" t="s">
        <v>390</v>
      </c>
      <c r="I2483" t="s">
        <v>489</v>
      </c>
      <c r="J2483" t="s">
        <v>437</v>
      </c>
      <c r="K2483" t="s">
        <v>437</v>
      </c>
      <c r="L2483" s="755" t="s">
        <v>87</v>
      </c>
      <c r="M2483" t="s">
        <v>496</v>
      </c>
      <c r="N2483" s="680">
        <f t="shared" ca="1" si="168"/>
        <v>0</v>
      </c>
      <c r="O2483" s="680">
        <f t="shared" ca="1" si="168"/>
        <v>0</v>
      </c>
      <c r="P2483" s="680">
        <f t="shared" ca="1" si="168"/>
        <v>0</v>
      </c>
      <c r="Q2483" s="680">
        <f t="shared" ca="1" si="168"/>
        <v>0</v>
      </c>
      <c r="R2483" s="680">
        <f t="shared" ca="1" si="168"/>
        <v>0</v>
      </c>
      <c r="S2483" t="str">
        <f t="shared" si="164"/>
        <v>ASRCMS202202</v>
      </c>
      <c r="T2483" s="957">
        <f t="shared" si="165"/>
        <v>45230</v>
      </c>
      <c r="U2483" t="str">
        <f t="shared" si="166"/>
        <v>Unaudited</v>
      </c>
    </row>
    <row r="2484" spans="1:21" x14ac:dyDescent="0.25">
      <c r="A2484" t="s">
        <v>438</v>
      </c>
      <c r="B2484" t="s">
        <v>1380</v>
      </c>
      <c r="C2484" t="s">
        <v>1381</v>
      </c>
      <c r="D2484" s="15">
        <v>1900</v>
      </c>
      <c r="E2484" s="121">
        <v>1</v>
      </c>
      <c r="F2484" t="s">
        <v>442</v>
      </c>
      <c r="G2484" s="121">
        <v>366</v>
      </c>
      <c r="H2484" t="s">
        <v>390</v>
      </c>
      <c r="I2484" t="s">
        <v>489</v>
      </c>
      <c r="J2484" t="s">
        <v>437</v>
      </c>
      <c r="K2484" t="s">
        <v>437</v>
      </c>
      <c r="L2484" s="755" t="s">
        <v>214</v>
      </c>
      <c r="M2484" t="s">
        <v>497</v>
      </c>
      <c r="N2484" s="680">
        <f t="shared" ca="1" si="168"/>
        <v>0</v>
      </c>
      <c r="O2484" s="680">
        <f t="shared" ca="1" si="168"/>
        <v>0</v>
      </c>
      <c r="P2484" s="680">
        <f t="shared" ca="1" si="168"/>
        <v>0</v>
      </c>
      <c r="Q2484" s="680">
        <f t="shared" ca="1" si="168"/>
        <v>0</v>
      </c>
      <c r="R2484" s="680">
        <f t="shared" ca="1" si="168"/>
        <v>0</v>
      </c>
      <c r="S2484" t="str">
        <f t="shared" si="164"/>
        <v>ASRCMS202202</v>
      </c>
      <c r="T2484" s="957">
        <f t="shared" si="165"/>
        <v>45230</v>
      </c>
      <c r="U2484" t="str">
        <f t="shared" si="166"/>
        <v>Unaudited</v>
      </c>
    </row>
    <row r="2485" spans="1:21" x14ac:dyDescent="0.25">
      <c r="A2485" t="s">
        <v>438</v>
      </c>
      <c r="B2485" t="s">
        <v>1380</v>
      </c>
      <c r="C2485" t="s">
        <v>1381</v>
      </c>
      <c r="D2485" s="15">
        <v>1900</v>
      </c>
      <c r="E2485" s="121">
        <v>1</v>
      </c>
      <c r="F2485" t="s">
        <v>442</v>
      </c>
      <c r="G2485" s="121">
        <v>366</v>
      </c>
      <c r="H2485" t="s">
        <v>390</v>
      </c>
      <c r="I2485" t="s">
        <v>490</v>
      </c>
      <c r="J2485" t="s">
        <v>26</v>
      </c>
      <c r="K2485" t="s">
        <v>26</v>
      </c>
      <c r="L2485" s="755" t="s">
        <v>205</v>
      </c>
      <c r="M2485" t="s">
        <v>26</v>
      </c>
      <c r="N2485" s="680">
        <f t="shared" ca="1" si="168"/>
        <v>0</v>
      </c>
      <c r="O2485" s="680">
        <f t="shared" ca="1" si="168"/>
        <v>0</v>
      </c>
      <c r="P2485" s="680">
        <f t="shared" ca="1" si="168"/>
        <v>0</v>
      </c>
      <c r="Q2485" s="680">
        <f t="shared" ca="1" si="168"/>
        <v>0</v>
      </c>
      <c r="R2485" s="680">
        <f t="shared" ca="1" si="168"/>
        <v>0</v>
      </c>
      <c r="S2485" t="str">
        <f t="shared" si="164"/>
        <v>ASRCMS202202</v>
      </c>
      <c r="T2485" s="957">
        <f t="shared" si="165"/>
        <v>45230</v>
      </c>
      <c r="U2485" t="str">
        <f t="shared" si="166"/>
        <v>Unaudited</v>
      </c>
    </row>
    <row r="2486" spans="1:21" x14ac:dyDescent="0.25">
      <c r="A2486" t="s">
        <v>438</v>
      </c>
      <c r="B2486" t="s">
        <v>1380</v>
      </c>
      <c r="C2486" t="s">
        <v>1381</v>
      </c>
      <c r="D2486" s="15">
        <v>1900</v>
      </c>
      <c r="E2486" s="121">
        <v>1</v>
      </c>
      <c r="F2486" t="s">
        <v>1026</v>
      </c>
      <c r="G2486" s="121" t="s">
        <v>1379</v>
      </c>
      <c r="H2486" t="s">
        <v>390</v>
      </c>
      <c r="I2486" t="s">
        <v>433</v>
      </c>
      <c r="J2486" t="s">
        <v>433</v>
      </c>
      <c r="K2486" t="s">
        <v>433</v>
      </c>
      <c r="M2486" t="s">
        <v>433</v>
      </c>
      <c r="N2486" s="680">
        <f t="shared" ca="1" si="168"/>
        <v>0</v>
      </c>
      <c r="O2486" s="680">
        <f t="shared" ca="1" si="168"/>
        <v>0</v>
      </c>
      <c r="P2486" s="680">
        <f t="shared" ca="1" si="168"/>
        <v>0</v>
      </c>
      <c r="Q2486" s="680">
        <f t="shared" ca="1" si="168"/>
        <v>0</v>
      </c>
      <c r="R2486" s="680">
        <f t="shared" ca="1" si="168"/>
        <v>0</v>
      </c>
      <c r="S2486" t="str">
        <f t="shared" si="164"/>
        <v>ASRCMS202202</v>
      </c>
      <c r="T2486" s="957">
        <f t="shared" si="165"/>
        <v>45230</v>
      </c>
      <c r="U2486" t="str">
        <f t="shared" si="166"/>
        <v>Unaudited</v>
      </c>
    </row>
    <row r="2487" spans="1:21" x14ac:dyDescent="0.25">
      <c r="A2487" t="s">
        <v>438</v>
      </c>
      <c r="B2487" t="s">
        <v>1380</v>
      </c>
      <c r="C2487" t="s">
        <v>1381</v>
      </c>
      <c r="D2487" s="15">
        <v>1900</v>
      </c>
      <c r="E2487" s="121">
        <v>1</v>
      </c>
      <c r="F2487" t="s">
        <v>1026</v>
      </c>
      <c r="G2487" s="121" t="s">
        <v>1379</v>
      </c>
      <c r="H2487" t="s">
        <v>390</v>
      </c>
      <c r="I2487" t="s">
        <v>488</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ASRCMS202202</v>
      </c>
      <c r="T2487" s="957">
        <f t="shared" si="165"/>
        <v>45230</v>
      </c>
      <c r="U2487" t="str">
        <f t="shared" si="166"/>
        <v>Unaudited</v>
      </c>
    </row>
    <row r="2488" spans="1:21" x14ac:dyDescent="0.25">
      <c r="A2488" t="s">
        <v>438</v>
      </c>
      <c r="B2488" t="s">
        <v>1380</v>
      </c>
      <c r="C2488" t="s">
        <v>1381</v>
      </c>
      <c r="D2488" s="15">
        <v>1900</v>
      </c>
      <c r="E2488" s="121">
        <v>1</v>
      </c>
      <c r="F2488" t="s">
        <v>1026</v>
      </c>
      <c r="G2488" s="121" t="s">
        <v>1379</v>
      </c>
      <c r="H2488" t="s">
        <v>390</v>
      </c>
      <c r="I2488" t="s">
        <v>488</v>
      </c>
      <c r="J2488" t="s">
        <v>12</v>
      </c>
      <c r="K2488" t="s">
        <v>223</v>
      </c>
      <c r="L2488" s="755">
        <v>1.2</v>
      </c>
      <c r="M2488" t="s">
        <v>223</v>
      </c>
      <c r="N2488" s="680">
        <f t="shared" ca="1" si="168"/>
        <v>0</v>
      </c>
      <c r="O2488" s="680">
        <f t="shared" ca="1" si="168"/>
        <v>0</v>
      </c>
      <c r="P2488" s="680">
        <f t="shared" ca="1" si="168"/>
        <v>0</v>
      </c>
      <c r="Q2488" s="680">
        <f t="shared" ca="1" si="168"/>
        <v>0</v>
      </c>
      <c r="R2488" s="680">
        <f t="shared" ca="1" si="168"/>
        <v>0</v>
      </c>
      <c r="S2488" t="str">
        <f t="shared" si="164"/>
        <v>ASRCMS202202</v>
      </c>
      <c r="T2488" s="957">
        <f t="shared" si="165"/>
        <v>45230</v>
      </c>
      <c r="U2488" t="str">
        <f t="shared" si="166"/>
        <v>Unaudited</v>
      </c>
    </row>
    <row r="2489" spans="1:21" x14ac:dyDescent="0.25">
      <c r="A2489" t="s">
        <v>438</v>
      </c>
      <c r="B2489" t="s">
        <v>1380</v>
      </c>
      <c r="C2489" t="s">
        <v>1381</v>
      </c>
      <c r="D2489" s="15">
        <v>1900</v>
      </c>
      <c r="E2489" s="121">
        <v>1</v>
      </c>
      <c r="F2489" t="s">
        <v>1026</v>
      </c>
      <c r="G2489" s="121" t="s">
        <v>1379</v>
      </c>
      <c r="H2489" t="s">
        <v>390</v>
      </c>
      <c r="I2489" t="s">
        <v>488</v>
      </c>
      <c r="J2489" t="s">
        <v>12</v>
      </c>
      <c r="K2489" t="s">
        <v>1318</v>
      </c>
      <c r="L2489" s="755" t="s">
        <v>1314</v>
      </c>
      <c r="M2489" t="s">
        <v>1318</v>
      </c>
      <c r="N2489" s="680">
        <f t="shared" ca="1" si="168"/>
        <v>0</v>
      </c>
      <c r="O2489" s="680">
        <f t="shared" ca="1" si="168"/>
        <v>0</v>
      </c>
      <c r="P2489" s="680">
        <f t="shared" ca="1" si="168"/>
        <v>0</v>
      </c>
      <c r="Q2489" s="680">
        <f t="shared" ca="1" si="168"/>
        <v>0</v>
      </c>
      <c r="R2489" s="680">
        <f t="shared" ca="1" si="168"/>
        <v>0</v>
      </c>
      <c r="S2489" t="str">
        <f t="shared" si="164"/>
        <v>ASRCMS202202</v>
      </c>
      <c r="T2489" s="957">
        <f t="shared" si="165"/>
        <v>45230</v>
      </c>
      <c r="U2489" t="str">
        <f t="shared" si="166"/>
        <v>Unaudited</v>
      </c>
    </row>
    <row r="2490" spans="1:21" x14ac:dyDescent="0.25">
      <c r="A2490" t="s">
        <v>438</v>
      </c>
      <c r="B2490" t="s">
        <v>1380</v>
      </c>
      <c r="C2490" t="s">
        <v>1381</v>
      </c>
      <c r="D2490" s="15">
        <v>1900</v>
      </c>
      <c r="E2490" s="121">
        <v>1</v>
      </c>
      <c r="F2490" t="s">
        <v>1026</v>
      </c>
      <c r="G2490" s="121" t="s">
        <v>1379</v>
      </c>
      <c r="H2490" t="s">
        <v>390</v>
      </c>
      <c r="I2490" t="s">
        <v>488</v>
      </c>
      <c r="J2490" t="s">
        <v>12</v>
      </c>
      <c r="K2490" t="s">
        <v>1320</v>
      </c>
      <c r="L2490" s="755" t="s">
        <v>1319</v>
      </c>
      <c r="M2490" t="s">
        <v>1320</v>
      </c>
      <c r="N2490" s="680">
        <f t="shared" ca="1" si="168"/>
        <v>0</v>
      </c>
      <c r="O2490" s="680">
        <f t="shared" ca="1" si="168"/>
        <v>0</v>
      </c>
      <c r="P2490" s="680">
        <f t="shared" ca="1" si="168"/>
        <v>0</v>
      </c>
      <c r="Q2490" s="680">
        <f t="shared" ca="1" si="168"/>
        <v>0</v>
      </c>
      <c r="R2490" s="680">
        <f t="shared" ca="1" si="168"/>
        <v>0</v>
      </c>
      <c r="S2490" t="str">
        <f t="shared" si="164"/>
        <v>ASRCMS202202</v>
      </c>
      <c r="T2490" s="957">
        <f t="shared" si="165"/>
        <v>45230</v>
      </c>
      <c r="U2490" t="str">
        <f t="shared" si="166"/>
        <v>Unaudited</v>
      </c>
    </row>
    <row r="2491" spans="1:21" x14ac:dyDescent="0.25">
      <c r="A2491" t="s">
        <v>438</v>
      </c>
      <c r="B2491" t="s">
        <v>1380</v>
      </c>
      <c r="C2491" t="s">
        <v>1381</v>
      </c>
      <c r="D2491" s="15">
        <v>1900</v>
      </c>
      <c r="E2491" s="121">
        <v>1</v>
      </c>
      <c r="F2491" t="s">
        <v>1026</v>
      </c>
      <c r="G2491" s="121" t="s">
        <v>1379</v>
      </c>
      <c r="H2491" t="s">
        <v>390</v>
      </c>
      <c r="I2491" t="s">
        <v>488</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ASRCMS202202</v>
      </c>
      <c r="T2491" s="957">
        <f t="shared" si="165"/>
        <v>45230</v>
      </c>
      <c r="U2491" t="str">
        <f t="shared" si="166"/>
        <v>Unaudited</v>
      </c>
    </row>
    <row r="2492" spans="1:21" x14ac:dyDescent="0.25">
      <c r="A2492" t="s">
        <v>438</v>
      </c>
      <c r="B2492" t="s">
        <v>1380</v>
      </c>
      <c r="C2492" t="s">
        <v>1381</v>
      </c>
      <c r="D2492" s="15">
        <v>1900</v>
      </c>
      <c r="E2492" s="121">
        <v>1</v>
      </c>
      <c r="F2492" t="s">
        <v>1026</v>
      </c>
      <c r="G2492" s="121" t="s">
        <v>1379</v>
      </c>
      <c r="H2492" t="s">
        <v>390</v>
      </c>
      <c r="I2492" t="s">
        <v>489</v>
      </c>
      <c r="J2492" t="s">
        <v>434</v>
      </c>
      <c r="K2492" t="s">
        <v>791</v>
      </c>
      <c r="L2492" s="755">
        <v>2.1</v>
      </c>
      <c r="M2492" t="s">
        <v>726</v>
      </c>
      <c r="N2492" s="680">
        <f t="shared" ca="1" si="168"/>
        <v>0</v>
      </c>
      <c r="O2492" s="680">
        <f t="shared" ca="1" si="168"/>
        <v>0</v>
      </c>
      <c r="P2492" s="680">
        <f t="shared" ca="1" si="168"/>
        <v>0</v>
      </c>
      <c r="Q2492" s="680">
        <f t="shared" ca="1" si="168"/>
        <v>0</v>
      </c>
      <c r="R2492" s="680">
        <f t="shared" ca="1" si="168"/>
        <v>0</v>
      </c>
      <c r="S2492" t="str">
        <f t="shared" si="164"/>
        <v>ASRCMS202202</v>
      </c>
      <c r="T2492" s="957">
        <f t="shared" si="165"/>
        <v>45230</v>
      </c>
      <c r="U2492" t="str">
        <f t="shared" si="166"/>
        <v>Unaudited</v>
      </c>
    </row>
    <row r="2493" spans="1:21" x14ac:dyDescent="0.25">
      <c r="A2493" t="s">
        <v>438</v>
      </c>
      <c r="B2493" t="s">
        <v>1380</v>
      </c>
      <c r="C2493" t="s">
        <v>1381</v>
      </c>
      <c r="D2493" s="15">
        <v>1900</v>
      </c>
      <c r="E2493" s="121">
        <v>1</v>
      </c>
      <c r="F2493" t="s">
        <v>1026</v>
      </c>
      <c r="G2493" s="121" t="s">
        <v>1379</v>
      </c>
      <c r="H2493" t="s">
        <v>390</v>
      </c>
      <c r="I2493" t="s">
        <v>489</v>
      </c>
      <c r="J2493" t="s">
        <v>434</v>
      </c>
      <c r="K2493" t="s">
        <v>791</v>
      </c>
      <c r="L2493" s="755">
        <v>2.2000000000000002</v>
      </c>
      <c r="M2493" t="s">
        <v>727</v>
      </c>
      <c r="N2493" s="680">
        <f t="shared" ca="1" si="168"/>
        <v>0</v>
      </c>
      <c r="O2493" s="680">
        <f t="shared" ca="1" si="168"/>
        <v>0</v>
      </c>
      <c r="P2493" s="680">
        <f t="shared" ca="1" si="168"/>
        <v>0</v>
      </c>
      <c r="Q2493" s="680">
        <f t="shared" ca="1" si="168"/>
        <v>0</v>
      </c>
      <c r="R2493" s="680">
        <f t="shared" ca="1" si="168"/>
        <v>0</v>
      </c>
      <c r="S2493" t="str">
        <f t="shared" si="164"/>
        <v>ASRCMS202202</v>
      </c>
      <c r="T2493" s="957">
        <f t="shared" si="165"/>
        <v>45230</v>
      </c>
      <c r="U2493" t="str">
        <f t="shared" si="166"/>
        <v>Unaudited</v>
      </c>
    </row>
    <row r="2494" spans="1:21" x14ac:dyDescent="0.25">
      <c r="A2494" t="s">
        <v>438</v>
      </c>
      <c r="B2494" t="s">
        <v>1380</v>
      </c>
      <c r="C2494" t="s">
        <v>1381</v>
      </c>
      <c r="D2494" s="15">
        <v>1900</v>
      </c>
      <c r="E2494" s="121">
        <v>1</v>
      </c>
      <c r="F2494" t="s">
        <v>1026</v>
      </c>
      <c r="G2494" s="121" t="s">
        <v>1379</v>
      </c>
      <c r="H2494" t="s">
        <v>390</v>
      </c>
      <c r="I2494" t="s">
        <v>489</v>
      </c>
      <c r="J2494" t="s">
        <v>434</v>
      </c>
      <c r="K2494" t="s">
        <v>791</v>
      </c>
      <c r="L2494" s="755">
        <v>2.2999999999999998</v>
      </c>
      <c r="M2494" t="s">
        <v>728</v>
      </c>
      <c r="N2494" s="680">
        <f t="shared" ca="1" si="168"/>
        <v>0</v>
      </c>
      <c r="O2494" s="680">
        <f t="shared" ca="1" si="168"/>
        <v>0</v>
      </c>
      <c r="P2494" s="680">
        <f t="shared" ca="1" si="168"/>
        <v>0</v>
      </c>
      <c r="Q2494" s="680">
        <f t="shared" ca="1" si="168"/>
        <v>0</v>
      </c>
      <c r="R2494" s="680">
        <f t="shared" ca="1" si="168"/>
        <v>0</v>
      </c>
      <c r="S2494" t="str">
        <f t="shared" si="164"/>
        <v>ASRCMS202202</v>
      </c>
      <c r="T2494" s="957">
        <f t="shared" si="165"/>
        <v>45230</v>
      </c>
      <c r="U2494" t="str">
        <f t="shared" si="166"/>
        <v>Unaudited</v>
      </c>
    </row>
    <row r="2495" spans="1:21" x14ac:dyDescent="0.25">
      <c r="A2495" t="s">
        <v>438</v>
      </c>
      <c r="B2495" t="s">
        <v>1380</v>
      </c>
      <c r="C2495" t="s">
        <v>1381</v>
      </c>
      <c r="D2495" s="15">
        <v>1900</v>
      </c>
      <c r="E2495" s="121">
        <v>1</v>
      </c>
      <c r="F2495" t="s">
        <v>1026</v>
      </c>
      <c r="G2495" s="121" t="s">
        <v>1379</v>
      </c>
      <c r="H2495" t="s">
        <v>390</v>
      </c>
      <c r="I2495" t="s">
        <v>489</v>
      </c>
      <c r="J2495" t="s">
        <v>434</v>
      </c>
      <c r="K2495" t="s">
        <v>791</v>
      </c>
      <c r="L2495" s="755">
        <v>2.4</v>
      </c>
      <c r="M2495" t="s">
        <v>729</v>
      </c>
      <c r="N2495" s="680">
        <f t="shared" ca="1" si="168"/>
        <v>0</v>
      </c>
      <c r="O2495" s="680">
        <f t="shared" ca="1" si="168"/>
        <v>0</v>
      </c>
      <c r="P2495" s="680">
        <f t="shared" ca="1" si="168"/>
        <v>0</v>
      </c>
      <c r="Q2495" s="680">
        <f t="shared" ca="1" si="168"/>
        <v>0</v>
      </c>
      <c r="R2495" s="680">
        <f t="shared" ca="1" si="168"/>
        <v>0</v>
      </c>
      <c r="S2495" t="str">
        <f t="shared" si="164"/>
        <v>ASRCMS202202</v>
      </c>
      <c r="T2495" s="957">
        <f t="shared" si="165"/>
        <v>45230</v>
      </c>
      <c r="U2495" t="str">
        <f t="shared" si="166"/>
        <v>Unaudited</v>
      </c>
    </row>
    <row r="2496" spans="1:21" x14ac:dyDescent="0.25">
      <c r="A2496" t="s">
        <v>438</v>
      </c>
      <c r="B2496" t="s">
        <v>1380</v>
      </c>
      <c r="C2496" t="s">
        <v>1381</v>
      </c>
      <c r="D2496" s="15">
        <v>1900</v>
      </c>
      <c r="E2496" s="121">
        <v>1</v>
      </c>
      <c r="F2496" t="s">
        <v>1026</v>
      </c>
      <c r="G2496" s="121" t="s">
        <v>1379</v>
      </c>
      <c r="H2496" t="s">
        <v>390</v>
      </c>
      <c r="I2496" t="s">
        <v>489</v>
      </c>
      <c r="J2496" t="s">
        <v>434</v>
      </c>
      <c r="K2496" t="s">
        <v>791</v>
      </c>
      <c r="L2496" s="755">
        <v>2.5</v>
      </c>
      <c r="M2496" t="s">
        <v>771</v>
      </c>
      <c r="N2496" s="680">
        <f t="shared" ca="1" si="168"/>
        <v>0</v>
      </c>
      <c r="O2496" s="680">
        <f t="shared" ca="1" si="168"/>
        <v>0</v>
      </c>
      <c r="P2496" s="680">
        <f t="shared" ca="1" si="168"/>
        <v>0</v>
      </c>
      <c r="Q2496" s="680">
        <f t="shared" ca="1" si="168"/>
        <v>0</v>
      </c>
      <c r="R2496" s="680">
        <f t="shared" ca="1" si="168"/>
        <v>0</v>
      </c>
      <c r="S2496" t="str">
        <f t="shared" si="164"/>
        <v>ASRCMS202202</v>
      </c>
      <c r="T2496" s="957">
        <f t="shared" si="165"/>
        <v>45230</v>
      </c>
      <c r="U2496" t="str">
        <f t="shared" si="166"/>
        <v>Unaudited</v>
      </c>
    </row>
    <row r="2497" spans="1:21" x14ac:dyDescent="0.25">
      <c r="A2497" t="s">
        <v>438</v>
      </c>
      <c r="B2497" t="s">
        <v>1380</v>
      </c>
      <c r="C2497" t="s">
        <v>1381</v>
      </c>
      <c r="D2497" s="15">
        <v>1900</v>
      </c>
      <c r="E2497" s="121">
        <v>1</v>
      </c>
      <c r="F2497" t="s">
        <v>1026</v>
      </c>
      <c r="G2497" s="121" t="s">
        <v>1379</v>
      </c>
      <c r="H2497" t="s">
        <v>390</v>
      </c>
      <c r="I2497" t="s">
        <v>489</v>
      </c>
      <c r="J2497" t="s">
        <v>434</v>
      </c>
      <c r="K2497" t="s">
        <v>791</v>
      </c>
      <c r="L2497" s="755">
        <v>2.6</v>
      </c>
      <c r="M2497" t="s">
        <v>187</v>
      </c>
      <c r="N2497" s="680">
        <f t="shared" ca="1" si="168"/>
        <v>0</v>
      </c>
      <c r="O2497" s="680">
        <f t="shared" ca="1" si="168"/>
        <v>0</v>
      </c>
      <c r="P2497" s="680">
        <f t="shared" ca="1" si="168"/>
        <v>0</v>
      </c>
      <c r="Q2497" s="680">
        <f t="shared" ca="1" si="168"/>
        <v>0</v>
      </c>
      <c r="R2497" s="680">
        <f t="shared" ca="1" si="168"/>
        <v>0</v>
      </c>
      <c r="S2497" t="str">
        <f t="shared" si="164"/>
        <v>ASRCMS202202</v>
      </c>
      <c r="T2497" s="957">
        <f t="shared" si="165"/>
        <v>45230</v>
      </c>
      <c r="U2497" t="str">
        <f t="shared" si="166"/>
        <v>Unaudited</v>
      </c>
    </row>
    <row r="2498" spans="1:21" x14ac:dyDescent="0.25">
      <c r="A2498" t="s">
        <v>438</v>
      </c>
      <c r="B2498" t="s">
        <v>1380</v>
      </c>
      <c r="C2498" t="s">
        <v>1381</v>
      </c>
      <c r="D2498" s="15">
        <v>1900</v>
      </c>
      <c r="E2498" s="121">
        <v>1</v>
      </c>
      <c r="F2498" t="s">
        <v>1026</v>
      </c>
      <c r="G2498" s="121" t="s">
        <v>1379</v>
      </c>
      <c r="H2498" t="s">
        <v>390</v>
      </c>
      <c r="I2498" t="s">
        <v>489</v>
      </c>
      <c r="J2498" t="s">
        <v>434</v>
      </c>
      <c r="K2498" t="s">
        <v>791</v>
      </c>
      <c r="L2498" s="755">
        <v>2.7</v>
      </c>
      <c r="M2498" t="s">
        <v>792</v>
      </c>
      <c r="N2498" s="680">
        <f t="shared" ca="1" si="168"/>
        <v>0</v>
      </c>
      <c r="O2498" s="680">
        <f t="shared" ca="1" si="168"/>
        <v>0</v>
      </c>
      <c r="P2498" s="680">
        <f t="shared" ca="1" si="168"/>
        <v>0</v>
      </c>
      <c r="Q2498" s="680">
        <f t="shared" ca="1" si="168"/>
        <v>0</v>
      </c>
      <c r="R2498" s="680">
        <f t="shared" ca="1" si="168"/>
        <v>0</v>
      </c>
      <c r="S2498" t="str">
        <f t="shared" ref="S2498:S2561" si="169">file_name</f>
        <v>ASRCMS202202</v>
      </c>
      <c r="T2498" s="957">
        <f t="shared" ref="T2498:T2561" si="170">file_date</f>
        <v>45230</v>
      </c>
      <c r="U2498" t="str">
        <f t="shared" ref="U2498:U2561" si="171">status</f>
        <v>Unaudited</v>
      </c>
    </row>
    <row r="2499" spans="1:21" x14ac:dyDescent="0.25">
      <c r="A2499" t="s">
        <v>438</v>
      </c>
      <c r="B2499" t="s">
        <v>1380</v>
      </c>
      <c r="C2499" t="s">
        <v>1381</v>
      </c>
      <c r="D2499" s="15">
        <v>1900</v>
      </c>
      <c r="E2499" s="121">
        <v>1</v>
      </c>
      <c r="F2499" t="s">
        <v>1026</v>
      </c>
      <c r="G2499" s="121" t="s">
        <v>1379</v>
      </c>
      <c r="H2499" t="s">
        <v>390</v>
      </c>
      <c r="I2499" t="s">
        <v>489</v>
      </c>
      <c r="J2499" t="s">
        <v>434</v>
      </c>
      <c r="K2499" t="s">
        <v>791</v>
      </c>
      <c r="L2499" s="755">
        <v>2.8</v>
      </c>
      <c r="M2499" t="s">
        <v>793</v>
      </c>
      <c r="N2499" s="680">
        <f t="shared" ca="1" si="168"/>
        <v>0</v>
      </c>
      <c r="O2499" s="680">
        <f t="shared" ca="1" si="168"/>
        <v>0</v>
      </c>
      <c r="P2499" s="680">
        <f t="shared" ca="1" si="168"/>
        <v>0</v>
      </c>
      <c r="Q2499" s="680">
        <f t="shared" ca="1" si="168"/>
        <v>0</v>
      </c>
      <c r="R2499" s="680">
        <f t="shared" ca="1" si="168"/>
        <v>0</v>
      </c>
      <c r="S2499" t="str">
        <f t="shared" si="169"/>
        <v>ASRCMS202202</v>
      </c>
      <c r="T2499" s="957">
        <f t="shared" si="170"/>
        <v>45230</v>
      </c>
      <c r="U2499" t="str">
        <f t="shared" si="171"/>
        <v>Unaudited</v>
      </c>
    </row>
    <row r="2500" spans="1:21" x14ac:dyDescent="0.25">
      <c r="A2500" t="s">
        <v>438</v>
      </c>
      <c r="B2500" t="s">
        <v>1380</v>
      </c>
      <c r="C2500" t="s">
        <v>1381</v>
      </c>
      <c r="D2500" s="15">
        <v>1900</v>
      </c>
      <c r="E2500" s="121">
        <v>1</v>
      </c>
      <c r="F2500" t="s">
        <v>1026</v>
      </c>
      <c r="G2500" s="121" t="s">
        <v>1379</v>
      </c>
      <c r="H2500" t="s">
        <v>390</v>
      </c>
      <c r="I2500" t="s">
        <v>489</v>
      </c>
      <c r="J2500" t="s">
        <v>434</v>
      </c>
      <c r="K2500" t="s">
        <v>791</v>
      </c>
      <c r="L2500" s="755">
        <v>2.9</v>
      </c>
      <c r="M2500" t="s">
        <v>774</v>
      </c>
      <c r="N2500" s="680">
        <f t="shared" ca="1" si="168"/>
        <v>0</v>
      </c>
      <c r="O2500" s="680">
        <f t="shared" ca="1" si="168"/>
        <v>0</v>
      </c>
      <c r="P2500" s="680">
        <f t="shared" ca="1" si="168"/>
        <v>0</v>
      </c>
      <c r="Q2500" s="680">
        <f t="shared" ca="1" si="168"/>
        <v>0</v>
      </c>
      <c r="R2500" s="680">
        <f t="shared" ca="1" si="168"/>
        <v>0</v>
      </c>
      <c r="S2500" t="str">
        <f t="shared" si="169"/>
        <v>ASRCMS202202</v>
      </c>
      <c r="T2500" s="957">
        <f t="shared" si="170"/>
        <v>45230</v>
      </c>
      <c r="U2500" t="str">
        <f t="shared" si="171"/>
        <v>Unaudited</v>
      </c>
    </row>
    <row r="2501" spans="1:21" x14ac:dyDescent="0.25">
      <c r="A2501" t="s">
        <v>438</v>
      </c>
      <c r="B2501" t="s">
        <v>1380</v>
      </c>
      <c r="C2501" t="s">
        <v>1381</v>
      </c>
      <c r="D2501" s="15">
        <v>1900</v>
      </c>
      <c r="E2501" s="121">
        <v>1</v>
      </c>
      <c r="F2501" t="s">
        <v>1026</v>
      </c>
      <c r="G2501" s="121" t="s">
        <v>1379</v>
      </c>
      <c r="H2501" t="s">
        <v>390</v>
      </c>
      <c r="I2501" t="s">
        <v>489</v>
      </c>
      <c r="J2501" t="s">
        <v>434</v>
      </c>
      <c r="K2501" t="s">
        <v>224</v>
      </c>
      <c r="L2501" s="755">
        <v>2.11</v>
      </c>
      <c r="M2501" t="s">
        <v>229</v>
      </c>
      <c r="N2501" s="680">
        <f t="shared" ca="1" si="168"/>
        <v>0</v>
      </c>
      <c r="O2501" s="680">
        <f t="shared" ca="1" si="168"/>
        <v>0</v>
      </c>
      <c r="P2501" s="680">
        <f t="shared" ca="1" si="168"/>
        <v>0</v>
      </c>
      <c r="Q2501" s="680">
        <f t="shared" ca="1" si="168"/>
        <v>0</v>
      </c>
      <c r="R2501" s="680">
        <f t="shared" ca="1" si="168"/>
        <v>0</v>
      </c>
      <c r="S2501" t="str">
        <f t="shared" si="169"/>
        <v>ASRCMS202202</v>
      </c>
      <c r="T2501" s="957">
        <f t="shared" si="170"/>
        <v>45230</v>
      </c>
      <c r="U2501" t="str">
        <f t="shared" si="171"/>
        <v>Unaudited</v>
      </c>
    </row>
    <row r="2502" spans="1:21" x14ac:dyDescent="0.25">
      <c r="A2502" t="s">
        <v>438</v>
      </c>
      <c r="B2502" t="s">
        <v>1380</v>
      </c>
      <c r="C2502" t="s">
        <v>1381</v>
      </c>
      <c r="D2502" s="15">
        <v>1900</v>
      </c>
      <c r="E2502" s="121">
        <v>1</v>
      </c>
      <c r="F2502" t="s">
        <v>1026</v>
      </c>
      <c r="G2502" s="121" t="s">
        <v>1379</v>
      </c>
      <c r="H2502" t="s">
        <v>390</v>
      </c>
      <c r="I2502" t="s">
        <v>489</v>
      </c>
      <c r="J2502" t="s">
        <v>434</v>
      </c>
      <c r="K2502" t="s">
        <v>224</v>
      </c>
      <c r="L2502" s="755">
        <v>2.12</v>
      </c>
      <c r="M2502" t="s">
        <v>555</v>
      </c>
      <c r="N2502" s="680">
        <f t="shared" ca="1" si="168"/>
        <v>0</v>
      </c>
      <c r="O2502" s="680">
        <f t="shared" ca="1" si="168"/>
        <v>0</v>
      </c>
      <c r="P2502" s="680">
        <f t="shared" ca="1" si="168"/>
        <v>0</v>
      </c>
      <c r="Q2502" s="680">
        <f t="shared" ca="1" si="168"/>
        <v>0</v>
      </c>
      <c r="R2502" s="680">
        <f t="shared" ca="1" si="168"/>
        <v>0</v>
      </c>
      <c r="S2502" t="str">
        <f t="shared" si="169"/>
        <v>ASRCMS202202</v>
      </c>
      <c r="T2502" s="957">
        <f t="shared" si="170"/>
        <v>45230</v>
      </c>
      <c r="U2502" t="str">
        <f t="shared" si="171"/>
        <v>Unaudited</v>
      </c>
    </row>
    <row r="2503" spans="1:21" x14ac:dyDescent="0.25">
      <c r="A2503" t="s">
        <v>438</v>
      </c>
      <c r="B2503" t="s">
        <v>1380</v>
      </c>
      <c r="C2503" t="s">
        <v>1381</v>
      </c>
      <c r="D2503" s="15">
        <v>1900</v>
      </c>
      <c r="E2503" s="121">
        <v>1</v>
      </c>
      <c r="F2503" t="s">
        <v>1026</v>
      </c>
      <c r="G2503" s="121" t="s">
        <v>1379</v>
      </c>
      <c r="H2503" t="s">
        <v>390</v>
      </c>
      <c r="I2503" t="s">
        <v>489</v>
      </c>
      <c r="J2503" t="s">
        <v>434</v>
      </c>
      <c r="K2503" t="s">
        <v>224</v>
      </c>
      <c r="L2503" s="755">
        <v>2.13</v>
      </c>
      <c r="M2503" t="s">
        <v>230</v>
      </c>
      <c r="N2503" s="680">
        <f t="shared" ca="1" si="168"/>
        <v>0</v>
      </c>
      <c r="O2503" s="680">
        <f t="shared" ca="1" si="168"/>
        <v>0</v>
      </c>
      <c r="P2503" s="680">
        <f t="shared" ca="1" si="168"/>
        <v>0</v>
      </c>
      <c r="Q2503" s="680">
        <f t="shared" ca="1" si="168"/>
        <v>0</v>
      </c>
      <c r="R2503" s="680">
        <f t="shared" ca="1" si="168"/>
        <v>0</v>
      </c>
      <c r="S2503" t="str">
        <f t="shared" si="169"/>
        <v>ASRCMS202202</v>
      </c>
      <c r="T2503" s="957">
        <f t="shared" si="170"/>
        <v>45230</v>
      </c>
      <c r="U2503" t="str">
        <f t="shared" si="171"/>
        <v>Unaudited</v>
      </c>
    </row>
    <row r="2504" spans="1:21" x14ac:dyDescent="0.25">
      <c r="A2504" t="s">
        <v>438</v>
      </c>
      <c r="B2504" t="s">
        <v>1380</v>
      </c>
      <c r="C2504" t="s">
        <v>1381</v>
      </c>
      <c r="D2504" s="15">
        <v>1900</v>
      </c>
      <c r="E2504" s="121">
        <v>1</v>
      </c>
      <c r="F2504" t="s">
        <v>1026</v>
      </c>
      <c r="G2504" s="121" t="s">
        <v>1379</v>
      </c>
      <c r="H2504" t="s">
        <v>390</v>
      </c>
      <c r="I2504" t="s">
        <v>489</v>
      </c>
      <c r="J2504" t="s">
        <v>434</v>
      </c>
      <c r="K2504" t="s">
        <v>224</v>
      </c>
      <c r="L2504" s="755">
        <v>2.14</v>
      </c>
      <c r="M2504" t="s">
        <v>559</v>
      </c>
      <c r="N2504" s="680">
        <f t="shared" ca="1" si="168"/>
        <v>0</v>
      </c>
      <c r="O2504" s="680">
        <f t="shared" ca="1" si="168"/>
        <v>0</v>
      </c>
      <c r="P2504" s="680">
        <f t="shared" ca="1" si="168"/>
        <v>0</v>
      </c>
      <c r="Q2504" s="680">
        <f t="shared" ca="1" si="168"/>
        <v>0</v>
      </c>
      <c r="R2504" s="680">
        <f t="shared" ca="1" si="168"/>
        <v>0</v>
      </c>
      <c r="S2504" t="str">
        <f t="shared" si="169"/>
        <v>ASRCMS202202</v>
      </c>
      <c r="T2504" s="957">
        <f t="shared" si="170"/>
        <v>45230</v>
      </c>
      <c r="U2504" t="str">
        <f t="shared" si="171"/>
        <v>Unaudited</v>
      </c>
    </row>
    <row r="2505" spans="1:21" x14ac:dyDescent="0.25">
      <c r="A2505" t="s">
        <v>438</v>
      </c>
      <c r="B2505" t="s">
        <v>1380</v>
      </c>
      <c r="C2505" t="s">
        <v>1381</v>
      </c>
      <c r="D2505" s="15">
        <v>1900</v>
      </c>
      <c r="E2505" s="121">
        <v>1</v>
      </c>
      <c r="F2505" t="s">
        <v>1026</v>
      </c>
      <c r="G2505" s="121" t="s">
        <v>1379</v>
      </c>
      <c r="H2505" t="s">
        <v>390</v>
      </c>
      <c r="I2505" t="s">
        <v>489</v>
      </c>
      <c r="J2505" t="s">
        <v>434</v>
      </c>
      <c r="K2505" t="s">
        <v>224</v>
      </c>
      <c r="L2505" s="755">
        <v>2.15</v>
      </c>
      <c r="M2505" t="s">
        <v>20</v>
      </c>
      <c r="N2505" s="680">
        <f t="shared" ca="1" si="168"/>
        <v>0</v>
      </c>
      <c r="O2505" s="680">
        <f t="shared" ca="1" si="168"/>
        <v>0</v>
      </c>
      <c r="P2505" s="680">
        <f t="shared" ca="1" si="168"/>
        <v>0</v>
      </c>
      <c r="Q2505" s="680">
        <f t="shared" ca="1" si="168"/>
        <v>0</v>
      </c>
      <c r="R2505" s="680">
        <f t="shared" ca="1" si="168"/>
        <v>0</v>
      </c>
      <c r="S2505" t="str">
        <f t="shared" si="169"/>
        <v>ASRCMS202202</v>
      </c>
      <c r="T2505" s="957">
        <f t="shared" si="170"/>
        <v>45230</v>
      </c>
      <c r="U2505" t="str">
        <f t="shared" si="171"/>
        <v>Unaudited</v>
      </c>
    </row>
    <row r="2506" spans="1:21" x14ac:dyDescent="0.25">
      <c r="A2506" t="s">
        <v>438</v>
      </c>
      <c r="B2506" t="s">
        <v>1380</v>
      </c>
      <c r="C2506" t="s">
        <v>1381</v>
      </c>
      <c r="D2506" s="15">
        <v>1900</v>
      </c>
      <c r="E2506" s="121">
        <v>1</v>
      </c>
      <c r="F2506" t="s">
        <v>1026</v>
      </c>
      <c r="G2506" s="121" t="s">
        <v>1379</v>
      </c>
      <c r="H2506" t="s">
        <v>390</v>
      </c>
      <c r="I2506" t="s">
        <v>489</v>
      </c>
      <c r="J2506" t="s">
        <v>434</v>
      </c>
      <c r="K2506" t="s">
        <v>224</v>
      </c>
      <c r="L2506" s="755">
        <v>2.16</v>
      </c>
      <c r="M2506" t="s">
        <v>794</v>
      </c>
      <c r="N2506" s="680">
        <f t="shared" ca="1" si="168"/>
        <v>0</v>
      </c>
      <c r="O2506" s="680">
        <f t="shared" ca="1" si="168"/>
        <v>0</v>
      </c>
      <c r="P2506" s="680">
        <f t="shared" ca="1" si="168"/>
        <v>0</v>
      </c>
      <c r="Q2506" s="680">
        <f t="shared" ca="1" si="168"/>
        <v>0</v>
      </c>
      <c r="R2506" s="680">
        <f t="shared" ca="1" si="168"/>
        <v>0</v>
      </c>
      <c r="S2506" t="str">
        <f t="shared" si="169"/>
        <v>ASRCMS202202</v>
      </c>
      <c r="T2506" s="957">
        <f t="shared" si="170"/>
        <v>45230</v>
      </c>
      <c r="U2506" t="str">
        <f t="shared" si="171"/>
        <v>Unaudited</v>
      </c>
    </row>
    <row r="2507" spans="1:21" x14ac:dyDescent="0.25">
      <c r="A2507" t="s">
        <v>438</v>
      </c>
      <c r="B2507" t="s">
        <v>1380</v>
      </c>
      <c r="C2507" t="s">
        <v>1381</v>
      </c>
      <c r="D2507" s="15">
        <v>1900</v>
      </c>
      <c r="E2507" s="121">
        <v>1</v>
      </c>
      <c r="F2507" t="s">
        <v>1026</v>
      </c>
      <c r="G2507" s="121" t="s">
        <v>1379</v>
      </c>
      <c r="H2507" t="s">
        <v>390</v>
      </c>
      <c r="I2507" t="s">
        <v>489</v>
      </c>
      <c r="J2507" t="s">
        <v>434</v>
      </c>
      <c r="K2507" t="s">
        <v>224</v>
      </c>
      <c r="L2507" s="755">
        <v>2.17</v>
      </c>
      <c r="M2507" t="s">
        <v>1047</v>
      </c>
      <c r="N2507" s="680">
        <f t="shared" ca="1" si="168"/>
        <v>0</v>
      </c>
      <c r="O2507" s="680">
        <f t="shared" ca="1" si="168"/>
        <v>0</v>
      </c>
      <c r="P2507" s="680">
        <f t="shared" ca="1" si="168"/>
        <v>0</v>
      </c>
      <c r="Q2507" s="680">
        <f t="shared" ca="1" si="168"/>
        <v>0</v>
      </c>
      <c r="R2507" s="680">
        <f t="shared" ca="1" si="168"/>
        <v>0</v>
      </c>
      <c r="S2507" t="str">
        <f t="shared" si="169"/>
        <v>ASRCMS202202</v>
      </c>
      <c r="T2507" s="957">
        <f t="shared" si="170"/>
        <v>45230</v>
      </c>
      <c r="U2507" t="str">
        <f t="shared" si="171"/>
        <v>Unaudited</v>
      </c>
    </row>
    <row r="2508" spans="1:21" x14ac:dyDescent="0.25">
      <c r="A2508" t="s">
        <v>438</v>
      </c>
      <c r="B2508" t="s">
        <v>1380</v>
      </c>
      <c r="C2508" t="s">
        <v>1381</v>
      </c>
      <c r="D2508" s="15">
        <v>1900</v>
      </c>
      <c r="E2508" s="121">
        <v>1</v>
      </c>
      <c r="F2508" t="s">
        <v>1026</v>
      </c>
      <c r="G2508" s="121" t="s">
        <v>1379</v>
      </c>
      <c r="H2508" t="s">
        <v>390</v>
      </c>
      <c r="I2508" t="s">
        <v>489</v>
      </c>
      <c r="J2508" t="s">
        <v>434</v>
      </c>
      <c r="K2508" t="s">
        <v>224</v>
      </c>
      <c r="L2508" s="755">
        <v>2.1800000000000002</v>
      </c>
      <c r="M2508" t="s">
        <v>651</v>
      </c>
      <c r="N2508" s="680">
        <f t="shared" ca="1" si="168"/>
        <v>0</v>
      </c>
      <c r="O2508" s="680">
        <f t="shared" ca="1" si="168"/>
        <v>0</v>
      </c>
      <c r="P2508" s="680">
        <f t="shared" ca="1" si="168"/>
        <v>0</v>
      </c>
      <c r="Q2508" s="680">
        <f t="shared" ca="1" si="168"/>
        <v>0</v>
      </c>
      <c r="R2508" s="680">
        <f t="shared" ca="1" si="168"/>
        <v>0</v>
      </c>
      <c r="S2508" t="str">
        <f t="shared" si="169"/>
        <v>ASRCMS202202</v>
      </c>
      <c r="T2508" s="957">
        <f t="shared" si="170"/>
        <v>45230</v>
      </c>
      <c r="U2508" t="str">
        <f t="shared" si="171"/>
        <v>Unaudited</v>
      </c>
    </row>
    <row r="2509" spans="1:21" x14ac:dyDescent="0.25">
      <c r="A2509" t="s">
        <v>438</v>
      </c>
      <c r="B2509" t="s">
        <v>1380</v>
      </c>
      <c r="C2509" t="s">
        <v>1381</v>
      </c>
      <c r="D2509" s="15">
        <v>1900</v>
      </c>
      <c r="E2509" s="121">
        <v>1</v>
      </c>
      <c r="F2509" t="s">
        <v>1026</v>
      </c>
      <c r="G2509" s="121" t="s">
        <v>1379</v>
      </c>
      <c r="H2509" t="s">
        <v>390</v>
      </c>
      <c r="I2509" t="s">
        <v>489</v>
      </c>
      <c r="J2509" t="s">
        <v>434</v>
      </c>
      <c r="K2509" t="s">
        <v>224</v>
      </c>
      <c r="L2509" s="755">
        <v>2.19</v>
      </c>
      <c r="M2509" t="s">
        <v>219</v>
      </c>
      <c r="N2509" s="680">
        <f t="shared" ca="1" si="168"/>
        <v>0</v>
      </c>
      <c r="O2509" s="680">
        <f t="shared" ca="1" si="168"/>
        <v>0</v>
      </c>
      <c r="P2509" s="680">
        <f t="shared" ca="1" si="168"/>
        <v>0</v>
      </c>
      <c r="Q2509" s="680">
        <f t="shared" ca="1" si="168"/>
        <v>0</v>
      </c>
      <c r="R2509" s="680">
        <f t="shared" ca="1" si="168"/>
        <v>0</v>
      </c>
      <c r="S2509" t="str">
        <f t="shared" si="169"/>
        <v>ASRCMS202202</v>
      </c>
      <c r="T2509" s="957">
        <f t="shared" si="170"/>
        <v>45230</v>
      </c>
      <c r="U2509" t="str">
        <f t="shared" si="171"/>
        <v>Unaudited</v>
      </c>
    </row>
    <row r="2510" spans="1:21" x14ac:dyDescent="0.25">
      <c r="A2510" t="s">
        <v>438</v>
      </c>
      <c r="B2510" t="s">
        <v>1380</v>
      </c>
      <c r="C2510" t="s">
        <v>1381</v>
      </c>
      <c r="D2510" s="15">
        <v>1900</v>
      </c>
      <c r="E2510" s="121">
        <v>1</v>
      </c>
      <c r="F2510" t="s">
        <v>1026</v>
      </c>
      <c r="G2510" s="121" t="s">
        <v>1379</v>
      </c>
      <c r="H2510" t="s">
        <v>390</v>
      </c>
      <c r="I2510" t="s">
        <v>489</v>
      </c>
      <c r="J2510" t="s">
        <v>434</v>
      </c>
      <c r="K2510" t="s">
        <v>224</v>
      </c>
      <c r="L2510" s="755" t="s">
        <v>700</v>
      </c>
      <c r="M2510" t="s">
        <v>231</v>
      </c>
      <c r="N2510" s="680">
        <f t="shared" ca="1" si="168"/>
        <v>0</v>
      </c>
      <c r="O2510" s="680">
        <f t="shared" ca="1" si="168"/>
        <v>0</v>
      </c>
      <c r="P2510" s="680">
        <f t="shared" ca="1" si="168"/>
        <v>0</v>
      </c>
      <c r="Q2510" s="680">
        <f t="shared" ca="1" si="168"/>
        <v>0</v>
      </c>
      <c r="R2510" s="680">
        <f t="shared" ca="1" si="168"/>
        <v>0</v>
      </c>
      <c r="S2510" t="str">
        <f t="shared" si="169"/>
        <v>ASRCMS202202</v>
      </c>
      <c r="T2510" s="957">
        <f t="shared" si="170"/>
        <v>45230</v>
      </c>
      <c r="U2510" t="str">
        <f t="shared" si="171"/>
        <v>Unaudited</v>
      </c>
    </row>
    <row r="2511" spans="1:21" x14ac:dyDescent="0.25">
      <c r="A2511" t="s">
        <v>438</v>
      </c>
      <c r="B2511" t="s">
        <v>1380</v>
      </c>
      <c r="C2511" t="s">
        <v>1381</v>
      </c>
      <c r="D2511" s="15">
        <v>1900</v>
      </c>
      <c r="E2511" s="121">
        <v>1</v>
      </c>
      <c r="F2511" t="s">
        <v>1026</v>
      </c>
      <c r="G2511" s="121" t="s">
        <v>1379</v>
      </c>
      <c r="H2511" t="s">
        <v>390</v>
      </c>
      <c r="I2511" t="s">
        <v>489</v>
      </c>
      <c r="J2511" t="s">
        <v>434</v>
      </c>
      <c r="K2511" t="s">
        <v>224</v>
      </c>
      <c r="L2511" s="755">
        <v>2.21</v>
      </c>
      <c r="M2511" t="s">
        <v>467</v>
      </c>
      <c r="N2511" s="680">
        <f t="shared" ca="1" si="168"/>
        <v>0</v>
      </c>
      <c r="O2511" s="680">
        <f t="shared" ca="1" si="168"/>
        <v>0</v>
      </c>
      <c r="P2511" s="680">
        <f t="shared" ca="1" si="168"/>
        <v>0</v>
      </c>
      <c r="Q2511" s="680">
        <f t="shared" ca="1" si="168"/>
        <v>0</v>
      </c>
      <c r="R2511" s="680">
        <f t="shared" ca="1" si="168"/>
        <v>0</v>
      </c>
      <c r="S2511" t="str">
        <f t="shared" si="169"/>
        <v>ASRCMS202202</v>
      </c>
      <c r="T2511" s="957">
        <f t="shared" si="170"/>
        <v>45230</v>
      </c>
      <c r="U2511" t="str">
        <f t="shared" si="171"/>
        <v>Unaudited</v>
      </c>
    </row>
    <row r="2512" spans="1:21" x14ac:dyDescent="0.25">
      <c r="A2512" t="s">
        <v>438</v>
      </c>
      <c r="B2512" t="s">
        <v>1380</v>
      </c>
      <c r="C2512" t="s">
        <v>1381</v>
      </c>
      <c r="D2512" s="15">
        <v>1900</v>
      </c>
      <c r="E2512" s="121">
        <v>1</v>
      </c>
      <c r="F2512" t="s">
        <v>1026</v>
      </c>
      <c r="G2512" s="121" t="s">
        <v>1379</v>
      </c>
      <c r="H2512" t="s">
        <v>390</v>
      </c>
      <c r="I2512" t="s">
        <v>489</v>
      </c>
      <c r="J2512" t="s">
        <v>434</v>
      </c>
      <c r="K2512" t="s">
        <v>6</v>
      </c>
      <c r="L2512" s="755" t="s">
        <v>70</v>
      </c>
      <c r="M2512" t="s">
        <v>189</v>
      </c>
      <c r="N2512" s="680">
        <f t="shared" ca="1" si="168"/>
        <v>0</v>
      </c>
      <c r="O2512" s="680">
        <f t="shared" ca="1" si="168"/>
        <v>0</v>
      </c>
      <c r="P2512" s="680">
        <f t="shared" ca="1" si="168"/>
        <v>0</v>
      </c>
      <c r="Q2512" s="680">
        <f t="shared" ca="1" si="168"/>
        <v>0</v>
      </c>
      <c r="R2512" s="680">
        <f t="shared" ca="1" si="168"/>
        <v>0</v>
      </c>
      <c r="S2512" t="str">
        <f t="shared" si="169"/>
        <v>ASRCMS202202</v>
      </c>
      <c r="T2512" s="957">
        <f t="shared" si="170"/>
        <v>45230</v>
      </c>
      <c r="U2512" t="str">
        <f t="shared" si="171"/>
        <v>Unaudited</v>
      </c>
    </row>
    <row r="2513" spans="1:21" x14ac:dyDescent="0.25">
      <c r="A2513" t="s">
        <v>438</v>
      </c>
      <c r="B2513" t="s">
        <v>1380</v>
      </c>
      <c r="C2513" t="s">
        <v>1381</v>
      </c>
      <c r="D2513" s="15">
        <v>1900</v>
      </c>
      <c r="E2513" s="121">
        <v>1</v>
      </c>
      <c r="F2513" t="s">
        <v>1026</v>
      </c>
      <c r="G2513" s="121" t="s">
        <v>1379</v>
      </c>
      <c r="H2513" t="s">
        <v>390</v>
      </c>
      <c r="I2513" t="s">
        <v>489</v>
      </c>
      <c r="J2513" t="s">
        <v>434</v>
      </c>
      <c r="K2513" t="s">
        <v>6</v>
      </c>
      <c r="L2513" s="755" t="s">
        <v>71</v>
      </c>
      <c r="M2513" t="s">
        <v>232</v>
      </c>
      <c r="N2513" s="680">
        <f t="shared" ca="1" si="168"/>
        <v>0</v>
      </c>
      <c r="O2513" s="680">
        <f t="shared" ca="1" si="168"/>
        <v>0</v>
      </c>
      <c r="P2513" s="680">
        <f t="shared" ca="1" si="168"/>
        <v>0</v>
      </c>
      <c r="Q2513" s="680">
        <f t="shared" ca="1" si="168"/>
        <v>0</v>
      </c>
      <c r="R2513" s="680">
        <f t="shared" ca="1" si="168"/>
        <v>0</v>
      </c>
      <c r="S2513" t="str">
        <f t="shared" si="169"/>
        <v>ASRCMS202202</v>
      </c>
      <c r="T2513" s="957">
        <f t="shared" si="170"/>
        <v>45230</v>
      </c>
      <c r="U2513" t="str">
        <f t="shared" si="171"/>
        <v>Unaudited</v>
      </c>
    </row>
    <row r="2514" spans="1:21" x14ac:dyDescent="0.25">
      <c r="A2514" t="s">
        <v>438</v>
      </c>
      <c r="B2514" t="s">
        <v>1380</v>
      </c>
      <c r="C2514" t="s">
        <v>1381</v>
      </c>
      <c r="D2514" s="15">
        <v>1900</v>
      </c>
      <c r="E2514" s="121">
        <v>1</v>
      </c>
      <c r="F2514" t="s">
        <v>1026</v>
      </c>
      <c r="G2514" s="121" t="s">
        <v>1379</v>
      </c>
      <c r="H2514" t="s">
        <v>390</v>
      </c>
      <c r="I2514" t="s">
        <v>489</v>
      </c>
      <c r="J2514" t="s">
        <v>434</v>
      </c>
      <c r="K2514" t="s">
        <v>6</v>
      </c>
      <c r="L2514" s="755" t="s">
        <v>72</v>
      </c>
      <c r="M2514" t="s">
        <v>165</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ASRCMS202202</v>
      </c>
      <c r="T2514" s="957">
        <f t="shared" si="170"/>
        <v>45230</v>
      </c>
      <c r="U2514" t="str">
        <f t="shared" si="171"/>
        <v>Unaudited</v>
      </c>
    </row>
    <row r="2515" spans="1:21" x14ac:dyDescent="0.25">
      <c r="A2515" t="s">
        <v>438</v>
      </c>
      <c r="B2515" t="s">
        <v>1380</v>
      </c>
      <c r="C2515" t="s">
        <v>1381</v>
      </c>
      <c r="D2515" s="15">
        <v>1900</v>
      </c>
      <c r="E2515" s="121">
        <v>1</v>
      </c>
      <c r="F2515" t="s">
        <v>1026</v>
      </c>
      <c r="G2515" s="121" t="s">
        <v>1379</v>
      </c>
      <c r="H2515" t="s">
        <v>390</v>
      </c>
      <c r="I2515" t="s">
        <v>489</v>
      </c>
      <c r="J2515" t="s">
        <v>434</v>
      </c>
      <c r="K2515" t="s">
        <v>6</v>
      </c>
      <c r="L2515" s="755">
        <v>3.4</v>
      </c>
      <c r="M2515" t="s">
        <v>462</v>
      </c>
      <c r="N2515" s="680">
        <f t="shared" ca="1" si="172"/>
        <v>0</v>
      </c>
      <c r="O2515" s="680">
        <f t="shared" ca="1" si="172"/>
        <v>0</v>
      </c>
      <c r="P2515" s="680">
        <f t="shared" ca="1" si="172"/>
        <v>0</v>
      </c>
      <c r="Q2515" s="680">
        <f t="shared" ca="1" si="172"/>
        <v>0</v>
      </c>
      <c r="R2515" s="680">
        <f t="shared" ca="1" si="172"/>
        <v>0</v>
      </c>
      <c r="S2515" t="str">
        <f t="shared" si="169"/>
        <v>ASRCMS202202</v>
      </c>
      <c r="T2515" s="957">
        <f t="shared" si="170"/>
        <v>45230</v>
      </c>
      <c r="U2515" t="str">
        <f t="shared" si="171"/>
        <v>Unaudited</v>
      </c>
    </row>
    <row r="2516" spans="1:21" x14ac:dyDescent="0.25">
      <c r="A2516" t="s">
        <v>438</v>
      </c>
      <c r="B2516" t="s">
        <v>1380</v>
      </c>
      <c r="C2516" t="s">
        <v>1381</v>
      </c>
      <c r="D2516" s="15">
        <v>1900</v>
      </c>
      <c r="E2516" s="121">
        <v>1</v>
      </c>
      <c r="F2516" t="s">
        <v>1026</v>
      </c>
      <c r="G2516" s="121" t="s">
        <v>1379</v>
      </c>
      <c r="H2516" t="s">
        <v>390</v>
      </c>
      <c r="I2516" t="s">
        <v>489</v>
      </c>
      <c r="J2516" t="s">
        <v>434</v>
      </c>
      <c r="K2516" t="s">
        <v>435</v>
      </c>
      <c r="L2516" s="755">
        <v>4.5</v>
      </c>
      <c r="M2516" t="s">
        <v>32</v>
      </c>
      <c r="N2516" s="680">
        <f t="shared" ca="1" si="172"/>
        <v>0</v>
      </c>
      <c r="O2516" s="680">
        <f t="shared" ca="1" si="172"/>
        <v>0</v>
      </c>
      <c r="P2516" s="680">
        <f t="shared" ca="1" si="172"/>
        <v>0</v>
      </c>
      <c r="Q2516" s="680">
        <f t="shared" ca="1" si="172"/>
        <v>0</v>
      </c>
      <c r="R2516" s="680">
        <f t="shared" ca="1" si="172"/>
        <v>0</v>
      </c>
      <c r="S2516" t="str">
        <f t="shared" si="169"/>
        <v>ASRCMS202202</v>
      </c>
      <c r="T2516" s="957">
        <f t="shared" si="170"/>
        <v>45230</v>
      </c>
      <c r="U2516" t="str">
        <f t="shared" si="171"/>
        <v>Unaudited</v>
      </c>
    </row>
    <row r="2517" spans="1:21" x14ac:dyDescent="0.25">
      <c r="A2517" t="s">
        <v>438</v>
      </c>
      <c r="B2517" t="s">
        <v>1380</v>
      </c>
      <c r="C2517" t="s">
        <v>1381</v>
      </c>
      <c r="D2517" s="15">
        <v>1900</v>
      </c>
      <c r="E2517" s="121">
        <v>1</v>
      </c>
      <c r="F2517" t="s">
        <v>1026</v>
      </c>
      <c r="G2517" s="121" t="s">
        <v>1379</v>
      </c>
      <c r="H2517" t="s">
        <v>390</v>
      </c>
      <c r="I2517" t="s">
        <v>489</v>
      </c>
      <c r="J2517" t="s">
        <v>434</v>
      </c>
      <c r="K2517" t="s">
        <v>435</v>
      </c>
      <c r="L2517" s="755" t="s">
        <v>939</v>
      </c>
      <c r="M2517" t="s">
        <v>930</v>
      </c>
      <c r="N2517" s="680">
        <f t="shared" ca="1" si="172"/>
        <v>0</v>
      </c>
      <c r="O2517" s="680">
        <f t="shared" ca="1" si="172"/>
        <v>0</v>
      </c>
      <c r="P2517" s="680">
        <f t="shared" ca="1" si="172"/>
        <v>0</v>
      </c>
      <c r="Q2517" s="680">
        <f t="shared" ca="1" si="172"/>
        <v>0</v>
      </c>
      <c r="R2517" s="680">
        <f t="shared" ca="1" si="172"/>
        <v>0</v>
      </c>
      <c r="S2517" t="str">
        <f t="shared" si="169"/>
        <v>ASRCMS202202</v>
      </c>
      <c r="T2517" s="957">
        <f t="shared" si="170"/>
        <v>45230</v>
      </c>
      <c r="U2517" t="str">
        <f t="shared" si="171"/>
        <v>Unaudited</v>
      </c>
    </row>
    <row r="2518" spans="1:21" x14ac:dyDescent="0.25">
      <c r="A2518" t="s">
        <v>438</v>
      </c>
      <c r="B2518" t="s">
        <v>1380</v>
      </c>
      <c r="C2518" t="s">
        <v>1381</v>
      </c>
      <c r="D2518" s="15">
        <v>1900</v>
      </c>
      <c r="E2518" s="121">
        <v>1</v>
      </c>
      <c r="F2518" t="s">
        <v>1026</v>
      </c>
      <c r="G2518" s="121" t="s">
        <v>1379</v>
      </c>
      <c r="H2518" t="s">
        <v>390</v>
      </c>
      <c r="I2518" t="s">
        <v>489</v>
      </c>
      <c r="J2518" t="s">
        <v>434</v>
      </c>
      <c r="K2518" t="s">
        <v>435</v>
      </c>
      <c r="L2518" s="755" t="s">
        <v>194</v>
      </c>
      <c r="M2518" t="s">
        <v>40</v>
      </c>
      <c r="N2518" s="680">
        <f t="shared" ca="1" si="172"/>
        <v>0</v>
      </c>
      <c r="O2518" s="680">
        <f t="shared" ca="1" si="172"/>
        <v>0</v>
      </c>
      <c r="P2518" s="680">
        <f t="shared" ca="1" si="172"/>
        <v>0</v>
      </c>
      <c r="Q2518" s="680">
        <f t="shared" ca="1" si="172"/>
        <v>0</v>
      </c>
      <c r="R2518" s="680">
        <f t="shared" ca="1" si="172"/>
        <v>0</v>
      </c>
      <c r="S2518" t="str">
        <f t="shared" si="169"/>
        <v>ASRCMS202202</v>
      </c>
      <c r="T2518" s="957">
        <f t="shared" si="170"/>
        <v>45230</v>
      </c>
      <c r="U2518" t="str">
        <f t="shared" si="171"/>
        <v>Unaudited</v>
      </c>
    </row>
    <row r="2519" spans="1:21" x14ac:dyDescent="0.25">
      <c r="A2519" t="s">
        <v>438</v>
      </c>
      <c r="B2519" t="s">
        <v>1380</v>
      </c>
      <c r="C2519" t="s">
        <v>1381</v>
      </c>
      <c r="D2519" s="15">
        <v>1900</v>
      </c>
      <c r="E2519" s="121">
        <v>1</v>
      </c>
      <c r="F2519" t="s">
        <v>1026</v>
      </c>
      <c r="G2519" s="121" t="s">
        <v>1379</v>
      </c>
      <c r="H2519" t="s">
        <v>390</v>
      </c>
      <c r="I2519" t="s">
        <v>489</v>
      </c>
      <c r="J2519" t="s">
        <v>434</v>
      </c>
      <c r="K2519" t="s">
        <v>435</v>
      </c>
      <c r="L2519" s="755" t="s">
        <v>193</v>
      </c>
      <c r="M2519" t="s">
        <v>330</v>
      </c>
      <c r="N2519" s="680">
        <f t="shared" ca="1" si="172"/>
        <v>0</v>
      </c>
      <c r="O2519" s="680">
        <f t="shared" ca="1" si="172"/>
        <v>0</v>
      </c>
      <c r="P2519" s="680">
        <f t="shared" ca="1" si="172"/>
        <v>0</v>
      </c>
      <c r="Q2519" s="680">
        <f t="shared" ca="1" si="172"/>
        <v>0</v>
      </c>
      <c r="R2519" s="680">
        <f t="shared" ca="1" si="172"/>
        <v>0</v>
      </c>
      <c r="S2519" t="str">
        <f t="shared" si="169"/>
        <v>ASRCMS202202</v>
      </c>
      <c r="T2519" s="957">
        <f t="shared" si="170"/>
        <v>45230</v>
      </c>
      <c r="U2519" t="str">
        <f t="shared" si="171"/>
        <v>Unaudited</v>
      </c>
    </row>
    <row r="2520" spans="1:21" x14ac:dyDescent="0.25">
      <c r="A2520" t="s">
        <v>438</v>
      </c>
      <c r="B2520" t="s">
        <v>1380</v>
      </c>
      <c r="C2520" t="s">
        <v>1381</v>
      </c>
      <c r="D2520" s="15">
        <v>1900</v>
      </c>
      <c r="E2520" s="121">
        <v>1</v>
      </c>
      <c r="F2520" t="s">
        <v>1026</v>
      </c>
      <c r="G2520" s="121" t="s">
        <v>1379</v>
      </c>
      <c r="H2520" t="s">
        <v>390</v>
      </c>
      <c r="I2520" t="s">
        <v>489</v>
      </c>
      <c r="J2520" t="s">
        <v>451</v>
      </c>
      <c r="K2520" t="s">
        <v>436</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ASRCMS202202</v>
      </c>
      <c r="T2520" s="957">
        <f t="shared" si="170"/>
        <v>45230</v>
      </c>
      <c r="U2520" t="str">
        <f t="shared" si="171"/>
        <v>Unaudited</v>
      </c>
    </row>
    <row r="2521" spans="1:21" x14ac:dyDescent="0.25">
      <c r="A2521" t="s">
        <v>438</v>
      </c>
      <c r="B2521" t="s">
        <v>1380</v>
      </c>
      <c r="C2521" t="s">
        <v>1381</v>
      </c>
      <c r="D2521" s="15">
        <v>1900</v>
      </c>
      <c r="E2521" s="121">
        <v>1</v>
      </c>
      <c r="F2521" t="s">
        <v>1026</v>
      </c>
      <c r="G2521" s="121" t="s">
        <v>1379</v>
      </c>
      <c r="H2521" t="s">
        <v>390</v>
      </c>
      <c r="I2521" t="s">
        <v>489</v>
      </c>
      <c r="J2521" t="s">
        <v>451</v>
      </c>
      <c r="K2521" t="s">
        <v>436</v>
      </c>
      <c r="L2521" s="755" t="s">
        <v>80</v>
      </c>
      <c r="M2521" t="s">
        <v>98</v>
      </c>
      <c r="N2521" s="680">
        <f t="shared" ca="1" si="172"/>
        <v>0</v>
      </c>
      <c r="O2521" s="680">
        <f t="shared" ca="1" si="172"/>
        <v>0</v>
      </c>
      <c r="P2521" s="680">
        <f t="shared" ca="1" si="172"/>
        <v>0</v>
      </c>
      <c r="Q2521" s="680">
        <f t="shared" ca="1" si="172"/>
        <v>0</v>
      </c>
      <c r="R2521" s="680">
        <f t="shared" ca="1" si="172"/>
        <v>0</v>
      </c>
      <c r="S2521" t="str">
        <f t="shared" si="169"/>
        <v>ASRCMS202202</v>
      </c>
      <c r="T2521" s="957">
        <f t="shared" si="170"/>
        <v>45230</v>
      </c>
      <c r="U2521" t="str">
        <f t="shared" si="171"/>
        <v>Unaudited</v>
      </c>
    </row>
    <row r="2522" spans="1:21" x14ac:dyDescent="0.25">
      <c r="A2522" t="s">
        <v>438</v>
      </c>
      <c r="B2522" t="s">
        <v>1380</v>
      </c>
      <c r="C2522" t="s">
        <v>1381</v>
      </c>
      <c r="D2522" s="15">
        <v>1900</v>
      </c>
      <c r="E2522" s="121">
        <v>1</v>
      </c>
      <c r="F2522" t="s">
        <v>1026</v>
      </c>
      <c r="G2522" s="121" t="s">
        <v>1379</v>
      </c>
      <c r="H2522" t="s">
        <v>390</v>
      </c>
      <c r="I2522" t="s">
        <v>489</v>
      </c>
      <c r="J2522" t="s">
        <v>451</v>
      </c>
      <c r="K2522" t="s">
        <v>436</v>
      </c>
      <c r="L2522" s="755" t="s">
        <v>81</v>
      </c>
      <c r="M2522" t="s">
        <v>99</v>
      </c>
      <c r="N2522" s="680">
        <f t="shared" ca="1" si="172"/>
        <v>0</v>
      </c>
      <c r="O2522" s="680">
        <f t="shared" ca="1" si="172"/>
        <v>0</v>
      </c>
      <c r="P2522" s="680">
        <f t="shared" ca="1" si="172"/>
        <v>0</v>
      </c>
      <c r="Q2522" s="680">
        <f t="shared" ca="1" si="172"/>
        <v>0</v>
      </c>
      <c r="R2522" s="680">
        <f t="shared" ca="1" si="172"/>
        <v>0</v>
      </c>
      <c r="S2522" t="str">
        <f t="shared" si="169"/>
        <v>ASRCMS202202</v>
      </c>
      <c r="T2522" s="957">
        <f t="shared" si="170"/>
        <v>45230</v>
      </c>
      <c r="U2522" t="str">
        <f t="shared" si="171"/>
        <v>Unaudited</v>
      </c>
    </row>
    <row r="2523" spans="1:21" x14ac:dyDescent="0.25">
      <c r="A2523" t="s">
        <v>438</v>
      </c>
      <c r="B2523" t="s">
        <v>1380</v>
      </c>
      <c r="C2523" t="s">
        <v>1381</v>
      </c>
      <c r="D2523" s="15">
        <v>1900</v>
      </c>
      <c r="E2523" s="121">
        <v>1</v>
      </c>
      <c r="F2523" t="s">
        <v>1026</v>
      </c>
      <c r="G2523" s="121" t="s">
        <v>1379</v>
      </c>
      <c r="H2523" t="s">
        <v>390</v>
      </c>
      <c r="I2523" t="s">
        <v>489</v>
      </c>
      <c r="J2523" t="s">
        <v>451</v>
      </c>
      <c r="K2523" t="s">
        <v>436</v>
      </c>
      <c r="L2523" s="755" t="s">
        <v>82</v>
      </c>
      <c r="M2523" t="s">
        <v>100</v>
      </c>
      <c r="N2523" s="680">
        <f t="shared" ca="1" si="172"/>
        <v>0</v>
      </c>
      <c r="O2523" s="680">
        <f t="shared" ca="1" si="172"/>
        <v>0</v>
      </c>
      <c r="P2523" s="680">
        <f t="shared" ca="1" si="172"/>
        <v>0</v>
      </c>
      <c r="Q2523" s="680">
        <f t="shared" ca="1" si="172"/>
        <v>0</v>
      </c>
      <c r="R2523" s="680">
        <f t="shared" ca="1" si="172"/>
        <v>0</v>
      </c>
      <c r="S2523" t="str">
        <f t="shared" si="169"/>
        <v>ASRCMS202202</v>
      </c>
      <c r="T2523" s="957">
        <f t="shared" si="170"/>
        <v>45230</v>
      </c>
      <c r="U2523" t="str">
        <f t="shared" si="171"/>
        <v>Unaudited</v>
      </c>
    </row>
    <row r="2524" spans="1:21" x14ac:dyDescent="0.25">
      <c r="A2524" t="s">
        <v>438</v>
      </c>
      <c r="B2524" t="s">
        <v>1380</v>
      </c>
      <c r="C2524" t="s">
        <v>1381</v>
      </c>
      <c r="D2524" s="15">
        <v>1900</v>
      </c>
      <c r="E2524" s="121">
        <v>1</v>
      </c>
      <c r="F2524" t="s">
        <v>1026</v>
      </c>
      <c r="G2524" s="121" t="s">
        <v>1379</v>
      </c>
      <c r="H2524" t="s">
        <v>390</v>
      </c>
      <c r="I2524" t="s">
        <v>489</v>
      </c>
      <c r="J2524" t="s">
        <v>451</v>
      </c>
      <c r="K2524" t="s">
        <v>436</v>
      </c>
      <c r="L2524" s="755" t="s">
        <v>217</v>
      </c>
      <c r="M2524" t="s">
        <v>101</v>
      </c>
      <c r="N2524" s="680">
        <f t="shared" ca="1" si="172"/>
        <v>0</v>
      </c>
      <c r="O2524" s="680">
        <f t="shared" ca="1" si="172"/>
        <v>0</v>
      </c>
      <c r="P2524" s="680">
        <f t="shared" ca="1" si="172"/>
        <v>0</v>
      </c>
      <c r="Q2524" s="680">
        <f t="shared" ca="1" si="172"/>
        <v>0</v>
      </c>
      <c r="R2524" s="680">
        <f t="shared" ca="1" si="172"/>
        <v>0</v>
      </c>
      <c r="S2524" t="str">
        <f t="shared" si="169"/>
        <v>ASRCMS202202</v>
      </c>
      <c r="T2524" s="957">
        <f t="shared" si="170"/>
        <v>45230</v>
      </c>
      <c r="U2524" t="str">
        <f t="shared" si="171"/>
        <v>Unaudited</v>
      </c>
    </row>
    <row r="2525" spans="1:21" x14ac:dyDescent="0.25">
      <c r="A2525" t="s">
        <v>438</v>
      </c>
      <c r="B2525" t="s">
        <v>1380</v>
      </c>
      <c r="C2525" t="s">
        <v>1381</v>
      </c>
      <c r="D2525" s="15">
        <v>1900</v>
      </c>
      <c r="E2525" s="121">
        <v>1</v>
      </c>
      <c r="F2525" t="s">
        <v>1026</v>
      </c>
      <c r="G2525" s="121" t="s">
        <v>1379</v>
      </c>
      <c r="H2525" t="s">
        <v>390</v>
      </c>
      <c r="I2525" t="s">
        <v>489</v>
      </c>
      <c r="J2525" t="s">
        <v>451</v>
      </c>
      <c r="K2525" t="s">
        <v>436</v>
      </c>
      <c r="L2525" s="755" t="s">
        <v>216</v>
      </c>
      <c r="M2525" t="s">
        <v>28</v>
      </c>
      <c r="N2525" s="680">
        <f t="shared" ca="1" si="172"/>
        <v>0</v>
      </c>
      <c r="O2525" s="680">
        <f t="shared" ca="1" si="172"/>
        <v>0</v>
      </c>
      <c r="P2525" s="680">
        <f t="shared" ca="1" si="172"/>
        <v>0</v>
      </c>
      <c r="Q2525" s="680">
        <f t="shared" ca="1" si="172"/>
        <v>0</v>
      </c>
      <c r="R2525" s="680">
        <f t="shared" ca="1" si="172"/>
        <v>0</v>
      </c>
      <c r="S2525" t="str">
        <f t="shared" si="169"/>
        <v>ASRCMS202202</v>
      </c>
      <c r="T2525" s="957">
        <f t="shared" si="170"/>
        <v>45230</v>
      </c>
      <c r="U2525" t="str">
        <f t="shared" si="171"/>
        <v>Unaudited</v>
      </c>
    </row>
    <row r="2526" spans="1:21" x14ac:dyDescent="0.25">
      <c r="A2526" t="s">
        <v>438</v>
      </c>
      <c r="B2526" t="s">
        <v>1380</v>
      </c>
      <c r="C2526" t="s">
        <v>1381</v>
      </c>
      <c r="D2526" s="15">
        <v>1900</v>
      </c>
      <c r="E2526" s="121">
        <v>1</v>
      </c>
      <c r="F2526" t="s">
        <v>1026</v>
      </c>
      <c r="G2526" s="121" t="s">
        <v>1379</v>
      </c>
      <c r="H2526" t="s">
        <v>390</v>
      </c>
      <c r="I2526" t="s">
        <v>489</v>
      </c>
      <c r="J2526" t="s">
        <v>437</v>
      </c>
      <c r="K2526" t="s">
        <v>437</v>
      </c>
      <c r="L2526" s="755" t="s">
        <v>84</v>
      </c>
      <c r="M2526" t="s">
        <v>328</v>
      </c>
      <c r="N2526" s="680">
        <f t="shared" ca="1" si="172"/>
        <v>0</v>
      </c>
      <c r="O2526" s="680">
        <f t="shared" ca="1" si="172"/>
        <v>0</v>
      </c>
      <c r="P2526" s="680">
        <f t="shared" ca="1" si="172"/>
        <v>0</v>
      </c>
      <c r="Q2526" s="680">
        <f t="shared" ca="1" si="172"/>
        <v>0</v>
      </c>
      <c r="R2526" s="680">
        <f t="shared" ca="1" si="172"/>
        <v>0</v>
      </c>
      <c r="S2526" t="str">
        <f t="shared" si="169"/>
        <v>ASRCMS202202</v>
      </c>
      <c r="T2526" s="957">
        <f t="shared" si="170"/>
        <v>45230</v>
      </c>
      <c r="U2526" t="str">
        <f t="shared" si="171"/>
        <v>Unaudited</v>
      </c>
    </row>
    <row r="2527" spans="1:21" x14ac:dyDescent="0.25">
      <c r="A2527" t="s">
        <v>438</v>
      </c>
      <c r="B2527" t="s">
        <v>1380</v>
      </c>
      <c r="C2527" t="s">
        <v>1381</v>
      </c>
      <c r="D2527" s="15">
        <v>1900</v>
      </c>
      <c r="E2527" s="121">
        <v>1</v>
      </c>
      <c r="F2527" t="s">
        <v>1026</v>
      </c>
      <c r="G2527" s="121" t="s">
        <v>1379</v>
      </c>
      <c r="H2527" t="s">
        <v>390</v>
      </c>
      <c r="I2527" t="s">
        <v>489</v>
      </c>
      <c r="J2527" t="s">
        <v>437</v>
      </c>
      <c r="K2527" t="s">
        <v>437</v>
      </c>
      <c r="L2527" s="755" t="s">
        <v>85</v>
      </c>
      <c r="M2527" t="s">
        <v>326</v>
      </c>
      <c r="N2527" s="680">
        <f t="shared" ca="1" si="172"/>
        <v>0</v>
      </c>
      <c r="O2527" s="680">
        <f t="shared" ca="1" si="172"/>
        <v>0</v>
      </c>
      <c r="P2527" s="680">
        <f t="shared" ca="1" si="172"/>
        <v>0</v>
      </c>
      <c r="Q2527" s="680">
        <f t="shared" ca="1" si="172"/>
        <v>0</v>
      </c>
      <c r="R2527" s="680">
        <f t="shared" ca="1" si="172"/>
        <v>0</v>
      </c>
      <c r="S2527" t="str">
        <f t="shared" si="169"/>
        <v>ASRCMS202202</v>
      </c>
      <c r="T2527" s="957">
        <f t="shared" si="170"/>
        <v>45230</v>
      </c>
      <c r="U2527" t="str">
        <f t="shared" si="171"/>
        <v>Unaudited</v>
      </c>
    </row>
    <row r="2528" spans="1:21" x14ac:dyDescent="0.25">
      <c r="A2528" t="s">
        <v>438</v>
      </c>
      <c r="B2528" t="s">
        <v>1380</v>
      </c>
      <c r="C2528" t="s">
        <v>1381</v>
      </c>
      <c r="D2528" s="15">
        <v>1900</v>
      </c>
      <c r="E2528" s="121">
        <v>1</v>
      </c>
      <c r="F2528" t="s">
        <v>1026</v>
      </c>
      <c r="G2528" s="121" t="s">
        <v>1379</v>
      </c>
      <c r="H2528" t="s">
        <v>390</v>
      </c>
      <c r="I2528" t="s">
        <v>489</v>
      </c>
      <c r="J2528" t="s">
        <v>437</v>
      </c>
      <c r="K2528" t="s">
        <v>437</v>
      </c>
      <c r="L2528" s="755" t="s">
        <v>86</v>
      </c>
      <c r="M2528" t="s">
        <v>495</v>
      </c>
      <c r="N2528" s="680">
        <f t="shared" ca="1" si="172"/>
        <v>0</v>
      </c>
      <c r="O2528" s="680">
        <f t="shared" ca="1" si="172"/>
        <v>0</v>
      </c>
      <c r="P2528" s="680">
        <f t="shared" ca="1" si="172"/>
        <v>0</v>
      </c>
      <c r="Q2528" s="680">
        <f t="shared" ca="1" si="172"/>
        <v>0</v>
      </c>
      <c r="R2528" s="680">
        <f t="shared" ca="1" si="172"/>
        <v>0</v>
      </c>
      <c r="S2528" t="str">
        <f t="shared" si="169"/>
        <v>ASRCMS202202</v>
      </c>
      <c r="T2528" s="957">
        <f t="shared" si="170"/>
        <v>45230</v>
      </c>
      <c r="U2528" t="str">
        <f t="shared" si="171"/>
        <v>Unaudited</v>
      </c>
    </row>
    <row r="2529" spans="1:21" x14ac:dyDescent="0.25">
      <c r="A2529" t="s">
        <v>438</v>
      </c>
      <c r="B2529" t="s">
        <v>1380</v>
      </c>
      <c r="C2529" t="s">
        <v>1381</v>
      </c>
      <c r="D2529" s="15">
        <v>1900</v>
      </c>
      <c r="E2529" s="121">
        <v>1</v>
      </c>
      <c r="F2529" t="s">
        <v>1026</v>
      </c>
      <c r="G2529" s="121" t="s">
        <v>1379</v>
      </c>
      <c r="H2529" t="s">
        <v>390</v>
      </c>
      <c r="I2529" t="s">
        <v>489</v>
      </c>
      <c r="J2529" t="s">
        <v>437</v>
      </c>
      <c r="K2529" t="s">
        <v>437</v>
      </c>
      <c r="L2529" s="755" t="s">
        <v>87</v>
      </c>
      <c r="M2529" t="s">
        <v>496</v>
      </c>
      <c r="N2529" s="680">
        <f t="shared" ca="1" si="172"/>
        <v>0</v>
      </c>
      <c r="O2529" s="680">
        <f t="shared" ca="1" si="172"/>
        <v>0</v>
      </c>
      <c r="P2529" s="680">
        <f t="shared" ca="1" si="172"/>
        <v>0</v>
      </c>
      <c r="Q2529" s="680">
        <f t="shared" ca="1" si="172"/>
        <v>0</v>
      </c>
      <c r="R2529" s="680">
        <f t="shared" ca="1" si="172"/>
        <v>0</v>
      </c>
      <c r="S2529" t="str">
        <f t="shared" si="169"/>
        <v>ASRCMS202202</v>
      </c>
      <c r="T2529" s="957">
        <f t="shared" si="170"/>
        <v>45230</v>
      </c>
      <c r="U2529" t="str">
        <f t="shared" si="171"/>
        <v>Unaudited</v>
      </c>
    </row>
    <row r="2530" spans="1:21" x14ac:dyDescent="0.25">
      <c r="A2530" t="s">
        <v>438</v>
      </c>
      <c r="B2530" t="s">
        <v>1380</v>
      </c>
      <c r="C2530" t="s">
        <v>1381</v>
      </c>
      <c r="D2530" s="15">
        <v>1900</v>
      </c>
      <c r="E2530" s="121">
        <v>1</v>
      </c>
      <c r="F2530" t="s">
        <v>1026</v>
      </c>
      <c r="G2530" s="121" t="s">
        <v>1379</v>
      </c>
      <c r="H2530" t="s">
        <v>390</v>
      </c>
      <c r="I2530" t="s">
        <v>489</v>
      </c>
      <c r="J2530" t="s">
        <v>437</v>
      </c>
      <c r="K2530" t="s">
        <v>437</v>
      </c>
      <c r="L2530" s="755" t="s">
        <v>214</v>
      </c>
      <c r="M2530" t="s">
        <v>497</v>
      </c>
      <c r="N2530" s="680">
        <f t="shared" ca="1" si="172"/>
        <v>0</v>
      </c>
      <c r="O2530" s="680">
        <f t="shared" ca="1" si="172"/>
        <v>0</v>
      </c>
      <c r="P2530" s="680">
        <f t="shared" ca="1" si="172"/>
        <v>0</v>
      </c>
      <c r="Q2530" s="680">
        <f t="shared" ca="1" si="172"/>
        <v>0</v>
      </c>
      <c r="R2530" s="680">
        <f t="shared" ca="1" si="172"/>
        <v>0</v>
      </c>
      <c r="S2530" t="str">
        <f t="shared" si="169"/>
        <v>ASRCMS202202</v>
      </c>
      <c r="T2530" s="957">
        <f t="shared" si="170"/>
        <v>45230</v>
      </c>
      <c r="U2530" t="str">
        <f t="shared" si="171"/>
        <v>Unaudited</v>
      </c>
    </row>
    <row r="2531" spans="1:21" x14ac:dyDescent="0.25">
      <c r="A2531" t="s">
        <v>438</v>
      </c>
      <c r="B2531" t="s">
        <v>1380</v>
      </c>
      <c r="C2531" t="s">
        <v>1381</v>
      </c>
      <c r="D2531" s="15">
        <v>1900</v>
      </c>
      <c r="E2531" s="121">
        <v>1</v>
      </c>
      <c r="F2531" t="s">
        <v>1026</v>
      </c>
      <c r="G2531" s="121" t="s">
        <v>1379</v>
      </c>
      <c r="H2531" t="s">
        <v>390</v>
      </c>
      <c r="I2531" t="s">
        <v>490</v>
      </c>
      <c r="J2531" t="s">
        <v>26</v>
      </c>
      <c r="K2531" t="s">
        <v>26</v>
      </c>
      <c r="L2531" s="755" t="s">
        <v>205</v>
      </c>
      <c r="M2531" t="s">
        <v>26</v>
      </c>
      <c r="N2531" s="680">
        <f t="shared" ca="1" si="172"/>
        <v>0</v>
      </c>
      <c r="O2531" s="680">
        <f t="shared" ca="1" si="172"/>
        <v>0</v>
      </c>
      <c r="P2531" s="680">
        <f t="shared" ca="1" si="172"/>
        <v>0</v>
      </c>
      <c r="Q2531" s="680">
        <f t="shared" ca="1" si="172"/>
        <v>0</v>
      </c>
      <c r="R2531" s="680">
        <f t="shared" ca="1" si="172"/>
        <v>0</v>
      </c>
      <c r="S2531" t="str">
        <f t="shared" si="169"/>
        <v>ASRCMS202202</v>
      </c>
      <c r="T2531" s="957">
        <f t="shared" si="170"/>
        <v>45230</v>
      </c>
      <c r="U2531" t="str">
        <f t="shared" si="171"/>
        <v>Unaudited</v>
      </c>
    </row>
    <row r="2532" spans="1:21" x14ac:dyDescent="0.25">
      <c r="A2532" t="s">
        <v>438</v>
      </c>
      <c r="B2532" t="s">
        <v>1380</v>
      </c>
      <c r="C2532" t="s">
        <v>1381</v>
      </c>
      <c r="D2532" s="15">
        <v>1900</v>
      </c>
      <c r="E2532" s="121">
        <v>1</v>
      </c>
      <c r="F2532" t="s">
        <v>439</v>
      </c>
      <c r="G2532" s="121">
        <v>91</v>
      </c>
      <c r="H2532" t="s">
        <v>391</v>
      </c>
      <c r="I2532" t="s">
        <v>433</v>
      </c>
      <c r="J2532" t="s">
        <v>433</v>
      </c>
      <c r="K2532" t="s">
        <v>433</v>
      </c>
      <c r="M2532" t="s">
        <v>433</v>
      </c>
      <c r="N2532" s="680">
        <f t="shared" ca="1" si="172"/>
        <v>0</v>
      </c>
      <c r="O2532" s="680">
        <f t="shared" ca="1" si="172"/>
        <v>0</v>
      </c>
      <c r="P2532" s="680">
        <f t="shared" ca="1" si="172"/>
        <v>0</v>
      </c>
      <c r="Q2532" s="680">
        <f t="shared" ca="1" si="172"/>
        <v>0</v>
      </c>
      <c r="R2532" s="680">
        <f t="shared" ca="1" si="172"/>
        <v>0</v>
      </c>
      <c r="S2532" t="str">
        <f t="shared" si="169"/>
        <v>ASRCMS202202</v>
      </c>
      <c r="T2532" s="957">
        <f t="shared" si="170"/>
        <v>45230</v>
      </c>
      <c r="U2532" t="str">
        <f t="shared" si="171"/>
        <v>Unaudited</v>
      </c>
    </row>
    <row r="2533" spans="1:21" x14ac:dyDescent="0.25">
      <c r="A2533" t="s">
        <v>438</v>
      </c>
      <c r="B2533" t="s">
        <v>1380</v>
      </c>
      <c r="C2533" t="s">
        <v>1381</v>
      </c>
      <c r="D2533" s="15">
        <v>1900</v>
      </c>
      <c r="E2533" s="121">
        <v>1</v>
      </c>
      <c r="F2533" t="s">
        <v>439</v>
      </c>
      <c r="G2533" s="121">
        <v>91</v>
      </c>
      <c r="H2533" t="s">
        <v>391</v>
      </c>
      <c r="I2533" t="s">
        <v>488</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ASRCMS202202</v>
      </c>
      <c r="T2533" s="957">
        <f t="shared" si="170"/>
        <v>45230</v>
      </c>
      <c r="U2533" t="str">
        <f t="shared" si="171"/>
        <v>Unaudited</v>
      </c>
    </row>
    <row r="2534" spans="1:21" x14ac:dyDescent="0.25">
      <c r="A2534" t="s">
        <v>438</v>
      </c>
      <c r="B2534" t="s">
        <v>1380</v>
      </c>
      <c r="C2534" t="s">
        <v>1381</v>
      </c>
      <c r="D2534" s="15">
        <v>1900</v>
      </c>
      <c r="E2534" s="121">
        <v>1</v>
      </c>
      <c r="F2534" t="s">
        <v>439</v>
      </c>
      <c r="G2534" s="121">
        <v>91</v>
      </c>
      <c r="H2534" t="s">
        <v>391</v>
      </c>
      <c r="I2534" t="s">
        <v>488</v>
      </c>
      <c r="J2534" t="s">
        <v>12</v>
      </c>
      <c r="K2534" t="s">
        <v>223</v>
      </c>
      <c r="L2534" s="755">
        <v>1.2</v>
      </c>
      <c r="M2534" t="s">
        <v>223</v>
      </c>
      <c r="N2534" s="680">
        <f t="shared" ca="1" si="172"/>
        <v>0</v>
      </c>
      <c r="O2534" s="680">
        <f t="shared" ca="1" si="172"/>
        <v>0</v>
      </c>
      <c r="P2534" s="680">
        <f t="shared" ca="1" si="172"/>
        <v>0</v>
      </c>
      <c r="Q2534" s="680">
        <f t="shared" ca="1" si="172"/>
        <v>0</v>
      </c>
      <c r="R2534" s="680">
        <f t="shared" ca="1" si="172"/>
        <v>0</v>
      </c>
      <c r="S2534" t="str">
        <f t="shared" si="169"/>
        <v>ASRCMS202202</v>
      </c>
      <c r="T2534" s="957">
        <f t="shared" si="170"/>
        <v>45230</v>
      </c>
      <c r="U2534" t="str">
        <f t="shared" si="171"/>
        <v>Unaudited</v>
      </c>
    </row>
    <row r="2535" spans="1:21" x14ac:dyDescent="0.25">
      <c r="A2535" t="s">
        <v>438</v>
      </c>
      <c r="B2535" t="s">
        <v>1380</v>
      </c>
      <c r="C2535" t="s">
        <v>1381</v>
      </c>
      <c r="D2535" s="15">
        <v>1900</v>
      </c>
      <c r="E2535" s="121">
        <v>1</v>
      </c>
      <c r="F2535" t="s">
        <v>439</v>
      </c>
      <c r="G2535" s="121">
        <v>91</v>
      </c>
      <c r="H2535" t="s">
        <v>391</v>
      </c>
      <c r="I2535" t="s">
        <v>488</v>
      </c>
      <c r="J2535" t="s">
        <v>12</v>
      </c>
      <c r="K2535" t="s">
        <v>1318</v>
      </c>
      <c r="L2535" s="755" t="s">
        <v>1314</v>
      </c>
      <c r="M2535" t="s">
        <v>1318</v>
      </c>
      <c r="N2535" s="680">
        <f t="shared" ca="1" si="172"/>
        <v>0</v>
      </c>
      <c r="O2535" s="680">
        <f t="shared" ca="1" si="172"/>
        <v>0</v>
      </c>
      <c r="P2535" s="680">
        <f t="shared" ca="1" si="172"/>
        <v>0</v>
      </c>
      <c r="Q2535" s="680">
        <f t="shared" ca="1" si="172"/>
        <v>0</v>
      </c>
      <c r="R2535" s="680">
        <f t="shared" ca="1" si="172"/>
        <v>0</v>
      </c>
      <c r="S2535" t="str">
        <f t="shared" si="169"/>
        <v>ASRCMS202202</v>
      </c>
      <c r="T2535" s="957">
        <f t="shared" si="170"/>
        <v>45230</v>
      </c>
      <c r="U2535" t="str">
        <f t="shared" si="171"/>
        <v>Unaudited</v>
      </c>
    </row>
    <row r="2536" spans="1:21" x14ac:dyDescent="0.25">
      <c r="A2536" t="s">
        <v>438</v>
      </c>
      <c r="B2536" t="s">
        <v>1380</v>
      </c>
      <c r="C2536" t="s">
        <v>1381</v>
      </c>
      <c r="D2536" s="15">
        <v>1900</v>
      </c>
      <c r="E2536" s="121">
        <v>1</v>
      </c>
      <c r="F2536" t="s">
        <v>439</v>
      </c>
      <c r="G2536" s="121">
        <v>91</v>
      </c>
      <c r="H2536" t="s">
        <v>391</v>
      </c>
      <c r="I2536" t="s">
        <v>488</v>
      </c>
      <c r="J2536" t="s">
        <v>12</v>
      </c>
      <c r="K2536" t="s">
        <v>1320</v>
      </c>
      <c r="L2536" s="755" t="s">
        <v>1319</v>
      </c>
      <c r="M2536" t="s">
        <v>1320</v>
      </c>
      <c r="N2536" s="680">
        <f t="shared" ca="1" si="172"/>
        <v>0</v>
      </c>
      <c r="O2536" s="680">
        <f t="shared" ca="1" si="172"/>
        <v>0</v>
      </c>
      <c r="P2536" s="680">
        <f t="shared" ca="1" si="172"/>
        <v>0</v>
      </c>
      <c r="Q2536" s="680">
        <f t="shared" ca="1" si="172"/>
        <v>0</v>
      </c>
      <c r="R2536" s="680">
        <f t="shared" ca="1" si="172"/>
        <v>0</v>
      </c>
      <c r="S2536" t="str">
        <f t="shared" si="169"/>
        <v>ASRCMS202202</v>
      </c>
      <c r="T2536" s="957">
        <f t="shared" si="170"/>
        <v>45230</v>
      </c>
      <c r="U2536" t="str">
        <f t="shared" si="171"/>
        <v>Unaudited</v>
      </c>
    </row>
    <row r="2537" spans="1:21" x14ac:dyDescent="0.25">
      <c r="A2537" t="s">
        <v>438</v>
      </c>
      <c r="B2537" t="s">
        <v>1380</v>
      </c>
      <c r="C2537" t="s">
        <v>1381</v>
      </c>
      <c r="D2537" s="15">
        <v>1900</v>
      </c>
      <c r="E2537" s="121">
        <v>1</v>
      </c>
      <c r="F2537" t="s">
        <v>439</v>
      </c>
      <c r="G2537" s="121">
        <v>91</v>
      </c>
      <c r="H2537" t="s">
        <v>391</v>
      </c>
      <c r="I2537" t="s">
        <v>488</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ASRCMS202202</v>
      </c>
      <c r="T2537" s="957">
        <f t="shared" si="170"/>
        <v>45230</v>
      </c>
      <c r="U2537" t="str">
        <f t="shared" si="171"/>
        <v>Unaudited</v>
      </c>
    </row>
    <row r="2538" spans="1:21" x14ac:dyDescent="0.25">
      <c r="A2538" t="s">
        <v>438</v>
      </c>
      <c r="B2538" t="s">
        <v>1380</v>
      </c>
      <c r="C2538" t="s">
        <v>1381</v>
      </c>
      <c r="D2538" s="15">
        <v>1900</v>
      </c>
      <c r="E2538" s="121">
        <v>1</v>
      </c>
      <c r="F2538" t="s">
        <v>439</v>
      </c>
      <c r="G2538" s="121">
        <v>91</v>
      </c>
      <c r="H2538" t="s">
        <v>391</v>
      </c>
      <c r="I2538" t="s">
        <v>489</v>
      </c>
      <c r="J2538" t="s">
        <v>434</v>
      </c>
      <c r="K2538" t="s">
        <v>791</v>
      </c>
      <c r="L2538" s="755">
        <v>2.1</v>
      </c>
      <c r="M2538" t="s">
        <v>726</v>
      </c>
      <c r="N2538" s="680">
        <f t="shared" ca="1" si="172"/>
        <v>0</v>
      </c>
      <c r="O2538" s="680">
        <f t="shared" ca="1" si="172"/>
        <v>0</v>
      </c>
      <c r="P2538" s="680">
        <f t="shared" ca="1" si="172"/>
        <v>0</v>
      </c>
      <c r="Q2538" s="680">
        <f t="shared" ca="1" si="172"/>
        <v>0</v>
      </c>
      <c r="R2538" s="680">
        <f t="shared" ca="1" si="172"/>
        <v>0</v>
      </c>
      <c r="S2538" t="str">
        <f t="shared" si="169"/>
        <v>ASRCMS202202</v>
      </c>
      <c r="T2538" s="957">
        <f t="shared" si="170"/>
        <v>45230</v>
      </c>
      <c r="U2538" t="str">
        <f t="shared" si="171"/>
        <v>Unaudited</v>
      </c>
    </row>
    <row r="2539" spans="1:21" x14ac:dyDescent="0.25">
      <c r="A2539" t="s">
        <v>438</v>
      </c>
      <c r="B2539" t="s">
        <v>1380</v>
      </c>
      <c r="C2539" t="s">
        <v>1381</v>
      </c>
      <c r="D2539" s="15">
        <v>1900</v>
      </c>
      <c r="E2539" s="121">
        <v>1</v>
      </c>
      <c r="F2539" t="s">
        <v>439</v>
      </c>
      <c r="G2539" s="121">
        <v>91</v>
      </c>
      <c r="H2539" t="s">
        <v>391</v>
      </c>
      <c r="I2539" t="s">
        <v>489</v>
      </c>
      <c r="J2539" t="s">
        <v>434</v>
      </c>
      <c r="K2539" t="s">
        <v>791</v>
      </c>
      <c r="L2539" s="755">
        <v>2.2000000000000002</v>
      </c>
      <c r="M2539" t="s">
        <v>727</v>
      </c>
      <c r="N2539" s="680">
        <f t="shared" ca="1" si="172"/>
        <v>0</v>
      </c>
      <c r="O2539" s="680">
        <f t="shared" ca="1" si="172"/>
        <v>0</v>
      </c>
      <c r="P2539" s="680">
        <f t="shared" ca="1" si="172"/>
        <v>0</v>
      </c>
      <c r="Q2539" s="680">
        <f t="shared" ca="1" si="172"/>
        <v>0</v>
      </c>
      <c r="R2539" s="680">
        <f t="shared" ca="1" si="172"/>
        <v>0</v>
      </c>
      <c r="S2539" t="str">
        <f t="shared" si="169"/>
        <v>ASRCMS202202</v>
      </c>
      <c r="T2539" s="957">
        <f t="shared" si="170"/>
        <v>45230</v>
      </c>
      <c r="U2539" t="str">
        <f t="shared" si="171"/>
        <v>Unaudited</v>
      </c>
    </row>
    <row r="2540" spans="1:21" x14ac:dyDescent="0.25">
      <c r="A2540" t="s">
        <v>438</v>
      </c>
      <c r="B2540" t="s">
        <v>1380</v>
      </c>
      <c r="C2540" t="s">
        <v>1381</v>
      </c>
      <c r="D2540" s="15">
        <v>1900</v>
      </c>
      <c r="E2540" s="121">
        <v>1</v>
      </c>
      <c r="F2540" t="s">
        <v>439</v>
      </c>
      <c r="G2540" s="121">
        <v>91</v>
      </c>
      <c r="H2540" t="s">
        <v>391</v>
      </c>
      <c r="I2540" t="s">
        <v>489</v>
      </c>
      <c r="J2540" t="s">
        <v>434</v>
      </c>
      <c r="K2540" t="s">
        <v>791</v>
      </c>
      <c r="L2540" s="755">
        <v>2.2999999999999998</v>
      </c>
      <c r="M2540" t="s">
        <v>728</v>
      </c>
      <c r="N2540" s="680">
        <f t="shared" ca="1" si="172"/>
        <v>0</v>
      </c>
      <c r="O2540" s="680">
        <f t="shared" ca="1" si="172"/>
        <v>0</v>
      </c>
      <c r="P2540" s="680">
        <f t="shared" ca="1" si="172"/>
        <v>0</v>
      </c>
      <c r="Q2540" s="680">
        <f t="shared" ca="1" si="172"/>
        <v>0</v>
      </c>
      <c r="R2540" s="680">
        <f t="shared" ca="1" si="172"/>
        <v>0</v>
      </c>
      <c r="S2540" t="str">
        <f t="shared" si="169"/>
        <v>ASRCMS202202</v>
      </c>
      <c r="T2540" s="957">
        <f t="shared" si="170"/>
        <v>45230</v>
      </c>
      <c r="U2540" t="str">
        <f t="shared" si="171"/>
        <v>Unaudited</v>
      </c>
    </row>
    <row r="2541" spans="1:21" x14ac:dyDescent="0.25">
      <c r="A2541" t="s">
        <v>438</v>
      </c>
      <c r="B2541" t="s">
        <v>1380</v>
      </c>
      <c r="C2541" t="s">
        <v>1381</v>
      </c>
      <c r="D2541" s="15">
        <v>1900</v>
      </c>
      <c r="E2541" s="121">
        <v>1</v>
      </c>
      <c r="F2541" t="s">
        <v>439</v>
      </c>
      <c r="G2541" s="121">
        <v>91</v>
      </c>
      <c r="H2541" t="s">
        <v>391</v>
      </c>
      <c r="I2541" t="s">
        <v>489</v>
      </c>
      <c r="J2541" t="s">
        <v>434</v>
      </c>
      <c r="K2541" t="s">
        <v>791</v>
      </c>
      <c r="L2541" s="755">
        <v>2.4</v>
      </c>
      <c r="M2541" t="s">
        <v>729</v>
      </c>
      <c r="N2541" s="680">
        <f t="shared" ca="1" si="172"/>
        <v>0</v>
      </c>
      <c r="O2541" s="680">
        <f t="shared" ca="1" si="172"/>
        <v>0</v>
      </c>
      <c r="P2541" s="680">
        <f t="shared" ca="1" si="172"/>
        <v>0</v>
      </c>
      <c r="Q2541" s="680">
        <f t="shared" ca="1" si="172"/>
        <v>0</v>
      </c>
      <c r="R2541" s="680">
        <f t="shared" ca="1" si="172"/>
        <v>0</v>
      </c>
      <c r="S2541" t="str">
        <f t="shared" si="169"/>
        <v>ASRCMS202202</v>
      </c>
      <c r="T2541" s="957">
        <f t="shared" si="170"/>
        <v>45230</v>
      </c>
      <c r="U2541" t="str">
        <f t="shared" si="171"/>
        <v>Unaudited</v>
      </c>
    </row>
    <row r="2542" spans="1:21" x14ac:dyDescent="0.25">
      <c r="A2542" t="s">
        <v>438</v>
      </c>
      <c r="B2542" t="s">
        <v>1380</v>
      </c>
      <c r="C2542" t="s">
        <v>1381</v>
      </c>
      <c r="D2542" s="15">
        <v>1900</v>
      </c>
      <c r="E2542" s="121">
        <v>1</v>
      </c>
      <c r="F2542" t="s">
        <v>439</v>
      </c>
      <c r="G2542" s="121">
        <v>91</v>
      </c>
      <c r="H2542" t="s">
        <v>391</v>
      </c>
      <c r="I2542" t="s">
        <v>489</v>
      </c>
      <c r="J2542" t="s">
        <v>434</v>
      </c>
      <c r="K2542" t="s">
        <v>791</v>
      </c>
      <c r="L2542" s="755">
        <v>2.5</v>
      </c>
      <c r="M2542" t="s">
        <v>771</v>
      </c>
      <c r="N2542" s="680">
        <f t="shared" ca="1" si="172"/>
        <v>0</v>
      </c>
      <c r="O2542" s="680">
        <f t="shared" ca="1" si="172"/>
        <v>0</v>
      </c>
      <c r="P2542" s="680">
        <f t="shared" ca="1" si="172"/>
        <v>0</v>
      </c>
      <c r="Q2542" s="680">
        <f t="shared" ca="1" si="172"/>
        <v>0</v>
      </c>
      <c r="R2542" s="680">
        <f t="shared" ca="1" si="172"/>
        <v>0</v>
      </c>
      <c r="S2542" t="str">
        <f t="shared" si="169"/>
        <v>ASRCMS202202</v>
      </c>
      <c r="T2542" s="957">
        <f t="shared" si="170"/>
        <v>45230</v>
      </c>
      <c r="U2542" t="str">
        <f t="shared" si="171"/>
        <v>Unaudited</v>
      </c>
    </row>
    <row r="2543" spans="1:21" x14ac:dyDescent="0.25">
      <c r="A2543" t="s">
        <v>438</v>
      </c>
      <c r="B2543" t="s">
        <v>1380</v>
      </c>
      <c r="C2543" t="s">
        <v>1381</v>
      </c>
      <c r="D2543" s="15">
        <v>1900</v>
      </c>
      <c r="E2543" s="121">
        <v>1</v>
      </c>
      <c r="F2543" t="s">
        <v>439</v>
      </c>
      <c r="G2543" s="121">
        <v>91</v>
      </c>
      <c r="H2543" t="s">
        <v>391</v>
      </c>
      <c r="I2543" t="s">
        <v>489</v>
      </c>
      <c r="J2543" t="s">
        <v>434</v>
      </c>
      <c r="K2543" t="s">
        <v>791</v>
      </c>
      <c r="L2543" s="755">
        <v>2.6</v>
      </c>
      <c r="M2543" t="s">
        <v>187</v>
      </c>
      <c r="N2543" s="680">
        <f t="shared" ca="1" si="172"/>
        <v>0</v>
      </c>
      <c r="O2543" s="680">
        <f t="shared" ca="1" si="172"/>
        <v>0</v>
      </c>
      <c r="P2543" s="680">
        <f t="shared" ca="1" si="172"/>
        <v>0</v>
      </c>
      <c r="Q2543" s="680">
        <f t="shared" ca="1" si="172"/>
        <v>0</v>
      </c>
      <c r="R2543" s="680">
        <f t="shared" ca="1" si="172"/>
        <v>0</v>
      </c>
      <c r="S2543" t="str">
        <f t="shared" si="169"/>
        <v>ASRCMS202202</v>
      </c>
      <c r="T2543" s="957">
        <f t="shared" si="170"/>
        <v>45230</v>
      </c>
      <c r="U2543" t="str">
        <f t="shared" si="171"/>
        <v>Unaudited</v>
      </c>
    </row>
    <row r="2544" spans="1:21" x14ac:dyDescent="0.25">
      <c r="A2544" t="s">
        <v>438</v>
      </c>
      <c r="B2544" t="s">
        <v>1380</v>
      </c>
      <c r="C2544" t="s">
        <v>1381</v>
      </c>
      <c r="D2544" s="15">
        <v>1900</v>
      </c>
      <c r="E2544" s="121">
        <v>1</v>
      </c>
      <c r="F2544" t="s">
        <v>439</v>
      </c>
      <c r="G2544" s="121">
        <v>91</v>
      </c>
      <c r="H2544" t="s">
        <v>391</v>
      </c>
      <c r="I2544" t="s">
        <v>489</v>
      </c>
      <c r="J2544" t="s">
        <v>434</v>
      </c>
      <c r="K2544" t="s">
        <v>791</v>
      </c>
      <c r="L2544" s="755">
        <v>2.7</v>
      </c>
      <c r="M2544" t="s">
        <v>792</v>
      </c>
      <c r="N2544" s="680">
        <f t="shared" ca="1" si="172"/>
        <v>0</v>
      </c>
      <c r="O2544" s="680">
        <f t="shared" ca="1" si="172"/>
        <v>0</v>
      </c>
      <c r="P2544" s="680">
        <f t="shared" ca="1" si="172"/>
        <v>0</v>
      </c>
      <c r="Q2544" s="680">
        <f t="shared" ca="1" si="172"/>
        <v>0</v>
      </c>
      <c r="R2544" s="680">
        <f t="shared" ca="1" si="172"/>
        <v>0</v>
      </c>
      <c r="S2544" t="str">
        <f t="shared" si="169"/>
        <v>ASRCMS202202</v>
      </c>
      <c r="T2544" s="957">
        <f t="shared" si="170"/>
        <v>45230</v>
      </c>
      <c r="U2544" t="str">
        <f t="shared" si="171"/>
        <v>Unaudited</v>
      </c>
    </row>
    <row r="2545" spans="1:21" x14ac:dyDescent="0.25">
      <c r="A2545" t="s">
        <v>438</v>
      </c>
      <c r="B2545" t="s">
        <v>1380</v>
      </c>
      <c r="C2545" t="s">
        <v>1381</v>
      </c>
      <c r="D2545" s="15">
        <v>1900</v>
      </c>
      <c r="E2545" s="121">
        <v>1</v>
      </c>
      <c r="F2545" t="s">
        <v>439</v>
      </c>
      <c r="G2545" s="121">
        <v>91</v>
      </c>
      <c r="H2545" t="s">
        <v>391</v>
      </c>
      <c r="I2545" t="s">
        <v>489</v>
      </c>
      <c r="J2545" t="s">
        <v>434</v>
      </c>
      <c r="K2545" t="s">
        <v>791</v>
      </c>
      <c r="L2545" s="755">
        <v>2.8</v>
      </c>
      <c r="M2545" t="s">
        <v>793</v>
      </c>
      <c r="N2545" s="680">
        <f t="shared" ca="1" si="172"/>
        <v>0</v>
      </c>
      <c r="O2545" s="680">
        <f t="shared" ca="1" si="172"/>
        <v>0</v>
      </c>
      <c r="P2545" s="680">
        <f t="shared" ca="1" si="172"/>
        <v>0</v>
      </c>
      <c r="Q2545" s="680">
        <f t="shared" ca="1" si="172"/>
        <v>0</v>
      </c>
      <c r="R2545" s="680">
        <f t="shared" ca="1" si="172"/>
        <v>0</v>
      </c>
      <c r="S2545" t="str">
        <f t="shared" si="169"/>
        <v>ASRCMS202202</v>
      </c>
      <c r="T2545" s="957">
        <f t="shared" si="170"/>
        <v>45230</v>
      </c>
      <c r="U2545" t="str">
        <f t="shared" si="171"/>
        <v>Unaudited</v>
      </c>
    </row>
    <row r="2546" spans="1:21" x14ac:dyDescent="0.25">
      <c r="A2546" t="s">
        <v>438</v>
      </c>
      <c r="B2546" t="s">
        <v>1380</v>
      </c>
      <c r="C2546" t="s">
        <v>1381</v>
      </c>
      <c r="D2546" s="15">
        <v>1900</v>
      </c>
      <c r="E2546" s="121">
        <v>1</v>
      </c>
      <c r="F2546" t="s">
        <v>439</v>
      </c>
      <c r="G2546" s="121">
        <v>91</v>
      </c>
      <c r="H2546" t="s">
        <v>391</v>
      </c>
      <c r="I2546" t="s">
        <v>489</v>
      </c>
      <c r="J2546" t="s">
        <v>434</v>
      </c>
      <c r="K2546" t="s">
        <v>791</v>
      </c>
      <c r="L2546" s="755">
        <v>2.9</v>
      </c>
      <c r="M2546" t="s">
        <v>774</v>
      </c>
      <c r="N2546" s="680">
        <f t="shared" ca="1" si="172"/>
        <v>0</v>
      </c>
      <c r="O2546" s="680">
        <f t="shared" ca="1" si="172"/>
        <v>0</v>
      </c>
      <c r="P2546" s="680">
        <f t="shared" ca="1" si="172"/>
        <v>0</v>
      </c>
      <c r="Q2546" s="680">
        <f t="shared" ca="1" si="172"/>
        <v>0</v>
      </c>
      <c r="R2546" s="680">
        <f t="shared" ca="1" si="172"/>
        <v>0</v>
      </c>
      <c r="S2546" t="str">
        <f t="shared" si="169"/>
        <v>ASRCMS202202</v>
      </c>
      <c r="T2546" s="957">
        <f t="shared" si="170"/>
        <v>45230</v>
      </c>
      <c r="U2546" t="str">
        <f t="shared" si="171"/>
        <v>Unaudited</v>
      </c>
    </row>
    <row r="2547" spans="1:21" x14ac:dyDescent="0.25">
      <c r="A2547" t="s">
        <v>438</v>
      </c>
      <c r="B2547" t="s">
        <v>1380</v>
      </c>
      <c r="C2547" t="s">
        <v>1381</v>
      </c>
      <c r="D2547" s="15">
        <v>1900</v>
      </c>
      <c r="E2547" s="121">
        <v>1</v>
      </c>
      <c r="F2547" t="s">
        <v>439</v>
      </c>
      <c r="G2547" s="121">
        <v>91</v>
      </c>
      <c r="H2547" t="s">
        <v>391</v>
      </c>
      <c r="I2547" t="s">
        <v>489</v>
      </c>
      <c r="J2547" t="s">
        <v>434</v>
      </c>
      <c r="K2547" t="s">
        <v>224</v>
      </c>
      <c r="L2547" s="755">
        <v>2.11</v>
      </c>
      <c r="M2547" t="s">
        <v>229</v>
      </c>
      <c r="N2547" s="680">
        <f t="shared" ca="1" si="172"/>
        <v>0</v>
      </c>
      <c r="O2547" s="680">
        <f t="shared" ca="1" si="172"/>
        <v>0</v>
      </c>
      <c r="P2547" s="680">
        <f t="shared" ca="1" si="172"/>
        <v>0</v>
      </c>
      <c r="Q2547" s="680">
        <f t="shared" ca="1" si="172"/>
        <v>0</v>
      </c>
      <c r="R2547" s="680">
        <f t="shared" ca="1" si="172"/>
        <v>0</v>
      </c>
      <c r="S2547" t="str">
        <f t="shared" si="169"/>
        <v>ASRCMS202202</v>
      </c>
      <c r="T2547" s="957">
        <f t="shared" si="170"/>
        <v>45230</v>
      </c>
      <c r="U2547" t="str">
        <f t="shared" si="171"/>
        <v>Unaudited</v>
      </c>
    </row>
    <row r="2548" spans="1:21" x14ac:dyDescent="0.25">
      <c r="A2548" t="s">
        <v>438</v>
      </c>
      <c r="B2548" t="s">
        <v>1380</v>
      </c>
      <c r="C2548" t="s">
        <v>1381</v>
      </c>
      <c r="D2548" s="15">
        <v>1900</v>
      </c>
      <c r="E2548" s="121">
        <v>1</v>
      </c>
      <c r="F2548" t="s">
        <v>439</v>
      </c>
      <c r="G2548" s="121">
        <v>91</v>
      </c>
      <c r="H2548" t="s">
        <v>391</v>
      </c>
      <c r="I2548" t="s">
        <v>489</v>
      </c>
      <c r="J2548" t="s">
        <v>434</v>
      </c>
      <c r="K2548" t="s">
        <v>224</v>
      </c>
      <c r="L2548" s="755">
        <v>2.12</v>
      </c>
      <c r="M2548" t="s">
        <v>555</v>
      </c>
      <c r="N2548" s="680">
        <f t="shared" ca="1" si="172"/>
        <v>0</v>
      </c>
      <c r="O2548" s="680">
        <f t="shared" ca="1" si="172"/>
        <v>0</v>
      </c>
      <c r="P2548" s="680">
        <f t="shared" ca="1" si="172"/>
        <v>0</v>
      </c>
      <c r="Q2548" s="680">
        <f t="shared" ca="1" si="172"/>
        <v>0</v>
      </c>
      <c r="R2548" s="680">
        <f t="shared" ca="1" si="172"/>
        <v>0</v>
      </c>
      <c r="S2548" t="str">
        <f t="shared" si="169"/>
        <v>ASRCMS202202</v>
      </c>
      <c r="T2548" s="957">
        <f t="shared" si="170"/>
        <v>45230</v>
      </c>
      <c r="U2548" t="str">
        <f t="shared" si="171"/>
        <v>Unaudited</v>
      </c>
    </row>
    <row r="2549" spans="1:21" x14ac:dyDescent="0.25">
      <c r="A2549" t="s">
        <v>438</v>
      </c>
      <c r="B2549" t="s">
        <v>1380</v>
      </c>
      <c r="C2549" t="s">
        <v>1381</v>
      </c>
      <c r="D2549" s="15">
        <v>1900</v>
      </c>
      <c r="E2549" s="121">
        <v>1</v>
      </c>
      <c r="F2549" t="s">
        <v>439</v>
      </c>
      <c r="G2549" s="121">
        <v>91</v>
      </c>
      <c r="H2549" t="s">
        <v>391</v>
      </c>
      <c r="I2549" t="s">
        <v>489</v>
      </c>
      <c r="J2549" t="s">
        <v>434</v>
      </c>
      <c r="K2549" t="s">
        <v>224</v>
      </c>
      <c r="L2549" s="755">
        <v>2.13</v>
      </c>
      <c r="M2549" t="s">
        <v>230</v>
      </c>
      <c r="N2549" s="680">
        <f t="shared" ca="1" si="172"/>
        <v>0</v>
      </c>
      <c r="O2549" s="680">
        <f t="shared" ca="1" si="172"/>
        <v>0</v>
      </c>
      <c r="P2549" s="680">
        <f t="shared" ca="1" si="172"/>
        <v>0</v>
      </c>
      <c r="Q2549" s="680">
        <f t="shared" ca="1" si="172"/>
        <v>0</v>
      </c>
      <c r="R2549" s="680">
        <f t="shared" ca="1" si="172"/>
        <v>0</v>
      </c>
      <c r="S2549" t="str">
        <f t="shared" si="169"/>
        <v>ASRCMS202202</v>
      </c>
      <c r="T2549" s="957">
        <f t="shared" si="170"/>
        <v>45230</v>
      </c>
      <c r="U2549" t="str">
        <f t="shared" si="171"/>
        <v>Unaudited</v>
      </c>
    </row>
    <row r="2550" spans="1:21" x14ac:dyDescent="0.25">
      <c r="A2550" t="s">
        <v>438</v>
      </c>
      <c r="B2550" t="s">
        <v>1380</v>
      </c>
      <c r="C2550" t="s">
        <v>1381</v>
      </c>
      <c r="D2550" s="15">
        <v>1900</v>
      </c>
      <c r="E2550" s="121">
        <v>1</v>
      </c>
      <c r="F2550" t="s">
        <v>439</v>
      </c>
      <c r="G2550" s="121">
        <v>91</v>
      </c>
      <c r="H2550" t="s">
        <v>391</v>
      </c>
      <c r="I2550" t="s">
        <v>489</v>
      </c>
      <c r="J2550" t="s">
        <v>434</v>
      </c>
      <c r="K2550" t="s">
        <v>224</v>
      </c>
      <c r="L2550" s="755">
        <v>2.14</v>
      </c>
      <c r="M2550" t="s">
        <v>559</v>
      </c>
      <c r="N2550" s="680">
        <f t="shared" ca="1" si="172"/>
        <v>0</v>
      </c>
      <c r="O2550" s="680">
        <f t="shared" ca="1" si="172"/>
        <v>0</v>
      </c>
      <c r="P2550" s="680">
        <f t="shared" ca="1" si="172"/>
        <v>0</v>
      </c>
      <c r="Q2550" s="680">
        <f t="shared" ca="1" si="172"/>
        <v>0</v>
      </c>
      <c r="R2550" s="680">
        <f t="shared" ca="1" si="172"/>
        <v>0</v>
      </c>
      <c r="S2550" t="str">
        <f t="shared" si="169"/>
        <v>ASRCMS202202</v>
      </c>
      <c r="T2550" s="957">
        <f t="shared" si="170"/>
        <v>45230</v>
      </c>
      <c r="U2550" t="str">
        <f t="shared" si="171"/>
        <v>Unaudited</v>
      </c>
    </row>
    <row r="2551" spans="1:21" x14ac:dyDescent="0.25">
      <c r="A2551" t="s">
        <v>438</v>
      </c>
      <c r="B2551" t="s">
        <v>1380</v>
      </c>
      <c r="C2551" t="s">
        <v>1381</v>
      </c>
      <c r="D2551" s="15">
        <v>1900</v>
      </c>
      <c r="E2551" s="121">
        <v>1</v>
      </c>
      <c r="F2551" t="s">
        <v>439</v>
      </c>
      <c r="G2551" s="121">
        <v>91</v>
      </c>
      <c r="H2551" t="s">
        <v>391</v>
      </c>
      <c r="I2551" t="s">
        <v>489</v>
      </c>
      <c r="J2551" t="s">
        <v>434</v>
      </c>
      <c r="K2551" t="s">
        <v>224</v>
      </c>
      <c r="L2551" s="755">
        <v>2.15</v>
      </c>
      <c r="M2551" t="s">
        <v>20</v>
      </c>
      <c r="N2551" s="680">
        <f t="shared" ca="1" si="172"/>
        <v>0</v>
      </c>
      <c r="O2551" s="680">
        <f t="shared" ca="1" si="172"/>
        <v>0</v>
      </c>
      <c r="P2551" s="680">
        <f t="shared" ca="1" si="172"/>
        <v>0</v>
      </c>
      <c r="Q2551" s="680">
        <f t="shared" ca="1" si="172"/>
        <v>0</v>
      </c>
      <c r="R2551" s="680">
        <f t="shared" ca="1" si="172"/>
        <v>0</v>
      </c>
      <c r="S2551" t="str">
        <f t="shared" si="169"/>
        <v>ASRCMS202202</v>
      </c>
      <c r="T2551" s="957">
        <f t="shared" si="170"/>
        <v>45230</v>
      </c>
      <c r="U2551" t="str">
        <f t="shared" si="171"/>
        <v>Unaudited</v>
      </c>
    </row>
    <row r="2552" spans="1:21" x14ac:dyDescent="0.25">
      <c r="A2552" t="s">
        <v>438</v>
      </c>
      <c r="B2552" t="s">
        <v>1380</v>
      </c>
      <c r="C2552" t="s">
        <v>1381</v>
      </c>
      <c r="D2552" s="15">
        <v>1900</v>
      </c>
      <c r="E2552" s="121">
        <v>1</v>
      </c>
      <c r="F2552" t="s">
        <v>439</v>
      </c>
      <c r="G2552" s="121">
        <v>91</v>
      </c>
      <c r="H2552" t="s">
        <v>391</v>
      </c>
      <c r="I2552" t="s">
        <v>489</v>
      </c>
      <c r="J2552" t="s">
        <v>434</v>
      </c>
      <c r="K2552" t="s">
        <v>224</v>
      </c>
      <c r="L2552" s="755">
        <v>2.16</v>
      </c>
      <c r="M2552" t="s">
        <v>794</v>
      </c>
      <c r="N2552" s="680">
        <f t="shared" ca="1" si="172"/>
        <v>0</v>
      </c>
      <c r="O2552" s="680">
        <f t="shared" ca="1" si="172"/>
        <v>0</v>
      </c>
      <c r="P2552" s="680">
        <f t="shared" ca="1" si="172"/>
        <v>0</v>
      </c>
      <c r="Q2552" s="680">
        <f t="shared" ca="1" si="172"/>
        <v>0</v>
      </c>
      <c r="R2552" s="680">
        <f t="shared" ca="1" si="172"/>
        <v>0</v>
      </c>
      <c r="S2552" t="str">
        <f t="shared" si="169"/>
        <v>ASRCMS202202</v>
      </c>
      <c r="T2552" s="957">
        <f t="shared" si="170"/>
        <v>45230</v>
      </c>
      <c r="U2552" t="str">
        <f t="shared" si="171"/>
        <v>Unaudited</v>
      </c>
    </row>
    <row r="2553" spans="1:21" x14ac:dyDescent="0.25">
      <c r="A2553" t="s">
        <v>438</v>
      </c>
      <c r="B2553" t="s">
        <v>1380</v>
      </c>
      <c r="C2553" t="s">
        <v>1381</v>
      </c>
      <c r="D2553" s="15">
        <v>1900</v>
      </c>
      <c r="E2553" s="121">
        <v>1</v>
      </c>
      <c r="F2553" t="s">
        <v>439</v>
      </c>
      <c r="G2553" s="121">
        <v>91</v>
      </c>
      <c r="H2553" t="s">
        <v>391</v>
      </c>
      <c r="I2553" t="s">
        <v>489</v>
      </c>
      <c r="J2553" t="s">
        <v>434</v>
      </c>
      <c r="K2553" t="s">
        <v>224</v>
      </c>
      <c r="L2553" s="755">
        <v>2.17</v>
      </c>
      <c r="M2553" t="s">
        <v>1047</v>
      </c>
      <c r="N2553" s="680">
        <f t="shared" ca="1" si="172"/>
        <v>0</v>
      </c>
      <c r="O2553" s="680">
        <f t="shared" ca="1" si="172"/>
        <v>0</v>
      </c>
      <c r="P2553" s="680">
        <f t="shared" ca="1" si="172"/>
        <v>0</v>
      </c>
      <c r="Q2553" s="680">
        <f t="shared" ca="1" si="172"/>
        <v>0</v>
      </c>
      <c r="R2553" s="680">
        <f t="shared" ca="1" si="172"/>
        <v>0</v>
      </c>
      <c r="S2553" t="str">
        <f t="shared" si="169"/>
        <v>ASRCMS202202</v>
      </c>
      <c r="T2553" s="957">
        <f t="shared" si="170"/>
        <v>45230</v>
      </c>
      <c r="U2553" t="str">
        <f t="shared" si="171"/>
        <v>Unaudited</v>
      </c>
    </row>
    <row r="2554" spans="1:21" x14ac:dyDescent="0.25">
      <c r="A2554" t="s">
        <v>438</v>
      </c>
      <c r="B2554" t="s">
        <v>1380</v>
      </c>
      <c r="C2554" t="s">
        <v>1381</v>
      </c>
      <c r="D2554" s="15">
        <v>1900</v>
      </c>
      <c r="E2554" s="121">
        <v>1</v>
      </c>
      <c r="F2554" t="s">
        <v>439</v>
      </c>
      <c r="G2554" s="121">
        <v>91</v>
      </c>
      <c r="H2554" t="s">
        <v>391</v>
      </c>
      <c r="I2554" t="s">
        <v>489</v>
      </c>
      <c r="J2554" t="s">
        <v>434</v>
      </c>
      <c r="K2554" t="s">
        <v>224</v>
      </c>
      <c r="L2554" s="755">
        <v>2.1800000000000002</v>
      </c>
      <c r="M2554" t="s">
        <v>651</v>
      </c>
      <c r="N2554" s="680">
        <f t="shared" ca="1" si="172"/>
        <v>0</v>
      </c>
      <c r="O2554" s="680">
        <f t="shared" ca="1" si="172"/>
        <v>0</v>
      </c>
      <c r="P2554" s="680">
        <f t="shared" ca="1" si="172"/>
        <v>0</v>
      </c>
      <c r="Q2554" s="680">
        <f t="shared" ca="1" si="172"/>
        <v>0</v>
      </c>
      <c r="R2554" s="680">
        <f t="shared" ca="1" si="172"/>
        <v>0</v>
      </c>
      <c r="S2554" t="str">
        <f t="shared" si="169"/>
        <v>ASRCMS202202</v>
      </c>
      <c r="T2554" s="957">
        <f t="shared" si="170"/>
        <v>45230</v>
      </c>
      <c r="U2554" t="str">
        <f t="shared" si="171"/>
        <v>Unaudited</v>
      </c>
    </row>
    <row r="2555" spans="1:21" x14ac:dyDescent="0.25">
      <c r="A2555" t="s">
        <v>438</v>
      </c>
      <c r="B2555" t="s">
        <v>1380</v>
      </c>
      <c r="C2555" t="s">
        <v>1381</v>
      </c>
      <c r="D2555" s="15">
        <v>1900</v>
      </c>
      <c r="E2555" s="121">
        <v>1</v>
      </c>
      <c r="F2555" t="s">
        <v>439</v>
      </c>
      <c r="G2555" s="121">
        <v>91</v>
      </c>
      <c r="H2555" t="s">
        <v>391</v>
      </c>
      <c r="I2555" t="s">
        <v>489</v>
      </c>
      <c r="J2555" t="s">
        <v>434</v>
      </c>
      <c r="K2555" t="s">
        <v>224</v>
      </c>
      <c r="L2555" s="755">
        <v>2.19</v>
      </c>
      <c r="M2555" t="s">
        <v>219</v>
      </c>
      <c r="N2555" s="680">
        <f t="shared" ca="1" si="172"/>
        <v>0</v>
      </c>
      <c r="O2555" s="680">
        <f t="shared" ca="1" si="172"/>
        <v>0</v>
      </c>
      <c r="P2555" s="680">
        <f t="shared" ca="1" si="172"/>
        <v>0</v>
      </c>
      <c r="Q2555" s="680">
        <f t="shared" ca="1" si="172"/>
        <v>0</v>
      </c>
      <c r="R2555" s="680">
        <f t="shared" ca="1" si="172"/>
        <v>0</v>
      </c>
      <c r="S2555" t="str">
        <f t="shared" si="169"/>
        <v>ASRCMS202202</v>
      </c>
      <c r="T2555" s="957">
        <f t="shared" si="170"/>
        <v>45230</v>
      </c>
      <c r="U2555" t="str">
        <f t="shared" si="171"/>
        <v>Unaudited</v>
      </c>
    </row>
    <row r="2556" spans="1:21" x14ac:dyDescent="0.25">
      <c r="A2556" t="s">
        <v>438</v>
      </c>
      <c r="B2556" t="s">
        <v>1380</v>
      </c>
      <c r="C2556" t="s">
        <v>1381</v>
      </c>
      <c r="D2556" s="15">
        <v>1900</v>
      </c>
      <c r="E2556" s="121">
        <v>1</v>
      </c>
      <c r="F2556" t="s">
        <v>439</v>
      </c>
      <c r="G2556" s="121">
        <v>91</v>
      </c>
      <c r="H2556" t="s">
        <v>391</v>
      </c>
      <c r="I2556" t="s">
        <v>489</v>
      </c>
      <c r="J2556" t="s">
        <v>434</v>
      </c>
      <c r="K2556" t="s">
        <v>224</v>
      </c>
      <c r="L2556" s="755" t="s">
        <v>700</v>
      </c>
      <c r="M2556" t="s">
        <v>231</v>
      </c>
      <c r="N2556" s="680">
        <f t="shared" ca="1" si="172"/>
        <v>0</v>
      </c>
      <c r="O2556" s="680">
        <f t="shared" ca="1" si="172"/>
        <v>0</v>
      </c>
      <c r="P2556" s="680">
        <f t="shared" ca="1" si="172"/>
        <v>0</v>
      </c>
      <c r="Q2556" s="680">
        <f t="shared" ca="1" si="172"/>
        <v>0</v>
      </c>
      <c r="R2556" s="680">
        <f t="shared" ca="1" si="172"/>
        <v>0</v>
      </c>
      <c r="S2556" t="str">
        <f t="shared" si="169"/>
        <v>ASRCMS202202</v>
      </c>
      <c r="T2556" s="957">
        <f t="shared" si="170"/>
        <v>45230</v>
      </c>
      <c r="U2556" t="str">
        <f t="shared" si="171"/>
        <v>Unaudited</v>
      </c>
    </row>
    <row r="2557" spans="1:21" x14ac:dyDescent="0.25">
      <c r="A2557" t="s">
        <v>438</v>
      </c>
      <c r="B2557" t="s">
        <v>1380</v>
      </c>
      <c r="C2557" t="s">
        <v>1381</v>
      </c>
      <c r="D2557" s="15">
        <v>1900</v>
      </c>
      <c r="E2557" s="121">
        <v>1</v>
      </c>
      <c r="F2557" t="s">
        <v>439</v>
      </c>
      <c r="G2557" s="121">
        <v>91</v>
      </c>
      <c r="H2557" t="s">
        <v>391</v>
      </c>
      <c r="I2557" t="s">
        <v>489</v>
      </c>
      <c r="J2557" t="s">
        <v>434</v>
      </c>
      <c r="K2557" t="s">
        <v>224</v>
      </c>
      <c r="L2557" s="755">
        <v>2.21</v>
      </c>
      <c r="M2557" t="s">
        <v>467</v>
      </c>
      <c r="N2557" s="680">
        <f t="shared" ca="1" si="172"/>
        <v>0</v>
      </c>
      <c r="O2557" s="680">
        <f t="shared" ca="1" si="172"/>
        <v>0</v>
      </c>
      <c r="P2557" s="680">
        <f t="shared" ca="1" si="172"/>
        <v>0</v>
      </c>
      <c r="Q2557" s="680">
        <f t="shared" ca="1" si="172"/>
        <v>0</v>
      </c>
      <c r="R2557" s="680">
        <f t="shared" ca="1" si="172"/>
        <v>0</v>
      </c>
      <c r="S2557" t="str">
        <f t="shared" si="169"/>
        <v>ASRCMS202202</v>
      </c>
      <c r="T2557" s="957">
        <f t="shared" si="170"/>
        <v>45230</v>
      </c>
      <c r="U2557" t="str">
        <f t="shared" si="171"/>
        <v>Unaudited</v>
      </c>
    </row>
    <row r="2558" spans="1:21" x14ac:dyDescent="0.25">
      <c r="A2558" t="s">
        <v>438</v>
      </c>
      <c r="B2558" t="s">
        <v>1380</v>
      </c>
      <c r="C2558" t="s">
        <v>1381</v>
      </c>
      <c r="D2558" s="15">
        <v>1900</v>
      </c>
      <c r="E2558" s="121">
        <v>1</v>
      </c>
      <c r="F2558" t="s">
        <v>439</v>
      </c>
      <c r="G2558" s="121">
        <v>91</v>
      </c>
      <c r="H2558" t="s">
        <v>391</v>
      </c>
      <c r="I2558" t="s">
        <v>489</v>
      </c>
      <c r="J2558" t="s">
        <v>434</v>
      </c>
      <c r="K2558" t="s">
        <v>6</v>
      </c>
      <c r="L2558" s="755" t="s">
        <v>70</v>
      </c>
      <c r="M2558" t="s">
        <v>189</v>
      </c>
      <c r="N2558" s="680">
        <f t="shared" ca="1" si="172"/>
        <v>0</v>
      </c>
      <c r="O2558" s="680">
        <f t="shared" ca="1" si="172"/>
        <v>0</v>
      </c>
      <c r="P2558" s="680">
        <f t="shared" ca="1" si="172"/>
        <v>0</v>
      </c>
      <c r="Q2558" s="680">
        <f t="shared" ca="1" si="172"/>
        <v>0</v>
      </c>
      <c r="R2558" s="680">
        <f t="shared" ca="1" si="172"/>
        <v>0</v>
      </c>
      <c r="S2558" t="str">
        <f t="shared" si="169"/>
        <v>ASRCMS202202</v>
      </c>
      <c r="T2558" s="957">
        <f t="shared" si="170"/>
        <v>45230</v>
      </c>
      <c r="U2558" t="str">
        <f t="shared" si="171"/>
        <v>Unaudited</v>
      </c>
    </row>
    <row r="2559" spans="1:21" x14ac:dyDescent="0.25">
      <c r="A2559" t="s">
        <v>438</v>
      </c>
      <c r="B2559" t="s">
        <v>1380</v>
      </c>
      <c r="C2559" t="s">
        <v>1381</v>
      </c>
      <c r="D2559" s="15">
        <v>1900</v>
      </c>
      <c r="E2559" s="121">
        <v>1</v>
      </c>
      <c r="F2559" t="s">
        <v>439</v>
      </c>
      <c r="G2559" s="121">
        <v>91</v>
      </c>
      <c r="H2559" t="s">
        <v>391</v>
      </c>
      <c r="I2559" t="s">
        <v>489</v>
      </c>
      <c r="J2559" t="s">
        <v>434</v>
      </c>
      <c r="K2559" t="s">
        <v>6</v>
      </c>
      <c r="L2559" s="755" t="s">
        <v>71</v>
      </c>
      <c r="M2559" t="s">
        <v>232</v>
      </c>
      <c r="N2559" s="680">
        <f t="shared" ca="1" si="172"/>
        <v>0</v>
      </c>
      <c r="O2559" s="680">
        <f t="shared" ca="1" si="172"/>
        <v>0</v>
      </c>
      <c r="P2559" s="680">
        <f t="shared" ca="1" si="172"/>
        <v>0</v>
      </c>
      <c r="Q2559" s="680">
        <f t="shared" ca="1" si="172"/>
        <v>0</v>
      </c>
      <c r="R2559" s="680">
        <f t="shared" ca="1" si="172"/>
        <v>0</v>
      </c>
      <c r="S2559" t="str">
        <f t="shared" si="169"/>
        <v>ASRCMS202202</v>
      </c>
      <c r="T2559" s="957">
        <f t="shared" si="170"/>
        <v>45230</v>
      </c>
      <c r="U2559" t="str">
        <f t="shared" si="171"/>
        <v>Unaudited</v>
      </c>
    </row>
    <row r="2560" spans="1:21" x14ac:dyDescent="0.25">
      <c r="A2560" t="s">
        <v>438</v>
      </c>
      <c r="B2560" t="s">
        <v>1380</v>
      </c>
      <c r="C2560" t="s">
        <v>1381</v>
      </c>
      <c r="D2560" s="15">
        <v>1900</v>
      </c>
      <c r="E2560" s="121">
        <v>1</v>
      </c>
      <c r="F2560" t="s">
        <v>439</v>
      </c>
      <c r="G2560" s="121">
        <v>91</v>
      </c>
      <c r="H2560" t="s">
        <v>391</v>
      </c>
      <c r="I2560" t="s">
        <v>489</v>
      </c>
      <c r="J2560" t="s">
        <v>434</v>
      </c>
      <c r="K2560" t="s">
        <v>6</v>
      </c>
      <c r="L2560" s="755" t="s">
        <v>72</v>
      </c>
      <c r="M2560" t="s">
        <v>165</v>
      </c>
      <c r="N2560" s="680">
        <f t="shared" ca="1" si="172"/>
        <v>0</v>
      </c>
      <c r="O2560" s="680">
        <f t="shared" ca="1" si="172"/>
        <v>0</v>
      </c>
      <c r="P2560" s="680">
        <f t="shared" ca="1" si="172"/>
        <v>0</v>
      </c>
      <c r="Q2560" s="680">
        <f t="shared" ca="1" si="172"/>
        <v>0</v>
      </c>
      <c r="R2560" s="680">
        <f t="shared" ca="1" si="172"/>
        <v>0</v>
      </c>
      <c r="S2560" t="str">
        <f t="shared" si="169"/>
        <v>ASRCMS202202</v>
      </c>
      <c r="T2560" s="957">
        <f t="shared" si="170"/>
        <v>45230</v>
      </c>
      <c r="U2560" t="str">
        <f t="shared" si="171"/>
        <v>Unaudited</v>
      </c>
    </row>
    <row r="2561" spans="1:21" x14ac:dyDescent="0.25">
      <c r="A2561" t="s">
        <v>438</v>
      </c>
      <c r="B2561" t="s">
        <v>1380</v>
      </c>
      <c r="C2561" t="s">
        <v>1381</v>
      </c>
      <c r="D2561" s="15">
        <v>1900</v>
      </c>
      <c r="E2561" s="121">
        <v>1</v>
      </c>
      <c r="F2561" t="s">
        <v>439</v>
      </c>
      <c r="G2561" s="121">
        <v>91</v>
      </c>
      <c r="H2561" t="s">
        <v>391</v>
      </c>
      <c r="I2561" t="s">
        <v>489</v>
      </c>
      <c r="J2561" t="s">
        <v>434</v>
      </c>
      <c r="K2561" t="s">
        <v>6</v>
      </c>
      <c r="L2561" s="755">
        <v>3.4</v>
      </c>
      <c r="M2561" t="s">
        <v>462</v>
      </c>
      <c r="N2561" s="680">
        <f t="shared" ca="1" si="172"/>
        <v>0</v>
      </c>
      <c r="O2561" s="680">
        <f t="shared" ca="1" si="172"/>
        <v>0</v>
      </c>
      <c r="P2561" s="680">
        <f t="shared" ca="1" si="172"/>
        <v>0</v>
      </c>
      <c r="Q2561" s="680">
        <f t="shared" ca="1" si="172"/>
        <v>0</v>
      </c>
      <c r="R2561" s="680">
        <f t="shared" ca="1" si="172"/>
        <v>0</v>
      </c>
      <c r="S2561" t="str">
        <f t="shared" si="169"/>
        <v>ASRCMS202202</v>
      </c>
      <c r="T2561" s="957">
        <f t="shared" si="170"/>
        <v>45230</v>
      </c>
      <c r="U2561" t="str">
        <f t="shared" si="171"/>
        <v>Unaudited</v>
      </c>
    </row>
    <row r="2562" spans="1:21" x14ac:dyDescent="0.25">
      <c r="A2562" t="s">
        <v>438</v>
      </c>
      <c r="B2562" t="s">
        <v>1380</v>
      </c>
      <c r="C2562" t="s">
        <v>1381</v>
      </c>
      <c r="D2562" s="15">
        <v>1900</v>
      </c>
      <c r="E2562" s="121">
        <v>1</v>
      </c>
      <c r="F2562" t="s">
        <v>439</v>
      </c>
      <c r="G2562" s="121">
        <v>91</v>
      </c>
      <c r="H2562" t="s">
        <v>391</v>
      </c>
      <c r="I2562" t="s">
        <v>489</v>
      </c>
      <c r="J2562" t="s">
        <v>434</v>
      </c>
      <c r="K2562" t="s">
        <v>435</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ASRCMS202202</v>
      </c>
      <c r="T2562" s="957">
        <f t="shared" ref="T2562:T2625" si="174">file_date</f>
        <v>45230</v>
      </c>
      <c r="U2562" t="str">
        <f t="shared" ref="U2562:U2625" si="175">status</f>
        <v>Unaudited</v>
      </c>
    </row>
    <row r="2563" spans="1:21" x14ac:dyDescent="0.25">
      <c r="A2563" t="s">
        <v>438</v>
      </c>
      <c r="B2563" t="s">
        <v>1380</v>
      </c>
      <c r="C2563" t="s">
        <v>1381</v>
      </c>
      <c r="D2563" s="15">
        <v>1900</v>
      </c>
      <c r="E2563" s="121">
        <v>1</v>
      </c>
      <c r="F2563" t="s">
        <v>439</v>
      </c>
      <c r="G2563" s="121">
        <v>91</v>
      </c>
      <c r="H2563" t="s">
        <v>391</v>
      </c>
      <c r="I2563" t="s">
        <v>489</v>
      </c>
      <c r="J2563" t="s">
        <v>434</v>
      </c>
      <c r="K2563" t="s">
        <v>435</v>
      </c>
      <c r="L2563" s="755" t="s">
        <v>939</v>
      </c>
      <c r="M2563" t="s">
        <v>930</v>
      </c>
      <c r="N2563" s="680">
        <f t="shared" ca="1" si="172"/>
        <v>0</v>
      </c>
      <c r="O2563" s="680">
        <f t="shared" ca="1" si="172"/>
        <v>0</v>
      </c>
      <c r="P2563" s="680">
        <f t="shared" ca="1" si="172"/>
        <v>0</v>
      </c>
      <c r="Q2563" s="680">
        <f t="shared" ca="1" si="172"/>
        <v>0</v>
      </c>
      <c r="R2563" s="680">
        <f t="shared" ca="1" si="172"/>
        <v>0</v>
      </c>
      <c r="S2563" t="str">
        <f t="shared" si="173"/>
        <v>ASRCMS202202</v>
      </c>
      <c r="T2563" s="957">
        <f t="shared" si="174"/>
        <v>45230</v>
      </c>
      <c r="U2563" t="str">
        <f t="shared" si="175"/>
        <v>Unaudited</v>
      </c>
    </row>
    <row r="2564" spans="1:21" x14ac:dyDescent="0.25">
      <c r="A2564" t="s">
        <v>438</v>
      </c>
      <c r="B2564" t="s">
        <v>1380</v>
      </c>
      <c r="C2564" t="s">
        <v>1381</v>
      </c>
      <c r="D2564" s="15">
        <v>1900</v>
      </c>
      <c r="E2564" s="121">
        <v>1</v>
      </c>
      <c r="F2564" t="s">
        <v>439</v>
      </c>
      <c r="G2564" s="121">
        <v>91</v>
      </c>
      <c r="H2564" t="s">
        <v>391</v>
      </c>
      <c r="I2564" t="s">
        <v>489</v>
      </c>
      <c r="J2564" t="s">
        <v>434</v>
      </c>
      <c r="K2564" t="s">
        <v>435</v>
      </c>
      <c r="L2564" s="755" t="s">
        <v>194</v>
      </c>
      <c r="M2564" t="s">
        <v>40</v>
      </c>
      <c r="N2564" s="680">
        <f t="shared" ca="1" si="172"/>
        <v>0</v>
      </c>
      <c r="O2564" s="680">
        <f t="shared" ca="1" si="172"/>
        <v>0</v>
      </c>
      <c r="P2564" s="680">
        <f t="shared" ca="1" si="172"/>
        <v>0</v>
      </c>
      <c r="Q2564" s="680">
        <f t="shared" ca="1" si="172"/>
        <v>0</v>
      </c>
      <c r="R2564" s="680">
        <f t="shared" ca="1" si="172"/>
        <v>0</v>
      </c>
      <c r="S2564" t="str">
        <f t="shared" si="173"/>
        <v>ASRCMS202202</v>
      </c>
      <c r="T2564" s="957">
        <f t="shared" si="174"/>
        <v>45230</v>
      </c>
      <c r="U2564" t="str">
        <f t="shared" si="175"/>
        <v>Unaudited</v>
      </c>
    </row>
    <row r="2565" spans="1:21" x14ac:dyDescent="0.25">
      <c r="A2565" t="s">
        <v>438</v>
      </c>
      <c r="B2565" t="s">
        <v>1380</v>
      </c>
      <c r="C2565" t="s">
        <v>1381</v>
      </c>
      <c r="D2565" s="15">
        <v>1900</v>
      </c>
      <c r="E2565" s="121">
        <v>1</v>
      </c>
      <c r="F2565" t="s">
        <v>439</v>
      </c>
      <c r="G2565" s="121">
        <v>91</v>
      </c>
      <c r="H2565" t="s">
        <v>391</v>
      </c>
      <c r="I2565" t="s">
        <v>489</v>
      </c>
      <c r="J2565" t="s">
        <v>434</v>
      </c>
      <c r="K2565" t="s">
        <v>435</v>
      </c>
      <c r="L2565" s="755" t="s">
        <v>193</v>
      </c>
      <c r="M2565" t="s">
        <v>330</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ASRCMS202202</v>
      </c>
      <c r="T2565" s="957">
        <f t="shared" si="174"/>
        <v>45230</v>
      </c>
      <c r="U2565" t="str">
        <f t="shared" si="175"/>
        <v>Unaudited</v>
      </c>
    </row>
    <row r="2566" spans="1:21" x14ac:dyDescent="0.25">
      <c r="A2566" t="s">
        <v>438</v>
      </c>
      <c r="B2566" t="s">
        <v>1380</v>
      </c>
      <c r="C2566" t="s">
        <v>1381</v>
      </c>
      <c r="D2566" s="15">
        <v>1900</v>
      </c>
      <c r="E2566" s="121">
        <v>1</v>
      </c>
      <c r="F2566" t="s">
        <v>439</v>
      </c>
      <c r="G2566" s="121">
        <v>91</v>
      </c>
      <c r="H2566" t="s">
        <v>391</v>
      </c>
      <c r="I2566" t="s">
        <v>489</v>
      </c>
      <c r="J2566" t="s">
        <v>451</v>
      </c>
      <c r="K2566" t="s">
        <v>436</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ASRCMS202202</v>
      </c>
      <c r="T2566" s="957">
        <f t="shared" si="174"/>
        <v>45230</v>
      </c>
      <c r="U2566" t="str">
        <f t="shared" si="175"/>
        <v>Unaudited</v>
      </c>
    </row>
    <row r="2567" spans="1:21" x14ac:dyDescent="0.25">
      <c r="A2567" t="s">
        <v>438</v>
      </c>
      <c r="B2567" t="s">
        <v>1380</v>
      </c>
      <c r="C2567" t="s">
        <v>1381</v>
      </c>
      <c r="D2567" s="15">
        <v>1900</v>
      </c>
      <c r="E2567" s="121">
        <v>1</v>
      </c>
      <c r="F2567" t="s">
        <v>439</v>
      </c>
      <c r="G2567" s="121">
        <v>91</v>
      </c>
      <c r="H2567" t="s">
        <v>391</v>
      </c>
      <c r="I2567" t="s">
        <v>489</v>
      </c>
      <c r="J2567" t="s">
        <v>451</v>
      </c>
      <c r="K2567" t="s">
        <v>436</v>
      </c>
      <c r="L2567" s="755" t="s">
        <v>80</v>
      </c>
      <c r="M2567" t="s">
        <v>98</v>
      </c>
      <c r="N2567" s="680">
        <f t="shared" ca="1" si="176"/>
        <v>0</v>
      </c>
      <c r="O2567" s="680">
        <f t="shared" ca="1" si="176"/>
        <v>0</v>
      </c>
      <c r="P2567" s="680">
        <f t="shared" ca="1" si="176"/>
        <v>0</v>
      </c>
      <c r="Q2567" s="680">
        <f t="shared" ca="1" si="176"/>
        <v>0</v>
      </c>
      <c r="R2567" s="680">
        <f t="shared" ca="1" si="176"/>
        <v>0</v>
      </c>
      <c r="S2567" t="str">
        <f t="shared" si="173"/>
        <v>ASRCMS202202</v>
      </c>
      <c r="T2567" s="957">
        <f t="shared" si="174"/>
        <v>45230</v>
      </c>
      <c r="U2567" t="str">
        <f t="shared" si="175"/>
        <v>Unaudited</v>
      </c>
    </row>
    <row r="2568" spans="1:21" x14ac:dyDescent="0.25">
      <c r="A2568" t="s">
        <v>438</v>
      </c>
      <c r="B2568" t="s">
        <v>1380</v>
      </c>
      <c r="C2568" t="s">
        <v>1381</v>
      </c>
      <c r="D2568" s="15">
        <v>1900</v>
      </c>
      <c r="E2568" s="121">
        <v>1</v>
      </c>
      <c r="F2568" t="s">
        <v>439</v>
      </c>
      <c r="G2568" s="121">
        <v>91</v>
      </c>
      <c r="H2568" t="s">
        <v>391</v>
      </c>
      <c r="I2568" t="s">
        <v>489</v>
      </c>
      <c r="J2568" t="s">
        <v>451</v>
      </c>
      <c r="K2568" t="s">
        <v>436</v>
      </c>
      <c r="L2568" s="755" t="s">
        <v>81</v>
      </c>
      <c r="M2568" t="s">
        <v>99</v>
      </c>
      <c r="N2568" s="680">
        <f t="shared" ca="1" si="176"/>
        <v>0</v>
      </c>
      <c r="O2568" s="680">
        <f t="shared" ca="1" si="176"/>
        <v>0</v>
      </c>
      <c r="P2568" s="680">
        <f t="shared" ca="1" si="176"/>
        <v>0</v>
      </c>
      <c r="Q2568" s="680">
        <f t="shared" ca="1" si="176"/>
        <v>0</v>
      </c>
      <c r="R2568" s="680">
        <f t="shared" ca="1" si="176"/>
        <v>0</v>
      </c>
      <c r="S2568" t="str">
        <f t="shared" si="173"/>
        <v>ASRCMS202202</v>
      </c>
      <c r="T2568" s="957">
        <f t="shared" si="174"/>
        <v>45230</v>
      </c>
      <c r="U2568" t="str">
        <f t="shared" si="175"/>
        <v>Unaudited</v>
      </c>
    </row>
    <row r="2569" spans="1:21" x14ac:dyDescent="0.25">
      <c r="A2569" t="s">
        <v>438</v>
      </c>
      <c r="B2569" t="s">
        <v>1380</v>
      </c>
      <c r="C2569" t="s">
        <v>1381</v>
      </c>
      <c r="D2569" s="15">
        <v>1900</v>
      </c>
      <c r="E2569" s="121">
        <v>1</v>
      </c>
      <c r="F2569" t="s">
        <v>439</v>
      </c>
      <c r="G2569" s="121">
        <v>91</v>
      </c>
      <c r="H2569" t="s">
        <v>391</v>
      </c>
      <c r="I2569" t="s">
        <v>489</v>
      </c>
      <c r="J2569" t="s">
        <v>451</v>
      </c>
      <c r="K2569" t="s">
        <v>436</v>
      </c>
      <c r="L2569" s="755" t="s">
        <v>82</v>
      </c>
      <c r="M2569" t="s">
        <v>100</v>
      </c>
      <c r="N2569" s="680">
        <f t="shared" ca="1" si="176"/>
        <v>0</v>
      </c>
      <c r="O2569" s="680">
        <f t="shared" ca="1" si="176"/>
        <v>0</v>
      </c>
      <c r="P2569" s="680">
        <f t="shared" ca="1" si="176"/>
        <v>0</v>
      </c>
      <c r="Q2569" s="680">
        <f t="shared" ca="1" si="176"/>
        <v>0</v>
      </c>
      <c r="R2569" s="680">
        <f t="shared" ca="1" si="176"/>
        <v>0</v>
      </c>
      <c r="S2569" t="str">
        <f t="shared" si="173"/>
        <v>ASRCMS202202</v>
      </c>
      <c r="T2569" s="957">
        <f t="shared" si="174"/>
        <v>45230</v>
      </c>
      <c r="U2569" t="str">
        <f t="shared" si="175"/>
        <v>Unaudited</v>
      </c>
    </row>
    <row r="2570" spans="1:21" x14ac:dyDescent="0.25">
      <c r="A2570" t="s">
        <v>438</v>
      </c>
      <c r="B2570" t="s">
        <v>1380</v>
      </c>
      <c r="C2570" t="s">
        <v>1381</v>
      </c>
      <c r="D2570" s="15">
        <v>1900</v>
      </c>
      <c r="E2570" s="121">
        <v>1</v>
      </c>
      <c r="F2570" t="s">
        <v>439</v>
      </c>
      <c r="G2570" s="121">
        <v>91</v>
      </c>
      <c r="H2570" t="s">
        <v>391</v>
      </c>
      <c r="I2570" t="s">
        <v>489</v>
      </c>
      <c r="J2570" t="s">
        <v>451</v>
      </c>
      <c r="K2570" t="s">
        <v>436</v>
      </c>
      <c r="L2570" s="755" t="s">
        <v>217</v>
      </c>
      <c r="M2570" t="s">
        <v>101</v>
      </c>
      <c r="N2570" s="680">
        <f t="shared" ca="1" si="176"/>
        <v>0</v>
      </c>
      <c r="O2570" s="680">
        <f t="shared" ca="1" si="176"/>
        <v>0</v>
      </c>
      <c r="P2570" s="680">
        <f t="shared" ca="1" si="176"/>
        <v>0</v>
      </c>
      <c r="Q2570" s="680">
        <f t="shared" ca="1" si="176"/>
        <v>0</v>
      </c>
      <c r="R2570" s="680">
        <f t="shared" ca="1" si="176"/>
        <v>0</v>
      </c>
      <c r="S2570" t="str">
        <f t="shared" si="173"/>
        <v>ASRCMS202202</v>
      </c>
      <c r="T2570" s="957">
        <f t="shared" si="174"/>
        <v>45230</v>
      </c>
      <c r="U2570" t="str">
        <f t="shared" si="175"/>
        <v>Unaudited</v>
      </c>
    </row>
    <row r="2571" spans="1:21" x14ac:dyDescent="0.25">
      <c r="A2571" t="s">
        <v>438</v>
      </c>
      <c r="B2571" t="s">
        <v>1380</v>
      </c>
      <c r="C2571" t="s">
        <v>1381</v>
      </c>
      <c r="D2571" s="15">
        <v>1900</v>
      </c>
      <c r="E2571" s="121">
        <v>1</v>
      </c>
      <c r="F2571" t="s">
        <v>439</v>
      </c>
      <c r="G2571" s="121">
        <v>91</v>
      </c>
      <c r="H2571" t="s">
        <v>391</v>
      </c>
      <c r="I2571" t="s">
        <v>489</v>
      </c>
      <c r="J2571" t="s">
        <v>451</v>
      </c>
      <c r="K2571" t="s">
        <v>436</v>
      </c>
      <c r="L2571" s="755" t="s">
        <v>216</v>
      </c>
      <c r="M2571" t="s">
        <v>28</v>
      </c>
      <c r="N2571" s="680">
        <f t="shared" ca="1" si="176"/>
        <v>0</v>
      </c>
      <c r="O2571" s="680">
        <f t="shared" ca="1" si="176"/>
        <v>0</v>
      </c>
      <c r="P2571" s="680">
        <f t="shared" ca="1" si="176"/>
        <v>0</v>
      </c>
      <c r="Q2571" s="680">
        <f t="shared" ca="1" si="176"/>
        <v>0</v>
      </c>
      <c r="R2571" s="680">
        <f t="shared" ca="1" si="176"/>
        <v>0</v>
      </c>
      <c r="S2571" t="str">
        <f t="shared" si="173"/>
        <v>ASRCMS202202</v>
      </c>
      <c r="T2571" s="957">
        <f t="shared" si="174"/>
        <v>45230</v>
      </c>
      <c r="U2571" t="str">
        <f t="shared" si="175"/>
        <v>Unaudited</v>
      </c>
    </row>
    <row r="2572" spans="1:21" x14ac:dyDescent="0.25">
      <c r="A2572" t="s">
        <v>438</v>
      </c>
      <c r="B2572" t="s">
        <v>1380</v>
      </c>
      <c r="C2572" t="s">
        <v>1381</v>
      </c>
      <c r="D2572" s="15">
        <v>1900</v>
      </c>
      <c r="E2572" s="121">
        <v>1</v>
      </c>
      <c r="F2572" t="s">
        <v>439</v>
      </c>
      <c r="G2572" s="121">
        <v>91</v>
      </c>
      <c r="H2572" t="s">
        <v>391</v>
      </c>
      <c r="I2572" t="s">
        <v>489</v>
      </c>
      <c r="J2572" t="s">
        <v>437</v>
      </c>
      <c r="K2572" t="s">
        <v>437</v>
      </c>
      <c r="L2572" s="755" t="s">
        <v>84</v>
      </c>
      <c r="M2572" t="s">
        <v>328</v>
      </c>
      <c r="N2572" s="680">
        <f t="shared" ca="1" si="176"/>
        <v>0</v>
      </c>
      <c r="O2572" s="680">
        <f t="shared" ca="1" si="176"/>
        <v>0</v>
      </c>
      <c r="P2572" s="680">
        <f t="shared" ca="1" si="176"/>
        <v>0</v>
      </c>
      <c r="Q2572" s="680">
        <f t="shared" ca="1" si="176"/>
        <v>0</v>
      </c>
      <c r="R2572" s="680">
        <f t="shared" ca="1" si="176"/>
        <v>0</v>
      </c>
      <c r="S2572" t="str">
        <f t="shared" si="173"/>
        <v>ASRCMS202202</v>
      </c>
      <c r="T2572" s="957">
        <f t="shared" si="174"/>
        <v>45230</v>
      </c>
      <c r="U2572" t="str">
        <f t="shared" si="175"/>
        <v>Unaudited</v>
      </c>
    </row>
    <row r="2573" spans="1:21" x14ac:dyDescent="0.25">
      <c r="A2573" t="s">
        <v>438</v>
      </c>
      <c r="B2573" t="s">
        <v>1380</v>
      </c>
      <c r="C2573" t="s">
        <v>1381</v>
      </c>
      <c r="D2573" s="15">
        <v>1900</v>
      </c>
      <c r="E2573" s="121">
        <v>1</v>
      </c>
      <c r="F2573" t="s">
        <v>439</v>
      </c>
      <c r="G2573" s="121">
        <v>91</v>
      </c>
      <c r="H2573" t="s">
        <v>391</v>
      </c>
      <c r="I2573" t="s">
        <v>489</v>
      </c>
      <c r="J2573" t="s">
        <v>437</v>
      </c>
      <c r="K2573" t="s">
        <v>437</v>
      </c>
      <c r="L2573" s="755" t="s">
        <v>85</v>
      </c>
      <c r="M2573" t="s">
        <v>326</v>
      </c>
      <c r="N2573" s="680">
        <f t="shared" ca="1" si="176"/>
        <v>0</v>
      </c>
      <c r="O2573" s="680">
        <f t="shared" ca="1" si="176"/>
        <v>0</v>
      </c>
      <c r="P2573" s="680">
        <f t="shared" ca="1" si="176"/>
        <v>0</v>
      </c>
      <c r="Q2573" s="680">
        <f t="shared" ca="1" si="176"/>
        <v>0</v>
      </c>
      <c r="R2573" s="680">
        <f t="shared" ca="1" si="176"/>
        <v>0</v>
      </c>
      <c r="S2573" t="str">
        <f t="shared" si="173"/>
        <v>ASRCMS202202</v>
      </c>
      <c r="T2573" s="957">
        <f t="shared" si="174"/>
        <v>45230</v>
      </c>
      <c r="U2573" t="str">
        <f t="shared" si="175"/>
        <v>Unaudited</v>
      </c>
    </row>
    <row r="2574" spans="1:21" x14ac:dyDescent="0.25">
      <c r="A2574" t="s">
        <v>438</v>
      </c>
      <c r="B2574" t="s">
        <v>1380</v>
      </c>
      <c r="C2574" t="s">
        <v>1381</v>
      </c>
      <c r="D2574" s="15">
        <v>1900</v>
      </c>
      <c r="E2574" s="121">
        <v>1</v>
      </c>
      <c r="F2574" t="s">
        <v>439</v>
      </c>
      <c r="G2574" s="121">
        <v>91</v>
      </c>
      <c r="H2574" t="s">
        <v>391</v>
      </c>
      <c r="I2574" t="s">
        <v>489</v>
      </c>
      <c r="J2574" t="s">
        <v>437</v>
      </c>
      <c r="K2574" t="s">
        <v>437</v>
      </c>
      <c r="L2574" s="755" t="s">
        <v>86</v>
      </c>
      <c r="M2574" t="s">
        <v>495</v>
      </c>
      <c r="N2574" s="680">
        <f t="shared" ca="1" si="176"/>
        <v>0</v>
      </c>
      <c r="O2574" s="680">
        <f t="shared" ca="1" si="176"/>
        <v>0</v>
      </c>
      <c r="P2574" s="680">
        <f t="shared" ca="1" si="176"/>
        <v>0</v>
      </c>
      <c r="Q2574" s="680">
        <f t="shared" ca="1" si="176"/>
        <v>0</v>
      </c>
      <c r="R2574" s="680">
        <f t="shared" ca="1" si="176"/>
        <v>0</v>
      </c>
      <c r="S2574" t="str">
        <f t="shared" si="173"/>
        <v>ASRCMS202202</v>
      </c>
      <c r="T2574" s="957">
        <f t="shared" si="174"/>
        <v>45230</v>
      </c>
      <c r="U2574" t="str">
        <f t="shared" si="175"/>
        <v>Unaudited</v>
      </c>
    </row>
    <row r="2575" spans="1:21" x14ac:dyDescent="0.25">
      <c r="A2575" t="s">
        <v>438</v>
      </c>
      <c r="B2575" t="s">
        <v>1380</v>
      </c>
      <c r="C2575" t="s">
        <v>1381</v>
      </c>
      <c r="D2575" s="15">
        <v>1900</v>
      </c>
      <c r="E2575" s="121">
        <v>1</v>
      </c>
      <c r="F2575" t="s">
        <v>439</v>
      </c>
      <c r="G2575" s="121">
        <v>91</v>
      </c>
      <c r="H2575" t="s">
        <v>391</v>
      </c>
      <c r="I2575" t="s">
        <v>489</v>
      </c>
      <c r="J2575" t="s">
        <v>437</v>
      </c>
      <c r="K2575" t="s">
        <v>437</v>
      </c>
      <c r="L2575" s="755" t="s">
        <v>87</v>
      </c>
      <c r="M2575" t="s">
        <v>496</v>
      </c>
      <c r="N2575" s="680">
        <f t="shared" ca="1" si="176"/>
        <v>0</v>
      </c>
      <c r="O2575" s="680">
        <f t="shared" ca="1" si="176"/>
        <v>0</v>
      </c>
      <c r="P2575" s="680">
        <f t="shared" ca="1" si="176"/>
        <v>0</v>
      </c>
      <c r="Q2575" s="680">
        <f t="shared" ca="1" si="176"/>
        <v>0</v>
      </c>
      <c r="R2575" s="680">
        <f t="shared" ca="1" si="176"/>
        <v>0</v>
      </c>
      <c r="S2575" t="str">
        <f t="shared" si="173"/>
        <v>ASRCMS202202</v>
      </c>
      <c r="T2575" s="957">
        <f t="shared" si="174"/>
        <v>45230</v>
      </c>
      <c r="U2575" t="str">
        <f t="shared" si="175"/>
        <v>Unaudited</v>
      </c>
    </row>
    <row r="2576" spans="1:21" x14ac:dyDescent="0.25">
      <c r="A2576" t="s">
        <v>438</v>
      </c>
      <c r="B2576" t="s">
        <v>1380</v>
      </c>
      <c r="C2576" t="s">
        <v>1381</v>
      </c>
      <c r="D2576" s="15">
        <v>1900</v>
      </c>
      <c r="E2576" s="121">
        <v>1</v>
      </c>
      <c r="F2576" t="s">
        <v>439</v>
      </c>
      <c r="G2576" s="121">
        <v>91</v>
      </c>
      <c r="H2576" t="s">
        <v>391</v>
      </c>
      <c r="I2576" t="s">
        <v>489</v>
      </c>
      <c r="J2576" t="s">
        <v>437</v>
      </c>
      <c r="K2576" t="s">
        <v>437</v>
      </c>
      <c r="L2576" s="755" t="s">
        <v>214</v>
      </c>
      <c r="M2576" t="s">
        <v>497</v>
      </c>
      <c r="N2576" s="680">
        <f t="shared" ca="1" si="176"/>
        <v>0</v>
      </c>
      <c r="O2576" s="680">
        <f t="shared" ca="1" si="176"/>
        <v>0</v>
      </c>
      <c r="P2576" s="680">
        <f t="shared" ca="1" si="176"/>
        <v>0</v>
      </c>
      <c r="Q2576" s="680">
        <f t="shared" ca="1" si="176"/>
        <v>0</v>
      </c>
      <c r="R2576" s="680">
        <f t="shared" ca="1" si="176"/>
        <v>0</v>
      </c>
      <c r="S2576" t="str">
        <f t="shared" si="173"/>
        <v>ASRCMS202202</v>
      </c>
      <c r="T2576" s="957">
        <f t="shared" si="174"/>
        <v>45230</v>
      </c>
      <c r="U2576" t="str">
        <f t="shared" si="175"/>
        <v>Unaudited</v>
      </c>
    </row>
    <row r="2577" spans="1:21" x14ac:dyDescent="0.25">
      <c r="A2577" t="s">
        <v>438</v>
      </c>
      <c r="B2577" t="s">
        <v>1380</v>
      </c>
      <c r="C2577" t="s">
        <v>1381</v>
      </c>
      <c r="D2577" s="15">
        <v>1900</v>
      </c>
      <c r="E2577" s="121">
        <v>1</v>
      </c>
      <c r="F2577" t="s">
        <v>439</v>
      </c>
      <c r="G2577" s="121">
        <v>91</v>
      </c>
      <c r="H2577" t="s">
        <v>391</v>
      </c>
      <c r="I2577" t="s">
        <v>490</v>
      </c>
      <c r="J2577" t="s">
        <v>26</v>
      </c>
      <c r="K2577" t="s">
        <v>26</v>
      </c>
      <c r="L2577" s="755" t="s">
        <v>205</v>
      </c>
      <c r="M2577" t="s">
        <v>26</v>
      </c>
      <c r="N2577" s="680">
        <f t="shared" ca="1" si="176"/>
        <v>0</v>
      </c>
      <c r="O2577" s="680">
        <f t="shared" ca="1" si="176"/>
        <v>0</v>
      </c>
      <c r="P2577" s="680">
        <f t="shared" ca="1" si="176"/>
        <v>0</v>
      </c>
      <c r="Q2577" s="680">
        <f t="shared" ca="1" si="176"/>
        <v>0</v>
      </c>
      <c r="R2577" s="680">
        <f t="shared" ca="1" si="176"/>
        <v>0</v>
      </c>
      <c r="S2577" t="str">
        <f t="shared" si="173"/>
        <v>ASRCMS202202</v>
      </c>
      <c r="T2577" s="957">
        <f t="shared" si="174"/>
        <v>45230</v>
      </c>
      <c r="U2577" t="str">
        <f t="shared" si="175"/>
        <v>Unaudited</v>
      </c>
    </row>
    <row r="2578" spans="1:21" x14ac:dyDescent="0.25">
      <c r="A2578" t="s">
        <v>438</v>
      </c>
      <c r="B2578" t="s">
        <v>1380</v>
      </c>
      <c r="C2578" t="s">
        <v>1381</v>
      </c>
      <c r="D2578" s="15">
        <v>1900</v>
      </c>
      <c r="E2578" s="121">
        <v>1</v>
      </c>
      <c r="F2578" t="s">
        <v>440</v>
      </c>
      <c r="G2578" s="121">
        <v>182</v>
      </c>
      <c r="H2578" t="s">
        <v>391</v>
      </c>
      <c r="I2578" t="s">
        <v>433</v>
      </c>
      <c r="J2578" t="s">
        <v>433</v>
      </c>
      <c r="K2578" t="s">
        <v>433</v>
      </c>
      <c r="M2578" t="s">
        <v>433</v>
      </c>
      <c r="N2578" s="680">
        <f t="shared" ca="1" si="176"/>
        <v>0</v>
      </c>
      <c r="O2578" s="680">
        <f t="shared" ca="1" si="176"/>
        <v>0</v>
      </c>
      <c r="P2578" s="680">
        <f t="shared" ca="1" si="176"/>
        <v>0</v>
      </c>
      <c r="Q2578" s="680">
        <f t="shared" ca="1" si="176"/>
        <v>0</v>
      </c>
      <c r="R2578" s="680">
        <f t="shared" ca="1" si="176"/>
        <v>0</v>
      </c>
      <c r="S2578" t="str">
        <f t="shared" si="173"/>
        <v>ASRCMS202202</v>
      </c>
      <c r="T2578" s="957">
        <f t="shared" si="174"/>
        <v>45230</v>
      </c>
      <c r="U2578" t="str">
        <f t="shared" si="175"/>
        <v>Unaudited</v>
      </c>
    </row>
    <row r="2579" spans="1:21" x14ac:dyDescent="0.25">
      <c r="A2579" t="s">
        <v>438</v>
      </c>
      <c r="B2579" t="s">
        <v>1380</v>
      </c>
      <c r="C2579" t="s">
        <v>1381</v>
      </c>
      <c r="D2579" s="15">
        <v>1900</v>
      </c>
      <c r="E2579" s="121">
        <v>1</v>
      </c>
      <c r="F2579" t="s">
        <v>440</v>
      </c>
      <c r="G2579" s="121">
        <v>182</v>
      </c>
      <c r="H2579" t="s">
        <v>391</v>
      </c>
      <c r="I2579" t="s">
        <v>488</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ASRCMS202202</v>
      </c>
      <c r="T2579" s="957">
        <f t="shared" si="174"/>
        <v>45230</v>
      </c>
      <c r="U2579" t="str">
        <f t="shared" si="175"/>
        <v>Unaudited</v>
      </c>
    </row>
    <row r="2580" spans="1:21" x14ac:dyDescent="0.25">
      <c r="A2580" t="s">
        <v>438</v>
      </c>
      <c r="B2580" t="s">
        <v>1380</v>
      </c>
      <c r="C2580" t="s">
        <v>1381</v>
      </c>
      <c r="D2580" s="15">
        <v>1900</v>
      </c>
      <c r="E2580" s="121">
        <v>1</v>
      </c>
      <c r="F2580" t="s">
        <v>440</v>
      </c>
      <c r="G2580" s="121">
        <v>182</v>
      </c>
      <c r="H2580" t="s">
        <v>391</v>
      </c>
      <c r="I2580" t="s">
        <v>488</v>
      </c>
      <c r="J2580" t="s">
        <v>12</v>
      </c>
      <c r="K2580" t="s">
        <v>223</v>
      </c>
      <c r="L2580" s="755">
        <v>1.2</v>
      </c>
      <c r="M2580" t="s">
        <v>223</v>
      </c>
      <c r="N2580" s="680">
        <f t="shared" ca="1" si="176"/>
        <v>0</v>
      </c>
      <c r="O2580" s="680">
        <f t="shared" ca="1" si="176"/>
        <v>0</v>
      </c>
      <c r="P2580" s="680">
        <f t="shared" ca="1" si="176"/>
        <v>0</v>
      </c>
      <c r="Q2580" s="680">
        <f t="shared" ca="1" si="176"/>
        <v>0</v>
      </c>
      <c r="R2580" s="680">
        <f t="shared" ca="1" si="176"/>
        <v>0</v>
      </c>
      <c r="S2580" t="str">
        <f t="shared" si="173"/>
        <v>ASRCMS202202</v>
      </c>
      <c r="T2580" s="957">
        <f t="shared" si="174"/>
        <v>45230</v>
      </c>
      <c r="U2580" t="str">
        <f t="shared" si="175"/>
        <v>Unaudited</v>
      </c>
    </row>
    <row r="2581" spans="1:21" x14ac:dyDescent="0.25">
      <c r="A2581" t="s">
        <v>438</v>
      </c>
      <c r="B2581" t="s">
        <v>1380</v>
      </c>
      <c r="C2581" t="s">
        <v>1381</v>
      </c>
      <c r="D2581" s="15">
        <v>1900</v>
      </c>
      <c r="E2581" s="121">
        <v>1</v>
      </c>
      <c r="F2581" t="s">
        <v>440</v>
      </c>
      <c r="G2581" s="121">
        <v>182</v>
      </c>
      <c r="H2581" t="s">
        <v>391</v>
      </c>
      <c r="I2581" t="s">
        <v>488</v>
      </c>
      <c r="J2581" t="s">
        <v>12</v>
      </c>
      <c r="K2581" t="s">
        <v>1318</v>
      </c>
      <c r="L2581" s="755" t="s">
        <v>1314</v>
      </c>
      <c r="M2581" t="s">
        <v>1318</v>
      </c>
      <c r="N2581" s="680">
        <f t="shared" ca="1" si="176"/>
        <v>0</v>
      </c>
      <c r="O2581" s="680">
        <f t="shared" ca="1" si="176"/>
        <v>0</v>
      </c>
      <c r="P2581" s="680">
        <f t="shared" ca="1" si="176"/>
        <v>0</v>
      </c>
      <c r="Q2581" s="680">
        <f t="shared" ca="1" si="176"/>
        <v>0</v>
      </c>
      <c r="R2581" s="680">
        <f t="shared" ca="1" si="176"/>
        <v>0</v>
      </c>
      <c r="S2581" t="str">
        <f t="shared" si="173"/>
        <v>ASRCMS202202</v>
      </c>
      <c r="T2581" s="957">
        <f t="shared" si="174"/>
        <v>45230</v>
      </c>
      <c r="U2581" t="str">
        <f t="shared" si="175"/>
        <v>Unaudited</v>
      </c>
    </row>
    <row r="2582" spans="1:21" x14ac:dyDescent="0.25">
      <c r="A2582" t="s">
        <v>438</v>
      </c>
      <c r="B2582" t="s">
        <v>1380</v>
      </c>
      <c r="C2582" t="s">
        <v>1381</v>
      </c>
      <c r="D2582" s="15">
        <v>1900</v>
      </c>
      <c r="E2582" s="121">
        <v>1</v>
      </c>
      <c r="F2582" t="s">
        <v>440</v>
      </c>
      <c r="G2582" s="121">
        <v>182</v>
      </c>
      <c r="H2582" t="s">
        <v>391</v>
      </c>
      <c r="I2582" t="s">
        <v>488</v>
      </c>
      <c r="J2582" t="s">
        <v>12</v>
      </c>
      <c r="K2582" t="s">
        <v>1320</v>
      </c>
      <c r="L2582" s="755" t="s">
        <v>1319</v>
      </c>
      <c r="M2582" t="s">
        <v>1320</v>
      </c>
      <c r="N2582" s="680">
        <f t="shared" ca="1" si="176"/>
        <v>0</v>
      </c>
      <c r="O2582" s="680">
        <f t="shared" ca="1" si="176"/>
        <v>0</v>
      </c>
      <c r="P2582" s="680">
        <f t="shared" ca="1" si="176"/>
        <v>0</v>
      </c>
      <c r="Q2582" s="680">
        <f t="shared" ca="1" si="176"/>
        <v>0</v>
      </c>
      <c r="R2582" s="680">
        <f t="shared" ca="1" si="176"/>
        <v>0</v>
      </c>
      <c r="S2582" t="str">
        <f t="shared" si="173"/>
        <v>ASRCMS202202</v>
      </c>
      <c r="T2582" s="957">
        <f t="shared" si="174"/>
        <v>45230</v>
      </c>
      <c r="U2582" t="str">
        <f t="shared" si="175"/>
        <v>Unaudited</v>
      </c>
    </row>
    <row r="2583" spans="1:21" x14ac:dyDescent="0.25">
      <c r="A2583" t="s">
        <v>438</v>
      </c>
      <c r="B2583" t="s">
        <v>1380</v>
      </c>
      <c r="C2583" t="s">
        <v>1381</v>
      </c>
      <c r="D2583" s="15">
        <v>1900</v>
      </c>
      <c r="E2583" s="121">
        <v>1</v>
      </c>
      <c r="F2583" t="s">
        <v>440</v>
      </c>
      <c r="G2583" s="121">
        <v>182</v>
      </c>
      <c r="H2583" t="s">
        <v>391</v>
      </c>
      <c r="I2583" t="s">
        <v>488</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ASRCMS202202</v>
      </c>
      <c r="T2583" s="957">
        <f t="shared" si="174"/>
        <v>45230</v>
      </c>
      <c r="U2583" t="str">
        <f t="shared" si="175"/>
        <v>Unaudited</v>
      </c>
    </row>
    <row r="2584" spans="1:21" x14ac:dyDescent="0.25">
      <c r="A2584" t="s">
        <v>438</v>
      </c>
      <c r="B2584" t="s">
        <v>1380</v>
      </c>
      <c r="C2584" t="s">
        <v>1381</v>
      </c>
      <c r="D2584" s="15">
        <v>1900</v>
      </c>
      <c r="E2584" s="121">
        <v>1</v>
      </c>
      <c r="F2584" t="s">
        <v>440</v>
      </c>
      <c r="G2584" s="121">
        <v>182</v>
      </c>
      <c r="H2584" t="s">
        <v>391</v>
      </c>
      <c r="I2584" t="s">
        <v>489</v>
      </c>
      <c r="J2584" t="s">
        <v>434</v>
      </c>
      <c r="K2584" t="s">
        <v>791</v>
      </c>
      <c r="L2584" s="755">
        <v>2.1</v>
      </c>
      <c r="M2584" t="s">
        <v>726</v>
      </c>
      <c r="N2584" s="680">
        <f t="shared" ca="1" si="176"/>
        <v>0</v>
      </c>
      <c r="O2584" s="680">
        <f t="shared" ca="1" si="176"/>
        <v>0</v>
      </c>
      <c r="P2584" s="680">
        <f t="shared" ca="1" si="176"/>
        <v>0</v>
      </c>
      <c r="Q2584" s="680">
        <f t="shared" ca="1" si="176"/>
        <v>0</v>
      </c>
      <c r="R2584" s="680">
        <f t="shared" ca="1" si="176"/>
        <v>0</v>
      </c>
      <c r="S2584" t="str">
        <f t="shared" si="173"/>
        <v>ASRCMS202202</v>
      </c>
      <c r="T2584" s="957">
        <f t="shared" si="174"/>
        <v>45230</v>
      </c>
      <c r="U2584" t="str">
        <f t="shared" si="175"/>
        <v>Unaudited</v>
      </c>
    </row>
    <row r="2585" spans="1:21" x14ac:dyDescent="0.25">
      <c r="A2585" t="s">
        <v>438</v>
      </c>
      <c r="B2585" t="s">
        <v>1380</v>
      </c>
      <c r="C2585" t="s">
        <v>1381</v>
      </c>
      <c r="D2585" s="15">
        <v>1900</v>
      </c>
      <c r="E2585" s="121">
        <v>1</v>
      </c>
      <c r="F2585" t="s">
        <v>440</v>
      </c>
      <c r="G2585" s="121">
        <v>182</v>
      </c>
      <c r="H2585" t="s">
        <v>391</v>
      </c>
      <c r="I2585" t="s">
        <v>489</v>
      </c>
      <c r="J2585" t="s">
        <v>434</v>
      </c>
      <c r="K2585" t="s">
        <v>791</v>
      </c>
      <c r="L2585" s="755">
        <v>2.2000000000000002</v>
      </c>
      <c r="M2585" t="s">
        <v>727</v>
      </c>
      <c r="N2585" s="680">
        <f t="shared" ca="1" si="176"/>
        <v>0</v>
      </c>
      <c r="O2585" s="680">
        <f t="shared" ca="1" si="176"/>
        <v>0</v>
      </c>
      <c r="P2585" s="680">
        <f t="shared" ca="1" si="176"/>
        <v>0</v>
      </c>
      <c r="Q2585" s="680">
        <f t="shared" ca="1" si="176"/>
        <v>0</v>
      </c>
      <c r="R2585" s="680">
        <f t="shared" ca="1" si="176"/>
        <v>0</v>
      </c>
      <c r="S2585" t="str">
        <f t="shared" si="173"/>
        <v>ASRCMS202202</v>
      </c>
      <c r="T2585" s="957">
        <f t="shared" si="174"/>
        <v>45230</v>
      </c>
      <c r="U2585" t="str">
        <f t="shared" si="175"/>
        <v>Unaudited</v>
      </c>
    </row>
    <row r="2586" spans="1:21" x14ac:dyDescent="0.25">
      <c r="A2586" t="s">
        <v>438</v>
      </c>
      <c r="B2586" t="s">
        <v>1380</v>
      </c>
      <c r="C2586" t="s">
        <v>1381</v>
      </c>
      <c r="D2586" s="15">
        <v>1900</v>
      </c>
      <c r="E2586" s="121">
        <v>1</v>
      </c>
      <c r="F2586" t="s">
        <v>440</v>
      </c>
      <c r="G2586" s="121">
        <v>182</v>
      </c>
      <c r="H2586" t="s">
        <v>391</v>
      </c>
      <c r="I2586" t="s">
        <v>489</v>
      </c>
      <c r="J2586" t="s">
        <v>434</v>
      </c>
      <c r="K2586" t="s">
        <v>791</v>
      </c>
      <c r="L2586" s="755">
        <v>2.2999999999999998</v>
      </c>
      <c r="M2586" t="s">
        <v>728</v>
      </c>
      <c r="N2586" s="680">
        <f t="shared" ca="1" si="176"/>
        <v>0</v>
      </c>
      <c r="O2586" s="680">
        <f t="shared" ca="1" si="176"/>
        <v>0</v>
      </c>
      <c r="P2586" s="680">
        <f t="shared" ca="1" si="176"/>
        <v>0</v>
      </c>
      <c r="Q2586" s="680">
        <f t="shared" ca="1" si="176"/>
        <v>0</v>
      </c>
      <c r="R2586" s="680">
        <f t="shared" ca="1" si="176"/>
        <v>0</v>
      </c>
      <c r="S2586" t="str">
        <f t="shared" si="173"/>
        <v>ASRCMS202202</v>
      </c>
      <c r="T2586" s="957">
        <f t="shared" si="174"/>
        <v>45230</v>
      </c>
      <c r="U2586" t="str">
        <f t="shared" si="175"/>
        <v>Unaudited</v>
      </c>
    </row>
    <row r="2587" spans="1:21" x14ac:dyDescent="0.25">
      <c r="A2587" t="s">
        <v>438</v>
      </c>
      <c r="B2587" t="s">
        <v>1380</v>
      </c>
      <c r="C2587" t="s">
        <v>1381</v>
      </c>
      <c r="D2587" s="15">
        <v>1900</v>
      </c>
      <c r="E2587" s="121">
        <v>1</v>
      </c>
      <c r="F2587" t="s">
        <v>440</v>
      </c>
      <c r="G2587" s="121">
        <v>182</v>
      </c>
      <c r="H2587" t="s">
        <v>391</v>
      </c>
      <c r="I2587" t="s">
        <v>489</v>
      </c>
      <c r="J2587" t="s">
        <v>434</v>
      </c>
      <c r="K2587" t="s">
        <v>791</v>
      </c>
      <c r="L2587" s="755">
        <v>2.4</v>
      </c>
      <c r="M2587" t="s">
        <v>729</v>
      </c>
      <c r="N2587" s="680">
        <f t="shared" ca="1" si="176"/>
        <v>0</v>
      </c>
      <c r="O2587" s="680">
        <f t="shared" ca="1" si="176"/>
        <v>0</v>
      </c>
      <c r="P2587" s="680">
        <f t="shared" ca="1" si="176"/>
        <v>0</v>
      </c>
      <c r="Q2587" s="680">
        <f t="shared" ca="1" si="176"/>
        <v>0</v>
      </c>
      <c r="R2587" s="680">
        <f t="shared" ca="1" si="176"/>
        <v>0</v>
      </c>
      <c r="S2587" t="str">
        <f t="shared" si="173"/>
        <v>ASRCMS202202</v>
      </c>
      <c r="T2587" s="957">
        <f t="shared" si="174"/>
        <v>45230</v>
      </c>
      <c r="U2587" t="str">
        <f t="shared" si="175"/>
        <v>Unaudited</v>
      </c>
    </row>
    <row r="2588" spans="1:21" x14ac:dyDescent="0.25">
      <c r="A2588" t="s">
        <v>438</v>
      </c>
      <c r="B2588" t="s">
        <v>1380</v>
      </c>
      <c r="C2588" t="s">
        <v>1381</v>
      </c>
      <c r="D2588" s="15">
        <v>1900</v>
      </c>
      <c r="E2588" s="121">
        <v>1</v>
      </c>
      <c r="F2588" t="s">
        <v>440</v>
      </c>
      <c r="G2588" s="121">
        <v>182</v>
      </c>
      <c r="H2588" t="s">
        <v>391</v>
      </c>
      <c r="I2588" t="s">
        <v>489</v>
      </c>
      <c r="J2588" t="s">
        <v>434</v>
      </c>
      <c r="K2588" t="s">
        <v>791</v>
      </c>
      <c r="L2588" s="755">
        <v>2.5</v>
      </c>
      <c r="M2588" t="s">
        <v>771</v>
      </c>
      <c r="N2588" s="680">
        <f t="shared" ca="1" si="176"/>
        <v>0</v>
      </c>
      <c r="O2588" s="680">
        <f t="shared" ca="1" si="176"/>
        <v>0</v>
      </c>
      <c r="P2588" s="680">
        <f t="shared" ca="1" si="176"/>
        <v>0</v>
      </c>
      <c r="Q2588" s="680">
        <f t="shared" ca="1" si="176"/>
        <v>0</v>
      </c>
      <c r="R2588" s="680">
        <f t="shared" ca="1" si="176"/>
        <v>0</v>
      </c>
      <c r="S2588" t="str">
        <f t="shared" si="173"/>
        <v>ASRCMS202202</v>
      </c>
      <c r="T2588" s="957">
        <f t="shared" si="174"/>
        <v>45230</v>
      </c>
      <c r="U2588" t="str">
        <f t="shared" si="175"/>
        <v>Unaudited</v>
      </c>
    </row>
    <row r="2589" spans="1:21" x14ac:dyDescent="0.25">
      <c r="A2589" t="s">
        <v>438</v>
      </c>
      <c r="B2589" t="s">
        <v>1380</v>
      </c>
      <c r="C2589" t="s">
        <v>1381</v>
      </c>
      <c r="D2589" s="15">
        <v>1900</v>
      </c>
      <c r="E2589" s="121">
        <v>1</v>
      </c>
      <c r="F2589" t="s">
        <v>440</v>
      </c>
      <c r="G2589" s="121">
        <v>182</v>
      </c>
      <c r="H2589" t="s">
        <v>391</v>
      </c>
      <c r="I2589" t="s">
        <v>489</v>
      </c>
      <c r="J2589" t="s">
        <v>434</v>
      </c>
      <c r="K2589" t="s">
        <v>791</v>
      </c>
      <c r="L2589" s="755">
        <v>2.6</v>
      </c>
      <c r="M2589" t="s">
        <v>187</v>
      </c>
      <c r="N2589" s="680">
        <f t="shared" ca="1" si="176"/>
        <v>0</v>
      </c>
      <c r="O2589" s="680">
        <f t="shared" ca="1" si="176"/>
        <v>0</v>
      </c>
      <c r="P2589" s="680">
        <f t="shared" ca="1" si="176"/>
        <v>0</v>
      </c>
      <c r="Q2589" s="680">
        <f t="shared" ca="1" si="176"/>
        <v>0</v>
      </c>
      <c r="R2589" s="680">
        <f t="shared" ca="1" si="176"/>
        <v>0</v>
      </c>
      <c r="S2589" t="str">
        <f t="shared" si="173"/>
        <v>ASRCMS202202</v>
      </c>
      <c r="T2589" s="957">
        <f t="shared" si="174"/>
        <v>45230</v>
      </c>
      <c r="U2589" t="str">
        <f t="shared" si="175"/>
        <v>Unaudited</v>
      </c>
    </row>
    <row r="2590" spans="1:21" x14ac:dyDescent="0.25">
      <c r="A2590" t="s">
        <v>438</v>
      </c>
      <c r="B2590" t="s">
        <v>1380</v>
      </c>
      <c r="C2590" t="s">
        <v>1381</v>
      </c>
      <c r="D2590" s="15">
        <v>1900</v>
      </c>
      <c r="E2590" s="121">
        <v>1</v>
      </c>
      <c r="F2590" t="s">
        <v>440</v>
      </c>
      <c r="G2590" s="121">
        <v>182</v>
      </c>
      <c r="H2590" t="s">
        <v>391</v>
      </c>
      <c r="I2590" t="s">
        <v>489</v>
      </c>
      <c r="J2590" t="s">
        <v>434</v>
      </c>
      <c r="K2590" t="s">
        <v>791</v>
      </c>
      <c r="L2590" s="755">
        <v>2.7</v>
      </c>
      <c r="M2590" t="s">
        <v>792</v>
      </c>
      <c r="N2590" s="680">
        <f t="shared" ca="1" si="176"/>
        <v>0</v>
      </c>
      <c r="O2590" s="680">
        <f t="shared" ca="1" si="176"/>
        <v>0</v>
      </c>
      <c r="P2590" s="680">
        <f t="shared" ca="1" si="176"/>
        <v>0</v>
      </c>
      <c r="Q2590" s="680">
        <f t="shared" ca="1" si="176"/>
        <v>0</v>
      </c>
      <c r="R2590" s="680">
        <f t="shared" ca="1" si="176"/>
        <v>0</v>
      </c>
      <c r="S2590" t="str">
        <f t="shared" si="173"/>
        <v>ASRCMS202202</v>
      </c>
      <c r="T2590" s="957">
        <f t="shared" si="174"/>
        <v>45230</v>
      </c>
      <c r="U2590" t="str">
        <f t="shared" si="175"/>
        <v>Unaudited</v>
      </c>
    </row>
    <row r="2591" spans="1:21" x14ac:dyDescent="0.25">
      <c r="A2591" t="s">
        <v>438</v>
      </c>
      <c r="B2591" t="s">
        <v>1380</v>
      </c>
      <c r="C2591" t="s">
        <v>1381</v>
      </c>
      <c r="D2591" s="15">
        <v>1900</v>
      </c>
      <c r="E2591" s="121">
        <v>1</v>
      </c>
      <c r="F2591" t="s">
        <v>440</v>
      </c>
      <c r="G2591" s="121">
        <v>182</v>
      </c>
      <c r="H2591" t="s">
        <v>391</v>
      </c>
      <c r="I2591" t="s">
        <v>489</v>
      </c>
      <c r="J2591" t="s">
        <v>434</v>
      </c>
      <c r="K2591" t="s">
        <v>791</v>
      </c>
      <c r="L2591" s="755">
        <v>2.8</v>
      </c>
      <c r="M2591" t="s">
        <v>793</v>
      </c>
      <c r="N2591" s="680">
        <f t="shared" ca="1" si="176"/>
        <v>0</v>
      </c>
      <c r="O2591" s="680">
        <f t="shared" ca="1" si="176"/>
        <v>0</v>
      </c>
      <c r="P2591" s="680">
        <f t="shared" ca="1" si="176"/>
        <v>0</v>
      </c>
      <c r="Q2591" s="680">
        <f t="shared" ca="1" si="176"/>
        <v>0</v>
      </c>
      <c r="R2591" s="680">
        <f t="shared" ca="1" si="176"/>
        <v>0</v>
      </c>
      <c r="S2591" t="str">
        <f t="shared" si="173"/>
        <v>ASRCMS202202</v>
      </c>
      <c r="T2591" s="957">
        <f t="shared" si="174"/>
        <v>45230</v>
      </c>
      <c r="U2591" t="str">
        <f t="shared" si="175"/>
        <v>Unaudited</v>
      </c>
    </row>
    <row r="2592" spans="1:21" x14ac:dyDescent="0.25">
      <c r="A2592" t="s">
        <v>438</v>
      </c>
      <c r="B2592" t="s">
        <v>1380</v>
      </c>
      <c r="C2592" t="s">
        <v>1381</v>
      </c>
      <c r="D2592" s="15">
        <v>1900</v>
      </c>
      <c r="E2592" s="121">
        <v>1</v>
      </c>
      <c r="F2592" t="s">
        <v>440</v>
      </c>
      <c r="G2592" s="121">
        <v>182</v>
      </c>
      <c r="H2592" t="s">
        <v>391</v>
      </c>
      <c r="I2592" t="s">
        <v>489</v>
      </c>
      <c r="J2592" t="s">
        <v>434</v>
      </c>
      <c r="K2592" t="s">
        <v>791</v>
      </c>
      <c r="L2592" s="755">
        <v>2.9</v>
      </c>
      <c r="M2592" t="s">
        <v>774</v>
      </c>
      <c r="N2592" s="680">
        <f t="shared" ca="1" si="176"/>
        <v>0</v>
      </c>
      <c r="O2592" s="680">
        <f t="shared" ca="1" si="176"/>
        <v>0</v>
      </c>
      <c r="P2592" s="680">
        <f t="shared" ca="1" si="176"/>
        <v>0</v>
      </c>
      <c r="Q2592" s="680">
        <f t="shared" ca="1" si="176"/>
        <v>0</v>
      </c>
      <c r="R2592" s="680">
        <f t="shared" ca="1" si="176"/>
        <v>0</v>
      </c>
      <c r="S2592" t="str">
        <f t="shared" si="173"/>
        <v>ASRCMS202202</v>
      </c>
      <c r="T2592" s="957">
        <f t="shared" si="174"/>
        <v>45230</v>
      </c>
      <c r="U2592" t="str">
        <f t="shared" si="175"/>
        <v>Unaudited</v>
      </c>
    </row>
    <row r="2593" spans="1:21" x14ac:dyDescent="0.25">
      <c r="A2593" t="s">
        <v>438</v>
      </c>
      <c r="B2593" t="s">
        <v>1380</v>
      </c>
      <c r="C2593" t="s">
        <v>1381</v>
      </c>
      <c r="D2593" s="15">
        <v>1900</v>
      </c>
      <c r="E2593" s="121">
        <v>1</v>
      </c>
      <c r="F2593" t="s">
        <v>440</v>
      </c>
      <c r="G2593" s="121">
        <v>182</v>
      </c>
      <c r="H2593" t="s">
        <v>391</v>
      </c>
      <c r="I2593" t="s">
        <v>489</v>
      </c>
      <c r="J2593" t="s">
        <v>434</v>
      </c>
      <c r="K2593" t="s">
        <v>224</v>
      </c>
      <c r="L2593" s="755">
        <v>2.11</v>
      </c>
      <c r="M2593" t="s">
        <v>229</v>
      </c>
      <c r="N2593" s="680">
        <f t="shared" ca="1" si="176"/>
        <v>0</v>
      </c>
      <c r="O2593" s="680">
        <f t="shared" ca="1" si="176"/>
        <v>0</v>
      </c>
      <c r="P2593" s="680">
        <f t="shared" ca="1" si="176"/>
        <v>0</v>
      </c>
      <c r="Q2593" s="680">
        <f t="shared" ca="1" si="176"/>
        <v>0</v>
      </c>
      <c r="R2593" s="680">
        <f t="shared" ca="1" si="176"/>
        <v>0</v>
      </c>
      <c r="S2593" t="str">
        <f t="shared" si="173"/>
        <v>ASRCMS202202</v>
      </c>
      <c r="T2593" s="957">
        <f t="shared" si="174"/>
        <v>45230</v>
      </c>
      <c r="U2593" t="str">
        <f t="shared" si="175"/>
        <v>Unaudited</v>
      </c>
    </row>
    <row r="2594" spans="1:21" x14ac:dyDescent="0.25">
      <c r="A2594" t="s">
        <v>438</v>
      </c>
      <c r="B2594" t="s">
        <v>1380</v>
      </c>
      <c r="C2594" t="s">
        <v>1381</v>
      </c>
      <c r="D2594" s="15">
        <v>1900</v>
      </c>
      <c r="E2594" s="121">
        <v>1</v>
      </c>
      <c r="F2594" t="s">
        <v>440</v>
      </c>
      <c r="G2594" s="121">
        <v>182</v>
      </c>
      <c r="H2594" t="s">
        <v>391</v>
      </c>
      <c r="I2594" t="s">
        <v>489</v>
      </c>
      <c r="J2594" t="s">
        <v>434</v>
      </c>
      <c r="K2594" t="s">
        <v>224</v>
      </c>
      <c r="L2594" s="755">
        <v>2.12</v>
      </c>
      <c r="M2594" t="s">
        <v>555</v>
      </c>
      <c r="N2594" s="680">
        <f t="shared" ca="1" si="176"/>
        <v>0</v>
      </c>
      <c r="O2594" s="680">
        <f t="shared" ca="1" si="176"/>
        <v>0</v>
      </c>
      <c r="P2594" s="680">
        <f t="shared" ca="1" si="176"/>
        <v>0</v>
      </c>
      <c r="Q2594" s="680">
        <f t="shared" ca="1" si="176"/>
        <v>0</v>
      </c>
      <c r="R2594" s="680">
        <f t="shared" ca="1" si="176"/>
        <v>0</v>
      </c>
      <c r="S2594" t="str">
        <f t="shared" si="173"/>
        <v>ASRCMS202202</v>
      </c>
      <c r="T2594" s="957">
        <f t="shared" si="174"/>
        <v>45230</v>
      </c>
      <c r="U2594" t="str">
        <f t="shared" si="175"/>
        <v>Unaudited</v>
      </c>
    </row>
    <row r="2595" spans="1:21" x14ac:dyDescent="0.25">
      <c r="A2595" t="s">
        <v>438</v>
      </c>
      <c r="B2595" t="s">
        <v>1380</v>
      </c>
      <c r="C2595" t="s">
        <v>1381</v>
      </c>
      <c r="D2595" s="15">
        <v>1900</v>
      </c>
      <c r="E2595" s="121">
        <v>1</v>
      </c>
      <c r="F2595" t="s">
        <v>440</v>
      </c>
      <c r="G2595" s="121">
        <v>182</v>
      </c>
      <c r="H2595" t="s">
        <v>391</v>
      </c>
      <c r="I2595" t="s">
        <v>489</v>
      </c>
      <c r="J2595" t="s">
        <v>434</v>
      </c>
      <c r="K2595" t="s">
        <v>224</v>
      </c>
      <c r="L2595" s="755">
        <v>2.13</v>
      </c>
      <c r="M2595" t="s">
        <v>230</v>
      </c>
      <c r="N2595" s="680">
        <f t="shared" ca="1" si="176"/>
        <v>0</v>
      </c>
      <c r="O2595" s="680">
        <f t="shared" ca="1" si="176"/>
        <v>0</v>
      </c>
      <c r="P2595" s="680">
        <f t="shared" ca="1" si="176"/>
        <v>0</v>
      </c>
      <c r="Q2595" s="680">
        <f t="shared" ca="1" si="176"/>
        <v>0</v>
      </c>
      <c r="R2595" s="680">
        <f t="shared" ca="1" si="176"/>
        <v>0</v>
      </c>
      <c r="S2595" t="str">
        <f t="shared" si="173"/>
        <v>ASRCMS202202</v>
      </c>
      <c r="T2595" s="957">
        <f t="shared" si="174"/>
        <v>45230</v>
      </c>
      <c r="U2595" t="str">
        <f t="shared" si="175"/>
        <v>Unaudited</v>
      </c>
    </row>
    <row r="2596" spans="1:21" x14ac:dyDescent="0.25">
      <c r="A2596" t="s">
        <v>438</v>
      </c>
      <c r="B2596" t="s">
        <v>1380</v>
      </c>
      <c r="C2596" t="s">
        <v>1381</v>
      </c>
      <c r="D2596" s="15">
        <v>1900</v>
      </c>
      <c r="E2596" s="121">
        <v>1</v>
      </c>
      <c r="F2596" t="s">
        <v>440</v>
      </c>
      <c r="G2596" s="121">
        <v>182</v>
      </c>
      <c r="H2596" t="s">
        <v>391</v>
      </c>
      <c r="I2596" t="s">
        <v>489</v>
      </c>
      <c r="J2596" t="s">
        <v>434</v>
      </c>
      <c r="K2596" t="s">
        <v>224</v>
      </c>
      <c r="L2596" s="755">
        <v>2.14</v>
      </c>
      <c r="M2596" t="s">
        <v>559</v>
      </c>
      <c r="N2596" s="680">
        <f t="shared" ca="1" si="176"/>
        <v>0</v>
      </c>
      <c r="O2596" s="680">
        <f t="shared" ca="1" si="176"/>
        <v>0</v>
      </c>
      <c r="P2596" s="680">
        <f t="shared" ca="1" si="176"/>
        <v>0</v>
      </c>
      <c r="Q2596" s="680">
        <f t="shared" ca="1" si="176"/>
        <v>0</v>
      </c>
      <c r="R2596" s="680">
        <f t="shared" ca="1" si="176"/>
        <v>0</v>
      </c>
      <c r="S2596" t="str">
        <f t="shared" si="173"/>
        <v>ASRCMS202202</v>
      </c>
      <c r="T2596" s="957">
        <f t="shared" si="174"/>
        <v>45230</v>
      </c>
      <c r="U2596" t="str">
        <f t="shared" si="175"/>
        <v>Unaudited</v>
      </c>
    </row>
    <row r="2597" spans="1:21" x14ac:dyDescent="0.25">
      <c r="A2597" t="s">
        <v>438</v>
      </c>
      <c r="B2597" t="s">
        <v>1380</v>
      </c>
      <c r="C2597" t="s">
        <v>1381</v>
      </c>
      <c r="D2597" s="15">
        <v>1900</v>
      </c>
      <c r="E2597" s="121">
        <v>1</v>
      </c>
      <c r="F2597" t="s">
        <v>440</v>
      </c>
      <c r="G2597" s="121">
        <v>182</v>
      </c>
      <c r="H2597" t="s">
        <v>391</v>
      </c>
      <c r="I2597" t="s">
        <v>489</v>
      </c>
      <c r="J2597" t="s">
        <v>434</v>
      </c>
      <c r="K2597" t="s">
        <v>224</v>
      </c>
      <c r="L2597" s="755">
        <v>2.15</v>
      </c>
      <c r="M2597" t="s">
        <v>20</v>
      </c>
      <c r="N2597" s="680">
        <f t="shared" ca="1" si="176"/>
        <v>0</v>
      </c>
      <c r="O2597" s="680">
        <f t="shared" ca="1" si="176"/>
        <v>0</v>
      </c>
      <c r="P2597" s="680">
        <f t="shared" ca="1" si="176"/>
        <v>0</v>
      </c>
      <c r="Q2597" s="680">
        <f t="shared" ca="1" si="176"/>
        <v>0</v>
      </c>
      <c r="R2597" s="680">
        <f t="shared" ca="1" si="176"/>
        <v>0</v>
      </c>
      <c r="S2597" t="str">
        <f t="shared" si="173"/>
        <v>ASRCMS202202</v>
      </c>
      <c r="T2597" s="957">
        <f t="shared" si="174"/>
        <v>45230</v>
      </c>
      <c r="U2597" t="str">
        <f t="shared" si="175"/>
        <v>Unaudited</v>
      </c>
    </row>
    <row r="2598" spans="1:21" x14ac:dyDescent="0.25">
      <c r="A2598" t="s">
        <v>438</v>
      </c>
      <c r="B2598" t="s">
        <v>1380</v>
      </c>
      <c r="C2598" t="s">
        <v>1381</v>
      </c>
      <c r="D2598" s="15">
        <v>1900</v>
      </c>
      <c r="E2598" s="121">
        <v>1</v>
      </c>
      <c r="F2598" t="s">
        <v>440</v>
      </c>
      <c r="G2598" s="121">
        <v>182</v>
      </c>
      <c r="H2598" t="s">
        <v>391</v>
      </c>
      <c r="I2598" t="s">
        <v>489</v>
      </c>
      <c r="J2598" t="s">
        <v>434</v>
      </c>
      <c r="K2598" t="s">
        <v>224</v>
      </c>
      <c r="L2598" s="755">
        <v>2.16</v>
      </c>
      <c r="M2598" t="s">
        <v>794</v>
      </c>
      <c r="N2598" s="680">
        <f t="shared" ca="1" si="176"/>
        <v>0</v>
      </c>
      <c r="O2598" s="680">
        <f t="shared" ca="1" si="176"/>
        <v>0</v>
      </c>
      <c r="P2598" s="680">
        <f t="shared" ca="1" si="176"/>
        <v>0</v>
      </c>
      <c r="Q2598" s="680">
        <f t="shared" ca="1" si="176"/>
        <v>0</v>
      </c>
      <c r="R2598" s="680">
        <f t="shared" ca="1" si="176"/>
        <v>0</v>
      </c>
      <c r="S2598" t="str">
        <f t="shared" si="173"/>
        <v>ASRCMS202202</v>
      </c>
      <c r="T2598" s="957">
        <f t="shared" si="174"/>
        <v>45230</v>
      </c>
      <c r="U2598" t="str">
        <f t="shared" si="175"/>
        <v>Unaudited</v>
      </c>
    </row>
    <row r="2599" spans="1:21" x14ac:dyDescent="0.25">
      <c r="A2599" t="s">
        <v>438</v>
      </c>
      <c r="B2599" t="s">
        <v>1380</v>
      </c>
      <c r="C2599" t="s">
        <v>1381</v>
      </c>
      <c r="D2599" s="15">
        <v>1900</v>
      </c>
      <c r="E2599" s="121">
        <v>1</v>
      </c>
      <c r="F2599" t="s">
        <v>440</v>
      </c>
      <c r="G2599" s="121">
        <v>182</v>
      </c>
      <c r="H2599" t="s">
        <v>391</v>
      </c>
      <c r="I2599" t="s">
        <v>489</v>
      </c>
      <c r="J2599" t="s">
        <v>434</v>
      </c>
      <c r="K2599" t="s">
        <v>224</v>
      </c>
      <c r="L2599" s="755">
        <v>2.17</v>
      </c>
      <c r="M2599" t="s">
        <v>1047</v>
      </c>
      <c r="N2599" s="680">
        <f t="shared" ca="1" si="176"/>
        <v>0</v>
      </c>
      <c r="O2599" s="680">
        <f t="shared" ca="1" si="176"/>
        <v>0</v>
      </c>
      <c r="P2599" s="680">
        <f t="shared" ca="1" si="176"/>
        <v>0</v>
      </c>
      <c r="Q2599" s="680">
        <f t="shared" ca="1" si="176"/>
        <v>0</v>
      </c>
      <c r="R2599" s="680">
        <f t="shared" ca="1" si="176"/>
        <v>0</v>
      </c>
      <c r="S2599" t="str">
        <f t="shared" si="173"/>
        <v>ASRCMS202202</v>
      </c>
      <c r="T2599" s="957">
        <f t="shared" si="174"/>
        <v>45230</v>
      </c>
      <c r="U2599" t="str">
        <f t="shared" si="175"/>
        <v>Unaudited</v>
      </c>
    </row>
    <row r="2600" spans="1:21" x14ac:dyDescent="0.25">
      <c r="A2600" t="s">
        <v>438</v>
      </c>
      <c r="B2600" t="s">
        <v>1380</v>
      </c>
      <c r="C2600" t="s">
        <v>1381</v>
      </c>
      <c r="D2600" s="15">
        <v>1900</v>
      </c>
      <c r="E2600" s="121">
        <v>1</v>
      </c>
      <c r="F2600" t="s">
        <v>440</v>
      </c>
      <c r="G2600" s="121">
        <v>182</v>
      </c>
      <c r="H2600" t="s">
        <v>391</v>
      </c>
      <c r="I2600" t="s">
        <v>489</v>
      </c>
      <c r="J2600" t="s">
        <v>434</v>
      </c>
      <c r="K2600" t="s">
        <v>224</v>
      </c>
      <c r="L2600" s="755">
        <v>2.1800000000000002</v>
      </c>
      <c r="M2600" t="s">
        <v>651</v>
      </c>
      <c r="N2600" s="680">
        <f t="shared" ca="1" si="176"/>
        <v>0</v>
      </c>
      <c r="O2600" s="680">
        <f t="shared" ca="1" si="176"/>
        <v>0</v>
      </c>
      <c r="P2600" s="680">
        <f t="shared" ca="1" si="176"/>
        <v>0</v>
      </c>
      <c r="Q2600" s="680">
        <f t="shared" ca="1" si="176"/>
        <v>0</v>
      </c>
      <c r="R2600" s="680">
        <f t="shared" ca="1" si="176"/>
        <v>0</v>
      </c>
      <c r="S2600" t="str">
        <f t="shared" si="173"/>
        <v>ASRCMS202202</v>
      </c>
      <c r="T2600" s="957">
        <f t="shared" si="174"/>
        <v>45230</v>
      </c>
      <c r="U2600" t="str">
        <f t="shared" si="175"/>
        <v>Unaudited</v>
      </c>
    </row>
    <row r="2601" spans="1:21" x14ac:dyDescent="0.25">
      <c r="A2601" t="s">
        <v>438</v>
      </c>
      <c r="B2601" t="s">
        <v>1380</v>
      </c>
      <c r="C2601" t="s">
        <v>1381</v>
      </c>
      <c r="D2601" s="15">
        <v>1900</v>
      </c>
      <c r="E2601" s="121">
        <v>1</v>
      </c>
      <c r="F2601" t="s">
        <v>440</v>
      </c>
      <c r="G2601" s="121">
        <v>182</v>
      </c>
      <c r="H2601" t="s">
        <v>391</v>
      </c>
      <c r="I2601" t="s">
        <v>489</v>
      </c>
      <c r="J2601" t="s">
        <v>434</v>
      </c>
      <c r="K2601" t="s">
        <v>224</v>
      </c>
      <c r="L2601" s="755">
        <v>2.19</v>
      </c>
      <c r="M2601" t="s">
        <v>219</v>
      </c>
      <c r="N2601" s="680">
        <f t="shared" ca="1" si="176"/>
        <v>0</v>
      </c>
      <c r="O2601" s="680">
        <f t="shared" ca="1" si="176"/>
        <v>0</v>
      </c>
      <c r="P2601" s="680">
        <f t="shared" ca="1" si="176"/>
        <v>0</v>
      </c>
      <c r="Q2601" s="680">
        <f t="shared" ca="1" si="176"/>
        <v>0</v>
      </c>
      <c r="R2601" s="680">
        <f t="shared" ca="1" si="176"/>
        <v>0</v>
      </c>
      <c r="S2601" t="str">
        <f t="shared" si="173"/>
        <v>ASRCMS202202</v>
      </c>
      <c r="T2601" s="957">
        <f t="shared" si="174"/>
        <v>45230</v>
      </c>
      <c r="U2601" t="str">
        <f t="shared" si="175"/>
        <v>Unaudited</v>
      </c>
    </row>
    <row r="2602" spans="1:21" x14ac:dyDescent="0.25">
      <c r="A2602" t="s">
        <v>438</v>
      </c>
      <c r="B2602" t="s">
        <v>1380</v>
      </c>
      <c r="C2602" t="s">
        <v>1381</v>
      </c>
      <c r="D2602" s="15">
        <v>1900</v>
      </c>
      <c r="E2602" s="121">
        <v>1</v>
      </c>
      <c r="F2602" t="s">
        <v>440</v>
      </c>
      <c r="G2602" s="121">
        <v>182</v>
      </c>
      <c r="H2602" t="s">
        <v>391</v>
      </c>
      <c r="I2602" t="s">
        <v>489</v>
      </c>
      <c r="J2602" t="s">
        <v>434</v>
      </c>
      <c r="K2602" t="s">
        <v>224</v>
      </c>
      <c r="L2602" s="755" t="s">
        <v>700</v>
      </c>
      <c r="M2602" t="s">
        <v>231</v>
      </c>
      <c r="N2602" s="680">
        <f t="shared" ca="1" si="176"/>
        <v>0</v>
      </c>
      <c r="O2602" s="680">
        <f t="shared" ca="1" si="176"/>
        <v>0</v>
      </c>
      <c r="P2602" s="680">
        <f t="shared" ca="1" si="176"/>
        <v>0</v>
      </c>
      <c r="Q2602" s="680">
        <f t="shared" ca="1" si="176"/>
        <v>0</v>
      </c>
      <c r="R2602" s="680">
        <f t="shared" ca="1" si="176"/>
        <v>0</v>
      </c>
      <c r="S2602" t="str">
        <f t="shared" si="173"/>
        <v>ASRCMS202202</v>
      </c>
      <c r="T2602" s="957">
        <f t="shared" si="174"/>
        <v>45230</v>
      </c>
      <c r="U2602" t="str">
        <f t="shared" si="175"/>
        <v>Unaudited</v>
      </c>
    </row>
    <row r="2603" spans="1:21" x14ac:dyDescent="0.25">
      <c r="A2603" t="s">
        <v>438</v>
      </c>
      <c r="B2603" t="s">
        <v>1380</v>
      </c>
      <c r="C2603" t="s">
        <v>1381</v>
      </c>
      <c r="D2603" s="15">
        <v>1900</v>
      </c>
      <c r="E2603" s="121">
        <v>1</v>
      </c>
      <c r="F2603" t="s">
        <v>440</v>
      </c>
      <c r="G2603" s="121">
        <v>182</v>
      </c>
      <c r="H2603" t="s">
        <v>391</v>
      </c>
      <c r="I2603" t="s">
        <v>489</v>
      </c>
      <c r="J2603" t="s">
        <v>434</v>
      </c>
      <c r="K2603" t="s">
        <v>224</v>
      </c>
      <c r="L2603" s="755">
        <v>2.21</v>
      </c>
      <c r="M2603" t="s">
        <v>467</v>
      </c>
      <c r="N2603" s="680">
        <f t="shared" ca="1" si="176"/>
        <v>0</v>
      </c>
      <c r="O2603" s="680">
        <f t="shared" ca="1" si="176"/>
        <v>0</v>
      </c>
      <c r="P2603" s="680">
        <f t="shared" ca="1" si="176"/>
        <v>0</v>
      </c>
      <c r="Q2603" s="680">
        <f t="shared" ca="1" si="176"/>
        <v>0</v>
      </c>
      <c r="R2603" s="680">
        <f t="shared" ca="1" si="176"/>
        <v>0</v>
      </c>
      <c r="S2603" t="str">
        <f t="shared" si="173"/>
        <v>ASRCMS202202</v>
      </c>
      <c r="T2603" s="957">
        <f t="shared" si="174"/>
        <v>45230</v>
      </c>
      <c r="U2603" t="str">
        <f t="shared" si="175"/>
        <v>Unaudited</v>
      </c>
    </row>
    <row r="2604" spans="1:21" x14ac:dyDescent="0.25">
      <c r="A2604" t="s">
        <v>438</v>
      </c>
      <c r="B2604" t="s">
        <v>1380</v>
      </c>
      <c r="C2604" t="s">
        <v>1381</v>
      </c>
      <c r="D2604" s="15">
        <v>1900</v>
      </c>
      <c r="E2604" s="121">
        <v>1</v>
      </c>
      <c r="F2604" t="s">
        <v>440</v>
      </c>
      <c r="G2604" s="121">
        <v>182</v>
      </c>
      <c r="H2604" t="s">
        <v>391</v>
      </c>
      <c r="I2604" t="s">
        <v>489</v>
      </c>
      <c r="J2604" t="s">
        <v>434</v>
      </c>
      <c r="K2604" t="s">
        <v>6</v>
      </c>
      <c r="L2604" s="755" t="s">
        <v>70</v>
      </c>
      <c r="M2604" t="s">
        <v>189</v>
      </c>
      <c r="N2604" s="680">
        <f t="shared" ca="1" si="176"/>
        <v>0</v>
      </c>
      <c r="O2604" s="680">
        <f t="shared" ca="1" si="176"/>
        <v>0</v>
      </c>
      <c r="P2604" s="680">
        <f t="shared" ca="1" si="176"/>
        <v>0</v>
      </c>
      <c r="Q2604" s="680">
        <f t="shared" ca="1" si="176"/>
        <v>0</v>
      </c>
      <c r="R2604" s="680">
        <f t="shared" ca="1" si="176"/>
        <v>0</v>
      </c>
      <c r="S2604" t="str">
        <f t="shared" si="173"/>
        <v>ASRCMS202202</v>
      </c>
      <c r="T2604" s="957">
        <f t="shared" si="174"/>
        <v>45230</v>
      </c>
      <c r="U2604" t="str">
        <f t="shared" si="175"/>
        <v>Unaudited</v>
      </c>
    </row>
    <row r="2605" spans="1:21" x14ac:dyDescent="0.25">
      <c r="A2605" t="s">
        <v>438</v>
      </c>
      <c r="B2605" t="s">
        <v>1380</v>
      </c>
      <c r="C2605" t="s">
        <v>1381</v>
      </c>
      <c r="D2605" s="15">
        <v>1900</v>
      </c>
      <c r="E2605" s="121">
        <v>1</v>
      </c>
      <c r="F2605" t="s">
        <v>440</v>
      </c>
      <c r="G2605" s="121">
        <v>182</v>
      </c>
      <c r="H2605" t="s">
        <v>391</v>
      </c>
      <c r="I2605" t="s">
        <v>489</v>
      </c>
      <c r="J2605" t="s">
        <v>434</v>
      </c>
      <c r="K2605" t="s">
        <v>6</v>
      </c>
      <c r="L2605" s="755" t="s">
        <v>71</v>
      </c>
      <c r="M2605" t="s">
        <v>232</v>
      </c>
      <c r="N2605" s="680">
        <f t="shared" ca="1" si="176"/>
        <v>0</v>
      </c>
      <c r="O2605" s="680">
        <f t="shared" ca="1" si="176"/>
        <v>0</v>
      </c>
      <c r="P2605" s="680">
        <f t="shared" ca="1" si="176"/>
        <v>0</v>
      </c>
      <c r="Q2605" s="680">
        <f t="shared" ca="1" si="176"/>
        <v>0</v>
      </c>
      <c r="R2605" s="680">
        <f t="shared" ca="1" si="176"/>
        <v>0</v>
      </c>
      <c r="S2605" t="str">
        <f t="shared" si="173"/>
        <v>ASRCMS202202</v>
      </c>
      <c r="T2605" s="957">
        <f t="shared" si="174"/>
        <v>45230</v>
      </c>
      <c r="U2605" t="str">
        <f t="shared" si="175"/>
        <v>Unaudited</v>
      </c>
    </row>
    <row r="2606" spans="1:21" x14ac:dyDescent="0.25">
      <c r="A2606" t="s">
        <v>438</v>
      </c>
      <c r="B2606" t="s">
        <v>1380</v>
      </c>
      <c r="C2606" t="s">
        <v>1381</v>
      </c>
      <c r="D2606" s="15">
        <v>1900</v>
      </c>
      <c r="E2606" s="121">
        <v>1</v>
      </c>
      <c r="F2606" t="s">
        <v>440</v>
      </c>
      <c r="G2606" s="121">
        <v>182</v>
      </c>
      <c r="H2606" t="s">
        <v>391</v>
      </c>
      <c r="I2606" t="s">
        <v>489</v>
      </c>
      <c r="J2606" t="s">
        <v>434</v>
      </c>
      <c r="K2606" t="s">
        <v>6</v>
      </c>
      <c r="L2606" s="755" t="s">
        <v>72</v>
      </c>
      <c r="M2606" t="s">
        <v>165</v>
      </c>
      <c r="N2606" s="680">
        <f t="shared" ca="1" si="176"/>
        <v>0</v>
      </c>
      <c r="O2606" s="680">
        <f t="shared" ca="1" si="176"/>
        <v>0</v>
      </c>
      <c r="P2606" s="680">
        <f t="shared" ca="1" si="176"/>
        <v>0</v>
      </c>
      <c r="Q2606" s="680">
        <f t="shared" ca="1" si="176"/>
        <v>0</v>
      </c>
      <c r="R2606" s="680">
        <f t="shared" ca="1" si="176"/>
        <v>0</v>
      </c>
      <c r="S2606" t="str">
        <f t="shared" si="173"/>
        <v>ASRCMS202202</v>
      </c>
      <c r="T2606" s="957">
        <f t="shared" si="174"/>
        <v>45230</v>
      </c>
      <c r="U2606" t="str">
        <f t="shared" si="175"/>
        <v>Unaudited</v>
      </c>
    </row>
    <row r="2607" spans="1:21" x14ac:dyDescent="0.25">
      <c r="A2607" t="s">
        <v>438</v>
      </c>
      <c r="B2607" t="s">
        <v>1380</v>
      </c>
      <c r="C2607" t="s">
        <v>1381</v>
      </c>
      <c r="D2607" s="15">
        <v>1900</v>
      </c>
      <c r="E2607" s="121">
        <v>1</v>
      </c>
      <c r="F2607" t="s">
        <v>440</v>
      </c>
      <c r="G2607" s="121">
        <v>182</v>
      </c>
      <c r="H2607" t="s">
        <v>391</v>
      </c>
      <c r="I2607" t="s">
        <v>489</v>
      </c>
      <c r="J2607" t="s">
        <v>434</v>
      </c>
      <c r="K2607" t="s">
        <v>6</v>
      </c>
      <c r="L2607" s="755">
        <v>3.4</v>
      </c>
      <c r="M2607" t="s">
        <v>462</v>
      </c>
      <c r="N2607" s="680">
        <f t="shared" ca="1" si="176"/>
        <v>0</v>
      </c>
      <c r="O2607" s="680">
        <f t="shared" ca="1" si="176"/>
        <v>0</v>
      </c>
      <c r="P2607" s="680">
        <f t="shared" ca="1" si="176"/>
        <v>0</v>
      </c>
      <c r="Q2607" s="680">
        <f t="shared" ca="1" si="176"/>
        <v>0</v>
      </c>
      <c r="R2607" s="680">
        <f t="shared" ca="1" si="176"/>
        <v>0</v>
      </c>
      <c r="S2607" t="str">
        <f t="shared" si="173"/>
        <v>ASRCMS202202</v>
      </c>
      <c r="T2607" s="957">
        <f t="shared" si="174"/>
        <v>45230</v>
      </c>
      <c r="U2607" t="str">
        <f t="shared" si="175"/>
        <v>Unaudited</v>
      </c>
    </row>
    <row r="2608" spans="1:21" x14ac:dyDescent="0.25">
      <c r="A2608" t="s">
        <v>438</v>
      </c>
      <c r="B2608" t="s">
        <v>1380</v>
      </c>
      <c r="C2608" t="s">
        <v>1381</v>
      </c>
      <c r="D2608" s="15">
        <v>1900</v>
      </c>
      <c r="E2608" s="121">
        <v>1</v>
      </c>
      <c r="F2608" t="s">
        <v>440</v>
      </c>
      <c r="G2608" s="121">
        <v>182</v>
      </c>
      <c r="H2608" t="s">
        <v>391</v>
      </c>
      <c r="I2608" t="s">
        <v>489</v>
      </c>
      <c r="J2608" t="s">
        <v>434</v>
      </c>
      <c r="K2608" t="s">
        <v>435</v>
      </c>
      <c r="L2608" s="755">
        <v>4.5</v>
      </c>
      <c r="M2608" t="s">
        <v>32</v>
      </c>
      <c r="N2608" s="680">
        <f t="shared" ca="1" si="176"/>
        <v>0</v>
      </c>
      <c r="O2608" s="680">
        <f t="shared" ca="1" si="176"/>
        <v>0</v>
      </c>
      <c r="P2608" s="680">
        <f t="shared" ca="1" si="176"/>
        <v>0</v>
      </c>
      <c r="Q2608" s="680">
        <f t="shared" ca="1" si="176"/>
        <v>0</v>
      </c>
      <c r="R2608" s="680">
        <f t="shared" ca="1" si="176"/>
        <v>0</v>
      </c>
      <c r="S2608" t="str">
        <f t="shared" si="173"/>
        <v>ASRCMS202202</v>
      </c>
      <c r="T2608" s="957">
        <f t="shared" si="174"/>
        <v>45230</v>
      </c>
      <c r="U2608" t="str">
        <f t="shared" si="175"/>
        <v>Unaudited</v>
      </c>
    </row>
    <row r="2609" spans="1:21" x14ac:dyDescent="0.25">
      <c r="A2609" t="s">
        <v>438</v>
      </c>
      <c r="B2609" t="s">
        <v>1380</v>
      </c>
      <c r="C2609" t="s">
        <v>1381</v>
      </c>
      <c r="D2609" s="15">
        <v>1900</v>
      </c>
      <c r="E2609" s="121">
        <v>1</v>
      </c>
      <c r="F2609" t="s">
        <v>440</v>
      </c>
      <c r="G2609" s="121">
        <v>182</v>
      </c>
      <c r="H2609" t="s">
        <v>391</v>
      </c>
      <c r="I2609" t="s">
        <v>489</v>
      </c>
      <c r="J2609" t="s">
        <v>434</v>
      </c>
      <c r="K2609" t="s">
        <v>435</v>
      </c>
      <c r="L2609" s="755" t="s">
        <v>939</v>
      </c>
      <c r="M2609" t="s">
        <v>930</v>
      </c>
      <c r="N2609" s="680">
        <f t="shared" ca="1" si="176"/>
        <v>0</v>
      </c>
      <c r="O2609" s="680">
        <f t="shared" ca="1" si="176"/>
        <v>0</v>
      </c>
      <c r="P2609" s="680">
        <f t="shared" ca="1" si="176"/>
        <v>0</v>
      </c>
      <c r="Q2609" s="680">
        <f t="shared" ca="1" si="176"/>
        <v>0</v>
      </c>
      <c r="R2609" s="680">
        <f t="shared" ca="1" si="176"/>
        <v>0</v>
      </c>
      <c r="S2609" t="str">
        <f t="shared" si="173"/>
        <v>ASRCMS202202</v>
      </c>
      <c r="T2609" s="957">
        <f t="shared" si="174"/>
        <v>45230</v>
      </c>
      <c r="U2609" t="str">
        <f t="shared" si="175"/>
        <v>Unaudited</v>
      </c>
    </row>
    <row r="2610" spans="1:21" x14ac:dyDescent="0.25">
      <c r="A2610" t="s">
        <v>438</v>
      </c>
      <c r="B2610" t="s">
        <v>1380</v>
      </c>
      <c r="C2610" t="s">
        <v>1381</v>
      </c>
      <c r="D2610" s="15">
        <v>1900</v>
      </c>
      <c r="E2610" s="121">
        <v>1</v>
      </c>
      <c r="F2610" t="s">
        <v>440</v>
      </c>
      <c r="G2610" s="121">
        <v>182</v>
      </c>
      <c r="H2610" t="s">
        <v>391</v>
      </c>
      <c r="I2610" t="s">
        <v>489</v>
      </c>
      <c r="J2610" t="s">
        <v>434</v>
      </c>
      <c r="K2610" t="s">
        <v>435</v>
      </c>
      <c r="L2610" s="755" t="s">
        <v>194</v>
      </c>
      <c r="M2610" t="s">
        <v>40</v>
      </c>
      <c r="N2610" s="680">
        <f t="shared" ca="1" si="176"/>
        <v>0</v>
      </c>
      <c r="O2610" s="680">
        <f t="shared" ca="1" si="176"/>
        <v>0</v>
      </c>
      <c r="P2610" s="680">
        <f t="shared" ca="1" si="176"/>
        <v>0</v>
      </c>
      <c r="Q2610" s="680">
        <f t="shared" ca="1" si="176"/>
        <v>0</v>
      </c>
      <c r="R2610" s="680">
        <f t="shared" ca="1" si="176"/>
        <v>0</v>
      </c>
      <c r="S2610" t="str">
        <f t="shared" si="173"/>
        <v>ASRCMS202202</v>
      </c>
      <c r="T2610" s="957">
        <f t="shared" si="174"/>
        <v>45230</v>
      </c>
      <c r="U2610" t="str">
        <f t="shared" si="175"/>
        <v>Unaudited</v>
      </c>
    </row>
    <row r="2611" spans="1:21" x14ac:dyDescent="0.25">
      <c r="A2611" t="s">
        <v>438</v>
      </c>
      <c r="B2611" t="s">
        <v>1380</v>
      </c>
      <c r="C2611" t="s">
        <v>1381</v>
      </c>
      <c r="D2611" s="15">
        <v>1900</v>
      </c>
      <c r="E2611" s="121">
        <v>1</v>
      </c>
      <c r="F2611" t="s">
        <v>440</v>
      </c>
      <c r="G2611" s="121">
        <v>182</v>
      </c>
      <c r="H2611" t="s">
        <v>391</v>
      </c>
      <c r="I2611" t="s">
        <v>489</v>
      </c>
      <c r="J2611" t="s">
        <v>434</v>
      </c>
      <c r="K2611" t="s">
        <v>435</v>
      </c>
      <c r="L2611" s="755" t="s">
        <v>193</v>
      </c>
      <c r="M2611" t="s">
        <v>330</v>
      </c>
      <c r="N2611" s="680">
        <f t="shared" ca="1" si="176"/>
        <v>0</v>
      </c>
      <c r="O2611" s="680">
        <f t="shared" ca="1" si="176"/>
        <v>0</v>
      </c>
      <c r="P2611" s="680">
        <f t="shared" ca="1" si="176"/>
        <v>0</v>
      </c>
      <c r="Q2611" s="680">
        <f t="shared" ca="1" si="176"/>
        <v>0</v>
      </c>
      <c r="R2611" s="680">
        <f t="shared" ca="1" si="176"/>
        <v>0</v>
      </c>
      <c r="S2611" t="str">
        <f t="shared" si="173"/>
        <v>ASRCMS202202</v>
      </c>
      <c r="T2611" s="957">
        <f t="shared" si="174"/>
        <v>45230</v>
      </c>
      <c r="U2611" t="str">
        <f t="shared" si="175"/>
        <v>Unaudited</v>
      </c>
    </row>
    <row r="2612" spans="1:21" x14ac:dyDescent="0.25">
      <c r="A2612" t="s">
        <v>438</v>
      </c>
      <c r="B2612" t="s">
        <v>1380</v>
      </c>
      <c r="C2612" t="s">
        <v>1381</v>
      </c>
      <c r="D2612" s="15">
        <v>1900</v>
      </c>
      <c r="E2612" s="121">
        <v>1</v>
      </c>
      <c r="F2612" t="s">
        <v>440</v>
      </c>
      <c r="G2612" s="121">
        <v>182</v>
      </c>
      <c r="H2612" t="s">
        <v>391</v>
      </c>
      <c r="I2612" t="s">
        <v>489</v>
      </c>
      <c r="J2612" t="s">
        <v>451</v>
      </c>
      <c r="K2612" t="s">
        <v>436</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ASRCMS202202</v>
      </c>
      <c r="T2612" s="957">
        <f t="shared" si="174"/>
        <v>45230</v>
      </c>
      <c r="U2612" t="str">
        <f t="shared" si="175"/>
        <v>Unaudited</v>
      </c>
    </row>
    <row r="2613" spans="1:21" x14ac:dyDescent="0.25">
      <c r="A2613" t="s">
        <v>438</v>
      </c>
      <c r="B2613" t="s">
        <v>1380</v>
      </c>
      <c r="C2613" t="s">
        <v>1381</v>
      </c>
      <c r="D2613" s="15">
        <v>1900</v>
      </c>
      <c r="E2613" s="121">
        <v>1</v>
      </c>
      <c r="F2613" t="s">
        <v>440</v>
      </c>
      <c r="G2613" s="121">
        <v>182</v>
      </c>
      <c r="H2613" t="s">
        <v>391</v>
      </c>
      <c r="I2613" t="s">
        <v>489</v>
      </c>
      <c r="J2613" t="s">
        <v>451</v>
      </c>
      <c r="K2613" t="s">
        <v>436</v>
      </c>
      <c r="L2613" s="755" t="s">
        <v>80</v>
      </c>
      <c r="M2613" t="s">
        <v>98</v>
      </c>
      <c r="N2613" s="680">
        <f t="shared" ca="1" si="176"/>
        <v>0</v>
      </c>
      <c r="O2613" s="680">
        <f t="shared" ca="1" si="176"/>
        <v>0</v>
      </c>
      <c r="P2613" s="680">
        <f t="shared" ca="1" si="176"/>
        <v>0</v>
      </c>
      <c r="Q2613" s="680">
        <f t="shared" ca="1" si="176"/>
        <v>0</v>
      </c>
      <c r="R2613" s="680">
        <f t="shared" ca="1" si="176"/>
        <v>0</v>
      </c>
      <c r="S2613" t="str">
        <f t="shared" si="173"/>
        <v>ASRCMS202202</v>
      </c>
      <c r="T2613" s="957">
        <f t="shared" si="174"/>
        <v>45230</v>
      </c>
      <c r="U2613" t="str">
        <f t="shared" si="175"/>
        <v>Unaudited</v>
      </c>
    </row>
    <row r="2614" spans="1:21" x14ac:dyDescent="0.25">
      <c r="A2614" t="s">
        <v>438</v>
      </c>
      <c r="B2614" t="s">
        <v>1380</v>
      </c>
      <c r="C2614" t="s">
        <v>1381</v>
      </c>
      <c r="D2614" s="15">
        <v>1900</v>
      </c>
      <c r="E2614" s="121">
        <v>1</v>
      </c>
      <c r="F2614" t="s">
        <v>440</v>
      </c>
      <c r="G2614" s="121">
        <v>182</v>
      </c>
      <c r="H2614" t="s">
        <v>391</v>
      </c>
      <c r="I2614" t="s">
        <v>489</v>
      </c>
      <c r="J2614" t="s">
        <v>451</v>
      </c>
      <c r="K2614" t="s">
        <v>436</v>
      </c>
      <c r="L2614" s="755" t="s">
        <v>81</v>
      </c>
      <c r="M2614" t="s">
        <v>99</v>
      </c>
      <c r="N2614" s="680">
        <f t="shared" ca="1" si="176"/>
        <v>0</v>
      </c>
      <c r="O2614" s="680">
        <f t="shared" ca="1" si="176"/>
        <v>0</v>
      </c>
      <c r="P2614" s="680">
        <f t="shared" ca="1" si="176"/>
        <v>0</v>
      </c>
      <c r="Q2614" s="680">
        <f t="shared" ca="1" si="176"/>
        <v>0</v>
      </c>
      <c r="R2614" s="680">
        <f t="shared" ca="1" si="176"/>
        <v>0</v>
      </c>
      <c r="S2614" t="str">
        <f t="shared" si="173"/>
        <v>ASRCMS202202</v>
      </c>
      <c r="T2614" s="957">
        <f t="shared" si="174"/>
        <v>45230</v>
      </c>
      <c r="U2614" t="str">
        <f t="shared" si="175"/>
        <v>Unaudited</v>
      </c>
    </row>
    <row r="2615" spans="1:21" x14ac:dyDescent="0.25">
      <c r="A2615" t="s">
        <v>438</v>
      </c>
      <c r="B2615" t="s">
        <v>1380</v>
      </c>
      <c r="C2615" t="s">
        <v>1381</v>
      </c>
      <c r="D2615" s="15">
        <v>1900</v>
      </c>
      <c r="E2615" s="121">
        <v>1</v>
      </c>
      <c r="F2615" t="s">
        <v>440</v>
      </c>
      <c r="G2615" s="121">
        <v>182</v>
      </c>
      <c r="H2615" t="s">
        <v>391</v>
      </c>
      <c r="I2615" t="s">
        <v>489</v>
      </c>
      <c r="J2615" t="s">
        <v>451</v>
      </c>
      <c r="K2615" t="s">
        <v>436</v>
      </c>
      <c r="L2615" s="755" t="s">
        <v>82</v>
      </c>
      <c r="M2615" t="s">
        <v>100</v>
      </c>
      <c r="N2615" s="680">
        <f t="shared" ca="1" si="176"/>
        <v>0</v>
      </c>
      <c r="O2615" s="680">
        <f t="shared" ca="1" si="176"/>
        <v>0</v>
      </c>
      <c r="P2615" s="680">
        <f t="shared" ca="1" si="176"/>
        <v>0</v>
      </c>
      <c r="Q2615" s="680">
        <f t="shared" ca="1" si="176"/>
        <v>0</v>
      </c>
      <c r="R2615" s="680">
        <f t="shared" ca="1" si="176"/>
        <v>0</v>
      </c>
      <c r="S2615" t="str">
        <f t="shared" si="173"/>
        <v>ASRCMS202202</v>
      </c>
      <c r="T2615" s="957">
        <f t="shared" si="174"/>
        <v>45230</v>
      </c>
      <c r="U2615" t="str">
        <f t="shared" si="175"/>
        <v>Unaudited</v>
      </c>
    </row>
    <row r="2616" spans="1:21" x14ac:dyDescent="0.25">
      <c r="A2616" t="s">
        <v>438</v>
      </c>
      <c r="B2616" t="s">
        <v>1380</v>
      </c>
      <c r="C2616" t="s">
        <v>1381</v>
      </c>
      <c r="D2616" s="15">
        <v>1900</v>
      </c>
      <c r="E2616" s="121">
        <v>1</v>
      </c>
      <c r="F2616" t="s">
        <v>440</v>
      </c>
      <c r="G2616" s="121">
        <v>182</v>
      </c>
      <c r="H2616" t="s">
        <v>391</v>
      </c>
      <c r="I2616" t="s">
        <v>489</v>
      </c>
      <c r="J2616" t="s">
        <v>451</v>
      </c>
      <c r="K2616" t="s">
        <v>436</v>
      </c>
      <c r="L2616" s="755" t="s">
        <v>217</v>
      </c>
      <c r="M2616" t="s">
        <v>101</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ASRCMS202202</v>
      </c>
      <c r="T2616" s="957">
        <f t="shared" si="174"/>
        <v>45230</v>
      </c>
      <c r="U2616" t="str">
        <f t="shared" si="175"/>
        <v>Unaudited</v>
      </c>
    </row>
    <row r="2617" spans="1:21" x14ac:dyDescent="0.25">
      <c r="A2617" t="s">
        <v>438</v>
      </c>
      <c r="B2617" t="s">
        <v>1380</v>
      </c>
      <c r="C2617" t="s">
        <v>1381</v>
      </c>
      <c r="D2617" s="15">
        <v>1900</v>
      </c>
      <c r="E2617" s="121">
        <v>1</v>
      </c>
      <c r="F2617" t="s">
        <v>440</v>
      </c>
      <c r="G2617" s="121">
        <v>182</v>
      </c>
      <c r="H2617" t="s">
        <v>391</v>
      </c>
      <c r="I2617" t="s">
        <v>489</v>
      </c>
      <c r="J2617" t="s">
        <v>451</v>
      </c>
      <c r="K2617" t="s">
        <v>436</v>
      </c>
      <c r="L2617" s="755" t="s">
        <v>216</v>
      </c>
      <c r="M2617" t="s">
        <v>28</v>
      </c>
      <c r="N2617" s="680">
        <f t="shared" ca="1" si="177"/>
        <v>0</v>
      </c>
      <c r="O2617" s="680">
        <f t="shared" ca="1" si="177"/>
        <v>0</v>
      </c>
      <c r="P2617" s="680">
        <f t="shared" ca="1" si="177"/>
        <v>0</v>
      </c>
      <c r="Q2617" s="680">
        <f t="shared" ca="1" si="177"/>
        <v>0</v>
      </c>
      <c r="R2617" s="680">
        <f t="shared" ca="1" si="177"/>
        <v>0</v>
      </c>
      <c r="S2617" t="str">
        <f t="shared" si="173"/>
        <v>ASRCMS202202</v>
      </c>
      <c r="T2617" s="957">
        <f t="shared" si="174"/>
        <v>45230</v>
      </c>
      <c r="U2617" t="str">
        <f t="shared" si="175"/>
        <v>Unaudited</v>
      </c>
    </row>
    <row r="2618" spans="1:21" x14ac:dyDescent="0.25">
      <c r="A2618" t="s">
        <v>438</v>
      </c>
      <c r="B2618" t="s">
        <v>1380</v>
      </c>
      <c r="C2618" t="s">
        <v>1381</v>
      </c>
      <c r="D2618" s="15">
        <v>1900</v>
      </c>
      <c r="E2618" s="121">
        <v>1</v>
      </c>
      <c r="F2618" t="s">
        <v>440</v>
      </c>
      <c r="G2618" s="121">
        <v>182</v>
      </c>
      <c r="H2618" t="s">
        <v>391</v>
      </c>
      <c r="I2618" t="s">
        <v>489</v>
      </c>
      <c r="J2618" t="s">
        <v>437</v>
      </c>
      <c r="K2618" t="s">
        <v>437</v>
      </c>
      <c r="L2618" s="755" t="s">
        <v>84</v>
      </c>
      <c r="M2618" t="s">
        <v>328</v>
      </c>
      <c r="N2618" s="680">
        <f t="shared" ca="1" si="177"/>
        <v>0</v>
      </c>
      <c r="O2618" s="680">
        <f t="shared" ca="1" si="177"/>
        <v>0</v>
      </c>
      <c r="P2618" s="680">
        <f t="shared" ca="1" si="177"/>
        <v>0</v>
      </c>
      <c r="Q2618" s="680">
        <f t="shared" ca="1" si="177"/>
        <v>0</v>
      </c>
      <c r="R2618" s="680">
        <f t="shared" ca="1" si="177"/>
        <v>0</v>
      </c>
      <c r="S2618" t="str">
        <f t="shared" si="173"/>
        <v>ASRCMS202202</v>
      </c>
      <c r="T2618" s="957">
        <f t="shared" si="174"/>
        <v>45230</v>
      </c>
      <c r="U2618" t="str">
        <f t="shared" si="175"/>
        <v>Unaudited</v>
      </c>
    </row>
    <row r="2619" spans="1:21" x14ac:dyDescent="0.25">
      <c r="A2619" t="s">
        <v>438</v>
      </c>
      <c r="B2619" t="s">
        <v>1380</v>
      </c>
      <c r="C2619" t="s">
        <v>1381</v>
      </c>
      <c r="D2619" s="15">
        <v>1900</v>
      </c>
      <c r="E2619" s="121">
        <v>1</v>
      </c>
      <c r="F2619" t="s">
        <v>440</v>
      </c>
      <c r="G2619" s="121">
        <v>182</v>
      </c>
      <c r="H2619" t="s">
        <v>391</v>
      </c>
      <c r="I2619" t="s">
        <v>489</v>
      </c>
      <c r="J2619" t="s">
        <v>437</v>
      </c>
      <c r="K2619" t="s">
        <v>437</v>
      </c>
      <c r="L2619" s="755" t="s">
        <v>85</v>
      </c>
      <c r="M2619" t="s">
        <v>326</v>
      </c>
      <c r="N2619" s="680">
        <f t="shared" ca="1" si="177"/>
        <v>0</v>
      </c>
      <c r="O2619" s="680">
        <f t="shared" ca="1" si="177"/>
        <v>0</v>
      </c>
      <c r="P2619" s="680">
        <f t="shared" ca="1" si="177"/>
        <v>0</v>
      </c>
      <c r="Q2619" s="680">
        <f t="shared" ca="1" si="177"/>
        <v>0</v>
      </c>
      <c r="R2619" s="680">
        <f t="shared" ca="1" si="177"/>
        <v>0</v>
      </c>
      <c r="S2619" t="str">
        <f t="shared" si="173"/>
        <v>ASRCMS202202</v>
      </c>
      <c r="T2619" s="957">
        <f t="shared" si="174"/>
        <v>45230</v>
      </c>
      <c r="U2619" t="str">
        <f t="shared" si="175"/>
        <v>Unaudited</v>
      </c>
    </row>
    <row r="2620" spans="1:21" x14ac:dyDescent="0.25">
      <c r="A2620" t="s">
        <v>438</v>
      </c>
      <c r="B2620" t="s">
        <v>1380</v>
      </c>
      <c r="C2620" t="s">
        <v>1381</v>
      </c>
      <c r="D2620" s="15">
        <v>1900</v>
      </c>
      <c r="E2620" s="121">
        <v>1</v>
      </c>
      <c r="F2620" t="s">
        <v>440</v>
      </c>
      <c r="G2620" s="121">
        <v>182</v>
      </c>
      <c r="H2620" t="s">
        <v>391</v>
      </c>
      <c r="I2620" t="s">
        <v>489</v>
      </c>
      <c r="J2620" t="s">
        <v>437</v>
      </c>
      <c r="K2620" t="s">
        <v>437</v>
      </c>
      <c r="L2620" s="755" t="s">
        <v>86</v>
      </c>
      <c r="M2620" t="s">
        <v>495</v>
      </c>
      <c r="N2620" s="680">
        <f t="shared" ca="1" si="177"/>
        <v>0</v>
      </c>
      <c r="O2620" s="680">
        <f t="shared" ca="1" si="177"/>
        <v>0</v>
      </c>
      <c r="P2620" s="680">
        <f t="shared" ca="1" si="177"/>
        <v>0</v>
      </c>
      <c r="Q2620" s="680">
        <f t="shared" ca="1" si="177"/>
        <v>0</v>
      </c>
      <c r="R2620" s="680">
        <f t="shared" ca="1" si="177"/>
        <v>0</v>
      </c>
      <c r="S2620" t="str">
        <f t="shared" si="173"/>
        <v>ASRCMS202202</v>
      </c>
      <c r="T2620" s="957">
        <f t="shared" si="174"/>
        <v>45230</v>
      </c>
      <c r="U2620" t="str">
        <f t="shared" si="175"/>
        <v>Unaudited</v>
      </c>
    </row>
    <row r="2621" spans="1:21" x14ac:dyDescent="0.25">
      <c r="A2621" t="s">
        <v>438</v>
      </c>
      <c r="B2621" t="s">
        <v>1380</v>
      </c>
      <c r="C2621" t="s">
        <v>1381</v>
      </c>
      <c r="D2621" s="15">
        <v>1900</v>
      </c>
      <c r="E2621" s="121">
        <v>1</v>
      </c>
      <c r="F2621" t="s">
        <v>440</v>
      </c>
      <c r="G2621" s="121">
        <v>182</v>
      </c>
      <c r="H2621" t="s">
        <v>391</v>
      </c>
      <c r="I2621" t="s">
        <v>489</v>
      </c>
      <c r="J2621" t="s">
        <v>437</v>
      </c>
      <c r="K2621" t="s">
        <v>437</v>
      </c>
      <c r="L2621" s="755" t="s">
        <v>87</v>
      </c>
      <c r="M2621" t="s">
        <v>496</v>
      </c>
      <c r="N2621" s="680">
        <f t="shared" ca="1" si="177"/>
        <v>0</v>
      </c>
      <c r="O2621" s="680">
        <f t="shared" ca="1" si="177"/>
        <v>0</v>
      </c>
      <c r="P2621" s="680">
        <f t="shared" ca="1" si="177"/>
        <v>0</v>
      </c>
      <c r="Q2621" s="680">
        <f t="shared" ca="1" si="177"/>
        <v>0</v>
      </c>
      <c r="R2621" s="680">
        <f t="shared" ca="1" si="177"/>
        <v>0</v>
      </c>
      <c r="S2621" t="str">
        <f t="shared" si="173"/>
        <v>ASRCMS202202</v>
      </c>
      <c r="T2621" s="957">
        <f t="shared" si="174"/>
        <v>45230</v>
      </c>
      <c r="U2621" t="str">
        <f t="shared" si="175"/>
        <v>Unaudited</v>
      </c>
    </row>
    <row r="2622" spans="1:21" x14ac:dyDescent="0.25">
      <c r="A2622" t="s">
        <v>438</v>
      </c>
      <c r="B2622" t="s">
        <v>1380</v>
      </c>
      <c r="C2622" t="s">
        <v>1381</v>
      </c>
      <c r="D2622" s="15">
        <v>1900</v>
      </c>
      <c r="E2622" s="121">
        <v>1</v>
      </c>
      <c r="F2622" t="s">
        <v>440</v>
      </c>
      <c r="G2622" s="121">
        <v>182</v>
      </c>
      <c r="H2622" t="s">
        <v>391</v>
      </c>
      <c r="I2622" t="s">
        <v>489</v>
      </c>
      <c r="J2622" t="s">
        <v>437</v>
      </c>
      <c r="K2622" t="s">
        <v>437</v>
      </c>
      <c r="L2622" s="755" t="s">
        <v>214</v>
      </c>
      <c r="M2622" t="s">
        <v>497</v>
      </c>
      <c r="N2622" s="680">
        <f t="shared" ca="1" si="177"/>
        <v>0</v>
      </c>
      <c r="O2622" s="680">
        <f t="shared" ca="1" si="177"/>
        <v>0</v>
      </c>
      <c r="P2622" s="680">
        <f t="shared" ca="1" si="177"/>
        <v>0</v>
      </c>
      <c r="Q2622" s="680">
        <f t="shared" ca="1" si="177"/>
        <v>0</v>
      </c>
      <c r="R2622" s="680">
        <f t="shared" ca="1" si="177"/>
        <v>0</v>
      </c>
      <c r="S2622" t="str">
        <f t="shared" si="173"/>
        <v>ASRCMS202202</v>
      </c>
      <c r="T2622" s="957">
        <f t="shared" si="174"/>
        <v>45230</v>
      </c>
      <c r="U2622" t="str">
        <f t="shared" si="175"/>
        <v>Unaudited</v>
      </c>
    </row>
    <row r="2623" spans="1:21" x14ac:dyDescent="0.25">
      <c r="A2623" t="s">
        <v>438</v>
      </c>
      <c r="B2623" t="s">
        <v>1380</v>
      </c>
      <c r="C2623" t="s">
        <v>1381</v>
      </c>
      <c r="D2623" s="15">
        <v>1900</v>
      </c>
      <c r="E2623" s="121">
        <v>1</v>
      </c>
      <c r="F2623" t="s">
        <v>440</v>
      </c>
      <c r="G2623" s="121">
        <v>182</v>
      </c>
      <c r="H2623" t="s">
        <v>391</v>
      </c>
      <c r="I2623" t="s">
        <v>490</v>
      </c>
      <c r="J2623" t="s">
        <v>26</v>
      </c>
      <c r="K2623" t="s">
        <v>26</v>
      </c>
      <c r="L2623" s="755" t="s">
        <v>205</v>
      </c>
      <c r="M2623" t="s">
        <v>26</v>
      </c>
      <c r="N2623" s="680">
        <f t="shared" ca="1" si="177"/>
        <v>0</v>
      </c>
      <c r="O2623" s="680">
        <f t="shared" ca="1" si="177"/>
        <v>0</v>
      </c>
      <c r="P2623" s="680">
        <f t="shared" ca="1" si="177"/>
        <v>0</v>
      </c>
      <c r="Q2623" s="680">
        <f t="shared" ca="1" si="177"/>
        <v>0</v>
      </c>
      <c r="R2623" s="680">
        <f t="shared" ca="1" si="177"/>
        <v>0</v>
      </c>
      <c r="S2623" t="str">
        <f t="shared" si="173"/>
        <v>ASRCMS202202</v>
      </c>
      <c r="T2623" s="957">
        <f t="shared" si="174"/>
        <v>45230</v>
      </c>
      <c r="U2623" t="str">
        <f t="shared" si="175"/>
        <v>Unaudited</v>
      </c>
    </row>
    <row r="2624" spans="1:21" x14ac:dyDescent="0.25">
      <c r="A2624" t="s">
        <v>438</v>
      </c>
      <c r="B2624" t="s">
        <v>1380</v>
      </c>
      <c r="C2624" t="s">
        <v>1381</v>
      </c>
      <c r="D2624" s="15">
        <v>1900</v>
      </c>
      <c r="E2624" s="121">
        <v>1</v>
      </c>
      <c r="F2624" t="s">
        <v>441</v>
      </c>
      <c r="G2624" s="121">
        <v>274</v>
      </c>
      <c r="H2624" t="s">
        <v>391</v>
      </c>
      <c r="I2624" t="s">
        <v>433</v>
      </c>
      <c r="J2624" t="s">
        <v>433</v>
      </c>
      <c r="K2624" t="s">
        <v>433</v>
      </c>
      <c r="M2624" t="s">
        <v>433</v>
      </c>
      <c r="N2624" s="680">
        <f t="shared" ca="1" si="177"/>
        <v>0</v>
      </c>
      <c r="O2624" s="680">
        <f t="shared" ca="1" si="177"/>
        <v>0</v>
      </c>
      <c r="P2624" s="680">
        <f t="shared" ca="1" si="177"/>
        <v>0</v>
      </c>
      <c r="Q2624" s="680">
        <f t="shared" ca="1" si="177"/>
        <v>0</v>
      </c>
      <c r="R2624" s="680">
        <f t="shared" ca="1" si="177"/>
        <v>0</v>
      </c>
      <c r="S2624" t="str">
        <f t="shared" si="173"/>
        <v>ASRCMS202202</v>
      </c>
      <c r="T2624" s="957">
        <f t="shared" si="174"/>
        <v>45230</v>
      </c>
      <c r="U2624" t="str">
        <f t="shared" si="175"/>
        <v>Unaudited</v>
      </c>
    </row>
    <row r="2625" spans="1:21" x14ac:dyDescent="0.25">
      <c r="A2625" t="s">
        <v>438</v>
      </c>
      <c r="B2625" t="s">
        <v>1380</v>
      </c>
      <c r="C2625" t="s">
        <v>1381</v>
      </c>
      <c r="D2625" s="15">
        <v>1900</v>
      </c>
      <c r="E2625" s="121">
        <v>1</v>
      </c>
      <c r="F2625" t="s">
        <v>441</v>
      </c>
      <c r="G2625" s="121">
        <v>274</v>
      </c>
      <c r="H2625" t="s">
        <v>391</v>
      </c>
      <c r="I2625" t="s">
        <v>488</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ASRCMS202202</v>
      </c>
      <c r="T2625" s="957">
        <f t="shared" si="174"/>
        <v>45230</v>
      </c>
      <c r="U2625" t="str">
        <f t="shared" si="175"/>
        <v>Unaudited</v>
      </c>
    </row>
    <row r="2626" spans="1:21" x14ac:dyDescent="0.25">
      <c r="A2626" t="s">
        <v>438</v>
      </c>
      <c r="B2626" t="s">
        <v>1380</v>
      </c>
      <c r="C2626" t="s">
        <v>1381</v>
      </c>
      <c r="D2626" s="15">
        <v>1900</v>
      </c>
      <c r="E2626" s="121">
        <v>1</v>
      </c>
      <c r="F2626" t="s">
        <v>441</v>
      </c>
      <c r="G2626" s="121">
        <v>274</v>
      </c>
      <c r="H2626" t="s">
        <v>391</v>
      </c>
      <c r="I2626" t="s">
        <v>488</v>
      </c>
      <c r="J2626" t="s">
        <v>12</v>
      </c>
      <c r="K2626" t="s">
        <v>223</v>
      </c>
      <c r="L2626" s="755">
        <v>1.2</v>
      </c>
      <c r="M2626" t="s">
        <v>223</v>
      </c>
      <c r="N2626" s="680">
        <f t="shared" ca="1" si="177"/>
        <v>0</v>
      </c>
      <c r="O2626" s="680">
        <f t="shared" ca="1" si="177"/>
        <v>0</v>
      </c>
      <c r="P2626" s="680">
        <f t="shared" ca="1" si="177"/>
        <v>0</v>
      </c>
      <c r="Q2626" s="680">
        <f t="shared" ca="1" si="177"/>
        <v>0</v>
      </c>
      <c r="R2626" s="680">
        <f t="shared" ca="1" si="177"/>
        <v>0</v>
      </c>
      <c r="S2626" t="str">
        <f t="shared" ref="S2626:S2689" si="178">file_name</f>
        <v>ASRCMS202202</v>
      </c>
      <c r="T2626" s="957">
        <f t="shared" ref="T2626:T2689" si="179">file_date</f>
        <v>45230</v>
      </c>
      <c r="U2626" t="str">
        <f t="shared" ref="U2626:U2689" si="180">status</f>
        <v>Unaudited</v>
      </c>
    </row>
    <row r="2627" spans="1:21" x14ac:dyDescent="0.25">
      <c r="A2627" t="s">
        <v>438</v>
      </c>
      <c r="B2627" t="s">
        <v>1380</v>
      </c>
      <c r="C2627" t="s">
        <v>1381</v>
      </c>
      <c r="D2627" s="15">
        <v>1900</v>
      </c>
      <c r="E2627" s="121">
        <v>1</v>
      </c>
      <c r="F2627" t="s">
        <v>441</v>
      </c>
      <c r="G2627" s="121">
        <v>274</v>
      </c>
      <c r="H2627" t="s">
        <v>391</v>
      </c>
      <c r="I2627" t="s">
        <v>488</v>
      </c>
      <c r="J2627" t="s">
        <v>12</v>
      </c>
      <c r="K2627" t="s">
        <v>1318</v>
      </c>
      <c r="L2627" s="755" t="s">
        <v>1314</v>
      </c>
      <c r="M2627" t="s">
        <v>1318</v>
      </c>
      <c r="N2627" s="680">
        <f t="shared" ca="1" si="177"/>
        <v>0</v>
      </c>
      <c r="O2627" s="680">
        <f t="shared" ca="1" si="177"/>
        <v>0</v>
      </c>
      <c r="P2627" s="680">
        <f t="shared" ca="1" si="177"/>
        <v>0</v>
      </c>
      <c r="Q2627" s="680">
        <f t="shared" ca="1" si="177"/>
        <v>0</v>
      </c>
      <c r="R2627" s="680">
        <f t="shared" ca="1" si="177"/>
        <v>0</v>
      </c>
      <c r="S2627" t="str">
        <f t="shared" si="178"/>
        <v>ASRCMS202202</v>
      </c>
      <c r="T2627" s="957">
        <f t="shared" si="179"/>
        <v>45230</v>
      </c>
      <c r="U2627" t="str">
        <f t="shared" si="180"/>
        <v>Unaudited</v>
      </c>
    </row>
    <row r="2628" spans="1:21" x14ac:dyDescent="0.25">
      <c r="A2628" t="s">
        <v>438</v>
      </c>
      <c r="B2628" t="s">
        <v>1380</v>
      </c>
      <c r="C2628" t="s">
        <v>1381</v>
      </c>
      <c r="D2628" s="15">
        <v>1900</v>
      </c>
      <c r="E2628" s="121">
        <v>1</v>
      </c>
      <c r="F2628" t="s">
        <v>441</v>
      </c>
      <c r="G2628" s="121">
        <v>274</v>
      </c>
      <c r="H2628" t="s">
        <v>391</v>
      </c>
      <c r="I2628" t="s">
        <v>488</v>
      </c>
      <c r="J2628" t="s">
        <v>12</v>
      </c>
      <c r="K2628" t="s">
        <v>1320</v>
      </c>
      <c r="L2628" s="755" t="s">
        <v>1319</v>
      </c>
      <c r="M2628" t="s">
        <v>1320</v>
      </c>
      <c r="N2628" s="680">
        <f t="shared" ca="1" si="177"/>
        <v>0</v>
      </c>
      <c r="O2628" s="680">
        <f t="shared" ca="1" si="177"/>
        <v>0</v>
      </c>
      <c r="P2628" s="680">
        <f t="shared" ca="1" si="177"/>
        <v>0</v>
      </c>
      <c r="Q2628" s="680">
        <f t="shared" ca="1" si="177"/>
        <v>0</v>
      </c>
      <c r="R2628" s="680">
        <f t="shared" ca="1" si="177"/>
        <v>0</v>
      </c>
      <c r="S2628" t="str">
        <f t="shared" si="178"/>
        <v>ASRCMS202202</v>
      </c>
      <c r="T2628" s="957">
        <f t="shared" si="179"/>
        <v>45230</v>
      </c>
      <c r="U2628" t="str">
        <f t="shared" si="180"/>
        <v>Unaudited</v>
      </c>
    </row>
    <row r="2629" spans="1:21" x14ac:dyDescent="0.25">
      <c r="A2629" t="s">
        <v>438</v>
      </c>
      <c r="B2629" t="s">
        <v>1380</v>
      </c>
      <c r="C2629" t="s">
        <v>1381</v>
      </c>
      <c r="D2629" s="15">
        <v>1900</v>
      </c>
      <c r="E2629" s="121">
        <v>1</v>
      </c>
      <c r="F2629" t="s">
        <v>441</v>
      </c>
      <c r="G2629" s="121">
        <v>274</v>
      </c>
      <c r="H2629" t="s">
        <v>391</v>
      </c>
      <c r="I2629" t="s">
        <v>488</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ASRCMS202202</v>
      </c>
      <c r="T2629" s="957">
        <f t="shared" si="179"/>
        <v>45230</v>
      </c>
      <c r="U2629" t="str">
        <f t="shared" si="180"/>
        <v>Unaudited</v>
      </c>
    </row>
    <row r="2630" spans="1:21" x14ac:dyDescent="0.25">
      <c r="A2630" t="s">
        <v>438</v>
      </c>
      <c r="B2630" t="s">
        <v>1380</v>
      </c>
      <c r="C2630" t="s">
        <v>1381</v>
      </c>
      <c r="D2630" s="15">
        <v>1900</v>
      </c>
      <c r="E2630" s="121">
        <v>1</v>
      </c>
      <c r="F2630" t="s">
        <v>441</v>
      </c>
      <c r="G2630" s="121">
        <v>274</v>
      </c>
      <c r="H2630" t="s">
        <v>391</v>
      </c>
      <c r="I2630" t="s">
        <v>489</v>
      </c>
      <c r="J2630" t="s">
        <v>434</v>
      </c>
      <c r="K2630" t="s">
        <v>791</v>
      </c>
      <c r="L2630" s="755">
        <v>2.1</v>
      </c>
      <c r="M2630" t="s">
        <v>726</v>
      </c>
      <c r="N2630" s="680">
        <f t="shared" ca="1" si="177"/>
        <v>0</v>
      </c>
      <c r="O2630" s="680">
        <f t="shared" ca="1" si="177"/>
        <v>0</v>
      </c>
      <c r="P2630" s="680">
        <f t="shared" ca="1" si="177"/>
        <v>0</v>
      </c>
      <c r="Q2630" s="680">
        <f t="shared" ca="1" si="177"/>
        <v>0</v>
      </c>
      <c r="R2630" s="680">
        <f t="shared" ca="1" si="177"/>
        <v>0</v>
      </c>
      <c r="S2630" t="str">
        <f t="shared" si="178"/>
        <v>ASRCMS202202</v>
      </c>
      <c r="T2630" s="957">
        <f t="shared" si="179"/>
        <v>45230</v>
      </c>
      <c r="U2630" t="str">
        <f t="shared" si="180"/>
        <v>Unaudited</v>
      </c>
    </row>
    <row r="2631" spans="1:21" x14ac:dyDescent="0.25">
      <c r="A2631" t="s">
        <v>438</v>
      </c>
      <c r="B2631" t="s">
        <v>1380</v>
      </c>
      <c r="C2631" t="s">
        <v>1381</v>
      </c>
      <c r="D2631" s="15">
        <v>1900</v>
      </c>
      <c r="E2631" s="121">
        <v>1</v>
      </c>
      <c r="F2631" t="s">
        <v>441</v>
      </c>
      <c r="G2631" s="121">
        <v>274</v>
      </c>
      <c r="H2631" t="s">
        <v>391</v>
      </c>
      <c r="I2631" t="s">
        <v>489</v>
      </c>
      <c r="J2631" t="s">
        <v>434</v>
      </c>
      <c r="K2631" t="s">
        <v>791</v>
      </c>
      <c r="L2631" s="755">
        <v>2.2000000000000002</v>
      </c>
      <c r="M2631" t="s">
        <v>727</v>
      </c>
      <c r="N2631" s="680">
        <f t="shared" ca="1" si="177"/>
        <v>0</v>
      </c>
      <c r="O2631" s="680">
        <f t="shared" ca="1" si="177"/>
        <v>0</v>
      </c>
      <c r="P2631" s="680">
        <f t="shared" ca="1" si="177"/>
        <v>0</v>
      </c>
      <c r="Q2631" s="680">
        <f t="shared" ca="1" si="177"/>
        <v>0</v>
      </c>
      <c r="R2631" s="680">
        <f t="shared" ca="1" si="177"/>
        <v>0</v>
      </c>
      <c r="S2631" t="str">
        <f t="shared" si="178"/>
        <v>ASRCMS202202</v>
      </c>
      <c r="T2631" s="957">
        <f t="shared" si="179"/>
        <v>45230</v>
      </c>
      <c r="U2631" t="str">
        <f t="shared" si="180"/>
        <v>Unaudited</v>
      </c>
    </row>
    <row r="2632" spans="1:21" x14ac:dyDescent="0.25">
      <c r="A2632" t="s">
        <v>438</v>
      </c>
      <c r="B2632" t="s">
        <v>1380</v>
      </c>
      <c r="C2632" t="s">
        <v>1381</v>
      </c>
      <c r="D2632" s="15">
        <v>1900</v>
      </c>
      <c r="E2632" s="121">
        <v>1</v>
      </c>
      <c r="F2632" t="s">
        <v>441</v>
      </c>
      <c r="G2632" s="121">
        <v>274</v>
      </c>
      <c r="H2632" t="s">
        <v>391</v>
      </c>
      <c r="I2632" t="s">
        <v>489</v>
      </c>
      <c r="J2632" t="s">
        <v>434</v>
      </c>
      <c r="K2632" t="s">
        <v>791</v>
      </c>
      <c r="L2632" s="755">
        <v>2.2999999999999998</v>
      </c>
      <c r="M2632" t="s">
        <v>728</v>
      </c>
      <c r="N2632" s="680">
        <f t="shared" ca="1" si="177"/>
        <v>0</v>
      </c>
      <c r="O2632" s="680">
        <f t="shared" ca="1" si="177"/>
        <v>0</v>
      </c>
      <c r="P2632" s="680">
        <f t="shared" ca="1" si="177"/>
        <v>0</v>
      </c>
      <c r="Q2632" s="680">
        <f t="shared" ca="1" si="177"/>
        <v>0</v>
      </c>
      <c r="R2632" s="680">
        <f t="shared" ca="1" si="177"/>
        <v>0</v>
      </c>
      <c r="S2632" t="str">
        <f t="shared" si="178"/>
        <v>ASRCMS202202</v>
      </c>
      <c r="T2632" s="957">
        <f t="shared" si="179"/>
        <v>45230</v>
      </c>
      <c r="U2632" t="str">
        <f t="shared" si="180"/>
        <v>Unaudited</v>
      </c>
    </row>
    <row r="2633" spans="1:21" x14ac:dyDescent="0.25">
      <c r="A2633" t="s">
        <v>438</v>
      </c>
      <c r="B2633" t="s">
        <v>1380</v>
      </c>
      <c r="C2633" t="s">
        <v>1381</v>
      </c>
      <c r="D2633" s="15">
        <v>1900</v>
      </c>
      <c r="E2633" s="121">
        <v>1</v>
      </c>
      <c r="F2633" t="s">
        <v>441</v>
      </c>
      <c r="G2633" s="121">
        <v>274</v>
      </c>
      <c r="H2633" t="s">
        <v>391</v>
      </c>
      <c r="I2633" t="s">
        <v>489</v>
      </c>
      <c r="J2633" t="s">
        <v>434</v>
      </c>
      <c r="K2633" t="s">
        <v>791</v>
      </c>
      <c r="L2633" s="755">
        <v>2.4</v>
      </c>
      <c r="M2633" t="s">
        <v>729</v>
      </c>
      <c r="N2633" s="680">
        <f t="shared" ca="1" si="177"/>
        <v>0</v>
      </c>
      <c r="O2633" s="680">
        <f t="shared" ca="1" si="177"/>
        <v>0</v>
      </c>
      <c r="P2633" s="680">
        <f t="shared" ca="1" si="177"/>
        <v>0</v>
      </c>
      <c r="Q2633" s="680">
        <f t="shared" ca="1" si="177"/>
        <v>0</v>
      </c>
      <c r="R2633" s="680">
        <f t="shared" ca="1" si="177"/>
        <v>0</v>
      </c>
      <c r="S2633" t="str">
        <f t="shared" si="178"/>
        <v>ASRCMS202202</v>
      </c>
      <c r="T2633" s="957">
        <f t="shared" si="179"/>
        <v>45230</v>
      </c>
      <c r="U2633" t="str">
        <f t="shared" si="180"/>
        <v>Unaudited</v>
      </c>
    </row>
    <row r="2634" spans="1:21" x14ac:dyDescent="0.25">
      <c r="A2634" t="s">
        <v>438</v>
      </c>
      <c r="B2634" t="s">
        <v>1380</v>
      </c>
      <c r="C2634" t="s">
        <v>1381</v>
      </c>
      <c r="D2634" s="15">
        <v>1900</v>
      </c>
      <c r="E2634" s="121">
        <v>1</v>
      </c>
      <c r="F2634" t="s">
        <v>441</v>
      </c>
      <c r="G2634" s="121">
        <v>274</v>
      </c>
      <c r="H2634" t="s">
        <v>391</v>
      </c>
      <c r="I2634" t="s">
        <v>489</v>
      </c>
      <c r="J2634" t="s">
        <v>434</v>
      </c>
      <c r="K2634" t="s">
        <v>791</v>
      </c>
      <c r="L2634" s="755">
        <v>2.5</v>
      </c>
      <c r="M2634" t="s">
        <v>771</v>
      </c>
      <c r="N2634" s="680">
        <f t="shared" ca="1" si="177"/>
        <v>0</v>
      </c>
      <c r="O2634" s="680">
        <f t="shared" ca="1" si="177"/>
        <v>0</v>
      </c>
      <c r="P2634" s="680">
        <f t="shared" ca="1" si="177"/>
        <v>0</v>
      </c>
      <c r="Q2634" s="680">
        <f t="shared" ca="1" si="177"/>
        <v>0</v>
      </c>
      <c r="R2634" s="680">
        <f t="shared" ca="1" si="177"/>
        <v>0</v>
      </c>
      <c r="S2634" t="str">
        <f t="shared" si="178"/>
        <v>ASRCMS202202</v>
      </c>
      <c r="T2634" s="957">
        <f t="shared" si="179"/>
        <v>45230</v>
      </c>
      <c r="U2634" t="str">
        <f t="shared" si="180"/>
        <v>Unaudited</v>
      </c>
    </row>
    <row r="2635" spans="1:21" x14ac:dyDescent="0.25">
      <c r="A2635" t="s">
        <v>438</v>
      </c>
      <c r="B2635" t="s">
        <v>1380</v>
      </c>
      <c r="C2635" t="s">
        <v>1381</v>
      </c>
      <c r="D2635" s="15">
        <v>1900</v>
      </c>
      <c r="E2635" s="121">
        <v>1</v>
      </c>
      <c r="F2635" t="s">
        <v>441</v>
      </c>
      <c r="G2635" s="121">
        <v>274</v>
      </c>
      <c r="H2635" t="s">
        <v>391</v>
      </c>
      <c r="I2635" t="s">
        <v>489</v>
      </c>
      <c r="J2635" t="s">
        <v>434</v>
      </c>
      <c r="K2635" t="s">
        <v>791</v>
      </c>
      <c r="L2635" s="755">
        <v>2.6</v>
      </c>
      <c r="M2635" t="s">
        <v>187</v>
      </c>
      <c r="N2635" s="680">
        <f t="shared" ca="1" si="177"/>
        <v>0</v>
      </c>
      <c r="O2635" s="680">
        <f t="shared" ca="1" si="177"/>
        <v>0</v>
      </c>
      <c r="P2635" s="680">
        <f t="shared" ca="1" si="177"/>
        <v>0</v>
      </c>
      <c r="Q2635" s="680">
        <f t="shared" ca="1" si="177"/>
        <v>0</v>
      </c>
      <c r="R2635" s="680">
        <f t="shared" ca="1" si="177"/>
        <v>0</v>
      </c>
      <c r="S2635" t="str">
        <f t="shared" si="178"/>
        <v>ASRCMS202202</v>
      </c>
      <c r="T2635" s="957">
        <f t="shared" si="179"/>
        <v>45230</v>
      </c>
      <c r="U2635" t="str">
        <f t="shared" si="180"/>
        <v>Unaudited</v>
      </c>
    </row>
    <row r="2636" spans="1:21" x14ac:dyDescent="0.25">
      <c r="A2636" t="s">
        <v>438</v>
      </c>
      <c r="B2636" t="s">
        <v>1380</v>
      </c>
      <c r="C2636" t="s">
        <v>1381</v>
      </c>
      <c r="D2636" s="15">
        <v>1900</v>
      </c>
      <c r="E2636" s="121">
        <v>1</v>
      </c>
      <c r="F2636" t="s">
        <v>441</v>
      </c>
      <c r="G2636" s="121">
        <v>274</v>
      </c>
      <c r="H2636" t="s">
        <v>391</v>
      </c>
      <c r="I2636" t="s">
        <v>489</v>
      </c>
      <c r="J2636" t="s">
        <v>434</v>
      </c>
      <c r="K2636" t="s">
        <v>791</v>
      </c>
      <c r="L2636" s="755">
        <v>2.7</v>
      </c>
      <c r="M2636" t="s">
        <v>792</v>
      </c>
      <c r="N2636" s="680">
        <f t="shared" ca="1" si="177"/>
        <v>0</v>
      </c>
      <c r="O2636" s="680">
        <f t="shared" ca="1" si="177"/>
        <v>0</v>
      </c>
      <c r="P2636" s="680">
        <f t="shared" ca="1" si="177"/>
        <v>0</v>
      </c>
      <c r="Q2636" s="680">
        <f t="shared" ca="1" si="177"/>
        <v>0</v>
      </c>
      <c r="R2636" s="680">
        <f t="shared" ca="1" si="177"/>
        <v>0</v>
      </c>
      <c r="S2636" t="str">
        <f t="shared" si="178"/>
        <v>ASRCMS202202</v>
      </c>
      <c r="T2636" s="957">
        <f t="shared" si="179"/>
        <v>45230</v>
      </c>
      <c r="U2636" t="str">
        <f t="shared" si="180"/>
        <v>Unaudited</v>
      </c>
    </row>
    <row r="2637" spans="1:21" x14ac:dyDescent="0.25">
      <c r="A2637" t="s">
        <v>438</v>
      </c>
      <c r="B2637" t="s">
        <v>1380</v>
      </c>
      <c r="C2637" t="s">
        <v>1381</v>
      </c>
      <c r="D2637" s="15">
        <v>1900</v>
      </c>
      <c r="E2637" s="121">
        <v>1</v>
      </c>
      <c r="F2637" t="s">
        <v>441</v>
      </c>
      <c r="G2637" s="121">
        <v>274</v>
      </c>
      <c r="H2637" t="s">
        <v>391</v>
      </c>
      <c r="I2637" t="s">
        <v>489</v>
      </c>
      <c r="J2637" t="s">
        <v>434</v>
      </c>
      <c r="K2637" t="s">
        <v>791</v>
      </c>
      <c r="L2637" s="755">
        <v>2.8</v>
      </c>
      <c r="M2637" t="s">
        <v>793</v>
      </c>
      <c r="N2637" s="680">
        <f t="shared" ca="1" si="177"/>
        <v>0</v>
      </c>
      <c r="O2637" s="680">
        <f t="shared" ca="1" si="177"/>
        <v>0</v>
      </c>
      <c r="P2637" s="680">
        <f t="shared" ca="1" si="177"/>
        <v>0</v>
      </c>
      <c r="Q2637" s="680">
        <f t="shared" ca="1" si="177"/>
        <v>0</v>
      </c>
      <c r="R2637" s="680">
        <f t="shared" ca="1" si="177"/>
        <v>0</v>
      </c>
      <c r="S2637" t="str">
        <f t="shared" si="178"/>
        <v>ASRCMS202202</v>
      </c>
      <c r="T2637" s="957">
        <f t="shared" si="179"/>
        <v>45230</v>
      </c>
      <c r="U2637" t="str">
        <f t="shared" si="180"/>
        <v>Unaudited</v>
      </c>
    </row>
    <row r="2638" spans="1:21" x14ac:dyDescent="0.25">
      <c r="A2638" t="s">
        <v>438</v>
      </c>
      <c r="B2638" t="s">
        <v>1380</v>
      </c>
      <c r="C2638" t="s">
        <v>1381</v>
      </c>
      <c r="D2638" s="15">
        <v>1900</v>
      </c>
      <c r="E2638" s="121">
        <v>1</v>
      </c>
      <c r="F2638" t="s">
        <v>441</v>
      </c>
      <c r="G2638" s="121">
        <v>274</v>
      </c>
      <c r="H2638" t="s">
        <v>391</v>
      </c>
      <c r="I2638" t="s">
        <v>489</v>
      </c>
      <c r="J2638" t="s">
        <v>434</v>
      </c>
      <c r="K2638" t="s">
        <v>791</v>
      </c>
      <c r="L2638" s="755">
        <v>2.9</v>
      </c>
      <c r="M2638" t="s">
        <v>774</v>
      </c>
      <c r="N2638" s="680">
        <f t="shared" ca="1" si="177"/>
        <v>0</v>
      </c>
      <c r="O2638" s="680">
        <f t="shared" ca="1" si="177"/>
        <v>0</v>
      </c>
      <c r="P2638" s="680">
        <f t="shared" ca="1" si="177"/>
        <v>0</v>
      </c>
      <c r="Q2638" s="680">
        <f t="shared" ca="1" si="177"/>
        <v>0</v>
      </c>
      <c r="R2638" s="680">
        <f t="shared" ca="1" si="177"/>
        <v>0</v>
      </c>
      <c r="S2638" t="str">
        <f t="shared" si="178"/>
        <v>ASRCMS202202</v>
      </c>
      <c r="T2638" s="957">
        <f t="shared" si="179"/>
        <v>45230</v>
      </c>
      <c r="U2638" t="str">
        <f t="shared" si="180"/>
        <v>Unaudited</v>
      </c>
    </row>
    <row r="2639" spans="1:21" x14ac:dyDescent="0.25">
      <c r="A2639" t="s">
        <v>438</v>
      </c>
      <c r="B2639" t="s">
        <v>1380</v>
      </c>
      <c r="C2639" t="s">
        <v>1381</v>
      </c>
      <c r="D2639" s="15">
        <v>1900</v>
      </c>
      <c r="E2639" s="121">
        <v>1</v>
      </c>
      <c r="F2639" t="s">
        <v>441</v>
      </c>
      <c r="G2639" s="121">
        <v>274</v>
      </c>
      <c r="H2639" t="s">
        <v>391</v>
      </c>
      <c r="I2639" t="s">
        <v>489</v>
      </c>
      <c r="J2639" t="s">
        <v>434</v>
      </c>
      <c r="K2639" t="s">
        <v>224</v>
      </c>
      <c r="L2639" s="755">
        <v>2.11</v>
      </c>
      <c r="M2639" t="s">
        <v>229</v>
      </c>
      <c r="N2639" s="680">
        <f t="shared" ca="1" si="177"/>
        <v>0</v>
      </c>
      <c r="O2639" s="680">
        <f t="shared" ca="1" si="177"/>
        <v>0</v>
      </c>
      <c r="P2639" s="680">
        <f t="shared" ca="1" si="177"/>
        <v>0</v>
      </c>
      <c r="Q2639" s="680">
        <f t="shared" ca="1" si="177"/>
        <v>0</v>
      </c>
      <c r="R2639" s="680">
        <f t="shared" ca="1" si="177"/>
        <v>0</v>
      </c>
      <c r="S2639" t="str">
        <f t="shared" si="178"/>
        <v>ASRCMS202202</v>
      </c>
      <c r="T2639" s="957">
        <f t="shared" si="179"/>
        <v>45230</v>
      </c>
      <c r="U2639" t="str">
        <f t="shared" si="180"/>
        <v>Unaudited</v>
      </c>
    </row>
    <row r="2640" spans="1:21" x14ac:dyDescent="0.25">
      <c r="A2640" t="s">
        <v>438</v>
      </c>
      <c r="B2640" t="s">
        <v>1380</v>
      </c>
      <c r="C2640" t="s">
        <v>1381</v>
      </c>
      <c r="D2640" s="15">
        <v>1900</v>
      </c>
      <c r="E2640" s="121">
        <v>1</v>
      </c>
      <c r="F2640" t="s">
        <v>441</v>
      </c>
      <c r="G2640" s="121">
        <v>274</v>
      </c>
      <c r="H2640" t="s">
        <v>391</v>
      </c>
      <c r="I2640" t="s">
        <v>489</v>
      </c>
      <c r="J2640" t="s">
        <v>434</v>
      </c>
      <c r="K2640" t="s">
        <v>224</v>
      </c>
      <c r="L2640" s="755">
        <v>2.12</v>
      </c>
      <c r="M2640" t="s">
        <v>555</v>
      </c>
      <c r="N2640" s="680">
        <f t="shared" ca="1" si="177"/>
        <v>0</v>
      </c>
      <c r="O2640" s="680">
        <f t="shared" ca="1" si="177"/>
        <v>0</v>
      </c>
      <c r="P2640" s="680">
        <f t="shared" ca="1" si="177"/>
        <v>0</v>
      </c>
      <c r="Q2640" s="680">
        <f t="shared" ca="1" si="177"/>
        <v>0</v>
      </c>
      <c r="R2640" s="680">
        <f t="shared" ca="1" si="177"/>
        <v>0</v>
      </c>
      <c r="S2640" t="str">
        <f t="shared" si="178"/>
        <v>ASRCMS202202</v>
      </c>
      <c r="T2640" s="957">
        <f t="shared" si="179"/>
        <v>45230</v>
      </c>
      <c r="U2640" t="str">
        <f t="shared" si="180"/>
        <v>Unaudited</v>
      </c>
    </row>
    <row r="2641" spans="1:21" x14ac:dyDescent="0.25">
      <c r="A2641" t="s">
        <v>438</v>
      </c>
      <c r="B2641" t="s">
        <v>1380</v>
      </c>
      <c r="C2641" t="s">
        <v>1381</v>
      </c>
      <c r="D2641" s="15">
        <v>1900</v>
      </c>
      <c r="E2641" s="121">
        <v>1</v>
      </c>
      <c r="F2641" t="s">
        <v>441</v>
      </c>
      <c r="G2641" s="121">
        <v>274</v>
      </c>
      <c r="H2641" t="s">
        <v>391</v>
      </c>
      <c r="I2641" t="s">
        <v>489</v>
      </c>
      <c r="J2641" t="s">
        <v>434</v>
      </c>
      <c r="K2641" t="s">
        <v>224</v>
      </c>
      <c r="L2641" s="755">
        <v>2.13</v>
      </c>
      <c r="M2641" t="s">
        <v>230</v>
      </c>
      <c r="N2641" s="680">
        <f t="shared" ca="1" si="177"/>
        <v>0</v>
      </c>
      <c r="O2641" s="680">
        <f t="shared" ca="1" si="177"/>
        <v>0</v>
      </c>
      <c r="P2641" s="680">
        <f t="shared" ca="1" si="177"/>
        <v>0</v>
      </c>
      <c r="Q2641" s="680">
        <f t="shared" ca="1" si="177"/>
        <v>0</v>
      </c>
      <c r="R2641" s="680">
        <f t="shared" ca="1" si="177"/>
        <v>0</v>
      </c>
      <c r="S2641" t="str">
        <f t="shared" si="178"/>
        <v>ASRCMS202202</v>
      </c>
      <c r="T2641" s="957">
        <f t="shared" si="179"/>
        <v>45230</v>
      </c>
      <c r="U2641" t="str">
        <f t="shared" si="180"/>
        <v>Unaudited</v>
      </c>
    </row>
    <row r="2642" spans="1:21" x14ac:dyDescent="0.25">
      <c r="A2642" t="s">
        <v>438</v>
      </c>
      <c r="B2642" t="s">
        <v>1380</v>
      </c>
      <c r="C2642" t="s">
        <v>1381</v>
      </c>
      <c r="D2642" s="15">
        <v>1900</v>
      </c>
      <c r="E2642" s="15">
        <v>1</v>
      </c>
      <c r="F2642" t="s">
        <v>441</v>
      </c>
      <c r="G2642" s="121">
        <v>274</v>
      </c>
      <c r="H2642" t="s">
        <v>391</v>
      </c>
      <c r="I2642" t="s">
        <v>489</v>
      </c>
      <c r="J2642" t="s">
        <v>434</v>
      </c>
      <c r="K2642" t="s">
        <v>224</v>
      </c>
      <c r="L2642" s="755">
        <v>2.14</v>
      </c>
      <c r="M2642" t="s">
        <v>559</v>
      </c>
      <c r="N2642" s="680">
        <f t="shared" ca="1" si="177"/>
        <v>0</v>
      </c>
      <c r="O2642" s="680">
        <f t="shared" ca="1" si="177"/>
        <v>0</v>
      </c>
      <c r="P2642" s="680">
        <f t="shared" ca="1" si="177"/>
        <v>0</v>
      </c>
      <c r="Q2642" s="680">
        <f t="shared" ca="1" si="177"/>
        <v>0</v>
      </c>
      <c r="R2642" s="680">
        <f t="shared" ca="1" si="177"/>
        <v>0</v>
      </c>
      <c r="S2642" t="str">
        <f t="shared" si="178"/>
        <v>ASRCMS202202</v>
      </c>
      <c r="T2642" s="957">
        <f t="shared" si="179"/>
        <v>45230</v>
      </c>
      <c r="U2642" t="str">
        <f t="shared" si="180"/>
        <v>Unaudited</v>
      </c>
    </row>
    <row r="2643" spans="1:21" x14ac:dyDescent="0.25">
      <c r="A2643" t="s">
        <v>438</v>
      </c>
      <c r="B2643" t="s">
        <v>1380</v>
      </c>
      <c r="C2643" t="s">
        <v>1381</v>
      </c>
      <c r="D2643" s="15">
        <v>1900</v>
      </c>
      <c r="E2643" s="15">
        <v>1</v>
      </c>
      <c r="F2643" t="s">
        <v>441</v>
      </c>
      <c r="G2643" s="121">
        <v>274</v>
      </c>
      <c r="H2643" t="s">
        <v>391</v>
      </c>
      <c r="I2643" t="s">
        <v>489</v>
      </c>
      <c r="J2643" t="s">
        <v>434</v>
      </c>
      <c r="K2643" t="s">
        <v>224</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ASRCMS202202</v>
      </c>
      <c r="T2643" s="957">
        <f t="shared" si="179"/>
        <v>45230</v>
      </c>
      <c r="U2643" t="str">
        <f t="shared" si="180"/>
        <v>Unaudited</v>
      </c>
    </row>
    <row r="2644" spans="1:21" x14ac:dyDescent="0.25">
      <c r="A2644" t="s">
        <v>438</v>
      </c>
      <c r="B2644" t="s">
        <v>1380</v>
      </c>
      <c r="C2644" t="s">
        <v>1381</v>
      </c>
      <c r="D2644" s="15">
        <v>1900</v>
      </c>
      <c r="E2644" s="15">
        <v>1</v>
      </c>
      <c r="F2644" t="s">
        <v>441</v>
      </c>
      <c r="G2644" s="121">
        <v>274</v>
      </c>
      <c r="H2644" t="s">
        <v>391</v>
      </c>
      <c r="I2644" t="s">
        <v>489</v>
      </c>
      <c r="J2644" t="s">
        <v>434</v>
      </c>
      <c r="K2644" t="s">
        <v>224</v>
      </c>
      <c r="L2644" s="755">
        <v>2.16</v>
      </c>
      <c r="M2644" t="s">
        <v>794</v>
      </c>
      <c r="N2644" s="680">
        <f t="shared" ca="1" si="181"/>
        <v>0</v>
      </c>
      <c r="O2644" s="680">
        <f t="shared" ca="1" si="181"/>
        <v>0</v>
      </c>
      <c r="P2644" s="680">
        <f t="shared" ca="1" si="181"/>
        <v>0</v>
      </c>
      <c r="Q2644" s="680">
        <f t="shared" ca="1" si="181"/>
        <v>0</v>
      </c>
      <c r="R2644" s="680">
        <f t="shared" ca="1" si="181"/>
        <v>0</v>
      </c>
      <c r="S2644" t="str">
        <f t="shared" si="178"/>
        <v>ASRCMS202202</v>
      </c>
      <c r="T2644" s="957">
        <f t="shared" si="179"/>
        <v>45230</v>
      </c>
      <c r="U2644" t="str">
        <f t="shared" si="180"/>
        <v>Unaudited</v>
      </c>
    </row>
    <row r="2645" spans="1:21" x14ac:dyDescent="0.25">
      <c r="A2645" t="s">
        <v>438</v>
      </c>
      <c r="B2645" t="s">
        <v>1380</v>
      </c>
      <c r="C2645" t="s">
        <v>1381</v>
      </c>
      <c r="D2645" s="15">
        <v>1900</v>
      </c>
      <c r="E2645" s="15">
        <v>1</v>
      </c>
      <c r="F2645" t="s">
        <v>441</v>
      </c>
      <c r="G2645" s="121">
        <v>274</v>
      </c>
      <c r="H2645" t="s">
        <v>391</v>
      </c>
      <c r="I2645" t="s">
        <v>489</v>
      </c>
      <c r="J2645" t="s">
        <v>434</v>
      </c>
      <c r="K2645" t="s">
        <v>224</v>
      </c>
      <c r="L2645" s="755">
        <v>2.17</v>
      </c>
      <c r="M2645" t="s">
        <v>1047</v>
      </c>
      <c r="N2645" s="680">
        <f t="shared" ca="1" si="181"/>
        <v>0</v>
      </c>
      <c r="O2645" s="680">
        <f t="shared" ca="1" si="181"/>
        <v>0</v>
      </c>
      <c r="P2645" s="680">
        <f t="shared" ca="1" si="181"/>
        <v>0</v>
      </c>
      <c r="Q2645" s="680">
        <f t="shared" ca="1" si="181"/>
        <v>0</v>
      </c>
      <c r="R2645" s="680">
        <f t="shared" ca="1" si="181"/>
        <v>0</v>
      </c>
      <c r="S2645" t="str">
        <f t="shared" si="178"/>
        <v>ASRCMS202202</v>
      </c>
      <c r="T2645" s="957">
        <f t="shared" si="179"/>
        <v>45230</v>
      </c>
      <c r="U2645" t="str">
        <f t="shared" si="180"/>
        <v>Unaudited</v>
      </c>
    </row>
    <row r="2646" spans="1:21" x14ac:dyDescent="0.25">
      <c r="A2646" t="s">
        <v>438</v>
      </c>
      <c r="B2646" t="s">
        <v>1380</v>
      </c>
      <c r="C2646" t="s">
        <v>1381</v>
      </c>
      <c r="D2646" s="15">
        <v>1900</v>
      </c>
      <c r="E2646" s="15">
        <v>1</v>
      </c>
      <c r="F2646" t="s">
        <v>441</v>
      </c>
      <c r="G2646" s="121">
        <v>274</v>
      </c>
      <c r="H2646" t="s">
        <v>391</v>
      </c>
      <c r="I2646" t="s">
        <v>489</v>
      </c>
      <c r="J2646" t="s">
        <v>434</v>
      </c>
      <c r="K2646" t="s">
        <v>224</v>
      </c>
      <c r="L2646" s="755">
        <v>2.1800000000000002</v>
      </c>
      <c r="M2646" t="s">
        <v>651</v>
      </c>
      <c r="N2646" s="680">
        <f t="shared" ca="1" si="181"/>
        <v>0</v>
      </c>
      <c r="O2646" s="680">
        <f t="shared" ca="1" si="181"/>
        <v>0</v>
      </c>
      <c r="P2646" s="680">
        <f t="shared" ca="1" si="181"/>
        <v>0</v>
      </c>
      <c r="Q2646" s="680">
        <f t="shared" ca="1" si="181"/>
        <v>0</v>
      </c>
      <c r="R2646" s="680">
        <f t="shared" ca="1" si="181"/>
        <v>0</v>
      </c>
      <c r="S2646" t="str">
        <f t="shared" si="178"/>
        <v>ASRCMS202202</v>
      </c>
      <c r="T2646" s="957">
        <f t="shared" si="179"/>
        <v>45230</v>
      </c>
      <c r="U2646" t="str">
        <f t="shared" si="180"/>
        <v>Unaudited</v>
      </c>
    </row>
    <row r="2647" spans="1:21" x14ac:dyDescent="0.25">
      <c r="A2647" t="s">
        <v>438</v>
      </c>
      <c r="B2647" t="s">
        <v>1380</v>
      </c>
      <c r="C2647" t="s">
        <v>1381</v>
      </c>
      <c r="D2647" s="15">
        <v>1900</v>
      </c>
      <c r="E2647" s="15">
        <v>1</v>
      </c>
      <c r="F2647" t="s">
        <v>441</v>
      </c>
      <c r="G2647" s="121">
        <v>274</v>
      </c>
      <c r="H2647" t="s">
        <v>391</v>
      </c>
      <c r="I2647" t="s">
        <v>489</v>
      </c>
      <c r="J2647" t="s">
        <v>434</v>
      </c>
      <c r="K2647" t="s">
        <v>224</v>
      </c>
      <c r="L2647" s="755">
        <v>2.19</v>
      </c>
      <c r="M2647" t="s">
        <v>219</v>
      </c>
      <c r="N2647" s="680">
        <f t="shared" ca="1" si="181"/>
        <v>0</v>
      </c>
      <c r="O2647" s="680">
        <f t="shared" ca="1" si="181"/>
        <v>0</v>
      </c>
      <c r="P2647" s="680">
        <f t="shared" ca="1" si="181"/>
        <v>0</v>
      </c>
      <c r="Q2647" s="680">
        <f t="shared" ca="1" si="181"/>
        <v>0</v>
      </c>
      <c r="R2647" s="680">
        <f t="shared" ca="1" si="181"/>
        <v>0</v>
      </c>
      <c r="S2647" t="str">
        <f t="shared" si="178"/>
        <v>ASRCMS202202</v>
      </c>
      <c r="T2647" s="957">
        <f t="shared" si="179"/>
        <v>45230</v>
      </c>
      <c r="U2647" t="str">
        <f t="shared" si="180"/>
        <v>Unaudited</v>
      </c>
    </row>
    <row r="2648" spans="1:21" x14ac:dyDescent="0.25">
      <c r="A2648" t="s">
        <v>438</v>
      </c>
      <c r="B2648" t="s">
        <v>1380</v>
      </c>
      <c r="C2648" t="s">
        <v>1381</v>
      </c>
      <c r="D2648" s="15">
        <v>1900</v>
      </c>
      <c r="E2648" s="15">
        <v>1</v>
      </c>
      <c r="F2648" t="s">
        <v>441</v>
      </c>
      <c r="G2648" s="121">
        <v>274</v>
      </c>
      <c r="H2648" t="s">
        <v>391</v>
      </c>
      <c r="I2648" t="s">
        <v>489</v>
      </c>
      <c r="J2648" t="s">
        <v>434</v>
      </c>
      <c r="K2648" t="s">
        <v>224</v>
      </c>
      <c r="L2648" s="755" t="s">
        <v>700</v>
      </c>
      <c r="M2648" t="s">
        <v>231</v>
      </c>
      <c r="N2648" s="680">
        <f t="shared" ca="1" si="181"/>
        <v>0</v>
      </c>
      <c r="O2648" s="680">
        <f t="shared" ca="1" si="181"/>
        <v>0</v>
      </c>
      <c r="P2648" s="680">
        <f t="shared" ca="1" si="181"/>
        <v>0</v>
      </c>
      <c r="Q2648" s="680">
        <f t="shared" ca="1" si="181"/>
        <v>0</v>
      </c>
      <c r="R2648" s="680">
        <f t="shared" ca="1" si="181"/>
        <v>0</v>
      </c>
      <c r="S2648" t="str">
        <f t="shared" si="178"/>
        <v>ASRCMS202202</v>
      </c>
      <c r="T2648" s="957">
        <f t="shared" si="179"/>
        <v>45230</v>
      </c>
      <c r="U2648" t="str">
        <f t="shared" si="180"/>
        <v>Unaudited</v>
      </c>
    </row>
    <row r="2649" spans="1:21" x14ac:dyDescent="0.25">
      <c r="A2649" t="s">
        <v>438</v>
      </c>
      <c r="B2649" t="s">
        <v>1380</v>
      </c>
      <c r="C2649" t="s">
        <v>1381</v>
      </c>
      <c r="D2649" s="15">
        <v>1900</v>
      </c>
      <c r="E2649" s="15">
        <v>1</v>
      </c>
      <c r="F2649" t="s">
        <v>441</v>
      </c>
      <c r="G2649" s="121">
        <v>274</v>
      </c>
      <c r="H2649" t="s">
        <v>391</v>
      </c>
      <c r="I2649" t="s">
        <v>489</v>
      </c>
      <c r="J2649" t="s">
        <v>434</v>
      </c>
      <c r="K2649" t="s">
        <v>224</v>
      </c>
      <c r="L2649" s="755">
        <v>2.21</v>
      </c>
      <c r="M2649" t="s">
        <v>467</v>
      </c>
      <c r="N2649" s="680">
        <f t="shared" ca="1" si="181"/>
        <v>0</v>
      </c>
      <c r="O2649" s="680">
        <f t="shared" ca="1" si="181"/>
        <v>0</v>
      </c>
      <c r="P2649" s="680">
        <f t="shared" ca="1" si="181"/>
        <v>0</v>
      </c>
      <c r="Q2649" s="680">
        <f t="shared" ca="1" si="181"/>
        <v>0</v>
      </c>
      <c r="R2649" s="680">
        <f t="shared" ca="1" si="181"/>
        <v>0</v>
      </c>
      <c r="S2649" t="str">
        <f t="shared" si="178"/>
        <v>ASRCMS202202</v>
      </c>
      <c r="T2649" s="957">
        <f t="shared" si="179"/>
        <v>45230</v>
      </c>
      <c r="U2649" t="str">
        <f t="shared" si="180"/>
        <v>Unaudited</v>
      </c>
    </row>
    <row r="2650" spans="1:21" x14ac:dyDescent="0.25">
      <c r="A2650" t="s">
        <v>438</v>
      </c>
      <c r="B2650" t="s">
        <v>1380</v>
      </c>
      <c r="C2650" t="s">
        <v>1381</v>
      </c>
      <c r="D2650" s="15">
        <v>1900</v>
      </c>
      <c r="E2650" s="15">
        <v>1</v>
      </c>
      <c r="F2650" t="s">
        <v>441</v>
      </c>
      <c r="G2650" s="121">
        <v>274</v>
      </c>
      <c r="H2650" t="s">
        <v>391</v>
      </c>
      <c r="I2650" t="s">
        <v>489</v>
      </c>
      <c r="J2650" t="s">
        <v>434</v>
      </c>
      <c r="K2650" t="s">
        <v>6</v>
      </c>
      <c r="L2650" s="755" t="s">
        <v>70</v>
      </c>
      <c r="M2650" t="s">
        <v>189</v>
      </c>
      <c r="N2650" s="680">
        <f t="shared" ca="1" si="181"/>
        <v>0</v>
      </c>
      <c r="O2650" s="680">
        <f t="shared" ca="1" si="181"/>
        <v>0</v>
      </c>
      <c r="P2650" s="680">
        <f t="shared" ca="1" si="181"/>
        <v>0</v>
      </c>
      <c r="Q2650" s="680">
        <f t="shared" ca="1" si="181"/>
        <v>0</v>
      </c>
      <c r="R2650" s="680">
        <f t="shared" ca="1" si="181"/>
        <v>0</v>
      </c>
      <c r="S2650" t="str">
        <f t="shared" si="178"/>
        <v>ASRCMS202202</v>
      </c>
      <c r="T2650" s="957">
        <f t="shared" si="179"/>
        <v>45230</v>
      </c>
      <c r="U2650" t="str">
        <f t="shared" si="180"/>
        <v>Unaudited</v>
      </c>
    </row>
    <row r="2651" spans="1:21" x14ac:dyDescent="0.25">
      <c r="A2651" t="s">
        <v>438</v>
      </c>
      <c r="B2651" t="s">
        <v>1380</v>
      </c>
      <c r="C2651" t="s">
        <v>1381</v>
      </c>
      <c r="D2651" s="15">
        <v>1900</v>
      </c>
      <c r="E2651" s="15">
        <v>1</v>
      </c>
      <c r="F2651" t="s">
        <v>441</v>
      </c>
      <c r="G2651" s="121">
        <v>274</v>
      </c>
      <c r="H2651" t="s">
        <v>391</v>
      </c>
      <c r="I2651" t="s">
        <v>489</v>
      </c>
      <c r="J2651" t="s">
        <v>434</v>
      </c>
      <c r="K2651" t="s">
        <v>6</v>
      </c>
      <c r="L2651" s="755" t="s">
        <v>71</v>
      </c>
      <c r="M2651" t="s">
        <v>232</v>
      </c>
      <c r="N2651" s="680">
        <f t="shared" ca="1" si="181"/>
        <v>0</v>
      </c>
      <c r="O2651" s="680">
        <f t="shared" ca="1" si="181"/>
        <v>0</v>
      </c>
      <c r="P2651" s="680">
        <f t="shared" ca="1" si="181"/>
        <v>0</v>
      </c>
      <c r="Q2651" s="680">
        <f t="shared" ca="1" si="181"/>
        <v>0</v>
      </c>
      <c r="R2651" s="680">
        <f t="shared" ca="1" si="181"/>
        <v>0</v>
      </c>
      <c r="S2651" t="str">
        <f t="shared" si="178"/>
        <v>ASRCMS202202</v>
      </c>
      <c r="T2651" s="957">
        <f t="shared" si="179"/>
        <v>45230</v>
      </c>
      <c r="U2651" t="str">
        <f t="shared" si="180"/>
        <v>Unaudited</v>
      </c>
    </row>
    <row r="2652" spans="1:21" x14ac:dyDescent="0.25">
      <c r="A2652" t="s">
        <v>438</v>
      </c>
      <c r="B2652" t="s">
        <v>1380</v>
      </c>
      <c r="C2652" t="s">
        <v>1381</v>
      </c>
      <c r="D2652" s="15">
        <v>1900</v>
      </c>
      <c r="E2652" s="15">
        <v>1</v>
      </c>
      <c r="F2652" t="s">
        <v>441</v>
      </c>
      <c r="G2652" s="121">
        <v>274</v>
      </c>
      <c r="H2652" t="s">
        <v>391</v>
      </c>
      <c r="I2652" t="s">
        <v>489</v>
      </c>
      <c r="J2652" t="s">
        <v>434</v>
      </c>
      <c r="K2652" t="s">
        <v>6</v>
      </c>
      <c r="L2652" s="755" t="s">
        <v>72</v>
      </c>
      <c r="M2652" t="s">
        <v>165</v>
      </c>
      <c r="N2652" s="680">
        <f t="shared" ca="1" si="181"/>
        <v>0</v>
      </c>
      <c r="O2652" s="680">
        <f t="shared" ca="1" si="181"/>
        <v>0</v>
      </c>
      <c r="P2652" s="680">
        <f t="shared" ca="1" si="181"/>
        <v>0</v>
      </c>
      <c r="Q2652" s="680">
        <f t="shared" ca="1" si="181"/>
        <v>0</v>
      </c>
      <c r="R2652" s="680">
        <f t="shared" ca="1" si="181"/>
        <v>0</v>
      </c>
      <c r="S2652" t="str">
        <f t="shared" si="178"/>
        <v>ASRCMS202202</v>
      </c>
      <c r="T2652" s="957">
        <f t="shared" si="179"/>
        <v>45230</v>
      </c>
      <c r="U2652" t="str">
        <f t="shared" si="180"/>
        <v>Unaudited</v>
      </c>
    </row>
    <row r="2653" spans="1:21" x14ac:dyDescent="0.25">
      <c r="A2653" t="s">
        <v>438</v>
      </c>
      <c r="B2653" t="s">
        <v>1380</v>
      </c>
      <c r="C2653" t="s">
        <v>1381</v>
      </c>
      <c r="D2653" s="15">
        <v>1900</v>
      </c>
      <c r="E2653" s="15">
        <v>1</v>
      </c>
      <c r="F2653" t="s">
        <v>441</v>
      </c>
      <c r="G2653" s="121">
        <v>274</v>
      </c>
      <c r="H2653" t="s">
        <v>391</v>
      </c>
      <c r="I2653" t="s">
        <v>489</v>
      </c>
      <c r="J2653" t="s">
        <v>434</v>
      </c>
      <c r="K2653" t="s">
        <v>6</v>
      </c>
      <c r="L2653" s="755">
        <v>3.4</v>
      </c>
      <c r="M2653" t="s">
        <v>462</v>
      </c>
      <c r="N2653" s="680">
        <f t="shared" ca="1" si="181"/>
        <v>0</v>
      </c>
      <c r="O2653" s="680">
        <f t="shared" ca="1" si="181"/>
        <v>0</v>
      </c>
      <c r="P2653" s="680">
        <f t="shared" ca="1" si="181"/>
        <v>0</v>
      </c>
      <c r="Q2653" s="680">
        <f t="shared" ca="1" si="181"/>
        <v>0</v>
      </c>
      <c r="R2653" s="680">
        <f t="shared" ca="1" si="181"/>
        <v>0</v>
      </c>
      <c r="S2653" t="str">
        <f t="shared" si="178"/>
        <v>ASRCMS202202</v>
      </c>
      <c r="T2653" s="957">
        <f t="shared" si="179"/>
        <v>45230</v>
      </c>
      <c r="U2653" t="str">
        <f t="shared" si="180"/>
        <v>Unaudited</v>
      </c>
    </row>
    <row r="2654" spans="1:21" x14ac:dyDescent="0.25">
      <c r="A2654" t="s">
        <v>438</v>
      </c>
      <c r="B2654" t="s">
        <v>1380</v>
      </c>
      <c r="C2654" t="s">
        <v>1381</v>
      </c>
      <c r="D2654" s="15">
        <v>1900</v>
      </c>
      <c r="E2654" s="15">
        <v>1</v>
      </c>
      <c r="F2654" t="s">
        <v>441</v>
      </c>
      <c r="G2654" s="121">
        <v>274</v>
      </c>
      <c r="H2654" t="s">
        <v>391</v>
      </c>
      <c r="I2654" t="s">
        <v>489</v>
      </c>
      <c r="J2654" t="s">
        <v>434</v>
      </c>
      <c r="K2654" t="s">
        <v>435</v>
      </c>
      <c r="L2654" s="755">
        <v>4.5</v>
      </c>
      <c r="M2654" t="s">
        <v>32</v>
      </c>
      <c r="N2654" s="680">
        <f t="shared" ca="1" si="181"/>
        <v>0</v>
      </c>
      <c r="O2654" s="680">
        <f t="shared" ca="1" si="181"/>
        <v>0</v>
      </c>
      <c r="P2654" s="680">
        <f t="shared" ca="1" si="181"/>
        <v>0</v>
      </c>
      <c r="Q2654" s="680">
        <f t="shared" ca="1" si="181"/>
        <v>0</v>
      </c>
      <c r="R2654" s="680">
        <f t="shared" ca="1" si="181"/>
        <v>0</v>
      </c>
      <c r="S2654" t="str">
        <f t="shared" si="178"/>
        <v>ASRCMS202202</v>
      </c>
      <c r="T2654" s="957">
        <f t="shared" si="179"/>
        <v>45230</v>
      </c>
      <c r="U2654" t="str">
        <f t="shared" si="180"/>
        <v>Unaudited</v>
      </c>
    </row>
    <row r="2655" spans="1:21" x14ac:dyDescent="0.25">
      <c r="A2655" t="s">
        <v>438</v>
      </c>
      <c r="B2655" t="s">
        <v>1380</v>
      </c>
      <c r="C2655" t="s">
        <v>1381</v>
      </c>
      <c r="D2655" s="15">
        <v>1900</v>
      </c>
      <c r="E2655" s="15">
        <v>1</v>
      </c>
      <c r="F2655" t="s">
        <v>441</v>
      </c>
      <c r="G2655" s="121">
        <v>274</v>
      </c>
      <c r="H2655" t="s">
        <v>391</v>
      </c>
      <c r="I2655" t="s">
        <v>489</v>
      </c>
      <c r="J2655" t="s">
        <v>434</v>
      </c>
      <c r="K2655" t="s">
        <v>435</v>
      </c>
      <c r="L2655" s="755" t="s">
        <v>939</v>
      </c>
      <c r="M2655" t="s">
        <v>930</v>
      </c>
      <c r="N2655" s="680">
        <f t="shared" ca="1" si="181"/>
        <v>0</v>
      </c>
      <c r="O2655" s="680">
        <f t="shared" ca="1" si="181"/>
        <v>0</v>
      </c>
      <c r="P2655" s="680">
        <f t="shared" ca="1" si="181"/>
        <v>0</v>
      </c>
      <c r="Q2655" s="680">
        <f t="shared" ca="1" si="181"/>
        <v>0</v>
      </c>
      <c r="R2655" s="680">
        <f t="shared" ca="1" si="181"/>
        <v>0</v>
      </c>
      <c r="S2655" t="str">
        <f t="shared" si="178"/>
        <v>ASRCMS202202</v>
      </c>
      <c r="T2655" s="957">
        <f t="shared" si="179"/>
        <v>45230</v>
      </c>
      <c r="U2655" t="str">
        <f t="shared" si="180"/>
        <v>Unaudited</v>
      </c>
    </row>
    <row r="2656" spans="1:21" x14ac:dyDescent="0.25">
      <c r="A2656" t="s">
        <v>438</v>
      </c>
      <c r="B2656" t="s">
        <v>1380</v>
      </c>
      <c r="C2656" t="s">
        <v>1381</v>
      </c>
      <c r="D2656" s="15">
        <v>1900</v>
      </c>
      <c r="E2656" s="15">
        <v>1</v>
      </c>
      <c r="F2656" t="s">
        <v>441</v>
      </c>
      <c r="G2656" s="121">
        <v>274</v>
      </c>
      <c r="H2656" t="s">
        <v>391</v>
      </c>
      <c r="I2656" t="s">
        <v>489</v>
      </c>
      <c r="J2656" t="s">
        <v>434</v>
      </c>
      <c r="K2656" t="s">
        <v>435</v>
      </c>
      <c r="L2656" s="755" t="s">
        <v>194</v>
      </c>
      <c r="M2656" t="s">
        <v>40</v>
      </c>
      <c r="N2656" s="680">
        <f t="shared" ca="1" si="181"/>
        <v>0</v>
      </c>
      <c r="O2656" s="680">
        <f t="shared" ca="1" si="181"/>
        <v>0</v>
      </c>
      <c r="P2656" s="680">
        <f t="shared" ca="1" si="181"/>
        <v>0</v>
      </c>
      <c r="Q2656" s="680">
        <f t="shared" ca="1" si="181"/>
        <v>0</v>
      </c>
      <c r="R2656" s="680">
        <f t="shared" ca="1" si="181"/>
        <v>0</v>
      </c>
      <c r="S2656" t="str">
        <f t="shared" si="178"/>
        <v>ASRCMS202202</v>
      </c>
      <c r="T2656" s="957">
        <f t="shared" si="179"/>
        <v>45230</v>
      </c>
      <c r="U2656" t="str">
        <f t="shared" si="180"/>
        <v>Unaudited</v>
      </c>
    </row>
    <row r="2657" spans="1:21" x14ac:dyDescent="0.25">
      <c r="A2657" t="s">
        <v>438</v>
      </c>
      <c r="B2657" t="s">
        <v>1380</v>
      </c>
      <c r="C2657" t="s">
        <v>1381</v>
      </c>
      <c r="D2657" s="15">
        <v>1900</v>
      </c>
      <c r="E2657" s="15">
        <v>1</v>
      </c>
      <c r="F2657" t="s">
        <v>441</v>
      </c>
      <c r="G2657" s="121">
        <v>274</v>
      </c>
      <c r="H2657" t="s">
        <v>391</v>
      </c>
      <c r="I2657" t="s">
        <v>489</v>
      </c>
      <c r="J2657" t="s">
        <v>434</v>
      </c>
      <c r="K2657" t="s">
        <v>435</v>
      </c>
      <c r="L2657" s="755" t="s">
        <v>193</v>
      </c>
      <c r="M2657" t="s">
        <v>330</v>
      </c>
      <c r="N2657" s="680">
        <f t="shared" ca="1" si="181"/>
        <v>0</v>
      </c>
      <c r="O2657" s="680">
        <f t="shared" ca="1" si="181"/>
        <v>0</v>
      </c>
      <c r="P2657" s="680">
        <f t="shared" ca="1" si="181"/>
        <v>0</v>
      </c>
      <c r="Q2657" s="680">
        <f t="shared" ca="1" si="181"/>
        <v>0</v>
      </c>
      <c r="R2657" s="680">
        <f t="shared" ca="1" si="181"/>
        <v>0</v>
      </c>
      <c r="S2657" t="str">
        <f t="shared" si="178"/>
        <v>ASRCMS202202</v>
      </c>
      <c r="T2657" s="957">
        <f t="shared" si="179"/>
        <v>45230</v>
      </c>
      <c r="U2657" t="str">
        <f t="shared" si="180"/>
        <v>Unaudited</v>
      </c>
    </row>
    <row r="2658" spans="1:21" x14ac:dyDescent="0.25">
      <c r="A2658" t="s">
        <v>438</v>
      </c>
      <c r="B2658" t="s">
        <v>1380</v>
      </c>
      <c r="C2658" t="s">
        <v>1381</v>
      </c>
      <c r="D2658" s="15">
        <v>1900</v>
      </c>
      <c r="E2658" s="15">
        <v>1</v>
      </c>
      <c r="F2658" t="s">
        <v>441</v>
      </c>
      <c r="G2658" s="121">
        <v>274</v>
      </c>
      <c r="H2658" t="s">
        <v>391</v>
      </c>
      <c r="I2658" t="s">
        <v>489</v>
      </c>
      <c r="J2658" t="s">
        <v>451</v>
      </c>
      <c r="K2658" t="s">
        <v>436</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ASRCMS202202</v>
      </c>
      <c r="T2658" s="957">
        <f t="shared" si="179"/>
        <v>45230</v>
      </c>
      <c r="U2658" t="str">
        <f t="shared" si="180"/>
        <v>Unaudited</v>
      </c>
    </row>
    <row r="2659" spans="1:21" x14ac:dyDescent="0.25">
      <c r="A2659" t="s">
        <v>438</v>
      </c>
      <c r="B2659" t="s">
        <v>1380</v>
      </c>
      <c r="C2659" t="s">
        <v>1381</v>
      </c>
      <c r="D2659" s="15">
        <v>1900</v>
      </c>
      <c r="E2659" s="15">
        <v>1</v>
      </c>
      <c r="F2659" t="s">
        <v>441</v>
      </c>
      <c r="G2659" s="121">
        <v>274</v>
      </c>
      <c r="H2659" t="s">
        <v>391</v>
      </c>
      <c r="I2659" t="s">
        <v>489</v>
      </c>
      <c r="J2659" t="s">
        <v>451</v>
      </c>
      <c r="K2659" t="s">
        <v>436</v>
      </c>
      <c r="L2659" s="755" t="s">
        <v>80</v>
      </c>
      <c r="M2659" t="s">
        <v>98</v>
      </c>
      <c r="N2659" s="680">
        <f t="shared" ca="1" si="181"/>
        <v>0</v>
      </c>
      <c r="O2659" s="680">
        <f t="shared" ca="1" si="181"/>
        <v>0</v>
      </c>
      <c r="P2659" s="680">
        <f t="shared" ca="1" si="181"/>
        <v>0</v>
      </c>
      <c r="Q2659" s="680">
        <f t="shared" ca="1" si="181"/>
        <v>0</v>
      </c>
      <c r="R2659" s="680">
        <f t="shared" ca="1" si="181"/>
        <v>0</v>
      </c>
      <c r="S2659" t="str">
        <f t="shared" si="178"/>
        <v>ASRCMS202202</v>
      </c>
      <c r="T2659" s="957">
        <f t="shared" si="179"/>
        <v>45230</v>
      </c>
      <c r="U2659" t="str">
        <f t="shared" si="180"/>
        <v>Unaudited</v>
      </c>
    </row>
    <row r="2660" spans="1:21" x14ac:dyDescent="0.25">
      <c r="A2660" t="s">
        <v>438</v>
      </c>
      <c r="B2660" t="s">
        <v>1380</v>
      </c>
      <c r="C2660" t="s">
        <v>1381</v>
      </c>
      <c r="D2660" s="15">
        <v>1900</v>
      </c>
      <c r="E2660" s="15">
        <v>1</v>
      </c>
      <c r="F2660" t="s">
        <v>441</v>
      </c>
      <c r="G2660" s="121">
        <v>274</v>
      </c>
      <c r="H2660" t="s">
        <v>391</v>
      </c>
      <c r="I2660" t="s">
        <v>489</v>
      </c>
      <c r="J2660" t="s">
        <v>451</v>
      </c>
      <c r="K2660" t="s">
        <v>436</v>
      </c>
      <c r="L2660" s="755" t="s">
        <v>81</v>
      </c>
      <c r="M2660" t="s">
        <v>99</v>
      </c>
      <c r="N2660" s="680">
        <f t="shared" ca="1" si="181"/>
        <v>0</v>
      </c>
      <c r="O2660" s="680">
        <f t="shared" ca="1" si="181"/>
        <v>0</v>
      </c>
      <c r="P2660" s="680">
        <f t="shared" ca="1" si="181"/>
        <v>0</v>
      </c>
      <c r="Q2660" s="680">
        <f t="shared" ca="1" si="181"/>
        <v>0</v>
      </c>
      <c r="R2660" s="680">
        <f t="shared" ca="1" si="181"/>
        <v>0</v>
      </c>
      <c r="S2660" t="str">
        <f t="shared" si="178"/>
        <v>ASRCMS202202</v>
      </c>
      <c r="T2660" s="957">
        <f t="shared" si="179"/>
        <v>45230</v>
      </c>
      <c r="U2660" t="str">
        <f t="shared" si="180"/>
        <v>Unaudited</v>
      </c>
    </row>
    <row r="2661" spans="1:21" x14ac:dyDescent="0.25">
      <c r="A2661" t="s">
        <v>438</v>
      </c>
      <c r="B2661" t="s">
        <v>1380</v>
      </c>
      <c r="C2661" t="s">
        <v>1381</v>
      </c>
      <c r="D2661" s="15">
        <v>1900</v>
      </c>
      <c r="E2661" s="15">
        <v>1</v>
      </c>
      <c r="F2661" t="s">
        <v>441</v>
      </c>
      <c r="G2661" s="121">
        <v>274</v>
      </c>
      <c r="H2661" t="s">
        <v>391</v>
      </c>
      <c r="I2661" t="s">
        <v>489</v>
      </c>
      <c r="J2661" t="s">
        <v>451</v>
      </c>
      <c r="K2661" t="s">
        <v>436</v>
      </c>
      <c r="L2661" s="755" t="s">
        <v>82</v>
      </c>
      <c r="M2661" t="s">
        <v>100</v>
      </c>
      <c r="N2661" s="680">
        <f t="shared" ca="1" si="181"/>
        <v>0</v>
      </c>
      <c r="O2661" s="680">
        <f t="shared" ca="1" si="181"/>
        <v>0</v>
      </c>
      <c r="P2661" s="680">
        <f t="shared" ca="1" si="181"/>
        <v>0</v>
      </c>
      <c r="Q2661" s="680">
        <f t="shared" ca="1" si="181"/>
        <v>0</v>
      </c>
      <c r="R2661" s="680">
        <f t="shared" ca="1" si="181"/>
        <v>0</v>
      </c>
      <c r="S2661" t="str">
        <f t="shared" si="178"/>
        <v>ASRCMS202202</v>
      </c>
      <c r="T2661" s="957">
        <f t="shared" si="179"/>
        <v>45230</v>
      </c>
      <c r="U2661" t="str">
        <f t="shared" si="180"/>
        <v>Unaudited</v>
      </c>
    </row>
    <row r="2662" spans="1:21" x14ac:dyDescent="0.25">
      <c r="A2662" t="s">
        <v>438</v>
      </c>
      <c r="B2662" t="s">
        <v>1380</v>
      </c>
      <c r="C2662" t="s">
        <v>1381</v>
      </c>
      <c r="D2662" s="15">
        <v>1900</v>
      </c>
      <c r="E2662" s="15">
        <v>1</v>
      </c>
      <c r="F2662" t="s">
        <v>441</v>
      </c>
      <c r="G2662" s="121">
        <v>274</v>
      </c>
      <c r="H2662" t="s">
        <v>391</v>
      </c>
      <c r="I2662" t="s">
        <v>489</v>
      </c>
      <c r="J2662" t="s">
        <v>451</v>
      </c>
      <c r="K2662" t="s">
        <v>436</v>
      </c>
      <c r="L2662" s="755" t="s">
        <v>217</v>
      </c>
      <c r="M2662" t="s">
        <v>101</v>
      </c>
      <c r="N2662" s="680">
        <f t="shared" ca="1" si="181"/>
        <v>0</v>
      </c>
      <c r="O2662" s="680">
        <f t="shared" ca="1" si="181"/>
        <v>0</v>
      </c>
      <c r="P2662" s="680">
        <f t="shared" ca="1" si="181"/>
        <v>0</v>
      </c>
      <c r="Q2662" s="680">
        <f t="shared" ca="1" si="181"/>
        <v>0</v>
      </c>
      <c r="R2662" s="680">
        <f t="shared" ca="1" si="181"/>
        <v>0</v>
      </c>
      <c r="S2662" t="str">
        <f t="shared" si="178"/>
        <v>ASRCMS202202</v>
      </c>
      <c r="T2662" s="957">
        <f t="shared" si="179"/>
        <v>45230</v>
      </c>
      <c r="U2662" t="str">
        <f t="shared" si="180"/>
        <v>Unaudited</v>
      </c>
    </row>
    <row r="2663" spans="1:21" x14ac:dyDescent="0.25">
      <c r="A2663" t="s">
        <v>438</v>
      </c>
      <c r="B2663" t="s">
        <v>1380</v>
      </c>
      <c r="C2663" t="s">
        <v>1381</v>
      </c>
      <c r="D2663" s="15">
        <v>1900</v>
      </c>
      <c r="E2663" s="15">
        <v>1</v>
      </c>
      <c r="F2663" t="s">
        <v>441</v>
      </c>
      <c r="G2663" s="121">
        <v>274</v>
      </c>
      <c r="H2663" t="s">
        <v>391</v>
      </c>
      <c r="I2663" t="s">
        <v>489</v>
      </c>
      <c r="J2663" t="s">
        <v>451</v>
      </c>
      <c r="K2663" t="s">
        <v>436</v>
      </c>
      <c r="L2663" s="755" t="s">
        <v>216</v>
      </c>
      <c r="M2663" t="s">
        <v>28</v>
      </c>
      <c r="N2663" s="680">
        <f t="shared" ca="1" si="181"/>
        <v>0</v>
      </c>
      <c r="O2663" s="680">
        <f t="shared" ca="1" si="181"/>
        <v>0</v>
      </c>
      <c r="P2663" s="680">
        <f t="shared" ca="1" si="181"/>
        <v>0</v>
      </c>
      <c r="Q2663" s="680">
        <f t="shared" ca="1" si="181"/>
        <v>0</v>
      </c>
      <c r="R2663" s="680">
        <f t="shared" ca="1" si="181"/>
        <v>0</v>
      </c>
      <c r="S2663" t="str">
        <f t="shared" si="178"/>
        <v>ASRCMS202202</v>
      </c>
      <c r="T2663" s="957">
        <f t="shared" si="179"/>
        <v>45230</v>
      </c>
      <c r="U2663" t="str">
        <f t="shared" si="180"/>
        <v>Unaudited</v>
      </c>
    </row>
    <row r="2664" spans="1:21" x14ac:dyDescent="0.25">
      <c r="A2664" t="s">
        <v>438</v>
      </c>
      <c r="B2664" t="s">
        <v>1380</v>
      </c>
      <c r="C2664" t="s">
        <v>1381</v>
      </c>
      <c r="D2664" s="15">
        <v>1900</v>
      </c>
      <c r="E2664" s="15">
        <v>1</v>
      </c>
      <c r="F2664" t="s">
        <v>441</v>
      </c>
      <c r="G2664" s="121">
        <v>274</v>
      </c>
      <c r="H2664" t="s">
        <v>391</v>
      </c>
      <c r="I2664" t="s">
        <v>489</v>
      </c>
      <c r="J2664" t="s">
        <v>437</v>
      </c>
      <c r="K2664" t="s">
        <v>437</v>
      </c>
      <c r="L2664" s="755" t="s">
        <v>84</v>
      </c>
      <c r="M2664" t="s">
        <v>328</v>
      </c>
      <c r="N2664" s="680">
        <f t="shared" ca="1" si="181"/>
        <v>0</v>
      </c>
      <c r="O2664" s="680">
        <f t="shared" ca="1" si="181"/>
        <v>0</v>
      </c>
      <c r="P2664" s="680">
        <f t="shared" ca="1" si="181"/>
        <v>0</v>
      </c>
      <c r="Q2664" s="680">
        <f t="shared" ca="1" si="181"/>
        <v>0</v>
      </c>
      <c r="R2664" s="680">
        <f t="shared" ca="1" si="181"/>
        <v>0</v>
      </c>
      <c r="S2664" t="str">
        <f t="shared" si="178"/>
        <v>ASRCMS202202</v>
      </c>
      <c r="T2664" s="957">
        <f t="shared" si="179"/>
        <v>45230</v>
      </c>
      <c r="U2664" t="str">
        <f t="shared" si="180"/>
        <v>Unaudited</v>
      </c>
    </row>
    <row r="2665" spans="1:21" x14ac:dyDescent="0.25">
      <c r="A2665" t="s">
        <v>438</v>
      </c>
      <c r="B2665" t="s">
        <v>1380</v>
      </c>
      <c r="C2665" t="s">
        <v>1381</v>
      </c>
      <c r="D2665" s="15">
        <v>1900</v>
      </c>
      <c r="E2665" s="15">
        <v>1</v>
      </c>
      <c r="F2665" t="s">
        <v>441</v>
      </c>
      <c r="G2665" s="121">
        <v>274</v>
      </c>
      <c r="H2665" t="s">
        <v>391</v>
      </c>
      <c r="I2665" t="s">
        <v>489</v>
      </c>
      <c r="J2665" t="s">
        <v>437</v>
      </c>
      <c r="K2665" t="s">
        <v>437</v>
      </c>
      <c r="L2665" s="755" t="s">
        <v>85</v>
      </c>
      <c r="M2665" t="s">
        <v>326</v>
      </c>
      <c r="N2665" s="680">
        <f t="shared" ca="1" si="181"/>
        <v>0</v>
      </c>
      <c r="O2665" s="680">
        <f t="shared" ca="1" si="181"/>
        <v>0</v>
      </c>
      <c r="P2665" s="680">
        <f t="shared" ca="1" si="181"/>
        <v>0</v>
      </c>
      <c r="Q2665" s="680">
        <f t="shared" ca="1" si="181"/>
        <v>0</v>
      </c>
      <c r="R2665" s="680">
        <f t="shared" ca="1" si="181"/>
        <v>0</v>
      </c>
      <c r="S2665" t="str">
        <f t="shared" si="178"/>
        <v>ASRCMS202202</v>
      </c>
      <c r="T2665" s="957">
        <f t="shared" si="179"/>
        <v>45230</v>
      </c>
      <c r="U2665" t="str">
        <f t="shared" si="180"/>
        <v>Unaudited</v>
      </c>
    </row>
    <row r="2666" spans="1:21" x14ac:dyDescent="0.25">
      <c r="A2666" t="s">
        <v>438</v>
      </c>
      <c r="B2666" t="s">
        <v>1380</v>
      </c>
      <c r="C2666" t="s">
        <v>1381</v>
      </c>
      <c r="D2666" s="15">
        <v>1900</v>
      </c>
      <c r="E2666" s="15">
        <v>1</v>
      </c>
      <c r="F2666" t="s">
        <v>441</v>
      </c>
      <c r="G2666" s="121">
        <v>274</v>
      </c>
      <c r="H2666" t="s">
        <v>391</v>
      </c>
      <c r="I2666" t="s">
        <v>489</v>
      </c>
      <c r="J2666" t="s">
        <v>437</v>
      </c>
      <c r="K2666" t="s">
        <v>437</v>
      </c>
      <c r="L2666" s="755" t="s">
        <v>86</v>
      </c>
      <c r="M2666" t="s">
        <v>495</v>
      </c>
      <c r="N2666" s="680">
        <f t="shared" ca="1" si="181"/>
        <v>0</v>
      </c>
      <c r="O2666" s="680">
        <f t="shared" ca="1" si="181"/>
        <v>0</v>
      </c>
      <c r="P2666" s="680">
        <f t="shared" ca="1" si="181"/>
        <v>0</v>
      </c>
      <c r="Q2666" s="680">
        <f t="shared" ca="1" si="181"/>
        <v>0</v>
      </c>
      <c r="R2666" s="680">
        <f t="shared" ca="1" si="181"/>
        <v>0</v>
      </c>
      <c r="S2666" t="str">
        <f t="shared" si="178"/>
        <v>ASRCMS202202</v>
      </c>
      <c r="T2666" s="957">
        <f t="shared" si="179"/>
        <v>45230</v>
      </c>
      <c r="U2666" t="str">
        <f t="shared" si="180"/>
        <v>Unaudited</v>
      </c>
    </row>
    <row r="2667" spans="1:21" x14ac:dyDescent="0.25">
      <c r="A2667" t="s">
        <v>438</v>
      </c>
      <c r="B2667" t="s">
        <v>1380</v>
      </c>
      <c r="C2667" t="s">
        <v>1381</v>
      </c>
      <c r="D2667" s="15">
        <v>1900</v>
      </c>
      <c r="E2667" s="15">
        <v>1</v>
      </c>
      <c r="F2667" t="s">
        <v>441</v>
      </c>
      <c r="G2667" s="121">
        <v>274</v>
      </c>
      <c r="H2667" t="s">
        <v>391</v>
      </c>
      <c r="I2667" t="s">
        <v>489</v>
      </c>
      <c r="J2667" t="s">
        <v>437</v>
      </c>
      <c r="K2667" t="s">
        <v>437</v>
      </c>
      <c r="L2667" s="755" t="s">
        <v>87</v>
      </c>
      <c r="M2667" t="s">
        <v>496</v>
      </c>
      <c r="N2667" s="680">
        <f t="shared" ca="1" si="181"/>
        <v>0</v>
      </c>
      <c r="O2667" s="680">
        <f t="shared" ca="1" si="181"/>
        <v>0</v>
      </c>
      <c r="P2667" s="680">
        <f t="shared" ca="1" si="181"/>
        <v>0</v>
      </c>
      <c r="Q2667" s="680">
        <f t="shared" ca="1" si="181"/>
        <v>0</v>
      </c>
      <c r="R2667" s="680">
        <f t="shared" ca="1" si="181"/>
        <v>0</v>
      </c>
      <c r="S2667" t="str">
        <f t="shared" si="178"/>
        <v>ASRCMS202202</v>
      </c>
      <c r="T2667" s="957">
        <f t="shared" si="179"/>
        <v>45230</v>
      </c>
      <c r="U2667" t="str">
        <f t="shared" si="180"/>
        <v>Unaudited</v>
      </c>
    </row>
    <row r="2668" spans="1:21" x14ac:dyDescent="0.25">
      <c r="A2668" t="s">
        <v>438</v>
      </c>
      <c r="B2668" t="s">
        <v>1380</v>
      </c>
      <c r="C2668" t="s">
        <v>1381</v>
      </c>
      <c r="D2668" s="15">
        <v>1900</v>
      </c>
      <c r="E2668" s="15">
        <v>1</v>
      </c>
      <c r="F2668" t="s">
        <v>441</v>
      </c>
      <c r="G2668" s="121">
        <v>274</v>
      </c>
      <c r="H2668" t="s">
        <v>391</v>
      </c>
      <c r="I2668" t="s">
        <v>489</v>
      </c>
      <c r="J2668" t="s">
        <v>437</v>
      </c>
      <c r="K2668" t="s">
        <v>437</v>
      </c>
      <c r="L2668" s="755" t="s">
        <v>214</v>
      </c>
      <c r="M2668" t="s">
        <v>497</v>
      </c>
      <c r="N2668" s="680">
        <f t="shared" ca="1" si="181"/>
        <v>0</v>
      </c>
      <c r="O2668" s="680">
        <f t="shared" ca="1" si="181"/>
        <v>0</v>
      </c>
      <c r="P2668" s="680">
        <f t="shared" ca="1" si="181"/>
        <v>0</v>
      </c>
      <c r="Q2668" s="680">
        <f t="shared" ca="1" si="181"/>
        <v>0</v>
      </c>
      <c r="R2668" s="680">
        <f t="shared" ca="1" si="181"/>
        <v>0</v>
      </c>
      <c r="S2668" t="str">
        <f t="shared" si="178"/>
        <v>ASRCMS202202</v>
      </c>
      <c r="T2668" s="957">
        <f t="shared" si="179"/>
        <v>45230</v>
      </c>
      <c r="U2668" t="str">
        <f t="shared" si="180"/>
        <v>Unaudited</v>
      </c>
    </row>
    <row r="2669" spans="1:21" x14ac:dyDescent="0.25">
      <c r="A2669" t="s">
        <v>438</v>
      </c>
      <c r="B2669" t="s">
        <v>1380</v>
      </c>
      <c r="C2669" t="s">
        <v>1381</v>
      </c>
      <c r="D2669" s="15">
        <v>1900</v>
      </c>
      <c r="E2669" s="15">
        <v>1</v>
      </c>
      <c r="F2669" t="s">
        <v>441</v>
      </c>
      <c r="G2669" s="121">
        <v>274</v>
      </c>
      <c r="H2669" t="s">
        <v>391</v>
      </c>
      <c r="I2669" t="s">
        <v>490</v>
      </c>
      <c r="J2669" t="s">
        <v>26</v>
      </c>
      <c r="K2669" t="s">
        <v>26</v>
      </c>
      <c r="L2669" s="755" t="s">
        <v>205</v>
      </c>
      <c r="M2669" t="s">
        <v>26</v>
      </c>
      <c r="N2669" s="680">
        <f t="shared" ca="1" si="181"/>
        <v>0</v>
      </c>
      <c r="O2669" s="680">
        <f t="shared" ca="1" si="181"/>
        <v>0</v>
      </c>
      <c r="P2669" s="680">
        <f t="shared" ca="1" si="181"/>
        <v>0</v>
      </c>
      <c r="Q2669" s="680">
        <f t="shared" ca="1" si="181"/>
        <v>0</v>
      </c>
      <c r="R2669" s="680">
        <f t="shared" ca="1" si="181"/>
        <v>0</v>
      </c>
      <c r="S2669" t="str">
        <f t="shared" si="178"/>
        <v>ASRCMS202202</v>
      </c>
      <c r="T2669" s="957">
        <f t="shared" si="179"/>
        <v>45230</v>
      </c>
      <c r="U2669" t="str">
        <f t="shared" si="180"/>
        <v>Unaudited</v>
      </c>
    </row>
    <row r="2670" spans="1:21" x14ac:dyDescent="0.25">
      <c r="A2670" t="s">
        <v>438</v>
      </c>
      <c r="B2670" t="s">
        <v>1380</v>
      </c>
      <c r="C2670" t="s">
        <v>1381</v>
      </c>
      <c r="D2670" s="15">
        <v>1900</v>
      </c>
      <c r="E2670" s="15">
        <v>1</v>
      </c>
      <c r="F2670" t="s">
        <v>442</v>
      </c>
      <c r="G2670" s="121">
        <v>366</v>
      </c>
      <c r="H2670" t="s">
        <v>391</v>
      </c>
      <c r="I2670" t="s">
        <v>433</v>
      </c>
      <c r="J2670" t="s">
        <v>433</v>
      </c>
      <c r="K2670" t="s">
        <v>433</v>
      </c>
      <c r="M2670" t="s">
        <v>433</v>
      </c>
      <c r="N2670" s="680">
        <f t="shared" ca="1" si="181"/>
        <v>0</v>
      </c>
      <c r="O2670" s="680">
        <f t="shared" ca="1" si="181"/>
        <v>0</v>
      </c>
      <c r="P2670" s="680">
        <f t="shared" ca="1" si="181"/>
        <v>0</v>
      </c>
      <c r="Q2670" s="680">
        <f t="shared" ca="1" si="181"/>
        <v>0</v>
      </c>
      <c r="R2670" s="680">
        <f t="shared" ca="1" si="181"/>
        <v>0</v>
      </c>
      <c r="S2670" t="str">
        <f t="shared" si="178"/>
        <v>ASRCMS202202</v>
      </c>
      <c r="T2670" s="957">
        <f t="shared" si="179"/>
        <v>45230</v>
      </c>
      <c r="U2670" t="str">
        <f t="shared" si="180"/>
        <v>Unaudited</v>
      </c>
    </row>
    <row r="2671" spans="1:21" x14ac:dyDescent="0.25">
      <c r="A2671" t="s">
        <v>438</v>
      </c>
      <c r="B2671" t="s">
        <v>1380</v>
      </c>
      <c r="C2671" t="s">
        <v>1381</v>
      </c>
      <c r="D2671" s="15">
        <v>1900</v>
      </c>
      <c r="E2671" s="15">
        <v>1</v>
      </c>
      <c r="F2671" t="s">
        <v>442</v>
      </c>
      <c r="G2671" s="121">
        <v>366</v>
      </c>
      <c r="H2671" t="s">
        <v>391</v>
      </c>
      <c r="I2671" t="s">
        <v>488</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ASRCMS202202</v>
      </c>
      <c r="T2671" s="957">
        <f t="shared" si="179"/>
        <v>45230</v>
      </c>
      <c r="U2671" t="str">
        <f t="shared" si="180"/>
        <v>Unaudited</v>
      </c>
    </row>
    <row r="2672" spans="1:21" x14ac:dyDescent="0.25">
      <c r="A2672" t="s">
        <v>438</v>
      </c>
      <c r="B2672" t="s">
        <v>1380</v>
      </c>
      <c r="C2672" t="s">
        <v>1381</v>
      </c>
      <c r="D2672" s="15">
        <v>1900</v>
      </c>
      <c r="E2672" s="15">
        <v>1</v>
      </c>
      <c r="F2672" t="s">
        <v>442</v>
      </c>
      <c r="G2672" s="121">
        <v>366</v>
      </c>
      <c r="H2672" t="s">
        <v>391</v>
      </c>
      <c r="I2672" t="s">
        <v>488</v>
      </c>
      <c r="J2672" t="s">
        <v>12</v>
      </c>
      <c r="K2672" t="s">
        <v>223</v>
      </c>
      <c r="L2672" s="755">
        <v>1.2</v>
      </c>
      <c r="M2672" t="s">
        <v>223</v>
      </c>
      <c r="N2672" s="680">
        <f t="shared" ca="1" si="181"/>
        <v>0</v>
      </c>
      <c r="O2672" s="680">
        <f t="shared" ca="1" si="181"/>
        <v>0</v>
      </c>
      <c r="P2672" s="680">
        <f t="shared" ca="1" si="181"/>
        <v>0</v>
      </c>
      <c r="Q2672" s="680">
        <f t="shared" ca="1" si="181"/>
        <v>0</v>
      </c>
      <c r="R2672" s="680">
        <f t="shared" ca="1" si="181"/>
        <v>0</v>
      </c>
      <c r="S2672" t="str">
        <f t="shared" si="178"/>
        <v>ASRCMS202202</v>
      </c>
      <c r="T2672" s="957">
        <f t="shared" si="179"/>
        <v>45230</v>
      </c>
      <c r="U2672" t="str">
        <f t="shared" si="180"/>
        <v>Unaudited</v>
      </c>
    </row>
    <row r="2673" spans="1:21" x14ac:dyDescent="0.25">
      <c r="A2673" t="s">
        <v>438</v>
      </c>
      <c r="B2673" t="s">
        <v>1380</v>
      </c>
      <c r="C2673" t="s">
        <v>1381</v>
      </c>
      <c r="D2673" s="15">
        <v>1900</v>
      </c>
      <c r="E2673" s="15">
        <v>1</v>
      </c>
      <c r="F2673" t="s">
        <v>442</v>
      </c>
      <c r="G2673" s="121">
        <v>366</v>
      </c>
      <c r="H2673" t="s">
        <v>391</v>
      </c>
      <c r="I2673" t="s">
        <v>488</v>
      </c>
      <c r="J2673" t="s">
        <v>12</v>
      </c>
      <c r="K2673" t="s">
        <v>1318</v>
      </c>
      <c r="L2673" s="755" t="s">
        <v>1314</v>
      </c>
      <c r="M2673" t="s">
        <v>1318</v>
      </c>
      <c r="N2673" s="680">
        <f t="shared" ca="1" si="181"/>
        <v>0</v>
      </c>
      <c r="O2673" s="680">
        <f t="shared" ca="1" si="181"/>
        <v>0</v>
      </c>
      <c r="P2673" s="680">
        <f t="shared" ca="1" si="181"/>
        <v>0</v>
      </c>
      <c r="Q2673" s="680">
        <f t="shared" ca="1" si="181"/>
        <v>0</v>
      </c>
      <c r="R2673" s="680">
        <f t="shared" ca="1" si="181"/>
        <v>0</v>
      </c>
      <c r="S2673" t="str">
        <f t="shared" si="178"/>
        <v>ASRCMS202202</v>
      </c>
      <c r="T2673" s="957">
        <f t="shared" si="179"/>
        <v>45230</v>
      </c>
      <c r="U2673" t="str">
        <f t="shared" si="180"/>
        <v>Unaudited</v>
      </c>
    </row>
    <row r="2674" spans="1:21" x14ac:dyDescent="0.25">
      <c r="A2674" t="s">
        <v>438</v>
      </c>
      <c r="B2674" t="s">
        <v>1380</v>
      </c>
      <c r="C2674" t="s">
        <v>1381</v>
      </c>
      <c r="D2674" s="15">
        <v>1900</v>
      </c>
      <c r="E2674" s="15">
        <v>1</v>
      </c>
      <c r="F2674" t="s">
        <v>442</v>
      </c>
      <c r="G2674" s="121">
        <v>366</v>
      </c>
      <c r="H2674" t="s">
        <v>391</v>
      </c>
      <c r="I2674" t="s">
        <v>488</v>
      </c>
      <c r="J2674" t="s">
        <v>12</v>
      </c>
      <c r="K2674" t="s">
        <v>1320</v>
      </c>
      <c r="L2674" s="755" t="s">
        <v>1319</v>
      </c>
      <c r="M2674" t="s">
        <v>1320</v>
      </c>
      <c r="N2674" s="680">
        <f t="shared" ca="1" si="181"/>
        <v>0</v>
      </c>
      <c r="O2674" s="680">
        <f t="shared" ca="1" si="181"/>
        <v>0</v>
      </c>
      <c r="P2674" s="680">
        <f t="shared" ca="1" si="181"/>
        <v>0</v>
      </c>
      <c r="Q2674" s="680">
        <f t="shared" ca="1" si="181"/>
        <v>0</v>
      </c>
      <c r="R2674" s="680">
        <f t="shared" ca="1" si="181"/>
        <v>0</v>
      </c>
      <c r="S2674" t="str">
        <f t="shared" si="178"/>
        <v>ASRCMS202202</v>
      </c>
      <c r="T2674" s="957">
        <f t="shared" si="179"/>
        <v>45230</v>
      </c>
      <c r="U2674" t="str">
        <f t="shared" si="180"/>
        <v>Unaudited</v>
      </c>
    </row>
    <row r="2675" spans="1:21" x14ac:dyDescent="0.25">
      <c r="A2675" t="s">
        <v>438</v>
      </c>
      <c r="B2675" t="s">
        <v>1380</v>
      </c>
      <c r="C2675" t="s">
        <v>1381</v>
      </c>
      <c r="D2675" s="15">
        <v>1900</v>
      </c>
      <c r="E2675" s="15">
        <v>1</v>
      </c>
      <c r="F2675" t="s">
        <v>442</v>
      </c>
      <c r="G2675" s="121">
        <v>366</v>
      </c>
      <c r="H2675" t="s">
        <v>391</v>
      </c>
      <c r="I2675" t="s">
        <v>488</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ASRCMS202202</v>
      </c>
      <c r="T2675" s="957">
        <f t="shared" si="179"/>
        <v>45230</v>
      </c>
      <c r="U2675" t="str">
        <f t="shared" si="180"/>
        <v>Unaudited</v>
      </c>
    </row>
    <row r="2676" spans="1:21" x14ac:dyDescent="0.25">
      <c r="A2676" t="s">
        <v>438</v>
      </c>
      <c r="B2676" t="s">
        <v>1380</v>
      </c>
      <c r="C2676" t="s">
        <v>1381</v>
      </c>
      <c r="D2676" s="15">
        <v>1900</v>
      </c>
      <c r="E2676" s="15">
        <v>1</v>
      </c>
      <c r="F2676" t="s">
        <v>442</v>
      </c>
      <c r="G2676" s="121">
        <v>366</v>
      </c>
      <c r="H2676" t="s">
        <v>391</v>
      </c>
      <c r="I2676" t="s">
        <v>489</v>
      </c>
      <c r="J2676" t="s">
        <v>434</v>
      </c>
      <c r="K2676" t="s">
        <v>791</v>
      </c>
      <c r="L2676" s="755">
        <v>2.1</v>
      </c>
      <c r="M2676" t="s">
        <v>726</v>
      </c>
      <c r="N2676" s="680">
        <f t="shared" ca="1" si="181"/>
        <v>0</v>
      </c>
      <c r="O2676" s="680">
        <f t="shared" ca="1" si="181"/>
        <v>0</v>
      </c>
      <c r="P2676" s="680">
        <f t="shared" ca="1" si="181"/>
        <v>0</v>
      </c>
      <c r="Q2676" s="680">
        <f t="shared" ca="1" si="181"/>
        <v>0</v>
      </c>
      <c r="R2676" s="680">
        <f t="shared" ca="1" si="181"/>
        <v>0</v>
      </c>
      <c r="S2676" t="str">
        <f t="shared" si="178"/>
        <v>ASRCMS202202</v>
      </c>
      <c r="T2676" s="957">
        <f t="shared" si="179"/>
        <v>45230</v>
      </c>
      <c r="U2676" t="str">
        <f t="shared" si="180"/>
        <v>Unaudited</v>
      </c>
    </row>
    <row r="2677" spans="1:21" x14ac:dyDescent="0.25">
      <c r="A2677" t="s">
        <v>438</v>
      </c>
      <c r="B2677" t="s">
        <v>1380</v>
      </c>
      <c r="C2677" t="s">
        <v>1381</v>
      </c>
      <c r="D2677" s="15">
        <v>1900</v>
      </c>
      <c r="E2677" s="15">
        <v>1</v>
      </c>
      <c r="F2677" t="s">
        <v>442</v>
      </c>
      <c r="G2677" s="121">
        <v>366</v>
      </c>
      <c r="H2677" t="s">
        <v>391</v>
      </c>
      <c r="I2677" t="s">
        <v>489</v>
      </c>
      <c r="J2677" t="s">
        <v>434</v>
      </c>
      <c r="K2677" t="s">
        <v>791</v>
      </c>
      <c r="L2677" s="755">
        <v>2.2000000000000002</v>
      </c>
      <c r="M2677" t="s">
        <v>727</v>
      </c>
      <c r="N2677" s="680">
        <f t="shared" ca="1" si="181"/>
        <v>0</v>
      </c>
      <c r="O2677" s="680">
        <f t="shared" ca="1" si="181"/>
        <v>0</v>
      </c>
      <c r="P2677" s="680">
        <f t="shared" ca="1" si="181"/>
        <v>0</v>
      </c>
      <c r="Q2677" s="680">
        <f t="shared" ca="1" si="181"/>
        <v>0</v>
      </c>
      <c r="R2677" s="680">
        <f t="shared" ca="1" si="181"/>
        <v>0</v>
      </c>
      <c r="S2677" t="str">
        <f t="shared" si="178"/>
        <v>ASRCMS202202</v>
      </c>
      <c r="T2677" s="957">
        <f t="shared" si="179"/>
        <v>45230</v>
      </c>
      <c r="U2677" t="str">
        <f t="shared" si="180"/>
        <v>Unaudited</v>
      </c>
    </row>
    <row r="2678" spans="1:21" x14ac:dyDescent="0.25">
      <c r="A2678" t="s">
        <v>438</v>
      </c>
      <c r="B2678" t="s">
        <v>1380</v>
      </c>
      <c r="C2678" t="s">
        <v>1381</v>
      </c>
      <c r="D2678" s="15">
        <v>1900</v>
      </c>
      <c r="E2678" s="15">
        <v>1</v>
      </c>
      <c r="F2678" t="s">
        <v>442</v>
      </c>
      <c r="G2678" s="121">
        <v>366</v>
      </c>
      <c r="H2678" t="s">
        <v>391</v>
      </c>
      <c r="I2678" t="s">
        <v>489</v>
      </c>
      <c r="J2678" t="s">
        <v>434</v>
      </c>
      <c r="K2678" t="s">
        <v>791</v>
      </c>
      <c r="L2678" s="755">
        <v>2.2999999999999998</v>
      </c>
      <c r="M2678" t="s">
        <v>728</v>
      </c>
      <c r="N2678" s="680">
        <f t="shared" ca="1" si="181"/>
        <v>0</v>
      </c>
      <c r="O2678" s="680">
        <f t="shared" ca="1" si="181"/>
        <v>0</v>
      </c>
      <c r="P2678" s="680">
        <f t="shared" ca="1" si="181"/>
        <v>0</v>
      </c>
      <c r="Q2678" s="680">
        <f t="shared" ca="1" si="181"/>
        <v>0</v>
      </c>
      <c r="R2678" s="680">
        <f t="shared" ca="1" si="181"/>
        <v>0</v>
      </c>
      <c r="S2678" t="str">
        <f t="shared" si="178"/>
        <v>ASRCMS202202</v>
      </c>
      <c r="T2678" s="957">
        <f t="shared" si="179"/>
        <v>45230</v>
      </c>
      <c r="U2678" t="str">
        <f t="shared" si="180"/>
        <v>Unaudited</v>
      </c>
    </row>
    <row r="2679" spans="1:21" x14ac:dyDescent="0.25">
      <c r="A2679" t="s">
        <v>438</v>
      </c>
      <c r="B2679" t="s">
        <v>1380</v>
      </c>
      <c r="C2679" t="s">
        <v>1381</v>
      </c>
      <c r="D2679" s="15">
        <v>1900</v>
      </c>
      <c r="E2679" s="15">
        <v>1</v>
      </c>
      <c r="F2679" t="s">
        <v>442</v>
      </c>
      <c r="G2679" s="121">
        <v>366</v>
      </c>
      <c r="H2679" t="s">
        <v>391</v>
      </c>
      <c r="I2679" t="s">
        <v>489</v>
      </c>
      <c r="J2679" t="s">
        <v>434</v>
      </c>
      <c r="K2679" t="s">
        <v>791</v>
      </c>
      <c r="L2679" s="755">
        <v>2.4</v>
      </c>
      <c r="M2679" t="s">
        <v>729</v>
      </c>
      <c r="N2679" s="680">
        <f t="shared" ca="1" si="181"/>
        <v>0</v>
      </c>
      <c r="O2679" s="680">
        <f t="shared" ca="1" si="181"/>
        <v>0</v>
      </c>
      <c r="P2679" s="680">
        <f t="shared" ca="1" si="181"/>
        <v>0</v>
      </c>
      <c r="Q2679" s="680">
        <f t="shared" ca="1" si="181"/>
        <v>0</v>
      </c>
      <c r="R2679" s="680">
        <f t="shared" ca="1" si="181"/>
        <v>0</v>
      </c>
      <c r="S2679" t="str">
        <f t="shared" si="178"/>
        <v>ASRCMS202202</v>
      </c>
      <c r="T2679" s="957">
        <f t="shared" si="179"/>
        <v>45230</v>
      </c>
      <c r="U2679" t="str">
        <f t="shared" si="180"/>
        <v>Unaudited</v>
      </c>
    </row>
    <row r="2680" spans="1:21" x14ac:dyDescent="0.25">
      <c r="A2680" t="s">
        <v>438</v>
      </c>
      <c r="B2680" t="s">
        <v>1380</v>
      </c>
      <c r="C2680" t="s">
        <v>1381</v>
      </c>
      <c r="D2680" s="15">
        <v>1900</v>
      </c>
      <c r="E2680" s="15">
        <v>1</v>
      </c>
      <c r="F2680" t="s">
        <v>442</v>
      </c>
      <c r="G2680" s="121">
        <v>366</v>
      </c>
      <c r="H2680" t="s">
        <v>391</v>
      </c>
      <c r="I2680" t="s">
        <v>489</v>
      </c>
      <c r="J2680" t="s">
        <v>434</v>
      </c>
      <c r="K2680" t="s">
        <v>791</v>
      </c>
      <c r="L2680" s="755">
        <v>2.5</v>
      </c>
      <c r="M2680" t="s">
        <v>771</v>
      </c>
      <c r="N2680" s="680">
        <f t="shared" ca="1" si="181"/>
        <v>0</v>
      </c>
      <c r="O2680" s="680">
        <f t="shared" ca="1" si="181"/>
        <v>0</v>
      </c>
      <c r="P2680" s="680">
        <f t="shared" ca="1" si="181"/>
        <v>0</v>
      </c>
      <c r="Q2680" s="680">
        <f t="shared" ca="1" si="181"/>
        <v>0</v>
      </c>
      <c r="R2680" s="680">
        <f t="shared" ca="1" si="181"/>
        <v>0</v>
      </c>
      <c r="S2680" t="str">
        <f t="shared" si="178"/>
        <v>ASRCMS202202</v>
      </c>
      <c r="T2680" s="957">
        <f t="shared" si="179"/>
        <v>45230</v>
      </c>
      <c r="U2680" t="str">
        <f t="shared" si="180"/>
        <v>Unaudited</v>
      </c>
    </row>
    <row r="2681" spans="1:21" x14ac:dyDescent="0.25">
      <c r="A2681" t="s">
        <v>438</v>
      </c>
      <c r="B2681" t="s">
        <v>1380</v>
      </c>
      <c r="C2681" t="s">
        <v>1381</v>
      </c>
      <c r="D2681" s="15">
        <v>1900</v>
      </c>
      <c r="E2681" s="15">
        <v>1</v>
      </c>
      <c r="F2681" t="s">
        <v>442</v>
      </c>
      <c r="G2681" s="121">
        <v>366</v>
      </c>
      <c r="H2681" t="s">
        <v>391</v>
      </c>
      <c r="I2681" t="s">
        <v>489</v>
      </c>
      <c r="J2681" t="s">
        <v>434</v>
      </c>
      <c r="K2681" t="s">
        <v>791</v>
      </c>
      <c r="L2681" s="755">
        <v>2.6</v>
      </c>
      <c r="M2681" t="s">
        <v>187</v>
      </c>
      <c r="N2681" s="680">
        <f t="shared" ca="1" si="181"/>
        <v>0</v>
      </c>
      <c r="O2681" s="680">
        <f t="shared" ca="1" si="181"/>
        <v>0</v>
      </c>
      <c r="P2681" s="680">
        <f t="shared" ca="1" si="181"/>
        <v>0</v>
      </c>
      <c r="Q2681" s="680">
        <f t="shared" ca="1" si="181"/>
        <v>0</v>
      </c>
      <c r="R2681" s="680">
        <f t="shared" ca="1" si="181"/>
        <v>0</v>
      </c>
      <c r="S2681" t="str">
        <f t="shared" si="178"/>
        <v>ASRCMS202202</v>
      </c>
      <c r="T2681" s="957">
        <f t="shared" si="179"/>
        <v>45230</v>
      </c>
      <c r="U2681" t="str">
        <f t="shared" si="180"/>
        <v>Unaudited</v>
      </c>
    </row>
    <row r="2682" spans="1:21" x14ac:dyDescent="0.25">
      <c r="A2682" t="s">
        <v>438</v>
      </c>
      <c r="B2682" t="s">
        <v>1380</v>
      </c>
      <c r="C2682" t="s">
        <v>1381</v>
      </c>
      <c r="D2682" s="15">
        <v>1900</v>
      </c>
      <c r="E2682" s="15">
        <v>1</v>
      </c>
      <c r="F2682" t="s">
        <v>442</v>
      </c>
      <c r="G2682" s="121">
        <v>366</v>
      </c>
      <c r="H2682" t="s">
        <v>391</v>
      </c>
      <c r="I2682" t="s">
        <v>489</v>
      </c>
      <c r="J2682" t="s">
        <v>434</v>
      </c>
      <c r="K2682" t="s">
        <v>791</v>
      </c>
      <c r="L2682" s="755">
        <v>2.7</v>
      </c>
      <c r="M2682" t="s">
        <v>792</v>
      </c>
      <c r="N2682" s="680">
        <f t="shared" ca="1" si="181"/>
        <v>0</v>
      </c>
      <c r="O2682" s="680">
        <f t="shared" ca="1" si="181"/>
        <v>0</v>
      </c>
      <c r="P2682" s="680">
        <f t="shared" ca="1" si="181"/>
        <v>0</v>
      </c>
      <c r="Q2682" s="680">
        <f t="shared" ca="1" si="181"/>
        <v>0</v>
      </c>
      <c r="R2682" s="680">
        <f t="shared" ca="1" si="181"/>
        <v>0</v>
      </c>
      <c r="S2682" t="str">
        <f t="shared" si="178"/>
        <v>ASRCMS202202</v>
      </c>
      <c r="T2682" s="957">
        <f t="shared" si="179"/>
        <v>45230</v>
      </c>
      <c r="U2682" t="str">
        <f t="shared" si="180"/>
        <v>Unaudited</v>
      </c>
    </row>
    <row r="2683" spans="1:21" x14ac:dyDescent="0.25">
      <c r="A2683" t="s">
        <v>438</v>
      </c>
      <c r="B2683" t="s">
        <v>1380</v>
      </c>
      <c r="C2683" t="s">
        <v>1381</v>
      </c>
      <c r="D2683" s="15">
        <v>1900</v>
      </c>
      <c r="E2683" s="15">
        <v>1</v>
      </c>
      <c r="F2683" t="s">
        <v>442</v>
      </c>
      <c r="G2683" s="121">
        <v>366</v>
      </c>
      <c r="H2683" t="s">
        <v>391</v>
      </c>
      <c r="I2683" t="s">
        <v>489</v>
      </c>
      <c r="J2683" t="s">
        <v>434</v>
      </c>
      <c r="K2683" t="s">
        <v>791</v>
      </c>
      <c r="L2683" s="755">
        <v>2.8</v>
      </c>
      <c r="M2683" t="s">
        <v>793</v>
      </c>
      <c r="N2683" s="680">
        <f t="shared" ca="1" si="181"/>
        <v>0</v>
      </c>
      <c r="O2683" s="680">
        <f t="shared" ca="1" si="181"/>
        <v>0</v>
      </c>
      <c r="P2683" s="680">
        <f t="shared" ca="1" si="181"/>
        <v>0</v>
      </c>
      <c r="Q2683" s="680">
        <f t="shared" ca="1" si="181"/>
        <v>0</v>
      </c>
      <c r="R2683" s="680">
        <f t="shared" ca="1" si="181"/>
        <v>0</v>
      </c>
      <c r="S2683" t="str">
        <f t="shared" si="178"/>
        <v>ASRCMS202202</v>
      </c>
      <c r="T2683" s="957">
        <f t="shared" si="179"/>
        <v>45230</v>
      </c>
      <c r="U2683" t="str">
        <f t="shared" si="180"/>
        <v>Unaudited</v>
      </c>
    </row>
    <row r="2684" spans="1:21" x14ac:dyDescent="0.25">
      <c r="A2684" t="s">
        <v>438</v>
      </c>
      <c r="B2684" t="s">
        <v>1380</v>
      </c>
      <c r="C2684" t="s">
        <v>1381</v>
      </c>
      <c r="D2684" s="15">
        <v>1900</v>
      </c>
      <c r="E2684" s="15">
        <v>1</v>
      </c>
      <c r="F2684" t="s">
        <v>442</v>
      </c>
      <c r="G2684" s="121">
        <v>366</v>
      </c>
      <c r="H2684" t="s">
        <v>391</v>
      </c>
      <c r="I2684" t="s">
        <v>489</v>
      </c>
      <c r="J2684" t="s">
        <v>434</v>
      </c>
      <c r="K2684" t="s">
        <v>791</v>
      </c>
      <c r="L2684" s="755">
        <v>2.9</v>
      </c>
      <c r="M2684" t="s">
        <v>774</v>
      </c>
      <c r="N2684" s="680">
        <f t="shared" ca="1" si="181"/>
        <v>0</v>
      </c>
      <c r="O2684" s="680">
        <f t="shared" ca="1" si="181"/>
        <v>0</v>
      </c>
      <c r="P2684" s="680">
        <f t="shared" ca="1" si="181"/>
        <v>0</v>
      </c>
      <c r="Q2684" s="680">
        <f t="shared" ca="1" si="181"/>
        <v>0</v>
      </c>
      <c r="R2684" s="680">
        <f t="shared" ca="1" si="181"/>
        <v>0</v>
      </c>
      <c r="S2684" t="str">
        <f t="shared" si="178"/>
        <v>ASRCMS202202</v>
      </c>
      <c r="T2684" s="957">
        <f t="shared" si="179"/>
        <v>45230</v>
      </c>
      <c r="U2684" t="str">
        <f t="shared" si="180"/>
        <v>Unaudited</v>
      </c>
    </row>
    <row r="2685" spans="1:21" x14ac:dyDescent="0.25">
      <c r="A2685" t="s">
        <v>438</v>
      </c>
      <c r="B2685" t="s">
        <v>1380</v>
      </c>
      <c r="C2685" t="s">
        <v>1381</v>
      </c>
      <c r="D2685" s="15">
        <v>1900</v>
      </c>
      <c r="E2685" s="15">
        <v>1</v>
      </c>
      <c r="F2685" t="s">
        <v>442</v>
      </c>
      <c r="G2685" s="121">
        <v>366</v>
      </c>
      <c r="H2685" t="s">
        <v>391</v>
      </c>
      <c r="I2685" t="s">
        <v>489</v>
      </c>
      <c r="J2685" t="s">
        <v>434</v>
      </c>
      <c r="K2685" t="s">
        <v>224</v>
      </c>
      <c r="L2685" s="755">
        <v>2.11</v>
      </c>
      <c r="M2685" t="s">
        <v>229</v>
      </c>
      <c r="N2685" s="680">
        <f t="shared" ca="1" si="181"/>
        <v>0</v>
      </c>
      <c r="O2685" s="680">
        <f t="shared" ca="1" si="181"/>
        <v>0</v>
      </c>
      <c r="P2685" s="680">
        <f t="shared" ca="1" si="181"/>
        <v>0</v>
      </c>
      <c r="Q2685" s="680">
        <f t="shared" ca="1" si="181"/>
        <v>0</v>
      </c>
      <c r="R2685" s="680">
        <f t="shared" ca="1" si="181"/>
        <v>0</v>
      </c>
      <c r="S2685" t="str">
        <f t="shared" si="178"/>
        <v>ASRCMS202202</v>
      </c>
      <c r="T2685" s="957">
        <f t="shared" si="179"/>
        <v>45230</v>
      </c>
      <c r="U2685" t="str">
        <f t="shared" si="180"/>
        <v>Unaudited</v>
      </c>
    </row>
    <row r="2686" spans="1:21" x14ac:dyDescent="0.25">
      <c r="A2686" t="s">
        <v>438</v>
      </c>
      <c r="B2686" t="s">
        <v>1380</v>
      </c>
      <c r="C2686" t="s">
        <v>1381</v>
      </c>
      <c r="D2686" s="15">
        <v>1900</v>
      </c>
      <c r="E2686" s="15">
        <v>1</v>
      </c>
      <c r="F2686" t="s">
        <v>442</v>
      </c>
      <c r="G2686" s="121">
        <v>366</v>
      </c>
      <c r="H2686" t="s">
        <v>391</v>
      </c>
      <c r="I2686" t="s">
        <v>489</v>
      </c>
      <c r="J2686" t="s">
        <v>434</v>
      </c>
      <c r="K2686" t="s">
        <v>224</v>
      </c>
      <c r="L2686" s="755">
        <v>2.12</v>
      </c>
      <c r="M2686" t="s">
        <v>555</v>
      </c>
      <c r="N2686" s="680">
        <f t="shared" ca="1" si="181"/>
        <v>0</v>
      </c>
      <c r="O2686" s="680">
        <f t="shared" ca="1" si="181"/>
        <v>0</v>
      </c>
      <c r="P2686" s="680">
        <f t="shared" ca="1" si="181"/>
        <v>0</v>
      </c>
      <c r="Q2686" s="680">
        <f t="shared" ca="1" si="181"/>
        <v>0</v>
      </c>
      <c r="R2686" s="680">
        <f t="shared" ca="1" si="181"/>
        <v>0</v>
      </c>
      <c r="S2686" t="str">
        <f t="shared" si="178"/>
        <v>ASRCMS202202</v>
      </c>
      <c r="T2686" s="957">
        <f t="shared" si="179"/>
        <v>45230</v>
      </c>
      <c r="U2686" t="str">
        <f t="shared" si="180"/>
        <v>Unaudited</v>
      </c>
    </row>
    <row r="2687" spans="1:21" x14ac:dyDescent="0.25">
      <c r="A2687" t="s">
        <v>438</v>
      </c>
      <c r="B2687" t="s">
        <v>1380</v>
      </c>
      <c r="C2687" t="s">
        <v>1381</v>
      </c>
      <c r="D2687" s="15">
        <v>1900</v>
      </c>
      <c r="E2687" s="15">
        <v>1</v>
      </c>
      <c r="F2687" t="s">
        <v>442</v>
      </c>
      <c r="G2687" s="121">
        <v>366</v>
      </c>
      <c r="H2687" t="s">
        <v>391</v>
      </c>
      <c r="I2687" t="s">
        <v>489</v>
      </c>
      <c r="J2687" t="s">
        <v>434</v>
      </c>
      <c r="K2687" t="s">
        <v>224</v>
      </c>
      <c r="L2687" s="755">
        <v>2.13</v>
      </c>
      <c r="M2687" t="s">
        <v>230</v>
      </c>
      <c r="N2687" s="680">
        <f t="shared" ca="1" si="181"/>
        <v>0</v>
      </c>
      <c r="O2687" s="680">
        <f t="shared" ca="1" si="181"/>
        <v>0</v>
      </c>
      <c r="P2687" s="680">
        <f t="shared" ca="1" si="181"/>
        <v>0</v>
      </c>
      <c r="Q2687" s="680">
        <f t="shared" ca="1" si="181"/>
        <v>0</v>
      </c>
      <c r="R2687" s="680">
        <f t="shared" ca="1" si="181"/>
        <v>0</v>
      </c>
      <c r="S2687" t="str">
        <f t="shared" si="178"/>
        <v>ASRCMS202202</v>
      </c>
      <c r="T2687" s="957">
        <f t="shared" si="179"/>
        <v>45230</v>
      </c>
      <c r="U2687" t="str">
        <f t="shared" si="180"/>
        <v>Unaudited</v>
      </c>
    </row>
    <row r="2688" spans="1:21" x14ac:dyDescent="0.25">
      <c r="A2688" t="s">
        <v>438</v>
      </c>
      <c r="B2688" t="s">
        <v>1380</v>
      </c>
      <c r="C2688" t="s">
        <v>1381</v>
      </c>
      <c r="D2688" s="15">
        <v>1900</v>
      </c>
      <c r="E2688" s="15">
        <v>1</v>
      </c>
      <c r="F2688" t="s">
        <v>442</v>
      </c>
      <c r="G2688" s="121">
        <v>366</v>
      </c>
      <c r="H2688" t="s">
        <v>391</v>
      </c>
      <c r="I2688" t="s">
        <v>489</v>
      </c>
      <c r="J2688" t="s">
        <v>434</v>
      </c>
      <c r="K2688" t="s">
        <v>224</v>
      </c>
      <c r="L2688" s="755">
        <v>2.14</v>
      </c>
      <c r="M2688" t="s">
        <v>559</v>
      </c>
      <c r="N2688" s="680">
        <f t="shared" ca="1" si="181"/>
        <v>0</v>
      </c>
      <c r="O2688" s="680">
        <f t="shared" ca="1" si="181"/>
        <v>0</v>
      </c>
      <c r="P2688" s="680">
        <f t="shared" ca="1" si="181"/>
        <v>0</v>
      </c>
      <c r="Q2688" s="680">
        <f t="shared" ca="1" si="181"/>
        <v>0</v>
      </c>
      <c r="R2688" s="680">
        <f t="shared" ca="1" si="181"/>
        <v>0</v>
      </c>
      <c r="S2688" t="str">
        <f t="shared" si="178"/>
        <v>ASRCMS202202</v>
      </c>
      <c r="T2688" s="957">
        <f t="shared" si="179"/>
        <v>45230</v>
      </c>
      <c r="U2688" t="str">
        <f t="shared" si="180"/>
        <v>Unaudited</v>
      </c>
    </row>
    <row r="2689" spans="1:21" x14ac:dyDescent="0.25">
      <c r="A2689" t="s">
        <v>438</v>
      </c>
      <c r="B2689" t="s">
        <v>1380</v>
      </c>
      <c r="C2689" t="s">
        <v>1381</v>
      </c>
      <c r="D2689" s="15">
        <v>1900</v>
      </c>
      <c r="E2689" s="15">
        <v>1</v>
      </c>
      <c r="F2689" t="s">
        <v>442</v>
      </c>
      <c r="G2689" s="121">
        <v>366</v>
      </c>
      <c r="H2689" t="s">
        <v>391</v>
      </c>
      <c r="I2689" t="s">
        <v>489</v>
      </c>
      <c r="J2689" t="s">
        <v>434</v>
      </c>
      <c r="K2689" t="s">
        <v>224</v>
      </c>
      <c r="L2689" s="755">
        <v>2.15</v>
      </c>
      <c r="M2689" t="s">
        <v>20</v>
      </c>
      <c r="N2689" s="680">
        <f t="shared" ca="1" si="181"/>
        <v>0</v>
      </c>
      <c r="O2689" s="680">
        <f t="shared" ca="1" si="181"/>
        <v>0</v>
      </c>
      <c r="P2689" s="680">
        <f t="shared" ca="1" si="181"/>
        <v>0</v>
      </c>
      <c r="Q2689" s="680">
        <f t="shared" ca="1" si="181"/>
        <v>0</v>
      </c>
      <c r="R2689" s="680">
        <f t="shared" ca="1" si="181"/>
        <v>0</v>
      </c>
      <c r="S2689" t="str">
        <f t="shared" si="178"/>
        <v>ASRCMS202202</v>
      </c>
      <c r="T2689" s="957">
        <f t="shared" si="179"/>
        <v>45230</v>
      </c>
      <c r="U2689" t="str">
        <f t="shared" si="180"/>
        <v>Unaudited</v>
      </c>
    </row>
    <row r="2690" spans="1:21" x14ac:dyDescent="0.25">
      <c r="A2690" t="s">
        <v>438</v>
      </c>
      <c r="B2690" t="s">
        <v>1380</v>
      </c>
      <c r="C2690" t="s">
        <v>1381</v>
      </c>
      <c r="D2690" s="15">
        <v>1900</v>
      </c>
      <c r="E2690" s="15">
        <v>1</v>
      </c>
      <c r="F2690" t="s">
        <v>442</v>
      </c>
      <c r="G2690" s="121">
        <v>366</v>
      </c>
      <c r="H2690" t="s">
        <v>391</v>
      </c>
      <c r="I2690" t="s">
        <v>489</v>
      </c>
      <c r="J2690" t="s">
        <v>434</v>
      </c>
      <c r="K2690" t="s">
        <v>224</v>
      </c>
      <c r="L2690" s="755">
        <v>2.16</v>
      </c>
      <c r="M2690" t="s">
        <v>794</v>
      </c>
      <c r="N2690" s="680">
        <f t="shared" ca="1" si="181"/>
        <v>0</v>
      </c>
      <c r="O2690" s="680">
        <f t="shared" ca="1" si="181"/>
        <v>0</v>
      </c>
      <c r="P2690" s="680">
        <f t="shared" ca="1" si="181"/>
        <v>0</v>
      </c>
      <c r="Q2690" s="680">
        <f t="shared" ca="1" si="181"/>
        <v>0</v>
      </c>
      <c r="R2690" s="680">
        <f t="shared" ca="1" si="181"/>
        <v>0</v>
      </c>
      <c r="S2690" t="str">
        <f t="shared" ref="S2690:S2753" si="182">file_name</f>
        <v>ASRCMS202202</v>
      </c>
      <c r="T2690" s="957">
        <f t="shared" ref="T2690:T2753" si="183">file_date</f>
        <v>45230</v>
      </c>
      <c r="U2690" t="str">
        <f t="shared" ref="U2690:U2753" si="184">status</f>
        <v>Unaudited</v>
      </c>
    </row>
    <row r="2691" spans="1:21" x14ac:dyDescent="0.25">
      <c r="A2691" t="s">
        <v>438</v>
      </c>
      <c r="B2691" t="s">
        <v>1380</v>
      </c>
      <c r="C2691" t="s">
        <v>1381</v>
      </c>
      <c r="D2691" s="15">
        <v>1900</v>
      </c>
      <c r="E2691" s="15">
        <v>1</v>
      </c>
      <c r="F2691" t="s">
        <v>442</v>
      </c>
      <c r="G2691" s="121">
        <v>366</v>
      </c>
      <c r="H2691" t="s">
        <v>391</v>
      </c>
      <c r="I2691" t="s">
        <v>489</v>
      </c>
      <c r="J2691" t="s">
        <v>434</v>
      </c>
      <c r="K2691" t="s">
        <v>224</v>
      </c>
      <c r="L2691" s="755">
        <v>2.17</v>
      </c>
      <c r="M2691" t="s">
        <v>1047</v>
      </c>
      <c r="N2691" s="680">
        <f t="shared" ca="1" si="181"/>
        <v>0</v>
      </c>
      <c r="O2691" s="680">
        <f t="shared" ca="1" si="181"/>
        <v>0</v>
      </c>
      <c r="P2691" s="680">
        <f t="shared" ca="1" si="181"/>
        <v>0</v>
      </c>
      <c r="Q2691" s="680">
        <f t="shared" ca="1" si="181"/>
        <v>0</v>
      </c>
      <c r="R2691" s="680">
        <f t="shared" ca="1" si="181"/>
        <v>0</v>
      </c>
      <c r="S2691" t="str">
        <f t="shared" si="182"/>
        <v>ASRCMS202202</v>
      </c>
      <c r="T2691" s="957">
        <f t="shared" si="183"/>
        <v>45230</v>
      </c>
      <c r="U2691" t="str">
        <f t="shared" si="184"/>
        <v>Unaudited</v>
      </c>
    </row>
    <row r="2692" spans="1:21" x14ac:dyDescent="0.25">
      <c r="A2692" t="s">
        <v>438</v>
      </c>
      <c r="B2692" t="s">
        <v>1380</v>
      </c>
      <c r="C2692" t="s">
        <v>1381</v>
      </c>
      <c r="D2692" s="15">
        <v>1900</v>
      </c>
      <c r="E2692" s="15">
        <v>1</v>
      </c>
      <c r="F2692" t="s">
        <v>442</v>
      </c>
      <c r="G2692" s="121">
        <v>366</v>
      </c>
      <c r="H2692" t="s">
        <v>391</v>
      </c>
      <c r="I2692" t="s">
        <v>489</v>
      </c>
      <c r="J2692" t="s">
        <v>434</v>
      </c>
      <c r="K2692" t="s">
        <v>224</v>
      </c>
      <c r="L2692" s="755">
        <v>2.1800000000000002</v>
      </c>
      <c r="M2692" t="s">
        <v>651</v>
      </c>
      <c r="N2692" s="680">
        <f t="shared" ca="1" si="181"/>
        <v>0</v>
      </c>
      <c r="O2692" s="680">
        <f t="shared" ca="1" si="181"/>
        <v>0</v>
      </c>
      <c r="P2692" s="680">
        <f t="shared" ca="1" si="181"/>
        <v>0</v>
      </c>
      <c r="Q2692" s="680">
        <f t="shared" ca="1" si="181"/>
        <v>0</v>
      </c>
      <c r="R2692" s="680">
        <f t="shared" ca="1" si="181"/>
        <v>0</v>
      </c>
      <c r="S2692" t="str">
        <f t="shared" si="182"/>
        <v>ASRCMS202202</v>
      </c>
      <c r="T2692" s="957">
        <f t="shared" si="183"/>
        <v>45230</v>
      </c>
      <c r="U2692" t="str">
        <f t="shared" si="184"/>
        <v>Unaudited</v>
      </c>
    </row>
    <row r="2693" spans="1:21" x14ac:dyDescent="0.25">
      <c r="A2693" t="s">
        <v>438</v>
      </c>
      <c r="B2693" t="s">
        <v>1380</v>
      </c>
      <c r="C2693" t="s">
        <v>1381</v>
      </c>
      <c r="D2693" s="15">
        <v>1900</v>
      </c>
      <c r="E2693" s="15">
        <v>1</v>
      </c>
      <c r="F2693" t="s">
        <v>442</v>
      </c>
      <c r="G2693" s="121">
        <v>366</v>
      </c>
      <c r="H2693" t="s">
        <v>391</v>
      </c>
      <c r="I2693" t="s">
        <v>489</v>
      </c>
      <c r="J2693" t="s">
        <v>434</v>
      </c>
      <c r="K2693" t="s">
        <v>224</v>
      </c>
      <c r="L2693" s="755">
        <v>2.19</v>
      </c>
      <c r="M2693" t="s">
        <v>219</v>
      </c>
      <c r="N2693" s="680">
        <f t="shared" ca="1" si="181"/>
        <v>0</v>
      </c>
      <c r="O2693" s="680">
        <f t="shared" ca="1" si="181"/>
        <v>0</v>
      </c>
      <c r="P2693" s="680">
        <f t="shared" ca="1" si="181"/>
        <v>0</v>
      </c>
      <c r="Q2693" s="680">
        <f t="shared" ca="1" si="181"/>
        <v>0</v>
      </c>
      <c r="R2693" s="680">
        <f t="shared" ca="1" si="181"/>
        <v>0</v>
      </c>
      <c r="S2693" t="str">
        <f t="shared" si="182"/>
        <v>ASRCMS202202</v>
      </c>
      <c r="T2693" s="957">
        <f t="shared" si="183"/>
        <v>45230</v>
      </c>
      <c r="U2693" t="str">
        <f t="shared" si="184"/>
        <v>Unaudited</v>
      </c>
    </row>
    <row r="2694" spans="1:21" x14ac:dyDescent="0.25">
      <c r="A2694" t="s">
        <v>438</v>
      </c>
      <c r="B2694" t="s">
        <v>1380</v>
      </c>
      <c r="C2694" t="s">
        <v>1381</v>
      </c>
      <c r="D2694" s="15">
        <v>1900</v>
      </c>
      <c r="E2694" s="15">
        <v>1</v>
      </c>
      <c r="F2694" t="s">
        <v>442</v>
      </c>
      <c r="G2694" s="121">
        <v>366</v>
      </c>
      <c r="H2694" t="s">
        <v>391</v>
      </c>
      <c r="I2694" t="s">
        <v>489</v>
      </c>
      <c r="J2694" t="s">
        <v>434</v>
      </c>
      <c r="K2694" t="s">
        <v>224</v>
      </c>
      <c r="L2694" s="755" t="s">
        <v>700</v>
      </c>
      <c r="M2694" t="s">
        <v>231</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ASRCMS202202</v>
      </c>
      <c r="T2694" s="957">
        <f t="shared" si="183"/>
        <v>45230</v>
      </c>
      <c r="U2694" t="str">
        <f t="shared" si="184"/>
        <v>Unaudited</v>
      </c>
    </row>
    <row r="2695" spans="1:21" x14ac:dyDescent="0.25">
      <c r="A2695" t="s">
        <v>438</v>
      </c>
      <c r="B2695" t="s">
        <v>1380</v>
      </c>
      <c r="C2695" t="s">
        <v>1381</v>
      </c>
      <c r="D2695" s="15">
        <v>1900</v>
      </c>
      <c r="E2695" s="15">
        <v>1</v>
      </c>
      <c r="F2695" t="s">
        <v>442</v>
      </c>
      <c r="G2695" s="121">
        <v>366</v>
      </c>
      <c r="H2695" t="s">
        <v>391</v>
      </c>
      <c r="I2695" t="s">
        <v>489</v>
      </c>
      <c r="J2695" t="s">
        <v>434</v>
      </c>
      <c r="K2695" t="s">
        <v>224</v>
      </c>
      <c r="L2695" s="755">
        <v>2.21</v>
      </c>
      <c r="M2695" t="s">
        <v>467</v>
      </c>
      <c r="N2695" s="680">
        <f t="shared" ca="1" si="185"/>
        <v>0</v>
      </c>
      <c r="O2695" s="680">
        <f t="shared" ca="1" si="185"/>
        <v>0</v>
      </c>
      <c r="P2695" s="680">
        <f t="shared" ca="1" si="185"/>
        <v>0</v>
      </c>
      <c r="Q2695" s="680">
        <f t="shared" ca="1" si="185"/>
        <v>0</v>
      </c>
      <c r="R2695" s="680">
        <f t="shared" ca="1" si="185"/>
        <v>0</v>
      </c>
      <c r="S2695" t="str">
        <f t="shared" si="182"/>
        <v>ASRCMS202202</v>
      </c>
      <c r="T2695" s="957">
        <f t="shared" si="183"/>
        <v>45230</v>
      </c>
      <c r="U2695" t="str">
        <f t="shared" si="184"/>
        <v>Unaudited</v>
      </c>
    </row>
    <row r="2696" spans="1:21" x14ac:dyDescent="0.25">
      <c r="A2696" t="s">
        <v>438</v>
      </c>
      <c r="B2696" t="s">
        <v>1380</v>
      </c>
      <c r="C2696" t="s">
        <v>1381</v>
      </c>
      <c r="D2696" s="15">
        <v>1900</v>
      </c>
      <c r="E2696" s="15">
        <v>1</v>
      </c>
      <c r="F2696" t="s">
        <v>442</v>
      </c>
      <c r="G2696" s="121">
        <v>366</v>
      </c>
      <c r="H2696" t="s">
        <v>391</v>
      </c>
      <c r="I2696" t="s">
        <v>489</v>
      </c>
      <c r="J2696" t="s">
        <v>434</v>
      </c>
      <c r="K2696" t="s">
        <v>6</v>
      </c>
      <c r="L2696" s="755" t="s">
        <v>70</v>
      </c>
      <c r="M2696" t="s">
        <v>189</v>
      </c>
      <c r="N2696" s="680">
        <f t="shared" ca="1" si="185"/>
        <v>0</v>
      </c>
      <c r="O2696" s="680">
        <f t="shared" ca="1" si="185"/>
        <v>0</v>
      </c>
      <c r="P2696" s="680">
        <f t="shared" ca="1" si="185"/>
        <v>0</v>
      </c>
      <c r="Q2696" s="680">
        <f t="shared" ca="1" si="185"/>
        <v>0</v>
      </c>
      <c r="R2696" s="680">
        <f t="shared" ca="1" si="185"/>
        <v>0</v>
      </c>
      <c r="S2696" t="str">
        <f t="shared" si="182"/>
        <v>ASRCMS202202</v>
      </c>
      <c r="T2696" s="957">
        <f t="shared" si="183"/>
        <v>45230</v>
      </c>
      <c r="U2696" t="str">
        <f t="shared" si="184"/>
        <v>Unaudited</v>
      </c>
    </row>
    <row r="2697" spans="1:21" x14ac:dyDescent="0.25">
      <c r="A2697" t="s">
        <v>438</v>
      </c>
      <c r="B2697" t="s">
        <v>1380</v>
      </c>
      <c r="C2697" t="s">
        <v>1381</v>
      </c>
      <c r="D2697" s="15">
        <v>1900</v>
      </c>
      <c r="E2697" s="15">
        <v>1</v>
      </c>
      <c r="F2697" t="s">
        <v>442</v>
      </c>
      <c r="G2697" s="121">
        <v>366</v>
      </c>
      <c r="H2697" t="s">
        <v>391</v>
      </c>
      <c r="I2697" t="s">
        <v>489</v>
      </c>
      <c r="J2697" t="s">
        <v>434</v>
      </c>
      <c r="K2697" t="s">
        <v>6</v>
      </c>
      <c r="L2697" s="755" t="s">
        <v>71</v>
      </c>
      <c r="M2697" t="s">
        <v>232</v>
      </c>
      <c r="N2697" s="680">
        <f t="shared" ca="1" si="185"/>
        <v>0</v>
      </c>
      <c r="O2697" s="680">
        <f t="shared" ca="1" si="185"/>
        <v>0</v>
      </c>
      <c r="P2697" s="680">
        <f t="shared" ca="1" si="185"/>
        <v>0</v>
      </c>
      <c r="Q2697" s="680">
        <f t="shared" ca="1" si="185"/>
        <v>0</v>
      </c>
      <c r="R2697" s="680">
        <f t="shared" ca="1" si="185"/>
        <v>0</v>
      </c>
      <c r="S2697" t="str">
        <f t="shared" si="182"/>
        <v>ASRCMS202202</v>
      </c>
      <c r="T2697" s="957">
        <f t="shared" si="183"/>
        <v>45230</v>
      </c>
      <c r="U2697" t="str">
        <f t="shared" si="184"/>
        <v>Unaudited</v>
      </c>
    </row>
    <row r="2698" spans="1:21" x14ac:dyDescent="0.25">
      <c r="A2698" t="s">
        <v>438</v>
      </c>
      <c r="B2698" t="s">
        <v>1380</v>
      </c>
      <c r="C2698" t="s">
        <v>1381</v>
      </c>
      <c r="D2698" s="15">
        <v>1900</v>
      </c>
      <c r="E2698" s="15">
        <v>1</v>
      </c>
      <c r="F2698" t="s">
        <v>442</v>
      </c>
      <c r="G2698" s="121">
        <v>366</v>
      </c>
      <c r="H2698" t="s">
        <v>391</v>
      </c>
      <c r="I2698" t="s">
        <v>489</v>
      </c>
      <c r="J2698" t="s">
        <v>434</v>
      </c>
      <c r="K2698" t="s">
        <v>6</v>
      </c>
      <c r="L2698" s="755" t="s">
        <v>72</v>
      </c>
      <c r="M2698" t="s">
        <v>165</v>
      </c>
      <c r="N2698" s="680">
        <f t="shared" ca="1" si="185"/>
        <v>0</v>
      </c>
      <c r="O2698" s="680">
        <f t="shared" ca="1" si="185"/>
        <v>0</v>
      </c>
      <c r="P2698" s="680">
        <f t="shared" ca="1" si="185"/>
        <v>0</v>
      </c>
      <c r="Q2698" s="680">
        <f t="shared" ca="1" si="185"/>
        <v>0</v>
      </c>
      <c r="R2698" s="680">
        <f t="shared" ca="1" si="185"/>
        <v>0</v>
      </c>
      <c r="S2698" t="str">
        <f t="shared" si="182"/>
        <v>ASRCMS202202</v>
      </c>
      <c r="T2698" s="957">
        <f t="shared" si="183"/>
        <v>45230</v>
      </c>
      <c r="U2698" t="str">
        <f t="shared" si="184"/>
        <v>Unaudited</v>
      </c>
    </row>
    <row r="2699" spans="1:21" x14ac:dyDescent="0.25">
      <c r="A2699" t="s">
        <v>438</v>
      </c>
      <c r="B2699" t="s">
        <v>1380</v>
      </c>
      <c r="C2699" t="s">
        <v>1381</v>
      </c>
      <c r="D2699" s="15">
        <v>1900</v>
      </c>
      <c r="E2699" s="15">
        <v>1</v>
      </c>
      <c r="F2699" t="s">
        <v>442</v>
      </c>
      <c r="G2699" s="121">
        <v>366</v>
      </c>
      <c r="H2699" t="s">
        <v>391</v>
      </c>
      <c r="I2699" t="s">
        <v>489</v>
      </c>
      <c r="J2699" t="s">
        <v>434</v>
      </c>
      <c r="K2699" t="s">
        <v>6</v>
      </c>
      <c r="L2699" s="755">
        <v>3.4</v>
      </c>
      <c r="M2699" t="s">
        <v>462</v>
      </c>
      <c r="N2699" s="680">
        <f t="shared" ca="1" si="185"/>
        <v>0</v>
      </c>
      <c r="O2699" s="680">
        <f t="shared" ca="1" si="185"/>
        <v>0</v>
      </c>
      <c r="P2699" s="680">
        <f t="shared" ca="1" si="185"/>
        <v>0</v>
      </c>
      <c r="Q2699" s="680">
        <f t="shared" ca="1" si="185"/>
        <v>0</v>
      </c>
      <c r="R2699" s="680">
        <f t="shared" ca="1" si="185"/>
        <v>0</v>
      </c>
      <c r="S2699" t="str">
        <f t="shared" si="182"/>
        <v>ASRCMS202202</v>
      </c>
      <c r="T2699" s="957">
        <f t="shared" si="183"/>
        <v>45230</v>
      </c>
      <c r="U2699" t="str">
        <f t="shared" si="184"/>
        <v>Unaudited</v>
      </c>
    </row>
    <row r="2700" spans="1:21" x14ac:dyDescent="0.25">
      <c r="A2700" t="s">
        <v>438</v>
      </c>
      <c r="B2700" t="s">
        <v>1380</v>
      </c>
      <c r="C2700" t="s">
        <v>1381</v>
      </c>
      <c r="D2700" s="15">
        <v>1900</v>
      </c>
      <c r="E2700" s="15">
        <v>1</v>
      </c>
      <c r="F2700" t="s">
        <v>442</v>
      </c>
      <c r="G2700" s="121">
        <v>366</v>
      </c>
      <c r="H2700" t="s">
        <v>391</v>
      </c>
      <c r="I2700" t="s">
        <v>489</v>
      </c>
      <c r="J2700" t="s">
        <v>434</v>
      </c>
      <c r="K2700" t="s">
        <v>435</v>
      </c>
      <c r="L2700" s="755">
        <v>4.5</v>
      </c>
      <c r="M2700" t="s">
        <v>32</v>
      </c>
      <c r="N2700" s="680">
        <f t="shared" ca="1" si="185"/>
        <v>0</v>
      </c>
      <c r="O2700" s="680">
        <f t="shared" ca="1" si="185"/>
        <v>0</v>
      </c>
      <c r="P2700" s="680">
        <f t="shared" ca="1" si="185"/>
        <v>0</v>
      </c>
      <c r="Q2700" s="680">
        <f t="shared" ca="1" si="185"/>
        <v>0</v>
      </c>
      <c r="R2700" s="680">
        <f t="shared" ca="1" si="185"/>
        <v>0</v>
      </c>
      <c r="S2700" t="str">
        <f t="shared" si="182"/>
        <v>ASRCMS202202</v>
      </c>
      <c r="T2700" s="957">
        <f t="shared" si="183"/>
        <v>45230</v>
      </c>
      <c r="U2700" t="str">
        <f t="shared" si="184"/>
        <v>Unaudited</v>
      </c>
    </row>
    <row r="2701" spans="1:21" x14ac:dyDescent="0.25">
      <c r="A2701" t="s">
        <v>438</v>
      </c>
      <c r="B2701" t="s">
        <v>1380</v>
      </c>
      <c r="C2701" t="s">
        <v>1381</v>
      </c>
      <c r="D2701" s="15">
        <v>1900</v>
      </c>
      <c r="E2701" s="15">
        <v>1</v>
      </c>
      <c r="F2701" t="s">
        <v>442</v>
      </c>
      <c r="G2701" s="121">
        <v>366</v>
      </c>
      <c r="H2701" t="s">
        <v>391</v>
      </c>
      <c r="I2701" t="s">
        <v>489</v>
      </c>
      <c r="J2701" t="s">
        <v>434</v>
      </c>
      <c r="K2701" t="s">
        <v>435</v>
      </c>
      <c r="L2701" s="755" t="s">
        <v>939</v>
      </c>
      <c r="M2701" t="s">
        <v>930</v>
      </c>
      <c r="N2701" s="680">
        <f t="shared" ca="1" si="185"/>
        <v>0</v>
      </c>
      <c r="O2701" s="680">
        <f t="shared" ca="1" si="185"/>
        <v>0</v>
      </c>
      <c r="P2701" s="680">
        <f t="shared" ca="1" si="185"/>
        <v>0</v>
      </c>
      <c r="Q2701" s="680">
        <f t="shared" ca="1" si="185"/>
        <v>0</v>
      </c>
      <c r="R2701" s="680">
        <f t="shared" ca="1" si="185"/>
        <v>0</v>
      </c>
      <c r="S2701" t="str">
        <f t="shared" si="182"/>
        <v>ASRCMS202202</v>
      </c>
      <c r="T2701" s="957">
        <f t="shared" si="183"/>
        <v>45230</v>
      </c>
      <c r="U2701" t="str">
        <f t="shared" si="184"/>
        <v>Unaudited</v>
      </c>
    </row>
    <row r="2702" spans="1:21" x14ac:dyDescent="0.25">
      <c r="A2702" t="s">
        <v>438</v>
      </c>
      <c r="B2702" t="s">
        <v>1380</v>
      </c>
      <c r="C2702" t="s">
        <v>1381</v>
      </c>
      <c r="D2702" s="15">
        <v>1900</v>
      </c>
      <c r="E2702" s="15">
        <v>1</v>
      </c>
      <c r="F2702" t="s">
        <v>442</v>
      </c>
      <c r="G2702" s="121">
        <v>366</v>
      </c>
      <c r="H2702" t="s">
        <v>391</v>
      </c>
      <c r="I2702" t="s">
        <v>489</v>
      </c>
      <c r="J2702" t="s">
        <v>434</v>
      </c>
      <c r="K2702" t="s">
        <v>435</v>
      </c>
      <c r="L2702" s="755" t="s">
        <v>194</v>
      </c>
      <c r="M2702" t="s">
        <v>40</v>
      </c>
      <c r="N2702" s="680">
        <f t="shared" ca="1" si="185"/>
        <v>0</v>
      </c>
      <c r="O2702" s="680">
        <f t="shared" ca="1" si="185"/>
        <v>0</v>
      </c>
      <c r="P2702" s="680">
        <f t="shared" ca="1" si="185"/>
        <v>0</v>
      </c>
      <c r="Q2702" s="680">
        <f t="shared" ca="1" si="185"/>
        <v>0</v>
      </c>
      <c r="R2702" s="680">
        <f t="shared" ca="1" si="185"/>
        <v>0</v>
      </c>
      <c r="S2702" t="str">
        <f t="shared" si="182"/>
        <v>ASRCMS202202</v>
      </c>
      <c r="T2702" s="957">
        <f t="shared" si="183"/>
        <v>45230</v>
      </c>
      <c r="U2702" t="str">
        <f t="shared" si="184"/>
        <v>Unaudited</v>
      </c>
    </row>
    <row r="2703" spans="1:21" x14ac:dyDescent="0.25">
      <c r="A2703" t="s">
        <v>438</v>
      </c>
      <c r="B2703" t="s">
        <v>1380</v>
      </c>
      <c r="C2703" t="s">
        <v>1381</v>
      </c>
      <c r="D2703" s="15">
        <v>1900</v>
      </c>
      <c r="E2703" s="15">
        <v>1</v>
      </c>
      <c r="F2703" t="s">
        <v>442</v>
      </c>
      <c r="G2703" s="121">
        <v>366</v>
      </c>
      <c r="H2703" t="s">
        <v>391</v>
      </c>
      <c r="I2703" t="s">
        <v>489</v>
      </c>
      <c r="J2703" t="s">
        <v>434</v>
      </c>
      <c r="K2703" t="s">
        <v>435</v>
      </c>
      <c r="L2703" s="755" t="s">
        <v>193</v>
      </c>
      <c r="M2703" t="s">
        <v>330</v>
      </c>
      <c r="N2703" s="680">
        <f t="shared" ca="1" si="185"/>
        <v>0</v>
      </c>
      <c r="O2703" s="680">
        <f t="shared" ca="1" si="185"/>
        <v>0</v>
      </c>
      <c r="P2703" s="680">
        <f t="shared" ca="1" si="185"/>
        <v>0</v>
      </c>
      <c r="Q2703" s="680">
        <f t="shared" ca="1" si="185"/>
        <v>0</v>
      </c>
      <c r="R2703" s="680">
        <f t="shared" ca="1" si="185"/>
        <v>0</v>
      </c>
      <c r="S2703" t="str">
        <f t="shared" si="182"/>
        <v>ASRCMS202202</v>
      </c>
      <c r="T2703" s="957">
        <f t="shared" si="183"/>
        <v>45230</v>
      </c>
      <c r="U2703" t="str">
        <f t="shared" si="184"/>
        <v>Unaudited</v>
      </c>
    </row>
    <row r="2704" spans="1:21" x14ac:dyDescent="0.25">
      <c r="A2704" t="s">
        <v>438</v>
      </c>
      <c r="B2704" t="s">
        <v>1380</v>
      </c>
      <c r="C2704" t="s">
        <v>1381</v>
      </c>
      <c r="D2704" s="15">
        <v>1900</v>
      </c>
      <c r="E2704" s="15">
        <v>1</v>
      </c>
      <c r="F2704" t="s">
        <v>442</v>
      </c>
      <c r="G2704" s="121">
        <v>366</v>
      </c>
      <c r="H2704" t="s">
        <v>391</v>
      </c>
      <c r="I2704" t="s">
        <v>489</v>
      </c>
      <c r="J2704" t="s">
        <v>451</v>
      </c>
      <c r="K2704" t="s">
        <v>436</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ASRCMS202202</v>
      </c>
      <c r="T2704" s="957">
        <f t="shared" si="183"/>
        <v>45230</v>
      </c>
      <c r="U2704" t="str">
        <f t="shared" si="184"/>
        <v>Unaudited</v>
      </c>
    </row>
    <row r="2705" spans="1:21" x14ac:dyDescent="0.25">
      <c r="A2705" t="s">
        <v>438</v>
      </c>
      <c r="B2705" t="s">
        <v>1380</v>
      </c>
      <c r="C2705" t="s">
        <v>1381</v>
      </c>
      <c r="D2705" s="15">
        <v>1900</v>
      </c>
      <c r="E2705" s="15">
        <v>1</v>
      </c>
      <c r="F2705" t="s">
        <v>442</v>
      </c>
      <c r="G2705" s="121">
        <v>366</v>
      </c>
      <c r="H2705" t="s">
        <v>391</v>
      </c>
      <c r="I2705" t="s">
        <v>489</v>
      </c>
      <c r="J2705" t="s">
        <v>451</v>
      </c>
      <c r="K2705" t="s">
        <v>436</v>
      </c>
      <c r="L2705" s="755" t="s">
        <v>80</v>
      </c>
      <c r="M2705" t="s">
        <v>98</v>
      </c>
      <c r="N2705" s="680">
        <f t="shared" ca="1" si="185"/>
        <v>0</v>
      </c>
      <c r="O2705" s="680">
        <f t="shared" ca="1" si="185"/>
        <v>0</v>
      </c>
      <c r="P2705" s="680">
        <f t="shared" ca="1" si="185"/>
        <v>0</v>
      </c>
      <c r="Q2705" s="680">
        <f t="shared" ca="1" si="185"/>
        <v>0</v>
      </c>
      <c r="R2705" s="680">
        <f t="shared" ca="1" si="185"/>
        <v>0</v>
      </c>
      <c r="S2705" t="str">
        <f t="shared" si="182"/>
        <v>ASRCMS202202</v>
      </c>
      <c r="T2705" s="957">
        <f t="shared" si="183"/>
        <v>45230</v>
      </c>
      <c r="U2705" t="str">
        <f t="shared" si="184"/>
        <v>Unaudited</v>
      </c>
    </row>
    <row r="2706" spans="1:21" x14ac:dyDescent="0.25">
      <c r="A2706" t="s">
        <v>438</v>
      </c>
      <c r="B2706" t="s">
        <v>1380</v>
      </c>
      <c r="C2706" t="s">
        <v>1381</v>
      </c>
      <c r="D2706" s="15">
        <v>1900</v>
      </c>
      <c r="E2706" s="15">
        <v>1</v>
      </c>
      <c r="F2706" t="s">
        <v>442</v>
      </c>
      <c r="G2706" s="121">
        <v>366</v>
      </c>
      <c r="H2706" t="s">
        <v>391</v>
      </c>
      <c r="I2706" t="s">
        <v>489</v>
      </c>
      <c r="J2706" t="s">
        <v>451</v>
      </c>
      <c r="K2706" t="s">
        <v>436</v>
      </c>
      <c r="L2706" s="755" t="s">
        <v>81</v>
      </c>
      <c r="M2706" t="s">
        <v>99</v>
      </c>
      <c r="N2706" s="680">
        <f t="shared" ca="1" si="185"/>
        <v>0</v>
      </c>
      <c r="O2706" s="680">
        <f t="shared" ca="1" si="185"/>
        <v>0</v>
      </c>
      <c r="P2706" s="680">
        <f t="shared" ca="1" si="185"/>
        <v>0</v>
      </c>
      <c r="Q2706" s="680">
        <f t="shared" ca="1" si="185"/>
        <v>0</v>
      </c>
      <c r="R2706" s="680">
        <f t="shared" ca="1" si="185"/>
        <v>0</v>
      </c>
      <c r="S2706" t="str">
        <f t="shared" si="182"/>
        <v>ASRCMS202202</v>
      </c>
      <c r="T2706" s="957">
        <f t="shared" si="183"/>
        <v>45230</v>
      </c>
      <c r="U2706" t="str">
        <f t="shared" si="184"/>
        <v>Unaudited</v>
      </c>
    </row>
    <row r="2707" spans="1:21" x14ac:dyDescent="0.25">
      <c r="A2707" t="s">
        <v>438</v>
      </c>
      <c r="B2707" t="s">
        <v>1380</v>
      </c>
      <c r="C2707" t="s">
        <v>1381</v>
      </c>
      <c r="D2707" s="15">
        <v>1900</v>
      </c>
      <c r="E2707" s="15">
        <v>1</v>
      </c>
      <c r="F2707" t="s">
        <v>442</v>
      </c>
      <c r="G2707" s="121">
        <v>366</v>
      </c>
      <c r="H2707" t="s">
        <v>391</v>
      </c>
      <c r="I2707" t="s">
        <v>489</v>
      </c>
      <c r="J2707" t="s">
        <v>451</v>
      </c>
      <c r="K2707" t="s">
        <v>436</v>
      </c>
      <c r="L2707" s="755" t="s">
        <v>82</v>
      </c>
      <c r="M2707" t="s">
        <v>100</v>
      </c>
      <c r="N2707" s="680">
        <f t="shared" ca="1" si="185"/>
        <v>0</v>
      </c>
      <c r="O2707" s="680">
        <f t="shared" ca="1" si="185"/>
        <v>0</v>
      </c>
      <c r="P2707" s="680">
        <f t="shared" ca="1" si="185"/>
        <v>0</v>
      </c>
      <c r="Q2707" s="680">
        <f t="shared" ca="1" si="185"/>
        <v>0</v>
      </c>
      <c r="R2707" s="680">
        <f t="shared" ca="1" si="185"/>
        <v>0</v>
      </c>
      <c r="S2707" t="str">
        <f t="shared" si="182"/>
        <v>ASRCMS202202</v>
      </c>
      <c r="T2707" s="957">
        <f t="shared" si="183"/>
        <v>45230</v>
      </c>
      <c r="U2707" t="str">
        <f t="shared" si="184"/>
        <v>Unaudited</v>
      </c>
    </row>
    <row r="2708" spans="1:21" x14ac:dyDescent="0.25">
      <c r="A2708" t="s">
        <v>438</v>
      </c>
      <c r="B2708" t="s">
        <v>1380</v>
      </c>
      <c r="C2708" t="s">
        <v>1381</v>
      </c>
      <c r="D2708" s="15">
        <v>1900</v>
      </c>
      <c r="E2708" s="15">
        <v>1</v>
      </c>
      <c r="F2708" t="s">
        <v>442</v>
      </c>
      <c r="G2708" s="121">
        <v>366</v>
      </c>
      <c r="H2708" t="s">
        <v>391</v>
      </c>
      <c r="I2708" t="s">
        <v>489</v>
      </c>
      <c r="J2708" t="s">
        <v>451</v>
      </c>
      <c r="K2708" t="s">
        <v>436</v>
      </c>
      <c r="L2708" s="755" t="s">
        <v>217</v>
      </c>
      <c r="M2708" t="s">
        <v>101</v>
      </c>
      <c r="N2708" s="680">
        <f t="shared" ca="1" si="185"/>
        <v>0</v>
      </c>
      <c r="O2708" s="680">
        <f t="shared" ca="1" si="185"/>
        <v>0</v>
      </c>
      <c r="P2708" s="680">
        <f t="shared" ca="1" si="185"/>
        <v>0</v>
      </c>
      <c r="Q2708" s="680">
        <f t="shared" ca="1" si="185"/>
        <v>0</v>
      </c>
      <c r="R2708" s="680">
        <f t="shared" ca="1" si="185"/>
        <v>0</v>
      </c>
      <c r="S2708" t="str">
        <f t="shared" si="182"/>
        <v>ASRCMS202202</v>
      </c>
      <c r="T2708" s="957">
        <f t="shared" si="183"/>
        <v>45230</v>
      </c>
      <c r="U2708" t="str">
        <f t="shared" si="184"/>
        <v>Unaudited</v>
      </c>
    </row>
    <row r="2709" spans="1:21" x14ac:dyDescent="0.25">
      <c r="A2709" t="s">
        <v>438</v>
      </c>
      <c r="B2709" t="s">
        <v>1380</v>
      </c>
      <c r="C2709" t="s">
        <v>1381</v>
      </c>
      <c r="D2709" s="15">
        <v>1900</v>
      </c>
      <c r="E2709" s="15">
        <v>1</v>
      </c>
      <c r="F2709" t="s">
        <v>442</v>
      </c>
      <c r="G2709" s="121">
        <v>366</v>
      </c>
      <c r="H2709" t="s">
        <v>391</v>
      </c>
      <c r="I2709" t="s">
        <v>489</v>
      </c>
      <c r="J2709" t="s">
        <v>451</v>
      </c>
      <c r="K2709" t="s">
        <v>436</v>
      </c>
      <c r="L2709" s="755" t="s">
        <v>216</v>
      </c>
      <c r="M2709" t="s">
        <v>28</v>
      </c>
      <c r="N2709" s="680">
        <f t="shared" ca="1" si="185"/>
        <v>0</v>
      </c>
      <c r="O2709" s="680">
        <f t="shared" ca="1" si="185"/>
        <v>0</v>
      </c>
      <c r="P2709" s="680">
        <f t="shared" ca="1" si="185"/>
        <v>0</v>
      </c>
      <c r="Q2709" s="680">
        <f t="shared" ca="1" si="185"/>
        <v>0</v>
      </c>
      <c r="R2709" s="680">
        <f t="shared" ca="1" si="185"/>
        <v>0</v>
      </c>
      <c r="S2709" t="str">
        <f t="shared" si="182"/>
        <v>ASRCMS202202</v>
      </c>
      <c r="T2709" s="957">
        <f t="shared" si="183"/>
        <v>45230</v>
      </c>
      <c r="U2709" t="str">
        <f t="shared" si="184"/>
        <v>Unaudited</v>
      </c>
    </row>
    <row r="2710" spans="1:21" x14ac:dyDescent="0.25">
      <c r="A2710" t="s">
        <v>438</v>
      </c>
      <c r="B2710" t="s">
        <v>1380</v>
      </c>
      <c r="C2710" t="s">
        <v>1381</v>
      </c>
      <c r="D2710" s="15">
        <v>1900</v>
      </c>
      <c r="E2710" s="15">
        <v>1</v>
      </c>
      <c r="F2710" t="s">
        <v>442</v>
      </c>
      <c r="G2710" s="121">
        <v>366</v>
      </c>
      <c r="H2710" t="s">
        <v>391</v>
      </c>
      <c r="I2710" t="s">
        <v>489</v>
      </c>
      <c r="J2710" t="s">
        <v>437</v>
      </c>
      <c r="K2710" t="s">
        <v>437</v>
      </c>
      <c r="L2710" s="755" t="s">
        <v>84</v>
      </c>
      <c r="M2710" t="s">
        <v>328</v>
      </c>
      <c r="N2710" s="680">
        <f t="shared" ca="1" si="185"/>
        <v>0</v>
      </c>
      <c r="O2710" s="680">
        <f t="shared" ca="1" si="185"/>
        <v>0</v>
      </c>
      <c r="P2710" s="680">
        <f t="shared" ca="1" si="185"/>
        <v>0</v>
      </c>
      <c r="Q2710" s="680">
        <f t="shared" ca="1" si="185"/>
        <v>0</v>
      </c>
      <c r="R2710" s="680">
        <f t="shared" ca="1" si="185"/>
        <v>0</v>
      </c>
      <c r="S2710" t="str">
        <f t="shared" si="182"/>
        <v>ASRCMS202202</v>
      </c>
      <c r="T2710" s="957">
        <f t="shared" si="183"/>
        <v>45230</v>
      </c>
      <c r="U2710" t="str">
        <f t="shared" si="184"/>
        <v>Unaudited</v>
      </c>
    </row>
    <row r="2711" spans="1:21" x14ac:dyDescent="0.25">
      <c r="A2711" t="s">
        <v>438</v>
      </c>
      <c r="B2711" t="s">
        <v>1380</v>
      </c>
      <c r="C2711" t="s">
        <v>1381</v>
      </c>
      <c r="D2711" s="15">
        <v>1900</v>
      </c>
      <c r="E2711" s="15">
        <v>1</v>
      </c>
      <c r="F2711" t="s">
        <v>442</v>
      </c>
      <c r="G2711" s="121">
        <v>366</v>
      </c>
      <c r="H2711" t="s">
        <v>391</v>
      </c>
      <c r="I2711" t="s">
        <v>489</v>
      </c>
      <c r="J2711" t="s">
        <v>437</v>
      </c>
      <c r="K2711" t="s">
        <v>437</v>
      </c>
      <c r="L2711" s="755" t="s">
        <v>85</v>
      </c>
      <c r="M2711" t="s">
        <v>326</v>
      </c>
      <c r="N2711" s="680">
        <f t="shared" ca="1" si="185"/>
        <v>0</v>
      </c>
      <c r="O2711" s="680">
        <f t="shared" ca="1" si="185"/>
        <v>0</v>
      </c>
      <c r="P2711" s="680">
        <f t="shared" ca="1" si="185"/>
        <v>0</v>
      </c>
      <c r="Q2711" s="680">
        <f t="shared" ca="1" si="185"/>
        <v>0</v>
      </c>
      <c r="R2711" s="680">
        <f t="shared" ca="1" si="185"/>
        <v>0</v>
      </c>
      <c r="S2711" t="str">
        <f t="shared" si="182"/>
        <v>ASRCMS202202</v>
      </c>
      <c r="T2711" s="957">
        <f t="shared" si="183"/>
        <v>45230</v>
      </c>
      <c r="U2711" t="str">
        <f t="shared" si="184"/>
        <v>Unaudited</v>
      </c>
    </row>
    <row r="2712" spans="1:21" x14ac:dyDescent="0.25">
      <c r="A2712" t="s">
        <v>438</v>
      </c>
      <c r="B2712" t="s">
        <v>1380</v>
      </c>
      <c r="C2712" t="s">
        <v>1381</v>
      </c>
      <c r="D2712" s="15">
        <v>1900</v>
      </c>
      <c r="E2712" s="15">
        <v>1</v>
      </c>
      <c r="F2712" t="s">
        <v>442</v>
      </c>
      <c r="G2712" s="121">
        <v>366</v>
      </c>
      <c r="H2712" t="s">
        <v>391</v>
      </c>
      <c r="I2712" t="s">
        <v>489</v>
      </c>
      <c r="J2712" t="s">
        <v>437</v>
      </c>
      <c r="K2712" t="s">
        <v>437</v>
      </c>
      <c r="L2712" s="755" t="s">
        <v>86</v>
      </c>
      <c r="M2712" t="s">
        <v>495</v>
      </c>
      <c r="N2712" s="680">
        <f t="shared" ca="1" si="185"/>
        <v>0</v>
      </c>
      <c r="O2712" s="680">
        <f t="shared" ca="1" si="185"/>
        <v>0</v>
      </c>
      <c r="P2712" s="680">
        <f t="shared" ca="1" si="185"/>
        <v>0</v>
      </c>
      <c r="Q2712" s="680">
        <f t="shared" ca="1" si="185"/>
        <v>0</v>
      </c>
      <c r="R2712" s="680">
        <f t="shared" ca="1" si="185"/>
        <v>0</v>
      </c>
      <c r="S2712" t="str">
        <f t="shared" si="182"/>
        <v>ASRCMS202202</v>
      </c>
      <c r="T2712" s="957">
        <f t="shared" si="183"/>
        <v>45230</v>
      </c>
      <c r="U2712" t="str">
        <f t="shared" si="184"/>
        <v>Unaudited</v>
      </c>
    </row>
    <row r="2713" spans="1:21" x14ac:dyDescent="0.25">
      <c r="A2713" t="s">
        <v>438</v>
      </c>
      <c r="B2713" t="s">
        <v>1380</v>
      </c>
      <c r="C2713" t="s">
        <v>1381</v>
      </c>
      <c r="D2713" s="15">
        <v>1900</v>
      </c>
      <c r="E2713" s="15">
        <v>1</v>
      </c>
      <c r="F2713" t="s">
        <v>442</v>
      </c>
      <c r="G2713" s="121">
        <v>366</v>
      </c>
      <c r="H2713" t="s">
        <v>391</v>
      </c>
      <c r="I2713" t="s">
        <v>489</v>
      </c>
      <c r="J2713" t="s">
        <v>437</v>
      </c>
      <c r="K2713" t="s">
        <v>437</v>
      </c>
      <c r="L2713" s="755" t="s">
        <v>87</v>
      </c>
      <c r="M2713" t="s">
        <v>496</v>
      </c>
      <c r="N2713" s="680">
        <f t="shared" ca="1" si="185"/>
        <v>0</v>
      </c>
      <c r="O2713" s="680">
        <f t="shared" ca="1" si="185"/>
        <v>0</v>
      </c>
      <c r="P2713" s="680">
        <f t="shared" ca="1" si="185"/>
        <v>0</v>
      </c>
      <c r="Q2713" s="680">
        <f t="shared" ca="1" si="185"/>
        <v>0</v>
      </c>
      <c r="R2713" s="680">
        <f t="shared" ca="1" si="185"/>
        <v>0</v>
      </c>
      <c r="S2713" t="str">
        <f t="shared" si="182"/>
        <v>ASRCMS202202</v>
      </c>
      <c r="T2713" s="957">
        <f t="shared" si="183"/>
        <v>45230</v>
      </c>
      <c r="U2713" t="str">
        <f t="shared" si="184"/>
        <v>Unaudited</v>
      </c>
    </row>
    <row r="2714" spans="1:21" x14ac:dyDescent="0.25">
      <c r="A2714" t="s">
        <v>438</v>
      </c>
      <c r="B2714" t="s">
        <v>1380</v>
      </c>
      <c r="C2714" t="s">
        <v>1381</v>
      </c>
      <c r="D2714" s="15">
        <v>1900</v>
      </c>
      <c r="E2714" s="15">
        <v>1</v>
      </c>
      <c r="F2714" t="s">
        <v>442</v>
      </c>
      <c r="G2714" s="121">
        <v>366</v>
      </c>
      <c r="H2714" t="s">
        <v>391</v>
      </c>
      <c r="I2714" t="s">
        <v>489</v>
      </c>
      <c r="J2714" t="s">
        <v>437</v>
      </c>
      <c r="K2714" t="s">
        <v>437</v>
      </c>
      <c r="L2714" s="755" t="s">
        <v>214</v>
      </c>
      <c r="M2714" t="s">
        <v>497</v>
      </c>
      <c r="N2714" s="680">
        <f t="shared" ca="1" si="185"/>
        <v>0</v>
      </c>
      <c r="O2714" s="680">
        <f t="shared" ca="1" si="185"/>
        <v>0</v>
      </c>
      <c r="P2714" s="680">
        <f t="shared" ca="1" si="185"/>
        <v>0</v>
      </c>
      <c r="Q2714" s="680">
        <f t="shared" ca="1" si="185"/>
        <v>0</v>
      </c>
      <c r="R2714" s="680">
        <f t="shared" ca="1" si="185"/>
        <v>0</v>
      </c>
      <c r="S2714" t="str">
        <f t="shared" si="182"/>
        <v>ASRCMS202202</v>
      </c>
      <c r="T2714" s="957">
        <f t="shared" si="183"/>
        <v>45230</v>
      </c>
      <c r="U2714" t="str">
        <f t="shared" si="184"/>
        <v>Unaudited</v>
      </c>
    </row>
    <row r="2715" spans="1:21" x14ac:dyDescent="0.25">
      <c r="A2715" t="s">
        <v>438</v>
      </c>
      <c r="B2715" t="s">
        <v>1380</v>
      </c>
      <c r="C2715" t="s">
        <v>1381</v>
      </c>
      <c r="D2715" s="15">
        <v>1900</v>
      </c>
      <c r="E2715" s="15">
        <v>1</v>
      </c>
      <c r="F2715" t="s">
        <v>442</v>
      </c>
      <c r="G2715" s="121">
        <v>366</v>
      </c>
      <c r="H2715" t="s">
        <v>391</v>
      </c>
      <c r="I2715" t="s">
        <v>490</v>
      </c>
      <c r="J2715" t="s">
        <v>26</v>
      </c>
      <c r="K2715" t="s">
        <v>26</v>
      </c>
      <c r="L2715" s="755" t="s">
        <v>205</v>
      </c>
      <c r="M2715" t="s">
        <v>26</v>
      </c>
      <c r="N2715" s="680">
        <f t="shared" ca="1" si="185"/>
        <v>0</v>
      </c>
      <c r="O2715" s="680">
        <f t="shared" ca="1" si="185"/>
        <v>0</v>
      </c>
      <c r="P2715" s="680">
        <f t="shared" ca="1" si="185"/>
        <v>0</v>
      </c>
      <c r="Q2715" s="680">
        <f t="shared" ca="1" si="185"/>
        <v>0</v>
      </c>
      <c r="R2715" s="680">
        <f t="shared" ca="1" si="185"/>
        <v>0</v>
      </c>
      <c r="S2715" t="str">
        <f t="shared" si="182"/>
        <v>ASRCMS202202</v>
      </c>
      <c r="T2715" s="957">
        <f t="shared" si="183"/>
        <v>45230</v>
      </c>
      <c r="U2715" t="str">
        <f t="shared" si="184"/>
        <v>Unaudited</v>
      </c>
    </row>
    <row r="2716" spans="1:21" x14ac:dyDescent="0.25">
      <c r="A2716" t="s">
        <v>438</v>
      </c>
      <c r="B2716" t="s">
        <v>1380</v>
      </c>
      <c r="C2716" t="s">
        <v>1381</v>
      </c>
      <c r="D2716" s="15">
        <v>1900</v>
      </c>
      <c r="E2716" s="15">
        <v>1</v>
      </c>
      <c r="F2716" t="s">
        <v>1026</v>
      </c>
      <c r="G2716" s="15" t="s">
        <v>1379</v>
      </c>
      <c r="H2716" t="s">
        <v>391</v>
      </c>
      <c r="I2716" t="s">
        <v>433</v>
      </c>
      <c r="J2716" t="s">
        <v>433</v>
      </c>
      <c r="K2716" t="s">
        <v>433</v>
      </c>
      <c r="M2716" t="s">
        <v>433</v>
      </c>
      <c r="N2716" s="680">
        <f t="shared" ca="1" si="185"/>
        <v>0</v>
      </c>
      <c r="O2716" s="680">
        <f t="shared" ca="1" si="185"/>
        <v>0</v>
      </c>
      <c r="P2716" s="680">
        <f t="shared" ca="1" si="185"/>
        <v>0</v>
      </c>
      <c r="Q2716" s="680">
        <f t="shared" ca="1" si="185"/>
        <v>0</v>
      </c>
      <c r="R2716" s="680">
        <f t="shared" ca="1" si="185"/>
        <v>0</v>
      </c>
      <c r="S2716" t="str">
        <f t="shared" si="182"/>
        <v>ASRCMS202202</v>
      </c>
      <c r="T2716" s="957">
        <f t="shared" si="183"/>
        <v>45230</v>
      </c>
      <c r="U2716" t="str">
        <f t="shared" si="184"/>
        <v>Unaudited</v>
      </c>
    </row>
    <row r="2717" spans="1:21" x14ac:dyDescent="0.25">
      <c r="A2717" t="s">
        <v>438</v>
      </c>
      <c r="B2717" t="s">
        <v>1380</v>
      </c>
      <c r="C2717" t="s">
        <v>1381</v>
      </c>
      <c r="D2717" s="15">
        <v>1900</v>
      </c>
      <c r="E2717" s="15">
        <v>1</v>
      </c>
      <c r="F2717" t="s">
        <v>1026</v>
      </c>
      <c r="G2717" s="15" t="s">
        <v>1379</v>
      </c>
      <c r="H2717" t="s">
        <v>391</v>
      </c>
      <c r="I2717" t="s">
        <v>488</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ASRCMS202202</v>
      </c>
      <c r="T2717" s="957">
        <f t="shared" si="183"/>
        <v>45230</v>
      </c>
      <c r="U2717" t="str">
        <f t="shared" si="184"/>
        <v>Unaudited</v>
      </c>
    </row>
    <row r="2718" spans="1:21" x14ac:dyDescent="0.25">
      <c r="A2718" t="s">
        <v>438</v>
      </c>
      <c r="B2718" t="s">
        <v>1380</v>
      </c>
      <c r="C2718" t="s">
        <v>1381</v>
      </c>
      <c r="D2718" s="15">
        <v>1900</v>
      </c>
      <c r="E2718" s="15">
        <v>1</v>
      </c>
      <c r="F2718" t="s">
        <v>1026</v>
      </c>
      <c r="G2718" s="15" t="s">
        <v>1379</v>
      </c>
      <c r="H2718" t="s">
        <v>391</v>
      </c>
      <c r="I2718" t="s">
        <v>488</v>
      </c>
      <c r="J2718" t="s">
        <v>12</v>
      </c>
      <c r="K2718" t="s">
        <v>223</v>
      </c>
      <c r="L2718" s="755">
        <v>1.2</v>
      </c>
      <c r="M2718" t="s">
        <v>223</v>
      </c>
      <c r="N2718" s="680">
        <f t="shared" ca="1" si="185"/>
        <v>0</v>
      </c>
      <c r="O2718" s="680">
        <f t="shared" ca="1" si="185"/>
        <v>0</v>
      </c>
      <c r="P2718" s="680">
        <f t="shared" ca="1" si="185"/>
        <v>0</v>
      </c>
      <c r="Q2718" s="680">
        <f t="shared" ca="1" si="185"/>
        <v>0</v>
      </c>
      <c r="R2718" s="680">
        <f t="shared" ca="1" si="185"/>
        <v>0</v>
      </c>
      <c r="S2718" t="str">
        <f t="shared" si="182"/>
        <v>ASRCMS202202</v>
      </c>
      <c r="T2718" s="957">
        <f t="shared" si="183"/>
        <v>45230</v>
      </c>
      <c r="U2718" t="str">
        <f t="shared" si="184"/>
        <v>Unaudited</v>
      </c>
    </row>
    <row r="2719" spans="1:21" x14ac:dyDescent="0.25">
      <c r="A2719" t="s">
        <v>438</v>
      </c>
      <c r="B2719" t="s">
        <v>1380</v>
      </c>
      <c r="C2719" t="s">
        <v>1381</v>
      </c>
      <c r="D2719" s="15">
        <v>1900</v>
      </c>
      <c r="E2719" s="15">
        <v>1</v>
      </c>
      <c r="F2719" t="s">
        <v>1026</v>
      </c>
      <c r="G2719" s="15" t="s">
        <v>1379</v>
      </c>
      <c r="H2719" t="s">
        <v>391</v>
      </c>
      <c r="I2719" t="s">
        <v>488</v>
      </c>
      <c r="J2719" t="s">
        <v>12</v>
      </c>
      <c r="K2719" t="s">
        <v>1318</v>
      </c>
      <c r="L2719" s="755" t="s">
        <v>1314</v>
      </c>
      <c r="M2719" t="s">
        <v>1318</v>
      </c>
      <c r="N2719" s="680">
        <f t="shared" ca="1" si="185"/>
        <v>0</v>
      </c>
      <c r="O2719" s="680">
        <f t="shared" ca="1" si="185"/>
        <v>0</v>
      </c>
      <c r="P2719" s="680">
        <f t="shared" ca="1" si="185"/>
        <v>0</v>
      </c>
      <c r="Q2719" s="680">
        <f t="shared" ca="1" si="185"/>
        <v>0</v>
      </c>
      <c r="R2719" s="680">
        <f t="shared" ca="1" si="185"/>
        <v>0</v>
      </c>
      <c r="S2719" t="str">
        <f t="shared" si="182"/>
        <v>ASRCMS202202</v>
      </c>
      <c r="T2719" s="957">
        <f t="shared" si="183"/>
        <v>45230</v>
      </c>
      <c r="U2719" t="str">
        <f t="shared" si="184"/>
        <v>Unaudited</v>
      </c>
    </row>
    <row r="2720" spans="1:21" x14ac:dyDescent="0.25">
      <c r="A2720" t="s">
        <v>438</v>
      </c>
      <c r="B2720" t="s">
        <v>1380</v>
      </c>
      <c r="C2720" t="s">
        <v>1381</v>
      </c>
      <c r="D2720" s="15">
        <v>1900</v>
      </c>
      <c r="E2720" s="15">
        <v>1</v>
      </c>
      <c r="F2720" t="s">
        <v>1026</v>
      </c>
      <c r="G2720" s="15" t="s">
        <v>1379</v>
      </c>
      <c r="H2720" t="s">
        <v>391</v>
      </c>
      <c r="I2720" t="s">
        <v>488</v>
      </c>
      <c r="J2720" t="s">
        <v>12</v>
      </c>
      <c r="K2720" t="s">
        <v>1320</v>
      </c>
      <c r="L2720" s="755" t="s">
        <v>1319</v>
      </c>
      <c r="M2720" t="s">
        <v>1320</v>
      </c>
      <c r="N2720" s="680">
        <f t="shared" ca="1" si="185"/>
        <v>0</v>
      </c>
      <c r="O2720" s="680">
        <f t="shared" ca="1" si="185"/>
        <v>0</v>
      </c>
      <c r="P2720" s="680">
        <f t="shared" ca="1" si="185"/>
        <v>0</v>
      </c>
      <c r="Q2720" s="680">
        <f t="shared" ca="1" si="185"/>
        <v>0</v>
      </c>
      <c r="R2720" s="680">
        <f t="shared" ca="1" si="185"/>
        <v>0</v>
      </c>
      <c r="S2720" t="str">
        <f t="shared" si="182"/>
        <v>ASRCMS202202</v>
      </c>
      <c r="T2720" s="957">
        <f t="shared" si="183"/>
        <v>45230</v>
      </c>
      <c r="U2720" t="str">
        <f t="shared" si="184"/>
        <v>Unaudited</v>
      </c>
    </row>
    <row r="2721" spans="1:21" x14ac:dyDescent="0.25">
      <c r="A2721" t="s">
        <v>438</v>
      </c>
      <c r="B2721" t="s">
        <v>1380</v>
      </c>
      <c r="C2721" t="s">
        <v>1381</v>
      </c>
      <c r="D2721" s="15">
        <v>1900</v>
      </c>
      <c r="E2721" s="15">
        <v>1</v>
      </c>
      <c r="F2721" t="s">
        <v>1026</v>
      </c>
      <c r="G2721" s="15" t="s">
        <v>1379</v>
      </c>
      <c r="H2721" t="s">
        <v>391</v>
      </c>
      <c r="I2721" t="s">
        <v>488</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ASRCMS202202</v>
      </c>
      <c r="T2721" s="957">
        <f t="shared" si="183"/>
        <v>45230</v>
      </c>
      <c r="U2721" t="str">
        <f t="shared" si="184"/>
        <v>Unaudited</v>
      </c>
    </row>
    <row r="2722" spans="1:21" x14ac:dyDescent="0.25">
      <c r="A2722" t="s">
        <v>438</v>
      </c>
      <c r="B2722" t="s">
        <v>1380</v>
      </c>
      <c r="C2722" t="s">
        <v>1381</v>
      </c>
      <c r="D2722" s="15">
        <v>1900</v>
      </c>
      <c r="E2722" s="15">
        <v>1</v>
      </c>
      <c r="F2722" t="s">
        <v>1026</v>
      </c>
      <c r="G2722" s="15" t="s">
        <v>1379</v>
      </c>
      <c r="H2722" t="s">
        <v>391</v>
      </c>
      <c r="I2722" t="s">
        <v>489</v>
      </c>
      <c r="J2722" t="s">
        <v>434</v>
      </c>
      <c r="K2722" t="s">
        <v>791</v>
      </c>
      <c r="L2722" s="755">
        <v>2.1</v>
      </c>
      <c r="M2722" t="s">
        <v>726</v>
      </c>
      <c r="N2722" s="680">
        <f t="shared" ca="1" si="185"/>
        <v>0</v>
      </c>
      <c r="O2722" s="680">
        <f t="shared" ca="1" si="185"/>
        <v>0</v>
      </c>
      <c r="P2722" s="680">
        <f t="shared" ca="1" si="185"/>
        <v>0</v>
      </c>
      <c r="Q2722" s="680">
        <f t="shared" ca="1" si="185"/>
        <v>0</v>
      </c>
      <c r="R2722" s="680">
        <f t="shared" ca="1" si="185"/>
        <v>0</v>
      </c>
      <c r="S2722" t="str">
        <f t="shared" si="182"/>
        <v>ASRCMS202202</v>
      </c>
      <c r="T2722" s="957">
        <f t="shared" si="183"/>
        <v>45230</v>
      </c>
      <c r="U2722" t="str">
        <f t="shared" si="184"/>
        <v>Unaudited</v>
      </c>
    </row>
    <row r="2723" spans="1:21" x14ac:dyDescent="0.25">
      <c r="A2723" t="s">
        <v>438</v>
      </c>
      <c r="B2723" t="s">
        <v>1380</v>
      </c>
      <c r="C2723" t="s">
        <v>1381</v>
      </c>
      <c r="D2723" s="15">
        <v>1900</v>
      </c>
      <c r="E2723" s="15">
        <v>1</v>
      </c>
      <c r="F2723" t="s">
        <v>1026</v>
      </c>
      <c r="G2723" s="15" t="s">
        <v>1379</v>
      </c>
      <c r="H2723" t="s">
        <v>391</v>
      </c>
      <c r="I2723" t="s">
        <v>489</v>
      </c>
      <c r="J2723" t="s">
        <v>434</v>
      </c>
      <c r="K2723" t="s">
        <v>791</v>
      </c>
      <c r="L2723" s="755">
        <v>2.2000000000000002</v>
      </c>
      <c r="M2723" t="s">
        <v>727</v>
      </c>
      <c r="N2723" s="680">
        <f t="shared" ca="1" si="185"/>
        <v>0</v>
      </c>
      <c r="O2723" s="680">
        <f t="shared" ca="1" si="185"/>
        <v>0</v>
      </c>
      <c r="P2723" s="680">
        <f t="shared" ca="1" si="185"/>
        <v>0</v>
      </c>
      <c r="Q2723" s="680">
        <f t="shared" ca="1" si="185"/>
        <v>0</v>
      </c>
      <c r="R2723" s="680">
        <f t="shared" ca="1" si="185"/>
        <v>0</v>
      </c>
      <c r="S2723" t="str">
        <f t="shared" si="182"/>
        <v>ASRCMS202202</v>
      </c>
      <c r="T2723" s="957">
        <f t="shared" si="183"/>
        <v>45230</v>
      </c>
      <c r="U2723" t="str">
        <f t="shared" si="184"/>
        <v>Unaudited</v>
      </c>
    </row>
    <row r="2724" spans="1:21" x14ac:dyDescent="0.25">
      <c r="A2724" t="s">
        <v>438</v>
      </c>
      <c r="B2724" t="s">
        <v>1380</v>
      </c>
      <c r="C2724" t="s">
        <v>1381</v>
      </c>
      <c r="D2724" s="15">
        <v>1900</v>
      </c>
      <c r="E2724" s="15">
        <v>1</v>
      </c>
      <c r="F2724" t="s">
        <v>1026</v>
      </c>
      <c r="G2724" s="15" t="s">
        <v>1379</v>
      </c>
      <c r="H2724" t="s">
        <v>391</v>
      </c>
      <c r="I2724" t="s">
        <v>489</v>
      </c>
      <c r="J2724" t="s">
        <v>434</v>
      </c>
      <c r="K2724" t="s">
        <v>791</v>
      </c>
      <c r="L2724" s="755">
        <v>2.2999999999999998</v>
      </c>
      <c r="M2724" t="s">
        <v>728</v>
      </c>
      <c r="N2724" s="680">
        <f t="shared" ca="1" si="185"/>
        <v>0</v>
      </c>
      <c r="O2724" s="680">
        <f t="shared" ca="1" si="185"/>
        <v>0</v>
      </c>
      <c r="P2724" s="680">
        <f t="shared" ca="1" si="185"/>
        <v>0</v>
      </c>
      <c r="Q2724" s="680">
        <f t="shared" ca="1" si="185"/>
        <v>0</v>
      </c>
      <c r="R2724" s="680">
        <f t="shared" ca="1" si="185"/>
        <v>0</v>
      </c>
      <c r="S2724" t="str">
        <f t="shared" si="182"/>
        <v>ASRCMS202202</v>
      </c>
      <c r="T2724" s="957">
        <f t="shared" si="183"/>
        <v>45230</v>
      </c>
      <c r="U2724" t="str">
        <f t="shared" si="184"/>
        <v>Unaudited</v>
      </c>
    </row>
    <row r="2725" spans="1:21" x14ac:dyDescent="0.25">
      <c r="A2725" t="s">
        <v>438</v>
      </c>
      <c r="B2725" t="s">
        <v>1380</v>
      </c>
      <c r="C2725" t="s">
        <v>1381</v>
      </c>
      <c r="D2725" s="15">
        <v>1900</v>
      </c>
      <c r="E2725" s="15">
        <v>1</v>
      </c>
      <c r="F2725" t="s">
        <v>1026</v>
      </c>
      <c r="G2725" s="15" t="s">
        <v>1379</v>
      </c>
      <c r="H2725" t="s">
        <v>391</v>
      </c>
      <c r="I2725" t="s">
        <v>489</v>
      </c>
      <c r="J2725" t="s">
        <v>434</v>
      </c>
      <c r="K2725" t="s">
        <v>791</v>
      </c>
      <c r="L2725" s="755">
        <v>2.4</v>
      </c>
      <c r="M2725" t="s">
        <v>729</v>
      </c>
      <c r="N2725" s="680">
        <f t="shared" ca="1" si="185"/>
        <v>0</v>
      </c>
      <c r="O2725" s="680">
        <f t="shared" ca="1" si="185"/>
        <v>0</v>
      </c>
      <c r="P2725" s="680">
        <f t="shared" ca="1" si="185"/>
        <v>0</v>
      </c>
      <c r="Q2725" s="680">
        <f t="shared" ca="1" si="185"/>
        <v>0</v>
      </c>
      <c r="R2725" s="680">
        <f t="shared" ca="1" si="185"/>
        <v>0</v>
      </c>
      <c r="S2725" t="str">
        <f t="shared" si="182"/>
        <v>ASRCMS202202</v>
      </c>
      <c r="T2725" s="957">
        <f t="shared" si="183"/>
        <v>45230</v>
      </c>
      <c r="U2725" t="str">
        <f t="shared" si="184"/>
        <v>Unaudited</v>
      </c>
    </row>
    <row r="2726" spans="1:21" x14ac:dyDescent="0.25">
      <c r="A2726" t="s">
        <v>438</v>
      </c>
      <c r="B2726" t="s">
        <v>1380</v>
      </c>
      <c r="C2726" t="s">
        <v>1381</v>
      </c>
      <c r="D2726" s="15">
        <v>1900</v>
      </c>
      <c r="E2726" s="15">
        <v>1</v>
      </c>
      <c r="F2726" t="s">
        <v>1026</v>
      </c>
      <c r="G2726" s="15" t="s">
        <v>1379</v>
      </c>
      <c r="H2726" t="s">
        <v>391</v>
      </c>
      <c r="I2726" t="s">
        <v>489</v>
      </c>
      <c r="J2726" t="s">
        <v>434</v>
      </c>
      <c r="K2726" t="s">
        <v>791</v>
      </c>
      <c r="L2726" s="755">
        <v>2.5</v>
      </c>
      <c r="M2726" t="s">
        <v>771</v>
      </c>
      <c r="N2726" s="680">
        <f t="shared" ca="1" si="185"/>
        <v>0</v>
      </c>
      <c r="O2726" s="680">
        <f t="shared" ca="1" si="185"/>
        <v>0</v>
      </c>
      <c r="P2726" s="680">
        <f t="shared" ca="1" si="185"/>
        <v>0</v>
      </c>
      <c r="Q2726" s="680">
        <f t="shared" ca="1" si="185"/>
        <v>0</v>
      </c>
      <c r="R2726" s="680">
        <f t="shared" ca="1" si="185"/>
        <v>0</v>
      </c>
      <c r="S2726" t="str">
        <f t="shared" si="182"/>
        <v>ASRCMS202202</v>
      </c>
      <c r="T2726" s="957">
        <f t="shared" si="183"/>
        <v>45230</v>
      </c>
      <c r="U2726" t="str">
        <f t="shared" si="184"/>
        <v>Unaudited</v>
      </c>
    </row>
    <row r="2727" spans="1:21" x14ac:dyDescent="0.25">
      <c r="A2727" t="s">
        <v>438</v>
      </c>
      <c r="B2727" t="s">
        <v>1380</v>
      </c>
      <c r="C2727" t="s">
        <v>1381</v>
      </c>
      <c r="D2727" s="15">
        <v>1900</v>
      </c>
      <c r="E2727" s="15">
        <v>1</v>
      </c>
      <c r="F2727" t="s">
        <v>1026</v>
      </c>
      <c r="G2727" s="15" t="s">
        <v>1379</v>
      </c>
      <c r="H2727" t="s">
        <v>391</v>
      </c>
      <c r="I2727" t="s">
        <v>489</v>
      </c>
      <c r="J2727" t="s">
        <v>434</v>
      </c>
      <c r="K2727" t="s">
        <v>791</v>
      </c>
      <c r="L2727" s="755">
        <v>2.6</v>
      </c>
      <c r="M2727" t="s">
        <v>187</v>
      </c>
      <c r="N2727" s="680">
        <f t="shared" ca="1" si="185"/>
        <v>0</v>
      </c>
      <c r="O2727" s="680">
        <f t="shared" ca="1" si="185"/>
        <v>0</v>
      </c>
      <c r="P2727" s="680">
        <f t="shared" ca="1" si="185"/>
        <v>0</v>
      </c>
      <c r="Q2727" s="680">
        <f t="shared" ca="1" si="185"/>
        <v>0</v>
      </c>
      <c r="R2727" s="680">
        <f t="shared" ca="1" si="185"/>
        <v>0</v>
      </c>
      <c r="S2727" t="str">
        <f t="shared" si="182"/>
        <v>ASRCMS202202</v>
      </c>
      <c r="T2727" s="957">
        <f t="shared" si="183"/>
        <v>45230</v>
      </c>
      <c r="U2727" t="str">
        <f t="shared" si="184"/>
        <v>Unaudited</v>
      </c>
    </row>
    <row r="2728" spans="1:21" x14ac:dyDescent="0.25">
      <c r="A2728" t="s">
        <v>438</v>
      </c>
      <c r="B2728" t="s">
        <v>1380</v>
      </c>
      <c r="C2728" t="s">
        <v>1381</v>
      </c>
      <c r="D2728" s="15">
        <v>1900</v>
      </c>
      <c r="E2728" s="15">
        <v>1</v>
      </c>
      <c r="F2728" t="s">
        <v>1026</v>
      </c>
      <c r="G2728" s="15" t="s">
        <v>1379</v>
      </c>
      <c r="H2728" t="s">
        <v>391</v>
      </c>
      <c r="I2728" t="s">
        <v>489</v>
      </c>
      <c r="J2728" t="s">
        <v>434</v>
      </c>
      <c r="K2728" t="s">
        <v>791</v>
      </c>
      <c r="L2728" s="755">
        <v>2.7</v>
      </c>
      <c r="M2728" t="s">
        <v>792</v>
      </c>
      <c r="N2728" s="680">
        <f t="shared" ca="1" si="185"/>
        <v>0</v>
      </c>
      <c r="O2728" s="680">
        <f t="shared" ca="1" si="185"/>
        <v>0</v>
      </c>
      <c r="P2728" s="680">
        <f t="shared" ca="1" si="185"/>
        <v>0</v>
      </c>
      <c r="Q2728" s="680">
        <f t="shared" ca="1" si="185"/>
        <v>0</v>
      </c>
      <c r="R2728" s="680">
        <f t="shared" ca="1" si="185"/>
        <v>0</v>
      </c>
      <c r="S2728" t="str">
        <f t="shared" si="182"/>
        <v>ASRCMS202202</v>
      </c>
      <c r="T2728" s="957">
        <f t="shared" si="183"/>
        <v>45230</v>
      </c>
      <c r="U2728" t="str">
        <f t="shared" si="184"/>
        <v>Unaudited</v>
      </c>
    </row>
    <row r="2729" spans="1:21" x14ac:dyDescent="0.25">
      <c r="A2729" t="s">
        <v>438</v>
      </c>
      <c r="B2729" t="s">
        <v>1380</v>
      </c>
      <c r="C2729" t="s">
        <v>1381</v>
      </c>
      <c r="D2729" s="15">
        <v>1900</v>
      </c>
      <c r="E2729" s="15">
        <v>1</v>
      </c>
      <c r="F2729" t="s">
        <v>1026</v>
      </c>
      <c r="G2729" s="15" t="s">
        <v>1379</v>
      </c>
      <c r="H2729" t="s">
        <v>391</v>
      </c>
      <c r="I2729" t="s">
        <v>489</v>
      </c>
      <c r="J2729" t="s">
        <v>434</v>
      </c>
      <c r="K2729" t="s">
        <v>791</v>
      </c>
      <c r="L2729" s="755">
        <v>2.8</v>
      </c>
      <c r="M2729" t="s">
        <v>793</v>
      </c>
      <c r="N2729" s="680">
        <f t="shared" ca="1" si="185"/>
        <v>0</v>
      </c>
      <c r="O2729" s="680">
        <f t="shared" ca="1" si="185"/>
        <v>0</v>
      </c>
      <c r="P2729" s="680">
        <f t="shared" ca="1" si="185"/>
        <v>0</v>
      </c>
      <c r="Q2729" s="680">
        <f t="shared" ca="1" si="185"/>
        <v>0</v>
      </c>
      <c r="R2729" s="680">
        <f t="shared" ca="1" si="185"/>
        <v>0</v>
      </c>
      <c r="S2729" t="str">
        <f t="shared" si="182"/>
        <v>ASRCMS202202</v>
      </c>
      <c r="T2729" s="957">
        <f t="shared" si="183"/>
        <v>45230</v>
      </c>
      <c r="U2729" t="str">
        <f t="shared" si="184"/>
        <v>Unaudited</v>
      </c>
    </row>
    <row r="2730" spans="1:21" x14ac:dyDescent="0.25">
      <c r="A2730" t="s">
        <v>438</v>
      </c>
      <c r="B2730" t="s">
        <v>1380</v>
      </c>
      <c r="C2730" t="s">
        <v>1381</v>
      </c>
      <c r="D2730" s="15">
        <v>1900</v>
      </c>
      <c r="E2730" s="15">
        <v>1</v>
      </c>
      <c r="F2730" t="s">
        <v>1026</v>
      </c>
      <c r="G2730" s="15" t="s">
        <v>1379</v>
      </c>
      <c r="H2730" t="s">
        <v>391</v>
      </c>
      <c r="I2730" t="s">
        <v>489</v>
      </c>
      <c r="J2730" t="s">
        <v>434</v>
      </c>
      <c r="K2730" t="s">
        <v>791</v>
      </c>
      <c r="L2730" s="755">
        <v>2.9</v>
      </c>
      <c r="M2730" t="s">
        <v>774</v>
      </c>
      <c r="N2730" s="680">
        <f t="shared" ca="1" si="185"/>
        <v>0</v>
      </c>
      <c r="O2730" s="680">
        <f t="shared" ca="1" si="185"/>
        <v>0</v>
      </c>
      <c r="P2730" s="680">
        <f t="shared" ca="1" si="185"/>
        <v>0</v>
      </c>
      <c r="Q2730" s="680">
        <f t="shared" ca="1" si="185"/>
        <v>0</v>
      </c>
      <c r="R2730" s="680">
        <f t="shared" ca="1" si="185"/>
        <v>0</v>
      </c>
      <c r="S2730" t="str">
        <f t="shared" si="182"/>
        <v>ASRCMS202202</v>
      </c>
      <c r="T2730" s="957">
        <f t="shared" si="183"/>
        <v>45230</v>
      </c>
      <c r="U2730" t="str">
        <f t="shared" si="184"/>
        <v>Unaudited</v>
      </c>
    </row>
    <row r="2731" spans="1:21" x14ac:dyDescent="0.25">
      <c r="A2731" t="s">
        <v>438</v>
      </c>
      <c r="B2731" t="s">
        <v>1380</v>
      </c>
      <c r="C2731" t="s">
        <v>1381</v>
      </c>
      <c r="D2731" s="15">
        <v>1900</v>
      </c>
      <c r="E2731" s="15">
        <v>1</v>
      </c>
      <c r="F2731" t="s">
        <v>1026</v>
      </c>
      <c r="G2731" s="15" t="s">
        <v>1379</v>
      </c>
      <c r="H2731" t="s">
        <v>391</v>
      </c>
      <c r="I2731" t="s">
        <v>489</v>
      </c>
      <c r="J2731" t="s">
        <v>434</v>
      </c>
      <c r="K2731" t="s">
        <v>224</v>
      </c>
      <c r="L2731" s="755">
        <v>2.11</v>
      </c>
      <c r="M2731" t="s">
        <v>229</v>
      </c>
      <c r="N2731" s="680">
        <f t="shared" ca="1" si="185"/>
        <v>0</v>
      </c>
      <c r="O2731" s="680">
        <f t="shared" ca="1" si="185"/>
        <v>0</v>
      </c>
      <c r="P2731" s="680">
        <f t="shared" ca="1" si="185"/>
        <v>0</v>
      </c>
      <c r="Q2731" s="680">
        <f t="shared" ca="1" si="185"/>
        <v>0</v>
      </c>
      <c r="R2731" s="680">
        <f t="shared" ca="1" si="185"/>
        <v>0</v>
      </c>
      <c r="S2731" t="str">
        <f t="shared" si="182"/>
        <v>ASRCMS202202</v>
      </c>
      <c r="T2731" s="957">
        <f t="shared" si="183"/>
        <v>45230</v>
      </c>
      <c r="U2731" t="str">
        <f t="shared" si="184"/>
        <v>Unaudited</v>
      </c>
    </row>
    <row r="2732" spans="1:21" x14ac:dyDescent="0.25">
      <c r="A2732" t="s">
        <v>438</v>
      </c>
      <c r="B2732" t="s">
        <v>1380</v>
      </c>
      <c r="C2732" t="s">
        <v>1381</v>
      </c>
      <c r="D2732" s="15">
        <v>1900</v>
      </c>
      <c r="E2732" s="15">
        <v>1</v>
      </c>
      <c r="F2732" t="s">
        <v>1026</v>
      </c>
      <c r="G2732" s="15" t="s">
        <v>1379</v>
      </c>
      <c r="H2732" t="s">
        <v>391</v>
      </c>
      <c r="I2732" t="s">
        <v>489</v>
      </c>
      <c r="J2732" t="s">
        <v>434</v>
      </c>
      <c r="K2732" t="s">
        <v>224</v>
      </c>
      <c r="L2732" s="755">
        <v>2.12</v>
      </c>
      <c r="M2732" t="s">
        <v>555</v>
      </c>
      <c r="N2732" s="680">
        <f t="shared" ca="1" si="185"/>
        <v>0</v>
      </c>
      <c r="O2732" s="680">
        <f t="shared" ca="1" si="185"/>
        <v>0</v>
      </c>
      <c r="P2732" s="680">
        <f t="shared" ca="1" si="185"/>
        <v>0</v>
      </c>
      <c r="Q2732" s="680">
        <f t="shared" ca="1" si="185"/>
        <v>0</v>
      </c>
      <c r="R2732" s="680">
        <f t="shared" ca="1" si="185"/>
        <v>0</v>
      </c>
      <c r="S2732" t="str">
        <f t="shared" si="182"/>
        <v>ASRCMS202202</v>
      </c>
      <c r="T2732" s="957">
        <f t="shared" si="183"/>
        <v>45230</v>
      </c>
      <c r="U2732" t="str">
        <f t="shared" si="184"/>
        <v>Unaudited</v>
      </c>
    </row>
    <row r="2733" spans="1:21" x14ac:dyDescent="0.25">
      <c r="A2733" t="s">
        <v>438</v>
      </c>
      <c r="B2733" t="s">
        <v>1380</v>
      </c>
      <c r="C2733" t="s">
        <v>1381</v>
      </c>
      <c r="D2733" s="15">
        <v>1900</v>
      </c>
      <c r="E2733" s="15">
        <v>1</v>
      </c>
      <c r="F2733" t="s">
        <v>1026</v>
      </c>
      <c r="G2733" s="15" t="s">
        <v>1379</v>
      </c>
      <c r="H2733" t="s">
        <v>391</v>
      </c>
      <c r="I2733" t="s">
        <v>489</v>
      </c>
      <c r="J2733" t="s">
        <v>434</v>
      </c>
      <c r="K2733" t="s">
        <v>224</v>
      </c>
      <c r="L2733" s="755">
        <v>2.13</v>
      </c>
      <c r="M2733" t="s">
        <v>230</v>
      </c>
      <c r="N2733" s="680">
        <f t="shared" ca="1" si="185"/>
        <v>0</v>
      </c>
      <c r="O2733" s="680">
        <f t="shared" ca="1" si="185"/>
        <v>0</v>
      </c>
      <c r="P2733" s="680">
        <f t="shared" ca="1" si="185"/>
        <v>0</v>
      </c>
      <c r="Q2733" s="680">
        <f t="shared" ca="1" si="185"/>
        <v>0</v>
      </c>
      <c r="R2733" s="680">
        <f t="shared" ca="1" si="185"/>
        <v>0</v>
      </c>
      <c r="S2733" t="str">
        <f t="shared" si="182"/>
        <v>ASRCMS202202</v>
      </c>
      <c r="T2733" s="957">
        <f t="shared" si="183"/>
        <v>45230</v>
      </c>
      <c r="U2733" t="str">
        <f t="shared" si="184"/>
        <v>Unaudited</v>
      </c>
    </row>
    <row r="2734" spans="1:21" x14ac:dyDescent="0.25">
      <c r="A2734" t="s">
        <v>438</v>
      </c>
      <c r="B2734" t="s">
        <v>1380</v>
      </c>
      <c r="C2734" t="s">
        <v>1381</v>
      </c>
      <c r="D2734" s="15">
        <v>1900</v>
      </c>
      <c r="E2734" s="15">
        <v>1</v>
      </c>
      <c r="F2734" t="s">
        <v>1026</v>
      </c>
      <c r="G2734" s="15" t="s">
        <v>1379</v>
      </c>
      <c r="H2734" t="s">
        <v>391</v>
      </c>
      <c r="I2734" t="s">
        <v>489</v>
      </c>
      <c r="J2734" t="s">
        <v>434</v>
      </c>
      <c r="K2734" t="s">
        <v>224</v>
      </c>
      <c r="L2734" s="755">
        <v>2.14</v>
      </c>
      <c r="M2734" t="s">
        <v>559</v>
      </c>
      <c r="N2734" s="680">
        <f t="shared" ca="1" si="185"/>
        <v>0</v>
      </c>
      <c r="O2734" s="680">
        <f t="shared" ca="1" si="185"/>
        <v>0</v>
      </c>
      <c r="P2734" s="680">
        <f t="shared" ca="1" si="185"/>
        <v>0</v>
      </c>
      <c r="Q2734" s="680">
        <f t="shared" ca="1" si="185"/>
        <v>0</v>
      </c>
      <c r="R2734" s="680">
        <f t="shared" ca="1" si="185"/>
        <v>0</v>
      </c>
      <c r="S2734" t="str">
        <f t="shared" si="182"/>
        <v>ASRCMS202202</v>
      </c>
      <c r="T2734" s="957">
        <f t="shared" si="183"/>
        <v>45230</v>
      </c>
      <c r="U2734" t="str">
        <f t="shared" si="184"/>
        <v>Unaudited</v>
      </c>
    </row>
    <row r="2735" spans="1:21" x14ac:dyDescent="0.25">
      <c r="A2735" t="s">
        <v>438</v>
      </c>
      <c r="B2735" t="s">
        <v>1380</v>
      </c>
      <c r="C2735" t="s">
        <v>1381</v>
      </c>
      <c r="D2735" s="15">
        <v>1900</v>
      </c>
      <c r="E2735" s="15">
        <v>1</v>
      </c>
      <c r="F2735" t="s">
        <v>1026</v>
      </c>
      <c r="G2735" s="15" t="s">
        <v>1379</v>
      </c>
      <c r="H2735" t="s">
        <v>391</v>
      </c>
      <c r="I2735" t="s">
        <v>489</v>
      </c>
      <c r="J2735" t="s">
        <v>434</v>
      </c>
      <c r="K2735" t="s">
        <v>224</v>
      </c>
      <c r="L2735" s="755">
        <v>2.15</v>
      </c>
      <c r="M2735" t="s">
        <v>20</v>
      </c>
      <c r="N2735" s="680">
        <f t="shared" ca="1" si="185"/>
        <v>0</v>
      </c>
      <c r="O2735" s="680">
        <f t="shared" ca="1" si="185"/>
        <v>0</v>
      </c>
      <c r="P2735" s="680">
        <f t="shared" ca="1" si="185"/>
        <v>0</v>
      </c>
      <c r="Q2735" s="680">
        <f t="shared" ca="1" si="185"/>
        <v>0</v>
      </c>
      <c r="R2735" s="680">
        <f t="shared" ca="1" si="185"/>
        <v>0</v>
      </c>
      <c r="S2735" t="str">
        <f t="shared" si="182"/>
        <v>ASRCMS202202</v>
      </c>
      <c r="T2735" s="957">
        <f t="shared" si="183"/>
        <v>45230</v>
      </c>
      <c r="U2735" t="str">
        <f t="shared" si="184"/>
        <v>Unaudited</v>
      </c>
    </row>
    <row r="2736" spans="1:21" x14ac:dyDescent="0.25">
      <c r="A2736" t="s">
        <v>438</v>
      </c>
      <c r="B2736" t="s">
        <v>1380</v>
      </c>
      <c r="C2736" t="s">
        <v>1381</v>
      </c>
      <c r="D2736" s="15">
        <v>1900</v>
      </c>
      <c r="E2736" s="15">
        <v>1</v>
      </c>
      <c r="F2736" t="s">
        <v>1026</v>
      </c>
      <c r="G2736" s="15" t="s">
        <v>1379</v>
      </c>
      <c r="H2736" t="s">
        <v>391</v>
      </c>
      <c r="I2736" t="s">
        <v>489</v>
      </c>
      <c r="J2736" t="s">
        <v>434</v>
      </c>
      <c r="K2736" t="s">
        <v>224</v>
      </c>
      <c r="L2736" s="755">
        <v>2.16</v>
      </c>
      <c r="M2736" t="s">
        <v>794</v>
      </c>
      <c r="N2736" s="680">
        <f t="shared" ca="1" si="185"/>
        <v>0</v>
      </c>
      <c r="O2736" s="680">
        <f t="shared" ca="1" si="185"/>
        <v>0</v>
      </c>
      <c r="P2736" s="680">
        <f t="shared" ca="1" si="185"/>
        <v>0</v>
      </c>
      <c r="Q2736" s="680">
        <f t="shared" ca="1" si="185"/>
        <v>0</v>
      </c>
      <c r="R2736" s="680">
        <f t="shared" ca="1" si="185"/>
        <v>0</v>
      </c>
      <c r="S2736" t="str">
        <f t="shared" si="182"/>
        <v>ASRCMS202202</v>
      </c>
      <c r="T2736" s="957">
        <f t="shared" si="183"/>
        <v>45230</v>
      </c>
      <c r="U2736" t="str">
        <f t="shared" si="184"/>
        <v>Unaudited</v>
      </c>
    </row>
    <row r="2737" spans="1:21" x14ac:dyDescent="0.25">
      <c r="A2737" t="s">
        <v>438</v>
      </c>
      <c r="B2737" t="s">
        <v>1380</v>
      </c>
      <c r="C2737" t="s">
        <v>1381</v>
      </c>
      <c r="D2737" s="15">
        <v>1900</v>
      </c>
      <c r="E2737" s="15">
        <v>1</v>
      </c>
      <c r="F2737" t="s">
        <v>1026</v>
      </c>
      <c r="G2737" s="15" t="s">
        <v>1379</v>
      </c>
      <c r="H2737" t="s">
        <v>391</v>
      </c>
      <c r="I2737" t="s">
        <v>489</v>
      </c>
      <c r="J2737" t="s">
        <v>434</v>
      </c>
      <c r="K2737" t="s">
        <v>224</v>
      </c>
      <c r="L2737" s="755">
        <v>2.17</v>
      </c>
      <c r="M2737" t="s">
        <v>1047</v>
      </c>
      <c r="N2737" s="680">
        <f t="shared" ca="1" si="185"/>
        <v>0</v>
      </c>
      <c r="O2737" s="680">
        <f t="shared" ca="1" si="185"/>
        <v>0</v>
      </c>
      <c r="P2737" s="680">
        <f t="shared" ca="1" si="185"/>
        <v>0</v>
      </c>
      <c r="Q2737" s="680">
        <f t="shared" ca="1" si="185"/>
        <v>0</v>
      </c>
      <c r="R2737" s="680">
        <f t="shared" ca="1" si="185"/>
        <v>0</v>
      </c>
      <c r="S2737" t="str">
        <f t="shared" si="182"/>
        <v>ASRCMS202202</v>
      </c>
      <c r="T2737" s="957">
        <f t="shared" si="183"/>
        <v>45230</v>
      </c>
      <c r="U2737" t="str">
        <f t="shared" si="184"/>
        <v>Unaudited</v>
      </c>
    </row>
    <row r="2738" spans="1:21" x14ac:dyDescent="0.25">
      <c r="A2738" t="s">
        <v>438</v>
      </c>
      <c r="B2738" t="s">
        <v>1380</v>
      </c>
      <c r="C2738" t="s">
        <v>1381</v>
      </c>
      <c r="D2738" s="15">
        <v>1900</v>
      </c>
      <c r="E2738" s="15">
        <v>1</v>
      </c>
      <c r="F2738" t="s">
        <v>1026</v>
      </c>
      <c r="G2738" s="15" t="s">
        <v>1379</v>
      </c>
      <c r="H2738" t="s">
        <v>391</v>
      </c>
      <c r="I2738" t="s">
        <v>489</v>
      </c>
      <c r="J2738" t="s">
        <v>434</v>
      </c>
      <c r="K2738" t="s">
        <v>224</v>
      </c>
      <c r="L2738" s="755">
        <v>2.1800000000000002</v>
      </c>
      <c r="M2738" t="s">
        <v>651</v>
      </c>
      <c r="N2738" s="680">
        <f t="shared" ca="1" si="185"/>
        <v>0</v>
      </c>
      <c r="O2738" s="680">
        <f t="shared" ca="1" si="185"/>
        <v>0</v>
      </c>
      <c r="P2738" s="680">
        <f t="shared" ca="1" si="185"/>
        <v>0</v>
      </c>
      <c r="Q2738" s="680">
        <f t="shared" ca="1" si="185"/>
        <v>0</v>
      </c>
      <c r="R2738" s="680">
        <f t="shared" ca="1" si="185"/>
        <v>0</v>
      </c>
      <c r="S2738" t="str">
        <f t="shared" si="182"/>
        <v>ASRCMS202202</v>
      </c>
      <c r="T2738" s="957">
        <f t="shared" si="183"/>
        <v>45230</v>
      </c>
      <c r="U2738" t="str">
        <f t="shared" si="184"/>
        <v>Unaudited</v>
      </c>
    </row>
    <row r="2739" spans="1:21" x14ac:dyDescent="0.25">
      <c r="A2739" t="s">
        <v>438</v>
      </c>
      <c r="B2739" t="s">
        <v>1380</v>
      </c>
      <c r="C2739" t="s">
        <v>1381</v>
      </c>
      <c r="D2739" s="15">
        <v>1900</v>
      </c>
      <c r="E2739" s="15">
        <v>1</v>
      </c>
      <c r="F2739" t="s">
        <v>1026</v>
      </c>
      <c r="G2739" s="15" t="s">
        <v>1379</v>
      </c>
      <c r="H2739" t="s">
        <v>391</v>
      </c>
      <c r="I2739" t="s">
        <v>489</v>
      </c>
      <c r="J2739" t="s">
        <v>434</v>
      </c>
      <c r="K2739" t="s">
        <v>224</v>
      </c>
      <c r="L2739" s="755">
        <v>2.19</v>
      </c>
      <c r="M2739" t="s">
        <v>219</v>
      </c>
      <c r="N2739" s="680">
        <f t="shared" ca="1" si="185"/>
        <v>0</v>
      </c>
      <c r="O2739" s="680">
        <f t="shared" ca="1" si="185"/>
        <v>0</v>
      </c>
      <c r="P2739" s="680">
        <f t="shared" ca="1" si="185"/>
        <v>0</v>
      </c>
      <c r="Q2739" s="680">
        <f t="shared" ca="1" si="185"/>
        <v>0</v>
      </c>
      <c r="R2739" s="680">
        <f t="shared" ca="1" si="185"/>
        <v>0</v>
      </c>
      <c r="S2739" t="str">
        <f t="shared" si="182"/>
        <v>ASRCMS202202</v>
      </c>
      <c r="T2739" s="957">
        <f t="shared" si="183"/>
        <v>45230</v>
      </c>
      <c r="U2739" t="str">
        <f t="shared" si="184"/>
        <v>Unaudited</v>
      </c>
    </row>
    <row r="2740" spans="1:21" x14ac:dyDescent="0.25">
      <c r="A2740" t="s">
        <v>438</v>
      </c>
      <c r="B2740" t="s">
        <v>1380</v>
      </c>
      <c r="C2740" t="s">
        <v>1381</v>
      </c>
      <c r="D2740" s="15">
        <v>1900</v>
      </c>
      <c r="E2740" s="15">
        <v>1</v>
      </c>
      <c r="F2740" t="s">
        <v>1026</v>
      </c>
      <c r="G2740" s="15" t="s">
        <v>1379</v>
      </c>
      <c r="H2740" t="s">
        <v>391</v>
      </c>
      <c r="I2740" t="s">
        <v>489</v>
      </c>
      <c r="J2740" t="s">
        <v>434</v>
      </c>
      <c r="K2740" t="s">
        <v>224</v>
      </c>
      <c r="L2740" s="755" t="s">
        <v>700</v>
      </c>
      <c r="M2740" t="s">
        <v>231</v>
      </c>
      <c r="N2740" s="680">
        <f t="shared" ca="1" si="185"/>
        <v>0</v>
      </c>
      <c r="O2740" s="680">
        <f t="shared" ca="1" si="185"/>
        <v>0</v>
      </c>
      <c r="P2740" s="680">
        <f t="shared" ca="1" si="185"/>
        <v>0</v>
      </c>
      <c r="Q2740" s="680">
        <f t="shared" ca="1" si="185"/>
        <v>0</v>
      </c>
      <c r="R2740" s="680">
        <f t="shared" ca="1" si="185"/>
        <v>0</v>
      </c>
      <c r="S2740" t="str">
        <f t="shared" si="182"/>
        <v>ASRCMS202202</v>
      </c>
      <c r="T2740" s="957">
        <f t="shared" si="183"/>
        <v>45230</v>
      </c>
      <c r="U2740" t="str">
        <f t="shared" si="184"/>
        <v>Unaudited</v>
      </c>
    </row>
    <row r="2741" spans="1:21" x14ac:dyDescent="0.25">
      <c r="A2741" t="s">
        <v>438</v>
      </c>
      <c r="B2741" t="s">
        <v>1380</v>
      </c>
      <c r="C2741" t="s">
        <v>1381</v>
      </c>
      <c r="D2741" s="15">
        <v>1900</v>
      </c>
      <c r="E2741" s="15">
        <v>1</v>
      </c>
      <c r="F2741" t="s">
        <v>1026</v>
      </c>
      <c r="G2741" s="15" t="s">
        <v>1379</v>
      </c>
      <c r="H2741" t="s">
        <v>391</v>
      </c>
      <c r="I2741" t="s">
        <v>489</v>
      </c>
      <c r="J2741" t="s">
        <v>434</v>
      </c>
      <c r="K2741" t="s">
        <v>224</v>
      </c>
      <c r="L2741" s="755">
        <v>2.21</v>
      </c>
      <c r="M2741" t="s">
        <v>467</v>
      </c>
      <c r="N2741" s="680">
        <f t="shared" ca="1" si="185"/>
        <v>0</v>
      </c>
      <c r="O2741" s="680">
        <f t="shared" ca="1" si="185"/>
        <v>0</v>
      </c>
      <c r="P2741" s="680">
        <f t="shared" ca="1" si="185"/>
        <v>0</v>
      </c>
      <c r="Q2741" s="680">
        <f t="shared" ca="1" si="185"/>
        <v>0</v>
      </c>
      <c r="R2741" s="680">
        <f t="shared" ca="1" si="185"/>
        <v>0</v>
      </c>
      <c r="S2741" t="str">
        <f t="shared" si="182"/>
        <v>ASRCMS202202</v>
      </c>
      <c r="T2741" s="957">
        <f t="shared" si="183"/>
        <v>45230</v>
      </c>
      <c r="U2741" t="str">
        <f t="shared" si="184"/>
        <v>Unaudited</v>
      </c>
    </row>
    <row r="2742" spans="1:21" x14ac:dyDescent="0.25">
      <c r="A2742" t="s">
        <v>438</v>
      </c>
      <c r="B2742" t="s">
        <v>1380</v>
      </c>
      <c r="C2742" t="s">
        <v>1381</v>
      </c>
      <c r="D2742" s="15">
        <v>1900</v>
      </c>
      <c r="E2742" s="15">
        <v>1</v>
      </c>
      <c r="F2742" t="s">
        <v>1026</v>
      </c>
      <c r="G2742" s="15" t="s">
        <v>1379</v>
      </c>
      <c r="H2742" t="s">
        <v>391</v>
      </c>
      <c r="I2742" t="s">
        <v>489</v>
      </c>
      <c r="J2742" t="s">
        <v>434</v>
      </c>
      <c r="K2742" t="s">
        <v>6</v>
      </c>
      <c r="L2742" s="755" t="s">
        <v>70</v>
      </c>
      <c r="M2742" t="s">
        <v>189</v>
      </c>
      <c r="N2742" s="680">
        <f t="shared" ca="1" si="185"/>
        <v>0</v>
      </c>
      <c r="O2742" s="680">
        <f t="shared" ca="1" si="185"/>
        <v>0</v>
      </c>
      <c r="P2742" s="680">
        <f t="shared" ca="1" si="185"/>
        <v>0</v>
      </c>
      <c r="Q2742" s="680">
        <f t="shared" ca="1" si="185"/>
        <v>0</v>
      </c>
      <c r="R2742" s="680">
        <f t="shared" ca="1" si="185"/>
        <v>0</v>
      </c>
      <c r="S2742" t="str">
        <f t="shared" si="182"/>
        <v>ASRCMS202202</v>
      </c>
      <c r="T2742" s="957">
        <f t="shared" si="183"/>
        <v>45230</v>
      </c>
      <c r="U2742" t="str">
        <f t="shared" si="184"/>
        <v>Unaudited</v>
      </c>
    </row>
    <row r="2743" spans="1:21" x14ac:dyDescent="0.25">
      <c r="A2743" t="s">
        <v>438</v>
      </c>
      <c r="B2743" t="s">
        <v>1380</v>
      </c>
      <c r="C2743" t="s">
        <v>1381</v>
      </c>
      <c r="D2743" s="15">
        <v>1900</v>
      </c>
      <c r="E2743" s="15">
        <v>1</v>
      </c>
      <c r="F2743" t="s">
        <v>1026</v>
      </c>
      <c r="G2743" s="15" t="s">
        <v>1379</v>
      </c>
      <c r="H2743" t="s">
        <v>391</v>
      </c>
      <c r="I2743" t="s">
        <v>489</v>
      </c>
      <c r="J2743" t="s">
        <v>434</v>
      </c>
      <c r="K2743" t="s">
        <v>6</v>
      </c>
      <c r="L2743" s="755" t="s">
        <v>71</v>
      </c>
      <c r="M2743" t="s">
        <v>232</v>
      </c>
      <c r="N2743" s="680">
        <f t="shared" ca="1" si="185"/>
        <v>0</v>
      </c>
      <c r="O2743" s="680">
        <f t="shared" ca="1" si="185"/>
        <v>0</v>
      </c>
      <c r="P2743" s="680">
        <f t="shared" ca="1" si="185"/>
        <v>0</v>
      </c>
      <c r="Q2743" s="680">
        <f t="shared" ca="1" si="185"/>
        <v>0</v>
      </c>
      <c r="R2743" s="680">
        <f t="shared" ca="1" si="185"/>
        <v>0</v>
      </c>
      <c r="S2743" t="str">
        <f t="shared" si="182"/>
        <v>ASRCMS202202</v>
      </c>
      <c r="T2743" s="957">
        <f t="shared" si="183"/>
        <v>45230</v>
      </c>
      <c r="U2743" t="str">
        <f t="shared" si="184"/>
        <v>Unaudited</v>
      </c>
    </row>
    <row r="2744" spans="1:21" x14ac:dyDescent="0.25">
      <c r="A2744" t="s">
        <v>438</v>
      </c>
      <c r="B2744" t="s">
        <v>1380</v>
      </c>
      <c r="C2744" t="s">
        <v>1381</v>
      </c>
      <c r="D2744" s="15">
        <v>1900</v>
      </c>
      <c r="E2744" s="15">
        <v>1</v>
      </c>
      <c r="F2744" t="s">
        <v>1026</v>
      </c>
      <c r="G2744" s="15" t="s">
        <v>1379</v>
      </c>
      <c r="H2744" t="s">
        <v>391</v>
      </c>
      <c r="I2744" t="s">
        <v>489</v>
      </c>
      <c r="J2744" t="s">
        <v>434</v>
      </c>
      <c r="K2744" t="s">
        <v>6</v>
      </c>
      <c r="L2744" s="755" t="s">
        <v>72</v>
      </c>
      <c r="M2744" t="s">
        <v>165</v>
      </c>
      <c r="N2744" s="680">
        <f t="shared" ca="1" si="185"/>
        <v>0</v>
      </c>
      <c r="O2744" s="680">
        <f t="shared" ca="1" si="185"/>
        <v>0</v>
      </c>
      <c r="P2744" s="680">
        <f t="shared" ca="1" si="185"/>
        <v>0</v>
      </c>
      <c r="Q2744" s="680">
        <f t="shared" ca="1" si="185"/>
        <v>0</v>
      </c>
      <c r="R2744" s="680">
        <f t="shared" ca="1" si="185"/>
        <v>0</v>
      </c>
      <c r="S2744" t="str">
        <f t="shared" si="182"/>
        <v>ASRCMS202202</v>
      </c>
      <c r="T2744" s="957">
        <f t="shared" si="183"/>
        <v>45230</v>
      </c>
      <c r="U2744" t="str">
        <f t="shared" si="184"/>
        <v>Unaudited</v>
      </c>
    </row>
    <row r="2745" spans="1:21" x14ac:dyDescent="0.25">
      <c r="A2745" t="s">
        <v>438</v>
      </c>
      <c r="B2745" t="s">
        <v>1380</v>
      </c>
      <c r="C2745" t="s">
        <v>1381</v>
      </c>
      <c r="D2745" s="15">
        <v>1900</v>
      </c>
      <c r="E2745" s="15">
        <v>1</v>
      </c>
      <c r="F2745" t="s">
        <v>1026</v>
      </c>
      <c r="G2745" s="15" t="s">
        <v>1379</v>
      </c>
      <c r="H2745" t="s">
        <v>391</v>
      </c>
      <c r="I2745" t="s">
        <v>489</v>
      </c>
      <c r="J2745" t="s">
        <v>434</v>
      </c>
      <c r="K2745" t="s">
        <v>6</v>
      </c>
      <c r="L2745" s="755">
        <v>3.4</v>
      </c>
      <c r="M2745" t="s">
        <v>462</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ASRCMS202202</v>
      </c>
      <c r="T2745" s="957">
        <f t="shared" si="183"/>
        <v>45230</v>
      </c>
      <c r="U2745" t="str">
        <f t="shared" si="184"/>
        <v>Unaudited</v>
      </c>
    </row>
    <row r="2746" spans="1:21" x14ac:dyDescent="0.25">
      <c r="A2746" t="s">
        <v>438</v>
      </c>
      <c r="B2746" t="s">
        <v>1380</v>
      </c>
      <c r="C2746" t="s">
        <v>1381</v>
      </c>
      <c r="D2746" s="15">
        <v>1900</v>
      </c>
      <c r="E2746" s="15">
        <v>1</v>
      </c>
      <c r="F2746" t="s">
        <v>1026</v>
      </c>
      <c r="G2746" s="15" t="s">
        <v>1379</v>
      </c>
      <c r="H2746" t="s">
        <v>391</v>
      </c>
      <c r="I2746" t="s">
        <v>489</v>
      </c>
      <c r="J2746" t="s">
        <v>434</v>
      </c>
      <c r="K2746" t="s">
        <v>435</v>
      </c>
      <c r="L2746" s="755">
        <v>4.5</v>
      </c>
      <c r="M2746" t="s">
        <v>32</v>
      </c>
      <c r="N2746" s="680">
        <f t="shared" ca="1" si="186"/>
        <v>0</v>
      </c>
      <c r="O2746" s="680">
        <f t="shared" ca="1" si="186"/>
        <v>0</v>
      </c>
      <c r="P2746" s="680">
        <f t="shared" ca="1" si="186"/>
        <v>0</v>
      </c>
      <c r="Q2746" s="680">
        <f t="shared" ca="1" si="186"/>
        <v>0</v>
      </c>
      <c r="R2746" s="680">
        <f t="shared" ca="1" si="186"/>
        <v>0</v>
      </c>
      <c r="S2746" t="str">
        <f t="shared" si="182"/>
        <v>ASRCMS202202</v>
      </c>
      <c r="T2746" s="957">
        <f t="shared" si="183"/>
        <v>45230</v>
      </c>
      <c r="U2746" t="str">
        <f t="shared" si="184"/>
        <v>Unaudited</v>
      </c>
    </row>
    <row r="2747" spans="1:21" x14ac:dyDescent="0.25">
      <c r="A2747" t="s">
        <v>438</v>
      </c>
      <c r="B2747" t="s">
        <v>1380</v>
      </c>
      <c r="C2747" t="s">
        <v>1381</v>
      </c>
      <c r="D2747" s="15">
        <v>1900</v>
      </c>
      <c r="E2747" s="15">
        <v>1</v>
      </c>
      <c r="F2747" t="s">
        <v>1026</v>
      </c>
      <c r="G2747" s="15" t="s">
        <v>1379</v>
      </c>
      <c r="H2747" t="s">
        <v>391</v>
      </c>
      <c r="I2747" t="s">
        <v>489</v>
      </c>
      <c r="J2747" t="s">
        <v>434</v>
      </c>
      <c r="K2747" t="s">
        <v>435</v>
      </c>
      <c r="L2747" s="755" t="s">
        <v>939</v>
      </c>
      <c r="M2747" t="s">
        <v>930</v>
      </c>
      <c r="N2747" s="680">
        <f t="shared" ca="1" si="186"/>
        <v>0</v>
      </c>
      <c r="O2747" s="680">
        <f t="shared" ca="1" si="186"/>
        <v>0</v>
      </c>
      <c r="P2747" s="680">
        <f t="shared" ca="1" si="186"/>
        <v>0</v>
      </c>
      <c r="Q2747" s="680">
        <f t="shared" ca="1" si="186"/>
        <v>0</v>
      </c>
      <c r="R2747" s="680">
        <f t="shared" ca="1" si="186"/>
        <v>0</v>
      </c>
      <c r="S2747" t="str">
        <f t="shared" si="182"/>
        <v>ASRCMS202202</v>
      </c>
      <c r="T2747" s="957">
        <f t="shared" si="183"/>
        <v>45230</v>
      </c>
      <c r="U2747" t="str">
        <f t="shared" si="184"/>
        <v>Unaudited</v>
      </c>
    </row>
    <row r="2748" spans="1:21" x14ac:dyDescent="0.25">
      <c r="A2748" t="s">
        <v>438</v>
      </c>
      <c r="B2748" t="s">
        <v>1380</v>
      </c>
      <c r="C2748" t="s">
        <v>1381</v>
      </c>
      <c r="D2748" s="15">
        <v>1900</v>
      </c>
      <c r="E2748" s="15">
        <v>1</v>
      </c>
      <c r="F2748" t="s">
        <v>1026</v>
      </c>
      <c r="G2748" s="15" t="s">
        <v>1379</v>
      </c>
      <c r="H2748" t="s">
        <v>391</v>
      </c>
      <c r="I2748" t="s">
        <v>489</v>
      </c>
      <c r="J2748" t="s">
        <v>434</v>
      </c>
      <c r="K2748" t="s">
        <v>435</v>
      </c>
      <c r="L2748" s="755" t="s">
        <v>194</v>
      </c>
      <c r="M2748" t="s">
        <v>40</v>
      </c>
      <c r="N2748" s="680">
        <f t="shared" ca="1" si="186"/>
        <v>0</v>
      </c>
      <c r="O2748" s="680">
        <f t="shared" ca="1" si="186"/>
        <v>0</v>
      </c>
      <c r="P2748" s="680">
        <f t="shared" ca="1" si="186"/>
        <v>0</v>
      </c>
      <c r="Q2748" s="680">
        <f t="shared" ca="1" si="186"/>
        <v>0</v>
      </c>
      <c r="R2748" s="680">
        <f t="shared" ca="1" si="186"/>
        <v>0</v>
      </c>
      <c r="S2748" t="str">
        <f t="shared" si="182"/>
        <v>ASRCMS202202</v>
      </c>
      <c r="T2748" s="957">
        <f t="shared" si="183"/>
        <v>45230</v>
      </c>
      <c r="U2748" t="str">
        <f t="shared" si="184"/>
        <v>Unaudited</v>
      </c>
    </row>
    <row r="2749" spans="1:21" x14ac:dyDescent="0.25">
      <c r="A2749" t="s">
        <v>438</v>
      </c>
      <c r="B2749" t="s">
        <v>1380</v>
      </c>
      <c r="C2749" t="s">
        <v>1381</v>
      </c>
      <c r="D2749" s="15">
        <v>1900</v>
      </c>
      <c r="E2749" s="15">
        <v>1</v>
      </c>
      <c r="F2749" t="s">
        <v>1026</v>
      </c>
      <c r="G2749" s="15" t="s">
        <v>1379</v>
      </c>
      <c r="H2749" t="s">
        <v>391</v>
      </c>
      <c r="I2749" t="s">
        <v>489</v>
      </c>
      <c r="J2749" t="s">
        <v>434</v>
      </c>
      <c r="K2749" t="s">
        <v>435</v>
      </c>
      <c r="L2749" s="755" t="s">
        <v>193</v>
      </c>
      <c r="M2749" t="s">
        <v>330</v>
      </c>
      <c r="N2749" s="680">
        <f t="shared" ca="1" si="186"/>
        <v>0</v>
      </c>
      <c r="O2749" s="680">
        <f t="shared" ca="1" si="186"/>
        <v>0</v>
      </c>
      <c r="P2749" s="680">
        <f t="shared" ca="1" si="186"/>
        <v>0</v>
      </c>
      <c r="Q2749" s="680">
        <f t="shared" ca="1" si="186"/>
        <v>0</v>
      </c>
      <c r="R2749" s="680">
        <f t="shared" ca="1" si="186"/>
        <v>0</v>
      </c>
      <c r="S2749" t="str">
        <f t="shared" si="182"/>
        <v>ASRCMS202202</v>
      </c>
      <c r="T2749" s="957">
        <f t="shared" si="183"/>
        <v>45230</v>
      </c>
      <c r="U2749" t="str">
        <f t="shared" si="184"/>
        <v>Unaudited</v>
      </c>
    </row>
    <row r="2750" spans="1:21" x14ac:dyDescent="0.25">
      <c r="A2750" t="s">
        <v>438</v>
      </c>
      <c r="B2750" t="s">
        <v>1380</v>
      </c>
      <c r="C2750" t="s">
        <v>1381</v>
      </c>
      <c r="D2750" s="15">
        <v>1900</v>
      </c>
      <c r="E2750" s="15">
        <v>1</v>
      </c>
      <c r="F2750" t="s">
        <v>1026</v>
      </c>
      <c r="G2750" s="15" t="s">
        <v>1379</v>
      </c>
      <c r="H2750" t="s">
        <v>391</v>
      </c>
      <c r="I2750" t="s">
        <v>489</v>
      </c>
      <c r="J2750" t="s">
        <v>451</v>
      </c>
      <c r="K2750" t="s">
        <v>436</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ASRCMS202202</v>
      </c>
      <c r="T2750" s="957">
        <f t="shared" si="183"/>
        <v>45230</v>
      </c>
      <c r="U2750" t="str">
        <f t="shared" si="184"/>
        <v>Unaudited</v>
      </c>
    </row>
    <row r="2751" spans="1:21" x14ac:dyDescent="0.25">
      <c r="A2751" t="s">
        <v>438</v>
      </c>
      <c r="B2751" t="s">
        <v>1380</v>
      </c>
      <c r="C2751" t="s">
        <v>1381</v>
      </c>
      <c r="D2751" s="15">
        <v>1900</v>
      </c>
      <c r="E2751" s="15">
        <v>1</v>
      </c>
      <c r="F2751" t="s">
        <v>1026</v>
      </c>
      <c r="G2751" s="15" t="s">
        <v>1379</v>
      </c>
      <c r="H2751" t="s">
        <v>391</v>
      </c>
      <c r="I2751" t="s">
        <v>489</v>
      </c>
      <c r="J2751" t="s">
        <v>451</v>
      </c>
      <c r="K2751" t="s">
        <v>436</v>
      </c>
      <c r="L2751" s="755" t="s">
        <v>80</v>
      </c>
      <c r="M2751" t="s">
        <v>98</v>
      </c>
      <c r="N2751" s="680">
        <f t="shared" ca="1" si="186"/>
        <v>0</v>
      </c>
      <c r="O2751" s="680">
        <f t="shared" ca="1" si="186"/>
        <v>0</v>
      </c>
      <c r="P2751" s="680">
        <f t="shared" ca="1" si="186"/>
        <v>0</v>
      </c>
      <c r="Q2751" s="680">
        <f t="shared" ca="1" si="186"/>
        <v>0</v>
      </c>
      <c r="R2751" s="680">
        <f t="shared" ca="1" si="186"/>
        <v>0</v>
      </c>
      <c r="S2751" t="str">
        <f t="shared" si="182"/>
        <v>ASRCMS202202</v>
      </c>
      <c r="T2751" s="957">
        <f t="shared" si="183"/>
        <v>45230</v>
      </c>
      <c r="U2751" t="str">
        <f t="shared" si="184"/>
        <v>Unaudited</v>
      </c>
    </row>
    <row r="2752" spans="1:21" x14ac:dyDescent="0.25">
      <c r="A2752" t="s">
        <v>438</v>
      </c>
      <c r="B2752" t="s">
        <v>1380</v>
      </c>
      <c r="C2752" t="s">
        <v>1381</v>
      </c>
      <c r="D2752" s="15">
        <v>1900</v>
      </c>
      <c r="E2752" s="15">
        <v>1</v>
      </c>
      <c r="F2752" t="s">
        <v>1026</v>
      </c>
      <c r="G2752" s="15" t="s">
        <v>1379</v>
      </c>
      <c r="H2752" t="s">
        <v>391</v>
      </c>
      <c r="I2752" t="s">
        <v>489</v>
      </c>
      <c r="J2752" t="s">
        <v>451</v>
      </c>
      <c r="K2752" t="s">
        <v>436</v>
      </c>
      <c r="L2752" s="755" t="s">
        <v>81</v>
      </c>
      <c r="M2752" t="s">
        <v>99</v>
      </c>
      <c r="N2752" s="680">
        <f t="shared" ca="1" si="186"/>
        <v>0</v>
      </c>
      <c r="O2752" s="680">
        <f t="shared" ca="1" si="186"/>
        <v>0</v>
      </c>
      <c r="P2752" s="680">
        <f t="shared" ca="1" si="186"/>
        <v>0</v>
      </c>
      <c r="Q2752" s="680">
        <f t="shared" ca="1" si="186"/>
        <v>0</v>
      </c>
      <c r="R2752" s="680">
        <f t="shared" ca="1" si="186"/>
        <v>0</v>
      </c>
      <c r="S2752" t="str">
        <f t="shared" si="182"/>
        <v>ASRCMS202202</v>
      </c>
      <c r="T2752" s="957">
        <f t="shared" si="183"/>
        <v>45230</v>
      </c>
      <c r="U2752" t="str">
        <f t="shared" si="184"/>
        <v>Unaudited</v>
      </c>
    </row>
    <row r="2753" spans="1:21" x14ac:dyDescent="0.25">
      <c r="A2753" t="s">
        <v>438</v>
      </c>
      <c r="B2753" t="s">
        <v>1380</v>
      </c>
      <c r="C2753" t="s">
        <v>1381</v>
      </c>
      <c r="D2753" s="15">
        <v>1900</v>
      </c>
      <c r="E2753" s="15">
        <v>1</v>
      </c>
      <c r="F2753" t="s">
        <v>1026</v>
      </c>
      <c r="G2753" s="15" t="s">
        <v>1379</v>
      </c>
      <c r="H2753" t="s">
        <v>391</v>
      </c>
      <c r="I2753" t="s">
        <v>489</v>
      </c>
      <c r="J2753" t="s">
        <v>451</v>
      </c>
      <c r="K2753" t="s">
        <v>436</v>
      </c>
      <c r="L2753" s="755" t="s">
        <v>82</v>
      </c>
      <c r="M2753" t="s">
        <v>100</v>
      </c>
      <c r="N2753" s="680">
        <f t="shared" ca="1" si="186"/>
        <v>0</v>
      </c>
      <c r="O2753" s="680">
        <f t="shared" ca="1" si="186"/>
        <v>0</v>
      </c>
      <c r="P2753" s="680">
        <f t="shared" ca="1" si="186"/>
        <v>0</v>
      </c>
      <c r="Q2753" s="680">
        <f t="shared" ca="1" si="186"/>
        <v>0</v>
      </c>
      <c r="R2753" s="680">
        <f t="shared" ca="1" si="186"/>
        <v>0</v>
      </c>
      <c r="S2753" t="str">
        <f t="shared" si="182"/>
        <v>ASRCMS202202</v>
      </c>
      <c r="T2753" s="957">
        <f t="shared" si="183"/>
        <v>45230</v>
      </c>
      <c r="U2753" t="str">
        <f t="shared" si="184"/>
        <v>Unaudited</v>
      </c>
    </row>
    <row r="2754" spans="1:21" x14ac:dyDescent="0.25">
      <c r="A2754" t="s">
        <v>438</v>
      </c>
      <c r="B2754" t="s">
        <v>1380</v>
      </c>
      <c r="C2754" t="s">
        <v>1381</v>
      </c>
      <c r="D2754" s="15">
        <v>1900</v>
      </c>
      <c r="E2754" s="15">
        <v>1</v>
      </c>
      <c r="F2754" t="s">
        <v>1026</v>
      </c>
      <c r="G2754" s="15" t="s">
        <v>1379</v>
      </c>
      <c r="H2754" t="s">
        <v>391</v>
      </c>
      <c r="I2754" t="s">
        <v>489</v>
      </c>
      <c r="J2754" t="s">
        <v>451</v>
      </c>
      <c r="K2754" t="s">
        <v>436</v>
      </c>
      <c r="L2754" s="755" t="s">
        <v>217</v>
      </c>
      <c r="M2754" t="s">
        <v>101</v>
      </c>
      <c r="N2754" s="680">
        <f t="shared" ca="1" si="186"/>
        <v>0</v>
      </c>
      <c r="O2754" s="680">
        <f t="shared" ca="1" si="186"/>
        <v>0</v>
      </c>
      <c r="P2754" s="680">
        <f t="shared" ca="1" si="186"/>
        <v>0</v>
      </c>
      <c r="Q2754" s="680">
        <f t="shared" ca="1" si="186"/>
        <v>0</v>
      </c>
      <c r="R2754" s="680">
        <f t="shared" ca="1" si="186"/>
        <v>0</v>
      </c>
      <c r="S2754" t="str">
        <f t="shared" ref="S2754:S2761" si="187">file_name</f>
        <v>ASRCMS202202</v>
      </c>
      <c r="T2754" s="957">
        <f t="shared" ref="T2754:T2761" si="188">file_date</f>
        <v>45230</v>
      </c>
      <c r="U2754" t="str">
        <f t="shared" ref="U2754:U2761" si="189">status</f>
        <v>Unaudited</v>
      </c>
    </row>
    <row r="2755" spans="1:21" x14ac:dyDescent="0.25">
      <c r="A2755" t="s">
        <v>438</v>
      </c>
      <c r="B2755" t="s">
        <v>1380</v>
      </c>
      <c r="C2755" t="s">
        <v>1381</v>
      </c>
      <c r="D2755" s="15">
        <v>1900</v>
      </c>
      <c r="E2755" s="15">
        <v>1</v>
      </c>
      <c r="F2755" t="s">
        <v>1026</v>
      </c>
      <c r="G2755" s="15" t="s">
        <v>1379</v>
      </c>
      <c r="H2755" t="s">
        <v>391</v>
      </c>
      <c r="I2755" t="s">
        <v>489</v>
      </c>
      <c r="J2755" t="s">
        <v>451</v>
      </c>
      <c r="K2755" t="s">
        <v>436</v>
      </c>
      <c r="L2755" s="755" t="s">
        <v>216</v>
      </c>
      <c r="M2755" t="s">
        <v>28</v>
      </c>
      <c r="N2755" s="680">
        <f t="shared" ca="1" si="186"/>
        <v>0</v>
      </c>
      <c r="O2755" s="680">
        <f t="shared" ca="1" si="186"/>
        <v>0</v>
      </c>
      <c r="P2755" s="680">
        <f t="shared" ca="1" si="186"/>
        <v>0</v>
      </c>
      <c r="Q2755" s="680">
        <f t="shared" ca="1" si="186"/>
        <v>0</v>
      </c>
      <c r="R2755" s="680">
        <f t="shared" ca="1" si="186"/>
        <v>0</v>
      </c>
      <c r="S2755" t="str">
        <f t="shared" si="187"/>
        <v>ASRCMS202202</v>
      </c>
      <c r="T2755" s="957">
        <f t="shared" si="188"/>
        <v>45230</v>
      </c>
      <c r="U2755" t="str">
        <f t="shared" si="189"/>
        <v>Unaudited</v>
      </c>
    </row>
    <row r="2756" spans="1:21" x14ac:dyDescent="0.25">
      <c r="A2756" t="s">
        <v>438</v>
      </c>
      <c r="B2756" t="s">
        <v>1380</v>
      </c>
      <c r="C2756" t="s">
        <v>1381</v>
      </c>
      <c r="D2756" s="15">
        <v>1900</v>
      </c>
      <c r="E2756" s="15">
        <v>1</v>
      </c>
      <c r="F2756" t="s">
        <v>1026</v>
      </c>
      <c r="G2756" s="15" t="s">
        <v>1379</v>
      </c>
      <c r="H2756" t="s">
        <v>391</v>
      </c>
      <c r="I2756" t="s">
        <v>489</v>
      </c>
      <c r="J2756" t="s">
        <v>437</v>
      </c>
      <c r="K2756" t="s">
        <v>437</v>
      </c>
      <c r="L2756" s="755" t="s">
        <v>84</v>
      </c>
      <c r="M2756" t="s">
        <v>328</v>
      </c>
      <c r="N2756" s="680">
        <f t="shared" ca="1" si="186"/>
        <v>0</v>
      </c>
      <c r="O2756" s="680">
        <f t="shared" ca="1" si="186"/>
        <v>0</v>
      </c>
      <c r="P2756" s="680">
        <f t="shared" ca="1" si="186"/>
        <v>0</v>
      </c>
      <c r="Q2756" s="680">
        <f t="shared" ca="1" si="186"/>
        <v>0</v>
      </c>
      <c r="R2756" s="680">
        <f t="shared" ca="1" si="186"/>
        <v>0</v>
      </c>
      <c r="S2756" t="str">
        <f t="shared" si="187"/>
        <v>ASRCMS202202</v>
      </c>
      <c r="T2756" s="957">
        <f t="shared" si="188"/>
        <v>45230</v>
      </c>
      <c r="U2756" t="str">
        <f t="shared" si="189"/>
        <v>Unaudited</v>
      </c>
    </row>
    <row r="2757" spans="1:21" x14ac:dyDescent="0.25">
      <c r="A2757" t="s">
        <v>438</v>
      </c>
      <c r="B2757" t="s">
        <v>1380</v>
      </c>
      <c r="C2757" t="s">
        <v>1381</v>
      </c>
      <c r="D2757" s="15">
        <v>1900</v>
      </c>
      <c r="E2757" s="15">
        <v>1</v>
      </c>
      <c r="F2757" t="s">
        <v>1026</v>
      </c>
      <c r="G2757" s="15" t="s">
        <v>1379</v>
      </c>
      <c r="H2757" t="s">
        <v>391</v>
      </c>
      <c r="I2757" t="s">
        <v>489</v>
      </c>
      <c r="J2757" t="s">
        <v>437</v>
      </c>
      <c r="K2757" t="s">
        <v>437</v>
      </c>
      <c r="L2757" s="755" t="s">
        <v>85</v>
      </c>
      <c r="M2757" t="s">
        <v>326</v>
      </c>
      <c r="N2757" s="680">
        <f t="shared" ca="1" si="186"/>
        <v>0</v>
      </c>
      <c r="O2757" s="680">
        <f t="shared" ca="1" si="186"/>
        <v>0</v>
      </c>
      <c r="P2757" s="680">
        <f t="shared" ca="1" si="186"/>
        <v>0</v>
      </c>
      <c r="Q2757" s="680">
        <f t="shared" ca="1" si="186"/>
        <v>0</v>
      </c>
      <c r="R2757" s="680">
        <f t="shared" ca="1" si="186"/>
        <v>0</v>
      </c>
      <c r="S2757" t="str">
        <f t="shared" si="187"/>
        <v>ASRCMS202202</v>
      </c>
      <c r="T2757" s="957">
        <f t="shared" si="188"/>
        <v>45230</v>
      </c>
      <c r="U2757" t="str">
        <f t="shared" si="189"/>
        <v>Unaudited</v>
      </c>
    </row>
    <row r="2758" spans="1:21" x14ac:dyDescent="0.25">
      <c r="A2758" t="s">
        <v>438</v>
      </c>
      <c r="B2758" t="s">
        <v>1380</v>
      </c>
      <c r="C2758" t="s">
        <v>1381</v>
      </c>
      <c r="D2758" s="15">
        <v>1900</v>
      </c>
      <c r="E2758" s="15">
        <v>1</v>
      </c>
      <c r="F2758" t="s">
        <v>1026</v>
      </c>
      <c r="G2758" s="15" t="s">
        <v>1379</v>
      </c>
      <c r="H2758" t="s">
        <v>391</v>
      </c>
      <c r="I2758" t="s">
        <v>489</v>
      </c>
      <c r="J2758" t="s">
        <v>437</v>
      </c>
      <c r="K2758" t="s">
        <v>437</v>
      </c>
      <c r="L2758" s="755" t="s">
        <v>86</v>
      </c>
      <c r="M2758" t="s">
        <v>495</v>
      </c>
      <c r="N2758" s="680">
        <f t="shared" ca="1" si="186"/>
        <v>0</v>
      </c>
      <c r="O2758" s="680">
        <f t="shared" ca="1" si="186"/>
        <v>0</v>
      </c>
      <c r="P2758" s="680">
        <f t="shared" ca="1" si="186"/>
        <v>0</v>
      </c>
      <c r="Q2758" s="680">
        <f t="shared" ca="1" si="186"/>
        <v>0</v>
      </c>
      <c r="R2758" s="680">
        <f t="shared" ca="1" si="186"/>
        <v>0</v>
      </c>
      <c r="S2758" t="str">
        <f t="shared" si="187"/>
        <v>ASRCMS202202</v>
      </c>
      <c r="T2758" s="957">
        <f t="shared" si="188"/>
        <v>45230</v>
      </c>
      <c r="U2758" t="str">
        <f t="shared" si="189"/>
        <v>Unaudited</v>
      </c>
    </row>
    <row r="2759" spans="1:21" x14ac:dyDescent="0.25">
      <c r="A2759" t="s">
        <v>438</v>
      </c>
      <c r="B2759" t="s">
        <v>1380</v>
      </c>
      <c r="C2759" t="s">
        <v>1381</v>
      </c>
      <c r="D2759" s="15">
        <v>1900</v>
      </c>
      <c r="E2759" s="15">
        <v>1</v>
      </c>
      <c r="F2759" t="s">
        <v>1026</v>
      </c>
      <c r="G2759" s="15" t="s">
        <v>1379</v>
      </c>
      <c r="H2759" t="s">
        <v>391</v>
      </c>
      <c r="I2759" t="s">
        <v>489</v>
      </c>
      <c r="J2759" t="s">
        <v>437</v>
      </c>
      <c r="K2759" t="s">
        <v>437</v>
      </c>
      <c r="L2759" s="755" t="s">
        <v>87</v>
      </c>
      <c r="M2759" t="s">
        <v>496</v>
      </c>
      <c r="N2759" s="680">
        <f t="shared" ca="1" si="186"/>
        <v>0</v>
      </c>
      <c r="O2759" s="680">
        <f t="shared" ca="1" si="186"/>
        <v>0</v>
      </c>
      <c r="P2759" s="680">
        <f t="shared" ca="1" si="186"/>
        <v>0</v>
      </c>
      <c r="Q2759" s="680">
        <f t="shared" ca="1" si="186"/>
        <v>0</v>
      </c>
      <c r="R2759" s="680">
        <f t="shared" ca="1" si="186"/>
        <v>0</v>
      </c>
      <c r="S2759" t="str">
        <f t="shared" si="187"/>
        <v>ASRCMS202202</v>
      </c>
      <c r="T2759" s="957">
        <f t="shared" si="188"/>
        <v>45230</v>
      </c>
      <c r="U2759" t="str">
        <f t="shared" si="189"/>
        <v>Unaudited</v>
      </c>
    </row>
    <row r="2760" spans="1:21" x14ac:dyDescent="0.25">
      <c r="A2760" t="s">
        <v>438</v>
      </c>
      <c r="B2760" t="s">
        <v>1380</v>
      </c>
      <c r="C2760" t="s">
        <v>1381</v>
      </c>
      <c r="D2760" s="15">
        <v>1900</v>
      </c>
      <c r="E2760" s="15">
        <v>1</v>
      </c>
      <c r="F2760" t="s">
        <v>1026</v>
      </c>
      <c r="G2760" s="15" t="s">
        <v>1379</v>
      </c>
      <c r="H2760" t="s">
        <v>391</v>
      </c>
      <c r="I2760" t="s">
        <v>489</v>
      </c>
      <c r="J2760" t="s">
        <v>437</v>
      </c>
      <c r="K2760" t="s">
        <v>437</v>
      </c>
      <c r="L2760" s="755" t="s">
        <v>214</v>
      </c>
      <c r="M2760" t="s">
        <v>497</v>
      </c>
      <c r="N2760" s="680">
        <f t="shared" ca="1" si="186"/>
        <v>0</v>
      </c>
      <c r="O2760" s="680">
        <f t="shared" ca="1" si="186"/>
        <v>0</v>
      </c>
      <c r="P2760" s="680">
        <f t="shared" ca="1" si="186"/>
        <v>0</v>
      </c>
      <c r="Q2760" s="680">
        <f t="shared" ca="1" si="186"/>
        <v>0</v>
      </c>
      <c r="R2760" s="680">
        <f t="shared" ca="1" si="186"/>
        <v>0</v>
      </c>
      <c r="S2760" t="str">
        <f t="shared" si="187"/>
        <v>ASRCMS202202</v>
      </c>
      <c r="T2760" s="957">
        <f t="shared" si="188"/>
        <v>45230</v>
      </c>
      <c r="U2760" t="str">
        <f t="shared" si="189"/>
        <v>Unaudited</v>
      </c>
    </row>
    <row r="2761" spans="1:21" x14ac:dyDescent="0.25">
      <c r="A2761" t="s">
        <v>438</v>
      </c>
      <c r="B2761" t="s">
        <v>1380</v>
      </c>
      <c r="C2761" t="s">
        <v>1381</v>
      </c>
      <c r="D2761" s="15">
        <v>1900</v>
      </c>
      <c r="E2761" s="15">
        <v>1</v>
      </c>
      <c r="F2761" t="s">
        <v>1026</v>
      </c>
      <c r="G2761" s="15" t="s">
        <v>1379</v>
      </c>
      <c r="H2761" t="s">
        <v>391</v>
      </c>
      <c r="I2761" t="s">
        <v>490</v>
      </c>
      <c r="J2761" t="s">
        <v>26</v>
      </c>
      <c r="K2761" t="s">
        <v>26</v>
      </c>
      <c r="L2761" s="755" t="s">
        <v>205</v>
      </c>
      <c r="M2761" t="s">
        <v>26</v>
      </c>
      <c r="N2761" s="680">
        <f t="shared" ca="1" si="186"/>
        <v>0</v>
      </c>
      <c r="O2761" s="680">
        <f t="shared" ca="1" si="186"/>
        <v>0</v>
      </c>
      <c r="P2761" s="680">
        <f t="shared" ca="1" si="186"/>
        <v>0</v>
      </c>
      <c r="Q2761" s="680">
        <f t="shared" ca="1" si="186"/>
        <v>0</v>
      </c>
      <c r="R2761" s="680">
        <f t="shared" ca="1" si="186"/>
        <v>0</v>
      </c>
      <c r="S2761" t="str">
        <f t="shared" si="187"/>
        <v>ASRCMS202202</v>
      </c>
      <c r="T2761" s="957">
        <f t="shared" si="188"/>
        <v>45230</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423</v>
      </c>
      <c r="B1" s="908" t="s">
        <v>424</v>
      </c>
      <c r="C1" s="908" t="s">
        <v>425</v>
      </c>
      <c r="D1" s="909" t="s">
        <v>426</v>
      </c>
      <c r="E1" s="908" t="s">
        <v>428</v>
      </c>
      <c r="F1" s="908" t="s">
        <v>485</v>
      </c>
      <c r="G1" s="909" t="s">
        <v>1027</v>
      </c>
      <c r="H1" s="909" t="s">
        <v>1028</v>
      </c>
      <c r="I1" s="909" t="s">
        <v>429</v>
      </c>
      <c r="J1" s="917" t="s">
        <v>36</v>
      </c>
      <c r="K1" s="921" t="s">
        <v>422</v>
      </c>
      <c r="L1" s="921" t="s">
        <v>411</v>
      </c>
      <c r="M1" s="920" t="s">
        <v>548</v>
      </c>
      <c r="N1" s="910" t="s">
        <v>1029</v>
      </c>
      <c r="O1" s="910" t="s">
        <v>893</v>
      </c>
      <c r="P1" s="910" t="s">
        <v>894</v>
      </c>
    </row>
    <row r="2" spans="1:16" x14ac:dyDescent="0.25">
      <c r="A2" s="1" t="s">
        <v>438</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1030</v>
      </c>
      <c r="H2" s="912" t="s">
        <v>1031</v>
      </c>
      <c r="I2" s="912" t="s">
        <v>380</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ASRCMS202202</v>
      </c>
      <c r="O2" s="913">
        <f t="shared" ref="O2:O65" si="7">file_date</f>
        <v>45230</v>
      </c>
      <c r="P2" s="1" t="str">
        <f t="shared" ref="P2:P65" si="8">status</f>
        <v>Unaudited</v>
      </c>
    </row>
    <row r="3" spans="1:16" x14ac:dyDescent="0.25">
      <c r="A3" s="1" t="s">
        <v>438</v>
      </c>
      <c r="B3" s="1" t="str">
        <f t="shared" si="0"/>
        <v>DEF</v>
      </c>
      <c r="C3" s="1" t="str">
        <f t="shared" si="1"/>
        <v>Default</v>
      </c>
      <c r="D3" s="912">
        <f t="shared" si="2"/>
        <v>1900</v>
      </c>
      <c r="E3" s="913">
        <f t="shared" si="3"/>
        <v>1</v>
      </c>
      <c r="F3" s="913">
        <f t="shared" si="4"/>
        <v>182</v>
      </c>
      <c r="G3" s="912" t="s">
        <v>1030</v>
      </c>
      <c r="H3" s="912" t="s">
        <v>1031</v>
      </c>
      <c r="I3" s="912" t="s">
        <v>380</v>
      </c>
      <c r="J3" s="914">
        <f t="shared" ca="1" si="5"/>
        <v>0</v>
      </c>
      <c r="K3" s="914">
        <f t="shared" ca="1" si="5"/>
        <v>0</v>
      </c>
      <c r="L3" s="914">
        <f t="shared" ca="1" si="5"/>
        <v>0</v>
      </c>
      <c r="M3" s="914">
        <f t="shared" ca="1" si="5"/>
        <v>0</v>
      </c>
      <c r="N3" s="1" t="str">
        <f t="shared" si="6"/>
        <v>ASRCMS202202</v>
      </c>
      <c r="O3" s="913">
        <f t="shared" si="7"/>
        <v>45230</v>
      </c>
      <c r="P3" s="1" t="str">
        <f t="shared" si="8"/>
        <v>Unaudited</v>
      </c>
    </row>
    <row r="4" spans="1:16" x14ac:dyDescent="0.25">
      <c r="A4" s="1" t="s">
        <v>438</v>
      </c>
      <c r="B4" s="1" t="str">
        <f t="shared" si="0"/>
        <v>DEF</v>
      </c>
      <c r="C4" s="1" t="str">
        <f t="shared" si="1"/>
        <v>Default</v>
      </c>
      <c r="D4" s="912">
        <f t="shared" si="2"/>
        <v>1900</v>
      </c>
      <c r="E4" s="913">
        <f t="shared" si="3"/>
        <v>1</v>
      </c>
      <c r="F4" s="913">
        <f t="shared" si="4"/>
        <v>274</v>
      </c>
      <c r="G4" s="912" t="s">
        <v>1030</v>
      </c>
      <c r="H4" s="912" t="s">
        <v>1031</v>
      </c>
      <c r="I4" s="912" t="s">
        <v>380</v>
      </c>
      <c r="J4" s="914">
        <f t="shared" ca="1" si="5"/>
        <v>0</v>
      </c>
      <c r="K4" s="914">
        <f t="shared" ca="1" si="5"/>
        <v>0</v>
      </c>
      <c r="L4" s="914">
        <f t="shared" ca="1" si="5"/>
        <v>0</v>
      </c>
      <c r="M4" s="914">
        <f t="shared" ca="1" si="5"/>
        <v>0</v>
      </c>
      <c r="N4" s="1" t="str">
        <f t="shared" si="6"/>
        <v>ASRCMS202202</v>
      </c>
      <c r="O4" s="913">
        <f t="shared" si="7"/>
        <v>45230</v>
      </c>
      <c r="P4" s="1" t="str">
        <f t="shared" si="8"/>
        <v>Unaudited</v>
      </c>
    </row>
    <row r="5" spans="1:16" x14ac:dyDescent="0.25">
      <c r="A5" s="1" t="s">
        <v>438</v>
      </c>
      <c r="B5" s="1" t="str">
        <f t="shared" si="0"/>
        <v>DEF</v>
      </c>
      <c r="C5" s="1" t="str">
        <f t="shared" si="1"/>
        <v>Default</v>
      </c>
      <c r="D5" s="912">
        <f t="shared" si="2"/>
        <v>1900</v>
      </c>
      <c r="E5" s="913">
        <f t="shared" si="3"/>
        <v>1</v>
      </c>
      <c r="F5" s="913">
        <f t="shared" si="4"/>
        <v>366</v>
      </c>
      <c r="G5" s="912" t="s">
        <v>1030</v>
      </c>
      <c r="H5" s="912" t="s">
        <v>1031</v>
      </c>
      <c r="I5" s="912" t="s">
        <v>380</v>
      </c>
      <c r="J5" s="914">
        <f t="shared" ca="1" si="5"/>
        <v>0</v>
      </c>
      <c r="K5" s="914">
        <f t="shared" ca="1" si="5"/>
        <v>0</v>
      </c>
      <c r="L5" s="914">
        <f t="shared" ca="1" si="5"/>
        <v>0</v>
      </c>
      <c r="M5" s="914">
        <f t="shared" ca="1" si="5"/>
        <v>0</v>
      </c>
      <c r="N5" s="1" t="str">
        <f t="shared" si="6"/>
        <v>ASRCMS202202</v>
      </c>
      <c r="O5" s="913">
        <f t="shared" si="7"/>
        <v>45230</v>
      </c>
      <c r="P5" s="1" t="str">
        <f t="shared" si="8"/>
        <v>Unaudited</v>
      </c>
    </row>
    <row r="6" spans="1:16" x14ac:dyDescent="0.25">
      <c r="A6" s="1" t="s">
        <v>438</v>
      </c>
      <c r="B6" s="1" t="str">
        <f t="shared" si="0"/>
        <v>DEF</v>
      </c>
      <c r="C6" s="1" t="str">
        <f t="shared" si="1"/>
        <v>Default</v>
      </c>
      <c r="D6" s="912">
        <f t="shared" si="2"/>
        <v>1900</v>
      </c>
      <c r="E6" s="913">
        <f t="shared" si="3"/>
        <v>1</v>
      </c>
      <c r="F6" s="913">
        <f t="shared" si="4"/>
        <v>1</v>
      </c>
      <c r="G6" s="912" t="s">
        <v>1030</v>
      </c>
      <c r="H6" s="912" t="s">
        <v>1032</v>
      </c>
      <c r="I6" s="912" t="s">
        <v>380</v>
      </c>
      <c r="J6" s="914">
        <f t="shared" ca="1" si="5"/>
        <v>0</v>
      </c>
      <c r="K6" s="914">
        <f t="shared" ca="1" si="5"/>
        <v>0</v>
      </c>
      <c r="L6" s="914">
        <f t="shared" ca="1" si="5"/>
        <v>0</v>
      </c>
      <c r="M6" s="914">
        <f t="shared" ca="1" si="5"/>
        <v>0</v>
      </c>
      <c r="N6" s="1" t="str">
        <f t="shared" si="6"/>
        <v>ASRCMS202202</v>
      </c>
      <c r="O6" s="913">
        <f t="shared" si="7"/>
        <v>45230</v>
      </c>
      <c r="P6" s="1" t="str">
        <f t="shared" si="8"/>
        <v>Unaudited</v>
      </c>
    </row>
    <row r="7" spans="1:16" x14ac:dyDescent="0.25">
      <c r="A7" s="1" t="s">
        <v>438</v>
      </c>
      <c r="B7" s="1" t="str">
        <f t="shared" si="0"/>
        <v>DEF</v>
      </c>
      <c r="C7" s="1" t="str">
        <f t="shared" si="1"/>
        <v>Default</v>
      </c>
      <c r="D7" s="912">
        <f t="shared" si="2"/>
        <v>1900</v>
      </c>
      <c r="E7" s="913">
        <f t="shared" si="3"/>
        <v>1</v>
      </c>
      <c r="F7" s="913">
        <f t="shared" si="4"/>
        <v>91</v>
      </c>
      <c r="G7" s="912" t="s">
        <v>1033</v>
      </c>
      <c r="H7" s="912" t="s">
        <v>1031</v>
      </c>
      <c r="I7" s="912" t="s">
        <v>380</v>
      </c>
      <c r="J7" s="914">
        <f t="shared" ca="1" si="5"/>
        <v>0</v>
      </c>
      <c r="K7" s="914">
        <f t="shared" ca="1" si="5"/>
        <v>0</v>
      </c>
      <c r="L7" s="914">
        <f t="shared" ca="1" si="5"/>
        <v>0</v>
      </c>
      <c r="M7" s="914">
        <f t="shared" ca="1" si="5"/>
        <v>0</v>
      </c>
      <c r="N7" s="1" t="str">
        <f t="shared" si="6"/>
        <v>ASRCMS202202</v>
      </c>
      <c r="O7" s="913">
        <f t="shared" si="7"/>
        <v>45230</v>
      </c>
      <c r="P7" s="1" t="str">
        <f t="shared" si="8"/>
        <v>Unaudited</v>
      </c>
    </row>
    <row r="8" spans="1:16" x14ac:dyDescent="0.25">
      <c r="A8" s="1" t="s">
        <v>438</v>
      </c>
      <c r="B8" s="1" t="str">
        <f t="shared" si="0"/>
        <v>DEF</v>
      </c>
      <c r="C8" s="1" t="str">
        <f t="shared" si="1"/>
        <v>Default</v>
      </c>
      <c r="D8" s="912">
        <f t="shared" si="2"/>
        <v>1900</v>
      </c>
      <c r="E8" s="913">
        <f t="shared" si="3"/>
        <v>1</v>
      </c>
      <c r="F8" s="913">
        <f t="shared" si="4"/>
        <v>182</v>
      </c>
      <c r="G8" s="912" t="s">
        <v>1033</v>
      </c>
      <c r="H8" s="912" t="s">
        <v>1031</v>
      </c>
      <c r="I8" s="912" t="s">
        <v>380</v>
      </c>
      <c r="J8" s="914">
        <f t="shared" ca="1" si="5"/>
        <v>0</v>
      </c>
      <c r="K8" s="914">
        <f t="shared" ca="1" si="5"/>
        <v>0</v>
      </c>
      <c r="L8" s="914">
        <f t="shared" ca="1" si="5"/>
        <v>0</v>
      </c>
      <c r="M8" s="914">
        <f t="shared" ca="1" si="5"/>
        <v>0</v>
      </c>
      <c r="N8" s="1" t="str">
        <f t="shared" si="6"/>
        <v>ASRCMS202202</v>
      </c>
      <c r="O8" s="913">
        <f t="shared" si="7"/>
        <v>45230</v>
      </c>
      <c r="P8" s="1" t="str">
        <f t="shared" si="8"/>
        <v>Unaudited</v>
      </c>
    </row>
    <row r="9" spans="1:16" x14ac:dyDescent="0.25">
      <c r="A9" s="1" t="s">
        <v>438</v>
      </c>
      <c r="B9" s="1" t="str">
        <f t="shared" si="0"/>
        <v>DEF</v>
      </c>
      <c r="C9" s="1" t="str">
        <f t="shared" si="1"/>
        <v>Default</v>
      </c>
      <c r="D9" s="912">
        <f t="shared" si="2"/>
        <v>1900</v>
      </c>
      <c r="E9" s="913">
        <f t="shared" si="3"/>
        <v>1</v>
      </c>
      <c r="F9" s="913">
        <f t="shared" si="4"/>
        <v>274</v>
      </c>
      <c r="G9" s="912" t="s">
        <v>1033</v>
      </c>
      <c r="H9" s="912" t="s">
        <v>1031</v>
      </c>
      <c r="I9" s="912" t="s">
        <v>380</v>
      </c>
      <c r="J9" s="914">
        <f t="shared" ca="1" si="5"/>
        <v>0</v>
      </c>
      <c r="K9" s="914">
        <f t="shared" ca="1" si="5"/>
        <v>0</v>
      </c>
      <c r="L9" s="914">
        <f t="shared" ca="1" si="5"/>
        <v>0</v>
      </c>
      <c r="M9" s="914">
        <f t="shared" ca="1" si="5"/>
        <v>0</v>
      </c>
      <c r="N9" s="1" t="str">
        <f t="shared" si="6"/>
        <v>ASRCMS202202</v>
      </c>
      <c r="O9" s="913">
        <f t="shared" si="7"/>
        <v>45230</v>
      </c>
      <c r="P9" s="1" t="str">
        <f t="shared" si="8"/>
        <v>Unaudited</v>
      </c>
    </row>
    <row r="10" spans="1:16" x14ac:dyDescent="0.25">
      <c r="A10" s="1" t="s">
        <v>438</v>
      </c>
      <c r="B10" s="1" t="str">
        <f t="shared" si="0"/>
        <v>DEF</v>
      </c>
      <c r="C10" s="1" t="str">
        <f t="shared" si="1"/>
        <v>Default</v>
      </c>
      <c r="D10" s="912">
        <f t="shared" si="2"/>
        <v>1900</v>
      </c>
      <c r="E10" s="913">
        <f t="shared" si="3"/>
        <v>1</v>
      </c>
      <c r="F10" s="913">
        <f t="shared" si="4"/>
        <v>366</v>
      </c>
      <c r="G10" s="912" t="s">
        <v>1033</v>
      </c>
      <c r="H10" s="912" t="s">
        <v>1031</v>
      </c>
      <c r="I10" s="912" t="s">
        <v>380</v>
      </c>
      <c r="J10" s="914">
        <f t="shared" ca="1" si="5"/>
        <v>0</v>
      </c>
      <c r="K10" s="914">
        <f t="shared" ca="1" si="5"/>
        <v>0</v>
      </c>
      <c r="L10" s="914">
        <f t="shared" ca="1" si="5"/>
        <v>0</v>
      </c>
      <c r="M10" s="914">
        <f t="shared" ca="1" si="5"/>
        <v>0</v>
      </c>
      <c r="N10" s="1" t="str">
        <f t="shared" si="6"/>
        <v>ASRCMS202202</v>
      </c>
      <c r="O10" s="913">
        <f t="shared" si="7"/>
        <v>45230</v>
      </c>
      <c r="P10" s="1" t="str">
        <f t="shared" si="8"/>
        <v>Unaudited</v>
      </c>
    </row>
    <row r="11" spans="1:16" x14ac:dyDescent="0.25">
      <c r="A11" s="1" t="s">
        <v>438</v>
      </c>
      <c r="B11" s="1" t="str">
        <f t="shared" si="0"/>
        <v>DEF</v>
      </c>
      <c r="C11" s="1" t="str">
        <f t="shared" si="1"/>
        <v>Default</v>
      </c>
      <c r="D11" s="912">
        <f t="shared" si="2"/>
        <v>1900</v>
      </c>
      <c r="E11" s="913">
        <f t="shared" si="3"/>
        <v>1</v>
      </c>
      <c r="F11" s="913">
        <f t="shared" si="4"/>
        <v>1</v>
      </c>
      <c r="G11" s="912" t="s">
        <v>1033</v>
      </c>
      <c r="H11" s="912" t="s">
        <v>1032</v>
      </c>
      <c r="I11" s="912" t="s">
        <v>380</v>
      </c>
      <c r="J11" s="914">
        <f t="shared" ca="1" si="5"/>
        <v>0</v>
      </c>
      <c r="K11" s="914">
        <f t="shared" ca="1" si="5"/>
        <v>0</v>
      </c>
      <c r="L11" s="914">
        <f t="shared" ca="1" si="5"/>
        <v>0</v>
      </c>
      <c r="M11" s="914">
        <f t="shared" ca="1" si="5"/>
        <v>0</v>
      </c>
      <c r="N11" s="1" t="str">
        <f t="shared" si="6"/>
        <v>ASRCMS202202</v>
      </c>
      <c r="O11" s="913">
        <f t="shared" si="7"/>
        <v>45230</v>
      </c>
      <c r="P11" s="1" t="str">
        <f t="shared" si="8"/>
        <v>Unaudited</v>
      </c>
    </row>
    <row r="12" spans="1:16" x14ac:dyDescent="0.25">
      <c r="A12" s="1" t="s">
        <v>438</v>
      </c>
      <c r="B12" s="1" t="str">
        <f t="shared" si="0"/>
        <v>DEF</v>
      </c>
      <c r="C12" s="1" t="str">
        <f t="shared" si="1"/>
        <v>Default</v>
      </c>
      <c r="D12" s="912">
        <f t="shared" si="2"/>
        <v>1900</v>
      </c>
      <c r="E12" s="913">
        <f t="shared" si="3"/>
        <v>1</v>
      </c>
      <c r="F12" s="913">
        <f t="shared" si="4"/>
        <v>91</v>
      </c>
      <c r="G12" s="912" t="s">
        <v>1034</v>
      </c>
      <c r="H12" s="912" t="s">
        <v>1031</v>
      </c>
      <c r="I12" s="912" t="s">
        <v>380</v>
      </c>
      <c r="J12" s="914">
        <f t="shared" ca="1" si="5"/>
        <v>0</v>
      </c>
      <c r="K12" s="914">
        <f t="shared" ca="1" si="5"/>
        <v>0</v>
      </c>
      <c r="L12" s="914">
        <f t="shared" ca="1" si="5"/>
        <v>0</v>
      </c>
      <c r="M12" s="914">
        <f t="shared" ca="1" si="5"/>
        <v>0</v>
      </c>
      <c r="N12" s="1" t="str">
        <f t="shared" si="6"/>
        <v>ASRCMS202202</v>
      </c>
      <c r="O12" s="913">
        <f t="shared" si="7"/>
        <v>45230</v>
      </c>
      <c r="P12" s="1" t="str">
        <f t="shared" si="8"/>
        <v>Unaudited</v>
      </c>
    </row>
    <row r="13" spans="1:16" x14ac:dyDescent="0.25">
      <c r="A13" s="1" t="s">
        <v>438</v>
      </c>
      <c r="B13" s="1" t="str">
        <f t="shared" si="0"/>
        <v>DEF</v>
      </c>
      <c r="C13" s="1" t="str">
        <f t="shared" si="1"/>
        <v>Default</v>
      </c>
      <c r="D13" s="912">
        <f t="shared" si="2"/>
        <v>1900</v>
      </c>
      <c r="E13" s="913">
        <f t="shared" si="3"/>
        <v>1</v>
      </c>
      <c r="F13" s="913">
        <f t="shared" si="4"/>
        <v>182</v>
      </c>
      <c r="G13" s="912" t="s">
        <v>1034</v>
      </c>
      <c r="H13" s="912" t="s">
        <v>1031</v>
      </c>
      <c r="I13" s="912" t="s">
        <v>380</v>
      </c>
      <c r="J13" s="914">
        <f t="shared" ca="1" si="5"/>
        <v>0</v>
      </c>
      <c r="K13" s="914">
        <f t="shared" ca="1" si="5"/>
        <v>0</v>
      </c>
      <c r="L13" s="914">
        <f t="shared" ca="1" si="5"/>
        <v>0</v>
      </c>
      <c r="M13" s="914">
        <f t="shared" ca="1" si="5"/>
        <v>0</v>
      </c>
      <c r="N13" s="1" t="str">
        <f t="shared" si="6"/>
        <v>ASRCMS202202</v>
      </c>
      <c r="O13" s="913">
        <f t="shared" si="7"/>
        <v>45230</v>
      </c>
      <c r="P13" s="1" t="str">
        <f t="shared" si="8"/>
        <v>Unaudited</v>
      </c>
    </row>
    <row r="14" spans="1:16" x14ac:dyDescent="0.25">
      <c r="A14" s="1" t="s">
        <v>438</v>
      </c>
      <c r="B14" s="1" t="str">
        <f t="shared" si="0"/>
        <v>DEF</v>
      </c>
      <c r="C14" s="1" t="str">
        <f t="shared" si="1"/>
        <v>Default</v>
      </c>
      <c r="D14" s="912">
        <f t="shared" si="2"/>
        <v>1900</v>
      </c>
      <c r="E14" s="913">
        <f t="shared" si="3"/>
        <v>1</v>
      </c>
      <c r="F14" s="913">
        <f t="shared" si="4"/>
        <v>274</v>
      </c>
      <c r="G14" s="912" t="s">
        <v>1034</v>
      </c>
      <c r="H14" s="912" t="s">
        <v>1031</v>
      </c>
      <c r="I14" s="912" t="s">
        <v>380</v>
      </c>
      <c r="J14" s="914">
        <f t="shared" ca="1" si="5"/>
        <v>0</v>
      </c>
      <c r="K14" s="914">
        <f t="shared" ca="1" si="5"/>
        <v>0</v>
      </c>
      <c r="L14" s="914">
        <f t="shared" ca="1" si="5"/>
        <v>0</v>
      </c>
      <c r="M14" s="914">
        <f t="shared" ca="1" si="5"/>
        <v>0</v>
      </c>
      <c r="N14" s="1" t="str">
        <f t="shared" si="6"/>
        <v>ASRCMS202202</v>
      </c>
      <c r="O14" s="913">
        <f t="shared" si="7"/>
        <v>45230</v>
      </c>
      <c r="P14" s="1" t="str">
        <f t="shared" si="8"/>
        <v>Unaudited</v>
      </c>
    </row>
    <row r="15" spans="1:16" x14ac:dyDescent="0.25">
      <c r="A15" s="1" t="s">
        <v>438</v>
      </c>
      <c r="B15" s="1" t="str">
        <f t="shared" si="0"/>
        <v>DEF</v>
      </c>
      <c r="C15" s="1" t="str">
        <f t="shared" si="1"/>
        <v>Default</v>
      </c>
      <c r="D15" s="912">
        <f t="shared" si="2"/>
        <v>1900</v>
      </c>
      <c r="E15" s="913">
        <f t="shared" si="3"/>
        <v>1</v>
      </c>
      <c r="F15" s="913">
        <f t="shared" si="4"/>
        <v>366</v>
      </c>
      <c r="G15" s="912" t="s">
        <v>1034</v>
      </c>
      <c r="H15" s="912" t="s">
        <v>1031</v>
      </c>
      <c r="I15" s="912" t="s">
        <v>380</v>
      </c>
      <c r="J15" s="914">
        <f t="shared" ca="1" si="5"/>
        <v>0</v>
      </c>
      <c r="K15" s="914">
        <f t="shared" ca="1" si="5"/>
        <v>0</v>
      </c>
      <c r="L15" s="914">
        <f t="shared" ca="1" si="5"/>
        <v>0</v>
      </c>
      <c r="M15" s="914">
        <f t="shared" ca="1" si="5"/>
        <v>0</v>
      </c>
      <c r="N15" s="1" t="str">
        <f t="shared" si="6"/>
        <v>ASRCMS202202</v>
      </c>
      <c r="O15" s="913">
        <f t="shared" si="7"/>
        <v>45230</v>
      </c>
      <c r="P15" s="1" t="str">
        <f t="shared" si="8"/>
        <v>Unaudited</v>
      </c>
    </row>
    <row r="16" spans="1:16" x14ac:dyDescent="0.25">
      <c r="A16" s="1" t="s">
        <v>438</v>
      </c>
      <c r="B16" s="1" t="str">
        <f t="shared" si="0"/>
        <v>DEF</v>
      </c>
      <c r="C16" s="1" t="str">
        <f t="shared" si="1"/>
        <v>Default</v>
      </c>
      <c r="D16" s="912">
        <f t="shared" si="2"/>
        <v>1900</v>
      </c>
      <c r="E16" s="913">
        <f t="shared" si="3"/>
        <v>1</v>
      </c>
      <c r="F16" s="913">
        <f t="shared" si="4"/>
        <v>1</v>
      </c>
      <c r="G16" s="912" t="s">
        <v>1034</v>
      </c>
      <c r="H16" s="912" t="s">
        <v>1032</v>
      </c>
      <c r="I16" s="912" t="s">
        <v>380</v>
      </c>
      <c r="J16" s="914">
        <f t="shared" ca="1" si="5"/>
        <v>0</v>
      </c>
      <c r="K16" s="914">
        <f t="shared" ca="1" si="5"/>
        <v>0</v>
      </c>
      <c r="L16" s="914">
        <f t="shared" ca="1" si="5"/>
        <v>0</v>
      </c>
      <c r="M16" s="914">
        <f t="shared" ca="1" si="5"/>
        <v>0</v>
      </c>
      <c r="N16" s="1" t="str">
        <f t="shared" si="6"/>
        <v>ASRCMS202202</v>
      </c>
      <c r="O16" s="913">
        <f t="shared" si="7"/>
        <v>45230</v>
      </c>
      <c r="P16" s="1" t="str">
        <f t="shared" si="8"/>
        <v>Unaudited</v>
      </c>
    </row>
    <row r="17" spans="1:16" x14ac:dyDescent="0.25">
      <c r="A17" s="1" t="s">
        <v>438</v>
      </c>
      <c r="B17" s="1" t="str">
        <f t="shared" si="0"/>
        <v>DEF</v>
      </c>
      <c r="C17" s="1" t="str">
        <f t="shared" si="1"/>
        <v>Default</v>
      </c>
      <c r="D17" s="912">
        <f t="shared" si="2"/>
        <v>1900</v>
      </c>
      <c r="E17" s="913">
        <f t="shared" si="3"/>
        <v>1</v>
      </c>
      <c r="F17" s="913">
        <f t="shared" si="4"/>
        <v>91</v>
      </c>
      <c r="G17" s="912" t="s">
        <v>1030</v>
      </c>
      <c r="H17" s="912" t="s">
        <v>1031</v>
      </c>
      <c r="I17" s="912" t="s">
        <v>381</v>
      </c>
      <c r="J17" s="914">
        <f t="shared" ca="1" si="5"/>
        <v>0</v>
      </c>
      <c r="K17" s="914">
        <f t="shared" ca="1" si="5"/>
        <v>0</v>
      </c>
      <c r="L17" s="914">
        <f t="shared" ca="1" si="5"/>
        <v>0</v>
      </c>
      <c r="M17" s="914">
        <f t="shared" ca="1" si="5"/>
        <v>0</v>
      </c>
      <c r="N17" s="1" t="str">
        <f t="shared" si="6"/>
        <v>ASRCMS202202</v>
      </c>
      <c r="O17" s="913">
        <f t="shared" si="7"/>
        <v>45230</v>
      </c>
      <c r="P17" s="1" t="str">
        <f t="shared" si="8"/>
        <v>Unaudited</v>
      </c>
    </row>
    <row r="18" spans="1:16" x14ac:dyDescent="0.25">
      <c r="A18" s="1" t="s">
        <v>438</v>
      </c>
      <c r="B18" s="1" t="str">
        <f t="shared" si="0"/>
        <v>DEF</v>
      </c>
      <c r="C18" s="1" t="str">
        <f t="shared" si="1"/>
        <v>Default</v>
      </c>
      <c r="D18" s="912">
        <f t="shared" si="2"/>
        <v>1900</v>
      </c>
      <c r="E18" s="913">
        <f t="shared" si="3"/>
        <v>1</v>
      </c>
      <c r="F18" s="913">
        <f t="shared" si="4"/>
        <v>182</v>
      </c>
      <c r="G18" s="912" t="s">
        <v>1030</v>
      </c>
      <c r="H18" s="912" t="s">
        <v>1031</v>
      </c>
      <c r="I18" s="912" t="s">
        <v>381</v>
      </c>
      <c r="J18" s="914">
        <f t="shared" ca="1" si="5"/>
        <v>0</v>
      </c>
      <c r="K18" s="914">
        <f t="shared" ca="1" si="5"/>
        <v>0</v>
      </c>
      <c r="L18" s="914">
        <f t="shared" ca="1" si="5"/>
        <v>0</v>
      </c>
      <c r="M18" s="914">
        <f t="shared" ca="1" si="5"/>
        <v>0</v>
      </c>
      <c r="N18" s="1" t="str">
        <f t="shared" si="6"/>
        <v>ASRCMS202202</v>
      </c>
      <c r="O18" s="913">
        <f t="shared" si="7"/>
        <v>45230</v>
      </c>
      <c r="P18" s="1" t="str">
        <f t="shared" si="8"/>
        <v>Unaudited</v>
      </c>
    </row>
    <row r="19" spans="1:16" x14ac:dyDescent="0.25">
      <c r="A19" s="1" t="s">
        <v>438</v>
      </c>
      <c r="B19" s="1" t="str">
        <f t="shared" si="0"/>
        <v>DEF</v>
      </c>
      <c r="C19" s="1" t="str">
        <f t="shared" si="1"/>
        <v>Default</v>
      </c>
      <c r="D19" s="912">
        <f t="shared" si="2"/>
        <v>1900</v>
      </c>
      <c r="E19" s="913">
        <f t="shared" si="3"/>
        <v>1</v>
      </c>
      <c r="F19" s="913">
        <f t="shared" si="4"/>
        <v>274</v>
      </c>
      <c r="G19" s="912" t="s">
        <v>1030</v>
      </c>
      <c r="H19" s="912" t="s">
        <v>1031</v>
      </c>
      <c r="I19" s="912" t="s">
        <v>381</v>
      </c>
      <c r="J19" s="914">
        <f t="shared" ca="1" si="5"/>
        <v>0</v>
      </c>
      <c r="K19" s="914">
        <f t="shared" ca="1" si="5"/>
        <v>0</v>
      </c>
      <c r="L19" s="914">
        <f t="shared" ca="1" si="5"/>
        <v>0</v>
      </c>
      <c r="M19" s="914">
        <f t="shared" ca="1" si="5"/>
        <v>0</v>
      </c>
      <c r="N19" s="1" t="str">
        <f t="shared" si="6"/>
        <v>ASRCMS202202</v>
      </c>
      <c r="O19" s="913">
        <f t="shared" si="7"/>
        <v>45230</v>
      </c>
      <c r="P19" s="1" t="str">
        <f t="shared" si="8"/>
        <v>Unaudited</v>
      </c>
    </row>
    <row r="20" spans="1:16" x14ac:dyDescent="0.25">
      <c r="A20" s="1" t="s">
        <v>438</v>
      </c>
      <c r="B20" s="1" t="str">
        <f t="shared" si="0"/>
        <v>DEF</v>
      </c>
      <c r="C20" s="1" t="str">
        <f t="shared" si="1"/>
        <v>Default</v>
      </c>
      <c r="D20" s="912">
        <f t="shared" si="2"/>
        <v>1900</v>
      </c>
      <c r="E20" s="913">
        <f t="shared" si="3"/>
        <v>1</v>
      </c>
      <c r="F20" s="913">
        <f t="shared" si="4"/>
        <v>366</v>
      </c>
      <c r="G20" s="912" t="s">
        <v>1030</v>
      </c>
      <c r="H20" s="912" t="s">
        <v>1031</v>
      </c>
      <c r="I20" s="912" t="s">
        <v>381</v>
      </c>
      <c r="J20" s="914">
        <f t="shared" ca="1" si="5"/>
        <v>0</v>
      </c>
      <c r="K20" s="914">
        <f t="shared" ca="1" si="5"/>
        <v>0</v>
      </c>
      <c r="L20" s="914">
        <f t="shared" ca="1" si="5"/>
        <v>0</v>
      </c>
      <c r="M20" s="914">
        <f t="shared" ca="1" si="5"/>
        <v>0</v>
      </c>
      <c r="N20" s="1" t="str">
        <f t="shared" si="6"/>
        <v>ASRCMS202202</v>
      </c>
      <c r="O20" s="913">
        <f t="shared" si="7"/>
        <v>45230</v>
      </c>
      <c r="P20" s="1" t="str">
        <f t="shared" si="8"/>
        <v>Unaudited</v>
      </c>
    </row>
    <row r="21" spans="1:16" x14ac:dyDescent="0.25">
      <c r="A21" s="1" t="s">
        <v>438</v>
      </c>
      <c r="B21" s="1" t="str">
        <f t="shared" si="0"/>
        <v>DEF</v>
      </c>
      <c r="C21" s="1" t="str">
        <f t="shared" si="1"/>
        <v>Default</v>
      </c>
      <c r="D21" s="912">
        <f t="shared" si="2"/>
        <v>1900</v>
      </c>
      <c r="E21" s="913">
        <f t="shared" si="3"/>
        <v>1</v>
      </c>
      <c r="F21" s="913">
        <f t="shared" si="4"/>
        <v>1</v>
      </c>
      <c r="G21" s="912" t="s">
        <v>1030</v>
      </c>
      <c r="H21" s="912" t="s">
        <v>1032</v>
      </c>
      <c r="I21" s="912" t="s">
        <v>381</v>
      </c>
      <c r="J21" s="914">
        <f t="shared" ca="1" si="5"/>
        <v>0</v>
      </c>
      <c r="K21" s="914">
        <f t="shared" ca="1" si="5"/>
        <v>0</v>
      </c>
      <c r="L21" s="914">
        <f t="shared" ca="1" si="5"/>
        <v>0</v>
      </c>
      <c r="M21" s="914">
        <f t="shared" ca="1" si="5"/>
        <v>0</v>
      </c>
      <c r="N21" s="1" t="str">
        <f t="shared" si="6"/>
        <v>ASRCMS202202</v>
      </c>
      <c r="O21" s="913">
        <f t="shared" si="7"/>
        <v>45230</v>
      </c>
      <c r="P21" s="1" t="str">
        <f t="shared" si="8"/>
        <v>Unaudited</v>
      </c>
    </row>
    <row r="22" spans="1:16" x14ac:dyDescent="0.25">
      <c r="A22" s="1" t="s">
        <v>438</v>
      </c>
      <c r="B22" s="1" t="str">
        <f t="shared" si="0"/>
        <v>DEF</v>
      </c>
      <c r="C22" s="1" t="str">
        <f t="shared" si="1"/>
        <v>Default</v>
      </c>
      <c r="D22" s="912">
        <f t="shared" si="2"/>
        <v>1900</v>
      </c>
      <c r="E22" s="913">
        <f t="shared" si="3"/>
        <v>1</v>
      </c>
      <c r="F22" s="913">
        <f t="shared" si="4"/>
        <v>91</v>
      </c>
      <c r="G22" s="912" t="s">
        <v>1033</v>
      </c>
      <c r="H22" s="912" t="s">
        <v>1031</v>
      </c>
      <c r="I22" s="912" t="s">
        <v>381</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ASRCMS202202</v>
      </c>
      <c r="O22" s="913">
        <f t="shared" si="7"/>
        <v>45230</v>
      </c>
      <c r="P22" s="1" t="str">
        <f t="shared" si="8"/>
        <v>Unaudited</v>
      </c>
    </row>
    <row r="23" spans="1:16" x14ac:dyDescent="0.25">
      <c r="A23" s="1" t="s">
        <v>438</v>
      </c>
      <c r="B23" s="1" t="str">
        <f t="shared" si="0"/>
        <v>DEF</v>
      </c>
      <c r="C23" s="1" t="str">
        <f t="shared" si="1"/>
        <v>Default</v>
      </c>
      <c r="D23" s="912">
        <f t="shared" si="2"/>
        <v>1900</v>
      </c>
      <c r="E23" s="913">
        <f t="shared" si="3"/>
        <v>1</v>
      </c>
      <c r="F23" s="913">
        <f t="shared" si="4"/>
        <v>182</v>
      </c>
      <c r="G23" s="912" t="s">
        <v>1033</v>
      </c>
      <c r="H23" s="912" t="s">
        <v>1031</v>
      </c>
      <c r="I23" s="912" t="s">
        <v>381</v>
      </c>
      <c r="J23" s="914">
        <f t="shared" ca="1" si="9"/>
        <v>0</v>
      </c>
      <c r="K23" s="914">
        <f t="shared" ca="1" si="9"/>
        <v>0</v>
      </c>
      <c r="L23" s="914">
        <f t="shared" ca="1" si="9"/>
        <v>0</v>
      </c>
      <c r="M23" s="914">
        <f t="shared" ca="1" si="9"/>
        <v>0</v>
      </c>
      <c r="N23" s="1" t="str">
        <f t="shared" si="6"/>
        <v>ASRCMS202202</v>
      </c>
      <c r="O23" s="913">
        <f t="shared" si="7"/>
        <v>45230</v>
      </c>
      <c r="P23" s="1" t="str">
        <f t="shared" si="8"/>
        <v>Unaudited</v>
      </c>
    </row>
    <row r="24" spans="1:16" x14ac:dyDescent="0.25">
      <c r="A24" s="1" t="s">
        <v>438</v>
      </c>
      <c r="B24" s="1" t="str">
        <f t="shared" si="0"/>
        <v>DEF</v>
      </c>
      <c r="C24" s="1" t="str">
        <f t="shared" si="1"/>
        <v>Default</v>
      </c>
      <c r="D24" s="912">
        <f t="shared" si="2"/>
        <v>1900</v>
      </c>
      <c r="E24" s="913">
        <f t="shared" si="3"/>
        <v>1</v>
      </c>
      <c r="F24" s="913">
        <f t="shared" si="4"/>
        <v>274</v>
      </c>
      <c r="G24" s="912" t="s">
        <v>1033</v>
      </c>
      <c r="H24" s="912" t="s">
        <v>1031</v>
      </c>
      <c r="I24" s="912" t="s">
        <v>381</v>
      </c>
      <c r="J24" s="914">
        <f t="shared" ca="1" si="9"/>
        <v>0</v>
      </c>
      <c r="K24" s="914">
        <f t="shared" ca="1" si="9"/>
        <v>0</v>
      </c>
      <c r="L24" s="914">
        <f t="shared" ca="1" si="9"/>
        <v>0</v>
      </c>
      <c r="M24" s="914">
        <f t="shared" ca="1" si="9"/>
        <v>0</v>
      </c>
      <c r="N24" s="1" t="str">
        <f t="shared" si="6"/>
        <v>ASRCMS202202</v>
      </c>
      <c r="O24" s="913">
        <f t="shared" si="7"/>
        <v>45230</v>
      </c>
      <c r="P24" s="1" t="str">
        <f t="shared" si="8"/>
        <v>Unaudited</v>
      </c>
    </row>
    <row r="25" spans="1:16" x14ac:dyDescent="0.25">
      <c r="A25" s="1" t="s">
        <v>438</v>
      </c>
      <c r="B25" s="1" t="str">
        <f t="shared" si="0"/>
        <v>DEF</v>
      </c>
      <c r="C25" s="1" t="str">
        <f t="shared" si="1"/>
        <v>Default</v>
      </c>
      <c r="D25" s="912">
        <f t="shared" si="2"/>
        <v>1900</v>
      </c>
      <c r="E25" s="913">
        <f t="shared" si="3"/>
        <v>1</v>
      </c>
      <c r="F25" s="913">
        <f t="shared" si="4"/>
        <v>366</v>
      </c>
      <c r="G25" s="912" t="s">
        <v>1033</v>
      </c>
      <c r="H25" s="912" t="s">
        <v>1031</v>
      </c>
      <c r="I25" s="912" t="s">
        <v>381</v>
      </c>
      <c r="J25" s="914">
        <f t="shared" ca="1" si="9"/>
        <v>0</v>
      </c>
      <c r="K25" s="914">
        <f t="shared" ca="1" si="9"/>
        <v>0</v>
      </c>
      <c r="L25" s="914">
        <f t="shared" ca="1" si="9"/>
        <v>0</v>
      </c>
      <c r="M25" s="914">
        <f t="shared" ca="1" si="9"/>
        <v>0</v>
      </c>
      <c r="N25" s="1" t="str">
        <f t="shared" si="6"/>
        <v>ASRCMS202202</v>
      </c>
      <c r="O25" s="913">
        <f t="shared" si="7"/>
        <v>45230</v>
      </c>
      <c r="P25" s="1" t="str">
        <f t="shared" si="8"/>
        <v>Unaudited</v>
      </c>
    </row>
    <row r="26" spans="1:16" x14ac:dyDescent="0.25">
      <c r="A26" s="1" t="s">
        <v>438</v>
      </c>
      <c r="B26" s="1" t="str">
        <f t="shared" si="0"/>
        <v>DEF</v>
      </c>
      <c r="C26" s="1" t="str">
        <f t="shared" si="1"/>
        <v>Default</v>
      </c>
      <c r="D26" s="912">
        <f t="shared" si="2"/>
        <v>1900</v>
      </c>
      <c r="E26" s="913">
        <f t="shared" si="3"/>
        <v>1</v>
      </c>
      <c r="F26" s="913">
        <f t="shared" si="4"/>
        <v>1</v>
      </c>
      <c r="G26" s="912" t="s">
        <v>1033</v>
      </c>
      <c r="H26" s="912" t="s">
        <v>1032</v>
      </c>
      <c r="I26" s="912" t="s">
        <v>381</v>
      </c>
      <c r="J26" s="914">
        <f t="shared" ca="1" si="9"/>
        <v>0</v>
      </c>
      <c r="K26" s="914">
        <f t="shared" ca="1" si="9"/>
        <v>0</v>
      </c>
      <c r="L26" s="914">
        <f t="shared" ca="1" si="9"/>
        <v>0</v>
      </c>
      <c r="M26" s="914">
        <f t="shared" ca="1" si="9"/>
        <v>0</v>
      </c>
      <c r="N26" s="1" t="str">
        <f t="shared" si="6"/>
        <v>ASRCMS202202</v>
      </c>
      <c r="O26" s="913">
        <f t="shared" si="7"/>
        <v>45230</v>
      </c>
      <c r="P26" s="1" t="str">
        <f t="shared" si="8"/>
        <v>Unaudited</v>
      </c>
    </row>
    <row r="27" spans="1:16" x14ac:dyDescent="0.25">
      <c r="A27" s="1" t="s">
        <v>438</v>
      </c>
      <c r="B27" s="1" t="str">
        <f t="shared" si="0"/>
        <v>DEF</v>
      </c>
      <c r="C27" s="1" t="str">
        <f t="shared" si="1"/>
        <v>Default</v>
      </c>
      <c r="D27" s="912">
        <f t="shared" si="2"/>
        <v>1900</v>
      </c>
      <c r="E27" s="913">
        <f t="shared" si="3"/>
        <v>1</v>
      </c>
      <c r="F27" s="913">
        <f t="shared" si="4"/>
        <v>91</v>
      </c>
      <c r="G27" s="912" t="s">
        <v>1034</v>
      </c>
      <c r="H27" s="912" t="s">
        <v>1031</v>
      </c>
      <c r="I27" s="912" t="s">
        <v>381</v>
      </c>
      <c r="J27" s="914">
        <f t="shared" ca="1" si="9"/>
        <v>0</v>
      </c>
      <c r="K27" s="914">
        <f t="shared" ca="1" si="9"/>
        <v>0</v>
      </c>
      <c r="L27" s="914">
        <f t="shared" ca="1" si="9"/>
        <v>0</v>
      </c>
      <c r="M27" s="914">
        <f t="shared" ca="1" si="9"/>
        <v>0</v>
      </c>
      <c r="N27" s="1" t="str">
        <f t="shared" si="6"/>
        <v>ASRCMS202202</v>
      </c>
      <c r="O27" s="913">
        <f t="shared" si="7"/>
        <v>45230</v>
      </c>
      <c r="P27" s="1" t="str">
        <f t="shared" si="8"/>
        <v>Unaudited</v>
      </c>
    </row>
    <row r="28" spans="1:16" x14ac:dyDescent="0.25">
      <c r="A28" s="1" t="s">
        <v>438</v>
      </c>
      <c r="B28" s="1" t="str">
        <f t="shared" si="0"/>
        <v>DEF</v>
      </c>
      <c r="C28" s="1" t="str">
        <f t="shared" si="1"/>
        <v>Default</v>
      </c>
      <c r="D28" s="912">
        <f t="shared" si="2"/>
        <v>1900</v>
      </c>
      <c r="E28" s="913">
        <f t="shared" si="3"/>
        <v>1</v>
      </c>
      <c r="F28" s="913">
        <f t="shared" si="4"/>
        <v>182</v>
      </c>
      <c r="G28" s="912" t="s">
        <v>1034</v>
      </c>
      <c r="H28" s="912" t="s">
        <v>1031</v>
      </c>
      <c r="I28" s="912" t="s">
        <v>381</v>
      </c>
      <c r="J28" s="914">
        <f t="shared" ca="1" si="9"/>
        <v>0</v>
      </c>
      <c r="K28" s="914">
        <f t="shared" ca="1" si="9"/>
        <v>0</v>
      </c>
      <c r="L28" s="914">
        <f t="shared" ca="1" si="9"/>
        <v>0</v>
      </c>
      <c r="M28" s="914">
        <f t="shared" ca="1" si="9"/>
        <v>0</v>
      </c>
      <c r="N28" s="1" t="str">
        <f t="shared" si="6"/>
        <v>ASRCMS202202</v>
      </c>
      <c r="O28" s="913">
        <f t="shared" si="7"/>
        <v>45230</v>
      </c>
      <c r="P28" s="1" t="str">
        <f t="shared" si="8"/>
        <v>Unaudited</v>
      </c>
    </row>
    <row r="29" spans="1:16" x14ac:dyDescent="0.25">
      <c r="A29" s="1" t="s">
        <v>438</v>
      </c>
      <c r="B29" s="1" t="str">
        <f t="shared" si="0"/>
        <v>DEF</v>
      </c>
      <c r="C29" s="1" t="str">
        <f t="shared" si="1"/>
        <v>Default</v>
      </c>
      <c r="D29" s="912">
        <f t="shared" si="2"/>
        <v>1900</v>
      </c>
      <c r="E29" s="913">
        <f t="shared" si="3"/>
        <v>1</v>
      </c>
      <c r="F29" s="913">
        <f t="shared" si="4"/>
        <v>274</v>
      </c>
      <c r="G29" s="912" t="s">
        <v>1034</v>
      </c>
      <c r="H29" s="912" t="s">
        <v>1031</v>
      </c>
      <c r="I29" s="912" t="s">
        <v>381</v>
      </c>
      <c r="J29" s="914">
        <f t="shared" ca="1" si="9"/>
        <v>0</v>
      </c>
      <c r="K29" s="914">
        <f t="shared" ca="1" si="9"/>
        <v>0</v>
      </c>
      <c r="L29" s="914">
        <f t="shared" ca="1" si="9"/>
        <v>0</v>
      </c>
      <c r="M29" s="914">
        <f t="shared" ca="1" si="9"/>
        <v>0</v>
      </c>
      <c r="N29" s="1" t="str">
        <f t="shared" si="6"/>
        <v>ASRCMS202202</v>
      </c>
      <c r="O29" s="913">
        <f t="shared" si="7"/>
        <v>45230</v>
      </c>
      <c r="P29" s="1" t="str">
        <f t="shared" si="8"/>
        <v>Unaudited</v>
      </c>
    </row>
    <row r="30" spans="1:16" x14ac:dyDescent="0.25">
      <c r="A30" s="1" t="s">
        <v>438</v>
      </c>
      <c r="B30" s="1" t="str">
        <f t="shared" si="0"/>
        <v>DEF</v>
      </c>
      <c r="C30" s="1" t="str">
        <f t="shared" si="1"/>
        <v>Default</v>
      </c>
      <c r="D30" s="912">
        <f t="shared" si="2"/>
        <v>1900</v>
      </c>
      <c r="E30" s="913">
        <f t="shared" si="3"/>
        <v>1</v>
      </c>
      <c r="F30" s="913">
        <f t="shared" si="4"/>
        <v>366</v>
      </c>
      <c r="G30" s="912" t="s">
        <v>1034</v>
      </c>
      <c r="H30" s="912" t="s">
        <v>1031</v>
      </c>
      <c r="I30" s="912" t="s">
        <v>381</v>
      </c>
      <c r="J30" s="914">
        <f t="shared" ca="1" si="9"/>
        <v>0</v>
      </c>
      <c r="K30" s="914">
        <f t="shared" ca="1" si="9"/>
        <v>0</v>
      </c>
      <c r="L30" s="914">
        <f t="shared" ca="1" si="9"/>
        <v>0</v>
      </c>
      <c r="M30" s="914">
        <f t="shared" ca="1" si="9"/>
        <v>0</v>
      </c>
      <c r="N30" s="1" t="str">
        <f t="shared" si="6"/>
        <v>ASRCMS202202</v>
      </c>
      <c r="O30" s="913">
        <f t="shared" si="7"/>
        <v>45230</v>
      </c>
      <c r="P30" s="1" t="str">
        <f t="shared" si="8"/>
        <v>Unaudited</v>
      </c>
    </row>
    <row r="31" spans="1:16" x14ac:dyDescent="0.25">
      <c r="A31" s="1" t="s">
        <v>438</v>
      </c>
      <c r="B31" s="1" t="str">
        <f t="shared" si="0"/>
        <v>DEF</v>
      </c>
      <c r="C31" s="1" t="str">
        <f t="shared" si="1"/>
        <v>Default</v>
      </c>
      <c r="D31" s="912">
        <f t="shared" si="2"/>
        <v>1900</v>
      </c>
      <c r="E31" s="913">
        <f t="shared" si="3"/>
        <v>1</v>
      </c>
      <c r="F31" s="913">
        <f t="shared" si="4"/>
        <v>1</v>
      </c>
      <c r="G31" s="912" t="s">
        <v>1034</v>
      </c>
      <c r="H31" s="912" t="s">
        <v>1032</v>
      </c>
      <c r="I31" s="912" t="s">
        <v>381</v>
      </c>
      <c r="J31" s="914">
        <f t="shared" ca="1" si="9"/>
        <v>0</v>
      </c>
      <c r="K31" s="914">
        <f t="shared" ca="1" si="9"/>
        <v>0</v>
      </c>
      <c r="L31" s="914">
        <f t="shared" ca="1" si="9"/>
        <v>0</v>
      </c>
      <c r="M31" s="914">
        <f t="shared" ca="1" si="9"/>
        <v>0</v>
      </c>
      <c r="N31" s="1" t="str">
        <f t="shared" si="6"/>
        <v>ASRCMS202202</v>
      </c>
      <c r="O31" s="913">
        <f t="shared" si="7"/>
        <v>45230</v>
      </c>
      <c r="P31" s="1" t="str">
        <f t="shared" si="8"/>
        <v>Unaudited</v>
      </c>
    </row>
    <row r="32" spans="1:16" x14ac:dyDescent="0.25">
      <c r="A32" s="1" t="s">
        <v>438</v>
      </c>
      <c r="B32" s="1" t="str">
        <f t="shared" si="0"/>
        <v>DEF</v>
      </c>
      <c r="C32" s="1" t="str">
        <f t="shared" si="1"/>
        <v>Default</v>
      </c>
      <c r="D32" s="912">
        <f t="shared" si="2"/>
        <v>1900</v>
      </c>
      <c r="E32" s="913">
        <f t="shared" si="3"/>
        <v>1</v>
      </c>
      <c r="F32" s="913">
        <f t="shared" si="4"/>
        <v>91</v>
      </c>
      <c r="G32" s="912" t="s">
        <v>1030</v>
      </c>
      <c r="H32" s="912" t="s">
        <v>1031</v>
      </c>
      <c r="I32" s="912" t="s">
        <v>382</v>
      </c>
      <c r="J32" s="914">
        <f t="shared" ca="1" si="9"/>
        <v>0</v>
      </c>
      <c r="K32" s="914">
        <f t="shared" ca="1" si="9"/>
        <v>0</v>
      </c>
      <c r="L32" s="914">
        <f t="shared" ca="1" si="9"/>
        <v>0</v>
      </c>
      <c r="M32" s="914">
        <f t="shared" ca="1" si="9"/>
        <v>0</v>
      </c>
      <c r="N32" s="1" t="str">
        <f t="shared" si="6"/>
        <v>ASRCMS202202</v>
      </c>
      <c r="O32" s="913">
        <f t="shared" si="7"/>
        <v>45230</v>
      </c>
      <c r="P32" s="1" t="str">
        <f t="shared" si="8"/>
        <v>Unaudited</v>
      </c>
    </row>
    <row r="33" spans="1:16" x14ac:dyDescent="0.25">
      <c r="A33" s="1" t="s">
        <v>438</v>
      </c>
      <c r="B33" s="1" t="str">
        <f t="shared" si="0"/>
        <v>DEF</v>
      </c>
      <c r="C33" s="1" t="str">
        <f t="shared" si="1"/>
        <v>Default</v>
      </c>
      <c r="D33" s="912">
        <f t="shared" si="2"/>
        <v>1900</v>
      </c>
      <c r="E33" s="913">
        <f t="shared" si="3"/>
        <v>1</v>
      </c>
      <c r="F33" s="913">
        <f t="shared" si="4"/>
        <v>182</v>
      </c>
      <c r="G33" s="912" t="s">
        <v>1030</v>
      </c>
      <c r="H33" s="912" t="s">
        <v>1031</v>
      </c>
      <c r="I33" s="912" t="s">
        <v>382</v>
      </c>
      <c r="J33" s="914">
        <f t="shared" ca="1" si="9"/>
        <v>0</v>
      </c>
      <c r="K33" s="914">
        <f t="shared" ca="1" si="9"/>
        <v>0</v>
      </c>
      <c r="L33" s="914">
        <f t="shared" ca="1" si="9"/>
        <v>0</v>
      </c>
      <c r="M33" s="914">
        <f t="shared" ca="1" si="9"/>
        <v>0</v>
      </c>
      <c r="N33" s="1" t="str">
        <f t="shared" si="6"/>
        <v>ASRCMS202202</v>
      </c>
      <c r="O33" s="913">
        <f t="shared" si="7"/>
        <v>45230</v>
      </c>
      <c r="P33" s="1" t="str">
        <f t="shared" si="8"/>
        <v>Unaudited</v>
      </c>
    </row>
    <row r="34" spans="1:16" x14ac:dyDescent="0.25">
      <c r="A34" s="1" t="s">
        <v>438</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1030</v>
      </c>
      <c r="H34" s="912" t="s">
        <v>1031</v>
      </c>
      <c r="I34" s="912" t="s">
        <v>382</v>
      </c>
      <c r="J34" s="914">
        <f t="shared" ca="1" si="9"/>
        <v>0</v>
      </c>
      <c r="K34" s="914">
        <f t="shared" ca="1" si="9"/>
        <v>0</v>
      </c>
      <c r="L34" s="914">
        <f t="shared" ca="1" si="9"/>
        <v>0</v>
      </c>
      <c r="M34" s="914">
        <f t="shared" ca="1" si="9"/>
        <v>0</v>
      </c>
      <c r="N34" s="1" t="str">
        <f t="shared" si="6"/>
        <v>ASRCMS202202</v>
      </c>
      <c r="O34" s="913">
        <f t="shared" si="7"/>
        <v>45230</v>
      </c>
      <c r="P34" s="1" t="str">
        <f t="shared" si="8"/>
        <v>Unaudited</v>
      </c>
    </row>
    <row r="35" spans="1:16" x14ac:dyDescent="0.25">
      <c r="A35" s="1" t="s">
        <v>438</v>
      </c>
      <c r="B35" s="1" t="str">
        <f t="shared" si="0"/>
        <v>DEF</v>
      </c>
      <c r="C35" s="1" t="str">
        <f t="shared" si="1"/>
        <v>Default</v>
      </c>
      <c r="D35" s="912">
        <f t="shared" si="10"/>
        <v>1900</v>
      </c>
      <c r="E35" s="913">
        <f t="shared" si="11"/>
        <v>1</v>
      </c>
      <c r="F35" s="913">
        <f t="shared" si="12"/>
        <v>366</v>
      </c>
      <c r="G35" s="912" t="s">
        <v>1030</v>
      </c>
      <c r="H35" s="912" t="s">
        <v>1031</v>
      </c>
      <c r="I35" s="912" t="s">
        <v>382</v>
      </c>
      <c r="J35" s="914">
        <f t="shared" ca="1" si="9"/>
        <v>0</v>
      </c>
      <c r="K35" s="914">
        <f t="shared" ca="1" si="9"/>
        <v>0</v>
      </c>
      <c r="L35" s="914">
        <f t="shared" ca="1" si="9"/>
        <v>0</v>
      </c>
      <c r="M35" s="914">
        <f t="shared" ca="1" si="9"/>
        <v>0</v>
      </c>
      <c r="N35" s="1" t="str">
        <f t="shared" si="6"/>
        <v>ASRCMS202202</v>
      </c>
      <c r="O35" s="913">
        <f t="shared" si="7"/>
        <v>45230</v>
      </c>
      <c r="P35" s="1" t="str">
        <f t="shared" si="8"/>
        <v>Unaudited</v>
      </c>
    </row>
    <row r="36" spans="1:16" x14ac:dyDescent="0.25">
      <c r="A36" s="1" t="s">
        <v>438</v>
      </c>
      <c r="B36" s="1" t="str">
        <f t="shared" si="0"/>
        <v>DEF</v>
      </c>
      <c r="C36" s="1" t="str">
        <f t="shared" si="1"/>
        <v>Default</v>
      </c>
      <c r="D36" s="912">
        <f t="shared" si="10"/>
        <v>1900</v>
      </c>
      <c r="E36" s="913">
        <f t="shared" si="11"/>
        <v>1</v>
      </c>
      <c r="F36" s="913">
        <f t="shared" si="12"/>
        <v>1</v>
      </c>
      <c r="G36" s="912" t="s">
        <v>1030</v>
      </c>
      <c r="H36" s="912" t="s">
        <v>1032</v>
      </c>
      <c r="I36" s="912" t="s">
        <v>382</v>
      </c>
      <c r="J36" s="914">
        <f t="shared" ca="1" si="9"/>
        <v>0</v>
      </c>
      <c r="K36" s="914">
        <f t="shared" ca="1" si="9"/>
        <v>0</v>
      </c>
      <c r="L36" s="914">
        <f t="shared" ca="1" si="9"/>
        <v>0</v>
      </c>
      <c r="M36" s="914">
        <f t="shared" ca="1" si="9"/>
        <v>0</v>
      </c>
      <c r="N36" s="1" t="str">
        <f t="shared" si="6"/>
        <v>ASRCMS202202</v>
      </c>
      <c r="O36" s="913">
        <f t="shared" si="7"/>
        <v>45230</v>
      </c>
      <c r="P36" s="1" t="str">
        <f t="shared" si="8"/>
        <v>Unaudited</v>
      </c>
    </row>
    <row r="37" spans="1:16" x14ac:dyDescent="0.25">
      <c r="A37" s="1" t="s">
        <v>438</v>
      </c>
      <c r="B37" s="1" t="str">
        <f t="shared" si="0"/>
        <v>DEF</v>
      </c>
      <c r="C37" s="1" t="str">
        <f t="shared" si="1"/>
        <v>Default</v>
      </c>
      <c r="D37" s="912">
        <f t="shared" si="10"/>
        <v>1900</v>
      </c>
      <c r="E37" s="913">
        <f t="shared" si="11"/>
        <v>1</v>
      </c>
      <c r="F37" s="913">
        <f t="shared" si="12"/>
        <v>91</v>
      </c>
      <c r="G37" s="912" t="s">
        <v>1033</v>
      </c>
      <c r="H37" s="912" t="s">
        <v>1031</v>
      </c>
      <c r="I37" s="912" t="s">
        <v>382</v>
      </c>
      <c r="J37" s="914">
        <f t="shared" ca="1" si="9"/>
        <v>0</v>
      </c>
      <c r="K37" s="914">
        <f t="shared" ca="1" si="9"/>
        <v>0</v>
      </c>
      <c r="L37" s="914">
        <f t="shared" ca="1" si="9"/>
        <v>0</v>
      </c>
      <c r="M37" s="914">
        <f t="shared" ca="1" si="9"/>
        <v>0</v>
      </c>
      <c r="N37" s="1" t="str">
        <f t="shared" si="6"/>
        <v>ASRCMS202202</v>
      </c>
      <c r="O37" s="913">
        <f t="shared" si="7"/>
        <v>45230</v>
      </c>
      <c r="P37" s="1" t="str">
        <f t="shared" si="8"/>
        <v>Unaudited</v>
      </c>
    </row>
    <row r="38" spans="1:16" x14ac:dyDescent="0.25">
      <c r="A38" s="1" t="s">
        <v>438</v>
      </c>
      <c r="B38" s="1" t="str">
        <f t="shared" si="0"/>
        <v>DEF</v>
      </c>
      <c r="C38" s="1" t="str">
        <f t="shared" si="1"/>
        <v>Default</v>
      </c>
      <c r="D38" s="912">
        <f t="shared" si="10"/>
        <v>1900</v>
      </c>
      <c r="E38" s="913">
        <f t="shared" si="11"/>
        <v>1</v>
      </c>
      <c r="F38" s="913">
        <f t="shared" si="12"/>
        <v>182</v>
      </c>
      <c r="G38" s="912" t="s">
        <v>1033</v>
      </c>
      <c r="H38" s="912" t="s">
        <v>1031</v>
      </c>
      <c r="I38" s="912" t="s">
        <v>382</v>
      </c>
      <c r="J38" s="914">
        <f t="shared" ca="1" si="9"/>
        <v>0</v>
      </c>
      <c r="K38" s="914">
        <f t="shared" ca="1" si="9"/>
        <v>0</v>
      </c>
      <c r="L38" s="914">
        <f t="shared" ca="1" si="9"/>
        <v>0</v>
      </c>
      <c r="M38" s="914">
        <f t="shared" ca="1" si="9"/>
        <v>0</v>
      </c>
      <c r="N38" s="1" t="str">
        <f t="shared" si="6"/>
        <v>ASRCMS202202</v>
      </c>
      <c r="O38" s="913">
        <f t="shared" si="7"/>
        <v>45230</v>
      </c>
      <c r="P38" s="1" t="str">
        <f t="shared" si="8"/>
        <v>Unaudited</v>
      </c>
    </row>
    <row r="39" spans="1:16" x14ac:dyDescent="0.25">
      <c r="A39" s="1" t="s">
        <v>438</v>
      </c>
      <c r="B39" s="1" t="str">
        <f t="shared" si="0"/>
        <v>DEF</v>
      </c>
      <c r="C39" s="1" t="str">
        <f t="shared" si="1"/>
        <v>Default</v>
      </c>
      <c r="D39" s="912">
        <f t="shared" si="10"/>
        <v>1900</v>
      </c>
      <c r="E39" s="913">
        <f t="shared" si="11"/>
        <v>1</v>
      </c>
      <c r="F39" s="913">
        <f t="shared" si="12"/>
        <v>274</v>
      </c>
      <c r="G39" s="912" t="s">
        <v>1033</v>
      </c>
      <c r="H39" s="912" t="s">
        <v>1031</v>
      </c>
      <c r="I39" s="912" t="s">
        <v>382</v>
      </c>
      <c r="J39" s="914">
        <f t="shared" ca="1" si="9"/>
        <v>0</v>
      </c>
      <c r="K39" s="914">
        <f t="shared" ca="1" si="9"/>
        <v>0</v>
      </c>
      <c r="L39" s="914">
        <f t="shared" ca="1" si="9"/>
        <v>0</v>
      </c>
      <c r="M39" s="914">
        <f t="shared" ca="1" si="9"/>
        <v>0</v>
      </c>
      <c r="N39" s="1" t="str">
        <f t="shared" si="6"/>
        <v>ASRCMS202202</v>
      </c>
      <c r="O39" s="913">
        <f t="shared" si="7"/>
        <v>45230</v>
      </c>
      <c r="P39" s="1" t="str">
        <f t="shared" si="8"/>
        <v>Unaudited</v>
      </c>
    </row>
    <row r="40" spans="1:16" x14ac:dyDescent="0.25">
      <c r="A40" s="1" t="s">
        <v>438</v>
      </c>
      <c r="B40" s="1" t="str">
        <f t="shared" si="0"/>
        <v>DEF</v>
      </c>
      <c r="C40" s="1" t="str">
        <f t="shared" si="1"/>
        <v>Default</v>
      </c>
      <c r="D40" s="912">
        <f t="shared" si="10"/>
        <v>1900</v>
      </c>
      <c r="E40" s="913">
        <f t="shared" si="11"/>
        <v>1</v>
      </c>
      <c r="F40" s="913">
        <f t="shared" si="12"/>
        <v>366</v>
      </c>
      <c r="G40" s="912" t="s">
        <v>1033</v>
      </c>
      <c r="H40" s="912" t="s">
        <v>1031</v>
      </c>
      <c r="I40" s="912" t="s">
        <v>382</v>
      </c>
      <c r="J40" s="914">
        <f t="shared" ca="1" si="9"/>
        <v>0</v>
      </c>
      <c r="K40" s="914">
        <f t="shared" ca="1" si="9"/>
        <v>0</v>
      </c>
      <c r="L40" s="914">
        <f t="shared" ca="1" si="9"/>
        <v>0</v>
      </c>
      <c r="M40" s="914">
        <f t="shared" ca="1" si="9"/>
        <v>0</v>
      </c>
      <c r="N40" s="1" t="str">
        <f t="shared" si="6"/>
        <v>ASRCMS202202</v>
      </c>
      <c r="O40" s="913">
        <f t="shared" si="7"/>
        <v>45230</v>
      </c>
      <c r="P40" s="1" t="str">
        <f t="shared" si="8"/>
        <v>Unaudited</v>
      </c>
    </row>
    <row r="41" spans="1:16" x14ac:dyDescent="0.25">
      <c r="A41" s="1" t="s">
        <v>438</v>
      </c>
      <c r="B41" s="1" t="str">
        <f t="shared" si="0"/>
        <v>DEF</v>
      </c>
      <c r="C41" s="1" t="str">
        <f t="shared" si="1"/>
        <v>Default</v>
      </c>
      <c r="D41" s="912">
        <f t="shared" si="10"/>
        <v>1900</v>
      </c>
      <c r="E41" s="913">
        <f t="shared" si="11"/>
        <v>1</v>
      </c>
      <c r="F41" s="913">
        <f t="shared" si="12"/>
        <v>1</v>
      </c>
      <c r="G41" s="912" t="s">
        <v>1033</v>
      </c>
      <c r="H41" s="912" t="s">
        <v>1032</v>
      </c>
      <c r="I41" s="912" t="s">
        <v>382</v>
      </c>
      <c r="J41" s="914">
        <f t="shared" ca="1" si="9"/>
        <v>0</v>
      </c>
      <c r="K41" s="914">
        <f t="shared" ca="1" si="9"/>
        <v>0</v>
      </c>
      <c r="L41" s="914">
        <f t="shared" ca="1" si="9"/>
        <v>0</v>
      </c>
      <c r="M41" s="914">
        <f t="shared" ca="1" si="9"/>
        <v>0</v>
      </c>
      <c r="N41" s="1" t="str">
        <f t="shared" si="6"/>
        <v>ASRCMS202202</v>
      </c>
      <c r="O41" s="913">
        <f t="shared" si="7"/>
        <v>45230</v>
      </c>
      <c r="P41" s="1" t="str">
        <f t="shared" si="8"/>
        <v>Unaudited</v>
      </c>
    </row>
    <row r="42" spans="1:16" x14ac:dyDescent="0.25">
      <c r="A42" s="1" t="s">
        <v>438</v>
      </c>
      <c r="B42" s="1" t="str">
        <f t="shared" si="0"/>
        <v>DEF</v>
      </c>
      <c r="C42" s="1" t="str">
        <f t="shared" si="1"/>
        <v>Default</v>
      </c>
      <c r="D42" s="912">
        <f t="shared" si="10"/>
        <v>1900</v>
      </c>
      <c r="E42" s="913">
        <f t="shared" si="11"/>
        <v>1</v>
      </c>
      <c r="F42" s="913">
        <f t="shared" si="12"/>
        <v>91</v>
      </c>
      <c r="G42" s="912" t="s">
        <v>1034</v>
      </c>
      <c r="H42" s="912" t="s">
        <v>1031</v>
      </c>
      <c r="I42" s="912" t="s">
        <v>382</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ASRCMS202202</v>
      </c>
      <c r="O42" s="913">
        <f t="shared" si="7"/>
        <v>45230</v>
      </c>
      <c r="P42" s="1" t="str">
        <f t="shared" si="8"/>
        <v>Unaudited</v>
      </c>
    </row>
    <row r="43" spans="1:16" x14ac:dyDescent="0.25">
      <c r="A43" s="1" t="s">
        <v>438</v>
      </c>
      <c r="B43" s="1" t="str">
        <f t="shared" si="0"/>
        <v>DEF</v>
      </c>
      <c r="C43" s="1" t="str">
        <f t="shared" si="1"/>
        <v>Default</v>
      </c>
      <c r="D43" s="912">
        <f t="shared" si="10"/>
        <v>1900</v>
      </c>
      <c r="E43" s="913">
        <f t="shared" si="11"/>
        <v>1</v>
      </c>
      <c r="F43" s="913">
        <f t="shared" si="12"/>
        <v>182</v>
      </c>
      <c r="G43" s="912" t="s">
        <v>1034</v>
      </c>
      <c r="H43" s="912" t="s">
        <v>1031</v>
      </c>
      <c r="I43" s="912" t="s">
        <v>382</v>
      </c>
      <c r="J43" s="914">
        <f t="shared" ca="1" si="13"/>
        <v>0</v>
      </c>
      <c r="K43" s="914">
        <f t="shared" ca="1" si="13"/>
        <v>0</v>
      </c>
      <c r="L43" s="914">
        <f t="shared" ca="1" si="13"/>
        <v>0</v>
      </c>
      <c r="M43" s="914">
        <f t="shared" ca="1" si="13"/>
        <v>0</v>
      </c>
      <c r="N43" s="1" t="str">
        <f t="shared" si="6"/>
        <v>ASRCMS202202</v>
      </c>
      <c r="O43" s="913">
        <f t="shared" si="7"/>
        <v>45230</v>
      </c>
      <c r="P43" s="1" t="str">
        <f t="shared" si="8"/>
        <v>Unaudited</v>
      </c>
    </row>
    <row r="44" spans="1:16" x14ac:dyDescent="0.25">
      <c r="A44" s="1" t="s">
        <v>438</v>
      </c>
      <c r="B44" s="1" t="str">
        <f t="shared" si="0"/>
        <v>DEF</v>
      </c>
      <c r="C44" s="1" t="str">
        <f t="shared" si="1"/>
        <v>Default</v>
      </c>
      <c r="D44" s="912">
        <f t="shared" si="10"/>
        <v>1900</v>
      </c>
      <c r="E44" s="913">
        <f t="shared" si="11"/>
        <v>1</v>
      </c>
      <c r="F44" s="913">
        <f t="shared" si="12"/>
        <v>274</v>
      </c>
      <c r="G44" s="912" t="s">
        <v>1034</v>
      </c>
      <c r="H44" s="912" t="s">
        <v>1031</v>
      </c>
      <c r="I44" s="912" t="s">
        <v>382</v>
      </c>
      <c r="J44" s="914">
        <f t="shared" ca="1" si="13"/>
        <v>0</v>
      </c>
      <c r="K44" s="914">
        <f t="shared" ca="1" si="13"/>
        <v>0</v>
      </c>
      <c r="L44" s="914">
        <f t="shared" ca="1" si="13"/>
        <v>0</v>
      </c>
      <c r="M44" s="914">
        <f t="shared" ca="1" si="13"/>
        <v>0</v>
      </c>
      <c r="N44" s="1" t="str">
        <f t="shared" si="6"/>
        <v>ASRCMS202202</v>
      </c>
      <c r="O44" s="913">
        <f t="shared" si="7"/>
        <v>45230</v>
      </c>
      <c r="P44" s="1" t="str">
        <f t="shared" si="8"/>
        <v>Unaudited</v>
      </c>
    </row>
    <row r="45" spans="1:16" x14ac:dyDescent="0.25">
      <c r="A45" s="1" t="s">
        <v>438</v>
      </c>
      <c r="B45" s="1" t="str">
        <f t="shared" si="0"/>
        <v>DEF</v>
      </c>
      <c r="C45" s="1" t="str">
        <f t="shared" si="1"/>
        <v>Default</v>
      </c>
      <c r="D45" s="912">
        <f t="shared" si="10"/>
        <v>1900</v>
      </c>
      <c r="E45" s="913">
        <f t="shared" si="11"/>
        <v>1</v>
      </c>
      <c r="F45" s="913">
        <f t="shared" si="12"/>
        <v>366</v>
      </c>
      <c r="G45" s="912" t="s">
        <v>1034</v>
      </c>
      <c r="H45" s="912" t="s">
        <v>1031</v>
      </c>
      <c r="I45" s="912" t="s">
        <v>382</v>
      </c>
      <c r="J45" s="914">
        <f t="shared" ca="1" si="13"/>
        <v>0</v>
      </c>
      <c r="K45" s="914">
        <f t="shared" ca="1" si="13"/>
        <v>0</v>
      </c>
      <c r="L45" s="914">
        <f t="shared" ca="1" si="13"/>
        <v>0</v>
      </c>
      <c r="M45" s="914">
        <f t="shared" ca="1" si="13"/>
        <v>0</v>
      </c>
      <c r="N45" s="1" t="str">
        <f t="shared" si="6"/>
        <v>ASRCMS202202</v>
      </c>
      <c r="O45" s="913">
        <f t="shared" si="7"/>
        <v>45230</v>
      </c>
      <c r="P45" s="1" t="str">
        <f t="shared" si="8"/>
        <v>Unaudited</v>
      </c>
    </row>
    <row r="46" spans="1:16" x14ac:dyDescent="0.25">
      <c r="A46" s="1" t="s">
        <v>438</v>
      </c>
      <c r="B46" s="1" t="str">
        <f t="shared" si="0"/>
        <v>DEF</v>
      </c>
      <c r="C46" s="1" t="str">
        <f t="shared" si="1"/>
        <v>Default</v>
      </c>
      <c r="D46" s="912">
        <f t="shared" si="10"/>
        <v>1900</v>
      </c>
      <c r="E46" s="913">
        <f t="shared" si="11"/>
        <v>1</v>
      </c>
      <c r="F46" s="913">
        <f t="shared" si="12"/>
        <v>1</v>
      </c>
      <c r="G46" s="912" t="s">
        <v>1034</v>
      </c>
      <c r="H46" s="912" t="s">
        <v>1032</v>
      </c>
      <c r="I46" s="912" t="s">
        <v>382</v>
      </c>
      <c r="J46" s="914">
        <f t="shared" ca="1" si="13"/>
        <v>0</v>
      </c>
      <c r="K46" s="914">
        <f t="shared" ca="1" si="13"/>
        <v>0</v>
      </c>
      <c r="L46" s="914">
        <f t="shared" ca="1" si="13"/>
        <v>0</v>
      </c>
      <c r="M46" s="914">
        <f t="shared" ca="1" si="13"/>
        <v>0</v>
      </c>
      <c r="N46" s="1" t="str">
        <f t="shared" si="6"/>
        <v>ASRCMS202202</v>
      </c>
      <c r="O46" s="913">
        <f t="shared" si="7"/>
        <v>45230</v>
      </c>
      <c r="P46" s="1" t="str">
        <f t="shared" si="8"/>
        <v>Unaudited</v>
      </c>
    </row>
    <row r="47" spans="1:16" x14ac:dyDescent="0.25">
      <c r="A47" s="1" t="s">
        <v>438</v>
      </c>
      <c r="B47" s="1" t="str">
        <f t="shared" si="0"/>
        <v>DEF</v>
      </c>
      <c r="C47" s="1" t="str">
        <f t="shared" si="1"/>
        <v>Default</v>
      </c>
      <c r="D47" s="912">
        <f t="shared" si="10"/>
        <v>1900</v>
      </c>
      <c r="E47" s="913">
        <f t="shared" si="11"/>
        <v>1</v>
      </c>
      <c r="F47" s="913">
        <f t="shared" si="12"/>
        <v>91</v>
      </c>
      <c r="G47" s="912" t="s">
        <v>1030</v>
      </c>
      <c r="H47" s="912" t="s">
        <v>1031</v>
      </c>
      <c r="I47" s="912" t="s">
        <v>383</v>
      </c>
      <c r="J47" s="914">
        <f t="shared" ca="1" si="13"/>
        <v>0</v>
      </c>
      <c r="K47" s="914">
        <f t="shared" ca="1" si="13"/>
        <v>0</v>
      </c>
      <c r="L47" s="914">
        <f t="shared" ca="1" si="13"/>
        <v>0</v>
      </c>
      <c r="M47" s="914">
        <f t="shared" ca="1" si="13"/>
        <v>0</v>
      </c>
      <c r="N47" s="1" t="str">
        <f t="shared" si="6"/>
        <v>ASRCMS202202</v>
      </c>
      <c r="O47" s="913">
        <f t="shared" si="7"/>
        <v>45230</v>
      </c>
      <c r="P47" s="1" t="str">
        <f t="shared" si="8"/>
        <v>Unaudited</v>
      </c>
    </row>
    <row r="48" spans="1:16" x14ac:dyDescent="0.25">
      <c r="A48" s="1" t="s">
        <v>438</v>
      </c>
      <c r="B48" s="1" t="str">
        <f t="shared" si="0"/>
        <v>DEF</v>
      </c>
      <c r="C48" s="1" t="str">
        <f t="shared" si="1"/>
        <v>Default</v>
      </c>
      <c r="D48" s="912">
        <f t="shared" si="10"/>
        <v>1900</v>
      </c>
      <c r="E48" s="913">
        <f t="shared" si="11"/>
        <v>1</v>
      </c>
      <c r="F48" s="913">
        <f t="shared" si="12"/>
        <v>182</v>
      </c>
      <c r="G48" s="912" t="s">
        <v>1030</v>
      </c>
      <c r="H48" s="912" t="s">
        <v>1031</v>
      </c>
      <c r="I48" s="912" t="s">
        <v>383</v>
      </c>
      <c r="J48" s="914">
        <f t="shared" ca="1" si="13"/>
        <v>0</v>
      </c>
      <c r="K48" s="914">
        <f t="shared" ca="1" si="13"/>
        <v>0</v>
      </c>
      <c r="L48" s="914">
        <f t="shared" ca="1" si="13"/>
        <v>0</v>
      </c>
      <c r="M48" s="914">
        <f t="shared" ca="1" si="13"/>
        <v>0</v>
      </c>
      <c r="N48" s="1" t="str">
        <f t="shared" si="6"/>
        <v>ASRCMS202202</v>
      </c>
      <c r="O48" s="913">
        <f t="shared" si="7"/>
        <v>45230</v>
      </c>
      <c r="P48" s="1" t="str">
        <f t="shared" si="8"/>
        <v>Unaudited</v>
      </c>
    </row>
    <row r="49" spans="1:16" x14ac:dyDescent="0.25">
      <c r="A49" s="1" t="s">
        <v>438</v>
      </c>
      <c r="B49" s="1" t="str">
        <f t="shared" si="0"/>
        <v>DEF</v>
      </c>
      <c r="C49" s="1" t="str">
        <f t="shared" si="1"/>
        <v>Default</v>
      </c>
      <c r="D49" s="912">
        <f t="shared" si="10"/>
        <v>1900</v>
      </c>
      <c r="E49" s="913">
        <f t="shared" si="11"/>
        <v>1</v>
      </c>
      <c r="F49" s="913">
        <f t="shared" si="12"/>
        <v>274</v>
      </c>
      <c r="G49" s="912" t="s">
        <v>1030</v>
      </c>
      <c r="H49" s="912" t="s">
        <v>1031</v>
      </c>
      <c r="I49" s="912" t="s">
        <v>383</v>
      </c>
      <c r="J49" s="914">
        <f t="shared" ca="1" si="13"/>
        <v>0</v>
      </c>
      <c r="K49" s="914">
        <f t="shared" ca="1" si="13"/>
        <v>0</v>
      </c>
      <c r="L49" s="914">
        <f t="shared" ca="1" si="13"/>
        <v>0</v>
      </c>
      <c r="M49" s="914">
        <f t="shared" ca="1" si="13"/>
        <v>0</v>
      </c>
      <c r="N49" s="1" t="str">
        <f t="shared" si="6"/>
        <v>ASRCMS202202</v>
      </c>
      <c r="O49" s="913">
        <f t="shared" si="7"/>
        <v>45230</v>
      </c>
      <c r="P49" s="1" t="str">
        <f t="shared" si="8"/>
        <v>Unaudited</v>
      </c>
    </row>
    <row r="50" spans="1:16" x14ac:dyDescent="0.25">
      <c r="A50" s="1" t="s">
        <v>438</v>
      </c>
      <c r="B50" s="1" t="str">
        <f t="shared" si="0"/>
        <v>DEF</v>
      </c>
      <c r="C50" s="1" t="str">
        <f t="shared" si="1"/>
        <v>Default</v>
      </c>
      <c r="D50" s="912">
        <f t="shared" si="10"/>
        <v>1900</v>
      </c>
      <c r="E50" s="913">
        <f t="shared" si="11"/>
        <v>1</v>
      </c>
      <c r="F50" s="913">
        <f t="shared" si="12"/>
        <v>366</v>
      </c>
      <c r="G50" s="912" t="s">
        <v>1030</v>
      </c>
      <c r="H50" s="912" t="s">
        <v>1031</v>
      </c>
      <c r="I50" s="912" t="s">
        <v>383</v>
      </c>
      <c r="J50" s="914">
        <f t="shared" ca="1" si="13"/>
        <v>0</v>
      </c>
      <c r="K50" s="914">
        <f t="shared" ca="1" si="13"/>
        <v>0</v>
      </c>
      <c r="L50" s="914">
        <f t="shared" ca="1" si="13"/>
        <v>0</v>
      </c>
      <c r="M50" s="914">
        <f t="shared" ca="1" si="13"/>
        <v>0</v>
      </c>
      <c r="N50" s="1" t="str">
        <f t="shared" si="6"/>
        <v>ASRCMS202202</v>
      </c>
      <c r="O50" s="913">
        <f t="shared" si="7"/>
        <v>45230</v>
      </c>
      <c r="P50" s="1" t="str">
        <f t="shared" si="8"/>
        <v>Unaudited</v>
      </c>
    </row>
    <row r="51" spans="1:16" x14ac:dyDescent="0.25">
      <c r="A51" s="1" t="s">
        <v>438</v>
      </c>
      <c r="B51" s="1" t="str">
        <f t="shared" si="0"/>
        <v>DEF</v>
      </c>
      <c r="C51" s="1" t="str">
        <f t="shared" si="1"/>
        <v>Default</v>
      </c>
      <c r="D51" s="912">
        <f t="shared" si="10"/>
        <v>1900</v>
      </c>
      <c r="E51" s="913">
        <f t="shared" si="11"/>
        <v>1</v>
      </c>
      <c r="F51" s="913">
        <f t="shared" si="12"/>
        <v>1</v>
      </c>
      <c r="G51" s="912" t="s">
        <v>1030</v>
      </c>
      <c r="H51" s="912" t="s">
        <v>1032</v>
      </c>
      <c r="I51" s="912" t="s">
        <v>383</v>
      </c>
      <c r="J51" s="914">
        <f t="shared" ca="1" si="13"/>
        <v>0</v>
      </c>
      <c r="K51" s="914">
        <f t="shared" ca="1" si="13"/>
        <v>0</v>
      </c>
      <c r="L51" s="914">
        <f t="shared" ca="1" si="13"/>
        <v>0</v>
      </c>
      <c r="M51" s="914">
        <f t="shared" ca="1" si="13"/>
        <v>0</v>
      </c>
      <c r="N51" s="1" t="str">
        <f t="shared" si="6"/>
        <v>ASRCMS202202</v>
      </c>
      <c r="O51" s="913">
        <f t="shared" si="7"/>
        <v>45230</v>
      </c>
      <c r="P51" s="1" t="str">
        <f t="shared" si="8"/>
        <v>Unaudited</v>
      </c>
    </row>
    <row r="52" spans="1:16" x14ac:dyDescent="0.25">
      <c r="A52" s="1" t="s">
        <v>438</v>
      </c>
      <c r="B52" s="1" t="str">
        <f t="shared" si="0"/>
        <v>DEF</v>
      </c>
      <c r="C52" s="1" t="str">
        <f t="shared" si="1"/>
        <v>Default</v>
      </c>
      <c r="D52" s="912">
        <f t="shared" si="10"/>
        <v>1900</v>
      </c>
      <c r="E52" s="913">
        <f t="shared" si="11"/>
        <v>1</v>
      </c>
      <c r="F52" s="913">
        <f t="shared" si="12"/>
        <v>91</v>
      </c>
      <c r="G52" s="912" t="s">
        <v>1033</v>
      </c>
      <c r="H52" s="912" t="s">
        <v>1031</v>
      </c>
      <c r="I52" s="912" t="s">
        <v>383</v>
      </c>
      <c r="J52" s="914">
        <f t="shared" ca="1" si="13"/>
        <v>0</v>
      </c>
      <c r="K52" s="914">
        <f t="shared" ca="1" si="13"/>
        <v>0</v>
      </c>
      <c r="L52" s="914">
        <f t="shared" ca="1" si="13"/>
        <v>0</v>
      </c>
      <c r="M52" s="914">
        <f t="shared" ca="1" si="13"/>
        <v>0</v>
      </c>
      <c r="N52" s="1" t="str">
        <f t="shared" si="6"/>
        <v>ASRCMS202202</v>
      </c>
      <c r="O52" s="913">
        <f t="shared" si="7"/>
        <v>45230</v>
      </c>
      <c r="P52" s="1" t="str">
        <f t="shared" si="8"/>
        <v>Unaudited</v>
      </c>
    </row>
    <row r="53" spans="1:16" x14ac:dyDescent="0.25">
      <c r="A53" s="1" t="s">
        <v>438</v>
      </c>
      <c r="B53" s="1" t="str">
        <f t="shared" si="0"/>
        <v>DEF</v>
      </c>
      <c r="C53" s="1" t="str">
        <f t="shared" si="1"/>
        <v>Default</v>
      </c>
      <c r="D53" s="912">
        <f t="shared" si="10"/>
        <v>1900</v>
      </c>
      <c r="E53" s="913">
        <f t="shared" si="11"/>
        <v>1</v>
      </c>
      <c r="F53" s="913">
        <f t="shared" si="12"/>
        <v>182</v>
      </c>
      <c r="G53" s="912" t="s">
        <v>1033</v>
      </c>
      <c r="H53" s="912" t="s">
        <v>1031</v>
      </c>
      <c r="I53" s="912" t="s">
        <v>383</v>
      </c>
      <c r="J53" s="914">
        <f t="shared" ca="1" si="13"/>
        <v>0</v>
      </c>
      <c r="K53" s="914">
        <f t="shared" ca="1" si="13"/>
        <v>0</v>
      </c>
      <c r="L53" s="914">
        <f t="shared" ca="1" si="13"/>
        <v>0</v>
      </c>
      <c r="M53" s="914">
        <f t="shared" ca="1" si="13"/>
        <v>0</v>
      </c>
      <c r="N53" s="1" t="str">
        <f t="shared" si="6"/>
        <v>ASRCMS202202</v>
      </c>
      <c r="O53" s="913">
        <f t="shared" si="7"/>
        <v>45230</v>
      </c>
      <c r="P53" s="1" t="str">
        <f t="shared" si="8"/>
        <v>Unaudited</v>
      </c>
    </row>
    <row r="54" spans="1:16" x14ac:dyDescent="0.25">
      <c r="A54" s="1" t="s">
        <v>438</v>
      </c>
      <c r="B54" s="1" t="str">
        <f t="shared" si="0"/>
        <v>DEF</v>
      </c>
      <c r="C54" s="1" t="str">
        <f t="shared" si="1"/>
        <v>Default</v>
      </c>
      <c r="D54" s="912">
        <f t="shared" si="10"/>
        <v>1900</v>
      </c>
      <c r="E54" s="913">
        <f t="shared" si="11"/>
        <v>1</v>
      </c>
      <c r="F54" s="913">
        <f t="shared" si="12"/>
        <v>274</v>
      </c>
      <c r="G54" s="912" t="s">
        <v>1033</v>
      </c>
      <c r="H54" s="912" t="s">
        <v>1031</v>
      </c>
      <c r="I54" s="912" t="s">
        <v>383</v>
      </c>
      <c r="J54" s="914">
        <f t="shared" ca="1" si="13"/>
        <v>0</v>
      </c>
      <c r="K54" s="914">
        <f t="shared" ca="1" si="13"/>
        <v>0</v>
      </c>
      <c r="L54" s="914">
        <f t="shared" ca="1" si="13"/>
        <v>0</v>
      </c>
      <c r="M54" s="914">
        <f t="shared" ca="1" si="13"/>
        <v>0</v>
      </c>
      <c r="N54" s="1" t="str">
        <f t="shared" si="6"/>
        <v>ASRCMS202202</v>
      </c>
      <c r="O54" s="913">
        <f t="shared" si="7"/>
        <v>45230</v>
      </c>
      <c r="P54" s="1" t="str">
        <f t="shared" si="8"/>
        <v>Unaudited</v>
      </c>
    </row>
    <row r="55" spans="1:16" x14ac:dyDescent="0.25">
      <c r="A55" s="1" t="s">
        <v>438</v>
      </c>
      <c r="B55" s="1" t="str">
        <f t="shared" si="0"/>
        <v>DEF</v>
      </c>
      <c r="C55" s="1" t="str">
        <f t="shared" si="1"/>
        <v>Default</v>
      </c>
      <c r="D55" s="912">
        <f t="shared" si="10"/>
        <v>1900</v>
      </c>
      <c r="E55" s="913">
        <f t="shared" si="11"/>
        <v>1</v>
      </c>
      <c r="F55" s="913">
        <f t="shared" si="12"/>
        <v>366</v>
      </c>
      <c r="G55" s="912" t="s">
        <v>1033</v>
      </c>
      <c r="H55" s="912" t="s">
        <v>1031</v>
      </c>
      <c r="I55" s="912" t="s">
        <v>383</v>
      </c>
      <c r="J55" s="914">
        <f t="shared" ca="1" si="13"/>
        <v>0</v>
      </c>
      <c r="K55" s="914">
        <f t="shared" ca="1" si="13"/>
        <v>0</v>
      </c>
      <c r="L55" s="914">
        <f t="shared" ca="1" si="13"/>
        <v>0</v>
      </c>
      <c r="M55" s="914">
        <f t="shared" ca="1" si="13"/>
        <v>0</v>
      </c>
      <c r="N55" s="1" t="str">
        <f t="shared" si="6"/>
        <v>ASRCMS202202</v>
      </c>
      <c r="O55" s="913">
        <f t="shared" si="7"/>
        <v>45230</v>
      </c>
      <c r="P55" s="1" t="str">
        <f t="shared" si="8"/>
        <v>Unaudited</v>
      </c>
    </row>
    <row r="56" spans="1:16" x14ac:dyDescent="0.25">
      <c r="A56" s="1" t="s">
        <v>438</v>
      </c>
      <c r="B56" s="1" t="str">
        <f t="shared" si="0"/>
        <v>DEF</v>
      </c>
      <c r="C56" s="1" t="str">
        <f t="shared" si="1"/>
        <v>Default</v>
      </c>
      <c r="D56" s="912">
        <f t="shared" si="10"/>
        <v>1900</v>
      </c>
      <c r="E56" s="913">
        <f t="shared" si="11"/>
        <v>1</v>
      </c>
      <c r="F56" s="913">
        <f t="shared" si="12"/>
        <v>1</v>
      </c>
      <c r="G56" s="912" t="s">
        <v>1033</v>
      </c>
      <c r="H56" s="912" t="s">
        <v>1032</v>
      </c>
      <c r="I56" s="912" t="s">
        <v>383</v>
      </c>
      <c r="J56" s="914">
        <f t="shared" ca="1" si="13"/>
        <v>0</v>
      </c>
      <c r="K56" s="914">
        <f t="shared" ca="1" si="13"/>
        <v>0</v>
      </c>
      <c r="L56" s="914">
        <f t="shared" ca="1" si="13"/>
        <v>0</v>
      </c>
      <c r="M56" s="914">
        <f t="shared" ca="1" si="13"/>
        <v>0</v>
      </c>
      <c r="N56" s="1" t="str">
        <f t="shared" si="6"/>
        <v>ASRCMS202202</v>
      </c>
      <c r="O56" s="913">
        <f t="shared" si="7"/>
        <v>45230</v>
      </c>
      <c r="P56" s="1" t="str">
        <f t="shared" si="8"/>
        <v>Unaudited</v>
      </c>
    </row>
    <row r="57" spans="1:16" x14ac:dyDescent="0.25">
      <c r="A57" s="1" t="s">
        <v>438</v>
      </c>
      <c r="B57" s="1" t="str">
        <f t="shared" si="0"/>
        <v>DEF</v>
      </c>
      <c r="C57" s="1" t="str">
        <f t="shared" si="1"/>
        <v>Default</v>
      </c>
      <c r="D57" s="912">
        <f t="shared" si="10"/>
        <v>1900</v>
      </c>
      <c r="E57" s="913">
        <f t="shared" si="11"/>
        <v>1</v>
      </c>
      <c r="F57" s="913">
        <f t="shared" si="12"/>
        <v>91</v>
      </c>
      <c r="G57" s="912" t="s">
        <v>1034</v>
      </c>
      <c r="H57" s="912" t="s">
        <v>1031</v>
      </c>
      <c r="I57" s="912" t="s">
        <v>383</v>
      </c>
      <c r="J57" s="914">
        <f t="shared" ca="1" si="13"/>
        <v>0</v>
      </c>
      <c r="K57" s="914">
        <f t="shared" ca="1" si="13"/>
        <v>0</v>
      </c>
      <c r="L57" s="914">
        <f t="shared" ca="1" si="13"/>
        <v>0</v>
      </c>
      <c r="M57" s="914">
        <f t="shared" ca="1" si="13"/>
        <v>0</v>
      </c>
      <c r="N57" s="1" t="str">
        <f t="shared" si="6"/>
        <v>ASRCMS202202</v>
      </c>
      <c r="O57" s="913">
        <f t="shared" si="7"/>
        <v>45230</v>
      </c>
      <c r="P57" s="1" t="str">
        <f t="shared" si="8"/>
        <v>Unaudited</v>
      </c>
    </row>
    <row r="58" spans="1:16" x14ac:dyDescent="0.25">
      <c r="A58" s="1" t="s">
        <v>438</v>
      </c>
      <c r="B58" s="1" t="str">
        <f t="shared" si="0"/>
        <v>DEF</v>
      </c>
      <c r="C58" s="1" t="str">
        <f t="shared" si="1"/>
        <v>Default</v>
      </c>
      <c r="D58" s="912">
        <f t="shared" si="10"/>
        <v>1900</v>
      </c>
      <c r="E58" s="913">
        <f t="shared" si="11"/>
        <v>1</v>
      </c>
      <c r="F58" s="913">
        <f t="shared" si="12"/>
        <v>182</v>
      </c>
      <c r="G58" s="912" t="s">
        <v>1034</v>
      </c>
      <c r="H58" s="912" t="s">
        <v>1031</v>
      </c>
      <c r="I58" s="912" t="s">
        <v>383</v>
      </c>
      <c r="J58" s="914">
        <f t="shared" ca="1" si="13"/>
        <v>0</v>
      </c>
      <c r="K58" s="914">
        <f t="shared" ca="1" si="13"/>
        <v>0</v>
      </c>
      <c r="L58" s="914">
        <f t="shared" ca="1" si="13"/>
        <v>0</v>
      </c>
      <c r="M58" s="914">
        <f t="shared" ca="1" si="13"/>
        <v>0</v>
      </c>
      <c r="N58" s="1" t="str">
        <f t="shared" si="6"/>
        <v>ASRCMS202202</v>
      </c>
      <c r="O58" s="913">
        <f t="shared" si="7"/>
        <v>45230</v>
      </c>
      <c r="P58" s="1" t="str">
        <f t="shared" si="8"/>
        <v>Unaudited</v>
      </c>
    </row>
    <row r="59" spans="1:16" x14ac:dyDescent="0.25">
      <c r="A59" s="1" t="s">
        <v>438</v>
      </c>
      <c r="B59" s="1" t="str">
        <f t="shared" si="0"/>
        <v>DEF</v>
      </c>
      <c r="C59" s="1" t="str">
        <f t="shared" si="1"/>
        <v>Default</v>
      </c>
      <c r="D59" s="912">
        <f t="shared" si="10"/>
        <v>1900</v>
      </c>
      <c r="E59" s="913">
        <f t="shared" si="11"/>
        <v>1</v>
      </c>
      <c r="F59" s="913">
        <f t="shared" si="12"/>
        <v>274</v>
      </c>
      <c r="G59" s="912" t="s">
        <v>1034</v>
      </c>
      <c r="H59" s="912" t="s">
        <v>1031</v>
      </c>
      <c r="I59" s="912" t="s">
        <v>383</v>
      </c>
      <c r="J59" s="914">
        <f t="shared" ca="1" si="13"/>
        <v>0</v>
      </c>
      <c r="K59" s="914">
        <f t="shared" ca="1" si="13"/>
        <v>0</v>
      </c>
      <c r="L59" s="914">
        <f t="shared" ca="1" si="13"/>
        <v>0</v>
      </c>
      <c r="M59" s="914">
        <f t="shared" ca="1" si="13"/>
        <v>0</v>
      </c>
      <c r="N59" s="1" t="str">
        <f t="shared" si="6"/>
        <v>ASRCMS202202</v>
      </c>
      <c r="O59" s="913">
        <f t="shared" si="7"/>
        <v>45230</v>
      </c>
      <c r="P59" s="1" t="str">
        <f t="shared" si="8"/>
        <v>Unaudited</v>
      </c>
    </row>
    <row r="60" spans="1:16" x14ac:dyDescent="0.25">
      <c r="A60" s="1" t="s">
        <v>438</v>
      </c>
      <c r="B60" s="1" t="str">
        <f t="shared" si="0"/>
        <v>DEF</v>
      </c>
      <c r="C60" s="1" t="str">
        <f t="shared" si="1"/>
        <v>Default</v>
      </c>
      <c r="D60" s="912">
        <f t="shared" si="10"/>
        <v>1900</v>
      </c>
      <c r="E60" s="913">
        <f t="shared" si="11"/>
        <v>1</v>
      </c>
      <c r="F60" s="913">
        <f t="shared" si="12"/>
        <v>366</v>
      </c>
      <c r="G60" s="912" t="s">
        <v>1034</v>
      </c>
      <c r="H60" s="912" t="s">
        <v>1031</v>
      </c>
      <c r="I60" s="912" t="s">
        <v>383</v>
      </c>
      <c r="J60" s="914">
        <f t="shared" ca="1" si="13"/>
        <v>0</v>
      </c>
      <c r="K60" s="914">
        <f t="shared" ca="1" si="13"/>
        <v>0</v>
      </c>
      <c r="L60" s="914">
        <f t="shared" ca="1" si="13"/>
        <v>0</v>
      </c>
      <c r="M60" s="914">
        <f t="shared" ca="1" si="13"/>
        <v>0</v>
      </c>
      <c r="N60" s="1" t="str">
        <f t="shared" si="6"/>
        <v>ASRCMS202202</v>
      </c>
      <c r="O60" s="913">
        <f t="shared" si="7"/>
        <v>45230</v>
      </c>
      <c r="P60" s="1" t="str">
        <f t="shared" si="8"/>
        <v>Unaudited</v>
      </c>
    </row>
    <row r="61" spans="1:16" x14ac:dyDescent="0.25">
      <c r="A61" s="1" t="s">
        <v>438</v>
      </c>
      <c r="B61" s="1" t="str">
        <f t="shared" si="0"/>
        <v>DEF</v>
      </c>
      <c r="C61" s="1" t="str">
        <f t="shared" si="1"/>
        <v>Default</v>
      </c>
      <c r="D61" s="912">
        <f t="shared" si="10"/>
        <v>1900</v>
      </c>
      <c r="E61" s="913">
        <f t="shared" si="11"/>
        <v>1</v>
      </c>
      <c r="F61" s="913">
        <f t="shared" si="12"/>
        <v>1</v>
      </c>
      <c r="G61" s="912" t="s">
        <v>1034</v>
      </c>
      <c r="H61" s="912" t="s">
        <v>1032</v>
      </c>
      <c r="I61" s="912" t="s">
        <v>383</v>
      </c>
      <c r="J61" s="914">
        <f t="shared" ca="1" si="13"/>
        <v>0</v>
      </c>
      <c r="K61" s="914">
        <f t="shared" ca="1" si="13"/>
        <v>0</v>
      </c>
      <c r="L61" s="914">
        <f t="shared" ca="1" si="13"/>
        <v>0</v>
      </c>
      <c r="M61" s="914">
        <f t="shared" ca="1" si="13"/>
        <v>0</v>
      </c>
      <c r="N61" s="1" t="str">
        <f t="shared" si="6"/>
        <v>ASRCMS202202</v>
      </c>
      <c r="O61" s="913">
        <f t="shared" si="7"/>
        <v>45230</v>
      </c>
      <c r="P61" s="1" t="str">
        <f t="shared" si="8"/>
        <v>Unaudited</v>
      </c>
    </row>
    <row r="62" spans="1:16" x14ac:dyDescent="0.25">
      <c r="A62" s="1" t="s">
        <v>438</v>
      </c>
      <c r="B62" s="1" t="str">
        <f t="shared" si="0"/>
        <v>DEF</v>
      </c>
      <c r="C62" s="1" t="str">
        <f t="shared" si="1"/>
        <v>Default</v>
      </c>
      <c r="D62" s="912">
        <f t="shared" si="10"/>
        <v>1900</v>
      </c>
      <c r="E62" s="913">
        <f t="shared" si="11"/>
        <v>1</v>
      </c>
      <c r="F62" s="913">
        <f t="shared" si="12"/>
        <v>91</v>
      </c>
      <c r="G62" s="912" t="s">
        <v>1030</v>
      </c>
      <c r="H62" s="912" t="s">
        <v>1031</v>
      </c>
      <c r="I62" s="912" t="s">
        <v>384</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ASRCMS202202</v>
      </c>
      <c r="O62" s="913">
        <f t="shared" si="7"/>
        <v>45230</v>
      </c>
      <c r="P62" s="1" t="str">
        <f t="shared" si="8"/>
        <v>Unaudited</v>
      </c>
    </row>
    <row r="63" spans="1:16" x14ac:dyDescent="0.25">
      <c r="A63" s="1" t="s">
        <v>438</v>
      </c>
      <c r="B63" s="1" t="str">
        <f t="shared" si="0"/>
        <v>DEF</v>
      </c>
      <c r="C63" s="1" t="str">
        <f t="shared" si="1"/>
        <v>Default</v>
      </c>
      <c r="D63" s="912">
        <f t="shared" si="10"/>
        <v>1900</v>
      </c>
      <c r="E63" s="913">
        <f t="shared" si="11"/>
        <v>1</v>
      </c>
      <c r="F63" s="913">
        <f t="shared" si="12"/>
        <v>182</v>
      </c>
      <c r="G63" s="912" t="s">
        <v>1030</v>
      </c>
      <c r="H63" s="912" t="s">
        <v>1031</v>
      </c>
      <c r="I63" s="912" t="s">
        <v>384</v>
      </c>
      <c r="J63" s="914">
        <f t="shared" ca="1" si="14"/>
        <v>0</v>
      </c>
      <c r="K63" s="914">
        <f t="shared" ca="1" si="14"/>
        <v>0</v>
      </c>
      <c r="L63" s="914">
        <f t="shared" ca="1" si="14"/>
        <v>0</v>
      </c>
      <c r="M63" s="914">
        <f t="shared" ca="1" si="14"/>
        <v>0</v>
      </c>
      <c r="N63" s="1" t="str">
        <f t="shared" si="6"/>
        <v>ASRCMS202202</v>
      </c>
      <c r="O63" s="913">
        <f t="shared" si="7"/>
        <v>45230</v>
      </c>
      <c r="P63" s="1" t="str">
        <f t="shared" si="8"/>
        <v>Unaudited</v>
      </c>
    </row>
    <row r="64" spans="1:16" x14ac:dyDescent="0.25">
      <c r="A64" s="1" t="s">
        <v>438</v>
      </c>
      <c r="B64" s="1" t="str">
        <f t="shared" si="0"/>
        <v>DEF</v>
      </c>
      <c r="C64" s="1" t="str">
        <f t="shared" si="1"/>
        <v>Default</v>
      </c>
      <c r="D64" s="912">
        <f t="shared" si="10"/>
        <v>1900</v>
      </c>
      <c r="E64" s="913">
        <f t="shared" si="11"/>
        <v>1</v>
      </c>
      <c r="F64" s="913">
        <f t="shared" si="12"/>
        <v>274</v>
      </c>
      <c r="G64" s="912" t="s">
        <v>1030</v>
      </c>
      <c r="H64" s="912" t="s">
        <v>1031</v>
      </c>
      <c r="I64" s="912" t="s">
        <v>384</v>
      </c>
      <c r="J64" s="914">
        <f t="shared" ca="1" si="14"/>
        <v>0</v>
      </c>
      <c r="K64" s="914">
        <f t="shared" ca="1" si="14"/>
        <v>0</v>
      </c>
      <c r="L64" s="914">
        <f t="shared" ca="1" si="14"/>
        <v>0</v>
      </c>
      <c r="M64" s="914">
        <f t="shared" ca="1" si="14"/>
        <v>0</v>
      </c>
      <c r="N64" s="1" t="str">
        <f t="shared" si="6"/>
        <v>ASRCMS202202</v>
      </c>
      <c r="O64" s="913">
        <f t="shared" si="7"/>
        <v>45230</v>
      </c>
      <c r="P64" s="1" t="str">
        <f t="shared" si="8"/>
        <v>Unaudited</v>
      </c>
    </row>
    <row r="65" spans="1:16" x14ac:dyDescent="0.25">
      <c r="A65" s="1" t="s">
        <v>438</v>
      </c>
      <c r="B65" s="1" t="str">
        <f t="shared" si="0"/>
        <v>DEF</v>
      </c>
      <c r="C65" s="1" t="str">
        <f t="shared" si="1"/>
        <v>Default</v>
      </c>
      <c r="D65" s="912">
        <f t="shared" si="10"/>
        <v>1900</v>
      </c>
      <c r="E65" s="913">
        <f t="shared" si="11"/>
        <v>1</v>
      </c>
      <c r="F65" s="913">
        <f t="shared" si="12"/>
        <v>366</v>
      </c>
      <c r="G65" s="912" t="s">
        <v>1030</v>
      </c>
      <c r="H65" s="912" t="s">
        <v>1031</v>
      </c>
      <c r="I65" s="912" t="s">
        <v>384</v>
      </c>
      <c r="J65" s="914">
        <f t="shared" ca="1" si="14"/>
        <v>0</v>
      </c>
      <c r="K65" s="914">
        <f t="shared" ca="1" si="14"/>
        <v>0</v>
      </c>
      <c r="L65" s="914">
        <f t="shared" ca="1" si="14"/>
        <v>0</v>
      </c>
      <c r="M65" s="914">
        <f t="shared" ca="1" si="14"/>
        <v>0</v>
      </c>
      <c r="N65" s="1" t="str">
        <f t="shared" si="6"/>
        <v>ASRCMS202202</v>
      </c>
      <c r="O65" s="913">
        <f t="shared" si="7"/>
        <v>45230</v>
      </c>
      <c r="P65" s="1" t="str">
        <f t="shared" si="8"/>
        <v>Unaudited</v>
      </c>
    </row>
    <row r="66" spans="1:16" x14ac:dyDescent="0.25">
      <c r="A66" s="1" t="s">
        <v>438</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1030</v>
      </c>
      <c r="H66" s="912" t="s">
        <v>1032</v>
      </c>
      <c r="I66" s="912" t="s">
        <v>384</v>
      </c>
      <c r="J66" s="914">
        <f t="shared" ca="1" si="14"/>
        <v>0</v>
      </c>
      <c r="K66" s="914">
        <f t="shared" ca="1" si="14"/>
        <v>0</v>
      </c>
      <c r="L66" s="914">
        <f t="shared" ca="1" si="14"/>
        <v>0</v>
      </c>
      <c r="M66" s="914">
        <f t="shared" ca="1" si="14"/>
        <v>0</v>
      </c>
      <c r="N66" s="1" t="str">
        <f t="shared" ref="N66:N129" si="20">file_name</f>
        <v>ASRCMS202202</v>
      </c>
      <c r="O66" s="913">
        <f t="shared" ref="O66:O129" si="21">file_date</f>
        <v>45230</v>
      </c>
      <c r="P66" s="1" t="str">
        <f t="shared" ref="P66:P129" si="22">status</f>
        <v>Unaudited</v>
      </c>
    </row>
    <row r="67" spans="1:16" x14ac:dyDescent="0.25">
      <c r="A67" s="1" t="s">
        <v>438</v>
      </c>
      <c r="B67" s="1" t="str">
        <f t="shared" si="15"/>
        <v>DEF</v>
      </c>
      <c r="C67" s="1" t="str">
        <f t="shared" si="16"/>
        <v>Default</v>
      </c>
      <c r="D67" s="912">
        <f t="shared" si="17"/>
        <v>1900</v>
      </c>
      <c r="E67" s="913">
        <f t="shared" si="18"/>
        <v>1</v>
      </c>
      <c r="F67" s="913">
        <f t="shared" si="19"/>
        <v>91</v>
      </c>
      <c r="G67" s="912" t="s">
        <v>1033</v>
      </c>
      <c r="H67" s="912" t="s">
        <v>1031</v>
      </c>
      <c r="I67" s="912" t="s">
        <v>384</v>
      </c>
      <c r="J67" s="914">
        <f t="shared" ca="1" si="14"/>
        <v>0</v>
      </c>
      <c r="K67" s="914">
        <f t="shared" ca="1" si="14"/>
        <v>0</v>
      </c>
      <c r="L67" s="914">
        <f t="shared" ca="1" si="14"/>
        <v>0</v>
      </c>
      <c r="M67" s="914">
        <f t="shared" ca="1" si="14"/>
        <v>0</v>
      </c>
      <c r="N67" s="1" t="str">
        <f t="shared" si="20"/>
        <v>ASRCMS202202</v>
      </c>
      <c r="O67" s="913">
        <f t="shared" si="21"/>
        <v>45230</v>
      </c>
      <c r="P67" s="1" t="str">
        <f t="shared" si="22"/>
        <v>Unaudited</v>
      </c>
    </row>
    <row r="68" spans="1:16" x14ac:dyDescent="0.25">
      <c r="A68" s="1" t="s">
        <v>438</v>
      </c>
      <c r="B68" s="1" t="str">
        <f t="shared" si="15"/>
        <v>DEF</v>
      </c>
      <c r="C68" s="1" t="str">
        <f t="shared" si="16"/>
        <v>Default</v>
      </c>
      <c r="D68" s="912">
        <f t="shared" si="17"/>
        <v>1900</v>
      </c>
      <c r="E68" s="913">
        <f t="shared" si="18"/>
        <v>1</v>
      </c>
      <c r="F68" s="913">
        <f t="shared" si="19"/>
        <v>182</v>
      </c>
      <c r="G68" s="912" t="s">
        <v>1033</v>
      </c>
      <c r="H68" s="912" t="s">
        <v>1031</v>
      </c>
      <c r="I68" s="912" t="s">
        <v>384</v>
      </c>
      <c r="J68" s="914">
        <f t="shared" ca="1" si="14"/>
        <v>0</v>
      </c>
      <c r="K68" s="914">
        <f t="shared" ca="1" si="14"/>
        <v>0</v>
      </c>
      <c r="L68" s="914">
        <f t="shared" ca="1" si="14"/>
        <v>0</v>
      </c>
      <c r="M68" s="914">
        <f t="shared" ca="1" si="14"/>
        <v>0</v>
      </c>
      <c r="N68" s="1" t="str">
        <f t="shared" si="20"/>
        <v>ASRCMS202202</v>
      </c>
      <c r="O68" s="913">
        <f t="shared" si="21"/>
        <v>45230</v>
      </c>
      <c r="P68" s="1" t="str">
        <f t="shared" si="22"/>
        <v>Unaudited</v>
      </c>
    </row>
    <row r="69" spans="1:16" x14ac:dyDescent="0.25">
      <c r="A69" s="1" t="s">
        <v>438</v>
      </c>
      <c r="B69" s="1" t="str">
        <f t="shared" si="15"/>
        <v>DEF</v>
      </c>
      <c r="C69" s="1" t="str">
        <f t="shared" si="16"/>
        <v>Default</v>
      </c>
      <c r="D69" s="912">
        <f t="shared" si="17"/>
        <v>1900</v>
      </c>
      <c r="E69" s="913">
        <f t="shared" si="18"/>
        <v>1</v>
      </c>
      <c r="F69" s="913">
        <f t="shared" si="19"/>
        <v>274</v>
      </c>
      <c r="G69" s="912" t="s">
        <v>1033</v>
      </c>
      <c r="H69" s="912" t="s">
        <v>1031</v>
      </c>
      <c r="I69" s="912" t="s">
        <v>384</v>
      </c>
      <c r="J69" s="914">
        <f t="shared" ca="1" si="14"/>
        <v>0</v>
      </c>
      <c r="K69" s="914">
        <f t="shared" ca="1" si="14"/>
        <v>0</v>
      </c>
      <c r="L69" s="914">
        <f t="shared" ca="1" si="14"/>
        <v>0</v>
      </c>
      <c r="M69" s="914">
        <f t="shared" ca="1" si="14"/>
        <v>0</v>
      </c>
      <c r="N69" s="1" t="str">
        <f t="shared" si="20"/>
        <v>ASRCMS202202</v>
      </c>
      <c r="O69" s="913">
        <f t="shared" si="21"/>
        <v>45230</v>
      </c>
      <c r="P69" s="1" t="str">
        <f t="shared" si="22"/>
        <v>Unaudited</v>
      </c>
    </row>
    <row r="70" spans="1:16" x14ac:dyDescent="0.25">
      <c r="A70" s="1" t="s">
        <v>438</v>
      </c>
      <c r="B70" s="1" t="str">
        <f t="shared" si="15"/>
        <v>DEF</v>
      </c>
      <c r="C70" s="1" t="str">
        <f t="shared" si="16"/>
        <v>Default</v>
      </c>
      <c r="D70" s="912">
        <f t="shared" si="17"/>
        <v>1900</v>
      </c>
      <c r="E70" s="913">
        <f t="shared" si="18"/>
        <v>1</v>
      </c>
      <c r="F70" s="913">
        <f t="shared" si="19"/>
        <v>366</v>
      </c>
      <c r="G70" s="912" t="s">
        <v>1033</v>
      </c>
      <c r="H70" s="912" t="s">
        <v>1031</v>
      </c>
      <c r="I70" s="912" t="s">
        <v>384</v>
      </c>
      <c r="J70" s="914">
        <f t="shared" ca="1" si="14"/>
        <v>0</v>
      </c>
      <c r="K70" s="914">
        <f t="shared" ca="1" si="14"/>
        <v>0</v>
      </c>
      <c r="L70" s="914">
        <f t="shared" ca="1" si="14"/>
        <v>0</v>
      </c>
      <c r="M70" s="914">
        <f t="shared" ca="1" si="14"/>
        <v>0</v>
      </c>
      <c r="N70" s="1" t="str">
        <f t="shared" si="20"/>
        <v>ASRCMS202202</v>
      </c>
      <c r="O70" s="913">
        <f t="shared" si="21"/>
        <v>45230</v>
      </c>
      <c r="P70" s="1" t="str">
        <f t="shared" si="22"/>
        <v>Unaudited</v>
      </c>
    </row>
    <row r="71" spans="1:16" x14ac:dyDescent="0.25">
      <c r="A71" s="1" t="s">
        <v>438</v>
      </c>
      <c r="B71" s="1" t="str">
        <f t="shared" si="15"/>
        <v>DEF</v>
      </c>
      <c r="C71" s="1" t="str">
        <f t="shared" si="16"/>
        <v>Default</v>
      </c>
      <c r="D71" s="912">
        <f t="shared" si="17"/>
        <v>1900</v>
      </c>
      <c r="E71" s="913">
        <f t="shared" si="18"/>
        <v>1</v>
      </c>
      <c r="F71" s="913">
        <f t="shared" si="19"/>
        <v>1</v>
      </c>
      <c r="G71" s="912" t="s">
        <v>1033</v>
      </c>
      <c r="H71" s="912" t="s">
        <v>1032</v>
      </c>
      <c r="I71" s="912" t="s">
        <v>384</v>
      </c>
      <c r="J71" s="914">
        <f t="shared" ca="1" si="14"/>
        <v>0</v>
      </c>
      <c r="K71" s="914">
        <f t="shared" ca="1" si="14"/>
        <v>0</v>
      </c>
      <c r="L71" s="914">
        <f t="shared" ca="1" si="14"/>
        <v>0</v>
      </c>
      <c r="M71" s="914">
        <f t="shared" ca="1" si="14"/>
        <v>0</v>
      </c>
      <c r="N71" s="1" t="str">
        <f t="shared" si="20"/>
        <v>ASRCMS202202</v>
      </c>
      <c r="O71" s="913">
        <f t="shared" si="21"/>
        <v>45230</v>
      </c>
      <c r="P71" s="1" t="str">
        <f t="shared" si="22"/>
        <v>Unaudited</v>
      </c>
    </row>
    <row r="72" spans="1:16" x14ac:dyDescent="0.25">
      <c r="A72" s="1" t="s">
        <v>438</v>
      </c>
      <c r="B72" s="1" t="str">
        <f t="shared" si="15"/>
        <v>DEF</v>
      </c>
      <c r="C72" s="1" t="str">
        <f t="shared" si="16"/>
        <v>Default</v>
      </c>
      <c r="D72" s="912">
        <f t="shared" si="17"/>
        <v>1900</v>
      </c>
      <c r="E72" s="913">
        <f t="shared" si="18"/>
        <v>1</v>
      </c>
      <c r="F72" s="913">
        <f t="shared" si="19"/>
        <v>91</v>
      </c>
      <c r="G72" s="912" t="s">
        <v>1034</v>
      </c>
      <c r="H72" s="912" t="s">
        <v>1031</v>
      </c>
      <c r="I72" s="912" t="s">
        <v>384</v>
      </c>
      <c r="J72" s="914">
        <f t="shared" ca="1" si="14"/>
        <v>0</v>
      </c>
      <c r="K72" s="914">
        <f t="shared" ca="1" si="14"/>
        <v>0</v>
      </c>
      <c r="L72" s="914">
        <f t="shared" ca="1" si="14"/>
        <v>0</v>
      </c>
      <c r="M72" s="914">
        <f t="shared" ca="1" si="14"/>
        <v>0</v>
      </c>
      <c r="N72" s="1" t="str">
        <f t="shared" si="20"/>
        <v>ASRCMS202202</v>
      </c>
      <c r="O72" s="913">
        <f t="shared" si="21"/>
        <v>45230</v>
      </c>
      <c r="P72" s="1" t="str">
        <f t="shared" si="22"/>
        <v>Unaudited</v>
      </c>
    </row>
    <row r="73" spans="1:16" x14ac:dyDescent="0.25">
      <c r="A73" s="1" t="s">
        <v>438</v>
      </c>
      <c r="B73" s="1" t="str">
        <f t="shared" si="15"/>
        <v>DEF</v>
      </c>
      <c r="C73" s="1" t="str">
        <f t="shared" si="16"/>
        <v>Default</v>
      </c>
      <c r="D73" s="912">
        <f t="shared" si="17"/>
        <v>1900</v>
      </c>
      <c r="E73" s="913">
        <f t="shared" si="18"/>
        <v>1</v>
      </c>
      <c r="F73" s="913">
        <f t="shared" si="19"/>
        <v>182</v>
      </c>
      <c r="G73" s="912" t="s">
        <v>1034</v>
      </c>
      <c r="H73" s="912" t="s">
        <v>1031</v>
      </c>
      <c r="I73" s="912" t="s">
        <v>384</v>
      </c>
      <c r="J73" s="914">
        <f t="shared" ca="1" si="14"/>
        <v>0</v>
      </c>
      <c r="K73" s="914">
        <f t="shared" ca="1" si="14"/>
        <v>0</v>
      </c>
      <c r="L73" s="914">
        <f t="shared" ca="1" si="14"/>
        <v>0</v>
      </c>
      <c r="M73" s="914">
        <f t="shared" ca="1" si="14"/>
        <v>0</v>
      </c>
      <c r="N73" s="1" t="str">
        <f t="shared" si="20"/>
        <v>ASRCMS202202</v>
      </c>
      <c r="O73" s="913">
        <f t="shared" si="21"/>
        <v>45230</v>
      </c>
      <c r="P73" s="1" t="str">
        <f t="shared" si="22"/>
        <v>Unaudited</v>
      </c>
    </row>
    <row r="74" spans="1:16" x14ac:dyDescent="0.25">
      <c r="A74" s="1" t="s">
        <v>438</v>
      </c>
      <c r="B74" s="1" t="str">
        <f t="shared" si="15"/>
        <v>DEF</v>
      </c>
      <c r="C74" s="1" t="str">
        <f t="shared" si="16"/>
        <v>Default</v>
      </c>
      <c r="D74" s="912">
        <f t="shared" si="17"/>
        <v>1900</v>
      </c>
      <c r="E74" s="913">
        <f t="shared" si="18"/>
        <v>1</v>
      </c>
      <c r="F74" s="913">
        <f t="shared" si="19"/>
        <v>274</v>
      </c>
      <c r="G74" s="912" t="s">
        <v>1034</v>
      </c>
      <c r="H74" s="912" t="s">
        <v>1031</v>
      </c>
      <c r="I74" s="912" t="s">
        <v>384</v>
      </c>
      <c r="J74" s="914">
        <f t="shared" ca="1" si="14"/>
        <v>0</v>
      </c>
      <c r="K74" s="914">
        <f t="shared" ca="1" si="14"/>
        <v>0</v>
      </c>
      <c r="L74" s="914">
        <f t="shared" ca="1" si="14"/>
        <v>0</v>
      </c>
      <c r="M74" s="914">
        <f t="shared" ca="1" si="14"/>
        <v>0</v>
      </c>
      <c r="N74" s="1" t="str">
        <f t="shared" si="20"/>
        <v>ASRCMS202202</v>
      </c>
      <c r="O74" s="913">
        <f t="shared" si="21"/>
        <v>45230</v>
      </c>
      <c r="P74" s="1" t="str">
        <f t="shared" si="22"/>
        <v>Unaudited</v>
      </c>
    </row>
    <row r="75" spans="1:16" x14ac:dyDescent="0.25">
      <c r="A75" s="1" t="s">
        <v>438</v>
      </c>
      <c r="B75" s="1" t="str">
        <f t="shared" si="15"/>
        <v>DEF</v>
      </c>
      <c r="C75" s="1" t="str">
        <f t="shared" si="16"/>
        <v>Default</v>
      </c>
      <c r="D75" s="912">
        <f t="shared" si="17"/>
        <v>1900</v>
      </c>
      <c r="E75" s="913">
        <f t="shared" si="18"/>
        <v>1</v>
      </c>
      <c r="F75" s="913">
        <f t="shared" si="19"/>
        <v>366</v>
      </c>
      <c r="G75" s="912" t="s">
        <v>1034</v>
      </c>
      <c r="H75" s="912" t="s">
        <v>1031</v>
      </c>
      <c r="I75" s="912" t="s">
        <v>384</v>
      </c>
      <c r="J75" s="914">
        <f t="shared" ca="1" si="14"/>
        <v>0</v>
      </c>
      <c r="K75" s="914">
        <f t="shared" ca="1" si="14"/>
        <v>0</v>
      </c>
      <c r="L75" s="914">
        <f t="shared" ca="1" si="14"/>
        <v>0</v>
      </c>
      <c r="M75" s="914">
        <f t="shared" ca="1" si="14"/>
        <v>0</v>
      </c>
      <c r="N75" s="1" t="str">
        <f t="shared" si="20"/>
        <v>ASRCMS202202</v>
      </c>
      <c r="O75" s="913">
        <f t="shared" si="21"/>
        <v>45230</v>
      </c>
      <c r="P75" s="1" t="str">
        <f t="shared" si="22"/>
        <v>Unaudited</v>
      </c>
    </row>
    <row r="76" spans="1:16" x14ac:dyDescent="0.25">
      <c r="A76" s="1" t="s">
        <v>438</v>
      </c>
      <c r="B76" s="1" t="str">
        <f t="shared" si="15"/>
        <v>DEF</v>
      </c>
      <c r="C76" s="1" t="str">
        <f t="shared" si="16"/>
        <v>Default</v>
      </c>
      <c r="D76" s="912">
        <f t="shared" si="17"/>
        <v>1900</v>
      </c>
      <c r="E76" s="913">
        <f t="shared" si="18"/>
        <v>1</v>
      </c>
      <c r="F76" s="913">
        <f t="shared" si="19"/>
        <v>1</v>
      </c>
      <c r="G76" s="912" t="s">
        <v>1034</v>
      </c>
      <c r="H76" s="912" t="s">
        <v>1032</v>
      </c>
      <c r="I76" s="912" t="s">
        <v>384</v>
      </c>
      <c r="J76" s="914">
        <f t="shared" ca="1" si="14"/>
        <v>0</v>
      </c>
      <c r="K76" s="914">
        <f t="shared" ca="1" si="14"/>
        <v>0</v>
      </c>
      <c r="L76" s="914">
        <f t="shared" ca="1" si="14"/>
        <v>0</v>
      </c>
      <c r="M76" s="914">
        <f t="shared" ca="1" si="14"/>
        <v>0</v>
      </c>
      <c r="N76" s="1" t="str">
        <f t="shared" si="20"/>
        <v>ASRCMS202202</v>
      </c>
      <c r="O76" s="913">
        <f t="shared" si="21"/>
        <v>45230</v>
      </c>
      <c r="P76" s="1" t="str">
        <f t="shared" si="22"/>
        <v>Unaudited</v>
      </c>
    </row>
    <row r="77" spans="1:16" x14ac:dyDescent="0.25">
      <c r="A77" s="1" t="s">
        <v>438</v>
      </c>
      <c r="B77" s="1" t="str">
        <f t="shared" si="15"/>
        <v>DEF</v>
      </c>
      <c r="C77" s="1" t="str">
        <f t="shared" si="16"/>
        <v>Default</v>
      </c>
      <c r="D77" s="912">
        <f t="shared" si="17"/>
        <v>1900</v>
      </c>
      <c r="E77" s="913">
        <f t="shared" si="18"/>
        <v>1</v>
      </c>
      <c r="F77" s="913">
        <f t="shared" si="19"/>
        <v>91</v>
      </c>
      <c r="G77" s="912" t="s">
        <v>1030</v>
      </c>
      <c r="H77" s="912" t="s">
        <v>1031</v>
      </c>
      <c r="I77" s="912" t="s">
        <v>385</v>
      </c>
      <c r="J77" s="914">
        <f t="shared" ca="1" si="14"/>
        <v>0</v>
      </c>
      <c r="K77" s="914">
        <f t="shared" ca="1" si="14"/>
        <v>0</v>
      </c>
      <c r="L77" s="914">
        <f t="shared" ca="1" si="14"/>
        <v>0</v>
      </c>
      <c r="M77" s="914">
        <f t="shared" ca="1" si="14"/>
        <v>0</v>
      </c>
      <c r="N77" s="1" t="str">
        <f t="shared" si="20"/>
        <v>ASRCMS202202</v>
      </c>
      <c r="O77" s="913">
        <f t="shared" si="21"/>
        <v>45230</v>
      </c>
      <c r="P77" s="1" t="str">
        <f t="shared" si="22"/>
        <v>Unaudited</v>
      </c>
    </row>
    <row r="78" spans="1:16" x14ac:dyDescent="0.25">
      <c r="A78" s="1" t="s">
        <v>438</v>
      </c>
      <c r="B78" s="1" t="str">
        <f t="shared" si="15"/>
        <v>DEF</v>
      </c>
      <c r="C78" s="1" t="str">
        <f t="shared" si="16"/>
        <v>Default</v>
      </c>
      <c r="D78" s="912">
        <f t="shared" si="17"/>
        <v>1900</v>
      </c>
      <c r="E78" s="913">
        <f t="shared" si="18"/>
        <v>1</v>
      </c>
      <c r="F78" s="913">
        <f t="shared" si="19"/>
        <v>182</v>
      </c>
      <c r="G78" s="912" t="s">
        <v>1030</v>
      </c>
      <c r="H78" s="912" t="s">
        <v>1031</v>
      </c>
      <c r="I78" s="912" t="s">
        <v>385</v>
      </c>
      <c r="J78" s="914">
        <f t="shared" ca="1" si="14"/>
        <v>0</v>
      </c>
      <c r="K78" s="914">
        <f t="shared" ca="1" si="14"/>
        <v>0</v>
      </c>
      <c r="L78" s="914">
        <f t="shared" ca="1" si="14"/>
        <v>0</v>
      </c>
      <c r="M78" s="914">
        <f t="shared" ca="1" si="14"/>
        <v>0</v>
      </c>
      <c r="N78" s="1" t="str">
        <f t="shared" si="20"/>
        <v>ASRCMS202202</v>
      </c>
      <c r="O78" s="913">
        <f t="shared" si="21"/>
        <v>45230</v>
      </c>
      <c r="P78" s="1" t="str">
        <f t="shared" si="22"/>
        <v>Unaudited</v>
      </c>
    </row>
    <row r="79" spans="1:16" x14ac:dyDescent="0.25">
      <c r="A79" s="1" t="s">
        <v>438</v>
      </c>
      <c r="B79" s="1" t="str">
        <f t="shared" si="15"/>
        <v>DEF</v>
      </c>
      <c r="C79" s="1" t="str">
        <f t="shared" si="16"/>
        <v>Default</v>
      </c>
      <c r="D79" s="912">
        <f t="shared" si="17"/>
        <v>1900</v>
      </c>
      <c r="E79" s="913">
        <f t="shared" si="18"/>
        <v>1</v>
      </c>
      <c r="F79" s="913">
        <f t="shared" si="19"/>
        <v>274</v>
      </c>
      <c r="G79" s="912" t="s">
        <v>1030</v>
      </c>
      <c r="H79" s="912" t="s">
        <v>1031</v>
      </c>
      <c r="I79" s="912" t="s">
        <v>385</v>
      </c>
      <c r="J79" s="914">
        <f t="shared" ca="1" si="14"/>
        <v>0</v>
      </c>
      <c r="K79" s="914">
        <f t="shared" ca="1" si="14"/>
        <v>0</v>
      </c>
      <c r="L79" s="914">
        <f t="shared" ca="1" si="14"/>
        <v>0</v>
      </c>
      <c r="M79" s="914">
        <f t="shared" ca="1" si="14"/>
        <v>0</v>
      </c>
      <c r="N79" s="1" t="str">
        <f t="shared" si="20"/>
        <v>ASRCMS202202</v>
      </c>
      <c r="O79" s="913">
        <f t="shared" si="21"/>
        <v>45230</v>
      </c>
      <c r="P79" s="1" t="str">
        <f t="shared" si="22"/>
        <v>Unaudited</v>
      </c>
    </row>
    <row r="80" spans="1:16" x14ac:dyDescent="0.25">
      <c r="A80" s="1" t="s">
        <v>438</v>
      </c>
      <c r="B80" s="1" t="str">
        <f t="shared" si="15"/>
        <v>DEF</v>
      </c>
      <c r="C80" s="1" t="str">
        <f t="shared" si="16"/>
        <v>Default</v>
      </c>
      <c r="D80" s="912">
        <f t="shared" si="17"/>
        <v>1900</v>
      </c>
      <c r="E80" s="913">
        <f t="shared" si="18"/>
        <v>1</v>
      </c>
      <c r="F80" s="913">
        <f t="shared" si="19"/>
        <v>366</v>
      </c>
      <c r="G80" s="912" t="s">
        <v>1030</v>
      </c>
      <c r="H80" s="912" t="s">
        <v>1031</v>
      </c>
      <c r="I80" s="912" t="s">
        <v>385</v>
      </c>
      <c r="J80" s="914">
        <f t="shared" ca="1" si="14"/>
        <v>0</v>
      </c>
      <c r="K80" s="914">
        <f t="shared" ca="1" si="14"/>
        <v>0</v>
      </c>
      <c r="L80" s="914">
        <f t="shared" ca="1" si="14"/>
        <v>0</v>
      </c>
      <c r="M80" s="914">
        <f t="shared" ca="1" si="14"/>
        <v>0</v>
      </c>
      <c r="N80" s="1" t="str">
        <f t="shared" si="20"/>
        <v>ASRCMS202202</v>
      </c>
      <c r="O80" s="913">
        <f t="shared" si="21"/>
        <v>45230</v>
      </c>
      <c r="P80" s="1" t="str">
        <f t="shared" si="22"/>
        <v>Unaudited</v>
      </c>
    </row>
    <row r="81" spans="1:16" x14ac:dyDescent="0.25">
      <c r="A81" s="1" t="s">
        <v>438</v>
      </c>
      <c r="B81" s="1" t="str">
        <f t="shared" si="15"/>
        <v>DEF</v>
      </c>
      <c r="C81" s="1" t="str">
        <f t="shared" si="16"/>
        <v>Default</v>
      </c>
      <c r="D81" s="912">
        <f t="shared" si="17"/>
        <v>1900</v>
      </c>
      <c r="E81" s="913">
        <f t="shared" si="18"/>
        <v>1</v>
      </c>
      <c r="F81" s="913">
        <f t="shared" si="19"/>
        <v>1</v>
      </c>
      <c r="G81" s="912" t="s">
        <v>1030</v>
      </c>
      <c r="H81" s="912" t="s">
        <v>1032</v>
      </c>
      <c r="I81" s="912" t="s">
        <v>385</v>
      </c>
      <c r="J81" s="914">
        <f t="shared" ca="1" si="14"/>
        <v>0</v>
      </c>
      <c r="K81" s="914">
        <f t="shared" ca="1" si="14"/>
        <v>0</v>
      </c>
      <c r="L81" s="914">
        <f t="shared" ca="1" si="14"/>
        <v>0</v>
      </c>
      <c r="M81" s="914">
        <f t="shared" ca="1" si="14"/>
        <v>0</v>
      </c>
      <c r="N81" s="1" t="str">
        <f t="shared" si="20"/>
        <v>ASRCMS202202</v>
      </c>
      <c r="O81" s="913">
        <f t="shared" si="21"/>
        <v>45230</v>
      </c>
      <c r="P81" s="1" t="str">
        <f t="shared" si="22"/>
        <v>Unaudited</v>
      </c>
    </row>
    <row r="82" spans="1:16" x14ac:dyDescent="0.25">
      <c r="A82" s="1" t="s">
        <v>438</v>
      </c>
      <c r="B82" s="1" t="str">
        <f t="shared" si="15"/>
        <v>DEF</v>
      </c>
      <c r="C82" s="1" t="str">
        <f t="shared" si="16"/>
        <v>Default</v>
      </c>
      <c r="D82" s="912">
        <f t="shared" si="17"/>
        <v>1900</v>
      </c>
      <c r="E82" s="913">
        <f t="shared" si="18"/>
        <v>1</v>
      </c>
      <c r="F82" s="913">
        <f t="shared" si="19"/>
        <v>91</v>
      </c>
      <c r="G82" s="912" t="s">
        <v>1033</v>
      </c>
      <c r="H82" s="912" t="s">
        <v>1031</v>
      </c>
      <c r="I82" s="912" t="s">
        <v>385</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ASRCMS202202</v>
      </c>
      <c r="O82" s="913">
        <f t="shared" si="21"/>
        <v>45230</v>
      </c>
      <c r="P82" s="1" t="str">
        <f t="shared" si="22"/>
        <v>Unaudited</v>
      </c>
    </row>
    <row r="83" spans="1:16" x14ac:dyDescent="0.25">
      <c r="A83" s="1" t="s">
        <v>438</v>
      </c>
      <c r="B83" s="1" t="str">
        <f t="shared" si="15"/>
        <v>DEF</v>
      </c>
      <c r="C83" s="1" t="str">
        <f t="shared" si="16"/>
        <v>Default</v>
      </c>
      <c r="D83" s="912">
        <f t="shared" si="17"/>
        <v>1900</v>
      </c>
      <c r="E83" s="913">
        <f t="shared" si="18"/>
        <v>1</v>
      </c>
      <c r="F83" s="913">
        <f t="shared" si="19"/>
        <v>182</v>
      </c>
      <c r="G83" s="912" t="s">
        <v>1033</v>
      </c>
      <c r="H83" s="912" t="s">
        <v>1031</v>
      </c>
      <c r="I83" s="912" t="s">
        <v>385</v>
      </c>
      <c r="J83" s="914">
        <f t="shared" ca="1" si="23"/>
        <v>0</v>
      </c>
      <c r="K83" s="914">
        <f t="shared" ca="1" si="23"/>
        <v>0</v>
      </c>
      <c r="L83" s="914">
        <f t="shared" ca="1" si="23"/>
        <v>0</v>
      </c>
      <c r="M83" s="914">
        <f t="shared" ca="1" si="23"/>
        <v>0</v>
      </c>
      <c r="N83" s="1" t="str">
        <f t="shared" si="20"/>
        <v>ASRCMS202202</v>
      </c>
      <c r="O83" s="913">
        <f t="shared" si="21"/>
        <v>45230</v>
      </c>
      <c r="P83" s="1" t="str">
        <f t="shared" si="22"/>
        <v>Unaudited</v>
      </c>
    </row>
    <row r="84" spans="1:16" x14ac:dyDescent="0.25">
      <c r="A84" s="1" t="s">
        <v>438</v>
      </c>
      <c r="B84" s="1" t="str">
        <f t="shared" si="15"/>
        <v>DEF</v>
      </c>
      <c r="C84" s="1" t="str">
        <f t="shared" si="16"/>
        <v>Default</v>
      </c>
      <c r="D84" s="912">
        <f t="shared" si="17"/>
        <v>1900</v>
      </c>
      <c r="E84" s="913">
        <f t="shared" si="18"/>
        <v>1</v>
      </c>
      <c r="F84" s="913">
        <f t="shared" si="19"/>
        <v>274</v>
      </c>
      <c r="G84" s="912" t="s">
        <v>1033</v>
      </c>
      <c r="H84" s="912" t="s">
        <v>1031</v>
      </c>
      <c r="I84" s="912" t="s">
        <v>385</v>
      </c>
      <c r="J84" s="914">
        <f t="shared" ca="1" si="23"/>
        <v>0</v>
      </c>
      <c r="K84" s="914">
        <f t="shared" ca="1" si="23"/>
        <v>0</v>
      </c>
      <c r="L84" s="914">
        <f t="shared" ca="1" si="23"/>
        <v>0</v>
      </c>
      <c r="M84" s="914">
        <f t="shared" ca="1" si="23"/>
        <v>0</v>
      </c>
      <c r="N84" s="1" t="str">
        <f t="shared" si="20"/>
        <v>ASRCMS202202</v>
      </c>
      <c r="O84" s="913">
        <f t="shared" si="21"/>
        <v>45230</v>
      </c>
      <c r="P84" s="1" t="str">
        <f t="shared" si="22"/>
        <v>Unaudited</v>
      </c>
    </row>
    <row r="85" spans="1:16" x14ac:dyDescent="0.25">
      <c r="A85" s="1" t="s">
        <v>438</v>
      </c>
      <c r="B85" s="1" t="str">
        <f t="shared" si="15"/>
        <v>DEF</v>
      </c>
      <c r="C85" s="1" t="str">
        <f t="shared" si="16"/>
        <v>Default</v>
      </c>
      <c r="D85" s="912">
        <f t="shared" si="17"/>
        <v>1900</v>
      </c>
      <c r="E85" s="913">
        <f t="shared" si="18"/>
        <v>1</v>
      </c>
      <c r="F85" s="913">
        <f t="shared" si="19"/>
        <v>366</v>
      </c>
      <c r="G85" s="912" t="s">
        <v>1033</v>
      </c>
      <c r="H85" s="912" t="s">
        <v>1031</v>
      </c>
      <c r="I85" s="912" t="s">
        <v>385</v>
      </c>
      <c r="J85" s="914">
        <f t="shared" ca="1" si="23"/>
        <v>0</v>
      </c>
      <c r="K85" s="914">
        <f t="shared" ca="1" si="23"/>
        <v>0</v>
      </c>
      <c r="L85" s="914">
        <f t="shared" ca="1" si="23"/>
        <v>0</v>
      </c>
      <c r="M85" s="914">
        <f t="shared" ca="1" si="23"/>
        <v>0</v>
      </c>
      <c r="N85" s="1" t="str">
        <f t="shared" si="20"/>
        <v>ASRCMS202202</v>
      </c>
      <c r="O85" s="913">
        <f t="shared" si="21"/>
        <v>45230</v>
      </c>
      <c r="P85" s="1" t="str">
        <f t="shared" si="22"/>
        <v>Unaudited</v>
      </c>
    </row>
    <row r="86" spans="1:16" x14ac:dyDescent="0.25">
      <c r="A86" s="1" t="s">
        <v>438</v>
      </c>
      <c r="B86" s="1" t="str">
        <f t="shared" si="15"/>
        <v>DEF</v>
      </c>
      <c r="C86" s="1" t="str">
        <f t="shared" si="16"/>
        <v>Default</v>
      </c>
      <c r="D86" s="912">
        <f t="shared" si="17"/>
        <v>1900</v>
      </c>
      <c r="E86" s="913">
        <f t="shared" si="18"/>
        <v>1</v>
      </c>
      <c r="F86" s="913">
        <f t="shared" si="19"/>
        <v>1</v>
      </c>
      <c r="G86" s="912" t="s">
        <v>1033</v>
      </c>
      <c r="H86" s="912" t="s">
        <v>1032</v>
      </c>
      <c r="I86" s="912" t="s">
        <v>385</v>
      </c>
      <c r="J86" s="914">
        <f t="shared" ca="1" si="23"/>
        <v>0</v>
      </c>
      <c r="K86" s="914">
        <f t="shared" ca="1" si="23"/>
        <v>0</v>
      </c>
      <c r="L86" s="914">
        <f t="shared" ca="1" si="23"/>
        <v>0</v>
      </c>
      <c r="M86" s="914">
        <f t="shared" ca="1" si="23"/>
        <v>0</v>
      </c>
      <c r="N86" s="1" t="str">
        <f t="shared" si="20"/>
        <v>ASRCMS202202</v>
      </c>
      <c r="O86" s="913">
        <f t="shared" si="21"/>
        <v>45230</v>
      </c>
      <c r="P86" s="1" t="str">
        <f t="shared" si="22"/>
        <v>Unaudited</v>
      </c>
    </row>
    <row r="87" spans="1:16" x14ac:dyDescent="0.25">
      <c r="A87" s="1" t="s">
        <v>438</v>
      </c>
      <c r="B87" s="1" t="str">
        <f t="shared" si="15"/>
        <v>DEF</v>
      </c>
      <c r="C87" s="1" t="str">
        <f t="shared" si="16"/>
        <v>Default</v>
      </c>
      <c r="D87" s="912">
        <f t="shared" si="17"/>
        <v>1900</v>
      </c>
      <c r="E87" s="913">
        <f t="shared" si="18"/>
        <v>1</v>
      </c>
      <c r="F87" s="913">
        <f t="shared" si="19"/>
        <v>91</v>
      </c>
      <c r="G87" s="912" t="s">
        <v>1034</v>
      </c>
      <c r="H87" s="912" t="s">
        <v>1031</v>
      </c>
      <c r="I87" s="912" t="s">
        <v>385</v>
      </c>
      <c r="J87" s="914">
        <f t="shared" ca="1" si="23"/>
        <v>0</v>
      </c>
      <c r="K87" s="914">
        <f t="shared" ca="1" si="23"/>
        <v>0</v>
      </c>
      <c r="L87" s="914">
        <f t="shared" ca="1" si="23"/>
        <v>0</v>
      </c>
      <c r="M87" s="914">
        <f t="shared" ca="1" si="23"/>
        <v>0</v>
      </c>
      <c r="N87" s="1" t="str">
        <f t="shared" si="20"/>
        <v>ASRCMS202202</v>
      </c>
      <c r="O87" s="913">
        <f t="shared" si="21"/>
        <v>45230</v>
      </c>
      <c r="P87" s="1" t="str">
        <f t="shared" si="22"/>
        <v>Unaudited</v>
      </c>
    </row>
    <row r="88" spans="1:16" x14ac:dyDescent="0.25">
      <c r="A88" s="1" t="s">
        <v>438</v>
      </c>
      <c r="B88" s="1" t="str">
        <f t="shared" si="15"/>
        <v>DEF</v>
      </c>
      <c r="C88" s="1" t="str">
        <f t="shared" si="16"/>
        <v>Default</v>
      </c>
      <c r="D88" s="912">
        <f t="shared" si="17"/>
        <v>1900</v>
      </c>
      <c r="E88" s="913">
        <f t="shared" si="18"/>
        <v>1</v>
      </c>
      <c r="F88" s="913">
        <f t="shared" si="19"/>
        <v>182</v>
      </c>
      <c r="G88" s="912" t="s">
        <v>1034</v>
      </c>
      <c r="H88" s="912" t="s">
        <v>1031</v>
      </c>
      <c r="I88" s="912" t="s">
        <v>385</v>
      </c>
      <c r="J88" s="914">
        <f t="shared" ca="1" si="23"/>
        <v>0</v>
      </c>
      <c r="K88" s="914">
        <f t="shared" ca="1" si="23"/>
        <v>0</v>
      </c>
      <c r="L88" s="914">
        <f t="shared" ca="1" si="23"/>
        <v>0</v>
      </c>
      <c r="M88" s="914">
        <f t="shared" ca="1" si="23"/>
        <v>0</v>
      </c>
      <c r="N88" s="1" t="str">
        <f t="shared" si="20"/>
        <v>ASRCMS202202</v>
      </c>
      <c r="O88" s="913">
        <f t="shared" si="21"/>
        <v>45230</v>
      </c>
      <c r="P88" s="1" t="str">
        <f t="shared" si="22"/>
        <v>Unaudited</v>
      </c>
    </row>
    <row r="89" spans="1:16" x14ac:dyDescent="0.25">
      <c r="A89" s="1" t="s">
        <v>438</v>
      </c>
      <c r="B89" s="1" t="str">
        <f t="shared" si="15"/>
        <v>DEF</v>
      </c>
      <c r="C89" s="1" t="str">
        <f t="shared" si="16"/>
        <v>Default</v>
      </c>
      <c r="D89" s="912">
        <f t="shared" si="17"/>
        <v>1900</v>
      </c>
      <c r="E89" s="913">
        <f t="shared" si="18"/>
        <v>1</v>
      </c>
      <c r="F89" s="913">
        <f t="shared" si="19"/>
        <v>274</v>
      </c>
      <c r="G89" s="912" t="s">
        <v>1034</v>
      </c>
      <c r="H89" s="912" t="s">
        <v>1031</v>
      </c>
      <c r="I89" s="912" t="s">
        <v>385</v>
      </c>
      <c r="J89" s="914">
        <f t="shared" ca="1" si="23"/>
        <v>0</v>
      </c>
      <c r="K89" s="914">
        <f t="shared" ca="1" si="23"/>
        <v>0</v>
      </c>
      <c r="L89" s="914">
        <f t="shared" ca="1" si="23"/>
        <v>0</v>
      </c>
      <c r="M89" s="914">
        <f t="shared" ca="1" si="23"/>
        <v>0</v>
      </c>
      <c r="N89" s="1" t="str">
        <f t="shared" si="20"/>
        <v>ASRCMS202202</v>
      </c>
      <c r="O89" s="913">
        <f t="shared" si="21"/>
        <v>45230</v>
      </c>
      <c r="P89" s="1" t="str">
        <f t="shared" si="22"/>
        <v>Unaudited</v>
      </c>
    </row>
    <row r="90" spans="1:16" x14ac:dyDescent="0.25">
      <c r="A90" s="1" t="s">
        <v>438</v>
      </c>
      <c r="B90" s="1" t="str">
        <f t="shared" si="15"/>
        <v>DEF</v>
      </c>
      <c r="C90" s="1" t="str">
        <f t="shared" si="16"/>
        <v>Default</v>
      </c>
      <c r="D90" s="912">
        <f t="shared" si="17"/>
        <v>1900</v>
      </c>
      <c r="E90" s="913">
        <f t="shared" si="18"/>
        <v>1</v>
      </c>
      <c r="F90" s="913">
        <f t="shared" si="19"/>
        <v>366</v>
      </c>
      <c r="G90" s="912" t="s">
        <v>1034</v>
      </c>
      <c r="H90" s="912" t="s">
        <v>1031</v>
      </c>
      <c r="I90" s="912" t="s">
        <v>385</v>
      </c>
      <c r="J90" s="914">
        <f t="shared" ca="1" si="23"/>
        <v>0</v>
      </c>
      <c r="K90" s="914">
        <f t="shared" ca="1" si="23"/>
        <v>0</v>
      </c>
      <c r="L90" s="914">
        <f t="shared" ca="1" si="23"/>
        <v>0</v>
      </c>
      <c r="M90" s="914">
        <f t="shared" ca="1" si="23"/>
        <v>0</v>
      </c>
      <c r="N90" s="1" t="str">
        <f t="shared" si="20"/>
        <v>ASRCMS202202</v>
      </c>
      <c r="O90" s="913">
        <f t="shared" si="21"/>
        <v>45230</v>
      </c>
      <c r="P90" s="1" t="str">
        <f t="shared" si="22"/>
        <v>Unaudited</v>
      </c>
    </row>
    <row r="91" spans="1:16" x14ac:dyDescent="0.25">
      <c r="A91" s="1" t="s">
        <v>438</v>
      </c>
      <c r="B91" s="1" t="str">
        <f t="shared" si="15"/>
        <v>DEF</v>
      </c>
      <c r="C91" s="1" t="str">
        <f t="shared" si="16"/>
        <v>Default</v>
      </c>
      <c r="D91" s="912">
        <f t="shared" si="17"/>
        <v>1900</v>
      </c>
      <c r="E91" s="913">
        <f t="shared" si="18"/>
        <v>1</v>
      </c>
      <c r="F91" s="913">
        <f t="shared" si="19"/>
        <v>1</v>
      </c>
      <c r="G91" s="912" t="s">
        <v>1034</v>
      </c>
      <c r="H91" s="912" t="s">
        <v>1032</v>
      </c>
      <c r="I91" s="912" t="s">
        <v>385</v>
      </c>
      <c r="J91" s="914">
        <f t="shared" ca="1" si="23"/>
        <v>0</v>
      </c>
      <c r="K91" s="914">
        <f t="shared" ca="1" si="23"/>
        <v>0</v>
      </c>
      <c r="L91" s="914">
        <f t="shared" ca="1" si="23"/>
        <v>0</v>
      </c>
      <c r="M91" s="914">
        <f t="shared" ca="1" si="23"/>
        <v>0</v>
      </c>
      <c r="N91" s="1" t="str">
        <f t="shared" si="20"/>
        <v>ASRCMS202202</v>
      </c>
      <c r="O91" s="913">
        <f t="shared" si="21"/>
        <v>45230</v>
      </c>
      <c r="P91" s="1" t="str">
        <f t="shared" si="22"/>
        <v>Unaudited</v>
      </c>
    </row>
    <row r="92" spans="1:16" x14ac:dyDescent="0.25">
      <c r="A92" s="1" t="s">
        <v>438</v>
      </c>
      <c r="B92" s="1" t="str">
        <f t="shared" si="15"/>
        <v>DEF</v>
      </c>
      <c r="C92" s="1" t="str">
        <f t="shared" si="16"/>
        <v>Default</v>
      </c>
      <c r="D92" s="912">
        <f t="shared" si="17"/>
        <v>1900</v>
      </c>
      <c r="E92" s="913">
        <f t="shared" si="18"/>
        <v>1</v>
      </c>
      <c r="F92" s="913">
        <f t="shared" si="19"/>
        <v>91</v>
      </c>
      <c r="G92" s="912" t="s">
        <v>1030</v>
      </c>
      <c r="H92" s="912" t="s">
        <v>1031</v>
      </c>
      <c r="I92" s="912" t="s">
        <v>386</v>
      </c>
      <c r="J92" s="914">
        <f t="shared" ca="1" si="23"/>
        <v>0</v>
      </c>
      <c r="K92" s="914">
        <f t="shared" ca="1" si="23"/>
        <v>0</v>
      </c>
      <c r="L92" s="914">
        <f t="shared" ca="1" si="23"/>
        <v>0</v>
      </c>
      <c r="M92" s="914">
        <f t="shared" ca="1" si="23"/>
        <v>0</v>
      </c>
      <c r="N92" s="1" t="str">
        <f t="shared" si="20"/>
        <v>ASRCMS202202</v>
      </c>
      <c r="O92" s="913">
        <f t="shared" si="21"/>
        <v>45230</v>
      </c>
      <c r="P92" s="1" t="str">
        <f t="shared" si="22"/>
        <v>Unaudited</v>
      </c>
    </row>
    <row r="93" spans="1:16" x14ac:dyDescent="0.25">
      <c r="A93" s="1" t="s">
        <v>438</v>
      </c>
      <c r="B93" s="1" t="str">
        <f t="shared" si="15"/>
        <v>DEF</v>
      </c>
      <c r="C93" s="1" t="str">
        <f t="shared" si="16"/>
        <v>Default</v>
      </c>
      <c r="D93" s="912">
        <f t="shared" si="17"/>
        <v>1900</v>
      </c>
      <c r="E93" s="913">
        <f t="shared" si="18"/>
        <v>1</v>
      </c>
      <c r="F93" s="913">
        <f t="shared" si="19"/>
        <v>182</v>
      </c>
      <c r="G93" s="912" t="s">
        <v>1030</v>
      </c>
      <c r="H93" s="912" t="s">
        <v>1031</v>
      </c>
      <c r="I93" s="912" t="s">
        <v>386</v>
      </c>
      <c r="J93" s="914">
        <f t="shared" ca="1" si="23"/>
        <v>0</v>
      </c>
      <c r="K93" s="914">
        <f t="shared" ca="1" si="23"/>
        <v>0</v>
      </c>
      <c r="L93" s="914">
        <f t="shared" ca="1" si="23"/>
        <v>0</v>
      </c>
      <c r="M93" s="914">
        <f t="shared" ca="1" si="23"/>
        <v>0</v>
      </c>
      <c r="N93" s="1" t="str">
        <f t="shared" si="20"/>
        <v>ASRCMS202202</v>
      </c>
      <c r="O93" s="913">
        <f t="shared" si="21"/>
        <v>45230</v>
      </c>
      <c r="P93" s="1" t="str">
        <f t="shared" si="22"/>
        <v>Unaudited</v>
      </c>
    </row>
    <row r="94" spans="1:16" x14ac:dyDescent="0.25">
      <c r="A94" s="1" t="s">
        <v>438</v>
      </c>
      <c r="B94" s="1" t="str">
        <f t="shared" si="15"/>
        <v>DEF</v>
      </c>
      <c r="C94" s="1" t="str">
        <f t="shared" si="16"/>
        <v>Default</v>
      </c>
      <c r="D94" s="912">
        <f t="shared" si="17"/>
        <v>1900</v>
      </c>
      <c r="E94" s="913">
        <f t="shared" si="18"/>
        <v>1</v>
      </c>
      <c r="F94" s="913">
        <f t="shared" si="19"/>
        <v>274</v>
      </c>
      <c r="G94" s="912" t="s">
        <v>1030</v>
      </c>
      <c r="H94" s="912" t="s">
        <v>1031</v>
      </c>
      <c r="I94" s="912" t="s">
        <v>386</v>
      </c>
      <c r="J94" s="914">
        <f t="shared" ca="1" si="23"/>
        <v>0</v>
      </c>
      <c r="K94" s="914">
        <f t="shared" ca="1" si="23"/>
        <v>0</v>
      </c>
      <c r="L94" s="914">
        <f t="shared" ca="1" si="23"/>
        <v>0</v>
      </c>
      <c r="M94" s="914">
        <f t="shared" ca="1" si="23"/>
        <v>0</v>
      </c>
      <c r="N94" s="1" t="str">
        <f t="shared" si="20"/>
        <v>ASRCMS202202</v>
      </c>
      <c r="O94" s="913">
        <f t="shared" si="21"/>
        <v>45230</v>
      </c>
      <c r="P94" s="1" t="str">
        <f t="shared" si="22"/>
        <v>Unaudited</v>
      </c>
    </row>
    <row r="95" spans="1:16" x14ac:dyDescent="0.25">
      <c r="A95" s="1" t="s">
        <v>438</v>
      </c>
      <c r="B95" s="1" t="str">
        <f t="shared" si="15"/>
        <v>DEF</v>
      </c>
      <c r="C95" s="1" t="str">
        <f t="shared" si="16"/>
        <v>Default</v>
      </c>
      <c r="D95" s="912">
        <f t="shared" si="17"/>
        <v>1900</v>
      </c>
      <c r="E95" s="913">
        <f t="shared" si="18"/>
        <v>1</v>
      </c>
      <c r="F95" s="913">
        <f t="shared" si="19"/>
        <v>366</v>
      </c>
      <c r="G95" s="912" t="s">
        <v>1030</v>
      </c>
      <c r="H95" s="912" t="s">
        <v>1031</v>
      </c>
      <c r="I95" s="912" t="s">
        <v>386</v>
      </c>
      <c r="J95" s="914">
        <f t="shared" ca="1" si="23"/>
        <v>0</v>
      </c>
      <c r="K95" s="914">
        <f t="shared" ca="1" si="23"/>
        <v>0</v>
      </c>
      <c r="L95" s="914">
        <f t="shared" ca="1" si="23"/>
        <v>0</v>
      </c>
      <c r="M95" s="914">
        <f t="shared" ca="1" si="23"/>
        <v>0</v>
      </c>
      <c r="N95" s="1" t="str">
        <f t="shared" si="20"/>
        <v>ASRCMS202202</v>
      </c>
      <c r="O95" s="913">
        <f t="shared" si="21"/>
        <v>45230</v>
      </c>
      <c r="P95" s="1" t="str">
        <f t="shared" si="22"/>
        <v>Unaudited</v>
      </c>
    </row>
    <row r="96" spans="1:16" x14ac:dyDescent="0.25">
      <c r="A96" s="1" t="s">
        <v>438</v>
      </c>
      <c r="B96" s="1" t="str">
        <f t="shared" si="15"/>
        <v>DEF</v>
      </c>
      <c r="C96" s="1" t="str">
        <f t="shared" si="16"/>
        <v>Default</v>
      </c>
      <c r="D96" s="912">
        <f t="shared" si="17"/>
        <v>1900</v>
      </c>
      <c r="E96" s="913">
        <f t="shared" si="18"/>
        <v>1</v>
      </c>
      <c r="F96" s="913">
        <f t="shared" si="19"/>
        <v>1</v>
      </c>
      <c r="G96" s="912" t="s">
        <v>1030</v>
      </c>
      <c r="H96" s="912" t="s">
        <v>1032</v>
      </c>
      <c r="I96" s="912" t="s">
        <v>386</v>
      </c>
      <c r="J96" s="914">
        <f t="shared" ca="1" si="23"/>
        <v>0</v>
      </c>
      <c r="K96" s="914">
        <f t="shared" ca="1" si="23"/>
        <v>0</v>
      </c>
      <c r="L96" s="914">
        <f t="shared" ca="1" si="23"/>
        <v>0</v>
      </c>
      <c r="M96" s="914">
        <f t="shared" ca="1" si="23"/>
        <v>0</v>
      </c>
      <c r="N96" s="1" t="str">
        <f t="shared" si="20"/>
        <v>ASRCMS202202</v>
      </c>
      <c r="O96" s="913">
        <f t="shared" si="21"/>
        <v>45230</v>
      </c>
      <c r="P96" s="1" t="str">
        <f t="shared" si="22"/>
        <v>Unaudited</v>
      </c>
    </row>
    <row r="97" spans="1:16" x14ac:dyDescent="0.25">
      <c r="A97" s="1" t="s">
        <v>438</v>
      </c>
      <c r="B97" s="1" t="str">
        <f t="shared" si="15"/>
        <v>DEF</v>
      </c>
      <c r="C97" s="1" t="str">
        <f t="shared" si="16"/>
        <v>Default</v>
      </c>
      <c r="D97" s="912">
        <f t="shared" si="17"/>
        <v>1900</v>
      </c>
      <c r="E97" s="913">
        <f t="shared" si="18"/>
        <v>1</v>
      </c>
      <c r="F97" s="913">
        <f t="shared" si="19"/>
        <v>91</v>
      </c>
      <c r="G97" s="912" t="s">
        <v>1033</v>
      </c>
      <c r="H97" s="912" t="s">
        <v>1031</v>
      </c>
      <c r="I97" s="912" t="s">
        <v>386</v>
      </c>
      <c r="J97" s="914">
        <f t="shared" ca="1" si="23"/>
        <v>0</v>
      </c>
      <c r="K97" s="914">
        <f t="shared" ca="1" si="23"/>
        <v>0</v>
      </c>
      <c r="L97" s="914">
        <f t="shared" ca="1" si="23"/>
        <v>0</v>
      </c>
      <c r="M97" s="914">
        <f t="shared" ca="1" si="23"/>
        <v>0</v>
      </c>
      <c r="N97" s="1" t="str">
        <f t="shared" si="20"/>
        <v>ASRCMS202202</v>
      </c>
      <c r="O97" s="913">
        <f t="shared" si="21"/>
        <v>45230</v>
      </c>
      <c r="P97" s="1" t="str">
        <f t="shared" si="22"/>
        <v>Unaudited</v>
      </c>
    </row>
    <row r="98" spans="1:16" x14ac:dyDescent="0.25">
      <c r="A98" s="1" t="s">
        <v>438</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1033</v>
      </c>
      <c r="H98" s="912" t="s">
        <v>1031</v>
      </c>
      <c r="I98" s="912" t="s">
        <v>386</v>
      </c>
      <c r="J98" s="914">
        <f t="shared" ca="1" si="23"/>
        <v>0</v>
      </c>
      <c r="K98" s="914">
        <f t="shared" ca="1" si="23"/>
        <v>0</v>
      </c>
      <c r="L98" s="914">
        <f t="shared" ca="1" si="23"/>
        <v>0</v>
      </c>
      <c r="M98" s="914">
        <f t="shared" ca="1" si="23"/>
        <v>0</v>
      </c>
      <c r="N98" s="1" t="str">
        <f t="shared" si="20"/>
        <v>ASRCMS202202</v>
      </c>
      <c r="O98" s="913">
        <f t="shared" si="21"/>
        <v>45230</v>
      </c>
      <c r="P98" s="1" t="str">
        <f t="shared" si="22"/>
        <v>Unaudited</v>
      </c>
    </row>
    <row r="99" spans="1:16" x14ac:dyDescent="0.25">
      <c r="A99" s="1" t="s">
        <v>438</v>
      </c>
      <c r="B99" s="1" t="str">
        <f t="shared" si="15"/>
        <v>DEF</v>
      </c>
      <c r="C99" s="1" t="str">
        <f t="shared" si="16"/>
        <v>Default</v>
      </c>
      <c r="D99" s="912">
        <f t="shared" si="24"/>
        <v>1900</v>
      </c>
      <c r="E99" s="913">
        <f t="shared" si="25"/>
        <v>1</v>
      </c>
      <c r="F99" s="913">
        <f t="shared" si="26"/>
        <v>274</v>
      </c>
      <c r="G99" s="912" t="s">
        <v>1033</v>
      </c>
      <c r="H99" s="912" t="s">
        <v>1031</v>
      </c>
      <c r="I99" s="912" t="s">
        <v>386</v>
      </c>
      <c r="J99" s="914">
        <f t="shared" ca="1" si="23"/>
        <v>0</v>
      </c>
      <c r="K99" s="914">
        <f t="shared" ca="1" si="23"/>
        <v>0</v>
      </c>
      <c r="L99" s="914">
        <f t="shared" ca="1" si="23"/>
        <v>0</v>
      </c>
      <c r="M99" s="914">
        <f t="shared" ca="1" si="23"/>
        <v>0</v>
      </c>
      <c r="N99" s="1" t="str">
        <f t="shared" si="20"/>
        <v>ASRCMS202202</v>
      </c>
      <c r="O99" s="913">
        <f t="shared" si="21"/>
        <v>45230</v>
      </c>
      <c r="P99" s="1" t="str">
        <f t="shared" si="22"/>
        <v>Unaudited</v>
      </c>
    </row>
    <row r="100" spans="1:16" x14ac:dyDescent="0.25">
      <c r="A100" s="1" t="s">
        <v>438</v>
      </c>
      <c r="B100" s="1" t="str">
        <f t="shared" si="15"/>
        <v>DEF</v>
      </c>
      <c r="C100" s="1" t="str">
        <f t="shared" si="16"/>
        <v>Default</v>
      </c>
      <c r="D100" s="912">
        <f t="shared" si="24"/>
        <v>1900</v>
      </c>
      <c r="E100" s="913">
        <f t="shared" si="25"/>
        <v>1</v>
      </c>
      <c r="F100" s="913">
        <f t="shared" si="26"/>
        <v>366</v>
      </c>
      <c r="G100" s="912" t="s">
        <v>1033</v>
      </c>
      <c r="H100" s="912" t="s">
        <v>1031</v>
      </c>
      <c r="I100" s="912" t="s">
        <v>386</v>
      </c>
      <c r="J100" s="914">
        <f t="shared" ca="1" si="23"/>
        <v>0</v>
      </c>
      <c r="K100" s="914">
        <f t="shared" ca="1" si="23"/>
        <v>0</v>
      </c>
      <c r="L100" s="914">
        <f t="shared" ca="1" si="23"/>
        <v>0</v>
      </c>
      <c r="M100" s="914">
        <f t="shared" ca="1" si="23"/>
        <v>0</v>
      </c>
      <c r="N100" s="1" t="str">
        <f t="shared" si="20"/>
        <v>ASRCMS202202</v>
      </c>
      <c r="O100" s="913">
        <f t="shared" si="21"/>
        <v>45230</v>
      </c>
      <c r="P100" s="1" t="str">
        <f t="shared" si="22"/>
        <v>Unaudited</v>
      </c>
    </row>
    <row r="101" spans="1:16" x14ac:dyDescent="0.25">
      <c r="A101" s="1" t="s">
        <v>438</v>
      </c>
      <c r="B101" s="1" t="str">
        <f t="shared" si="15"/>
        <v>DEF</v>
      </c>
      <c r="C101" s="1" t="str">
        <f t="shared" si="16"/>
        <v>Default</v>
      </c>
      <c r="D101" s="912">
        <f t="shared" si="24"/>
        <v>1900</v>
      </c>
      <c r="E101" s="913">
        <f t="shared" si="25"/>
        <v>1</v>
      </c>
      <c r="F101" s="913">
        <f t="shared" si="26"/>
        <v>1</v>
      </c>
      <c r="G101" s="912" t="s">
        <v>1033</v>
      </c>
      <c r="H101" s="912" t="s">
        <v>1032</v>
      </c>
      <c r="I101" s="912" t="s">
        <v>386</v>
      </c>
      <c r="J101" s="914">
        <f t="shared" ca="1" si="23"/>
        <v>0</v>
      </c>
      <c r="K101" s="914">
        <f t="shared" ca="1" si="23"/>
        <v>0</v>
      </c>
      <c r="L101" s="914">
        <f t="shared" ca="1" si="23"/>
        <v>0</v>
      </c>
      <c r="M101" s="914">
        <f t="shared" ca="1" si="23"/>
        <v>0</v>
      </c>
      <c r="N101" s="1" t="str">
        <f t="shared" si="20"/>
        <v>ASRCMS202202</v>
      </c>
      <c r="O101" s="913">
        <f t="shared" si="21"/>
        <v>45230</v>
      </c>
      <c r="P101" s="1" t="str">
        <f t="shared" si="22"/>
        <v>Unaudited</v>
      </c>
    </row>
    <row r="102" spans="1:16" x14ac:dyDescent="0.25">
      <c r="A102" s="1" t="s">
        <v>438</v>
      </c>
      <c r="B102" s="1" t="str">
        <f t="shared" si="15"/>
        <v>DEF</v>
      </c>
      <c r="C102" s="1" t="str">
        <f t="shared" si="16"/>
        <v>Default</v>
      </c>
      <c r="D102" s="912">
        <f t="shared" si="24"/>
        <v>1900</v>
      </c>
      <c r="E102" s="913">
        <f t="shared" si="25"/>
        <v>1</v>
      </c>
      <c r="F102" s="913">
        <f t="shared" si="26"/>
        <v>91</v>
      </c>
      <c r="G102" s="912" t="s">
        <v>1034</v>
      </c>
      <c r="H102" s="912" t="s">
        <v>1031</v>
      </c>
      <c r="I102" s="912" t="s">
        <v>386</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ASRCMS202202</v>
      </c>
      <c r="O102" s="913">
        <f t="shared" si="21"/>
        <v>45230</v>
      </c>
      <c r="P102" s="1" t="str">
        <f t="shared" si="22"/>
        <v>Unaudited</v>
      </c>
    </row>
    <row r="103" spans="1:16" x14ac:dyDescent="0.25">
      <c r="A103" s="1" t="s">
        <v>438</v>
      </c>
      <c r="B103" s="1" t="str">
        <f t="shared" si="15"/>
        <v>DEF</v>
      </c>
      <c r="C103" s="1" t="str">
        <f t="shared" si="16"/>
        <v>Default</v>
      </c>
      <c r="D103" s="912">
        <f t="shared" si="24"/>
        <v>1900</v>
      </c>
      <c r="E103" s="913">
        <f t="shared" si="25"/>
        <v>1</v>
      </c>
      <c r="F103" s="913">
        <f t="shared" si="26"/>
        <v>182</v>
      </c>
      <c r="G103" s="912" t="s">
        <v>1034</v>
      </c>
      <c r="H103" s="912" t="s">
        <v>1031</v>
      </c>
      <c r="I103" s="912" t="s">
        <v>386</v>
      </c>
      <c r="J103" s="914">
        <f t="shared" ca="1" si="27"/>
        <v>0</v>
      </c>
      <c r="K103" s="914">
        <f t="shared" ca="1" si="27"/>
        <v>0</v>
      </c>
      <c r="L103" s="914">
        <f t="shared" ca="1" si="27"/>
        <v>0</v>
      </c>
      <c r="M103" s="914">
        <f t="shared" ca="1" si="27"/>
        <v>0</v>
      </c>
      <c r="N103" s="1" t="str">
        <f t="shared" si="20"/>
        <v>ASRCMS202202</v>
      </c>
      <c r="O103" s="913">
        <f t="shared" si="21"/>
        <v>45230</v>
      </c>
      <c r="P103" s="1" t="str">
        <f t="shared" si="22"/>
        <v>Unaudited</v>
      </c>
    </row>
    <row r="104" spans="1:16" x14ac:dyDescent="0.25">
      <c r="A104" s="1" t="s">
        <v>438</v>
      </c>
      <c r="B104" s="1" t="str">
        <f t="shared" si="15"/>
        <v>DEF</v>
      </c>
      <c r="C104" s="1" t="str">
        <f t="shared" si="16"/>
        <v>Default</v>
      </c>
      <c r="D104" s="912">
        <f t="shared" si="24"/>
        <v>1900</v>
      </c>
      <c r="E104" s="913">
        <f t="shared" si="25"/>
        <v>1</v>
      </c>
      <c r="F104" s="913">
        <f t="shared" si="26"/>
        <v>274</v>
      </c>
      <c r="G104" s="912" t="s">
        <v>1034</v>
      </c>
      <c r="H104" s="912" t="s">
        <v>1031</v>
      </c>
      <c r="I104" s="912" t="s">
        <v>386</v>
      </c>
      <c r="J104" s="914">
        <f t="shared" ca="1" si="27"/>
        <v>0</v>
      </c>
      <c r="K104" s="914">
        <f t="shared" ca="1" si="27"/>
        <v>0</v>
      </c>
      <c r="L104" s="914">
        <f t="shared" ca="1" si="27"/>
        <v>0</v>
      </c>
      <c r="M104" s="914">
        <f t="shared" ca="1" si="27"/>
        <v>0</v>
      </c>
      <c r="N104" s="1" t="str">
        <f t="shared" si="20"/>
        <v>ASRCMS202202</v>
      </c>
      <c r="O104" s="913">
        <f t="shared" si="21"/>
        <v>45230</v>
      </c>
      <c r="P104" s="1" t="str">
        <f t="shared" si="22"/>
        <v>Unaudited</v>
      </c>
    </row>
    <row r="105" spans="1:16" x14ac:dyDescent="0.25">
      <c r="A105" s="1" t="s">
        <v>438</v>
      </c>
      <c r="B105" s="1" t="str">
        <f t="shared" si="15"/>
        <v>DEF</v>
      </c>
      <c r="C105" s="1" t="str">
        <f t="shared" si="16"/>
        <v>Default</v>
      </c>
      <c r="D105" s="912">
        <f t="shared" si="24"/>
        <v>1900</v>
      </c>
      <c r="E105" s="913">
        <f t="shared" si="25"/>
        <v>1</v>
      </c>
      <c r="F105" s="913">
        <f t="shared" si="26"/>
        <v>366</v>
      </c>
      <c r="G105" s="912" t="s">
        <v>1034</v>
      </c>
      <c r="H105" s="912" t="s">
        <v>1031</v>
      </c>
      <c r="I105" s="912" t="s">
        <v>386</v>
      </c>
      <c r="J105" s="914">
        <f t="shared" ca="1" si="27"/>
        <v>0</v>
      </c>
      <c r="K105" s="914">
        <f t="shared" ca="1" si="27"/>
        <v>0</v>
      </c>
      <c r="L105" s="914">
        <f t="shared" ca="1" si="27"/>
        <v>0</v>
      </c>
      <c r="M105" s="914">
        <f t="shared" ca="1" si="27"/>
        <v>0</v>
      </c>
      <c r="N105" s="1" t="str">
        <f t="shared" si="20"/>
        <v>ASRCMS202202</v>
      </c>
      <c r="O105" s="913">
        <f t="shared" si="21"/>
        <v>45230</v>
      </c>
      <c r="P105" s="1" t="str">
        <f t="shared" si="22"/>
        <v>Unaudited</v>
      </c>
    </row>
    <row r="106" spans="1:16" x14ac:dyDescent="0.25">
      <c r="A106" s="1" t="s">
        <v>438</v>
      </c>
      <c r="B106" s="1" t="str">
        <f t="shared" si="15"/>
        <v>DEF</v>
      </c>
      <c r="C106" s="1" t="str">
        <f t="shared" si="16"/>
        <v>Default</v>
      </c>
      <c r="D106" s="912">
        <f t="shared" si="24"/>
        <v>1900</v>
      </c>
      <c r="E106" s="913">
        <f t="shared" si="25"/>
        <v>1</v>
      </c>
      <c r="F106" s="913">
        <f t="shared" si="26"/>
        <v>1</v>
      </c>
      <c r="G106" s="912" t="s">
        <v>1034</v>
      </c>
      <c r="H106" s="912" t="s">
        <v>1032</v>
      </c>
      <c r="I106" s="912" t="s">
        <v>386</v>
      </c>
      <c r="J106" s="914">
        <f t="shared" ca="1" si="27"/>
        <v>0</v>
      </c>
      <c r="K106" s="914">
        <f t="shared" ca="1" si="27"/>
        <v>0</v>
      </c>
      <c r="L106" s="914">
        <f t="shared" ca="1" si="27"/>
        <v>0</v>
      </c>
      <c r="M106" s="914">
        <f t="shared" ca="1" si="27"/>
        <v>0</v>
      </c>
      <c r="N106" s="1" t="str">
        <f t="shared" si="20"/>
        <v>ASRCMS202202</v>
      </c>
      <c r="O106" s="913">
        <f t="shared" si="21"/>
        <v>45230</v>
      </c>
      <c r="P106" s="1" t="str">
        <f t="shared" si="22"/>
        <v>Unaudited</v>
      </c>
    </row>
    <row r="107" spans="1:16" x14ac:dyDescent="0.25">
      <c r="A107" s="1" t="s">
        <v>438</v>
      </c>
      <c r="B107" s="1" t="str">
        <f t="shared" si="15"/>
        <v>DEF</v>
      </c>
      <c r="C107" s="1" t="str">
        <f t="shared" si="16"/>
        <v>Default</v>
      </c>
      <c r="D107" s="912">
        <f t="shared" si="24"/>
        <v>1900</v>
      </c>
      <c r="E107" s="913">
        <f t="shared" si="25"/>
        <v>1</v>
      </c>
      <c r="F107" s="913">
        <f t="shared" si="26"/>
        <v>91</v>
      </c>
      <c r="G107" s="912" t="s">
        <v>1030</v>
      </c>
      <c r="H107" s="912" t="s">
        <v>1031</v>
      </c>
      <c r="I107" s="912" t="s">
        <v>387</v>
      </c>
      <c r="J107" s="914">
        <f t="shared" ca="1" si="27"/>
        <v>0</v>
      </c>
      <c r="K107" s="914">
        <f t="shared" ca="1" si="27"/>
        <v>0</v>
      </c>
      <c r="L107" s="914">
        <f t="shared" ca="1" si="27"/>
        <v>0</v>
      </c>
      <c r="M107" s="914">
        <f t="shared" ca="1" si="27"/>
        <v>0</v>
      </c>
      <c r="N107" s="1" t="str">
        <f t="shared" si="20"/>
        <v>ASRCMS202202</v>
      </c>
      <c r="O107" s="913">
        <f t="shared" si="21"/>
        <v>45230</v>
      </c>
      <c r="P107" s="1" t="str">
        <f t="shared" si="22"/>
        <v>Unaudited</v>
      </c>
    </row>
    <row r="108" spans="1:16" x14ac:dyDescent="0.25">
      <c r="A108" s="1" t="s">
        <v>438</v>
      </c>
      <c r="B108" s="1" t="str">
        <f t="shared" si="15"/>
        <v>DEF</v>
      </c>
      <c r="C108" s="1" t="str">
        <f t="shared" si="16"/>
        <v>Default</v>
      </c>
      <c r="D108" s="912">
        <f t="shared" si="24"/>
        <v>1900</v>
      </c>
      <c r="E108" s="913">
        <f t="shared" si="25"/>
        <v>1</v>
      </c>
      <c r="F108" s="913">
        <f t="shared" si="26"/>
        <v>182</v>
      </c>
      <c r="G108" s="912" t="s">
        <v>1030</v>
      </c>
      <c r="H108" s="912" t="s">
        <v>1031</v>
      </c>
      <c r="I108" s="912" t="s">
        <v>387</v>
      </c>
      <c r="J108" s="914">
        <f t="shared" ca="1" si="27"/>
        <v>0</v>
      </c>
      <c r="K108" s="914">
        <f t="shared" ca="1" si="27"/>
        <v>0</v>
      </c>
      <c r="L108" s="914">
        <f t="shared" ca="1" si="27"/>
        <v>0</v>
      </c>
      <c r="M108" s="914">
        <f t="shared" ca="1" si="27"/>
        <v>0</v>
      </c>
      <c r="N108" s="1" t="str">
        <f t="shared" si="20"/>
        <v>ASRCMS202202</v>
      </c>
      <c r="O108" s="913">
        <f t="shared" si="21"/>
        <v>45230</v>
      </c>
      <c r="P108" s="1" t="str">
        <f t="shared" si="22"/>
        <v>Unaudited</v>
      </c>
    </row>
    <row r="109" spans="1:16" x14ac:dyDescent="0.25">
      <c r="A109" s="1" t="s">
        <v>438</v>
      </c>
      <c r="B109" s="1" t="str">
        <f t="shared" si="15"/>
        <v>DEF</v>
      </c>
      <c r="C109" s="1" t="str">
        <f t="shared" si="16"/>
        <v>Default</v>
      </c>
      <c r="D109" s="912">
        <f t="shared" si="24"/>
        <v>1900</v>
      </c>
      <c r="E109" s="913">
        <f t="shared" si="25"/>
        <v>1</v>
      </c>
      <c r="F109" s="913">
        <f t="shared" si="26"/>
        <v>274</v>
      </c>
      <c r="G109" s="912" t="s">
        <v>1030</v>
      </c>
      <c r="H109" s="912" t="s">
        <v>1031</v>
      </c>
      <c r="I109" s="912" t="s">
        <v>387</v>
      </c>
      <c r="J109" s="914">
        <f t="shared" ca="1" si="27"/>
        <v>0</v>
      </c>
      <c r="K109" s="914">
        <f t="shared" ca="1" si="27"/>
        <v>0</v>
      </c>
      <c r="L109" s="914">
        <f t="shared" ca="1" si="27"/>
        <v>0</v>
      </c>
      <c r="M109" s="914">
        <f t="shared" ca="1" si="27"/>
        <v>0</v>
      </c>
      <c r="N109" s="1" t="str">
        <f t="shared" si="20"/>
        <v>ASRCMS202202</v>
      </c>
      <c r="O109" s="913">
        <f t="shared" si="21"/>
        <v>45230</v>
      </c>
      <c r="P109" s="1" t="str">
        <f t="shared" si="22"/>
        <v>Unaudited</v>
      </c>
    </row>
    <row r="110" spans="1:16" x14ac:dyDescent="0.25">
      <c r="A110" s="1" t="s">
        <v>438</v>
      </c>
      <c r="B110" s="1" t="str">
        <f t="shared" si="15"/>
        <v>DEF</v>
      </c>
      <c r="C110" s="1" t="str">
        <f t="shared" si="16"/>
        <v>Default</v>
      </c>
      <c r="D110" s="912">
        <f t="shared" si="24"/>
        <v>1900</v>
      </c>
      <c r="E110" s="913">
        <f t="shared" si="25"/>
        <v>1</v>
      </c>
      <c r="F110" s="913">
        <f t="shared" si="26"/>
        <v>366</v>
      </c>
      <c r="G110" s="912" t="s">
        <v>1030</v>
      </c>
      <c r="H110" s="912" t="s">
        <v>1031</v>
      </c>
      <c r="I110" s="912" t="s">
        <v>387</v>
      </c>
      <c r="J110" s="914">
        <f t="shared" ca="1" si="27"/>
        <v>0</v>
      </c>
      <c r="K110" s="914">
        <f t="shared" ca="1" si="27"/>
        <v>0</v>
      </c>
      <c r="L110" s="914">
        <f t="shared" ca="1" si="27"/>
        <v>0</v>
      </c>
      <c r="M110" s="914">
        <f t="shared" ca="1" si="27"/>
        <v>0</v>
      </c>
      <c r="N110" s="1" t="str">
        <f t="shared" si="20"/>
        <v>ASRCMS202202</v>
      </c>
      <c r="O110" s="913">
        <f t="shared" si="21"/>
        <v>45230</v>
      </c>
      <c r="P110" s="1" t="str">
        <f t="shared" si="22"/>
        <v>Unaudited</v>
      </c>
    </row>
    <row r="111" spans="1:16" x14ac:dyDescent="0.25">
      <c r="A111" s="1" t="s">
        <v>438</v>
      </c>
      <c r="B111" s="1" t="str">
        <f t="shared" si="15"/>
        <v>DEF</v>
      </c>
      <c r="C111" s="1" t="str">
        <f t="shared" si="16"/>
        <v>Default</v>
      </c>
      <c r="D111" s="912">
        <f t="shared" si="24"/>
        <v>1900</v>
      </c>
      <c r="E111" s="913">
        <f t="shared" si="25"/>
        <v>1</v>
      </c>
      <c r="F111" s="913">
        <f t="shared" si="26"/>
        <v>1</v>
      </c>
      <c r="G111" s="912" t="s">
        <v>1030</v>
      </c>
      <c r="H111" s="912" t="s">
        <v>1032</v>
      </c>
      <c r="I111" s="912" t="s">
        <v>387</v>
      </c>
      <c r="J111" s="914">
        <f t="shared" ca="1" si="27"/>
        <v>0</v>
      </c>
      <c r="K111" s="914">
        <f t="shared" ca="1" si="27"/>
        <v>0</v>
      </c>
      <c r="L111" s="914">
        <f t="shared" ca="1" si="27"/>
        <v>0</v>
      </c>
      <c r="M111" s="914">
        <f t="shared" ca="1" si="27"/>
        <v>0</v>
      </c>
      <c r="N111" s="1" t="str">
        <f t="shared" si="20"/>
        <v>ASRCMS202202</v>
      </c>
      <c r="O111" s="913">
        <f t="shared" si="21"/>
        <v>45230</v>
      </c>
      <c r="P111" s="1" t="str">
        <f t="shared" si="22"/>
        <v>Unaudited</v>
      </c>
    </row>
    <row r="112" spans="1:16" x14ac:dyDescent="0.25">
      <c r="A112" s="1" t="s">
        <v>438</v>
      </c>
      <c r="B112" s="1" t="str">
        <f t="shared" si="15"/>
        <v>DEF</v>
      </c>
      <c r="C112" s="1" t="str">
        <f t="shared" si="16"/>
        <v>Default</v>
      </c>
      <c r="D112" s="912">
        <f t="shared" si="24"/>
        <v>1900</v>
      </c>
      <c r="E112" s="913">
        <f t="shared" si="25"/>
        <v>1</v>
      </c>
      <c r="F112" s="913">
        <f t="shared" si="26"/>
        <v>91</v>
      </c>
      <c r="G112" s="912" t="s">
        <v>1033</v>
      </c>
      <c r="H112" s="912" t="s">
        <v>1031</v>
      </c>
      <c r="I112" s="912" t="s">
        <v>387</v>
      </c>
      <c r="J112" s="914">
        <f t="shared" ca="1" si="27"/>
        <v>0</v>
      </c>
      <c r="K112" s="914">
        <f t="shared" ca="1" si="27"/>
        <v>0</v>
      </c>
      <c r="L112" s="914">
        <f t="shared" ca="1" si="27"/>
        <v>0</v>
      </c>
      <c r="M112" s="914">
        <f t="shared" ca="1" si="27"/>
        <v>0</v>
      </c>
      <c r="N112" s="1" t="str">
        <f t="shared" si="20"/>
        <v>ASRCMS202202</v>
      </c>
      <c r="O112" s="913">
        <f t="shared" si="21"/>
        <v>45230</v>
      </c>
      <c r="P112" s="1" t="str">
        <f t="shared" si="22"/>
        <v>Unaudited</v>
      </c>
    </row>
    <row r="113" spans="1:16" x14ac:dyDescent="0.25">
      <c r="A113" s="1" t="s">
        <v>438</v>
      </c>
      <c r="B113" s="1" t="str">
        <f t="shared" si="15"/>
        <v>DEF</v>
      </c>
      <c r="C113" s="1" t="str">
        <f t="shared" si="16"/>
        <v>Default</v>
      </c>
      <c r="D113" s="912">
        <f t="shared" si="24"/>
        <v>1900</v>
      </c>
      <c r="E113" s="913">
        <f t="shared" si="25"/>
        <v>1</v>
      </c>
      <c r="F113" s="913">
        <f t="shared" si="26"/>
        <v>182</v>
      </c>
      <c r="G113" s="912" t="s">
        <v>1033</v>
      </c>
      <c r="H113" s="912" t="s">
        <v>1031</v>
      </c>
      <c r="I113" s="912" t="s">
        <v>387</v>
      </c>
      <c r="J113" s="914">
        <f t="shared" ca="1" si="27"/>
        <v>0</v>
      </c>
      <c r="K113" s="914">
        <f t="shared" ca="1" si="27"/>
        <v>0</v>
      </c>
      <c r="L113" s="914">
        <f t="shared" ca="1" si="27"/>
        <v>0</v>
      </c>
      <c r="M113" s="914">
        <f t="shared" ca="1" si="27"/>
        <v>0</v>
      </c>
      <c r="N113" s="1" t="str">
        <f t="shared" si="20"/>
        <v>ASRCMS202202</v>
      </c>
      <c r="O113" s="913">
        <f t="shared" si="21"/>
        <v>45230</v>
      </c>
      <c r="P113" s="1" t="str">
        <f t="shared" si="22"/>
        <v>Unaudited</v>
      </c>
    </row>
    <row r="114" spans="1:16" x14ac:dyDescent="0.25">
      <c r="A114" s="1" t="s">
        <v>438</v>
      </c>
      <c r="B114" s="1" t="str">
        <f t="shared" si="15"/>
        <v>DEF</v>
      </c>
      <c r="C114" s="1" t="str">
        <f t="shared" si="16"/>
        <v>Default</v>
      </c>
      <c r="D114" s="912">
        <f t="shared" si="24"/>
        <v>1900</v>
      </c>
      <c r="E114" s="913">
        <f t="shared" si="25"/>
        <v>1</v>
      </c>
      <c r="F114" s="913">
        <f t="shared" si="26"/>
        <v>274</v>
      </c>
      <c r="G114" s="912" t="s">
        <v>1033</v>
      </c>
      <c r="H114" s="912" t="s">
        <v>1031</v>
      </c>
      <c r="I114" s="912" t="s">
        <v>387</v>
      </c>
      <c r="J114" s="914">
        <f t="shared" ca="1" si="27"/>
        <v>0</v>
      </c>
      <c r="K114" s="914">
        <f t="shared" ca="1" si="27"/>
        <v>0</v>
      </c>
      <c r="L114" s="914">
        <f t="shared" ca="1" si="27"/>
        <v>0</v>
      </c>
      <c r="M114" s="914">
        <f t="shared" ca="1" si="27"/>
        <v>0</v>
      </c>
      <c r="N114" s="1" t="str">
        <f t="shared" si="20"/>
        <v>ASRCMS202202</v>
      </c>
      <c r="O114" s="913">
        <f t="shared" si="21"/>
        <v>45230</v>
      </c>
      <c r="P114" s="1" t="str">
        <f t="shared" si="22"/>
        <v>Unaudited</v>
      </c>
    </row>
    <row r="115" spans="1:16" x14ac:dyDescent="0.25">
      <c r="A115" s="1" t="s">
        <v>438</v>
      </c>
      <c r="B115" s="1" t="str">
        <f t="shared" si="15"/>
        <v>DEF</v>
      </c>
      <c r="C115" s="1" t="str">
        <f t="shared" si="16"/>
        <v>Default</v>
      </c>
      <c r="D115" s="912">
        <f t="shared" si="24"/>
        <v>1900</v>
      </c>
      <c r="E115" s="913">
        <f t="shared" si="25"/>
        <v>1</v>
      </c>
      <c r="F115" s="913">
        <f t="shared" si="26"/>
        <v>366</v>
      </c>
      <c r="G115" s="912" t="s">
        <v>1033</v>
      </c>
      <c r="H115" s="912" t="s">
        <v>1031</v>
      </c>
      <c r="I115" s="912" t="s">
        <v>387</v>
      </c>
      <c r="J115" s="914">
        <f t="shared" ca="1" si="27"/>
        <v>0</v>
      </c>
      <c r="K115" s="914">
        <f t="shared" ca="1" si="27"/>
        <v>0</v>
      </c>
      <c r="L115" s="914">
        <f t="shared" ca="1" si="27"/>
        <v>0</v>
      </c>
      <c r="M115" s="914">
        <f t="shared" ca="1" si="27"/>
        <v>0</v>
      </c>
      <c r="N115" s="1" t="str">
        <f t="shared" si="20"/>
        <v>ASRCMS202202</v>
      </c>
      <c r="O115" s="913">
        <f t="shared" si="21"/>
        <v>45230</v>
      </c>
      <c r="P115" s="1" t="str">
        <f t="shared" si="22"/>
        <v>Unaudited</v>
      </c>
    </row>
    <row r="116" spans="1:16" x14ac:dyDescent="0.25">
      <c r="A116" s="1" t="s">
        <v>438</v>
      </c>
      <c r="B116" s="1" t="str">
        <f t="shared" si="15"/>
        <v>DEF</v>
      </c>
      <c r="C116" s="1" t="str">
        <f t="shared" si="16"/>
        <v>Default</v>
      </c>
      <c r="D116" s="912">
        <f t="shared" si="24"/>
        <v>1900</v>
      </c>
      <c r="E116" s="913">
        <f t="shared" si="25"/>
        <v>1</v>
      </c>
      <c r="F116" s="913">
        <f t="shared" si="26"/>
        <v>1</v>
      </c>
      <c r="G116" s="912" t="s">
        <v>1033</v>
      </c>
      <c r="H116" s="912" t="s">
        <v>1032</v>
      </c>
      <c r="I116" s="912" t="s">
        <v>387</v>
      </c>
      <c r="J116" s="914">
        <f t="shared" ca="1" si="27"/>
        <v>0</v>
      </c>
      <c r="K116" s="914">
        <f t="shared" ca="1" si="27"/>
        <v>0</v>
      </c>
      <c r="L116" s="914">
        <f t="shared" ca="1" si="27"/>
        <v>0</v>
      </c>
      <c r="M116" s="914">
        <f t="shared" ca="1" si="27"/>
        <v>0</v>
      </c>
      <c r="N116" s="1" t="str">
        <f t="shared" si="20"/>
        <v>ASRCMS202202</v>
      </c>
      <c r="O116" s="913">
        <f t="shared" si="21"/>
        <v>45230</v>
      </c>
      <c r="P116" s="1" t="str">
        <f t="shared" si="22"/>
        <v>Unaudited</v>
      </c>
    </row>
    <row r="117" spans="1:16" x14ac:dyDescent="0.25">
      <c r="A117" s="1" t="s">
        <v>438</v>
      </c>
      <c r="B117" s="1" t="str">
        <f t="shared" si="15"/>
        <v>DEF</v>
      </c>
      <c r="C117" s="1" t="str">
        <f t="shared" si="16"/>
        <v>Default</v>
      </c>
      <c r="D117" s="912">
        <f t="shared" si="24"/>
        <v>1900</v>
      </c>
      <c r="E117" s="913">
        <f t="shared" si="25"/>
        <v>1</v>
      </c>
      <c r="F117" s="913">
        <f t="shared" si="26"/>
        <v>91</v>
      </c>
      <c r="G117" s="912" t="s">
        <v>1034</v>
      </c>
      <c r="H117" s="912" t="s">
        <v>1031</v>
      </c>
      <c r="I117" s="912" t="s">
        <v>387</v>
      </c>
      <c r="J117" s="914">
        <f t="shared" ca="1" si="27"/>
        <v>0</v>
      </c>
      <c r="K117" s="914">
        <f t="shared" ca="1" si="27"/>
        <v>0</v>
      </c>
      <c r="L117" s="914">
        <f t="shared" ca="1" si="27"/>
        <v>0</v>
      </c>
      <c r="M117" s="914">
        <f t="shared" ca="1" si="27"/>
        <v>0</v>
      </c>
      <c r="N117" s="1" t="str">
        <f t="shared" si="20"/>
        <v>ASRCMS202202</v>
      </c>
      <c r="O117" s="913">
        <f t="shared" si="21"/>
        <v>45230</v>
      </c>
      <c r="P117" s="1" t="str">
        <f t="shared" si="22"/>
        <v>Unaudited</v>
      </c>
    </row>
    <row r="118" spans="1:16" x14ac:dyDescent="0.25">
      <c r="A118" s="1" t="s">
        <v>438</v>
      </c>
      <c r="B118" s="1" t="str">
        <f t="shared" si="15"/>
        <v>DEF</v>
      </c>
      <c r="C118" s="1" t="str">
        <f t="shared" si="16"/>
        <v>Default</v>
      </c>
      <c r="D118" s="912">
        <f t="shared" si="24"/>
        <v>1900</v>
      </c>
      <c r="E118" s="913">
        <f t="shared" si="25"/>
        <v>1</v>
      </c>
      <c r="F118" s="913">
        <f t="shared" si="26"/>
        <v>182</v>
      </c>
      <c r="G118" s="912" t="s">
        <v>1034</v>
      </c>
      <c r="H118" s="912" t="s">
        <v>1031</v>
      </c>
      <c r="I118" s="912" t="s">
        <v>387</v>
      </c>
      <c r="J118" s="914">
        <f t="shared" ca="1" si="27"/>
        <v>0</v>
      </c>
      <c r="K118" s="914">
        <f t="shared" ca="1" si="27"/>
        <v>0</v>
      </c>
      <c r="L118" s="914">
        <f t="shared" ca="1" si="27"/>
        <v>0</v>
      </c>
      <c r="M118" s="914">
        <f t="shared" ca="1" si="27"/>
        <v>0</v>
      </c>
      <c r="N118" s="1" t="str">
        <f t="shared" si="20"/>
        <v>ASRCMS202202</v>
      </c>
      <c r="O118" s="913">
        <f t="shared" si="21"/>
        <v>45230</v>
      </c>
      <c r="P118" s="1" t="str">
        <f t="shared" si="22"/>
        <v>Unaudited</v>
      </c>
    </row>
    <row r="119" spans="1:16" x14ac:dyDescent="0.25">
      <c r="A119" s="1" t="s">
        <v>438</v>
      </c>
      <c r="B119" s="1" t="str">
        <f t="shared" si="15"/>
        <v>DEF</v>
      </c>
      <c r="C119" s="1" t="str">
        <f t="shared" si="16"/>
        <v>Default</v>
      </c>
      <c r="D119" s="912">
        <f t="shared" si="24"/>
        <v>1900</v>
      </c>
      <c r="E119" s="913">
        <f t="shared" si="25"/>
        <v>1</v>
      </c>
      <c r="F119" s="913">
        <f t="shared" si="26"/>
        <v>274</v>
      </c>
      <c r="G119" s="912" t="s">
        <v>1034</v>
      </c>
      <c r="H119" s="912" t="s">
        <v>1031</v>
      </c>
      <c r="I119" s="912" t="s">
        <v>387</v>
      </c>
      <c r="J119" s="914">
        <f t="shared" ca="1" si="27"/>
        <v>0</v>
      </c>
      <c r="K119" s="914">
        <f t="shared" ca="1" si="27"/>
        <v>0</v>
      </c>
      <c r="L119" s="914">
        <f t="shared" ca="1" si="27"/>
        <v>0</v>
      </c>
      <c r="M119" s="914">
        <f t="shared" ca="1" si="27"/>
        <v>0</v>
      </c>
      <c r="N119" s="1" t="str">
        <f t="shared" si="20"/>
        <v>ASRCMS202202</v>
      </c>
      <c r="O119" s="913">
        <f t="shared" si="21"/>
        <v>45230</v>
      </c>
      <c r="P119" s="1" t="str">
        <f t="shared" si="22"/>
        <v>Unaudited</v>
      </c>
    </row>
    <row r="120" spans="1:16" x14ac:dyDescent="0.25">
      <c r="A120" s="1" t="s">
        <v>438</v>
      </c>
      <c r="B120" s="1" t="str">
        <f t="shared" si="15"/>
        <v>DEF</v>
      </c>
      <c r="C120" s="1" t="str">
        <f t="shared" si="16"/>
        <v>Default</v>
      </c>
      <c r="D120" s="912">
        <f t="shared" si="24"/>
        <v>1900</v>
      </c>
      <c r="E120" s="913">
        <f t="shared" si="25"/>
        <v>1</v>
      </c>
      <c r="F120" s="913">
        <f t="shared" si="26"/>
        <v>366</v>
      </c>
      <c r="G120" s="912" t="s">
        <v>1034</v>
      </c>
      <c r="H120" s="912" t="s">
        <v>1031</v>
      </c>
      <c r="I120" s="912" t="s">
        <v>387</v>
      </c>
      <c r="J120" s="914">
        <f t="shared" ca="1" si="27"/>
        <v>0</v>
      </c>
      <c r="K120" s="914">
        <f t="shared" ca="1" si="27"/>
        <v>0</v>
      </c>
      <c r="L120" s="914">
        <f t="shared" ca="1" si="27"/>
        <v>0</v>
      </c>
      <c r="M120" s="914">
        <f t="shared" ca="1" si="27"/>
        <v>0</v>
      </c>
      <c r="N120" s="1" t="str">
        <f t="shared" si="20"/>
        <v>ASRCMS202202</v>
      </c>
      <c r="O120" s="913">
        <f t="shared" si="21"/>
        <v>45230</v>
      </c>
      <c r="P120" s="1" t="str">
        <f t="shared" si="22"/>
        <v>Unaudited</v>
      </c>
    </row>
    <row r="121" spans="1:16" x14ac:dyDescent="0.25">
      <c r="A121" s="1" t="s">
        <v>438</v>
      </c>
      <c r="B121" s="1" t="str">
        <f t="shared" si="15"/>
        <v>DEF</v>
      </c>
      <c r="C121" s="1" t="str">
        <f t="shared" si="16"/>
        <v>Default</v>
      </c>
      <c r="D121" s="912">
        <f t="shared" si="24"/>
        <v>1900</v>
      </c>
      <c r="E121" s="913">
        <f t="shared" si="25"/>
        <v>1</v>
      </c>
      <c r="F121" s="913">
        <f t="shared" si="26"/>
        <v>1</v>
      </c>
      <c r="G121" s="912" t="s">
        <v>1034</v>
      </c>
      <c r="H121" s="912" t="s">
        <v>1032</v>
      </c>
      <c r="I121" s="912" t="s">
        <v>387</v>
      </c>
      <c r="J121" s="914">
        <f t="shared" ca="1" si="27"/>
        <v>0</v>
      </c>
      <c r="K121" s="914">
        <f t="shared" ca="1" si="27"/>
        <v>0</v>
      </c>
      <c r="L121" s="914">
        <f t="shared" ca="1" si="27"/>
        <v>0</v>
      </c>
      <c r="M121" s="914">
        <f t="shared" ca="1" si="27"/>
        <v>0</v>
      </c>
      <c r="N121" s="1" t="str">
        <f t="shared" si="20"/>
        <v>ASRCMS202202</v>
      </c>
      <c r="O121" s="913">
        <f t="shared" si="21"/>
        <v>45230</v>
      </c>
      <c r="P121" s="1" t="str">
        <f t="shared" si="22"/>
        <v>Unaudited</v>
      </c>
    </row>
    <row r="122" spans="1:16" x14ac:dyDescent="0.25">
      <c r="A122" s="1" t="s">
        <v>438</v>
      </c>
      <c r="B122" s="1" t="str">
        <f t="shared" si="15"/>
        <v>DEF</v>
      </c>
      <c r="C122" s="1" t="str">
        <f t="shared" si="16"/>
        <v>Default</v>
      </c>
      <c r="D122" s="912">
        <f t="shared" si="24"/>
        <v>1900</v>
      </c>
      <c r="E122" s="913">
        <f t="shared" si="25"/>
        <v>1</v>
      </c>
      <c r="F122" s="913">
        <f t="shared" si="26"/>
        <v>91</v>
      </c>
      <c r="G122" s="912" t="s">
        <v>1030</v>
      </c>
      <c r="H122" s="912" t="s">
        <v>1031</v>
      </c>
      <c r="I122" s="912" t="s">
        <v>388</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ASRCMS202202</v>
      </c>
      <c r="O122" s="913">
        <f t="shared" si="21"/>
        <v>45230</v>
      </c>
      <c r="P122" s="1" t="str">
        <f t="shared" si="22"/>
        <v>Unaudited</v>
      </c>
    </row>
    <row r="123" spans="1:16" x14ac:dyDescent="0.25">
      <c r="A123" s="1" t="s">
        <v>438</v>
      </c>
      <c r="B123" s="1" t="str">
        <f t="shared" si="15"/>
        <v>DEF</v>
      </c>
      <c r="C123" s="1" t="str">
        <f t="shared" si="16"/>
        <v>Default</v>
      </c>
      <c r="D123" s="912">
        <f t="shared" si="24"/>
        <v>1900</v>
      </c>
      <c r="E123" s="913">
        <f t="shared" si="25"/>
        <v>1</v>
      </c>
      <c r="F123" s="913">
        <f t="shared" si="26"/>
        <v>182</v>
      </c>
      <c r="G123" s="912" t="s">
        <v>1030</v>
      </c>
      <c r="H123" s="912" t="s">
        <v>1031</v>
      </c>
      <c r="I123" s="912" t="s">
        <v>388</v>
      </c>
      <c r="J123" s="914">
        <f t="shared" ca="1" si="28"/>
        <v>0</v>
      </c>
      <c r="K123" s="914">
        <f t="shared" ca="1" si="28"/>
        <v>0</v>
      </c>
      <c r="L123" s="914">
        <f t="shared" ca="1" si="28"/>
        <v>0</v>
      </c>
      <c r="M123" s="914">
        <f t="shared" ca="1" si="28"/>
        <v>0</v>
      </c>
      <c r="N123" s="1" t="str">
        <f t="shared" si="20"/>
        <v>ASRCMS202202</v>
      </c>
      <c r="O123" s="913">
        <f t="shared" si="21"/>
        <v>45230</v>
      </c>
      <c r="P123" s="1" t="str">
        <f t="shared" si="22"/>
        <v>Unaudited</v>
      </c>
    </row>
    <row r="124" spans="1:16" x14ac:dyDescent="0.25">
      <c r="A124" s="1" t="s">
        <v>438</v>
      </c>
      <c r="B124" s="1" t="str">
        <f t="shared" si="15"/>
        <v>DEF</v>
      </c>
      <c r="C124" s="1" t="str">
        <f t="shared" si="16"/>
        <v>Default</v>
      </c>
      <c r="D124" s="912">
        <f t="shared" si="24"/>
        <v>1900</v>
      </c>
      <c r="E124" s="913">
        <f t="shared" si="25"/>
        <v>1</v>
      </c>
      <c r="F124" s="913">
        <f t="shared" si="26"/>
        <v>274</v>
      </c>
      <c r="G124" s="912" t="s">
        <v>1030</v>
      </c>
      <c r="H124" s="912" t="s">
        <v>1031</v>
      </c>
      <c r="I124" s="912" t="s">
        <v>388</v>
      </c>
      <c r="J124" s="914">
        <f t="shared" ca="1" si="28"/>
        <v>0</v>
      </c>
      <c r="K124" s="914">
        <f t="shared" ca="1" si="28"/>
        <v>0</v>
      </c>
      <c r="L124" s="914">
        <f t="shared" ca="1" si="28"/>
        <v>0</v>
      </c>
      <c r="M124" s="914">
        <f t="shared" ca="1" si="28"/>
        <v>0</v>
      </c>
      <c r="N124" s="1" t="str">
        <f t="shared" si="20"/>
        <v>ASRCMS202202</v>
      </c>
      <c r="O124" s="913">
        <f t="shared" si="21"/>
        <v>45230</v>
      </c>
      <c r="P124" s="1" t="str">
        <f t="shared" si="22"/>
        <v>Unaudited</v>
      </c>
    </row>
    <row r="125" spans="1:16" x14ac:dyDescent="0.25">
      <c r="A125" s="1" t="s">
        <v>438</v>
      </c>
      <c r="B125" s="1" t="str">
        <f t="shared" si="15"/>
        <v>DEF</v>
      </c>
      <c r="C125" s="1" t="str">
        <f t="shared" si="16"/>
        <v>Default</v>
      </c>
      <c r="D125" s="912">
        <f t="shared" si="24"/>
        <v>1900</v>
      </c>
      <c r="E125" s="913">
        <f t="shared" si="25"/>
        <v>1</v>
      </c>
      <c r="F125" s="913">
        <f t="shared" si="26"/>
        <v>366</v>
      </c>
      <c r="G125" s="912" t="s">
        <v>1030</v>
      </c>
      <c r="H125" s="912" t="s">
        <v>1031</v>
      </c>
      <c r="I125" s="912" t="s">
        <v>388</v>
      </c>
      <c r="J125" s="914">
        <f t="shared" ca="1" si="28"/>
        <v>0</v>
      </c>
      <c r="K125" s="914">
        <f t="shared" ca="1" si="28"/>
        <v>0</v>
      </c>
      <c r="L125" s="914">
        <f t="shared" ca="1" si="28"/>
        <v>0</v>
      </c>
      <c r="M125" s="914">
        <f t="shared" ca="1" si="28"/>
        <v>0</v>
      </c>
      <c r="N125" s="1" t="str">
        <f t="shared" si="20"/>
        <v>ASRCMS202202</v>
      </c>
      <c r="O125" s="913">
        <f t="shared" si="21"/>
        <v>45230</v>
      </c>
      <c r="P125" s="1" t="str">
        <f t="shared" si="22"/>
        <v>Unaudited</v>
      </c>
    </row>
    <row r="126" spans="1:16" x14ac:dyDescent="0.25">
      <c r="A126" s="1" t="s">
        <v>438</v>
      </c>
      <c r="B126" s="1" t="str">
        <f t="shared" si="15"/>
        <v>DEF</v>
      </c>
      <c r="C126" s="1" t="str">
        <f t="shared" si="16"/>
        <v>Default</v>
      </c>
      <c r="D126" s="912">
        <f t="shared" si="24"/>
        <v>1900</v>
      </c>
      <c r="E126" s="913">
        <f t="shared" si="25"/>
        <v>1</v>
      </c>
      <c r="F126" s="913">
        <f t="shared" si="26"/>
        <v>1</v>
      </c>
      <c r="G126" s="912" t="s">
        <v>1030</v>
      </c>
      <c r="H126" s="912" t="s">
        <v>1032</v>
      </c>
      <c r="I126" s="912" t="s">
        <v>388</v>
      </c>
      <c r="J126" s="914">
        <f t="shared" ca="1" si="28"/>
        <v>0</v>
      </c>
      <c r="K126" s="914">
        <f t="shared" ca="1" si="28"/>
        <v>0</v>
      </c>
      <c r="L126" s="914">
        <f t="shared" ca="1" si="28"/>
        <v>0</v>
      </c>
      <c r="M126" s="914">
        <f t="shared" ca="1" si="28"/>
        <v>0</v>
      </c>
      <c r="N126" s="1" t="str">
        <f t="shared" si="20"/>
        <v>ASRCMS202202</v>
      </c>
      <c r="O126" s="913">
        <f t="shared" si="21"/>
        <v>45230</v>
      </c>
      <c r="P126" s="1" t="str">
        <f t="shared" si="22"/>
        <v>Unaudited</v>
      </c>
    </row>
    <row r="127" spans="1:16" x14ac:dyDescent="0.25">
      <c r="A127" s="1" t="s">
        <v>438</v>
      </c>
      <c r="B127" s="1" t="str">
        <f t="shared" si="15"/>
        <v>DEF</v>
      </c>
      <c r="C127" s="1" t="str">
        <f t="shared" si="16"/>
        <v>Default</v>
      </c>
      <c r="D127" s="912">
        <f t="shared" si="24"/>
        <v>1900</v>
      </c>
      <c r="E127" s="913">
        <f t="shared" si="25"/>
        <v>1</v>
      </c>
      <c r="F127" s="913">
        <f t="shared" si="26"/>
        <v>91</v>
      </c>
      <c r="G127" s="912" t="s">
        <v>1033</v>
      </c>
      <c r="H127" s="912" t="s">
        <v>1031</v>
      </c>
      <c r="I127" s="912" t="s">
        <v>388</v>
      </c>
      <c r="J127" s="914">
        <f t="shared" ca="1" si="28"/>
        <v>0</v>
      </c>
      <c r="K127" s="914">
        <f t="shared" ca="1" si="28"/>
        <v>0</v>
      </c>
      <c r="L127" s="914">
        <f t="shared" ca="1" si="28"/>
        <v>0</v>
      </c>
      <c r="M127" s="914">
        <f t="shared" ca="1" si="28"/>
        <v>0</v>
      </c>
      <c r="N127" s="1" t="str">
        <f t="shared" si="20"/>
        <v>ASRCMS202202</v>
      </c>
      <c r="O127" s="913">
        <f t="shared" si="21"/>
        <v>45230</v>
      </c>
      <c r="P127" s="1" t="str">
        <f t="shared" si="22"/>
        <v>Unaudited</v>
      </c>
    </row>
    <row r="128" spans="1:16" x14ac:dyDescent="0.25">
      <c r="A128" s="1" t="s">
        <v>438</v>
      </c>
      <c r="B128" s="1" t="str">
        <f t="shared" si="15"/>
        <v>DEF</v>
      </c>
      <c r="C128" s="1" t="str">
        <f t="shared" si="16"/>
        <v>Default</v>
      </c>
      <c r="D128" s="912">
        <f t="shared" si="24"/>
        <v>1900</v>
      </c>
      <c r="E128" s="913">
        <f t="shared" si="25"/>
        <v>1</v>
      </c>
      <c r="F128" s="913">
        <f t="shared" si="26"/>
        <v>182</v>
      </c>
      <c r="G128" s="912" t="s">
        <v>1033</v>
      </c>
      <c r="H128" s="912" t="s">
        <v>1031</v>
      </c>
      <c r="I128" s="912" t="s">
        <v>388</v>
      </c>
      <c r="J128" s="914">
        <f t="shared" ca="1" si="28"/>
        <v>0</v>
      </c>
      <c r="K128" s="914">
        <f t="shared" ca="1" si="28"/>
        <v>0</v>
      </c>
      <c r="L128" s="914">
        <f t="shared" ca="1" si="28"/>
        <v>0</v>
      </c>
      <c r="M128" s="914">
        <f t="shared" ca="1" si="28"/>
        <v>0</v>
      </c>
      <c r="N128" s="1" t="str">
        <f t="shared" si="20"/>
        <v>ASRCMS202202</v>
      </c>
      <c r="O128" s="913">
        <f t="shared" si="21"/>
        <v>45230</v>
      </c>
      <c r="P128" s="1" t="str">
        <f t="shared" si="22"/>
        <v>Unaudited</v>
      </c>
    </row>
    <row r="129" spans="1:16" x14ac:dyDescent="0.25">
      <c r="A129" s="1" t="s">
        <v>438</v>
      </c>
      <c r="B129" s="1" t="str">
        <f t="shared" si="15"/>
        <v>DEF</v>
      </c>
      <c r="C129" s="1" t="str">
        <f t="shared" si="16"/>
        <v>Default</v>
      </c>
      <c r="D129" s="912">
        <f t="shared" si="24"/>
        <v>1900</v>
      </c>
      <c r="E129" s="913">
        <f t="shared" si="25"/>
        <v>1</v>
      </c>
      <c r="F129" s="913">
        <f t="shared" si="26"/>
        <v>274</v>
      </c>
      <c r="G129" s="912" t="s">
        <v>1033</v>
      </c>
      <c r="H129" s="912" t="s">
        <v>1031</v>
      </c>
      <c r="I129" s="912" t="s">
        <v>388</v>
      </c>
      <c r="J129" s="914">
        <f t="shared" ca="1" si="28"/>
        <v>0</v>
      </c>
      <c r="K129" s="914">
        <f t="shared" ca="1" si="28"/>
        <v>0</v>
      </c>
      <c r="L129" s="914">
        <f t="shared" ca="1" si="28"/>
        <v>0</v>
      </c>
      <c r="M129" s="914">
        <f t="shared" ca="1" si="28"/>
        <v>0</v>
      </c>
      <c r="N129" s="1" t="str">
        <f t="shared" si="20"/>
        <v>ASRCMS202202</v>
      </c>
      <c r="O129" s="913">
        <f t="shared" si="21"/>
        <v>45230</v>
      </c>
      <c r="P129" s="1" t="str">
        <f t="shared" si="22"/>
        <v>Unaudited</v>
      </c>
    </row>
    <row r="130" spans="1:16" x14ac:dyDescent="0.25">
      <c r="A130" s="1" t="s">
        <v>438</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1033</v>
      </c>
      <c r="H130" s="912" t="s">
        <v>1031</v>
      </c>
      <c r="I130" s="912" t="s">
        <v>388</v>
      </c>
      <c r="J130" s="914">
        <f t="shared" ca="1" si="28"/>
        <v>0</v>
      </c>
      <c r="K130" s="914">
        <f t="shared" ca="1" si="28"/>
        <v>0</v>
      </c>
      <c r="L130" s="914">
        <f t="shared" ca="1" si="28"/>
        <v>0</v>
      </c>
      <c r="M130" s="914">
        <f t="shared" ca="1" si="28"/>
        <v>0</v>
      </c>
      <c r="N130" s="1" t="str">
        <f t="shared" ref="N130:N181" si="34">file_name</f>
        <v>ASRCMS202202</v>
      </c>
      <c r="O130" s="913">
        <f t="shared" ref="O130:O181" si="35">file_date</f>
        <v>45230</v>
      </c>
      <c r="P130" s="1" t="str">
        <f t="shared" ref="P130:P181" si="36">status</f>
        <v>Unaudited</v>
      </c>
    </row>
    <row r="131" spans="1:16" x14ac:dyDescent="0.25">
      <c r="A131" s="1" t="s">
        <v>438</v>
      </c>
      <c r="B131" s="1" t="str">
        <f t="shared" si="29"/>
        <v>DEF</v>
      </c>
      <c r="C131" s="1" t="str">
        <f t="shared" si="30"/>
        <v>Default</v>
      </c>
      <c r="D131" s="912">
        <f t="shared" si="31"/>
        <v>1900</v>
      </c>
      <c r="E131" s="913">
        <f t="shared" si="32"/>
        <v>1</v>
      </c>
      <c r="F131" s="913">
        <f t="shared" si="33"/>
        <v>1</v>
      </c>
      <c r="G131" s="912" t="s">
        <v>1033</v>
      </c>
      <c r="H131" s="912" t="s">
        <v>1032</v>
      </c>
      <c r="I131" s="912" t="s">
        <v>388</v>
      </c>
      <c r="J131" s="914">
        <f t="shared" ca="1" si="28"/>
        <v>0</v>
      </c>
      <c r="K131" s="914">
        <f t="shared" ca="1" si="28"/>
        <v>0</v>
      </c>
      <c r="L131" s="914">
        <f t="shared" ca="1" si="28"/>
        <v>0</v>
      </c>
      <c r="M131" s="914">
        <f t="shared" ca="1" si="28"/>
        <v>0</v>
      </c>
      <c r="N131" s="1" t="str">
        <f t="shared" si="34"/>
        <v>ASRCMS202202</v>
      </c>
      <c r="O131" s="913">
        <f t="shared" si="35"/>
        <v>45230</v>
      </c>
      <c r="P131" s="1" t="str">
        <f t="shared" si="36"/>
        <v>Unaudited</v>
      </c>
    </row>
    <row r="132" spans="1:16" x14ac:dyDescent="0.25">
      <c r="A132" s="1" t="s">
        <v>438</v>
      </c>
      <c r="B132" s="1" t="str">
        <f t="shared" si="29"/>
        <v>DEF</v>
      </c>
      <c r="C132" s="1" t="str">
        <f t="shared" si="30"/>
        <v>Default</v>
      </c>
      <c r="D132" s="912">
        <f t="shared" si="31"/>
        <v>1900</v>
      </c>
      <c r="E132" s="913">
        <f t="shared" si="32"/>
        <v>1</v>
      </c>
      <c r="F132" s="913">
        <f t="shared" si="33"/>
        <v>91</v>
      </c>
      <c r="G132" s="912" t="s">
        <v>1034</v>
      </c>
      <c r="H132" s="912" t="s">
        <v>1031</v>
      </c>
      <c r="I132" s="912" t="s">
        <v>388</v>
      </c>
      <c r="J132" s="914">
        <f t="shared" ca="1" si="28"/>
        <v>0</v>
      </c>
      <c r="K132" s="914">
        <f t="shared" ca="1" si="28"/>
        <v>0</v>
      </c>
      <c r="L132" s="914">
        <f t="shared" ca="1" si="28"/>
        <v>0</v>
      </c>
      <c r="M132" s="914">
        <f t="shared" ca="1" si="28"/>
        <v>0</v>
      </c>
      <c r="N132" s="1" t="str">
        <f t="shared" si="34"/>
        <v>ASRCMS202202</v>
      </c>
      <c r="O132" s="913">
        <f t="shared" si="35"/>
        <v>45230</v>
      </c>
      <c r="P132" s="1" t="str">
        <f t="shared" si="36"/>
        <v>Unaudited</v>
      </c>
    </row>
    <row r="133" spans="1:16" x14ac:dyDescent="0.25">
      <c r="A133" s="1" t="s">
        <v>438</v>
      </c>
      <c r="B133" s="1" t="str">
        <f t="shared" si="29"/>
        <v>DEF</v>
      </c>
      <c r="C133" s="1" t="str">
        <f t="shared" si="30"/>
        <v>Default</v>
      </c>
      <c r="D133" s="912">
        <f t="shared" si="31"/>
        <v>1900</v>
      </c>
      <c r="E133" s="913">
        <f t="shared" si="32"/>
        <v>1</v>
      </c>
      <c r="F133" s="913">
        <f t="shared" si="33"/>
        <v>182</v>
      </c>
      <c r="G133" s="912" t="s">
        <v>1034</v>
      </c>
      <c r="H133" s="912" t="s">
        <v>1031</v>
      </c>
      <c r="I133" s="912" t="s">
        <v>388</v>
      </c>
      <c r="J133" s="914">
        <f t="shared" ca="1" si="28"/>
        <v>0</v>
      </c>
      <c r="K133" s="914">
        <f t="shared" ca="1" si="28"/>
        <v>0</v>
      </c>
      <c r="L133" s="914">
        <f t="shared" ca="1" si="28"/>
        <v>0</v>
      </c>
      <c r="M133" s="914">
        <f t="shared" ca="1" si="28"/>
        <v>0</v>
      </c>
      <c r="N133" s="1" t="str">
        <f t="shared" si="34"/>
        <v>ASRCMS202202</v>
      </c>
      <c r="O133" s="913">
        <f t="shared" si="35"/>
        <v>45230</v>
      </c>
      <c r="P133" s="1" t="str">
        <f t="shared" si="36"/>
        <v>Unaudited</v>
      </c>
    </row>
    <row r="134" spans="1:16" x14ac:dyDescent="0.25">
      <c r="A134" s="1" t="s">
        <v>438</v>
      </c>
      <c r="B134" s="1" t="str">
        <f t="shared" si="29"/>
        <v>DEF</v>
      </c>
      <c r="C134" s="1" t="str">
        <f t="shared" si="30"/>
        <v>Default</v>
      </c>
      <c r="D134" s="912">
        <f t="shared" si="31"/>
        <v>1900</v>
      </c>
      <c r="E134" s="913">
        <f t="shared" si="32"/>
        <v>1</v>
      </c>
      <c r="F134" s="913">
        <f t="shared" si="33"/>
        <v>274</v>
      </c>
      <c r="G134" s="912" t="s">
        <v>1034</v>
      </c>
      <c r="H134" s="912" t="s">
        <v>1031</v>
      </c>
      <c r="I134" s="912" t="s">
        <v>388</v>
      </c>
      <c r="J134" s="914">
        <f t="shared" ca="1" si="28"/>
        <v>0</v>
      </c>
      <c r="K134" s="914">
        <f t="shared" ca="1" si="28"/>
        <v>0</v>
      </c>
      <c r="L134" s="914">
        <f t="shared" ca="1" si="28"/>
        <v>0</v>
      </c>
      <c r="M134" s="914">
        <f t="shared" ca="1" si="28"/>
        <v>0</v>
      </c>
      <c r="N134" s="1" t="str">
        <f t="shared" si="34"/>
        <v>ASRCMS202202</v>
      </c>
      <c r="O134" s="913">
        <f t="shared" si="35"/>
        <v>45230</v>
      </c>
      <c r="P134" s="1" t="str">
        <f t="shared" si="36"/>
        <v>Unaudited</v>
      </c>
    </row>
    <row r="135" spans="1:16" x14ac:dyDescent="0.25">
      <c r="A135" s="1" t="s">
        <v>438</v>
      </c>
      <c r="B135" s="1" t="str">
        <f t="shared" si="29"/>
        <v>DEF</v>
      </c>
      <c r="C135" s="1" t="str">
        <f t="shared" si="30"/>
        <v>Default</v>
      </c>
      <c r="D135" s="912">
        <f t="shared" si="31"/>
        <v>1900</v>
      </c>
      <c r="E135" s="913">
        <f t="shared" si="32"/>
        <v>1</v>
      </c>
      <c r="F135" s="913">
        <f t="shared" si="33"/>
        <v>366</v>
      </c>
      <c r="G135" s="912" t="s">
        <v>1034</v>
      </c>
      <c r="H135" s="912" t="s">
        <v>1031</v>
      </c>
      <c r="I135" s="912" t="s">
        <v>388</v>
      </c>
      <c r="J135" s="914">
        <f t="shared" ca="1" si="28"/>
        <v>0</v>
      </c>
      <c r="K135" s="914">
        <f t="shared" ca="1" si="28"/>
        <v>0</v>
      </c>
      <c r="L135" s="914">
        <f t="shared" ca="1" si="28"/>
        <v>0</v>
      </c>
      <c r="M135" s="914">
        <f t="shared" ca="1" si="28"/>
        <v>0</v>
      </c>
      <c r="N135" s="1" t="str">
        <f t="shared" si="34"/>
        <v>ASRCMS202202</v>
      </c>
      <c r="O135" s="913">
        <f t="shared" si="35"/>
        <v>45230</v>
      </c>
      <c r="P135" s="1" t="str">
        <f t="shared" si="36"/>
        <v>Unaudited</v>
      </c>
    </row>
    <row r="136" spans="1:16" x14ac:dyDescent="0.25">
      <c r="A136" s="1" t="s">
        <v>438</v>
      </c>
      <c r="B136" s="1" t="str">
        <f t="shared" si="29"/>
        <v>DEF</v>
      </c>
      <c r="C136" s="1" t="str">
        <f t="shared" si="30"/>
        <v>Default</v>
      </c>
      <c r="D136" s="912">
        <f t="shared" si="31"/>
        <v>1900</v>
      </c>
      <c r="E136" s="913">
        <f t="shared" si="32"/>
        <v>1</v>
      </c>
      <c r="F136" s="913">
        <f t="shared" si="33"/>
        <v>1</v>
      </c>
      <c r="G136" s="912" t="s">
        <v>1034</v>
      </c>
      <c r="H136" s="912" t="s">
        <v>1032</v>
      </c>
      <c r="I136" s="912" t="s">
        <v>388</v>
      </c>
      <c r="J136" s="914">
        <f t="shared" ca="1" si="28"/>
        <v>0</v>
      </c>
      <c r="K136" s="914">
        <f t="shared" ca="1" si="28"/>
        <v>0</v>
      </c>
      <c r="L136" s="914">
        <f t="shared" ca="1" si="28"/>
        <v>0</v>
      </c>
      <c r="M136" s="914">
        <f t="shared" ca="1" si="28"/>
        <v>0</v>
      </c>
      <c r="N136" s="1" t="str">
        <f t="shared" si="34"/>
        <v>ASRCMS202202</v>
      </c>
      <c r="O136" s="913">
        <f t="shared" si="35"/>
        <v>45230</v>
      </c>
      <c r="P136" s="1" t="str">
        <f t="shared" si="36"/>
        <v>Unaudited</v>
      </c>
    </row>
    <row r="137" spans="1:16" x14ac:dyDescent="0.25">
      <c r="A137" s="1" t="s">
        <v>438</v>
      </c>
      <c r="B137" s="1" t="str">
        <f t="shared" si="29"/>
        <v>DEF</v>
      </c>
      <c r="C137" s="1" t="str">
        <f t="shared" si="30"/>
        <v>Default</v>
      </c>
      <c r="D137" s="912">
        <f t="shared" si="31"/>
        <v>1900</v>
      </c>
      <c r="E137" s="913">
        <f t="shared" si="32"/>
        <v>1</v>
      </c>
      <c r="F137" s="913">
        <f t="shared" si="33"/>
        <v>91</v>
      </c>
      <c r="G137" s="912" t="s">
        <v>1030</v>
      </c>
      <c r="H137" s="912" t="s">
        <v>1031</v>
      </c>
      <c r="I137" s="912" t="s">
        <v>389</v>
      </c>
      <c r="J137" s="914">
        <f t="shared" ca="1" si="28"/>
        <v>0</v>
      </c>
      <c r="K137" s="914">
        <f t="shared" ca="1" si="28"/>
        <v>0</v>
      </c>
      <c r="L137" s="914">
        <f t="shared" ca="1" si="28"/>
        <v>0</v>
      </c>
      <c r="M137" s="914">
        <f t="shared" ca="1" si="28"/>
        <v>0</v>
      </c>
      <c r="N137" s="1" t="str">
        <f t="shared" si="34"/>
        <v>ASRCMS202202</v>
      </c>
      <c r="O137" s="913">
        <f t="shared" si="35"/>
        <v>45230</v>
      </c>
      <c r="P137" s="1" t="str">
        <f t="shared" si="36"/>
        <v>Unaudited</v>
      </c>
    </row>
    <row r="138" spans="1:16" x14ac:dyDescent="0.25">
      <c r="A138" s="1" t="s">
        <v>438</v>
      </c>
      <c r="B138" s="1" t="str">
        <f t="shared" si="29"/>
        <v>DEF</v>
      </c>
      <c r="C138" s="1" t="str">
        <f t="shared" si="30"/>
        <v>Default</v>
      </c>
      <c r="D138" s="912">
        <f t="shared" si="31"/>
        <v>1900</v>
      </c>
      <c r="E138" s="913">
        <f t="shared" si="32"/>
        <v>1</v>
      </c>
      <c r="F138" s="913">
        <f t="shared" si="33"/>
        <v>182</v>
      </c>
      <c r="G138" s="912" t="s">
        <v>1030</v>
      </c>
      <c r="H138" s="912" t="s">
        <v>1031</v>
      </c>
      <c r="I138" s="912" t="s">
        <v>389</v>
      </c>
      <c r="J138" s="914">
        <f t="shared" ca="1" si="28"/>
        <v>0</v>
      </c>
      <c r="K138" s="914">
        <f t="shared" ca="1" si="28"/>
        <v>0</v>
      </c>
      <c r="L138" s="914">
        <f t="shared" ca="1" si="28"/>
        <v>0</v>
      </c>
      <c r="M138" s="914">
        <f t="shared" ca="1" si="28"/>
        <v>0</v>
      </c>
      <c r="N138" s="1" t="str">
        <f t="shared" si="34"/>
        <v>ASRCMS202202</v>
      </c>
      <c r="O138" s="913">
        <f t="shared" si="35"/>
        <v>45230</v>
      </c>
      <c r="P138" s="1" t="str">
        <f t="shared" si="36"/>
        <v>Unaudited</v>
      </c>
    </row>
    <row r="139" spans="1:16" x14ac:dyDescent="0.25">
      <c r="A139" s="1" t="s">
        <v>438</v>
      </c>
      <c r="B139" s="1" t="str">
        <f t="shared" si="29"/>
        <v>DEF</v>
      </c>
      <c r="C139" s="1" t="str">
        <f t="shared" si="30"/>
        <v>Default</v>
      </c>
      <c r="D139" s="912">
        <f t="shared" si="31"/>
        <v>1900</v>
      </c>
      <c r="E139" s="913">
        <f t="shared" si="32"/>
        <v>1</v>
      </c>
      <c r="F139" s="913">
        <f t="shared" si="33"/>
        <v>274</v>
      </c>
      <c r="G139" s="912" t="s">
        <v>1030</v>
      </c>
      <c r="H139" s="912" t="s">
        <v>1031</v>
      </c>
      <c r="I139" s="912" t="s">
        <v>389</v>
      </c>
      <c r="J139" s="914">
        <f t="shared" ca="1" si="28"/>
        <v>0</v>
      </c>
      <c r="K139" s="914">
        <f t="shared" ca="1" si="28"/>
        <v>0</v>
      </c>
      <c r="L139" s="914">
        <f t="shared" ca="1" si="28"/>
        <v>0</v>
      </c>
      <c r="M139" s="914">
        <f t="shared" ca="1" si="28"/>
        <v>0</v>
      </c>
      <c r="N139" s="1" t="str">
        <f t="shared" si="34"/>
        <v>ASRCMS202202</v>
      </c>
      <c r="O139" s="913">
        <f t="shared" si="35"/>
        <v>45230</v>
      </c>
      <c r="P139" s="1" t="str">
        <f t="shared" si="36"/>
        <v>Unaudited</v>
      </c>
    </row>
    <row r="140" spans="1:16" x14ac:dyDescent="0.25">
      <c r="A140" s="1" t="s">
        <v>438</v>
      </c>
      <c r="B140" s="1" t="str">
        <f t="shared" si="29"/>
        <v>DEF</v>
      </c>
      <c r="C140" s="1" t="str">
        <f t="shared" si="30"/>
        <v>Default</v>
      </c>
      <c r="D140" s="912">
        <f t="shared" si="31"/>
        <v>1900</v>
      </c>
      <c r="E140" s="913">
        <f t="shared" si="32"/>
        <v>1</v>
      </c>
      <c r="F140" s="913">
        <f t="shared" si="33"/>
        <v>366</v>
      </c>
      <c r="G140" s="912" t="s">
        <v>1030</v>
      </c>
      <c r="H140" s="912" t="s">
        <v>1031</v>
      </c>
      <c r="I140" s="912" t="s">
        <v>389</v>
      </c>
      <c r="J140" s="914">
        <f t="shared" ca="1" si="28"/>
        <v>0</v>
      </c>
      <c r="K140" s="914">
        <f t="shared" ca="1" si="28"/>
        <v>0</v>
      </c>
      <c r="L140" s="914">
        <f t="shared" ca="1" si="28"/>
        <v>0</v>
      </c>
      <c r="M140" s="914">
        <f t="shared" ca="1" si="28"/>
        <v>0</v>
      </c>
      <c r="N140" s="1" t="str">
        <f t="shared" si="34"/>
        <v>ASRCMS202202</v>
      </c>
      <c r="O140" s="913">
        <f t="shared" si="35"/>
        <v>45230</v>
      </c>
      <c r="P140" s="1" t="str">
        <f t="shared" si="36"/>
        <v>Unaudited</v>
      </c>
    </row>
    <row r="141" spans="1:16" x14ac:dyDescent="0.25">
      <c r="A141" s="1" t="s">
        <v>438</v>
      </c>
      <c r="B141" s="1" t="str">
        <f t="shared" si="29"/>
        <v>DEF</v>
      </c>
      <c r="C141" s="1" t="str">
        <f t="shared" si="30"/>
        <v>Default</v>
      </c>
      <c r="D141" s="912">
        <f t="shared" si="31"/>
        <v>1900</v>
      </c>
      <c r="E141" s="913">
        <f t="shared" si="32"/>
        <v>1</v>
      </c>
      <c r="F141" s="913">
        <f t="shared" si="33"/>
        <v>1</v>
      </c>
      <c r="G141" s="912" t="s">
        <v>1030</v>
      </c>
      <c r="H141" s="912" t="s">
        <v>1032</v>
      </c>
      <c r="I141" s="912" t="s">
        <v>389</v>
      </c>
      <c r="J141" s="914">
        <f t="shared" ca="1" si="28"/>
        <v>0</v>
      </c>
      <c r="K141" s="914">
        <f t="shared" ca="1" si="28"/>
        <v>0</v>
      </c>
      <c r="L141" s="914">
        <f t="shared" ca="1" si="28"/>
        <v>0</v>
      </c>
      <c r="M141" s="914">
        <f t="shared" ca="1" si="28"/>
        <v>0</v>
      </c>
      <c r="N141" s="1" t="str">
        <f t="shared" si="34"/>
        <v>ASRCMS202202</v>
      </c>
      <c r="O141" s="913">
        <f t="shared" si="35"/>
        <v>45230</v>
      </c>
      <c r="P141" s="1" t="str">
        <f t="shared" si="36"/>
        <v>Unaudited</v>
      </c>
    </row>
    <row r="142" spans="1:16" x14ac:dyDescent="0.25">
      <c r="A142" s="1" t="s">
        <v>438</v>
      </c>
      <c r="B142" s="1" t="str">
        <f t="shared" si="29"/>
        <v>DEF</v>
      </c>
      <c r="C142" s="1" t="str">
        <f t="shared" si="30"/>
        <v>Default</v>
      </c>
      <c r="D142" s="912">
        <f t="shared" si="31"/>
        <v>1900</v>
      </c>
      <c r="E142" s="913">
        <f t="shared" si="32"/>
        <v>1</v>
      </c>
      <c r="F142" s="913">
        <f t="shared" si="33"/>
        <v>91</v>
      </c>
      <c r="G142" s="912" t="s">
        <v>1033</v>
      </c>
      <c r="H142" s="912" t="s">
        <v>1031</v>
      </c>
      <c r="I142" s="912" t="s">
        <v>389</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ASRCMS202202</v>
      </c>
      <c r="O142" s="913">
        <f t="shared" si="35"/>
        <v>45230</v>
      </c>
      <c r="P142" s="1" t="str">
        <f t="shared" si="36"/>
        <v>Unaudited</v>
      </c>
    </row>
    <row r="143" spans="1:16" x14ac:dyDescent="0.25">
      <c r="A143" s="1" t="s">
        <v>438</v>
      </c>
      <c r="B143" s="1" t="str">
        <f t="shared" si="29"/>
        <v>DEF</v>
      </c>
      <c r="C143" s="1" t="str">
        <f t="shared" si="30"/>
        <v>Default</v>
      </c>
      <c r="D143" s="912">
        <f t="shared" si="31"/>
        <v>1900</v>
      </c>
      <c r="E143" s="913">
        <f t="shared" si="32"/>
        <v>1</v>
      </c>
      <c r="F143" s="913">
        <f t="shared" si="33"/>
        <v>182</v>
      </c>
      <c r="G143" s="912" t="s">
        <v>1033</v>
      </c>
      <c r="H143" s="912" t="s">
        <v>1031</v>
      </c>
      <c r="I143" s="912" t="s">
        <v>389</v>
      </c>
      <c r="J143" s="914">
        <f t="shared" ca="1" si="37"/>
        <v>0</v>
      </c>
      <c r="K143" s="914">
        <f t="shared" ca="1" si="37"/>
        <v>0</v>
      </c>
      <c r="L143" s="914">
        <f t="shared" ca="1" si="37"/>
        <v>0</v>
      </c>
      <c r="M143" s="914">
        <f t="shared" ca="1" si="37"/>
        <v>0</v>
      </c>
      <c r="N143" s="1" t="str">
        <f t="shared" si="34"/>
        <v>ASRCMS202202</v>
      </c>
      <c r="O143" s="913">
        <f t="shared" si="35"/>
        <v>45230</v>
      </c>
      <c r="P143" s="1" t="str">
        <f t="shared" si="36"/>
        <v>Unaudited</v>
      </c>
    </row>
    <row r="144" spans="1:16" x14ac:dyDescent="0.25">
      <c r="A144" s="1" t="s">
        <v>438</v>
      </c>
      <c r="B144" s="1" t="str">
        <f t="shared" si="29"/>
        <v>DEF</v>
      </c>
      <c r="C144" s="1" t="str">
        <f t="shared" si="30"/>
        <v>Default</v>
      </c>
      <c r="D144" s="912">
        <f t="shared" si="31"/>
        <v>1900</v>
      </c>
      <c r="E144" s="913">
        <f t="shared" si="32"/>
        <v>1</v>
      </c>
      <c r="F144" s="913">
        <f t="shared" si="33"/>
        <v>274</v>
      </c>
      <c r="G144" s="912" t="s">
        <v>1033</v>
      </c>
      <c r="H144" s="912" t="s">
        <v>1031</v>
      </c>
      <c r="I144" s="912" t="s">
        <v>389</v>
      </c>
      <c r="J144" s="914">
        <f t="shared" ca="1" si="37"/>
        <v>0</v>
      </c>
      <c r="K144" s="914">
        <f t="shared" ca="1" si="37"/>
        <v>0</v>
      </c>
      <c r="L144" s="914">
        <f t="shared" ca="1" si="37"/>
        <v>0</v>
      </c>
      <c r="M144" s="914">
        <f t="shared" ca="1" si="37"/>
        <v>0</v>
      </c>
      <c r="N144" s="1" t="str">
        <f t="shared" si="34"/>
        <v>ASRCMS202202</v>
      </c>
      <c r="O144" s="913">
        <f t="shared" si="35"/>
        <v>45230</v>
      </c>
      <c r="P144" s="1" t="str">
        <f t="shared" si="36"/>
        <v>Unaudited</v>
      </c>
    </row>
    <row r="145" spans="1:16" x14ac:dyDescent="0.25">
      <c r="A145" s="1" t="s">
        <v>438</v>
      </c>
      <c r="B145" s="1" t="str">
        <f t="shared" si="29"/>
        <v>DEF</v>
      </c>
      <c r="C145" s="1" t="str">
        <f t="shared" si="30"/>
        <v>Default</v>
      </c>
      <c r="D145" s="912">
        <f t="shared" si="31"/>
        <v>1900</v>
      </c>
      <c r="E145" s="913">
        <f t="shared" si="32"/>
        <v>1</v>
      </c>
      <c r="F145" s="913">
        <f t="shared" si="33"/>
        <v>366</v>
      </c>
      <c r="G145" s="912" t="s">
        <v>1033</v>
      </c>
      <c r="H145" s="912" t="s">
        <v>1031</v>
      </c>
      <c r="I145" s="912" t="s">
        <v>389</v>
      </c>
      <c r="J145" s="914">
        <f t="shared" ca="1" si="37"/>
        <v>0</v>
      </c>
      <c r="K145" s="914">
        <f t="shared" ca="1" si="37"/>
        <v>0</v>
      </c>
      <c r="L145" s="914">
        <f t="shared" ca="1" si="37"/>
        <v>0</v>
      </c>
      <c r="M145" s="914">
        <f t="shared" ca="1" si="37"/>
        <v>0</v>
      </c>
      <c r="N145" s="1" t="str">
        <f t="shared" si="34"/>
        <v>ASRCMS202202</v>
      </c>
      <c r="O145" s="913">
        <f t="shared" si="35"/>
        <v>45230</v>
      </c>
      <c r="P145" s="1" t="str">
        <f t="shared" si="36"/>
        <v>Unaudited</v>
      </c>
    </row>
    <row r="146" spans="1:16" x14ac:dyDescent="0.25">
      <c r="A146" s="1" t="s">
        <v>438</v>
      </c>
      <c r="B146" s="1" t="str">
        <f t="shared" si="29"/>
        <v>DEF</v>
      </c>
      <c r="C146" s="1" t="str">
        <f t="shared" si="30"/>
        <v>Default</v>
      </c>
      <c r="D146" s="912">
        <f t="shared" si="31"/>
        <v>1900</v>
      </c>
      <c r="E146" s="913">
        <f t="shared" si="32"/>
        <v>1</v>
      </c>
      <c r="F146" s="913">
        <f t="shared" si="33"/>
        <v>1</v>
      </c>
      <c r="G146" s="912" t="s">
        <v>1033</v>
      </c>
      <c r="H146" s="912" t="s">
        <v>1032</v>
      </c>
      <c r="I146" s="912" t="s">
        <v>389</v>
      </c>
      <c r="J146" s="914">
        <f t="shared" ca="1" si="37"/>
        <v>0</v>
      </c>
      <c r="K146" s="914">
        <f t="shared" ca="1" si="37"/>
        <v>0</v>
      </c>
      <c r="L146" s="914">
        <f t="shared" ca="1" si="37"/>
        <v>0</v>
      </c>
      <c r="M146" s="914">
        <f t="shared" ca="1" si="37"/>
        <v>0</v>
      </c>
      <c r="N146" s="1" t="str">
        <f t="shared" si="34"/>
        <v>ASRCMS202202</v>
      </c>
      <c r="O146" s="913">
        <f t="shared" si="35"/>
        <v>45230</v>
      </c>
      <c r="P146" s="1" t="str">
        <f t="shared" si="36"/>
        <v>Unaudited</v>
      </c>
    </row>
    <row r="147" spans="1:16" x14ac:dyDescent="0.25">
      <c r="A147" s="1" t="s">
        <v>438</v>
      </c>
      <c r="B147" s="1" t="str">
        <f t="shared" si="29"/>
        <v>DEF</v>
      </c>
      <c r="C147" s="1" t="str">
        <f t="shared" si="30"/>
        <v>Default</v>
      </c>
      <c r="D147" s="912">
        <f t="shared" si="31"/>
        <v>1900</v>
      </c>
      <c r="E147" s="913">
        <f t="shared" si="32"/>
        <v>1</v>
      </c>
      <c r="F147" s="913">
        <f t="shared" si="33"/>
        <v>91</v>
      </c>
      <c r="G147" s="912" t="s">
        <v>1034</v>
      </c>
      <c r="H147" s="912" t="s">
        <v>1031</v>
      </c>
      <c r="I147" s="912" t="s">
        <v>389</v>
      </c>
      <c r="J147" s="914">
        <f t="shared" ca="1" si="37"/>
        <v>0</v>
      </c>
      <c r="K147" s="914">
        <f t="shared" ca="1" si="37"/>
        <v>0</v>
      </c>
      <c r="L147" s="914">
        <f t="shared" ca="1" si="37"/>
        <v>0</v>
      </c>
      <c r="M147" s="914">
        <f t="shared" ca="1" si="37"/>
        <v>0</v>
      </c>
      <c r="N147" s="1" t="str">
        <f t="shared" si="34"/>
        <v>ASRCMS202202</v>
      </c>
      <c r="O147" s="913">
        <f t="shared" si="35"/>
        <v>45230</v>
      </c>
      <c r="P147" s="1" t="str">
        <f t="shared" si="36"/>
        <v>Unaudited</v>
      </c>
    </row>
    <row r="148" spans="1:16" x14ac:dyDescent="0.25">
      <c r="A148" s="1" t="s">
        <v>438</v>
      </c>
      <c r="B148" s="1" t="str">
        <f t="shared" si="29"/>
        <v>DEF</v>
      </c>
      <c r="C148" s="1" t="str">
        <f t="shared" si="30"/>
        <v>Default</v>
      </c>
      <c r="D148" s="912">
        <f t="shared" si="31"/>
        <v>1900</v>
      </c>
      <c r="E148" s="913">
        <f t="shared" si="32"/>
        <v>1</v>
      </c>
      <c r="F148" s="913">
        <f t="shared" si="33"/>
        <v>182</v>
      </c>
      <c r="G148" s="912" t="s">
        <v>1034</v>
      </c>
      <c r="H148" s="912" t="s">
        <v>1031</v>
      </c>
      <c r="I148" s="912" t="s">
        <v>389</v>
      </c>
      <c r="J148" s="914">
        <f t="shared" ca="1" si="37"/>
        <v>0</v>
      </c>
      <c r="K148" s="914">
        <f t="shared" ca="1" si="37"/>
        <v>0</v>
      </c>
      <c r="L148" s="914">
        <f t="shared" ca="1" si="37"/>
        <v>0</v>
      </c>
      <c r="M148" s="914">
        <f t="shared" ca="1" si="37"/>
        <v>0</v>
      </c>
      <c r="N148" s="1" t="str">
        <f t="shared" si="34"/>
        <v>ASRCMS202202</v>
      </c>
      <c r="O148" s="913">
        <f t="shared" si="35"/>
        <v>45230</v>
      </c>
      <c r="P148" s="1" t="str">
        <f t="shared" si="36"/>
        <v>Unaudited</v>
      </c>
    </row>
    <row r="149" spans="1:16" x14ac:dyDescent="0.25">
      <c r="A149" s="1" t="s">
        <v>438</v>
      </c>
      <c r="B149" s="1" t="str">
        <f t="shared" si="29"/>
        <v>DEF</v>
      </c>
      <c r="C149" s="1" t="str">
        <f t="shared" si="30"/>
        <v>Default</v>
      </c>
      <c r="D149" s="912">
        <f t="shared" si="31"/>
        <v>1900</v>
      </c>
      <c r="E149" s="913">
        <f t="shared" si="32"/>
        <v>1</v>
      </c>
      <c r="F149" s="913">
        <f t="shared" si="33"/>
        <v>274</v>
      </c>
      <c r="G149" s="912" t="s">
        <v>1034</v>
      </c>
      <c r="H149" s="912" t="s">
        <v>1031</v>
      </c>
      <c r="I149" s="912" t="s">
        <v>389</v>
      </c>
      <c r="J149" s="914">
        <f t="shared" ca="1" si="37"/>
        <v>0</v>
      </c>
      <c r="K149" s="914">
        <f t="shared" ca="1" si="37"/>
        <v>0</v>
      </c>
      <c r="L149" s="914">
        <f t="shared" ca="1" si="37"/>
        <v>0</v>
      </c>
      <c r="M149" s="914">
        <f t="shared" ca="1" si="37"/>
        <v>0</v>
      </c>
      <c r="N149" s="1" t="str">
        <f t="shared" si="34"/>
        <v>ASRCMS202202</v>
      </c>
      <c r="O149" s="913">
        <f t="shared" si="35"/>
        <v>45230</v>
      </c>
      <c r="P149" s="1" t="str">
        <f t="shared" si="36"/>
        <v>Unaudited</v>
      </c>
    </row>
    <row r="150" spans="1:16" x14ac:dyDescent="0.25">
      <c r="A150" s="1" t="s">
        <v>438</v>
      </c>
      <c r="B150" s="1" t="str">
        <f t="shared" si="29"/>
        <v>DEF</v>
      </c>
      <c r="C150" s="1" t="str">
        <f t="shared" si="30"/>
        <v>Default</v>
      </c>
      <c r="D150" s="912">
        <f t="shared" si="31"/>
        <v>1900</v>
      </c>
      <c r="E150" s="913">
        <f t="shared" si="32"/>
        <v>1</v>
      </c>
      <c r="F150" s="913">
        <f t="shared" si="33"/>
        <v>366</v>
      </c>
      <c r="G150" s="912" t="s">
        <v>1034</v>
      </c>
      <c r="H150" s="912" t="s">
        <v>1031</v>
      </c>
      <c r="I150" s="912" t="s">
        <v>389</v>
      </c>
      <c r="J150" s="914">
        <f t="shared" ca="1" si="37"/>
        <v>0</v>
      </c>
      <c r="K150" s="914">
        <f t="shared" ca="1" si="37"/>
        <v>0</v>
      </c>
      <c r="L150" s="914">
        <f t="shared" ca="1" si="37"/>
        <v>0</v>
      </c>
      <c r="M150" s="914">
        <f t="shared" ca="1" si="37"/>
        <v>0</v>
      </c>
      <c r="N150" s="1" t="str">
        <f t="shared" si="34"/>
        <v>ASRCMS202202</v>
      </c>
      <c r="O150" s="913">
        <f t="shared" si="35"/>
        <v>45230</v>
      </c>
      <c r="P150" s="1" t="str">
        <f t="shared" si="36"/>
        <v>Unaudited</v>
      </c>
    </row>
    <row r="151" spans="1:16" x14ac:dyDescent="0.25">
      <c r="A151" s="1" t="s">
        <v>438</v>
      </c>
      <c r="B151" s="1" t="str">
        <f t="shared" si="29"/>
        <v>DEF</v>
      </c>
      <c r="C151" s="1" t="str">
        <f t="shared" si="30"/>
        <v>Default</v>
      </c>
      <c r="D151" s="912">
        <f t="shared" si="31"/>
        <v>1900</v>
      </c>
      <c r="E151" s="913">
        <f t="shared" si="32"/>
        <v>1</v>
      </c>
      <c r="F151" s="913">
        <f t="shared" si="33"/>
        <v>1</v>
      </c>
      <c r="G151" s="912" t="s">
        <v>1034</v>
      </c>
      <c r="H151" s="912" t="s">
        <v>1032</v>
      </c>
      <c r="I151" s="912" t="s">
        <v>389</v>
      </c>
      <c r="J151" s="914">
        <f t="shared" ca="1" si="37"/>
        <v>0</v>
      </c>
      <c r="K151" s="914">
        <f t="shared" ca="1" si="37"/>
        <v>0</v>
      </c>
      <c r="L151" s="914">
        <f t="shared" ca="1" si="37"/>
        <v>0</v>
      </c>
      <c r="M151" s="914">
        <f t="shared" ca="1" si="37"/>
        <v>0</v>
      </c>
      <c r="N151" s="1" t="str">
        <f t="shared" si="34"/>
        <v>ASRCMS202202</v>
      </c>
      <c r="O151" s="913">
        <f t="shared" si="35"/>
        <v>45230</v>
      </c>
      <c r="P151" s="1" t="str">
        <f t="shared" si="36"/>
        <v>Unaudited</v>
      </c>
    </row>
    <row r="152" spans="1:16" x14ac:dyDescent="0.25">
      <c r="A152" s="1" t="s">
        <v>438</v>
      </c>
      <c r="B152" s="1" t="str">
        <f t="shared" si="29"/>
        <v>DEF</v>
      </c>
      <c r="C152" s="1" t="str">
        <f t="shared" si="30"/>
        <v>Default</v>
      </c>
      <c r="D152" s="912">
        <f t="shared" si="31"/>
        <v>1900</v>
      </c>
      <c r="E152" s="913">
        <f t="shared" si="32"/>
        <v>1</v>
      </c>
      <c r="F152" s="913">
        <f t="shared" si="33"/>
        <v>91</v>
      </c>
      <c r="G152" s="912" t="s">
        <v>1030</v>
      </c>
      <c r="H152" s="912" t="s">
        <v>1031</v>
      </c>
      <c r="I152" s="912" t="s">
        <v>390</v>
      </c>
      <c r="J152" s="914">
        <f t="shared" ca="1" si="37"/>
        <v>0</v>
      </c>
      <c r="K152" s="914">
        <f t="shared" ca="1" si="37"/>
        <v>0</v>
      </c>
      <c r="L152" s="914">
        <f t="shared" ca="1" si="37"/>
        <v>0</v>
      </c>
      <c r="M152" s="914">
        <f t="shared" ca="1" si="37"/>
        <v>0</v>
      </c>
      <c r="N152" s="1" t="str">
        <f t="shared" si="34"/>
        <v>ASRCMS202202</v>
      </c>
      <c r="O152" s="913">
        <f t="shared" si="35"/>
        <v>45230</v>
      </c>
      <c r="P152" s="1" t="str">
        <f t="shared" si="36"/>
        <v>Unaudited</v>
      </c>
    </row>
    <row r="153" spans="1:16" x14ac:dyDescent="0.25">
      <c r="A153" s="1" t="s">
        <v>438</v>
      </c>
      <c r="B153" s="1" t="str">
        <f t="shared" si="29"/>
        <v>DEF</v>
      </c>
      <c r="C153" s="1" t="str">
        <f t="shared" si="30"/>
        <v>Default</v>
      </c>
      <c r="D153" s="912">
        <f t="shared" si="31"/>
        <v>1900</v>
      </c>
      <c r="E153" s="913">
        <f t="shared" si="32"/>
        <v>1</v>
      </c>
      <c r="F153" s="913">
        <f t="shared" si="33"/>
        <v>182</v>
      </c>
      <c r="G153" s="912" t="s">
        <v>1030</v>
      </c>
      <c r="H153" s="912" t="s">
        <v>1031</v>
      </c>
      <c r="I153" s="912" t="s">
        <v>390</v>
      </c>
      <c r="J153" s="914">
        <f t="shared" ca="1" si="37"/>
        <v>0</v>
      </c>
      <c r="K153" s="914">
        <f t="shared" ca="1" si="37"/>
        <v>0</v>
      </c>
      <c r="L153" s="914">
        <f t="shared" ca="1" si="37"/>
        <v>0</v>
      </c>
      <c r="M153" s="914">
        <f t="shared" ca="1" si="37"/>
        <v>0</v>
      </c>
      <c r="N153" s="1" t="str">
        <f t="shared" si="34"/>
        <v>ASRCMS202202</v>
      </c>
      <c r="O153" s="913">
        <f t="shared" si="35"/>
        <v>45230</v>
      </c>
      <c r="P153" s="1" t="str">
        <f t="shared" si="36"/>
        <v>Unaudited</v>
      </c>
    </row>
    <row r="154" spans="1:16" x14ac:dyDescent="0.25">
      <c r="A154" s="1" t="s">
        <v>438</v>
      </c>
      <c r="B154" s="1" t="str">
        <f t="shared" si="29"/>
        <v>DEF</v>
      </c>
      <c r="C154" s="1" t="str">
        <f t="shared" si="30"/>
        <v>Default</v>
      </c>
      <c r="D154" s="912">
        <f t="shared" si="31"/>
        <v>1900</v>
      </c>
      <c r="E154" s="913">
        <f t="shared" si="32"/>
        <v>1</v>
      </c>
      <c r="F154" s="913">
        <f t="shared" si="33"/>
        <v>274</v>
      </c>
      <c r="G154" s="912" t="s">
        <v>1030</v>
      </c>
      <c r="H154" s="912" t="s">
        <v>1031</v>
      </c>
      <c r="I154" s="912" t="s">
        <v>390</v>
      </c>
      <c r="J154" s="914">
        <f t="shared" ca="1" si="37"/>
        <v>0</v>
      </c>
      <c r="K154" s="914">
        <f t="shared" ca="1" si="37"/>
        <v>0</v>
      </c>
      <c r="L154" s="914">
        <f t="shared" ca="1" si="37"/>
        <v>0</v>
      </c>
      <c r="M154" s="914">
        <f t="shared" ca="1" si="37"/>
        <v>0</v>
      </c>
      <c r="N154" s="1" t="str">
        <f t="shared" si="34"/>
        <v>ASRCMS202202</v>
      </c>
      <c r="O154" s="913">
        <f t="shared" si="35"/>
        <v>45230</v>
      </c>
      <c r="P154" s="1" t="str">
        <f t="shared" si="36"/>
        <v>Unaudited</v>
      </c>
    </row>
    <row r="155" spans="1:16" x14ac:dyDescent="0.25">
      <c r="A155" s="1" t="s">
        <v>438</v>
      </c>
      <c r="B155" s="1" t="str">
        <f t="shared" si="29"/>
        <v>DEF</v>
      </c>
      <c r="C155" s="1" t="str">
        <f t="shared" si="30"/>
        <v>Default</v>
      </c>
      <c r="D155" s="912">
        <f t="shared" si="31"/>
        <v>1900</v>
      </c>
      <c r="E155" s="913">
        <f t="shared" si="32"/>
        <v>1</v>
      </c>
      <c r="F155" s="913">
        <f t="shared" si="33"/>
        <v>366</v>
      </c>
      <c r="G155" s="912" t="s">
        <v>1030</v>
      </c>
      <c r="H155" s="912" t="s">
        <v>1031</v>
      </c>
      <c r="I155" s="912" t="s">
        <v>390</v>
      </c>
      <c r="J155" s="914">
        <f t="shared" ca="1" si="37"/>
        <v>0</v>
      </c>
      <c r="K155" s="914">
        <f t="shared" ca="1" si="37"/>
        <v>0</v>
      </c>
      <c r="L155" s="914">
        <f t="shared" ca="1" si="37"/>
        <v>0</v>
      </c>
      <c r="M155" s="914">
        <f t="shared" ca="1" si="37"/>
        <v>0</v>
      </c>
      <c r="N155" s="1" t="str">
        <f t="shared" si="34"/>
        <v>ASRCMS202202</v>
      </c>
      <c r="O155" s="913">
        <f t="shared" si="35"/>
        <v>45230</v>
      </c>
      <c r="P155" s="1" t="str">
        <f t="shared" si="36"/>
        <v>Unaudited</v>
      </c>
    </row>
    <row r="156" spans="1:16" x14ac:dyDescent="0.25">
      <c r="A156" s="1" t="s">
        <v>438</v>
      </c>
      <c r="B156" s="1" t="str">
        <f t="shared" si="29"/>
        <v>DEF</v>
      </c>
      <c r="C156" s="1" t="str">
        <f t="shared" si="30"/>
        <v>Default</v>
      </c>
      <c r="D156" s="912">
        <f t="shared" si="31"/>
        <v>1900</v>
      </c>
      <c r="E156" s="913">
        <f t="shared" si="32"/>
        <v>1</v>
      </c>
      <c r="F156" s="913">
        <f t="shared" si="33"/>
        <v>1</v>
      </c>
      <c r="G156" s="912" t="s">
        <v>1030</v>
      </c>
      <c r="H156" s="912" t="s">
        <v>1032</v>
      </c>
      <c r="I156" s="912" t="s">
        <v>390</v>
      </c>
      <c r="J156" s="914">
        <f t="shared" ca="1" si="37"/>
        <v>0</v>
      </c>
      <c r="K156" s="914">
        <f t="shared" ca="1" si="37"/>
        <v>0</v>
      </c>
      <c r="L156" s="914">
        <f t="shared" ca="1" si="37"/>
        <v>0</v>
      </c>
      <c r="M156" s="914">
        <f t="shared" ca="1" si="37"/>
        <v>0</v>
      </c>
      <c r="N156" s="1" t="str">
        <f t="shared" si="34"/>
        <v>ASRCMS202202</v>
      </c>
      <c r="O156" s="913">
        <f t="shared" si="35"/>
        <v>45230</v>
      </c>
      <c r="P156" s="1" t="str">
        <f t="shared" si="36"/>
        <v>Unaudited</v>
      </c>
    </row>
    <row r="157" spans="1:16" x14ac:dyDescent="0.25">
      <c r="A157" s="1" t="s">
        <v>438</v>
      </c>
      <c r="B157" s="1" t="str">
        <f t="shared" si="29"/>
        <v>DEF</v>
      </c>
      <c r="C157" s="1" t="str">
        <f t="shared" si="30"/>
        <v>Default</v>
      </c>
      <c r="D157" s="912">
        <f t="shared" si="31"/>
        <v>1900</v>
      </c>
      <c r="E157" s="913">
        <f t="shared" si="32"/>
        <v>1</v>
      </c>
      <c r="F157" s="913">
        <f t="shared" si="33"/>
        <v>91</v>
      </c>
      <c r="G157" s="912" t="s">
        <v>1033</v>
      </c>
      <c r="H157" s="912" t="s">
        <v>1031</v>
      </c>
      <c r="I157" s="912" t="s">
        <v>390</v>
      </c>
      <c r="J157" s="914">
        <f t="shared" ca="1" si="37"/>
        <v>0</v>
      </c>
      <c r="K157" s="914">
        <f t="shared" ca="1" si="37"/>
        <v>0</v>
      </c>
      <c r="L157" s="914">
        <f t="shared" ca="1" si="37"/>
        <v>0</v>
      </c>
      <c r="M157" s="914">
        <f t="shared" ca="1" si="37"/>
        <v>0</v>
      </c>
      <c r="N157" s="1" t="str">
        <f t="shared" si="34"/>
        <v>ASRCMS202202</v>
      </c>
      <c r="O157" s="913">
        <f t="shared" si="35"/>
        <v>45230</v>
      </c>
      <c r="P157" s="1" t="str">
        <f t="shared" si="36"/>
        <v>Unaudited</v>
      </c>
    </row>
    <row r="158" spans="1:16" x14ac:dyDescent="0.25">
      <c r="A158" s="1" t="s">
        <v>438</v>
      </c>
      <c r="B158" s="1" t="str">
        <f t="shared" si="29"/>
        <v>DEF</v>
      </c>
      <c r="C158" s="1" t="str">
        <f t="shared" si="30"/>
        <v>Default</v>
      </c>
      <c r="D158" s="912">
        <f t="shared" si="31"/>
        <v>1900</v>
      </c>
      <c r="E158" s="913">
        <f t="shared" si="32"/>
        <v>1</v>
      </c>
      <c r="F158" s="913">
        <f t="shared" si="33"/>
        <v>182</v>
      </c>
      <c r="G158" s="912" t="s">
        <v>1033</v>
      </c>
      <c r="H158" s="912" t="s">
        <v>1031</v>
      </c>
      <c r="I158" s="912" t="s">
        <v>390</v>
      </c>
      <c r="J158" s="914">
        <f t="shared" ca="1" si="37"/>
        <v>0</v>
      </c>
      <c r="K158" s="914">
        <f t="shared" ca="1" si="37"/>
        <v>0</v>
      </c>
      <c r="L158" s="914">
        <f t="shared" ca="1" si="37"/>
        <v>0</v>
      </c>
      <c r="M158" s="914">
        <f t="shared" ca="1" si="37"/>
        <v>0</v>
      </c>
      <c r="N158" s="1" t="str">
        <f t="shared" si="34"/>
        <v>ASRCMS202202</v>
      </c>
      <c r="O158" s="913">
        <f t="shared" si="35"/>
        <v>45230</v>
      </c>
      <c r="P158" s="1" t="str">
        <f t="shared" si="36"/>
        <v>Unaudited</v>
      </c>
    </row>
    <row r="159" spans="1:16" x14ac:dyDescent="0.25">
      <c r="A159" s="1" t="s">
        <v>438</v>
      </c>
      <c r="B159" s="1" t="str">
        <f t="shared" si="29"/>
        <v>DEF</v>
      </c>
      <c r="C159" s="1" t="str">
        <f t="shared" si="30"/>
        <v>Default</v>
      </c>
      <c r="D159" s="912">
        <f t="shared" si="31"/>
        <v>1900</v>
      </c>
      <c r="E159" s="913">
        <f t="shared" si="32"/>
        <v>1</v>
      </c>
      <c r="F159" s="913">
        <f t="shared" si="33"/>
        <v>274</v>
      </c>
      <c r="G159" s="912" t="s">
        <v>1033</v>
      </c>
      <c r="H159" s="912" t="s">
        <v>1031</v>
      </c>
      <c r="I159" s="912" t="s">
        <v>390</v>
      </c>
      <c r="J159" s="914">
        <f t="shared" ca="1" si="37"/>
        <v>0</v>
      </c>
      <c r="K159" s="914">
        <f t="shared" ca="1" si="37"/>
        <v>0</v>
      </c>
      <c r="L159" s="914">
        <f t="shared" ca="1" si="37"/>
        <v>0</v>
      </c>
      <c r="M159" s="914">
        <f t="shared" ca="1" si="37"/>
        <v>0</v>
      </c>
      <c r="N159" s="1" t="str">
        <f t="shared" si="34"/>
        <v>ASRCMS202202</v>
      </c>
      <c r="O159" s="913">
        <f t="shared" si="35"/>
        <v>45230</v>
      </c>
      <c r="P159" s="1" t="str">
        <f t="shared" si="36"/>
        <v>Unaudited</v>
      </c>
    </row>
    <row r="160" spans="1:16" x14ac:dyDescent="0.25">
      <c r="A160" s="1" t="s">
        <v>438</v>
      </c>
      <c r="B160" s="1" t="str">
        <f t="shared" si="29"/>
        <v>DEF</v>
      </c>
      <c r="C160" s="1" t="str">
        <f t="shared" si="30"/>
        <v>Default</v>
      </c>
      <c r="D160" s="912">
        <f t="shared" si="31"/>
        <v>1900</v>
      </c>
      <c r="E160" s="913">
        <f t="shared" si="32"/>
        <v>1</v>
      </c>
      <c r="F160" s="913">
        <f t="shared" si="33"/>
        <v>366</v>
      </c>
      <c r="G160" s="912" t="s">
        <v>1033</v>
      </c>
      <c r="H160" s="912" t="s">
        <v>1031</v>
      </c>
      <c r="I160" s="912" t="s">
        <v>390</v>
      </c>
      <c r="J160" s="914">
        <f t="shared" ca="1" si="37"/>
        <v>0</v>
      </c>
      <c r="K160" s="914">
        <f t="shared" ca="1" si="37"/>
        <v>0</v>
      </c>
      <c r="L160" s="914">
        <f t="shared" ca="1" si="37"/>
        <v>0</v>
      </c>
      <c r="M160" s="914">
        <f t="shared" ca="1" si="37"/>
        <v>0</v>
      </c>
      <c r="N160" s="1" t="str">
        <f t="shared" si="34"/>
        <v>ASRCMS202202</v>
      </c>
      <c r="O160" s="913">
        <f t="shared" si="35"/>
        <v>45230</v>
      </c>
      <c r="P160" s="1" t="str">
        <f t="shared" si="36"/>
        <v>Unaudited</v>
      </c>
    </row>
    <row r="161" spans="1:16" x14ac:dyDescent="0.25">
      <c r="A161" s="1" t="s">
        <v>438</v>
      </c>
      <c r="B161" s="1" t="str">
        <f t="shared" si="29"/>
        <v>DEF</v>
      </c>
      <c r="C161" s="1" t="str">
        <f t="shared" si="30"/>
        <v>Default</v>
      </c>
      <c r="D161" s="912">
        <f t="shared" si="31"/>
        <v>1900</v>
      </c>
      <c r="E161" s="913">
        <f t="shared" si="32"/>
        <v>1</v>
      </c>
      <c r="F161" s="913">
        <f t="shared" si="33"/>
        <v>1</v>
      </c>
      <c r="G161" s="912" t="s">
        <v>1033</v>
      </c>
      <c r="H161" s="912" t="s">
        <v>1032</v>
      </c>
      <c r="I161" s="912" t="s">
        <v>390</v>
      </c>
      <c r="J161" s="914">
        <f t="shared" ca="1" si="37"/>
        <v>0</v>
      </c>
      <c r="K161" s="914">
        <f t="shared" ca="1" si="37"/>
        <v>0</v>
      </c>
      <c r="L161" s="914">
        <f t="shared" ca="1" si="37"/>
        <v>0</v>
      </c>
      <c r="M161" s="914">
        <f t="shared" ca="1" si="37"/>
        <v>0</v>
      </c>
      <c r="N161" s="1" t="str">
        <f t="shared" si="34"/>
        <v>ASRCMS202202</v>
      </c>
      <c r="O161" s="913">
        <f t="shared" si="35"/>
        <v>45230</v>
      </c>
      <c r="P161" s="1" t="str">
        <f t="shared" si="36"/>
        <v>Unaudited</v>
      </c>
    </row>
    <row r="162" spans="1:16" x14ac:dyDescent="0.25">
      <c r="A162" s="1" t="s">
        <v>438</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1034</v>
      </c>
      <c r="H162" s="912" t="s">
        <v>1031</v>
      </c>
      <c r="I162" s="912" t="s">
        <v>390</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ASRCMS202202</v>
      </c>
      <c r="O162" s="913">
        <f t="shared" si="35"/>
        <v>45230</v>
      </c>
      <c r="P162" s="1" t="str">
        <f t="shared" si="36"/>
        <v>Unaudited</v>
      </c>
    </row>
    <row r="163" spans="1:16" x14ac:dyDescent="0.25">
      <c r="A163" s="1" t="s">
        <v>438</v>
      </c>
      <c r="B163" s="1" t="str">
        <f t="shared" si="29"/>
        <v>DEF</v>
      </c>
      <c r="C163" s="1" t="str">
        <f t="shared" si="30"/>
        <v>Default</v>
      </c>
      <c r="D163" s="912">
        <f t="shared" si="38"/>
        <v>1900</v>
      </c>
      <c r="E163" s="913">
        <f t="shared" si="39"/>
        <v>1</v>
      </c>
      <c r="F163" s="913">
        <f t="shared" si="40"/>
        <v>182</v>
      </c>
      <c r="G163" s="912" t="s">
        <v>1034</v>
      </c>
      <c r="H163" s="912" t="s">
        <v>1031</v>
      </c>
      <c r="I163" s="912" t="s">
        <v>390</v>
      </c>
      <c r="J163" s="914">
        <f t="shared" ca="1" si="41"/>
        <v>0</v>
      </c>
      <c r="K163" s="914">
        <f t="shared" ca="1" si="41"/>
        <v>0</v>
      </c>
      <c r="L163" s="914">
        <f t="shared" ca="1" si="41"/>
        <v>0</v>
      </c>
      <c r="M163" s="914">
        <f t="shared" ca="1" si="41"/>
        <v>0</v>
      </c>
      <c r="N163" s="1" t="str">
        <f t="shared" si="34"/>
        <v>ASRCMS202202</v>
      </c>
      <c r="O163" s="913">
        <f t="shared" si="35"/>
        <v>45230</v>
      </c>
      <c r="P163" s="1" t="str">
        <f t="shared" si="36"/>
        <v>Unaudited</v>
      </c>
    </row>
    <row r="164" spans="1:16" x14ac:dyDescent="0.25">
      <c r="A164" s="1" t="s">
        <v>438</v>
      </c>
      <c r="B164" s="1" t="str">
        <f t="shared" si="29"/>
        <v>DEF</v>
      </c>
      <c r="C164" s="1" t="str">
        <f t="shared" si="30"/>
        <v>Default</v>
      </c>
      <c r="D164" s="912">
        <f t="shared" si="38"/>
        <v>1900</v>
      </c>
      <c r="E164" s="913">
        <f t="shared" si="39"/>
        <v>1</v>
      </c>
      <c r="F164" s="913">
        <f t="shared" si="40"/>
        <v>274</v>
      </c>
      <c r="G164" s="912" t="s">
        <v>1034</v>
      </c>
      <c r="H164" s="912" t="s">
        <v>1031</v>
      </c>
      <c r="I164" s="912" t="s">
        <v>390</v>
      </c>
      <c r="J164" s="914">
        <f t="shared" ca="1" si="41"/>
        <v>0</v>
      </c>
      <c r="K164" s="914">
        <f t="shared" ca="1" si="41"/>
        <v>0</v>
      </c>
      <c r="L164" s="914">
        <f t="shared" ca="1" si="41"/>
        <v>0</v>
      </c>
      <c r="M164" s="914">
        <f t="shared" ca="1" si="41"/>
        <v>0</v>
      </c>
      <c r="N164" s="1" t="str">
        <f t="shared" si="34"/>
        <v>ASRCMS202202</v>
      </c>
      <c r="O164" s="913">
        <f t="shared" si="35"/>
        <v>45230</v>
      </c>
      <c r="P164" s="1" t="str">
        <f t="shared" si="36"/>
        <v>Unaudited</v>
      </c>
    </row>
    <row r="165" spans="1:16" x14ac:dyDescent="0.25">
      <c r="A165" s="1" t="s">
        <v>438</v>
      </c>
      <c r="B165" s="1" t="str">
        <f t="shared" si="29"/>
        <v>DEF</v>
      </c>
      <c r="C165" s="1" t="str">
        <f t="shared" si="30"/>
        <v>Default</v>
      </c>
      <c r="D165" s="912">
        <f t="shared" si="38"/>
        <v>1900</v>
      </c>
      <c r="E165" s="913">
        <f t="shared" si="39"/>
        <v>1</v>
      </c>
      <c r="F165" s="913">
        <f t="shared" si="40"/>
        <v>366</v>
      </c>
      <c r="G165" s="912" t="s">
        <v>1034</v>
      </c>
      <c r="H165" s="912" t="s">
        <v>1031</v>
      </c>
      <c r="I165" s="912" t="s">
        <v>390</v>
      </c>
      <c r="J165" s="914">
        <f t="shared" ca="1" si="41"/>
        <v>0</v>
      </c>
      <c r="K165" s="914">
        <f t="shared" ca="1" si="41"/>
        <v>0</v>
      </c>
      <c r="L165" s="914">
        <f t="shared" ca="1" si="41"/>
        <v>0</v>
      </c>
      <c r="M165" s="914">
        <f t="shared" ca="1" si="41"/>
        <v>0</v>
      </c>
      <c r="N165" s="1" t="str">
        <f t="shared" si="34"/>
        <v>ASRCMS202202</v>
      </c>
      <c r="O165" s="913">
        <f t="shared" si="35"/>
        <v>45230</v>
      </c>
      <c r="P165" s="1" t="str">
        <f t="shared" si="36"/>
        <v>Unaudited</v>
      </c>
    </row>
    <row r="166" spans="1:16" x14ac:dyDescent="0.25">
      <c r="A166" s="1" t="s">
        <v>438</v>
      </c>
      <c r="B166" s="1" t="str">
        <f t="shared" si="29"/>
        <v>DEF</v>
      </c>
      <c r="C166" s="1" t="str">
        <f t="shared" si="30"/>
        <v>Default</v>
      </c>
      <c r="D166" s="912">
        <f t="shared" si="38"/>
        <v>1900</v>
      </c>
      <c r="E166" s="913">
        <f t="shared" si="39"/>
        <v>1</v>
      </c>
      <c r="F166" s="913">
        <f t="shared" si="40"/>
        <v>1</v>
      </c>
      <c r="G166" s="912" t="s">
        <v>1034</v>
      </c>
      <c r="H166" s="912" t="s">
        <v>1032</v>
      </c>
      <c r="I166" s="912" t="s">
        <v>390</v>
      </c>
      <c r="J166" s="914">
        <f t="shared" ca="1" si="41"/>
        <v>0</v>
      </c>
      <c r="K166" s="914">
        <f t="shared" ca="1" si="41"/>
        <v>0</v>
      </c>
      <c r="L166" s="914">
        <f t="shared" ca="1" si="41"/>
        <v>0</v>
      </c>
      <c r="M166" s="914">
        <f t="shared" ca="1" si="41"/>
        <v>0</v>
      </c>
      <c r="N166" s="1" t="str">
        <f t="shared" si="34"/>
        <v>ASRCMS202202</v>
      </c>
      <c r="O166" s="913">
        <f t="shared" si="35"/>
        <v>45230</v>
      </c>
      <c r="P166" s="1" t="str">
        <f t="shared" si="36"/>
        <v>Unaudited</v>
      </c>
    </row>
    <row r="167" spans="1:16" x14ac:dyDescent="0.25">
      <c r="A167" s="1" t="s">
        <v>438</v>
      </c>
      <c r="B167" s="1" t="str">
        <f t="shared" si="29"/>
        <v>DEF</v>
      </c>
      <c r="C167" s="1" t="str">
        <f t="shared" si="30"/>
        <v>Default</v>
      </c>
      <c r="D167" s="912">
        <f t="shared" si="38"/>
        <v>1900</v>
      </c>
      <c r="E167" s="913">
        <f t="shared" si="39"/>
        <v>1</v>
      </c>
      <c r="F167" s="913">
        <f t="shared" si="40"/>
        <v>91</v>
      </c>
      <c r="G167" s="912" t="s">
        <v>1030</v>
      </c>
      <c r="H167" s="912" t="s">
        <v>1031</v>
      </c>
      <c r="I167" s="912" t="s">
        <v>391</v>
      </c>
      <c r="J167" s="914">
        <f t="shared" ca="1" si="41"/>
        <v>0</v>
      </c>
      <c r="K167" s="914">
        <f t="shared" ca="1" si="41"/>
        <v>0</v>
      </c>
      <c r="L167" s="914">
        <f t="shared" ca="1" si="41"/>
        <v>0</v>
      </c>
      <c r="M167" s="914">
        <f t="shared" ca="1" si="41"/>
        <v>0</v>
      </c>
      <c r="N167" s="1" t="str">
        <f t="shared" si="34"/>
        <v>ASRCMS202202</v>
      </c>
      <c r="O167" s="913">
        <f t="shared" si="35"/>
        <v>45230</v>
      </c>
      <c r="P167" s="1" t="str">
        <f t="shared" si="36"/>
        <v>Unaudited</v>
      </c>
    </row>
    <row r="168" spans="1:16" x14ac:dyDescent="0.25">
      <c r="A168" s="1" t="s">
        <v>438</v>
      </c>
      <c r="B168" s="1" t="str">
        <f t="shared" si="29"/>
        <v>DEF</v>
      </c>
      <c r="C168" s="1" t="str">
        <f t="shared" si="30"/>
        <v>Default</v>
      </c>
      <c r="D168" s="912">
        <f t="shared" si="38"/>
        <v>1900</v>
      </c>
      <c r="E168" s="913">
        <f t="shared" si="39"/>
        <v>1</v>
      </c>
      <c r="F168" s="913">
        <f t="shared" si="40"/>
        <v>182</v>
      </c>
      <c r="G168" s="912" t="s">
        <v>1030</v>
      </c>
      <c r="H168" s="912" t="s">
        <v>1031</v>
      </c>
      <c r="I168" s="912" t="s">
        <v>391</v>
      </c>
      <c r="J168" s="914">
        <f t="shared" ca="1" si="41"/>
        <v>0</v>
      </c>
      <c r="K168" s="914">
        <f t="shared" ca="1" si="41"/>
        <v>0</v>
      </c>
      <c r="L168" s="914">
        <f t="shared" ca="1" si="41"/>
        <v>0</v>
      </c>
      <c r="M168" s="914">
        <f t="shared" ca="1" si="41"/>
        <v>0</v>
      </c>
      <c r="N168" s="1" t="str">
        <f t="shared" si="34"/>
        <v>ASRCMS202202</v>
      </c>
      <c r="O168" s="913">
        <f t="shared" si="35"/>
        <v>45230</v>
      </c>
      <c r="P168" s="1" t="str">
        <f t="shared" si="36"/>
        <v>Unaudited</v>
      </c>
    </row>
    <row r="169" spans="1:16" x14ac:dyDescent="0.25">
      <c r="A169" s="1" t="s">
        <v>438</v>
      </c>
      <c r="B169" s="1" t="str">
        <f t="shared" si="29"/>
        <v>DEF</v>
      </c>
      <c r="C169" s="1" t="str">
        <f t="shared" si="30"/>
        <v>Default</v>
      </c>
      <c r="D169" s="912">
        <f t="shared" si="38"/>
        <v>1900</v>
      </c>
      <c r="E169" s="913">
        <f t="shared" si="39"/>
        <v>1</v>
      </c>
      <c r="F169" s="913">
        <f t="shared" si="40"/>
        <v>274</v>
      </c>
      <c r="G169" s="912" t="s">
        <v>1030</v>
      </c>
      <c r="H169" s="912" t="s">
        <v>1031</v>
      </c>
      <c r="I169" s="912" t="s">
        <v>391</v>
      </c>
      <c r="J169" s="914">
        <f t="shared" ca="1" si="41"/>
        <v>0</v>
      </c>
      <c r="K169" s="914">
        <f t="shared" ca="1" si="41"/>
        <v>0</v>
      </c>
      <c r="L169" s="914">
        <f t="shared" ca="1" si="41"/>
        <v>0</v>
      </c>
      <c r="M169" s="914">
        <f t="shared" ca="1" si="41"/>
        <v>0</v>
      </c>
      <c r="N169" s="1" t="str">
        <f t="shared" si="34"/>
        <v>ASRCMS202202</v>
      </c>
      <c r="O169" s="913">
        <f t="shared" si="35"/>
        <v>45230</v>
      </c>
      <c r="P169" s="1" t="str">
        <f t="shared" si="36"/>
        <v>Unaudited</v>
      </c>
    </row>
    <row r="170" spans="1:16" x14ac:dyDescent="0.25">
      <c r="A170" s="1" t="s">
        <v>438</v>
      </c>
      <c r="B170" s="1" t="str">
        <f t="shared" si="29"/>
        <v>DEF</v>
      </c>
      <c r="C170" s="1" t="str">
        <f t="shared" si="30"/>
        <v>Default</v>
      </c>
      <c r="D170" s="912">
        <f t="shared" si="38"/>
        <v>1900</v>
      </c>
      <c r="E170" s="913">
        <f t="shared" si="39"/>
        <v>1</v>
      </c>
      <c r="F170" s="913">
        <f t="shared" si="40"/>
        <v>366</v>
      </c>
      <c r="G170" s="912" t="s">
        <v>1030</v>
      </c>
      <c r="H170" s="912" t="s">
        <v>1031</v>
      </c>
      <c r="I170" s="912" t="s">
        <v>391</v>
      </c>
      <c r="J170" s="914">
        <f t="shared" ca="1" si="41"/>
        <v>0</v>
      </c>
      <c r="K170" s="914">
        <f t="shared" ca="1" si="41"/>
        <v>0</v>
      </c>
      <c r="L170" s="914">
        <f t="shared" ca="1" si="41"/>
        <v>0</v>
      </c>
      <c r="M170" s="914">
        <f t="shared" ca="1" si="41"/>
        <v>0</v>
      </c>
      <c r="N170" s="1" t="str">
        <f t="shared" si="34"/>
        <v>ASRCMS202202</v>
      </c>
      <c r="O170" s="913">
        <f t="shared" si="35"/>
        <v>45230</v>
      </c>
      <c r="P170" s="1" t="str">
        <f t="shared" si="36"/>
        <v>Unaudited</v>
      </c>
    </row>
    <row r="171" spans="1:16" x14ac:dyDescent="0.25">
      <c r="A171" s="1" t="s">
        <v>438</v>
      </c>
      <c r="B171" s="1" t="str">
        <f t="shared" si="29"/>
        <v>DEF</v>
      </c>
      <c r="C171" s="1" t="str">
        <f t="shared" si="30"/>
        <v>Default</v>
      </c>
      <c r="D171" s="912">
        <f t="shared" si="38"/>
        <v>1900</v>
      </c>
      <c r="E171" s="913">
        <f t="shared" si="39"/>
        <v>1</v>
      </c>
      <c r="F171" s="913">
        <f t="shared" si="40"/>
        <v>1</v>
      </c>
      <c r="G171" s="912" t="s">
        <v>1030</v>
      </c>
      <c r="H171" s="912" t="s">
        <v>1032</v>
      </c>
      <c r="I171" s="912" t="s">
        <v>391</v>
      </c>
      <c r="J171" s="914">
        <f t="shared" ca="1" si="41"/>
        <v>0</v>
      </c>
      <c r="K171" s="914">
        <f t="shared" ca="1" si="41"/>
        <v>0</v>
      </c>
      <c r="L171" s="914">
        <f t="shared" ca="1" si="41"/>
        <v>0</v>
      </c>
      <c r="M171" s="914">
        <f t="shared" ca="1" si="41"/>
        <v>0</v>
      </c>
      <c r="N171" s="1" t="str">
        <f t="shared" si="34"/>
        <v>ASRCMS202202</v>
      </c>
      <c r="O171" s="913">
        <f t="shared" si="35"/>
        <v>45230</v>
      </c>
      <c r="P171" s="1" t="str">
        <f t="shared" si="36"/>
        <v>Unaudited</v>
      </c>
    </row>
    <row r="172" spans="1:16" x14ac:dyDescent="0.25">
      <c r="A172" s="1" t="s">
        <v>438</v>
      </c>
      <c r="B172" s="1" t="str">
        <f t="shared" si="29"/>
        <v>DEF</v>
      </c>
      <c r="C172" s="1" t="str">
        <f t="shared" si="30"/>
        <v>Default</v>
      </c>
      <c r="D172" s="912">
        <f t="shared" si="38"/>
        <v>1900</v>
      </c>
      <c r="E172" s="913">
        <f t="shared" si="39"/>
        <v>1</v>
      </c>
      <c r="F172" s="913">
        <f t="shared" si="40"/>
        <v>91</v>
      </c>
      <c r="G172" s="912" t="s">
        <v>1033</v>
      </c>
      <c r="H172" s="912" t="s">
        <v>1031</v>
      </c>
      <c r="I172" s="912" t="s">
        <v>391</v>
      </c>
      <c r="J172" s="914">
        <f t="shared" ca="1" si="41"/>
        <v>0</v>
      </c>
      <c r="K172" s="914">
        <f t="shared" ca="1" si="41"/>
        <v>0</v>
      </c>
      <c r="L172" s="914">
        <f t="shared" ca="1" si="41"/>
        <v>0</v>
      </c>
      <c r="M172" s="914">
        <f t="shared" ca="1" si="41"/>
        <v>0</v>
      </c>
      <c r="N172" s="1" t="str">
        <f t="shared" si="34"/>
        <v>ASRCMS202202</v>
      </c>
      <c r="O172" s="913">
        <f t="shared" si="35"/>
        <v>45230</v>
      </c>
      <c r="P172" s="1" t="str">
        <f t="shared" si="36"/>
        <v>Unaudited</v>
      </c>
    </row>
    <row r="173" spans="1:16" x14ac:dyDescent="0.25">
      <c r="A173" s="1" t="s">
        <v>438</v>
      </c>
      <c r="B173" s="1" t="str">
        <f t="shared" si="29"/>
        <v>DEF</v>
      </c>
      <c r="C173" s="1" t="str">
        <f t="shared" si="30"/>
        <v>Default</v>
      </c>
      <c r="D173" s="912">
        <f t="shared" si="38"/>
        <v>1900</v>
      </c>
      <c r="E173" s="913">
        <f t="shared" si="39"/>
        <v>1</v>
      </c>
      <c r="F173" s="913">
        <f t="shared" si="40"/>
        <v>182</v>
      </c>
      <c r="G173" s="912" t="s">
        <v>1033</v>
      </c>
      <c r="H173" s="912" t="s">
        <v>1031</v>
      </c>
      <c r="I173" s="912" t="s">
        <v>391</v>
      </c>
      <c r="J173" s="914">
        <f t="shared" ca="1" si="41"/>
        <v>0</v>
      </c>
      <c r="K173" s="914">
        <f t="shared" ca="1" si="41"/>
        <v>0</v>
      </c>
      <c r="L173" s="914">
        <f t="shared" ca="1" si="41"/>
        <v>0</v>
      </c>
      <c r="M173" s="914">
        <f t="shared" ca="1" si="41"/>
        <v>0</v>
      </c>
      <c r="N173" s="1" t="str">
        <f t="shared" si="34"/>
        <v>ASRCMS202202</v>
      </c>
      <c r="O173" s="913">
        <f t="shared" si="35"/>
        <v>45230</v>
      </c>
      <c r="P173" s="1" t="str">
        <f t="shared" si="36"/>
        <v>Unaudited</v>
      </c>
    </row>
    <row r="174" spans="1:16" x14ac:dyDescent="0.25">
      <c r="A174" s="1" t="s">
        <v>438</v>
      </c>
      <c r="B174" s="1" t="str">
        <f t="shared" si="29"/>
        <v>DEF</v>
      </c>
      <c r="C174" s="1" t="str">
        <f t="shared" si="30"/>
        <v>Default</v>
      </c>
      <c r="D174" s="912">
        <f t="shared" si="38"/>
        <v>1900</v>
      </c>
      <c r="E174" s="913">
        <f t="shared" si="39"/>
        <v>1</v>
      </c>
      <c r="F174" s="913">
        <f t="shared" si="40"/>
        <v>274</v>
      </c>
      <c r="G174" s="912" t="s">
        <v>1033</v>
      </c>
      <c r="H174" s="912" t="s">
        <v>1031</v>
      </c>
      <c r="I174" s="912" t="s">
        <v>391</v>
      </c>
      <c r="J174" s="914">
        <f t="shared" ca="1" si="41"/>
        <v>0</v>
      </c>
      <c r="K174" s="914">
        <f t="shared" ca="1" si="41"/>
        <v>0</v>
      </c>
      <c r="L174" s="914">
        <f t="shared" ca="1" si="41"/>
        <v>0</v>
      </c>
      <c r="M174" s="914">
        <f t="shared" ca="1" si="41"/>
        <v>0</v>
      </c>
      <c r="N174" s="1" t="str">
        <f t="shared" si="34"/>
        <v>ASRCMS202202</v>
      </c>
      <c r="O174" s="913">
        <f t="shared" si="35"/>
        <v>45230</v>
      </c>
      <c r="P174" s="1" t="str">
        <f t="shared" si="36"/>
        <v>Unaudited</v>
      </c>
    </row>
    <row r="175" spans="1:16" x14ac:dyDescent="0.25">
      <c r="A175" s="1" t="s">
        <v>438</v>
      </c>
      <c r="B175" s="1" t="str">
        <f t="shared" si="29"/>
        <v>DEF</v>
      </c>
      <c r="C175" s="1" t="str">
        <f t="shared" si="30"/>
        <v>Default</v>
      </c>
      <c r="D175" s="912">
        <f t="shared" si="38"/>
        <v>1900</v>
      </c>
      <c r="E175" s="913">
        <f t="shared" si="39"/>
        <v>1</v>
      </c>
      <c r="F175" s="913">
        <f t="shared" si="40"/>
        <v>366</v>
      </c>
      <c r="G175" s="912" t="s">
        <v>1033</v>
      </c>
      <c r="H175" s="912" t="s">
        <v>1031</v>
      </c>
      <c r="I175" s="912" t="s">
        <v>391</v>
      </c>
      <c r="J175" s="914">
        <f t="shared" ca="1" si="41"/>
        <v>0</v>
      </c>
      <c r="K175" s="914">
        <f t="shared" ca="1" si="41"/>
        <v>0</v>
      </c>
      <c r="L175" s="914">
        <f t="shared" ca="1" si="41"/>
        <v>0</v>
      </c>
      <c r="M175" s="914">
        <f t="shared" ca="1" si="41"/>
        <v>0</v>
      </c>
      <c r="N175" s="1" t="str">
        <f t="shared" si="34"/>
        <v>ASRCMS202202</v>
      </c>
      <c r="O175" s="913">
        <f t="shared" si="35"/>
        <v>45230</v>
      </c>
      <c r="P175" s="1" t="str">
        <f t="shared" si="36"/>
        <v>Unaudited</v>
      </c>
    </row>
    <row r="176" spans="1:16" x14ac:dyDescent="0.25">
      <c r="A176" s="1" t="s">
        <v>438</v>
      </c>
      <c r="B176" s="1" t="str">
        <f t="shared" si="29"/>
        <v>DEF</v>
      </c>
      <c r="C176" s="1" t="str">
        <f t="shared" si="30"/>
        <v>Default</v>
      </c>
      <c r="D176" s="912">
        <f t="shared" si="38"/>
        <v>1900</v>
      </c>
      <c r="E176" s="913">
        <f t="shared" si="39"/>
        <v>1</v>
      </c>
      <c r="F176" s="913">
        <f t="shared" si="40"/>
        <v>1</v>
      </c>
      <c r="G176" s="912" t="s">
        <v>1033</v>
      </c>
      <c r="H176" s="912" t="s">
        <v>1032</v>
      </c>
      <c r="I176" s="912" t="s">
        <v>391</v>
      </c>
      <c r="J176" s="914">
        <f t="shared" ca="1" si="41"/>
        <v>0</v>
      </c>
      <c r="K176" s="914">
        <f t="shared" ca="1" si="41"/>
        <v>0</v>
      </c>
      <c r="L176" s="914">
        <f t="shared" ca="1" si="41"/>
        <v>0</v>
      </c>
      <c r="M176" s="914">
        <f t="shared" ca="1" si="41"/>
        <v>0</v>
      </c>
      <c r="N176" s="1" t="str">
        <f t="shared" si="34"/>
        <v>ASRCMS202202</v>
      </c>
      <c r="O176" s="913">
        <f t="shared" si="35"/>
        <v>45230</v>
      </c>
      <c r="P176" s="1" t="str">
        <f t="shared" si="36"/>
        <v>Unaudited</v>
      </c>
    </row>
    <row r="177" spans="1:16" x14ac:dyDescent="0.25">
      <c r="A177" s="1" t="s">
        <v>438</v>
      </c>
      <c r="B177" s="1" t="str">
        <f t="shared" si="29"/>
        <v>DEF</v>
      </c>
      <c r="C177" s="1" t="str">
        <f t="shared" si="30"/>
        <v>Default</v>
      </c>
      <c r="D177" s="912">
        <f t="shared" si="38"/>
        <v>1900</v>
      </c>
      <c r="E177" s="913">
        <f t="shared" si="39"/>
        <v>1</v>
      </c>
      <c r="F177" s="913">
        <f t="shared" si="40"/>
        <v>91</v>
      </c>
      <c r="G177" s="912" t="s">
        <v>1034</v>
      </c>
      <c r="H177" s="912" t="s">
        <v>1031</v>
      </c>
      <c r="I177" s="912" t="s">
        <v>391</v>
      </c>
      <c r="J177" s="914">
        <f t="shared" ca="1" si="41"/>
        <v>0</v>
      </c>
      <c r="K177" s="914">
        <f t="shared" ca="1" si="41"/>
        <v>0</v>
      </c>
      <c r="L177" s="914">
        <f t="shared" ca="1" si="41"/>
        <v>0</v>
      </c>
      <c r="M177" s="914">
        <f t="shared" ca="1" si="41"/>
        <v>0</v>
      </c>
      <c r="N177" s="1" t="str">
        <f t="shared" si="34"/>
        <v>ASRCMS202202</v>
      </c>
      <c r="O177" s="913">
        <f t="shared" si="35"/>
        <v>45230</v>
      </c>
      <c r="P177" s="1" t="str">
        <f t="shared" si="36"/>
        <v>Unaudited</v>
      </c>
    </row>
    <row r="178" spans="1:16" x14ac:dyDescent="0.25">
      <c r="A178" s="1" t="s">
        <v>438</v>
      </c>
      <c r="B178" s="1" t="str">
        <f t="shared" si="29"/>
        <v>DEF</v>
      </c>
      <c r="C178" s="1" t="str">
        <f t="shared" si="30"/>
        <v>Default</v>
      </c>
      <c r="D178" s="912">
        <f t="shared" si="38"/>
        <v>1900</v>
      </c>
      <c r="E178" s="913">
        <f t="shared" si="39"/>
        <v>1</v>
      </c>
      <c r="F178" s="913">
        <f t="shared" si="40"/>
        <v>182</v>
      </c>
      <c r="G178" s="912" t="s">
        <v>1034</v>
      </c>
      <c r="H178" s="912" t="s">
        <v>1031</v>
      </c>
      <c r="I178" s="912" t="s">
        <v>391</v>
      </c>
      <c r="J178" s="914">
        <f t="shared" ca="1" si="41"/>
        <v>0</v>
      </c>
      <c r="K178" s="914">
        <f t="shared" ca="1" si="41"/>
        <v>0</v>
      </c>
      <c r="L178" s="914">
        <f t="shared" ca="1" si="41"/>
        <v>0</v>
      </c>
      <c r="M178" s="914">
        <f t="shared" ca="1" si="41"/>
        <v>0</v>
      </c>
      <c r="N178" s="1" t="str">
        <f t="shared" si="34"/>
        <v>ASRCMS202202</v>
      </c>
      <c r="O178" s="913">
        <f t="shared" si="35"/>
        <v>45230</v>
      </c>
      <c r="P178" s="1" t="str">
        <f t="shared" si="36"/>
        <v>Unaudited</v>
      </c>
    </row>
    <row r="179" spans="1:16" x14ac:dyDescent="0.25">
      <c r="A179" s="1" t="s">
        <v>438</v>
      </c>
      <c r="B179" s="1" t="str">
        <f t="shared" si="29"/>
        <v>DEF</v>
      </c>
      <c r="C179" s="1" t="str">
        <f t="shared" si="30"/>
        <v>Default</v>
      </c>
      <c r="D179" s="912">
        <f t="shared" si="38"/>
        <v>1900</v>
      </c>
      <c r="E179" s="913">
        <f t="shared" si="39"/>
        <v>1</v>
      </c>
      <c r="F179" s="913">
        <f t="shared" si="40"/>
        <v>274</v>
      </c>
      <c r="G179" s="912" t="s">
        <v>1034</v>
      </c>
      <c r="H179" s="912" t="s">
        <v>1031</v>
      </c>
      <c r="I179" s="912" t="s">
        <v>391</v>
      </c>
      <c r="J179" s="914">
        <f t="shared" ca="1" si="41"/>
        <v>0</v>
      </c>
      <c r="K179" s="914">
        <f t="shared" ca="1" si="41"/>
        <v>0</v>
      </c>
      <c r="L179" s="914">
        <f t="shared" ca="1" si="41"/>
        <v>0</v>
      </c>
      <c r="M179" s="914">
        <f t="shared" ca="1" si="41"/>
        <v>0</v>
      </c>
      <c r="N179" s="1" t="str">
        <f t="shared" si="34"/>
        <v>ASRCMS202202</v>
      </c>
      <c r="O179" s="913">
        <f t="shared" si="35"/>
        <v>45230</v>
      </c>
      <c r="P179" s="1" t="str">
        <f t="shared" si="36"/>
        <v>Unaudited</v>
      </c>
    </row>
    <row r="180" spans="1:16" x14ac:dyDescent="0.25">
      <c r="A180" s="1" t="s">
        <v>438</v>
      </c>
      <c r="B180" s="1" t="str">
        <f t="shared" si="29"/>
        <v>DEF</v>
      </c>
      <c r="C180" s="1" t="str">
        <f t="shared" si="30"/>
        <v>Default</v>
      </c>
      <c r="D180" s="912">
        <f t="shared" si="38"/>
        <v>1900</v>
      </c>
      <c r="E180" s="913">
        <f t="shared" si="39"/>
        <v>1</v>
      </c>
      <c r="F180" s="913">
        <f t="shared" si="40"/>
        <v>366</v>
      </c>
      <c r="G180" s="912" t="s">
        <v>1034</v>
      </c>
      <c r="H180" s="912" t="s">
        <v>1031</v>
      </c>
      <c r="I180" s="912" t="s">
        <v>391</v>
      </c>
      <c r="J180" s="914">
        <f t="shared" ca="1" si="41"/>
        <v>0</v>
      </c>
      <c r="K180" s="914">
        <f t="shared" ca="1" si="41"/>
        <v>0</v>
      </c>
      <c r="L180" s="914">
        <f t="shared" ca="1" si="41"/>
        <v>0</v>
      </c>
      <c r="M180" s="914">
        <f t="shared" ca="1" si="41"/>
        <v>0</v>
      </c>
      <c r="N180" s="1" t="str">
        <f t="shared" si="34"/>
        <v>ASRCMS202202</v>
      </c>
      <c r="O180" s="913">
        <f t="shared" si="35"/>
        <v>45230</v>
      </c>
      <c r="P180" s="1" t="str">
        <f t="shared" si="36"/>
        <v>Unaudited</v>
      </c>
    </row>
    <row r="181" spans="1:16" x14ac:dyDescent="0.25">
      <c r="A181" s="1" t="s">
        <v>438</v>
      </c>
      <c r="B181" s="1" t="str">
        <f t="shared" si="29"/>
        <v>DEF</v>
      </c>
      <c r="C181" s="1" t="str">
        <f t="shared" si="30"/>
        <v>Default</v>
      </c>
      <c r="D181" s="912">
        <f t="shared" si="38"/>
        <v>1900</v>
      </c>
      <c r="E181" s="913">
        <f t="shared" si="39"/>
        <v>1</v>
      </c>
      <c r="F181" s="913">
        <f t="shared" si="40"/>
        <v>1</v>
      </c>
      <c r="G181" s="912" t="s">
        <v>1034</v>
      </c>
      <c r="H181" s="912" t="s">
        <v>1032</v>
      </c>
      <c r="I181" s="912" t="s">
        <v>391</v>
      </c>
      <c r="J181" s="914">
        <f t="shared" ca="1" si="41"/>
        <v>0</v>
      </c>
      <c r="K181" s="914">
        <f t="shared" ca="1" si="41"/>
        <v>0</v>
      </c>
      <c r="L181" s="914">
        <f t="shared" ca="1" si="41"/>
        <v>0</v>
      </c>
      <c r="M181" s="914">
        <f t="shared" ca="1" si="41"/>
        <v>0</v>
      </c>
      <c r="N181" s="1" t="str">
        <f t="shared" si="34"/>
        <v>ASRCMS202202</v>
      </c>
      <c r="O181" s="913">
        <f t="shared" si="35"/>
        <v>45230</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61" t="s">
        <v>909</v>
      </c>
      <c r="B1" s="1761"/>
      <c r="C1" s="1761"/>
    </row>
    <row r="4" spans="1:4" x14ac:dyDescent="0.25">
      <c r="A4" s="107" t="s">
        <v>143</v>
      </c>
      <c r="D4" s="107" t="s">
        <v>1426</v>
      </c>
    </row>
    <row r="5" spans="1:4" x14ac:dyDescent="0.25">
      <c r="A5" t="s">
        <v>907</v>
      </c>
      <c r="D5" t="s">
        <v>1431</v>
      </c>
    </row>
    <row r="6" spans="1:4" x14ac:dyDescent="0.25">
      <c r="A6" t="s">
        <v>842</v>
      </c>
      <c r="D6" t="s">
        <v>1422</v>
      </c>
    </row>
    <row r="7" spans="1:4" x14ac:dyDescent="0.25">
      <c r="A7" t="s">
        <v>908</v>
      </c>
      <c r="D7" t="s">
        <v>1423</v>
      </c>
    </row>
    <row r="8" spans="1:4" x14ac:dyDescent="0.25">
      <c r="A8" t="s">
        <v>1025</v>
      </c>
      <c r="D8" t="s">
        <v>1435</v>
      </c>
    </row>
    <row r="9" spans="1:4" x14ac:dyDescent="0.25">
      <c r="A9" t="s">
        <v>904</v>
      </c>
      <c r="D9" t="s">
        <v>1431</v>
      </c>
    </row>
    <row r="10" spans="1:4" x14ac:dyDescent="0.25">
      <c r="D10" t="s">
        <v>1424</v>
      </c>
    </row>
    <row r="11" spans="1:4" x14ac:dyDescent="0.25">
      <c r="D11" t="s">
        <v>1425</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813</v>
      </c>
      <c r="B6" s="185" t="s">
        <v>806</v>
      </c>
      <c r="C6" s="108"/>
    </row>
    <row r="7" spans="1:3" x14ac:dyDescent="0.25">
      <c r="A7" s="186" t="s">
        <v>199</v>
      </c>
      <c r="B7" s="185" t="s">
        <v>807</v>
      </c>
      <c r="C7" s="108"/>
    </row>
    <row r="8" spans="1:3" x14ac:dyDescent="0.25">
      <c r="A8" s="186" t="s">
        <v>201</v>
      </c>
      <c r="B8" s="185" t="s">
        <v>808</v>
      </c>
      <c r="C8" s="108"/>
    </row>
    <row r="9" spans="1:3" x14ac:dyDescent="0.25">
      <c r="A9" s="186" t="s">
        <v>200</v>
      </c>
      <c r="B9" s="185" t="s">
        <v>809</v>
      </c>
      <c r="C9" s="108"/>
    </row>
    <row r="10" spans="1:3" x14ac:dyDescent="0.25">
      <c r="A10" s="187" t="s">
        <v>805</v>
      </c>
      <c r="B10" s="38" t="s">
        <v>810</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1019</v>
      </c>
      <c r="B17" s="97"/>
    </row>
    <row r="18" spans="1:4" ht="30" customHeight="1" x14ac:dyDescent="0.25">
      <c r="A18" s="1476" t="s">
        <v>1660</v>
      </c>
      <c r="B18" s="1476"/>
      <c r="C18" s="1476"/>
      <c r="D18" s="1476"/>
    </row>
    <row r="19" spans="1:4" ht="27" customHeight="1" x14ac:dyDescent="0.25">
      <c r="A19" s="1485" t="s">
        <v>1067</v>
      </c>
      <c r="B19" s="1485"/>
      <c r="C19" s="1485"/>
      <c r="D19" s="1485"/>
    </row>
    <row r="20" spans="1:4" ht="27" customHeight="1" x14ac:dyDescent="0.25">
      <c r="A20" s="1485" t="s">
        <v>1661</v>
      </c>
      <c r="B20" s="1485"/>
      <c r="C20" s="1485"/>
      <c r="D20" s="1485"/>
    </row>
    <row r="22" spans="1:4" ht="18.75" x14ac:dyDescent="0.3">
      <c r="A22" s="1486" t="s">
        <v>51</v>
      </c>
      <c r="B22" s="1487"/>
      <c r="C22" s="1488"/>
      <c r="D22" s="4" t="s">
        <v>146</v>
      </c>
    </row>
    <row r="23" spans="1:4" ht="15" customHeight="1" x14ac:dyDescent="0.25">
      <c r="A23" s="1479" t="s">
        <v>11</v>
      </c>
      <c r="B23" s="1480"/>
      <c r="C23" s="1481"/>
      <c r="D23" s="1489"/>
    </row>
    <row r="24" spans="1:4" ht="15" customHeight="1" x14ac:dyDescent="0.25">
      <c r="A24" s="1482"/>
      <c r="B24" s="1483"/>
      <c r="C24" s="1484"/>
      <c r="D24" s="1490"/>
    </row>
    <row r="25" spans="1:4" ht="24.75" x14ac:dyDescent="0.25">
      <c r="A25" s="1462" t="s">
        <v>184</v>
      </c>
      <c r="B25" s="22">
        <v>1.1000000000000001</v>
      </c>
      <c r="C25" s="19" t="s">
        <v>12</v>
      </c>
      <c r="D25" s="5" t="s">
        <v>1296</v>
      </c>
    </row>
    <row r="26" spans="1:4" ht="24.75" x14ac:dyDescent="0.25">
      <c r="A26" s="1463"/>
      <c r="B26" s="221" t="s">
        <v>1314</v>
      </c>
      <c r="C26" s="222" t="s">
        <v>1323</v>
      </c>
      <c r="D26" s="7" t="s">
        <v>1315</v>
      </c>
    </row>
    <row r="27" spans="1:4" x14ac:dyDescent="0.25">
      <c r="A27" s="1463"/>
      <c r="B27" s="23" t="s">
        <v>63</v>
      </c>
      <c r="C27" s="8" t="s">
        <v>344</v>
      </c>
      <c r="D27" s="7" t="s">
        <v>1297</v>
      </c>
    </row>
    <row r="28" spans="1:4" x14ac:dyDescent="0.25">
      <c r="A28" s="1463"/>
      <c r="B28" s="221" t="s">
        <v>910</v>
      </c>
      <c r="C28" s="222" t="s">
        <v>911</v>
      </c>
      <c r="D28" s="7" t="s">
        <v>1298</v>
      </c>
    </row>
    <row r="29" spans="1:4" ht="24.75" x14ac:dyDescent="0.25">
      <c r="A29" s="1463"/>
      <c r="B29" s="23" t="s">
        <v>95</v>
      </c>
      <c r="C29" s="8" t="s">
        <v>147</v>
      </c>
      <c r="D29" s="7" t="s">
        <v>1299</v>
      </c>
    </row>
    <row r="30" spans="1:4" ht="24.75" x14ac:dyDescent="0.25">
      <c r="A30" s="1463"/>
      <c r="B30" s="23" t="s">
        <v>35</v>
      </c>
      <c r="C30" s="8" t="s">
        <v>13</v>
      </c>
      <c r="D30" s="7" t="s">
        <v>1659</v>
      </c>
    </row>
    <row r="31" spans="1:4" x14ac:dyDescent="0.25">
      <c r="A31" s="1463"/>
      <c r="B31" s="98" t="s">
        <v>202</v>
      </c>
      <c r="C31" s="100" t="s">
        <v>14</v>
      </c>
      <c r="D31" s="18" t="s">
        <v>343</v>
      </c>
    </row>
    <row r="32" spans="1:4" ht="15" customHeight="1" x14ac:dyDescent="0.25">
      <c r="A32" s="1479" t="s">
        <v>269</v>
      </c>
      <c r="B32" s="1480"/>
      <c r="C32" s="1481"/>
      <c r="D32" s="1477"/>
    </row>
    <row r="33" spans="1:4" ht="15" customHeight="1" x14ac:dyDescent="0.25">
      <c r="A33" s="1482"/>
      <c r="B33" s="1483"/>
      <c r="C33" s="1484"/>
      <c r="D33" s="1478"/>
    </row>
    <row r="34" spans="1:4" ht="24.75" x14ac:dyDescent="0.25">
      <c r="A34" s="1462" t="s">
        <v>0</v>
      </c>
      <c r="B34" s="22">
        <v>2.1</v>
      </c>
      <c r="C34" s="19" t="s">
        <v>148</v>
      </c>
      <c r="D34" s="5" t="s">
        <v>1017</v>
      </c>
    </row>
    <row r="35" spans="1:4" ht="24.75" x14ac:dyDescent="0.25">
      <c r="A35" s="1463"/>
      <c r="B35" s="23">
        <v>2.2000000000000002</v>
      </c>
      <c r="C35" s="8" t="s">
        <v>149</v>
      </c>
      <c r="D35" s="7" t="s">
        <v>861</v>
      </c>
    </row>
    <row r="36" spans="1:4" ht="24.75" x14ac:dyDescent="0.25">
      <c r="A36" s="1463"/>
      <c r="B36" s="23">
        <v>2.2999999999999998</v>
      </c>
      <c r="C36" s="8" t="s">
        <v>150</v>
      </c>
      <c r="D36" s="7" t="s">
        <v>740</v>
      </c>
    </row>
    <row r="37" spans="1:4" ht="24.75" x14ac:dyDescent="0.25">
      <c r="A37" s="1463"/>
      <c r="B37" s="23">
        <v>2.4</v>
      </c>
      <c r="C37" s="8" t="s">
        <v>151</v>
      </c>
      <c r="D37" s="7" t="s">
        <v>1016</v>
      </c>
    </row>
    <row r="38" spans="1:4" ht="24.75" x14ac:dyDescent="0.25">
      <c r="A38" s="1463"/>
      <c r="B38" s="23">
        <v>2.5</v>
      </c>
      <c r="C38" s="8" t="s">
        <v>152</v>
      </c>
      <c r="D38" s="7" t="s">
        <v>862</v>
      </c>
    </row>
    <row r="39" spans="1:4" x14ac:dyDescent="0.25">
      <c r="A39" s="1463"/>
      <c r="B39" s="23" t="s">
        <v>97</v>
      </c>
      <c r="C39" s="8" t="s">
        <v>7</v>
      </c>
      <c r="D39" s="7" t="s">
        <v>756</v>
      </c>
    </row>
    <row r="40" spans="1:4" ht="24.75" x14ac:dyDescent="0.25">
      <c r="A40" s="1463"/>
      <c r="B40" s="126" t="s">
        <v>153</v>
      </c>
      <c r="C40" s="131" t="s">
        <v>969</v>
      </c>
      <c r="D40" s="7" t="s">
        <v>970</v>
      </c>
    </row>
    <row r="41" spans="1:4" x14ac:dyDescent="0.25">
      <c r="A41" s="1463"/>
      <c r="B41" s="225" t="s">
        <v>912</v>
      </c>
      <c r="C41" s="226" t="s">
        <v>24</v>
      </c>
      <c r="D41" s="7" t="s">
        <v>943</v>
      </c>
    </row>
    <row r="42" spans="1:4" x14ac:dyDescent="0.25">
      <c r="A42" s="1464"/>
      <c r="B42" s="101" t="s">
        <v>222</v>
      </c>
      <c r="C42" s="102" t="s">
        <v>1</v>
      </c>
      <c r="D42" s="18" t="s">
        <v>947</v>
      </c>
    </row>
    <row r="43" spans="1:4" ht="36.75" x14ac:dyDescent="0.25">
      <c r="A43" s="1462" t="s">
        <v>53</v>
      </c>
      <c r="B43" s="22">
        <v>3.1</v>
      </c>
      <c r="C43" s="20" t="s">
        <v>33</v>
      </c>
      <c r="D43" s="5" t="s">
        <v>741</v>
      </c>
    </row>
    <row r="44" spans="1:4" x14ac:dyDescent="0.25">
      <c r="A44" s="1463"/>
      <c r="B44" s="23">
        <v>3.2</v>
      </c>
      <c r="C44" s="20" t="s">
        <v>34</v>
      </c>
      <c r="D44" s="6" t="s">
        <v>742</v>
      </c>
    </row>
    <row r="45" spans="1:4" x14ac:dyDescent="0.25">
      <c r="A45" s="1463"/>
      <c r="B45" s="23">
        <v>3.3</v>
      </c>
      <c r="C45" s="20" t="s">
        <v>54</v>
      </c>
      <c r="D45" s="7" t="s">
        <v>743</v>
      </c>
    </row>
    <row r="46" spans="1:4" x14ac:dyDescent="0.25">
      <c r="A46" s="1463"/>
      <c r="B46" s="23" t="s">
        <v>44</v>
      </c>
      <c r="C46" s="20" t="s">
        <v>154</v>
      </c>
      <c r="D46" s="7" t="s">
        <v>744</v>
      </c>
    </row>
    <row r="47" spans="1:4" x14ac:dyDescent="0.25">
      <c r="A47" s="1463"/>
      <c r="B47" s="23" t="s">
        <v>41</v>
      </c>
      <c r="C47" s="20" t="s">
        <v>52</v>
      </c>
      <c r="D47" s="7" t="s">
        <v>757</v>
      </c>
    </row>
    <row r="48" spans="1:4" ht="24.75" x14ac:dyDescent="0.25">
      <c r="A48" s="1463"/>
      <c r="B48" s="23" t="s">
        <v>42</v>
      </c>
      <c r="C48" s="20" t="s">
        <v>155</v>
      </c>
      <c r="D48" s="7" t="s">
        <v>863</v>
      </c>
    </row>
    <row r="49" spans="1:4" ht="24.75" x14ac:dyDescent="0.25">
      <c r="A49" s="1463"/>
      <c r="B49" s="126" t="s">
        <v>43</v>
      </c>
      <c r="C49" s="131" t="s">
        <v>478</v>
      </c>
      <c r="D49" s="7" t="s">
        <v>971</v>
      </c>
    </row>
    <row r="50" spans="1:4" x14ac:dyDescent="0.25">
      <c r="A50" s="1463"/>
      <c r="B50" s="98" t="s">
        <v>453</v>
      </c>
      <c r="C50" s="103" t="s">
        <v>2</v>
      </c>
      <c r="D50" s="18" t="s">
        <v>481</v>
      </c>
    </row>
    <row r="51" spans="1:4" ht="24.75" x14ac:dyDescent="0.25">
      <c r="A51" s="1468" t="s">
        <v>915</v>
      </c>
      <c r="B51" s="219" t="s">
        <v>916</v>
      </c>
      <c r="C51" s="232" t="s">
        <v>915</v>
      </c>
      <c r="D51" s="5" t="s">
        <v>1061</v>
      </c>
    </row>
    <row r="52" spans="1:4" ht="24.75" x14ac:dyDescent="0.25">
      <c r="A52" s="1469"/>
      <c r="B52" s="221" t="s">
        <v>917</v>
      </c>
      <c r="C52" s="233" t="s">
        <v>920</v>
      </c>
      <c r="D52" s="7" t="s">
        <v>944</v>
      </c>
    </row>
    <row r="53" spans="1:4" ht="24.75" x14ac:dyDescent="0.25">
      <c r="A53" s="1469"/>
      <c r="B53" s="225" t="s">
        <v>918</v>
      </c>
      <c r="C53" s="234" t="s">
        <v>921</v>
      </c>
      <c r="D53" s="7" t="s">
        <v>945</v>
      </c>
    </row>
    <row r="54" spans="1:4" ht="16.5" customHeight="1" x14ac:dyDescent="0.25">
      <c r="A54" s="1470"/>
      <c r="B54" s="227" t="s">
        <v>919</v>
      </c>
      <c r="C54" s="235" t="s">
        <v>922</v>
      </c>
      <c r="D54" s="18" t="s">
        <v>946</v>
      </c>
    </row>
    <row r="55" spans="1:4" ht="24.75" x14ac:dyDescent="0.25">
      <c r="A55" s="1461" t="s">
        <v>303</v>
      </c>
      <c r="B55" s="22">
        <v>5.0999999999999996</v>
      </c>
      <c r="C55" s="26" t="s">
        <v>37</v>
      </c>
      <c r="D55" s="5" t="s">
        <v>745</v>
      </c>
    </row>
    <row r="56" spans="1:4" ht="24" x14ac:dyDescent="0.25">
      <c r="A56" s="1459"/>
      <c r="B56" s="23">
        <v>5.2</v>
      </c>
      <c r="C56" s="20" t="s">
        <v>304</v>
      </c>
      <c r="D56" s="7" t="s">
        <v>758</v>
      </c>
    </row>
    <row r="57" spans="1:4" ht="24.75" x14ac:dyDescent="0.25">
      <c r="A57" s="1459"/>
      <c r="B57" s="23">
        <v>5.3</v>
      </c>
      <c r="C57" s="20" t="s">
        <v>305</v>
      </c>
      <c r="D57" s="7" t="s">
        <v>724</v>
      </c>
    </row>
    <row r="58" spans="1:4" ht="24.75" x14ac:dyDescent="0.25">
      <c r="A58" s="1459"/>
      <c r="B58" s="126" t="s">
        <v>82</v>
      </c>
      <c r="C58" s="131" t="s">
        <v>476</v>
      </c>
      <c r="D58" s="7" t="s">
        <v>972</v>
      </c>
    </row>
    <row r="59" spans="1:4" x14ac:dyDescent="0.25">
      <c r="A59" s="1460"/>
      <c r="B59" s="98" t="s">
        <v>217</v>
      </c>
      <c r="C59" s="104" t="s">
        <v>306</v>
      </c>
      <c r="D59" s="18" t="s">
        <v>480</v>
      </c>
    </row>
    <row r="60" spans="1:4" ht="24.75" x14ac:dyDescent="0.25">
      <c r="A60" s="1462" t="s">
        <v>4</v>
      </c>
      <c r="B60" s="22">
        <v>6.1</v>
      </c>
      <c r="C60" s="26" t="s">
        <v>18</v>
      </c>
      <c r="D60" s="5" t="s">
        <v>746</v>
      </c>
    </row>
    <row r="61" spans="1:4" x14ac:dyDescent="0.25">
      <c r="A61" s="1463"/>
      <c r="B61" s="23">
        <v>6.2</v>
      </c>
      <c r="C61" s="20" t="s">
        <v>19</v>
      </c>
      <c r="D61" s="7" t="s">
        <v>759</v>
      </c>
    </row>
    <row r="62" spans="1:4" ht="24.75" x14ac:dyDescent="0.25">
      <c r="A62" s="1463"/>
      <c r="B62" s="23">
        <v>6.3</v>
      </c>
      <c r="C62" s="20" t="s">
        <v>185</v>
      </c>
      <c r="D62" s="7" t="s">
        <v>864</v>
      </c>
    </row>
    <row r="63" spans="1:4" ht="24.75" x14ac:dyDescent="0.25">
      <c r="A63" s="1463"/>
      <c r="B63" s="126" t="s">
        <v>87</v>
      </c>
      <c r="C63" s="131" t="s">
        <v>474</v>
      </c>
      <c r="D63" s="7" t="s">
        <v>973</v>
      </c>
    </row>
    <row r="64" spans="1:4" x14ac:dyDescent="0.25">
      <c r="A64" s="1464"/>
      <c r="B64" s="101" t="s">
        <v>214</v>
      </c>
      <c r="C64" s="104" t="s">
        <v>25</v>
      </c>
      <c r="D64" s="18" t="s">
        <v>479</v>
      </c>
    </row>
    <row r="65" spans="1:4" ht="16.5" customHeight="1" x14ac:dyDescent="0.25">
      <c r="A65" s="1465" t="s">
        <v>157</v>
      </c>
      <c r="B65" s="22">
        <v>7.1</v>
      </c>
      <c r="C65" s="26" t="s">
        <v>20</v>
      </c>
      <c r="D65" s="5" t="s">
        <v>747</v>
      </c>
    </row>
    <row r="66" spans="1:4" ht="16.5" customHeight="1" x14ac:dyDescent="0.25">
      <c r="A66" s="1466"/>
      <c r="B66" s="23">
        <v>7.2</v>
      </c>
      <c r="C66" s="20" t="s">
        <v>21</v>
      </c>
      <c r="D66" s="7" t="s">
        <v>748</v>
      </c>
    </row>
    <row r="67" spans="1:4" ht="26.1" customHeight="1" x14ac:dyDescent="0.25">
      <c r="A67" s="1466"/>
      <c r="B67" s="23">
        <v>7.3</v>
      </c>
      <c r="C67" s="20" t="s">
        <v>156</v>
      </c>
      <c r="D67" s="7" t="s">
        <v>865</v>
      </c>
    </row>
    <row r="68" spans="1:4" ht="24.75" x14ac:dyDescent="0.25">
      <c r="A68" s="1466"/>
      <c r="B68" s="126" t="s">
        <v>91</v>
      </c>
      <c r="C68" s="131" t="s">
        <v>475</v>
      </c>
      <c r="D68" s="7" t="s">
        <v>974</v>
      </c>
    </row>
    <row r="69" spans="1:4" ht="16.5" customHeight="1" x14ac:dyDescent="0.25">
      <c r="A69" s="1467"/>
      <c r="B69" s="101" t="s">
        <v>262</v>
      </c>
      <c r="C69" s="104" t="s">
        <v>38</v>
      </c>
      <c r="D69" s="18" t="s">
        <v>473</v>
      </c>
    </row>
    <row r="70" spans="1:4" ht="24.75" x14ac:dyDescent="0.25">
      <c r="A70" s="1462" t="s">
        <v>29</v>
      </c>
      <c r="B70" s="22">
        <v>8.1</v>
      </c>
      <c r="C70" s="26" t="s">
        <v>22</v>
      </c>
      <c r="D70" s="5" t="s">
        <v>749</v>
      </c>
    </row>
    <row r="71" spans="1:4" ht="24.75" x14ac:dyDescent="0.25">
      <c r="A71" s="1463"/>
      <c r="B71" s="23" t="s">
        <v>113</v>
      </c>
      <c r="C71" s="20" t="s">
        <v>444</v>
      </c>
      <c r="D71" s="7" t="s">
        <v>750</v>
      </c>
    </row>
    <row r="72" spans="1:4" ht="24.75" x14ac:dyDescent="0.25">
      <c r="A72" s="1463"/>
      <c r="B72" s="23" t="s">
        <v>115</v>
      </c>
      <c r="C72" s="20" t="s">
        <v>158</v>
      </c>
      <c r="D72" s="7" t="s">
        <v>866</v>
      </c>
    </row>
    <row r="73" spans="1:4" x14ac:dyDescent="0.25">
      <c r="A73" s="1463"/>
      <c r="B73" s="23" t="s">
        <v>116</v>
      </c>
      <c r="C73" s="20" t="s">
        <v>114</v>
      </c>
      <c r="D73" s="7" t="s">
        <v>318</v>
      </c>
    </row>
    <row r="74" spans="1:4" x14ac:dyDescent="0.25">
      <c r="A74" s="1463"/>
      <c r="B74" s="23" t="s">
        <v>117</v>
      </c>
      <c r="C74" s="20" t="s">
        <v>159</v>
      </c>
      <c r="D74" s="7" t="s">
        <v>319</v>
      </c>
    </row>
    <row r="75" spans="1:4" x14ac:dyDescent="0.25">
      <c r="A75" s="1463"/>
      <c r="B75" s="23" t="s">
        <v>160</v>
      </c>
      <c r="C75" s="20" t="s">
        <v>23</v>
      </c>
      <c r="D75" s="7" t="s">
        <v>760</v>
      </c>
    </row>
    <row r="76" spans="1:4" ht="24.75" x14ac:dyDescent="0.25">
      <c r="A76" s="1463"/>
      <c r="B76" s="126" t="s">
        <v>443</v>
      </c>
      <c r="C76" s="131" t="s">
        <v>477</v>
      </c>
      <c r="D76" s="7" t="s">
        <v>1018</v>
      </c>
    </row>
    <row r="77" spans="1:4" x14ac:dyDescent="0.25">
      <c r="A77" s="1464"/>
      <c r="B77" s="101" t="s">
        <v>458</v>
      </c>
      <c r="C77" s="104" t="s">
        <v>30</v>
      </c>
      <c r="D77" s="18" t="s">
        <v>472</v>
      </c>
    </row>
    <row r="78" spans="1:4" ht="24.75" x14ac:dyDescent="0.25">
      <c r="A78" s="1462" t="s">
        <v>3</v>
      </c>
      <c r="B78" s="22">
        <v>9.1</v>
      </c>
      <c r="C78" s="26" t="s">
        <v>186</v>
      </c>
      <c r="D78" s="5" t="s">
        <v>751</v>
      </c>
    </row>
    <row r="79" spans="1:4" x14ac:dyDescent="0.25">
      <c r="A79" s="1463"/>
      <c r="B79" s="23" t="s">
        <v>107</v>
      </c>
      <c r="C79" s="20" t="s">
        <v>187</v>
      </c>
      <c r="D79" s="10" t="s">
        <v>752</v>
      </c>
    </row>
    <row r="80" spans="1:4" x14ac:dyDescent="0.25">
      <c r="A80" s="1463"/>
      <c r="B80" s="23" t="s">
        <v>1316</v>
      </c>
      <c r="C80" s="20" t="s">
        <v>1317</v>
      </c>
      <c r="D80" s="10" t="s">
        <v>1395</v>
      </c>
    </row>
    <row r="81" spans="1:5" ht="24.75" x14ac:dyDescent="0.25">
      <c r="A81" s="1463"/>
      <c r="B81" s="23" t="s">
        <v>108</v>
      </c>
      <c r="C81" s="20" t="s">
        <v>188</v>
      </c>
      <c r="D81" s="7" t="s">
        <v>753</v>
      </c>
    </row>
    <row r="82" spans="1:5" x14ac:dyDescent="0.25">
      <c r="A82" s="1463"/>
      <c r="B82" s="23" t="s">
        <v>109</v>
      </c>
      <c r="C82" s="20" t="s">
        <v>161</v>
      </c>
      <c r="D82" s="7" t="s">
        <v>162</v>
      </c>
    </row>
    <row r="83" spans="1:5" x14ac:dyDescent="0.25">
      <c r="A83" s="1463"/>
      <c r="B83" s="23" t="s">
        <v>110</v>
      </c>
      <c r="C83" s="20" t="s">
        <v>135</v>
      </c>
      <c r="D83" s="7" t="s">
        <v>761</v>
      </c>
    </row>
    <row r="84" spans="1:5" ht="24.75" x14ac:dyDescent="0.25">
      <c r="A84" s="1463"/>
      <c r="B84" s="23" t="s">
        <v>111</v>
      </c>
      <c r="C84" s="20" t="s">
        <v>163</v>
      </c>
      <c r="D84" s="7" t="s">
        <v>867</v>
      </c>
    </row>
    <row r="85" spans="1:5" ht="24.75" x14ac:dyDescent="0.25">
      <c r="A85" s="1463"/>
      <c r="B85" s="126" t="s">
        <v>112</v>
      </c>
      <c r="C85" s="131" t="s">
        <v>459</v>
      </c>
      <c r="D85" s="7" t="s">
        <v>975</v>
      </c>
    </row>
    <row r="86" spans="1:5" x14ac:dyDescent="0.25">
      <c r="A86" s="1464"/>
      <c r="B86" s="101" t="s">
        <v>460</v>
      </c>
      <c r="C86" s="104" t="s">
        <v>5</v>
      </c>
      <c r="D86" s="18" t="s">
        <v>471</v>
      </c>
    </row>
    <row r="87" spans="1:5" x14ac:dyDescent="0.25">
      <c r="A87" s="1459" t="s">
        <v>6</v>
      </c>
      <c r="B87" s="23" t="s">
        <v>118</v>
      </c>
      <c r="C87" s="20" t="s">
        <v>189</v>
      </c>
      <c r="D87" s="5" t="s">
        <v>1295</v>
      </c>
    </row>
    <row r="88" spans="1:5" x14ac:dyDescent="0.25">
      <c r="A88" s="1459"/>
      <c r="B88" s="23" t="s">
        <v>45</v>
      </c>
      <c r="C88" s="20" t="s">
        <v>164</v>
      </c>
      <c r="D88" s="7" t="s">
        <v>762</v>
      </c>
    </row>
    <row r="89" spans="1:5" ht="24.75" x14ac:dyDescent="0.25">
      <c r="A89" s="1459"/>
      <c r="B89" s="23" t="s">
        <v>46</v>
      </c>
      <c r="C89" s="20" t="s">
        <v>165</v>
      </c>
      <c r="D89" s="7" t="s">
        <v>868</v>
      </c>
    </row>
    <row r="90" spans="1:5" ht="24.75" x14ac:dyDescent="0.25">
      <c r="A90" s="1459"/>
      <c r="B90" s="126" t="s">
        <v>166</v>
      </c>
      <c r="C90" s="131" t="s">
        <v>462</v>
      </c>
      <c r="D90" s="7" t="s">
        <v>976</v>
      </c>
    </row>
    <row r="91" spans="1:5" x14ac:dyDescent="0.25">
      <c r="A91" s="1460"/>
      <c r="B91" s="105" t="s">
        <v>461</v>
      </c>
      <c r="C91" s="104" t="s">
        <v>8</v>
      </c>
      <c r="D91" s="18" t="s">
        <v>470</v>
      </c>
    </row>
    <row r="92" spans="1:5" x14ac:dyDescent="0.25">
      <c r="A92" s="1461" t="s">
        <v>233</v>
      </c>
      <c r="B92" s="136" t="s">
        <v>119</v>
      </c>
      <c r="C92" s="19" t="s">
        <v>172</v>
      </c>
      <c r="D92" s="2" t="s">
        <v>484</v>
      </c>
      <c r="E92" s="99"/>
    </row>
    <row r="93" spans="1:5" x14ac:dyDescent="0.25">
      <c r="A93" s="1474"/>
      <c r="B93" s="23" t="s">
        <v>55</v>
      </c>
      <c r="C93" s="8" t="s">
        <v>173</v>
      </c>
      <c r="D93" s="2" t="s">
        <v>482</v>
      </c>
      <c r="E93" s="99"/>
    </row>
    <row r="94" spans="1:5" x14ac:dyDescent="0.25">
      <c r="A94" s="1474"/>
      <c r="B94" s="23" t="s">
        <v>56</v>
      </c>
      <c r="C94" s="8" t="s">
        <v>174</v>
      </c>
      <c r="D94" s="2" t="s">
        <v>483</v>
      </c>
      <c r="E94" s="99"/>
    </row>
    <row r="95" spans="1:5" x14ac:dyDescent="0.25">
      <c r="A95" s="1474"/>
      <c r="B95" s="126" t="s">
        <v>120</v>
      </c>
      <c r="C95" s="127" t="s">
        <v>466</v>
      </c>
      <c r="D95" s="2" t="s">
        <v>468</v>
      </c>
      <c r="E95" s="99"/>
    </row>
    <row r="96" spans="1:5" ht="24.75" x14ac:dyDescent="0.25">
      <c r="A96" s="1474"/>
      <c r="B96" s="23" t="s">
        <v>121</v>
      </c>
      <c r="C96" s="8" t="s">
        <v>32</v>
      </c>
      <c r="D96" s="7" t="s">
        <v>317</v>
      </c>
    </row>
    <row r="97" spans="1:4" x14ac:dyDescent="0.25">
      <c r="A97" s="1474"/>
      <c r="B97" s="221" t="s">
        <v>938</v>
      </c>
      <c r="C97" s="222" t="s">
        <v>930</v>
      </c>
      <c r="D97" s="7" t="s">
        <v>948</v>
      </c>
    </row>
    <row r="98" spans="1:4" x14ac:dyDescent="0.25">
      <c r="A98" s="1474"/>
      <c r="B98" s="101" t="s">
        <v>167</v>
      </c>
      <c r="C98" s="102" t="s">
        <v>329</v>
      </c>
      <c r="D98" s="18" t="s">
        <v>320</v>
      </c>
    </row>
    <row r="99" spans="1:4" x14ac:dyDescent="0.25">
      <c r="A99" s="1474"/>
      <c r="B99" s="23" t="s">
        <v>168</v>
      </c>
      <c r="C99" s="8" t="s">
        <v>40</v>
      </c>
      <c r="D99" s="7" t="s">
        <v>755</v>
      </c>
    </row>
    <row r="100" spans="1:4" ht="24.75" x14ac:dyDescent="0.25">
      <c r="A100" s="1474"/>
      <c r="B100" s="23" t="s">
        <v>169</v>
      </c>
      <c r="C100" s="8" t="s">
        <v>330</v>
      </c>
      <c r="D100" s="7" t="s">
        <v>315</v>
      </c>
    </row>
    <row r="101" spans="1:4" x14ac:dyDescent="0.25">
      <c r="A101" s="1474"/>
      <c r="B101" s="23" t="s">
        <v>170</v>
      </c>
      <c r="C101" s="8" t="s">
        <v>252</v>
      </c>
      <c r="D101" s="7" t="s">
        <v>316</v>
      </c>
    </row>
    <row r="102" spans="1:4" ht="24.75" x14ac:dyDescent="0.25">
      <c r="A102" s="1475"/>
      <c r="B102" s="180" t="s">
        <v>171</v>
      </c>
      <c r="C102" s="102" t="s">
        <v>325</v>
      </c>
      <c r="D102" s="18" t="s">
        <v>175</v>
      </c>
    </row>
    <row r="103" spans="1:4" ht="39" customHeight="1" x14ac:dyDescent="0.3">
      <c r="A103" s="1471" t="s">
        <v>176</v>
      </c>
      <c r="B103" s="1472"/>
      <c r="C103" s="1473"/>
      <c r="D103" s="70"/>
    </row>
    <row r="104" spans="1:4" ht="25.5" customHeight="1" x14ac:dyDescent="0.25">
      <c r="A104" s="1461" t="s">
        <v>9</v>
      </c>
      <c r="B104" s="22" t="s">
        <v>122</v>
      </c>
      <c r="C104" s="19" t="s">
        <v>27</v>
      </c>
      <c r="D104" s="19" t="s">
        <v>1656</v>
      </c>
    </row>
    <row r="105" spans="1:4" ht="24.75" x14ac:dyDescent="0.25">
      <c r="A105" s="1459"/>
      <c r="B105" s="23" t="s">
        <v>123</v>
      </c>
      <c r="C105" s="8" t="s">
        <v>98</v>
      </c>
      <c r="D105" s="8" t="s">
        <v>875</v>
      </c>
    </row>
    <row r="106" spans="1:4" ht="24.75" x14ac:dyDescent="0.25">
      <c r="A106" s="1459"/>
      <c r="B106" s="23" t="s">
        <v>124</v>
      </c>
      <c r="C106" s="8" t="s">
        <v>99</v>
      </c>
      <c r="D106" s="8" t="s">
        <v>876</v>
      </c>
    </row>
    <row r="107" spans="1:4" ht="24.75" x14ac:dyDescent="0.25">
      <c r="A107" s="1459"/>
      <c r="B107" s="24" t="s">
        <v>125</v>
      </c>
      <c r="C107" s="8" t="s">
        <v>100</v>
      </c>
      <c r="D107" s="8" t="s">
        <v>877</v>
      </c>
    </row>
    <row r="108" spans="1:4" ht="24.75" x14ac:dyDescent="0.25">
      <c r="A108" s="1459"/>
      <c r="B108" s="24" t="s">
        <v>126</v>
      </c>
      <c r="C108" s="8" t="s">
        <v>101</v>
      </c>
      <c r="D108" s="8" t="s">
        <v>878</v>
      </c>
    </row>
    <row r="109" spans="1:4" ht="24.75" x14ac:dyDescent="0.25">
      <c r="A109" s="1459"/>
      <c r="B109" s="23" t="s">
        <v>127</v>
      </c>
      <c r="C109" s="8" t="s">
        <v>28</v>
      </c>
      <c r="D109" s="8" t="s">
        <v>879</v>
      </c>
    </row>
    <row r="110" spans="1:4" x14ac:dyDescent="0.25">
      <c r="A110" s="1460"/>
      <c r="B110" s="101" t="s">
        <v>128</v>
      </c>
      <c r="C110" s="102" t="s">
        <v>106</v>
      </c>
      <c r="D110" s="9" t="s">
        <v>136</v>
      </c>
    </row>
    <row r="111" spans="1:4" x14ac:dyDescent="0.25">
      <c r="A111" s="1461" t="s">
        <v>177</v>
      </c>
      <c r="B111" s="22" t="s">
        <v>129</v>
      </c>
      <c r="C111" s="19" t="s">
        <v>327</v>
      </c>
      <c r="D111" s="19" t="s">
        <v>178</v>
      </c>
    </row>
    <row r="112" spans="1:4" x14ac:dyDescent="0.25">
      <c r="A112" s="1459"/>
      <c r="B112" s="23" t="s">
        <v>130</v>
      </c>
      <c r="C112" s="8" t="s">
        <v>326</v>
      </c>
      <c r="D112" s="8" t="s">
        <v>179</v>
      </c>
    </row>
    <row r="113" spans="1:4" x14ac:dyDescent="0.25">
      <c r="A113" s="1459"/>
      <c r="B113" s="23" t="s">
        <v>131</v>
      </c>
      <c r="C113" s="8" t="s">
        <v>180</v>
      </c>
      <c r="D113" s="8" t="s">
        <v>502</v>
      </c>
    </row>
    <row r="114" spans="1:4" ht="24.75" x14ac:dyDescent="0.25">
      <c r="A114" s="1459"/>
      <c r="B114" s="23" t="s">
        <v>132</v>
      </c>
      <c r="C114" s="8" t="s">
        <v>495</v>
      </c>
      <c r="D114" s="8" t="s">
        <v>498</v>
      </c>
    </row>
    <row r="115" spans="1:4" ht="24.75" x14ac:dyDescent="0.25">
      <c r="A115" s="1459"/>
      <c r="B115" s="23" t="s">
        <v>133</v>
      </c>
      <c r="C115" s="8" t="s">
        <v>496</v>
      </c>
      <c r="D115" s="8" t="s">
        <v>498</v>
      </c>
    </row>
    <row r="116" spans="1:4" ht="24.75" x14ac:dyDescent="0.25">
      <c r="A116" s="1459"/>
      <c r="B116" s="23" t="s">
        <v>134</v>
      </c>
      <c r="C116" s="8" t="s">
        <v>497</v>
      </c>
      <c r="D116" s="8" t="s">
        <v>498</v>
      </c>
    </row>
    <row r="117" spans="1:4" x14ac:dyDescent="0.25">
      <c r="A117" s="1460"/>
      <c r="B117" s="101" t="s">
        <v>39</v>
      </c>
      <c r="C117" s="102" t="s">
        <v>181</v>
      </c>
      <c r="D117" s="9" t="s">
        <v>307</v>
      </c>
    </row>
    <row r="118" spans="1:4" x14ac:dyDescent="0.25">
      <c r="A118" s="71"/>
      <c r="B118" s="181" t="s">
        <v>260</v>
      </c>
      <c r="C118" s="106" t="s">
        <v>31</v>
      </c>
      <c r="D118" s="62" t="s">
        <v>239</v>
      </c>
    </row>
    <row r="119" spans="1:4" ht="24.75" x14ac:dyDescent="0.25">
      <c r="A119" s="71"/>
      <c r="B119" s="28" t="s">
        <v>267</v>
      </c>
      <c r="C119" s="21" t="s">
        <v>182</v>
      </c>
      <c r="D119" s="62" t="s">
        <v>311</v>
      </c>
    </row>
    <row r="120" spans="1:4" x14ac:dyDescent="0.25">
      <c r="A120" s="72"/>
      <c r="B120" s="25" t="s">
        <v>270</v>
      </c>
      <c r="C120" s="9" t="s">
        <v>26</v>
      </c>
      <c r="D120" s="18" t="s">
        <v>321</v>
      </c>
    </row>
    <row r="121" spans="1:4" ht="24.75" x14ac:dyDescent="0.25">
      <c r="A121" s="71"/>
      <c r="B121" s="28" t="s">
        <v>271</v>
      </c>
      <c r="C121" s="21" t="s">
        <v>308</v>
      </c>
      <c r="D121" s="62" t="s">
        <v>312</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241</v>
      </c>
    </row>
    <row r="3" spans="1:65" x14ac:dyDescent="0.25">
      <c r="A3" s="206" t="s">
        <v>372</v>
      </c>
      <c r="C3" s="205" t="s">
        <v>1365</v>
      </c>
    </row>
    <row r="4" spans="1:65" x14ac:dyDescent="0.25">
      <c r="A4" s="206" t="s">
        <v>15</v>
      </c>
      <c r="C4" s="448" t="s">
        <v>1743</v>
      </c>
    </row>
    <row r="5" spans="1:65" x14ac:dyDescent="0.25">
      <c r="A5" s="206" t="s">
        <v>16</v>
      </c>
      <c r="C5" s="449">
        <v>45016</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11" t="s">
        <v>248</v>
      </c>
      <c r="AO7" s="1512"/>
      <c r="AP7" s="1512"/>
      <c r="AQ7" s="1512"/>
      <c r="AR7" s="1512"/>
      <c r="AS7" s="1512"/>
      <c r="AT7" s="1512"/>
      <c r="AU7" s="1512"/>
      <c r="AV7" s="1512"/>
      <c r="AW7" s="1512"/>
      <c r="AX7" s="1512"/>
      <c r="AY7" s="1513"/>
      <c r="AZ7" s="870"/>
      <c r="BA7" s="1517" t="s">
        <v>821</v>
      </c>
      <c r="BB7" s="1518"/>
      <c r="BC7" s="1518"/>
      <c r="BD7" s="1518"/>
      <c r="BE7" s="1518"/>
      <c r="BF7" s="1518"/>
      <c r="BG7" s="1518"/>
      <c r="BH7" s="1518"/>
      <c r="BI7" s="1518"/>
      <c r="BJ7" s="1518"/>
      <c r="BK7" s="1518"/>
      <c r="BL7" s="1519"/>
    </row>
    <row r="8" spans="1:65" ht="45" customHeight="1" x14ac:dyDescent="0.3">
      <c r="A8" s="1243"/>
      <c r="B8" s="213"/>
      <c r="C8" s="214"/>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5" ht="18.75" x14ac:dyDescent="0.3">
      <c r="A9" s="218" t="s">
        <v>51</v>
      </c>
      <c r="B9" s="213"/>
      <c r="C9" s="214"/>
      <c r="D9" s="804">
        <f>SUM(E9:O9)</f>
        <v>264751.94930877798</v>
      </c>
      <c r="E9" s="805">
        <f>SUM('MMA Rev-Exp Region 1:MMA Rev-Exp Region 11'!E9)</f>
        <v>140435.01152074899</v>
      </c>
      <c r="F9" s="805">
        <f>SUM('MMA Rev-Exp Region 1:MMA Rev-Exp Region 11'!F9)</f>
        <v>18463.721198159001</v>
      </c>
      <c r="G9" s="805">
        <f>SUM('MMA Rev-Exp Region 1:MMA Rev-Exp Region 11'!G9)</f>
        <v>78553.715437792998</v>
      </c>
      <c r="H9" s="805">
        <f>SUM('MMA Rev-Exp Region 1:MMA Rev-Exp Region 11'!H9)</f>
        <v>11915.127880185999</v>
      </c>
      <c r="I9" s="805">
        <f>SUM('MMA Rev-Exp Region 1:MMA Rev-Exp Region 11'!I9)</f>
        <v>413.77419354799997</v>
      </c>
      <c r="J9" s="805">
        <f>SUM('MMA Rev-Exp Region 1:MMA Rev-Exp Region 11'!J9)</f>
        <v>9907.8306451619992</v>
      </c>
      <c r="K9" s="805">
        <f>SUM('MMA Rev-Exp Region 1:MMA Rev-Exp Region 11'!K9)</f>
        <v>6</v>
      </c>
      <c r="L9" s="805">
        <f>SUM('MMA Rev-Exp Region 1:MMA Rev-Exp Region 11'!L9)</f>
        <v>1201.25</v>
      </c>
      <c r="M9" s="805">
        <f>SUM('MMA Rev-Exp Region 1:MMA Rev-Exp Region 11'!M9)</f>
        <v>3855.5184331809996</v>
      </c>
      <c r="N9" s="805">
        <f>SUM('MMA Rev-Exp Region 1:MMA Rev-Exp Region 11'!N9)</f>
        <v>0</v>
      </c>
      <c r="O9" s="848">
        <f>SUM('MMA Rev-Exp Region 1:MMA Rev-Exp Region 11'!O9)</f>
        <v>0</v>
      </c>
      <c r="P9" s="804">
        <f>SUM(Q9:AA9)</f>
        <v>273748.081720441</v>
      </c>
      <c r="Q9" s="805">
        <f>SUM('MMA Rev-Exp Region 1:MMA Rev-Exp Region 11'!Q9)</f>
        <v>147077.84086022701</v>
      </c>
      <c r="R9" s="805">
        <f>SUM('MMA Rev-Exp Region 1:MMA Rev-Exp Region 11'!R9)</f>
        <v>19053.552688173</v>
      </c>
      <c r="S9" s="805">
        <f>SUM('MMA Rev-Exp Region 1:MMA Rev-Exp Region 11'!S9)</f>
        <v>80068.109677418004</v>
      </c>
      <c r="T9" s="805">
        <f>SUM('MMA Rev-Exp Region 1:MMA Rev-Exp Region 11'!T9)</f>
        <v>12098.936559139001</v>
      </c>
      <c r="U9" s="805">
        <f>SUM('MMA Rev-Exp Region 1:MMA Rev-Exp Region 11'!U9)</f>
        <v>400</v>
      </c>
      <c r="V9" s="805">
        <f>SUM('MMA Rev-Exp Region 1:MMA Rev-Exp Region 11'!V9)</f>
        <v>10123.341935484001</v>
      </c>
      <c r="W9" s="805">
        <f>SUM('MMA Rev-Exp Region 1:MMA Rev-Exp Region 11'!W9)</f>
        <v>6</v>
      </c>
      <c r="X9" s="805">
        <f>SUM('MMA Rev-Exp Region 1:MMA Rev-Exp Region 11'!X9)</f>
        <v>1205.4000000000001</v>
      </c>
      <c r="Y9" s="805">
        <f>SUM('MMA Rev-Exp Region 1:MMA Rev-Exp Region 11'!Y9)</f>
        <v>3714.9</v>
      </c>
      <c r="Z9" s="805">
        <f>SUM('MMA Rev-Exp Region 1:MMA Rev-Exp Region 11'!Z9)</f>
        <v>0</v>
      </c>
      <c r="AA9" s="848">
        <f>SUM('MMA Rev-Exp Region 1:MMA Rev-Exp Region 11'!AA9)</f>
        <v>0</v>
      </c>
      <c r="AB9" s="804">
        <f>SUM(AC9:AM9)</f>
        <v>281258.85161290102</v>
      </c>
      <c r="AC9" s="805">
        <f>SUM('MMA Rev-Exp Region 1:MMA Rev-Exp Region 11'!AC9)</f>
        <v>152180.00215053701</v>
      </c>
      <c r="AD9" s="805">
        <f>SUM('MMA Rev-Exp Region 1:MMA Rev-Exp Region 11'!AD9)</f>
        <v>19846.273118276</v>
      </c>
      <c r="AE9" s="805">
        <f>SUM('MMA Rev-Exp Region 1:MMA Rev-Exp Region 11'!AE9)</f>
        <v>80990.346236560988</v>
      </c>
      <c r="AF9" s="805">
        <f>SUM('MMA Rev-Exp Region 1:MMA Rev-Exp Region 11'!AF9)</f>
        <v>12245.850537634</v>
      </c>
      <c r="AG9" s="805">
        <f>SUM('MMA Rev-Exp Region 1:MMA Rev-Exp Region 11'!AG9)</f>
        <v>398.21075268800001</v>
      </c>
      <c r="AH9" s="805">
        <f>SUM('MMA Rev-Exp Region 1:MMA Rev-Exp Region 11'!AH9)</f>
        <v>10368.804301076001</v>
      </c>
      <c r="AI9" s="805">
        <f>SUM('MMA Rev-Exp Region 1:MMA Rev-Exp Region 11'!AI9)</f>
        <v>4</v>
      </c>
      <c r="AJ9" s="805">
        <f>SUM('MMA Rev-Exp Region 1:MMA Rev-Exp Region 11'!AJ9)</f>
        <v>1214</v>
      </c>
      <c r="AK9" s="805">
        <f>SUM('MMA Rev-Exp Region 1:MMA Rev-Exp Region 11'!AK9)</f>
        <v>4011.3645161290001</v>
      </c>
      <c r="AL9" s="805">
        <f>SUM('MMA Rev-Exp Region 1:MMA Rev-Exp Region 11'!AL9)</f>
        <v>0</v>
      </c>
      <c r="AM9" s="848">
        <f>SUM('MMA Rev-Exp Region 1:MMA Rev-Exp Region 11'!AM9)</f>
        <v>0</v>
      </c>
      <c r="AN9" s="804">
        <f>SUM(AO9:AY9)</f>
        <v>288229.31612901395</v>
      </c>
      <c r="AO9" s="805">
        <f>SUM('MMA Rev-Exp Region 1:MMA Rev-Exp Region 11'!AO9)</f>
        <v>156703.90322579199</v>
      </c>
      <c r="AP9" s="805">
        <f>SUM('MMA Rev-Exp Region 1:MMA Rev-Exp Region 11'!AP9)</f>
        <v>20590.702150536003</v>
      </c>
      <c r="AQ9" s="805">
        <f>SUM('MMA Rev-Exp Region 1:MMA Rev-Exp Region 11'!AQ9)</f>
        <v>81887.466666665001</v>
      </c>
      <c r="AR9" s="805">
        <f>SUM('MMA Rev-Exp Region 1:MMA Rev-Exp Region 11'!AR9)</f>
        <v>12557.580645160999</v>
      </c>
      <c r="AS9" s="805">
        <f>SUM('MMA Rev-Exp Region 1:MMA Rev-Exp Region 11'!AS9)</f>
        <v>380</v>
      </c>
      <c r="AT9" s="805">
        <f>SUM('MMA Rev-Exp Region 1:MMA Rev-Exp Region 11'!AT9)</f>
        <v>10612.6</v>
      </c>
      <c r="AU9" s="805">
        <f>SUM('MMA Rev-Exp Region 1:MMA Rev-Exp Region 11'!AU9)</f>
        <v>3</v>
      </c>
      <c r="AV9" s="805">
        <f>SUM('MMA Rev-Exp Region 1:MMA Rev-Exp Region 11'!AV9)</f>
        <v>1193</v>
      </c>
      <c r="AW9" s="805">
        <f>SUM('MMA Rev-Exp Region 1:MMA Rev-Exp Region 11'!AW9)</f>
        <v>4301.0634408599999</v>
      </c>
      <c r="AX9" s="805">
        <f>SUM('MMA Rev-Exp Region 1:MMA Rev-Exp Region 11'!AX9)</f>
        <v>0</v>
      </c>
      <c r="AY9" s="848">
        <f>SUM('MMA Rev-Exp Region 1:MMA Rev-Exp Region 11'!AY9)</f>
        <v>0</v>
      </c>
      <c r="AZ9" s="806">
        <f>SUM('MMA Rev-Exp Region 1:MMA Rev-Exp Region 11'!AZ9)</f>
        <v>0</v>
      </c>
      <c r="BA9" s="739">
        <f>AN9+AB9+P9+D9+AZ9</f>
        <v>1107988.198771134</v>
      </c>
      <c r="BB9" s="805">
        <f>SUM('MMA Rev-Exp Region 1:MMA Rev-Exp Region 11'!BB9)</f>
        <v>596396.75775730493</v>
      </c>
      <c r="BC9" s="805">
        <f>SUM('MMA Rev-Exp Region 1:MMA Rev-Exp Region 11'!BC9)</f>
        <v>77954.249155144003</v>
      </c>
      <c r="BD9" s="805">
        <f>SUM('MMA Rev-Exp Region 1:MMA Rev-Exp Region 11'!BD9)</f>
        <v>321499.63801843696</v>
      </c>
      <c r="BE9" s="805">
        <f>SUM('MMA Rev-Exp Region 1:MMA Rev-Exp Region 11'!BE9)</f>
        <v>48817.495622119997</v>
      </c>
      <c r="BF9" s="805">
        <f>SUM('MMA Rev-Exp Region 1:MMA Rev-Exp Region 11'!BF9)</f>
        <v>1591.9849462359998</v>
      </c>
      <c r="BG9" s="805">
        <f>SUM('MMA Rev-Exp Region 1:MMA Rev-Exp Region 11'!BG9)</f>
        <v>41012.576881721994</v>
      </c>
      <c r="BH9" s="805">
        <f>SUM('MMA Rev-Exp Region 1:MMA Rev-Exp Region 11'!BH9)</f>
        <v>19</v>
      </c>
      <c r="BI9" s="805">
        <f>SUM('MMA Rev-Exp Region 1:MMA Rev-Exp Region 11'!BI9)</f>
        <v>4813.6499999999996</v>
      </c>
      <c r="BJ9" s="805">
        <f>SUM('MMA Rev-Exp Region 1:MMA Rev-Exp Region 11'!BJ9)</f>
        <v>15882.846390169998</v>
      </c>
      <c r="BK9" s="805">
        <f>SUM('MMA Rev-Exp Region 1:MMA Rev-Exp Region 11'!BK9)</f>
        <v>0</v>
      </c>
      <c r="BL9" s="806">
        <f>SUM('MMA Rev-Exp Region 1:MMA Rev-Exp Region 11'!BL9)</f>
        <v>0</v>
      </c>
    </row>
    <row r="10" spans="1:65" customFormat="1" ht="18.75" x14ac:dyDescent="0.3">
      <c r="A10" s="1514" t="s">
        <v>11</v>
      </c>
      <c r="B10" s="1515"/>
      <c r="C10" s="1516"/>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84"/>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5" ht="14.85" customHeight="1" x14ac:dyDescent="0.25">
      <c r="A11" s="1494" t="s">
        <v>184</v>
      </c>
      <c r="B11" s="219">
        <v>1.1000000000000001</v>
      </c>
      <c r="C11" s="220" t="s">
        <v>12</v>
      </c>
      <c r="D11" s="269">
        <f t="shared" ref="D11:D16" si="0">SUM(E11:O11)</f>
        <v>450885362.38000005</v>
      </c>
      <c r="E11" s="539">
        <f>SUM('MMA Rev-Exp Region 1:MMA Rev-Exp Region 11'!E11)</f>
        <v>190493412.85000002</v>
      </c>
      <c r="F11" s="539">
        <f>SUM('MMA Rev-Exp Region 1:MMA Rev-Exp Region 11'!F11)</f>
        <v>24718646.990000002</v>
      </c>
      <c r="G11" s="539">
        <f>SUM('MMA Rev-Exp Region 1:MMA Rev-Exp Region 11'!G11)</f>
        <v>106041520.19</v>
      </c>
      <c r="H11" s="539">
        <f>SUM('MMA Rev-Exp Region 1:MMA Rev-Exp Region 11'!H11)</f>
        <v>16007236.260000002</v>
      </c>
      <c r="I11" s="539">
        <f>SUM('MMA Rev-Exp Region 1:MMA Rev-Exp Region 11'!I11)</f>
        <v>561934.92000000016</v>
      </c>
      <c r="J11" s="539">
        <f>SUM('MMA Rev-Exp Region 1:MMA Rev-Exp Region 11'!J11)</f>
        <v>13129211.42</v>
      </c>
      <c r="K11" s="539">
        <f>SUM('MMA Rev-Exp Region 1:MMA Rev-Exp Region 11'!K11)</f>
        <v>8854.2000000000007</v>
      </c>
      <c r="L11" s="539">
        <f>SUM('MMA Rev-Exp Region 1:MMA Rev-Exp Region 11'!L11)</f>
        <v>1598344.4300000002</v>
      </c>
      <c r="M11" s="539">
        <f>SUM('MMA Rev-Exp Region 1:MMA Rev-Exp Region 11'!M11)</f>
        <v>98326201.120000005</v>
      </c>
      <c r="N11" s="539">
        <f>SUM('MMA Rev-Exp Region 1:MMA Rev-Exp Region 11'!N11)</f>
        <v>0</v>
      </c>
      <c r="O11" s="541">
        <f>SUM('MMA Rev-Exp Region 1:MMA Rev-Exp Region 11'!O11)</f>
        <v>0</v>
      </c>
      <c r="P11" s="269">
        <f t="shared" ref="P11:P16" si="1">SUM(Q11:AA11)</f>
        <v>459893867.26999992</v>
      </c>
      <c r="Q11" s="539">
        <f>SUM('MMA Rev-Exp Region 1:MMA Rev-Exp Region 11'!Q11)</f>
        <v>199756152.88</v>
      </c>
      <c r="R11" s="539">
        <f>SUM('MMA Rev-Exp Region 1:MMA Rev-Exp Region 11'!R11)</f>
        <v>25505523.980000004</v>
      </c>
      <c r="S11" s="539">
        <f>SUM('MMA Rev-Exp Region 1:MMA Rev-Exp Region 11'!S11)</f>
        <v>108100782.53</v>
      </c>
      <c r="T11" s="539">
        <f>SUM('MMA Rev-Exp Region 1:MMA Rev-Exp Region 11'!T11)</f>
        <v>16261679.860000001</v>
      </c>
      <c r="U11" s="539">
        <f>SUM('MMA Rev-Exp Region 1:MMA Rev-Exp Region 11'!U11)</f>
        <v>541405.02</v>
      </c>
      <c r="V11" s="539">
        <f>SUM('MMA Rev-Exp Region 1:MMA Rev-Exp Region 11'!V11)</f>
        <v>13421465.33</v>
      </c>
      <c r="W11" s="539">
        <f>SUM('MMA Rev-Exp Region 1:MMA Rev-Exp Region 11'!W11)</f>
        <v>8854.2000000000007</v>
      </c>
      <c r="X11" s="539">
        <f>SUM('MMA Rev-Exp Region 1:MMA Rev-Exp Region 11'!X11)</f>
        <v>1603835.07</v>
      </c>
      <c r="Y11" s="539">
        <f>SUM('MMA Rev-Exp Region 1:MMA Rev-Exp Region 11'!Y11)</f>
        <v>94694168.399999991</v>
      </c>
      <c r="Z11" s="539">
        <f>SUM('MMA Rev-Exp Region 1:MMA Rev-Exp Region 11'!Z11)</f>
        <v>0</v>
      </c>
      <c r="AA11" s="541">
        <f>SUM('MMA Rev-Exp Region 1:MMA Rev-Exp Region 11'!AA11)</f>
        <v>0</v>
      </c>
      <c r="AB11" s="269">
        <f t="shared" ref="AB11:AB16" si="2">SUM(AC11:AM11)</f>
        <v>477393192.3300001</v>
      </c>
      <c r="AC11" s="539">
        <f>SUM('MMA Rev-Exp Region 1:MMA Rev-Exp Region 11'!AC11)</f>
        <v>206863888.65000001</v>
      </c>
      <c r="AD11" s="539">
        <f>SUM('MMA Rev-Exp Region 1:MMA Rev-Exp Region 11'!AD11)</f>
        <v>26554259.490000002</v>
      </c>
      <c r="AE11" s="539">
        <f>SUM('MMA Rev-Exp Region 1:MMA Rev-Exp Region 11'!AE11)</f>
        <v>109381424.77999999</v>
      </c>
      <c r="AF11" s="539">
        <f>SUM('MMA Rev-Exp Region 1:MMA Rev-Exp Region 11'!AF11)</f>
        <v>16475117.619999997</v>
      </c>
      <c r="AG11" s="539">
        <f>SUM('MMA Rev-Exp Region 1:MMA Rev-Exp Region 11'!AG11)</f>
        <v>533059.85000000009</v>
      </c>
      <c r="AH11" s="539">
        <f>SUM('MMA Rev-Exp Region 1:MMA Rev-Exp Region 11'!AH11)</f>
        <v>13740296.670000002</v>
      </c>
      <c r="AI11" s="539">
        <f>SUM('MMA Rev-Exp Region 1:MMA Rev-Exp Region 11'!AI11)</f>
        <v>5902.8</v>
      </c>
      <c r="AJ11" s="539">
        <f>SUM('MMA Rev-Exp Region 1:MMA Rev-Exp Region 11'!AJ11)</f>
        <v>1617201.2899999998</v>
      </c>
      <c r="AK11" s="539">
        <f>SUM('MMA Rev-Exp Region 1:MMA Rev-Exp Region 11'!AK11)</f>
        <v>102222041.18000001</v>
      </c>
      <c r="AL11" s="539">
        <f>SUM('MMA Rev-Exp Region 1:MMA Rev-Exp Region 11'!AL11)</f>
        <v>0</v>
      </c>
      <c r="AM11" s="541">
        <f>SUM('MMA Rev-Exp Region 1:MMA Rev-Exp Region 11'!AM11)</f>
        <v>0</v>
      </c>
      <c r="AN11" s="269">
        <f t="shared" ref="AN11:AN16" si="3">SUM(AO11:AY11)</f>
        <v>478672322.1500001</v>
      </c>
      <c r="AO11" s="539">
        <f>SUM('MMA Rev-Exp Region 1:MMA Rev-Exp Region 11'!AO11)</f>
        <v>195616846.05000001</v>
      </c>
      <c r="AP11" s="539">
        <f>SUM('MMA Rev-Exp Region 1:MMA Rev-Exp Region 11'!AP11)</f>
        <v>25059384.580000002</v>
      </c>
      <c r="AQ11" s="539">
        <f>SUM('MMA Rev-Exp Region 1:MMA Rev-Exp Region 11'!AQ11)</f>
        <v>101079617.06999999</v>
      </c>
      <c r="AR11" s="539">
        <f>SUM('MMA Rev-Exp Region 1:MMA Rev-Exp Region 11'!AR11)</f>
        <v>15396244.469999999</v>
      </c>
      <c r="AS11" s="539">
        <f>SUM('MMA Rev-Exp Region 1:MMA Rev-Exp Region 11'!AS11)</f>
        <v>461957.87</v>
      </c>
      <c r="AT11" s="539">
        <f>SUM('MMA Rev-Exp Region 1:MMA Rev-Exp Region 11'!AT11)</f>
        <v>12743926.01</v>
      </c>
      <c r="AU11" s="539">
        <f>SUM('MMA Rev-Exp Region 1:MMA Rev-Exp Region 11'!AU11)</f>
        <v>4204.92</v>
      </c>
      <c r="AV11" s="539">
        <f>SUM('MMA Rev-Exp Region 1:MMA Rev-Exp Region 11'!AV11)</f>
        <v>1446633.04</v>
      </c>
      <c r="AW11" s="539">
        <f>SUM('MMA Rev-Exp Region 1:MMA Rev-Exp Region 11'!AW11)</f>
        <v>126863508.14</v>
      </c>
      <c r="AX11" s="539">
        <f>SUM('MMA Rev-Exp Region 1:MMA Rev-Exp Region 11'!AX11)</f>
        <v>0</v>
      </c>
      <c r="AY11" s="541">
        <f>SUM('MMA Rev-Exp Region 1:MMA Rev-Exp Region 11'!AY11)</f>
        <v>0</v>
      </c>
      <c r="AZ11" s="544">
        <f>SUM('MMA Rev-Exp Region 1:MMA Rev-Exp Region 11'!AZ11)</f>
        <v>23060991.392721731</v>
      </c>
      <c r="BA11" s="320">
        <f t="shared" ref="BA11:BA16" si="4">SUM(BB11:BL11)+AZ11</f>
        <v>1889905735.5227215</v>
      </c>
      <c r="BB11" s="539">
        <f>SUM('MMA Rev-Exp Region 1:MMA Rev-Exp Region 11'!BB11)</f>
        <v>792730300.43000007</v>
      </c>
      <c r="BC11" s="539">
        <f>SUM('MMA Rev-Exp Region 1:MMA Rev-Exp Region 11'!BC11)</f>
        <v>101837815.04000001</v>
      </c>
      <c r="BD11" s="539">
        <f>SUM('MMA Rev-Exp Region 1:MMA Rev-Exp Region 11'!BD11)</f>
        <v>424603344.57000005</v>
      </c>
      <c r="BE11" s="539">
        <f>SUM('MMA Rev-Exp Region 1:MMA Rev-Exp Region 11'!BE11)</f>
        <v>64140278.209999993</v>
      </c>
      <c r="BF11" s="539">
        <f>SUM('MMA Rev-Exp Region 1:MMA Rev-Exp Region 11'!BF11)</f>
        <v>2098357.66</v>
      </c>
      <c r="BG11" s="539">
        <f>SUM('MMA Rev-Exp Region 1:MMA Rev-Exp Region 11'!BG11)</f>
        <v>53034899.43</v>
      </c>
      <c r="BH11" s="539">
        <f>SUM('MMA Rev-Exp Region 1:MMA Rev-Exp Region 11'!BH11)</f>
        <v>27816.120000000003</v>
      </c>
      <c r="BI11" s="539">
        <f>SUM('MMA Rev-Exp Region 1:MMA Rev-Exp Region 11'!BI11)</f>
        <v>6266013.830000001</v>
      </c>
      <c r="BJ11" s="539">
        <f>SUM('MMA Rev-Exp Region 1:MMA Rev-Exp Region 11'!BJ11)</f>
        <v>422105918.83999997</v>
      </c>
      <c r="BK11" s="539">
        <f>SUM('MMA Rev-Exp Region 1:MMA Rev-Exp Region 11'!BK11)</f>
        <v>0</v>
      </c>
      <c r="BL11" s="544">
        <f>SUM('MMA Rev-Exp Region 1:MMA Rev-Exp Region 11'!BL11)</f>
        <v>0</v>
      </c>
    </row>
    <row r="12" spans="1:65" x14ac:dyDescent="0.25">
      <c r="A12" s="1495"/>
      <c r="B12" s="221" t="s">
        <v>1314</v>
      </c>
      <c r="C12" s="222" t="s">
        <v>1323</v>
      </c>
      <c r="D12" s="269">
        <f t="shared" si="0"/>
        <v>6919908.057</v>
      </c>
      <c r="E12" s="540">
        <f>SUM('MMA Rev-Exp Region 1:MMA Rev-Exp Region 11'!E12)</f>
        <v>2938445.1011377675</v>
      </c>
      <c r="F12" s="540">
        <f>SUM('MMA Rev-Exp Region 1:MMA Rev-Exp Region 11'!F12)</f>
        <v>377486.30089267809</v>
      </c>
      <c r="G12" s="540">
        <f>SUM('MMA Rev-Exp Region 1:MMA Rev-Exp Region 11'!G12)</f>
        <v>1573894.1946607232</v>
      </c>
      <c r="H12" s="540">
        <f>SUM('MMA Rev-Exp Region 1:MMA Rev-Exp Region 11'!H12)</f>
        <v>237751.33382634033</v>
      </c>
      <c r="I12" s="540">
        <f>SUM('MMA Rev-Exp Region 1:MMA Rev-Exp Region 11'!I12)</f>
        <v>7778.0662390693778</v>
      </c>
      <c r="J12" s="540">
        <f>SUM('MMA Rev-Exp Region 1:MMA Rev-Exp Region 11'!J12)</f>
        <v>196586.58226497137</v>
      </c>
      <c r="K12" s="540">
        <f>SUM('MMA Rev-Exp Region 1:MMA Rev-Exp Region 11'!K12)</f>
        <v>103.10712420393698</v>
      </c>
      <c r="L12" s="540">
        <f>SUM('MMA Rev-Exp Region 1:MMA Rev-Exp Region 11'!L12)</f>
        <v>23226.484004001879</v>
      </c>
      <c r="M12" s="540">
        <f>SUM('MMA Rev-Exp Region 1:MMA Rev-Exp Region 11'!M12)</f>
        <v>1564636.8868502444</v>
      </c>
      <c r="N12" s="540">
        <f>SUM('MMA Rev-Exp Region 1:MMA Rev-Exp Region 11'!N12)</f>
        <v>0</v>
      </c>
      <c r="O12" s="542">
        <f>SUM('MMA Rev-Exp Region 1:MMA Rev-Exp Region 11'!O12)</f>
        <v>0</v>
      </c>
      <c r="P12" s="269">
        <f t="shared" si="1"/>
        <v>7124501.4750000052</v>
      </c>
      <c r="Q12" s="540">
        <f>SUM('MMA Rev-Exp Region 1:MMA Rev-Exp Region 11'!Q12)</f>
        <v>3025322.9211745528</v>
      </c>
      <c r="R12" s="540">
        <f>SUM('MMA Rev-Exp Region 1:MMA Rev-Exp Region 11'!R12)</f>
        <v>388647.02902831946</v>
      </c>
      <c r="S12" s="540">
        <f>SUM('MMA Rev-Exp Region 1:MMA Rev-Exp Region 11'!S12)</f>
        <v>1620427.817680507</v>
      </c>
      <c r="T12" s="540">
        <f>SUM('MMA Rev-Exp Region 1:MMA Rev-Exp Region 11'!T12)</f>
        <v>244780.66971070744</v>
      </c>
      <c r="U12" s="540">
        <f>SUM('MMA Rev-Exp Region 1:MMA Rev-Exp Region 11'!U12)</f>
        <v>8008.0318895048476</v>
      </c>
      <c r="V12" s="540">
        <f>SUM('MMA Rev-Exp Region 1:MMA Rev-Exp Region 11'!V12)</f>
        <v>202398.84457644002</v>
      </c>
      <c r="W12" s="540">
        <f>SUM('MMA Rev-Exp Region 1:MMA Rev-Exp Region 11'!W12)</f>
        <v>106.15558074227137</v>
      </c>
      <c r="X12" s="540">
        <f>SUM('MMA Rev-Exp Region 1:MMA Rev-Exp Region 11'!X12)</f>
        <v>23913.196271182111</v>
      </c>
      <c r="Y12" s="540">
        <f>SUM('MMA Rev-Exp Region 1:MMA Rev-Exp Region 11'!Y12)</f>
        <v>1610896.8090880492</v>
      </c>
      <c r="Z12" s="540">
        <f>SUM('MMA Rev-Exp Region 1:MMA Rev-Exp Region 11'!Z12)</f>
        <v>0</v>
      </c>
      <c r="AA12" s="542">
        <f>SUM('MMA Rev-Exp Region 1:MMA Rev-Exp Region 11'!AA12)</f>
        <v>0</v>
      </c>
      <c r="AB12" s="269">
        <f t="shared" si="2"/>
        <v>7340229.9810000034</v>
      </c>
      <c r="AC12" s="540">
        <f>SUM('MMA Rev-Exp Region 1:MMA Rev-Exp Region 11'!AC12)</f>
        <v>3116929.1053044442</v>
      </c>
      <c r="AD12" s="540">
        <f>SUM('MMA Rev-Exp Region 1:MMA Rev-Exp Region 11'!AD12)</f>
        <v>400415.18476915563</v>
      </c>
      <c r="AE12" s="540">
        <f>SUM('MMA Rev-Exp Region 1:MMA Rev-Exp Region 11'!AE12)</f>
        <v>1669494.0538818343</v>
      </c>
      <c r="AF12" s="540">
        <f>SUM('MMA Rev-Exp Region 1:MMA Rev-Exp Region 11'!AF12)</f>
        <v>252192.5803348638</v>
      </c>
      <c r="AG12" s="540">
        <f>SUM('MMA Rev-Exp Region 1:MMA Rev-Exp Region 11'!AG12)</f>
        <v>8250.513523003734</v>
      </c>
      <c r="AH12" s="540">
        <f>SUM('MMA Rev-Exp Region 1:MMA Rev-Exp Region 11'!AH12)</f>
        <v>208527.4418558169</v>
      </c>
      <c r="AI12" s="540">
        <f>SUM('MMA Rev-Exp Region 1:MMA Rev-Exp Region 11'!AI12)</f>
        <v>109.36995088696874</v>
      </c>
      <c r="AJ12" s="540">
        <f>SUM('MMA Rev-Exp Region 1:MMA Rev-Exp Region 11'!AJ12)</f>
        <v>24637.283159699011</v>
      </c>
      <c r="AK12" s="540">
        <f>SUM('MMA Rev-Exp Region 1:MMA Rev-Exp Region 11'!AK12)</f>
        <v>1659674.4482202986</v>
      </c>
      <c r="AL12" s="540">
        <f>SUM('MMA Rev-Exp Region 1:MMA Rev-Exp Region 11'!AL12)</f>
        <v>0</v>
      </c>
      <c r="AM12" s="542">
        <f>SUM('MMA Rev-Exp Region 1:MMA Rev-Exp Region 11'!AM12)</f>
        <v>0</v>
      </c>
      <c r="AN12" s="269">
        <f t="shared" si="3"/>
        <v>6409232.2439999981</v>
      </c>
      <c r="AO12" s="540">
        <f>SUM('MMA Rev-Exp Region 1:MMA Rev-Exp Region 11'!AO12)</f>
        <v>2721593.5434842757</v>
      </c>
      <c r="AP12" s="540">
        <f>SUM('MMA Rev-Exp Region 1:MMA Rev-Exp Region 11'!AP12)</f>
        <v>349628.54295473447</v>
      </c>
      <c r="AQ12" s="540">
        <f>SUM('MMA Rev-Exp Region 1:MMA Rev-Exp Region 11'!AQ12)</f>
        <v>1457743.8512148601</v>
      </c>
      <c r="AR12" s="540">
        <f>SUM('MMA Rev-Exp Region 1:MMA Rev-Exp Region 11'!AR12)</f>
        <v>220205.74583680317</v>
      </c>
      <c r="AS12" s="540">
        <f>SUM('MMA Rev-Exp Region 1:MMA Rev-Exp Region 11'!AS12)</f>
        <v>7204.06001420537</v>
      </c>
      <c r="AT12" s="540">
        <f>SUM('MMA Rev-Exp Region 1:MMA Rev-Exp Region 11'!AT12)</f>
        <v>182078.87321795567</v>
      </c>
      <c r="AU12" s="540">
        <f>SUM('MMA Rev-Exp Region 1:MMA Rev-Exp Region 11'!AU12)</f>
        <v>95.498018122581783</v>
      </c>
      <c r="AV12" s="540">
        <f>SUM('MMA Rev-Exp Region 1:MMA Rev-Exp Region 11'!AV12)</f>
        <v>21512.414466636183</v>
      </c>
      <c r="AW12" s="540">
        <f>SUM('MMA Rev-Exp Region 1:MMA Rev-Exp Region 11'!AW12)</f>
        <v>1449169.7147924064</v>
      </c>
      <c r="AX12" s="540">
        <f>SUM('MMA Rev-Exp Region 1:MMA Rev-Exp Region 11'!AX12)</f>
        <v>0</v>
      </c>
      <c r="AY12" s="542">
        <f>SUM('MMA Rev-Exp Region 1:MMA Rev-Exp Region 11'!AY12)</f>
        <v>0</v>
      </c>
      <c r="AZ12" s="545">
        <f>SUM('MMA Rev-Exp Region 1:MMA Rev-Exp Region 11'!AZ12)</f>
        <v>0</v>
      </c>
      <c r="BA12" s="289">
        <f t="shared" si="4"/>
        <v>27793871.757000007</v>
      </c>
      <c r="BB12" s="540">
        <f>SUM('MMA Rev-Exp Region 1:MMA Rev-Exp Region 11'!BB12)</f>
        <v>11802290.671101039</v>
      </c>
      <c r="BC12" s="540">
        <f>SUM('MMA Rev-Exp Region 1:MMA Rev-Exp Region 11'!BC12)</f>
        <v>1516177.0576448876</v>
      </c>
      <c r="BD12" s="540">
        <f>SUM('MMA Rev-Exp Region 1:MMA Rev-Exp Region 11'!BD12)</f>
        <v>6321559.9174379241</v>
      </c>
      <c r="BE12" s="540">
        <f>SUM('MMA Rev-Exp Region 1:MMA Rev-Exp Region 11'!BE12)</f>
        <v>954930.32970871474</v>
      </c>
      <c r="BF12" s="540">
        <f>SUM('MMA Rev-Exp Region 1:MMA Rev-Exp Region 11'!BF12)</f>
        <v>31240.671665783331</v>
      </c>
      <c r="BG12" s="540">
        <f>SUM('MMA Rev-Exp Region 1:MMA Rev-Exp Region 11'!BG12)</f>
        <v>789591.74191518407</v>
      </c>
      <c r="BH12" s="540">
        <f>SUM('MMA Rev-Exp Region 1:MMA Rev-Exp Region 11'!BH12)</f>
        <v>414.13067395575888</v>
      </c>
      <c r="BI12" s="540">
        <f>SUM('MMA Rev-Exp Region 1:MMA Rev-Exp Region 11'!BI12)</f>
        <v>93289.377901519183</v>
      </c>
      <c r="BJ12" s="540">
        <f>SUM('MMA Rev-Exp Region 1:MMA Rev-Exp Region 11'!BJ12)</f>
        <v>6284377.8589509986</v>
      </c>
      <c r="BK12" s="540">
        <f>SUM('MMA Rev-Exp Region 1:MMA Rev-Exp Region 11'!BK12)</f>
        <v>0</v>
      </c>
      <c r="BL12" s="545">
        <f>SUM('MMA Rev-Exp Region 1:MMA Rev-Exp Region 11'!BL12)</f>
        <v>0</v>
      </c>
    </row>
    <row r="13" spans="1:65" x14ac:dyDescent="0.25">
      <c r="A13" s="1495"/>
      <c r="B13" s="221" t="s">
        <v>63</v>
      </c>
      <c r="C13" s="222" t="s">
        <v>344</v>
      </c>
      <c r="D13" s="269">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69">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69">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69">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89">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495"/>
      <c r="B14" s="221" t="s">
        <v>910</v>
      </c>
      <c r="C14" s="222" t="s">
        <v>911</v>
      </c>
      <c r="D14" s="269">
        <f t="shared" si="0"/>
        <v>0</v>
      </c>
      <c r="E14" s="540">
        <f>SUM('MMA Rev-Exp Region 1:MMA Rev-Exp Region 11'!E14)</f>
        <v>0</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69">
        <f t="shared" si="1"/>
        <v>0</v>
      </c>
      <c r="Q14" s="540">
        <f>SUM('MMA Rev-Exp Region 1:MMA Rev-Exp Region 11'!Q14)</f>
        <v>0</v>
      </c>
      <c r="R14" s="540">
        <f>SUM('MMA Rev-Exp Region 1:MMA Rev-Exp Region 11'!R14)</f>
        <v>0</v>
      </c>
      <c r="S14" s="540">
        <f>SUM('MMA Rev-Exp Region 1:MMA Rev-Exp Region 11'!S14)</f>
        <v>0</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69">
        <f t="shared" si="2"/>
        <v>0</v>
      </c>
      <c r="AC14" s="540">
        <f>SUM('MMA Rev-Exp Region 1:MMA Rev-Exp Region 11'!AC14)</f>
        <v>0</v>
      </c>
      <c r="AD14" s="540">
        <f>SUM('MMA Rev-Exp Region 1:MMA Rev-Exp Region 11'!AD14)</f>
        <v>0</v>
      </c>
      <c r="AE14" s="540">
        <f>SUM('MMA Rev-Exp Region 1:MMA Rev-Exp Region 11'!AE14)</f>
        <v>0</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69">
        <f t="shared" si="3"/>
        <v>0</v>
      </c>
      <c r="AO14" s="540">
        <f>SUM('MMA Rev-Exp Region 1:MMA Rev-Exp Region 11'!AO14)</f>
        <v>0</v>
      </c>
      <c r="AP14" s="540">
        <f>SUM('MMA Rev-Exp Region 1:MMA Rev-Exp Region 11'!AP14)</f>
        <v>0</v>
      </c>
      <c r="AQ14" s="540">
        <f>SUM('MMA Rev-Exp Region 1:MMA Rev-Exp Region 11'!AQ14)</f>
        <v>0</v>
      </c>
      <c r="AR14" s="540">
        <f>SUM('MMA Rev-Exp Region 1:MMA Rev-Exp Region 11'!AR14)</f>
        <v>0</v>
      </c>
      <c r="AS14" s="540">
        <f>SUM('MMA Rev-Exp Region 1:MMA Rev-Exp Region 11'!AS14)</f>
        <v>0</v>
      </c>
      <c r="AT14" s="540">
        <f>SUM('MMA Rev-Exp Region 1:MMA Rev-Exp Region 11'!AT14)</f>
        <v>0</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0</v>
      </c>
      <c r="BA14" s="289">
        <f t="shared" si="4"/>
        <v>0</v>
      </c>
      <c r="BB14" s="540">
        <f>SUM('MMA Rev-Exp Region 1:MMA Rev-Exp Region 11'!BB14)</f>
        <v>0</v>
      </c>
      <c r="BC14" s="540">
        <f>SUM('MMA Rev-Exp Region 1:MMA Rev-Exp Region 11'!BC14)</f>
        <v>0</v>
      </c>
      <c r="BD14" s="540">
        <f>SUM('MMA Rev-Exp Region 1:MMA Rev-Exp Region 11'!BD14)</f>
        <v>0</v>
      </c>
      <c r="BE14" s="540">
        <f>SUM('MMA Rev-Exp Region 1:MMA Rev-Exp Region 11'!BE14)</f>
        <v>0</v>
      </c>
      <c r="BF14" s="540">
        <f>SUM('MMA Rev-Exp Region 1:MMA Rev-Exp Region 11'!BF14)</f>
        <v>0</v>
      </c>
      <c r="BG14" s="540">
        <f>SUM('MMA Rev-Exp Region 1:MMA Rev-Exp Region 11'!BG14)</f>
        <v>0</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25">
      <c r="A15" s="1495"/>
      <c r="B15" s="221" t="s">
        <v>95</v>
      </c>
      <c r="C15" s="222" t="s">
        <v>147</v>
      </c>
      <c r="D15" s="269">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69">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69">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69">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89">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495"/>
      <c r="B16" s="221" t="s">
        <v>35</v>
      </c>
      <c r="C16" s="222" t="s">
        <v>13</v>
      </c>
      <c r="D16" s="269">
        <f t="shared" si="0"/>
        <v>167012.66850000003</v>
      </c>
      <c r="E16" s="540">
        <f>SUM('MMA Rev-Exp Region 1:MMA Rev-Exp Region 11'!E16)</f>
        <v>70919.664472323915</v>
      </c>
      <c r="F16" s="540">
        <f>SUM('MMA Rev-Exp Region 1:MMA Rev-Exp Region 11'!F16)</f>
        <v>9110.669378114846</v>
      </c>
      <c r="G16" s="540">
        <f>SUM('MMA Rev-Exp Region 1:MMA Rev-Exp Region 11'!G16)</f>
        <v>37986.092766224428</v>
      </c>
      <c r="H16" s="540">
        <f>SUM('MMA Rev-Exp Region 1:MMA Rev-Exp Region 11'!H16)</f>
        <v>5738.1520642610776</v>
      </c>
      <c r="I16" s="540">
        <f>SUM('MMA Rev-Exp Region 1:MMA Rev-Exp Region 11'!I16)</f>
        <v>187.72440148863902</v>
      </c>
      <c r="J16" s="540">
        <f>SUM('MMA Rev-Exp Region 1:MMA Rev-Exp Region 11'!J16)</f>
        <v>4744.6366953033703</v>
      </c>
      <c r="K16" s="540">
        <f>SUM('MMA Rev-Exp Region 1:MMA Rev-Exp Region 11'!K16)</f>
        <v>2.4885006871212614</v>
      </c>
      <c r="L16" s="540">
        <f>SUM('MMA Rev-Exp Region 1:MMA Rev-Exp Region 11'!L16)</f>
        <v>560.57349916042654</v>
      </c>
      <c r="M16" s="540">
        <f>SUM('MMA Rev-Exp Region 1:MMA Rev-Exp Region 11'!M16)</f>
        <v>37762.666722436174</v>
      </c>
      <c r="N16" s="540">
        <f>SUM('MMA Rev-Exp Region 1:MMA Rev-Exp Region 11'!N16)</f>
        <v>0</v>
      </c>
      <c r="O16" s="542">
        <f>SUM('MMA Rev-Exp Region 1:MMA Rev-Exp Region 11'!O16)</f>
        <v>0</v>
      </c>
      <c r="P16" s="269">
        <f t="shared" si="1"/>
        <v>1083028.0500000003</v>
      </c>
      <c r="Q16" s="540">
        <f>SUM('MMA Rev-Exp Region 1:MMA Rev-Exp Region 11'!Q16)</f>
        <v>469977.10904468724</v>
      </c>
      <c r="R16" s="540">
        <f>SUM('MMA Rev-Exp Region 1:MMA Rev-Exp Region 11'!R16)</f>
        <v>60023.219573774215</v>
      </c>
      <c r="S16" s="540">
        <f>SUM('MMA Rev-Exp Region 1:MMA Rev-Exp Region 11'!S16)</f>
        <v>254228.20914073737</v>
      </c>
      <c r="T16" s="540">
        <f>SUM('MMA Rev-Exp Region 1:MMA Rev-Exp Region 11'!T16)</f>
        <v>38250.195941215716</v>
      </c>
      <c r="U16" s="540">
        <f>SUM('MMA Rev-Exp Region 1:MMA Rev-Exp Region 11'!U16)</f>
        <v>1272.5776641832424</v>
      </c>
      <c r="V16" s="540">
        <f>SUM('MMA Rev-Exp Region 1:MMA Rev-Exp Region 11'!V16)</f>
        <v>31571.887396148155</v>
      </c>
      <c r="W16" s="540">
        <f>SUM('MMA Rev-Exp Region 1:MMA Rev-Exp Region 11'!W16)</f>
        <v>20.654524970247717</v>
      </c>
      <c r="X16" s="540">
        <f>SUM('MMA Rev-Exp Region 1:MMA Rev-Exp Region 11'!X16)</f>
        <v>3771.0382216926637</v>
      </c>
      <c r="Y16" s="540">
        <f>SUM('MMA Rev-Exp Region 1:MMA Rev-Exp Region 11'!Y16)</f>
        <v>223913.15849259135</v>
      </c>
      <c r="Z16" s="540">
        <f>SUM('MMA Rev-Exp Region 1:MMA Rev-Exp Region 11'!Z16)</f>
        <v>0</v>
      </c>
      <c r="AA16" s="542">
        <f>SUM('MMA Rev-Exp Region 1:MMA Rev-Exp Region 11'!AA16)</f>
        <v>0</v>
      </c>
      <c r="AB16" s="269">
        <f t="shared" si="2"/>
        <v>26959.003000000001</v>
      </c>
      <c r="AC16" s="540">
        <f>SUM('MMA Rev-Exp Region 1:MMA Rev-Exp Region 11'!AC16)</f>
        <v>11447.774976832816</v>
      </c>
      <c r="AD16" s="540">
        <f>SUM('MMA Rev-Exp Region 1:MMA Rev-Exp Region 11'!AD16)</f>
        <v>1470.6343255428333</v>
      </c>
      <c r="AE16" s="540">
        <f>SUM('MMA Rev-Exp Region 1:MMA Rev-Exp Region 11'!AE16)</f>
        <v>6131.6737109851201</v>
      </c>
      <c r="AF16" s="540">
        <f>SUM('MMA Rev-Exp Region 1:MMA Rev-Exp Region 11'!AF16)</f>
        <v>926.24625487539356</v>
      </c>
      <c r="AG16" s="540">
        <f>SUM('MMA Rev-Exp Region 1:MMA Rev-Exp Region 11'!AG16)</f>
        <v>30.302268374961177</v>
      </c>
      <c r="AH16" s="540">
        <f>SUM('MMA Rev-Exp Region 1:MMA Rev-Exp Region 11'!AH16)</f>
        <v>765.87408638760621</v>
      </c>
      <c r="AI16" s="540">
        <f>SUM('MMA Rev-Exp Region 1:MMA Rev-Exp Region 11'!AI16)</f>
        <v>0.40169106985799796</v>
      </c>
      <c r="AJ16" s="540">
        <f>SUM('MMA Rev-Exp Region 1:MMA Rev-Exp Region 11'!AJ16)</f>
        <v>90.487163526678444</v>
      </c>
      <c r="AK16" s="540">
        <f>SUM('MMA Rev-Exp Region 1:MMA Rev-Exp Region 11'!AK16)</f>
        <v>6095.6085224047356</v>
      </c>
      <c r="AL16" s="540">
        <f>SUM('MMA Rev-Exp Region 1:MMA Rev-Exp Region 11'!AL16)</f>
        <v>0</v>
      </c>
      <c r="AM16" s="542">
        <f>SUM('MMA Rev-Exp Region 1:MMA Rev-Exp Region 11'!AM16)</f>
        <v>0</v>
      </c>
      <c r="AN16" s="269">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89">
        <f t="shared" si="4"/>
        <v>1276999.7215</v>
      </c>
      <c r="BB16" s="540">
        <f>SUM('MMA Rev-Exp Region 1:MMA Rev-Exp Region 11'!BB16)</f>
        <v>552344.54849384399</v>
      </c>
      <c r="BC16" s="540">
        <f>SUM('MMA Rev-Exp Region 1:MMA Rev-Exp Region 11'!BC16)</f>
        <v>70604.523277431901</v>
      </c>
      <c r="BD16" s="540">
        <f>SUM('MMA Rev-Exp Region 1:MMA Rev-Exp Region 11'!BD16)</f>
        <v>298345.97561794688</v>
      </c>
      <c r="BE16" s="540">
        <f>SUM('MMA Rev-Exp Region 1:MMA Rev-Exp Region 11'!BE16)</f>
        <v>44914.594260352198</v>
      </c>
      <c r="BF16" s="540">
        <f>SUM('MMA Rev-Exp Region 1:MMA Rev-Exp Region 11'!BF16)</f>
        <v>1490.6043340468427</v>
      </c>
      <c r="BG16" s="540">
        <f>SUM('MMA Rev-Exp Region 1:MMA Rev-Exp Region 11'!BG16)</f>
        <v>37082.398177839132</v>
      </c>
      <c r="BH16" s="540">
        <f>SUM('MMA Rev-Exp Region 1:MMA Rev-Exp Region 11'!BH16)</f>
        <v>23.544716727226977</v>
      </c>
      <c r="BI16" s="540">
        <f>SUM('MMA Rev-Exp Region 1:MMA Rev-Exp Region 11'!BI16)</f>
        <v>4422.0988843797686</v>
      </c>
      <c r="BJ16" s="540">
        <f>SUM('MMA Rev-Exp Region 1:MMA Rev-Exp Region 11'!BJ16)</f>
        <v>267771.43373743223</v>
      </c>
      <c r="BK16" s="540">
        <f>SUM('MMA Rev-Exp Region 1:MMA Rev-Exp Region 11'!BK16)</f>
        <v>0</v>
      </c>
      <c r="BL16" s="545">
        <f>SUM('MMA Rev-Exp Region 1:MMA Rev-Exp Region 11'!BL16)</f>
        <v>0</v>
      </c>
      <c r="BM16" s="540"/>
    </row>
    <row r="17" spans="1:64" s="209" customFormat="1" x14ac:dyDescent="0.25">
      <c r="A17" s="1495"/>
      <c r="B17" s="223" t="s">
        <v>202</v>
      </c>
      <c r="C17" s="224" t="s">
        <v>14</v>
      </c>
      <c r="D17" s="594">
        <f t="shared" ref="D17:R17" si="5">SUM(D11:D16)</f>
        <v>457972283.10550004</v>
      </c>
      <c r="E17" s="271">
        <f t="shared" si="5"/>
        <v>193502777.61561009</v>
      </c>
      <c r="F17" s="271">
        <f t="shared" si="5"/>
        <v>25105243.960270792</v>
      </c>
      <c r="G17" s="271">
        <f t="shared" si="5"/>
        <v>107653400.47742695</v>
      </c>
      <c r="H17" s="271">
        <f t="shared" si="5"/>
        <v>16250725.745890604</v>
      </c>
      <c r="I17" s="271">
        <f t="shared" si="5"/>
        <v>569900.71064055816</v>
      </c>
      <c r="J17" s="271">
        <f t="shared" si="5"/>
        <v>13330542.638960274</v>
      </c>
      <c r="K17" s="271">
        <f t="shared" si="5"/>
        <v>8959.7956248910577</v>
      </c>
      <c r="L17" s="271">
        <f t="shared" si="5"/>
        <v>1622131.4875031624</v>
      </c>
      <c r="M17" s="271">
        <f t="shared" si="5"/>
        <v>99928600.673572674</v>
      </c>
      <c r="N17" s="271">
        <f t="shared" si="5"/>
        <v>0</v>
      </c>
      <c r="O17" s="869">
        <f t="shared" si="5"/>
        <v>0</v>
      </c>
      <c r="P17" s="594">
        <f t="shared" si="5"/>
        <v>468101396.79499996</v>
      </c>
      <c r="Q17" s="271">
        <f t="shared" si="5"/>
        <v>203251452.91021925</v>
      </c>
      <c r="R17" s="271">
        <f t="shared" si="5"/>
        <v>25954194.228602096</v>
      </c>
      <c r="S17" s="271">
        <f t="shared" ref="S17:AA17" si="6">SUM(S11:S16)</f>
        <v>109975438.55682124</v>
      </c>
      <c r="T17" s="271">
        <f t="shared" si="6"/>
        <v>16544710.725651924</v>
      </c>
      <c r="U17" s="271">
        <f t="shared" si="6"/>
        <v>550685.62955368811</v>
      </c>
      <c r="V17" s="271">
        <f t="shared" si="6"/>
        <v>13655436.061972588</v>
      </c>
      <c r="W17" s="271">
        <f t="shared" si="6"/>
        <v>8981.0101057125212</v>
      </c>
      <c r="X17" s="271">
        <f t="shared" si="6"/>
        <v>1631519.3044928748</v>
      </c>
      <c r="Y17" s="271">
        <f t="shared" si="6"/>
        <v>96528978.367580637</v>
      </c>
      <c r="Z17" s="271">
        <f t="shared" si="6"/>
        <v>0</v>
      </c>
      <c r="AA17" s="280">
        <f t="shared" si="6"/>
        <v>0</v>
      </c>
      <c r="AB17" s="594">
        <f>SUM(AB11:AB16)</f>
        <v>484760381.31400013</v>
      </c>
      <c r="AC17" s="271">
        <f>SUM(AC11:AC16)</f>
        <v>209992265.53028128</v>
      </c>
      <c r="AD17" s="271">
        <f>SUM(AD11:AD16)</f>
        <v>26956145.309094701</v>
      </c>
      <c r="AE17" s="271">
        <f t="shared" ref="AE17:AM17" si="7">SUM(AE11:AE16)</f>
        <v>111057050.50759281</v>
      </c>
      <c r="AF17" s="271">
        <f t="shared" si="7"/>
        <v>16728236.446589738</v>
      </c>
      <c r="AG17" s="271">
        <f t="shared" si="7"/>
        <v>541340.66579137882</v>
      </c>
      <c r="AH17" s="271">
        <f t="shared" si="7"/>
        <v>13949589.985942205</v>
      </c>
      <c r="AI17" s="271">
        <f t="shared" si="7"/>
        <v>6012.5716419568271</v>
      </c>
      <c r="AJ17" s="271">
        <f t="shared" si="7"/>
        <v>1641929.0603232256</v>
      </c>
      <c r="AK17" s="271">
        <f t="shared" si="7"/>
        <v>103887811.23674271</v>
      </c>
      <c r="AL17" s="271">
        <f t="shared" si="7"/>
        <v>0</v>
      </c>
      <c r="AM17" s="280">
        <f t="shared" si="7"/>
        <v>0</v>
      </c>
      <c r="AN17" s="594">
        <f>SUM(AN11:AN16)</f>
        <v>485081554.39400011</v>
      </c>
      <c r="AO17" s="271">
        <f>SUM(AO11:AO16)</f>
        <v>198338439.59348428</v>
      </c>
      <c r="AP17" s="271">
        <f>SUM(AP11:AP16)</f>
        <v>25409013.122954737</v>
      </c>
      <c r="AQ17" s="271">
        <f t="shared" ref="AQ17:AY17" si="8">SUM(AQ11:AQ16)</f>
        <v>102537360.92121485</v>
      </c>
      <c r="AR17" s="271">
        <f t="shared" si="8"/>
        <v>15616450.215836802</v>
      </c>
      <c r="AS17" s="271">
        <f t="shared" si="8"/>
        <v>469161.93001420534</v>
      </c>
      <c r="AT17" s="271">
        <f t="shared" si="8"/>
        <v>12926004.883217955</v>
      </c>
      <c r="AU17" s="271">
        <f t="shared" si="8"/>
        <v>4300.418018122582</v>
      </c>
      <c r="AV17" s="271">
        <f t="shared" si="8"/>
        <v>1468145.4544666363</v>
      </c>
      <c r="AW17" s="271">
        <f t="shared" si="8"/>
        <v>128312677.8547924</v>
      </c>
      <c r="AX17" s="271">
        <f t="shared" si="8"/>
        <v>0</v>
      </c>
      <c r="AY17" s="280">
        <f t="shared" si="8"/>
        <v>0</v>
      </c>
      <c r="AZ17" s="872">
        <f>SUM(AZ11:AZ16)</f>
        <v>23060991.392721731</v>
      </c>
      <c r="BA17" s="291">
        <f>SUM(BA11:BA16)</f>
        <v>1918976607.0012214</v>
      </c>
      <c r="BB17" s="540">
        <f>SUM('MMA Rev-Exp Region 1:MMA Rev-Exp Region 11'!BB17)</f>
        <v>805084935.6495949</v>
      </c>
      <c r="BC17" s="540">
        <f>SUM('MMA Rev-Exp Region 1:MMA Rev-Exp Region 11'!BC17)</f>
        <v>103424596.62092231</v>
      </c>
      <c r="BD17" s="540">
        <f>SUM('MMA Rev-Exp Region 1:MMA Rev-Exp Region 11'!BD17)</f>
        <v>431223250.46305591</v>
      </c>
      <c r="BE17" s="540">
        <f>SUM('MMA Rev-Exp Region 1:MMA Rev-Exp Region 11'!BE17)</f>
        <v>65140123.133969069</v>
      </c>
      <c r="BF17" s="540">
        <f>SUM('MMA Rev-Exp Region 1:MMA Rev-Exp Region 11'!BF17)</f>
        <v>2131088.9359998303</v>
      </c>
      <c r="BG17" s="540">
        <f>SUM('MMA Rev-Exp Region 1:MMA Rev-Exp Region 11'!BG17)</f>
        <v>53861573.570093021</v>
      </c>
      <c r="BH17" s="540">
        <f>SUM('MMA Rev-Exp Region 1:MMA Rev-Exp Region 11'!BH17)</f>
        <v>28253.79539068299</v>
      </c>
      <c r="BI17" s="540">
        <f>SUM('MMA Rev-Exp Region 1:MMA Rev-Exp Region 11'!BI17)</f>
        <v>6363725.3067858983</v>
      </c>
      <c r="BJ17" s="540">
        <f>SUM('MMA Rev-Exp Region 1:MMA Rev-Exp Region 11'!BJ17)</f>
        <v>428658068.1326884</v>
      </c>
      <c r="BK17" s="540">
        <f>SUM('MMA Rev-Exp Region 1:MMA Rev-Exp Region 11'!BK17)</f>
        <v>0</v>
      </c>
      <c r="BL17" s="545">
        <f>SUM('MMA Rev-Exp Region 1:MMA Rev-Exp Region 11'!BL17)</f>
        <v>0</v>
      </c>
    </row>
    <row r="18" spans="1:64" customFormat="1" ht="14.85" customHeight="1" x14ac:dyDescent="0.25">
      <c r="A18" s="1520" t="s">
        <v>269</v>
      </c>
      <c r="B18" s="1521"/>
      <c r="C18" s="1522"/>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08" t="s">
        <v>248</v>
      </c>
      <c r="AO18" s="1509"/>
      <c r="AP18" s="1509"/>
      <c r="AQ18" s="1509"/>
      <c r="AR18" s="1509"/>
      <c r="AS18" s="1509"/>
      <c r="AT18" s="1509"/>
      <c r="AU18" s="1509"/>
      <c r="AV18" s="1509"/>
      <c r="AW18" s="1509"/>
      <c r="AX18" s="1509"/>
      <c r="AY18" s="1510"/>
      <c r="AZ18" s="718"/>
      <c r="BA18" s="1491" t="s">
        <v>821</v>
      </c>
      <c r="BB18" s="1492"/>
      <c r="BC18" s="1492"/>
      <c r="BD18" s="1492"/>
      <c r="BE18" s="1492"/>
      <c r="BF18" s="1492"/>
      <c r="BG18" s="1492"/>
      <c r="BH18" s="1492"/>
      <c r="BI18" s="1492"/>
      <c r="BJ18" s="1492"/>
      <c r="BK18" s="1492"/>
      <c r="BL18" s="1493"/>
    </row>
    <row r="19" spans="1:64" customFormat="1" ht="45" customHeight="1" x14ac:dyDescent="0.25">
      <c r="A19" s="1514"/>
      <c r="B19" s="1515"/>
      <c r="C19" s="1516"/>
      <c r="D19" s="684" t="s">
        <v>36</v>
      </c>
      <c r="E19" s="317" t="s">
        <v>932</v>
      </c>
      <c r="F19" s="317" t="s">
        <v>933</v>
      </c>
      <c r="G19" s="317" t="s">
        <v>934</v>
      </c>
      <c r="H19" s="317" t="s">
        <v>935</v>
      </c>
      <c r="I19" s="317" t="s">
        <v>47</v>
      </c>
      <c r="J19" s="317" t="s">
        <v>48</v>
      </c>
      <c r="K19" s="317" t="s">
        <v>50</v>
      </c>
      <c r="L19" s="317" t="s">
        <v>49</v>
      </c>
      <c r="M19" s="215" t="s">
        <v>1537</v>
      </c>
      <c r="N19" s="317" t="s">
        <v>137</v>
      </c>
      <c r="O19" s="318" t="s">
        <v>138</v>
      </c>
      <c r="P19" s="684" t="s">
        <v>36</v>
      </c>
      <c r="Q19" s="317" t="s">
        <v>932</v>
      </c>
      <c r="R19" s="317" t="s">
        <v>933</v>
      </c>
      <c r="S19" s="317" t="s">
        <v>934</v>
      </c>
      <c r="T19" s="317" t="s">
        <v>935</v>
      </c>
      <c r="U19" s="317" t="s">
        <v>47</v>
      </c>
      <c r="V19" s="317" t="s">
        <v>48</v>
      </c>
      <c r="W19" s="317" t="s">
        <v>50</v>
      </c>
      <c r="X19" s="317" t="s">
        <v>49</v>
      </c>
      <c r="Y19" s="215" t="s">
        <v>1537</v>
      </c>
      <c r="Z19" s="317" t="s">
        <v>137</v>
      </c>
      <c r="AA19" s="318" t="s">
        <v>138</v>
      </c>
      <c r="AB19" s="684" t="s">
        <v>36</v>
      </c>
      <c r="AC19" s="317" t="s">
        <v>932</v>
      </c>
      <c r="AD19" s="317" t="s">
        <v>933</v>
      </c>
      <c r="AE19" s="317" t="s">
        <v>934</v>
      </c>
      <c r="AF19" s="317" t="s">
        <v>935</v>
      </c>
      <c r="AG19" s="317" t="s">
        <v>47</v>
      </c>
      <c r="AH19" s="317" t="s">
        <v>48</v>
      </c>
      <c r="AI19" s="317" t="s">
        <v>50</v>
      </c>
      <c r="AJ19" s="317" t="s">
        <v>49</v>
      </c>
      <c r="AK19" s="215" t="s">
        <v>1537</v>
      </c>
      <c r="AL19" s="317" t="s">
        <v>137</v>
      </c>
      <c r="AM19" s="318" t="s">
        <v>138</v>
      </c>
      <c r="AN19" s="684" t="s">
        <v>36</v>
      </c>
      <c r="AO19" s="317" t="s">
        <v>932</v>
      </c>
      <c r="AP19" s="317" t="s">
        <v>933</v>
      </c>
      <c r="AQ19" s="317" t="s">
        <v>934</v>
      </c>
      <c r="AR19" s="317" t="s">
        <v>935</v>
      </c>
      <c r="AS19" s="317" t="s">
        <v>47</v>
      </c>
      <c r="AT19" s="317" t="s">
        <v>48</v>
      </c>
      <c r="AU19" s="317" t="s">
        <v>50</v>
      </c>
      <c r="AV19" s="317" t="s">
        <v>49</v>
      </c>
      <c r="AW19" s="215" t="s">
        <v>1537</v>
      </c>
      <c r="AX19" s="317" t="s">
        <v>137</v>
      </c>
      <c r="AY19" s="318" t="s">
        <v>138</v>
      </c>
      <c r="AZ19" s="217" t="s">
        <v>822</v>
      </c>
      <c r="BA19" s="699" t="s">
        <v>36</v>
      </c>
      <c r="BB19" s="317" t="s">
        <v>932</v>
      </c>
      <c r="BC19" s="317" t="s">
        <v>933</v>
      </c>
      <c r="BD19" s="317" t="s">
        <v>934</v>
      </c>
      <c r="BE19" s="317" t="s">
        <v>935</v>
      </c>
      <c r="BF19" s="317" t="s">
        <v>47</v>
      </c>
      <c r="BG19" s="317" t="s">
        <v>48</v>
      </c>
      <c r="BH19" s="317" t="s">
        <v>50</v>
      </c>
      <c r="BI19" s="317" t="s">
        <v>49</v>
      </c>
      <c r="BJ19" s="215" t="s">
        <v>1537</v>
      </c>
      <c r="BK19" s="317" t="s">
        <v>137</v>
      </c>
      <c r="BL19" s="651" t="s">
        <v>138</v>
      </c>
    </row>
    <row r="20" spans="1:64" ht="14.85" customHeight="1" x14ac:dyDescent="0.25">
      <c r="A20" s="1494" t="s">
        <v>0</v>
      </c>
      <c r="B20" s="219">
        <v>2.1</v>
      </c>
      <c r="C20" s="220" t="s">
        <v>148</v>
      </c>
      <c r="D20" s="275">
        <f t="shared" ref="D20:D27" si="9">SUM(E20:O20)</f>
        <v>29669971.400000002</v>
      </c>
      <c r="E20" s="539">
        <f>SUM('MMA Rev-Exp Region 1:MMA Rev-Exp Region 11'!E20)</f>
        <v>7402880.3300000001</v>
      </c>
      <c r="F20" s="539">
        <f>SUM('MMA Rev-Exp Region 1:MMA Rev-Exp Region 11'!F20)</f>
        <v>1264190.8800000001</v>
      </c>
      <c r="G20" s="539">
        <f>SUM('MMA Rev-Exp Region 1:MMA Rev-Exp Region 11'!G20)</f>
        <v>12489441.940000001</v>
      </c>
      <c r="H20" s="539">
        <f>SUM('MMA Rev-Exp Region 1:MMA Rev-Exp Region 11'!H20)</f>
        <v>2316319.4300000002</v>
      </c>
      <c r="I20" s="539">
        <f>SUM('MMA Rev-Exp Region 1:MMA Rev-Exp Region 11'!I20)</f>
        <v>52979.66</v>
      </c>
      <c r="J20" s="539">
        <f>SUM('MMA Rev-Exp Region 1:MMA Rev-Exp Region 11'!J20)</f>
        <v>2030338.4999999998</v>
      </c>
      <c r="K20" s="539">
        <f>SUM('MMA Rev-Exp Region 1:MMA Rev-Exp Region 11'!K20)</f>
        <v>0</v>
      </c>
      <c r="L20" s="539">
        <f>SUM('MMA Rev-Exp Region 1:MMA Rev-Exp Region 11'!L20)</f>
        <v>91116.01999999999</v>
      </c>
      <c r="M20" s="539">
        <f>SUM('MMA Rev-Exp Region 1:MMA Rev-Exp Region 11'!M20)</f>
        <v>4022704.6400000006</v>
      </c>
      <c r="N20" s="539">
        <f>SUM('MMA Rev-Exp Region 1:MMA Rev-Exp Region 11'!N20)</f>
        <v>0</v>
      </c>
      <c r="O20" s="541">
        <f>SUM('MMA Rev-Exp Region 1:MMA Rev-Exp Region 11'!O20)</f>
        <v>0</v>
      </c>
      <c r="P20" s="275">
        <f t="shared" ref="P20:P27" si="10">SUM(Q20:AA20)</f>
        <v>32564069.090000004</v>
      </c>
      <c r="Q20" s="539">
        <f>SUM('MMA Rev-Exp Region 1:MMA Rev-Exp Region 11'!Q20)</f>
        <v>6549565.7799999993</v>
      </c>
      <c r="R20" s="539">
        <f>SUM('MMA Rev-Exp Region 1:MMA Rev-Exp Region 11'!R20)</f>
        <v>1370418.4200000002</v>
      </c>
      <c r="S20" s="539">
        <f>SUM('MMA Rev-Exp Region 1:MMA Rev-Exp Region 11'!S20)</f>
        <v>13362635.359999999</v>
      </c>
      <c r="T20" s="539">
        <f>SUM('MMA Rev-Exp Region 1:MMA Rev-Exp Region 11'!T20)</f>
        <v>2737738.01</v>
      </c>
      <c r="U20" s="539">
        <f>SUM('MMA Rev-Exp Region 1:MMA Rev-Exp Region 11'!U20)</f>
        <v>1556</v>
      </c>
      <c r="V20" s="539">
        <f>SUM('MMA Rev-Exp Region 1:MMA Rev-Exp Region 11'!V20)</f>
        <v>2096336.6700000004</v>
      </c>
      <c r="W20" s="539">
        <f>SUM('MMA Rev-Exp Region 1:MMA Rev-Exp Region 11'!W20)</f>
        <v>0</v>
      </c>
      <c r="X20" s="539">
        <f>SUM('MMA Rev-Exp Region 1:MMA Rev-Exp Region 11'!X20)</f>
        <v>337501.86999999994</v>
      </c>
      <c r="Y20" s="539">
        <f>SUM('MMA Rev-Exp Region 1:MMA Rev-Exp Region 11'!Y20)</f>
        <v>6108316.9799999995</v>
      </c>
      <c r="Z20" s="539">
        <f>SUM('MMA Rev-Exp Region 1:MMA Rev-Exp Region 11'!Z20)</f>
        <v>0</v>
      </c>
      <c r="AA20" s="541">
        <f>SUM('MMA Rev-Exp Region 1:MMA Rev-Exp Region 11'!AA20)</f>
        <v>0</v>
      </c>
      <c r="AB20" s="275">
        <f t="shared" ref="AB20:AB27" si="11">SUM(AC20:AM20)</f>
        <v>30963057.620000001</v>
      </c>
      <c r="AC20" s="539">
        <f>SUM('MMA Rev-Exp Region 1:MMA Rev-Exp Region 11'!AC20)</f>
        <v>7330957.4800000004</v>
      </c>
      <c r="AD20" s="539">
        <f>SUM('MMA Rev-Exp Region 1:MMA Rev-Exp Region 11'!AD20)</f>
        <v>1674311.59</v>
      </c>
      <c r="AE20" s="539">
        <f>SUM('MMA Rev-Exp Region 1:MMA Rev-Exp Region 11'!AE20)</f>
        <v>11130942.65</v>
      </c>
      <c r="AF20" s="539">
        <f>SUM('MMA Rev-Exp Region 1:MMA Rev-Exp Region 11'!AF20)</f>
        <v>1890528.6300000001</v>
      </c>
      <c r="AG20" s="539">
        <f>SUM('MMA Rev-Exp Region 1:MMA Rev-Exp Region 11'!AG20)</f>
        <v>13027.5</v>
      </c>
      <c r="AH20" s="539">
        <f>SUM('MMA Rev-Exp Region 1:MMA Rev-Exp Region 11'!AH20)</f>
        <v>2559324.44</v>
      </c>
      <c r="AI20" s="539">
        <f>SUM('MMA Rev-Exp Region 1:MMA Rev-Exp Region 11'!AI20)</f>
        <v>0</v>
      </c>
      <c r="AJ20" s="539">
        <f>SUM('MMA Rev-Exp Region 1:MMA Rev-Exp Region 11'!AJ20)</f>
        <v>261756.59999999998</v>
      </c>
      <c r="AK20" s="539">
        <f>SUM('MMA Rev-Exp Region 1:MMA Rev-Exp Region 11'!AK20)</f>
        <v>6102208.7299999995</v>
      </c>
      <c r="AL20" s="539">
        <f>SUM('MMA Rev-Exp Region 1:MMA Rev-Exp Region 11'!AL20)</f>
        <v>0</v>
      </c>
      <c r="AM20" s="541">
        <f>SUM('MMA Rev-Exp Region 1:MMA Rev-Exp Region 11'!AM20)</f>
        <v>0</v>
      </c>
      <c r="AN20" s="275">
        <f t="shared" ref="AN20:AN27" si="12">SUM(AO20:AY20)</f>
        <v>33121251.159999996</v>
      </c>
      <c r="AO20" s="539">
        <f>SUM('MMA Rev-Exp Region 1:MMA Rev-Exp Region 11'!AO20)</f>
        <v>7827937.9800000004</v>
      </c>
      <c r="AP20" s="539">
        <f>SUM('MMA Rev-Exp Region 1:MMA Rev-Exp Region 11'!AP20)</f>
        <v>1211102.3900000001</v>
      </c>
      <c r="AQ20" s="539">
        <f>SUM('MMA Rev-Exp Region 1:MMA Rev-Exp Region 11'!AQ20)</f>
        <v>13299625.779999999</v>
      </c>
      <c r="AR20" s="539">
        <f>SUM('MMA Rev-Exp Region 1:MMA Rev-Exp Region 11'!AR20)</f>
        <v>2484278.4000000004</v>
      </c>
      <c r="AS20" s="539">
        <f>SUM('MMA Rev-Exp Region 1:MMA Rev-Exp Region 11'!AS20)</f>
        <v>56003.58</v>
      </c>
      <c r="AT20" s="539">
        <f>SUM('MMA Rev-Exp Region 1:MMA Rev-Exp Region 11'!AT20)</f>
        <v>2232858.85</v>
      </c>
      <c r="AU20" s="539">
        <f>SUM('MMA Rev-Exp Region 1:MMA Rev-Exp Region 11'!AU20)</f>
        <v>0</v>
      </c>
      <c r="AV20" s="539">
        <f>SUM('MMA Rev-Exp Region 1:MMA Rev-Exp Region 11'!AV20)</f>
        <v>125972.01</v>
      </c>
      <c r="AW20" s="539">
        <f>SUM('MMA Rev-Exp Region 1:MMA Rev-Exp Region 11'!AW20)</f>
        <v>5883472.1699999999</v>
      </c>
      <c r="AX20" s="539">
        <f>SUM('MMA Rev-Exp Region 1:MMA Rev-Exp Region 11'!AX20)</f>
        <v>0</v>
      </c>
      <c r="AY20" s="541">
        <f>SUM('MMA Rev-Exp Region 1:MMA Rev-Exp Region 11'!AY20)</f>
        <v>0</v>
      </c>
      <c r="AZ20" s="544">
        <f>SUM('MMA Rev-Exp Region 1:MMA Rev-Exp Region 11'!AZ20)</f>
        <v>14247097.276630752</v>
      </c>
      <c r="BA20" s="293">
        <f>SUM(BB20:BL20)+AZ20</f>
        <v>140565446.54663074</v>
      </c>
      <c r="BB20" s="539">
        <f>SUM('MMA Rev-Exp Region 1:MMA Rev-Exp Region 11'!BB20)</f>
        <v>29111341.57</v>
      </c>
      <c r="BC20" s="539">
        <f>SUM('MMA Rev-Exp Region 1:MMA Rev-Exp Region 11'!BC20)</f>
        <v>5520023.2799999993</v>
      </c>
      <c r="BD20" s="539">
        <f>SUM('MMA Rev-Exp Region 1:MMA Rev-Exp Region 11'!BD20)</f>
        <v>50282645.729999997</v>
      </c>
      <c r="BE20" s="539">
        <f>SUM('MMA Rev-Exp Region 1:MMA Rev-Exp Region 11'!BE20)</f>
        <v>9428864.4699999988</v>
      </c>
      <c r="BF20" s="539">
        <f>SUM('MMA Rev-Exp Region 1:MMA Rev-Exp Region 11'!BF20)</f>
        <v>123566.73999999999</v>
      </c>
      <c r="BG20" s="539">
        <f>SUM('MMA Rev-Exp Region 1:MMA Rev-Exp Region 11'!BG20)</f>
        <v>8918858.4600000009</v>
      </c>
      <c r="BH20" s="539">
        <f>SUM('MMA Rev-Exp Region 1:MMA Rev-Exp Region 11'!BH20)</f>
        <v>0</v>
      </c>
      <c r="BI20" s="539">
        <f>SUM('MMA Rev-Exp Region 1:MMA Rev-Exp Region 11'!BI20)</f>
        <v>816346.5</v>
      </c>
      <c r="BJ20" s="539">
        <f>SUM('MMA Rev-Exp Region 1:MMA Rev-Exp Region 11'!BJ20)</f>
        <v>22116702.52</v>
      </c>
      <c r="BK20" s="539">
        <f>SUM('MMA Rev-Exp Region 1:MMA Rev-Exp Region 11'!BK20)</f>
        <v>0</v>
      </c>
      <c r="BL20" s="544">
        <f>SUM('MMA Rev-Exp Region 1:MMA Rev-Exp Region 11'!BL20)</f>
        <v>0</v>
      </c>
    </row>
    <row r="21" spans="1:64" x14ac:dyDescent="0.25">
      <c r="A21" s="1495"/>
      <c r="B21" s="221">
        <v>2.2000000000000002</v>
      </c>
      <c r="C21" s="222" t="s">
        <v>149</v>
      </c>
      <c r="D21" s="288">
        <f t="shared" si="9"/>
        <v>45220.88307507032</v>
      </c>
      <c r="E21" s="540">
        <f>SUM('MMA Rev-Exp Region 1:MMA Rev-Exp Region 11'!E21)</f>
        <v>10457.469824446298</v>
      </c>
      <c r="F21" s="540">
        <f>SUM('MMA Rev-Exp Region 1:MMA Rev-Exp Region 11'!F21)</f>
        <v>2037.27174204625</v>
      </c>
      <c r="G21" s="540">
        <f>SUM('MMA Rev-Exp Region 1:MMA Rev-Exp Region 11'!G21)</f>
        <v>17941.274297755121</v>
      </c>
      <c r="H21" s="540">
        <f>SUM('MMA Rev-Exp Region 1:MMA Rev-Exp Region 11'!H21)</f>
        <v>3380.4324829183361</v>
      </c>
      <c r="I21" s="540">
        <f>SUM('MMA Rev-Exp Region 1:MMA Rev-Exp Region 11'!I21)</f>
        <v>44.051779947055344</v>
      </c>
      <c r="J21" s="540">
        <f>SUM('MMA Rev-Exp Region 1:MMA Rev-Exp Region 11'!J21)</f>
        <v>3180.6563474697205</v>
      </c>
      <c r="K21" s="540">
        <f>SUM('MMA Rev-Exp Region 1:MMA Rev-Exp Region 11'!K21)</f>
        <v>0</v>
      </c>
      <c r="L21" s="540">
        <f>SUM('MMA Rev-Exp Region 1:MMA Rev-Exp Region 11'!L21)</f>
        <v>295.07970792142811</v>
      </c>
      <c r="M21" s="540">
        <f>SUM('MMA Rev-Exp Region 1:MMA Rev-Exp Region 11'!M21)</f>
        <v>7884.6468925661102</v>
      </c>
      <c r="N21" s="540">
        <f>SUM('MMA Rev-Exp Region 1:MMA Rev-Exp Region 11'!N21)</f>
        <v>0</v>
      </c>
      <c r="O21" s="542">
        <f>SUM('MMA Rev-Exp Region 1:MMA Rev-Exp Region 11'!O21)</f>
        <v>0</v>
      </c>
      <c r="P21" s="288">
        <f t="shared" si="10"/>
        <v>271490.37287647522</v>
      </c>
      <c r="Q21" s="540">
        <f>SUM('MMA Rev-Exp Region 1:MMA Rev-Exp Region 11'!Q21)</f>
        <v>62782.992920997887</v>
      </c>
      <c r="R21" s="540">
        <f>SUM('MMA Rev-Exp Region 1:MMA Rev-Exp Region 11'!R21)</f>
        <v>12231.067314201993</v>
      </c>
      <c r="S21" s="540">
        <f>SUM('MMA Rev-Exp Region 1:MMA Rev-Exp Region 11'!S21)</f>
        <v>107713.13865964535</v>
      </c>
      <c r="T21" s="540">
        <f>SUM('MMA Rev-Exp Region 1:MMA Rev-Exp Region 11'!T21)</f>
        <v>20294.934836803186</v>
      </c>
      <c r="U21" s="540">
        <f>SUM('MMA Rev-Exp Region 1:MMA Rev-Exp Region 11'!U21)</f>
        <v>264.47148641136732</v>
      </c>
      <c r="V21" s="540">
        <f>SUM('MMA Rev-Exp Region 1:MMA Rev-Exp Region 11'!V21)</f>
        <v>19095.548760800921</v>
      </c>
      <c r="W21" s="540">
        <f>SUM('MMA Rev-Exp Region 1:MMA Rev-Exp Region 11'!W21)</f>
        <v>0</v>
      </c>
      <c r="X21" s="540">
        <f>SUM('MMA Rev-Exp Region 1:MMA Rev-Exp Region 11'!X21)</f>
        <v>1771.5554072413559</v>
      </c>
      <c r="Y21" s="540">
        <f>SUM('MMA Rev-Exp Region 1:MMA Rev-Exp Region 11'!Y21)</f>
        <v>47336.663490373176</v>
      </c>
      <c r="Z21" s="540">
        <f>SUM('MMA Rev-Exp Region 1:MMA Rev-Exp Region 11'!Z21)</f>
        <v>0</v>
      </c>
      <c r="AA21" s="542">
        <f>SUM('MMA Rev-Exp Region 1:MMA Rev-Exp Region 11'!AA21)</f>
        <v>0</v>
      </c>
      <c r="AB21" s="288">
        <f t="shared" si="11"/>
        <v>721233.82718571136</v>
      </c>
      <c r="AC21" s="540">
        <f>SUM('MMA Rev-Exp Region 1:MMA Rev-Exp Region 11'!AC21)</f>
        <v>166787.56519733806</v>
      </c>
      <c r="AD21" s="540">
        <f>SUM('MMA Rev-Exp Region 1:MMA Rev-Exp Region 11'!AD21)</f>
        <v>32492.715657367407</v>
      </c>
      <c r="AE21" s="540">
        <f>SUM('MMA Rev-Exp Region 1:MMA Rev-Exp Region 11'!AE21)</f>
        <v>286147.74958899763</v>
      </c>
      <c r="AF21" s="540">
        <f>SUM('MMA Rev-Exp Region 1:MMA Rev-Exp Region 11'!AF21)</f>
        <v>53914.963428526491</v>
      </c>
      <c r="AG21" s="540">
        <f>SUM('MMA Rev-Exp Region 1:MMA Rev-Exp Region 11'!AG21)</f>
        <v>702.58764723400077</v>
      </c>
      <c r="AH21" s="540">
        <f>SUM('MMA Rev-Exp Region 1:MMA Rev-Exp Region 11'!AH21)</f>
        <v>50728.707500910416</v>
      </c>
      <c r="AI21" s="540">
        <f>SUM('MMA Rev-Exp Region 1:MMA Rev-Exp Region 11'!AI21)</f>
        <v>0</v>
      </c>
      <c r="AJ21" s="540">
        <f>SUM('MMA Rev-Exp Region 1:MMA Rev-Exp Region 11'!AJ21)</f>
        <v>4706.2651721266193</v>
      </c>
      <c r="AK21" s="540">
        <f>SUM('MMA Rev-Exp Region 1:MMA Rev-Exp Region 11'!AK21)</f>
        <v>125753.27299321078</v>
      </c>
      <c r="AL21" s="540">
        <f>SUM('MMA Rev-Exp Region 1:MMA Rev-Exp Region 11'!AL21)</f>
        <v>0</v>
      </c>
      <c r="AM21" s="542">
        <f>SUM('MMA Rev-Exp Region 1:MMA Rev-Exp Region 11'!AM21)</f>
        <v>0</v>
      </c>
      <c r="AN21" s="288">
        <f t="shared" si="12"/>
        <v>3839500.5968510807</v>
      </c>
      <c r="AO21" s="540">
        <f>SUM('MMA Rev-Exp Region 1:MMA Rev-Exp Region 11'!AO21)</f>
        <v>887896.45186404372</v>
      </c>
      <c r="AP21" s="540">
        <f>SUM('MMA Rev-Exp Region 1:MMA Rev-Exp Region 11'!AP21)</f>
        <v>172975.52673947325</v>
      </c>
      <c r="AQ21" s="540">
        <f>SUM('MMA Rev-Exp Region 1:MMA Rev-Exp Region 11'!AQ21)</f>
        <v>1523312.4320050143</v>
      </c>
      <c r="AR21" s="540">
        <f>SUM('MMA Rev-Exp Region 1:MMA Rev-Exp Region 11'!AR21)</f>
        <v>287017.22861610778</v>
      </c>
      <c r="AS21" s="540">
        <f>SUM('MMA Rev-Exp Region 1:MMA Rev-Exp Region 11'!AS21)</f>
        <v>3740.2373394232636</v>
      </c>
      <c r="AT21" s="540">
        <f>SUM('MMA Rev-Exp Region 1:MMA Rev-Exp Region 11'!AT21)</f>
        <v>270055.14076792897</v>
      </c>
      <c r="AU21" s="540">
        <f>SUM('MMA Rev-Exp Region 1:MMA Rev-Exp Region 11'!AU21)</f>
        <v>0</v>
      </c>
      <c r="AV21" s="540">
        <f>SUM('MMA Rev-Exp Region 1:MMA Rev-Exp Region 11'!AV21)</f>
        <v>25053.883021305963</v>
      </c>
      <c r="AW21" s="540">
        <f>SUM('MMA Rev-Exp Region 1:MMA Rev-Exp Region 11'!AW21)</f>
        <v>669449.69649778411</v>
      </c>
      <c r="AX21" s="540">
        <f>SUM('MMA Rev-Exp Region 1:MMA Rev-Exp Region 11'!AX21)</f>
        <v>0</v>
      </c>
      <c r="AY21" s="542">
        <f>SUM('MMA Rev-Exp Region 1:MMA Rev-Exp Region 11'!AY21)</f>
        <v>0</v>
      </c>
      <c r="AZ21" s="545">
        <f>SUM('MMA Rev-Exp Region 1:MMA Rev-Exp Region 11'!AZ21)</f>
        <v>-19460395.256066233</v>
      </c>
      <c r="BA21" s="295">
        <f t="shared" ref="BA21:BA27" si="13">SUM(BB21:BL21)+AZ21</f>
        <v>-14582949.576077893</v>
      </c>
      <c r="BB21" s="540">
        <f>SUM('MMA Rev-Exp Region 1:MMA Rev-Exp Region 11'!BB21)</f>
        <v>1127924.479806826</v>
      </c>
      <c r="BC21" s="540">
        <f>SUM('MMA Rev-Exp Region 1:MMA Rev-Exp Region 11'!BC21)</f>
        <v>219736.58145308887</v>
      </c>
      <c r="BD21" s="540">
        <f>SUM('MMA Rev-Exp Region 1:MMA Rev-Exp Region 11'!BD21)</f>
        <v>1935114.5945514124</v>
      </c>
      <c r="BE21" s="540">
        <f>SUM('MMA Rev-Exp Region 1:MMA Rev-Exp Region 11'!BE21)</f>
        <v>364607.55936435575</v>
      </c>
      <c r="BF21" s="540">
        <f>SUM('MMA Rev-Exp Region 1:MMA Rev-Exp Region 11'!BF21)</f>
        <v>4751.3482530156871</v>
      </c>
      <c r="BG21" s="540">
        <f>SUM('MMA Rev-Exp Region 1:MMA Rev-Exp Region 11'!BG21)</f>
        <v>343060.05337710999</v>
      </c>
      <c r="BH21" s="540">
        <f>SUM('MMA Rev-Exp Region 1:MMA Rev-Exp Region 11'!BH21)</f>
        <v>0</v>
      </c>
      <c r="BI21" s="540">
        <f>SUM('MMA Rev-Exp Region 1:MMA Rev-Exp Region 11'!BI21)</f>
        <v>31826.783308595361</v>
      </c>
      <c r="BJ21" s="540">
        <f>SUM('MMA Rev-Exp Region 1:MMA Rev-Exp Region 11'!BJ21)</f>
        <v>850424.27987393399</v>
      </c>
      <c r="BK21" s="540">
        <f>SUM('MMA Rev-Exp Region 1:MMA Rev-Exp Region 11'!BK21)</f>
        <v>0</v>
      </c>
      <c r="BL21" s="545">
        <f>SUM('MMA Rev-Exp Region 1:MMA Rev-Exp Region 11'!BL21)</f>
        <v>0</v>
      </c>
    </row>
    <row r="22" spans="1:64" x14ac:dyDescent="0.25">
      <c r="A22" s="1495"/>
      <c r="B22" s="221">
        <v>2.2999999999999998</v>
      </c>
      <c r="C22" s="222" t="s">
        <v>150</v>
      </c>
      <c r="D22" s="288">
        <f t="shared" si="9"/>
        <v>3953813.95</v>
      </c>
      <c r="E22" s="540">
        <f>SUM('MMA Rev-Exp Region 1:MMA Rev-Exp Region 11'!E22)</f>
        <v>1788186.6200000006</v>
      </c>
      <c r="F22" s="540">
        <f>SUM('MMA Rev-Exp Region 1:MMA Rev-Exp Region 11'!F22)</f>
        <v>371665.54000000004</v>
      </c>
      <c r="G22" s="540">
        <f>SUM('MMA Rev-Exp Region 1:MMA Rev-Exp Region 11'!G22)</f>
        <v>1203170.3199999998</v>
      </c>
      <c r="H22" s="540">
        <f>SUM('MMA Rev-Exp Region 1:MMA Rev-Exp Region 11'!H22)</f>
        <v>250232.40000000002</v>
      </c>
      <c r="I22" s="540">
        <f>SUM('MMA Rev-Exp Region 1:MMA Rev-Exp Region 11'!I22)</f>
        <v>2095.1099999999997</v>
      </c>
      <c r="J22" s="540">
        <f>SUM('MMA Rev-Exp Region 1:MMA Rev-Exp Region 11'!J22)</f>
        <v>138849.48000000001</v>
      </c>
      <c r="K22" s="540">
        <f>SUM('MMA Rev-Exp Region 1:MMA Rev-Exp Region 11'!K22)</f>
        <v>0</v>
      </c>
      <c r="L22" s="540">
        <f>SUM('MMA Rev-Exp Region 1:MMA Rev-Exp Region 11'!L22)</f>
        <v>19385.510000000002</v>
      </c>
      <c r="M22" s="540">
        <f>SUM('MMA Rev-Exp Region 1:MMA Rev-Exp Region 11'!M22)</f>
        <v>180228.97</v>
      </c>
      <c r="N22" s="540">
        <f>SUM('MMA Rev-Exp Region 1:MMA Rev-Exp Region 11'!N22)</f>
        <v>0</v>
      </c>
      <c r="O22" s="542">
        <f>SUM('MMA Rev-Exp Region 1:MMA Rev-Exp Region 11'!O22)</f>
        <v>0</v>
      </c>
      <c r="P22" s="288">
        <f t="shared" si="10"/>
        <v>4759740.080000001</v>
      </c>
      <c r="Q22" s="540">
        <f>SUM('MMA Rev-Exp Region 1:MMA Rev-Exp Region 11'!Q22)</f>
        <v>2198065.98</v>
      </c>
      <c r="R22" s="540">
        <f>SUM('MMA Rev-Exp Region 1:MMA Rev-Exp Region 11'!R22)</f>
        <v>375758.95999999996</v>
      </c>
      <c r="S22" s="540">
        <f>SUM('MMA Rev-Exp Region 1:MMA Rev-Exp Region 11'!S22)</f>
        <v>1504815.0300000003</v>
      </c>
      <c r="T22" s="540">
        <f>SUM('MMA Rev-Exp Region 1:MMA Rev-Exp Region 11'!T22)</f>
        <v>258873.63999999998</v>
      </c>
      <c r="U22" s="540">
        <f>SUM('MMA Rev-Exp Region 1:MMA Rev-Exp Region 11'!U22)</f>
        <v>2027.86</v>
      </c>
      <c r="V22" s="540">
        <f>SUM('MMA Rev-Exp Region 1:MMA Rev-Exp Region 11'!V22)</f>
        <v>172737.96000000002</v>
      </c>
      <c r="W22" s="540">
        <f>SUM('MMA Rev-Exp Region 1:MMA Rev-Exp Region 11'!W22)</f>
        <v>0</v>
      </c>
      <c r="X22" s="540">
        <f>SUM('MMA Rev-Exp Region 1:MMA Rev-Exp Region 11'!X22)</f>
        <v>33739.94</v>
      </c>
      <c r="Y22" s="540">
        <f>SUM('MMA Rev-Exp Region 1:MMA Rev-Exp Region 11'!Y22)</f>
        <v>213720.71000000002</v>
      </c>
      <c r="Z22" s="540">
        <f>SUM('MMA Rev-Exp Region 1:MMA Rev-Exp Region 11'!Z22)</f>
        <v>0</v>
      </c>
      <c r="AA22" s="542">
        <f>SUM('MMA Rev-Exp Region 1:MMA Rev-Exp Region 11'!AA22)</f>
        <v>0</v>
      </c>
      <c r="AB22" s="288">
        <f t="shared" si="11"/>
        <v>4524828.2999999989</v>
      </c>
      <c r="AC22" s="540">
        <f>SUM('MMA Rev-Exp Region 1:MMA Rev-Exp Region 11'!AC22)</f>
        <v>2077642.4599999995</v>
      </c>
      <c r="AD22" s="540">
        <f>SUM('MMA Rev-Exp Region 1:MMA Rev-Exp Region 11'!AD22)</f>
        <v>352039.35</v>
      </c>
      <c r="AE22" s="540">
        <f>SUM('MMA Rev-Exp Region 1:MMA Rev-Exp Region 11'!AE22)</f>
        <v>1374245.6</v>
      </c>
      <c r="AF22" s="540">
        <f>SUM('MMA Rev-Exp Region 1:MMA Rev-Exp Region 11'!AF22)</f>
        <v>290025.92</v>
      </c>
      <c r="AG22" s="540">
        <f>SUM('MMA Rev-Exp Region 1:MMA Rev-Exp Region 11'!AG22)</f>
        <v>1532.4</v>
      </c>
      <c r="AH22" s="540">
        <f>SUM('MMA Rev-Exp Region 1:MMA Rev-Exp Region 11'!AH22)</f>
        <v>189606.93000000002</v>
      </c>
      <c r="AI22" s="540">
        <f>SUM('MMA Rev-Exp Region 1:MMA Rev-Exp Region 11'!AI22)</f>
        <v>0</v>
      </c>
      <c r="AJ22" s="540">
        <f>SUM('MMA Rev-Exp Region 1:MMA Rev-Exp Region 11'!AJ22)</f>
        <v>37053.51</v>
      </c>
      <c r="AK22" s="540">
        <f>SUM('MMA Rev-Exp Region 1:MMA Rev-Exp Region 11'!AK22)</f>
        <v>202682.13</v>
      </c>
      <c r="AL22" s="540">
        <f>SUM('MMA Rev-Exp Region 1:MMA Rev-Exp Region 11'!AL22)</f>
        <v>0</v>
      </c>
      <c r="AM22" s="542">
        <f>SUM('MMA Rev-Exp Region 1:MMA Rev-Exp Region 11'!AM22)</f>
        <v>0</v>
      </c>
      <c r="AN22" s="288">
        <f t="shared" si="12"/>
        <v>5486523.75</v>
      </c>
      <c r="AO22" s="540">
        <f>SUM('MMA Rev-Exp Region 1:MMA Rev-Exp Region 11'!AO22)</f>
        <v>2564564.4000000004</v>
      </c>
      <c r="AP22" s="540">
        <f>SUM('MMA Rev-Exp Region 1:MMA Rev-Exp Region 11'!AP22)</f>
        <v>444870.13999999996</v>
      </c>
      <c r="AQ22" s="540">
        <f>SUM('MMA Rev-Exp Region 1:MMA Rev-Exp Region 11'!AQ22)</f>
        <v>1712101.4199999997</v>
      </c>
      <c r="AR22" s="540">
        <f>SUM('MMA Rev-Exp Region 1:MMA Rev-Exp Region 11'!AR22)</f>
        <v>325028.90000000002</v>
      </c>
      <c r="AS22" s="540">
        <f>SUM('MMA Rev-Exp Region 1:MMA Rev-Exp Region 11'!AS22)</f>
        <v>268.0200000000001</v>
      </c>
      <c r="AT22" s="540">
        <f>SUM('MMA Rev-Exp Region 1:MMA Rev-Exp Region 11'!AT22)</f>
        <v>167726.50000000003</v>
      </c>
      <c r="AU22" s="540">
        <f>SUM('MMA Rev-Exp Region 1:MMA Rev-Exp Region 11'!AU22)</f>
        <v>0</v>
      </c>
      <c r="AV22" s="540">
        <f>SUM('MMA Rev-Exp Region 1:MMA Rev-Exp Region 11'!AV22)</f>
        <v>29243.72</v>
      </c>
      <c r="AW22" s="540">
        <f>SUM('MMA Rev-Exp Region 1:MMA Rev-Exp Region 11'!AW22)</f>
        <v>242720.65</v>
      </c>
      <c r="AX22" s="540">
        <f>SUM('MMA Rev-Exp Region 1:MMA Rev-Exp Region 11'!AX22)</f>
        <v>0</v>
      </c>
      <c r="AY22" s="542">
        <f>SUM('MMA Rev-Exp Region 1:MMA Rev-Exp Region 11'!AY22)</f>
        <v>0</v>
      </c>
      <c r="AZ22" s="545">
        <f>SUM('MMA Rev-Exp Region 1:MMA Rev-Exp Region 11'!AZ22)</f>
        <v>150153.49915271415</v>
      </c>
      <c r="BA22" s="295">
        <f t="shared" si="13"/>
        <v>18875059.579152714</v>
      </c>
      <c r="BB22" s="540">
        <f>SUM('MMA Rev-Exp Region 1:MMA Rev-Exp Region 11'!BB22)</f>
        <v>8628459.4600000009</v>
      </c>
      <c r="BC22" s="540">
        <f>SUM('MMA Rev-Exp Region 1:MMA Rev-Exp Region 11'!BC22)</f>
        <v>1544333.99</v>
      </c>
      <c r="BD22" s="540">
        <f>SUM('MMA Rev-Exp Region 1:MMA Rev-Exp Region 11'!BD22)</f>
        <v>5794332.3699999992</v>
      </c>
      <c r="BE22" s="540">
        <f>SUM('MMA Rev-Exp Region 1:MMA Rev-Exp Region 11'!BE22)</f>
        <v>1124160.8599999999</v>
      </c>
      <c r="BF22" s="540">
        <f>SUM('MMA Rev-Exp Region 1:MMA Rev-Exp Region 11'!BF22)</f>
        <v>5923.39</v>
      </c>
      <c r="BG22" s="540">
        <f>SUM('MMA Rev-Exp Region 1:MMA Rev-Exp Region 11'!BG22)</f>
        <v>668920.87</v>
      </c>
      <c r="BH22" s="540">
        <f>SUM('MMA Rev-Exp Region 1:MMA Rev-Exp Region 11'!BH22)</f>
        <v>0</v>
      </c>
      <c r="BI22" s="540">
        <f>SUM('MMA Rev-Exp Region 1:MMA Rev-Exp Region 11'!BI22)</f>
        <v>119422.68</v>
      </c>
      <c r="BJ22" s="540">
        <f>SUM('MMA Rev-Exp Region 1:MMA Rev-Exp Region 11'!BJ22)</f>
        <v>839352.46</v>
      </c>
      <c r="BK22" s="540">
        <f>SUM('MMA Rev-Exp Region 1:MMA Rev-Exp Region 11'!BK22)</f>
        <v>0</v>
      </c>
      <c r="BL22" s="545">
        <f>SUM('MMA Rev-Exp Region 1:MMA Rev-Exp Region 11'!BL22)</f>
        <v>0</v>
      </c>
    </row>
    <row r="23" spans="1:64" x14ac:dyDescent="0.25">
      <c r="A23" s="1495"/>
      <c r="B23" s="221">
        <v>2.4</v>
      </c>
      <c r="C23" s="222" t="s">
        <v>151</v>
      </c>
      <c r="D23" s="288">
        <f t="shared" si="9"/>
        <v>16438091.540000003</v>
      </c>
      <c r="E23" s="540">
        <f>SUM('MMA Rev-Exp Region 1:MMA Rev-Exp Region 11'!E23)</f>
        <v>6658236.1000000015</v>
      </c>
      <c r="F23" s="540">
        <f>SUM('MMA Rev-Exp Region 1:MMA Rev-Exp Region 11'!F23)</f>
        <v>440915.52</v>
      </c>
      <c r="G23" s="540">
        <f>SUM('MMA Rev-Exp Region 1:MMA Rev-Exp Region 11'!G23)</f>
        <v>6939819.3800000008</v>
      </c>
      <c r="H23" s="540">
        <f>SUM('MMA Rev-Exp Region 1:MMA Rev-Exp Region 11'!H23)</f>
        <v>542195.92999999993</v>
      </c>
      <c r="I23" s="540">
        <f>SUM('MMA Rev-Exp Region 1:MMA Rev-Exp Region 11'!I23)</f>
        <v>35089.83</v>
      </c>
      <c r="J23" s="540">
        <f>SUM('MMA Rev-Exp Region 1:MMA Rev-Exp Region 11'!J23)</f>
        <v>753914.66999999993</v>
      </c>
      <c r="K23" s="540">
        <f>SUM('MMA Rev-Exp Region 1:MMA Rev-Exp Region 11'!K23)</f>
        <v>275.58999999999997</v>
      </c>
      <c r="L23" s="540">
        <f>SUM('MMA Rev-Exp Region 1:MMA Rev-Exp Region 11'!L23)</f>
        <v>137956.05000000005</v>
      </c>
      <c r="M23" s="540">
        <f>SUM('MMA Rev-Exp Region 1:MMA Rev-Exp Region 11'!M23)</f>
        <v>929688.47000000009</v>
      </c>
      <c r="N23" s="540">
        <f>SUM('MMA Rev-Exp Region 1:MMA Rev-Exp Region 11'!N23)</f>
        <v>0</v>
      </c>
      <c r="O23" s="542">
        <f>SUM('MMA Rev-Exp Region 1:MMA Rev-Exp Region 11'!O23)</f>
        <v>0</v>
      </c>
      <c r="P23" s="288">
        <f t="shared" si="10"/>
        <v>15790114.4</v>
      </c>
      <c r="Q23" s="540">
        <f>SUM('MMA Rev-Exp Region 1:MMA Rev-Exp Region 11'!Q23)</f>
        <v>6617781.75</v>
      </c>
      <c r="R23" s="540">
        <f>SUM('MMA Rev-Exp Region 1:MMA Rev-Exp Region 11'!R23)</f>
        <v>556092.89999999991</v>
      </c>
      <c r="S23" s="540">
        <f>SUM('MMA Rev-Exp Region 1:MMA Rev-Exp Region 11'!S23)</f>
        <v>6376090</v>
      </c>
      <c r="T23" s="540">
        <f>SUM('MMA Rev-Exp Region 1:MMA Rev-Exp Region 11'!T23)</f>
        <v>633396.86</v>
      </c>
      <c r="U23" s="540">
        <f>SUM('MMA Rev-Exp Region 1:MMA Rev-Exp Region 11'!U23)</f>
        <v>69261.3</v>
      </c>
      <c r="V23" s="540">
        <f>SUM('MMA Rev-Exp Region 1:MMA Rev-Exp Region 11'!V23)</f>
        <v>683565.47999999986</v>
      </c>
      <c r="W23" s="540">
        <f>SUM('MMA Rev-Exp Region 1:MMA Rev-Exp Region 11'!W23)</f>
        <v>274.53999999999996</v>
      </c>
      <c r="X23" s="540">
        <f>SUM('MMA Rev-Exp Region 1:MMA Rev-Exp Region 11'!X23)</f>
        <v>128958.51000000001</v>
      </c>
      <c r="Y23" s="540">
        <f>SUM('MMA Rev-Exp Region 1:MMA Rev-Exp Region 11'!Y23)</f>
        <v>724693.05999999982</v>
      </c>
      <c r="Z23" s="540">
        <f>SUM('MMA Rev-Exp Region 1:MMA Rev-Exp Region 11'!Z23)</f>
        <v>0</v>
      </c>
      <c r="AA23" s="542">
        <f>SUM('MMA Rev-Exp Region 1:MMA Rev-Exp Region 11'!AA23)</f>
        <v>0</v>
      </c>
      <c r="AB23" s="288">
        <f t="shared" si="11"/>
        <v>16126402.249999998</v>
      </c>
      <c r="AC23" s="540">
        <f>SUM('MMA Rev-Exp Region 1:MMA Rev-Exp Region 11'!AC23)</f>
        <v>6743170.2400000002</v>
      </c>
      <c r="AD23" s="540">
        <f>SUM('MMA Rev-Exp Region 1:MMA Rev-Exp Region 11'!AD23)</f>
        <v>590117.93999999994</v>
      </c>
      <c r="AE23" s="540">
        <f>SUM('MMA Rev-Exp Region 1:MMA Rev-Exp Region 11'!AE23)</f>
        <v>6466024.7300000004</v>
      </c>
      <c r="AF23" s="540">
        <f>SUM('MMA Rev-Exp Region 1:MMA Rev-Exp Region 11'!AF23)</f>
        <v>538218.5</v>
      </c>
      <c r="AG23" s="540">
        <f>SUM('MMA Rev-Exp Region 1:MMA Rev-Exp Region 11'!AG23)</f>
        <v>19336.560000000001</v>
      </c>
      <c r="AH23" s="540">
        <f>SUM('MMA Rev-Exp Region 1:MMA Rev-Exp Region 11'!AH23)</f>
        <v>728860.5900000002</v>
      </c>
      <c r="AI23" s="540">
        <f>SUM('MMA Rev-Exp Region 1:MMA Rev-Exp Region 11'!AI23)</f>
        <v>854.87</v>
      </c>
      <c r="AJ23" s="540">
        <f>SUM('MMA Rev-Exp Region 1:MMA Rev-Exp Region 11'!AJ23)</f>
        <v>154654.44999999998</v>
      </c>
      <c r="AK23" s="540">
        <f>SUM('MMA Rev-Exp Region 1:MMA Rev-Exp Region 11'!AK23)</f>
        <v>885164.37</v>
      </c>
      <c r="AL23" s="540">
        <f>SUM('MMA Rev-Exp Region 1:MMA Rev-Exp Region 11'!AL23)</f>
        <v>0</v>
      </c>
      <c r="AM23" s="542">
        <f>SUM('MMA Rev-Exp Region 1:MMA Rev-Exp Region 11'!AM23)</f>
        <v>0</v>
      </c>
      <c r="AN23" s="288">
        <f t="shared" si="12"/>
        <v>16234903.240000002</v>
      </c>
      <c r="AO23" s="540">
        <f>SUM('MMA Rev-Exp Region 1:MMA Rev-Exp Region 11'!AO23)</f>
        <v>6809391.1300000008</v>
      </c>
      <c r="AP23" s="540">
        <f>SUM('MMA Rev-Exp Region 1:MMA Rev-Exp Region 11'!AP23)</f>
        <v>575183.34000000008</v>
      </c>
      <c r="AQ23" s="540">
        <f>SUM('MMA Rev-Exp Region 1:MMA Rev-Exp Region 11'!AQ23)</f>
        <v>6404803.3399999999</v>
      </c>
      <c r="AR23" s="540">
        <f>SUM('MMA Rev-Exp Region 1:MMA Rev-Exp Region 11'!AR23)</f>
        <v>568113.91999999993</v>
      </c>
      <c r="AS23" s="540">
        <f>SUM('MMA Rev-Exp Region 1:MMA Rev-Exp Region 11'!AS23)</f>
        <v>23601</v>
      </c>
      <c r="AT23" s="540">
        <f>SUM('MMA Rev-Exp Region 1:MMA Rev-Exp Region 11'!AT23)</f>
        <v>781395.21</v>
      </c>
      <c r="AU23" s="540">
        <f>SUM('MMA Rev-Exp Region 1:MMA Rev-Exp Region 11'!AU23)</f>
        <v>0</v>
      </c>
      <c r="AV23" s="540">
        <f>SUM('MMA Rev-Exp Region 1:MMA Rev-Exp Region 11'!AV23)</f>
        <v>111957.48999999999</v>
      </c>
      <c r="AW23" s="540">
        <f>SUM('MMA Rev-Exp Region 1:MMA Rev-Exp Region 11'!AW23)</f>
        <v>960457.81</v>
      </c>
      <c r="AX23" s="540">
        <f>SUM('MMA Rev-Exp Region 1:MMA Rev-Exp Region 11'!AX23)</f>
        <v>0</v>
      </c>
      <c r="AY23" s="542">
        <f>SUM('MMA Rev-Exp Region 1:MMA Rev-Exp Region 11'!AY23)</f>
        <v>0</v>
      </c>
      <c r="AZ23" s="545">
        <f>SUM('MMA Rev-Exp Region 1:MMA Rev-Exp Region 11'!AZ23)</f>
        <v>1571092.2565988433</v>
      </c>
      <c r="BA23" s="295">
        <f>SUM(BB23:BL23)+AZ23</f>
        <v>66160603.686598845</v>
      </c>
      <c r="BB23" s="540">
        <f>SUM('MMA Rev-Exp Region 1:MMA Rev-Exp Region 11'!BB23)</f>
        <v>26828579.219999999</v>
      </c>
      <c r="BC23" s="540">
        <f>SUM('MMA Rev-Exp Region 1:MMA Rev-Exp Region 11'!BC23)</f>
        <v>2162309.6999999997</v>
      </c>
      <c r="BD23" s="540">
        <f>SUM('MMA Rev-Exp Region 1:MMA Rev-Exp Region 11'!BD23)</f>
        <v>26186737.450000003</v>
      </c>
      <c r="BE23" s="540">
        <f>SUM('MMA Rev-Exp Region 1:MMA Rev-Exp Region 11'!BE23)</f>
        <v>2281925.2099999995</v>
      </c>
      <c r="BF23" s="540">
        <f>SUM('MMA Rev-Exp Region 1:MMA Rev-Exp Region 11'!BF23)</f>
        <v>147288.68999999997</v>
      </c>
      <c r="BG23" s="540">
        <f>SUM('MMA Rev-Exp Region 1:MMA Rev-Exp Region 11'!BG23)</f>
        <v>2947735.9499999993</v>
      </c>
      <c r="BH23" s="540">
        <f>SUM('MMA Rev-Exp Region 1:MMA Rev-Exp Region 11'!BH23)</f>
        <v>1405</v>
      </c>
      <c r="BI23" s="540">
        <f>SUM('MMA Rev-Exp Region 1:MMA Rev-Exp Region 11'!BI23)</f>
        <v>533526.50000000012</v>
      </c>
      <c r="BJ23" s="540">
        <f>SUM('MMA Rev-Exp Region 1:MMA Rev-Exp Region 11'!BJ23)</f>
        <v>3500003.71</v>
      </c>
      <c r="BK23" s="540">
        <f>SUM('MMA Rev-Exp Region 1:MMA Rev-Exp Region 11'!BK23)</f>
        <v>0</v>
      </c>
      <c r="BL23" s="545">
        <f>SUM('MMA Rev-Exp Region 1:MMA Rev-Exp Region 11'!BL23)</f>
        <v>0</v>
      </c>
    </row>
    <row r="24" spans="1:64" x14ac:dyDescent="0.25">
      <c r="A24" s="1495"/>
      <c r="B24" s="221">
        <v>2.5</v>
      </c>
      <c r="C24" s="222" t="s">
        <v>152</v>
      </c>
      <c r="D24" s="288">
        <f t="shared" si="9"/>
        <v>283047.79064866359</v>
      </c>
      <c r="E24" s="540">
        <f>SUM('MMA Rev-Exp Region 1:MMA Rev-Exp Region 11'!E24)</f>
        <v>122692.93658248993</v>
      </c>
      <c r="F24" s="540">
        <f>SUM('MMA Rev-Exp Region 1:MMA Rev-Exp Region 11'!F24)</f>
        <v>11866.994604836898</v>
      </c>
      <c r="G24" s="540">
        <f>SUM('MMA Rev-Exp Region 1:MMA Rev-Exp Region 11'!G24)</f>
        <v>117812.65261884932</v>
      </c>
      <c r="H24" s="540">
        <f>SUM('MMA Rev-Exp Region 1:MMA Rev-Exp Region 11'!H24)</f>
        <v>11527.909037419111</v>
      </c>
      <c r="I24" s="540">
        <f>SUM('MMA Rev-Exp Region 1:MMA Rev-Exp Region 11'!I24)</f>
        <v>32.880549070015952</v>
      </c>
      <c r="J24" s="540">
        <f>SUM('MMA Rev-Exp Region 1:MMA Rev-Exp Region 11'!J24)</f>
        <v>776.16374661461316</v>
      </c>
      <c r="K24" s="540">
        <f>SUM('MMA Rev-Exp Region 1:MMA Rev-Exp Region 11'!K24)</f>
        <v>0.30152434092254621</v>
      </c>
      <c r="L24" s="540">
        <f>SUM('MMA Rev-Exp Region 1:MMA Rev-Exp Region 11'!L24)</f>
        <v>2283.9266713377078</v>
      </c>
      <c r="M24" s="540">
        <f>SUM('MMA Rev-Exp Region 1:MMA Rev-Exp Region 11'!M24)</f>
        <v>16054.0253137051</v>
      </c>
      <c r="N24" s="540">
        <f>SUM('MMA Rev-Exp Region 1:MMA Rev-Exp Region 11'!N24)</f>
        <v>0</v>
      </c>
      <c r="O24" s="542">
        <f>SUM('MMA Rev-Exp Region 1:MMA Rev-Exp Region 11'!O24)</f>
        <v>0</v>
      </c>
      <c r="P24" s="288">
        <f t="shared" si="10"/>
        <v>363864.66376314894</v>
      </c>
      <c r="Q24" s="540">
        <f>SUM('MMA Rev-Exp Region 1:MMA Rev-Exp Region 11'!Q24)</f>
        <v>160864.1809628199</v>
      </c>
      <c r="R24" s="540">
        <f>SUM('MMA Rev-Exp Region 1:MMA Rev-Exp Region 11'!R24)</f>
        <v>16949.061831829356</v>
      </c>
      <c r="S24" s="540">
        <f>SUM('MMA Rev-Exp Region 1:MMA Rev-Exp Region 11'!S24)</f>
        <v>144180.56747240043</v>
      </c>
      <c r="T24" s="540">
        <f>SUM('MMA Rev-Exp Region 1:MMA Rev-Exp Region 11'!T24)</f>
        <v>16039.664740645505</v>
      </c>
      <c r="U24" s="540">
        <f>SUM('MMA Rev-Exp Region 1:MMA Rev-Exp Region 11'!U24)</f>
        <v>202.83699945488181</v>
      </c>
      <c r="V24" s="540">
        <f>SUM('MMA Rev-Exp Region 1:MMA Rev-Exp Region 11'!V24)</f>
        <v>4788.0807924990931</v>
      </c>
      <c r="W24" s="540">
        <f>SUM('MMA Rev-Exp Region 1:MMA Rev-Exp Region 11'!W24)</f>
        <v>1.8600751600925265</v>
      </c>
      <c r="X24" s="540">
        <f>SUM('MMA Rev-Exp Region 1:MMA Rev-Exp Region 11'!X24)</f>
        <v>2966.906732708223</v>
      </c>
      <c r="Y24" s="540">
        <f>SUM('MMA Rev-Exp Region 1:MMA Rev-Exp Region 11'!Y24)</f>
        <v>17871.504155631446</v>
      </c>
      <c r="Z24" s="540">
        <f>SUM('MMA Rev-Exp Region 1:MMA Rev-Exp Region 11'!Z24)</f>
        <v>0</v>
      </c>
      <c r="AA24" s="542">
        <f>SUM('MMA Rev-Exp Region 1:MMA Rev-Exp Region 11'!AA24)</f>
        <v>0</v>
      </c>
      <c r="AB24" s="288">
        <f t="shared" si="11"/>
        <v>634768.83313522313</v>
      </c>
      <c r="AC24" s="540">
        <f>SUM('MMA Rev-Exp Region 1:MMA Rev-Exp Region 11'!AC24)</f>
        <v>275607.43157653674</v>
      </c>
      <c r="AD24" s="540">
        <f>SUM('MMA Rev-Exp Region 1:MMA Rev-Exp Region 11'!AD24)</f>
        <v>29064.976113087294</v>
      </c>
      <c r="AE24" s="540">
        <f>SUM('MMA Rev-Exp Region 1:MMA Rev-Exp Region 11'!AE24)</f>
        <v>247125.11230513843</v>
      </c>
      <c r="AF24" s="540">
        <f>SUM('MMA Rev-Exp Region 1:MMA Rev-Exp Region 11'!AF24)</f>
        <v>26234.06031876455</v>
      </c>
      <c r="AG24" s="540">
        <f>SUM('MMA Rev-Exp Region 1:MMA Rev-Exp Region 11'!AG24)</f>
        <v>709.20715577276258</v>
      </c>
      <c r="AH24" s="540">
        <f>SUM('MMA Rev-Exp Region 1:MMA Rev-Exp Region 11'!AH24)</f>
        <v>16741.231479387028</v>
      </c>
      <c r="AI24" s="540">
        <f>SUM('MMA Rev-Exp Region 1:MMA Rev-Exp Region 11'!AI24)</f>
        <v>6.5036389680287057</v>
      </c>
      <c r="AJ24" s="540">
        <f>SUM('MMA Rev-Exp Region 1:MMA Rev-Exp Region 11'!AJ24)</f>
        <v>5445.302110129458</v>
      </c>
      <c r="AK24" s="540">
        <f>SUM('MMA Rev-Exp Region 1:MMA Rev-Exp Region 11'!AK24)</f>
        <v>33835.008437438868</v>
      </c>
      <c r="AL24" s="540">
        <f>SUM('MMA Rev-Exp Region 1:MMA Rev-Exp Region 11'!AL24)</f>
        <v>0</v>
      </c>
      <c r="AM24" s="542">
        <f>SUM('MMA Rev-Exp Region 1:MMA Rev-Exp Region 11'!AM24)</f>
        <v>0</v>
      </c>
      <c r="AN24" s="288">
        <f t="shared" si="12"/>
        <v>1539168.0184362733</v>
      </c>
      <c r="AO24" s="540">
        <f>SUM('MMA Rev-Exp Region 1:MMA Rev-Exp Region 11'!AO24)</f>
        <v>661494.621539118</v>
      </c>
      <c r="AP24" s="540">
        <f>SUM('MMA Rev-Exp Region 1:MMA Rev-Exp Region 11'!AP24)</f>
        <v>69628.001804428714</v>
      </c>
      <c r="AQ24" s="540">
        <f>SUM('MMA Rev-Exp Region 1:MMA Rev-Exp Region 11'!AQ24)</f>
        <v>592633.76293343271</v>
      </c>
      <c r="AR24" s="540">
        <f>SUM('MMA Rev-Exp Region 1:MMA Rev-Exp Region 11'!AR24)</f>
        <v>63457.596089079452</v>
      </c>
      <c r="AS24" s="540">
        <f>SUM('MMA Rev-Exp Region 1:MMA Rev-Exp Region 11'!AS24)</f>
        <v>2377.6505507433644</v>
      </c>
      <c r="AT24" s="540">
        <f>SUM('MMA Rev-Exp Region 1:MMA Rev-Exp Region 11'!AT24)</f>
        <v>56125.770761174601</v>
      </c>
      <c r="AU24" s="540">
        <f>SUM('MMA Rev-Exp Region 1:MMA Rev-Exp Region 11'!AU24)</f>
        <v>21.803757404732231</v>
      </c>
      <c r="AV24" s="540">
        <f>SUM('MMA Rev-Exp Region 1:MMA Rev-Exp Region 11'!AV24)</f>
        <v>11808.657439579067</v>
      </c>
      <c r="AW24" s="540">
        <f>SUM('MMA Rev-Exp Region 1:MMA Rev-Exp Region 11'!AW24)</f>
        <v>81620.153561312705</v>
      </c>
      <c r="AX24" s="540">
        <f>SUM('MMA Rev-Exp Region 1:MMA Rev-Exp Region 11'!AX24)</f>
        <v>0</v>
      </c>
      <c r="AY24" s="542">
        <f>SUM('MMA Rev-Exp Region 1:MMA Rev-Exp Region 11'!AY24)</f>
        <v>0</v>
      </c>
      <c r="AZ24" s="545">
        <f>SUM('MMA Rev-Exp Region 1:MMA Rev-Exp Region 11'!AZ24)</f>
        <v>147929.68449280364</v>
      </c>
      <c r="BA24" s="295">
        <f t="shared" si="13"/>
        <v>2968778.9904761123</v>
      </c>
      <c r="BB24" s="540">
        <f>SUM('MMA Rev-Exp Region 1:MMA Rev-Exp Region 11'!BB24)</f>
        <v>1220659.1706609647</v>
      </c>
      <c r="BC24" s="540">
        <f>SUM('MMA Rev-Exp Region 1:MMA Rev-Exp Region 11'!BC24)</f>
        <v>127509.03435418225</v>
      </c>
      <c r="BD24" s="540">
        <f>SUM('MMA Rev-Exp Region 1:MMA Rev-Exp Region 11'!BD24)</f>
        <v>1101752.0953298209</v>
      </c>
      <c r="BE24" s="540">
        <f>SUM('MMA Rev-Exp Region 1:MMA Rev-Exp Region 11'!BE24)</f>
        <v>117259.23018590864</v>
      </c>
      <c r="BF24" s="540">
        <f>SUM('MMA Rev-Exp Region 1:MMA Rev-Exp Region 11'!BF24)</f>
        <v>3322.5752550410234</v>
      </c>
      <c r="BG24" s="540">
        <f>SUM('MMA Rev-Exp Region 1:MMA Rev-Exp Region 11'!BG24)</f>
        <v>78431.246779675334</v>
      </c>
      <c r="BH24" s="540">
        <f>SUM('MMA Rev-Exp Region 1:MMA Rev-Exp Region 11'!BH24)</f>
        <v>30.468995873776009</v>
      </c>
      <c r="BI24" s="540">
        <f>SUM('MMA Rev-Exp Region 1:MMA Rev-Exp Region 11'!BI24)</f>
        <v>22504.792953754462</v>
      </c>
      <c r="BJ24" s="540">
        <f>SUM('MMA Rev-Exp Region 1:MMA Rev-Exp Region 11'!BJ24)</f>
        <v>149380.69146808813</v>
      </c>
      <c r="BK24" s="540">
        <f>SUM('MMA Rev-Exp Region 1:MMA Rev-Exp Region 11'!BK24)</f>
        <v>0</v>
      </c>
      <c r="BL24" s="545">
        <f>SUM('MMA Rev-Exp Region 1:MMA Rev-Exp Region 11'!BL24)</f>
        <v>0</v>
      </c>
    </row>
    <row r="25" spans="1:64" x14ac:dyDescent="0.25">
      <c r="A25" s="1495"/>
      <c r="B25" s="221" t="s">
        <v>97</v>
      </c>
      <c r="C25" s="222" t="s">
        <v>7</v>
      </c>
      <c r="D25" s="288">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8">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8">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8">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5">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495"/>
      <c r="B26" s="225" t="s">
        <v>153</v>
      </c>
      <c r="C26" s="226" t="s">
        <v>913</v>
      </c>
      <c r="D26" s="288">
        <f t="shared" si="9"/>
        <v>248054.32718876423</v>
      </c>
      <c r="E26" s="540">
        <f>SUM('MMA Rev-Exp Region 1:MMA Rev-Exp Region 11'!E26)</f>
        <v>63650.372464644504</v>
      </c>
      <c r="F26" s="540">
        <f>SUM('MMA Rev-Exp Region 1:MMA Rev-Exp Region 11'!F26)</f>
        <v>7309.8671061963141</v>
      </c>
      <c r="G26" s="540">
        <f>SUM('MMA Rev-Exp Region 1:MMA Rev-Exp Region 11'!G26)</f>
        <v>78148.890932824856</v>
      </c>
      <c r="H26" s="540">
        <f>SUM('MMA Rev-Exp Region 1:MMA Rev-Exp Region 11'!H26)</f>
        <v>11173.080228398052</v>
      </c>
      <c r="I26" s="540">
        <f>SUM('MMA Rev-Exp Region 1:MMA Rev-Exp Region 11'!I26)</f>
        <v>315.83913049299065</v>
      </c>
      <c r="J26" s="540">
        <f>SUM('MMA Rev-Exp Region 1:MMA Rev-Exp Region 11'!J26)</f>
        <v>11032.567837169079</v>
      </c>
      <c r="K26" s="540">
        <f>SUM('MMA Rev-Exp Region 1:MMA Rev-Exp Region 11'!K26)</f>
        <v>0.38166958307712739</v>
      </c>
      <c r="L26" s="540">
        <f>SUM('MMA Rev-Exp Region 1:MMA Rev-Exp Region 11'!L26)</f>
        <v>855.18359125426855</v>
      </c>
      <c r="M26" s="540">
        <f>SUM('MMA Rev-Exp Region 1:MMA Rev-Exp Region 11'!M26)</f>
        <v>75568.144228201112</v>
      </c>
      <c r="N26" s="540">
        <f>SUM('MMA Rev-Exp Region 1:MMA Rev-Exp Region 11'!N26)</f>
        <v>0</v>
      </c>
      <c r="O26" s="542">
        <f>SUM('MMA Rev-Exp Region 1:MMA Rev-Exp Region 11'!O26)</f>
        <v>0</v>
      </c>
      <c r="P26" s="288">
        <f t="shared" si="10"/>
        <v>263561.01816820021</v>
      </c>
      <c r="Q26" s="540">
        <f>SUM('MMA Rev-Exp Region 1:MMA Rev-Exp Region 11'!Q26)</f>
        <v>67629.36637183062</v>
      </c>
      <c r="R26" s="540">
        <f>SUM('MMA Rev-Exp Region 1:MMA Rev-Exp Region 11'!R26)</f>
        <v>7766.8309157019303</v>
      </c>
      <c r="S26" s="540">
        <f>SUM('MMA Rev-Exp Region 1:MMA Rev-Exp Region 11'!S26)</f>
        <v>83034.234864595026</v>
      </c>
      <c r="T26" s="540">
        <f>SUM('MMA Rev-Exp Region 1:MMA Rev-Exp Region 11'!T26)</f>
        <v>11871.546182827338</v>
      </c>
      <c r="U26" s="540">
        <f>SUM('MMA Rev-Exp Region 1:MMA Rev-Exp Region 11'!U26)</f>
        <v>335.58327223514044</v>
      </c>
      <c r="V26" s="540">
        <f>SUM('MMA Rev-Exp Region 1:MMA Rev-Exp Region 11'!V26)</f>
        <v>11722.249900366704</v>
      </c>
      <c r="W26" s="540">
        <f>SUM('MMA Rev-Exp Region 1:MMA Rev-Exp Region 11'!W26)</f>
        <v>0.40552900269742448</v>
      </c>
      <c r="X26" s="540">
        <f>SUM('MMA Rev-Exp Region 1:MMA Rev-Exp Region 11'!X26)</f>
        <v>908.64392726434266</v>
      </c>
      <c r="Y26" s="540">
        <f>SUM('MMA Rev-Exp Region 1:MMA Rev-Exp Region 11'!Y26)</f>
        <v>80292.157204376461</v>
      </c>
      <c r="Z26" s="540">
        <f>SUM('MMA Rev-Exp Region 1:MMA Rev-Exp Region 11'!Z26)</f>
        <v>0</v>
      </c>
      <c r="AA26" s="542">
        <f>SUM('MMA Rev-Exp Region 1:MMA Rev-Exp Region 11'!AA26)</f>
        <v>0</v>
      </c>
      <c r="AB26" s="288">
        <f t="shared" si="11"/>
        <v>266161.19132566027</v>
      </c>
      <c r="AC26" s="540">
        <f>SUM('MMA Rev-Exp Region 1:MMA Rev-Exp Region 11'!AC26)</f>
        <v>68296.56694769059</v>
      </c>
      <c r="AD26" s="540">
        <f>SUM('MMA Rev-Exp Region 1:MMA Rev-Exp Region 11'!AD26)</f>
        <v>7843.4549377439562</v>
      </c>
      <c r="AE26" s="540">
        <f>SUM('MMA Rev-Exp Region 1:MMA Rev-Exp Region 11'!AE26)</f>
        <v>83853.412868025582</v>
      </c>
      <c r="AF26" s="540">
        <f>SUM('MMA Rev-Exp Region 1:MMA Rev-Exp Region 11'!AF26)</f>
        <v>11988.665459178119</v>
      </c>
      <c r="AG26" s="540">
        <f>SUM('MMA Rev-Exp Region 1:MMA Rev-Exp Region 11'!AG26)</f>
        <v>338.89398420090447</v>
      </c>
      <c r="AH26" s="540">
        <f>SUM('MMA Rev-Exp Region 1:MMA Rev-Exp Region 11'!AH26)</f>
        <v>11837.89628748348</v>
      </c>
      <c r="AI26" s="540">
        <f>SUM('MMA Rev-Exp Region 1:MMA Rev-Exp Region 11'!AI26)</f>
        <v>0.40952976743385616</v>
      </c>
      <c r="AJ26" s="540">
        <f>SUM('MMA Rev-Exp Region 1:MMA Rev-Exp Region 11'!AJ26)</f>
        <v>917.60819506761095</v>
      </c>
      <c r="AK26" s="540">
        <f>SUM('MMA Rev-Exp Region 1:MMA Rev-Exp Region 11'!AK26)</f>
        <v>81084.2831165026</v>
      </c>
      <c r="AL26" s="540">
        <f>SUM('MMA Rev-Exp Region 1:MMA Rev-Exp Region 11'!AL26)</f>
        <v>0</v>
      </c>
      <c r="AM26" s="542">
        <f>SUM('MMA Rev-Exp Region 1:MMA Rev-Exp Region 11'!AM26)</f>
        <v>0</v>
      </c>
      <c r="AN26" s="288">
        <f t="shared" si="12"/>
        <v>282862.23845402186</v>
      </c>
      <c r="AO26" s="540">
        <f>SUM('MMA Rev-Exp Region 1:MMA Rev-Exp Region 11'!AO26)</f>
        <v>72582.030871328781</v>
      </c>
      <c r="AP26" s="540">
        <f>SUM('MMA Rev-Exp Region 1:MMA Rev-Exp Region 11'!AP26)</f>
        <v>8335.6150077827351</v>
      </c>
      <c r="AQ26" s="540">
        <f>SUM('MMA Rev-Exp Region 1:MMA Rev-Exp Region 11'!AQ26)</f>
        <v>89115.035695935745</v>
      </c>
      <c r="AR26" s="540">
        <f>SUM('MMA Rev-Exp Region 1:MMA Rev-Exp Region 11'!AR26)</f>
        <v>12740.928649174561</v>
      </c>
      <c r="AS26" s="540">
        <f>SUM('MMA Rev-Exp Region 1:MMA Rev-Exp Region 11'!AS26)</f>
        <v>360.15885896896333</v>
      </c>
      <c r="AT26" s="540">
        <f>SUM('MMA Rev-Exp Region 1:MMA Rev-Exp Region 11'!AT26)</f>
        <v>12580.6990334932</v>
      </c>
      <c r="AU26" s="540">
        <f>SUM('MMA Rev-Exp Region 1:MMA Rev-Exp Region 11'!AU26)</f>
        <v>0.43522688695873557</v>
      </c>
      <c r="AV26" s="540">
        <f>SUM('MMA Rev-Exp Region 1:MMA Rev-Exp Region 11'!AV26)</f>
        <v>975.18615237560982</v>
      </c>
      <c r="AW26" s="540">
        <f>SUM('MMA Rev-Exp Region 1:MMA Rev-Exp Region 11'!AW26)</f>
        <v>86172.148958075282</v>
      </c>
      <c r="AX26" s="540">
        <f>SUM('MMA Rev-Exp Region 1:MMA Rev-Exp Region 11'!AX26)</f>
        <v>0</v>
      </c>
      <c r="AY26" s="542">
        <f>SUM('MMA Rev-Exp Region 1:MMA Rev-Exp Region 11'!AY26)</f>
        <v>0</v>
      </c>
      <c r="AZ26" s="545">
        <f>SUM('MMA Rev-Exp Region 1:MMA Rev-Exp Region 11'!AZ26)</f>
        <v>0</v>
      </c>
      <c r="BA26" s="295">
        <f t="shared" si="13"/>
        <v>1060638.7751366468</v>
      </c>
      <c r="BB26" s="540">
        <f>SUM('MMA Rev-Exp Region 1:MMA Rev-Exp Region 11'!BB26)</f>
        <v>272158.33665549452</v>
      </c>
      <c r="BC26" s="540">
        <f>SUM('MMA Rev-Exp Region 1:MMA Rev-Exp Region 11'!BC26)</f>
        <v>31255.767967424934</v>
      </c>
      <c r="BD26" s="540">
        <f>SUM('MMA Rev-Exp Region 1:MMA Rev-Exp Region 11'!BD26)</f>
        <v>334151.57436138124</v>
      </c>
      <c r="BE26" s="540">
        <f>SUM('MMA Rev-Exp Region 1:MMA Rev-Exp Region 11'!BE26)</f>
        <v>47774.220519578077</v>
      </c>
      <c r="BF26" s="540">
        <f>SUM('MMA Rev-Exp Region 1:MMA Rev-Exp Region 11'!BF26)</f>
        <v>1350.4752458979988</v>
      </c>
      <c r="BG26" s="540">
        <f>SUM('MMA Rev-Exp Region 1:MMA Rev-Exp Region 11'!BG26)</f>
        <v>47173.413058512473</v>
      </c>
      <c r="BH26" s="540">
        <f>SUM('MMA Rev-Exp Region 1:MMA Rev-Exp Region 11'!BH26)</f>
        <v>1.6319552401671436</v>
      </c>
      <c r="BI26" s="540">
        <f>SUM('MMA Rev-Exp Region 1:MMA Rev-Exp Region 11'!BI26)</f>
        <v>3656.6218659618316</v>
      </c>
      <c r="BJ26" s="540">
        <f>SUM('MMA Rev-Exp Region 1:MMA Rev-Exp Region 11'!BJ26)</f>
        <v>323116.7335071555</v>
      </c>
      <c r="BK26" s="540">
        <f>SUM('MMA Rev-Exp Region 1:MMA Rev-Exp Region 11'!BK26)</f>
        <v>0</v>
      </c>
      <c r="BL26" s="545">
        <f>SUM('MMA Rev-Exp Region 1:MMA Rev-Exp Region 11'!BL26)</f>
        <v>0</v>
      </c>
    </row>
    <row r="27" spans="1:64" x14ac:dyDescent="0.25">
      <c r="A27" s="1495"/>
      <c r="B27" s="225" t="s">
        <v>912</v>
      </c>
      <c r="C27" s="226" t="s">
        <v>24</v>
      </c>
      <c r="D27" s="288">
        <f t="shared" si="9"/>
        <v>943242.41999999993</v>
      </c>
      <c r="E27" s="540">
        <f>SUM('MMA Rev-Exp Region 1:MMA Rev-Exp Region 11'!E27)</f>
        <v>63802.89</v>
      </c>
      <c r="F27" s="540">
        <f>SUM('MMA Rev-Exp Region 1:MMA Rev-Exp Region 11'!F27)</f>
        <v>0</v>
      </c>
      <c r="G27" s="540">
        <f>SUM('MMA Rev-Exp Region 1:MMA Rev-Exp Region 11'!G27)</f>
        <v>143798.99</v>
      </c>
      <c r="H27" s="540">
        <f>SUM('MMA Rev-Exp Region 1:MMA Rev-Exp Region 11'!H27)</f>
        <v>735640.53999999992</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8">
        <f t="shared" si="10"/>
        <v>1221185.58</v>
      </c>
      <c r="Q27" s="540">
        <f>SUM('MMA Rev-Exp Region 1:MMA Rev-Exp Region 11'!Q27)</f>
        <v>827440.19</v>
      </c>
      <c r="R27" s="540">
        <f>SUM('MMA Rev-Exp Region 1:MMA Rev-Exp Region 11'!R27)</f>
        <v>0</v>
      </c>
      <c r="S27" s="540">
        <f>SUM('MMA Rev-Exp Region 1:MMA Rev-Exp Region 11'!S27)</f>
        <v>392189.39</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1556</v>
      </c>
      <c r="Z27" s="540">
        <f>SUM('MMA Rev-Exp Region 1:MMA Rev-Exp Region 11'!Z27)</f>
        <v>0</v>
      </c>
      <c r="AA27" s="542">
        <f>SUM('MMA Rev-Exp Region 1:MMA Rev-Exp Region 11'!AA27)</f>
        <v>0</v>
      </c>
      <c r="AB27" s="288">
        <f t="shared" si="11"/>
        <v>2369952.4</v>
      </c>
      <c r="AC27" s="540">
        <f>SUM('MMA Rev-Exp Region 1:MMA Rev-Exp Region 11'!AC27)</f>
        <v>105880.40000000001</v>
      </c>
      <c r="AD27" s="540">
        <f>SUM('MMA Rev-Exp Region 1:MMA Rev-Exp Region 11'!AD27)</f>
        <v>0</v>
      </c>
      <c r="AE27" s="540">
        <f>SUM('MMA Rev-Exp Region 1:MMA Rev-Exp Region 11'!AE27)</f>
        <v>2264072</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8">
        <f t="shared" si="12"/>
        <v>1822808.44</v>
      </c>
      <c r="AO27" s="540">
        <f>SUM('MMA Rev-Exp Region 1:MMA Rev-Exp Region 11'!AO27)</f>
        <v>282499.42000000004</v>
      </c>
      <c r="AP27" s="540">
        <f>SUM('MMA Rev-Exp Region 1:MMA Rev-Exp Region 11'!AP27)</f>
        <v>0</v>
      </c>
      <c r="AQ27" s="540">
        <f>SUM('MMA Rev-Exp Region 1:MMA Rev-Exp Region 11'!AQ27)</f>
        <v>1457799.37</v>
      </c>
      <c r="AR27" s="540">
        <f>SUM('MMA Rev-Exp Region 1:MMA Rev-Exp Region 11'!AR27)</f>
        <v>0</v>
      </c>
      <c r="AS27" s="540">
        <f>SUM('MMA Rev-Exp Region 1:MMA Rev-Exp Region 11'!AS27)</f>
        <v>82509.649999999994</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4648144.8487644587</v>
      </c>
      <c r="BA27" s="295">
        <f t="shared" si="13"/>
        <v>11005333.68876446</v>
      </c>
      <c r="BB27" s="540">
        <f>SUM('MMA Rev-Exp Region 1:MMA Rev-Exp Region 11'!BB27)</f>
        <v>1279622.8999999999</v>
      </c>
      <c r="BC27" s="540">
        <f>SUM('MMA Rev-Exp Region 1:MMA Rev-Exp Region 11'!BC27)</f>
        <v>0</v>
      </c>
      <c r="BD27" s="540">
        <f>SUM('MMA Rev-Exp Region 1:MMA Rev-Exp Region 11'!BD27)</f>
        <v>4257859.75</v>
      </c>
      <c r="BE27" s="540">
        <f>SUM('MMA Rev-Exp Region 1:MMA Rev-Exp Region 11'!BE27)</f>
        <v>735640.53999999992</v>
      </c>
      <c r="BF27" s="540">
        <f>SUM('MMA Rev-Exp Region 1:MMA Rev-Exp Region 11'!BF27)</f>
        <v>82509.649999999994</v>
      </c>
      <c r="BG27" s="540">
        <f>SUM('MMA Rev-Exp Region 1:MMA Rev-Exp Region 11'!BG27)</f>
        <v>0</v>
      </c>
      <c r="BH27" s="540">
        <f>SUM('MMA Rev-Exp Region 1:MMA Rev-Exp Region 11'!BH27)</f>
        <v>0</v>
      </c>
      <c r="BI27" s="540">
        <f>SUM('MMA Rev-Exp Region 1:MMA Rev-Exp Region 11'!BI27)</f>
        <v>0</v>
      </c>
      <c r="BJ27" s="540">
        <f>SUM('MMA Rev-Exp Region 1:MMA Rev-Exp Region 11'!BJ27)</f>
        <v>1556</v>
      </c>
      <c r="BK27" s="540">
        <f>SUM('MMA Rev-Exp Region 1:MMA Rev-Exp Region 11'!BK27)</f>
        <v>0</v>
      </c>
      <c r="BL27" s="545">
        <f>SUM('MMA Rev-Exp Region 1:MMA Rev-Exp Region 11'!BL27)</f>
        <v>0</v>
      </c>
    </row>
    <row r="28" spans="1:64" s="209" customFormat="1" x14ac:dyDescent="0.25">
      <c r="A28" s="1496"/>
      <c r="B28" s="227" t="s">
        <v>222</v>
      </c>
      <c r="C28" s="228" t="s">
        <v>1</v>
      </c>
      <c r="D28" s="276">
        <f t="shared" ref="D28:P28" si="14">SUM(D20:D27)</f>
        <v>51581442.310912505</v>
      </c>
      <c r="E28" s="274">
        <f t="shared" si="14"/>
        <v>16109906.718871584</v>
      </c>
      <c r="F28" s="274">
        <f t="shared" si="14"/>
        <v>2097986.0734530799</v>
      </c>
      <c r="G28" s="274">
        <f t="shared" si="14"/>
        <v>20990133.44784943</v>
      </c>
      <c r="H28" s="274">
        <f t="shared" si="14"/>
        <v>3870469.7217487358</v>
      </c>
      <c r="I28" s="274">
        <f t="shared" si="14"/>
        <v>90557.371459510076</v>
      </c>
      <c r="J28" s="274">
        <f t="shared" si="14"/>
        <v>2938092.0379312527</v>
      </c>
      <c r="K28" s="274">
        <f t="shared" si="14"/>
        <v>276.27319392399966</v>
      </c>
      <c r="L28" s="274">
        <f t="shared" si="14"/>
        <v>251891.76997051344</v>
      </c>
      <c r="M28" s="274">
        <f t="shared" si="14"/>
        <v>5232128.8964344729</v>
      </c>
      <c r="N28" s="274">
        <f t="shared" si="14"/>
        <v>0</v>
      </c>
      <c r="O28" s="282">
        <f t="shared" si="14"/>
        <v>0</v>
      </c>
      <c r="P28" s="276">
        <f t="shared" si="14"/>
        <v>55234025.204807833</v>
      </c>
      <c r="Q28" s="274">
        <f t="shared" ref="Q28:AA28" si="15">SUM(Q20:Q27)</f>
        <v>16484130.240255646</v>
      </c>
      <c r="R28" s="274">
        <f t="shared" si="15"/>
        <v>2339217.2400617334</v>
      </c>
      <c r="S28" s="274">
        <f t="shared" si="15"/>
        <v>21970657.720996644</v>
      </c>
      <c r="T28" s="274">
        <f t="shared" si="15"/>
        <v>3678214.6557602757</v>
      </c>
      <c r="U28" s="274">
        <f t="shared" si="15"/>
        <v>73648.051758101385</v>
      </c>
      <c r="V28" s="274">
        <f t="shared" si="15"/>
        <v>2988245.9894536673</v>
      </c>
      <c r="W28" s="274">
        <f t="shared" si="15"/>
        <v>276.80560416278996</v>
      </c>
      <c r="X28" s="274">
        <f t="shared" si="15"/>
        <v>505847.42606721382</v>
      </c>
      <c r="Y28" s="274">
        <f t="shared" si="15"/>
        <v>7193787.0748503795</v>
      </c>
      <c r="Z28" s="274">
        <f t="shared" si="15"/>
        <v>0</v>
      </c>
      <c r="AA28" s="282">
        <f t="shared" si="15"/>
        <v>0</v>
      </c>
      <c r="AB28" s="276">
        <f>SUM(AB20:AB27)</f>
        <v>55606404.421646595</v>
      </c>
      <c r="AC28" s="274">
        <f t="shared" ref="AC28:AM28" si="16">SUM(AC20:AC27)</f>
        <v>16768342.143721567</v>
      </c>
      <c r="AD28" s="274">
        <f t="shared" si="16"/>
        <v>2685870.0267081987</v>
      </c>
      <c r="AE28" s="274">
        <f t="shared" si="16"/>
        <v>21852411.254762165</v>
      </c>
      <c r="AF28" s="274">
        <f t="shared" si="16"/>
        <v>2810910.7392064692</v>
      </c>
      <c r="AG28" s="274">
        <f t="shared" si="16"/>
        <v>35647.148787207669</v>
      </c>
      <c r="AH28" s="274">
        <f t="shared" si="16"/>
        <v>3557099.7952677812</v>
      </c>
      <c r="AI28" s="274">
        <f t="shared" si="16"/>
        <v>861.78316873546248</v>
      </c>
      <c r="AJ28" s="274">
        <f t="shared" si="16"/>
        <v>464533.7354773237</v>
      </c>
      <c r="AK28" s="274">
        <f t="shared" si="16"/>
        <v>7430727.7945471518</v>
      </c>
      <c r="AL28" s="274">
        <f t="shared" si="16"/>
        <v>0</v>
      </c>
      <c r="AM28" s="282">
        <f t="shared" si="16"/>
        <v>0</v>
      </c>
      <c r="AN28" s="276">
        <f>SUM(AN20:AN27)</f>
        <v>62327017.443741374</v>
      </c>
      <c r="AO28" s="274">
        <f t="shared" ref="AO28:AY28" si="17">SUM(AO20:AO27)</f>
        <v>19106366.034274496</v>
      </c>
      <c r="AP28" s="274">
        <f t="shared" si="17"/>
        <v>2482095.013551685</v>
      </c>
      <c r="AQ28" s="274">
        <f t="shared" si="17"/>
        <v>25079391.140634384</v>
      </c>
      <c r="AR28" s="274">
        <f t="shared" si="17"/>
        <v>3740636.973354362</v>
      </c>
      <c r="AS28" s="274">
        <f t="shared" si="17"/>
        <v>168860.2967491356</v>
      </c>
      <c r="AT28" s="274">
        <f t="shared" si="17"/>
        <v>3520742.170562597</v>
      </c>
      <c r="AU28" s="274">
        <f t="shared" si="17"/>
        <v>22.238984291690965</v>
      </c>
      <c r="AV28" s="274">
        <f t="shared" si="17"/>
        <v>305010.94661326066</v>
      </c>
      <c r="AW28" s="274">
        <f t="shared" si="17"/>
        <v>7923892.6290171714</v>
      </c>
      <c r="AX28" s="274">
        <f t="shared" si="17"/>
        <v>0</v>
      </c>
      <c r="AY28" s="282">
        <f t="shared" si="17"/>
        <v>0</v>
      </c>
      <c r="AZ28" s="298">
        <f>SUM(AZ20:AZ27)</f>
        <v>1304022.3095733388</v>
      </c>
      <c r="BA28" s="296">
        <f>SUM(BA20:BA27)</f>
        <v>226052911.69068161</v>
      </c>
      <c r="BB28" s="274">
        <f>SUM('MMA Rev-Exp Region 1:MMA Rev-Exp Region 11'!BB28)</f>
        <v>68468745.137123287</v>
      </c>
      <c r="BC28" s="274">
        <f>SUM('MMA Rev-Exp Region 1:MMA Rev-Exp Region 11'!BC28)</f>
        <v>9605168.3537746966</v>
      </c>
      <c r="BD28" s="274">
        <f>SUM('MMA Rev-Exp Region 1:MMA Rev-Exp Region 11'!BD28)</f>
        <v>89892593.564242601</v>
      </c>
      <c r="BE28" s="274">
        <f>SUM('MMA Rev-Exp Region 1:MMA Rev-Exp Region 11'!BE28)</f>
        <v>14100232.090069842</v>
      </c>
      <c r="BF28" s="274">
        <f>SUM('MMA Rev-Exp Region 1:MMA Rev-Exp Region 11'!BF28)</f>
        <v>368712.86875395471</v>
      </c>
      <c r="BG28" s="274">
        <f>SUM('MMA Rev-Exp Region 1:MMA Rev-Exp Region 11'!BG28)</f>
        <v>13004179.993215298</v>
      </c>
      <c r="BH28" s="274">
        <f>SUM('MMA Rev-Exp Region 1:MMA Rev-Exp Region 11'!BH28)</f>
        <v>1437.1009511139432</v>
      </c>
      <c r="BI28" s="274">
        <f>SUM('MMA Rev-Exp Region 1:MMA Rev-Exp Region 11'!BI28)</f>
        <v>1527283.8781283118</v>
      </c>
      <c r="BJ28" s="274">
        <f>SUM('MMA Rev-Exp Region 1:MMA Rev-Exp Region 11'!BJ28)</f>
        <v>27780536.394849177</v>
      </c>
      <c r="BK28" s="274">
        <f>SUM('MMA Rev-Exp Region 1:MMA Rev-Exp Region 11'!BK28)</f>
        <v>0</v>
      </c>
      <c r="BL28" s="298">
        <f>SUM('MMA Rev-Exp Region 1:MMA Rev-Exp Region 11'!BL28)</f>
        <v>0</v>
      </c>
    </row>
    <row r="29" spans="1:64" ht="14.85" customHeight="1" x14ac:dyDescent="0.25">
      <c r="A29" s="1494" t="s">
        <v>53</v>
      </c>
      <c r="B29" s="219">
        <v>3.1</v>
      </c>
      <c r="C29" s="229" t="s">
        <v>33</v>
      </c>
      <c r="D29" s="275">
        <f t="shared" ref="D29:D35" si="18">SUM(E29:O29)</f>
        <v>7498378.0800000001</v>
      </c>
      <c r="E29" s="539">
        <f>SUM('MMA Rev-Exp Region 1:MMA Rev-Exp Region 11'!E29)</f>
        <v>3711496.05</v>
      </c>
      <c r="F29" s="539">
        <f>SUM('MMA Rev-Exp Region 1:MMA Rev-Exp Region 11'!F29)</f>
        <v>477650.94</v>
      </c>
      <c r="G29" s="539">
        <f>SUM('MMA Rev-Exp Region 1:MMA Rev-Exp Region 11'!G29)</f>
        <v>2323096.52</v>
      </c>
      <c r="H29" s="539">
        <f>SUM('MMA Rev-Exp Region 1:MMA Rev-Exp Region 11'!H29)</f>
        <v>387102.84</v>
      </c>
      <c r="I29" s="539">
        <f>SUM('MMA Rev-Exp Region 1:MMA Rev-Exp Region 11'!I29)</f>
        <v>9275.9500000000007</v>
      </c>
      <c r="J29" s="539">
        <f>SUM('MMA Rev-Exp Region 1:MMA Rev-Exp Region 11'!J29)</f>
        <v>316486.34999999998</v>
      </c>
      <c r="K29" s="539">
        <f>SUM('MMA Rev-Exp Region 1:MMA Rev-Exp Region 11'!K29)</f>
        <v>116.74</v>
      </c>
      <c r="L29" s="539">
        <f>SUM('MMA Rev-Exp Region 1:MMA Rev-Exp Region 11'!L29)</f>
        <v>33691.320000000007</v>
      </c>
      <c r="M29" s="539">
        <f>SUM('MMA Rev-Exp Region 1:MMA Rev-Exp Region 11'!M29)</f>
        <v>239461.37000000002</v>
      </c>
      <c r="N29" s="539">
        <f>SUM('MMA Rev-Exp Region 1:MMA Rev-Exp Region 11'!N29)</f>
        <v>0</v>
      </c>
      <c r="O29" s="541">
        <f>SUM('MMA Rev-Exp Region 1:MMA Rev-Exp Region 11'!O29)</f>
        <v>0</v>
      </c>
      <c r="P29" s="275">
        <f t="shared" ref="P29:P35" si="19">SUM(Q29:AA29)</f>
        <v>7643530.9199999999</v>
      </c>
      <c r="Q29" s="539">
        <f>SUM('MMA Rev-Exp Region 1:MMA Rev-Exp Region 11'!Q29)</f>
        <v>3892860.2099999995</v>
      </c>
      <c r="R29" s="539">
        <f>SUM('MMA Rev-Exp Region 1:MMA Rev-Exp Region 11'!R29)</f>
        <v>468466.6100000001</v>
      </c>
      <c r="S29" s="539">
        <f>SUM('MMA Rev-Exp Region 1:MMA Rev-Exp Region 11'!S29)</f>
        <v>2325966.67</v>
      </c>
      <c r="T29" s="539">
        <f>SUM('MMA Rev-Exp Region 1:MMA Rev-Exp Region 11'!T29)</f>
        <v>359909.67</v>
      </c>
      <c r="U29" s="539">
        <f>SUM('MMA Rev-Exp Region 1:MMA Rev-Exp Region 11'!U29)</f>
        <v>10941.66</v>
      </c>
      <c r="V29" s="539">
        <f>SUM('MMA Rev-Exp Region 1:MMA Rev-Exp Region 11'!V29)</f>
        <v>350151.32000000007</v>
      </c>
      <c r="W29" s="539">
        <f>SUM('MMA Rev-Exp Region 1:MMA Rev-Exp Region 11'!W29)</f>
        <v>0</v>
      </c>
      <c r="X29" s="539">
        <f>SUM('MMA Rev-Exp Region 1:MMA Rev-Exp Region 11'!X29)</f>
        <v>30024.2</v>
      </c>
      <c r="Y29" s="539">
        <f>SUM('MMA Rev-Exp Region 1:MMA Rev-Exp Region 11'!Y29)</f>
        <v>205210.58000000002</v>
      </c>
      <c r="Z29" s="539">
        <f>SUM('MMA Rev-Exp Region 1:MMA Rev-Exp Region 11'!Z29)</f>
        <v>0</v>
      </c>
      <c r="AA29" s="541">
        <f>SUM('MMA Rev-Exp Region 1:MMA Rev-Exp Region 11'!AA29)</f>
        <v>0</v>
      </c>
      <c r="AB29" s="275">
        <f t="shared" ref="AB29:AB35" si="20">SUM(AC29:AM29)</f>
        <v>8228481.4999999991</v>
      </c>
      <c r="AC29" s="539">
        <f>SUM('MMA Rev-Exp Region 1:MMA Rev-Exp Region 11'!AC29)</f>
        <v>4148515.8499999996</v>
      </c>
      <c r="AD29" s="539">
        <f>SUM('MMA Rev-Exp Region 1:MMA Rev-Exp Region 11'!AD29)</f>
        <v>525118.89999999991</v>
      </c>
      <c r="AE29" s="539">
        <f>SUM('MMA Rev-Exp Region 1:MMA Rev-Exp Region 11'!AE29)</f>
        <v>2480244.69</v>
      </c>
      <c r="AF29" s="539">
        <f>SUM('MMA Rev-Exp Region 1:MMA Rev-Exp Region 11'!AF29)</f>
        <v>386801.56</v>
      </c>
      <c r="AG29" s="539">
        <f>SUM('MMA Rev-Exp Region 1:MMA Rev-Exp Region 11'!AG29)</f>
        <v>6026.18</v>
      </c>
      <c r="AH29" s="539">
        <f>SUM('MMA Rev-Exp Region 1:MMA Rev-Exp Region 11'!AH29)</f>
        <v>369466.89000000007</v>
      </c>
      <c r="AI29" s="539">
        <f>SUM('MMA Rev-Exp Region 1:MMA Rev-Exp Region 11'!AI29)</f>
        <v>0</v>
      </c>
      <c r="AJ29" s="539">
        <f>SUM('MMA Rev-Exp Region 1:MMA Rev-Exp Region 11'!AJ29)</f>
        <v>35168.479999999996</v>
      </c>
      <c r="AK29" s="539">
        <f>SUM('MMA Rev-Exp Region 1:MMA Rev-Exp Region 11'!AK29)</f>
        <v>277138.95</v>
      </c>
      <c r="AL29" s="539">
        <f>SUM('MMA Rev-Exp Region 1:MMA Rev-Exp Region 11'!AL29)</f>
        <v>0</v>
      </c>
      <c r="AM29" s="541">
        <f>SUM('MMA Rev-Exp Region 1:MMA Rev-Exp Region 11'!AM29)</f>
        <v>0</v>
      </c>
      <c r="AN29" s="275">
        <f t="shared" ref="AN29:AN35" si="21">SUM(AO29:AY29)</f>
        <v>8119380.6799999997</v>
      </c>
      <c r="AO29" s="539">
        <f>SUM('MMA Rev-Exp Region 1:MMA Rev-Exp Region 11'!AO29)</f>
        <v>4109381.4899999993</v>
      </c>
      <c r="AP29" s="539">
        <f>SUM('MMA Rev-Exp Region 1:MMA Rev-Exp Region 11'!AP29)</f>
        <v>489289.0400000001</v>
      </c>
      <c r="AQ29" s="539">
        <f>SUM('MMA Rev-Exp Region 1:MMA Rev-Exp Region 11'!AQ29)</f>
        <v>2374461.9900000002</v>
      </c>
      <c r="AR29" s="539">
        <f>SUM('MMA Rev-Exp Region 1:MMA Rev-Exp Region 11'!AR29)</f>
        <v>370993.97</v>
      </c>
      <c r="AS29" s="539">
        <f>SUM('MMA Rev-Exp Region 1:MMA Rev-Exp Region 11'!AS29)</f>
        <v>4130.26</v>
      </c>
      <c r="AT29" s="539">
        <f>SUM('MMA Rev-Exp Region 1:MMA Rev-Exp Region 11'!AT29)</f>
        <v>392087.49999999994</v>
      </c>
      <c r="AU29" s="539">
        <f>SUM('MMA Rev-Exp Region 1:MMA Rev-Exp Region 11'!AU29)</f>
        <v>0</v>
      </c>
      <c r="AV29" s="539">
        <f>SUM('MMA Rev-Exp Region 1:MMA Rev-Exp Region 11'!AV29)</f>
        <v>31006.190000000002</v>
      </c>
      <c r="AW29" s="539">
        <f>SUM('MMA Rev-Exp Region 1:MMA Rev-Exp Region 11'!AW29)</f>
        <v>348030.24000000005</v>
      </c>
      <c r="AX29" s="539">
        <f>SUM('MMA Rev-Exp Region 1:MMA Rev-Exp Region 11'!AX29)</f>
        <v>0</v>
      </c>
      <c r="AY29" s="541">
        <f>SUM('MMA Rev-Exp Region 1:MMA Rev-Exp Region 11'!AY29)</f>
        <v>0</v>
      </c>
      <c r="AZ29" s="544">
        <f>SUM('MMA Rev-Exp Region 1:MMA Rev-Exp Region 11'!AZ29)</f>
        <v>142561.68138644184</v>
      </c>
      <c r="BA29" s="293">
        <f>SUM(BB29:BL29)+AZ29</f>
        <v>31632332.861386441</v>
      </c>
      <c r="BB29" s="540">
        <f>SUM('MMA Rev-Exp Region 1:MMA Rev-Exp Region 11'!BB29)</f>
        <v>15862253.600000001</v>
      </c>
      <c r="BC29" s="540">
        <f>SUM('MMA Rev-Exp Region 1:MMA Rev-Exp Region 11'!BC29)</f>
        <v>1960525.4899999998</v>
      </c>
      <c r="BD29" s="540">
        <f>SUM('MMA Rev-Exp Region 1:MMA Rev-Exp Region 11'!BD29)</f>
        <v>9503769.8699999992</v>
      </c>
      <c r="BE29" s="540">
        <f>SUM('MMA Rev-Exp Region 1:MMA Rev-Exp Region 11'!BE29)</f>
        <v>1504808.04</v>
      </c>
      <c r="BF29" s="540">
        <f>SUM('MMA Rev-Exp Region 1:MMA Rev-Exp Region 11'!BF29)</f>
        <v>30374.049999999996</v>
      </c>
      <c r="BG29" s="540">
        <f>SUM('MMA Rev-Exp Region 1:MMA Rev-Exp Region 11'!BG29)</f>
        <v>1428192.06</v>
      </c>
      <c r="BH29" s="540">
        <f>SUM('MMA Rev-Exp Region 1:MMA Rev-Exp Region 11'!BH29)</f>
        <v>116.74</v>
      </c>
      <c r="BI29" s="540">
        <f>SUM('MMA Rev-Exp Region 1:MMA Rev-Exp Region 11'!BI29)</f>
        <v>129890.19</v>
      </c>
      <c r="BJ29" s="540">
        <f>SUM('MMA Rev-Exp Region 1:MMA Rev-Exp Region 11'!BJ29)</f>
        <v>1069841.1399999999</v>
      </c>
      <c r="BK29" s="540">
        <f>SUM('MMA Rev-Exp Region 1:MMA Rev-Exp Region 11'!BK29)</f>
        <v>0</v>
      </c>
      <c r="BL29" s="545">
        <f>SUM('MMA Rev-Exp Region 1:MMA Rev-Exp Region 11'!BL29)</f>
        <v>0</v>
      </c>
    </row>
    <row r="30" spans="1:64" x14ac:dyDescent="0.25">
      <c r="A30" s="1495"/>
      <c r="B30" s="221">
        <v>3.2</v>
      </c>
      <c r="C30" s="229" t="s">
        <v>34</v>
      </c>
      <c r="D30" s="288">
        <f t="shared" si="18"/>
        <v>17559210.479999997</v>
      </c>
      <c r="E30" s="540">
        <f>SUM('MMA Rev-Exp Region 1:MMA Rev-Exp Region 11'!E30)</f>
        <v>5992038.4499999993</v>
      </c>
      <c r="F30" s="540">
        <f>SUM('MMA Rev-Exp Region 1:MMA Rev-Exp Region 11'!F30)</f>
        <v>783929.6100000001</v>
      </c>
      <c r="G30" s="540">
        <f>SUM('MMA Rev-Exp Region 1:MMA Rev-Exp Region 11'!G30)</f>
        <v>6953991.0899999999</v>
      </c>
      <c r="H30" s="540">
        <f>SUM('MMA Rev-Exp Region 1:MMA Rev-Exp Region 11'!H30)</f>
        <v>822340.90999999992</v>
      </c>
      <c r="I30" s="540">
        <f>SUM('MMA Rev-Exp Region 1:MMA Rev-Exp Region 11'!I30)</f>
        <v>9583.7699999999986</v>
      </c>
      <c r="J30" s="540">
        <f>SUM('MMA Rev-Exp Region 1:MMA Rev-Exp Region 11'!J30)</f>
        <v>1155529.0299999998</v>
      </c>
      <c r="K30" s="540">
        <f>SUM('MMA Rev-Exp Region 1:MMA Rev-Exp Region 11'!K30)</f>
        <v>43.74</v>
      </c>
      <c r="L30" s="540">
        <f>SUM('MMA Rev-Exp Region 1:MMA Rev-Exp Region 11'!L30)</f>
        <v>100816.82</v>
      </c>
      <c r="M30" s="540">
        <f>SUM('MMA Rev-Exp Region 1:MMA Rev-Exp Region 11'!M30)</f>
        <v>1740937.06</v>
      </c>
      <c r="N30" s="540">
        <f>SUM('MMA Rev-Exp Region 1:MMA Rev-Exp Region 11'!N30)</f>
        <v>0</v>
      </c>
      <c r="O30" s="542">
        <f>SUM('MMA Rev-Exp Region 1:MMA Rev-Exp Region 11'!O30)</f>
        <v>0</v>
      </c>
      <c r="P30" s="288">
        <f t="shared" si="19"/>
        <v>19634511.239999998</v>
      </c>
      <c r="Q30" s="540">
        <f>SUM('MMA Rev-Exp Region 1:MMA Rev-Exp Region 11'!Q30)</f>
        <v>6833531.5199999996</v>
      </c>
      <c r="R30" s="540">
        <f>SUM('MMA Rev-Exp Region 1:MMA Rev-Exp Region 11'!R30)</f>
        <v>916272.92999999993</v>
      </c>
      <c r="S30" s="540">
        <f>SUM('MMA Rev-Exp Region 1:MMA Rev-Exp Region 11'!S30)</f>
        <v>7607934.75</v>
      </c>
      <c r="T30" s="540">
        <f>SUM('MMA Rev-Exp Region 1:MMA Rev-Exp Region 11'!T30)</f>
        <v>861283.47999999986</v>
      </c>
      <c r="U30" s="540">
        <f>SUM('MMA Rev-Exp Region 1:MMA Rev-Exp Region 11'!U30)</f>
        <v>9845.6299999999992</v>
      </c>
      <c r="V30" s="540">
        <f>SUM('MMA Rev-Exp Region 1:MMA Rev-Exp Region 11'!V30)</f>
        <v>1420857.9400000002</v>
      </c>
      <c r="W30" s="540">
        <f>SUM('MMA Rev-Exp Region 1:MMA Rev-Exp Region 11'!W30)</f>
        <v>0</v>
      </c>
      <c r="X30" s="540">
        <f>SUM('MMA Rev-Exp Region 1:MMA Rev-Exp Region 11'!X30)</f>
        <v>131340.01999999999</v>
      </c>
      <c r="Y30" s="540">
        <f>SUM('MMA Rev-Exp Region 1:MMA Rev-Exp Region 11'!Y30)</f>
        <v>1853444.9699999997</v>
      </c>
      <c r="Z30" s="540">
        <f>SUM('MMA Rev-Exp Region 1:MMA Rev-Exp Region 11'!Z30)</f>
        <v>0</v>
      </c>
      <c r="AA30" s="542">
        <f>SUM('MMA Rev-Exp Region 1:MMA Rev-Exp Region 11'!AA30)</f>
        <v>0</v>
      </c>
      <c r="AB30" s="288">
        <f t="shared" si="20"/>
        <v>18984003.559999995</v>
      </c>
      <c r="AC30" s="540">
        <f>SUM('MMA Rev-Exp Region 1:MMA Rev-Exp Region 11'!AC30)</f>
        <v>6895709.5800000001</v>
      </c>
      <c r="AD30" s="540">
        <f>SUM('MMA Rev-Exp Region 1:MMA Rev-Exp Region 11'!AD30)</f>
        <v>792806.83</v>
      </c>
      <c r="AE30" s="540">
        <f>SUM('MMA Rev-Exp Region 1:MMA Rev-Exp Region 11'!AE30)</f>
        <v>7080109.5800000001</v>
      </c>
      <c r="AF30" s="540">
        <f>SUM('MMA Rev-Exp Region 1:MMA Rev-Exp Region 11'!AF30)</f>
        <v>1102197.7599999998</v>
      </c>
      <c r="AG30" s="540">
        <f>SUM('MMA Rev-Exp Region 1:MMA Rev-Exp Region 11'!AG30)</f>
        <v>16269.630000000001</v>
      </c>
      <c r="AH30" s="540">
        <f>SUM('MMA Rev-Exp Region 1:MMA Rev-Exp Region 11'!AH30)</f>
        <v>1102171.4800000002</v>
      </c>
      <c r="AI30" s="540">
        <f>SUM('MMA Rev-Exp Region 1:MMA Rev-Exp Region 11'!AI30)</f>
        <v>132.72</v>
      </c>
      <c r="AJ30" s="540">
        <f>SUM('MMA Rev-Exp Region 1:MMA Rev-Exp Region 11'!AJ30)</f>
        <v>105895.22</v>
      </c>
      <c r="AK30" s="540">
        <f>SUM('MMA Rev-Exp Region 1:MMA Rev-Exp Region 11'!AK30)</f>
        <v>1888710.7599999998</v>
      </c>
      <c r="AL30" s="540">
        <f>SUM('MMA Rev-Exp Region 1:MMA Rev-Exp Region 11'!AL30)</f>
        <v>0</v>
      </c>
      <c r="AM30" s="542">
        <f>SUM('MMA Rev-Exp Region 1:MMA Rev-Exp Region 11'!AM30)</f>
        <v>0</v>
      </c>
      <c r="AN30" s="288">
        <f t="shared" si="21"/>
        <v>19185519.279999997</v>
      </c>
      <c r="AO30" s="540">
        <f>SUM('MMA Rev-Exp Region 1:MMA Rev-Exp Region 11'!AO30)</f>
        <v>7071663.9600000009</v>
      </c>
      <c r="AP30" s="540">
        <f>SUM('MMA Rev-Exp Region 1:MMA Rev-Exp Region 11'!AP30)</f>
        <v>891864.21</v>
      </c>
      <c r="AQ30" s="540">
        <f>SUM('MMA Rev-Exp Region 1:MMA Rev-Exp Region 11'!AQ30)</f>
        <v>6962515.1400000006</v>
      </c>
      <c r="AR30" s="540">
        <f>SUM('MMA Rev-Exp Region 1:MMA Rev-Exp Region 11'!AR30)</f>
        <v>1137083.29</v>
      </c>
      <c r="AS30" s="540">
        <f>SUM('MMA Rev-Exp Region 1:MMA Rev-Exp Region 11'!AS30)</f>
        <v>9760.6899999999987</v>
      </c>
      <c r="AT30" s="540">
        <f>SUM('MMA Rev-Exp Region 1:MMA Rev-Exp Region 11'!AT30)</f>
        <v>986674.03</v>
      </c>
      <c r="AU30" s="540">
        <f>SUM('MMA Rev-Exp Region 1:MMA Rev-Exp Region 11'!AU30)</f>
        <v>10.65</v>
      </c>
      <c r="AV30" s="540">
        <f>SUM('MMA Rev-Exp Region 1:MMA Rev-Exp Region 11'!AV30)</f>
        <v>82376.97</v>
      </c>
      <c r="AW30" s="540">
        <f>SUM('MMA Rev-Exp Region 1:MMA Rev-Exp Region 11'!AW30)</f>
        <v>2043570.3399999999</v>
      </c>
      <c r="AX30" s="540">
        <f>SUM('MMA Rev-Exp Region 1:MMA Rev-Exp Region 11'!AX30)</f>
        <v>0</v>
      </c>
      <c r="AY30" s="542">
        <f>SUM('MMA Rev-Exp Region 1:MMA Rev-Exp Region 11'!AY30)</f>
        <v>0</v>
      </c>
      <c r="AZ30" s="545">
        <f>SUM('MMA Rev-Exp Region 1:MMA Rev-Exp Region 11'!AZ30)</f>
        <v>850856.11566440936</v>
      </c>
      <c r="BA30" s="295">
        <f t="shared" ref="BA30:BA35" si="22">SUM(BB30:BL30)+AZ30</f>
        <v>76214100.675664395</v>
      </c>
      <c r="BB30" s="540">
        <f>SUM('MMA Rev-Exp Region 1:MMA Rev-Exp Region 11'!BB30)</f>
        <v>26792943.509999998</v>
      </c>
      <c r="BC30" s="540">
        <f>SUM('MMA Rev-Exp Region 1:MMA Rev-Exp Region 11'!BC30)</f>
        <v>3384873.58</v>
      </c>
      <c r="BD30" s="540">
        <f>SUM('MMA Rev-Exp Region 1:MMA Rev-Exp Region 11'!BD30)</f>
        <v>28604550.559999999</v>
      </c>
      <c r="BE30" s="540">
        <f>SUM('MMA Rev-Exp Region 1:MMA Rev-Exp Region 11'!BE30)</f>
        <v>3922905.44</v>
      </c>
      <c r="BF30" s="540">
        <f>SUM('MMA Rev-Exp Region 1:MMA Rev-Exp Region 11'!BF30)</f>
        <v>45459.719999999994</v>
      </c>
      <c r="BG30" s="540">
        <f>SUM('MMA Rev-Exp Region 1:MMA Rev-Exp Region 11'!BG30)</f>
        <v>4665232.4800000004</v>
      </c>
      <c r="BH30" s="540">
        <f>SUM('MMA Rev-Exp Region 1:MMA Rev-Exp Region 11'!BH30)</f>
        <v>187.11</v>
      </c>
      <c r="BI30" s="540">
        <f>SUM('MMA Rev-Exp Region 1:MMA Rev-Exp Region 11'!BI30)</f>
        <v>420429.02999999997</v>
      </c>
      <c r="BJ30" s="540">
        <f>SUM('MMA Rev-Exp Region 1:MMA Rev-Exp Region 11'!BJ30)</f>
        <v>7526663.1299999999</v>
      </c>
      <c r="BK30" s="540">
        <f>SUM('MMA Rev-Exp Region 1:MMA Rev-Exp Region 11'!BK30)</f>
        <v>0</v>
      </c>
      <c r="BL30" s="545">
        <f>SUM('MMA Rev-Exp Region 1:MMA Rev-Exp Region 11'!BL30)</f>
        <v>0</v>
      </c>
    </row>
    <row r="31" spans="1:64" x14ac:dyDescent="0.25">
      <c r="A31" s="1495"/>
      <c r="B31" s="221">
        <v>3.3</v>
      </c>
      <c r="C31" s="229" t="s">
        <v>54</v>
      </c>
      <c r="D31" s="288">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8">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8">
        <f t="shared" si="20"/>
        <v>0</v>
      </c>
      <c r="AC31" s="540">
        <f>SUM('MMA Rev-Exp Region 1:MMA Rev-Exp Region 11'!AC31)</f>
        <v>0</v>
      </c>
      <c r="AD31" s="540">
        <f>SUM('MMA Rev-Exp Region 1:MMA Rev-Exp Region 11'!AD31)</f>
        <v>0</v>
      </c>
      <c r="AE31" s="540">
        <f>SUM('MMA Rev-Exp Region 1:MMA Rev-Exp Region 11'!AE31)</f>
        <v>0</v>
      </c>
      <c r="AF31" s="540">
        <f>SUM('MMA Rev-Exp Region 1:MMA Rev-Exp Region 11'!AF31)</f>
        <v>0</v>
      </c>
      <c r="AG31" s="540">
        <f>SUM('MMA Rev-Exp Region 1:MMA Rev-Exp Region 11'!AG31)</f>
        <v>0</v>
      </c>
      <c r="AH31" s="540">
        <f>SUM('MMA Rev-Exp Region 1:MMA Rev-Exp Region 11'!AH31)</f>
        <v>0</v>
      </c>
      <c r="AI31" s="540">
        <f>SUM('MMA Rev-Exp Region 1:MMA Rev-Exp Region 11'!AI31)</f>
        <v>0</v>
      </c>
      <c r="AJ31" s="540">
        <f>SUM('MMA Rev-Exp Region 1:MMA Rev-Exp Region 11'!AJ31)</f>
        <v>0</v>
      </c>
      <c r="AK31" s="540">
        <f>SUM('MMA Rev-Exp Region 1:MMA Rev-Exp Region 11'!AK31)</f>
        <v>0</v>
      </c>
      <c r="AL31" s="540">
        <f>SUM('MMA Rev-Exp Region 1:MMA Rev-Exp Region 11'!AL31)</f>
        <v>0</v>
      </c>
      <c r="AM31" s="542">
        <f>SUM('MMA Rev-Exp Region 1:MMA Rev-Exp Region 11'!AM31)</f>
        <v>0</v>
      </c>
      <c r="AN31" s="288">
        <f t="shared" si="21"/>
        <v>0</v>
      </c>
      <c r="AO31" s="540">
        <f>SUM('MMA Rev-Exp Region 1:MMA Rev-Exp Region 11'!AO31)</f>
        <v>0</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5">
        <f t="shared" si="22"/>
        <v>0</v>
      </c>
      <c r="BB31" s="540">
        <f>SUM('MMA Rev-Exp Region 1:MMA Rev-Exp Region 11'!BB31)</f>
        <v>0</v>
      </c>
      <c r="BC31" s="540">
        <f>SUM('MMA Rev-Exp Region 1:MMA Rev-Exp Region 11'!BC31)</f>
        <v>0</v>
      </c>
      <c r="BD31" s="540">
        <f>SUM('MMA Rev-Exp Region 1:MMA Rev-Exp Region 11'!BD31)</f>
        <v>0</v>
      </c>
      <c r="BE31" s="540">
        <f>SUM('MMA Rev-Exp Region 1:MMA Rev-Exp Region 11'!BE31)</f>
        <v>0</v>
      </c>
      <c r="BF31" s="540">
        <f>SUM('MMA Rev-Exp Region 1:MMA Rev-Exp Region 11'!BF31)</f>
        <v>0</v>
      </c>
      <c r="BG31" s="540">
        <f>SUM('MMA Rev-Exp Region 1:MMA Rev-Exp Region 11'!BG31)</f>
        <v>0</v>
      </c>
      <c r="BH31" s="540">
        <f>SUM('MMA Rev-Exp Region 1:MMA Rev-Exp Region 11'!BH31)</f>
        <v>0</v>
      </c>
      <c r="BI31" s="540">
        <f>SUM('MMA Rev-Exp Region 1:MMA Rev-Exp Region 11'!BI31)</f>
        <v>0</v>
      </c>
      <c r="BJ31" s="540">
        <f>SUM('MMA Rev-Exp Region 1:MMA Rev-Exp Region 11'!BJ31)</f>
        <v>0</v>
      </c>
      <c r="BK31" s="540">
        <f>SUM('MMA Rev-Exp Region 1:MMA Rev-Exp Region 11'!BK31)</f>
        <v>0</v>
      </c>
      <c r="BL31" s="545">
        <f>SUM('MMA Rev-Exp Region 1:MMA Rev-Exp Region 11'!BL31)</f>
        <v>0</v>
      </c>
    </row>
    <row r="32" spans="1:64" x14ac:dyDescent="0.25">
      <c r="A32" s="1495"/>
      <c r="B32" s="221" t="s">
        <v>44</v>
      </c>
      <c r="C32" s="229" t="s">
        <v>154</v>
      </c>
      <c r="D32" s="288">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8">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8">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8">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5">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495"/>
      <c r="B33" s="221" t="s">
        <v>41</v>
      </c>
      <c r="C33" s="229" t="s">
        <v>52</v>
      </c>
      <c r="D33" s="288">
        <f t="shared" si="18"/>
        <v>1343561.17</v>
      </c>
      <c r="E33" s="540">
        <f>SUM('MMA Rev-Exp Region 1:MMA Rev-Exp Region 11'!E33)</f>
        <v>709232.7319538641</v>
      </c>
      <c r="F33" s="540">
        <f>SUM('MMA Rev-Exp Region 1:MMA Rev-Exp Region 11'!F33)</f>
        <v>97203.341163314195</v>
      </c>
      <c r="G33" s="540">
        <f>SUM('MMA Rev-Exp Region 1:MMA Rev-Exp Region 11'!G33)</f>
        <v>419734.71018100239</v>
      </c>
      <c r="H33" s="540">
        <f>SUM('MMA Rev-Exp Region 1:MMA Rev-Exp Region 11'!H33)</f>
        <v>51364.701954245771</v>
      </c>
      <c r="I33" s="540">
        <f>SUM('MMA Rev-Exp Region 1:MMA Rev-Exp Region 11'!I33)</f>
        <v>0</v>
      </c>
      <c r="J33" s="540">
        <f>SUM('MMA Rev-Exp Region 1:MMA Rev-Exp Region 11'!J33)</f>
        <v>28317.226905713935</v>
      </c>
      <c r="K33" s="540">
        <f>SUM('MMA Rev-Exp Region 1:MMA Rev-Exp Region 11'!K33)</f>
        <v>0</v>
      </c>
      <c r="L33" s="540">
        <f>SUM('MMA Rev-Exp Region 1:MMA Rev-Exp Region 11'!L33)</f>
        <v>20361.336942341735</v>
      </c>
      <c r="M33" s="540">
        <f>SUM('MMA Rev-Exp Region 1:MMA Rev-Exp Region 11'!M33)</f>
        <v>17347.120899517733</v>
      </c>
      <c r="N33" s="540">
        <f>SUM('MMA Rev-Exp Region 1:MMA Rev-Exp Region 11'!N33)</f>
        <v>0</v>
      </c>
      <c r="O33" s="542">
        <f>SUM('MMA Rev-Exp Region 1:MMA Rev-Exp Region 11'!O33)</f>
        <v>0</v>
      </c>
      <c r="P33" s="288">
        <f t="shared" si="19"/>
        <v>1185130.0200000003</v>
      </c>
      <c r="Q33" s="540">
        <f>SUM('MMA Rev-Exp Region 1:MMA Rev-Exp Region 11'!Q33)</f>
        <v>631174.33857067255</v>
      </c>
      <c r="R33" s="540">
        <f>SUM('MMA Rev-Exp Region 1:MMA Rev-Exp Region 11'!R33)</f>
        <v>80265.36858462618</v>
      </c>
      <c r="S33" s="540">
        <f>SUM('MMA Rev-Exp Region 1:MMA Rev-Exp Region 11'!S33)</f>
        <v>372757.81342690805</v>
      </c>
      <c r="T33" s="540">
        <f>SUM('MMA Rev-Exp Region 1:MMA Rev-Exp Region 11'!T33)</f>
        <v>40666.266109251388</v>
      </c>
      <c r="U33" s="540">
        <f>SUM('MMA Rev-Exp Region 1:MMA Rev-Exp Region 11'!U33)</f>
        <v>977.55447378008137</v>
      </c>
      <c r="V33" s="540">
        <f>SUM('MMA Rev-Exp Region 1:MMA Rev-Exp Region 11'!V33)</f>
        <v>28430.542612437366</v>
      </c>
      <c r="W33" s="540">
        <f>SUM('MMA Rev-Exp Region 1:MMA Rev-Exp Region 11'!W33)</f>
        <v>0</v>
      </c>
      <c r="X33" s="540">
        <f>SUM('MMA Rev-Exp Region 1:MMA Rev-Exp Region 11'!X33)</f>
        <v>17286.421611344442</v>
      </c>
      <c r="Y33" s="540">
        <f>SUM('MMA Rev-Exp Region 1:MMA Rev-Exp Region 11'!Y33)</f>
        <v>13571.714610980129</v>
      </c>
      <c r="Z33" s="540">
        <f>SUM('MMA Rev-Exp Region 1:MMA Rev-Exp Region 11'!Z33)</f>
        <v>0</v>
      </c>
      <c r="AA33" s="542">
        <f>SUM('MMA Rev-Exp Region 1:MMA Rev-Exp Region 11'!AA33)</f>
        <v>0</v>
      </c>
      <c r="AB33" s="288">
        <f t="shared" si="20"/>
        <v>1224298.57</v>
      </c>
      <c r="AC33" s="540">
        <f>SUM('MMA Rev-Exp Region 1:MMA Rev-Exp Region 11'!AC33)</f>
        <v>656232.37789305625</v>
      </c>
      <c r="AD33" s="540">
        <f>SUM('MMA Rev-Exp Region 1:MMA Rev-Exp Region 11'!AD33)</f>
        <v>76347.728278314084</v>
      </c>
      <c r="AE33" s="540">
        <f>SUM('MMA Rev-Exp Region 1:MMA Rev-Exp Region 11'!AE33)</f>
        <v>380054.98344223155</v>
      </c>
      <c r="AF33" s="540">
        <f>SUM('MMA Rev-Exp Region 1:MMA Rev-Exp Region 11'!AF33)</f>
        <v>45598.385047461248</v>
      </c>
      <c r="AG33" s="540">
        <f>SUM('MMA Rev-Exp Region 1:MMA Rev-Exp Region 11'!AG33)</f>
        <v>1971.1117455674892</v>
      </c>
      <c r="AH33" s="540">
        <f>SUM('MMA Rev-Exp Region 1:MMA Rev-Exp Region 11'!AH33)</f>
        <v>32523.343801863572</v>
      </c>
      <c r="AI33" s="540">
        <f>SUM('MMA Rev-Exp Region 1:MMA Rev-Exp Region 11'!AI33)</f>
        <v>0</v>
      </c>
      <c r="AJ33" s="540">
        <f>SUM('MMA Rev-Exp Region 1:MMA Rev-Exp Region 11'!AJ33)</f>
        <v>17312.931498567777</v>
      </c>
      <c r="AK33" s="540">
        <f>SUM('MMA Rev-Exp Region 1:MMA Rev-Exp Region 11'!AK33)</f>
        <v>14257.70829293817</v>
      </c>
      <c r="AL33" s="540">
        <f>SUM('MMA Rev-Exp Region 1:MMA Rev-Exp Region 11'!AL33)</f>
        <v>0</v>
      </c>
      <c r="AM33" s="542">
        <f>SUM('MMA Rev-Exp Region 1:MMA Rev-Exp Region 11'!AM33)</f>
        <v>0</v>
      </c>
      <c r="AN33" s="288">
        <f t="shared" si="21"/>
        <v>658230.44999999995</v>
      </c>
      <c r="AO33" s="540">
        <f>SUM('MMA Rev-Exp Region 1:MMA Rev-Exp Region 11'!AO33)</f>
        <v>365195.67297137988</v>
      </c>
      <c r="AP33" s="540">
        <f>SUM('MMA Rev-Exp Region 1:MMA Rev-Exp Region 11'!AP33)</f>
        <v>39076.686067461669</v>
      </c>
      <c r="AQ33" s="540">
        <f>SUM('MMA Rev-Exp Region 1:MMA Rev-Exp Region 11'!AQ33)</f>
        <v>197244.86568143099</v>
      </c>
      <c r="AR33" s="540">
        <f>SUM('MMA Rev-Exp Region 1:MMA Rev-Exp Region 11'!AR33)</f>
        <v>24279.396428279386</v>
      </c>
      <c r="AS33" s="540">
        <f>SUM('MMA Rev-Exp Region 1:MMA Rev-Exp Region 11'!AS33)</f>
        <v>538.24636456558767</v>
      </c>
      <c r="AT33" s="540">
        <f>SUM('MMA Rev-Exp Region 1:MMA Rev-Exp Region 11'!AT33)</f>
        <v>17291.164461669505</v>
      </c>
      <c r="AU33" s="540">
        <f>SUM('MMA Rev-Exp Region 1:MMA Rev-Exp Region 11'!AU33)</f>
        <v>0</v>
      </c>
      <c r="AV33" s="540">
        <f>SUM('MMA Rev-Exp Region 1:MMA Rev-Exp Region 11'!AV33)</f>
        <v>7104.8520122657574</v>
      </c>
      <c r="AW33" s="540">
        <f>SUM('MMA Rev-Exp Region 1:MMA Rev-Exp Region 11'!AW33)</f>
        <v>7499.5660129471889</v>
      </c>
      <c r="AX33" s="540">
        <f>SUM('MMA Rev-Exp Region 1:MMA Rev-Exp Region 11'!AX33)</f>
        <v>0</v>
      </c>
      <c r="AY33" s="542">
        <f>SUM('MMA Rev-Exp Region 1:MMA Rev-Exp Region 11'!AY33)</f>
        <v>0</v>
      </c>
      <c r="AZ33" s="545">
        <f>SUM('MMA Rev-Exp Region 1:MMA Rev-Exp Region 11'!AZ33)</f>
        <v>0</v>
      </c>
      <c r="BA33" s="295">
        <f t="shared" si="22"/>
        <v>4411220.21</v>
      </c>
      <c r="BB33" s="540">
        <f>SUM('MMA Rev-Exp Region 1:MMA Rev-Exp Region 11'!BB33)</f>
        <v>2361835.1213889727</v>
      </c>
      <c r="BC33" s="540">
        <f>SUM('MMA Rev-Exp Region 1:MMA Rev-Exp Region 11'!BC33)</f>
        <v>292893.12409371615</v>
      </c>
      <c r="BD33" s="540">
        <f>SUM('MMA Rev-Exp Region 1:MMA Rev-Exp Region 11'!BD33)</f>
        <v>1369792.3727315729</v>
      </c>
      <c r="BE33" s="540">
        <f>SUM('MMA Rev-Exp Region 1:MMA Rev-Exp Region 11'!BE33)</f>
        <v>161908.74953923779</v>
      </c>
      <c r="BF33" s="540">
        <f>SUM('MMA Rev-Exp Region 1:MMA Rev-Exp Region 11'!BF33)</f>
        <v>3486.9125839131584</v>
      </c>
      <c r="BG33" s="540">
        <f>SUM('MMA Rev-Exp Region 1:MMA Rev-Exp Region 11'!BG33)</f>
        <v>106562.27778168437</v>
      </c>
      <c r="BH33" s="540">
        <f>SUM('MMA Rev-Exp Region 1:MMA Rev-Exp Region 11'!BH33)</f>
        <v>0</v>
      </c>
      <c r="BI33" s="540">
        <f>SUM('MMA Rev-Exp Region 1:MMA Rev-Exp Region 11'!BI33)</f>
        <v>62065.542064519715</v>
      </c>
      <c r="BJ33" s="540">
        <f>SUM('MMA Rev-Exp Region 1:MMA Rev-Exp Region 11'!BJ33)</f>
        <v>52676.109816383221</v>
      </c>
      <c r="BK33" s="540">
        <f>SUM('MMA Rev-Exp Region 1:MMA Rev-Exp Region 11'!BK33)</f>
        <v>0</v>
      </c>
      <c r="BL33" s="545">
        <f>SUM('MMA Rev-Exp Region 1:MMA Rev-Exp Region 11'!BL33)</f>
        <v>0</v>
      </c>
    </row>
    <row r="34" spans="1:64" x14ac:dyDescent="0.25">
      <c r="A34" s="1495"/>
      <c r="B34" s="221" t="s">
        <v>42</v>
      </c>
      <c r="C34" s="229" t="s">
        <v>155</v>
      </c>
      <c r="D34" s="288">
        <f t="shared" si="18"/>
        <v>363130.09884214925</v>
      </c>
      <c r="E34" s="540">
        <f>SUM('MMA Rev-Exp Region 1:MMA Rev-Exp Region 11'!E34)</f>
        <v>148991.18461843612</v>
      </c>
      <c r="F34" s="540">
        <f>SUM('MMA Rev-Exp Region 1:MMA Rev-Exp Region 11'!F34)</f>
        <v>19291.917263631323</v>
      </c>
      <c r="G34" s="540">
        <f>SUM('MMA Rev-Exp Region 1:MMA Rev-Exp Region 11'!G34)</f>
        <v>141392.18370027989</v>
      </c>
      <c r="H34" s="540">
        <f>SUM('MMA Rev-Exp Region 1:MMA Rev-Exp Region 11'!H34)</f>
        <v>18613.926903806736</v>
      </c>
      <c r="I34" s="540">
        <f>SUM('MMA Rev-Exp Region 1:MMA Rev-Exp Region 11'!I34)</f>
        <v>29.830790620834655</v>
      </c>
      <c r="J34" s="540">
        <f>SUM('MMA Rev-Exp Region 1:MMA Rev-Exp Region 11'!J34)</f>
        <v>2396.9752738996854</v>
      </c>
      <c r="K34" s="540">
        <f>SUM('MMA Rev-Exp Region 1:MMA Rev-Exp Region 11'!K34)</f>
        <v>0.11952571697464875</v>
      </c>
      <c r="L34" s="540">
        <f>SUM('MMA Rev-Exp Region 1:MMA Rev-Exp Region 11'!L34)</f>
        <v>2049.1698036597745</v>
      </c>
      <c r="M34" s="540">
        <f>SUM('MMA Rev-Exp Region 1:MMA Rev-Exp Region 11'!M34)</f>
        <v>30364.790962097919</v>
      </c>
      <c r="N34" s="540">
        <f>SUM('MMA Rev-Exp Region 1:MMA Rev-Exp Region 11'!N34)</f>
        <v>0</v>
      </c>
      <c r="O34" s="542">
        <f>SUM('MMA Rev-Exp Region 1:MMA Rev-Exp Region 11'!O34)</f>
        <v>0</v>
      </c>
      <c r="P34" s="288">
        <f t="shared" si="19"/>
        <v>482585.35913511121</v>
      </c>
      <c r="Q34" s="540">
        <f>SUM('MMA Rev-Exp Region 1:MMA Rev-Exp Region 11'!Q34)</f>
        <v>199784.18557465426</v>
      </c>
      <c r="R34" s="540">
        <f>SUM('MMA Rev-Exp Region 1:MMA Rev-Exp Region 11'!R34)</f>
        <v>25560.204629568001</v>
      </c>
      <c r="S34" s="540">
        <f>SUM('MMA Rev-Exp Region 1:MMA Rev-Exp Region 11'!S34)</f>
        <v>183022.4899108049</v>
      </c>
      <c r="T34" s="540">
        <f>SUM('MMA Rev-Exp Region 1:MMA Rev-Exp Region 11'!T34)</f>
        <v>23564.826174656646</v>
      </c>
      <c r="U34" s="540">
        <f>SUM('MMA Rev-Exp Region 1:MMA Rev-Exp Region 11'!U34)</f>
        <v>108.75438630957082</v>
      </c>
      <c r="V34" s="540">
        <f>SUM('MMA Rev-Exp Region 1:MMA Rev-Exp Region 11'!V34)</f>
        <v>8738.6746876936068</v>
      </c>
      <c r="W34" s="540">
        <f>SUM('MMA Rev-Exp Region 1:MMA Rev-Exp Region 11'!W34)</f>
        <v>0.43575600000056819</v>
      </c>
      <c r="X34" s="540">
        <f>SUM('MMA Rev-Exp Region 1:MMA Rev-Exp Region 11'!X34)</f>
        <v>2874.4490874209055</v>
      </c>
      <c r="Y34" s="540">
        <f>SUM('MMA Rev-Exp Region 1:MMA Rev-Exp Region 11'!Y34)</f>
        <v>38931.338928003315</v>
      </c>
      <c r="Z34" s="540">
        <f>SUM('MMA Rev-Exp Region 1:MMA Rev-Exp Region 11'!Z34)</f>
        <v>0</v>
      </c>
      <c r="AA34" s="542">
        <f>SUM('MMA Rev-Exp Region 1:MMA Rev-Exp Region 11'!AA34)</f>
        <v>0</v>
      </c>
      <c r="AB34" s="288">
        <f t="shared" si="20"/>
        <v>851918.54219762585</v>
      </c>
      <c r="AC34" s="540">
        <f>SUM('MMA Rev-Exp Region 1:MMA Rev-Exp Region 11'!AC34)</f>
        <v>349908.66175974102</v>
      </c>
      <c r="AD34" s="540">
        <f>SUM('MMA Rev-Exp Region 1:MMA Rev-Exp Region 11'!AD34)</f>
        <v>43013.963020154268</v>
      </c>
      <c r="AE34" s="540">
        <f>SUM('MMA Rev-Exp Region 1:MMA Rev-Exp Region 11'!AE34)</f>
        <v>308734.88851912424</v>
      </c>
      <c r="AF34" s="540">
        <f>SUM('MMA Rev-Exp Region 1:MMA Rev-Exp Region 11'!AF34)</f>
        <v>45581.916118178204</v>
      </c>
      <c r="AG34" s="540">
        <f>SUM('MMA Rev-Exp Region 1:MMA Rev-Exp Region 11'!AG34)</f>
        <v>373.92992679239785</v>
      </c>
      <c r="AH34" s="540">
        <f>SUM('MMA Rev-Exp Region 1:MMA Rev-Exp Region 11'!AH34)</f>
        <v>30046.162707685522</v>
      </c>
      <c r="AI34" s="540">
        <f>SUM('MMA Rev-Exp Region 1:MMA Rev-Exp Region 11'!AI34)</f>
        <v>1.4982587342798608</v>
      </c>
      <c r="AJ34" s="540">
        <f>SUM('MMA Rev-Exp Region 1:MMA Rev-Exp Region 11'!AJ34)</f>
        <v>4496.3734160430186</v>
      </c>
      <c r="AK34" s="540">
        <f>SUM('MMA Rev-Exp Region 1:MMA Rev-Exp Region 11'!AK34)</f>
        <v>69761.148471173001</v>
      </c>
      <c r="AL34" s="540">
        <f>SUM('MMA Rev-Exp Region 1:MMA Rev-Exp Region 11'!AL34)</f>
        <v>0</v>
      </c>
      <c r="AM34" s="542">
        <f>SUM('MMA Rev-Exp Region 1:MMA Rev-Exp Region 11'!AM34)</f>
        <v>0</v>
      </c>
      <c r="AN34" s="288">
        <f t="shared" si="21"/>
        <v>2247640.3330522673</v>
      </c>
      <c r="AO34" s="540">
        <f>SUM('MMA Rev-Exp Region 1:MMA Rev-Exp Region 11'!AO34)</f>
        <v>907180.35580869985</v>
      </c>
      <c r="AP34" s="540">
        <f>SUM('MMA Rev-Exp Region 1:MMA Rev-Exp Region 11'!AP34)</f>
        <v>113447.10211908208</v>
      </c>
      <c r="AQ34" s="540">
        <f>SUM('MMA Rev-Exp Region 1:MMA Rev-Exp Region 11'!AQ34)</f>
        <v>802738.18253698421</v>
      </c>
      <c r="AR34" s="540">
        <f>SUM('MMA Rev-Exp Region 1:MMA Rev-Exp Region 11'!AR34)</f>
        <v>116447.98109307289</v>
      </c>
      <c r="AS34" s="540">
        <f>SUM('MMA Rev-Exp Region 1:MMA Rev-Exp Region 11'!AS34)</f>
        <v>1376.9065539047049</v>
      </c>
      <c r="AT34" s="540">
        <f>SUM('MMA Rev-Exp Region 1:MMA Rev-Exp Region 11'!AT34)</f>
        <v>110637.73019394609</v>
      </c>
      <c r="AU34" s="540">
        <f>SUM('MMA Rev-Exp Region 1:MMA Rev-Exp Region 11'!AU34)</f>
        <v>5.5169755691157718</v>
      </c>
      <c r="AV34" s="540">
        <f>SUM('MMA Rev-Exp Region 1:MMA Rev-Exp Region 11'!AV34)</f>
        <v>11337.698228279114</v>
      </c>
      <c r="AW34" s="540">
        <f>SUM('MMA Rev-Exp Region 1:MMA Rev-Exp Region 11'!AW34)</f>
        <v>184468.85954272927</v>
      </c>
      <c r="AX34" s="540">
        <f>SUM('MMA Rev-Exp Region 1:MMA Rev-Exp Region 11'!AX34)</f>
        <v>0</v>
      </c>
      <c r="AY34" s="542">
        <f>SUM('MMA Rev-Exp Region 1:MMA Rev-Exp Region 11'!AY34)</f>
        <v>0</v>
      </c>
      <c r="AZ34" s="545">
        <f>SUM('MMA Rev-Exp Region 1:MMA Rev-Exp Region 11'!AZ34)</f>
        <v>3159109.9569143713</v>
      </c>
      <c r="BA34" s="295">
        <f t="shared" si="22"/>
        <v>7104384.2901415247</v>
      </c>
      <c r="BB34" s="540">
        <f>SUM('MMA Rev-Exp Region 1:MMA Rev-Exp Region 11'!BB34)</f>
        <v>1605864.3877615314</v>
      </c>
      <c r="BC34" s="540">
        <f>SUM('MMA Rev-Exp Region 1:MMA Rev-Exp Region 11'!BC34)</f>
        <v>201313.18703243567</v>
      </c>
      <c r="BD34" s="540">
        <f>SUM('MMA Rev-Exp Region 1:MMA Rev-Exp Region 11'!BD34)</f>
        <v>1435887.7446671932</v>
      </c>
      <c r="BE34" s="540">
        <f>SUM('MMA Rev-Exp Region 1:MMA Rev-Exp Region 11'!BE34)</f>
        <v>204208.65028971451</v>
      </c>
      <c r="BF34" s="540">
        <f>SUM('MMA Rev-Exp Region 1:MMA Rev-Exp Region 11'!BF34)</f>
        <v>1889.4216576275085</v>
      </c>
      <c r="BG34" s="540">
        <f>SUM('MMA Rev-Exp Region 1:MMA Rev-Exp Region 11'!BG34)</f>
        <v>151819.54286322487</v>
      </c>
      <c r="BH34" s="540">
        <f>SUM('MMA Rev-Exp Region 1:MMA Rev-Exp Region 11'!BH34)</f>
        <v>7.5705160203708495</v>
      </c>
      <c r="BI34" s="540">
        <f>SUM('MMA Rev-Exp Region 1:MMA Rev-Exp Region 11'!BI34)</f>
        <v>20757.690535402809</v>
      </c>
      <c r="BJ34" s="540">
        <f>SUM('MMA Rev-Exp Region 1:MMA Rev-Exp Region 11'!BJ34)</f>
        <v>323526.1379040035</v>
      </c>
      <c r="BK34" s="540">
        <f>SUM('MMA Rev-Exp Region 1:MMA Rev-Exp Region 11'!BK34)</f>
        <v>0</v>
      </c>
      <c r="BL34" s="545">
        <f>SUM('MMA Rev-Exp Region 1:MMA Rev-Exp Region 11'!BL34)</f>
        <v>0</v>
      </c>
    </row>
    <row r="35" spans="1:64" x14ac:dyDescent="0.25">
      <c r="A35" s="1495"/>
      <c r="B35" s="225" t="s">
        <v>43</v>
      </c>
      <c r="C35" s="230" t="s">
        <v>914</v>
      </c>
      <c r="D35" s="288">
        <f t="shared" si="18"/>
        <v>771293.17907156877</v>
      </c>
      <c r="E35" s="540">
        <f>SUM('MMA Rev-Exp Region 1:MMA Rev-Exp Region 11'!E35)</f>
        <v>197912.68583670486</v>
      </c>
      <c r="F35" s="540">
        <f>SUM('MMA Rev-Exp Region 1:MMA Rev-Exp Region 11'!F35)</f>
        <v>22729.096092882923</v>
      </c>
      <c r="G35" s="540">
        <f>SUM('MMA Rev-Exp Region 1:MMA Rev-Exp Region 11'!G35)</f>
        <v>242993.9731816377</v>
      </c>
      <c r="H35" s="540">
        <f>SUM('MMA Rev-Exp Region 1:MMA Rev-Exp Region 11'!H35)</f>
        <v>34741.262799358119</v>
      </c>
      <c r="I35" s="540">
        <f>SUM('MMA Rev-Exp Region 1:MMA Rev-Exp Region 11'!I35)</f>
        <v>982.06134839067204</v>
      </c>
      <c r="J35" s="540">
        <f>SUM('MMA Rev-Exp Region 1:MMA Rev-Exp Region 11'!J35)</f>
        <v>34304.357504626169</v>
      </c>
      <c r="K35" s="540">
        <f>SUM('MMA Rev-Exp Region 1:MMA Rev-Exp Region 11'!K35)</f>
        <v>1.1867527143054484</v>
      </c>
      <c r="L35" s="540">
        <f>SUM('MMA Rev-Exp Region 1:MMA Rev-Exp Region 11'!L35)</f>
        <v>2659.0839122367161</v>
      </c>
      <c r="M35" s="540">
        <f>SUM('MMA Rev-Exp Region 1:MMA Rev-Exp Region 11'!M35)</f>
        <v>234969.47164301723</v>
      </c>
      <c r="N35" s="540">
        <f>SUM('MMA Rev-Exp Region 1:MMA Rev-Exp Region 11'!N35)</f>
        <v>0</v>
      </c>
      <c r="O35" s="542">
        <f>SUM('MMA Rev-Exp Region 1:MMA Rev-Exp Region 11'!O35)</f>
        <v>0</v>
      </c>
      <c r="P35" s="288">
        <f t="shared" si="19"/>
        <v>722110.35726422246</v>
      </c>
      <c r="Q35" s="540">
        <f>SUM('MMA Rev-Exp Region 1:MMA Rev-Exp Region 11'!Q35)</f>
        <v>185292.44670450228</v>
      </c>
      <c r="R35" s="540">
        <f>SUM('MMA Rev-Exp Region 1:MMA Rev-Exp Region 11'!R35)</f>
        <v>21279.736610248914</v>
      </c>
      <c r="S35" s="540">
        <f>SUM('MMA Rev-Exp Region 1:MMA Rev-Exp Region 11'!S35)</f>
        <v>227499.04906259192</v>
      </c>
      <c r="T35" s="540">
        <f>SUM('MMA Rev-Exp Region 1:MMA Rev-Exp Region 11'!T35)</f>
        <v>32525.927069720528</v>
      </c>
      <c r="U35" s="540">
        <f>SUM('MMA Rev-Exp Region 1:MMA Rev-Exp Region 11'!U35)</f>
        <v>919.43853567512133</v>
      </c>
      <c r="V35" s="540">
        <f>SUM('MMA Rev-Exp Region 1:MMA Rev-Exp Region 11'!V35)</f>
        <v>32116.881784438352</v>
      </c>
      <c r="W35" s="540">
        <f>SUM('MMA Rev-Exp Region 1:MMA Rev-Exp Region 11'!W35)</f>
        <v>1.1110774083895727</v>
      </c>
      <c r="X35" s="540">
        <f>SUM('MMA Rev-Exp Region 1:MMA Rev-Exp Region 11'!X35)</f>
        <v>2489.5229025260574</v>
      </c>
      <c r="Y35" s="540">
        <f>SUM('MMA Rev-Exp Region 1:MMA Rev-Exp Region 11'!Y35)</f>
        <v>219986.24351711094</v>
      </c>
      <c r="Z35" s="540">
        <f>SUM('MMA Rev-Exp Region 1:MMA Rev-Exp Region 11'!Z35)</f>
        <v>0</v>
      </c>
      <c r="AA35" s="542">
        <f>SUM('MMA Rev-Exp Region 1:MMA Rev-Exp Region 11'!AA35)</f>
        <v>0</v>
      </c>
      <c r="AB35" s="288">
        <f t="shared" si="20"/>
        <v>1433184.4581456073</v>
      </c>
      <c r="AC35" s="540">
        <f>SUM('MMA Rev-Exp Region 1:MMA Rev-Exp Region 11'!AC35)</f>
        <v>367753.0063891568</v>
      </c>
      <c r="AD35" s="540">
        <f>SUM('MMA Rev-Exp Region 1:MMA Rev-Exp Region 11'!AD35)</f>
        <v>42234.247821599361</v>
      </c>
      <c r="AE35" s="540">
        <f>SUM('MMA Rev-Exp Region 1:MMA Rev-Exp Region 11'!AE35)</f>
        <v>451521.15335206263</v>
      </c>
      <c r="AF35" s="540">
        <f>SUM('MMA Rev-Exp Region 1:MMA Rev-Exp Region 11'!AF35)</f>
        <v>64554.749414907128</v>
      </c>
      <c r="AG35" s="540">
        <f>SUM('MMA Rev-Exp Region 1:MMA Rev-Exp Region 11'!AG35)</f>
        <v>1824.8249817964868</v>
      </c>
      <c r="AH35" s="540">
        <f>SUM('MMA Rev-Exp Region 1:MMA Rev-Exp Region 11'!AH35)</f>
        <v>63742.910421536144</v>
      </c>
      <c r="AI35" s="540">
        <f>SUM('MMA Rev-Exp Region 1:MMA Rev-Exp Region 11'!AI35)</f>
        <v>2.2051738456342052</v>
      </c>
      <c r="AJ35" s="540">
        <f>SUM('MMA Rev-Exp Region 1:MMA Rev-Exp Region 11'!AJ35)</f>
        <v>4940.9975860412196</v>
      </c>
      <c r="AK35" s="540">
        <f>SUM('MMA Rev-Exp Region 1:MMA Rev-Exp Region 11'!AK35)</f>
        <v>436610.36300466175</v>
      </c>
      <c r="AL35" s="540">
        <f>SUM('MMA Rev-Exp Region 1:MMA Rev-Exp Region 11'!AL35)</f>
        <v>0</v>
      </c>
      <c r="AM35" s="542">
        <f>SUM('MMA Rev-Exp Region 1:MMA Rev-Exp Region 11'!AM35)</f>
        <v>0</v>
      </c>
      <c r="AN35" s="288">
        <f t="shared" si="21"/>
        <v>457882.9333676981</v>
      </c>
      <c r="AO35" s="540">
        <f>SUM('MMA Rev-Exp Region 1:MMA Rev-Exp Region 11'!AO35)</f>
        <v>117492.08161113705</v>
      </c>
      <c r="AP35" s="540">
        <f>SUM('MMA Rev-Exp Region 1:MMA Rev-Exp Region 11'!AP35)</f>
        <v>13493.26750734797</v>
      </c>
      <c r="AQ35" s="540">
        <f>SUM('MMA Rev-Exp Region 1:MMA Rev-Exp Region 11'!AQ35)</f>
        <v>144254.86475196213</v>
      </c>
      <c r="AR35" s="540">
        <f>SUM('MMA Rev-Exp Region 1:MMA Rev-Exp Region 11'!AR35)</f>
        <v>20624.36405650117</v>
      </c>
      <c r="AS35" s="540">
        <f>SUM('MMA Rev-Exp Region 1:MMA Rev-Exp Region 11'!AS35)</f>
        <v>583.0067517120267</v>
      </c>
      <c r="AT35" s="540">
        <f>SUM('MMA Rev-Exp Region 1:MMA Rev-Exp Region 11'!AT35)</f>
        <v>20364.992544624776</v>
      </c>
      <c r="AU35" s="540">
        <f>SUM('MMA Rev-Exp Region 1:MMA Rev-Exp Region 11'!AU35)</f>
        <v>0.70452303838905694</v>
      </c>
      <c r="AV35" s="540">
        <f>SUM('MMA Rev-Exp Region 1:MMA Rev-Exp Region 11'!AV35)</f>
        <v>1578.5814977275004</v>
      </c>
      <c r="AW35" s="540">
        <f>SUM('MMA Rev-Exp Region 1:MMA Rev-Exp Region 11'!AW35)</f>
        <v>139491.07012364711</v>
      </c>
      <c r="AX35" s="540">
        <f>SUM('MMA Rev-Exp Region 1:MMA Rev-Exp Region 11'!AX35)</f>
        <v>0</v>
      </c>
      <c r="AY35" s="542">
        <f>SUM('MMA Rev-Exp Region 1:MMA Rev-Exp Region 11'!AY35)</f>
        <v>0</v>
      </c>
      <c r="AZ35" s="545">
        <f>SUM('MMA Rev-Exp Region 1:MMA Rev-Exp Region 11'!AZ35)</f>
        <v>0</v>
      </c>
      <c r="BA35" s="295">
        <f t="shared" si="22"/>
        <v>3384470.9278490962</v>
      </c>
      <c r="BB35" s="540">
        <f>SUM('MMA Rev-Exp Region 1:MMA Rev-Exp Region 11'!BB35)</f>
        <v>868450.22054150095</v>
      </c>
      <c r="BC35" s="540">
        <f>SUM('MMA Rev-Exp Region 1:MMA Rev-Exp Region 11'!BC35)</f>
        <v>99736.348032079171</v>
      </c>
      <c r="BD35" s="540">
        <f>SUM('MMA Rev-Exp Region 1:MMA Rev-Exp Region 11'!BD35)</f>
        <v>1066269.0403482544</v>
      </c>
      <c r="BE35" s="540">
        <f>SUM('MMA Rev-Exp Region 1:MMA Rev-Exp Region 11'!BE35)</f>
        <v>152446.30334048695</v>
      </c>
      <c r="BF35" s="540">
        <f>SUM('MMA Rev-Exp Region 1:MMA Rev-Exp Region 11'!BF35)</f>
        <v>4309.3316175743066</v>
      </c>
      <c r="BG35" s="540">
        <f>SUM('MMA Rev-Exp Region 1:MMA Rev-Exp Region 11'!BG35)</f>
        <v>150529.14225522545</v>
      </c>
      <c r="BH35" s="540">
        <f>SUM('MMA Rev-Exp Region 1:MMA Rev-Exp Region 11'!BH35)</f>
        <v>5.2075270067182835</v>
      </c>
      <c r="BI35" s="540">
        <f>SUM('MMA Rev-Exp Region 1:MMA Rev-Exp Region 11'!BI35)</f>
        <v>11668.185898531494</v>
      </c>
      <c r="BJ35" s="540">
        <f>SUM('MMA Rev-Exp Region 1:MMA Rev-Exp Region 11'!BJ35)</f>
        <v>1031057.1482884369</v>
      </c>
      <c r="BK35" s="540">
        <f>SUM('MMA Rev-Exp Region 1:MMA Rev-Exp Region 11'!BK35)</f>
        <v>0</v>
      </c>
      <c r="BL35" s="545">
        <f>SUM('MMA Rev-Exp Region 1:MMA Rev-Exp Region 11'!BL35)</f>
        <v>0</v>
      </c>
    </row>
    <row r="36" spans="1:64" s="209" customFormat="1" x14ac:dyDescent="0.25">
      <c r="A36" s="1495"/>
      <c r="B36" s="223" t="s">
        <v>453</v>
      </c>
      <c r="C36" s="231" t="s">
        <v>2</v>
      </c>
      <c r="D36" s="276">
        <f t="shared" ref="D36:Q36" si="23">SUM(D29:D35)</f>
        <v>27535573.007913712</v>
      </c>
      <c r="E36" s="274">
        <f t="shared" si="23"/>
        <v>10759671.102409005</v>
      </c>
      <c r="F36" s="274">
        <f t="shared" si="23"/>
        <v>1400804.9045198285</v>
      </c>
      <c r="G36" s="274">
        <f t="shared" si="23"/>
        <v>10081208.477062918</v>
      </c>
      <c r="H36" s="274">
        <f t="shared" si="23"/>
        <v>1314163.6416574107</v>
      </c>
      <c r="I36" s="274">
        <f t="shared" si="23"/>
        <v>19871.612139011508</v>
      </c>
      <c r="J36" s="274">
        <f t="shared" si="23"/>
        <v>1537033.9396842399</v>
      </c>
      <c r="K36" s="274">
        <f t="shared" si="23"/>
        <v>161.78627843128007</v>
      </c>
      <c r="L36" s="274">
        <f t="shared" si="23"/>
        <v>159577.73065823823</v>
      </c>
      <c r="M36" s="274">
        <f t="shared" si="23"/>
        <v>2263079.813504633</v>
      </c>
      <c r="N36" s="274">
        <f t="shared" si="23"/>
        <v>0</v>
      </c>
      <c r="O36" s="282">
        <f t="shared" si="23"/>
        <v>0</v>
      </c>
      <c r="P36" s="276">
        <f t="shared" si="23"/>
        <v>29667867.896399327</v>
      </c>
      <c r="Q36" s="274">
        <f t="shared" si="23"/>
        <v>11742642.700849829</v>
      </c>
      <c r="R36" s="274">
        <f t="shared" ref="R36:AA36" si="24">SUM(R29:R35)</f>
        <v>1511844.849824443</v>
      </c>
      <c r="S36" s="274">
        <f t="shared" si="24"/>
        <v>10717180.772400305</v>
      </c>
      <c r="T36" s="274">
        <f t="shared" si="24"/>
        <v>1317950.1693536285</v>
      </c>
      <c r="U36" s="274">
        <f t="shared" si="24"/>
        <v>22793.037395764775</v>
      </c>
      <c r="V36" s="274">
        <f t="shared" si="24"/>
        <v>1840295.3590845696</v>
      </c>
      <c r="W36" s="274">
        <f t="shared" si="24"/>
        <v>1.5468334083901409</v>
      </c>
      <c r="X36" s="274">
        <f t="shared" si="24"/>
        <v>184014.61360129141</v>
      </c>
      <c r="Y36" s="274">
        <f t="shared" si="24"/>
        <v>2331144.8470560941</v>
      </c>
      <c r="Z36" s="274">
        <f t="shared" si="24"/>
        <v>0</v>
      </c>
      <c r="AA36" s="282">
        <f t="shared" si="24"/>
        <v>0</v>
      </c>
      <c r="AB36" s="276">
        <f>SUM(AB29:AB35)</f>
        <v>30721886.630343229</v>
      </c>
      <c r="AC36" s="274">
        <f>SUM(AC29:AC35)</f>
        <v>12418119.476041954</v>
      </c>
      <c r="AD36" s="274">
        <f t="shared" ref="AD36:AM36" si="25">SUM(AD29:AD35)</f>
        <v>1479521.6691200677</v>
      </c>
      <c r="AE36" s="274">
        <f t="shared" si="25"/>
        <v>10700665.29531342</v>
      </c>
      <c r="AF36" s="274">
        <f t="shared" si="25"/>
        <v>1644734.3705805463</v>
      </c>
      <c r="AG36" s="274">
        <f t="shared" si="25"/>
        <v>26465.676654156374</v>
      </c>
      <c r="AH36" s="274">
        <f t="shared" si="25"/>
        <v>1597950.7869310854</v>
      </c>
      <c r="AI36" s="274">
        <f t="shared" si="25"/>
        <v>136.42343257991405</v>
      </c>
      <c r="AJ36" s="274">
        <f t="shared" si="25"/>
        <v>167814.00250065204</v>
      </c>
      <c r="AK36" s="274">
        <f t="shared" si="25"/>
        <v>2686478.9297687728</v>
      </c>
      <c r="AL36" s="274">
        <f t="shared" si="25"/>
        <v>0</v>
      </c>
      <c r="AM36" s="282">
        <f t="shared" si="25"/>
        <v>0</v>
      </c>
      <c r="AN36" s="276">
        <f>SUM(AN29:AN35)</f>
        <v>30668653.676419962</v>
      </c>
      <c r="AO36" s="274">
        <f>SUM(AO29:AO35)</f>
        <v>12570913.560391216</v>
      </c>
      <c r="AP36" s="274">
        <f t="shared" ref="AP36:AY36" si="26">SUM(AP29:AP35)</f>
        <v>1547170.3056938918</v>
      </c>
      <c r="AQ36" s="274">
        <f t="shared" si="26"/>
        <v>10481215.042970378</v>
      </c>
      <c r="AR36" s="274">
        <f t="shared" si="26"/>
        <v>1669429.0015778532</v>
      </c>
      <c r="AS36" s="274">
        <f t="shared" si="26"/>
        <v>16389.109670182319</v>
      </c>
      <c r="AT36" s="274">
        <f t="shared" si="26"/>
        <v>1527055.4172002403</v>
      </c>
      <c r="AU36" s="274">
        <f t="shared" si="26"/>
        <v>16.871498607504826</v>
      </c>
      <c r="AV36" s="274">
        <f t="shared" si="26"/>
        <v>133404.29173827235</v>
      </c>
      <c r="AW36" s="274">
        <f t="shared" si="26"/>
        <v>2723060.0756793236</v>
      </c>
      <c r="AX36" s="274">
        <f t="shared" si="26"/>
        <v>0</v>
      </c>
      <c r="AY36" s="282">
        <f t="shared" si="26"/>
        <v>0</v>
      </c>
      <c r="AZ36" s="298">
        <f>SUM(AZ29:AZ35)</f>
        <v>4152527.7539652223</v>
      </c>
      <c r="BA36" s="296">
        <f>SUM(BA29:BA35)</f>
        <v>122746508.96504146</v>
      </c>
      <c r="BB36" s="274">
        <f>SUM('MMA Rev-Exp Region 1:MMA Rev-Exp Region 11'!BB36)</f>
        <v>47491346.839692004</v>
      </c>
      <c r="BC36" s="274">
        <f>SUM('MMA Rev-Exp Region 1:MMA Rev-Exp Region 11'!BC36)</f>
        <v>5939341.7291582311</v>
      </c>
      <c r="BD36" s="274">
        <f>SUM('MMA Rev-Exp Region 1:MMA Rev-Exp Region 11'!BD36)</f>
        <v>41980269.587747023</v>
      </c>
      <c r="BE36" s="274">
        <f>SUM('MMA Rev-Exp Region 1:MMA Rev-Exp Region 11'!BE36)</f>
        <v>5946277.1831694385</v>
      </c>
      <c r="BF36" s="274">
        <f>SUM('MMA Rev-Exp Region 1:MMA Rev-Exp Region 11'!BF36)</f>
        <v>85519.435859114979</v>
      </c>
      <c r="BG36" s="274">
        <f>SUM('MMA Rev-Exp Region 1:MMA Rev-Exp Region 11'!BG36)</f>
        <v>6502335.5029001357</v>
      </c>
      <c r="BH36" s="274">
        <f>SUM('MMA Rev-Exp Region 1:MMA Rev-Exp Region 11'!BH36)</f>
        <v>316.62804302708918</v>
      </c>
      <c r="BI36" s="274">
        <f>SUM('MMA Rev-Exp Region 1:MMA Rev-Exp Region 11'!BI36)</f>
        <v>644810.63849845401</v>
      </c>
      <c r="BJ36" s="274">
        <f>SUM('MMA Rev-Exp Region 1:MMA Rev-Exp Region 11'!BJ36)</f>
        <v>10003763.666008823</v>
      </c>
      <c r="BK36" s="274">
        <f>SUM('MMA Rev-Exp Region 1:MMA Rev-Exp Region 11'!BK36)</f>
        <v>0</v>
      </c>
      <c r="BL36" s="298">
        <f>SUM('MMA Rev-Exp Region 1:MMA Rev-Exp Region 11'!BL36)</f>
        <v>0</v>
      </c>
    </row>
    <row r="37" spans="1:64" ht="16.5" customHeight="1" x14ac:dyDescent="0.25">
      <c r="A37" s="1468" t="s">
        <v>915</v>
      </c>
      <c r="B37" s="219" t="s">
        <v>916</v>
      </c>
      <c r="C37" s="232" t="s">
        <v>915</v>
      </c>
      <c r="D37" s="275">
        <f>SUM(E37:O37)</f>
        <v>152857.27000000002</v>
      </c>
      <c r="E37" s="539">
        <f>SUM('MMA Rev-Exp Region 1:MMA Rev-Exp Region 11'!E37)</f>
        <v>75827.929999999993</v>
      </c>
      <c r="F37" s="539">
        <f>SUM('MMA Rev-Exp Region 1:MMA Rev-Exp Region 11'!F37)</f>
        <v>49790.529999999992</v>
      </c>
      <c r="G37" s="539">
        <f>SUM('MMA Rev-Exp Region 1:MMA Rev-Exp Region 11'!G37)</f>
        <v>5909.92</v>
      </c>
      <c r="H37" s="539">
        <f>SUM('MMA Rev-Exp Region 1:MMA Rev-Exp Region 11'!H37)</f>
        <v>9966.7800000000007</v>
      </c>
      <c r="I37" s="539">
        <f>SUM('MMA Rev-Exp Region 1:MMA Rev-Exp Region 11'!I37)</f>
        <v>0</v>
      </c>
      <c r="J37" s="539">
        <f>SUM('MMA Rev-Exp Region 1:MMA Rev-Exp Region 11'!J37)</f>
        <v>0</v>
      </c>
      <c r="K37" s="539">
        <f>SUM('MMA Rev-Exp Region 1:MMA Rev-Exp Region 11'!K37)</f>
        <v>0</v>
      </c>
      <c r="L37" s="539">
        <f>SUM('MMA Rev-Exp Region 1:MMA Rev-Exp Region 11'!L37)</f>
        <v>11362.11</v>
      </c>
      <c r="M37" s="539">
        <f>SUM('MMA Rev-Exp Region 1:MMA Rev-Exp Region 11'!M37)</f>
        <v>0</v>
      </c>
      <c r="N37" s="539">
        <f>SUM('MMA Rev-Exp Region 1:MMA Rev-Exp Region 11'!N37)</f>
        <v>0</v>
      </c>
      <c r="O37" s="541">
        <f>SUM('MMA Rev-Exp Region 1:MMA Rev-Exp Region 11'!O37)</f>
        <v>0</v>
      </c>
      <c r="P37" s="275">
        <f>SUM(Q37:AA37)</f>
        <v>127068.88</v>
      </c>
      <c r="Q37" s="539">
        <f>SUM('MMA Rev-Exp Region 1:MMA Rev-Exp Region 11'!Q37)</f>
        <v>35314.639999999999</v>
      </c>
      <c r="R37" s="539">
        <f>SUM('MMA Rev-Exp Region 1:MMA Rev-Exp Region 11'!R37)</f>
        <v>53605.079999999994</v>
      </c>
      <c r="S37" s="539">
        <f>SUM('MMA Rev-Exp Region 1:MMA Rev-Exp Region 11'!S37)</f>
        <v>8109.95</v>
      </c>
      <c r="T37" s="539">
        <f>SUM('MMA Rev-Exp Region 1:MMA Rev-Exp Region 11'!T37)</f>
        <v>30016.46</v>
      </c>
      <c r="U37" s="539">
        <f>SUM('MMA Rev-Exp Region 1:MMA Rev-Exp Region 11'!U37)</f>
        <v>0</v>
      </c>
      <c r="V37" s="539">
        <f>SUM('MMA Rev-Exp Region 1:MMA Rev-Exp Region 11'!V37)</f>
        <v>22.75</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5">
        <f>SUM(AC37:AM37)</f>
        <v>132051.4</v>
      </c>
      <c r="AC37" s="539">
        <f>SUM('MMA Rev-Exp Region 1:MMA Rev-Exp Region 11'!AC37)</f>
        <v>57527.6</v>
      </c>
      <c r="AD37" s="539">
        <f>SUM('MMA Rev-Exp Region 1:MMA Rev-Exp Region 11'!AD37)</f>
        <v>54232.51999999999</v>
      </c>
      <c r="AE37" s="539">
        <f>SUM('MMA Rev-Exp Region 1:MMA Rev-Exp Region 11'!AE37)</f>
        <v>6910.98</v>
      </c>
      <c r="AF37" s="539">
        <f>SUM('MMA Rev-Exp Region 1:MMA Rev-Exp Region 11'!AF37)</f>
        <v>13380.300000000001</v>
      </c>
      <c r="AG37" s="539">
        <f>SUM('MMA Rev-Exp Region 1:MMA Rev-Exp Region 11'!AG37)</f>
        <v>0</v>
      </c>
      <c r="AH37" s="539">
        <f>SUM('MMA Rev-Exp Region 1:MMA Rev-Exp Region 11'!AH37)</f>
        <v>0</v>
      </c>
      <c r="AI37" s="539">
        <f>SUM('MMA Rev-Exp Region 1:MMA Rev-Exp Region 11'!AI37)</f>
        <v>0</v>
      </c>
      <c r="AJ37" s="539">
        <f>SUM('MMA Rev-Exp Region 1:MMA Rev-Exp Region 11'!AJ37)</f>
        <v>0</v>
      </c>
      <c r="AK37" s="539">
        <f>SUM('MMA Rev-Exp Region 1:MMA Rev-Exp Region 11'!AK37)</f>
        <v>0</v>
      </c>
      <c r="AL37" s="539">
        <f>SUM('MMA Rev-Exp Region 1:MMA Rev-Exp Region 11'!AL37)</f>
        <v>0</v>
      </c>
      <c r="AM37" s="541">
        <f>SUM('MMA Rev-Exp Region 1:MMA Rev-Exp Region 11'!AM37)</f>
        <v>0</v>
      </c>
      <c r="AN37" s="275">
        <f>SUM(AO37:AY37)</f>
        <v>115787.18999999999</v>
      </c>
      <c r="AO37" s="539">
        <f>SUM('MMA Rev-Exp Region 1:MMA Rev-Exp Region 11'!AO37)</f>
        <v>53546.55</v>
      </c>
      <c r="AP37" s="539">
        <f>SUM('MMA Rev-Exp Region 1:MMA Rev-Exp Region 11'!AP37)</f>
        <v>36965.07</v>
      </c>
      <c r="AQ37" s="539">
        <f>SUM('MMA Rev-Exp Region 1:MMA Rev-Exp Region 11'!AQ37)</f>
        <v>22307.62</v>
      </c>
      <c r="AR37" s="539">
        <f>SUM('MMA Rev-Exp Region 1:MMA Rev-Exp Region 11'!AR37)</f>
        <v>0</v>
      </c>
      <c r="AS37" s="539">
        <f>SUM('MMA Rev-Exp Region 1:MMA Rev-Exp Region 11'!AS37)</f>
        <v>0</v>
      </c>
      <c r="AT37" s="539">
        <f>SUM('MMA Rev-Exp Region 1:MMA Rev-Exp Region 11'!AT37)</f>
        <v>2967.95</v>
      </c>
      <c r="AU37" s="539">
        <f>SUM('MMA Rev-Exp Region 1:MMA Rev-Exp Region 11'!AU37)</f>
        <v>0</v>
      </c>
      <c r="AV37" s="539">
        <f>SUM('MMA Rev-Exp Region 1:MMA Rev-Exp Region 11'!AV37)</f>
        <v>0</v>
      </c>
      <c r="AW37" s="539">
        <f>SUM('MMA Rev-Exp Region 1:MMA Rev-Exp Region 11'!AW37)</f>
        <v>0</v>
      </c>
      <c r="AX37" s="539">
        <f>SUM('MMA Rev-Exp Region 1:MMA Rev-Exp Region 11'!AX37)</f>
        <v>0</v>
      </c>
      <c r="AY37" s="541">
        <f>SUM('MMA Rev-Exp Region 1:MMA Rev-Exp Region 11'!AY37)</f>
        <v>0</v>
      </c>
      <c r="AZ37" s="544">
        <f>SUM('MMA Rev-Exp Region 1:MMA Rev-Exp Region 11'!AZ37)</f>
        <v>16360.993960060361</v>
      </c>
      <c r="BA37" s="293">
        <f>SUM(BB37:BL37)+AZ37</f>
        <v>544125.7339600604</v>
      </c>
      <c r="BB37" s="539">
        <f>SUM('MMA Rev-Exp Region 1:MMA Rev-Exp Region 11'!BB37)</f>
        <v>222216.72</v>
      </c>
      <c r="BC37" s="539">
        <f>SUM('MMA Rev-Exp Region 1:MMA Rev-Exp Region 11'!BC37)</f>
        <v>194593.19999999998</v>
      </c>
      <c r="BD37" s="539">
        <f>SUM('MMA Rev-Exp Region 1:MMA Rev-Exp Region 11'!BD37)</f>
        <v>43238.47</v>
      </c>
      <c r="BE37" s="539">
        <f>SUM('MMA Rev-Exp Region 1:MMA Rev-Exp Region 11'!BE37)</f>
        <v>53363.539999999994</v>
      </c>
      <c r="BF37" s="539">
        <f>SUM('MMA Rev-Exp Region 1:MMA Rev-Exp Region 11'!BF37)</f>
        <v>0</v>
      </c>
      <c r="BG37" s="539">
        <f>SUM('MMA Rev-Exp Region 1:MMA Rev-Exp Region 11'!BG37)</f>
        <v>2990.7</v>
      </c>
      <c r="BH37" s="539">
        <f>SUM('MMA Rev-Exp Region 1:MMA Rev-Exp Region 11'!BH37)</f>
        <v>0</v>
      </c>
      <c r="BI37" s="539">
        <f>SUM('MMA Rev-Exp Region 1:MMA Rev-Exp Region 11'!BI37)</f>
        <v>11362.11</v>
      </c>
      <c r="BJ37" s="539">
        <f>SUM('MMA Rev-Exp Region 1:MMA Rev-Exp Region 11'!BJ37)</f>
        <v>0</v>
      </c>
      <c r="BK37" s="539">
        <f>SUM('MMA Rev-Exp Region 1:MMA Rev-Exp Region 11'!BK37)</f>
        <v>0</v>
      </c>
      <c r="BL37" s="544">
        <f>SUM('MMA Rev-Exp Region 1:MMA Rev-Exp Region 11'!BL37)</f>
        <v>0</v>
      </c>
    </row>
    <row r="38" spans="1:64" ht="16.5" customHeight="1" x14ac:dyDescent="0.25">
      <c r="A38" s="1469"/>
      <c r="B38" s="221" t="s">
        <v>917</v>
      </c>
      <c r="C38" s="233" t="s">
        <v>920</v>
      </c>
      <c r="D38" s="288">
        <f>SUM(E38:O38)</f>
        <v>7980.155836777114</v>
      </c>
      <c r="E38" s="540">
        <f>SUM('MMA Rev-Exp Region 1:MMA Rev-Exp Region 11'!E38)</f>
        <v>1845.435851372876</v>
      </c>
      <c r="F38" s="540">
        <f>SUM('MMA Rev-Exp Region 1:MMA Rev-Exp Region 11'!F38)</f>
        <v>359.51854271404409</v>
      </c>
      <c r="G38" s="540">
        <f>SUM('MMA Rev-Exp Region 1:MMA Rev-Exp Region 11'!G38)</f>
        <v>3166.1072290156094</v>
      </c>
      <c r="H38" s="540">
        <f>SUM('MMA Rev-Exp Region 1:MMA Rev-Exp Region 11'!H38)</f>
        <v>596.54690875029462</v>
      </c>
      <c r="I38" s="540">
        <f>SUM('MMA Rev-Exp Region 1:MMA Rev-Exp Region 11'!I38)</f>
        <v>7.7738435200685911</v>
      </c>
      <c r="J38" s="540">
        <f>SUM('MMA Rev-Exp Region 1:MMA Rev-Exp Region 11'!J38)</f>
        <v>561.29229661230352</v>
      </c>
      <c r="K38" s="540">
        <f>SUM('MMA Rev-Exp Region 1:MMA Rev-Exp Region 11'!K38)</f>
        <v>0</v>
      </c>
      <c r="L38" s="540">
        <f>SUM('MMA Rev-Exp Region 1:MMA Rev-Exp Region 11'!L38)</f>
        <v>52.072889633193206</v>
      </c>
      <c r="M38" s="540">
        <f>SUM('MMA Rev-Exp Region 1:MMA Rev-Exp Region 11'!M38)</f>
        <v>1391.4082751587252</v>
      </c>
      <c r="N38" s="540">
        <f>SUM('MMA Rev-Exp Region 1:MMA Rev-Exp Region 11'!N38)</f>
        <v>0</v>
      </c>
      <c r="O38" s="542">
        <f>SUM('MMA Rev-Exp Region 1:MMA Rev-Exp Region 11'!O38)</f>
        <v>0</v>
      </c>
      <c r="P38" s="288">
        <f>SUM(Q38:AA38)</f>
        <v>47910.065801730918</v>
      </c>
      <c r="Q38" s="540">
        <f>SUM('MMA Rev-Exp Region 1:MMA Rev-Exp Region 11'!Q38)</f>
        <v>11079.351691940805</v>
      </c>
      <c r="R38" s="540">
        <f>SUM('MMA Rev-Exp Region 1:MMA Rev-Exp Region 11'!R38)</f>
        <v>2158.4236436827046</v>
      </c>
      <c r="S38" s="540">
        <f>SUM('MMA Rev-Exp Region 1:MMA Rev-Exp Region 11'!S38)</f>
        <v>19008.200939937415</v>
      </c>
      <c r="T38" s="540">
        <f>SUM('MMA Rev-Exp Region 1:MMA Rev-Exp Region 11'!T38)</f>
        <v>3581.4590888476214</v>
      </c>
      <c r="U38" s="540">
        <f>SUM('MMA Rev-Exp Region 1:MMA Rev-Exp Region 11'!U38)</f>
        <v>46.671438778476592</v>
      </c>
      <c r="V38" s="540">
        <f>SUM('MMA Rev-Exp Region 1:MMA Rev-Exp Region 11'!V38)</f>
        <v>3369.8027224942794</v>
      </c>
      <c r="W38" s="540">
        <f>SUM('MMA Rev-Exp Region 1:MMA Rev-Exp Region 11'!W38)</f>
        <v>0</v>
      </c>
      <c r="X38" s="540">
        <f>SUM('MMA Rev-Exp Region 1:MMA Rev-Exp Region 11'!X38)</f>
        <v>312.62742480729804</v>
      </c>
      <c r="Y38" s="540">
        <f>SUM('MMA Rev-Exp Region 1:MMA Rev-Exp Region 11'!Y38)</f>
        <v>8353.5288512423231</v>
      </c>
      <c r="Z38" s="540">
        <f>SUM('MMA Rev-Exp Region 1:MMA Rev-Exp Region 11'!Z38)</f>
        <v>0</v>
      </c>
      <c r="AA38" s="542">
        <f>SUM('MMA Rev-Exp Region 1:MMA Rev-Exp Region 11'!AA38)</f>
        <v>0</v>
      </c>
      <c r="AB38" s="288">
        <f>SUM(AC38:AM38)</f>
        <v>127276.55773865496</v>
      </c>
      <c r="AC38" s="540">
        <f>SUM('MMA Rev-Exp Region 1:MMA Rev-Exp Region 11'!AC38)</f>
        <v>29433.099740706719</v>
      </c>
      <c r="AD38" s="540">
        <f>SUM('MMA Rev-Exp Region 1:MMA Rev-Exp Region 11'!AD38)</f>
        <v>5734.0086454177781</v>
      </c>
      <c r="AE38" s="540">
        <f>SUM('MMA Rev-Exp Region 1:MMA Rev-Exp Region 11'!AE38)</f>
        <v>50496.661692176051</v>
      </c>
      <c r="AF38" s="540">
        <f>SUM('MMA Rev-Exp Region 1:MMA Rev-Exp Region 11'!AF38)</f>
        <v>9514.4053109164397</v>
      </c>
      <c r="AG38" s="540">
        <f>SUM('MMA Rev-Exp Region 1:MMA Rev-Exp Region 11'!AG38)</f>
        <v>123.98605539423544</v>
      </c>
      <c r="AH38" s="540">
        <f>SUM('MMA Rev-Exp Region 1:MMA Rev-Exp Region 11'!AH38)</f>
        <v>8952.1248531018373</v>
      </c>
      <c r="AI38" s="540">
        <f>SUM('MMA Rev-Exp Region 1:MMA Rev-Exp Region 11'!AI38)</f>
        <v>0</v>
      </c>
      <c r="AJ38" s="540">
        <f>SUM('MMA Rev-Exp Region 1:MMA Rev-Exp Region 11'!AJ38)</f>
        <v>830.51738331646209</v>
      </c>
      <c r="AK38" s="540">
        <f>SUM('MMA Rev-Exp Region 1:MMA Rev-Exp Region 11'!AK38)</f>
        <v>22191.754057625429</v>
      </c>
      <c r="AL38" s="540">
        <f>SUM('MMA Rev-Exp Region 1:MMA Rev-Exp Region 11'!AL38)</f>
        <v>0</v>
      </c>
      <c r="AM38" s="542">
        <f>SUM('MMA Rev-Exp Region 1:MMA Rev-Exp Region 11'!AM38)</f>
        <v>0</v>
      </c>
      <c r="AN38" s="288">
        <f>SUM(AO38:AY38)</f>
        <v>677558.92885607318</v>
      </c>
      <c r="AO38" s="540">
        <f>SUM('MMA Rev-Exp Region 1:MMA Rev-Exp Region 11'!AO38)</f>
        <v>156687.60915247834</v>
      </c>
      <c r="AP38" s="540">
        <f>SUM('MMA Rev-Exp Region 1:MMA Rev-Exp Region 11'!AP38)</f>
        <v>30525.092954024691</v>
      </c>
      <c r="AQ38" s="540">
        <f>SUM('MMA Rev-Exp Region 1:MMA Rev-Exp Region 11'!AQ38)</f>
        <v>268819.84094206127</v>
      </c>
      <c r="AR38" s="540">
        <f>SUM('MMA Rev-Exp Region 1:MMA Rev-Exp Region 11'!AR38)</f>
        <v>50650.099167548426</v>
      </c>
      <c r="AS38" s="540">
        <f>SUM('MMA Rev-Exp Region 1:MMA Rev-Exp Region 11'!AS38)</f>
        <v>660.04188342763473</v>
      </c>
      <c r="AT38" s="540">
        <f>SUM('MMA Rev-Exp Region 1:MMA Rev-Exp Region 11'!AT38)</f>
        <v>47656.789547281587</v>
      </c>
      <c r="AU38" s="540">
        <f>SUM('MMA Rev-Exp Region 1:MMA Rev-Exp Region 11'!AU38)</f>
        <v>0</v>
      </c>
      <c r="AV38" s="540">
        <f>SUM('MMA Rev-Exp Region 1:MMA Rev-Exp Region 11'!AV38)</f>
        <v>4421.2734743481096</v>
      </c>
      <c r="AW38" s="540">
        <f>SUM('MMA Rev-Exp Region 1:MMA Rev-Exp Region 11'!AW38)</f>
        <v>118138.18173490308</v>
      </c>
      <c r="AX38" s="540">
        <f>SUM('MMA Rev-Exp Region 1:MMA Rev-Exp Region 11'!AX38)</f>
        <v>0</v>
      </c>
      <c r="AY38" s="542">
        <f>SUM('MMA Rev-Exp Region 1:MMA Rev-Exp Region 11'!AY38)</f>
        <v>0</v>
      </c>
      <c r="AZ38" s="545">
        <f>SUM('MMA Rev-Exp Region 1:MMA Rev-Exp Region 11'!AZ38)</f>
        <v>-38542.181517572957</v>
      </c>
      <c r="BA38" s="295">
        <f>SUM(BB38:BL38)+AZ38</f>
        <v>822183.52671566326</v>
      </c>
      <c r="BB38" s="540">
        <f>SUM('MMA Rev-Exp Region 1:MMA Rev-Exp Region 11'!BB38)</f>
        <v>199045.49643649874</v>
      </c>
      <c r="BC38" s="540">
        <f>SUM('MMA Rev-Exp Region 1:MMA Rev-Exp Region 11'!BC38)</f>
        <v>38777.043785839218</v>
      </c>
      <c r="BD38" s="540">
        <f>SUM('MMA Rev-Exp Region 1:MMA Rev-Exp Region 11'!BD38)</f>
        <v>341490.8108031904</v>
      </c>
      <c r="BE38" s="540">
        <f>SUM('MMA Rev-Exp Region 1:MMA Rev-Exp Region 11'!BE38)</f>
        <v>64342.510476062787</v>
      </c>
      <c r="BF38" s="540">
        <f>SUM('MMA Rev-Exp Region 1:MMA Rev-Exp Region 11'!BF38)</f>
        <v>838.47322112041525</v>
      </c>
      <c r="BG38" s="540">
        <f>SUM('MMA Rev-Exp Region 1:MMA Rev-Exp Region 11'!BG38)</f>
        <v>60540.009419490001</v>
      </c>
      <c r="BH38" s="540">
        <f>SUM('MMA Rev-Exp Region 1:MMA Rev-Exp Region 11'!BH38)</f>
        <v>0</v>
      </c>
      <c r="BI38" s="540">
        <f>SUM('MMA Rev-Exp Region 1:MMA Rev-Exp Region 11'!BI38)</f>
        <v>5616.491172105063</v>
      </c>
      <c r="BJ38" s="540">
        <f>SUM('MMA Rev-Exp Region 1:MMA Rev-Exp Region 11'!BJ38)</f>
        <v>150074.87291892953</v>
      </c>
      <c r="BK38" s="540">
        <f>SUM('MMA Rev-Exp Region 1:MMA Rev-Exp Region 11'!BK38)</f>
        <v>0</v>
      </c>
      <c r="BL38" s="545">
        <f>SUM('MMA Rev-Exp Region 1:MMA Rev-Exp Region 11'!BL38)</f>
        <v>0</v>
      </c>
    </row>
    <row r="39" spans="1:64" ht="16.5" customHeight="1" x14ac:dyDescent="0.25">
      <c r="A39" s="1469"/>
      <c r="B39" s="225" t="s">
        <v>918</v>
      </c>
      <c r="C39" s="234" t="s">
        <v>921</v>
      </c>
      <c r="D39" s="288">
        <f>SUM(E39:O39)</f>
        <v>624.49363000604637</v>
      </c>
      <c r="E39" s="540">
        <f>SUM('MMA Rev-Exp Region 1:MMA Rev-Exp Region 11'!E39)</f>
        <v>160.24413926645343</v>
      </c>
      <c r="F39" s="540">
        <f>SUM('MMA Rev-Exp Region 1:MMA Rev-Exp Region 11'!F39)</f>
        <v>18.403087322627051</v>
      </c>
      <c r="G39" s="540">
        <f>SUM('MMA Rev-Exp Region 1:MMA Rev-Exp Region 11'!G39)</f>
        <v>196.74514503610311</v>
      </c>
      <c r="H39" s="540">
        <f>SUM('MMA Rev-Exp Region 1:MMA Rev-Exp Region 11'!H39)</f>
        <v>28.128988956807586</v>
      </c>
      <c r="I39" s="540">
        <f>SUM('MMA Rev-Exp Region 1:MMA Rev-Exp Region 11'!I39)</f>
        <v>0.79514647994600729</v>
      </c>
      <c r="J39" s="540">
        <f>SUM('MMA Rev-Exp Region 1:MMA Rev-Exp Region 11'!J39)</f>
        <v>27.775239460663396</v>
      </c>
      <c r="K39" s="540">
        <f>SUM('MMA Rev-Exp Region 1:MMA Rev-Exp Region 11'!K39)</f>
        <v>9.6087911910260667E-4</v>
      </c>
      <c r="L39" s="540">
        <f>SUM('MMA Rev-Exp Region 1:MMA Rev-Exp Region 11'!L39)</f>
        <v>2.1529828214509594</v>
      </c>
      <c r="M39" s="540">
        <f>SUM('MMA Rev-Exp Region 1:MMA Rev-Exp Region 11'!M39)</f>
        <v>190.24793978287573</v>
      </c>
      <c r="N39" s="540">
        <f>SUM('MMA Rev-Exp Region 1:MMA Rev-Exp Region 11'!N39)</f>
        <v>0</v>
      </c>
      <c r="O39" s="542">
        <f>SUM('MMA Rev-Exp Region 1:MMA Rev-Exp Region 11'!O39)</f>
        <v>0</v>
      </c>
      <c r="P39" s="288">
        <f>SUM(Q39:AA39)</f>
        <v>663.53277860255844</v>
      </c>
      <c r="Q39" s="540">
        <f>SUM('MMA Rev-Exp Region 1:MMA Rev-Exp Region 11'!Q39)</f>
        <v>170.26152689694484</v>
      </c>
      <c r="R39" s="540">
        <f>SUM('MMA Rev-Exp Region 1:MMA Rev-Exp Region 11'!R39)</f>
        <v>19.553524774832397</v>
      </c>
      <c r="S39" s="540">
        <f>SUM('MMA Rev-Exp Region 1:MMA Rev-Exp Region 11'!S39)</f>
        <v>209.04433046195342</v>
      </c>
      <c r="T39" s="540">
        <f>SUM('MMA Rev-Exp Region 1:MMA Rev-Exp Region 11'!T39)</f>
        <v>29.88742447478689</v>
      </c>
      <c r="U39" s="540">
        <f>SUM('MMA Rev-Exp Region 1:MMA Rev-Exp Region 11'!U39)</f>
        <v>0.84485369887521422</v>
      </c>
      <c r="V39" s="540">
        <f>SUM('MMA Rev-Exp Region 1:MMA Rev-Exp Region 11'!V39)</f>
        <v>29.51156093538852</v>
      </c>
      <c r="W39" s="540">
        <f>SUM('MMA Rev-Exp Region 1:MMA Rev-Exp Region 11'!W39)</f>
        <v>1.0209468298230011E-3</v>
      </c>
      <c r="X39" s="540">
        <f>SUM('MMA Rev-Exp Region 1:MMA Rev-Exp Region 11'!X39)</f>
        <v>2.2875728512828859</v>
      </c>
      <c r="Y39" s="540">
        <f>SUM('MMA Rev-Exp Region 1:MMA Rev-Exp Region 11'!Y39)</f>
        <v>202.14096356166442</v>
      </c>
      <c r="Z39" s="540">
        <f>SUM('MMA Rev-Exp Region 1:MMA Rev-Exp Region 11'!Z39)</f>
        <v>0</v>
      </c>
      <c r="AA39" s="542">
        <f>SUM('MMA Rev-Exp Region 1:MMA Rev-Exp Region 11'!AA39)</f>
        <v>0</v>
      </c>
      <c r="AB39" s="288">
        <f>SUM(AC39:AM39)</f>
        <v>670.07889127129988</v>
      </c>
      <c r="AC39" s="540">
        <f>SUM('MMA Rev-Exp Region 1:MMA Rev-Exp Region 11'!AC39)</f>
        <v>171.94124969913506</v>
      </c>
      <c r="AD39" s="540">
        <f>SUM('MMA Rev-Exp Region 1:MMA Rev-Exp Region 11'!AD39)</f>
        <v>19.746430958784085</v>
      </c>
      <c r="AE39" s="540">
        <f>SUM('MMA Rev-Exp Region 1:MMA Rev-Exp Region 11'!AE39)</f>
        <v>211.10666676860518</v>
      </c>
      <c r="AF39" s="540">
        <f>SUM('MMA Rev-Exp Region 1:MMA Rev-Exp Region 11'!AF39)</f>
        <v>30.182280214095648</v>
      </c>
      <c r="AG39" s="540">
        <f>SUM('MMA Rev-Exp Region 1:MMA Rev-Exp Region 11'!AG39)</f>
        <v>0.85318864129220784</v>
      </c>
      <c r="AH39" s="540">
        <f>SUM('MMA Rev-Exp Region 1:MMA Rev-Exp Region 11'!AH39)</f>
        <v>29.802708575932133</v>
      </c>
      <c r="AI39" s="540">
        <f>SUM('MMA Rev-Exp Region 1:MMA Rev-Exp Region 11'!AI39)</f>
        <v>1.0310190269959742E-3</v>
      </c>
      <c r="AJ39" s="540">
        <f>SUM('MMA Rev-Exp Region 1:MMA Rev-Exp Region 11'!AJ39)</f>
        <v>2.3101410048170483</v>
      </c>
      <c r="AK39" s="540">
        <f>SUM('MMA Rev-Exp Region 1:MMA Rev-Exp Region 11'!AK39)</f>
        <v>204.13519438961148</v>
      </c>
      <c r="AL39" s="540">
        <f>SUM('MMA Rev-Exp Region 1:MMA Rev-Exp Region 11'!AL39)</f>
        <v>0</v>
      </c>
      <c r="AM39" s="542">
        <f>SUM('MMA Rev-Exp Region 1:MMA Rev-Exp Region 11'!AM39)</f>
        <v>0</v>
      </c>
      <c r="AN39" s="288">
        <f>SUM(AO39:AY39)</f>
        <v>712.12491265820267</v>
      </c>
      <c r="AO39" s="540">
        <f>SUM('MMA Rev-Exp Region 1:MMA Rev-Exp Region 11'!AO39)</f>
        <v>182.73019642811596</v>
      </c>
      <c r="AP39" s="540">
        <f>SUM('MMA Rev-Exp Region 1:MMA Rev-Exp Region 11'!AP39)</f>
        <v>20.985477389321296</v>
      </c>
      <c r="AQ39" s="540">
        <f>SUM('MMA Rev-Exp Region 1:MMA Rev-Exp Region 11'!AQ39)</f>
        <v>224.35315989276597</v>
      </c>
      <c r="AR39" s="540">
        <f>SUM('MMA Rev-Exp Region 1:MMA Rev-Exp Region 11'!AR39)</f>
        <v>32.076153929442334</v>
      </c>
      <c r="AS39" s="540">
        <f>SUM('MMA Rev-Exp Region 1:MMA Rev-Exp Region 11'!AS39)</f>
        <v>0.90672440898483697</v>
      </c>
      <c r="AT39" s="540">
        <f>SUM('MMA Rev-Exp Region 1:MMA Rev-Exp Region 11'!AT39)</f>
        <v>31.672764980475591</v>
      </c>
      <c r="AU39" s="540">
        <f>SUM('MMA Rev-Exp Region 1:MMA Rev-Exp Region 11'!AU39)</f>
        <v>1.0957132721424387E-3</v>
      </c>
      <c r="AV39" s="540">
        <f>SUM('MMA Rev-Exp Region 1:MMA Rev-Exp Region 11'!AV39)</f>
        <v>2.4550974261587437</v>
      </c>
      <c r="AW39" s="540">
        <f>SUM('MMA Rev-Exp Region 1:MMA Rev-Exp Region 11'!AW39)</f>
        <v>216.94424248966584</v>
      </c>
      <c r="AX39" s="540">
        <f>SUM('MMA Rev-Exp Region 1:MMA Rev-Exp Region 11'!AX39)</f>
        <v>0</v>
      </c>
      <c r="AY39" s="542">
        <f>SUM('MMA Rev-Exp Region 1:MMA Rev-Exp Region 11'!AY39)</f>
        <v>0</v>
      </c>
      <c r="AZ39" s="545">
        <f>SUM('MMA Rev-Exp Region 1:MMA Rev-Exp Region 11'!AZ39)</f>
        <v>0</v>
      </c>
      <c r="BA39" s="295">
        <f>SUM(BB39:BL39)+AZ39</f>
        <v>2670.2302125381075</v>
      </c>
      <c r="BB39" s="540">
        <f>SUM('MMA Rev-Exp Region 1:MMA Rev-Exp Region 11'!BB39)</f>
        <v>685.17711229064935</v>
      </c>
      <c r="BC39" s="540">
        <f>SUM('MMA Rev-Exp Region 1:MMA Rev-Exp Region 11'!BC39)</f>
        <v>78.688520445564819</v>
      </c>
      <c r="BD39" s="540">
        <f>SUM('MMA Rev-Exp Region 1:MMA Rev-Exp Region 11'!BD39)</f>
        <v>841.24930215942766</v>
      </c>
      <c r="BE39" s="540">
        <f>SUM('MMA Rev-Exp Region 1:MMA Rev-Exp Region 11'!BE39)</f>
        <v>120.27484757513248</v>
      </c>
      <c r="BF39" s="540">
        <f>SUM('MMA Rev-Exp Region 1:MMA Rev-Exp Region 11'!BF39)</f>
        <v>3.3999132290982663</v>
      </c>
      <c r="BG39" s="540">
        <f>SUM('MMA Rev-Exp Region 1:MMA Rev-Exp Region 11'!BG39)</f>
        <v>118.76227395245964</v>
      </c>
      <c r="BH39" s="540">
        <f>SUM('MMA Rev-Exp Region 1:MMA Rev-Exp Region 11'!BH39)</f>
        <v>4.1085582480640207E-3</v>
      </c>
      <c r="BI39" s="540">
        <f>SUM('MMA Rev-Exp Region 1:MMA Rev-Exp Region 11'!BI39)</f>
        <v>9.2057941037096374</v>
      </c>
      <c r="BJ39" s="540">
        <f>SUM('MMA Rev-Exp Region 1:MMA Rev-Exp Region 11'!BJ39)</f>
        <v>813.46834022381745</v>
      </c>
      <c r="BK39" s="540">
        <f>SUM('MMA Rev-Exp Region 1:MMA Rev-Exp Region 11'!BK39)</f>
        <v>0</v>
      </c>
      <c r="BL39" s="545">
        <f>SUM('MMA Rev-Exp Region 1:MMA Rev-Exp Region 11'!BL39)</f>
        <v>0</v>
      </c>
    </row>
    <row r="40" spans="1:64" s="209" customFormat="1" ht="16.5" customHeight="1" x14ac:dyDescent="0.25">
      <c r="A40" s="1470"/>
      <c r="B40" s="227" t="s">
        <v>919</v>
      </c>
      <c r="C40" s="235" t="s">
        <v>922</v>
      </c>
      <c r="D40" s="276">
        <f t="shared" ref="D40:P40" si="27">SUM(D37:D39)</f>
        <v>161461.91946678318</v>
      </c>
      <c r="E40" s="274">
        <f t="shared" si="27"/>
        <v>77833.609990639321</v>
      </c>
      <c r="F40" s="274">
        <f t="shared" si="27"/>
        <v>50168.451630036667</v>
      </c>
      <c r="G40" s="274">
        <f t="shared" si="27"/>
        <v>9272.7723740517122</v>
      </c>
      <c r="H40" s="274">
        <f t="shared" si="27"/>
        <v>10591.455897707103</v>
      </c>
      <c r="I40" s="274">
        <f t="shared" si="27"/>
        <v>8.5689900000145975</v>
      </c>
      <c r="J40" s="274">
        <f t="shared" si="27"/>
        <v>589.06753607296696</v>
      </c>
      <c r="K40" s="274">
        <f t="shared" si="27"/>
        <v>9.6087911910260667E-4</v>
      </c>
      <c r="L40" s="274">
        <f t="shared" si="27"/>
        <v>11416.335872454645</v>
      </c>
      <c r="M40" s="274">
        <f t="shared" si="27"/>
        <v>1581.6562149416009</v>
      </c>
      <c r="N40" s="274">
        <f t="shared" si="27"/>
        <v>0</v>
      </c>
      <c r="O40" s="282">
        <f t="shared" si="27"/>
        <v>0</v>
      </c>
      <c r="P40" s="276">
        <f t="shared" si="27"/>
        <v>175642.47858033347</v>
      </c>
      <c r="Q40" s="274">
        <f t="shared" ref="Q40:AA40" si="28">SUM(Q37:Q39)</f>
        <v>46564.253218837752</v>
      </c>
      <c r="R40" s="274">
        <f t="shared" si="28"/>
        <v>55783.057168457533</v>
      </c>
      <c r="S40" s="274">
        <f t="shared" si="28"/>
        <v>27327.19527039937</v>
      </c>
      <c r="T40" s="274">
        <f t="shared" si="28"/>
        <v>33627.806513322408</v>
      </c>
      <c r="U40" s="274">
        <f t="shared" si="28"/>
        <v>47.516292477351804</v>
      </c>
      <c r="V40" s="274">
        <f t="shared" si="28"/>
        <v>3422.0642834296677</v>
      </c>
      <c r="W40" s="274">
        <f t="shared" si="28"/>
        <v>1.0209468298230011E-3</v>
      </c>
      <c r="X40" s="274">
        <f t="shared" si="28"/>
        <v>314.91499765858094</v>
      </c>
      <c r="Y40" s="274">
        <f t="shared" si="28"/>
        <v>8555.6698148039868</v>
      </c>
      <c r="Z40" s="274">
        <f t="shared" si="28"/>
        <v>0</v>
      </c>
      <c r="AA40" s="282">
        <f t="shared" si="28"/>
        <v>0</v>
      </c>
      <c r="AB40" s="276">
        <f>SUM(AB37:AB39)</f>
        <v>259998.03662992624</v>
      </c>
      <c r="AC40" s="274">
        <f t="shared" ref="AC40:AM40" si="29">SUM(AC37:AC39)</f>
        <v>87132.640990405838</v>
      </c>
      <c r="AD40" s="274">
        <f t="shared" si="29"/>
        <v>59986.275076376551</v>
      </c>
      <c r="AE40" s="274">
        <f t="shared" si="29"/>
        <v>57618.748358944657</v>
      </c>
      <c r="AF40" s="274">
        <f t="shared" si="29"/>
        <v>22924.887591130537</v>
      </c>
      <c r="AG40" s="274">
        <f t="shared" si="29"/>
        <v>124.83924403552764</v>
      </c>
      <c r="AH40" s="274">
        <f t="shared" si="29"/>
        <v>8981.9275616777686</v>
      </c>
      <c r="AI40" s="274">
        <f t="shared" si="29"/>
        <v>1.0310190269959742E-3</v>
      </c>
      <c r="AJ40" s="274">
        <f t="shared" si="29"/>
        <v>832.82752432127916</v>
      </c>
      <c r="AK40" s="274">
        <f t="shared" si="29"/>
        <v>22395.88925201504</v>
      </c>
      <c r="AL40" s="274">
        <f t="shared" si="29"/>
        <v>0</v>
      </c>
      <c r="AM40" s="282">
        <f t="shared" si="29"/>
        <v>0</v>
      </c>
      <c r="AN40" s="276">
        <f>SUM(AN37:AN39)</f>
        <v>794058.24376873136</v>
      </c>
      <c r="AO40" s="274">
        <f t="shared" ref="AO40:AY40" si="30">SUM(AO37:AO39)</f>
        <v>210416.88934890644</v>
      </c>
      <c r="AP40" s="274">
        <f t="shared" si="30"/>
        <v>67511.148431414011</v>
      </c>
      <c r="AQ40" s="274">
        <f t="shared" si="30"/>
        <v>291351.81410195405</v>
      </c>
      <c r="AR40" s="274">
        <f t="shared" si="30"/>
        <v>50682.175321477866</v>
      </c>
      <c r="AS40" s="274">
        <f t="shared" si="30"/>
        <v>660.94860783661954</v>
      </c>
      <c r="AT40" s="274">
        <f t="shared" si="30"/>
        <v>50656.412312262059</v>
      </c>
      <c r="AU40" s="274">
        <f t="shared" si="30"/>
        <v>1.0957132721424387E-3</v>
      </c>
      <c r="AV40" s="274">
        <f t="shared" si="30"/>
        <v>4423.7285717742679</v>
      </c>
      <c r="AW40" s="274">
        <f t="shared" si="30"/>
        <v>118355.12597739274</v>
      </c>
      <c r="AX40" s="274">
        <f t="shared" si="30"/>
        <v>0</v>
      </c>
      <c r="AY40" s="282">
        <f t="shared" si="30"/>
        <v>0</v>
      </c>
      <c r="AZ40" s="298">
        <f>SUM(AZ37:AZ39)</f>
        <v>-22181.187557512596</v>
      </c>
      <c r="BA40" s="296">
        <f>SUM(BA37:BA39)</f>
        <v>1368979.4908882617</v>
      </c>
      <c r="BB40" s="274">
        <f>SUM('MMA Rev-Exp Region 1:MMA Rev-Exp Region 11'!BB40)</f>
        <v>421947.39354878938</v>
      </c>
      <c r="BC40" s="274">
        <f>SUM('MMA Rev-Exp Region 1:MMA Rev-Exp Region 11'!BC40)</f>
        <v>233448.93230628475</v>
      </c>
      <c r="BD40" s="274">
        <f>SUM('MMA Rev-Exp Region 1:MMA Rev-Exp Region 11'!BD40)</f>
        <v>385570.53010534984</v>
      </c>
      <c r="BE40" s="274">
        <f>SUM('MMA Rev-Exp Region 1:MMA Rev-Exp Region 11'!BE40)</f>
        <v>117826.32532363792</v>
      </c>
      <c r="BF40" s="274">
        <f>SUM('MMA Rev-Exp Region 1:MMA Rev-Exp Region 11'!BF40)</f>
        <v>841.87313434951363</v>
      </c>
      <c r="BG40" s="274">
        <f>SUM('MMA Rev-Exp Region 1:MMA Rev-Exp Region 11'!BG40)</f>
        <v>63649.47169344245</v>
      </c>
      <c r="BH40" s="274">
        <f>SUM('MMA Rev-Exp Region 1:MMA Rev-Exp Region 11'!BH40)</f>
        <v>4.1085582480640207E-3</v>
      </c>
      <c r="BI40" s="274">
        <f>SUM('MMA Rev-Exp Region 1:MMA Rev-Exp Region 11'!BI40)</f>
        <v>16987.806966208773</v>
      </c>
      <c r="BJ40" s="274">
        <f>SUM('MMA Rev-Exp Region 1:MMA Rev-Exp Region 11'!BJ40)</f>
        <v>150888.34125915336</v>
      </c>
      <c r="BK40" s="274">
        <f>SUM('MMA Rev-Exp Region 1:MMA Rev-Exp Region 11'!BK40)</f>
        <v>0</v>
      </c>
      <c r="BL40" s="298">
        <f>SUM('MMA Rev-Exp Region 1:MMA Rev-Exp Region 11'!BL40)</f>
        <v>0</v>
      </c>
    </row>
    <row r="41" spans="1:64" ht="14.85" customHeight="1" x14ac:dyDescent="0.25">
      <c r="A41" s="1468" t="s">
        <v>303</v>
      </c>
      <c r="B41" s="219">
        <v>5.0999999999999996</v>
      </c>
      <c r="C41" s="232" t="s">
        <v>37</v>
      </c>
      <c r="D41" s="275">
        <f>SUM(E41:O41)</f>
        <v>9244207.4500000011</v>
      </c>
      <c r="E41" s="539">
        <f>SUM('MMA Rev-Exp Region 1:MMA Rev-Exp Region 11'!E41)</f>
        <v>3181079.43</v>
      </c>
      <c r="F41" s="539">
        <f>SUM('MMA Rev-Exp Region 1:MMA Rev-Exp Region 11'!F41)</f>
        <v>1854004.3900000006</v>
      </c>
      <c r="G41" s="539">
        <f>SUM('MMA Rev-Exp Region 1:MMA Rev-Exp Region 11'!G41)</f>
        <v>1637123.7400000002</v>
      </c>
      <c r="H41" s="539">
        <f>SUM('MMA Rev-Exp Region 1:MMA Rev-Exp Region 11'!H41)</f>
        <v>1629616.0900000003</v>
      </c>
      <c r="I41" s="539">
        <f>SUM('MMA Rev-Exp Region 1:MMA Rev-Exp Region 11'!I41)</f>
        <v>6629.24</v>
      </c>
      <c r="J41" s="539">
        <f>SUM('MMA Rev-Exp Region 1:MMA Rev-Exp Region 11'!J41)</f>
        <v>841319.81</v>
      </c>
      <c r="K41" s="539">
        <f>SUM('MMA Rev-Exp Region 1:MMA Rev-Exp Region 11'!K41)</f>
        <v>0</v>
      </c>
      <c r="L41" s="539">
        <f>SUM('MMA Rev-Exp Region 1:MMA Rev-Exp Region 11'!L41)</f>
        <v>36577.200000000004</v>
      </c>
      <c r="M41" s="539">
        <f>SUM('MMA Rev-Exp Region 1:MMA Rev-Exp Region 11'!M41)</f>
        <v>57857.55</v>
      </c>
      <c r="N41" s="539">
        <f>SUM('MMA Rev-Exp Region 1:MMA Rev-Exp Region 11'!N41)</f>
        <v>0</v>
      </c>
      <c r="O41" s="541">
        <f>SUM('MMA Rev-Exp Region 1:MMA Rev-Exp Region 11'!O41)</f>
        <v>0</v>
      </c>
      <c r="P41" s="275">
        <f>SUM(Q41:AA41)</f>
        <v>9598695.6000000015</v>
      </c>
      <c r="Q41" s="539">
        <f>SUM('MMA Rev-Exp Region 1:MMA Rev-Exp Region 11'!Q41)</f>
        <v>3362973.2300000004</v>
      </c>
      <c r="R41" s="539">
        <f>SUM('MMA Rev-Exp Region 1:MMA Rev-Exp Region 11'!R41)</f>
        <v>1946317.46</v>
      </c>
      <c r="S41" s="539">
        <f>SUM('MMA Rev-Exp Region 1:MMA Rev-Exp Region 11'!S41)</f>
        <v>1747061.6299999997</v>
      </c>
      <c r="T41" s="539">
        <f>SUM('MMA Rev-Exp Region 1:MMA Rev-Exp Region 11'!T41)</f>
        <v>1553516.62</v>
      </c>
      <c r="U41" s="539">
        <f>SUM('MMA Rev-Exp Region 1:MMA Rev-Exp Region 11'!U41)</f>
        <v>7618.02</v>
      </c>
      <c r="V41" s="539">
        <f>SUM('MMA Rev-Exp Region 1:MMA Rev-Exp Region 11'!V41)</f>
        <v>859032.73</v>
      </c>
      <c r="W41" s="539">
        <f>SUM('MMA Rev-Exp Region 1:MMA Rev-Exp Region 11'!W41)</f>
        <v>0</v>
      </c>
      <c r="X41" s="539">
        <f>SUM('MMA Rev-Exp Region 1:MMA Rev-Exp Region 11'!X41)</f>
        <v>70535.320000000007</v>
      </c>
      <c r="Y41" s="539">
        <f>SUM('MMA Rev-Exp Region 1:MMA Rev-Exp Region 11'!Y41)</f>
        <v>51640.59</v>
      </c>
      <c r="Z41" s="539">
        <f>SUM('MMA Rev-Exp Region 1:MMA Rev-Exp Region 11'!Z41)</f>
        <v>0</v>
      </c>
      <c r="AA41" s="541">
        <f>SUM('MMA Rev-Exp Region 1:MMA Rev-Exp Region 11'!AA41)</f>
        <v>0</v>
      </c>
      <c r="AB41" s="275">
        <f>SUM(AC41:AM41)</f>
        <v>9537996.25</v>
      </c>
      <c r="AC41" s="539">
        <f>SUM('MMA Rev-Exp Region 1:MMA Rev-Exp Region 11'!AC41)</f>
        <v>3260886.41</v>
      </c>
      <c r="AD41" s="539">
        <f>SUM('MMA Rev-Exp Region 1:MMA Rev-Exp Region 11'!AD41)</f>
        <v>1898938.59</v>
      </c>
      <c r="AE41" s="539">
        <f>SUM('MMA Rev-Exp Region 1:MMA Rev-Exp Region 11'!AE41)</f>
        <v>1779985.3599999999</v>
      </c>
      <c r="AF41" s="539">
        <f>SUM('MMA Rev-Exp Region 1:MMA Rev-Exp Region 11'!AF41)</f>
        <v>1544717.5599999998</v>
      </c>
      <c r="AG41" s="539">
        <f>SUM('MMA Rev-Exp Region 1:MMA Rev-Exp Region 11'!AG41)</f>
        <v>8362.98</v>
      </c>
      <c r="AH41" s="539">
        <f>SUM('MMA Rev-Exp Region 1:MMA Rev-Exp Region 11'!AH41)</f>
        <v>915413.91</v>
      </c>
      <c r="AI41" s="539">
        <f>SUM('MMA Rev-Exp Region 1:MMA Rev-Exp Region 11'!AI41)</f>
        <v>0</v>
      </c>
      <c r="AJ41" s="539">
        <f>SUM('MMA Rev-Exp Region 1:MMA Rev-Exp Region 11'!AJ41)</f>
        <v>65943.820000000007</v>
      </c>
      <c r="AK41" s="539">
        <f>SUM('MMA Rev-Exp Region 1:MMA Rev-Exp Region 11'!AK41)</f>
        <v>63747.619999999995</v>
      </c>
      <c r="AL41" s="539">
        <f>SUM('MMA Rev-Exp Region 1:MMA Rev-Exp Region 11'!AL41)</f>
        <v>0</v>
      </c>
      <c r="AM41" s="541">
        <f>SUM('MMA Rev-Exp Region 1:MMA Rev-Exp Region 11'!AM41)</f>
        <v>0</v>
      </c>
      <c r="AN41" s="275">
        <f>SUM(AO41:AY41)</f>
        <v>9402170.9900000021</v>
      </c>
      <c r="AO41" s="539">
        <f>SUM('MMA Rev-Exp Region 1:MMA Rev-Exp Region 11'!AO41)</f>
        <v>3264681.7899999996</v>
      </c>
      <c r="AP41" s="539">
        <f>SUM('MMA Rev-Exp Region 1:MMA Rev-Exp Region 11'!AP41)</f>
        <v>1890550.2900000005</v>
      </c>
      <c r="AQ41" s="539">
        <f>SUM('MMA Rev-Exp Region 1:MMA Rev-Exp Region 11'!AQ41)</f>
        <v>1775918.3499999999</v>
      </c>
      <c r="AR41" s="539">
        <f>SUM('MMA Rev-Exp Region 1:MMA Rev-Exp Region 11'!AR41)</f>
        <v>1450953.5200000005</v>
      </c>
      <c r="AS41" s="539">
        <f>SUM('MMA Rev-Exp Region 1:MMA Rev-Exp Region 11'!AS41)</f>
        <v>7293.0199999999995</v>
      </c>
      <c r="AT41" s="539">
        <f>SUM('MMA Rev-Exp Region 1:MMA Rev-Exp Region 11'!AT41)</f>
        <v>903322.81</v>
      </c>
      <c r="AU41" s="539">
        <f>SUM('MMA Rev-Exp Region 1:MMA Rev-Exp Region 11'!AU41)</f>
        <v>0</v>
      </c>
      <c r="AV41" s="539">
        <f>SUM('MMA Rev-Exp Region 1:MMA Rev-Exp Region 11'!AV41)</f>
        <v>37566.490000000005</v>
      </c>
      <c r="AW41" s="539">
        <f>SUM('MMA Rev-Exp Region 1:MMA Rev-Exp Region 11'!AW41)</f>
        <v>71884.72</v>
      </c>
      <c r="AX41" s="539">
        <f>SUM('MMA Rev-Exp Region 1:MMA Rev-Exp Region 11'!AX41)</f>
        <v>0</v>
      </c>
      <c r="AY41" s="541">
        <f>SUM('MMA Rev-Exp Region 1:MMA Rev-Exp Region 11'!AY41)</f>
        <v>0</v>
      </c>
      <c r="AZ41" s="544">
        <f>SUM('MMA Rev-Exp Region 1:MMA Rev-Exp Region 11'!AZ41)</f>
        <v>438467.27123862866</v>
      </c>
      <c r="BA41" s="293">
        <f>SUM(BB41:BL41)+AZ41</f>
        <v>38221537.561238617</v>
      </c>
      <c r="BB41" s="540">
        <f>SUM('MMA Rev-Exp Region 1:MMA Rev-Exp Region 11'!BB41)</f>
        <v>13069620.859999999</v>
      </c>
      <c r="BC41" s="540">
        <f>SUM('MMA Rev-Exp Region 1:MMA Rev-Exp Region 11'!BC41)</f>
        <v>7589810.7300000014</v>
      </c>
      <c r="BD41" s="540">
        <f>SUM('MMA Rev-Exp Region 1:MMA Rev-Exp Region 11'!BD41)</f>
        <v>6940089.0800000001</v>
      </c>
      <c r="BE41" s="540">
        <f>SUM('MMA Rev-Exp Region 1:MMA Rev-Exp Region 11'!BE41)</f>
        <v>6178803.790000001</v>
      </c>
      <c r="BF41" s="540">
        <f>SUM('MMA Rev-Exp Region 1:MMA Rev-Exp Region 11'!BF41)</f>
        <v>29903.260000000002</v>
      </c>
      <c r="BG41" s="540">
        <f>SUM('MMA Rev-Exp Region 1:MMA Rev-Exp Region 11'!BG41)</f>
        <v>3519089.2600000007</v>
      </c>
      <c r="BH41" s="540">
        <f>SUM('MMA Rev-Exp Region 1:MMA Rev-Exp Region 11'!BH41)</f>
        <v>0</v>
      </c>
      <c r="BI41" s="540">
        <f>SUM('MMA Rev-Exp Region 1:MMA Rev-Exp Region 11'!BI41)</f>
        <v>210622.83000000002</v>
      </c>
      <c r="BJ41" s="540">
        <f>SUM('MMA Rev-Exp Region 1:MMA Rev-Exp Region 11'!BJ41)</f>
        <v>245130.48</v>
      </c>
      <c r="BK41" s="540">
        <f>SUM('MMA Rev-Exp Region 1:MMA Rev-Exp Region 11'!BK41)</f>
        <v>0</v>
      </c>
      <c r="BL41" s="545">
        <f>SUM('MMA Rev-Exp Region 1:MMA Rev-Exp Region 11'!BL41)</f>
        <v>0</v>
      </c>
    </row>
    <row r="42" spans="1:64" ht="24" x14ac:dyDescent="0.25">
      <c r="A42" s="1469"/>
      <c r="B42" s="221">
        <v>5.2</v>
      </c>
      <c r="C42" s="229" t="s">
        <v>304</v>
      </c>
      <c r="D42" s="288">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8">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8">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8">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5">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469"/>
      <c r="B43" s="221">
        <v>5.3</v>
      </c>
      <c r="C43" s="229" t="s">
        <v>305</v>
      </c>
      <c r="D43" s="288">
        <f>SUM(E43:O43)</f>
        <v>120931.82671277106</v>
      </c>
      <c r="E43" s="540">
        <f>SUM('MMA Rev-Exp Region 1:MMA Rev-Exp Region 11'!E43)</f>
        <v>45602.018560682423</v>
      </c>
      <c r="F43" s="540">
        <f>SUM('MMA Rev-Exp Region 1:MMA Rev-Exp Region 11'!F43)</f>
        <v>26573.131831756964</v>
      </c>
      <c r="G43" s="540">
        <f>SUM('MMA Rev-Exp Region 1:MMA Rev-Exp Region 11'!G43)</f>
        <v>23505.785055344277</v>
      </c>
      <c r="H43" s="540">
        <f>SUM('MMA Rev-Exp Region 1:MMA Rev-Exp Region 11'!H43)</f>
        <v>23271.885112258307</v>
      </c>
      <c r="I43" s="540">
        <f>SUM('MMA Rev-Exp Region 1:MMA Rev-Exp Region 11'!I43)</f>
        <v>5.1695290128868541</v>
      </c>
      <c r="J43" s="540">
        <f>SUM('MMA Rev-Exp Region 1:MMA Rev-Exp Region 11'!J43)</f>
        <v>608.36290185446433</v>
      </c>
      <c r="K43" s="540">
        <f>SUM('MMA Rev-Exp Region 1:MMA Rev-Exp Region 11'!K43)</f>
        <v>0</v>
      </c>
      <c r="L43" s="540">
        <f>SUM('MMA Rev-Exp Region 1:MMA Rev-Exp Region 11'!L43)</f>
        <v>534.78038415200081</v>
      </c>
      <c r="M43" s="540">
        <f>SUM('MMA Rev-Exp Region 1:MMA Rev-Exp Region 11'!M43)</f>
        <v>830.69333770971843</v>
      </c>
      <c r="N43" s="540">
        <f>SUM('MMA Rev-Exp Region 1:MMA Rev-Exp Region 11'!N43)</f>
        <v>0</v>
      </c>
      <c r="O43" s="542">
        <f>SUM('MMA Rev-Exp Region 1:MMA Rev-Exp Region 11'!O43)</f>
        <v>0</v>
      </c>
      <c r="P43" s="288">
        <f>SUM(Q43:AA43)</f>
        <v>142474.04181894756</v>
      </c>
      <c r="Q43" s="540">
        <f>SUM('MMA Rev-Exp Region 1:MMA Rev-Exp Region 11'!Q43)</f>
        <v>53708.844052707442</v>
      </c>
      <c r="R43" s="540">
        <f>SUM('MMA Rev-Exp Region 1:MMA Rev-Exp Region 11'!R43)</f>
        <v>31104.161150700107</v>
      </c>
      <c r="S43" s="540">
        <f>SUM('MMA Rev-Exp Region 1:MMA Rev-Exp Region 11'!S43)</f>
        <v>28019.68542077834</v>
      </c>
      <c r="T43" s="540">
        <f>SUM('MMA Rev-Exp Region 1:MMA Rev-Exp Region 11'!T43)</f>
        <v>24921.505383712316</v>
      </c>
      <c r="U43" s="540">
        <f>SUM('MMA Rev-Exp Region 1:MMA Rev-Exp Region 11'!U43)</f>
        <v>23.453922073778209</v>
      </c>
      <c r="V43" s="540">
        <f>SUM('MMA Rev-Exp Region 1:MMA Rev-Exp Region 11'!V43)</f>
        <v>2760.1152942759363</v>
      </c>
      <c r="W43" s="540">
        <f>SUM('MMA Rev-Exp Region 1:MMA Rev-Exp Region 11'!W43)</f>
        <v>0</v>
      </c>
      <c r="X43" s="540">
        <f>SUM('MMA Rev-Exp Region 1:MMA Rev-Exp Region 11'!X43)</f>
        <v>1076.6891570534588</v>
      </c>
      <c r="Y43" s="540">
        <f>SUM('MMA Rev-Exp Region 1:MMA Rev-Exp Region 11'!Y43)</f>
        <v>859.58743764618634</v>
      </c>
      <c r="Z43" s="540">
        <f>SUM('MMA Rev-Exp Region 1:MMA Rev-Exp Region 11'!Z43)</f>
        <v>0</v>
      </c>
      <c r="AA43" s="542">
        <f>SUM('MMA Rev-Exp Region 1:MMA Rev-Exp Region 11'!AA43)</f>
        <v>0</v>
      </c>
      <c r="AB43" s="288">
        <f>SUM(AC43:AM43)</f>
        <v>209521.01663799959</v>
      </c>
      <c r="AC43" s="540">
        <f>SUM('MMA Rev-Exp Region 1:MMA Rev-Exp Region 11'!AC43)</f>
        <v>76028.760480332348</v>
      </c>
      <c r="AD43" s="540">
        <f>SUM('MMA Rev-Exp Region 1:MMA Rev-Exp Region 11'!AD43)</f>
        <v>44218.163731731271</v>
      </c>
      <c r="AE43" s="540">
        <f>SUM('MMA Rev-Exp Region 1:MMA Rev-Exp Region 11'!AE43)</f>
        <v>40983.973994251377</v>
      </c>
      <c r="AF43" s="540">
        <f>SUM('MMA Rev-Exp Region 1:MMA Rev-Exp Region 11'!AF43)</f>
        <v>35982.57290046211</v>
      </c>
      <c r="AG43" s="540">
        <f>SUM('MMA Rev-Exp Region 1:MMA Rev-Exp Region 11'!AG43)</f>
        <v>79.661031398039512</v>
      </c>
      <c r="AH43" s="540">
        <f>SUM('MMA Rev-Exp Region 1:MMA Rev-Exp Region 11'!AH43)</f>
        <v>9374.7063040405501</v>
      </c>
      <c r="AI43" s="540">
        <f>SUM('MMA Rev-Exp Region 1:MMA Rev-Exp Region 11'!AI43)</f>
        <v>0</v>
      </c>
      <c r="AJ43" s="540">
        <f>SUM('MMA Rev-Exp Region 1:MMA Rev-Exp Region 11'!AJ43)</f>
        <v>1394.5036735144602</v>
      </c>
      <c r="AK43" s="540">
        <f>SUM('MMA Rev-Exp Region 1:MMA Rev-Exp Region 11'!AK43)</f>
        <v>1458.6745222694135</v>
      </c>
      <c r="AL43" s="540">
        <f>SUM('MMA Rev-Exp Region 1:MMA Rev-Exp Region 11'!AL43)</f>
        <v>0</v>
      </c>
      <c r="AM43" s="542">
        <f>SUM('MMA Rev-Exp Region 1:MMA Rev-Exp Region 11'!AM43)</f>
        <v>0</v>
      </c>
      <c r="AN43" s="288">
        <f>SUM(AO43:AY43)</f>
        <v>582024.47109860426</v>
      </c>
      <c r="AO43" s="540">
        <f>SUM('MMA Rev-Exp Region 1:MMA Rev-Exp Region 11'!AO43)</f>
        <v>205214.21638033571</v>
      </c>
      <c r="AP43" s="540">
        <f>SUM('MMA Rev-Exp Region 1:MMA Rev-Exp Region 11'!AP43)</f>
        <v>119109.17520752533</v>
      </c>
      <c r="AQ43" s="540">
        <f>SUM('MMA Rev-Exp Region 1:MMA Rev-Exp Region 11'!AQ43)</f>
        <v>109473.14713459449</v>
      </c>
      <c r="AR43" s="540">
        <f>SUM('MMA Rev-Exp Region 1:MMA Rev-Exp Region 11'!AR43)</f>
        <v>95919.935159210843</v>
      </c>
      <c r="AS43" s="540">
        <f>SUM('MMA Rev-Exp Region 1:MMA Rev-Exp Region 11'!AS43)</f>
        <v>380.88236680053336</v>
      </c>
      <c r="AT43" s="540">
        <f>SUM('MMA Rev-Exp Region 1:MMA Rev-Exp Region 11'!AT43)</f>
        <v>44823.174674973146</v>
      </c>
      <c r="AU43" s="540">
        <f>SUM('MMA Rev-Exp Region 1:MMA Rev-Exp Region 11'!AU43)</f>
        <v>0</v>
      </c>
      <c r="AV43" s="540">
        <f>SUM('MMA Rev-Exp Region 1:MMA Rev-Exp Region 11'!AV43)</f>
        <v>3128.5651884154195</v>
      </c>
      <c r="AW43" s="540">
        <f>SUM('MMA Rev-Exp Region 1:MMA Rev-Exp Region 11'!AW43)</f>
        <v>3975.3749867486554</v>
      </c>
      <c r="AX43" s="540">
        <f>SUM('MMA Rev-Exp Region 1:MMA Rev-Exp Region 11'!AX43)</f>
        <v>0</v>
      </c>
      <c r="AY43" s="542">
        <f>SUM('MMA Rev-Exp Region 1:MMA Rev-Exp Region 11'!AY43)</f>
        <v>0</v>
      </c>
      <c r="AZ43" s="545">
        <f>SUM('MMA Rev-Exp Region 1:MMA Rev-Exp Region 11'!AZ43)</f>
        <v>-2293569.5018263776</v>
      </c>
      <c r="BA43" s="295">
        <f>SUM(BB43:BL43)+AZ43</f>
        <v>-1238618.1455580553</v>
      </c>
      <c r="BB43" s="540">
        <f>SUM('MMA Rev-Exp Region 1:MMA Rev-Exp Region 11'!BB43)</f>
        <v>380553.8394740579</v>
      </c>
      <c r="BC43" s="540">
        <f>SUM('MMA Rev-Exp Region 1:MMA Rev-Exp Region 11'!BC43)</f>
        <v>221004.63192171368</v>
      </c>
      <c r="BD43" s="540">
        <f>SUM('MMA Rev-Exp Region 1:MMA Rev-Exp Region 11'!BD43)</f>
        <v>201982.59160496853</v>
      </c>
      <c r="BE43" s="540">
        <f>SUM('MMA Rev-Exp Region 1:MMA Rev-Exp Region 11'!BE43)</f>
        <v>180095.89855564357</v>
      </c>
      <c r="BF43" s="540">
        <f>SUM('MMA Rev-Exp Region 1:MMA Rev-Exp Region 11'!BF43)</f>
        <v>489.16684928523802</v>
      </c>
      <c r="BG43" s="540">
        <f>SUM('MMA Rev-Exp Region 1:MMA Rev-Exp Region 11'!BG43)</f>
        <v>57566.359175144105</v>
      </c>
      <c r="BH43" s="540">
        <f>SUM('MMA Rev-Exp Region 1:MMA Rev-Exp Region 11'!BH43)</f>
        <v>0</v>
      </c>
      <c r="BI43" s="540">
        <f>SUM('MMA Rev-Exp Region 1:MMA Rev-Exp Region 11'!BI43)</f>
        <v>6134.5384031353387</v>
      </c>
      <c r="BJ43" s="540">
        <f>SUM('MMA Rev-Exp Region 1:MMA Rev-Exp Region 11'!BJ43)</f>
        <v>7124.3302843739748</v>
      </c>
      <c r="BK43" s="540">
        <f>SUM('MMA Rev-Exp Region 1:MMA Rev-Exp Region 11'!BK43)</f>
        <v>0</v>
      </c>
      <c r="BL43" s="545">
        <f>SUM('MMA Rev-Exp Region 1:MMA Rev-Exp Region 11'!BL43)</f>
        <v>0</v>
      </c>
    </row>
    <row r="44" spans="1:64" x14ac:dyDescent="0.25">
      <c r="A44" s="1469"/>
      <c r="B44" s="225" t="s">
        <v>82</v>
      </c>
      <c r="C44" s="230" t="s">
        <v>923</v>
      </c>
      <c r="D44" s="288">
        <f>SUM(E44:O44)</f>
        <v>44707.963472845309</v>
      </c>
      <c r="E44" s="540">
        <f>SUM('MMA Rev-Exp Region 1:MMA Rev-Exp Region 11'!E44)</f>
        <v>11471.997120279309</v>
      </c>
      <c r="F44" s="540">
        <f>SUM('MMA Rev-Exp Region 1:MMA Rev-Exp Region 11'!F44)</f>
        <v>1317.490709712486</v>
      </c>
      <c r="G44" s="540">
        <f>SUM('MMA Rev-Exp Region 1:MMA Rev-Exp Region 11'!G44)</f>
        <v>14085.131272914001</v>
      </c>
      <c r="H44" s="540">
        <f>SUM('MMA Rev-Exp Region 1:MMA Rev-Exp Region 11'!H44)</f>
        <v>2013.7752418657121</v>
      </c>
      <c r="I44" s="540">
        <f>SUM('MMA Rev-Exp Region 1:MMA Rev-Exp Region 11'!I44)</f>
        <v>56.925127932279196</v>
      </c>
      <c r="J44" s="540">
        <f>SUM('MMA Rev-Exp Region 1:MMA Rev-Exp Region 11'!J44)</f>
        <v>1988.4500523165434</v>
      </c>
      <c r="K44" s="540">
        <f>SUM('MMA Rev-Exp Region 1:MMA Rev-Exp Region 11'!K44)</f>
        <v>6.8790050842060926E-2</v>
      </c>
      <c r="L44" s="540">
        <f>SUM('MMA Rev-Exp Region 1:MMA Rev-Exp Region 11'!L44)</f>
        <v>154.13364158440012</v>
      </c>
      <c r="M44" s="540">
        <f>SUM('MMA Rev-Exp Region 1:MMA Rev-Exp Region 11'!M44)</f>
        <v>13619.991516189733</v>
      </c>
      <c r="N44" s="540">
        <f>SUM('MMA Rev-Exp Region 1:MMA Rev-Exp Region 11'!N44)</f>
        <v>0</v>
      </c>
      <c r="O44" s="542">
        <f>SUM('MMA Rev-Exp Region 1:MMA Rev-Exp Region 11'!O44)</f>
        <v>0</v>
      </c>
      <c r="P44" s="288">
        <f>SUM(Q44:AA44)</f>
        <v>47502.80515833525</v>
      </c>
      <c r="Q44" s="540">
        <f>SUM('MMA Rev-Exp Region 1:MMA Rev-Exp Region 11'!Q44)</f>
        <v>12189.149351716809</v>
      </c>
      <c r="R44" s="540">
        <f>SUM('MMA Rev-Exp Region 1:MMA Rev-Exp Region 11'!R44)</f>
        <v>1399.8513826155736</v>
      </c>
      <c r="S44" s="540">
        <f>SUM('MMA Rev-Exp Region 1:MMA Rev-Exp Region 11'!S44)</f>
        <v>14965.639105731037</v>
      </c>
      <c r="T44" s="540">
        <f>SUM('MMA Rev-Exp Region 1:MMA Rev-Exp Region 11'!T44)</f>
        <v>2139.6629485288067</v>
      </c>
      <c r="U44" s="540">
        <f>SUM('MMA Rev-Exp Region 1:MMA Rev-Exp Region 11'!U44)</f>
        <v>60.483704707837639</v>
      </c>
      <c r="V44" s="540">
        <f>SUM('MMA Rev-Exp Region 1:MMA Rev-Exp Region 11'!V44)</f>
        <v>2112.7545981745625</v>
      </c>
      <c r="W44" s="540">
        <f>SUM('MMA Rev-Exp Region 1:MMA Rev-Exp Region 11'!W44)</f>
        <v>7.3090342931123264E-2</v>
      </c>
      <c r="X44" s="540">
        <f>SUM('MMA Rev-Exp Region 1:MMA Rev-Exp Region 11'!X44)</f>
        <v>163.76904192863847</v>
      </c>
      <c r="Y44" s="540">
        <f>SUM('MMA Rev-Exp Region 1:MMA Rev-Exp Region 11'!Y44)</f>
        <v>14471.421934589061</v>
      </c>
      <c r="Z44" s="540">
        <f>SUM('MMA Rev-Exp Region 1:MMA Rev-Exp Region 11'!Z44)</f>
        <v>0</v>
      </c>
      <c r="AA44" s="542">
        <f>SUM('MMA Rev-Exp Region 1:MMA Rev-Exp Region 11'!AA44)</f>
        <v>0</v>
      </c>
      <c r="AB44" s="288">
        <f>SUM(AC44:AM44)</f>
        <v>47971.446233313705</v>
      </c>
      <c r="AC44" s="540">
        <f>SUM('MMA Rev-Exp Region 1:MMA Rev-Exp Region 11'!AC44)</f>
        <v>12309.401956509751</v>
      </c>
      <c r="AD44" s="540">
        <f>SUM('MMA Rev-Exp Region 1:MMA Rev-Exp Region 11'!AD44)</f>
        <v>1413.6616798090208</v>
      </c>
      <c r="AE44" s="540">
        <f>SUM('MMA Rev-Exp Region 1:MMA Rev-Exp Region 11'!AE44)</f>
        <v>15113.283295897743</v>
      </c>
      <c r="AF44" s="540">
        <f>SUM('MMA Rev-Exp Region 1:MMA Rev-Exp Region 11'!AF44)</f>
        <v>2160.7718902207298</v>
      </c>
      <c r="AG44" s="540">
        <f>SUM('MMA Rev-Exp Region 1:MMA Rev-Exp Region 11'!AG44)</f>
        <v>61.080409435031747</v>
      </c>
      <c r="AH44" s="540">
        <f>SUM('MMA Rev-Exp Region 1:MMA Rev-Exp Region 11'!AH44)</f>
        <v>2133.5980743177906</v>
      </c>
      <c r="AI44" s="540">
        <f>SUM('MMA Rev-Exp Region 1:MMA Rev-Exp Region 11'!AI44)</f>
        <v>7.3811419018474586E-2</v>
      </c>
      <c r="AJ44" s="540">
        <f>SUM('MMA Rev-Exp Region 1:MMA Rev-Exp Region 11'!AJ44)</f>
        <v>165.38471282642669</v>
      </c>
      <c r="AK44" s="540">
        <f>SUM('MMA Rev-Exp Region 1:MMA Rev-Exp Region 11'!AK44)</f>
        <v>14614.19040287819</v>
      </c>
      <c r="AL44" s="540">
        <f>SUM('MMA Rev-Exp Region 1:MMA Rev-Exp Region 11'!AL44)</f>
        <v>0</v>
      </c>
      <c r="AM44" s="542">
        <f>SUM('MMA Rev-Exp Region 1:MMA Rev-Exp Region 11'!AM44)</f>
        <v>0</v>
      </c>
      <c r="AN44" s="288">
        <f>SUM(AO44:AY44)</f>
        <v>50981.55217839103</v>
      </c>
      <c r="AO44" s="540">
        <f>SUM('MMA Rev-Exp Region 1:MMA Rev-Exp Region 11'!AO44)</f>
        <v>13081.790677696677</v>
      </c>
      <c r="AP44" s="540">
        <f>SUM('MMA Rev-Exp Region 1:MMA Rev-Exp Region 11'!AP44)</f>
        <v>1502.3659353785783</v>
      </c>
      <c r="AQ44" s="540">
        <f>SUM('MMA Rev-Exp Region 1:MMA Rev-Exp Region 11'!AQ44)</f>
        <v>16061.609591447854</v>
      </c>
      <c r="AR44" s="540">
        <f>SUM('MMA Rev-Exp Region 1:MMA Rev-Exp Region 11'!AR44)</f>
        <v>2296.3557181727965</v>
      </c>
      <c r="AS44" s="540">
        <f>SUM('MMA Rev-Exp Region 1:MMA Rev-Exp Region 11'!AS44)</f>
        <v>64.913074864252579</v>
      </c>
      <c r="AT44" s="540">
        <f>SUM('MMA Rev-Exp Region 1:MMA Rev-Exp Region 11'!AT44)</f>
        <v>2267.4768032740485</v>
      </c>
      <c r="AU44" s="540">
        <f>SUM('MMA Rev-Exp Region 1:MMA Rev-Exp Region 11'!AU44)</f>
        <v>7.8442928148333008E-2</v>
      </c>
      <c r="AV44" s="540">
        <f>SUM('MMA Rev-Exp Region 1:MMA Rev-Exp Region 11'!AV44)</f>
        <v>175.76225084941049</v>
      </c>
      <c r="AW44" s="540">
        <f>SUM('MMA Rev-Exp Region 1:MMA Rev-Exp Region 11'!AW44)</f>
        <v>15531.199683779269</v>
      </c>
      <c r="AX44" s="540">
        <f>SUM('MMA Rev-Exp Region 1:MMA Rev-Exp Region 11'!AX44)</f>
        <v>0</v>
      </c>
      <c r="AY44" s="542">
        <f>SUM('MMA Rev-Exp Region 1:MMA Rev-Exp Region 11'!AY44)</f>
        <v>0</v>
      </c>
      <c r="AZ44" s="545">
        <f>SUM('MMA Rev-Exp Region 1:MMA Rev-Exp Region 11'!AZ44)</f>
        <v>0</v>
      </c>
      <c r="BA44" s="295">
        <f>SUM(BB44:BL44)+AZ44</f>
        <v>191163.76704288533</v>
      </c>
      <c r="BB44" s="540">
        <f>SUM('MMA Rev-Exp Region 1:MMA Rev-Exp Region 11'!BB44)</f>
        <v>49052.339106202548</v>
      </c>
      <c r="BC44" s="540">
        <f>SUM('MMA Rev-Exp Region 1:MMA Rev-Exp Region 11'!BC44)</f>
        <v>5633.3697075156579</v>
      </c>
      <c r="BD44" s="540">
        <f>SUM('MMA Rev-Exp Region 1:MMA Rev-Exp Region 11'!BD44)</f>
        <v>60225.663265990646</v>
      </c>
      <c r="BE44" s="540">
        <f>SUM('MMA Rev-Exp Region 1:MMA Rev-Exp Region 11'!BE44)</f>
        <v>8610.565798788044</v>
      </c>
      <c r="BF44" s="540">
        <f>SUM('MMA Rev-Exp Region 1:MMA Rev-Exp Region 11'!BF44)</f>
        <v>243.40231693940115</v>
      </c>
      <c r="BG44" s="540">
        <f>SUM('MMA Rev-Exp Region 1:MMA Rev-Exp Region 11'!BG44)</f>
        <v>8502.279528082945</v>
      </c>
      <c r="BH44" s="540">
        <f>SUM('MMA Rev-Exp Region 1:MMA Rev-Exp Region 11'!BH44)</f>
        <v>0.29413474093999181</v>
      </c>
      <c r="BI44" s="540">
        <f>SUM('MMA Rev-Exp Region 1:MMA Rev-Exp Region 11'!BI44)</f>
        <v>659.04964718887572</v>
      </c>
      <c r="BJ44" s="540">
        <f>SUM('MMA Rev-Exp Region 1:MMA Rev-Exp Region 11'!BJ44)</f>
        <v>58236.803537436259</v>
      </c>
      <c r="BK44" s="540">
        <f>SUM('MMA Rev-Exp Region 1:MMA Rev-Exp Region 11'!BK44)</f>
        <v>0</v>
      </c>
      <c r="BL44" s="545">
        <f>SUM('MMA Rev-Exp Region 1:MMA Rev-Exp Region 11'!BL44)</f>
        <v>0</v>
      </c>
    </row>
    <row r="45" spans="1:64" s="209" customFormat="1" x14ac:dyDescent="0.25">
      <c r="A45" s="1470"/>
      <c r="B45" s="223" t="s">
        <v>217</v>
      </c>
      <c r="C45" s="235" t="s">
        <v>306</v>
      </c>
      <c r="D45" s="849">
        <f t="shared" ref="D45:P45" si="31">SUM(D41:D44)</f>
        <v>9409847.2401856165</v>
      </c>
      <c r="E45" s="277">
        <f t="shared" si="31"/>
        <v>3238153.4456809619</v>
      </c>
      <c r="F45" s="277">
        <f t="shared" si="31"/>
        <v>1881895.0125414701</v>
      </c>
      <c r="G45" s="277">
        <f t="shared" si="31"/>
        <v>1674714.6563282583</v>
      </c>
      <c r="H45" s="277">
        <f t="shared" si="31"/>
        <v>1654901.7503541245</v>
      </c>
      <c r="I45" s="277">
        <f t="shared" si="31"/>
        <v>6691.3346569451651</v>
      </c>
      <c r="J45" s="277">
        <f t="shared" si="31"/>
        <v>843916.62295417103</v>
      </c>
      <c r="K45" s="277">
        <f t="shared" si="31"/>
        <v>6.8790050842060926E-2</v>
      </c>
      <c r="L45" s="277">
        <f t="shared" si="31"/>
        <v>37266.114025736402</v>
      </c>
      <c r="M45" s="277">
        <f t="shared" si="31"/>
        <v>72308.234853899456</v>
      </c>
      <c r="N45" s="277">
        <f t="shared" si="31"/>
        <v>0</v>
      </c>
      <c r="O45" s="283">
        <f t="shared" si="31"/>
        <v>0</v>
      </c>
      <c r="P45" s="849">
        <f t="shared" si="31"/>
        <v>9788672.4469772857</v>
      </c>
      <c r="Q45" s="277">
        <f t="shared" ref="Q45:AA45" si="32">SUM(Q41:Q44)</f>
        <v>3428871.2234044247</v>
      </c>
      <c r="R45" s="277">
        <f t="shared" si="32"/>
        <v>1978821.4725333157</v>
      </c>
      <c r="S45" s="277">
        <f t="shared" si="32"/>
        <v>1790046.9545265089</v>
      </c>
      <c r="T45" s="277">
        <f t="shared" si="32"/>
        <v>1580577.7883322411</v>
      </c>
      <c r="U45" s="277">
        <f t="shared" si="32"/>
        <v>7701.9576267816155</v>
      </c>
      <c r="V45" s="277">
        <f t="shared" si="32"/>
        <v>863905.5998924505</v>
      </c>
      <c r="W45" s="277">
        <f t="shared" si="32"/>
        <v>7.3090342931123264E-2</v>
      </c>
      <c r="X45" s="277">
        <f t="shared" si="32"/>
        <v>71775.778198982109</v>
      </c>
      <c r="Y45" s="277">
        <f t="shared" si="32"/>
        <v>66971.599372235243</v>
      </c>
      <c r="Z45" s="277">
        <f t="shared" si="32"/>
        <v>0</v>
      </c>
      <c r="AA45" s="283">
        <f t="shared" si="32"/>
        <v>0</v>
      </c>
      <c r="AB45" s="849">
        <f>SUM(AB41:AB44)</f>
        <v>9795488.7128713131</v>
      </c>
      <c r="AC45" s="277">
        <f t="shared" ref="AC45:AM45" si="33">SUM(AC41:AC44)</f>
        <v>3349224.5724368421</v>
      </c>
      <c r="AD45" s="277">
        <f t="shared" si="33"/>
        <v>1944570.4154115403</v>
      </c>
      <c r="AE45" s="277">
        <f t="shared" si="33"/>
        <v>1836082.617290149</v>
      </c>
      <c r="AF45" s="277">
        <f t="shared" si="33"/>
        <v>1582860.9047906827</v>
      </c>
      <c r="AG45" s="277">
        <f t="shared" si="33"/>
        <v>8503.721440833071</v>
      </c>
      <c r="AH45" s="277">
        <f t="shared" si="33"/>
        <v>926922.21437835833</v>
      </c>
      <c r="AI45" s="277">
        <f t="shared" si="33"/>
        <v>7.3811419018474586E-2</v>
      </c>
      <c r="AJ45" s="277">
        <f t="shared" si="33"/>
        <v>67503.708386340892</v>
      </c>
      <c r="AK45" s="277">
        <f t="shared" si="33"/>
        <v>79820.484925147597</v>
      </c>
      <c r="AL45" s="277">
        <f t="shared" si="33"/>
        <v>0</v>
      </c>
      <c r="AM45" s="283">
        <f t="shared" si="33"/>
        <v>0</v>
      </c>
      <c r="AN45" s="849">
        <f>SUM(AN41:AN44)</f>
        <v>10035177.013276996</v>
      </c>
      <c r="AO45" s="277">
        <f t="shared" ref="AO45:AY45" si="34">SUM(AO41:AO44)</f>
        <v>3482977.7970580319</v>
      </c>
      <c r="AP45" s="277">
        <f t="shared" si="34"/>
        <v>2011161.8311429042</v>
      </c>
      <c r="AQ45" s="277">
        <f t="shared" si="34"/>
        <v>1901453.106726042</v>
      </c>
      <c r="AR45" s="277">
        <f t="shared" si="34"/>
        <v>1549169.8108773842</v>
      </c>
      <c r="AS45" s="277">
        <f t="shared" si="34"/>
        <v>7738.8154416647858</v>
      </c>
      <c r="AT45" s="277">
        <f t="shared" si="34"/>
        <v>950413.46147824719</v>
      </c>
      <c r="AU45" s="277">
        <f t="shared" si="34"/>
        <v>7.8442928148333008E-2</v>
      </c>
      <c r="AV45" s="277">
        <f t="shared" si="34"/>
        <v>40870.817439264836</v>
      </c>
      <c r="AW45" s="277">
        <f t="shared" si="34"/>
        <v>91391.294670527932</v>
      </c>
      <c r="AX45" s="277">
        <f t="shared" si="34"/>
        <v>0</v>
      </c>
      <c r="AY45" s="283">
        <f t="shared" si="34"/>
        <v>0</v>
      </c>
      <c r="AZ45" s="304">
        <f>SUM(AZ41:AZ44)</f>
        <v>-1855102.2305877488</v>
      </c>
      <c r="BA45" s="307">
        <f>SUM(BA41:BA44)</f>
        <v>37174083.182723448</v>
      </c>
      <c r="BB45" s="277">
        <f>SUM('MMA Rev-Exp Region 1:MMA Rev-Exp Region 11'!BB45)</f>
        <v>13499227.038580261</v>
      </c>
      <c r="BC45" s="277">
        <f>SUM('MMA Rev-Exp Region 1:MMA Rev-Exp Region 11'!BC45)</f>
        <v>7816448.7316292292</v>
      </c>
      <c r="BD45" s="277">
        <f>SUM('MMA Rev-Exp Region 1:MMA Rev-Exp Region 11'!BD45)</f>
        <v>7202297.3348709587</v>
      </c>
      <c r="BE45" s="277">
        <f>SUM('MMA Rev-Exp Region 1:MMA Rev-Exp Region 11'!BE45)</f>
        <v>6367510.2543544322</v>
      </c>
      <c r="BF45" s="277">
        <f>SUM('MMA Rev-Exp Region 1:MMA Rev-Exp Region 11'!BF45)</f>
        <v>30635.829166224637</v>
      </c>
      <c r="BG45" s="277">
        <f>SUM('MMA Rev-Exp Region 1:MMA Rev-Exp Region 11'!BG45)</f>
        <v>3585157.8987032273</v>
      </c>
      <c r="BH45" s="277">
        <f>SUM('MMA Rev-Exp Region 1:MMA Rev-Exp Region 11'!BH45)</f>
        <v>0.29413474093999181</v>
      </c>
      <c r="BI45" s="277">
        <f>SUM('MMA Rev-Exp Region 1:MMA Rev-Exp Region 11'!BI45)</f>
        <v>217416.4180503242</v>
      </c>
      <c r="BJ45" s="277">
        <f>SUM('MMA Rev-Exp Region 1:MMA Rev-Exp Region 11'!BJ45)</f>
        <v>310491.61382181029</v>
      </c>
      <c r="BK45" s="277">
        <f>SUM('MMA Rev-Exp Region 1:MMA Rev-Exp Region 11'!BK45)</f>
        <v>0</v>
      </c>
      <c r="BL45" s="304">
        <f>SUM('MMA Rev-Exp Region 1:MMA Rev-Exp Region 11'!BL45)</f>
        <v>0</v>
      </c>
    </row>
    <row r="46" spans="1:64" ht="14.85" customHeight="1" x14ac:dyDescent="0.25">
      <c r="A46" s="1494" t="s">
        <v>4</v>
      </c>
      <c r="B46" s="219">
        <v>6.1</v>
      </c>
      <c r="C46" s="232" t="s">
        <v>18</v>
      </c>
      <c r="D46" s="275">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5">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5">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5">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3">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495"/>
      <c r="B47" s="221">
        <v>6.2</v>
      </c>
      <c r="C47" s="229" t="s">
        <v>19</v>
      </c>
      <c r="D47" s="288">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8">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8">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8">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5">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495"/>
      <c r="B48" s="221">
        <v>6.3</v>
      </c>
      <c r="C48" s="229" t="s">
        <v>185</v>
      </c>
      <c r="D48" s="288">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8">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8">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8">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5">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495"/>
      <c r="B49" s="225" t="s">
        <v>87</v>
      </c>
      <c r="C49" s="230" t="s">
        <v>924</v>
      </c>
      <c r="D49" s="288">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8">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8">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8">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5">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496"/>
      <c r="B50" s="227" t="s">
        <v>214</v>
      </c>
      <c r="C50" s="235" t="s">
        <v>25</v>
      </c>
      <c r="D50" s="849">
        <f t="shared" ref="D50:P50" si="35">SUM(D46:D49)</f>
        <v>0</v>
      </c>
      <c r="E50" s="277">
        <f t="shared" si="35"/>
        <v>0</v>
      </c>
      <c r="F50" s="277">
        <f t="shared" si="35"/>
        <v>0</v>
      </c>
      <c r="G50" s="277">
        <f t="shared" si="35"/>
        <v>0</v>
      </c>
      <c r="H50" s="277">
        <f t="shared" si="35"/>
        <v>0</v>
      </c>
      <c r="I50" s="277">
        <f t="shared" si="35"/>
        <v>0</v>
      </c>
      <c r="J50" s="277">
        <f t="shared" si="35"/>
        <v>0</v>
      </c>
      <c r="K50" s="277">
        <f t="shared" si="35"/>
        <v>0</v>
      </c>
      <c r="L50" s="277">
        <f t="shared" si="35"/>
        <v>0</v>
      </c>
      <c r="M50" s="277">
        <f t="shared" si="35"/>
        <v>0</v>
      </c>
      <c r="N50" s="277">
        <f t="shared" si="35"/>
        <v>0</v>
      </c>
      <c r="O50" s="283">
        <f t="shared" si="35"/>
        <v>0</v>
      </c>
      <c r="P50" s="849">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49">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49">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0</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0</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497" t="s">
        <v>157</v>
      </c>
      <c r="B51" s="219">
        <v>7.1</v>
      </c>
      <c r="C51" s="232" t="s">
        <v>20</v>
      </c>
      <c r="D51" s="275">
        <f>SUM(E51:O51)</f>
        <v>6496935.879999998</v>
      </c>
      <c r="E51" s="539">
        <f>SUM('MMA Rev-Exp Region 1:MMA Rev-Exp Region 11'!E51)</f>
        <v>1372323.4941096136</v>
      </c>
      <c r="F51" s="539">
        <f>SUM('MMA Rev-Exp Region 1:MMA Rev-Exp Region 11'!F51)</f>
        <v>93485.65202557671</v>
      </c>
      <c r="G51" s="539">
        <f>SUM('MMA Rev-Exp Region 1:MMA Rev-Exp Region 11'!G51)</f>
        <v>3302988.1218063431</v>
      </c>
      <c r="H51" s="539">
        <f>SUM('MMA Rev-Exp Region 1:MMA Rev-Exp Region 11'!H51)</f>
        <v>203060.26840183986</v>
      </c>
      <c r="I51" s="539">
        <f>SUM('MMA Rev-Exp Region 1:MMA Rev-Exp Region 11'!I51)</f>
        <v>18699.337563504399</v>
      </c>
      <c r="J51" s="539">
        <f>SUM('MMA Rev-Exp Region 1:MMA Rev-Exp Region 11'!J51)</f>
        <v>444490.39032273029</v>
      </c>
      <c r="K51" s="539">
        <f>SUM('MMA Rev-Exp Region 1:MMA Rev-Exp Region 11'!K51)</f>
        <v>0</v>
      </c>
      <c r="L51" s="539">
        <f>SUM('MMA Rev-Exp Region 1:MMA Rev-Exp Region 11'!L51)</f>
        <v>23156.787107112221</v>
      </c>
      <c r="M51" s="539">
        <f>SUM('MMA Rev-Exp Region 1:MMA Rev-Exp Region 11'!M51)</f>
        <v>1038731.8286632784</v>
      </c>
      <c r="N51" s="539">
        <f>SUM('MMA Rev-Exp Region 1:MMA Rev-Exp Region 11'!N51)</f>
        <v>0</v>
      </c>
      <c r="O51" s="541">
        <f>SUM('MMA Rev-Exp Region 1:MMA Rev-Exp Region 11'!O51)</f>
        <v>0</v>
      </c>
      <c r="P51" s="275">
        <f>SUM(Q51:AA51)</f>
        <v>7122312.9499999974</v>
      </c>
      <c r="Q51" s="539">
        <f>SUM('MMA Rev-Exp Region 1:MMA Rev-Exp Region 11'!Q51)</f>
        <v>1504273.0715345398</v>
      </c>
      <c r="R51" s="539">
        <f>SUM('MMA Rev-Exp Region 1:MMA Rev-Exp Region 11'!R51)</f>
        <v>107790.66491256516</v>
      </c>
      <c r="S51" s="539">
        <f>SUM('MMA Rev-Exp Region 1:MMA Rev-Exp Region 11'!S51)</f>
        <v>3603832.846021153</v>
      </c>
      <c r="T51" s="539">
        <f>SUM('MMA Rev-Exp Region 1:MMA Rev-Exp Region 11'!T51)</f>
        <v>228688.64849325668</v>
      </c>
      <c r="U51" s="539">
        <f>SUM('MMA Rev-Exp Region 1:MMA Rev-Exp Region 11'!U51)</f>
        <v>20404.141263028992</v>
      </c>
      <c r="V51" s="539">
        <f>SUM('MMA Rev-Exp Region 1:MMA Rev-Exp Region 11'!V51)</f>
        <v>488219.56521779613</v>
      </c>
      <c r="W51" s="539">
        <f>SUM('MMA Rev-Exp Region 1:MMA Rev-Exp Region 11'!W51)</f>
        <v>0</v>
      </c>
      <c r="X51" s="539">
        <f>SUM('MMA Rev-Exp Region 1:MMA Rev-Exp Region 11'!X51)</f>
        <v>29992.315130925243</v>
      </c>
      <c r="Y51" s="539">
        <f>SUM('MMA Rev-Exp Region 1:MMA Rev-Exp Region 11'!Y51)</f>
        <v>1139111.6974267338</v>
      </c>
      <c r="Z51" s="539">
        <f>SUM('MMA Rev-Exp Region 1:MMA Rev-Exp Region 11'!Z51)</f>
        <v>0</v>
      </c>
      <c r="AA51" s="541">
        <f>SUM('MMA Rev-Exp Region 1:MMA Rev-Exp Region 11'!AA51)</f>
        <v>0</v>
      </c>
      <c r="AB51" s="275">
        <f>SUM(AC51:AM51)</f>
        <v>6381615.9799999986</v>
      </c>
      <c r="AC51" s="539">
        <f>SUM('MMA Rev-Exp Region 1:MMA Rev-Exp Region 11'!AC51)</f>
        <v>1349064.947273663</v>
      </c>
      <c r="AD51" s="539">
        <f>SUM('MMA Rev-Exp Region 1:MMA Rev-Exp Region 11'!AD51)</f>
        <v>99090.163255180567</v>
      </c>
      <c r="AE51" s="539">
        <f>SUM('MMA Rev-Exp Region 1:MMA Rev-Exp Region 11'!AE51)</f>
        <v>3191500.7185398182</v>
      </c>
      <c r="AF51" s="539">
        <f>SUM('MMA Rev-Exp Region 1:MMA Rev-Exp Region 11'!AF51)</f>
        <v>243488.15129377821</v>
      </c>
      <c r="AG51" s="539">
        <f>SUM('MMA Rev-Exp Region 1:MMA Rev-Exp Region 11'!AG51)</f>
        <v>18022.627400127614</v>
      </c>
      <c r="AH51" s="539">
        <f>SUM('MMA Rev-Exp Region 1:MMA Rev-Exp Region 11'!AH51)</f>
        <v>443799.23454722099</v>
      </c>
      <c r="AI51" s="539">
        <f>SUM('MMA Rev-Exp Region 1:MMA Rev-Exp Region 11'!AI51)</f>
        <v>0</v>
      </c>
      <c r="AJ51" s="539">
        <f>SUM('MMA Rev-Exp Region 1:MMA Rev-Exp Region 11'!AJ51)</f>
        <v>27587.42389902888</v>
      </c>
      <c r="AK51" s="539">
        <f>SUM('MMA Rev-Exp Region 1:MMA Rev-Exp Region 11'!AK51)</f>
        <v>1009062.7137911818</v>
      </c>
      <c r="AL51" s="539">
        <f>SUM('MMA Rev-Exp Region 1:MMA Rev-Exp Region 11'!AL51)</f>
        <v>0</v>
      </c>
      <c r="AM51" s="541">
        <f>SUM('MMA Rev-Exp Region 1:MMA Rev-Exp Region 11'!AM51)</f>
        <v>0</v>
      </c>
      <c r="AN51" s="275">
        <f>SUM(AO51:AY51)</f>
        <v>7826790.8399999999</v>
      </c>
      <c r="AO51" s="539">
        <f>SUM('MMA Rev-Exp Region 1:MMA Rev-Exp Region 11'!AO51)</f>
        <v>1643448.3868296894</v>
      </c>
      <c r="AP51" s="539">
        <f>SUM('MMA Rev-Exp Region 1:MMA Rev-Exp Region 11'!AP51)</f>
        <v>114065.90992428888</v>
      </c>
      <c r="AQ51" s="539">
        <f>SUM('MMA Rev-Exp Region 1:MMA Rev-Exp Region 11'!AQ51)</f>
        <v>3969486.5221737167</v>
      </c>
      <c r="AR51" s="539">
        <f>SUM('MMA Rev-Exp Region 1:MMA Rev-Exp Region 11'!AR51)</f>
        <v>250645.53151337194</v>
      </c>
      <c r="AS51" s="539">
        <f>SUM('MMA Rev-Exp Region 1:MMA Rev-Exp Region 11'!AS51)</f>
        <v>21905.013259461761</v>
      </c>
      <c r="AT51" s="539">
        <f>SUM('MMA Rev-Exp Region 1:MMA Rev-Exp Region 11'!AT51)</f>
        <v>545464.58717586787</v>
      </c>
      <c r="AU51" s="539">
        <f>SUM('MMA Rev-Exp Region 1:MMA Rev-Exp Region 11'!AU51)</f>
        <v>0</v>
      </c>
      <c r="AV51" s="539">
        <f>SUM('MMA Rev-Exp Region 1:MMA Rev-Exp Region 11'!AV51)</f>
        <v>28650.604870399315</v>
      </c>
      <c r="AW51" s="539">
        <f>SUM('MMA Rev-Exp Region 1:MMA Rev-Exp Region 11'!AW51)</f>
        <v>1253124.2842532038</v>
      </c>
      <c r="AX51" s="539">
        <f>SUM('MMA Rev-Exp Region 1:MMA Rev-Exp Region 11'!AX51)</f>
        <v>0</v>
      </c>
      <c r="AY51" s="541">
        <f>SUM('MMA Rev-Exp Region 1:MMA Rev-Exp Region 11'!AY51)</f>
        <v>0</v>
      </c>
      <c r="AZ51" s="544">
        <f>SUM('MMA Rev-Exp Region 1:MMA Rev-Exp Region 11'!AZ51)</f>
        <v>141477.64239751792</v>
      </c>
      <c r="BA51" s="293">
        <f>SUM(BB51:BL51)+AZ51</f>
        <v>27969133.292397518</v>
      </c>
      <c r="BB51" s="539">
        <f>SUM('MMA Rev-Exp Region 1:MMA Rev-Exp Region 11'!BB51)</f>
        <v>5869109.8997475058</v>
      </c>
      <c r="BC51" s="539">
        <f>SUM('MMA Rev-Exp Region 1:MMA Rev-Exp Region 11'!BC51)</f>
        <v>414432.39011761139</v>
      </c>
      <c r="BD51" s="539">
        <f>SUM('MMA Rev-Exp Region 1:MMA Rev-Exp Region 11'!BD51)</f>
        <v>14067808.20854103</v>
      </c>
      <c r="BE51" s="539">
        <f>SUM('MMA Rev-Exp Region 1:MMA Rev-Exp Region 11'!BE51)</f>
        <v>925882.59970224672</v>
      </c>
      <c r="BF51" s="539">
        <f>SUM('MMA Rev-Exp Region 1:MMA Rev-Exp Region 11'!BF51)</f>
        <v>79031.119486122756</v>
      </c>
      <c r="BG51" s="539">
        <f>SUM('MMA Rev-Exp Region 1:MMA Rev-Exp Region 11'!BG51)</f>
        <v>1921973.7772636153</v>
      </c>
      <c r="BH51" s="539">
        <f>SUM('MMA Rev-Exp Region 1:MMA Rev-Exp Region 11'!BH51)</f>
        <v>0</v>
      </c>
      <c r="BI51" s="539">
        <f>SUM('MMA Rev-Exp Region 1:MMA Rev-Exp Region 11'!BI51)</f>
        <v>109387.13100746565</v>
      </c>
      <c r="BJ51" s="539">
        <f>SUM('MMA Rev-Exp Region 1:MMA Rev-Exp Region 11'!BJ51)</f>
        <v>4440030.5241343975</v>
      </c>
      <c r="BK51" s="539">
        <f>SUM('MMA Rev-Exp Region 1:MMA Rev-Exp Region 11'!BK51)</f>
        <v>0</v>
      </c>
      <c r="BL51" s="544">
        <f>SUM('MMA Rev-Exp Region 1:MMA Rev-Exp Region 11'!BL51)</f>
        <v>0</v>
      </c>
    </row>
    <row r="52" spans="1:64" ht="16.5" customHeight="1" x14ac:dyDescent="0.25">
      <c r="A52" s="1498"/>
      <c r="B52" s="221">
        <v>7.2</v>
      </c>
      <c r="C52" s="229" t="s">
        <v>21</v>
      </c>
      <c r="D52" s="288">
        <f>SUM(E52:O52)</f>
        <v>0</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0</v>
      </c>
      <c r="K52" s="540">
        <f>SUM('MMA Rev-Exp Region 1:MMA Rev-Exp Region 11'!K52)</f>
        <v>0</v>
      </c>
      <c r="L52" s="540">
        <f>SUM('MMA Rev-Exp Region 1:MMA Rev-Exp Region 11'!L52)</f>
        <v>0</v>
      </c>
      <c r="M52" s="540">
        <f>SUM('MMA Rev-Exp Region 1:MMA Rev-Exp Region 11'!M52)</f>
        <v>0</v>
      </c>
      <c r="N52" s="540">
        <f>SUM('MMA Rev-Exp Region 1:MMA Rev-Exp Region 11'!N52)</f>
        <v>0</v>
      </c>
      <c r="O52" s="542">
        <f>SUM('MMA Rev-Exp Region 1:MMA Rev-Exp Region 11'!O52)</f>
        <v>0</v>
      </c>
      <c r="P52" s="288">
        <f>SUM(Q52:AA52)</f>
        <v>0</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0</v>
      </c>
      <c r="W52" s="540">
        <f>SUM('MMA Rev-Exp Region 1:MMA Rev-Exp Region 11'!W52)</f>
        <v>0</v>
      </c>
      <c r="X52" s="540">
        <f>SUM('MMA Rev-Exp Region 1:MMA Rev-Exp Region 11'!X52)</f>
        <v>0</v>
      </c>
      <c r="Y52" s="540">
        <f>SUM('MMA Rev-Exp Region 1:MMA Rev-Exp Region 11'!Y52)</f>
        <v>0</v>
      </c>
      <c r="Z52" s="540">
        <f>SUM('MMA Rev-Exp Region 1:MMA Rev-Exp Region 11'!Z52)</f>
        <v>0</v>
      </c>
      <c r="AA52" s="542">
        <f>SUM('MMA Rev-Exp Region 1:MMA Rev-Exp Region 11'!AA52)</f>
        <v>0</v>
      </c>
      <c r="AB52" s="288">
        <f>SUM(AC52:AM52)</f>
        <v>0</v>
      </c>
      <c r="AC52" s="540">
        <f>SUM('MMA Rev-Exp Region 1:MMA Rev-Exp Region 11'!AC52)</f>
        <v>0</v>
      </c>
      <c r="AD52" s="540">
        <f>SUM('MMA Rev-Exp Region 1:MMA Rev-Exp Region 11'!AD52)</f>
        <v>0</v>
      </c>
      <c r="AE52" s="540">
        <f>SUM('MMA Rev-Exp Region 1:MMA Rev-Exp Region 11'!AE52)</f>
        <v>0</v>
      </c>
      <c r="AF52" s="540">
        <f>SUM('MMA Rev-Exp Region 1:MMA Rev-Exp Region 11'!AF52)</f>
        <v>0</v>
      </c>
      <c r="AG52" s="540">
        <f>SUM('MMA Rev-Exp Region 1:MMA Rev-Exp Region 11'!AG52)</f>
        <v>0</v>
      </c>
      <c r="AH52" s="540">
        <f>SUM('MMA Rev-Exp Region 1:MMA Rev-Exp Region 11'!AH52)</f>
        <v>0</v>
      </c>
      <c r="AI52" s="540">
        <f>SUM('MMA Rev-Exp Region 1:MMA Rev-Exp Region 11'!AI52)</f>
        <v>0</v>
      </c>
      <c r="AJ52" s="540">
        <f>SUM('MMA Rev-Exp Region 1:MMA Rev-Exp Region 11'!AJ52)</f>
        <v>0</v>
      </c>
      <c r="AK52" s="540">
        <f>SUM('MMA Rev-Exp Region 1:MMA Rev-Exp Region 11'!AK52)</f>
        <v>0</v>
      </c>
      <c r="AL52" s="540">
        <f>SUM('MMA Rev-Exp Region 1:MMA Rev-Exp Region 11'!AL52)</f>
        <v>0</v>
      </c>
      <c r="AM52" s="542">
        <f>SUM('MMA Rev-Exp Region 1:MMA Rev-Exp Region 11'!AM52)</f>
        <v>0</v>
      </c>
      <c r="AN52" s="288">
        <f>SUM(AO52:AY52)</f>
        <v>0</v>
      </c>
      <c r="AO52" s="540">
        <f>SUM('MMA Rev-Exp Region 1:MMA Rev-Exp Region 11'!AO52)</f>
        <v>0</v>
      </c>
      <c r="AP52" s="540">
        <f>SUM('MMA Rev-Exp Region 1:MMA Rev-Exp Region 11'!AP52)</f>
        <v>0</v>
      </c>
      <c r="AQ52" s="540">
        <f>SUM('MMA Rev-Exp Region 1:MMA Rev-Exp Region 11'!AQ52)</f>
        <v>0</v>
      </c>
      <c r="AR52" s="540">
        <f>SUM('MMA Rev-Exp Region 1:MMA Rev-Exp Region 11'!AR52)</f>
        <v>0</v>
      </c>
      <c r="AS52" s="540">
        <f>SUM('MMA Rev-Exp Region 1:MMA Rev-Exp Region 11'!AS52)</f>
        <v>0</v>
      </c>
      <c r="AT52" s="540">
        <f>SUM('MMA Rev-Exp Region 1:MMA Rev-Exp Region 11'!AT52)</f>
        <v>0</v>
      </c>
      <c r="AU52" s="540">
        <f>SUM('MMA Rev-Exp Region 1:MMA Rev-Exp Region 11'!AU52)</f>
        <v>0</v>
      </c>
      <c r="AV52" s="540">
        <f>SUM('MMA Rev-Exp Region 1:MMA Rev-Exp Region 11'!AV52)</f>
        <v>0</v>
      </c>
      <c r="AW52" s="540">
        <f>SUM('MMA Rev-Exp Region 1:MMA Rev-Exp Region 11'!AW52)</f>
        <v>0</v>
      </c>
      <c r="AX52" s="540">
        <f>SUM('MMA Rev-Exp Region 1:MMA Rev-Exp Region 11'!AX52)</f>
        <v>0</v>
      </c>
      <c r="AY52" s="542">
        <f>SUM('MMA Rev-Exp Region 1:MMA Rev-Exp Region 11'!AY52)</f>
        <v>0</v>
      </c>
      <c r="AZ52" s="545">
        <f>SUM('MMA Rev-Exp Region 1:MMA Rev-Exp Region 11'!AZ52)</f>
        <v>0</v>
      </c>
      <c r="BA52" s="295">
        <f>SUM(BB52:BL52)+AZ52</f>
        <v>0</v>
      </c>
      <c r="BB52" s="540">
        <f>SUM('MMA Rev-Exp Region 1:MMA Rev-Exp Region 11'!BB52)</f>
        <v>0</v>
      </c>
      <c r="BC52" s="540">
        <f>SUM('MMA Rev-Exp Region 1:MMA Rev-Exp Region 11'!BC52)</f>
        <v>0</v>
      </c>
      <c r="BD52" s="540">
        <f>SUM('MMA Rev-Exp Region 1:MMA Rev-Exp Region 11'!BD52)</f>
        <v>0</v>
      </c>
      <c r="BE52" s="540">
        <f>SUM('MMA Rev-Exp Region 1:MMA Rev-Exp Region 11'!BE52)</f>
        <v>0</v>
      </c>
      <c r="BF52" s="540">
        <f>SUM('MMA Rev-Exp Region 1:MMA Rev-Exp Region 11'!BF52)</f>
        <v>0</v>
      </c>
      <c r="BG52" s="540">
        <f>SUM('MMA Rev-Exp Region 1:MMA Rev-Exp Region 11'!BG52)</f>
        <v>0</v>
      </c>
      <c r="BH52" s="540">
        <f>SUM('MMA Rev-Exp Region 1:MMA Rev-Exp Region 11'!BH52)</f>
        <v>0</v>
      </c>
      <c r="BI52" s="540">
        <f>SUM('MMA Rev-Exp Region 1:MMA Rev-Exp Region 11'!BI52)</f>
        <v>0</v>
      </c>
      <c r="BJ52" s="540">
        <f>SUM('MMA Rev-Exp Region 1:MMA Rev-Exp Region 11'!BJ52)</f>
        <v>0</v>
      </c>
      <c r="BK52" s="540">
        <f>SUM('MMA Rev-Exp Region 1:MMA Rev-Exp Region 11'!BK52)</f>
        <v>0</v>
      </c>
      <c r="BL52" s="545">
        <f>SUM('MMA Rev-Exp Region 1:MMA Rev-Exp Region 11'!BL52)</f>
        <v>0</v>
      </c>
    </row>
    <row r="53" spans="1:64" ht="16.5" customHeight="1" x14ac:dyDescent="0.25">
      <c r="A53" s="1498"/>
      <c r="B53" s="221">
        <v>7.3</v>
      </c>
      <c r="C53" s="229" t="s">
        <v>156</v>
      </c>
      <c r="D53" s="288">
        <f>SUM(E53:O53)</f>
        <v>977344.56999999937</v>
      </c>
      <c r="E53" s="540">
        <f>SUM('MMA Rev-Exp Region 1:MMA Rev-Exp Region 11'!E53)</f>
        <v>250785.16715194614</v>
      </c>
      <c r="F53" s="540">
        <f>SUM('MMA Rev-Exp Region 1:MMA Rev-Exp Region 11'!F53)</f>
        <v>28801.186436171061</v>
      </c>
      <c r="G53" s="540">
        <f>SUM('MMA Rev-Exp Region 1:MMA Rev-Exp Region 11'!G53)</f>
        <v>307909.94485089614</v>
      </c>
      <c r="H53" s="540">
        <f>SUM('MMA Rev-Exp Region 1:MMA Rev-Exp Region 11'!H53)</f>
        <v>44022.409990410415</v>
      </c>
      <c r="I53" s="540">
        <f>SUM('MMA Rev-Exp Region 1:MMA Rev-Exp Region 11'!I53)</f>
        <v>1244.4195700159814</v>
      </c>
      <c r="J53" s="540">
        <f>SUM('MMA Rev-Exp Region 1:MMA Rev-Exp Region 11'!J53)</f>
        <v>43468.785209332324</v>
      </c>
      <c r="K53" s="540">
        <f>SUM('MMA Rev-Exp Region 1:MMA Rev-Exp Region 11'!K53)</f>
        <v>1.5037943453037668</v>
      </c>
      <c r="L53" s="540">
        <f>SUM('MMA Rev-Exp Region 1:MMA Rev-Exp Region 11'!L53)</f>
        <v>3369.4596209540205</v>
      </c>
      <c r="M53" s="540">
        <f>SUM('MMA Rev-Exp Region 1:MMA Rev-Exp Region 11'!M53)</f>
        <v>297741.69337592798</v>
      </c>
      <c r="N53" s="540">
        <f>SUM('MMA Rev-Exp Region 1:MMA Rev-Exp Region 11'!N53)</f>
        <v>0</v>
      </c>
      <c r="O53" s="542">
        <f>SUM('MMA Rev-Exp Region 1:MMA Rev-Exp Region 11'!O53)</f>
        <v>0</v>
      </c>
      <c r="P53" s="288">
        <f>SUM(Q53:AA53)</f>
        <v>475706.90999999968</v>
      </c>
      <c r="Q53" s="540">
        <f>SUM('MMA Rev-Exp Region 1:MMA Rev-Exp Region 11'!Q53)</f>
        <v>122065.68758005765</v>
      </c>
      <c r="R53" s="540">
        <f>SUM('MMA Rev-Exp Region 1:MMA Rev-Exp Region 11'!R53)</f>
        <v>14018.51897932461</v>
      </c>
      <c r="S53" s="540">
        <f>SUM('MMA Rev-Exp Region 1:MMA Rev-Exp Region 11'!S53)</f>
        <v>149870.26369143304</v>
      </c>
      <c r="T53" s="540">
        <f>SUM('MMA Rev-Exp Region 1:MMA Rev-Exp Region 11'!T53)</f>
        <v>21427.20722057244</v>
      </c>
      <c r="U53" s="540">
        <f>SUM('MMA Rev-Exp Region 1:MMA Rev-Exp Region 11'!U53)</f>
        <v>605.70141439045506</v>
      </c>
      <c r="V53" s="540">
        <f>SUM('MMA Rev-Exp Region 1:MMA Rev-Exp Region 11'!V53)</f>
        <v>21157.739172158272</v>
      </c>
      <c r="W53" s="540">
        <f>SUM('MMA Rev-Exp Region 1:MMA Rev-Exp Region 11'!W53)</f>
        <v>0.73194795698299919</v>
      </c>
      <c r="X53" s="540">
        <f>SUM('MMA Rev-Exp Region 1:MMA Rev-Exp Region 11'!X53)</f>
        <v>1640.0308282817882</v>
      </c>
      <c r="Y53" s="540">
        <f>SUM('MMA Rev-Exp Region 1:MMA Rev-Exp Region 11'!Y53)</f>
        <v>144921.02916582444</v>
      </c>
      <c r="Z53" s="540">
        <f>SUM('MMA Rev-Exp Region 1:MMA Rev-Exp Region 11'!Z53)</f>
        <v>0</v>
      </c>
      <c r="AA53" s="542">
        <f>SUM('MMA Rev-Exp Region 1:MMA Rev-Exp Region 11'!AA53)</f>
        <v>0</v>
      </c>
      <c r="AB53" s="288">
        <f>SUM(AC53:AM53)</f>
        <v>654729.54999999946</v>
      </c>
      <c r="AC53" s="540">
        <f>SUM('MMA Rev-Exp Region 1:MMA Rev-Exp Region 11'!AC53)</f>
        <v>168002.63149368955</v>
      </c>
      <c r="AD53" s="540">
        <f>SUM('MMA Rev-Exp Region 1:MMA Rev-Exp Region 11'!AD53)</f>
        <v>19294.104058735786</v>
      </c>
      <c r="AE53" s="540">
        <f>SUM('MMA Rev-Exp Region 1:MMA Rev-Exp Region 11'!AE53)</f>
        <v>206270.89546601975</v>
      </c>
      <c r="AF53" s="540">
        <f>SUM('MMA Rev-Exp Region 1:MMA Rev-Exp Region 11'!AF53)</f>
        <v>29490.901743012611</v>
      </c>
      <c r="AG53" s="540">
        <f>SUM('MMA Rev-Exp Region 1:MMA Rev-Exp Region 11'!AG53)</f>
        <v>833.64484757689604</v>
      </c>
      <c r="AH53" s="540">
        <f>SUM('MMA Rev-Exp Region 1:MMA Rev-Exp Region 11'!AH53)</f>
        <v>29120.024864058749</v>
      </c>
      <c r="AI53" s="540">
        <f>SUM('MMA Rev-Exp Region 1:MMA Rev-Exp Region 11'!AI53)</f>
        <v>1.0074017140068416</v>
      </c>
      <c r="AJ53" s="540">
        <f>SUM('MMA Rev-Exp Region 1:MMA Rev-Exp Region 11'!AJ53)</f>
        <v>2257.2231422643463</v>
      </c>
      <c r="AK53" s="540">
        <f>SUM('MMA Rev-Exp Region 1:MMA Rev-Exp Region 11'!AK53)</f>
        <v>199459.11698292781</v>
      </c>
      <c r="AL53" s="540">
        <f>SUM('MMA Rev-Exp Region 1:MMA Rev-Exp Region 11'!AL53)</f>
        <v>0</v>
      </c>
      <c r="AM53" s="542">
        <f>SUM('MMA Rev-Exp Region 1:MMA Rev-Exp Region 11'!AM53)</f>
        <v>0</v>
      </c>
      <c r="AN53" s="288">
        <f>SUM(AO53:AY53)</f>
        <v>759073.71999999951</v>
      </c>
      <c r="AO53" s="540">
        <f>SUM('MMA Rev-Exp Region 1:MMA Rev-Exp Region 11'!AO53)</f>
        <v>194777.19076174899</v>
      </c>
      <c r="AP53" s="540">
        <f>SUM('MMA Rev-Exp Region 1:MMA Rev-Exp Region 11'!AP53)</f>
        <v>22369.00311270764</v>
      </c>
      <c r="AQ53" s="540">
        <f>SUM('MMA Rev-Exp Region 1:MMA Rev-Exp Region 11'!AQ53)</f>
        <v>239144.26338191511</v>
      </c>
      <c r="AR53" s="540">
        <f>SUM('MMA Rev-Exp Region 1:MMA Rev-Exp Region 11'!AR53)</f>
        <v>34190.863223178283</v>
      </c>
      <c r="AS53" s="540">
        <f>SUM('MMA Rev-Exp Region 1:MMA Rev-Exp Region 11'!AS53)</f>
        <v>966.50272713218374</v>
      </c>
      <c r="AT53" s="540">
        <f>SUM('MMA Rev-Exp Region 1:MMA Rev-Exp Region 11'!AT53)</f>
        <v>33760.879740426506</v>
      </c>
      <c r="AU53" s="540">
        <f>SUM('MMA Rev-Exp Region 1:MMA Rev-Exp Region 11'!AU53)</f>
        <v>1.1679512045630893</v>
      </c>
      <c r="AV53" s="540">
        <f>SUM('MMA Rev-Exp Region 1:MMA Rev-Exp Region 11'!AV53)</f>
        <v>2616.9565242147487</v>
      </c>
      <c r="AW53" s="540">
        <f>SUM('MMA Rev-Exp Region 1:MMA Rev-Exp Region 11'!AW53)</f>
        <v>231246.89257747139</v>
      </c>
      <c r="AX53" s="540">
        <f>SUM('MMA Rev-Exp Region 1:MMA Rev-Exp Region 11'!AX53)</f>
        <v>0</v>
      </c>
      <c r="AY53" s="542">
        <f>SUM('MMA Rev-Exp Region 1:MMA Rev-Exp Region 11'!AY53)</f>
        <v>0</v>
      </c>
      <c r="AZ53" s="545">
        <f>SUM('MMA Rev-Exp Region 1:MMA Rev-Exp Region 11'!AZ53)</f>
        <v>-80715</v>
      </c>
      <c r="BA53" s="295">
        <f>SUM(BB53:BL53)+AZ53</f>
        <v>2786139.7499999977</v>
      </c>
      <c r="BB53" s="540">
        <f>SUM('MMA Rev-Exp Region 1:MMA Rev-Exp Region 11'!BB53)</f>
        <v>735630.6769874423</v>
      </c>
      <c r="BC53" s="540">
        <f>SUM('MMA Rev-Exp Region 1:MMA Rev-Exp Region 11'!BC53)</f>
        <v>84482.812586939108</v>
      </c>
      <c r="BD53" s="540">
        <f>SUM('MMA Rev-Exp Region 1:MMA Rev-Exp Region 11'!BD53)</f>
        <v>903195.36739026406</v>
      </c>
      <c r="BE53" s="540">
        <f>SUM('MMA Rev-Exp Region 1:MMA Rev-Exp Region 11'!BE53)</f>
        <v>129131.38217717374</v>
      </c>
      <c r="BF53" s="540">
        <f>SUM('MMA Rev-Exp Region 1:MMA Rev-Exp Region 11'!BF53)</f>
        <v>3650.2685591155164</v>
      </c>
      <c r="BG53" s="540">
        <f>SUM('MMA Rev-Exp Region 1:MMA Rev-Exp Region 11'!BG53)</f>
        <v>127507.42898597586</v>
      </c>
      <c r="BH53" s="540">
        <f>SUM('MMA Rev-Exp Region 1:MMA Rev-Exp Region 11'!BH53)</f>
        <v>4.4110952208566969</v>
      </c>
      <c r="BI53" s="540">
        <f>SUM('MMA Rev-Exp Region 1:MMA Rev-Exp Region 11'!BI53)</f>
        <v>9883.6701157149055</v>
      </c>
      <c r="BJ53" s="540">
        <f>SUM('MMA Rev-Exp Region 1:MMA Rev-Exp Region 11'!BJ53)</f>
        <v>873368.73210215149</v>
      </c>
      <c r="BK53" s="540">
        <f>SUM('MMA Rev-Exp Region 1:MMA Rev-Exp Region 11'!BK53)</f>
        <v>0</v>
      </c>
      <c r="BL53" s="545">
        <f>SUM('MMA Rev-Exp Region 1:MMA Rev-Exp Region 11'!BL53)</f>
        <v>0</v>
      </c>
    </row>
    <row r="54" spans="1:64" ht="16.5" customHeight="1" x14ac:dyDescent="0.25">
      <c r="A54" s="1498"/>
      <c r="B54" s="225" t="s">
        <v>91</v>
      </c>
      <c r="C54" s="230" t="s">
        <v>925</v>
      </c>
      <c r="D54" s="288">
        <f>SUM(E54:O54)</f>
        <v>1492.4578588745451</v>
      </c>
      <c r="E54" s="540">
        <f>SUM('MMA Rev-Exp Region 1:MMA Rev-Exp Region 11'!E54)</f>
        <v>382.96247310719571</v>
      </c>
      <c r="F54" s="540">
        <f>SUM('MMA Rev-Exp Region 1:MMA Rev-Exp Region 11'!F54)</f>
        <v>43.98096470886874</v>
      </c>
      <c r="G54" s="540">
        <f>SUM('MMA Rev-Exp Region 1:MMA Rev-Exp Region 11'!G54)</f>
        <v>470.19508894222247</v>
      </c>
      <c r="H54" s="540">
        <f>SUM('MMA Rev-Exp Region 1:MMA Rev-Exp Region 11'!H54)</f>
        <v>67.224593836731884</v>
      </c>
      <c r="I54" s="540">
        <f>SUM('MMA Rev-Exp Region 1:MMA Rev-Exp Region 11'!I54)</f>
        <v>1.9002957851473359</v>
      </c>
      <c r="J54" s="540">
        <f>SUM('MMA Rev-Exp Region 1:MMA Rev-Exp Region 11'!J54)</f>
        <v>66.37917894340751</v>
      </c>
      <c r="K54" s="540">
        <f>SUM('MMA Rev-Exp Region 1:MMA Rev-Exp Region 11'!K54)</f>
        <v>2.2963750530477804E-3</v>
      </c>
      <c r="L54" s="540">
        <f>SUM('MMA Rev-Exp Region 1:MMA Rev-Exp Region 11'!L54)</f>
        <v>5.1453465295799194</v>
      </c>
      <c r="M54" s="540">
        <f>SUM('MMA Rev-Exp Region 1:MMA Rev-Exp Region 11'!M54)</f>
        <v>454.66762064633878</v>
      </c>
      <c r="N54" s="540">
        <f>SUM('MMA Rev-Exp Region 1:MMA Rev-Exp Region 11'!N54)</f>
        <v>0</v>
      </c>
      <c r="O54" s="542">
        <f>SUM('MMA Rev-Exp Region 1:MMA Rev-Exp Region 11'!O54)</f>
        <v>0</v>
      </c>
      <c r="P54" s="288">
        <f>SUM(Q54:AA54)</f>
        <v>1585.7563031294073</v>
      </c>
      <c r="Q54" s="540">
        <f>SUM('MMA Rev-Exp Region 1:MMA Rev-Exp Region 11'!Q54)</f>
        <v>406.90271553108528</v>
      </c>
      <c r="R54" s="540">
        <f>SUM('MMA Rev-Exp Region 1:MMA Rev-Exp Region 11'!R54)</f>
        <v>46.73035931305526</v>
      </c>
      <c r="S54" s="540">
        <f>SUM('MMA Rev-Exp Region 1:MMA Rev-Exp Region 11'!S54)</f>
        <v>499.58852878625714</v>
      </c>
      <c r="T54" s="540">
        <f>SUM('MMA Rev-Exp Region 1:MMA Rev-Exp Region 11'!T54)</f>
        <v>71.427024065054525</v>
      </c>
      <c r="U54" s="540">
        <f>SUM('MMA Rev-Exp Region 1:MMA Rev-Exp Region 11'!U54)</f>
        <v>2.0190895181322088</v>
      </c>
      <c r="V54" s="540">
        <f>SUM('MMA Rev-Exp Region 1:MMA Rev-Exp Region 11'!V54)</f>
        <v>70.528759509122892</v>
      </c>
      <c r="W54" s="540">
        <f>SUM('MMA Rev-Exp Region 1:MMA Rev-Exp Region 11'!W54)</f>
        <v>2.4399290023945294E-3</v>
      </c>
      <c r="X54" s="540">
        <f>SUM('MMA Rev-Exp Region 1:MMA Rev-Exp Region 11'!X54)</f>
        <v>5.4669990462707183</v>
      </c>
      <c r="Y54" s="540">
        <f>SUM('MMA Rev-Exp Region 1:MMA Rev-Exp Region 11'!Y54)</f>
        <v>483.0903874314269</v>
      </c>
      <c r="Z54" s="540">
        <f>SUM('MMA Rev-Exp Region 1:MMA Rev-Exp Region 11'!Z54)</f>
        <v>0</v>
      </c>
      <c r="AA54" s="542">
        <f>SUM('MMA Rev-Exp Region 1:MMA Rev-Exp Region 11'!AA54)</f>
        <v>0</v>
      </c>
      <c r="AB54" s="288">
        <f>SUM(AC54:AM54)</f>
        <v>1601.4006537330265</v>
      </c>
      <c r="AC54" s="540">
        <f>SUM('MMA Rev-Exp Region 1:MMA Rev-Exp Region 11'!AC54)</f>
        <v>410.91703269367235</v>
      </c>
      <c r="AD54" s="540">
        <f>SUM('MMA Rev-Exp Region 1:MMA Rev-Exp Region 11'!AD54)</f>
        <v>47.191379788574615</v>
      </c>
      <c r="AE54" s="540">
        <f>SUM('MMA Rev-Exp Region 1:MMA Rev-Exp Region 11'!AE54)</f>
        <v>504.51724203586207</v>
      </c>
      <c r="AF54" s="540">
        <f>SUM('MMA Rev-Exp Region 1:MMA Rev-Exp Region 11'!AF54)</f>
        <v>72.131690604825891</v>
      </c>
      <c r="AG54" s="540">
        <f>SUM('MMA Rev-Exp Region 1:MMA Rev-Exp Region 11'!AG54)</f>
        <v>2.0390089371875937</v>
      </c>
      <c r="AH54" s="540">
        <f>SUM('MMA Rev-Exp Region 1:MMA Rev-Exp Region 11'!AH54)</f>
        <v>71.224564179248816</v>
      </c>
      <c r="AI54" s="540">
        <f>SUM('MMA Rev-Exp Region 1:MMA Rev-Exp Region 11'!AI54)</f>
        <v>2.4640002324354065E-3</v>
      </c>
      <c r="AJ54" s="540">
        <f>SUM('MMA Rev-Exp Region 1:MMA Rev-Exp Region 11'!AJ54)</f>
        <v>5.5209339728800133</v>
      </c>
      <c r="AK54" s="540">
        <f>SUM('MMA Rev-Exp Region 1:MMA Rev-Exp Region 11'!AK54)</f>
        <v>487.8563375205427</v>
      </c>
      <c r="AL54" s="540">
        <f>SUM('MMA Rev-Exp Region 1:MMA Rev-Exp Region 11'!AL54)</f>
        <v>0</v>
      </c>
      <c r="AM54" s="542">
        <f>SUM('MMA Rev-Exp Region 1:MMA Rev-Exp Region 11'!AM54)</f>
        <v>0</v>
      </c>
      <c r="AN54" s="288">
        <f>SUM(AO54:AY54)</f>
        <v>1701.8851295357385</v>
      </c>
      <c r="AO54" s="540">
        <f>SUM('MMA Rev-Exp Region 1:MMA Rev-Exp Region 11'!AO54)</f>
        <v>436.70120015506092</v>
      </c>
      <c r="AP54" s="540">
        <f>SUM('MMA Rev-Exp Region 1:MMA Rev-Exp Region 11'!AP54)</f>
        <v>50.152538227849334</v>
      </c>
      <c r="AQ54" s="540">
        <f>SUM('MMA Rev-Exp Region 1:MMA Rev-Exp Region 11'!AQ54)</f>
        <v>536.17462301745832</v>
      </c>
      <c r="AR54" s="540">
        <f>SUM('MMA Rev-Exp Region 1:MMA Rev-Exp Region 11'!AR54)</f>
        <v>76.657800358992191</v>
      </c>
      <c r="AS54" s="540">
        <f>SUM('MMA Rev-Exp Region 1:MMA Rev-Exp Region 11'!AS54)</f>
        <v>2.166952399513979</v>
      </c>
      <c r="AT54" s="540">
        <f>SUM('MMA Rev-Exp Region 1:MMA Rev-Exp Region 11'!AT54)</f>
        <v>75.69375368478876</v>
      </c>
      <c r="AU54" s="540">
        <f>SUM('MMA Rev-Exp Region 1:MMA Rev-Exp Region 11'!AU54)</f>
        <v>2.6186109921830475E-3</v>
      </c>
      <c r="AV54" s="540">
        <f>SUM('MMA Rev-Exp Region 1:MMA Rev-Exp Region 11'!AV54)</f>
        <v>5.8673608054862143</v>
      </c>
      <c r="AW54" s="540">
        <f>SUM('MMA Rev-Exp Region 1:MMA Rev-Exp Region 11'!AW54)</f>
        <v>518.46828227559661</v>
      </c>
      <c r="AX54" s="540">
        <f>SUM('MMA Rev-Exp Region 1:MMA Rev-Exp Region 11'!AX54)</f>
        <v>0</v>
      </c>
      <c r="AY54" s="542">
        <f>SUM('MMA Rev-Exp Region 1:MMA Rev-Exp Region 11'!AY54)</f>
        <v>0</v>
      </c>
      <c r="AZ54" s="545">
        <f>SUM('MMA Rev-Exp Region 1:MMA Rev-Exp Region 11'!AZ54)</f>
        <v>0</v>
      </c>
      <c r="BA54" s="295">
        <f>SUM(BB54:BL54)+AZ54</f>
        <v>6381.4999452727179</v>
      </c>
      <c r="BB54" s="540">
        <f>SUM('MMA Rev-Exp Region 1:MMA Rev-Exp Region 11'!BB54)</f>
        <v>1637.4834214870143</v>
      </c>
      <c r="BC54" s="540">
        <f>SUM('MMA Rev-Exp Region 1:MMA Rev-Exp Region 11'!BC54)</f>
        <v>188.05524203834796</v>
      </c>
      <c r="BD54" s="540">
        <f>SUM('MMA Rev-Exp Region 1:MMA Rev-Exp Region 11'!BD54)</f>
        <v>2010.4754827818001</v>
      </c>
      <c r="BE54" s="540">
        <f>SUM('MMA Rev-Exp Region 1:MMA Rev-Exp Region 11'!BE54)</f>
        <v>287.44110886560452</v>
      </c>
      <c r="BF54" s="540">
        <f>SUM('MMA Rev-Exp Region 1:MMA Rev-Exp Region 11'!BF54)</f>
        <v>8.1253466399811174</v>
      </c>
      <c r="BG54" s="540">
        <f>SUM('MMA Rev-Exp Region 1:MMA Rev-Exp Region 11'!BG54)</f>
        <v>283.82625631656794</v>
      </c>
      <c r="BH54" s="540">
        <f>SUM('MMA Rev-Exp Region 1:MMA Rev-Exp Region 11'!BH54)</f>
        <v>9.8189152800607638E-3</v>
      </c>
      <c r="BI54" s="540">
        <f>SUM('MMA Rev-Exp Region 1:MMA Rev-Exp Region 11'!BI54)</f>
        <v>22.000640354216863</v>
      </c>
      <c r="BJ54" s="540">
        <f>SUM('MMA Rev-Exp Region 1:MMA Rev-Exp Region 11'!BJ54)</f>
        <v>1944.082627873905</v>
      </c>
      <c r="BK54" s="540">
        <f>SUM('MMA Rev-Exp Region 1:MMA Rev-Exp Region 11'!BK54)</f>
        <v>0</v>
      </c>
      <c r="BL54" s="545">
        <f>SUM('MMA Rev-Exp Region 1:MMA Rev-Exp Region 11'!BL54)</f>
        <v>0</v>
      </c>
    </row>
    <row r="55" spans="1:64" s="209" customFormat="1" ht="16.5" customHeight="1" x14ac:dyDescent="0.25">
      <c r="A55" s="1499"/>
      <c r="B55" s="227" t="s">
        <v>262</v>
      </c>
      <c r="C55" s="235" t="s">
        <v>38</v>
      </c>
      <c r="D55" s="276">
        <f t="shared" ref="D55:P55" si="39">SUM(D51:D54)</f>
        <v>7475772.9078588719</v>
      </c>
      <c r="E55" s="274">
        <f t="shared" si="39"/>
        <v>1623491.623734667</v>
      </c>
      <c r="F55" s="274">
        <f t="shared" si="39"/>
        <v>122330.81942645664</v>
      </c>
      <c r="G55" s="274">
        <f t="shared" si="39"/>
        <v>3611368.2617461812</v>
      </c>
      <c r="H55" s="274">
        <f t="shared" si="39"/>
        <v>247149.90298608699</v>
      </c>
      <c r="I55" s="274">
        <f t="shared" si="39"/>
        <v>19945.657429305527</v>
      </c>
      <c r="J55" s="274">
        <f t="shared" si="39"/>
        <v>488025.554711006</v>
      </c>
      <c r="K55" s="274">
        <f t="shared" si="39"/>
        <v>1.5060907203568146</v>
      </c>
      <c r="L55" s="274">
        <f t="shared" si="39"/>
        <v>26531.392074595824</v>
      </c>
      <c r="M55" s="274">
        <f t="shared" si="39"/>
        <v>1336928.1896598525</v>
      </c>
      <c r="N55" s="274">
        <f t="shared" si="39"/>
        <v>0</v>
      </c>
      <c r="O55" s="282">
        <f t="shared" si="39"/>
        <v>0</v>
      </c>
      <c r="P55" s="276">
        <f t="shared" si="39"/>
        <v>7599605.6163031273</v>
      </c>
      <c r="Q55" s="274">
        <f t="shared" ref="Q55:AA55" si="40">SUM(Q51:Q54)</f>
        <v>1626745.6618301286</v>
      </c>
      <c r="R55" s="274">
        <f t="shared" si="40"/>
        <v>121855.91425120282</v>
      </c>
      <c r="S55" s="274">
        <f t="shared" si="40"/>
        <v>3754202.6982413726</v>
      </c>
      <c r="T55" s="274">
        <f t="shared" si="40"/>
        <v>250187.28273789416</v>
      </c>
      <c r="U55" s="274">
        <f t="shared" si="40"/>
        <v>21011.861766937582</v>
      </c>
      <c r="V55" s="274">
        <f t="shared" si="40"/>
        <v>509447.83314946358</v>
      </c>
      <c r="W55" s="274">
        <f t="shared" si="40"/>
        <v>0.73438788598539373</v>
      </c>
      <c r="X55" s="274">
        <f t="shared" si="40"/>
        <v>31637.812958253304</v>
      </c>
      <c r="Y55" s="274">
        <f t="shared" si="40"/>
        <v>1284515.8169799896</v>
      </c>
      <c r="Z55" s="274">
        <f t="shared" si="40"/>
        <v>0</v>
      </c>
      <c r="AA55" s="282">
        <f t="shared" si="40"/>
        <v>0</v>
      </c>
      <c r="AB55" s="276">
        <f>SUM(AB51:AB54)</f>
        <v>7037946.9306537313</v>
      </c>
      <c r="AC55" s="274">
        <f t="shared" ref="AC55:AM55" si="41">SUM(AC51:AC54)</f>
        <v>1517478.4958000463</v>
      </c>
      <c r="AD55" s="274">
        <f t="shared" si="41"/>
        <v>118431.45869370493</v>
      </c>
      <c r="AE55" s="274">
        <f t="shared" si="41"/>
        <v>3398276.1312478739</v>
      </c>
      <c r="AF55" s="274">
        <f t="shared" si="41"/>
        <v>273051.18472739565</v>
      </c>
      <c r="AG55" s="274">
        <f t="shared" si="41"/>
        <v>18858.311256641697</v>
      </c>
      <c r="AH55" s="274">
        <f t="shared" si="41"/>
        <v>472990.48397545901</v>
      </c>
      <c r="AI55" s="274">
        <f t="shared" si="41"/>
        <v>1.0098657142392771</v>
      </c>
      <c r="AJ55" s="274">
        <f t="shared" si="41"/>
        <v>29850.167975266104</v>
      </c>
      <c r="AK55" s="274">
        <f t="shared" si="41"/>
        <v>1209009.6871116301</v>
      </c>
      <c r="AL55" s="274">
        <f t="shared" si="41"/>
        <v>0</v>
      </c>
      <c r="AM55" s="282">
        <f t="shared" si="41"/>
        <v>0</v>
      </c>
      <c r="AN55" s="276">
        <f>SUM(AN51:AN54)</f>
        <v>8587566.4451295342</v>
      </c>
      <c r="AO55" s="274">
        <f t="shared" ref="AO55:AY55" si="42">SUM(AO51:AO54)</f>
        <v>1838662.2787915934</v>
      </c>
      <c r="AP55" s="274">
        <f t="shared" si="42"/>
        <v>136485.06557522438</v>
      </c>
      <c r="AQ55" s="274">
        <f t="shared" si="42"/>
        <v>4209166.9601786491</v>
      </c>
      <c r="AR55" s="274">
        <f t="shared" si="42"/>
        <v>284913.05253690924</v>
      </c>
      <c r="AS55" s="274">
        <f t="shared" si="42"/>
        <v>22873.682938993461</v>
      </c>
      <c r="AT55" s="274">
        <f t="shared" si="42"/>
        <v>579301.16066997917</v>
      </c>
      <c r="AU55" s="274">
        <f t="shared" si="42"/>
        <v>1.1705698155552724</v>
      </c>
      <c r="AV55" s="274">
        <f t="shared" si="42"/>
        <v>31273.428755419547</v>
      </c>
      <c r="AW55" s="274">
        <f t="shared" si="42"/>
        <v>1484889.6451129508</v>
      </c>
      <c r="AX55" s="274">
        <f t="shared" si="42"/>
        <v>0</v>
      </c>
      <c r="AY55" s="282">
        <f t="shared" si="42"/>
        <v>0</v>
      </c>
      <c r="AZ55" s="298">
        <f>SUM(AZ51:AZ54)</f>
        <v>60762.64239751792</v>
      </c>
      <c r="BA55" s="296">
        <f>SUM(BA51:BA54)</f>
        <v>30761654.542342786</v>
      </c>
      <c r="BB55" s="274">
        <f>SUM('MMA Rev-Exp Region 1:MMA Rev-Exp Region 11'!BB55)</f>
        <v>6606378.0601564348</v>
      </c>
      <c r="BC55" s="274">
        <f>SUM('MMA Rev-Exp Region 1:MMA Rev-Exp Region 11'!BC55)</f>
        <v>499103.25794658874</v>
      </c>
      <c r="BD55" s="274">
        <f>SUM('MMA Rev-Exp Region 1:MMA Rev-Exp Region 11'!BD55)</f>
        <v>14973014.051414076</v>
      </c>
      <c r="BE55" s="274">
        <f>SUM('MMA Rev-Exp Region 1:MMA Rev-Exp Region 11'!BE55)</f>
        <v>1055301.4229882862</v>
      </c>
      <c r="BF55" s="274">
        <f>SUM('MMA Rev-Exp Region 1:MMA Rev-Exp Region 11'!BF55)</f>
        <v>82689.513391878252</v>
      </c>
      <c r="BG55" s="274">
        <f>SUM('MMA Rev-Exp Region 1:MMA Rev-Exp Region 11'!BG55)</f>
        <v>2049765.0325059076</v>
      </c>
      <c r="BH55" s="274">
        <f>SUM('MMA Rev-Exp Region 1:MMA Rev-Exp Region 11'!BH55)</f>
        <v>4.4209141361367577</v>
      </c>
      <c r="BI55" s="274">
        <f>SUM('MMA Rev-Exp Region 1:MMA Rev-Exp Region 11'!BI55)</f>
        <v>119292.80176353476</v>
      </c>
      <c r="BJ55" s="274">
        <f>SUM('MMA Rev-Exp Region 1:MMA Rev-Exp Region 11'!BJ55)</f>
        <v>5315343.3388644224</v>
      </c>
      <c r="BK55" s="274">
        <f>SUM('MMA Rev-Exp Region 1:MMA Rev-Exp Region 11'!BK55)</f>
        <v>0</v>
      </c>
      <c r="BL55" s="298">
        <f>SUM('MMA Rev-Exp Region 1:MMA Rev-Exp Region 11'!BL55)</f>
        <v>0</v>
      </c>
    </row>
    <row r="56" spans="1:64" ht="14.85" customHeight="1" x14ac:dyDescent="0.25">
      <c r="A56" s="1494" t="s">
        <v>29</v>
      </c>
      <c r="B56" s="219">
        <v>8.1</v>
      </c>
      <c r="C56" s="232" t="s">
        <v>22</v>
      </c>
      <c r="D56" s="275">
        <f t="shared" ref="D56:D62" si="43">SUM(E56:O56)</f>
        <v>85263162.838295206</v>
      </c>
      <c r="E56" s="539">
        <f>SUM('MMA Rev-Exp Region 1:MMA Rev-Exp Region 11'!E56)</f>
        <v>29626291.205945954</v>
      </c>
      <c r="F56" s="539">
        <f>SUM('MMA Rev-Exp Region 1:MMA Rev-Exp Region 11'!F56)</f>
        <v>4486852.9032449927</v>
      </c>
      <c r="G56" s="539">
        <f>SUM('MMA Rev-Exp Region 1:MMA Rev-Exp Region 11'!G56)</f>
        <v>29958102.010755021</v>
      </c>
      <c r="H56" s="539">
        <f>SUM('MMA Rev-Exp Region 1:MMA Rev-Exp Region 11'!H56)</f>
        <v>6383849.2386224</v>
      </c>
      <c r="I56" s="539">
        <f>SUM('MMA Rev-Exp Region 1:MMA Rev-Exp Region 11'!I56)</f>
        <v>2634.0996186239099</v>
      </c>
      <c r="J56" s="539">
        <f>SUM('MMA Rev-Exp Region 1:MMA Rev-Exp Region 11'!J56)</f>
        <v>4982964.8422695016</v>
      </c>
      <c r="K56" s="539">
        <f>SUM('MMA Rev-Exp Region 1:MMA Rev-Exp Region 11'!K56)</f>
        <v>0</v>
      </c>
      <c r="L56" s="539">
        <f>SUM('MMA Rev-Exp Region 1:MMA Rev-Exp Region 11'!L56)</f>
        <v>1592734.0630462661</v>
      </c>
      <c r="M56" s="539">
        <f>SUM('MMA Rev-Exp Region 1:MMA Rev-Exp Region 11'!M56)</f>
        <v>8229734.4747924497</v>
      </c>
      <c r="N56" s="539">
        <f>SUM('MMA Rev-Exp Region 1:MMA Rev-Exp Region 11'!N56)</f>
        <v>0</v>
      </c>
      <c r="O56" s="541">
        <f>SUM('MMA Rev-Exp Region 1:MMA Rev-Exp Region 11'!O56)</f>
        <v>0</v>
      </c>
      <c r="P56" s="275">
        <f t="shared" ref="P56:P62" si="44">SUM(Q56:AA56)</f>
        <v>92152868.886868283</v>
      </c>
      <c r="Q56" s="539">
        <f>SUM('MMA Rev-Exp Region 1:MMA Rev-Exp Region 11'!Q56)</f>
        <v>32798929.773982346</v>
      </c>
      <c r="R56" s="539">
        <f>SUM('MMA Rev-Exp Region 1:MMA Rev-Exp Region 11'!R56)</f>
        <v>4651624.8806826789</v>
      </c>
      <c r="S56" s="539">
        <f>SUM('MMA Rev-Exp Region 1:MMA Rev-Exp Region 11'!S56)</f>
        <v>33160194.572326437</v>
      </c>
      <c r="T56" s="539">
        <f>SUM('MMA Rev-Exp Region 1:MMA Rev-Exp Region 11'!T56)</f>
        <v>6513008.1366230883</v>
      </c>
      <c r="U56" s="539">
        <f>SUM('MMA Rev-Exp Region 1:MMA Rev-Exp Region 11'!U56)</f>
        <v>9067.2729545804323</v>
      </c>
      <c r="V56" s="539">
        <f>SUM('MMA Rev-Exp Region 1:MMA Rev-Exp Region 11'!V56)</f>
        <v>5502695.2043766333</v>
      </c>
      <c r="W56" s="539">
        <f>SUM('MMA Rev-Exp Region 1:MMA Rev-Exp Region 11'!W56)</f>
        <v>0</v>
      </c>
      <c r="X56" s="539">
        <f>SUM('MMA Rev-Exp Region 1:MMA Rev-Exp Region 11'!X56)</f>
        <v>1618740.538514398</v>
      </c>
      <c r="Y56" s="539">
        <f>SUM('MMA Rev-Exp Region 1:MMA Rev-Exp Region 11'!Y56)</f>
        <v>7898608.5074081207</v>
      </c>
      <c r="Z56" s="539">
        <f>SUM('MMA Rev-Exp Region 1:MMA Rev-Exp Region 11'!Z56)</f>
        <v>0</v>
      </c>
      <c r="AA56" s="541">
        <f>SUM('MMA Rev-Exp Region 1:MMA Rev-Exp Region 11'!AA56)</f>
        <v>0</v>
      </c>
      <c r="AB56" s="275">
        <f t="shared" ref="AB56:AB62" si="45">SUM(AC56:AM56)</f>
        <v>95514581.381323203</v>
      </c>
      <c r="AC56" s="539">
        <f>SUM('MMA Rev-Exp Region 1:MMA Rev-Exp Region 11'!AC56)</f>
        <v>34329797.622357346</v>
      </c>
      <c r="AD56" s="539">
        <f>SUM('MMA Rev-Exp Region 1:MMA Rev-Exp Region 11'!AD56)</f>
        <v>4741600.3047728091</v>
      </c>
      <c r="AE56" s="539">
        <f>SUM('MMA Rev-Exp Region 1:MMA Rev-Exp Region 11'!AE56)</f>
        <v>34125860.724732384</v>
      </c>
      <c r="AF56" s="539">
        <f>SUM('MMA Rev-Exp Region 1:MMA Rev-Exp Region 11'!AF56)</f>
        <v>6571445.7554902434</v>
      </c>
      <c r="AG56" s="539">
        <f>SUM('MMA Rev-Exp Region 1:MMA Rev-Exp Region 11'!AG56)</f>
        <v>5077.413000580671</v>
      </c>
      <c r="AH56" s="539">
        <f>SUM('MMA Rev-Exp Region 1:MMA Rev-Exp Region 11'!AH56)</f>
        <v>5446298.8706955425</v>
      </c>
      <c r="AI56" s="539">
        <f>SUM('MMA Rev-Exp Region 1:MMA Rev-Exp Region 11'!AI56)</f>
        <v>0</v>
      </c>
      <c r="AJ56" s="539">
        <f>SUM('MMA Rev-Exp Region 1:MMA Rev-Exp Region 11'!AJ56)</f>
        <v>1575706.8532993849</v>
      </c>
      <c r="AK56" s="539">
        <f>SUM('MMA Rev-Exp Region 1:MMA Rev-Exp Region 11'!AK56)</f>
        <v>8718793.836974917</v>
      </c>
      <c r="AL56" s="539">
        <f>SUM('MMA Rev-Exp Region 1:MMA Rev-Exp Region 11'!AL56)</f>
        <v>0</v>
      </c>
      <c r="AM56" s="541">
        <f>SUM('MMA Rev-Exp Region 1:MMA Rev-Exp Region 11'!AM56)</f>
        <v>0</v>
      </c>
      <c r="AN56" s="275">
        <f t="shared" ref="AN56:AN62" si="46">SUM(AO56:AY56)</f>
        <v>98847792.236846566</v>
      </c>
      <c r="AO56" s="539">
        <f>SUM('MMA Rev-Exp Region 1:MMA Rev-Exp Region 11'!AO56)</f>
        <v>34604833.206685305</v>
      </c>
      <c r="AP56" s="539">
        <f>SUM('MMA Rev-Exp Region 1:MMA Rev-Exp Region 11'!AP56)</f>
        <v>4796118.7339032348</v>
      </c>
      <c r="AQ56" s="539">
        <f>SUM('MMA Rev-Exp Region 1:MMA Rev-Exp Region 11'!AQ56)</f>
        <v>36011188.389169984</v>
      </c>
      <c r="AR56" s="539">
        <f>SUM('MMA Rev-Exp Region 1:MMA Rev-Exp Region 11'!AR56)</f>
        <v>6698234.8749922551</v>
      </c>
      <c r="AS56" s="539">
        <f>SUM('MMA Rev-Exp Region 1:MMA Rev-Exp Region 11'!AS56)</f>
        <v>10172.504291689605</v>
      </c>
      <c r="AT56" s="539">
        <f>SUM('MMA Rev-Exp Region 1:MMA Rev-Exp Region 11'!AT56)</f>
        <v>5313395.8802801985</v>
      </c>
      <c r="AU56" s="539">
        <f>SUM('MMA Rev-Exp Region 1:MMA Rev-Exp Region 11'!AU56)</f>
        <v>0</v>
      </c>
      <c r="AV56" s="539">
        <f>SUM('MMA Rev-Exp Region 1:MMA Rev-Exp Region 11'!AV56)</f>
        <v>1641808.8172072123</v>
      </c>
      <c r="AW56" s="539">
        <f>SUM('MMA Rev-Exp Region 1:MMA Rev-Exp Region 11'!AW56)</f>
        <v>9772039.8303167</v>
      </c>
      <c r="AX56" s="539">
        <f>SUM('MMA Rev-Exp Region 1:MMA Rev-Exp Region 11'!AX56)</f>
        <v>0</v>
      </c>
      <c r="AY56" s="541">
        <f>SUM('MMA Rev-Exp Region 1:MMA Rev-Exp Region 11'!AY56)</f>
        <v>0</v>
      </c>
      <c r="AZ56" s="544">
        <f>SUM('MMA Rev-Exp Region 1:MMA Rev-Exp Region 11'!AZ56)</f>
        <v>621089.70799459214</v>
      </c>
      <c r="BA56" s="293">
        <f>SUM(BB56:BL56)+AZ56</f>
        <v>372399495.05132782</v>
      </c>
      <c r="BB56" s="539">
        <f>SUM('MMA Rev-Exp Region 1:MMA Rev-Exp Region 11'!BB56)</f>
        <v>131359851.80897096</v>
      </c>
      <c r="BC56" s="539">
        <f>SUM('MMA Rev-Exp Region 1:MMA Rev-Exp Region 11'!BC56)</f>
        <v>18676196.822603714</v>
      </c>
      <c r="BD56" s="539">
        <f>SUM('MMA Rev-Exp Region 1:MMA Rev-Exp Region 11'!BD56)</f>
        <v>133255345.69698381</v>
      </c>
      <c r="BE56" s="539">
        <f>SUM('MMA Rev-Exp Region 1:MMA Rev-Exp Region 11'!BE56)</f>
        <v>26166538.005727991</v>
      </c>
      <c r="BF56" s="539">
        <f>SUM('MMA Rev-Exp Region 1:MMA Rev-Exp Region 11'!BF56)</f>
        <v>26951.289865474617</v>
      </c>
      <c r="BG56" s="539">
        <f>SUM('MMA Rev-Exp Region 1:MMA Rev-Exp Region 11'!BG56)</f>
        <v>21245354.797621872</v>
      </c>
      <c r="BH56" s="539">
        <f>SUM('MMA Rev-Exp Region 1:MMA Rev-Exp Region 11'!BH56)</f>
        <v>0</v>
      </c>
      <c r="BI56" s="539">
        <f>SUM('MMA Rev-Exp Region 1:MMA Rev-Exp Region 11'!BI56)</f>
        <v>6428990.2720672619</v>
      </c>
      <c r="BJ56" s="539">
        <f>SUM('MMA Rev-Exp Region 1:MMA Rev-Exp Region 11'!BJ56)</f>
        <v>34619176.649492189</v>
      </c>
      <c r="BK56" s="539">
        <f>SUM('MMA Rev-Exp Region 1:MMA Rev-Exp Region 11'!BK56)</f>
        <v>0</v>
      </c>
      <c r="BL56" s="544">
        <f>SUM('MMA Rev-Exp Region 1:MMA Rev-Exp Region 11'!BL56)</f>
        <v>0</v>
      </c>
    </row>
    <row r="57" spans="1:64" ht="14.85" customHeight="1" x14ac:dyDescent="0.25">
      <c r="A57" s="1495"/>
      <c r="B57" s="221" t="s">
        <v>113</v>
      </c>
      <c r="C57" s="229" t="s">
        <v>444</v>
      </c>
      <c r="D57" s="288">
        <f t="shared" si="43"/>
        <v>0</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8">
        <f t="shared" si="44"/>
        <v>30353.8</v>
      </c>
      <c r="Q57" s="540">
        <f>SUM('MMA Rev-Exp Region 1:MMA Rev-Exp Region 11'!Q57)</f>
        <v>0</v>
      </c>
      <c r="R57" s="540">
        <f>SUM('MMA Rev-Exp Region 1:MMA Rev-Exp Region 11'!R57)</f>
        <v>0</v>
      </c>
      <c r="S57" s="540">
        <f>SUM('MMA Rev-Exp Region 1:MMA Rev-Exp Region 11'!S57)</f>
        <v>0</v>
      </c>
      <c r="T57" s="540">
        <f>SUM('MMA Rev-Exp Region 1:MMA Rev-Exp Region 11'!T57)</f>
        <v>30353.8</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8">
        <f t="shared" si="45"/>
        <v>60707.6</v>
      </c>
      <c r="AC57" s="540">
        <f>SUM('MMA Rev-Exp Region 1:MMA Rev-Exp Region 11'!AC57)</f>
        <v>0</v>
      </c>
      <c r="AD57" s="540">
        <f>SUM('MMA Rev-Exp Region 1:MMA Rev-Exp Region 11'!AD57)</f>
        <v>0</v>
      </c>
      <c r="AE57" s="540">
        <f>SUM('MMA Rev-Exp Region 1:MMA Rev-Exp Region 11'!AE57)</f>
        <v>0</v>
      </c>
      <c r="AF57" s="540">
        <f>SUM('MMA Rev-Exp Region 1:MMA Rev-Exp Region 11'!AF57)</f>
        <v>60707.6</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8">
        <f t="shared" si="46"/>
        <v>12719.92</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12719.92</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5">
        <f t="shared" ref="BA57:BA62" si="47">SUM(BB57:BL57)+AZ57</f>
        <v>103781.31999999999</v>
      </c>
      <c r="BB57" s="540">
        <f>SUM('MMA Rev-Exp Region 1:MMA Rev-Exp Region 11'!BB57)</f>
        <v>0</v>
      </c>
      <c r="BC57" s="540">
        <f>SUM('MMA Rev-Exp Region 1:MMA Rev-Exp Region 11'!BC57)</f>
        <v>0</v>
      </c>
      <c r="BD57" s="540">
        <f>SUM('MMA Rev-Exp Region 1:MMA Rev-Exp Region 11'!BD57)</f>
        <v>0</v>
      </c>
      <c r="BE57" s="540">
        <f>SUM('MMA Rev-Exp Region 1:MMA Rev-Exp Region 11'!BE57)</f>
        <v>91061.4</v>
      </c>
      <c r="BF57" s="540">
        <f>SUM('MMA Rev-Exp Region 1:MMA Rev-Exp Region 11'!BF57)</f>
        <v>0</v>
      </c>
      <c r="BG57" s="540">
        <f>SUM('MMA Rev-Exp Region 1:MMA Rev-Exp Region 11'!BG57)</f>
        <v>12719.92</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495"/>
      <c r="B58" s="221" t="s">
        <v>115</v>
      </c>
      <c r="C58" s="229" t="s">
        <v>158</v>
      </c>
      <c r="D58" s="288">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8">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8">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8">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5">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495"/>
      <c r="B59" s="221" t="s">
        <v>116</v>
      </c>
      <c r="C59" s="229" t="s">
        <v>114</v>
      </c>
      <c r="D59" s="288">
        <f t="shared" si="43"/>
        <v>-564431.18000000017</v>
      </c>
      <c r="E59" s="540">
        <f>SUM('MMA Rev-Exp Region 1:MMA Rev-Exp Region 11'!E59)</f>
        <v>-196122.24022359581</v>
      </c>
      <c r="F59" s="540">
        <f>SUM('MMA Rev-Exp Region 1:MMA Rev-Exp Region 11'!F59)</f>
        <v>-29702.389570839827</v>
      </c>
      <c r="G59" s="540">
        <f>SUM('MMA Rev-Exp Region 1:MMA Rev-Exp Region 11'!G59)</f>
        <v>-198318.7851072324</v>
      </c>
      <c r="H59" s="540">
        <f>SUM('MMA Rev-Exp Region 1:MMA Rev-Exp Region 11'!H59)</f>
        <v>-42260.261509785065</v>
      </c>
      <c r="I59" s="540">
        <f>SUM('MMA Rev-Exp Region 1:MMA Rev-Exp Region 11'!I59)</f>
        <v>-17.437400941801265</v>
      </c>
      <c r="J59" s="540">
        <f>SUM('MMA Rev-Exp Region 1:MMA Rev-Exp Region 11'!J59)</f>
        <v>-32986.586847062892</v>
      </c>
      <c r="K59" s="540">
        <f>SUM('MMA Rev-Exp Region 1:MMA Rev-Exp Region 11'!K59)</f>
        <v>0</v>
      </c>
      <c r="L59" s="540">
        <f>SUM('MMA Rev-Exp Region 1:MMA Rev-Exp Region 11'!L59)</f>
        <v>-10543.694799785513</v>
      </c>
      <c r="M59" s="540">
        <f>SUM('MMA Rev-Exp Region 1:MMA Rev-Exp Region 11'!M59)</f>
        <v>-54479.784540756787</v>
      </c>
      <c r="N59" s="540">
        <f>SUM('MMA Rev-Exp Region 1:MMA Rev-Exp Region 11'!N59)</f>
        <v>0</v>
      </c>
      <c r="O59" s="542">
        <f>SUM('MMA Rev-Exp Region 1:MMA Rev-Exp Region 11'!O59)</f>
        <v>0</v>
      </c>
      <c r="P59" s="288">
        <f t="shared" si="44"/>
        <v>-207992.88000000009</v>
      </c>
      <c r="Q59" s="540">
        <f>SUM('MMA Rev-Exp Region 1:MMA Rev-Exp Region 11'!Q59)</f>
        <v>-74028.556538845442</v>
      </c>
      <c r="R59" s="540">
        <f>SUM('MMA Rev-Exp Region 1:MMA Rev-Exp Region 11'!R59)</f>
        <v>-10498.911941641309</v>
      </c>
      <c r="S59" s="540">
        <f>SUM('MMA Rev-Exp Region 1:MMA Rev-Exp Region 11'!S59)</f>
        <v>-74843.946301072545</v>
      </c>
      <c r="T59" s="540">
        <f>SUM('MMA Rev-Exp Region 1:MMA Rev-Exp Region 11'!T59)</f>
        <v>-14700.131815350444</v>
      </c>
      <c r="U59" s="540">
        <f>SUM('MMA Rev-Exp Region 1:MMA Rev-Exp Region 11'!U59)</f>
        <v>-20.465214359029442</v>
      </c>
      <c r="V59" s="540">
        <f>SUM('MMA Rev-Exp Region 1:MMA Rev-Exp Region 11'!V59)</f>
        <v>-12419.813264040209</v>
      </c>
      <c r="W59" s="540">
        <f>SUM('MMA Rev-Exp Region 1:MMA Rev-Exp Region 11'!W59)</f>
        <v>0</v>
      </c>
      <c r="X59" s="540">
        <f>SUM('MMA Rev-Exp Region 1:MMA Rev-Exp Region 11'!X59)</f>
        <v>-3653.5651102918432</v>
      </c>
      <c r="Y59" s="540">
        <f>SUM('MMA Rev-Exp Region 1:MMA Rev-Exp Region 11'!Y59)</f>
        <v>-17827.489814399287</v>
      </c>
      <c r="Z59" s="540">
        <f>SUM('MMA Rev-Exp Region 1:MMA Rev-Exp Region 11'!Z59)</f>
        <v>0</v>
      </c>
      <c r="AA59" s="542">
        <f>SUM('MMA Rev-Exp Region 1:MMA Rev-Exp Region 11'!AA59)</f>
        <v>0</v>
      </c>
      <c r="AB59" s="288">
        <f t="shared" si="45"/>
        <v>-240701.44999999998</v>
      </c>
      <c r="AC59" s="540">
        <f>SUM('MMA Rev-Exp Region 1:MMA Rev-Exp Region 11'!AC59)</f>
        <v>-86512.781047729615</v>
      </c>
      <c r="AD59" s="540">
        <f>SUM('MMA Rev-Exp Region 1:MMA Rev-Exp Region 11'!AD59)</f>
        <v>-11949.066332843995</v>
      </c>
      <c r="AE59" s="540">
        <f>SUM('MMA Rev-Exp Region 1:MMA Rev-Exp Region 11'!AE59)</f>
        <v>-85998.850020059021</v>
      </c>
      <c r="AF59" s="540">
        <f>SUM('MMA Rev-Exp Region 1:MMA Rev-Exp Region 11'!AF59)</f>
        <v>-16560.367004363394</v>
      </c>
      <c r="AG59" s="540">
        <f>SUM('MMA Rev-Exp Region 1:MMA Rev-Exp Region 11'!AG59)</f>
        <v>-12.795330867958912</v>
      </c>
      <c r="AH59" s="540">
        <f>SUM('MMA Rev-Exp Region 1:MMA Rev-Exp Region 11'!AH59)</f>
        <v>-13724.941431467318</v>
      </c>
      <c r="AI59" s="540">
        <f>SUM('MMA Rev-Exp Region 1:MMA Rev-Exp Region 11'!AI59)</f>
        <v>0</v>
      </c>
      <c r="AJ59" s="540">
        <f>SUM('MMA Rev-Exp Region 1:MMA Rev-Exp Region 11'!AJ59)</f>
        <v>-3970.8588875024079</v>
      </c>
      <c r="AK59" s="540">
        <f>SUM('MMA Rev-Exp Region 1:MMA Rev-Exp Region 11'!AK59)</f>
        <v>-21971.789945166307</v>
      </c>
      <c r="AL59" s="540">
        <f>SUM('MMA Rev-Exp Region 1:MMA Rev-Exp Region 11'!AL59)</f>
        <v>0</v>
      </c>
      <c r="AM59" s="542">
        <f>SUM('MMA Rev-Exp Region 1:MMA Rev-Exp Region 11'!AM59)</f>
        <v>0</v>
      </c>
      <c r="AN59" s="288">
        <f t="shared" si="46"/>
        <v>-283713.29999999993</v>
      </c>
      <c r="AO59" s="540">
        <f>SUM('MMA Rev-Exp Region 1:MMA Rev-Exp Region 11'!AO59)</f>
        <v>-99322.920652531888</v>
      </c>
      <c r="AP59" s="540">
        <f>SUM('MMA Rev-Exp Region 1:MMA Rev-Exp Region 11'!AP59)</f>
        <v>-13765.837783479441</v>
      </c>
      <c r="AQ59" s="540">
        <f>SUM('MMA Rev-Exp Region 1:MMA Rev-Exp Region 11'!AQ59)</f>
        <v>-103359.44651482721</v>
      </c>
      <c r="AR59" s="540">
        <f>SUM('MMA Rev-Exp Region 1:MMA Rev-Exp Region 11'!AR59)</f>
        <v>-19225.298588416568</v>
      </c>
      <c r="AS59" s="540">
        <f>SUM('MMA Rev-Exp Region 1:MMA Rev-Exp Region 11'!AS59)</f>
        <v>-29.197159557637594</v>
      </c>
      <c r="AT59" s="540">
        <f>SUM('MMA Rev-Exp Region 1:MMA Rev-Exp Region 11'!AT59)</f>
        <v>-15250.528568090469</v>
      </c>
      <c r="AU59" s="540">
        <f>SUM('MMA Rev-Exp Region 1:MMA Rev-Exp Region 11'!AU59)</f>
        <v>0</v>
      </c>
      <c r="AV59" s="540">
        <f>SUM('MMA Rev-Exp Region 1:MMA Rev-Exp Region 11'!AV59)</f>
        <v>-4712.3257582006154</v>
      </c>
      <c r="AW59" s="540">
        <f>SUM('MMA Rev-Exp Region 1:MMA Rev-Exp Region 11'!AW59)</f>
        <v>-28047.744974896137</v>
      </c>
      <c r="AX59" s="540">
        <f>SUM('MMA Rev-Exp Region 1:MMA Rev-Exp Region 11'!AX59)</f>
        <v>0</v>
      </c>
      <c r="AY59" s="542">
        <f>SUM('MMA Rev-Exp Region 1:MMA Rev-Exp Region 11'!AY59)</f>
        <v>0</v>
      </c>
      <c r="AZ59" s="545">
        <f>SUM('MMA Rev-Exp Region 1:MMA Rev-Exp Region 11'!AZ59)</f>
        <v>0</v>
      </c>
      <c r="BA59" s="295">
        <f t="shared" si="47"/>
        <v>-1296838.81</v>
      </c>
      <c r="BB59" s="540">
        <f>SUM('MMA Rev-Exp Region 1:MMA Rev-Exp Region 11'!BB59)</f>
        <v>-455986.49846270273</v>
      </c>
      <c r="BC59" s="540">
        <f>SUM('MMA Rev-Exp Region 1:MMA Rev-Exp Region 11'!BC59)</f>
        <v>-65916.205628804571</v>
      </c>
      <c r="BD59" s="540">
        <f>SUM('MMA Rev-Exp Region 1:MMA Rev-Exp Region 11'!BD59)</f>
        <v>-462521.02794319123</v>
      </c>
      <c r="BE59" s="540">
        <f>SUM('MMA Rev-Exp Region 1:MMA Rev-Exp Region 11'!BE59)</f>
        <v>-92746.058917915463</v>
      </c>
      <c r="BF59" s="540">
        <f>SUM('MMA Rev-Exp Region 1:MMA Rev-Exp Region 11'!BF59)</f>
        <v>-79.895105726427218</v>
      </c>
      <c r="BG59" s="540">
        <f>SUM('MMA Rev-Exp Region 1:MMA Rev-Exp Region 11'!BG59)</f>
        <v>-74381.870110660864</v>
      </c>
      <c r="BH59" s="540">
        <f>SUM('MMA Rev-Exp Region 1:MMA Rev-Exp Region 11'!BH59)</f>
        <v>0</v>
      </c>
      <c r="BI59" s="540">
        <f>SUM('MMA Rev-Exp Region 1:MMA Rev-Exp Region 11'!BI59)</f>
        <v>-22880.444555780377</v>
      </c>
      <c r="BJ59" s="540">
        <f>SUM('MMA Rev-Exp Region 1:MMA Rev-Exp Region 11'!BJ59)</f>
        <v>-122326.80927521853</v>
      </c>
      <c r="BK59" s="540">
        <f>SUM('MMA Rev-Exp Region 1:MMA Rev-Exp Region 11'!BK59)</f>
        <v>0</v>
      </c>
      <c r="BL59" s="545">
        <f>SUM('MMA Rev-Exp Region 1:MMA Rev-Exp Region 11'!BL59)</f>
        <v>0</v>
      </c>
    </row>
    <row r="60" spans="1:64" x14ac:dyDescent="0.25">
      <c r="A60" s="1495"/>
      <c r="B60" s="221" t="s">
        <v>117</v>
      </c>
      <c r="C60" s="229" t="s">
        <v>159</v>
      </c>
      <c r="D60" s="288">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8">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8">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8">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5">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495"/>
      <c r="B61" s="221" t="s">
        <v>160</v>
      </c>
      <c r="C61" s="229" t="s">
        <v>23</v>
      </c>
      <c r="D61" s="288">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8">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8">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8">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5">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495"/>
      <c r="B62" s="225" t="s">
        <v>443</v>
      </c>
      <c r="C62" s="230" t="s">
        <v>926</v>
      </c>
      <c r="D62" s="288">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8">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8">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8">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5">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496"/>
      <c r="B63" s="227" t="s">
        <v>458</v>
      </c>
      <c r="C63" s="235" t="s">
        <v>30</v>
      </c>
      <c r="D63" s="276">
        <f t="shared" ref="D63:P63" si="48">SUM(D56:D62)</f>
        <v>84698731.658295199</v>
      </c>
      <c r="E63" s="274">
        <f t="shared" si="48"/>
        <v>29430168.96572236</v>
      </c>
      <c r="F63" s="274">
        <f t="shared" si="48"/>
        <v>4457150.513674153</v>
      </c>
      <c r="G63" s="274">
        <f t="shared" si="48"/>
        <v>29759783.225647788</v>
      </c>
      <c r="H63" s="274">
        <f t="shared" si="48"/>
        <v>6341588.9771126145</v>
      </c>
      <c r="I63" s="274">
        <f t="shared" si="48"/>
        <v>2616.6622176821088</v>
      </c>
      <c r="J63" s="274">
        <f t="shared" si="48"/>
        <v>4949978.2554224385</v>
      </c>
      <c r="K63" s="274">
        <f t="shared" si="48"/>
        <v>0</v>
      </c>
      <c r="L63" s="274">
        <f t="shared" si="48"/>
        <v>1582190.3682464806</v>
      </c>
      <c r="M63" s="274">
        <f t="shared" si="48"/>
        <v>8175254.6902516931</v>
      </c>
      <c r="N63" s="274">
        <f t="shared" si="48"/>
        <v>0</v>
      </c>
      <c r="O63" s="282">
        <f t="shared" si="48"/>
        <v>0</v>
      </c>
      <c r="P63" s="276">
        <f t="shared" si="48"/>
        <v>91975229.806868285</v>
      </c>
      <c r="Q63" s="274">
        <f t="shared" ref="Q63:AA63" si="49">SUM(Q56:Q62)</f>
        <v>32724901.2174435</v>
      </c>
      <c r="R63" s="274">
        <f t="shared" si="49"/>
        <v>4641125.9687410379</v>
      </c>
      <c r="S63" s="274">
        <f t="shared" si="49"/>
        <v>33085350.626025364</v>
      </c>
      <c r="T63" s="274">
        <f t="shared" si="49"/>
        <v>6528661.8048077375</v>
      </c>
      <c r="U63" s="274">
        <f t="shared" si="49"/>
        <v>9046.8077402214021</v>
      </c>
      <c r="V63" s="274">
        <f t="shared" si="49"/>
        <v>5490275.391112593</v>
      </c>
      <c r="W63" s="274">
        <f t="shared" si="49"/>
        <v>0</v>
      </c>
      <c r="X63" s="274">
        <f t="shared" si="49"/>
        <v>1615086.9734041062</v>
      </c>
      <c r="Y63" s="274">
        <f t="shared" si="49"/>
        <v>7880781.0175937209</v>
      </c>
      <c r="Z63" s="274">
        <f t="shared" si="49"/>
        <v>0</v>
      </c>
      <c r="AA63" s="282">
        <f t="shared" si="49"/>
        <v>0</v>
      </c>
      <c r="AB63" s="276">
        <f>SUM(AB56:AB62)</f>
        <v>95334587.531323195</v>
      </c>
      <c r="AC63" s="274">
        <f t="shared" ref="AC63:AM63" si="50">SUM(AC56:AC62)</f>
        <v>34243284.841309614</v>
      </c>
      <c r="AD63" s="274">
        <f t="shared" si="50"/>
        <v>4729651.2384399651</v>
      </c>
      <c r="AE63" s="274">
        <f t="shared" si="50"/>
        <v>34039861.874712326</v>
      </c>
      <c r="AF63" s="274">
        <f t="shared" si="50"/>
        <v>6615592.9884858793</v>
      </c>
      <c r="AG63" s="274">
        <f t="shared" si="50"/>
        <v>5064.6176697127121</v>
      </c>
      <c r="AH63" s="274">
        <f t="shared" si="50"/>
        <v>5432573.9292640751</v>
      </c>
      <c r="AI63" s="274">
        <f t="shared" si="50"/>
        <v>0</v>
      </c>
      <c r="AJ63" s="274">
        <f t="shared" si="50"/>
        <v>1571735.9944118825</v>
      </c>
      <c r="AK63" s="274">
        <f t="shared" si="50"/>
        <v>8696822.0470297504</v>
      </c>
      <c r="AL63" s="274">
        <f t="shared" si="50"/>
        <v>0</v>
      </c>
      <c r="AM63" s="282">
        <f t="shared" si="50"/>
        <v>0</v>
      </c>
      <c r="AN63" s="276">
        <f>SUM(AN56:AN62)</f>
        <v>98576798.856846571</v>
      </c>
      <c r="AO63" s="274">
        <f t="shared" ref="AO63:AY63" si="51">SUM(AO56:AO62)</f>
        <v>34505510.286032774</v>
      </c>
      <c r="AP63" s="274">
        <f t="shared" si="51"/>
        <v>4782352.8961197557</v>
      </c>
      <c r="AQ63" s="274">
        <f t="shared" si="51"/>
        <v>35907828.942655154</v>
      </c>
      <c r="AR63" s="274">
        <f t="shared" si="51"/>
        <v>6679009.5764038386</v>
      </c>
      <c r="AS63" s="274">
        <f t="shared" si="51"/>
        <v>10143.307132131968</v>
      </c>
      <c r="AT63" s="274">
        <f t="shared" si="51"/>
        <v>5310865.2717121076</v>
      </c>
      <c r="AU63" s="274">
        <f t="shared" si="51"/>
        <v>0</v>
      </c>
      <c r="AV63" s="274">
        <f t="shared" si="51"/>
        <v>1637096.4914490117</v>
      </c>
      <c r="AW63" s="274">
        <f t="shared" si="51"/>
        <v>9743992.0853418037</v>
      </c>
      <c r="AX63" s="274">
        <f t="shared" si="51"/>
        <v>0</v>
      </c>
      <c r="AY63" s="282">
        <f t="shared" si="51"/>
        <v>0</v>
      </c>
      <c r="AZ63" s="298">
        <f>SUM(AZ56:AZ62)</f>
        <v>621089.70799459214</v>
      </c>
      <c r="BA63" s="296">
        <f>SUM(BA56:BA62)</f>
        <v>371206437.56132782</v>
      </c>
      <c r="BB63" s="274">
        <f>SUM('MMA Rev-Exp Region 1:MMA Rev-Exp Region 11'!BB63)</f>
        <v>130903865.31050825</v>
      </c>
      <c r="BC63" s="274">
        <f>SUM('MMA Rev-Exp Region 1:MMA Rev-Exp Region 11'!BC63)</f>
        <v>18610280.616974913</v>
      </c>
      <c r="BD63" s="274">
        <f>SUM('MMA Rev-Exp Region 1:MMA Rev-Exp Region 11'!BD63)</f>
        <v>132792824.66904062</v>
      </c>
      <c r="BE63" s="274">
        <f>SUM('MMA Rev-Exp Region 1:MMA Rev-Exp Region 11'!BE63)</f>
        <v>26164853.346810073</v>
      </c>
      <c r="BF63" s="274">
        <f>SUM('MMA Rev-Exp Region 1:MMA Rev-Exp Region 11'!BF63)</f>
        <v>26871.394759748193</v>
      </c>
      <c r="BG63" s="274">
        <f>SUM('MMA Rev-Exp Region 1:MMA Rev-Exp Region 11'!BG63)</f>
        <v>21183692.847511217</v>
      </c>
      <c r="BH63" s="274">
        <f>SUM('MMA Rev-Exp Region 1:MMA Rev-Exp Region 11'!BH63)</f>
        <v>0</v>
      </c>
      <c r="BI63" s="274">
        <f>SUM('MMA Rev-Exp Region 1:MMA Rev-Exp Region 11'!BI63)</f>
        <v>6406109.827511481</v>
      </c>
      <c r="BJ63" s="274">
        <f>SUM('MMA Rev-Exp Region 1:MMA Rev-Exp Region 11'!BJ63)</f>
        <v>34496849.840216972</v>
      </c>
      <c r="BK63" s="274">
        <f>SUM('MMA Rev-Exp Region 1:MMA Rev-Exp Region 11'!BK63)</f>
        <v>0</v>
      </c>
      <c r="BL63" s="298">
        <f>SUM('MMA Rev-Exp Region 1:MMA Rev-Exp Region 11'!BL63)</f>
        <v>0</v>
      </c>
    </row>
    <row r="64" spans="1:64" ht="24.75" customHeight="1" x14ac:dyDescent="0.25">
      <c r="A64" s="1494" t="s">
        <v>3</v>
      </c>
      <c r="B64" s="219">
        <v>9.1</v>
      </c>
      <c r="C64" s="232" t="s">
        <v>186</v>
      </c>
      <c r="D64" s="275">
        <f>SUM(E64:M64)</f>
        <v>104527383.88999999</v>
      </c>
      <c r="E64" s="539">
        <f>SUM('MMA Rev-Exp Region 1:MMA Rev-Exp Region 11'!E64)</f>
        <v>9399979.2699999996</v>
      </c>
      <c r="F64" s="539">
        <f>SUM('MMA Rev-Exp Region 1:MMA Rev-Exp Region 11'!F64)</f>
        <v>1260193.3599999999</v>
      </c>
      <c r="G64" s="539">
        <f>SUM('MMA Rev-Exp Region 1:MMA Rev-Exp Region 11'!G64)</f>
        <v>25180488.789999999</v>
      </c>
      <c r="H64" s="539">
        <f>SUM('MMA Rev-Exp Region 1:MMA Rev-Exp Region 11'!H64)</f>
        <v>4372486.5999999996</v>
      </c>
      <c r="I64" s="539">
        <f>SUM('MMA Rev-Exp Region 1:MMA Rev-Exp Region 11'!I64)</f>
        <v>156088.07999999999</v>
      </c>
      <c r="J64" s="539">
        <f>SUM('MMA Rev-Exp Region 1:MMA Rev-Exp Region 11'!J64)</f>
        <v>2597821.4000000004</v>
      </c>
      <c r="K64" s="539">
        <f>SUM('MMA Rev-Exp Region 1:MMA Rev-Exp Region 11'!K64)</f>
        <v>0</v>
      </c>
      <c r="L64" s="539">
        <f>SUM('MMA Rev-Exp Region 1:MMA Rev-Exp Region 11'!L64)</f>
        <v>106912.99000000002</v>
      </c>
      <c r="M64" s="539">
        <f>SUM('MMA Rev-Exp Region 1:MMA Rev-Exp Region 11'!M64)</f>
        <v>61453413.399999991</v>
      </c>
      <c r="N64" s="1253">
        <f>SUM('MMA Rev-Exp Region 1:MMA Rev-Exp Region 11'!N64)</f>
        <v>0</v>
      </c>
      <c r="O64" s="1254">
        <f>SUM('MMA Rev-Exp Region 1:MMA Rev-Exp Region 11'!O64)</f>
        <v>0</v>
      </c>
      <c r="P64" s="275">
        <f>SUM(Q64:Y64)</f>
        <v>113977590.59999999</v>
      </c>
      <c r="Q64" s="539">
        <f>SUM('MMA Rev-Exp Region 1:MMA Rev-Exp Region 11'!Q64)</f>
        <v>11234157.320000002</v>
      </c>
      <c r="R64" s="539">
        <f>SUM('MMA Rev-Exp Region 1:MMA Rev-Exp Region 11'!R64)</f>
        <v>1429429.25</v>
      </c>
      <c r="S64" s="539">
        <f>SUM('MMA Rev-Exp Region 1:MMA Rev-Exp Region 11'!S64)</f>
        <v>29323616.699999996</v>
      </c>
      <c r="T64" s="539">
        <f>SUM('MMA Rev-Exp Region 1:MMA Rev-Exp Region 11'!T64)</f>
        <v>4719511.75</v>
      </c>
      <c r="U64" s="539">
        <f>SUM('MMA Rev-Exp Region 1:MMA Rev-Exp Region 11'!U64)</f>
        <v>255108.85</v>
      </c>
      <c r="V64" s="539">
        <f>SUM('MMA Rev-Exp Region 1:MMA Rev-Exp Region 11'!V64)</f>
        <v>3599571.62</v>
      </c>
      <c r="W64" s="539">
        <f>SUM('MMA Rev-Exp Region 1:MMA Rev-Exp Region 11'!W64)</f>
        <v>0</v>
      </c>
      <c r="X64" s="539">
        <f>SUM('MMA Rev-Exp Region 1:MMA Rev-Exp Region 11'!X64)</f>
        <v>99666.06</v>
      </c>
      <c r="Y64" s="539">
        <f>SUM('MMA Rev-Exp Region 1:MMA Rev-Exp Region 11'!Y64)</f>
        <v>63316529.050000004</v>
      </c>
      <c r="Z64" s="682"/>
      <c r="AA64" s="807"/>
      <c r="AB64" s="275">
        <f>SUM(AC64:AK64)</f>
        <v>119162337.38</v>
      </c>
      <c r="AC64" s="539">
        <f>SUM('MMA Rev-Exp Region 1:MMA Rev-Exp Region 11'!AC64)</f>
        <v>11729930.34</v>
      </c>
      <c r="AD64" s="539">
        <f>SUM('MMA Rev-Exp Region 1:MMA Rev-Exp Region 11'!AD64)</f>
        <v>1468796.8499999999</v>
      </c>
      <c r="AE64" s="539">
        <f>SUM('MMA Rev-Exp Region 1:MMA Rev-Exp Region 11'!AE64)</f>
        <v>28843076.259999998</v>
      </c>
      <c r="AF64" s="539">
        <f>SUM('MMA Rev-Exp Region 1:MMA Rev-Exp Region 11'!AF64)</f>
        <v>4269435.57</v>
      </c>
      <c r="AG64" s="539">
        <f>SUM('MMA Rev-Exp Region 1:MMA Rev-Exp Region 11'!AG64)</f>
        <v>222511.87999999998</v>
      </c>
      <c r="AH64" s="539">
        <f>SUM('MMA Rev-Exp Region 1:MMA Rev-Exp Region 11'!AH64)</f>
        <v>2896721.12</v>
      </c>
      <c r="AI64" s="539">
        <f>SUM('MMA Rev-Exp Region 1:MMA Rev-Exp Region 11'!AI64)</f>
        <v>0</v>
      </c>
      <c r="AJ64" s="539">
        <f>SUM('MMA Rev-Exp Region 1:MMA Rev-Exp Region 11'!AJ64)</f>
        <v>184421.07</v>
      </c>
      <c r="AK64" s="539">
        <f>SUM('MMA Rev-Exp Region 1:MMA Rev-Exp Region 11'!AK64)</f>
        <v>69547444.289999992</v>
      </c>
      <c r="AL64" s="682"/>
      <c r="AM64" s="807"/>
      <c r="AN64" s="275">
        <f>SUM(AO64:AW64)</f>
        <v>130567556.97999999</v>
      </c>
      <c r="AO64" s="539">
        <f>SUM('MMA Rev-Exp Region 1:MMA Rev-Exp Region 11'!AO64)</f>
        <v>13237948.309999999</v>
      </c>
      <c r="AP64" s="539">
        <f>SUM('MMA Rev-Exp Region 1:MMA Rev-Exp Region 11'!AP64)</f>
        <v>1736381.83</v>
      </c>
      <c r="AQ64" s="539">
        <f>SUM('MMA Rev-Exp Region 1:MMA Rev-Exp Region 11'!AQ64)</f>
        <v>31446138.899999999</v>
      </c>
      <c r="AR64" s="539">
        <f>SUM('MMA Rev-Exp Region 1:MMA Rev-Exp Region 11'!AR64)</f>
        <v>4746334.4800000004</v>
      </c>
      <c r="AS64" s="539">
        <f>SUM('MMA Rev-Exp Region 1:MMA Rev-Exp Region 11'!AS64)</f>
        <v>174343.99000000002</v>
      </c>
      <c r="AT64" s="539">
        <f>SUM('MMA Rev-Exp Region 1:MMA Rev-Exp Region 11'!AT64)</f>
        <v>3046378.8400000003</v>
      </c>
      <c r="AU64" s="539">
        <f>SUM('MMA Rev-Exp Region 1:MMA Rev-Exp Region 11'!AU64)</f>
        <v>0</v>
      </c>
      <c r="AV64" s="539">
        <f>SUM('MMA Rev-Exp Region 1:MMA Rev-Exp Region 11'!AV64)</f>
        <v>260263.81</v>
      </c>
      <c r="AW64" s="539">
        <f>SUM('MMA Rev-Exp Region 1:MMA Rev-Exp Region 11'!AW64)</f>
        <v>75919766.819999993</v>
      </c>
      <c r="AX64" s="682"/>
      <c r="AY64" s="807"/>
      <c r="AZ64" s="544">
        <f>SUM('MMA Rev-Exp Region 1:MMA Rev-Exp Region 11'!AZ64)</f>
        <v>9247372.5368952379</v>
      </c>
      <c r="BA64" s="293">
        <f>SUM(BB64:BJ64)+AZ64</f>
        <v>477482241.38689518</v>
      </c>
      <c r="BB64" s="540">
        <f>SUM('MMA Rev-Exp Region 1:MMA Rev-Exp Region 11'!BB64)</f>
        <v>45602015.239999995</v>
      </c>
      <c r="BC64" s="540">
        <f>SUM('MMA Rev-Exp Region 1:MMA Rev-Exp Region 11'!BC64)</f>
        <v>5894801.29</v>
      </c>
      <c r="BD64" s="540">
        <f>SUM('MMA Rev-Exp Region 1:MMA Rev-Exp Region 11'!BD64)</f>
        <v>114793320.65000001</v>
      </c>
      <c r="BE64" s="540">
        <f>SUM('MMA Rev-Exp Region 1:MMA Rev-Exp Region 11'!BE64)</f>
        <v>18107768.399999999</v>
      </c>
      <c r="BF64" s="540">
        <f>SUM('MMA Rev-Exp Region 1:MMA Rev-Exp Region 11'!BF64)</f>
        <v>808052.79999999993</v>
      </c>
      <c r="BG64" s="540">
        <f>SUM('MMA Rev-Exp Region 1:MMA Rev-Exp Region 11'!BG64)</f>
        <v>12140492.979999997</v>
      </c>
      <c r="BH64" s="540">
        <f>SUM('MMA Rev-Exp Region 1:MMA Rev-Exp Region 11'!BH64)</f>
        <v>0</v>
      </c>
      <c r="BI64" s="540">
        <f>SUM('MMA Rev-Exp Region 1:MMA Rev-Exp Region 11'!BI64)</f>
        <v>651263.92999999993</v>
      </c>
      <c r="BJ64" s="540">
        <f>SUM('MMA Rev-Exp Region 1:MMA Rev-Exp Region 11'!BJ64)</f>
        <v>270237153.55999994</v>
      </c>
      <c r="BK64" s="683"/>
      <c r="BL64" s="1257"/>
    </row>
    <row r="65" spans="1:64" x14ac:dyDescent="0.25">
      <c r="A65" s="1495"/>
      <c r="B65" s="221" t="s">
        <v>107</v>
      </c>
      <c r="C65" s="229" t="s">
        <v>187</v>
      </c>
      <c r="D65" s="288">
        <f>SUM(E65:M65)</f>
        <v>641493.91999999993</v>
      </c>
      <c r="E65" s="540">
        <f>SUM('MMA Rev-Exp Region 1:MMA Rev-Exp Region 11'!E65)</f>
        <v>45471.670000000006</v>
      </c>
      <c r="F65" s="540">
        <f>SUM('MMA Rev-Exp Region 1:MMA Rev-Exp Region 11'!F65)</f>
        <v>0</v>
      </c>
      <c r="G65" s="540">
        <f>SUM('MMA Rev-Exp Region 1:MMA Rev-Exp Region 11'!G65)</f>
        <v>196179.44</v>
      </c>
      <c r="H65" s="540">
        <f>SUM('MMA Rev-Exp Region 1:MMA Rev-Exp Region 11'!H65)</f>
        <v>48075.03</v>
      </c>
      <c r="I65" s="540">
        <f>SUM('MMA Rev-Exp Region 1:MMA Rev-Exp Region 11'!I65)</f>
        <v>0</v>
      </c>
      <c r="J65" s="540">
        <f>SUM('MMA Rev-Exp Region 1:MMA Rev-Exp Region 11'!J65)</f>
        <v>13745.7</v>
      </c>
      <c r="K65" s="540">
        <f>SUM('MMA Rev-Exp Region 1:MMA Rev-Exp Region 11'!K65)</f>
        <v>0</v>
      </c>
      <c r="L65" s="540">
        <f>SUM('MMA Rev-Exp Region 1:MMA Rev-Exp Region 11'!L65)</f>
        <v>0</v>
      </c>
      <c r="M65" s="540">
        <f>SUM('MMA Rev-Exp Region 1:MMA Rev-Exp Region 11'!M65)</f>
        <v>338022.07999999996</v>
      </c>
      <c r="N65" s="1255">
        <f>SUM('MMA Rev-Exp Region 1:MMA Rev-Exp Region 11'!N65)</f>
        <v>0</v>
      </c>
      <c r="O65" s="1256">
        <f>SUM('MMA Rev-Exp Region 1:MMA Rev-Exp Region 11'!O65)</f>
        <v>0</v>
      </c>
      <c r="P65" s="288">
        <f>SUM(Q65:Y65)</f>
        <v>713936.89</v>
      </c>
      <c r="Q65" s="540">
        <f>SUM('MMA Rev-Exp Region 1:MMA Rev-Exp Region 11'!Q65)</f>
        <v>69568.75</v>
      </c>
      <c r="R65" s="540">
        <f>SUM('MMA Rev-Exp Region 1:MMA Rev-Exp Region 11'!R65)</f>
        <v>0</v>
      </c>
      <c r="S65" s="540">
        <f>SUM('MMA Rev-Exp Region 1:MMA Rev-Exp Region 11'!S65)</f>
        <v>269517.09999999998</v>
      </c>
      <c r="T65" s="540">
        <f>SUM('MMA Rev-Exp Region 1:MMA Rev-Exp Region 11'!T65)</f>
        <v>39853.770000000004</v>
      </c>
      <c r="U65" s="540">
        <f>SUM('MMA Rev-Exp Region 1:MMA Rev-Exp Region 11'!U65)</f>
        <v>3274.49</v>
      </c>
      <c r="V65" s="540">
        <f>SUM('MMA Rev-Exp Region 1:MMA Rev-Exp Region 11'!V65)</f>
        <v>28074.800000000003</v>
      </c>
      <c r="W65" s="540">
        <f>SUM('MMA Rev-Exp Region 1:MMA Rev-Exp Region 11'!W65)</f>
        <v>0</v>
      </c>
      <c r="X65" s="540">
        <f>SUM('MMA Rev-Exp Region 1:MMA Rev-Exp Region 11'!X65)</f>
        <v>0</v>
      </c>
      <c r="Y65" s="540">
        <f>SUM('MMA Rev-Exp Region 1:MMA Rev-Exp Region 11'!Y65)</f>
        <v>303647.98000000004</v>
      </c>
      <c r="Z65" s="683"/>
      <c r="AA65" s="808"/>
      <c r="AB65" s="288">
        <f>SUM(AC65:AK65)</f>
        <v>602014.44999999995</v>
      </c>
      <c r="AC65" s="540">
        <f>SUM('MMA Rev-Exp Region 1:MMA Rev-Exp Region 11'!AC65)</f>
        <v>55000.63</v>
      </c>
      <c r="AD65" s="540">
        <f>SUM('MMA Rev-Exp Region 1:MMA Rev-Exp Region 11'!AD65)</f>
        <v>0</v>
      </c>
      <c r="AE65" s="540">
        <f>SUM('MMA Rev-Exp Region 1:MMA Rev-Exp Region 11'!AE65)</f>
        <v>218909.44</v>
      </c>
      <c r="AF65" s="540">
        <f>SUM('MMA Rev-Exp Region 1:MMA Rev-Exp Region 11'!AF65)</f>
        <v>34829.449999999997</v>
      </c>
      <c r="AG65" s="540">
        <f>SUM('MMA Rev-Exp Region 1:MMA Rev-Exp Region 11'!AG65)</f>
        <v>0</v>
      </c>
      <c r="AH65" s="540">
        <f>SUM('MMA Rev-Exp Region 1:MMA Rev-Exp Region 11'!AH65)</f>
        <v>27454.379999999997</v>
      </c>
      <c r="AI65" s="540">
        <f>SUM('MMA Rev-Exp Region 1:MMA Rev-Exp Region 11'!AI65)</f>
        <v>0</v>
      </c>
      <c r="AJ65" s="540">
        <f>SUM('MMA Rev-Exp Region 1:MMA Rev-Exp Region 11'!AJ65)</f>
        <v>0</v>
      </c>
      <c r="AK65" s="540">
        <f>SUM('MMA Rev-Exp Region 1:MMA Rev-Exp Region 11'!AK65)</f>
        <v>265820.55</v>
      </c>
      <c r="AL65" s="683"/>
      <c r="AM65" s="808"/>
      <c r="AN65" s="288">
        <f>SUM(AO65:AW65)</f>
        <v>669792.15999999992</v>
      </c>
      <c r="AO65" s="540">
        <f>SUM('MMA Rev-Exp Region 1:MMA Rev-Exp Region 11'!AO65)</f>
        <v>56779.880000000005</v>
      </c>
      <c r="AP65" s="540">
        <f>SUM('MMA Rev-Exp Region 1:MMA Rev-Exp Region 11'!AP65)</f>
        <v>0</v>
      </c>
      <c r="AQ65" s="540">
        <f>SUM('MMA Rev-Exp Region 1:MMA Rev-Exp Region 11'!AQ65)</f>
        <v>235133.41999999998</v>
      </c>
      <c r="AR65" s="540">
        <f>SUM('MMA Rev-Exp Region 1:MMA Rev-Exp Region 11'!AR65)</f>
        <v>27170.79</v>
      </c>
      <c r="AS65" s="540">
        <f>SUM('MMA Rev-Exp Region 1:MMA Rev-Exp Region 11'!AS65)</f>
        <v>0</v>
      </c>
      <c r="AT65" s="540">
        <f>SUM('MMA Rev-Exp Region 1:MMA Rev-Exp Region 11'!AT65)</f>
        <v>37805.56</v>
      </c>
      <c r="AU65" s="540">
        <f>SUM('MMA Rev-Exp Region 1:MMA Rev-Exp Region 11'!AU65)</f>
        <v>0</v>
      </c>
      <c r="AV65" s="540">
        <f>SUM('MMA Rev-Exp Region 1:MMA Rev-Exp Region 11'!AV65)</f>
        <v>0</v>
      </c>
      <c r="AW65" s="540">
        <f>SUM('MMA Rev-Exp Region 1:MMA Rev-Exp Region 11'!AW65)</f>
        <v>312902.51</v>
      </c>
      <c r="AX65" s="683"/>
      <c r="AY65" s="808"/>
      <c r="AZ65" s="545">
        <f>SUM('MMA Rev-Exp Region 1:MMA Rev-Exp Region 11'!AZ65)</f>
        <v>16499.041871523063</v>
      </c>
      <c r="BA65" s="295">
        <f>SUM(BB65:BJ65)+AZ65</f>
        <v>2643736.4618715229</v>
      </c>
      <c r="BB65" s="540">
        <f>SUM('MMA Rev-Exp Region 1:MMA Rev-Exp Region 11'!BB65)</f>
        <v>226820.93</v>
      </c>
      <c r="BC65" s="540">
        <f>SUM('MMA Rev-Exp Region 1:MMA Rev-Exp Region 11'!BC65)</f>
        <v>0</v>
      </c>
      <c r="BD65" s="540">
        <f>SUM('MMA Rev-Exp Region 1:MMA Rev-Exp Region 11'!BD65)</f>
        <v>919739.4</v>
      </c>
      <c r="BE65" s="540">
        <f>SUM('MMA Rev-Exp Region 1:MMA Rev-Exp Region 11'!BE65)</f>
        <v>149929.04</v>
      </c>
      <c r="BF65" s="540">
        <f>SUM('MMA Rev-Exp Region 1:MMA Rev-Exp Region 11'!BF65)</f>
        <v>3274.49</v>
      </c>
      <c r="BG65" s="540">
        <f>SUM('MMA Rev-Exp Region 1:MMA Rev-Exp Region 11'!BG65)</f>
        <v>107080.43999999999</v>
      </c>
      <c r="BH65" s="540">
        <f>SUM('MMA Rev-Exp Region 1:MMA Rev-Exp Region 11'!BH65)</f>
        <v>0</v>
      </c>
      <c r="BI65" s="540">
        <f>SUM('MMA Rev-Exp Region 1:MMA Rev-Exp Region 11'!BI65)</f>
        <v>0</v>
      </c>
      <c r="BJ65" s="540">
        <f>SUM('MMA Rev-Exp Region 1:MMA Rev-Exp Region 11'!BJ65)</f>
        <v>1220393.1199999999</v>
      </c>
      <c r="BK65" s="683"/>
      <c r="BL65" s="1257"/>
    </row>
    <row r="66" spans="1:64" x14ac:dyDescent="0.25">
      <c r="A66" s="1495"/>
      <c r="B66" s="221" t="s">
        <v>1316</v>
      </c>
      <c r="C66" s="229" t="s">
        <v>1317</v>
      </c>
      <c r="D66" s="288">
        <f>SUM(E66:M66)</f>
        <v>1965575.94</v>
      </c>
      <c r="E66" s="540">
        <f>SUM('MMA Rev-Exp Region 1:MMA Rev-Exp Region 11'!E66)</f>
        <v>127945.01999999999</v>
      </c>
      <c r="F66" s="540">
        <f>SUM('MMA Rev-Exp Region 1:MMA Rev-Exp Region 11'!F66)</f>
        <v>0</v>
      </c>
      <c r="G66" s="540">
        <f>SUM('MMA Rev-Exp Region 1:MMA Rev-Exp Region 11'!G66)</f>
        <v>1462464.76</v>
      </c>
      <c r="H66" s="540">
        <f>SUM('MMA Rev-Exp Region 1:MMA Rev-Exp Region 11'!H66)</f>
        <v>0</v>
      </c>
      <c r="I66" s="540">
        <f>SUM('MMA Rev-Exp Region 1:MMA Rev-Exp Region 11'!I66)</f>
        <v>0</v>
      </c>
      <c r="J66" s="540">
        <f>SUM('MMA Rev-Exp Region 1:MMA Rev-Exp Region 11'!J66)</f>
        <v>310484.02</v>
      </c>
      <c r="K66" s="540">
        <f>SUM('MMA Rev-Exp Region 1:MMA Rev-Exp Region 11'!K66)</f>
        <v>0</v>
      </c>
      <c r="L66" s="540">
        <f>SUM('MMA Rev-Exp Region 1:MMA Rev-Exp Region 11'!L66)</f>
        <v>63972.509999999995</v>
      </c>
      <c r="M66" s="540">
        <f>SUM('MMA Rev-Exp Region 1:MMA Rev-Exp Region 11'!M66)</f>
        <v>709.63</v>
      </c>
      <c r="N66" s="1255">
        <f>SUM('MMA Rev-Exp Region 1:MMA Rev-Exp Region 11'!N66)</f>
        <v>0</v>
      </c>
      <c r="O66" s="1256">
        <f>SUM('MMA Rev-Exp Region 1:MMA Rev-Exp Region 11'!O66)</f>
        <v>0</v>
      </c>
      <c r="P66" s="288">
        <f>SUM(Q66:Y66)</f>
        <v>1990596.87</v>
      </c>
      <c r="Q66" s="540">
        <f>SUM('MMA Rev-Exp Region 1:MMA Rev-Exp Region 11'!Q66)</f>
        <v>106444.5</v>
      </c>
      <c r="R66" s="540">
        <f>SUM('MMA Rev-Exp Region 1:MMA Rev-Exp Region 11'!R66)</f>
        <v>0</v>
      </c>
      <c r="S66" s="540">
        <f>SUM('MMA Rev-Exp Region 1:MMA Rev-Exp Region 11'!S66)</f>
        <v>1459134.46</v>
      </c>
      <c r="T66" s="540">
        <f>SUM('MMA Rev-Exp Region 1:MMA Rev-Exp Region 11'!T66)</f>
        <v>0</v>
      </c>
      <c r="U66" s="540">
        <f>SUM('MMA Rev-Exp Region 1:MMA Rev-Exp Region 11'!U66)</f>
        <v>0</v>
      </c>
      <c r="V66" s="540">
        <f>SUM('MMA Rev-Exp Region 1:MMA Rev-Exp Region 11'!V66)</f>
        <v>217096.32000000001</v>
      </c>
      <c r="W66" s="540">
        <f>SUM('MMA Rev-Exp Region 1:MMA Rev-Exp Region 11'!W66)</f>
        <v>0</v>
      </c>
      <c r="X66" s="540">
        <f>SUM('MMA Rev-Exp Region 1:MMA Rev-Exp Region 11'!X66)</f>
        <v>64576.33</v>
      </c>
      <c r="Y66" s="540">
        <f>SUM('MMA Rev-Exp Region 1:MMA Rev-Exp Region 11'!Y66)</f>
        <v>143345.26</v>
      </c>
      <c r="Z66" s="683"/>
      <c r="AA66" s="808"/>
      <c r="AB66" s="288">
        <f>SUM(AC66:AK66)</f>
        <v>2175765.4600000004</v>
      </c>
      <c r="AC66" s="540">
        <f>SUM('MMA Rev-Exp Region 1:MMA Rev-Exp Region 11'!AC66)</f>
        <v>129862.29000000001</v>
      </c>
      <c r="AD66" s="540">
        <f>SUM('MMA Rev-Exp Region 1:MMA Rev-Exp Region 11'!AD66)</f>
        <v>44316.11</v>
      </c>
      <c r="AE66" s="540">
        <f>SUM('MMA Rev-Exp Region 1:MMA Rev-Exp Region 11'!AE66)</f>
        <v>1346917.11</v>
      </c>
      <c r="AF66" s="540">
        <f>SUM('MMA Rev-Exp Region 1:MMA Rev-Exp Region 11'!AF66)</f>
        <v>56354.6</v>
      </c>
      <c r="AG66" s="540">
        <f>SUM('MMA Rev-Exp Region 1:MMA Rev-Exp Region 11'!AG66)</f>
        <v>475.1</v>
      </c>
      <c r="AH66" s="540">
        <f>SUM('MMA Rev-Exp Region 1:MMA Rev-Exp Region 11'!AH66)</f>
        <v>295537.87</v>
      </c>
      <c r="AI66" s="540">
        <f>SUM('MMA Rev-Exp Region 1:MMA Rev-Exp Region 11'!AI66)</f>
        <v>0</v>
      </c>
      <c r="AJ66" s="540">
        <f>SUM('MMA Rev-Exp Region 1:MMA Rev-Exp Region 11'!AJ66)</f>
        <v>65285.96</v>
      </c>
      <c r="AK66" s="540">
        <f>SUM('MMA Rev-Exp Region 1:MMA Rev-Exp Region 11'!AK66)</f>
        <v>237016.42</v>
      </c>
      <c r="AL66" s="683"/>
      <c r="AM66" s="808"/>
      <c r="AN66" s="288">
        <f>SUM(AO66:AW66)</f>
        <v>2343584.7999999998</v>
      </c>
      <c r="AO66" s="540">
        <f>SUM('MMA Rev-Exp Region 1:MMA Rev-Exp Region 11'!AO66)</f>
        <v>187474.41</v>
      </c>
      <c r="AP66" s="540">
        <f>SUM('MMA Rev-Exp Region 1:MMA Rev-Exp Region 11'!AP66)</f>
        <v>0</v>
      </c>
      <c r="AQ66" s="540">
        <f>SUM('MMA Rev-Exp Region 1:MMA Rev-Exp Region 11'!AQ66)</f>
        <v>1486012.6599999997</v>
      </c>
      <c r="AR66" s="540">
        <f>SUM('MMA Rev-Exp Region 1:MMA Rev-Exp Region 11'!AR66)</f>
        <v>48396.979999999996</v>
      </c>
      <c r="AS66" s="540">
        <f>SUM('MMA Rev-Exp Region 1:MMA Rev-Exp Region 11'!AS66)</f>
        <v>0</v>
      </c>
      <c r="AT66" s="540">
        <f>SUM('MMA Rev-Exp Region 1:MMA Rev-Exp Region 11'!AT66)</f>
        <v>317062.14</v>
      </c>
      <c r="AU66" s="540">
        <f>SUM('MMA Rev-Exp Region 1:MMA Rev-Exp Region 11'!AU66)</f>
        <v>0</v>
      </c>
      <c r="AV66" s="540">
        <f>SUM('MMA Rev-Exp Region 1:MMA Rev-Exp Region 11'!AV66)</f>
        <v>68715.72</v>
      </c>
      <c r="AW66" s="540">
        <f>SUM('MMA Rev-Exp Region 1:MMA Rev-Exp Region 11'!AW66)</f>
        <v>235922.89</v>
      </c>
      <c r="AX66" s="683"/>
      <c r="AY66" s="808"/>
      <c r="AZ66" s="545">
        <f>SUM('MMA Rev-Exp Region 1:MMA Rev-Exp Region 11'!AZ66)</f>
        <v>648857.64366232522</v>
      </c>
      <c r="BA66" s="295">
        <f>SUM(BB66:BJ66)+AZ66</f>
        <v>9124380.7136623245</v>
      </c>
      <c r="BB66" s="540">
        <f>SUM('MMA Rev-Exp Region 1:MMA Rev-Exp Region 11'!BB66)</f>
        <v>551726.22</v>
      </c>
      <c r="BC66" s="540">
        <f>SUM('MMA Rev-Exp Region 1:MMA Rev-Exp Region 11'!BC66)</f>
        <v>44316.11</v>
      </c>
      <c r="BD66" s="540">
        <f>SUM('MMA Rev-Exp Region 1:MMA Rev-Exp Region 11'!BD66)</f>
        <v>5754528.9900000002</v>
      </c>
      <c r="BE66" s="540">
        <f>SUM('MMA Rev-Exp Region 1:MMA Rev-Exp Region 11'!BE66)</f>
        <v>104751.57999999999</v>
      </c>
      <c r="BF66" s="540">
        <f>SUM('MMA Rev-Exp Region 1:MMA Rev-Exp Region 11'!BF66)</f>
        <v>475.1</v>
      </c>
      <c r="BG66" s="540">
        <f>SUM('MMA Rev-Exp Region 1:MMA Rev-Exp Region 11'!BG66)</f>
        <v>1140180.3499999999</v>
      </c>
      <c r="BH66" s="540">
        <f>SUM('MMA Rev-Exp Region 1:MMA Rev-Exp Region 11'!BH66)</f>
        <v>0</v>
      </c>
      <c r="BI66" s="540">
        <f>SUM('MMA Rev-Exp Region 1:MMA Rev-Exp Region 11'!BI66)</f>
        <v>262550.52</v>
      </c>
      <c r="BJ66" s="540">
        <f>SUM('MMA Rev-Exp Region 1:MMA Rev-Exp Region 11'!BJ66)</f>
        <v>616994.19999999995</v>
      </c>
      <c r="BK66" s="683"/>
      <c r="BL66" s="1257"/>
    </row>
    <row r="67" spans="1:64" x14ac:dyDescent="0.25">
      <c r="A67" s="1495"/>
      <c r="B67" s="221" t="s">
        <v>108</v>
      </c>
      <c r="C67" s="229" t="s">
        <v>188</v>
      </c>
      <c r="D67" s="288">
        <f>SUM(E67:M67)</f>
        <v>21693221.740000002</v>
      </c>
      <c r="E67" s="540">
        <f>SUM('MMA Rev-Exp Region 1:MMA Rev-Exp Region 11'!E67)</f>
        <v>4277743.3000000007</v>
      </c>
      <c r="F67" s="540">
        <f>SUM('MMA Rev-Exp Region 1:MMA Rev-Exp Region 11'!F67)</f>
        <v>330511.60000000003</v>
      </c>
      <c r="G67" s="540">
        <f>SUM('MMA Rev-Exp Region 1:MMA Rev-Exp Region 11'!G67)</f>
        <v>8882941.1900000013</v>
      </c>
      <c r="H67" s="540">
        <f>SUM('MMA Rev-Exp Region 1:MMA Rev-Exp Region 11'!H67)</f>
        <v>692437.65</v>
      </c>
      <c r="I67" s="540">
        <f>SUM('MMA Rev-Exp Region 1:MMA Rev-Exp Region 11'!I67)</f>
        <v>21173.88</v>
      </c>
      <c r="J67" s="540">
        <f>SUM('MMA Rev-Exp Region 1:MMA Rev-Exp Region 11'!J67)</f>
        <v>1795667.2699999998</v>
      </c>
      <c r="K67" s="540">
        <f>SUM('MMA Rev-Exp Region 1:MMA Rev-Exp Region 11'!K67)</f>
        <v>0</v>
      </c>
      <c r="L67" s="540">
        <f>SUM('MMA Rev-Exp Region 1:MMA Rev-Exp Region 11'!L67)</f>
        <v>58082.19000000001</v>
      </c>
      <c r="M67" s="540">
        <f>SUM('MMA Rev-Exp Region 1:MMA Rev-Exp Region 11'!M67)</f>
        <v>5634664.6600000001</v>
      </c>
      <c r="N67" s="1255">
        <f>SUM('MMA Rev-Exp Region 1:MMA Rev-Exp Region 11'!N67)</f>
        <v>0</v>
      </c>
      <c r="O67" s="1256">
        <f>SUM('MMA Rev-Exp Region 1:MMA Rev-Exp Region 11'!O67)</f>
        <v>0</v>
      </c>
      <c r="P67" s="288">
        <f>SUM(Q67:Y67)</f>
        <v>20321392.32</v>
      </c>
      <c r="Q67" s="540">
        <f>SUM('MMA Rev-Exp Region 1:MMA Rev-Exp Region 11'!Q67)</f>
        <v>3706172.97</v>
      </c>
      <c r="R67" s="540">
        <f>SUM('MMA Rev-Exp Region 1:MMA Rev-Exp Region 11'!R67)</f>
        <v>382054.81000000006</v>
      </c>
      <c r="S67" s="540">
        <f>SUM('MMA Rev-Exp Region 1:MMA Rev-Exp Region 11'!S67)</f>
        <v>8403960.1300000008</v>
      </c>
      <c r="T67" s="540">
        <f>SUM('MMA Rev-Exp Region 1:MMA Rev-Exp Region 11'!T67)</f>
        <v>626549.14000000013</v>
      </c>
      <c r="U67" s="540">
        <f>SUM('MMA Rev-Exp Region 1:MMA Rev-Exp Region 11'!U67)</f>
        <v>18620.95</v>
      </c>
      <c r="V67" s="540">
        <f>SUM('MMA Rev-Exp Region 1:MMA Rev-Exp Region 11'!V67)</f>
        <v>1770350.7799999998</v>
      </c>
      <c r="W67" s="540">
        <f>SUM('MMA Rev-Exp Region 1:MMA Rev-Exp Region 11'!W67)</f>
        <v>0</v>
      </c>
      <c r="X67" s="540">
        <f>SUM('MMA Rev-Exp Region 1:MMA Rev-Exp Region 11'!X67)</f>
        <v>88297.709999999992</v>
      </c>
      <c r="Y67" s="540">
        <f>SUM('MMA Rev-Exp Region 1:MMA Rev-Exp Region 11'!Y67)</f>
        <v>5325385.83</v>
      </c>
      <c r="Z67" s="683"/>
      <c r="AA67" s="808"/>
      <c r="AB67" s="288">
        <f>SUM(AC67:AK67)</f>
        <v>21537787.869999997</v>
      </c>
      <c r="AC67" s="540">
        <f>SUM('MMA Rev-Exp Region 1:MMA Rev-Exp Region 11'!AC67)</f>
        <v>3970689.4600000004</v>
      </c>
      <c r="AD67" s="540">
        <f>SUM('MMA Rev-Exp Region 1:MMA Rev-Exp Region 11'!AD67)</f>
        <v>375059.27999999997</v>
      </c>
      <c r="AE67" s="540">
        <f>SUM('MMA Rev-Exp Region 1:MMA Rev-Exp Region 11'!AE67)</f>
        <v>8694732.5500000007</v>
      </c>
      <c r="AF67" s="540">
        <f>SUM('MMA Rev-Exp Region 1:MMA Rev-Exp Region 11'!AF67)</f>
        <v>618484.93999999994</v>
      </c>
      <c r="AG67" s="540">
        <f>SUM('MMA Rev-Exp Region 1:MMA Rev-Exp Region 11'!AG67)</f>
        <v>36205.54</v>
      </c>
      <c r="AH67" s="540">
        <f>SUM('MMA Rev-Exp Region 1:MMA Rev-Exp Region 11'!AH67)</f>
        <v>1863090.1900000002</v>
      </c>
      <c r="AI67" s="540">
        <f>SUM('MMA Rev-Exp Region 1:MMA Rev-Exp Region 11'!AI67)</f>
        <v>0</v>
      </c>
      <c r="AJ67" s="540">
        <f>SUM('MMA Rev-Exp Region 1:MMA Rev-Exp Region 11'!AJ67)</f>
        <v>64583.569999999992</v>
      </c>
      <c r="AK67" s="540">
        <f>SUM('MMA Rev-Exp Region 1:MMA Rev-Exp Region 11'!AK67)</f>
        <v>5914942.3399999999</v>
      </c>
      <c r="AL67" s="683"/>
      <c r="AM67" s="808"/>
      <c r="AN67" s="288">
        <f>SUM(AO67:AW67)</f>
        <v>22952391.359999996</v>
      </c>
      <c r="AO67" s="540">
        <f>SUM('MMA Rev-Exp Region 1:MMA Rev-Exp Region 11'!AO67)</f>
        <v>4361881.959999999</v>
      </c>
      <c r="AP67" s="540">
        <f>SUM('MMA Rev-Exp Region 1:MMA Rev-Exp Region 11'!AP67)</f>
        <v>379083.08</v>
      </c>
      <c r="AQ67" s="540">
        <f>SUM('MMA Rev-Exp Region 1:MMA Rev-Exp Region 11'!AQ67)</f>
        <v>9129297.8699999992</v>
      </c>
      <c r="AR67" s="540">
        <f>SUM('MMA Rev-Exp Region 1:MMA Rev-Exp Region 11'!AR67)</f>
        <v>654049.22</v>
      </c>
      <c r="AS67" s="540">
        <f>SUM('MMA Rev-Exp Region 1:MMA Rev-Exp Region 11'!AS67)</f>
        <v>21349.200000000001</v>
      </c>
      <c r="AT67" s="540">
        <f>SUM('MMA Rev-Exp Region 1:MMA Rev-Exp Region 11'!AT67)</f>
        <v>1833853.61</v>
      </c>
      <c r="AU67" s="540">
        <f>SUM('MMA Rev-Exp Region 1:MMA Rev-Exp Region 11'!AU67)</f>
        <v>0</v>
      </c>
      <c r="AV67" s="540">
        <f>SUM('MMA Rev-Exp Region 1:MMA Rev-Exp Region 11'!AV67)</f>
        <v>64060.95</v>
      </c>
      <c r="AW67" s="540">
        <f>SUM('MMA Rev-Exp Region 1:MMA Rev-Exp Region 11'!AW67)</f>
        <v>6508815.4699999988</v>
      </c>
      <c r="AX67" s="683"/>
      <c r="AY67" s="808"/>
      <c r="AZ67" s="545">
        <f>SUM('MMA Rev-Exp Region 1:MMA Rev-Exp Region 11'!AZ67)</f>
        <v>2246841.5509682936</v>
      </c>
      <c r="BA67" s="295">
        <f>SUM(BB67:BJ67)+AZ67</f>
        <v>88751634.840968296</v>
      </c>
      <c r="BB67" s="540">
        <f>SUM('MMA Rev-Exp Region 1:MMA Rev-Exp Region 11'!BB67)</f>
        <v>16316487.690000003</v>
      </c>
      <c r="BC67" s="540">
        <f>SUM('MMA Rev-Exp Region 1:MMA Rev-Exp Region 11'!BC67)</f>
        <v>1466708.77</v>
      </c>
      <c r="BD67" s="540">
        <f>SUM('MMA Rev-Exp Region 1:MMA Rev-Exp Region 11'!BD67)</f>
        <v>35110931.740000002</v>
      </c>
      <c r="BE67" s="540">
        <f>SUM('MMA Rev-Exp Region 1:MMA Rev-Exp Region 11'!BE67)</f>
        <v>2591520.9500000002</v>
      </c>
      <c r="BF67" s="540">
        <f>SUM('MMA Rev-Exp Region 1:MMA Rev-Exp Region 11'!BF67)</f>
        <v>97349.57</v>
      </c>
      <c r="BG67" s="540">
        <f>SUM('MMA Rev-Exp Region 1:MMA Rev-Exp Region 11'!BG67)</f>
        <v>7262961.8500000006</v>
      </c>
      <c r="BH67" s="540">
        <f>SUM('MMA Rev-Exp Region 1:MMA Rev-Exp Region 11'!BH67)</f>
        <v>0</v>
      </c>
      <c r="BI67" s="540">
        <f>SUM('MMA Rev-Exp Region 1:MMA Rev-Exp Region 11'!BI67)</f>
        <v>275024.42000000004</v>
      </c>
      <c r="BJ67" s="540">
        <f>SUM('MMA Rev-Exp Region 1:MMA Rev-Exp Region 11'!BJ67)</f>
        <v>23383808.300000001</v>
      </c>
      <c r="BK67" s="683"/>
      <c r="BL67" s="1257"/>
    </row>
    <row r="68" spans="1:64" x14ac:dyDescent="0.25">
      <c r="A68" s="1495"/>
      <c r="B68" s="221" t="s">
        <v>109</v>
      </c>
      <c r="C68" s="229" t="s">
        <v>161</v>
      </c>
      <c r="D68" s="288">
        <f>SUM(E68:O68)</f>
        <v>46552562.560000494</v>
      </c>
      <c r="E68" s="540">
        <f>SUM('MMA Rev-Exp Region 1:MMA Rev-Exp Region 11'!E68)</f>
        <v>24159874.745228197</v>
      </c>
      <c r="F68" s="540">
        <f>SUM('MMA Rev-Exp Region 1:MMA Rev-Exp Region 11'!F68)</f>
        <v>737483.16795060039</v>
      </c>
      <c r="G68" s="540">
        <f>SUM('MMA Rev-Exp Region 1:MMA Rev-Exp Region 11'!G68)</f>
        <v>16724936.156759061</v>
      </c>
      <c r="H68" s="540">
        <f>SUM('MMA Rev-Exp Region 1:MMA Rev-Exp Region 11'!H68)</f>
        <v>1176123.905203881</v>
      </c>
      <c r="I68" s="540">
        <f>SUM('MMA Rev-Exp Region 1:MMA Rev-Exp Region 11'!I68)</f>
        <v>24744.765594039571</v>
      </c>
      <c r="J68" s="540">
        <f>SUM('MMA Rev-Exp Region 1:MMA Rev-Exp Region 11'!J68)</f>
        <v>1703556.6295536708</v>
      </c>
      <c r="K68" s="540">
        <f>SUM('MMA Rev-Exp Region 1:MMA Rev-Exp Region 11'!K68)</f>
        <v>2.6523576777280566</v>
      </c>
      <c r="L68" s="540">
        <f>SUM('MMA Rev-Exp Region 1:MMA Rev-Exp Region 11'!L68)</f>
        <v>99217.604415906564</v>
      </c>
      <c r="M68" s="540">
        <f>SUM('MMA Rev-Exp Region 1:MMA Rev-Exp Region 11'!M68)</f>
        <v>1926622.9329374628</v>
      </c>
      <c r="N68" s="540">
        <f>SUM('MMA Rev-Exp Region 1:MMA Rev-Exp Region 11'!N68)</f>
        <v>0</v>
      </c>
      <c r="O68" s="542">
        <f>SUM('MMA Rev-Exp Region 1:MMA Rev-Exp Region 11'!O68)</f>
        <v>0</v>
      </c>
      <c r="P68" s="288">
        <f>SUM(Q68:AA68)</f>
        <v>48964258.719999783</v>
      </c>
      <c r="Q68" s="540">
        <f>SUM('MMA Rev-Exp Region 1:MMA Rev-Exp Region 11'!Q68)</f>
        <v>25974123.783606946</v>
      </c>
      <c r="R68" s="540">
        <f>SUM('MMA Rev-Exp Region 1:MMA Rev-Exp Region 11'!R68)</f>
        <v>732418.91833621892</v>
      </c>
      <c r="S68" s="540">
        <f>SUM('MMA Rev-Exp Region 1:MMA Rev-Exp Region 11'!S68)</f>
        <v>17330284.673099983</v>
      </c>
      <c r="T68" s="540">
        <f>SUM('MMA Rev-Exp Region 1:MMA Rev-Exp Region 11'!T68)</f>
        <v>1137952.7684856676</v>
      </c>
      <c r="U68" s="540">
        <f>SUM('MMA Rev-Exp Region 1:MMA Rev-Exp Region 11'!U68)</f>
        <v>21873.989677958823</v>
      </c>
      <c r="V68" s="540">
        <f>SUM('MMA Rev-Exp Region 1:MMA Rev-Exp Region 11'!V68)</f>
        <v>1740706.8000705594</v>
      </c>
      <c r="W68" s="540">
        <f>SUM('MMA Rev-Exp Region 1:MMA Rev-Exp Region 11'!W68)</f>
        <v>0</v>
      </c>
      <c r="X68" s="540">
        <f>SUM('MMA Rev-Exp Region 1:MMA Rev-Exp Region 11'!X68)</f>
        <v>107876.23929242817</v>
      </c>
      <c r="Y68" s="540">
        <f>SUM('MMA Rev-Exp Region 1:MMA Rev-Exp Region 11'!Y68)</f>
        <v>1919021.5474300128</v>
      </c>
      <c r="Z68" s="540">
        <f>SUM('MMA Rev-Exp Region 1:MMA Rev-Exp Region 11'!Z68)</f>
        <v>0</v>
      </c>
      <c r="AA68" s="542">
        <f>SUM('MMA Rev-Exp Region 1:MMA Rev-Exp Region 11'!AA68)</f>
        <v>0</v>
      </c>
      <c r="AB68" s="288">
        <f>SUM(AC68:AM68)</f>
        <v>46823597.770001248</v>
      </c>
      <c r="AC68" s="540">
        <f>SUM('MMA Rev-Exp Region 1:MMA Rev-Exp Region 11'!AC68)</f>
        <v>25356611.04133682</v>
      </c>
      <c r="AD68" s="540">
        <f>SUM('MMA Rev-Exp Region 1:MMA Rev-Exp Region 11'!AD68)</f>
        <v>716497.13429866661</v>
      </c>
      <c r="AE68" s="540">
        <f>SUM('MMA Rev-Exp Region 1:MMA Rev-Exp Region 11'!AE68)</f>
        <v>15915148.01203814</v>
      </c>
      <c r="AF68" s="540">
        <f>SUM('MMA Rev-Exp Region 1:MMA Rev-Exp Region 11'!AF68)</f>
        <v>1080926.5304961149</v>
      </c>
      <c r="AG68" s="540">
        <f>SUM('MMA Rev-Exp Region 1:MMA Rev-Exp Region 11'!AG68)</f>
        <v>39768.290945130953</v>
      </c>
      <c r="AH68" s="540">
        <f>SUM('MMA Rev-Exp Region 1:MMA Rev-Exp Region 11'!AH68)</f>
        <v>1589830.7626426141</v>
      </c>
      <c r="AI68" s="540">
        <f>SUM('MMA Rev-Exp Region 1:MMA Rev-Exp Region 11'!AI68)</f>
        <v>0</v>
      </c>
      <c r="AJ68" s="540">
        <f>SUM('MMA Rev-Exp Region 1:MMA Rev-Exp Region 11'!AJ68)</f>
        <v>93846.919702764135</v>
      </c>
      <c r="AK68" s="540">
        <f>SUM('MMA Rev-Exp Region 1:MMA Rev-Exp Region 11'!AK68)</f>
        <v>2030969.0785410036</v>
      </c>
      <c r="AL68" s="540">
        <f>SUM('MMA Rev-Exp Region 1:MMA Rev-Exp Region 11'!AL68)</f>
        <v>0</v>
      </c>
      <c r="AM68" s="542">
        <f>SUM('MMA Rev-Exp Region 1:MMA Rev-Exp Region 11'!AM68)</f>
        <v>0</v>
      </c>
      <c r="AN68" s="288">
        <f>SUM(AO68:AY68)</f>
        <v>48097213.270000078</v>
      </c>
      <c r="AO68" s="540">
        <f>SUM('MMA Rev-Exp Region 1:MMA Rev-Exp Region 11'!AO68)</f>
        <v>26439410.292250864</v>
      </c>
      <c r="AP68" s="540">
        <f>SUM('MMA Rev-Exp Region 1:MMA Rev-Exp Region 11'!AP68)</f>
        <v>709796.63659993222</v>
      </c>
      <c r="AQ68" s="540">
        <f>SUM('MMA Rev-Exp Region 1:MMA Rev-Exp Region 11'!AQ68)</f>
        <v>16116034.345662989</v>
      </c>
      <c r="AR68" s="540">
        <f>SUM('MMA Rev-Exp Region 1:MMA Rev-Exp Region 11'!AR68)</f>
        <v>1092730.9184409217</v>
      </c>
      <c r="AS68" s="540">
        <f>SUM('MMA Rev-Exp Region 1:MMA Rev-Exp Region 11'!AS68)</f>
        <v>36721.85308635304</v>
      </c>
      <c r="AT68" s="540">
        <f>SUM('MMA Rev-Exp Region 1:MMA Rev-Exp Region 11'!AT68)</f>
        <v>1534810.9149575343</v>
      </c>
      <c r="AU68" s="540">
        <f>SUM('MMA Rev-Exp Region 1:MMA Rev-Exp Region 11'!AU68)</f>
        <v>0</v>
      </c>
      <c r="AV68" s="540">
        <f>SUM('MMA Rev-Exp Region 1:MMA Rev-Exp Region 11'!AV68)</f>
        <v>87122.972680777428</v>
      </c>
      <c r="AW68" s="540">
        <f>SUM('MMA Rev-Exp Region 1:MMA Rev-Exp Region 11'!AW68)</f>
        <v>2080585.3363207132</v>
      </c>
      <c r="AX68" s="540">
        <f>SUM('MMA Rev-Exp Region 1:MMA Rev-Exp Region 11'!AX68)</f>
        <v>0</v>
      </c>
      <c r="AY68" s="542">
        <f>SUM('MMA Rev-Exp Region 1:MMA Rev-Exp Region 11'!AY68)</f>
        <v>0</v>
      </c>
      <c r="AZ68" s="545">
        <f>SUM('MMA Rev-Exp Region 1:MMA Rev-Exp Region 11'!AZ68)</f>
        <v>2283823.5681989677</v>
      </c>
      <c r="BA68" s="295">
        <f>SUM(BB68:BL68)+AZ68</f>
        <v>192721455.88820058</v>
      </c>
      <c r="BB68" s="540">
        <f>SUM('MMA Rev-Exp Region 1:MMA Rev-Exp Region 11'!BB68)</f>
        <v>101930019.86242282</v>
      </c>
      <c r="BC68" s="540">
        <f>SUM('MMA Rev-Exp Region 1:MMA Rev-Exp Region 11'!BC68)</f>
        <v>2896195.8571854183</v>
      </c>
      <c r="BD68" s="540">
        <f>SUM('MMA Rev-Exp Region 1:MMA Rev-Exp Region 11'!BD68)</f>
        <v>66086403.187560163</v>
      </c>
      <c r="BE68" s="540">
        <f>SUM('MMA Rev-Exp Region 1:MMA Rev-Exp Region 11'!BE68)</f>
        <v>4487734.1226265859</v>
      </c>
      <c r="BF68" s="540">
        <f>SUM('MMA Rev-Exp Region 1:MMA Rev-Exp Region 11'!BF68)</f>
        <v>123108.89930348239</v>
      </c>
      <c r="BG68" s="540">
        <f>SUM('MMA Rev-Exp Region 1:MMA Rev-Exp Region 11'!BG68)</f>
        <v>6568905.1072243778</v>
      </c>
      <c r="BH68" s="540">
        <f>SUM('MMA Rev-Exp Region 1:MMA Rev-Exp Region 11'!BH68)</f>
        <v>2.6523576777280566</v>
      </c>
      <c r="BI68" s="540">
        <f>SUM('MMA Rev-Exp Region 1:MMA Rev-Exp Region 11'!BI68)</f>
        <v>388063.73609187629</v>
      </c>
      <c r="BJ68" s="540">
        <f>SUM('MMA Rev-Exp Region 1:MMA Rev-Exp Region 11'!BJ68)</f>
        <v>7957198.8952291925</v>
      </c>
      <c r="BK68" s="540">
        <f>SUM('MMA Rev-Exp Region 1:MMA Rev-Exp Region 11'!BK68)</f>
        <v>0</v>
      </c>
      <c r="BL68" s="545">
        <f>SUM('MMA Rev-Exp Region 1:MMA Rev-Exp Region 11'!BL68)</f>
        <v>0</v>
      </c>
    </row>
    <row r="69" spans="1:64" x14ac:dyDescent="0.25">
      <c r="A69" s="1495"/>
      <c r="B69" s="221" t="s">
        <v>110</v>
      </c>
      <c r="C69" s="229" t="s">
        <v>135</v>
      </c>
      <c r="D69" s="288">
        <f>SUM(E69:O69)</f>
        <v>573021.84624455706</v>
      </c>
      <c r="E69" s="540">
        <f>SUM('MMA Rev-Exp Region 1:MMA Rev-Exp Region 11'!E69)</f>
        <v>328561.9224059484</v>
      </c>
      <c r="F69" s="540">
        <f>SUM('MMA Rev-Exp Region 1:MMA Rev-Exp Region 11'!F69)</f>
        <v>43197.744393948895</v>
      </c>
      <c r="G69" s="540">
        <f>SUM('MMA Rev-Exp Region 1:MMA Rev-Exp Region 11'!G69)</f>
        <v>144469.42171726999</v>
      </c>
      <c r="H69" s="540">
        <f>SUM('MMA Rev-Exp Region 1:MMA Rev-Exp Region 11'!H69)</f>
        <v>21913.306390974642</v>
      </c>
      <c r="I69" s="540">
        <f>SUM('MMA Rev-Exp Region 1:MMA Rev-Exp Region 11'!I69)</f>
        <v>760.97888088753132</v>
      </c>
      <c r="J69" s="540">
        <f>SUM('MMA Rev-Exp Region 1:MMA Rev-Exp Region 11'!J69)</f>
        <v>24807.452298762153</v>
      </c>
      <c r="K69" s="540">
        <f>SUM('MMA Rev-Exp Region 1:MMA Rev-Exp Region 11'!K69)</f>
        <v>11.034698046714997</v>
      </c>
      <c r="L69" s="540">
        <f>SUM('MMA Rev-Exp Region 1:MMA Rev-Exp Region 11'!L69)</f>
        <v>2209.2385047693988</v>
      </c>
      <c r="M69" s="540">
        <f>SUM('MMA Rev-Exp Region 1:MMA Rev-Exp Region 11'!M69)</f>
        <v>7090.7469539493413</v>
      </c>
      <c r="N69" s="540">
        <f>SUM('MMA Rev-Exp Region 1:MMA Rev-Exp Region 11'!N69)</f>
        <v>0</v>
      </c>
      <c r="O69" s="542">
        <f>SUM('MMA Rev-Exp Region 1:MMA Rev-Exp Region 11'!O69)</f>
        <v>0</v>
      </c>
      <c r="P69" s="288">
        <f>SUM(Q69:AA69)</f>
        <v>593329.86939950602</v>
      </c>
      <c r="Q69" s="540">
        <f>SUM('MMA Rev-Exp Region 1:MMA Rev-Exp Region 11'!Q69)</f>
        <v>344103.49394397659</v>
      </c>
      <c r="R69" s="540">
        <f>SUM('MMA Rev-Exp Region 1:MMA Rev-Exp Region 11'!R69)</f>
        <v>44577.714859689419</v>
      </c>
      <c r="S69" s="540">
        <f>SUM('MMA Rev-Exp Region 1:MMA Rev-Exp Region 11'!S69)</f>
        <v>147254.56891026112</v>
      </c>
      <c r="T69" s="540">
        <f>SUM('MMA Rev-Exp Region 1:MMA Rev-Exp Region 11'!T69)</f>
        <v>22251.351936076629</v>
      </c>
      <c r="U69" s="540">
        <f>SUM('MMA Rev-Exp Region 1:MMA Rev-Exp Region 11'!U69)</f>
        <v>735.64653644766634</v>
      </c>
      <c r="V69" s="540">
        <f>SUM('MMA Rev-Exp Region 1:MMA Rev-Exp Region 11'!V69)</f>
        <v>25347.054381799204</v>
      </c>
      <c r="W69" s="540">
        <f>SUM('MMA Rev-Exp Region 1:MMA Rev-Exp Region 11'!W69)</f>
        <v>11.034698046714997</v>
      </c>
      <c r="X69" s="540">
        <f>SUM('MMA Rev-Exp Region 1:MMA Rev-Exp Region 11'!X69)</f>
        <v>2216.8708375850429</v>
      </c>
      <c r="Y69" s="540">
        <f>SUM('MMA Rev-Exp Region 1:MMA Rev-Exp Region 11'!Y69)</f>
        <v>6832.1332956235901</v>
      </c>
      <c r="Z69" s="540">
        <f>SUM('MMA Rev-Exp Region 1:MMA Rev-Exp Region 11'!Z69)</f>
        <v>0</v>
      </c>
      <c r="AA69" s="542">
        <f>SUM('MMA Rev-Exp Region 1:MMA Rev-Exp Region 11'!AA69)</f>
        <v>0</v>
      </c>
      <c r="AB69" s="288">
        <f>SUM(AC69:AM69)</f>
        <v>610256.50854869792</v>
      </c>
      <c r="AC69" s="540">
        <f>SUM('MMA Rev-Exp Region 1:MMA Rev-Exp Region 11'!AC69)</f>
        <v>356040.51665516704</v>
      </c>
      <c r="AD69" s="540">
        <f>SUM('MMA Rev-Exp Region 1:MMA Rev-Exp Region 11'!AD69)</f>
        <v>46432.364534472479</v>
      </c>
      <c r="AE69" s="540">
        <f>SUM('MMA Rev-Exp Region 1:MMA Rev-Exp Region 11'!AE69)</f>
        <v>148950.66923655849</v>
      </c>
      <c r="AF69" s="540">
        <f>SUM('MMA Rev-Exp Region 1:MMA Rev-Exp Region 11'!AF69)</f>
        <v>22521.543834665612</v>
      </c>
      <c r="AG69" s="540">
        <f>SUM('MMA Rev-Exp Region 1:MMA Rev-Exp Region 11'!AG69)</f>
        <v>732.35590247786365</v>
      </c>
      <c r="AH69" s="540">
        <f>SUM('MMA Rev-Exp Region 1:MMA Rev-Exp Region 11'!AH69)</f>
        <v>25961.648650075102</v>
      </c>
      <c r="AI69" s="540">
        <f>SUM('MMA Rev-Exp Region 1:MMA Rev-Exp Region 11'!AI69)</f>
        <v>7.356465364476664</v>
      </c>
      <c r="AJ69" s="540">
        <f>SUM('MMA Rev-Exp Region 1:MMA Rev-Exp Region 11'!AJ69)</f>
        <v>2232.6872381186677</v>
      </c>
      <c r="AK69" s="540">
        <f>SUM('MMA Rev-Exp Region 1:MMA Rev-Exp Region 11'!AK69)</f>
        <v>7377.3660317984213</v>
      </c>
      <c r="AL69" s="540">
        <f>SUM('MMA Rev-Exp Region 1:MMA Rev-Exp Region 11'!AL69)</f>
        <v>0</v>
      </c>
      <c r="AM69" s="542">
        <f>SUM('MMA Rev-Exp Region 1:MMA Rev-Exp Region 11'!AM69)</f>
        <v>0</v>
      </c>
      <c r="AN69" s="288">
        <f>SUM(AO69:AY69)</f>
        <v>625874.7758072397</v>
      </c>
      <c r="AO69" s="540">
        <f>SUM('MMA Rev-Exp Region 1:MMA Rev-Exp Region 11'!AO69)</f>
        <v>366624.64106947312</v>
      </c>
      <c r="AP69" s="540">
        <f>SUM('MMA Rev-Exp Region 1:MMA Rev-Exp Region 11'!AP69)</f>
        <v>48174.031596592577</v>
      </c>
      <c r="AQ69" s="540">
        <f>SUM('MMA Rev-Exp Region 1:MMA Rev-Exp Region 11'!AQ69)</f>
        <v>150600.57807951461</v>
      </c>
      <c r="AR69" s="540">
        <f>SUM('MMA Rev-Exp Region 1:MMA Rev-Exp Region 11'!AR69)</f>
        <v>23094.851769437355</v>
      </c>
      <c r="AS69" s="540">
        <f>SUM('MMA Rev-Exp Region 1:MMA Rev-Exp Region 11'!AS69)</f>
        <v>698.86420962528302</v>
      </c>
      <c r="AT69" s="540">
        <f>SUM('MMA Rev-Exp Region 1:MMA Rev-Exp Region 11'!AT69)</f>
        <v>26572.06988034246</v>
      </c>
      <c r="AU69" s="540">
        <f>SUM('MMA Rev-Exp Region 1:MMA Rev-Exp Region 11'!AU69)</f>
        <v>5.5173490233574984</v>
      </c>
      <c r="AV69" s="540">
        <f>SUM('MMA Rev-Exp Region 1:MMA Rev-Exp Region 11'!AV69)</f>
        <v>2194.0657949551651</v>
      </c>
      <c r="AW69" s="540">
        <f>SUM('MMA Rev-Exp Region 1:MMA Rev-Exp Region 11'!AW69)</f>
        <v>7910.1560582758539</v>
      </c>
      <c r="AX69" s="540">
        <f>SUM('MMA Rev-Exp Region 1:MMA Rev-Exp Region 11'!AX69)</f>
        <v>0</v>
      </c>
      <c r="AY69" s="542">
        <f>SUM('MMA Rev-Exp Region 1:MMA Rev-Exp Region 11'!AY69)</f>
        <v>0</v>
      </c>
      <c r="AZ69" s="545">
        <f>SUM('MMA Rev-Exp Region 1:MMA Rev-Exp Region 11'!AZ69)</f>
        <v>0</v>
      </c>
      <c r="BA69" s="295">
        <f>SUM(BB69:BL69)+AZ69</f>
        <v>2402483.0000000014</v>
      </c>
      <c r="BB69" s="540">
        <f>SUM('MMA Rev-Exp Region 1:MMA Rev-Exp Region 11'!BB69)</f>
        <v>1395330.5740745652</v>
      </c>
      <c r="BC69" s="540">
        <f>SUM('MMA Rev-Exp Region 1:MMA Rev-Exp Region 11'!BC69)</f>
        <v>182381.85538470338</v>
      </c>
      <c r="BD69" s="540">
        <f>SUM('MMA Rev-Exp Region 1:MMA Rev-Exp Region 11'!BD69)</f>
        <v>591275.23794360424</v>
      </c>
      <c r="BE69" s="540">
        <f>SUM('MMA Rev-Exp Region 1:MMA Rev-Exp Region 11'!BE69)</f>
        <v>89781.053931154238</v>
      </c>
      <c r="BF69" s="540">
        <f>SUM('MMA Rev-Exp Region 1:MMA Rev-Exp Region 11'!BF69)</f>
        <v>2927.8455294383448</v>
      </c>
      <c r="BG69" s="540">
        <f>SUM('MMA Rev-Exp Region 1:MMA Rev-Exp Region 11'!BG69)</f>
        <v>102688.22521097891</v>
      </c>
      <c r="BH69" s="540">
        <f>SUM('MMA Rev-Exp Region 1:MMA Rev-Exp Region 11'!BH69)</f>
        <v>34.943210481264153</v>
      </c>
      <c r="BI69" s="540">
        <f>SUM('MMA Rev-Exp Region 1:MMA Rev-Exp Region 11'!BI69)</f>
        <v>8852.8623754282744</v>
      </c>
      <c r="BJ69" s="540">
        <f>SUM('MMA Rev-Exp Region 1:MMA Rev-Exp Region 11'!BJ69)</f>
        <v>29210.402339647211</v>
      </c>
      <c r="BK69" s="540">
        <f>SUM('MMA Rev-Exp Region 1:MMA Rev-Exp Region 11'!BK69)</f>
        <v>0</v>
      </c>
      <c r="BL69" s="545">
        <f>SUM('MMA Rev-Exp Region 1:MMA Rev-Exp Region 11'!BL69)</f>
        <v>0</v>
      </c>
    </row>
    <row r="70" spans="1:64" x14ac:dyDescent="0.25">
      <c r="A70" s="1495"/>
      <c r="B70" s="221" t="s">
        <v>111</v>
      </c>
      <c r="C70" s="229" t="s">
        <v>163</v>
      </c>
      <c r="D70" s="288">
        <f>SUM(E70:O70)</f>
        <v>2373038.2614165265</v>
      </c>
      <c r="E70" s="540">
        <f>SUM('MMA Rev-Exp Region 1:MMA Rev-Exp Region 11'!E70)</f>
        <v>533948.63616812148</v>
      </c>
      <c r="F70" s="540">
        <f>SUM('MMA Rev-Exp Region 1:MMA Rev-Exp Region 11'!F70)</f>
        <v>32725.843295177667</v>
      </c>
      <c r="G70" s="540">
        <f>SUM('MMA Rev-Exp Region 1:MMA Rev-Exp Region 11'!G70)</f>
        <v>736297.00127984257</v>
      </c>
      <c r="H70" s="540">
        <f>SUM('MMA Rev-Exp Region 1:MMA Rev-Exp Region 11'!H70)</f>
        <v>88169.524612322464</v>
      </c>
      <c r="I70" s="540">
        <f>SUM('MMA Rev-Exp Region 1:MMA Rev-Exp Region 11'!I70)</f>
        <v>100.59940558406613</v>
      </c>
      <c r="J70" s="540">
        <f>SUM('MMA Rev-Exp Region 1:MMA Rev-Exp Region 11'!J70)</f>
        <v>2652.6993062878987</v>
      </c>
      <c r="K70" s="540">
        <f>SUM('MMA Rev-Exp Region 1:MMA Rev-Exp Region 11'!K70)</f>
        <v>2.5848660575565846E-4</v>
      </c>
      <c r="L70" s="540">
        <f>SUM('MMA Rev-Exp Region 1:MMA Rev-Exp Region 11'!L70)</f>
        <v>4625.2435255216906</v>
      </c>
      <c r="M70" s="540">
        <f>SUM('MMA Rev-Exp Region 1:MMA Rev-Exp Region 11'!M70)</f>
        <v>974518.71356518194</v>
      </c>
      <c r="N70" s="540">
        <f>SUM('MMA Rev-Exp Region 1:MMA Rev-Exp Region 11'!N70)</f>
        <v>0</v>
      </c>
      <c r="O70" s="542">
        <f>SUM('MMA Rev-Exp Region 1:MMA Rev-Exp Region 11'!O70)</f>
        <v>0</v>
      </c>
      <c r="P70" s="288">
        <f>SUM(Q70:AA70)</f>
        <v>2568889.3607367501</v>
      </c>
      <c r="Q70" s="540">
        <f>SUM('MMA Rev-Exp Region 1:MMA Rev-Exp Region 11'!Q70)</f>
        <v>588598.03400459071</v>
      </c>
      <c r="R70" s="540">
        <f>SUM('MMA Rev-Exp Region 1:MMA Rev-Exp Region 11'!R70)</f>
        <v>36478.480389064971</v>
      </c>
      <c r="S70" s="540">
        <f>SUM('MMA Rev-Exp Region 1:MMA Rev-Exp Region 11'!S70)</f>
        <v>811738.83903355733</v>
      </c>
      <c r="T70" s="540">
        <f>SUM('MMA Rev-Exp Region 1:MMA Rev-Exp Region 11'!T70)</f>
        <v>93207.262064571274</v>
      </c>
      <c r="U70" s="540">
        <f>SUM('MMA Rev-Exp Region 1:MMA Rev-Exp Region 11'!U70)</f>
        <v>361.21195996585737</v>
      </c>
      <c r="V70" s="540">
        <f>SUM('MMA Rev-Exp Region 1:MMA Rev-Exp Region 11'!V70)</f>
        <v>9524.7751222904717</v>
      </c>
      <c r="W70" s="540">
        <f>SUM('MMA Rev-Exp Region 1:MMA Rev-Exp Region 11'!W70)</f>
        <v>9.2812132385712456E-4</v>
      </c>
      <c r="X70" s="540">
        <f>SUM('MMA Rev-Exp Region 1:MMA Rev-Exp Region 11'!X70)</f>
        <v>5209.2717750252414</v>
      </c>
      <c r="Y70" s="540">
        <f>SUM('MMA Rev-Exp Region 1:MMA Rev-Exp Region 11'!Y70)</f>
        <v>1023771.4854595629</v>
      </c>
      <c r="Z70" s="540">
        <f>SUM('MMA Rev-Exp Region 1:MMA Rev-Exp Region 11'!Z70)</f>
        <v>0</v>
      </c>
      <c r="AA70" s="542">
        <f>SUM('MMA Rev-Exp Region 1:MMA Rev-Exp Region 11'!AA70)</f>
        <v>0</v>
      </c>
      <c r="AB70" s="288">
        <f>SUM(AC70:AM70)</f>
        <v>3434711.4304174026</v>
      </c>
      <c r="AC70" s="540">
        <f>SUM('MMA Rev-Exp Region 1:MMA Rev-Exp Region 11'!AC70)</f>
        <v>764538.0350689576</v>
      </c>
      <c r="AD70" s="540">
        <f>SUM('MMA Rev-Exp Region 1:MMA Rev-Exp Region 11'!AD70)</f>
        <v>48144.30855487645</v>
      </c>
      <c r="AE70" s="540">
        <f>SUM('MMA Rev-Exp Region 1:MMA Rev-Exp Region 11'!AE70)</f>
        <v>1024428.1896424815</v>
      </c>
      <c r="AF70" s="540">
        <f>SUM('MMA Rev-Exp Region 1:MMA Rev-Exp Region 11'!AF70)</f>
        <v>114189.69306914335</v>
      </c>
      <c r="AG70" s="540">
        <f>SUM('MMA Rev-Exp Region 1:MMA Rev-Exp Region 11'!AG70)</f>
        <v>1525.63192487264</v>
      </c>
      <c r="AH70" s="540">
        <f>SUM('MMA Rev-Exp Region 1:MMA Rev-Exp Region 11'!AH70)</f>
        <v>40229.290871688143</v>
      </c>
      <c r="AI70" s="540">
        <f>SUM('MMA Rev-Exp Region 1:MMA Rev-Exp Region 11'!AI70)</f>
        <v>3.9200571375469662E-3</v>
      </c>
      <c r="AJ70" s="540">
        <f>SUM('MMA Rev-Exp Region 1:MMA Rev-Exp Region 11'!AJ70)</f>
        <v>7488.7228152024236</v>
      </c>
      <c r="AK70" s="540">
        <f>SUM('MMA Rev-Exp Region 1:MMA Rev-Exp Region 11'!AK70)</f>
        <v>1434167.5545501229</v>
      </c>
      <c r="AL70" s="540">
        <f>SUM('MMA Rev-Exp Region 1:MMA Rev-Exp Region 11'!AL70)</f>
        <v>0</v>
      </c>
      <c r="AM70" s="542">
        <f>SUM('MMA Rev-Exp Region 1:MMA Rev-Exp Region 11'!AM70)</f>
        <v>0</v>
      </c>
      <c r="AN70" s="288">
        <f>SUM(AO70:AY70)</f>
        <v>8359696.510426838</v>
      </c>
      <c r="AO70" s="540">
        <f>SUM('MMA Rev-Exp Region 1:MMA Rev-Exp Region 11'!AO70)</f>
        <v>1834737.2631363762</v>
      </c>
      <c r="AP70" s="540">
        <f>SUM('MMA Rev-Exp Region 1:MMA Rev-Exp Region 11'!AP70)</f>
        <v>115456.01841340066</v>
      </c>
      <c r="AQ70" s="540">
        <f>SUM('MMA Rev-Exp Region 1:MMA Rev-Exp Region 11'!AQ70)</f>
        <v>2463962.4224413037</v>
      </c>
      <c r="AR70" s="540">
        <f>SUM('MMA Rev-Exp Region 1:MMA Rev-Exp Region 11'!AR70)</f>
        <v>280279.86266600998</v>
      </c>
      <c r="AS70" s="540">
        <f>SUM('MMA Rev-Exp Region 1:MMA Rev-Exp Region 11'!AS70)</f>
        <v>8209.0198252915561</v>
      </c>
      <c r="AT70" s="540">
        <f>SUM('MMA Rev-Exp Region 1:MMA Rev-Exp Region 11'!AT70)</f>
        <v>216463.11993023957</v>
      </c>
      <c r="AU70" s="540">
        <f>SUM('MMA Rev-Exp Region 1:MMA Rev-Exp Region 11'!AU70)</f>
        <v>2.1092785378809563E-2</v>
      </c>
      <c r="AV70" s="540">
        <f>SUM('MMA Rev-Exp Region 1:MMA Rev-Exp Region 11'!AV70)</f>
        <v>18238.73103453084</v>
      </c>
      <c r="AW70" s="540">
        <f>SUM('MMA Rev-Exp Region 1:MMA Rev-Exp Region 11'!AW70)</f>
        <v>3422350.0518868994</v>
      </c>
      <c r="AX70" s="540">
        <f>SUM('MMA Rev-Exp Region 1:MMA Rev-Exp Region 11'!AX70)</f>
        <v>0</v>
      </c>
      <c r="AY70" s="542">
        <f>SUM('MMA Rev-Exp Region 1:MMA Rev-Exp Region 11'!AY70)</f>
        <v>0</v>
      </c>
      <c r="AZ70" s="545">
        <f>SUM('MMA Rev-Exp Region 1:MMA Rev-Exp Region 11'!AZ70)</f>
        <v>-18314636.551266085</v>
      </c>
      <c r="BA70" s="295">
        <f>SUM(BB70:BL70)+AZ70</f>
        <v>-1578300.9882685672</v>
      </c>
      <c r="BB70" s="540">
        <f>SUM('MMA Rev-Exp Region 1:MMA Rev-Exp Region 11'!BB70)</f>
        <v>3721821.9683780456</v>
      </c>
      <c r="BC70" s="540">
        <f>SUM('MMA Rev-Exp Region 1:MMA Rev-Exp Region 11'!BC70)</f>
        <v>232804.65065251975</v>
      </c>
      <c r="BD70" s="540">
        <f>SUM('MMA Rev-Exp Region 1:MMA Rev-Exp Region 11'!BD70)</f>
        <v>5036426.4523971863</v>
      </c>
      <c r="BE70" s="540">
        <f>SUM('MMA Rev-Exp Region 1:MMA Rev-Exp Region 11'!BE70)</f>
        <v>575846.34241204709</v>
      </c>
      <c r="BF70" s="540">
        <f>SUM('MMA Rev-Exp Region 1:MMA Rev-Exp Region 11'!BF70)</f>
        <v>10196.463115714119</v>
      </c>
      <c r="BG70" s="540">
        <f>SUM('MMA Rev-Exp Region 1:MMA Rev-Exp Region 11'!BG70)</f>
        <v>268869.88523050607</v>
      </c>
      <c r="BH70" s="540">
        <f>SUM('MMA Rev-Exp Region 1:MMA Rev-Exp Region 11'!BH70)</f>
        <v>2.6199450445969313E-2</v>
      </c>
      <c r="BI70" s="540">
        <f>SUM('MMA Rev-Exp Region 1:MMA Rev-Exp Region 11'!BI70)</f>
        <v>35561.969150280194</v>
      </c>
      <c r="BJ70" s="540">
        <f>SUM('MMA Rev-Exp Region 1:MMA Rev-Exp Region 11'!BJ70)</f>
        <v>6854807.8054617681</v>
      </c>
      <c r="BK70" s="540">
        <f>SUM('MMA Rev-Exp Region 1:MMA Rev-Exp Region 11'!BK70)</f>
        <v>0</v>
      </c>
      <c r="BL70" s="545">
        <f>SUM('MMA Rev-Exp Region 1:MMA Rev-Exp Region 11'!BL70)</f>
        <v>0</v>
      </c>
    </row>
    <row r="71" spans="1:64" x14ac:dyDescent="0.25">
      <c r="A71" s="1495"/>
      <c r="B71" s="225" t="s">
        <v>112</v>
      </c>
      <c r="C71" s="230" t="s">
        <v>937</v>
      </c>
      <c r="D71" s="288">
        <f>SUM(E71:O71)</f>
        <v>7620459.9948205817</v>
      </c>
      <c r="E71" s="540">
        <f>SUM('MMA Rev-Exp Region 1:MMA Rev-Exp Region 11'!E71)</f>
        <v>1955398.7326862621</v>
      </c>
      <c r="F71" s="540">
        <f>SUM('MMA Rev-Exp Region 1:MMA Rev-Exp Region 11'!F71)</f>
        <v>224565.92667232084</v>
      </c>
      <c r="G71" s="540">
        <f>SUM('MMA Rev-Exp Region 1:MMA Rev-Exp Region 11'!G71)</f>
        <v>2400806.72545576</v>
      </c>
      <c r="H71" s="540">
        <f>SUM('MMA Rev-Exp Region 1:MMA Rev-Exp Region 11'!H71)</f>
        <v>343247.43238458142</v>
      </c>
      <c r="I71" s="540">
        <f>SUM('MMA Rev-Exp Region 1:MMA Rev-Exp Region 11'!I71)</f>
        <v>9702.8722941373944</v>
      </c>
      <c r="J71" s="540">
        <f>SUM('MMA Rev-Exp Region 1:MMA Rev-Exp Region 11'!J71)</f>
        <v>338930.76083818206</v>
      </c>
      <c r="K71" s="540">
        <f>SUM('MMA Rev-Exp Region 1:MMA Rev-Exp Region 11'!K71)</f>
        <v>11.725245118847669</v>
      </c>
      <c r="L71" s="540">
        <f>SUM('MMA Rev-Exp Region 1:MMA Rev-Exp Region 11'!L71)</f>
        <v>26272.036530211099</v>
      </c>
      <c r="M71" s="540">
        <f>SUM('MMA Rev-Exp Region 1:MMA Rev-Exp Region 11'!M71)</f>
        <v>2321523.7827140098</v>
      </c>
      <c r="N71" s="540">
        <f>SUM('MMA Rev-Exp Region 1:MMA Rev-Exp Region 11'!N71)</f>
        <v>0</v>
      </c>
      <c r="O71" s="542">
        <f>SUM('MMA Rev-Exp Region 1:MMA Rev-Exp Region 11'!O71)</f>
        <v>0</v>
      </c>
      <c r="P71" s="288">
        <f>SUM(Q71:AA71)</f>
        <v>-5329110.2795339096</v>
      </c>
      <c r="Q71" s="540">
        <f>SUM('MMA Rev-Exp Region 1:MMA Rev-Exp Region 11'!Q71)</f>
        <v>-1367441.7940686638</v>
      </c>
      <c r="R71" s="540">
        <f>SUM('MMA Rev-Exp Region 1:MMA Rev-Exp Region 11'!R71)</f>
        <v>-157042.56555062454</v>
      </c>
      <c r="S71" s="540">
        <f>SUM('MMA Rev-Exp Region 1:MMA Rev-Exp Region 11'!S71)</f>
        <v>-1678922.7695567298</v>
      </c>
      <c r="T71" s="540">
        <f>SUM('MMA Rev-Exp Region 1:MMA Rev-Exp Region 11'!T71)</f>
        <v>-240038.45195533507</v>
      </c>
      <c r="U71" s="540">
        <f>SUM('MMA Rev-Exp Region 1:MMA Rev-Exp Region 11'!U71)</f>
        <v>-6785.3747042615078</v>
      </c>
      <c r="V71" s="540">
        <f>SUM('MMA Rev-Exp Region 1:MMA Rev-Exp Region 11'!V71)</f>
        <v>-237019.73409225023</v>
      </c>
      <c r="W71" s="540">
        <f>SUM('MMA Rev-Exp Region 1:MMA Rev-Exp Region 11'!W71)</f>
        <v>-8.1996525584249937</v>
      </c>
      <c r="X71" s="540">
        <f>SUM('MMA Rev-Exp Region 1:MMA Rev-Exp Region 11'!X71)</f>
        <v>-18372.457834907207</v>
      </c>
      <c r="Y71" s="540">
        <f>SUM('MMA Rev-Exp Region 1:MMA Rev-Exp Region 11'!Y71)</f>
        <v>-1623478.9321185795</v>
      </c>
      <c r="Z71" s="540">
        <f>SUM('MMA Rev-Exp Region 1:MMA Rev-Exp Region 11'!Z71)</f>
        <v>0</v>
      </c>
      <c r="AA71" s="542">
        <f>SUM('MMA Rev-Exp Region 1:MMA Rev-Exp Region 11'!AA71)</f>
        <v>0</v>
      </c>
      <c r="AB71" s="288">
        <f>SUM(AC71:AM71)</f>
        <v>4208032.4853601232</v>
      </c>
      <c r="AC71" s="540">
        <f>SUM('MMA Rev-Exp Region 1:MMA Rev-Exp Region 11'!AC71)</f>
        <v>1079774.8947659868</v>
      </c>
      <c r="AD71" s="540">
        <f>SUM('MMA Rev-Exp Region 1:MMA Rev-Exp Region 11'!AD71)</f>
        <v>124005.73130551213</v>
      </c>
      <c r="AE71" s="540">
        <f>SUM('MMA Rev-Exp Region 1:MMA Rev-Exp Region 11'!AE71)</f>
        <v>1325730.0344933784</v>
      </c>
      <c r="AF71" s="540">
        <f>SUM('MMA Rev-Exp Region 1:MMA Rev-Exp Region 11'!AF71)</f>
        <v>189541.88421335293</v>
      </c>
      <c r="AG71" s="540">
        <f>SUM('MMA Rev-Exp Region 1:MMA Rev-Exp Region 11'!AG71)</f>
        <v>5357.9445129010437</v>
      </c>
      <c r="AH71" s="540">
        <f>SUM('MMA Rev-Exp Region 1:MMA Rev-Exp Region 11'!AH71)</f>
        <v>187158.20998525852</v>
      </c>
      <c r="AI71" s="540">
        <f>SUM('MMA Rev-Exp Region 1:MMA Rev-Exp Region 11'!AI71)</f>
        <v>6.4747026285101414</v>
      </c>
      <c r="AJ71" s="540">
        <f>SUM('MMA Rev-Exp Region 1:MMA Rev-Exp Region 11'!AJ71)</f>
        <v>14507.468479702851</v>
      </c>
      <c r="AK71" s="540">
        <f>SUM('MMA Rev-Exp Region 1:MMA Rev-Exp Region 11'!AK71)</f>
        <v>1281949.8429014024</v>
      </c>
      <c r="AL71" s="540">
        <f>SUM('MMA Rev-Exp Region 1:MMA Rev-Exp Region 11'!AL71)</f>
        <v>0</v>
      </c>
      <c r="AM71" s="542">
        <f>SUM('MMA Rev-Exp Region 1:MMA Rev-Exp Region 11'!AM71)</f>
        <v>0</v>
      </c>
      <c r="AN71" s="288">
        <f>SUM(AO71:AY71)</f>
        <v>1361057.0108725827</v>
      </c>
      <c r="AO71" s="540">
        <f>SUM('MMA Rev-Exp Region 1:MMA Rev-Exp Region 11'!AO71)</f>
        <v>349245.21039187751</v>
      </c>
      <c r="AP71" s="540">
        <f>SUM('MMA Rev-Exp Region 1:MMA Rev-Exp Region 11'!AP71)</f>
        <v>40108.73741325333</v>
      </c>
      <c r="AQ71" s="540">
        <f>SUM('MMA Rev-Exp Region 1:MMA Rev-Exp Region 11'!AQ71)</f>
        <v>428797.58277748735</v>
      </c>
      <c r="AR71" s="540">
        <f>SUM('MMA Rev-Exp Region 1:MMA Rev-Exp Region 11'!AR71)</f>
        <v>61305.921772252099</v>
      </c>
      <c r="AS71" s="540">
        <f>SUM('MMA Rev-Exp Region 1:MMA Rev-Exp Region 11'!AS71)</f>
        <v>1732.9875585611508</v>
      </c>
      <c r="AT71" s="540">
        <f>SUM('MMA Rev-Exp Region 1:MMA Rev-Exp Region 11'!AT71)</f>
        <v>60534.939958050025</v>
      </c>
      <c r="AU71" s="540">
        <f>SUM('MMA Rev-Exp Region 1:MMA Rev-Exp Region 11'!AU71)</f>
        <v>2.094194718436138</v>
      </c>
      <c r="AV71" s="540">
        <f>SUM('MMA Rev-Exp Region 1:MMA Rev-Exp Region 11'!AV71)</f>
        <v>4692.3334724738352</v>
      </c>
      <c r="AW71" s="540">
        <f>SUM('MMA Rev-Exp Region 1:MMA Rev-Exp Region 11'!AW71)</f>
        <v>414637.20333390904</v>
      </c>
      <c r="AX71" s="540">
        <f>SUM('MMA Rev-Exp Region 1:MMA Rev-Exp Region 11'!AX71)</f>
        <v>0</v>
      </c>
      <c r="AY71" s="542">
        <f>SUM('MMA Rev-Exp Region 1:MMA Rev-Exp Region 11'!AY71)</f>
        <v>0</v>
      </c>
      <c r="AZ71" s="545">
        <f>SUM('MMA Rev-Exp Region 1:MMA Rev-Exp Region 11'!AZ71)</f>
        <v>0</v>
      </c>
      <c r="BA71" s="295">
        <f>SUM(BB71:BL71)+AZ71</f>
        <v>7860439.2115193792</v>
      </c>
      <c r="BB71" s="540">
        <f>SUM('MMA Rev-Exp Region 1:MMA Rev-Exp Region 11'!BB71)</f>
        <v>2016977.0437754625</v>
      </c>
      <c r="BC71" s="540">
        <f>SUM('MMA Rev-Exp Region 1:MMA Rev-Exp Region 11'!BC71)</f>
        <v>231637.82984046178</v>
      </c>
      <c r="BD71" s="540">
        <f>SUM('MMA Rev-Exp Region 1:MMA Rev-Exp Region 11'!BD71)</f>
        <v>2476411.5731698959</v>
      </c>
      <c r="BE71" s="540">
        <f>SUM('MMA Rev-Exp Region 1:MMA Rev-Exp Region 11'!BE71)</f>
        <v>354056.78641485138</v>
      </c>
      <c r="BF71" s="540">
        <f>SUM('MMA Rev-Exp Region 1:MMA Rev-Exp Region 11'!BF71)</f>
        <v>10008.429661338083</v>
      </c>
      <c r="BG71" s="540">
        <f>SUM('MMA Rev-Exp Region 1:MMA Rev-Exp Region 11'!BG71)</f>
        <v>349604.17668924038</v>
      </c>
      <c r="BH71" s="540">
        <f>SUM('MMA Rev-Exp Region 1:MMA Rev-Exp Region 11'!BH71)</f>
        <v>12.094489907368956</v>
      </c>
      <c r="BI71" s="540">
        <f>SUM('MMA Rev-Exp Region 1:MMA Rev-Exp Region 11'!BI71)</f>
        <v>27099.380647480575</v>
      </c>
      <c r="BJ71" s="540">
        <f>SUM('MMA Rev-Exp Region 1:MMA Rev-Exp Region 11'!BJ71)</f>
        <v>2394631.8968307418</v>
      </c>
      <c r="BK71" s="540">
        <f>SUM('MMA Rev-Exp Region 1:MMA Rev-Exp Region 11'!BK71)</f>
        <v>0</v>
      </c>
      <c r="BL71" s="545">
        <f>SUM('MMA Rev-Exp Region 1:MMA Rev-Exp Region 11'!BL71)</f>
        <v>0</v>
      </c>
    </row>
    <row r="72" spans="1:64" s="209" customFormat="1" x14ac:dyDescent="0.25">
      <c r="A72" s="1496"/>
      <c r="B72" s="227" t="s">
        <v>460</v>
      </c>
      <c r="C72" s="235" t="s">
        <v>5</v>
      </c>
      <c r="D72" s="276">
        <f t="shared" ref="D72:M72" si="52">SUM(D64:D71)</f>
        <v>185946758.15248215</v>
      </c>
      <c r="E72" s="274">
        <f t="shared" si="52"/>
        <v>40828923.296488531</v>
      </c>
      <c r="F72" s="274">
        <f t="shared" si="52"/>
        <v>2628677.6423120475</v>
      </c>
      <c r="G72" s="274">
        <f t="shared" si="52"/>
        <v>55728583.485211946</v>
      </c>
      <c r="H72" s="274">
        <f t="shared" si="52"/>
        <v>6742453.4485917594</v>
      </c>
      <c r="I72" s="274">
        <f t="shared" si="52"/>
        <v>212571.17617464857</v>
      </c>
      <c r="J72" s="274">
        <f t="shared" si="52"/>
        <v>6787665.9319969034</v>
      </c>
      <c r="K72" s="274">
        <f t="shared" si="52"/>
        <v>25.412559329896478</v>
      </c>
      <c r="L72" s="274">
        <f t="shared" si="52"/>
        <v>361291.81297640875</v>
      </c>
      <c r="M72" s="274">
        <f t="shared" si="52"/>
        <v>72656565.946170598</v>
      </c>
      <c r="N72" s="274">
        <f>SUM(N68:N71)</f>
        <v>0</v>
      </c>
      <c r="O72" s="282">
        <f>SUM(O68:O71)</f>
        <v>0</v>
      </c>
      <c r="P72" s="276">
        <f t="shared" ref="P72:Y72" si="53">SUM(P64:P71)</f>
        <v>183800884.35060215</v>
      </c>
      <c r="Q72" s="274">
        <f t="shared" si="53"/>
        <v>40655727.057486854</v>
      </c>
      <c r="R72" s="274">
        <f t="shared" si="53"/>
        <v>2467916.608034349</v>
      </c>
      <c r="S72" s="274">
        <f t="shared" si="53"/>
        <v>56066583.701487072</v>
      </c>
      <c r="T72" s="274">
        <f t="shared" si="53"/>
        <v>6399287.5905309804</v>
      </c>
      <c r="U72" s="274">
        <f t="shared" si="53"/>
        <v>293189.76347011089</v>
      </c>
      <c r="V72" s="274">
        <f t="shared" si="53"/>
        <v>7153652.4154823981</v>
      </c>
      <c r="W72" s="274">
        <f t="shared" si="53"/>
        <v>2.8359736096138608</v>
      </c>
      <c r="X72" s="274">
        <f t="shared" si="53"/>
        <v>349470.02407013124</v>
      </c>
      <c r="Y72" s="274">
        <f t="shared" si="53"/>
        <v>70415054.354066625</v>
      </c>
      <c r="Z72" s="274">
        <f>SUM(Z68:Z71)</f>
        <v>0</v>
      </c>
      <c r="AA72" s="282">
        <f>SUM(AA68:AA71)</f>
        <v>0</v>
      </c>
      <c r="AB72" s="276">
        <f>SUM(AB64:AB71)</f>
        <v>198554503.35432747</v>
      </c>
      <c r="AC72" s="274">
        <f t="shared" ref="AC72:AK72" si="54">SUM(AC64:AC71)</f>
        <v>43442447.207826935</v>
      </c>
      <c r="AD72" s="274">
        <f t="shared" si="54"/>
        <v>2823251.7786935279</v>
      </c>
      <c r="AE72" s="274">
        <f t="shared" si="54"/>
        <v>57517892.265410557</v>
      </c>
      <c r="AF72" s="274">
        <f t="shared" si="54"/>
        <v>6386284.211613277</v>
      </c>
      <c r="AG72" s="274">
        <f t="shared" si="54"/>
        <v>306576.74328538252</v>
      </c>
      <c r="AH72" s="274">
        <f t="shared" si="54"/>
        <v>6925983.4721496366</v>
      </c>
      <c r="AI72" s="274">
        <f t="shared" si="54"/>
        <v>13.835088050124352</v>
      </c>
      <c r="AJ72" s="274">
        <f t="shared" si="54"/>
        <v>432366.39823578804</v>
      </c>
      <c r="AK72" s="274">
        <f t="shared" si="54"/>
        <v>80719687.442024335</v>
      </c>
      <c r="AL72" s="274">
        <f>SUM(AL68:AL71)</f>
        <v>0</v>
      </c>
      <c r="AM72" s="282">
        <f>SUM(AM68:AM71)</f>
        <v>0</v>
      </c>
      <c r="AN72" s="276">
        <f>SUM(AN64:AN71)</f>
        <v>214977166.86710671</v>
      </c>
      <c r="AO72" s="274">
        <f t="shared" ref="AO72:AV72" si="55">SUM(AO64:AO71)</f>
        <v>46834101.966848589</v>
      </c>
      <c r="AP72" s="274">
        <f t="shared" si="55"/>
        <v>3029000.334023179</v>
      </c>
      <c r="AQ72" s="274">
        <f t="shared" si="55"/>
        <v>61455977.778961293</v>
      </c>
      <c r="AR72" s="274">
        <f t="shared" si="55"/>
        <v>6933363.0246486207</v>
      </c>
      <c r="AS72" s="274">
        <f t="shared" si="55"/>
        <v>243055.91467983107</v>
      </c>
      <c r="AT72" s="274">
        <f t="shared" si="55"/>
        <v>7073481.1947261663</v>
      </c>
      <c r="AU72" s="274">
        <f t="shared" si="55"/>
        <v>7.6326365271724459</v>
      </c>
      <c r="AV72" s="274">
        <f t="shared" si="55"/>
        <v>505288.58298273734</v>
      </c>
      <c r="AW72" s="274">
        <f>SUM(AW64:AW71)</f>
        <v>88902890.437599808</v>
      </c>
      <c r="AX72" s="274">
        <f>SUM(AX68:AX71)</f>
        <v>0</v>
      </c>
      <c r="AY72" s="282">
        <f>SUM(AY68:AY71)</f>
        <v>0</v>
      </c>
      <c r="AZ72" s="298">
        <f>SUM(AZ64:AZ71)</f>
        <v>-3871242.2096697371</v>
      </c>
      <c r="BA72" s="296">
        <f>SUM(BA64:BA71)</f>
        <v>779408070.51484859</v>
      </c>
      <c r="BB72" s="274">
        <f>SUM('MMA Rev-Exp Region 1:MMA Rev-Exp Region 11'!BB72)</f>
        <v>171761199.52865088</v>
      </c>
      <c r="BC72" s="274">
        <f>SUM('MMA Rev-Exp Region 1:MMA Rev-Exp Region 11'!BC72)</f>
        <v>10948846.363063103</v>
      </c>
      <c r="BD72" s="274">
        <f>SUM('MMA Rev-Exp Region 1:MMA Rev-Exp Region 11'!BD72)</f>
        <v>230769037.23107085</v>
      </c>
      <c r="BE72" s="274">
        <f>SUM('MMA Rev-Exp Region 1:MMA Rev-Exp Region 11'!BE72)</f>
        <v>26461388.275384638</v>
      </c>
      <c r="BF72" s="274">
        <f>SUM('MMA Rev-Exp Region 1:MMA Rev-Exp Region 11'!BF72)</f>
        <v>1055393.597609973</v>
      </c>
      <c r="BG72" s="274">
        <f>SUM('MMA Rev-Exp Region 1:MMA Rev-Exp Region 11'!BG72)</f>
        <v>27940783.014355101</v>
      </c>
      <c r="BH72" s="274">
        <f>SUM('MMA Rev-Exp Region 1:MMA Rev-Exp Region 11'!BH72)</f>
        <v>49.716257516807133</v>
      </c>
      <c r="BI72" s="274">
        <f>SUM('MMA Rev-Exp Region 1:MMA Rev-Exp Region 11'!BI72)</f>
        <v>1648416.8182650651</v>
      </c>
      <c r="BJ72" s="274">
        <f>SUM('MMA Rev-Exp Region 1:MMA Rev-Exp Region 11'!BJ72)</f>
        <v>312694198.17986131</v>
      </c>
      <c r="BK72" s="274">
        <f>SUM('MMA Rev-Exp Region 1:MMA Rev-Exp Region 11'!BK72)</f>
        <v>0</v>
      </c>
      <c r="BL72" s="298">
        <f>SUM('MMA Rev-Exp Region 1:MMA Rev-Exp Region 11'!BL72)</f>
        <v>0</v>
      </c>
    </row>
    <row r="73" spans="1:64" ht="14.85" customHeight="1" x14ac:dyDescent="0.25">
      <c r="A73" s="1469" t="s">
        <v>6</v>
      </c>
      <c r="B73" s="221" t="s">
        <v>118</v>
      </c>
      <c r="C73" s="229" t="s">
        <v>189</v>
      </c>
      <c r="D73" s="275">
        <f>SUM(E73:O73)</f>
        <v>598377.00000000012</v>
      </c>
      <c r="E73" s="539">
        <f>SUM('MMA Rev-Exp Region 1:MMA Rev-Exp Region 11'!E73)</f>
        <v>207917.35449178162</v>
      </c>
      <c r="F73" s="539">
        <f>SUM('MMA Rev-Exp Region 1:MMA Rev-Exp Region 11'!F73)</f>
        <v>31488.740158242894</v>
      </c>
      <c r="G73" s="539">
        <f>SUM('MMA Rev-Exp Region 1:MMA Rev-Exp Region 11'!G73)</f>
        <v>210246.00319938103</v>
      </c>
      <c r="H73" s="539">
        <f>SUM('MMA Rev-Exp Region 1:MMA Rev-Exp Region 11'!H73)</f>
        <v>44801.863180982778</v>
      </c>
      <c r="I73" s="539">
        <f>SUM('MMA Rev-Exp Region 1:MMA Rev-Exp Region 11'!I73)</f>
        <v>18.486114929639811</v>
      </c>
      <c r="J73" s="539">
        <f>SUM('MMA Rev-Exp Region 1:MMA Rev-Exp Region 11'!J73)</f>
        <v>34970.4544631729</v>
      </c>
      <c r="K73" s="539">
        <f>SUM('MMA Rev-Exp Region 1:MMA Rev-Exp Region 11'!K73)</f>
        <v>0</v>
      </c>
      <c r="L73" s="539">
        <f>SUM('MMA Rev-Exp Region 1:MMA Rev-Exp Region 11'!L73)</f>
        <v>11177.809955876739</v>
      </c>
      <c r="M73" s="539">
        <f>SUM('MMA Rev-Exp Region 1:MMA Rev-Exp Region 11'!M73)</f>
        <v>57756.288435632523</v>
      </c>
      <c r="N73" s="539">
        <f>SUM('MMA Rev-Exp Region 1:MMA Rev-Exp Region 11'!N73)</f>
        <v>0</v>
      </c>
      <c r="O73" s="541">
        <f>SUM('MMA Rev-Exp Region 1:MMA Rev-Exp Region 11'!O73)</f>
        <v>0</v>
      </c>
      <c r="P73" s="275">
        <f>SUM(Q73:AA73)</f>
        <v>669858.00000000023</v>
      </c>
      <c r="Q73" s="539">
        <f>SUM('MMA Rev-Exp Region 1:MMA Rev-Exp Region 11'!Q73)</f>
        <v>238414.99202279389</v>
      </c>
      <c r="R73" s="539">
        <f>SUM('MMA Rev-Exp Region 1:MMA Rev-Exp Region 11'!R73)</f>
        <v>33812.600486151074</v>
      </c>
      <c r="S73" s="539">
        <f>SUM('MMA Rev-Exp Region 1:MMA Rev-Exp Region 11'!S73)</f>
        <v>241041.02112218383</v>
      </c>
      <c r="T73" s="539">
        <f>SUM('MMA Rev-Exp Region 1:MMA Rev-Exp Region 11'!T73)</f>
        <v>47342.971055389091</v>
      </c>
      <c r="U73" s="539">
        <f>SUM('MMA Rev-Exp Region 1:MMA Rev-Exp Region 11'!U73)</f>
        <v>65.909888646720717</v>
      </c>
      <c r="V73" s="539">
        <f>SUM('MMA Rev-Exp Region 1:MMA Rev-Exp Region 11'!V73)</f>
        <v>39999.019550205012</v>
      </c>
      <c r="W73" s="539">
        <f>SUM('MMA Rev-Exp Region 1:MMA Rev-Exp Region 11'!W73)</f>
        <v>0</v>
      </c>
      <c r="X73" s="539">
        <f>SUM('MMA Rev-Exp Region 1:MMA Rev-Exp Region 11'!X73)</f>
        <v>11766.603826293829</v>
      </c>
      <c r="Y73" s="539">
        <f>SUM('MMA Rev-Exp Region 1:MMA Rev-Exp Region 11'!Y73)</f>
        <v>57414.882048336825</v>
      </c>
      <c r="Z73" s="539">
        <f>SUM('MMA Rev-Exp Region 1:MMA Rev-Exp Region 11'!Z73)</f>
        <v>0</v>
      </c>
      <c r="AA73" s="541">
        <f>SUM('MMA Rev-Exp Region 1:MMA Rev-Exp Region 11'!AA73)</f>
        <v>0</v>
      </c>
      <c r="AB73" s="275">
        <f>SUM(AC73:AM73)</f>
        <v>662846.47000000009</v>
      </c>
      <c r="AC73" s="539">
        <f>SUM('MMA Rev-Exp Region 1:MMA Rev-Exp Region 11'!AC73)</f>
        <v>237400.24590992639</v>
      </c>
      <c r="AD73" s="539">
        <f>SUM('MMA Rev-Exp Region 1:MMA Rev-Exp Region 11'!AD73)</f>
        <v>33688.587597897218</v>
      </c>
      <c r="AE73" s="539">
        <f>SUM('MMA Rev-Exp Region 1:MMA Rev-Exp Region 11'!AE73)</f>
        <v>236072.32886048421</v>
      </c>
      <c r="AF73" s="539">
        <f>SUM('MMA Rev-Exp Region 1:MMA Rev-Exp Region 11'!AF73)</f>
        <v>45648.089005561618</v>
      </c>
      <c r="AG73" s="539">
        <f>SUM('MMA Rev-Exp Region 1:MMA Rev-Exp Region 11'!AG73)</f>
        <v>1116.3416816644083</v>
      </c>
      <c r="AH73" s="539">
        <f>SUM('MMA Rev-Exp Region 1:MMA Rev-Exp Region 11'!AH73)</f>
        <v>37701.900522277407</v>
      </c>
      <c r="AI73" s="539">
        <f>SUM('MMA Rev-Exp Region 1:MMA Rev-Exp Region 11'!AI73)</f>
        <v>0</v>
      </c>
      <c r="AJ73" s="539">
        <f>SUM('MMA Rev-Exp Region 1:MMA Rev-Exp Region 11'!AJ73)</f>
        <v>10893.334923634558</v>
      </c>
      <c r="AK73" s="539">
        <f>SUM('MMA Rev-Exp Region 1:MMA Rev-Exp Region 11'!AK73)</f>
        <v>60325.641498554156</v>
      </c>
      <c r="AL73" s="539">
        <f>SUM('MMA Rev-Exp Region 1:MMA Rev-Exp Region 11'!AL73)</f>
        <v>0</v>
      </c>
      <c r="AM73" s="541">
        <f>SUM('MMA Rev-Exp Region 1:MMA Rev-Exp Region 11'!AM73)</f>
        <v>0</v>
      </c>
      <c r="AN73" s="275">
        <f>SUM(AO73:AY73)</f>
        <v>717831.15</v>
      </c>
      <c r="AO73" s="539">
        <f>SUM('MMA Rev-Exp Region 1:MMA Rev-Exp Region 11'!AO73)</f>
        <v>251116.9881685157</v>
      </c>
      <c r="AP73" s="539">
        <f>SUM('MMA Rev-Exp Region 1:MMA Rev-Exp Region 11'!AP73)</f>
        <v>36641.976975150748</v>
      </c>
      <c r="AQ73" s="539">
        <f>SUM('MMA Rev-Exp Region 1:MMA Rev-Exp Region 11'!AQ73)</f>
        <v>260652.62751214963</v>
      </c>
      <c r="AR73" s="539">
        <f>SUM('MMA Rev-Exp Region 1:MMA Rev-Exp Region 11'!AR73)</f>
        <v>48558.843879597305</v>
      </c>
      <c r="AS73" s="539">
        <f>SUM('MMA Rev-Exp Region 1:MMA Rev-Exp Region 11'!AS73)</f>
        <v>73.336801023291784</v>
      </c>
      <c r="AT73" s="539">
        <f>SUM('MMA Rev-Exp Region 1:MMA Rev-Exp Region 11'!AT73)</f>
        <v>38315.951539231581</v>
      </c>
      <c r="AU73" s="539">
        <f>SUM('MMA Rev-Exp Region 1:MMA Rev-Exp Region 11'!AU73)</f>
        <v>0</v>
      </c>
      <c r="AV73" s="539">
        <f>SUM('MMA Rev-Exp Region 1:MMA Rev-Exp Region 11'!AV73)</f>
        <v>11836.319070828593</v>
      </c>
      <c r="AW73" s="539">
        <f>SUM('MMA Rev-Exp Region 1:MMA Rev-Exp Region 11'!AW73)</f>
        <v>70635.106053503157</v>
      </c>
      <c r="AX73" s="539">
        <f>SUM('MMA Rev-Exp Region 1:MMA Rev-Exp Region 11'!AX73)</f>
        <v>0</v>
      </c>
      <c r="AY73" s="541">
        <f>SUM('MMA Rev-Exp Region 1:MMA Rev-Exp Region 11'!AY73)</f>
        <v>0</v>
      </c>
      <c r="AZ73" s="544">
        <f>SUM('MMA Rev-Exp Region 1:MMA Rev-Exp Region 11'!AZ73)</f>
        <v>-1395.1999999999998</v>
      </c>
      <c r="BA73" s="293">
        <f>SUM(BB73:BL73)+AZ73</f>
        <v>2647517.4200000009</v>
      </c>
      <c r="BB73" s="539">
        <f>SUM('MMA Rev-Exp Region 1:MMA Rev-Exp Region 11'!BB73)</f>
        <v>934849.58059301763</v>
      </c>
      <c r="BC73" s="539">
        <f>SUM('MMA Rev-Exp Region 1:MMA Rev-Exp Region 11'!BC73)</f>
        <v>135631.90521744193</v>
      </c>
      <c r="BD73" s="539">
        <f>SUM('MMA Rev-Exp Region 1:MMA Rev-Exp Region 11'!BD73)</f>
        <v>948011.98069419875</v>
      </c>
      <c r="BE73" s="539">
        <f>SUM('MMA Rev-Exp Region 1:MMA Rev-Exp Region 11'!BE73)</f>
        <v>186351.76712153078</v>
      </c>
      <c r="BF73" s="539">
        <f>SUM('MMA Rev-Exp Region 1:MMA Rev-Exp Region 11'!BF73)</f>
        <v>1274.0744862640609</v>
      </c>
      <c r="BG73" s="539">
        <f>SUM('MMA Rev-Exp Region 1:MMA Rev-Exp Region 11'!BG73)</f>
        <v>150987.32607488689</v>
      </c>
      <c r="BH73" s="539">
        <f>SUM('MMA Rev-Exp Region 1:MMA Rev-Exp Region 11'!BH73)</f>
        <v>0</v>
      </c>
      <c r="BI73" s="539">
        <f>SUM('MMA Rev-Exp Region 1:MMA Rev-Exp Region 11'!BI73)</f>
        <v>45674.06777663371</v>
      </c>
      <c r="BJ73" s="539">
        <f>SUM('MMA Rev-Exp Region 1:MMA Rev-Exp Region 11'!BJ73)</f>
        <v>246131.91803602665</v>
      </c>
      <c r="BK73" s="539">
        <f>SUM('MMA Rev-Exp Region 1:MMA Rev-Exp Region 11'!BK73)</f>
        <v>0</v>
      </c>
      <c r="BL73" s="544">
        <f>SUM('MMA Rev-Exp Region 1:MMA Rev-Exp Region 11'!BL73)</f>
        <v>0</v>
      </c>
    </row>
    <row r="74" spans="1:64" x14ac:dyDescent="0.25">
      <c r="A74" s="1469"/>
      <c r="B74" s="221" t="s">
        <v>45</v>
      </c>
      <c r="C74" s="229" t="s">
        <v>232</v>
      </c>
      <c r="D74" s="288">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8">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8">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8">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5">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469"/>
      <c r="B75" s="221" t="s">
        <v>46</v>
      </c>
      <c r="C75" s="229" t="s">
        <v>165</v>
      </c>
      <c r="D75" s="288">
        <f>SUM(E75:O75)</f>
        <v>1.6592680603299477</v>
      </c>
      <c r="E75" s="540">
        <f>SUM('MMA Rev-Exp Region 1:MMA Rev-Exp Region 11'!E75)</f>
        <v>0.36651624939584432</v>
      </c>
      <c r="F75" s="540">
        <f>SUM('MMA Rev-Exp Region 1:MMA Rev-Exp Region 11'!F75)</f>
        <v>0.63818431536526266</v>
      </c>
      <c r="G75" s="540">
        <f>SUM('MMA Rev-Exp Region 1:MMA Rev-Exp Region 11'!G75)</f>
        <v>0.25464964587322053</v>
      </c>
      <c r="H75" s="540">
        <f>SUM('MMA Rev-Exp Region 1:MMA Rev-Exp Region 11'!H75)</f>
        <v>0.1044840858516376</v>
      </c>
      <c r="I75" s="540">
        <f>SUM('MMA Rev-Exp Region 1:MMA Rev-Exp Region 11'!I75)</f>
        <v>0.23204283158654368</v>
      </c>
      <c r="J75" s="540">
        <f>SUM('MMA Rev-Exp Region 1:MMA Rev-Exp Region 11'!J75)</f>
        <v>1.2876484309859623E-2</v>
      </c>
      <c r="K75" s="540">
        <f>SUM('MMA Rev-Exp Region 1:MMA Rev-Exp Region 11'!K75)</f>
        <v>0</v>
      </c>
      <c r="L75" s="540">
        <f>SUM('MMA Rev-Exp Region 1:MMA Rev-Exp Region 11'!L75)</f>
        <v>0</v>
      </c>
      <c r="M75" s="540">
        <f>SUM('MMA Rev-Exp Region 1:MMA Rev-Exp Region 11'!M75)</f>
        <v>5.0514447947579297E-2</v>
      </c>
      <c r="N75" s="540">
        <f>SUM('MMA Rev-Exp Region 1:MMA Rev-Exp Region 11'!N75)</f>
        <v>0</v>
      </c>
      <c r="O75" s="542">
        <f>SUM('MMA Rev-Exp Region 1:MMA Rev-Exp Region 11'!O75)</f>
        <v>0</v>
      </c>
      <c r="P75" s="288">
        <f>SUM(Q75:AA75)</f>
        <v>10.235867835782619</v>
      </c>
      <c r="Q75" s="540">
        <f>SUM('MMA Rev-Exp Region 1:MMA Rev-Exp Region 11'!Q75)</f>
        <v>2.2610041006494095</v>
      </c>
      <c r="R75" s="540">
        <f>SUM('MMA Rev-Exp Region 1:MMA Rev-Exp Region 11'!R75)</f>
        <v>3.9368987224699987</v>
      </c>
      <c r="S75" s="540">
        <f>SUM('MMA Rev-Exp Region 1:MMA Rev-Exp Region 11'!S75)</f>
        <v>1.5709095967705269</v>
      </c>
      <c r="T75" s="540">
        <f>SUM('MMA Rev-Exp Region 1:MMA Rev-Exp Region 11'!T75)</f>
        <v>0.64455245013711571</v>
      </c>
      <c r="U75" s="540">
        <f>SUM('MMA Rev-Exp Region 1:MMA Rev-Exp Region 11'!U75)</f>
        <v>1.4314502961554758</v>
      </c>
      <c r="V75" s="540">
        <f>SUM('MMA Rev-Exp Region 1:MMA Rev-Exp Region 11'!V75)</f>
        <v>7.9433814665873015E-2</v>
      </c>
      <c r="W75" s="540">
        <f>SUM('MMA Rev-Exp Region 1:MMA Rev-Exp Region 11'!W75)</f>
        <v>0</v>
      </c>
      <c r="X75" s="540">
        <f>SUM('MMA Rev-Exp Region 1:MMA Rev-Exp Region 11'!X75)</f>
        <v>0</v>
      </c>
      <c r="Y75" s="540">
        <f>SUM('MMA Rev-Exp Region 1:MMA Rev-Exp Region 11'!Y75)</f>
        <v>0.31161885493421987</v>
      </c>
      <c r="Z75" s="540">
        <f>SUM('MMA Rev-Exp Region 1:MMA Rev-Exp Region 11'!Z75)</f>
        <v>0</v>
      </c>
      <c r="AA75" s="542">
        <f>SUM('MMA Rev-Exp Region 1:MMA Rev-Exp Region 11'!AA75)</f>
        <v>0</v>
      </c>
      <c r="AB75" s="288">
        <f>SUM(AC75:AM75)</f>
        <v>53.409687386863787</v>
      </c>
      <c r="AC75" s="540">
        <f>SUM('MMA Rev-Exp Region 1:MMA Rev-Exp Region 11'!AC75)</f>
        <v>8.7653677636847114</v>
      </c>
      <c r="AD75" s="540">
        <f>SUM('MMA Rev-Exp Region 1:MMA Rev-Exp Region 11'!AD75)</f>
        <v>25.24670626734747</v>
      </c>
      <c r="AE75" s="540">
        <f>SUM('MMA Rev-Exp Region 1:MMA Rev-Exp Region 11'!AE75)</f>
        <v>7.3883240385535895</v>
      </c>
      <c r="AF75" s="540">
        <f>SUM('MMA Rev-Exp Region 1:MMA Rev-Exp Region 11'!AF75)</f>
        <v>5.0051076385147031</v>
      </c>
      <c r="AG75" s="540">
        <f>SUM('MMA Rev-Exp Region 1:MMA Rev-Exp Region 11'!AG75)</f>
        <v>5.0049783614173364</v>
      </c>
      <c r="AH75" s="540">
        <f>SUM('MMA Rev-Exp Region 1:MMA Rev-Exp Region 11'!AH75)</f>
        <v>0.27773547194428633</v>
      </c>
      <c r="AI75" s="540">
        <f>SUM('MMA Rev-Exp Region 1:MMA Rev-Exp Region 11'!AI75)</f>
        <v>0</v>
      </c>
      <c r="AJ75" s="540">
        <f>SUM('MMA Rev-Exp Region 1:MMA Rev-Exp Region 11'!AJ75)</f>
        <v>0</v>
      </c>
      <c r="AK75" s="540">
        <f>SUM('MMA Rev-Exp Region 1:MMA Rev-Exp Region 11'!AK75)</f>
        <v>1.7214678454016803</v>
      </c>
      <c r="AL75" s="540">
        <f>SUM('MMA Rev-Exp Region 1:MMA Rev-Exp Region 11'!AL75)</f>
        <v>0</v>
      </c>
      <c r="AM75" s="542">
        <f>SUM('MMA Rev-Exp Region 1:MMA Rev-Exp Region 11'!AM75)</f>
        <v>0</v>
      </c>
      <c r="AN75" s="288">
        <f>SUM(AO75:AY75)</f>
        <v>181.65127885804344</v>
      </c>
      <c r="AO75" s="540">
        <f>SUM('MMA Rev-Exp Region 1:MMA Rev-Exp Region 11'!AO75)</f>
        <v>45.964194628721927</v>
      </c>
      <c r="AP75" s="540">
        <f>SUM('MMA Rev-Exp Region 1:MMA Rev-Exp Region 11'!AP75)</f>
        <v>70.658013126630266</v>
      </c>
      <c r="AQ75" s="540">
        <f>SUM('MMA Rev-Exp Region 1:MMA Rev-Exp Region 11'!AQ75)</f>
        <v>30.716051108274794</v>
      </c>
      <c r="AR75" s="540">
        <f>SUM('MMA Rev-Exp Region 1:MMA Rev-Exp Region 11'!AR75)</f>
        <v>10.749637086225022</v>
      </c>
      <c r="AS75" s="540">
        <f>SUM('MMA Rev-Exp Region 1:MMA Rev-Exp Region 11'!AS75)</f>
        <v>16.779426801631796</v>
      </c>
      <c r="AT75" s="540">
        <f>SUM('MMA Rev-Exp Region 1:MMA Rev-Exp Region 11'!AT75)</f>
        <v>0.93112131265760401</v>
      </c>
      <c r="AU75" s="540">
        <f>SUM('MMA Rev-Exp Region 1:MMA Rev-Exp Region 11'!AU75)</f>
        <v>0</v>
      </c>
      <c r="AV75" s="540">
        <f>SUM('MMA Rev-Exp Region 1:MMA Rev-Exp Region 11'!AV75)</f>
        <v>0</v>
      </c>
      <c r="AW75" s="540">
        <f>SUM('MMA Rev-Exp Region 1:MMA Rev-Exp Region 11'!AW75)</f>
        <v>5.8528347939020602</v>
      </c>
      <c r="AX75" s="540">
        <f>SUM('MMA Rev-Exp Region 1:MMA Rev-Exp Region 11'!AX75)</f>
        <v>0</v>
      </c>
      <c r="AY75" s="542">
        <f>SUM('MMA Rev-Exp Region 1:MMA Rev-Exp Region 11'!AY75)</f>
        <v>0</v>
      </c>
      <c r="AZ75" s="545">
        <f>SUM('MMA Rev-Exp Region 1:MMA Rev-Exp Region 11'!AZ75)</f>
        <v>-34799.50284812157</v>
      </c>
      <c r="BA75" s="295">
        <f>SUM(BB75:BL75)+AZ75</f>
        <v>-34552.546745980551</v>
      </c>
      <c r="BB75" s="540">
        <f>SUM('MMA Rev-Exp Region 1:MMA Rev-Exp Region 11'!BB75)</f>
        <v>57.357082742451894</v>
      </c>
      <c r="BC75" s="540">
        <f>SUM('MMA Rev-Exp Region 1:MMA Rev-Exp Region 11'!BC75)</f>
        <v>100.47980243181298</v>
      </c>
      <c r="BD75" s="540">
        <f>SUM('MMA Rev-Exp Region 1:MMA Rev-Exp Region 11'!BD75)</f>
        <v>39.92993438947213</v>
      </c>
      <c r="BE75" s="540">
        <f>SUM('MMA Rev-Exp Region 1:MMA Rev-Exp Region 11'!BE75)</f>
        <v>16.503781260728477</v>
      </c>
      <c r="BF75" s="540">
        <f>SUM('MMA Rev-Exp Region 1:MMA Rev-Exp Region 11'!BF75)</f>
        <v>23.447898290791152</v>
      </c>
      <c r="BG75" s="540">
        <f>SUM('MMA Rev-Exp Region 1:MMA Rev-Exp Region 11'!BG75)</f>
        <v>1.301167083577623</v>
      </c>
      <c r="BH75" s="540">
        <f>SUM('MMA Rev-Exp Region 1:MMA Rev-Exp Region 11'!BH75)</f>
        <v>0</v>
      </c>
      <c r="BI75" s="540">
        <f>SUM('MMA Rev-Exp Region 1:MMA Rev-Exp Region 11'!BI75)</f>
        <v>0</v>
      </c>
      <c r="BJ75" s="540">
        <f>SUM('MMA Rev-Exp Region 1:MMA Rev-Exp Region 11'!BJ75)</f>
        <v>7.9364359421855397</v>
      </c>
      <c r="BK75" s="540">
        <f>SUM('MMA Rev-Exp Region 1:MMA Rev-Exp Region 11'!BK75)</f>
        <v>0</v>
      </c>
      <c r="BL75" s="545">
        <f>SUM('MMA Rev-Exp Region 1:MMA Rev-Exp Region 11'!BL75)</f>
        <v>0</v>
      </c>
    </row>
    <row r="76" spans="1:64" x14ac:dyDescent="0.25">
      <c r="A76" s="1469"/>
      <c r="B76" s="225" t="s">
        <v>166</v>
      </c>
      <c r="C76" s="230" t="s">
        <v>928</v>
      </c>
      <c r="D76" s="288">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8">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8">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8">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5">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470"/>
      <c r="B77" s="236" t="s">
        <v>461</v>
      </c>
      <c r="C77" s="235" t="s">
        <v>8</v>
      </c>
      <c r="D77" s="849">
        <f t="shared" ref="D77:P77" si="56">SUM(D73:D76)</f>
        <v>598378.65926806047</v>
      </c>
      <c r="E77" s="277">
        <f t="shared" si="56"/>
        <v>207917.72100803102</v>
      </c>
      <c r="F77" s="277">
        <f t="shared" si="56"/>
        <v>31489.378342558259</v>
      </c>
      <c r="G77" s="277">
        <f t="shared" si="56"/>
        <v>210246.25784902691</v>
      </c>
      <c r="H77" s="277">
        <f t="shared" si="56"/>
        <v>44801.967665068631</v>
      </c>
      <c r="I77" s="277">
        <f t="shared" si="56"/>
        <v>18.718157761226355</v>
      </c>
      <c r="J77" s="277">
        <f t="shared" si="56"/>
        <v>34970.467339657211</v>
      </c>
      <c r="K77" s="277">
        <f t="shared" si="56"/>
        <v>0</v>
      </c>
      <c r="L77" s="277">
        <f t="shared" si="56"/>
        <v>11177.809955876739</v>
      </c>
      <c r="M77" s="277">
        <f t="shared" si="56"/>
        <v>57756.33895008047</v>
      </c>
      <c r="N77" s="277">
        <f t="shared" si="56"/>
        <v>0</v>
      </c>
      <c r="O77" s="283">
        <f t="shared" si="56"/>
        <v>0</v>
      </c>
      <c r="P77" s="849">
        <f t="shared" si="56"/>
        <v>669868.23586783605</v>
      </c>
      <c r="Q77" s="277">
        <f t="shared" ref="Q77:AA77" si="57">SUM(Q73:Q76)</f>
        <v>238417.25302689453</v>
      </c>
      <c r="R77" s="277">
        <f t="shared" si="57"/>
        <v>33816.537384873547</v>
      </c>
      <c r="S77" s="277">
        <f t="shared" si="57"/>
        <v>241042.5920317806</v>
      </c>
      <c r="T77" s="277">
        <f t="shared" si="57"/>
        <v>47343.615607839231</v>
      </c>
      <c r="U77" s="277">
        <f t="shared" si="57"/>
        <v>67.341338942876192</v>
      </c>
      <c r="V77" s="277">
        <f t="shared" si="57"/>
        <v>39999.098984019678</v>
      </c>
      <c r="W77" s="277">
        <f t="shared" si="57"/>
        <v>0</v>
      </c>
      <c r="X77" s="277">
        <f t="shared" si="57"/>
        <v>11766.603826293829</v>
      </c>
      <c r="Y77" s="277">
        <f t="shared" si="57"/>
        <v>57415.193667191757</v>
      </c>
      <c r="Z77" s="277">
        <f t="shared" si="57"/>
        <v>0</v>
      </c>
      <c r="AA77" s="283">
        <f t="shared" si="57"/>
        <v>0</v>
      </c>
      <c r="AB77" s="849">
        <f>SUM(AB73:AB76)</f>
        <v>662899.87968738691</v>
      </c>
      <c r="AC77" s="277">
        <f t="shared" ref="AC77:AM77" si="58">SUM(AC73:AC76)</f>
        <v>237409.01127769009</v>
      </c>
      <c r="AD77" s="277">
        <f t="shared" si="58"/>
        <v>33713.834304164564</v>
      </c>
      <c r="AE77" s="277">
        <f t="shared" si="58"/>
        <v>236079.71718452277</v>
      </c>
      <c r="AF77" s="277">
        <f t="shared" si="58"/>
        <v>45653.094113200132</v>
      </c>
      <c r="AG77" s="277">
        <f t="shared" si="58"/>
        <v>1121.3466600258257</v>
      </c>
      <c r="AH77" s="277">
        <f t="shared" si="58"/>
        <v>37702.17825774935</v>
      </c>
      <c r="AI77" s="277">
        <f t="shared" si="58"/>
        <v>0</v>
      </c>
      <c r="AJ77" s="277">
        <f t="shared" si="58"/>
        <v>10893.334923634558</v>
      </c>
      <c r="AK77" s="277">
        <f t="shared" si="58"/>
        <v>60327.36296639956</v>
      </c>
      <c r="AL77" s="277">
        <f t="shared" si="58"/>
        <v>0</v>
      </c>
      <c r="AM77" s="283">
        <f t="shared" si="58"/>
        <v>0</v>
      </c>
      <c r="AN77" s="849">
        <f>SUM(AN73:AN76)</f>
        <v>718012.8012788581</v>
      </c>
      <c r="AO77" s="277">
        <f t="shared" ref="AO77:AY77" si="59">SUM(AO73:AO76)</f>
        <v>251162.95236314443</v>
      </c>
      <c r="AP77" s="277">
        <f t="shared" si="59"/>
        <v>36712.634988277379</v>
      </c>
      <c r="AQ77" s="277">
        <f t="shared" si="59"/>
        <v>260683.34356325789</v>
      </c>
      <c r="AR77" s="277">
        <f t="shared" si="59"/>
        <v>48569.593516683533</v>
      </c>
      <c r="AS77" s="277">
        <f t="shared" si="59"/>
        <v>90.116227824923584</v>
      </c>
      <c r="AT77" s="277">
        <f t="shared" si="59"/>
        <v>38316.882660544237</v>
      </c>
      <c r="AU77" s="277">
        <f t="shared" si="59"/>
        <v>0</v>
      </c>
      <c r="AV77" s="277">
        <f t="shared" si="59"/>
        <v>11836.319070828593</v>
      </c>
      <c r="AW77" s="277">
        <f t="shared" si="59"/>
        <v>70640.958888297057</v>
      </c>
      <c r="AX77" s="277">
        <f t="shared" si="59"/>
        <v>0</v>
      </c>
      <c r="AY77" s="283">
        <f t="shared" si="59"/>
        <v>0</v>
      </c>
      <c r="AZ77" s="304">
        <f>SUM(AZ73:AZ76)</f>
        <v>-36194.702848121568</v>
      </c>
      <c r="BA77" s="307">
        <f>SUM(BA73:BA76)</f>
        <v>2612964.8732540202</v>
      </c>
      <c r="BB77" s="277">
        <f>SUM('MMA Rev-Exp Region 1:MMA Rev-Exp Region 11'!BB77)</f>
        <v>934906.93767576001</v>
      </c>
      <c r="BC77" s="277">
        <f>SUM('MMA Rev-Exp Region 1:MMA Rev-Exp Region 11'!BC77)</f>
        <v>135732.38501987376</v>
      </c>
      <c r="BD77" s="277">
        <f>SUM('MMA Rev-Exp Region 1:MMA Rev-Exp Region 11'!BD77)</f>
        <v>948051.91062858806</v>
      </c>
      <c r="BE77" s="277">
        <f>SUM('MMA Rev-Exp Region 1:MMA Rev-Exp Region 11'!BE77)</f>
        <v>186368.27090279153</v>
      </c>
      <c r="BF77" s="277">
        <f>SUM('MMA Rev-Exp Region 1:MMA Rev-Exp Region 11'!BF77)</f>
        <v>1297.5223845548519</v>
      </c>
      <c r="BG77" s="277">
        <f>SUM('MMA Rev-Exp Region 1:MMA Rev-Exp Region 11'!BG77)</f>
        <v>150988.62724197045</v>
      </c>
      <c r="BH77" s="277">
        <f>SUM('MMA Rev-Exp Region 1:MMA Rev-Exp Region 11'!BH77)</f>
        <v>0</v>
      </c>
      <c r="BI77" s="277">
        <f>SUM('MMA Rev-Exp Region 1:MMA Rev-Exp Region 11'!BI77)</f>
        <v>45674.06777663371</v>
      </c>
      <c r="BJ77" s="277">
        <f>SUM('MMA Rev-Exp Region 1:MMA Rev-Exp Region 11'!BJ77)</f>
        <v>246139.85447196884</v>
      </c>
      <c r="BK77" s="277">
        <f>SUM('MMA Rev-Exp Region 1:MMA Rev-Exp Region 11'!BK77)</f>
        <v>0</v>
      </c>
      <c r="BL77" s="304">
        <f>SUM('MMA Rev-Exp Region 1:MMA Rev-Exp Region 11'!BL77)</f>
        <v>0</v>
      </c>
    </row>
    <row r="78" spans="1:64" s="209" customFormat="1" x14ac:dyDescent="0.25">
      <c r="A78" s="1468" t="s">
        <v>233</v>
      </c>
      <c r="B78" s="237" t="s">
        <v>119</v>
      </c>
      <c r="C78" s="220" t="s">
        <v>172</v>
      </c>
      <c r="D78" s="275">
        <f t="shared" ref="D78:T78" si="60">D20+SUM(D22:D23,D27)+SUM(D29:D32)+D37+D41+D46+D51+SUM(D56:D57)+SUM(D59:D60)+SUM(D64:D68)+D73</f>
        <v>352634055.17829567</v>
      </c>
      <c r="E78" s="272">
        <f t="shared" si="60"/>
        <v>97894971.619551957</v>
      </c>
      <c r="F78" s="272">
        <f t="shared" si="60"/>
        <v>12152460.443808572</v>
      </c>
      <c r="G78" s="272">
        <f t="shared" si="60"/>
        <v>117416379.5874126</v>
      </c>
      <c r="H78" s="272">
        <f t="shared" si="60"/>
        <v>19571989.213899318</v>
      </c>
      <c r="I78" s="272">
        <f t="shared" si="60"/>
        <v>338994.77149015572</v>
      </c>
      <c r="J78" s="272">
        <f t="shared" si="60"/>
        <v>17087151.959762014</v>
      </c>
      <c r="K78" s="272">
        <f t="shared" si="60"/>
        <v>438.72235767772798</v>
      </c>
      <c r="L78" s="272">
        <f t="shared" si="60"/>
        <v>2375615.2897253763</v>
      </c>
      <c r="M78" s="272">
        <f t="shared" si="60"/>
        <v>85796053.570288062</v>
      </c>
      <c r="N78" s="272">
        <f t="shared" si="60"/>
        <v>0</v>
      </c>
      <c r="O78" s="284">
        <f t="shared" si="60"/>
        <v>0</v>
      </c>
      <c r="P78" s="275">
        <f t="shared" si="60"/>
        <v>377074091.94686806</v>
      </c>
      <c r="Q78" s="272">
        <f t="shared" si="60"/>
        <v>105875589.90460779</v>
      </c>
      <c r="R78" s="272">
        <f t="shared" si="60"/>
        <v>13013564.572475974</v>
      </c>
      <c r="S78" s="272">
        <f t="shared" si="60"/>
        <v>127041540.33626869</v>
      </c>
      <c r="T78" s="272">
        <f t="shared" si="60"/>
        <v>19763295.59284205</v>
      </c>
      <c r="U78" s="272">
        <f t="shared" ref="U78:AA78" si="61">U20+SUM(U22:U23,U27)+SUM(U29:U32)+U37+U41+U46+U51+SUM(U56:U57)+SUM(U59:U60)+SUM(U64:U68)+U73</f>
        <v>429645.60856985598</v>
      </c>
      <c r="V78" s="272">
        <f t="shared" si="61"/>
        <v>18956999.145951152</v>
      </c>
      <c r="W78" s="272">
        <f t="shared" si="61"/>
        <v>274.53999999999996</v>
      </c>
      <c r="X78" s="272">
        <f t="shared" si="61"/>
        <v>2749362.0916537531</v>
      </c>
      <c r="Y78" s="272">
        <f t="shared" si="61"/>
        <v>89243820.154498801</v>
      </c>
      <c r="Z78" s="272">
        <f t="shared" si="61"/>
        <v>0</v>
      </c>
      <c r="AA78" s="284">
        <f t="shared" si="61"/>
        <v>0</v>
      </c>
      <c r="AB78" s="275">
        <f>AB20+SUM(AB22:AB23,AB27)+SUM(AB29:AB32)+AB37+AB41+AB46+AB51+SUM(AB56:AB57)+SUM(AB59:AB60)+SUM(AB64:AB68)+AB73</f>
        <v>383547326.19132447</v>
      </c>
      <c r="AC78" s="272">
        <f>AC20+SUM(AC22:AC23,AC27)+SUM(AC29:AC32)+AC37+AC41+AC46+AC51+SUM(AC56:AC57)+SUM(AC59:AC60)+SUM(AC64:AC68)+AC73</f>
        <v>107692133.81583002</v>
      </c>
      <c r="AD78" s="272">
        <f>AD20+SUM(AD22:AD23,AD27)+SUM(AD29:AD32)+AD37+AD41+AD46+AD51+SUM(AD56:AD57)+SUM(AD59:AD60)+SUM(AD64:AD68)+AD73</f>
        <v>13354665.083591709</v>
      </c>
      <c r="AE78" s="272">
        <f>AE20+SUM(AE22:AE23,AE27)+SUM(AE29:AE32)+AE37+AE41+AE46+AE51+SUM(AE56:AE57)+SUM(AE59:AE60)+SUM(AE64:AE68)+AE73</f>
        <v>125068753.88415077</v>
      </c>
      <c r="AF78" s="272">
        <f>AF20+SUM(AF22:AF23,AF27)+SUM(AF29:AF32)+AF37+AF41+AF46+AF51+SUM(AF56:AF57)+SUM(AF59:AF60)+SUM(AF64:AF68)+AF73</f>
        <v>18730630.549281333</v>
      </c>
      <c r="AG78" s="272">
        <f t="shared" ref="AG78:AM78" si="62">AG20+SUM(AG22:AG23,AG27)+SUM(AG29:AG32)+AG37+AG41+AG46+AG51+SUM(AG56:AG57)+SUM(AG59:AG60)+SUM(AG64:AG68)+AG73</f>
        <v>387719.64769663569</v>
      </c>
      <c r="AH78" s="272">
        <f t="shared" si="62"/>
        <v>18451553.626976192</v>
      </c>
      <c r="AI78" s="272">
        <f t="shared" si="62"/>
        <v>987.59</v>
      </c>
      <c r="AJ78" s="272">
        <f t="shared" si="62"/>
        <v>2678826.3529373105</v>
      </c>
      <c r="AK78" s="272">
        <f t="shared" si="62"/>
        <v>97182055.640860483</v>
      </c>
      <c r="AL78" s="272">
        <f t="shared" si="62"/>
        <v>0</v>
      </c>
      <c r="AM78" s="284">
        <f t="shared" si="62"/>
        <v>0</v>
      </c>
      <c r="AN78" s="275">
        <f>AN20+SUM(AN22:AN23,AN27)+SUM(AN29:AN32)+AN37+AN41+AN46+AN51+SUM(AN56:AN57)+SUM(AN59:AN60)+SUM(AN64:AN68)+AN73</f>
        <v>405240304.14684659</v>
      </c>
      <c r="AO78" s="272">
        <f>AO20+SUM(AO22:AO23,AO27)+SUM(AO29:AO32)+AO37+AO41+AO46+AO51+SUM(AO56:AO57)+SUM(AO59:AO60)+SUM(AO64:AO68)+AO73</f>
        <v>112667237.23328184</v>
      </c>
      <c r="AP78" s="272">
        <f>AP20+SUM(AP22:AP23,AP27)+SUM(AP29:AP32)+AP37+AP41+AP46+AP51+SUM(AP56:AP57)+SUM(AP59:AP60)+SUM(AP64:AP68)+AP73</f>
        <v>13298146.809619127</v>
      </c>
      <c r="AQ78" s="272">
        <f>AQ20+SUM(AQ22:AQ23,AQ27)+SUM(AQ29:AQ32)+AQ37+AQ41+AQ46+AQ51+SUM(AQ56:AQ57)+SUM(AQ59:AQ60)+SUM(AQ64:AQ68)+AQ73</f>
        <v>132560118.29800402</v>
      </c>
      <c r="AR78" s="272">
        <f>AR20+SUM(AR22:AR23,AR27)+SUM(AR29:AR32)+AR37+AR41+AR46+AR51+SUM(AR56:AR57)+SUM(AR59:AR60)+SUM(AR64:AR68)+AR73</f>
        <v>19883348.340237733</v>
      </c>
      <c r="AS78" s="272">
        <f t="shared" ref="AS78:AY78" si="63">AS20+SUM(AS22:AS23,AS27)+SUM(AS29:AS32)+AS37+AS41+AS46+AS51+SUM(AS56:AS57)+SUM(AS59:AS60)+SUM(AS64:AS68)+AS73</f>
        <v>448102.92027897009</v>
      </c>
      <c r="AT78" s="272">
        <f t="shared" si="63"/>
        <v>18131589.725384742</v>
      </c>
      <c r="AU78" s="272">
        <f t="shared" si="63"/>
        <v>10.65</v>
      </c>
      <c r="AV78" s="272">
        <f t="shared" si="63"/>
        <v>2575869.738071017</v>
      </c>
      <c r="AW78" s="272">
        <f t="shared" si="63"/>
        <v>105675880.43196923</v>
      </c>
      <c r="AX78" s="272">
        <f t="shared" si="63"/>
        <v>0</v>
      </c>
      <c r="AY78" s="284">
        <f t="shared" si="63"/>
        <v>0</v>
      </c>
      <c r="AZ78" s="297">
        <f>AZ20+SUM(AZ22:AZ23,AZ27)+SUM(AZ29:AZ32)+AZ37+AZ41+AZ46+AZ51+SUM(AZ56:AZ57)+SUM(AZ59:AZ60)+SUM(AZ64:AZ68)+AZ73</f>
        <v>37269300.435384765</v>
      </c>
      <c r="BA78" s="293">
        <f>BA20+SUM(BA22:BA23,BA27)+SUM(BA29:BA32)+BA37+BA41+BA46+BA51+SUM(BA56:BA57)+SUM(BA59:BA60)+SUM(BA64:BA68)+BA73</f>
        <v>1555765077.8987195</v>
      </c>
      <c r="BB78" s="539">
        <f>SUM('MMA Rev-Exp Region 1:MMA Rev-Exp Region 11'!BB78)</f>
        <v>424129932.57327157</v>
      </c>
      <c r="BC78" s="539">
        <f>SUM('MMA Rev-Exp Region 1:MMA Rev-Exp Region 11'!BC78)</f>
        <v>51818836.909495384</v>
      </c>
      <c r="BD78" s="539">
        <f>SUM('MMA Rev-Exp Region 1:MMA Rev-Exp Region 11'!BD78)</f>
        <v>502086792.10583597</v>
      </c>
      <c r="BE78" s="539">
        <f>SUM('MMA Rev-Exp Region 1:MMA Rev-Exp Region 11'!BE78)</f>
        <v>77949263.696260437</v>
      </c>
      <c r="BF78" s="539">
        <f>SUM('MMA Rev-Exp Region 1:MMA Rev-Exp Region 11'!BF78)</f>
        <v>1604462.9480356174</v>
      </c>
      <c r="BG78" s="539">
        <f>SUM('MMA Rev-Exp Region 1:MMA Rev-Exp Region 11'!BG78)</f>
        <v>72627294.458074093</v>
      </c>
      <c r="BH78" s="539">
        <f>SUM('MMA Rev-Exp Region 1:MMA Rev-Exp Region 11'!BH78)</f>
        <v>1711.502357677728</v>
      </c>
      <c r="BI78" s="539">
        <f>SUM('MMA Rev-Exp Region 1:MMA Rev-Exp Region 11'!BI78)</f>
        <v>10379673.472387455</v>
      </c>
      <c r="BJ78" s="539">
        <f>SUM('MMA Rev-Exp Region 1:MMA Rev-Exp Region 11'!BJ78)</f>
        <v>377897809.79761654</v>
      </c>
      <c r="BK78" s="539">
        <f>SUM('MMA Rev-Exp Region 1:MMA Rev-Exp Region 11'!BK78)</f>
        <v>0</v>
      </c>
      <c r="BL78" s="544">
        <f>SUM('MMA Rev-Exp Region 1:MMA Rev-Exp Region 11'!BL78)</f>
        <v>0</v>
      </c>
    </row>
    <row r="79" spans="1:64" s="209" customFormat="1" x14ac:dyDescent="0.25">
      <c r="A79" s="1500"/>
      <c r="B79" s="221" t="s">
        <v>55</v>
      </c>
      <c r="C79" s="222" t="s">
        <v>173</v>
      </c>
      <c r="D79" s="288">
        <f t="shared" ref="D79:L79" si="64">D21+D24+D34+D38+D43+D48+D53+D58+D70+D75</f>
        <v>4170695.2458000174</v>
      </c>
      <c r="E79" s="273">
        <f t="shared" si="64"/>
        <v>1114323.2152737447</v>
      </c>
      <c r="F79" s="273">
        <f t="shared" si="64"/>
        <v>121656.50190064957</v>
      </c>
      <c r="G79" s="273">
        <f t="shared" si="64"/>
        <v>1348025.2036816289</v>
      </c>
      <c r="H79" s="273">
        <f t="shared" si="64"/>
        <v>189582.73953197149</v>
      </c>
      <c r="I79" s="273">
        <f t="shared" si="64"/>
        <v>1464.9575106024954</v>
      </c>
      <c r="J79" s="273">
        <f t="shared" si="64"/>
        <v>53644.94795855532</v>
      </c>
      <c r="K79" s="273">
        <f t="shared" si="64"/>
        <v>1.9251028898067173</v>
      </c>
      <c r="L79" s="273">
        <f t="shared" si="64"/>
        <v>13209.732603179815</v>
      </c>
      <c r="M79" s="273">
        <f t="shared" ref="M79:X79" si="65">M21+M24+M34+M38+M43+M48+M53+M58+M70+M75</f>
        <v>1328786.0222367954</v>
      </c>
      <c r="N79" s="273">
        <f t="shared" si="65"/>
        <v>0</v>
      </c>
      <c r="O79" s="281">
        <f t="shared" si="65"/>
        <v>0</v>
      </c>
      <c r="P79" s="288">
        <f t="shared" si="65"/>
        <v>4352931.0099999988</v>
      </c>
      <c r="Q79" s="273">
        <f t="shared" si="65"/>
        <v>1198885.5377918691</v>
      </c>
      <c r="R79" s="273">
        <f t="shared" si="65"/>
        <v>138503.8548370942</v>
      </c>
      <c r="S79" s="273">
        <f t="shared" si="65"/>
        <v>1443554.7560381535</v>
      </c>
      <c r="T79" s="273">
        <f t="shared" si="65"/>
        <v>203037.50406225913</v>
      </c>
      <c r="U79" s="273">
        <f t="shared" si="65"/>
        <v>1614.5330576805427</v>
      </c>
      <c r="V79" s="273">
        <f t="shared" si="65"/>
        <v>69434.815986027257</v>
      </c>
      <c r="W79" s="273">
        <f t="shared" si="65"/>
        <v>3.0287072383999507</v>
      </c>
      <c r="X79" s="273">
        <f t="shared" si="65"/>
        <v>15851.53041253827</v>
      </c>
      <c r="Y79" s="273">
        <f t="shared" ref="Y79:AY79" si="66">Y21+Y24+Y34+Y38+Y43+Y48+Y53+Y58+Y70+Y75</f>
        <v>1282045.4491071387</v>
      </c>
      <c r="Z79" s="273">
        <f t="shared" si="66"/>
        <v>0</v>
      </c>
      <c r="AA79" s="281">
        <f t="shared" si="66"/>
        <v>0</v>
      </c>
      <c r="AB79" s="288">
        <f t="shared" si="66"/>
        <v>6634213.1670000032</v>
      </c>
      <c r="AC79" s="273">
        <f t="shared" si="66"/>
        <v>1830314.9506850655</v>
      </c>
      <c r="AD79" s="273">
        <f t="shared" si="66"/>
        <v>221987.48648763759</v>
      </c>
      <c r="AE79" s="273">
        <f t="shared" si="66"/>
        <v>2164194.8595322273</v>
      </c>
      <c r="AF79" s="273">
        <f t="shared" si="66"/>
        <v>314913.51799664227</v>
      </c>
      <c r="AG79" s="273">
        <f t="shared" si="66"/>
        <v>4353.6535674023899</v>
      </c>
      <c r="AH79" s="273">
        <f t="shared" si="66"/>
        <v>185192.52631634419</v>
      </c>
      <c r="AI79" s="273">
        <f t="shared" si="66"/>
        <v>9.0132194734529545</v>
      </c>
      <c r="AJ79" s="273">
        <f t="shared" si="66"/>
        <v>26618.907712596789</v>
      </c>
      <c r="AK79" s="273">
        <f t="shared" si="66"/>
        <v>1886628.2514826136</v>
      </c>
      <c r="AL79" s="273">
        <f t="shared" si="66"/>
        <v>0</v>
      </c>
      <c r="AM79" s="281">
        <f t="shared" si="66"/>
        <v>0</v>
      </c>
      <c r="AN79" s="288">
        <f t="shared" si="66"/>
        <v>18004844.229999993</v>
      </c>
      <c r="AO79" s="273">
        <f t="shared" si="66"/>
        <v>4848033.6728374297</v>
      </c>
      <c r="AP79" s="273">
        <f t="shared" si="66"/>
        <v>643580.57836376887</v>
      </c>
      <c r="AQ79" s="273">
        <f t="shared" si="66"/>
        <v>6000114.7674264144</v>
      </c>
      <c r="AR79" s="273">
        <f t="shared" si="66"/>
        <v>927974.31565129384</v>
      </c>
      <c r="AS79" s="273">
        <f t="shared" si="66"/>
        <v>17728.020673524876</v>
      </c>
      <c r="AT79" s="273">
        <f t="shared" si="66"/>
        <v>779523.53673728311</v>
      </c>
      <c r="AU79" s="273">
        <f t="shared" si="66"/>
        <v>28.5097769637899</v>
      </c>
      <c r="AV79" s="273">
        <f t="shared" si="66"/>
        <v>76605.764910673272</v>
      </c>
      <c r="AW79" s="273">
        <f t="shared" si="66"/>
        <v>4711255.0636226423</v>
      </c>
      <c r="AX79" s="273">
        <f t="shared" si="66"/>
        <v>0</v>
      </c>
      <c r="AY79" s="281">
        <f t="shared" si="66"/>
        <v>0</v>
      </c>
      <c r="AZ79" s="299">
        <f>AZ21+AZ24+AZ34+AZ38+AZ43+AZ48+AZ53+AZ58+AZ70+AZ75</f>
        <v>-36915618.352117211</v>
      </c>
      <c r="BA79" s="295">
        <f>BA21+BA24+BA34+BA38+BA43+BA48+BA53+BA58+BA70+BA75</f>
        <v>-3752934.6993171982</v>
      </c>
      <c r="BB79" s="540">
        <f>SUM('MMA Rev-Exp Region 1:MMA Rev-Exp Region 11'!BB79)</f>
        <v>8991557.3765881099</v>
      </c>
      <c r="BC79" s="540">
        <f>SUM('MMA Rev-Exp Region 1:MMA Rev-Exp Region 11'!BC79)</f>
        <v>1125728.4215891506</v>
      </c>
      <c r="BD79" s="540">
        <f>SUM('MMA Rev-Exp Region 1:MMA Rev-Exp Region 11'!BD79)</f>
        <v>10955889.586678425</v>
      </c>
      <c r="BE79" s="540">
        <f>SUM('MMA Rev-Exp Region 1:MMA Rev-Exp Region 11'!BE79)</f>
        <v>1635508.0772421667</v>
      </c>
      <c r="BF79" s="540">
        <f>SUM('MMA Rev-Exp Region 1:MMA Rev-Exp Region 11'!BF79)</f>
        <v>25161.164809210302</v>
      </c>
      <c r="BG79" s="540">
        <f>SUM('MMA Rev-Exp Region 1:MMA Rev-Exp Region 11'!BG79)</f>
        <v>1087795.82699821</v>
      </c>
      <c r="BH79" s="540">
        <f>SUM('MMA Rev-Exp Region 1:MMA Rev-Exp Region 11'!BH79)</f>
        <v>42.476806565449522</v>
      </c>
      <c r="BI79" s="540">
        <f>SUM('MMA Rev-Exp Region 1:MMA Rev-Exp Region 11'!BI79)</f>
        <v>132285.93563898813</v>
      </c>
      <c r="BJ79" s="540">
        <f>SUM('MMA Rev-Exp Region 1:MMA Rev-Exp Region 11'!BJ79)</f>
        <v>9208714.7864491921</v>
      </c>
      <c r="BK79" s="540">
        <f>SUM('MMA Rev-Exp Region 1:MMA Rev-Exp Region 11'!BK79)</f>
        <v>0</v>
      </c>
      <c r="BL79" s="545">
        <f>SUM('MMA Rev-Exp Region 1:MMA Rev-Exp Region 11'!BL79)</f>
        <v>0</v>
      </c>
    </row>
    <row r="80" spans="1:64" s="209" customFormat="1" x14ac:dyDescent="0.25">
      <c r="A80" s="1500"/>
      <c r="B80" s="221" t="s">
        <v>56</v>
      </c>
      <c r="C80" s="222" t="s">
        <v>174</v>
      </c>
      <c r="D80" s="288">
        <f>D25+D33+D42+D47+D52+D61+D69+D74</f>
        <v>1916583.016244557</v>
      </c>
      <c r="E80" s="273">
        <f t="shared" ref="E80:L80" si="67">E25+E33+E42+E47+E52+E61+E69+E74</f>
        <v>1037794.6543598125</v>
      </c>
      <c r="F80" s="273">
        <f t="shared" si="67"/>
        <v>140401.08555726308</v>
      </c>
      <c r="G80" s="273">
        <f t="shared" si="67"/>
        <v>564204.13189827232</v>
      </c>
      <c r="H80" s="273">
        <f t="shared" si="67"/>
        <v>73278.008345220413</v>
      </c>
      <c r="I80" s="273">
        <f t="shared" si="67"/>
        <v>760.97888088753132</v>
      </c>
      <c r="J80" s="273">
        <f t="shared" si="67"/>
        <v>53124.679204476088</v>
      </c>
      <c r="K80" s="273">
        <f t="shared" si="67"/>
        <v>11.034698046714997</v>
      </c>
      <c r="L80" s="273">
        <f t="shared" si="67"/>
        <v>22570.575447111136</v>
      </c>
      <c r="M80" s="273">
        <f>M25+M33+M42+M47+M52+M61+M69+M74</f>
        <v>24437.867853467076</v>
      </c>
      <c r="N80" s="273">
        <f>N25+N33+N42+N47+N52+N61+N69+N74</f>
        <v>0</v>
      </c>
      <c r="O80" s="281">
        <f>O25+O33+O42+O47+O52+O61+O69+O74</f>
        <v>0</v>
      </c>
      <c r="P80" s="288">
        <f>P25+P33+P42+P47+P52+P61+P69+P74</f>
        <v>1778459.8893995062</v>
      </c>
      <c r="Q80" s="273">
        <f t="shared" ref="Q80:AA80" si="68">Q25+Q33+Q42+Q47+Q52+Q61+Q69+Q74</f>
        <v>975277.83251464914</v>
      </c>
      <c r="R80" s="273">
        <f t="shared" si="68"/>
        <v>124843.08344431559</v>
      </c>
      <c r="S80" s="273">
        <f t="shared" si="68"/>
        <v>520012.38233716914</v>
      </c>
      <c r="T80" s="273">
        <f t="shared" si="68"/>
        <v>62917.618045328018</v>
      </c>
      <c r="U80" s="273">
        <f t="shared" si="68"/>
        <v>1713.2010102277477</v>
      </c>
      <c r="V80" s="273">
        <f t="shared" si="68"/>
        <v>53777.59699423657</v>
      </c>
      <c r="W80" s="273">
        <f t="shared" si="68"/>
        <v>11.034698046714997</v>
      </c>
      <c r="X80" s="273">
        <f t="shared" si="68"/>
        <v>19503.292448929486</v>
      </c>
      <c r="Y80" s="273">
        <f t="shared" si="68"/>
        <v>20403.847906603718</v>
      </c>
      <c r="Z80" s="273">
        <f t="shared" si="68"/>
        <v>0</v>
      </c>
      <c r="AA80" s="281">
        <f t="shared" si="68"/>
        <v>0</v>
      </c>
      <c r="AB80" s="288">
        <f>AB25+AB33+AB42+AB47+AB52+AB61+AB69+AB74</f>
        <v>1834555.078548698</v>
      </c>
      <c r="AC80" s="273">
        <f t="shared" ref="AC80:AM80" si="69">AC25+AC33+AC42+AC47+AC52+AC61+AC69+AC74</f>
        <v>1012272.8945482234</v>
      </c>
      <c r="AD80" s="273">
        <f t="shared" si="69"/>
        <v>122780.09281278656</v>
      </c>
      <c r="AE80" s="273">
        <f t="shared" si="69"/>
        <v>529005.65267879004</v>
      </c>
      <c r="AF80" s="273">
        <f t="shared" si="69"/>
        <v>68119.928882126856</v>
      </c>
      <c r="AG80" s="273">
        <f t="shared" si="69"/>
        <v>2703.4676480453527</v>
      </c>
      <c r="AH80" s="273">
        <f t="shared" si="69"/>
        <v>58484.99245193867</v>
      </c>
      <c r="AI80" s="273">
        <f t="shared" si="69"/>
        <v>7.356465364476664</v>
      </c>
      <c r="AJ80" s="273">
        <f t="shared" si="69"/>
        <v>19545.618736686447</v>
      </c>
      <c r="AK80" s="273">
        <f t="shared" si="69"/>
        <v>21635.07432473659</v>
      </c>
      <c r="AL80" s="273">
        <f t="shared" si="69"/>
        <v>0</v>
      </c>
      <c r="AM80" s="281">
        <f t="shared" si="69"/>
        <v>0</v>
      </c>
      <c r="AN80" s="288">
        <f>AN25+AN33+AN42+AN47+AN52+AN61+AN69+AN74</f>
        <v>1284105.2258072398</v>
      </c>
      <c r="AO80" s="273">
        <f t="shared" ref="AO80:AY80" si="70">AO25+AO33+AO42+AO47+AO52+AO61+AO69+AO74</f>
        <v>731820.31404085294</v>
      </c>
      <c r="AP80" s="273">
        <f t="shared" si="70"/>
        <v>87250.717664054246</v>
      </c>
      <c r="AQ80" s="273">
        <f t="shared" si="70"/>
        <v>347845.44376094558</v>
      </c>
      <c r="AR80" s="273">
        <f t="shared" si="70"/>
        <v>47374.248197716741</v>
      </c>
      <c r="AS80" s="273">
        <f t="shared" si="70"/>
        <v>1237.1105741908707</v>
      </c>
      <c r="AT80" s="273">
        <f t="shared" si="70"/>
        <v>43863.234342011965</v>
      </c>
      <c r="AU80" s="273">
        <f t="shared" si="70"/>
        <v>5.5173490233574984</v>
      </c>
      <c r="AV80" s="273">
        <f t="shared" si="70"/>
        <v>9298.9178072209215</v>
      </c>
      <c r="AW80" s="273">
        <f t="shared" si="70"/>
        <v>15409.722071223043</v>
      </c>
      <c r="AX80" s="273">
        <f t="shared" si="70"/>
        <v>0</v>
      </c>
      <c r="AY80" s="281">
        <f t="shared" si="70"/>
        <v>0</v>
      </c>
      <c r="AZ80" s="299">
        <f>AZ25+AZ33+AZ42+AZ47+AZ52+AZ61+AZ69+AZ74</f>
        <v>0</v>
      </c>
      <c r="BA80" s="295">
        <f>BA25+BA33+BA42+BA47+BA52+BA61+BA69+BA74</f>
        <v>6813703.2100000009</v>
      </c>
      <c r="BB80" s="540">
        <f>SUM('MMA Rev-Exp Region 1:MMA Rev-Exp Region 11'!BB80)</f>
        <v>3757165.6954635382</v>
      </c>
      <c r="BC80" s="540">
        <f>SUM('MMA Rev-Exp Region 1:MMA Rev-Exp Region 11'!BC80)</f>
        <v>475274.97947841947</v>
      </c>
      <c r="BD80" s="540">
        <f>SUM('MMA Rev-Exp Region 1:MMA Rev-Exp Region 11'!BD80)</f>
        <v>1961067.6106751773</v>
      </c>
      <c r="BE80" s="540">
        <f>SUM('MMA Rev-Exp Region 1:MMA Rev-Exp Region 11'!BE80)</f>
        <v>251689.80347039204</v>
      </c>
      <c r="BF80" s="540">
        <f>SUM('MMA Rev-Exp Region 1:MMA Rev-Exp Region 11'!BF80)</f>
        <v>6414.7581133515032</v>
      </c>
      <c r="BG80" s="540">
        <f>SUM('MMA Rev-Exp Region 1:MMA Rev-Exp Region 11'!BG80)</f>
        <v>209250.5029926633</v>
      </c>
      <c r="BH80" s="540">
        <f>SUM('MMA Rev-Exp Region 1:MMA Rev-Exp Region 11'!BH80)</f>
        <v>34.943210481264153</v>
      </c>
      <c r="BI80" s="540">
        <f>SUM('MMA Rev-Exp Region 1:MMA Rev-Exp Region 11'!BI80)</f>
        <v>70918.404439947975</v>
      </c>
      <c r="BJ80" s="540">
        <f>SUM('MMA Rev-Exp Region 1:MMA Rev-Exp Region 11'!BJ80)</f>
        <v>81886.512156030425</v>
      </c>
      <c r="BK80" s="540">
        <f>SUM('MMA Rev-Exp Region 1:MMA Rev-Exp Region 11'!BK80)</f>
        <v>0</v>
      </c>
      <c r="BL80" s="545">
        <f>SUM('MMA Rev-Exp Region 1:MMA Rev-Exp Region 11'!BL80)</f>
        <v>0</v>
      </c>
    </row>
    <row r="81" spans="1:64" s="209" customFormat="1" x14ac:dyDescent="0.25">
      <c r="A81" s="1500"/>
      <c r="B81" s="225" t="s">
        <v>120</v>
      </c>
      <c r="C81" s="226" t="s">
        <v>929</v>
      </c>
      <c r="D81" s="288">
        <f>D26+D35+D39+D44+D49+D54+D62+D71+D76</f>
        <v>8686632.4160426408</v>
      </c>
      <c r="E81" s="273">
        <f t="shared" ref="E81:L81" si="71">E26+E35+E39+E44+E49+E54+E62+E71+E76</f>
        <v>2228976.9947202643</v>
      </c>
      <c r="F81" s="273">
        <f t="shared" si="71"/>
        <v>255984.76463314405</v>
      </c>
      <c r="G81" s="273">
        <f t="shared" si="71"/>
        <v>2736701.6610771148</v>
      </c>
      <c r="H81" s="273">
        <f t="shared" si="71"/>
        <v>391270.90423699684</v>
      </c>
      <c r="I81" s="273">
        <f t="shared" si="71"/>
        <v>11060.393343218429</v>
      </c>
      <c r="J81" s="273">
        <f t="shared" si="71"/>
        <v>386350.29065069795</v>
      </c>
      <c r="K81" s="273">
        <f t="shared" si="71"/>
        <v>13.365714721244457</v>
      </c>
      <c r="L81" s="273">
        <f t="shared" si="71"/>
        <v>29947.736004637514</v>
      </c>
      <c r="M81" s="273">
        <f>M26+M35+M39+M44+M49+M54+M62+M71+M76</f>
        <v>2646326.3056618469</v>
      </c>
      <c r="N81" s="273">
        <f>N26+N35+N39+N44+N49+N54+N62+N71+N76</f>
        <v>0</v>
      </c>
      <c r="O81" s="281">
        <f>O26+O35+O39+O44+O49+O54+O62+O71+O76</f>
        <v>0</v>
      </c>
      <c r="P81" s="288">
        <f>P26+P35+P39+P44+P49+P54+P62+P71+P76</f>
        <v>-4293686.8098614197</v>
      </c>
      <c r="Q81" s="273">
        <f t="shared" ref="Q81:AA81" si="72">Q26+Q35+Q39+Q44+Q49+Q54+Q62+Q71+Q76</f>
        <v>-1101753.6673981862</v>
      </c>
      <c r="R81" s="273">
        <f t="shared" si="72"/>
        <v>-126529.86275797023</v>
      </c>
      <c r="S81" s="273">
        <f t="shared" si="72"/>
        <v>-1352715.2136645636</v>
      </c>
      <c r="T81" s="273">
        <f t="shared" si="72"/>
        <v>-193400.00130571856</v>
      </c>
      <c r="U81" s="273">
        <f t="shared" si="72"/>
        <v>-5467.0052484264015</v>
      </c>
      <c r="V81" s="273">
        <f t="shared" si="72"/>
        <v>-190967.8074888261</v>
      </c>
      <c r="W81" s="273">
        <f t="shared" si="72"/>
        <v>-6.6064949285746559</v>
      </c>
      <c r="X81" s="273">
        <f t="shared" si="72"/>
        <v>-14802.767391290616</v>
      </c>
      <c r="Y81" s="273">
        <f t="shared" si="72"/>
        <v>-1308043.8781115101</v>
      </c>
      <c r="Z81" s="273">
        <f t="shared" si="72"/>
        <v>0</v>
      </c>
      <c r="AA81" s="281">
        <f t="shared" si="72"/>
        <v>0</v>
      </c>
      <c r="AB81" s="288">
        <f>AB26+AB35+AB39+AB44+AB49+AB54+AB62+AB71+AB76</f>
        <v>5957621.0606097085</v>
      </c>
      <c r="AC81" s="273">
        <f t="shared" ref="AC81:AM81" si="73">AC26+AC35+AC39+AC44+AC49+AC54+AC62+AC71+AC76</f>
        <v>1528716.7283417368</v>
      </c>
      <c r="AD81" s="273">
        <f t="shared" si="73"/>
        <v>175564.03355541182</v>
      </c>
      <c r="AE81" s="273">
        <f t="shared" si="73"/>
        <v>1876933.5079181688</v>
      </c>
      <c r="AF81" s="273">
        <f t="shared" si="73"/>
        <v>268348.38494847785</v>
      </c>
      <c r="AG81" s="273">
        <f t="shared" si="73"/>
        <v>7585.6360859119468</v>
      </c>
      <c r="AH81" s="273">
        <f t="shared" si="73"/>
        <v>264973.64204135112</v>
      </c>
      <c r="AI81" s="273">
        <f t="shared" si="73"/>
        <v>9.1667126798561078</v>
      </c>
      <c r="AJ81" s="273">
        <f t="shared" si="73"/>
        <v>20539.290048615803</v>
      </c>
      <c r="AK81" s="273">
        <f t="shared" si="73"/>
        <v>1814950.6709573551</v>
      </c>
      <c r="AL81" s="273">
        <f t="shared" si="73"/>
        <v>0</v>
      </c>
      <c r="AM81" s="281">
        <f t="shared" si="73"/>
        <v>0</v>
      </c>
      <c r="AN81" s="288">
        <f>AN26+AN35+AN39+AN44+AN49+AN54+AN62+AN71+AN76</f>
        <v>2155197.7449148875</v>
      </c>
      <c r="AO81" s="273">
        <f t="shared" ref="AO81:AY81" si="74">AO26+AO35+AO39+AO44+AO49+AO54+AO62+AO71+AO76</f>
        <v>553020.54494862317</v>
      </c>
      <c r="AP81" s="273">
        <f t="shared" si="74"/>
        <v>63511.123879379782</v>
      </c>
      <c r="AQ81" s="273">
        <f t="shared" si="74"/>
        <v>678989.62059974333</v>
      </c>
      <c r="AR81" s="273">
        <f t="shared" si="74"/>
        <v>97076.304150389056</v>
      </c>
      <c r="AS81" s="273">
        <f t="shared" si="74"/>
        <v>2744.1399209148922</v>
      </c>
      <c r="AT81" s="273">
        <f t="shared" si="74"/>
        <v>95855.474858107307</v>
      </c>
      <c r="AU81" s="273">
        <f t="shared" si="74"/>
        <v>3.3161018961965891</v>
      </c>
      <c r="AV81" s="273">
        <f t="shared" si="74"/>
        <v>7430.185831658001</v>
      </c>
      <c r="AW81" s="273">
        <f t="shared" si="74"/>
        <v>656567.03462417598</v>
      </c>
      <c r="AX81" s="273">
        <f t="shared" si="74"/>
        <v>0</v>
      </c>
      <c r="AY81" s="281">
        <f t="shared" si="74"/>
        <v>0</v>
      </c>
      <c r="AZ81" s="299">
        <f>AZ26+AZ35+AZ39+AZ44+AZ49+AZ54+AZ62+AZ71+AZ76</f>
        <v>0</v>
      </c>
      <c r="BA81" s="295">
        <f>BA26+BA35+BA39+BA44+BA49+BA54+BA62+BA71+BA76</f>
        <v>12505764.411705818</v>
      </c>
      <c r="BB81" s="540">
        <f>SUM('MMA Rev-Exp Region 1:MMA Rev-Exp Region 11'!BB81)</f>
        <v>3208960.6006124383</v>
      </c>
      <c r="BC81" s="540">
        <f>SUM('MMA Rev-Exp Region 1:MMA Rev-Exp Region 11'!BC81)</f>
        <v>368530.05930996547</v>
      </c>
      <c r="BD81" s="540">
        <f>SUM('MMA Rev-Exp Region 1:MMA Rev-Exp Region 11'!BD81)</f>
        <v>3939909.5759304636</v>
      </c>
      <c r="BE81" s="540">
        <f>SUM('MMA Rev-Exp Region 1:MMA Rev-Exp Region 11'!BE81)</f>
        <v>563295.59203014523</v>
      </c>
      <c r="BF81" s="540">
        <f>SUM('MMA Rev-Exp Region 1:MMA Rev-Exp Region 11'!BF81)</f>
        <v>15923.16410161887</v>
      </c>
      <c r="BG81" s="540">
        <f>SUM('MMA Rev-Exp Region 1:MMA Rev-Exp Region 11'!BG81)</f>
        <v>556211.60006133025</v>
      </c>
      <c r="BH81" s="540">
        <f>SUM('MMA Rev-Exp Region 1:MMA Rev-Exp Region 11'!BH81)</f>
        <v>19.2420343687225</v>
      </c>
      <c r="BI81" s="540">
        <f>SUM('MMA Rev-Exp Region 1:MMA Rev-Exp Region 11'!BI81)</f>
        <v>43114.444493620715</v>
      </c>
      <c r="BJ81" s="540">
        <f>SUM('MMA Rev-Exp Region 1:MMA Rev-Exp Region 11'!BJ81)</f>
        <v>3809800.1331318682</v>
      </c>
      <c r="BK81" s="540">
        <f>SUM('MMA Rev-Exp Region 1:MMA Rev-Exp Region 11'!BK81)</f>
        <v>0</v>
      </c>
      <c r="BL81" s="545">
        <f>SUM('MMA Rev-Exp Region 1:MMA Rev-Exp Region 11'!BL81)</f>
        <v>0</v>
      </c>
    </row>
    <row r="82" spans="1:64" x14ac:dyDescent="0.25">
      <c r="A82" s="1500"/>
      <c r="B82" s="221" t="s">
        <v>121</v>
      </c>
      <c r="C82" s="222" t="s">
        <v>32</v>
      </c>
      <c r="D82" s="288">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8">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8">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8">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5">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500"/>
      <c r="B83" s="221" t="s">
        <v>938</v>
      </c>
      <c r="C83" s="222" t="s">
        <v>930</v>
      </c>
      <c r="D83" s="288">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8">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8">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8">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5">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00"/>
      <c r="B84" s="766" t="s">
        <v>167</v>
      </c>
      <c r="C84" s="137" t="s">
        <v>329</v>
      </c>
      <c r="D84" s="850">
        <f t="shared" ref="D84:P84" si="75">SUM(D78:D83)</f>
        <v>367407965.85638285</v>
      </c>
      <c r="E84" s="285">
        <f t="shared" si="75"/>
        <v>102276066.48390578</v>
      </c>
      <c r="F84" s="285">
        <f t="shared" si="75"/>
        <v>12670502.795899628</v>
      </c>
      <c r="G84" s="285">
        <f t="shared" si="75"/>
        <v>122065310.58406961</v>
      </c>
      <c r="H84" s="285">
        <f t="shared" si="75"/>
        <v>20226120.866013508</v>
      </c>
      <c r="I84" s="285">
        <f t="shared" si="75"/>
        <v>352281.10122486419</v>
      </c>
      <c r="J84" s="285">
        <f t="shared" si="75"/>
        <v>17580271.877575744</v>
      </c>
      <c r="K84" s="285">
        <f t="shared" si="75"/>
        <v>465.04787333549416</v>
      </c>
      <c r="L84" s="285">
        <f t="shared" si="75"/>
        <v>2441343.3337803045</v>
      </c>
      <c r="M84" s="285">
        <f t="shared" si="75"/>
        <v>89795603.766040161</v>
      </c>
      <c r="N84" s="285">
        <f t="shared" si="75"/>
        <v>0</v>
      </c>
      <c r="O84" s="286">
        <f t="shared" si="75"/>
        <v>0</v>
      </c>
      <c r="P84" s="850">
        <f t="shared" si="75"/>
        <v>378911796.03640616</v>
      </c>
      <c r="Q84" s="285">
        <f t="shared" ref="Q84:AA84" si="76">SUM(Q78:Q83)</f>
        <v>106947999.60751611</v>
      </c>
      <c r="R84" s="285">
        <f t="shared" si="76"/>
        <v>13150381.647999413</v>
      </c>
      <c r="S84" s="285">
        <f t="shared" si="76"/>
        <v>127652392.26097946</v>
      </c>
      <c r="T84" s="285">
        <f t="shared" si="76"/>
        <v>19835850.713643916</v>
      </c>
      <c r="U84" s="285">
        <f t="shared" si="76"/>
        <v>427506.33738933783</v>
      </c>
      <c r="V84" s="285">
        <f t="shared" si="76"/>
        <v>18889243.751442589</v>
      </c>
      <c r="W84" s="285">
        <f t="shared" si="76"/>
        <v>281.99691035654024</v>
      </c>
      <c r="X84" s="285">
        <f t="shared" si="76"/>
        <v>2769914.1471239305</v>
      </c>
      <c r="Y84" s="285">
        <f t="shared" si="76"/>
        <v>89238225.573401034</v>
      </c>
      <c r="Z84" s="285">
        <f t="shared" si="76"/>
        <v>0</v>
      </c>
      <c r="AA84" s="286">
        <f t="shared" si="76"/>
        <v>0</v>
      </c>
      <c r="AB84" s="850">
        <f>SUM(AB78:AB83)</f>
        <v>397973715.49748284</v>
      </c>
      <c r="AC84" s="285">
        <f t="shared" ref="AC84:AM84" si="77">SUM(AC78:AC83)</f>
        <v>112063438.38940506</v>
      </c>
      <c r="AD84" s="285">
        <f t="shared" si="77"/>
        <v>13874996.696447546</v>
      </c>
      <c r="AE84" s="285">
        <f t="shared" si="77"/>
        <v>129638887.90427995</v>
      </c>
      <c r="AF84" s="285">
        <f t="shared" si="77"/>
        <v>19382012.381108578</v>
      </c>
      <c r="AG84" s="285">
        <f t="shared" si="77"/>
        <v>402362.40499799536</v>
      </c>
      <c r="AH84" s="285">
        <f t="shared" si="77"/>
        <v>18960204.787785828</v>
      </c>
      <c r="AI84" s="285">
        <f t="shared" si="77"/>
        <v>1013.1263975177858</v>
      </c>
      <c r="AJ84" s="285">
        <f t="shared" si="77"/>
        <v>2745530.1694352101</v>
      </c>
      <c r="AK84" s="285">
        <f t="shared" si="77"/>
        <v>100905269.6376252</v>
      </c>
      <c r="AL84" s="285">
        <f t="shared" si="77"/>
        <v>0</v>
      </c>
      <c r="AM84" s="286">
        <f t="shared" si="77"/>
        <v>0</v>
      </c>
      <c r="AN84" s="850">
        <f>SUM(AN78:AN83)</f>
        <v>426684451.34756875</v>
      </c>
      <c r="AO84" s="285">
        <f t="shared" ref="AO84:AY84" si="78">SUM(AO78:AO83)</f>
        <v>118800111.76510875</v>
      </c>
      <c r="AP84" s="285">
        <f t="shared" si="78"/>
        <v>14092489.22952633</v>
      </c>
      <c r="AQ84" s="285">
        <f t="shared" si="78"/>
        <v>139587068.12979111</v>
      </c>
      <c r="AR84" s="285">
        <f t="shared" si="78"/>
        <v>20955773.20823713</v>
      </c>
      <c r="AS84" s="285">
        <f t="shared" si="78"/>
        <v>469812.19144760072</v>
      </c>
      <c r="AT84" s="285">
        <f t="shared" si="78"/>
        <v>19050831.971322145</v>
      </c>
      <c r="AU84" s="285">
        <f t="shared" si="78"/>
        <v>47.993227883343991</v>
      </c>
      <c r="AV84" s="285">
        <f t="shared" si="78"/>
        <v>2669204.6066205692</v>
      </c>
      <c r="AW84" s="285">
        <f t="shared" si="78"/>
        <v>111059112.25228727</v>
      </c>
      <c r="AX84" s="285">
        <f t="shared" si="78"/>
        <v>0</v>
      </c>
      <c r="AY84" s="286">
        <f t="shared" si="78"/>
        <v>0</v>
      </c>
      <c r="AZ84" s="856">
        <f>SUM(AZ78:AZ83)</f>
        <v>353682.08326755464</v>
      </c>
      <c r="BA84" s="305">
        <f>SUM(BA78:BA83)</f>
        <v>1571331610.8211081</v>
      </c>
      <c r="BB84" s="278">
        <f>SUM('MMA Rev-Exp Region 1:MMA Rev-Exp Region 11'!BB84)</f>
        <v>440087616.24593568</v>
      </c>
      <c r="BC84" s="278">
        <f>SUM('MMA Rev-Exp Region 1:MMA Rev-Exp Region 11'!BC84)</f>
        <v>53788370.36987292</v>
      </c>
      <c r="BD84" s="278">
        <f>SUM('MMA Rev-Exp Region 1:MMA Rev-Exp Region 11'!BD84)</f>
        <v>518943658.87912005</v>
      </c>
      <c r="BE84" s="278">
        <f>SUM('MMA Rev-Exp Region 1:MMA Rev-Exp Region 11'!BE84)</f>
        <v>80399757.169003129</v>
      </c>
      <c r="BF84" s="278">
        <f>SUM('MMA Rev-Exp Region 1:MMA Rev-Exp Region 11'!BF84)</f>
        <v>1651962.035059798</v>
      </c>
      <c r="BG84" s="278">
        <f>SUM('MMA Rev-Exp Region 1:MMA Rev-Exp Region 11'!BG84)</f>
        <v>74480552.388126299</v>
      </c>
      <c r="BH84" s="278">
        <f>SUM('MMA Rev-Exp Region 1:MMA Rev-Exp Region 11'!BH84)</f>
        <v>1808.1644090931643</v>
      </c>
      <c r="BI84" s="278">
        <f>SUM('MMA Rev-Exp Region 1:MMA Rev-Exp Region 11'!BI84)</f>
        <v>10625992.256960012</v>
      </c>
      <c r="BJ84" s="278">
        <f>SUM('MMA Rev-Exp Region 1:MMA Rev-Exp Region 11'!BJ84)</f>
        <v>390998211.22935361</v>
      </c>
      <c r="BK84" s="278">
        <f>SUM('MMA Rev-Exp Region 1:MMA Rev-Exp Region 11'!BK84)</f>
        <v>0</v>
      </c>
      <c r="BL84" s="306">
        <f>SUM('MMA Rev-Exp Region 1:MMA Rev-Exp Region 11'!BL84)</f>
        <v>0</v>
      </c>
    </row>
    <row r="85" spans="1:64" x14ac:dyDescent="0.25">
      <c r="A85" s="1500"/>
      <c r="B85" s="221" t="s">
        <v>168</v>
      </c>
      <c r="C85" s="222" t="s">
        <v>40</v>
      </c>
      <c r="D85" s="275">
        <f>SUM(E85:O85)</f>
        <v>11852.599999999999</v>
      </c>
      <c r="E85" s="539">
        <f>SUM('MMA Rev-Exp Region 1:MMA Rev-Exp Region 11'!E85)</f>
        <v>6287.0925857075126</v>
      </c>
      <c r="F85" s="539">
        <f>SUM('MMA Rev-Exp Region 1:MMA Rev-Exp Region 11'!F85)</f>
        <v>826.59675384699233</v>
      </c>
      <c r="G85" s="539">
        <f>SUM('MMA Rev-Exp Region 1:MMA Rev-Exp Region 11'!G85)</f>
        <v>3516.7475443668627</v>
      </c>
      <c r="H85" s="539">
        <f>SUM('MMA Rev-Exp Region 1:MMA Rev-Exp Region 11'!H85)</f>
        <v>533.42475884089811</v>
      </c>
      <c r="I85" s="539">
        <f>SUM('MMA Rev-Exp Region 1:MMA Rev-Exp Region 11'!I85)</f>
        <v>18.524131811876405</v>
      </c>
      <c r="J85" s="539">
        <f>SUM('MMA Rev-Exp Region 1:MMA Rev-Exp Region 11'!J85)</f>
        <v>443.56067561143936</v>
      </c>
      <c r="K85" s="539">
        <f>SUM('MMA Rev-Exp Region 1:MMA Rev-Exp Region 11'!K85)</f>
        <v>0.26861218656055469</v>
      </c>
      <c r="L85" s="539">
        <f>SUM('MMA Rev-Exp Region 1:MMA Rev-Exp Region 11'!L85)</f>
        <v>53.778398184311051</v>
      </c>
      <c r="M85" s="539">
        <f>SUM('MMA Rev-Exp Region 1:MMA Rev-Exp Region 11'!M85)</f>
        <v>172.60653944354536</v>
      </c>
      <c r="N85" s="539">
        <f>SUM('MMA Rev-Exp Region 1:MMA Rev-Exp Region 11'!N85)</f>
        <v>0</v>
      </c>
      <c r="O85" s="541">
        <f>SUM('MMA Rev-Exp Region 1:MMA Rev-Exp Region 11'!O85)</f>
        <v>0</v>
      </c>
      <c r="P85" s="275">
        <f>SUM(Q85:AA85)</f>
        <v>7829.7599999999993</v>
      </c>
      <c r="Q85" s="539">
        <f>SUM('MMA Rev-Exp Region 1:MMA Rev-Exp Region 11'!Q85)</f>
        <v>4206.7297349312566</v>
      </c>
      <c r="R85" s="539">
        <f>SUM('MMA Rev-Exp Region 1:MMA Rev-Exp Region 11'!R85)</f>
        <v>544.97092274824035</v>
      </c>
      <c r="S85" s="539">
        <f>SUM('MMA Rev-Exp Region 1:MMA Rev-Exp Region 11'!S85)</f>
        <v>2290.1131525300771</v>
      </c>
      <c r="T85" s="539">
        <f>SUM('MMA Rev-Exp Region 1:MMA Rev-Exp Region 11'!T85)</f>
        <v>346.05455102339977</v>
      </c>
      <c r="U85" s="539">
        <f>SUM('MMA Rev-Exp Region 1:MMA Rev-Exp Region 11'!U85)</f>
        <v>11.440825376078379</v>
      </c>
      <c r="V85" s="539">
        <f>SUM('MMA Rev-Exp Region 1:MMA Rev-Exp Region 11'!V85)</f>
        <v>289.54846826550943</v>
      </c>
      <c r="W85" s="539">
        <f>SUM('MMA Rev-Exp Region 1:MMA Rev-Exp Region 11'!W85)</f>
        <v>0.1716123806411757</v>
      </c>
      <c r="X85" s="539">
        <f>SUM('MMA Rev-Exp Region 1:MMA Rev-Exp Region 11'!X85)</f>
        <v>34.476927270812197</v>
      </c>
      <c r="Y85" s="539">
        <f>SUM('MMA Rev-Exp Region 1:MMA Rev-Exp Region 11'!Y85)</f>
        <v>106.25380547398395</v>
      </c>
      <c r="Z85" s="539">
        <f>SUM('MMA Rev-Exp Region 1:MMA Rev-Exp Region 11'!Z85)</f>
        <v>0</v>
      </c>
      <c r="AA85" s="541">
        <f>SUM('MMA Rev-Exp Region 1:MMA Rev-Exp Region 11'!AA85)</f>
        <v>0</v>
      </c>
      <c r="AB85" s="275">
        <f>SUM(AC85:AM85)</f>
        <v>29604.629999999994</v>
      </c>
      <c r="AC85" s="539">
        <f>SUM('MMA Rev-Exp Region 1:MMA Rev-Exp Region 11'!AC85)</f>
        <v>16018.100874799995</v>
      </c>
      <c r="AD85" s="539">
        <f>SUM('MMA Rev-Exp Region 1:MMA Rev-Exp Region 11'!AD85)</f>
        <v>2088.9709574514854</v>
      </c>
      <c r="AE85" s="539">
        <f>SUM('MMA Rev-Exp Region 1:MMA Rev-Exp Region 11'!AE85)</f>
        <v>8524.8489786385144</v>
      </c>
      <c r="AF85" s="539">
        <f>SUM('MMA Rev-Exp Region 1:MMA Rev-Exp Region 11'!AF85)</f>
        <v>1288.9687635534901</v>
      </c>
      <c r="AG85" s="539">
        <f>SUM('MMA Rev-Exp Region 1:MMA Rev-Exp Region 11'!AG85)</f>
        <v>41.914705715910713</v>
      </c>
      <c r="AH85" s="539">
        <f>SUM('MMA Rev-Exp Region 1:MMA Rev-Exp Region 11'!AH85)</f>
        <v>1091.3953929465715</v>
      </c>
      <c r="AI85" s="539">
        <f>SUM('MMA Rev-Exp Region 1:MMA Rev-Exp Region 11'!AI85)</f>
        <v>0.42103037582966601</v>
      </c>
      <c r="AJ85" s="539">
        <f>SUM('MMA Rev-Exp Region 1:MMA Rev-Exp Region 11'!AJ85)</f>
        <v>127.78271906430365</v>
      </c>
      <c r="AK85" s="539">
        <f>SUM('MMA Rev-Exp Region 1:MMA Rev-Exp Region 11'!AK85)</f>
        <v>422.22657745389483</v>
      </c>
      <c r="AL85" s="539">
        <f>SUM('MMA Rev-Exp Region 1:MMA Rev-Exp Region 11'!AL85)</f>
        <v>0</v>
      </c>
      <c r="AM85" s="541">
        <f>SUM('MMA Rev-Exp Region 1:MMA Rev-Exp Region 11'!AM85)</f>
        <v>0</v>
      </c>
      <c r="AN85" s="275">
        <f>SUM(AO85:AY85)</f>
        <v>-83800.449999999968</v>
      </c>
      <c r="AO85" s="539">
        <f>SUM('MMA Rev-Exp Region 1:MMA Rev-Exp Region 11'!AO85)</f>
        <v>-45560.450905694423</v>
      </c>
      <c r="AP85" s="539">
        <f>SUM('MMA Rev-Exp Region 1:MMA Rev-Exp Region 11'!AP85)</f>
        <v>-5986.5877947631498</v>
      </c>
      <c r="AQ85" s="539">
        <f>SUM('MMA Rev-Exp Region 1:MMA Rev-Exp Region 11'!AQ85)</f>
        <v>-23808.149178534433</v>
      </c>
      <c r="AR85" s="539">
        <f>SUM('MMA Rev-Exp Region 1:MMA Rev-Exp Region 11'!AR85)</f>
        <v>-3651.0196919204072</v>
      </c>
      <c r="AS85" s="539">
        <f>SUM('MMA Rev-Exp Region 1:MMA Rev-Exp Region 11'!AS85)</f>
        <v>-110.48206833251574</v>
      </c>
      <c r="AT85" s="539">
        <f>SUM('MMA Rev-Exp Region 1:MMA Rev-Exp Region 11'!AT85)</f>
        <v>-3085.5315746990959</v>
      </c>
      <c r="AU85" s="539">
        <f>SUM('MMA Rev-Exp Region 1:MMA Rev-Exp Region 11'!AU85)</f>
        <v>-0.87222685525670318</v>
      </c>
      <c r="AV85" s="539">
        <f>SUM('MMA Rev-Exp Region 1:MMA Rev-Exp Region 11'!AV85)</f>
        <v>-346.8555461070822</v>
      </c>
      <c r="AW85" s="539">
        <f>SUM('MMA Rev-Exp Region 1:MMA Rev-Exp Region 11'!AW85)</f>
        <v>-1250.5010130936312</v>
      </c>
      <c r="AX85" s="539">
        <f>SUM('MMA Rev-Exp Region 1:MMA Rev-Exp Region 11'!AX85)</f>
        <v>0</v>
      </c>
      <c r="AY85" s="541">
        <f>SUM('MMA Rev-Exp Region 1:MMA Rev-Exp Region 11'!AY85)</f>
        <v>0</v>
      </c>
      <c r="AZ85" s="544">
        <f>SUM('MMA Rev-Exp Region 1:MMA Rev-Exp Region 11'!AZ85)</f>
        <v>0</v>
      </c>
      <c r="BA85" s="293">
        <f>SUM(BB85:BL85)+AZ85</f>
        <v>-34513.460000000021</v>
      </c>
      <c r="BB85" s="539">
        <f>SUM('MMA Rev-Exp Region 1:MMA Rev-Exp Region 11'!BB85)</f>
        <v>-19048.527710255665</v>
      </c>
      <c r="BC85" s="539">
        <f>SUM('MMA Rev-Exp Region 1:MMA Rev-Exp Region 11'!BC85)</f>
        <v>-2526.0491607164322</v>
      </c>
      <c r="BD85" s="539">
        <f>SUM('MMA Rev-Exp Region 1:MMA Rev-Exp Region 11'!BD85)</f>
        <v>-9476.4395029989846</v>
      </c>
      <c r="BE85" s="539">
        <f>SUM('MMA Rev-Exp Region 1:MMA Rev-Exp Region 11'!BE85)</f>
        <v>-1482.5716185026185</v>
      </c>
      <c r="BF85" s="539">
        <f>SUM('MMA Rev-Exp Region 1:MMA Rev-Exp Region 11'!BF85)</f>
        <v>-38.602405428650236</v>
      </c>
      <c r="BG85" s="539">
        <f>SUM('MMA Rev-Exp Region 1:MMA Rev-Exp Region 11'!BG85)</f>
        <v>-1261.0270378755758</v>
      </c>
      <c r="BH85" s="539">
        <f>SUM('MMA Rev-Exp Region 1:MMA Rev-Exp Region 11'!BH85)</f>
        <v>-1.097191222530669E-2</v>
      </c>
      <c r="BI85" s="539">
        <f>SUM('MMA Rev-Exp Region 1:MMA Rev-Exp Region 11'!BI85)</f>
        <v>-130.81750158765536</v>
      </c>
      <c r="BJ85" s="539">
        <f>SUM('MMA Rev-Exp Region 1:MMA Rev-Exp Region 11'!BJ85)</f>
        <v>-549.41409072220665</v>
      </c>
      <c r="BK85" s="539">
        <f>SUM('MMA Rev-Exp Region 1:MMA Rev-Exp Region 11'!BK85)</f>
        <v>0</v>
      </c>
      <c r="BL85" s="544">
        <f>SUM('MMA Rev-Exp Region 1:MMA Rev-Exp Region 11'!BL85)</f>
        <v>0</v>
      </c>
    </row>
    <row r="86" spans="1:64" x14ac:dyDescent="0.25">
      <c r="A86" s="1500"/>
      <c r="B86" s="221" t="s">
        <v>169</v>
      </c>
      <c r="C86" s="222" t="s">
        <v>330</v>
      </c>
      <c r="D86" s="288">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8">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8">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8">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5">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00"/>
      <c r="B87" s="221" t="s">
        <v>170</v>
      </c>
      <c r="C87" s="222" t="s">
        <v>252</v>
      </c>
      <c r="D87" s="288">
        <f>SUM(D85:D86)</f>
        <v>11852.599999999999</v>
      </c>
      <c r="E87" s="540">
        <f>SUM('MMA Rev-Exp Region 1:MMA Rev-Exp Region 11'!E87)</f>
        <v>6287.0925857075126</v>
      </c>
      <c r="F87" s="540">
        <f>SUM('MMA Rev-Exp Region 1:MMA Rev-Exp Region 11'!F87)</f>
        <v>826.59675384699233</v>
      </c>
      <c r="G87" s="540">
        <f>SUM('MMA Rev-Exp Region 1:MMA Rev-Exp Region 11'!G87)</f>
        <v>3516.7475443668627</v>
      </c>
      <c r="H87" s="540">
        <f>SUM('MMA Rev-Exp Region 1:MMA Rev-Exp Region 11'!H87)</f>
        <v>533.42475884089811</v>
      </c>
      <c r="I87" s="540">
        <f>SUM('MMA Rev-Exp Region 1:MMA Rev-Exp Region 11'!I87)</f>
        <v>18.524131811876405</v>
      </c>
      <c r="J87" s="540">
        <f>SUM('MMA Rev-Exp Region 1:MMA Rev-Exp Region 11'!J87)</f>
        <v>443.56067561143936</v>
      </c>
      <c r="K87" s="540">
        <f>SUM('MMA Rev-Exp Region 1:MMA Rev-Exp Region 11'!K87)</f>
        <v>0.26861218656055469</v>
      </c>
      <c r="L87" s="540">
        <f>SUM('MMA Rev-Exp Region 1:MMA Rev-Exp Region 11'!L87)</f>
        <v>53.778398184311051</v>
      </c>
      <c r="M87" s="540">
        <f>SUM('MMA Rev-Exp Region 1:MMA Rev-Exp Region 11'!M87)</f>
        <v>172.60653944354536</v>
      </c>
      <c r="N87" s="540">
        <f>SUM('MMA Rev-Exp Region 1:MMA Rev-Exp Region 11'!N87)</f>
        <v>0</v>
      </c>
      <c r="O87" s="542">
        <f>SUM('MMA Rev-Exp Region 1:MMA Rev-Exp Region 11'!O87)</f>
        <v>0</v>
      </c>
      <c r="P87" s="288">
        <f>SUM(P85:P86)</f>
        <v>7829.7599999999993</v>
      </c>
      <c r="Q87" s="540">
        <f>SUM('MMA Rev-Exp Region 1:MMA Rev-Exp Region 11'!Q87)</f>
        <v>4206.7297349312566</v>
      </c>
      <c r="R87" s="540">
        <f>SUM('MMA Rev-Exp Region 1:MMA Rev-Exp Region 11'!R87)</f>
        <v>544.97092274824035</v>
      </c>
      <c r="S87" s="540">
        <f>SUM('MMA Rev-Exp Region 1:MMA Rev-Exp Region 11'!S87)</f>
        <v>2290.1131525300771</v>
      </c>
      <c r="T87" s="540">
        <f>SUM('MMA Rev-Exp Region 1:MMA Rev-Exp Region 11'!T87)</f>
        <v>346.05455102339977</v>
      </c>
      <c r="U87" s="540">
        <f>SUM('MMA Rev-Exp Region 1:MMA Rev-Exp Region 11'!U87)</f>
        <v>11.440825376078379</v>
      </c>
      <c r="V87" s="540">
        <f>SUM('MMA Rev-Exp Region 1:MMA Rev-Exp Region 11'!V87)</f>
        <v>289.54846826550943</v>
      </c>
      <c r="W87" s="540">
        <f>SUM('MMA Rev-Exp Region 1:MMA Rev-Exp Region 11'!W87)</f>
        <v>0.1716123806411757</v>
      </c>
      <c r="X87" s="540">
        <f>SUM('MMA Rev-Exp Region 1:MMA Rev-Exp Region 11'!X87)</f>
        <v>34.476927270812197</v>
      </c>
      <c r="Y87" s="540">
        <f>SUM('MMA Rev-Exp Region 1:MMA Rev-Exp Region 11'!Y87)</f>
        <v>106.25380547398395</v>
      </c>
      <c r="Z87" s="540">
        <f>SUM('MMA Rev-Exp Region 1:MMA Rev-Exp Region 11'!Z87)</f>
        <v>0</v>
      </c>
      <c r="AA87" s="542">
        <f>SUM('MMA Rev-Exp Region 1:MMA Rev-Exp Region 11'!AA87)</f>
        <v>0</v>
      </c>
      <c r="AB87" s="288">
        <f>SUM(AB85:AB86)</f>
        <v>29604.629999999994</v>
      </c>
      <c r="AC87" s="540">
        <f>SUM('MMA Rev-Exp Region 1:MMA Rev-Exp Region 11'!AC87)</f>
        <v>16018.100874799995</v>
      </c>
      <c r="AD87" s="540">
        <f>SUM('MMA Rev-Exp Region 1:MMA Rev-Exp Region 11'!AD87)</f>
        <v>2088.9709574514854</v>
      </c>
      <c r="AE87" s="540">
        <f>SUM('MMA Rev-Exp Region 1:MMA Rev-Exp Region 11'!AE87)</f>
        <v>8524.8489786385144</v>
      </c>
      <c r="AF87" s="540">
        <f>SUM('MMA Rev-Exp Region 1:MMA Rev-Exp Region 11'!AF87)</f>
        <v>1288.9687635534901</v>
      </c>
      <c r="AG87" s="540">
        <f>SUM('MMA Rev-Exp Region 1:MMA Rev-Exp Region 11'!AG87)</f>
        <v>41.914705715910713</v>
      </c>
      <c r="AH87" s="540">
        <f>SUM('MMA Rev-Exp Region 1:MMA Rev-Exp Region 11'!AH87)</f>
        <v>1091.3953929465715</v>
      </c>
      <c r="AI87" s="540">
        <f>SUM('MMA Rev-Exp Region 1:MMA Rev-Exp Region 11'!AI87)</f>
        <v>0.42103037582966601</v>
      </c>
      <c r="AJ87" s="540">
        <f>SUM('MMA Rev-Exp Region 1:MMA Rev-Exp Region 11'!AJ87)</f>
        <v>127.78271906430365</v>
      </c>
      <c r="AK87" s="540">
        <f>SUM('MMA Rev-Exp Region 1:MMA Rev-Exp Region 11'!AK87)</f>
        <v>422.22657745389483</v>
      </c>
      <c r="AL87" s="540">
        <f>SUM('MMA Rev-Exp Region 1:MMA Rev-Exp Region 11'!AL87)</f>
        <v>0</v>
      </c>
      <c r="AM87" s="542">
        <f>SUM('MMA Rev-Exp Region 1:MMA Rev-Exp Region 11'!AM87)</f>
        <v>0</v>
      </c>
      <c r="AN87" s="288">
        <f>SUM(AN85:AN86)</f>
        <v>-83800.449999999968</v>
      </c>
      <c r="AO87" s="540">
        <f>SUM('MMA Rev-Exp Region 1:MMA Rev-Exp Region 11'!AO87)</f>
        <v>-45560.450905694423</v>
      </c>
      <c r="AP87" s="540">
        <f>SUM('MMA Rev-Exp Region 1:MMA Rev-Exp Region 11'!AP87)</f>
        <v>-5986.5877947631498</v>
      </c>
      <c r="AQ87" s="540">
        <f>SUM('MMA Rev-Exp Region 1:MMA Rev-Exp Region 11'!AQ87)</f>
        <v>-23808.149178534433</v>
      </c>
      <c r="AR87" s="540">
        <f>SUM('MMA Rev-Exp Region 1:MMA Rev-Exp Region 11'!AR87)</f>
        <v>-3651.0196919204072</v>
      </c>
      <c r="AS87" s="540">
        <f>SUM('MMA Rev-Exp Region 1:MMA Rev-Exp Region 11'!AS87)</f>
        <v>-110.48206833251574</v>
      </c>
      <c r="AT87" s="540">
        <f>SUM('MMA Rev-Exp Region 1:MMA Rev-Exp Region 11'!AT87)</f>
        <v>-3085.5315746990959</v>
      </c>
      <c r="AU87" s="540">
        <f>SUM('MMA Rev-Exp Region 1:MMA Rev-Exp Region 11'!AU87)</f>
        <v>-0.87222685525670318</v>
      </c>
      <c r="AV87" s="540">
        <f>SUM('MMA Rev-Exp Region 1:MMA Rev-Exp Region 11'!AV87)</f>
        <v>-346.8555461070822</v>
      </c>
      <c r="AW87" s="540">
        <f>SUM('MMA Rev-Exp Region 1:MMA Rev-Exp Region 11'!AW87)</f>
        <v>-1250.5010130936312</v>
      </c>
      <c r="AX87" s="540">
        <f>SUM('MMA Rev-Exp Region 1:MMA Rev-Exp Region 11'!AX87)</f>
        <v>0</v>
      </c>
      <c r="AY87" s="542">
        <f>SUM('MMA Rev-Exp Region 1:MMA Rev-Exp Region 11'!AY87)</f>
        <v>0</v>
      </c>
      <c r="AZ87" s="545">
        <f>SUM('MMA Rev-Exp Region 1:MMA Rev-Exp Region 11'!AZ87)</f>
        <v>0</v>
      </c>
      <c r="BA87" s="295">
        <f>SUM(BA85:BA86)</f>
        <v>-34513.460000000021</v>
      </c>
      <c r="BB87" s="540">
        <f>SUM('MMA Rev-Exp Region 1:MMA Rev-Exp Region 11'!BB87)</f>
        <v>-19048.527710255665</v>
      </c>
      <c r="BC87" s="540">
        <f>SUM('MMA Rev-Exp Region 1:MMA Rev-Exp Region 11'!BC87)</f>
        <v>-2526.0491607164322</v>
      </c>
      <c r="BD87" s="540">
        <f>SUM('MMA Rev-Exp Region 1:MMA Rev-Exp Region 11'!BD87)</f>
        <v>-9476.4395029989846</v>
      </c>
      <c r="BE87" s="540">
        <f>SUM('MMA Rev-Exp Region 1:MMA Rev-Exp Region 11'!BE87)</f>
        <v>-1482.5716185026185</v>
      </c>
      <c r="BF87" s="540">
        <f>SUM('MMA Rev-Exp Region 1:MMA Rev-Exp Region 11'!BF87)</f>
        <v>-38.602405428650236</v>
      </c>
      <c r="BG87" s="540">
        <f>SUM('MMA Rev-Exp Region 1:MMA Rev-Exp Region 11'!BG87)</f>
        <v>-1261.0270378755758</v>
      </c>
      <c r="BH87" s="540">
        <f>SUM('MMA Rev-Exp Region 1:MMA Rev-Exp Region 11'!BH87)</f>
        <v>-1.097191222530669E-2</v>
      </c>
      <c r="BI87" s="540">
        <f>SUM('MMA Rev-Exp Region 1:MMA Rev-Exp Region 11'!BI87)</f>
        <v>-130.81750158765536</v>
      </c>
      <c r="BJ87" s="540">
        <f>SUM('MMA Rev-Exp Region 1:MMA Rev-Exp Region 11'!BJ87)</f>
        <v>-549.41409072220665</v>
      </c>
      <c r="BK87" s="540">
        <f>SUM('MMA Rev-Exp Region 1:MMA Rev-Exp Region 11'!BK87)</f>
        <v>0</v>
      </c>
      <c r="BL87" s="545">
        <f>SUM('MMA Rev-Exp Region 1:MMA Rev-Exp Region 11'!BL87)</f>
        <v>0</v>
      </c>
    </row>
    <row r="88" spans="1:64" s="209" customFormat="1" ht="24.75" x14ac:dyDescent="0.25">
      <c r="A88" s="1501"/>
      <c r="B88" s="227" t="s">
        <v>171</v>
      </c>
      <c r="C88" s="228" t="s">
        <v>325</v>
      </c>
      <c r="D88" s="276">
        <f t="shared" ref="D88:P88" si="79">D84+D87</f>
        <v>367419818.45638287</v>
      </c>
      <c r="E88" s="274">
        <f t="shared" si="79"/>
        <v>102282353.57649149</v>
      </c>
      <c r="F88" s="274">
        <f t="shared" si="79"/>
        <v>12671329.392653475</v>
      </c>
      <c r="G88" s="274">
        <f t="shared" si="79"/>
        <v>122068827.33161397</v>
      </c>
      <c r="H88" s="274">
        <f t="shared" si="79"/>
        <v>20226654.290772349</v>
      </c>
      <c r="I88" s="274">
        <f t="shared" si="79"/>
        <v>352299.62535667606</v>
      </c>
      <c r="J88" s="274">
        <f t="shared" si="79"/>
        <v>17580715.438251354</v>
      </c>
      <c r="K88" s="274">
        <f t="shared" si="79"/>
        <v>465.31648552205473</v>
      </c>
      <c r="L88" s="274">
        <f t="shared" si="79"/>
        <v>2441397.1121784886</v>
      </c>
      <c r="M88" s="274">
        <f t="shared" si="79"/>
        <v>89795776.372579604</v>
      </c>
      <c r="N88" s="274">
        <f t="shared" si="79"/>
        <v>0</v>
      </c>
      <c r="O88" s="282">
        <f t="shared" si="79"/>
        <v>0</v>
      </c>
      <c r="P88" s="276">
        <f t="shared" si="79"/>
        <v>378919625.79640615</v>
      </c>
      <c r="Q88" s="274">
        <f t="shared" ref="Q88:AA88" si="80">Q84+Q87</f>
        <v>106952206.33725104</v>
      </c>
      <c r="R88" s="274">
        <f t="shared" si="80"/>
        <v>13150926.618922161</v>
      </c>
      <c r="S88" s="274">
        <f t="shared" si="80"/>
        <v>127654682.37413199</v>
      </c>
      <c r="T88" s="274">
        <f t="shared" si="80"/>
        <v>19836196.76819494</v>
      </c>
      <c r="U88" s="274">
        <f t="shared" si="80"/>
        <v>427517.77821471391</v>
      </c>
      <c r="V88" s="274">
        <f t="shared" si="80"/>
        <v>18889533.299910855</v>
      </c>
      <c r="W88" s="274">
        <f t="shared" si="80"/>
        <v>282.16852273718143</v>
      </c>
      <c r="X88" s="274">
        <f t="shared" si="80"/>
        <v>2769948.6240512012</v>
      </c>
      <c r="Y88" s="274">
        <f t="shared" si="80"/>
        <v>89238331.827206507</v>
      </c>
      <c r="Z88" s="274">
        <f t="shared" si="80"/>
        <v>0</v>
      </c>
      <c r="AA88" s="282">
        <f t="shared" si="80"/>
        <v>0</v>
      </c>
      <c r="AB88" s="276">
        <f>AB84+AB87</f>
        <v>398003320.12748283</v>
      </c>
      <c r="AC88" s="274">
        <f t="shared" ref="AC88:AM88" si="81">AC84+AC87</f>
        <v>112079456.49027985</v>
      </c>
      <c r="AD88" s="274">
        <f t="shared" si="81"/>
        <v>13877085.667404996</v>
      </c>
      <c r="AE88" s="274">
        <f t="shared" si="81"/>
        <v>129647412.75325859</v>
      </c>
      <c r="AF88" s="274">
        <f t="shared" si="81"/>
        <v>19383301.349872131</v>
      </c>
      <c r="AG88" s="274">
        <f t="shared" si="81"/>
        <v>402404.31970371125</v>
      </c>
      <c r="AH88" s="274">
        <f t="shared" si="81"/>
        <v>18961296.183178775</v>
      </c>
      <c r="AI88" s="274">
        <f t="shared" si="81"/>
        <v>1013.5474278936155</v>
      </c>
      <c r="AJ88" s="274">
        <f t="shared" si="81"/>
        <v>2745657.9521542746</v>
      </c>
      <c r="AK88" s="274">
        <f t="shared" si="81"/>
        <v>100905691.86420266</v>
      </c>
      <c r="AL88" s="274">
        <f t="shared" si="81"/>
        <v>0</v>
      </c>
      <c r="AM88" s="282">
        <f t="shared" si="81"/>
        <v>0</v>
      </c>
      <c r="AN88" s="276">
        <f>AN84+AN87</f>
        <v>426600650.89756876</v>
      </c>
      <c r="AO88" s="274">
        <f t="shared" ref="AO88:AY88" si="82">AO84+AO87</f>
        <v>118754551.31420305</v>
      </c>
      <c r="AP88" s="274">
        <f t="shared" si="82"/>
        <v>14086502.641731566</v>
      </c>
      <c r="AQ88" s="274">
        <f t="shared" si="82"/>
        <v>139563259.98061258</v>
      </c>
      <c r="AR88" s="274">
        <f t="shared" si="82"/>
        <v>20952122.188545208</v>
      </c>
      <c r="AS88" s="274">
        <f t="shared" si="82"/>
        <v>469701.70937926823</v>
      </c>
      <c r="AT88" s="274">
        <f t="shared" si="82"/>
        <v>19047746.439747445</v>
      </c>
      <c r="AU88" s="274">
        <f t="shared" si="82"/>
        <v>47.121001028087285</v>
      </c>
      <c r="AV88" s="274">
        <f t="shared" si="82"/>
        <v>2668857.7510744622</v>
      </c>
      <c r="AW88" s="274">
        <f t="shared" si="82"/>
        <v>111057861.75127417</v>
      </c>
      <c r="AX88" s="274">
        <f t="shared" si="82"/>
        <v>0</v>
      </c>
      <c r="AY88" s="282">
        <f t="shared" si="82"/>
        <v>0</v>
      </c>
      <c r="AZ88" s="298">
        <f>AZ84+AZ87</f>
        <v>353682.08326755464</v>
      </c>
      <c r="BA88" s="296">
        <f>BA84+BA87</f>
        <v>1571297097.3611081</v>
      </c>
      <c r="BB88" s="274">
        <f>SUM('MMA Rev-Exp Region 1:MMA Rev-Exp Region 11'!BB88)</f>
        <v>440068567.71822542</v>
      </c>
      <c r="BC88" s="274">
        <f>SUM('MMA Rev-Exp Region 1:MMA Rev-Exp Region 11'!BC88)</f>
        <v>53785844.320712209</v>
      </c>
      <c r="BD88" s="274">
        <f>SUM('MMA Rev-Exp Region 1:MMA Rev-Exp Region 11'!BD88)</f>
        <v>518934182.43961716</v>
      </c>
      <c r="BE88" s="274">
        <f>SUM('MMA Rev-Exp Region 1:MMA Rev-Exp Region 11'!BE88)</f>
        <v>80398274.597384632</v>
      </c>
      <c r="BF88" s="274">
        <f>SUM('MMA Rev-Exp Region 1:MMA Rev-Exp Region 11'!BF88)</f>
        <v>1651923.4326543696</v>
      </c>
      <c r="BG88" s="274">
        <f>SUM('MMA Rev-Exp Region 1:MMA Rev-Exp Region 11'!BG88)</f>
        <v>74479291.36108841</v>
      </c>
      <c r="BH88" s="274">
        <f>SUM('MMA Rev-Exp Region 1:MMA Rev-Exp Region 11'!BH88)</f>
        <v>1808.1534371809389</v>
      </c>
      <c r="BI88" s="274">
        <f>SUM('MMA Rev-Exp Region 1:MMA Rev-Exp Region 11'!BI88)</f>
        <v>10625861.439458426</v>
      </c>
      <c r="BJ88" s="274">
        <f>SUM('MMA Rev-Exp Region 1:MMA Rev-Exp Region 11'!BJ88)</f>
        <v>390997661.81526285</v>
      </c>
      <c r="BK88" s="274">
        <f>SUM('MMA Rev-Exp Region 1:MMA Rev-Exp Region 11'!BK88)</f>
        <v>0</v>
      </c>
      <c r="BL88" s="298">
        <f>SUM('MMA Rev-Exp Region 1:MMA Rev-Exp Region 11'!BL88)</f>
        <v>0</v>
      </c>
    </row>
    <row r="89" spans="1:64" customFormat="1" x14ac:dyDescent="0.25">
      <c r="A89" s="1502" t="s">
        <v>176</v>
      </c>
      <c r="B89" s="1503"/>
      <c r="C89" s="150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08" t="s">
        <v>248</v>
      </c>
      <c r="AO89" s="1509"/>
      <c r="AP89" s="1509"/>
      <c r="AQ89" s="1509"/>
      <c r="AR89" s="1509"/>
      <c r="AS89" s="1509"/>
      <c r="AT89" s="1509"/>
      <c r="AU89" s="1509"/>
      <c r="AV89" s="1509"/>
      <c r="AW89" s="1509"/>
      <c r="AX89" s="1509"/>
      <c r="AY89" s="1510"/>
      <c r="AZ89" s="718"/>
      <c r="BA89" s="1491" t="s">
        <v>821</v>
      </c>
      <c r="BB89" s="1492"/>
      <c r="BC89" s="1492"/>
      <c r="BD89" s="1492"/>
      <c r="BE89" s="1492"/>
      <c r="BF89" s="1492"/>
      <c r="BG89" s="1492"/>
      <c r="BH89" s="1492"/>
      <c r="BI89" s="1492"/>
      <c r="BJ89" s="1492"/>
      <c r="BK89" s="1492"/>
      <c r="BL89" s="1493"/>
    </row>
    <row r="90" spans="1:64" customFormat="1" ht="45" customHeight="1" x14ac:dyDescent="0.25">
      <c r="A90" s="1505"/>
      <c r="B90" s="1506"/>
      <c r="C90" s="1507"/>
      <c r="D90" s="684" t="s">
        <v>36</v>
      </c>
      <c r="E90" s="317" t="s">
        <v>854</v>
      </c>
      <c r="F90" s="317" t="s">
        <v>855</v>
      </c>
      <c r="G90" s="317"/>
      <c r="H90" s="317"/>
      <c r="I90" s="317"/>
      <c r="J90" s="317"/>
      <c r="K90" s="317"/>
      <c r="L90" s="317"/>
      <c r="M90" s="317"/>
      <c r="N90" s="317"/>
      <c r="O90" s="318"/>
      <c r="P90" s="684" t="s">
        <v>36</v>
      </c>
      <c r="Q90" s="317" t="s">
        <v>854</v>
      </c>
      <c r="R90" s="317" t="s">
        <v>855</v>
      </c>
      <c r="S90" s="317"/>
      <c r="T90" s="317"/>
      <c r="U90" s="317"/>
      <c r="V90" s="317"/>
      <c r="W90" s="317"/>
      <c r="X90" s="317"/>
      <c r="Y90" s="317"/>
      <c r="Z90" s="317"/>
      <c r="AA90" s="318"/>
      <c r="AB90" s="684" t="s">
        <v>36</v>
      </c>
      <c r="AC90" s="317" t="s">
        <v>854</v>
      </c>
      <c r="AD90" s="317" t="s">
        <v>855</v>
      </c>
      <c r="AE90" s="317"/>
      <c r="AF90" s="317"/>
      <c r="AG90" s="317"/>
      <c r="AH90" s="317"/>
      <c r="AI90" s="317"/>
      <c r="AJ90" s="317"/>
      <c r="AK90" s="317"/>
      <c r="AL90" s="317"/>
      <c r="AM90" s="318"/>
      <c r="AN90" s="684" t="s">
        <v>36</v>
      </c>
      <c r="AO90" s="317" t="s">
        <v>854</v>
      </c>
      <c r="AP90" s="317" t="s">
        <v>855</v>
      </c>
      <c r="AQ90" s="317"/>
      <c r="AR90" s="317"/>
      <c r="AS90" s="317"/>
      <c r="AT90" s="317"/>
      <c r="AU90" s="317"/>
      <c r="AV90" s="317"/>
      <c r="AW90" s="317"/>
      <c r="AX90" s="317"/>
      <c r="AY90" s="318"/>
      <c r="AZ90" s="217" t="s">
        <v>822</v>
      </c>
      <c r="BA90" s="699" t="s">
        <v>36</v>
      </c>
      <c r="BB90" s="317" t="s">
        <v>854</v>
      </c>
      <c r="BC90" s="317" t="s">
        <v>855</v>
      </c>
      <c r="BD90" s="317"/>
      <c r="BE90" s="317"/>
      <c r="BF90" s="317"/>
      <c r="BG90" s="317"/>
      <c r="BH90" s="317"/>
      <c r="BI90" s="317"/>
      <c r="BJ90" s="317"/>
      <c r="BK90" s="317"/>
      <c r="BL90" s="651"/>
    </row>
    <row r="91" spans="1:64" ht="14.85" customHeight="1" x14ac:dyDescent="0.25">
      <c r="A91" s="1468" t="s">
        <v>9</v>
      </c>
      <c r="B91" s="219" t="s">
        <v>122</v>
      </c>
      <c r="C91" s="220" t="s">
        <v>27</v>
      </c>
      <c r="D91" s="687">
        <f t="shared" ref="D91:D96" si="83">SUM(E91:F91)</f>
        <v>24334880.176464163</v>
      </c>
      <c r="E91" s="539">
        <f>SUM('MMA Rev-Exp Region 1:MMA Rev-Exp Region 11'!E91)</f>
        <v>-11321.094255141663</v>
      </c>
      <c r="F91" s="539">
        <f>SUM('MMA Rev-Exp Region 1:MMA Rev-Exp Region 11'!F91)</f>
        <v>24346201.270719305</v>
      </c>
      <c r="G91" s="682"/>
      <c r="H91" s="683"/>
      <c r="I91" s="323"/>
      <c r="J91" s="323"/>
      <c r="K91" s="323"/>
      <c r="L91" s="323"/>
      <c r="M91" s="323"/>
      <c r="N91" s="323"/>
      <c r="O91" s="324"/>
      <c r="P91" s="687">
        <f t="shared" ref="P91:P96" si="84">SUM(Q91:R91)</f>
        <v>24873102.197797675</v>
      </c>
      <c r="Q91" s="539">
        <f>SUM('MMA Rev-Exp Region 1:MMA Rev-Exp Region 11'!Q91)</f>
        <v>-11571.486374992852</v>
      </c>
      <c r="R91" s="539">
        <f>SUM('MMA Rev-Exp Region 1:MMA Rev-Exp Region 11'!R91)</f>
        <v>24884673.684172668</v>
      </c>
      <c r="S91" s="682"/>
      <c r="T91" s="683"/>
      <c r="U91" s="323"/>
      <c r="V91" s="323"/>
      <c r="W91" s="323"/>
      <c r="X91" s="323"/>
      <c r="Y91" s="323"/>
      <c r="Z91" s="323"/>
      <c r="AA91" s="324"/>
      <c r="AB91" s="687">
        <f t="shared" ref="AB91:AB96" si="85">SUM(AC91:AD91)</f>
        <v>25758296.36147603</v>
      </c>
      <c r="AC91" s="539">
        <f>SUM('MMA Rev-Exp Region 1:MMA Rev-Exp Region 11'!AC91)</f>
        <v>-11983.29717859797</v>
      </c>
      <c r="AD91" s="539">
        <f>SUM('MMA Rev-Exp Region 1:MMA Rev-Exp Region 11'!AD91)</f>
        <v>25770279.658654626</v>
      </c>
      <c r="AE91" s="682"/>
      <c r="AF91" s="683"/>
      <c r="AG91" s="323"/>
      <c r="AH91" s="323"/>
      <c r="AI91" s="323"/>
      <c r="AJ91" s="323"/>
      <c r="AK91" s="323"/>
      <c r="AL91" s="323"/>
      <c r="AM91" s="324"/>
      <c r="AN91" s="687">
        <f t="shared" ref="AN91:AN96" si="86">SUM(AO91:AP91)</f>
        <v>25775362.259797879</v>
      </c>
      <c r="AO91" s="539">
        <f>SUM('MMA Rev-Exp Region 1:MMA Rev-Exp Region 11'!AO91)</f>
        <v>-11991.236590752429</v>
      </c>
      <c r="AP91" s="539">
        <f>SUM('MMA Rev-Exp Region 1:MMA Rev-Exp Region 11'!AP91)</f>
        <v>25787353.496388633</v>
      </c>
      <c r="AQ91" s="682"/>
      <c r="AR91" s="683"/>
      <c r="AS91" s="323"/>
      <c r="AT91" s="323"/>
      <c r="AU91" s="323"/>
      <c r="AV91" s="323"/>
      <c r="AW91" s="323"/>
      <c r="AX91" s="323"/>
      <c r="AY91" s="324"/>
      <c r="AZ91" s="297">
        <f>SUM('MMA Rev-Exp Region 1:MMA Rev-Exp Region 11'!AZ91)</f>
        <v>0</v>
      </c>
      <c r="BA91" s="546">
        <f t="shared" ref="BA91:BA96" si="87">SUM(BB91:BC91)+AZ91</f>
        <v>100741640.99553575</v>
      </c>
      <c r="BB91" s="540">
        <f>SUM('MMA Rev-Exp Region 1:MMA Rev-Exp Region 11'!BB91)</f>
        <v>-46867.114399484912</v>
      </c>
      <c r="BC91" s="540">
        <f>SUM('MMA Rev-Exp Region 1:MMA Rev-Exp Region 11'!BC91)</f>
        <v>100788508.10993522</v>
      </c>
      <c r="BD91" s="682"/>
      <c r="BE91" s="683"/>
      <c r="BF91" s="323"/>
      <c r="BG91" s="323"/>
      <c r="BH91" s="323"/>
      <c r="BI91" s="323"/>
      <c r="BJ91" s="323"/>
      <c r="BK91" s="323"/>
      <c r="BL91" s="325"/>
    </row>
    <row r="92" spans="1:64" x14ac:dyDescent="0.25">
      <c r="A92" s="1469"/>
      <c r="B92" s="221" t="s">
        <v>123</v>
      </c>
      <c r="C92" s="222" t="s">
        <v>98</v>
      </c>
      <c r="D92" s="543">
        <f t="shared" si="83"/>
        <v>1557736.3669308261</v>
      </c>
      <c r="E92" s="540">
        <f>SUM('MMA Rev-Exp Region 1:MMA Rev-Exp Region 11'!E92)</f>
        <v>1250581.9467047034</v>
      </c>
      <c r="F92" s="540">
        <f>SUM('MMA Rev-Exp Region 1:MMA Rev-Exp Region 11'!F92)</f>
        <v>307154.42022612272</v>
      </c>
      <c r="G92" s="683"/>
      <c r="H92" s="683"/>
      <c r="I92" s="323"/>
      <c r="J92" s="323"/>
      <c r="K92" s="323"/>
      <c r="L92" s="323"/>
      <c r="M92" s="323"/>
      <c r="N92" s="323"/>
      <c r="O92" s="324"/>
      <c r="P92" s="543">
        <f t="shared" si="84"/>
        <v>1592189.3007457666</v>
      </c>
      <c r="Q92" s="540">
        <f>SUM('MMA Rev-Exp Region 1:MMA Rev-Exp Region 11'!Q92)</f>
        <v>1278241.4518396247</v>
      </c>
      <c r="R92" s="540">
        <f>SUM('MMA Rev-Exp Region 1:MMA Rev-Exp Region 11'!R92)</f>
        <v>313947.84890614206</v>
      </c>
      <c r="S92" s="683"/>
      <c r="T92" s="683"/>
      <c r="U92" s="323"/>
      <c r="V92" s="323"/>
      <c r="W92" s="323"/>
      <c r="X92" s="323"/>
      <c r="Y92" s="323"/>
      <c r="Z92" s="323"/>
      <c r="AA92" s="324"/>
      <c r="AB92" s="543">
        <f t="shared" si="85"/>
        <v>1648852.7866786176</v>
      </c>
      <c r="AC92" s="540">
        <f>SUM('MMA Rev-Exp Region 1:MMA Rev-Exp Region 11'!AC92)</f>
        <v>1323732.0329477731</v>
      </c>
      <c r="AD92" s="540">
        <f>SUM('MMA Rev-Exp Region 1:MMA Rev-Exp Region 11'!AD92)</f>
        <v>325120.75373084447</v>
      </c>
      <c r="AE92" s="683"/>
      <c r="AF92" s="683"/>
      <c r="AG92" s="323"/>
      <c r="AH92" s="323"/>
      <c r="AI92" s="323"/>
      <c r="AJ92" s="323"/>
      <c r="AK92" s="323"/>
      <c r="AL92" s="323"/>
      <c r="AM92" s="324"/>
      <c r="AN92" s="543">
        <f t="shared" si="86"/>
        <v>1649945.2173894953</v>
      </c>
      <c r="AO92" s="540">
        <f>SUM('MMA Rev-Exp Region 1:MMA Rev-Exp Region 11'!AO92)</f>
        <v>1324609.0581967512</v>
      </c>
      <c r="AP92" s="540">
        <f>SUM('MMA Rev-Exp Region 1:MMA Rev-Exp Region 11'!AP92)</f>
        <v>325336.15919274424</v>
      </c>
      <c r="AQ92" s="683"/>
      <c r="AR92" s="683"/>
      <c r="AS92" s="323"/>
      <c r="AT92" s="323"/>
      <c r="AU92" s="323"/>
      <c r="AV92" s="323"/>
      <c r="AW92" s="323"/>
      <c r="AX92" s="323"/>
      <c r="AY92" s="324"/>
      <c r="AZ92" s="299">
        <f>SUM('MMA Rev-Exp Region 1:MMA Rev-Exp Region 11'!AZ92)</f>
        <v>0</v>
      </c>
      <c r="BA92" s="547">
        <f t="shared" si="87"/>
        <v>6448723.6717447061</v>
      </c>
      <c r="BB92" s="540">
        <f>SUM('MMA Rev-Exp Region 1:MMA Rev-Exp Region 11'!BB92)</f>
        <v>5177164.4896888528</v>
      </c>
      <c r="BC92" s="540">
        <f>SUM('MMA Rev-Exp Region 1:MMA Rev-Exp Region 11'!BC92)</f>
        <v>1271559.1820558535</v>
      </c>
      <c r="BD92" s="683"/>
      <c r="BE92" s="683"/>
      <c r="BF92" s="323"/>
      <c r="BG92" s="323"/>
      <c r="BH92" s="323"/>
      <c r="BI92" s="323"/>
      <c r="BJ92" s="323"/>
      <c r="BK92" s="323"/>
      <c r="BL92" s="325"/>
    </row>
    <row r="93" spans="1:64" x14ac:dyDescent="0.25">
      <c r="A93" s="1469"/>
      <c r="B93" s="221" t="s">
        <v>124</v>
      </c>
      <c r="C93" s="222" t="s">
        <v>99</v>
      </c>
      <c r="D93" s="543">
        <f t="shared" si="83"/>
        <v>1592950.9264171259</v>
      </c>
      <c r="E93" s="540">
        <f>SUM('MMA Rev-Exp Region 1:MMA Rev-Exp Region 11'!E93)</f>
        <v>1268301.4854973769</v>
      </c>
      <c r="F93" s="540">
        <f>SUM('MMA Rev-Exp Region 1:MMA Rev-Exp Region 11'!F93)</f>
        <v>324649.44091974897</v>
      </c>
      <c r="G93" s="683"/>
      <c r="H93" s="683"/>
      <c r="I93" s="323"/>
      <c r="J93" s="323"/>
      <c r="K93" s="323"/>
      <c r="L93" s="323"/>
      <c r="M93" s="323"/>
      <c r="N93" s="323"/>
      <c r="O93" s="324"/>
      <c r="P93" s="543">
        <f t="shared" si="84"/>
        <v>1628182.7114632886</v>
      </c>
      <c r="Q93" s="540">
        <f>SUM('MMA Rev-Exp Region 1:MMA Rev-Exp Region 11'!Q93)</f>
        <v>1296352.8991157971</v>
      </c>
      <c r="R93" s="540">
        <f>SUM('MMA Rev-Exp Region 1:MMA Rev-Exp Region 11'!R93)</f>
        <v>331829.81234749145</v>
      </c>
      <c r="S93" s="683"/>
      <c r="T93" s="683"/>
      <c r="U93" s="323"/>
      <c r="V93" s="323"/>
      <c r="W93" s="323"/>
      <c r="X93" s="323"/>
      <c r="Y93" s="323"/>
      <c r="Z93" s="323"/>
      <c r="AA93" s="324"/>
      <c r="AB93" s="543">
        <f t="shared" si="85"/>
        <v>1686127.1456608418</v>
      </c>
      <c r="AC93" s="540">
        <f>SUM('MMA Rev-Exp Region 1:MMA Rev-Exp Region 11'!AC93)</f>
        <v>1342488.0378387193</v>
      </c>
      <c r="AD93" s="540">
        <f>SUM('MMA Rev-Exp Region 1:MMA Rev-Exp Region 11'!AD93)</f>
        <v>343639.1078221224</v>
      </c>
      <c r="AE93" s="683"/>
      <c r="AF93" s="683"/>
      <c r="AG93" s="323"/>
      <c r="AH93" s="323"/>
      <c r="AI93" s="323"/>
      <c r="AJ93" s="323"/>
      <c r="AK93" s="323"/>
      <c r="AL93" s="323"/>
      <c r="AM93" s="324"/>
      <c r="AN93" s="543">
        <f t="shared" si="86"/>
        <v>1687244.2721206723</v>
      </c>
      <c r="AO93" s="540">
        <f>SUM('MMA Rev-Exp Region 1:MMA Rev-Exp Region 11'!AO93)</f>
        <v>1343377.4896887387</v>
      </c>
      <c r="AP93" s="540">
        <f>SUM('MMA Rev-Exp Region 1:MMA Rev-Exp Region 11'!AP93)</f>
        <v>343866.78243193368</v>
      </c>
      <c r="AQ93" s="683"/>
      <c r="AR93" s="683"/>
      <c r="AS93" s="323"/>
      <c r="AT93" s="323"/>
      <c r="AU93" s="323"/>
      <c r="AV93" s="323"/>
      <c r="AW93" s="323"/>
      <c r="AX93" s="323"/>
      <c r="AY93" s="324"/>
      <c r="AZ93" s="299">
        <f>SUM('MMA Rev-Exp Region 1:MMA Rev-Exp Region 11'!AZ93)</f>
        <v>0</v>
      </c>
      <c r="BA93" s="547">
        <f t="shared" si="87"/>
        <v>6594505.0556619288</v>
      </c>
      <c r="BB93" s="540">
        <f>SUM('MMA Rev-Exp Region 1:MMA Rev-Exp Region 11'!BB93)</f>
        <v>5250519.912140632</v>
      </c>
      <c r="BC93" s="540">
        <f>SUM('MMA Rev-Exp Region 1:MMA Rev-Exp Region 11'!BC93)</f>
        <v>1343985.1435212966</v>
      </c>
      <c r="BD93" s="683"/>
      <c r="BE93" s="683"/>
      <c r="BF93" s="323"/>
      <c r="BG93" s="323"/>
      <c r="BH93" s="323"/>
      <c r="BI93" s="323"/>
      <c r="BJ93" s="323"/>
      <c r="BK93" s="323"/>
      <c r="BL93" s="325"/>
    </row>
    <row r="94" spans="1:64" x14ac:dyDescent="0.25">
      <c r="A94" s="1469"/>
      <c r="B94" s="238" t="s">
        <v>125</v>
      </c>
      <c r="C94" s="222" t="s">
        <v>100</v>
      </c>
      <c r="D94" s="543">
        <f t="shared" si="83"/>
        <v>1305870.4540072856</v>
      </c>
      <c r="E94" s="540">
        <f>SUM('MMA Rev-Exp Region 1:MMA Rev-Exp Region 11'!E94)</f>
        <v>612842.8112393287</v>
      </c>
      <c r="F94" s="540">
        <f>SUM('MMA Rev-Exp Region 1:MMA Rev-Exp Region 11'!F94)</f>
        <v>693027.64276795695</v>
      </c>
      <c r="G94" s="683"/>
      <c r="H94" s="683"/>
      <c r="I94" s="323"/>
      <c r="J94" s="323"/>
      <c r="K94" s="323"/>
      <c r="L94" s="323"/>
      <c r="M94" s="323"/>
      <c r="N94" s="323"/>
      <c r="O94" s="324"/>
      <c r="P94" s="543">
        <f t="shared" si="84"/>
        <v>1334752.7920446545</v>
      </c>
      <c r="Q94" s="540">
        <f>SUM('MMA Rev-Exp Region 1:MMA Rev-Exp Region 11'!Q94)</f>
        <v>626397.24398085312</v>
      </c>
      <c r="R94" s="540">
        <f>SUM('MMA Rev-Exp Region 1:MMA Rev-Exp Region 11'!R94)</f>
        <v>708355.54806380149</v>
      </c>
      <c r="S94" s="683"/>
      <c r="T94" s="683"/>
      <c r="U94" s="323"/>
      <c r="V94" s="323"/>
      <c r="W94" s="323"/>
      <c r="X94" s="323"/>
      <c r="Y94" s="323"/>
      <c r="Z94" s="323"/>
      <c r="AA94" s="324"/>
      <c r="AB94" s="543">
        <f t="shared" si="85"/>
        <v>1382254.5219083275</v>
      </c>
      <c r="AC94" s="540">
        <f>SUM('MMA Rev-Exp Region 1:MMA Rev-Exp Region 11'!AC94)</f>
        <v>648689.72604065633</v>
      </c>
      <c r="AD94" s="540">
        <f>SUM('MMA Rev-Exp Region 1:MMA Rev-Exp Region 11'!AD94)</f>
        <v>733564.79586767114</v>
      </c>
      <c r="AE94" s="683"/>
      <c r="AF94" s="683"/>
      <c r="AG94" s="323"/>
      <c r="AH94" s="323"/>
      <c r="AI94" s="323"/>
      <c r="AJ94" s="323"/>
      <c r="AK94" s="323"/>
      <c r="AL94" s="323"/>
      <c r="AM94" s="324"/>
      <c r="AN94" s="543">
        <f t="shared" si="86"/>
        <v>1383170.3206395314</v>
      </c>
      <c r="AO94" s="540">
        <f>SUM('MMA Rev-Exp Region 1:MMA Rev-Exp Region 11'!AO94)</f>
        <v>649119.50884739496</v>
      </c>
      <c r="AP94" s="540">
        <f>SUM('MMA Rev-Exp Region 1:MMA Rev-Exp Region 11'!AP94)</f>
        <v>734050.8117921364</v>
      </c>
      <c r="AQ94" s="683"/>
      <c r="AR94" s="683"/>
      <c r="AS94" s="323"/>
      <c r="AT94" s="323"/>
      <c r="AU94" s="323"/>
      <c r="AV94" s="323"/>
      <c r="AW94" s="323"/>
      <c r="AX94" s="323"/>
      <c r="AY94" s="324"/>
      <c r="AZ94" s="299">
        <f>SUM('MMA Rev-Exp Region 1:MMA Rev-Exp Region 11'!AZ94)</f>
        <v>0</v>
      </c>
      <c r="BA94" s="547">
        <f t="shared" si="87"/>
        <v>5406048.0885997992</v>
      </c>
      <c r="BB94" s="540">
        <f>SUM('MMA Rev-Exp Region 1:MMA Rev-Exp Region 11'!BB94)</f>
        <v>2537049.2901082328</v>
      </c>
      <c r="BC94" s="540">
        <f>SUM('MMA Rev-Exp Region 1:MMA Rev-Exp Region 11'!BC94)</f>
        <v>2868998.798491566</v>
      </c>
      <c r="BD94" s="683"/>
      <c r="BE94" s="683"/>
      <c r="BF94" s="323"/>
      <c r="BG94" s="323"/>
      <c r="BH94" s="323"/>
      <c r="BI94" s="323"/>
      <c r="BJ94" s="323"/>
      <c r="BK94" s="323"/>
      <c r="BL94" s="325"/>
    </row>
    <row r="95" spans="1:64" x14ac:dyDescent="0.25">
      <c r="A95" s="1469"/>
      <c r="B95" s="238" t="s">
        <v>126</v>
      </c>
      <c r="C95" s="222" t="s">
        <v>101</v>
      </c>
      <c r="D95" s="543">
        <f t="shared" si="83"/>
        <v>1795006.6831439135</v>
      </c>
      <c r="E95" s="540">
        <f>SUM('MMA Rev-Exp Region 1:MMA Rev-Exp Region 11'!E95)</f>
        <v>92095.156103609857</v>
      </c>
      <c r="F95" s="540">
        <f>SUM('MMA Rev-Exp Region 1:MMA Rev-Exp Region 11'!F95)</f>
        <v>1702911.5270403037</v>
      </c>
      <c r="G95" s="683"/>
      <c r="H95" s="683"/>
      <c r="I95" s="323"/>
      <c r="J95" s="323"/>
      <c r="K95" s="323"/>
      <c r="L95" s="323"/>
      <c r="M95" s="323"/>
      <c r="N95" s="323"/>
      <c r="O95" s="324"/>
      <c r="P95" s="543">
        <f t="shared" si="84"/>
        <v>1834707.3974397359</v>
      </c>
      <c r="Q95" s="540">
        <f>SUM('MMA Rev-Exp Region 1:MMA Rev-Exp Region 11'!Q95)</f>
        <v>94132.052965795767</v>
      </c>
      <c r="R95" s="540">
        <f>SUM('MMA Rev-Exp Region 1:MMA Rev-Exp Region 11'!R95)</f>
        <v>1740575.3444739401</v>
      </c>
      <c r="S95" s="683"/>
      <c r="T95" s="683"/>
      <c r="U95" s="323"/>
      <c r="V95" s="323"/>
      <c r="W95" s="323"/>
      <c r="X95" s="323"/>
      <c r="Y95" s="323"/>
      <c r="Z95" s="323"/>
      <c r="AA95" s="324"/>
      <c r="AB95" s="543">
        <f t="shared" si="85"/>
        <v>1900001.7168758921</v>
      </c>
      <c r="AC95" s="540">
        <f>SUM('MMA Rev-Exp Region 1:MMA Rev-Exp Region 11'!AC95)</f>
        <v>97482.063078638152</v>
      </c>
      <c r="AD95" s="540">
        <f>SUM('MMA Rev-Exp Region 1:MMA Rev-Exp Region 11'!AD95)</f>
        <v>1802519.653797254</v>
      </c>
      <c r="AE95" s="683"/>
      <c r="AF95" s="683"/>
      <c r="AG95" s="323"/>
      <c r="AH95" s="323"/>
      <c r="AI95" s="323"/>
      <c r="AJ95" s="323"/>
      <c r="AK95" s="323"/>
      <c r="AL95" s="323"/>
      <c r="AM95" s="324"/>
      <c r="AN95" s="543">
        <f t="shared" si="86"/>
        <v>1901260.5437663244</v>
      </c>
      <c r="AO95" s="540">
        <f>SUM('MMA Rev-Exp Region 1:MMA Rev-Exp Region 11'!AO95)</f>
        <v>97546.648832034174</v>
      </c>
      <c r="AP95" s="540">
        <f>SUM('MMA Rev-Exp Region 1:MMA Rev-Exp Region 11'!AP95)</f>
        <v>1803713.8949342903</v>
      </c>
      <c r="AQ95" s="683"/>
      <c r="AR95" s="683"/>
      <c r="AS95" s="323"/>
      <c r="AT95" s="323"/>
      <c r="AU95" s="323"/>
      <c r="AV95" s="323"/>
      <c r="AW95" s="323"/>
      <c r="AX95" s="323"/>
      <c r="AY95" s="324"/>
      <c r="AZ95" s="299">
        <f>SUM('MMA Rev-Exp Region 1:MMA Rev-Exp Region 11'!AZ95)</f>
        <v>0</v>
      </c>
      <c r="BA95" s="547">
        <f t="shared" si="87"/>
        <v>7430976.3412258662</v>
      </c>
      <c r="BB95" s="540">
        <f>SUM('MMA Rev-Exp Region 1:MMA Rev-Exp Region 11'!BB95)</f>
        <v>381255.92098007794</v>
      </c>
      <c r="BC95" s="540">
        <f>SUM('MMA Rev-Exp Region 1:MMA Rev-Exp Region 11'!BC95)</f>
        <v>7049720.4202457881</v>
      </c>
      <c r="BD95" s="683"/>
      <c r="BE95" s="683"/>
      <c r="BF95" s="323"/>
      <c r="BG95" s="323"/>
      <c r="BH95" s="323"/>
      <c r="BI95" s="323"/>
      <c r="BJ95" s="323"/>
      <c r="BK95" s="323"/>
      <c r="BL95" s="325"/>
    </row>
    <row r="96" spans="1:64" x14ac:dyDescent="0.25">
      <c r="A96" s="1469"/>
      <c r="B96" s="221" t="s">
        <v>127</v>
      </c>
      <c r="C96" s="222" t="s">
        <v>28</v>
      </c>
      <c r="D96" s="543">
        <f t="shared" si="83"/>
        <v>727745.78290266241</v>
      </c>
      <c r="E96" s="540">
        <f>SUM('MMA Rev-Exp Region 1:MMA Rev-Exp Region 11'!E96)</f>
        <v>727745.78290266241</v>
      </c>
      <c r="F96" s="540">
        <f>SUM('MMA Rev-Exp Region 1:MMA Rev-Exp Region 11'!F96)</f>
        <v>0</v>
      </c>
      <c r="G96" s="683"/>
      <c r="H96" s="683"/>
      <c r="I96" s="323"/>
      <c r="J96" s="323"/>
      <c r="K96" s="323"/>
      <c r="L96" s="323"/>
      <c r="M96" s="323"/>
      <c r="N96" s="323"/>
      <c r="O96" s="324"/>
      <c r="P96" s="543">
        <f t="shared" si="84"/>
        <v>743841.5599704138</v>
      </c>
      <c r="Q96" s="540">
        <f>SUM('MMA Rev-Exp Region 1:MMA Rev-Exp Region 11'!Q96)</f>
        <v>743841.5599704138</v>
      </c>
      <c r="R96" s="540">
        <f>SUM('MMA Rev-Exp Region 1:MMA Rev-Exp Region 11'!R96)</f>
        <v>0</v>
      </c>
      <c r="S96" s="683"/>
      <c r="T96" s="683"/>
      <c r="U96" s="323"/>
      <c r="V96" s="323"/>
      <c r="W96" s="323"/>
      <c r="X96" s="323"/>
      <c r="Y96" s="323"/>
      <c r="Z96" s="323"/>
      <c r="AA96" s="324"/>
      <c r="AB96" s="543">
        <f t="shared" si="85"/>
        <v>770313.6985219738</v>
      </c>
      <c r="AC96" s="540">
        <f>SUM('MMA Rev-Exp Region 1:MMA Rev-Exp Region 11'!AC96)</f>
        <v>770313.6985219738</v>
      </c>
      <c r="AD96" s="540">
        <f>SUM('MMA Rev-Exp Region 1:MMA Rev-Exp Region 11'!AD96)</f>
        <v>0</v>
      </c>
      <c r="AE96" s="683"/>
      <c r="AF96" s="683"/>
      <c r="AG96" s="323"/>
      <c r="AH96" s="323"/>
      <c r="AI96" s="323"/>
      <c r="AJ96" s="323"/>
      <c r="AK96" s="323"/>
      <c r="AL96" s="323"/>
      <c r="AM96" s="324"/>
      <c r="AN96" s="543">
        <f t="shared" si="86"/>
        <v>770824.06205962482</v>
      </c>
      <c r="AO96" s="540">
        <f>SUM('MMA Rev-Exp Region 1:MMA Rev-Exp Region 11'!AO96)</f>
        <v>770824.06205962482</v>
      </c>
      <c r="AP96" s="540">
        <f>SUM('MMA Rev-Exp Region 1:MMA Rev-Exp Region 11'!AP96)</f>
        <v>0</v>
      </c>
      <c r="AQ96" s="683"/>
      <c r="AR96" s="683"/>
      <c r="AS96" s="323"/>
      <c r="AT96" s="323"/>
      <c r="AU96" s="323"/>
      <c r="AV96" s="323"/>
      <c r="AW96" s="323"/>
      <c r="AX96" s="323"/>
      <c r="AY96" s="324"/>
      <c r="AZ96" s="299">
        <f>SUM('MMA Rev-Exp Region 1:MMA Rev-Exp Region 11'!AZ96)</f>
        <v>0</v>
      </c>
      <c r="BA96" s="547">
        <f t="shared" si="87"/>
        <v>3012725.1034546746</v>
      </c>
      <c r="BB96" s="540">
        <f>SUM('MMA Rev-Exp Region 1:MMA Rev-Exp Region 11'!BB96)</f>
        <v>3012725.1034546746</v>
      </c>
      <c r="BC96" s="540">
        <f>SUM('MMA Rev-Exp Region 1:MMA Rev-Exp Region 11'!BC96)</f>
        <v>0</v>
      </c>
      <c r="BD96" s="683"/>
      <c r="BE96" s="683"/>
      <c r="BF96" s="323"/>
      <c r="BG96" s="323"/>
      <c r="BH96" s="323"/>
      <c r="BI96" s="323"/>
      <c r="BJ96" s="323"/>
      <c r="BK96" s="323"/>
      <c r="BL96" s="325"/>
    </row>
    <row r="97" spans="1:64" s="209" customFormat="1" x14ac:dyDescent="0.25">
      <c r="A97" s="1470"/>
      <c r="B97" s="227" t="s">
        <v>128</v>
      </c>
      <c r="C97" s="228" t="s">
        <v>106</v>
      </c>
      <c r="D97" s="276">
        <f>SUM(D91:D96)</f>
        <v>31314190.38986598</v>
      </c>
      <c r="E97" s="274">
        <f>SUM(E91:E96)</f>
        <v>3940246.0881925393</v>
      </c>
      <c r="F97" s="274">
        <f>SUM(F91:F96)</f>
        <v>27373944.301673438</v>
      </c>
      <c r="G97" s="334"/>
      <c r="H97" s="334"/>
      <c r="I97" s="326"/>
      <c r="J97" s="326"/>
      <c r="K97" s="326"/>
      <c r="L97" s="326"/>
      <c r="M97" s="326"/>
      <c r="N97" s="326"/>
      <c r="O97" s="327"/>
      <c r="P97" s="276">
        <f>SUM(P91:P96)</f>
        <v>32006775.959461533</v>
      </c>
      <c r="Q97" s="274">
        <f>SUM(Q91:Q96)</f>
        <v>4027393.7214974915</v>
      </c>
      <c r="R97" s="274">
        <f>SUM(R91:R96)</f>
        <v>27979382.237964038</v>
      </c>
      <c r="S97" s="334"/>
      <c r="T97" s="334"/>
      <c r="U97" s="326"/>
      <c r="V97" s="326"/>
      <c r="W97" s="326"/>
      <c r="X97" s="326"/>
      <c r="Y97" s="326"/>
      <c r="Z97" s="326"/>
      <c r="AA97" s="327"/>
      <c r="AB97" s="276">
        <f>SUM(AB91:AB96)</f>
        <v>33145846.231121682</v>
      </c>
      <c r="AC97" s="274">
        <f>SUM(AC91:AC96)</f>
        <v>4170722.2612491632</v>
      </c>
      <c r="AD97" s="274">
        <f>SUM(AD91:AD96)</f>
        <v>28975123.969872519</v>
      </c>
      <c r="AE97" s="334"/>
      <c r="AF97" s="334"/>
      <c r="AG97" s="326"/>
      <c r="AH97" s="326"/>
      <c r="AI97" s="326"/>
      <c r="AJ97" s="326"/>
      <c r="AK97" s="326"/>
      <c r="AL97" s="326"/>
      <c r="AM97" s="327"/>
      <c r="AN97" s="276">
        <f>SUM(AN91:AN96)</f>
        <v>33167806.675773527</v>
      </c>
      <c r="AO97" s="274">
        <f>SUM(AO91:AO96)</f>
        <v>4173485.5310337916</v>
      </c>
      <c r="AP97" s="274">
        <f>SUM(AP91:AP96)</f>
        <v>28994321.144739736</v>
      </c>
      <c r="AQ97" s="334"/>
      <c r="AR97" s="334"/>
      <c r="AS97" s="326"/>
      <c r="AT97" s="326"/>
      <c r="AU97" s="326"/>
      <c r="AV97" s="326"/>
      <c r="AW97" s="326"/>
      <c r="AX97" s="326"/>
      <c r="AY97" s="327"/>
      <c r="AZ97" s="298">
        <f>SUM(AZ91:AZ96)</f>
        <v>0</v>
      </c>
      <c r="BA97" s="296">
        <f>SUM(BA91:BA96)</f>
        <v>129634619.25622272</v>
      </c>
      <c r="BB97" s="540">
        <f>SUM('MMA Rev-Exp Region 1:MMA Rev-Exp Region 11'!BB97)</f>
        <v>16311847.601972982</v>
      </c>
      <c r="BC97" s="540">
        <f>SUM('MMA Rev-Exp Region 1:MMA Rev-Exp Region 11'!BC97)</f>
        <v>113322771.65424974</v>
      </c>
      <c r="BD97" s="334"/>
      <c r="BE97" s="334"/>
      <c r="BF97" s="326"/>
      <c r="BG97" s="326"/>
      <c r="BH97" s="326"/>
      <c r="BI97" s="326"/>
      <c r="BJ97" s="326"/>
      <c r="BK97" s="326"/>
      <c r="BL97" s="328"/>
    </row>
    <row r="98" spans="1:64" ht="14.85" customHeight="1" x14ac:dyDescent="0.25">
      <c r="A98" s="1468" t="s">
        <v>177</v>
      </c>
      <c r="B98" s="219" t="s">
        <v>129</v>
      </c>
      <c r="C98" s="220" t="s">
        <v>327</v>
      </c>
      <c r="D98" s="687">
        <f>SUM('MMA Rev-Exp Region 1:MMA Rev-Exp Region 11'!D98)</f>
        <v>0</v>
      </c>
      <c r="E98" s="323"/>
      <c r="F98" s="323"/>
      <c r="G98" s="323"/>
      <c r="H98" s="323"/>
      <c r="I98" s="323"/>
      <c r="J98" s="323"/>
      <c r="K98" s="323"/>
      <c r="L98" s="323"/>
      <c r="M98" s="323"/>
      <c r="N98" s="323"/>
      <c r="O98" s="324"/>
      <c r="P98" s="687">
        <f>SUM('MMA Rev-Exp Region 1:MMA Rev-Exp Region 11'!P98)</f>
        <v>0</v>
      </c>
      <c r="Q98" s="323"/>
      <c r="R98" s="323"/>
      <c r="S98" s="323"/>
      <c r="T98" s="323"/>
      <c r="U98" s="323"/>
      <c r="V98" s="323"/>
      <c r="W98" s="323"/>
      <c r="X98" s="323"/>
      <c r="Y98" s="323"/>
      <c r="Z98" s="323"/>
      <c r="AA98" s="324"/>
      <c r="AB98" s="687">
        <f>SUM('MMA Rev-Exp Region 1:MMA Rev-Exp Region 11'!AB98)</f>
        <v>0</v>
      </c>
      <c r="AC98" s="323"/>
      <c r="AD98" s="323"/>
      <c r="AE98" s="323"/>
      <c r="AF98" s="323"/>
      <c r="AG98" s="323"/>
      <c r="AH98" s="323"/>
      <c r="AI98" s="323"/>
      <c r="AJ98" s="323"/>
      <c r="AK98" s="323"/>
      <c r="AL98" s="323"/>
      <c r="AM98" s="324"/>
      <c r="AN98" s="687">
        <f>SUM('MMA Rev-Exp Region 1:MMA Rev-Exp Region 11'!AN98)</f>
        <v>0</v>
      </c>
      <c r="AO98" s="323"/>
      <c r="AP98" s="323"/>
      <c r="AQ98" s="323"/>
      <c r="AR98" s="323"/>
      <c r="AS98" s="323"/>
      <c r="AT98" s="323"/>
      <c r="AU98" s="323"/>
      <c r="AV98" s="323"/>
      <c r="AW98" s="323"/>
      <c r="AX98" s="323"/>
      <c r="AY98" s="324"/>
      <c r="AZ98" s="544">
        <f>SUM('MMA Rev-Exp Region 1:MMA Rev-Exp Region 11'!AZ98)</f>
        <v>0</v>
      </c>
      <c r="BA98" s="547">
        <f>SUM('MMA Rev-Exp Region 1:MMA Rev-Exp Region 11'!BA98)</f>
        <v>0</v>
      </c>
      <c r="BB98" s="321"/>
      <c r="BC98" s="321"/>
      <c r="BD98" s="321"/>
      <c r="BE98" s="321"/>
      <c r="BF98" s="321"/>
      <c r="BG98" s="321"/>
      <c r="BH98" s="321"/>
      <c r="BI98" s="321"/>
      <c r="BJ98" s="321"/>
      <c r="BK98" s="321"/>
      <c r="BL98" s="322"/>
    </row>
    <row r="99" spans="1:64" x14ac:dyDescent="0.25">
      <c r="A99" s="1469"/>
      <c r="B99" s="221" t="s">
        <v>130</v>
      </c>
      <c r="C99" s="222" t="s">
        <v>326</v>
      </c>
      <c r="D99" s="543">
        <f>SUM('MMA Rev-Exp Region 1:MMA Rev-Exp Region 11'!D99)</f>
        <v>0</v>
      </c>
      <c r="E99" s="323"/>
      <c r="F99" s="323"/>
      <c r="G99" s="323"/>
      <c r="H99" s="323"/>
      <c r="I99" s="323"/>
      <c r="J99" s="323"/>
      <c r="K99" s="323"/>
      <c r="L99" s="323"/>
      <c r="M99" s="323"/>
      <c r="N99" s="323"/>
      <c r="O99" s="324"/>
      <c r="P99" s="543">
        <f>SUM('MMA Rev-Exp Region 1:MMA Rev-Exp Region 11'!P99)</f>
        <v>0</v>
      </c>
      <c r="Q99" s="323"/>
      <c r="R99" s="323"/>
      <c r="S99" s="323"/>
      <c r="T99" s="323"/>
      <c r="U99" s="323"/>
      <c r="V99" s="323"/>
      <c r="W99" s="323"/>
      <c r="X99" s="323"/>
      <c r="Y99" s="323"/>
      <c r="Z99" s="323"/>
      <c r="AA99" s="324"/>
      <c r="AB99" s="543">
        <f>SUM('MMA Rev-Exp Region 1:MMA Rev-Exp Region 11'!AB99)</f>
        <v>0</v>
      </c>
      <c r="AC99" s="323"/>
      <c r="AD99" s="323"/>
      <c r="AE99" s="323"/>
      <c r="AF99" s="323"/>
      <c r="AG99" s="323"/>
      <c r="AH99" s="323"/>
      <c r="AI99" s="323"/>
      <c r="AJ99" s="323"/>
      <c r="AK99" s="323"/>
      <c r="AL99" s="323"/>
      <c r="AM99" s="324"/>
      <c r="AN99" s="543">
        <f>SUM('MMA Rev-Exp Region 1:MMA Rev-Exp Region 11'!AN99)</f>
        <v>0</v>
      </c>
      <c r="AO99" s="323"/>
      <c r="AP99" s="323"/>
      <c r="AQ99" s="323"/>
      <c r="AR99" s="323"/>
      <c r="AS99" s="323"/>
      <c r="AT99" s="323"/>
      <c r="AU99" s="323"/>
      <c r="AV99" s="323"/>
      <c r="AW99" s="323"/>
      <c r="AX99" s="323"/>
      <c r="AY99" s="324"/>
      <c r="AZ99" s="545">
        <f>SUM('MMA Rev-Exp Region 1:MMA Rev-Exp Region 11'!AZ99)</f>
        <v>0</v>
      </c>
      <c r="BA99" s="547">
        <f>SUM('MMA Rev-Exp Region 1:MMA Rev-Exp Region 11'!BA99)</f>
        <v>0</v>
      </c>
      <c r="BB99" s="323"/>
      <c r="BC99" s="323"/>
      <c r="BD99" s="323"/>
      <c r="BE99" s="323"/>
      <c r="BF99" s="323"/>
      <c r="BG99" s="323"/>
      <c r="BH99" s="323"/>
      <c r="BI99" s="323"/>
      <c r="BJ99" s="323"/>
      <c r="BK99" s="323"/>
      <c r="BL99" s="325"/>
    </row>
    <row r="100" spans="1:64" x14ac:dyDescent="0.25">
      <c r="A100" s="1469"/>
      <c r="B100" s="221" t="s">
        <v>131</v>
      </c>
      <c r="C100" s="222" t="s">
        <v>180</v>
      </c>
      <c r="D100" s="543">
        <f>SUM('MMA Rev-Exp Region 1:MMA Rev-Exp Region 11'!D100)</f>
        <v>0</v>
      </c>
      <c r="E100" s="323"/>
      <c r="F100" s="323"/>
      <c r="G100" s="323"/>
      <c r="H100" s="323"/>
      <c r="I100" s="323"/>
      <c r="J100" s="323"/>
      <c r="K100" s="323"/>
      <c r="L100" s="323"/>
      <c r="M100" s="323"/>
      <c r="N100" s="323"/>
      <c r="O100" s="324"/>
      <c r="P100" s="543">
        <f>SUM('MMA Rev-Exp Region 1:MMA Rev-Exp Region 11'!P100)</f>
        <v>0</v>
      </c>
      <c r="Q100" s="323"/>
      <c r="R100" s="323"/>
      <c r="S100" s="323"/>
      <c r="T100" s="323"/>
      <c r="U100" s="323"/>
      <c r="V100" s="323"/>
      <c r="W100" s="323"/>
      <c r="X100" s="323"/>
      <c r="Y100" s="323"/>
      <c r="Z100" s="323"/>
      <c r="AA100" s="324"/>
      <c r="AB100" s="543">
        <f>SUM('MMA Rev-Exp Region 1:MMA Rev-Exp Region 11'!AB100)</f>
        <v>0</v>
      </c>
      <c r="AC100" s="323"/>
      <c r="AD100" s="323"/>
      <c r="AE100" s="323"/>
      <c r="AF100" s="323"/>
      <c r="AG100" s="323"/>
      <c r="AH100" s="323"/>
      <c r="AI100" s="323"/>
      <c r="AJ100" s="323"/>
      <c r="AK100" s="323"/>
      <c r="AL100" s="323"/>
      <c r="AM100" s="324"/>
      <c r="AN100" s="543">
        <f>SUM('MMA Rev-Exp Region 1:MMA Rev-Exp Region 11'!AN100)</f>
        <v>0</v>
      </c>
      <c r="AO100" s="323"/>
      <c r="AP100" s="323"/>
      <c r="AQ100" s="323"/>
      <c r="AR100" s="323"/>
      <c r="AS100" s="323"/>
      <c r="AT100" s="323"/>
      <c r="AU100" s="323"/>
      <c r="AV100" s="323"/>
      <c r="AW100" s="323"/>
      <c r="AX100" s="323"/>
      <c r="AY100" s="324"/>
      <c r="AZ100" s="545">
        <f>SUM('MMA Rev-Exp Region 1:MMA Rev-Exp Region 11'!AZ100)</f>
        <v>0</v>
      </c>
      <c r="BA100" s="547">
        <f>SUM('MMA Rev-Exp Region 1:MMA Rev-Exp Region 11'!BA100)</f>
        <v>0</v>
      </c>
      <c r="BB100" s="323"/>
      <c r="BC100" s="323"/>
      <c r="BD100" s="323"/>
      <c r="BE100" s="323"/>
      <c r="BF100" s="323"/>
      <c r="BG100" s="323"/>
      <c r="BH100" s="323"/>
      <c r="BI100" s="323"/>
      <c r="BJ100" s="323"/>
      <c r="BK100" s="323"/>
      <c r="BL100" s="325"/>
    </row>
    <row r="101" spans="1:64" x14ac:dyDescent="0.25">
      <c r="A101" s="1469"/>
      <c r="B101" s="221" t="s">
        <v>132</v>
      </c>
      <c r="C101" s="1119" t="s">
        <v>495</v>
      </c>
      <c r="D101" s="543">
        <f>SUM('MMA Rev-Exp Region 1:MMA Rev-Exp Region 11'!D101)</f>
        <v>0</v>
      </c>
      <c r="E101" s="323"/>
      <c r="F101" s="323"/>
      <c r="G101" s="323"/>
      <c r="H101" s="323"/>
      <c r="I101" s="323"/>
      <c r="J101" s="323"/>
      <c r="K101" s="323"/>
      <c r="L101" s="323"/>
      <c r="M101" s="323"/>
      <c r="N101" s="323"/>
      <c r="O101" s="324"/>
      <c r="P101" s="543">
        <f>SUM('MMA Rev-Exp Region 1:MMA Rev-Exp Region 11'!P101)</f>
        <v>0</v>
      </c>
      <c r="Q101" s="323"/>
      <c r="R101" s="323"/>
      <c r="S101" s="323"/>
      <c r="T101" s="323"/>
      <c r="U101" s="323"/>
      <c r="V101" s="323"/>
      <c r="W101" s="323"/>
      <c r="X101" s="323"/>
      <c r="Y101" s="323"/>
      <c r="Z101" s="323"/>
      <c r="AA101" s="324"/>
      <c r="AB101" s="543">
        <f>SUM('MMA Rev-Exp Region 1:MMA Rev-Exp Region 11'!AB101)</f>
        <v>0</v>
      </c>
      <c r="AC101" s="323"/>
      <c r="AD101" s="323"/>
      <c r="AE101" s="323"/>
      <c r="AF101" s="323"/>
      <c r="AG101" s="323"/>
      <c r="AH101" s="323"/>
      <c r="AI101" s="323"/>
      <c r="AJ101" s="323"/>
      <c r="AK101" s="323"/>
      <c r="AL101" s="323"/>
      <c r="AM101" s="324"/>
      <c r="AN101" s="543">
        <f>SUM('MMA Rev-Exp Region 1:MMA Rev-Exp Region 11'!AN101)</f>
        <v>0</v>
      </c>
      <c r="AO101" s="323"/>
      <c r="AP101" s="323"/>
      <c r="AQ101" s="323"/>
      <c r="AR101" s="323"/>
      <c r="AS101" s="323"/>
      <c r="AT101" s="323"/>
      <c r="AU101" s="323"/>
      <c r="AV101" s="323"/>
      <c r="AW101" s="323"/>
      <c r="AX101" s="323"/>
      <c r="AY101" s="324"/>
      <c r="AZ101" s="545">
        <f>SUM('MMA Rev-Exp Region 1:MMA Rev-Exp Region 11'!AZ101)</f>
        <v>0</v>
      </c>
      <c r="BA101" s="547">
        <f>SUM('MMA Rev-Exp Region 1:MMA Rev-Exp Region 11'!BA101)</f>
        <v>0</v>
      </c>
      <c r="BB101" s="323"/>
      <c r="BC101" s="323"/>
      <c r="BD101" s="323"/>
      <c r="BE101" s="323"/>
      <c r="BF101" s="323"/>
      <c r="BG101" s="323"/>
      <c r="BH101" s="323"/>
      <c r="BI101" s="323"/>
      <c r="BJ101" s="323"/>
      <c r="BK101" s="323"/>
      <c r="BL101" s="325"/>
    </row>
    <row r="102" spans="1:64" x14ac:dyDescent="0.25">
      <c r="A102" s="1469"/>
      <c r="B102" s="221" t="s">
        <v>133</v>
      </c>
      <c r="C102" s="1119" t="s">
        <v>496</v>
      </c>
      <c r="D102" s="543">
        <f>SUM('MMA Rev-Exp Region 1:MMA Rev-Exp Region 11'!D102)</f>
        <v>0</v>
      </c>
      <c r="E102" s="323"/>
      <c r="F102" s="323"/>
      <c r="G102" s="323"/>
      <c r="H102" s="323"/>
      <c r="I102" s="323"/>
      <c r="J102" s="323"/>
      <c r="K102" s="323"/>
      <c r="L102" s="323"/>
      <c r="M102" s="323"/>
      <c r="N102" s="323"/>
      <c r="O102" s="324"/>
      <c r="P102" s="543">
        <f>SUM('MMA Rev-Exp Region 1:MMA Rev-Exp Region 11'!P102)</f>
        <v>0</v>
      </c>
      <c r="Q102" s="323"/>
      <c r="R102" s="323"/>
      <c r="S102" s="323"/>
      <c r="T102" s="323"/>
      <c r="U102" s="323"/>
      <c r="V102" s="323"/>
      <c r="W102" s="323"/>
      <c r="X102" s="323"/>
      <c r="Y102" s="323"/>
      <c r="Z102" s="323"/>
      <c r="AA102" s="324"/>
      <c r="AB102" s="543">
        <f>SUM('MMA Rev-Exp Region 1:MMA Rev-Exp Region 11'!AB102)</f>
        <v>0</v>
      </c>
      <c r="AC102" s="323"/>
      <c r="AD102" s="323"/>
      <c r="AE102" s="323"/>
      <c r="AF102" s="323"/>
      <c r="AG102" s="323"/>
      <c r="AH102" s="323"/>
      <c r="AI102" s="323"/>
      <c r="AJ102" s="323"/>
      <c r="AK102" s="323"/>
      <c r="AL102" s="323"/>
      <c r="AM102" s="324"/>
      <c r="AN102" s="543">
        <f>SUM('MMA Rev-Exp Region 1:MMA Rev-Exp Region 11'!AN102)</f>
        <v>0</v>
      </c>
      <c r="AO102" s="323"/>
      <c r="AP102" s="323"/>
      <c r="AQ102" s="323"/>
      <c r="AR102" s="323"/>
      <c r="AS102" s="323"/>
      <c r="AT102" s="323"/>
      <c r="AU102" s="323"/>
      <c r="AV102" s="323"/>
      <c r="AW102" s="323"/>
      <c r="AX102" s="323"/>
      <c r="AY102" s="324"/>
      <c r="AZ102" s="545">
        <f>SUM('MMA Rev-Exp Region 1:MMA Rev-Exp Region 11'!AZ102)</f>
        <v>0</v>
      </c>
      <c r="BA102" s="547">
        <f>SUM('MMA Rev-Exp Region 1:MMA Rev-Exp Region 11'!BA102)</f>
        <v>0</v>
      </c>
      <c r="BB102" s="323"/>
      <c r="BC102" s="323"/>
      <c r="BD102" s="323"/>
      <c r="BE102" s="323"/>
      <c r="BF102" s="323"/>
      <c r="BG102" s="323"/>
      <c r="BH102" s="323"/>
      <c r="BI102" s="323"/>
      <c r="BJ102" s="323"/>
      <c r="BK102" s="323"/>
      <c r="BL102" s="325"/>
    </row>
    <row r="103" spans="1:64" x14ac:dyDescent="0.25">
      <c r="A103" s="1469"/>
      <c r="B103" s="221" t="s">
        <v>134</v>
      </c>
      <c r="C103" s="1119" t="s">
        <v>497</v>
      </c>
      <c r="D103" s="543">
        <f>SUM('MMA Rev-Exp Region 1:MMA Rev-Exp Region 11'!D103)</f>
        <v>0</v>
      </c>
      <c r="E103" s="323"/>
      <c r="F103" s="323"/>
      <c r="G103" s="323"/>
      <c r="H103" s="323"/>
      <c r="I103" s="323"/>
      <c r="J103" s="323"/>
      <c r="K103" s="323"/>
      <c r="L103" s="323"/>
      <c r="M103" s="323"/>
      <c r="N103" s="323"/>
      <c r="O103" s="324"/>
      <c r="P103" s="543">
        <f>SUM('MMA Rev-Exp Region 1:MMA Rev-Exp Region 11'!P103)</f>
        <v>0</v>
      </c>
      <c r="Q103" s="323"/>
      <c r="R103" s="323"/>
      <c r="S103" s="323"/>
      <c r="T103" s="323"/>
      <c r="U103" s="323"/>
      <c r="V103" s="323"/>
      <c r="W103" s="323"/>
      <c r="X103" s="323"/>
      <c r="Y103" s="323"/>
      <c r="Z103" s="323"/>
      <c r="AA103" s="324"/>
      <c r="AB103" s="543">
        <f>SUM('MMA Rev-Exp Region 1:MMA Rev-Exp Region 11'!AB103)</f>
        <v>0</v>
      </c>
      <c r="AC103" s="323"/>
      <c r="AD103" s="323"/>
      <c r="AE103" s="323"/>
      <c r="AF103" s="323"/>
      <c r="AG103" s="323"/>
      <c r="AH103" s="323"/>
      <c r="AI103" s="323"/>
      <c r="AJ103" s="323"/>
      <c r="AK103" s="323"/>
      <c r="AL103" s="323"/>
      <c r="AM103" s="324"/>
      <c r="AN103" s="543">
        <f>SUM('MMA Rev-Exp Region 1:MMA Rev-Exp Region 11'!AN103)</f>
        <v>0</v>
      </c>
      <c r="AO103" s="323"/>
      <c r="AP103" s="323"/>
      <c r="AQ103" s="323"/>
      <c r="AR103" s="323"/>
      <c r="AS103" s="323"/>
      <c r="AT103" s="323"/>
      <c r="AU103" s="323"/>
      <c r="AV103" s="323"/>
      <c r="AW103" s="323"/>
      <c r="AX103" s="323"/>
      <c r="AY103" s="324"/>
      <c r="AZ103" s="545">
        <f>SUM('MMA Rev-Exp Region 1:MMA Rev-Exp Region 11'!AZ103)</f>
        <v>0</v>
      </c>
      <c r="BA103" s="547">
        <f>SUM('MMA Rev-Exp Region 1:MMA Rev-Exp Region 11'!BA103)</f>
        <v>0</v>
      </c>
      <c r="BB103" s="323"/>
      <c r="BC103" s="323"/>
      <c r="BD103" s="323"/>
      <c r="BE103" s="323"/>
      <c r="BF103" s="323"/>
      <c r="BG103" s="323"/>
      <c r="BH103" s="323"/>
      <c r="BI103" s="323"/>
      <c r="BJ103" s="323"/>
      <c r="BK103" s="323"/>
      <c r="BL103" s="325"/>
    </row>
    <row r="104" spans="1:64" s="209" customFormat="1" x14ac:dyDescent="0.25">
      <c r="A104" s="1470"/>
      <c r="B104" s="227" t="s">
        <v>39</v>
      </c>
      <c r="C104" s="228" t="s">
        <v>181</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1"/>
      <c r="B105" s="548" t="s">
        <v>260</v>
      </c>
      <c r="C105" s="243" t="s">
        <v>31</v>
      </c>
      <c r="D105" s="288">
        <f>D88+D97+D104</f>
        <v>398734008.84624887</v>
      </c>
      <c r="E105" s="323"/>
      <c r="F105" s="323"/>
      <c r="G105" s="323"/>
      <c r="H105" s="323"/>
      <c r="I105" s="323"/>
      <c r="J105" s="323"/>
      <c r="K105" s="323"/>
      <c r="L105" s="323"/>
      <c r="M105" s="323"/>
      <c r="N105" s="323"/>
      <c r="O105" s="324"/>
      <c r="P105" s="288">
        <f>P88+P97+P104</f>
        <v>410926401.75586766</v>
      </c>
      <c r="Q105" s="323"/>
      <c r="R105" s="323"/>
      <c r="S105" s="323"/>
      <c r="T105" s="323"/>
      <c r="U105" s="323"/>
      <c r="V105" s="323"/>
      <c r="W105" s="323"/>
      <c r="X105" s="323"/>
      <c r="Y105" s="323"/>
      <c r="Z105" s="323"/>
      <c r="AA105" s="324"/>
      <c r="AB105" s="288">
        <f>AB88+AB97+AB104</f>
        <v>431149166.35860449</v>
      </c>
      <c r="AC105" s="323"/>
      <c r="AD105" s="323"/>
      <c r="AE105" s="323"/>
      <c r="AF105" s="323"/>
      <c r="AG105" s="323"/>
      <c r="AH105" s="323"/>
      <c r="AI105" s="323"/>
      <c r="AJ105" s="323"/>
      <c r="AK105" s="323"/>
      <c r="AL105" s="323"/>
      <c r="AM105" s="324"/>
      <c r="AN105" s="288">
        <f>AN88+AN97+AN104</f>
        <v>459768457.57334226</v>
      </c>
      <c r="AO105" s="323"/>
      <c r="AP105" s="323"/>
      <c r="AQ105" s="323"/>
      <c r="AR105" s="323"/>
      <c r="AS105" s="323"/>
      <c r="AT105" s="323"/>
      <c r="AU105" s="323"/>
      <c r="AV105" s="323"/>
      <c r="AW105" s="323"/>
      <c r="AX105" s="323"/>
      <c r="AY105" s="324"/>
      <c r="AZ105" s="299">
        <f>AZ88+AZ97+AZ104</f>
        <v>353682.08326755464</v>
      </c>
      <c r="BA105" s="295">
        <f>BA88+BA97+BA104</f>
        <v>1700931716.6173308</v>
      </c>
      <c r="BB105" s="323"/>
      <c r="BC105" s="323"/>
      <c r="BD105" s="323"/>
      <c r="BE105" s="323"/>
      <c r="BF105" s="323"/>
      <c r="BG105" s="323"/>
      <c r="BH105" s="323"/>
      <c r="BI105" s="323"/>
      <c r="BJ105" s="323"/>
      <c r="BK105" s="323"/>
      <c r="BL105" s="325"/>
    </row>
    <row r="106" spans="1:64" s="209" customFormat="1" ht="24.75" x14ac:dyDescent="0.25">
      <c r="A106" s="240"/>
      <c r="B106" s="223" t="s">
        <v>267</v>
      </c>
      <c r="C106" s="224" t="s">
        <v>182</v>
      </c>
      <c r="D106" s="549">
        <f>D17-D105</f>
        <v>59238274.259251177</v>
      </c>
      <c r="E106" s="550"/>
      <c r="F106" s="550"/>
      <c r="G106" s="550"/>
      <c r="H106" s="550"/>
      <c r="I106" s="550"/>
      <c r="J106" s="550"/>
      <c r="K106" s="550"/>
      <c r="L106" s="550"/>
      <c r="M106" s="550"/>
      <c r="N106" s="550"/>
      <c r="O106" s="551"/>
      <c r="P106" s="549">
        <f>P17-P105</f>
        <v>57174995.039132297</v>
      </c>
      <c r="Q106" s="550"/>
      <c r="R106" s="550"/>
      <c r="S106" s="550"/>
      <c r="T106" s="550"/>
      <c r="U106" s="550"/>
      <c r="V106" s="550"/>
      <c r="W106" s="550"/>
      <c r="X106" s="550"/>
      <c r="Y106" s="550"/>
      <c r="Z106" s="550"/>
      <c r="AA106" s="551"/>
      <c r="AB106" s="549">
        <f>AB17-AB105</f>
        <v>53611214.955395639</v>
      </c>
      <c r="AC106" s="550"/>
      <c r="AD106" s="550"/>
      <c r="AE106" s="550"/>
      <c r="AF106" s="550"/>
      <c r="AG106" s="550"/>
      <c r="AH106" s="550"/>
      <c r="AI106" s="550"/>
      <c r="AJ106" s="550"/>
      <c r="AK106" s="550"/>
      <c r="AL106" s="550"/>
      <c r="AM106" s="551"/>
      <c r="AN106" s="549">
        <f>AN17-AN105</f>
        <v>25313096.820657849</v>
      </c>
      <c r="AO106" s="550"/>
      <c r="AP106" s="550"/>
      <c r="AQ106" s="550"/>
      <c r="AR106" s="550"/>
      <c r="AS106" s="550"/>
      <c r="AT106" s="550"/>
      <c r="AU106" s="550"/>
      <c r="AV106" s="550"/>
      <c r="AW106" s="550"/>
      <c r="AX106" s="550"/>
      <c r="AY106" s="551"/>
      <c r="AZ106" s="871">
        <f>AZ17-AZ105</f>
        <v>22707309.309454177</v>
      </c>
      <c r="BA106" s="552">
        <f>BA17-BA105</f>
        <v>218044890.38389063</v>
      </c>
      <c r="BB106" s="550"/>
      <c r="BC106" s="550"/>
      <c r="BD106" s="550"/>
      <c r="BE106" s="550"/>
      <c r="BF106" s="550"/>
      <c r="BG106" s="550"/>
      <c r="BH106" s="550"/>
      <c r="BI106" s="550"/>
      <c r="BJ106" s="550"/>
      <c r="BK106" s="550"/>
      <c r="BL106" s="553"/>
    </row>
    <row r="107" spans="1:64" x14ac:dyDescent="0.25">
      <c r="A107" s="241"/>
      <c r="B107" s="242" t="s">
        <v>270</v>
      </c>
      <c r="C107" s="243" t="s">
        <v>26</v>
      </c>
      <c r="D107" s="543">
        <f>SUM('MMA Rev-Exp Region 1:MMA Rev-Exp Region 11'!D107)</f>
        <v>16284601.593868125</v>
      </c>
      <c r="E107" s="330"/>
      <c r="F107" s="330"/>
      <c r="G107" s="330"/>
      <c r="H107" s="330"/>
      <c r="I107" s="330"/>
      <c r="J107" s="330"/>
      <c r="K107" s="330"/>
      <c r="L107" s="330"/>
      <c r="M107" s="330"/>
      <c r="N107" s="330"/>
      <c r="O107" s="331"/>
      <c r="P107" s="543">
        <f>SUM('MMA Rev-Exp Region 1:MMA Rev-Exp Region 11'!P107)</f>
        <v>15717406.136257479</v>
      </c>
      <c r="Q107" s="330"/>
      <c r="R107" s="330"/>
      <c r="S107" s="330"/>
      <c r="T107" s="330"/>
      <c r="U107" s="330"/>
      <c r="V107" s="330"/>
      <c r="W107" s="330"/>
      <c r="X107" s="330"/>
      <c r="Y107" s="330"/>
      <c r="Z107" s="330"/>
      <c r="AA107" s="331"/>
      <c r="AB107" s="543">
        <f>SUM('MMA Rev-Exp Region 1:MMA Rev-Exp Region 11'!AB107)</f>
        <v>14737722.991238199</v>
      </c>
      <c r="AC107" s="330"/>
      <c r="AD107" s="330"/>
      <c r="AE107" s="330"/>
      <c r="AF107" s="330"/>
      <c r="AG107" s="330"/>
      <c r="AH107" s="330"/>
      <c r="AI107" s="330"/>
      <c r="AJ107" s="330"/>
      <c r="AK107" s="330"/>
      <c r="AL107" s="330"/>
      <c r="AM107" s="331"/>
      <c r="AN107" s="543">
        <f>SUM('MMA Rev-Exp Region 1:MMA Rev-Exp Region 11'!AN107)</f>
        <v>6958570.3159987908</v>
      </c>
      <c r="AO107" s="330"/>
      <c r="AP107" s="330"/>
      <c r="AQ107" s="330"/>
      <c r="AR107" s="330"/>
      <c r="AS107" s="330"/>
      <c r="AT107" s="330"/>
      <c r="AU107" s="330"/>
      <c r="AV107" s="330"/>
      <c r="AW107" s="330"/>
      <c r="AX107" s="330"/>
      <c r="AY107" s="331"/>
      <c r="AZ107" s="545">
        <f>SUM('MMA Rev-Exp Region 1:MMA Rev-Exp Region 11'!AZ107)</f>
        <v>6242239.3291689521</v>
      </c>
      <c r="BA107" s="547">
        <f>SUM('MMA Rev-Exp Region 1:MMA Rev-Exp Region 11'!BA107)</f>
        <v>59940540.366531551</v>
      </c>
      <c r="BB107" s="330"/>
      <c r="BC107" s="330"/>
      <c r="BD107" s="330"/>
      <c r="BE107" s="330"/>
      <c r="BF107" s="330"/>
      <c r="BG107" s="330"/>
      <c r="BH107" s="330"/>
      <c r="BI107" s="330"/>
      <c r="BJ107" s="330"/>
      <c r="BK107" s="330"/>
      <c r="BL107" s="332"/>
    </row>
    <row r="108" spans="1:64" s="209" customFormat="1" ht="15.75" thickBot="1" x14ac:dyDescent="0.3">
      <c r="A108" s="239"/>
      <c r="B108" s="554" t="s">
        <v>271</v>
      </c>
      <c r="C108" s="555" t="s">
        <v>183</v>
      </c>
      <c r="D108" s="549">
        <f>D106-D107</f>
        <v>42953672.665383056</v>
      </c>
      <c r="E108" s="557"/>
      <c r="F108" s="557"/>
      <c r="G108" s="557"/>
      <c r="H108" s="557"/>
      <c r="I108" s="557"/>
      <c r="J108" s="557"/>
      <c r="K108" s="557"/>
      <c r="L108" s="557"/>
      <c r="M108" s="557"/>
      <c r="N108" s="557"/>
      <c r="O108" s="558"/>
      <c r="P108" s="549">
        <f>P106-P107</f>
        <v>41457588.90287482</v>
      </c>
      <c r="Q108" s="557"/>
      <c r="R108" s="557"/>
      <c r="S108" s="557"/>
      <c r="T108" s="557"/>
      <c r="U108" s="557"/>
      <c r="V108" s="557"/>
      <c r="W108" s="557"/>
      <c r="X108" s="557"/>
      <c r="Y108" s="557"/>
      <c r="Z108" s="557"/>
      <c r="AA108" s="558"/>
      <c r="AB108" s="549">
        <f>AB106-AB107</f>
        <v>38873491.96415744</v>
      </c>
      <c r="AC108" s="557"/>
      <c r="AD108" s="557"/>
      <c r="AE108" s="557"/>
      <c r="AF108" s="557"/>
      <c r="AG108" s="557"/>
      <c r="AH108" s="557"/>
      <c r="AI108" s="557"/>
      <c r="AJ108" s="557"/>
      <c r="AK108" s="557"/>
      <c r="AL108" s="557"/>
      <c r="AM108" s="558"/>
      <c r="AN108" s="549">
        <f>AN106-AN107</f>
        <v>18354526.504659057</v>
      </c>
      <c r="AO108" s="557"/>
      <c r="AP108" s="557"/>
      <c r="AQ108" s="557"/>
      <c r="AR108" s="557"/>
      <c r="AS108" s="557"/>
      <c r="AT108" s="557"/>
      <c r="AU108" s="557"/>
      <c r="AV108" s="557"/>
      <c r="AW108" s="557"/>
      <c r="AX108" s="557"/>
      <c r="AY108" s="558"/>
      <c r="AZ108" s="871">
        <f>AZ106-AZ107</f>
        <v>16465069.980285224</v>
      </c>
      <c r="BA108" s="346">
        <f>BA106-BA107</f>
        <v>158104350.01735908</v>
      </c>
      <c r="BB108" s="896"/>
      <c r="BC108" s="896"/>
      <c r="BD108" s="896"/>
      <c r="BE108" s="896"/>
      <c r="BF108" s="896"/>
      <c r="BG108" s="896"/>
      <c r="BH108" s="896"/>
      <c r="BI108" s="896"/>
      <c r="BJ108" s="896"/>
      <c r="BK108" s="896"/>
      <c r="BL108" s="1213"/>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activeCell="C3" sqref="C3:C5"/>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381</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70"/>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217"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5122.0610599089996</v>
      </c>
      <c r="E9" s="736">
        <v>2381.2258064520001</v>
      </c>
      <c r="F9" s="736">
        <v>321</v>
      </c>
      <c r="G9" s="736">
        <v>1654.7995391709999</v>
      </c>
      <c r="H9" s="736">
        <v>269.14285714300001</v>
      </c>
      <c r="I9" s="736">
        <v>11</v>
      </c>
      <c r="J9" s="736">
        <v>354.89285714300001</v>
      </c>
      <c r="K9" s="736">
        <v>0</v>
      </c>
      <c r="L9" s="736">
        <v>33</v>
      </c>
      <c r="M9" s="736">
        <v>97</v>
      </c>
      <c r="N9" s="736">
        <v>0</v>
      </c>
      <c r="O9" s="803">
        <v>0</v>
      </c>
      <c r="P9" s="741">
        <f>SUM(Q9:AA9)</f>
        <v>5204.4526881729989</v>
      </c>
      <c r="Q9" s="736">
        <v>2453.394623657</v>
      </c>
      <c r="R9" s="736">
        <v>331</v>
      </c>
      <c r="S9" s="736">
        <v>1662.7677419349998</v>
      </c>
      <c r="T9" s="736">
        <v>267</v>
      </c>
      <c r="U9" s="736">
        <v>10</v>
      </c>
      <c r="V9" s="736">
        <v>352.290322581</v>
      </c>
      <c r="W9" s="736">
        <v>0</v>
      </c>
      <c r="X9" s="736">
        <v>34</v>
      </c>
      <c r="Y9" s="736">
        <v>94</v>
      </c>
      <c r="Z9" s="736">
        <v>0</v>
      </c>
      <c r="AA9" s="737">
        <v>0</v>
      </c>
      <c r="AB9" s="741">
        <f>SUM(AC9:AM9)</f>
        <v>5276.3354838730002</v>
      </c>
      <c r="AC9" s="736">
        <v>2469.3655914000001</v>
      </c>
      <c r="AD9" s="736">
        <v>354.22580645100004</v>
      </c>
      <c r="AE9" s="736">
        <v>1665.7440860219999</v>
      </c>
      <c r="AF9" s="736">
        <v>262</v>
      </c>
      <c r="AG9" s="736">
        <v>13</v>
      </c>
      <c r="AH9" s="736">
        <v>379</v>
      </c>
      <c r="AI9" s="736">
        <v>0</v>
      </c>
      <c r="AJ9" s="736">
        <v>37</v>
      </c>
      <c r="AK9" s="736">
        <v>96</v>
      </c>
      <c r="AL9" s="736">
        <v>0</v>
      </c>
      <c r="AM9" s="737">
        <v>0</v>
      </c>
      <c r="AN9" s="735">
        <f>SUM(AO9:AY9)</f>
        <v>5303.3387096770002</v>
      </c>
      <c r="AO9" s="736">
        <v>2503.5311827959999</v>
      </c>
      <c r="AP9" s="736">
        <v>350.77419354799997</v>
      </c>
      <c r="AQ9" s="736">
        <v>1654.033333333</v>
      </c>
      <c r="AR9" s="736">
        <v>255</v>
      </c>
      <c r="AS9" s="736">
        <v>10</v>
      </c>
      <c r="AT9" s="736">
        <v>401</v>
      </c>
      <c r="AU9" s="736">
        <v>0</v>
      </c>
      <c r="AV9" s="736">
        <v>33</v>
      </c>
      <c r="AW9" s="736">
        <v>96</v>
      </c>
      <c r="AX9" s="736">
        <v>0</v>
      </c>
      <c r="AY9" s="737">
        <v>0</v>
      </c>
      <c r="AZ9" s="852"/>
      <c r="BA9" s="739">
        <f>AN9+AB9+P9+D9+AZ9</f>
        <v>20906.187941631997</v>
      </c>
      <c r="BB9" s="740">
        <f t="shared" ref="BB9:BJ9" si="0">AO9+AC9+Q9+E9</f>
        <v>9807.5172043050006</v>
      </c>
      <c r="BC9" s="740">
        <f t="shared" si="0"/>
        <v>1356.999999999</v>
      </c>
      <c r="BD9" s="740">
        <f t="shared" si="0"/>
        <v>6637.3447004609998</v>
      </c>
      <c r="BE9" s="740">
        <f t="shared" si="0"/>
        <v>1053.1428571430001</v>
      </c>
      <c r="BF9" s="740">
        <f t="shared" si="0"/>
        <v>44</v>
      </c>
      <c r="BG9" s="740">
        <f t="shared" si="0"/>
        <v>1487.1831797240002</v>
      </c>
      <c r="BH9" s="740">
        <f t="shared" si="0"/>
        <v>0</v>
      </c>
      <c r="BI9" s="741">
        <f t="shared" si="0"/>
        <v>137</v>
      </c>
      <c r="BJ9" s="741">
        <f t="shared" si="0"/>
        <v>383</v>
      </c>
      <c r="BK9" s="740">
        <f>AX9+AL9+Z9+N9</f>
        <v>0</v>
      </c>
      <c r="BL9" s="742">
        <f>AY9+AM9+AA9+O9</f>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8668686.9399999976</v>
      </c>
      <c r="E11" s="249">
        <v>2934241.6799999997</v>
      </c>
      <c r="F11" s="249">
        <v>395549.04</v>
      </c>
      <c r="G11" s="249">
        <v>2039110.18</v>
      </c>
      <c r="H11" s="249">
        <v>331648.59000000003</v>
      </c>
      <c r="I11" s="249">
        <v>13554.64</v>
      </c>
      <c r="J11" s="249">
        <v>437313.17</v>
      </c>
      <c r="K11" s="249">
        <v>0</v>
      </c>
      <c r="L11" s="249">
        <v>40663.919999999998</v>
      </c>
      <c r="M11" s="249">
        <v>2476605.7199999997</v>
      </c>
      <c r="N11" s="249">
        <v>0</v>
      </c>
      <c r="O11" s="249">
        <v>0</v>
      </c>
      <c r="P11" s="269">
        <f t="shared" ref="P11:P16" si="2">SUM(Q11:AA11)</f>
        <v>8697138.290000001</v>
      </c>
      <c r="Q11" s="249">
        <v>3023170.96</v>
      </c>
      <c r="R11" s="249">
        <v>407871.44</v>
      </c>
      <c r="S11" s="249">
        <v>2048928.92</v>
      </c>
      <c r="T11" s="249">
        <v>329008.08</v>
      </c>
      <c r="U11" s="249">
        <v>12322.400000000001</v>
      </c>
      <c r="V11" s="249">
        <v>434106.23000000004</v>
      </c>
      <c r="W11" s="249">
        <v>0</v>
      </c>
      <c r="X11" s="249">
        <v>41896.159999999996</v>
      </c>
      <c r="Y11" s="249">
        <v>2399834.1</v>
      </c>
      <c r="Z11" s="249">
        <v>0</v>
      </c>
      <c r="AA11" s="250">
        <v>0</v>
      </c>
      <c r="AB11" s="269">
        <f t="shared" ref="AB11:AB16" si="3">SUM(AC11:AM11)</f>
        <v>8834310.9900000002</v>
      </c>
      <c r="AC11" s="249">
        <v>3042851.0599999996</v>
      </c>
      <c r="AD11" s="249">
        <v>436491.19999999995</v>
      </c>
      <c r="AE11" s="249">
        <v>2052596.4899999998</v>
      </c>
      <c r="AF11" s="249">
        <v>322846.88</v>
      </c>
      <c r="AG11" s="249">
        <v>16019.119999999999</v>
      </c>
      <c r="AH11" s="249">
        <v>467018.96</v>
      </c>
      <c r="AI11" s="249">
        <v>0</v>
      </c>
      <c r="AJ11" s="249">
        <v>45592.88</v>
      </c>
      <c r="AK11" s="251">
        <v>2450894.4000000004</v>
      </c>
      <c r="AL11" s="249">
        <v>0</v>
      </c>
      <c r="AM11" s="250">
        <v>0</v>
      </c>
      <c r="AN11" s="269">
        <f t="shared" ref="AN11:AN16" si="4">SUM(AO11:AY11)</f>
        <v>8243863.9400000004</v>
      </c>
      <c r="AO11" s="249">
        <v>2712075.33</v>
      </c>
      <c r="AP11" s="249">
        <v>379993.68</v>
      </c>
      <c r="AQ11" s="249">
        <v>1791814.31</v>
      </c>
      <c r="AR11" s="249">
        <v>276241.5</v>
      </c>
      <c r="AS11" s="249">
        <v>10833</v>
      </c>
      <c r="AT11" s="249">
        <v>434403.3</v>
      </c>
      <c r="AU11" s="249">
        <v>0</v>
      </c>
      <c r="AV11" s="249">
        <v>35748.899999999994</v>
      </c>
      <c r="AW11" s="249">
        <v>2602753.92</v>
      </c>
      <c r="AX11" s="249">
        <v>0</v>
      </c>
      <c r="AY11" s="250">
        <v>0</v>
      </c>
      <c r="AZ11" s="853">
        <v>454680.96501896152</v>
      </c>
      <c r="BA11" s="320">
        <f t="shared" ref="BA11:BA16" si="5">SUM(BB11:BL11)+AZ11</f>
        <v>34898681.125018954</v>
      </c>
      <c r="BB11" s="270">
        <f t="shared" ref="BB11:BJ16" si="6">E11+Q11+AC11+AO11</f>
        <v>11712339.029999999</v>
      </c>
      <c r="BC11" s="270">
        <f t="shared" si="6"/>
        <v>1619905.3599999999</v>
      </c>
      <c r="BD11" s="270">
        <f t="shared" si="6"/>
        <v>7932449.9000000004</v>
      </c>
      <c r="BE11" s="270">
        <f t="shared" si="6"/>
        <v>1259745.05</v>
      </c>
      <c r="BF11" s="270">
        <f t="shared" si="6"/>
        <v>52729.16</v>
      </c>
      <c r="BG11" s="270">
        <f t="shared" si="6"/>
        <v>1772841.6600000001</v>
      </c>
      <c r="BH11" s="270">
        <f t="shared" si="6"/>
        <v>0</v>
      </c>
      <c r="BI11" s="270">
        <f t="shared" si="6"/>
        <v>163901.85999999999</v>
      </c>
      <c r="BJ11" s="270">
        <f t="shared" si="6"/>
        <v>9930088.1400000006</v>
      </c>
      <c r="BK11" s="270">
        <f t="shared" ref="BK11:BL16" si="7">N11+Z11+AL11+AX11</f>
        <v>0</v>
      </c>
      <c r="BL11" s="294">
        <f t="shared" si="7"/>
        <v>0</v>
      </c>
    </row>
    <row r="12" spans="1:64" x14ac:dyDescent="0.25">
      <c r="A12" s="1529"/>
      <c r="B12" s="126" t="s">
        <v>1314</v>
      </c>
      <c r="C12" s="127" t="s">
        <v>1323</v>
      </c>
      <c r="D12" s="269">
        <f t="shared" si="1"/>
        <v>127674.95260221574</v>
      </c>
      <c r="E12" s="249">
        <v>43414.595388746835</v>
      </c>
      <c r="F12" s="249">
        <v>6004.5679682192631</v>
      </c>
      <c r="G12" s="249">
        <v>29403.529215462378</v>
      </c>
      <c r="H12" s="249">
        <v>4669.5473464899051</v>
      </c>
      <c r="I12" s="249">
        <v>195.45328569510286</v>
      </c>
      <c r="J12" s="249">
        <v>6571.4630664353544</v>
      </c>
      <c r="K12" s="249">
        <v>0</v>
      </c>
      <c r="L12" s="249">
        <v>607.54157791511852</v>
      </c>
      <c r="M12" s="249">
        <v>36808.254753251764</v>
      </c>
      <c r="N12" s="249">
        <v>0</v>
      </c>
      <c r="O12" s="249">
        <v>0</v>
      </c>
      <c r="P12" s="269">
        <f t="shared" si="2"/>
        <v>131449.77948296486</v>
      </c>
      <c r="Q12" s="249">
        <v>44698.187654497509</v>
      </c>
      <c r="R12" s="249">
        <v>6182.0985183526009</v>
      </c>
      <c r="S12" s="249">
        <v>30272.871480403177</v>
      </c>
      <c r="T12" s="249">
        <v>4807.6067895145579</v>
      </c>
      <c r="U12" s="249">
        <v>201.23204105576716</v>
      </c>
      <c r="V12" s="249">
        <v>6765.7543892315825</v>
      </c>
      <c r="W12" s="249">
        <v>0</v>
      </c>
      <c r="X12" s="249">
        <v>625.5041009687352</v>
      </c>
      <c r="Y12" s="249">
        <v>37896.524508940907</v>
      </c>
      <c r="Z12" s="249">
        <v>0</v>
      </c>
      <c r="AA12" s="250">
        <v>0</v>
      </c>
      <c r="AB12" s="269">
        <f t="shared" si="3"/>
        <v>135430.05299984119</v>
      </c>
      <c r="AC12" s="249">
        <v>46051.640001647495</v>
      </c>
      <c r="AD12" s="249">
        <v>6369.2912478353337</v>
      </c>
      <c r="AE12" s="249">
        <v>31189.528085740931</v>
      </c>
      <c r="AF12" s="249">
        <v>4953.1801792846009</v>
      </c>
      <c r="AG12" s="249">
        <v>207.32530775360175</v>
      </c>
      <c r="AH12" s="249">
        <v>6970.6201039027774</v>
      </c>
      <c r="AI12" s="249">
        <v>0</v>
      </c>
      <c r="AJ12" s="249">
        <v>644.44424234878272</v>
      </c>
      <c r="AK12" s="249">
        <v>39044.023831327686</v>
      </c>
      <c r="AL12" s="249">
        <v>0</v>
      </c>
      <c r="AM12" s="250">
        <v>0</v>
      </c>
      <c r="AN12" s="269">
        <f t="shared" si="4"/>
        <v>118252.78836494411</v>
      </c>
      <c r="AO12" s="249">
        <v>40210.682328979085</v>
      </c>
      <c r="AP12" s="249">
        <v>5561.442481055853</v>
      </c>
      <c r="AQ12" s="249">
        <v>27233.605704414273</v>
      </c>
      <c r="AR12" s="249">
        <v>4324.9437957102818</v>
      </c>
      <c r="AS12" s="249">
        <v>181.02921174011738</v>
      </c>
      <c r="AT12" s="249">
        <v>6086.5018189146422</v>
      </c>
      <c r="AU12" s="249">
        <v>0</v>
      </c>
      <c r="AV12" s="249">
        <v>562.70618607501183</v>
      </c>
      <c r="AW12" s="249">
        <v>34091.87683805485</v>
      </c>
      <c r="AX12" s="249">
        <v>0</v>
      </c>
      <c r="AY12" s="250">
        <v>0</v>
      </c>
      <c r="AZ12" s="853"/>
      <c r="BA12" s="289">
        <f t="shared" si="5"/>
        <v>512807.57344996586</v>
      </c>
      <c r="BB12" s="270">
        <f t="shared" si="6"/>
        <v>174375.10537387093</v>
      </c>
      <c r="BC12" s="270">
        <f t="shared" si="6"/>
        <v>24117.400215463047</v>
      </c>
      <c r="BD12" s="270">
        <f t="shared" si="6"/>
        <v>118099.53448602077</v>
      </c>
      <c r="BE12" s="270">
        <f t="shared" si="6"/>
        <v>18755.278110999345</v>
      </c>
      <c r="BF12" s="270">
        <f t="shared" si="6"/>
        <v>785.03984624458906</v>
      </c>
      <c r="BG12" s="270">
        <f t="shared" si="6"/>
        <v>26394.339378484357</v>
      </c>
      <c r="BH12" s="270">
        <f t="shared" si="6"/>
        <v>0</v>
      </c>
      <c r="BI12" s="270">
        <f t="shared" si="6"/>
        <v>2440.1961073076482</v>
      </c>
      <c r="BJ12" s="270">
        <f t="shared" si="6"/>
        <v>147840.6799315752</v>
      </c>
      <c r="BK12" s="270">
        <f t="shared" si="7"/>
        <v>0</v>
      </c>
      <c r="BL12" s="290">
        <f t="shared" si="7"/>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70">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53">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7"/>
        <v>0</v>
      </c>
      <c r="BL14" s="290">
        <f t="shared" si="7"/>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529"/>
      <c r="B16" s="126" t="s">
        <v>35</v>
      </c>
      <c r="C16" s="127" t="s">
        <v>13</v>
      </c>
      <c r="D16" s="269">
        <f t="shared" si="1"/>
        <v>3081.4476665100965</v>
      </c>
      <c r="E16" s="249">
        <v>1047.8155732701816</v>
      </c>
      <c r="F16" s="249">
        <v>144.92084451143486</v>
      </c>
      <c r="G16" s="249">
        <v>709.65709907438497</v>
      </c>
      <c r="H16" s="249">
        <v>112.6999891617741</v>
      </c>
      <c r="I16" s="249">
        <v>4.7172844699881553</v>
      </c>
      <c r="J16" s="249">
        <v>158.6029140321223</v>
      </c>
      <c r="K16" s="249">
        <v>0</v>
      </c>
      <c r="L16" s="249">
        <v>14.663076346753346</v>
      </c>
      <c r="M16" s="249">
        <v>888.37088564345743</v>
      </c>
      <c r="N16" s="249">
        <v>0</v>
      </c>
      <c r="O16" s="249">
        <v>0</v>
      </c>
      <c r="P16" s="269">
        <f t="shared" si="2"/>
        <v>20460.521134272447</v>
      </c>
      <c r="Q16" s="249">
        <v>7105.8770615194817</v>
      </c>
      <c r="R16" s="249">
        <v>959.65198659766486</v>
      </c>
      <c r="S16" s="249">
        <v>4815.8160525065678</v>
      </c>
      <c r="T16" s="249">
        <v>772.96355522613567</v>
      </c>
      <c r="U16" s="249">
        <v>29.084234778915331</v>
      </c>
      <c r="V16" s="249">
        <v>1022.557837021635</v>
      </c>
      <c r="W16" s="249">
        <v>0</v>
      </c>
      <c r="X16" s="249">
        <v>98.514172037068064</v>
      </c>
      <c r="Y16" s="249">
        <v>5656.0562345849767</v>
      </c>
      <c r="Z16" s="249">
        <v>0</v>
      </c>
      <c r="AA16" s="250">
        <v>0</v>
      </c>
      <c r="AB16" s="269">
        <f t="shared" si="3"/>
        <v>497.40392529437793</v>
      </c>
      <c r="AC16" s="249">
        <v>169.13724831142105</v>
      </c>
      <c r="AD16" s="249">
        <v>23.392964839348739</v>
      </c>
      <c r="AE16" s="249">
        <v>114.55207580805549</v>
      </c>
      <c r="AF16" s="249">
        <v>18.19190947129999</v>
      </c>
      <c r="AG16" s="249">
        <v>0.76145891997566695</v>
      </c>
      <c r="AH16" s="249">
        <v>25.601509595667153</v>
      </c>
      <c r="AI16" s="249">
        <v>0</v>
      </c>
      <c r="AJ16" s="249">
        <v>2.3668978094398421</v>
      </c>
      <c r="AK16" s="249">
        <v>143.39986053916996</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53"/>
      <c r="BA16" s="289">
        <f t="shared" si="5"/>
        <v>24039.372726076919</v>
      </c>
      <c r="BB16" s="270">
        <f t="shared" si="6"/>
        <v>8322.8298831010852</v>
      </c>
      <c r="BC16" s="270">
        <f t="shared" si="6"/>
        <v>1127.9657959484484</v>
      </c>
      <c r="BD16" s="270">
        <f t="shared" si="6"/>
        <v>5640.0252273890083</v>
      </c>
      <c r="BE16" s="270">
        <f t="shared" si="6"/>
        <v>903.85545385920966</v>
      </c>
      <c r="BF16" s="270">
        <f t="shared" si="6"/>
        <v>34.562978168879155</v>
      </c>
      <c r="BG16" s="270">
        <f t="shared" si="6"/>
        <v>1206.7622606494247</v>
      </c>
      <c r="BH16" s="270">
        <f t="shared" si="6"/>
        <v>0</v>
      </c>
      <c r="BI16" s="270">
        <f t="shared" si="6"/>
        <v>115.54414619326126</v>
      </c>
      <c r="BJ16" s="270">
        <f t="shared" si="6"/>
        <v>6687.8269807676043</v>
      </c>
      <c r="BK16" s="270">
        <f t="shared" si="7"/>
        <v>0</v>
      </c>
      <c r="BL16" s="290">
        <f t="shared" si="7"/>
        <v>0</v>
      </c>
    </row>
    <row r="17" spans="1:64" s="209" customFormat="1" x14ac:dyDescent="0.25">
      <c r="A17" s="1529"/>
      <c r="B17" s="128" t="s">
        <v>202</v>
      </c>
      <c r="C17" s="308" t="s">
        <v>14</v>
      </c>
      <c r="D17" s="271">
        <f>SUM(D11:D16)</f>
        <v>8799443.3402687237</v>
      </c>
      <c r="E17" s="271">
        <f>SUM(E11:E16)</f>
        <v>2978704.0909620165</v>
      </c>
      <c r="F17" s="271">
        <f>SUM(F11:F16)</f>
        <v>401698.52881273068</v>
      </c>
      <c r="G17" s="271">
        <f t="shared" ref="G17:O17" si="8">SUM(G11:G16)</f>
        <v>2069223.3663145367</v>
      </c>
      <c r="H17" s="271">
        <f t="shared" si="8"/>
        <v>336430.83733565168</v>
      </c>
      <c r="I17" s="271">
        <f t="shared" si="8"/>
        <v>13754.810570165091</v>
      </c>
      <c r="J17" s="271">
        <f t="shared" si="8"/>
        <v>444043.23598046746</v>
      </c>
      <c r="K17" s="271">
        <f t="shared" si="8"/>
        <v>0</v>
      </c>
      <c r="L17" s="271">
        <f t="shared" si="8"/>
        <v>41286.124654261868</v>
      </c>
      <c r="M17" s="271">
        <f t="shared" si="8"/>
        <v>2514302.3456388949</v>
      </c>
      <c r="N17" s="271">
        <f t="shared" si="8"/>
        <v>0</v>
      </c>
      <c r="O17" s="271">
        <f t="shared" si="8"/>
        <v>0</v>
      </c>
      <c r="P17" s="287">
        <f>SUM(P11:P16)</f>
        <v>8849048.5906172376</v>
      </c>
      <c r="Q17" s="271">
        <f>SUM(Q11:Q16)</f>
        <v>3074975.0247160168</v>
      </c>
      <c r="R17" s="271">
        <f>SUM(R11:R16)</f>
        <v>415013.1905049503</v>
      </c>
      <c r="S17" s="271">
        <f t="shared" ref="S17:AA17" si="9">SUM(S11:S16)</f>
        <v>2084017.6075329098</v>
      </c>
      <c r="T17" s="271">
        <f t="shared" si="9"/>
        <v>334588.65034474072</v>
      </c>
      <c r="U17" s="271">
        <f t="shared" si="9"/>
        <v>12552.716275834684</v>
      </c>
      <c r="V17" s="271">
        <f t="shared" si="9"/>
        <v>441894.54222625325</v>
      </c>
      <c r="W17" s="271">
        <f t="shared" si="9"/>
        <v>0</v>
      </c>
      <c r="X17" s="271">
        <f t="shared" si="9"/>
        <v>42620.178273005797</v>
      </c>
      <c r="Y17" s="271">
        <f t="shared" si="9"/>
        <v>2443386.6807435262</v>
      </c>
      <c r="Z17" s="271">
        <f t="shared" si="9"/>
        <v>0</v>
      </c>
      <c r="AA17" s="280">
        <f t="shared" si="9"/>
        <v>0</v>
      </c>
      <c r="AB17" s="287">
        <f>SUM(AB11:AB16)</f>
        <v>8970238.4469251353</v>
      </c>
      <c r="AC17" s="271">
        <f>SUM(AC11:AC16)</f>
        <v>3089071.8372499584</v>
      </c>
      <c r="AD17" s="271">
        <f>SUM(AD11:AD16)</f>
        <v>442883.88421267463</v>
      </c>
      <c r="AE17" s="271">
        <f t="shared" ref="AE17:AM17" si="10">SUM(AE11:AE16)</f>
        <v>2083900.5701615489</v>
      </c>
      <c r="AF17" s="271">
        <f t="shared" si="10"/>
        <v>327818.25208875589</v>
      </c>
      <c r="AG17" s="271">
        <f t="shared" si="10"/>
        <v>16227.206766673575</v>
      </c>
      <c r="AH17" s="271">
        <f t="shared" si="10"/>
        <v>474015.18161349843</v>
      </c>
      <c r="AI17" s="271">
        <f t="shared" si="10"/>
        <v>0</v>
      </c>
      <c r="AJ17" s="271">
        <f t="shared" si="10"/>
        <v>46239.691140158226</v>
      </c>
      <c r="AK17" s="271">
        <f t="shared" si="10"/>
        <v>2490081.8236918673</v>
      </c>
      <c r="AL17" s="271">
        <f t="shared" si="10"/>
        <v>0</v>
      </c>
      <c r="AM17" s="271">
        <f t="shared" si="10"/>
        <v>0</v>
      </c>
      <c r="AN17" s="287">
        <f>SUM(AN11:AN16)</f>
        <v>8362116.7283649445</v>
      </c>
      <c r="AO17" s="271">
        <f>SUM(AO11:AO16)</f>
        <v>2752286.0123289791</v>
      </c>
      <c r="AP17" s="271">
        <f t="shared" ref="AP17:AZ17" si="11">SUM(AP11:AP16)</f>
        <v>385555.12248105585</v>
      </c>
      <c r="AQ17" s="271">
        <f t="shared" si="11"/>
        <v>1819047.9157044142</v>
      </c>
      <c r="AR17" s="271">
        <f t="shared" si="11"/>
        <v>280566.44379571028</v>
      </c>
      <c r="AS17" s="271">
        <f t="shared" si="11"/>
        <v>11014.029211740117</v>
      </c>
      <c r="AT17" s="271">
        <f t="shared" si="11"/>
        <v>440489.80181891465</v>
      </c>
      <c r="AU17" s="271">
        <f t="shared" si="11"/>
        <v>0</v>
      </c>
      <c r="AV17" s="271">
        <f t="shared" si="11"/>
        <v>36311.606186075005</v>
      </c>
      <c r="AW17" s="271">
        <f t="shared" si="11"/>
        <v>2636845.7968380549</v>
      </c>
      <c r="AX17" s="271">
        <f t="shared" si="11"/>
        <v>0</v>
      </c>
      <c r="AY17" s="280">
        <f t="shared" si="11"/>
        <v>0</v>
      </c>
      <c r="AZ17" s="292">
        <f t="shared" si="11"/>
        <v>454680.96501896152</v>
      </c>
      <c r="BA17" s="291">
        <f>SUM(BA11:BA16)</f>
        <v>35435528.071194999</v>
      </c>
      <c r="BB17" s="271">
        <f>SUM(BB11:BB16)</f>
        <v>11895036.96525697</v>
      </c>
      <c r="BC17" s="271">
        <f t="shared" ref="BC17:BL17" si="12">SUM(BC11:BC16)</f>
        <v>1645150.7260114113</v>
      </c>
      <c r="BD17" s="271">
        <f t="shared" si="12"/>
        <v>8056189.4597134106</v>
      </c>
      <c r="BE17" s="271">
        <f t="shared" si="12"/>
        <v>1279404.1835648587</v>
      </c>
      <c r="BF17" s="271">
        <f t="shared" si="12"/>
        <v>53548.762824413468</v>
      </c>
      <c r="BG17" s="271">
        <f t="shared" si="12"/>
        <v>1800442.7616391338</v>
      </c>
      <c r="BH17" s="271">
        <f t="shared" si="12"/>
        <v>0</v>
      </c>
      <c r="BI17" s="271">
        <f t="shared" si="12"/>
        <v>166457.60025350089</v>
      </c>
      <c r="BJ17" s="271">
        <f>SUM(BJ11:BJ16)</f>
        <v>10084616.646912344</v>
      </c>
      <c r="BK17" s="271">
        <f t="shared" si="12"/>
        <v>0</v>
      </c>
      <c r="BL17" s="292">
        <f t="shared" si="12"/>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718"/>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700" t="s">
        <v>36</v>
      </c>
      <c r="E19" s="215" t="s">
        <v>932</v>
      </c>
      <c r="F19" s="215" t="s">
        <v>933</v>
      </c>
      <c r="G19" s="215" t="s">
        <v>934</v>
      </c>
      <c r="H19" s="215" t="s">
        <v>935</v>
      </c>
      <c r="I19" s="215" t="s">
        <v>47</v>
      </c>
      <c r="J19" s="215" t="s">
        <v>48</v>
      </c>
      <c r="K19" s="215" t="s">
        <v>50</v>
      </c>
      <c r="L19" s="215" t="s">
        <v>49</v>
      </c>
      <c r="M19" s="215" t="s">
        <v>1537</v>
      </c>
      <c r="N19" s="215" t="s">
        <v>137</v>
      </c>
      <c r="O19" s="216" t="s">
        <v>138</v>
      </c>
      <c r="P19" s="700" t="s">
        <v>36</v>
      </c>
      <c r="Q19" s="215" t="s">
        <v>932</v>
      </c>
      <c r="R19" s="215" t="s">
        <v>933</v>
      </c>
      <c r="S19" s="215" t="s">
        <v>934</v>
      </c>
      <c r="T19" s="215" t="s">
        <v>935</v>
      </c>
      <c r="U19" s="215" t="s">
        <v>47</v>
      </c>
      <c r="V19" s="215" t="s">
        <v>48</v>
      </c>
      <c r="W19" s="215" t="s">
        <v>50</v>
      </c>
      <c r="X19" s="215" t="s">
        <v>49</v>
      </c>
      <c r="Y19" s="215" t="s">
        <v>1537</v>
      </c>
      <c r="Z19" s="215" t="s">
        <v>137</v>
      </c>
      <c r="AA19" s="216" t="s">
        <v>138</v>
      </c>
      <c r="AB19" s="700" t="s">
        <v>36</v>
      </c>
      <c r="AC19" s="215" t="s">
        <v>932</v>
      </c>
      <c r="AD19" s="215" t="s">
        <v>933</v>
      </c>
      <c r="AE19" s="215" t="s">
        <v>934</v>
      </c>
      <c r="AF19" s="215" t="s">
        <v>935</v>
      </c>
      <c r="AG19" s="215" t="s">
        <v>47</v>
      </c>
      <c r="AH19" s="215" t="s">
        <v>48</v>
      </c>
      <c r="AI19" s="215" t="s">
        <v>50</v>
      </c>
      <c r="AJ19" s="215" t="s">
        <v>49</v>
      </c>
      <c r="AK19" s="215" t="s">
        <v>1537</v>
      </c>
      <c r="AL19" s="215" t="s">
        <v>137</v>
      </c>
      <c r="AM19" s="216" t="s">
        <v>138</v>
      </c>
      <c r="AN19" s="700" t="s">
        <v>36</v>
      </c>
      <c r="AO19" s="215" t="s">
        <v>932</v>
      </c>
      <c r="AP19" s="215" t="s">
        <v>933</v>
      </c>
      <c r="AQ19" s="215" t="s">
        <v>934</v>
      </c>
      <c r="AR19" s="215" t="s">
        <v>935</v>
      </c>
      <c r="AS19" s="215" t="s">
        <v>47</v>
      </c>
      <c r="AT19" s="215" t="s">
        <v>48</v>
      </c>
      <c r="AU19" s="215" t="s">
        <v>50</v>
      </c>
      <c r="AV19" s="215" t="s">
        <v>49</v>
      </c>
      <c r="AW19" s="215" t="s">
        <v>1537</v>
      </c>
      <c r="AX19" s="215" t="s">
        <v>137</v>
      </c>
      <c r="AY19" s="216" t="s">
        <v>138</v>
      </c>
      <c r="AZ19" s="217" t="s">
        <v>903</v>
      </c>
      <c r="BA19" s="1251" t="s">
        <v>36</v>
      </c>
      <c r="BB19" s="215" t="s">
        <v>932</v>
      </c>
      <c r="BC19" s="215" t="s">
        <v>933</v>
      </c>
      <c r="BD19" s="215" t="s">
        <v>934</v>
      </c>
      <c r="BE19" s="215" t="s">
        <v>935</v>
      </c>
      <c r="BF19" s="215" t="s">
        <v>47</v>
      </c>
      <c r="BG19" s="215" t="s">
        <v>48</v>
      </c>
      <c r="BH19" s="215" t="s">
        <v>50</v>
      </c>
      <c r="BI19" s="215" t="s">
        <v>49</v>
      </c>
      <c r="BJ19" s="215" t="s">
        <v>1537</v>
      </c>
      <c r="BK19" s="215" t="s">
        <v>137</v>
      </c>
      <c r="BL19" s="1252" t="s">
        <v>138</v>
      </c>
    </row>
    <row r="20" spans="1:64" ht="14.85" customHeight="1" x14ac:dyDescent="0.25">
      <c r="A20" s="1528" t="s">
        <v>0</v>
      </c>
      <c r="B20" s="124">
        <v>2.1</v>
      </c>
      <c r="C20" s="125" t="s">
        <v>148</v>
      </c>
      <c r="D20" s="272">
        <f t="shared" ref="D20:D27" si="13">SUM(E20:O20)</f>
        <v>599428.02</v>
      </c>
      <c r="E20" s="251">
        <v>273977</v>
      </c>
      <c r="F20" s="251">
        <v>21334</v>
      </c>
      <c r="G20" s="251">
        <v>106297.35</v>
      </c>
      <c r="H20" s="251">
        <v>28216.69</v>
      </c>
      <c r="I20" s="251">
        <v>0</v>
      </c>
      <c r="J20" s="251">
        <v>56228.25</v>
      </c>
      <c r="K20" s="251">
        <v>0</v>
      </c>
      <c r="L20" s="251">
        <v>0</v>
      </c>
      <c r="M20" s="251">
        <v>113374.73</v>
      </c>
      <c r="N20" s="251">
        <v>0</v>
      </c>
      <c r="O20" s="252">
        <v>0</v>
      </c>
      <c r="P20" s="272">
        <f t="shared" ref="P20:P27" si="14">SUM(Q20:AA20)</f>
        <v>395289.37999999995</v>
      </c>
      <c r="Q20" s="251">
        <v>50581.709999999992</v>
      </c>
      <c r="R20" s="251">
        <v>19638.060000000001</v>
      </c>
      <c r="S20" s="251">
        <v>190647.11</v>
      </c>
      <c r="T20" s="251">
        <v>0</v>
      </c>
      <c r="U20" s="251">
        <v>0</v>
      </c>
      <c r="V20" s="251">
        <v>21259.62</v>
      </c>
      <c r="W20" s="251">
        <v>0</v>
      </c>
      <c r="X20" s="251">
        <v>35125.589999999997</v>
      </c>
      <c r="Y20" s="251">
        <v>78037.289999999994</v>
      </c>
      <c r="Z20" s="251">
        <v>0</v>
      </c>
      <c r="AA20" s="252">
        <v>0</v>
      </c>
      <c r="AB20" s="272">
        <f t="shared" ref="AB20:AB27" si="15">SUM(AC20:AM20)</f>
        <v>359932.01999999996</v>
      </c>
      <c r="AC20" s="251">
        <v>44912.36</v>
      </c>
      <c r="AD20" s="251">
        <v>2548.31</v>
      </c>
      <c r="AE20" s="251">
        <v>127027.09000000001</v>
      </c>
      <c r="AF20" s="251">
        <v>5041.93</v>
      </c>
      <c r="AG20" s="251">
        <v>0</v>
      </c>
      <c r="AH20" s="251">
        <v>34224.800000000003</v>
      </c>
      <c r="AI20" s="251">
        <v>0</v>
      </c>
      <c r="AJ20" s="251">
        <v>57304.959999999992</v>
      </c>
      <c r="AK20" s="251">
        <v>88872.569999999992</v>
      </c>
      <c r="AL20" s="251">
        <v>0</v>
      </c>
      <c r="AM20" s="252">
        <v>0</v>
      </c>
      <c r="AN20" s="275">
        <f t="shared" ref="AN20:AN27" si="16">SUM(AO20:AY20)</f>
        <v>466790.55999999994</v>
      </c>
      <c r="AO20" s="251">
        <v>82472.599999999991</v>
      </c>
      <c r="AP20" s="251">
        <v>29346.6</v>
      </c>
      <c r="AQ20" s="251">
        <v>124350.81</v>
      </c>
      <c r="AR20" s="251">
        <v>0</v>
      </c>
      <c r="AS20" s="251">
        <v>0</v>
      </c>
      <c r="AT20" s="251">
        <v>125674.70999999999</v>
      </c>
      <c r="AU20" s="251">
        <v>0</v>
      </c>
      <c r="AV20" s="251">
        <v>0</v>
      </c>
      <c r="AW20" s="249">
        <v>104945.84</v>
      </c>
      <c r="AX20" s="251">
        <v>0</v>
      </c>
      <c r="AY20" s="252">
        <v>0</v>
      </c>
      <c r="AZ20" s="854">
        <v>-5287.6516176673613</v>
      </c>
      <c r="BA20" s="293">
        <f>SUM(BB20:BL20)+AZ20</f>
        <v>1816152.3283823326</v>
      </c>
      <c r="BB20" s="270">
        <f t="shared" ref="BB20:BJ27" si="17">E20+Q20+AC20+AO20</f>
        <v>451943.66999999993</v>
      </c>
      <c r="BC20" s="270">
        <f t="shared" si="17"/>
        <v>72866.97</v>
      </c>
      <c r="BD20" s="270">
        <f t="shared" si="17"/>
        <v>548322.36</v>
      </c>
      <c r="BE20" s="270">
        <f t="shared" si="17"/>
        <v>33258.619999999995</v>
      </c>
      <c r="BF20" s="270">
        <f t="shared" si="17"/>
        <v>0</v>
      </c>
      <c r="BG20" s="270">
        <f t="shared" si="17"/>
        <v>237387.38</v>
      </c>
      <c r="BH20" s="270">
        <f t="shared" si="17"/>
        <v>0</v>
      </c>
      <c r="BI20" s="270">
        <f t="shared" si="17"/>
        <v>92430.549999999988</v>
      </c>
      <c r="BJ20" s="270">
        <f t="shared" si="17"/>
        <v>385230.42999999993</v>
      </c>
      <c r="BK20" s="270">
        <f t="shared" ref="BK20:BL27" si="18">N20+Z20+AL20+AX20</f>
        <v>0</v>
      </c>
      <c r="BL20" s="294">
        <f t="shared" si="18"/>
        <v>0</v>
      </c>
    </row>
    <row r="21" spans="1:64" ht="24.75" x14ac:dyDescent="0.25">
      <c r="A21" s="1529"/>
      <c r="B21" s="126">
        <v>2.2000000000000002</v>
      </c>
      <c r="C21" s="127" t="s">
        <v>149</v>
      </c>
      <c r="D21" s="273">
        <f t="shared" si="13"/>
        <v>658.5775600775487</v>
      </c>
      <c r="E21" s="253">
        <v>168.1572458495944</v>
      </c>
      <c r="F21" s="253">
        <v>25.977214644075612</v>
      </c>
      <c r="G21" s="253">
        <v>196.5146740767014</v>
      </c>
      <c r="H21" s="253">
        <v>13.00420249848888</v>
      </c>
      <c r="I21" s="253">
        <v>0</v>
      </c>
      <c r="J21" s="253">
        <v>84.637166959019908</v>
      </c>
      <c r="K21" s="253">
        <v>0</v>
      </c>
      <c r="L21" s="253">
        <v>32.951668458561713</v>
      </c>
      <c r="M21" s="253">
        <v>137.3353875911067</v>
      </c>
      <c r="N21" s="253">
        <v>0</v>
      </c>
      <c r="O21" s="254">
        <v>0</v>
      </c>
      <c r="P21" s="273">
        <f t="shared" si="14"/>
        <v>3953.8694336577787</v>
      </c>
      <c r="Q21" s="253">
        <v>1009.5573167335036</v>
      </c>
      <c r="R21" s="253">
        <v>155.95811515455139</v>
      </c>
      <c r="S21" s="253">
        <v>1179.8054021239323</v>
      </c>
      <c r="T21" s="253">
        <v>78.072685564653725</v>
      </c>
      <c r="U21" s="253">
        <v>0</v>
      </c>
      <c r="V21" s="253">
        <v>508.13196148264456</v>
      </c>
      <c r="W21" s="253">
        <v>0</v>
      </c>
      <c r="X21" s="253">
        <v>197.83029760532816</v>
      </c>
      <c r="Y21" s="253">
        <v>824.51365499316546</v>
      </c>
      <c r="Z21" s="253">
        <v>0</v>
      </c>
      <c r="AA21" s="254">
        <v>0</v>
      </c>
      <c r="AB21" s="273">
        <f t="shared" si="15"/>
        <v>10503.740348565041</v>
      </c>
      <c r="AC21" s="253">
        <v>2681.9620879976137</v>
      </c>
      <c r="AD21" s="253">
        <v>414.31402182634679</v>
      </c>
      <c r="AE21" s="253">
        <v>3134.2384501249953</v>
      </c>
      <c r="AF21" s="253">
        <v>207.40574043883905</v>
      </c>
      <c r="AG21" s="253">
        <v>0</v>
      </c>
      <c r="AH21" s="253">
        <v>1349.8893364526593</v>
      </c>
      <c r="AI21" s="253">
        <v>0</v>
      </c>
      <c r="AJ21" s="253">
        <v>525.55050539525973</v>
      </c>
      <c r="AK21" s="253">
        <v>2190.3802063293278</v>
      </c>
      <c r="AL21" s="253">
        <v>0</v>
      </c>
      <c r="AM21" s="254">
        <v>0</v>
      </c>
      <c r="AN21" s="288">
        <f t="shared" si="16"/>
        <v>55916.841137152973</v>
      </c>
      <c r="AO21" s="253">
        <v>14277.47098022251</v>
      </c>
      <c r="AP21" s="253">
        <v>2205.6077711901662</v>
      </c>
      <c r="AQ21" s="253">
        <v>16685.17191835749</v>
      </c>
      <c r="AR21" s="253">
        <v>1104.128001472973</v>
      </c>
      <c r="AS21" s="253">
        <v>0</v>
      </c>
      <c r="AT21" s="253">
        <v>7186.1589371325263</v>
      </c>
      <c r="AU21" s="253">
        <v>0</v>
      </c>
      <c r="AV21" s="253">
        <v>2797.7770912579622</v>
      </c>
      <c r="AW21" s="253">
        <v>11660.526437519349</v>
      </c>
      <c r="AX21" s="253">
        <v>0</v>
      </c>
      <c r="AY21" s="254">
        <v>0</v>
      </c>
      <c r="AZ21" s="525">
        <v>-255251.39130038902</v>
      </c>
      <c r="BA21" s="295">
        <f t="shared" ref="BA21:BA27" si="19">SUM(BB21:BL21)+AZ21</f>
        <v>-184218.36282093567</v>
      </c>
      <c r="BB21" s="270">
        <f t="shared" si="17"/>
        <v>18137.147630803222</v>
      </c>
      <c r="BC21" s="270">
        <f t="shared" si="17"/>
        <v>2801.85712281514</v>
      </c>
      <c r="BD21" s="270">
        <f t="shared" si="17"/>
        <v>21195.730444683119</v>
      </c>
      <c r="BE21" s="270">
        <f t="shared" si="17"/>
        <v>1402.6106299749547</v>
      </c>
      <c r="BF21" s="270">
        <f t="shared" si="17"/>
        <v>0</v>
      </c>
      <c r="BG21" s="270">
        <f t="shared" si="17"/>
        <v>9128.8174020268507</v>
      </c>
      <c r="BH21" s="270">
        <f t="shared" si="17"/>
        <v>0</v>
      </c>
      <c r="BI21" s="270">
        <f t="shared" si="17"/>
        <v>3554.1095627171117</v>
      </c>
      <c r="BJ21" s="270">
        <f t="shared" si="17"/>
        <v>14812.755686432949</v>
      </c>
      <c r="BK21" s="270">
        <f t="shared" si="18"/>
        <v>0</v>
      </c>
      <c r="BL21" s="290">
        <f t="shared" si="18"/>
        <v>0</v>
      </c>
    </row>
    <row r="22" spans="1:64" x14ac:dyDescent="0.25">
      <c r="A22" s="1529"/>
      <c r="B22" s="126">
        <v>2.2999999999999998</v>
      </c>
      <c r="C22" s="127" t="s">
        <v>150</v>
      </c>
      <c r="D22" s="273">
        <f t="shared" si="13"/>
        <v>74952.12000000001</v>
      </c>
      <c r="E22" s="253">
        <v>29582.660000000003</v>
      </c>
      <c r="F22" s="253">
        <v>7114.17</v>
      </c>
      <c r="G22" s="253">
        <v>24717.21</v>
      </c>
      <c r="H22" s="253">
        <v>5892.2000000000007</v>
      </c>
      <c r="I22" s="253">
        <v>113.49</v>
      </c>
      <c r="J22" s="253">
        <v>6563.33</v>
      </c>
      <c r="K22" s="253">
        <v>0</v>
      </c>
      <c r="L22" s="253">
        <v>0</v>
      </c>
      <c r="M22" s="253">
        <v>969.06</v>
      </c>
      <c r="N22" s="253">
        <v>0</v>
      </c>
      <c r="O22" s="254">
        <v>0</v>
      </c>
      <c r="P22" s="273">
        <f t="shared" si="14"/>
        <v>64221.130000000005</v>
      </c>
      <c r="Q22" s="253">
        <v>26089.980000000003</v>
      </c>
      <c r="R22" s="253">
        <v>6387.119999999999</v>
      </c>
      <c r="S22" s="253">
        <v>21223.720000000005</v>
      </c>
      <c r="T22" s="253">
        <v>3270.88</v>
      </c>
      <c r="U22" s="253">
        <v>0</v>
      </c>
      <c r="V22" s="253">
        <v>4359.8999999999996</v>
      </c>
      <c r="W22" s="253">
        <v>0</v>
      </c>
      <c r="X22" s="253">
        <v>964.99</v>
      </c>
      <c r="Y22" s="253">
        <v>1924.54</v>
      </c>
      <c r="Z22" s="253">
        <v>0</v>
      </c>
      <c r="AA22" s="254">
        <v>0</v>
      </c>
      <c r="AB22" s="273">
        <f t="shared" si="15"/>
        <v>81014.259999999995</v>
      </c>
      <c r="AC22" s="253">
        <v>27721.089999999997</v>
      </c>
      <c r="AD22" s="253">
        <v>5016.22</v>
      </c>
      <c r="AE22" s="253">
        <v>34239.120000000003</v>
      </c>
      <c r="AF22" s="253">
        <v>5973.12</v>
      </c>
      <c r="AG22" s="253">
        <v>0</v>
      </c>
      <c r="AH22" s="253">
        <v>5041.0000000000009</v>
      </c>
      <c r="AI22" s="253">
        <v>0</v>
      </c>
      <c r="AJ22" s="253">
        <v>1047.32</v>
      </c>
      <c r="AK22" s="253">
        <v>1976.3899999999999</v>
      </c>
      <c r="AL22" s="253">
        <v>0</v>
      </c>
      <c r="AM22" s="254">
        <v>0</v>
      </c>
      <c r="AN22" s="288">
        <f t="shared" si="16"/>
        <v>110818.19000000003</v>
      </c>
      <c r="AO22" s="253">
        <v>36620.340000000004</v>
      </c>
      <c r="AP22" s="253">
        <v>12109.84</v>
      </c>
      <c r="AQ22" s="253">
        <v>48014.69000000001</v>
      </c>
      <c r="AR22" s="253">
        <v>5663.2400000000007</v>
      </c>
      <c r="AS22" s="253">
        <v>0</v>
      </c>
      <c r="AT22" s="253">
        <v>4841.2700000000013</v>
      </c>
      <c r="AU22" s="253">
        <v>0</v>
      </c>
      <c r="AV22" s="253">
        <v>249.45</v>
      </c>
      <c r="AW22" s="253">
        <v>3319.36</v>
      </c>
      <c r="AX22" s="253">
        <v>0</v>
      </c>
      <c r="AY22" s="254">
        <v>0</v>
      </c>
      <c r="AZ22" s="525">
        <v>1627.2684130426896</v>
      </c>
      <c r="BA22" s="295">
        <f t="shared" si="19"/>
        <v>332632.96841304272</v>
      </c>
      <c r="BB22" s="270">
        <f t="shared" si="17"/>
        <v>120014.07</v>
      </c>
      <c r="BC22" s="270">
        <f t="shared" si="17"/>
        <v>30627.35</v>
      </c>
      <c r="BD22" s="270">
        <f t="shared" si="17"/>
        <v>128194.74000000002</v>
      </c>
      <c r="BE22" s="270">
        <f t="shared" si="17"/>
        <v>20799.440000000002</v>
      </c>
      <c r="BF22" s="270">
        <f t="shared" si="17"/>
        <v>113.49</v>
      </c>
      <c r="BG22" s="270">
        <f t="shared" si="17"/>
        <v>20805.5</v>
      </c>
      <c r="BH22" s="270">
        <f t="shared" si="17"/>
        <v>0</v>
      </c>
      <c r="BI22" s="270">
        <f t="shared" si="17"/>
        <v>2261.7599999999998</v>
      </c>
      <c r="BJ22" s="270">
        <f t="shared" si="17"/>
        <v>8189.35</v>
      </c>
      <c r="BK22" s="270">
        <f t="shared" si="18"/>
        <v>0</v>
      </c>
      <c r="BL22" s="290">
        <f t="shared" si="18"/>
        <v>0</v>
      </c>
    </row>
    <row r="23" spans="1:64" x14ac:dyDescent="0.25">
      <c r="A23" s="1529"/>
      <c r="B23" s="126">
        <v>2.4</v>
      </c>
      <c r="C23" s="127" t="s">
        <v>151</v>
      </c>
      <c r="D23" s="273">
        <f t="shared" si="13"/>
        <v>173885.07000000004</v>
      </c>
      <c r="E23" s="253">
        <v>66804.39</v>
      </c>
      <c r="F23" s="253">
        <v>4137.6299999999992</v>
      </c>
      <c r="G23" s="253">
        <v>66929.38</v>
      </c>
      <c r="H23" s="253">
        <v>13243.15</v>
      </c>
      <c r="I23" s="253">
        <v>830.97</v>
      </c>
      <c r="J23" s="253">
        <v>12008.969999999998</v>
      </c>
      <c r="K23" s="253">
        <v>0</v>
      </c>
      <c r="L23" s="253">
        <v>1108.1400000000001</v>
      </c>
      <c r="M23" s="253">
        <v>8822.44</v>
      </c>
      <c r="N23" s="253">
        <v>0</v>
      </c>
      <c r="O23" s="254">
        <v>0</v>
      </c>
      <c r="P23" s="273">
        <f t="shared" si="14"/>
        <v>202012.91000000003</v>
      </c>
      <c r="Q23" s="253">
        <v>73536.7</v>
      </c>
      <c r="R23" s="253">
        <v>11950.55</v>
      </c>
      <c r="S23" s="253">
        <v>81448.639999999999</v>
      </c>
      <c r="T23" s="253">
        <v>7727.0100000000011</v>
      </c>
      <c r="U23" s="253">
        <v>0</v>
      </c>
      <c r="V23" s="253">
        <v>17686.170000000002</v>
      </c>
      <c r="W23" s="253">
        <v>0</v>
      </c>
      <c r="X23" s="253">
        <v>1077.9500000000003</v>
      </c>
      <c r="Y23" s="253">
        <v>8585.89</v>
      </c>
      <c r="Z23" s="253">
        <v>0</v>
      </c>
      <c r="AA23" s="254">
        <v>0</v>
      </c>
      <c r="AB23" s="273">
        <f t="shared" si="15"/>
        <v>205556.64</v>
      </c>
      <c r="AC23" s="253">
        <v>77679.390000000014</v>
      </c>
      <c r="AD23" s="253">
        <v>8973.82</v>
      </c>
      <c r="AE23" s="253">
        <v>83667.73000000001</v>
      </c>
      <c r="AF23" s="253">
        <v>4633.96</v>
      </c>
      <c r="AG23" s="253">
        <v>29.21</v>
      </c>
      <c r="AH23" s="253">
        <v>21330.569999999996</v>
      </c>
      <c r="AI23" s="253">
        <v>0</v>
      </c>
      <c r="AJ23" s="253">
        <v>2143.7799999999997</v>
      </c>
      <c r="AK23" s="253">
        <v>7098.1799999999994</v>
      </c>
      <c r="AL23" s="253">
        <v>0</v>
      </c>
      <c r="AM23" s="254">
        <v>0</v>
      </c>
      <c r="AN23" s="288">
        <f t="shared" si="16"/>
        <v>179491.83000000002</v>
      </c>
      <c r="AO23" s="253">
        <v>72436.890000000014</v>
      </c>
      <c r="AP23" s="253">
        <v>8145.9999999999991</v>
      </c>
      <c r="AQ23" s="253">
        <v>70199.44</v>
      </c>
      <c r="AR23" s="253">
        <v>3191.96</v>
      </c>
      <c r="AS23" s="253">
        <v>71.290000000000006</v>
      </c>
      <c r="AT23" s="253">
        <v>16770.030000000002</v>
      </c>
      <c r="AU23" s="253">
        <v>0</v>
      </c>
      <c r="AV23" s="253">
        <v>1365.4299999999998</v>
      </c>
      <c r="AW23" s="253">
        <v>7310.7899999999991</v>
      </c>
      <c r="AX23" s="253">
        <v>0</v>
      </c>
      <c r="AY23" s="254">
        <v>0</v>
      </c>
      <c r="AZ23" s="525">
        <v>36775.868281297502</v>
      </c>
      <c r="BA23" s="295">
        <f t="shared" si="19"/>
        <v>797722.31828129757</v>
      </c>
      <c r="BB23" s="270">
        <f t="shared" si="17"/>
        <v>290457.37</v>
      </c>
      <c r="BC23" s="270">
        <f t="shared" si="17"/>
        <v>33208</v>
      </c>
      <c r="BD23" s="270">
        <f t="shared" si="17"/>
        <v>302245.19000000006</v>
      </c>
      <c r="BE23" s="270">
        <f t="shared" si="17"/>
        <v>28796.079999999998</v>
      </c>
      <c r="BF23" s="270">
        <f t="shared" si="17"/>
        <v>931.47</v>
      </c>
      <c r="BG23" s="270">
        <f t="shared" si="17"/>
        <v>67795.739999999991</v>
      </c>
      <c r="BH23" s="270">
        <f t="shared" si="17"/>
        <v>0</v>
      </c>
      <c r="BI23" s="270">
        <f t="shared" si="17"/>
        <v>5695.2999999999993</v>
      </c>
      <c r="BJ23" s="270">
        <f t="shared" si="17"/>
        <v>31817.300000000003</v>
      </c>
      <c r="BK23" s="270">
        <f t="shared" si="18"/>
        <v>0</v>
      </c>
      <c r="BL23" s="290">
        <f t="shared" si="18"/>
        <v>0</v>
      </c>
    </row>
    <row r="24" spans="1:64" ht="24.75" x14ac:dyDescent="0.25">
      <c r="A24" s="1529"/>
      <c r="B24" s="126">
        <v>2.5</v>
      </c>
      <c r="C24" s="127" t="s">
        <v>152</v>
      </c>
      <c r="D24" s="273">
        <f t="shared" si="13"/>
        <v>3358.8613918481906</v>
      </c>
      <c r="E24" s="253">
        <v>1401.3761404426036</v>
      </c>
      <c r="F24" s="253">
        <v>167.00676886868933</v>
      </c>
      <c r="G24" s="253">
        <v>1341.0721769869951</v>
      </c>
      <c r="H24" s="253">
        <v>271.36514481770854</v>
      </c>
      <c r="I24" s="253">
        <v>0.22425685074051518</v>
      </c>
      <c r="J24" s="253">
        <v>19.014541278235111</v>
      </c>
      <c r="K24" s="253">
        <v>0</v>
      </c>
      <c r="L24" s="253">
        <v>16.806195913986734</v>
      </c>
      <c r="M24" s="253">
        <v>141.99616668923218</v>
      </c>
      <c r="N24" s="253">
        <v>0</v>
      </c>
      <c r="O24" s="254">
        <v>0</v>
      </c>
      <c r="P24" s="273">
        <f t="shared" si="14"/>
        <v>4601.1490346941509</v>
      </c>
      <c r="Q24" s="253">
        <v>1830.8467927054094</v>
      </c>
      <c r="R24" s="253">
        <v>321.47980660128536</v>
      </c>
      <c r="S24" s="253">
        <v>1896.6407887166451</v>
      </c>
      <c r="T24" s="253">
        <v>207.77949530300751</v>
      </c>
      <c r="U24" s="253">
        <v>1.3834193162208444</v>
      </c>
      <c r="V24" s="253">
        <v>117.29890795544223</v>
      </c>
      <c r="W24" s="253">
        <v>0</v>
      </c>
      <c r="X24" s="253">
        <v>36.934201852711993</v>
      </c>
      <c r="Y24" s="253">
        <v>188.78562224342861</v>
      </c>
      <c r="Z24" s="253">
        <v>0</v>
      </c>
      <c r="AA24" s="254">
        <v>0</v>
      </c>
      <c r="AB24" s="273">
        <f t="shared" si="15"/>
        <v>8342.6543739515</v>
      </c>
      <c r="AC24" s="253">
        <v>3232.1170143553963</v>
      </c>
      <c r="AD24" s="253">
        <v>472.2983857711119</v>
      </c>
      <c r="AE24" s="253">
        <v>3482.6080503689709</v>
      </c>
      <c r="AF24" s="253">
        <v>363.62865476678883</v>
      </c>
      <c r="AG24" s="253">
        <v>4.8370409793816913</v>
      </c>
      <c r="AH24" s="253">
        <v>410.12845343748296</v>
      </c>
      <c r="AI24" s="253">
        <v>0</v>
      </c>
      <c r="AJ24" s="253">
        <v>77.162491670692759</v>
      </c>
      <c r="AK24" s="253">
        <v>299.87428260167678</v>
      </c>
      <c r="AL24" s="253">
        <v>0</v>
      </c>
      <c r="AM24" s="254">
        <v>0</v>
      </c>
      <c r="AN24" s="288">
        <f t="shared" si="16"/>
        <v>20133.671965819023</v>
      </c>
      <c r="AO24" s="253">
        <v>7664.2437806490225</v>
      </c>
      <c r="AP24" s="253">
        <v>1231.0324210016743</v>
      </c>
      <c r="AQ24" s="253">
        <v>8082.8004756563278</v>
      </c>
      <c r="AR24" s="253">
        <v>874.74884200615702</v>
      </c>
      <c r="AS24" s="253">
        <v>16.216408781244834</v>
      </c>
      <c r="AT24" s="253">
        <v>1374.9750481981901</v>
      </c>
      <c r="AU24" s="253">
        <v>0</v>
      </c>
      <c r="AV24" s="253">
        <v>142.64814880229949</v>
      </c>
      <c r="AW24" s="253">
        <v>747.00684072411048</v>
      </c>
      <c r="AX24" s="253">
        <v>0</v>
      </c>
      <c r="AY24" s="254">
        <v>0</v>
      </c>
      <c r="AZ24" s="525">
        <v>-2862.6984936346503</v>
      </c>
      <c r="BA24" s="295">
        <f t="shared" si="19"/>
        <v>33573.638272678225</v>
      </c>
      <c r="BB24" s="270">
        <f t="shared" si="17"/>
        <v>14128.583728152433</v>
      </c>
      <c r="BC24" s="270">
        <f t="shared" si="17"/>
        <v>2191.8173822427607</v>
      </c>
      <c r="BD24" s="270">
        <f t="shared" si="17"/>
        <v>14803.12149172894</v>
      </c>
      <c r="BE24" s="270">
        <f t="shared" si="17"/>
        <v>1717.5221368936618</v>
      </c>
      <c r="BF24" s="270">
        <f t="shared" si="17"/>
        <v>22.661125927587882</v>
      </c>
      <c r="BG24" s="270">
        <f t="shared" si="17"/>
        <v>1921.4169508693503</v>
      </c>
      <c r="BH24" s="270">
        <f t="shared" si="17"/>
        <v>0</v>
      </c>
      <c r="BI24" s="270">
        <f t="shared" si="17"/>
        <v>273.55103823969097</v>
      </c>
      <c r="BJ24" s="270">
        <f t="shared" si="17"/>
        <v>1377.6629122584482</v>
      </c>
      <c r="BK24" s="270">
        <f t="shared" si="18"/>
        <v>0</v>
      </c>
      <c r="BL24" s="290">
        <f t="shared" si="18"/>
        <v>0</v>
      </c>
    </row>
    <row r="25" spans="1:64" s="255" customFormat="1" x14ac:dyDescent="0.25">
      <c r="A25" s="1529"/>
      <c r="B25" s="126" t="s">
        <v>97</v>
      </c>
      <c r="C25" s="127" t="s">
        <v>7</v>
      </c>
      <c r="D25" s="273">
        <f t="shared" si="13"/>
        <v>0</v>
      </c>
      <c r="E25" s="253"/>
      <c r="F25" s="253"/>
      <c r="G25" s="253"/>
      <c r="H25" s="253"/>
      <c r="I25" s="253"/>
      <c r="J25" s="253"/>
      <c r="K25" s="253"/>
      <c r="L25" s="253"/>
      <c r="M25" s="253"/>
      <c r="N25" s="253"/>
      <c r="O25" s="254"/>
      <c r="P25" s="273">
        <f t="shared" si="14"/>
        <v>0</v>
      </c>
      <c r="Q25" s="253"/>
      <c r="R25" s="253"/>
      <c r="S25" s="253"/>
      <c r="T25" s="253"/>
      <c r="U25" s="253"/>
      <c r="V25" s="253"/>
      <c r="W25" s="253"/>
      <c r="X25" s="253"/>
      <c r="Y25" s="253"/>
      <c r="Z25" s="253"/>
      <c r="AA25" s="254"/>
      <c r="AB25" s="273">
        <f t="shared" si="15"/>
        <v>0</v>
      </c>
      <c r="AC25" s="253"/>
      <c r="AD25" s="253"/>
      <c r="AE25" s="253"/>
      <c r="AF25" s="253"/>
      <c r="AG25" s="253"/>
      <c r="AH25" s="253"/>
      <c r="AI25" s="253"/>
      <c r="AJ25" s="253"/>
      <c r="AK25" s="253"/>
      <c r="AL25" s="253"/>
      <c r="AM25" s="254"/>
      <c r="AN25" s="288">
        <f t="shared" si="16"/>
        <v>0</v>
      </c>
      <c r="AO25" s="253"/>
      <c r="AP25" s="253"/>
      <c r="AQ25" s="253"/>
      <c r="AR25" s="253"/>
      <c r="AS25" s="253"/>
      <c r="AT25" s="253"/>
      <c r="AU25" s="253"/>
      <c r="AV25" s="253"/>
      <c r="AW25" s="253"/>
      <c r="AX25" s="253"/>
      <c r="AY25" s="254"/>
      <c r="AZ25" s="525"/>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5" customFormat="1" x14ac:dyDescent="0.25">
      <c r="A26" s="1529"/>
      <c r="B26" s="126" t="s">
        <v>153</v>
      </c>
      <c r="C26" s="127" t="s">
        <v>913</v>
      </c>
      <c r="D26" s="273">
        <f t="shared" si="13"/>
        <v>3005.3643845836059</v>
      </c>
      <c r="E26" s="253">
        <v>484.02973055398007</v>
      </c>
      <c r="F26" s="253">
        <v>69.463900964852883</v>
      </c>
      <c r="G26" s="253">
        <v>616.03284251165474</v>
      </c>
      <c r="H26" s="253">
        <v>56.967046563338528</v>
      </c>
      <c r="I26" s="253">
        <v>1.3751282546868149</v>
      </c>
      <c r="J26" s="253">
        <v>296.10640368792787</v>
      </c>
      <c r="K26" s="253">
        <v>0</v>
      </c>
      <c r="L26" s="253">
        <v>27.842934185757041</v>
      </c>
      <c r="M26" s="253">
        <v>1453.546397861408</v>
      </c>
      <c r="N26" s="253">
        <v>0</v>
      </c>
      <c r="O26" s="254">
        <v>0</v>
      </c>
      <c r="P26" s="273">
        <f t="shared" si="14"/>
        <v>3193.2395864416112</v>
      </c>
      <c r="Q26" s="253">
        <v>514.28801929912481</v>
      </c>
      <c r="R26" s="253">
        <v>73.806317639037431</v>
      </c>
      <c r="S26" s="253">
        <v>654.54307948382586</v>
      </c>
      <c r="T26" s="253">
        <v>60.528243810248895</v>
      </c>
      <c r="U26" s="253">
        <v>1.4610920398954186</v>
      </c>
      <c r="V26" s="253">
        <v>314.61698784527135</v>
      </c>
      <c r="W26" s="253">
        <v>0</v>
      </c>
      <c r="X26" s="253">
        <v>29.583487480159981</v>
      </c>
      <c r="Y26" s="253">
        <v>1544.4123588440475</v>
      </c>
      <c r="Z26" s="253">
        <v>0</v>
      </c>
      <c r="AA26" s="254">
        <v>0</v>
      </c>
      <c r="AB26" s="273">
        <f t="shared" si="15"/>
        <v>3224.7426361555313</v>
      </c>
      <c r="AC26" s="253">
        <v>519.36175103790367</v>
      </c>
      <c r="AD26" s="253">
        <v>74.534457207285413</v>
      </c>
      <c r="AE26" s="253">
        <v>661.0005038689028</v>
      </c>
      <c r="AF26" s="253">
        <v>61.125387939974345</v>
      </c>
      <c r="AG26" s="253">
        <v>1.4755065095659297</v>
      </c>
      <c r="AH26" s="253">
        <v>317.72085598313885</v>
      </c>
      <c r="AI26" s="253">
        <v>0</v>
      </c>
      <c r="AJ26" s="253">
        <v>29.875344715287504</v>
      </c>
      <c r="AK26" s="253">
        <v>1559.6488288934727</v>
      </c>
      <c r="AL26" s="253">
        <v>0</v>
      </c>
      <c r="AM26" s="254">
        <v>0</v>
      </c>
      <c r="AN26" s="288">
        <f t="shared" si="16"/>
        <v>3427.0883593431558</v>
      </c>
      <c r="AO26" s="253">
        <v>551.95059330131062</v>
      </c>
      <c r="AP26" s="253">
        <v>79.211335441507956</v>
      </c>
      <c r="AQ26" s="253">
        <v>702.47687580728245</v>
      </c>
      <c r="AR26" s="253">
        <v>64.960875674457128</v>
      </c>
      <c r="AS26" s="253">
        <v>1.5680913963096685</v>
      </c>
      <c r="AT26" s="253">
        <v>337.65716211029815</v>
      </c>
      <c r="AU26" s="253">
        <v>0</v>
      </c>
      <c r="AV26" s="253">
        <v>31.74995888266842</v>
      </c>
      <c r="AW26" s="253">
        <v>1657.5134667293216</v>
      </c>
      <c r="AX26" s="253">
        <v>0</v>
      </c>
      <c r="AY26" s="254">
        <v>0</v>
      </c>
      <c r="AZ26" s="525"/>
      <c r="BA26" s="295">
        <f t="shared" si="19"/>
        <v>12850.434966523902</v>
      </c>
      <c r="BB26" s="270">
        <f t="shared" si="17"/>
        <v>2069.6300941923191</v>
      </c>
      <c r="BC26" s="270">
        <f t="shared" si="17"/>
        <v>297.01601125268371</v>
      </c>
      <c r="BD26" s="270">
        <f t="shared" si="17"/>
        <v>2634.0533016716658</v>
      </c>
      <c r="BE26" s="270">
        <f t="shared" si="17"/>
        <v>243.5815539880189</v>
      </c>
      <c r="BF26" s="270">
        <f t="shared" si="17"/>
        <v>5.8798182004578319</v>
      </c>
      <c r="BG26" s="270">
        <f t="shared" si="17"/>
        <v>1266.1014096266363</v>
      </c>
      <c r="BH26" s="270">
        <f t="shared" si="17"/>
        <v>0</v>
      </c>
      <c r="BI26" s="270">
        <f t="shared" si="17"/>
        <v>119.05172526387294</v>
      </c>
      <c r="BJ26" s="270">
        <f t="shared" si="17"/>
        <v>6215.1210523282498</v>
      </c>
      <c r="BK26" s="270">
        <f t="shared" si="18"/>
        <v>0</v>
      </c>
      <c r="BL26" s="290">
        <f t="shared" si="18"/>
        <v>0</v>
      </c>
    </row>
    <row r="27" spans="1:64" s="255" customFormat="1" x14ac:dyDescent="0.25">
      <c r="A27" s="1529"/>
      <c r="B27" s="126" t="s">
        <v>912</v>
      </c>
      <c r="C27" s="127" t="s">
        <v>24</v>
      </c>
      <c r="D27" s="273">
        <f t="shared" si="13"/>
        <v>0</v>
      </c>
      <c r="E27" s="253">
        <v>0</v>
      </c>
      <c r="F27" s="253">
        <v>0</v>
      </c>
      <c r="G27" s="253">
        <v>0</v>
      </c>
      <c r="H27" s="253">
        <v>0</v>
      </c>
      <c r="I27" s="253">
        <v>0</v>
      </c>
      <c r="J27" s="253">
        <v>0</v>
      </c>
      <c r="K27" s="253">
        <v>0</v>
      </c>
      <c r="L27" s="253">
        <v>0</v>
      </c>
      <c r="M27" s="253">
        <v>0</v>
      </c>
      <c r="N27" s="253">
        <v>0</v>
      </c>
      <c r="O27" s="254">
        <v>0</v>
      </c>
      <c r="P27" s="273">
        <f t="shared" si="14"/>
        <v>362062.86</v>
      </c>
      <c r="Q27" s="253">
        <v>362062.86</v>
      </c>
      <c r="R27" s="253">
        <v>0</v>
      </c>
      <c r="S27" s="253">
        <v>0</v>
      </c>
      <c r="T27" s="253">
        <v>0</v>
      </c>
      <c r="U27" s="253">
        <v>0</v>
      </c>
      <c r="V27" s="253">
        <v>0</v>
      </c>
      <c r="W27" s="253">
        <v>0</v>
      </c>
      <c r="X27" s="253">
        <v>0</v>
      </c>
      <c r="Y27" s="253">
        <v>0</v>
      </c>
      <c r="Z27" s="253">
        <v>0</v>
      </c>
      <c r="AA27" s="254">
        <v>0</v>
      </c>
      <c r="AB27" s="273">
        <f t="shared" si="15"/>
        <v>200964.90999999997</v>
      </c>
      <c r="AC27" s="253">
        <v>4955.83</v>
      </c>
      <c r="AD27" s="253">
        <v>0</v>
      </c>
      <c r="AE27" s="253">
        <v>196009.08</v>
      </c>
      <c r="AF27" s="253">
        <v>0</v>
      </c>
      <c r="AG27" s="253">
        <v>0</v>
      </c>
      <c r="AH27" s="253">
        <v>0</v>
      </c>
      <c r="AI27" s="253">
        <v>0</v>
      </c>
      <c r="AJ27" s="253">
        <v>0</v>
      </c>
      <c r="AK27" s="253">
        <v>0</v>
      </c>
      <c r="AL27" s="253">
        <v>0</v>
      </c>
      <c r="AM27" s="254">
        <v>0</v>
      </c>
      <c r="AN27" s="288">
        <f t="shared" si="16"/>
        <v>0</v>
      </c>
      <c r="AO27" s="253">
        <v>0</v>
      </c>
      <c r="AP27" s="253">
        <v>0</v>
      </c>
      <c r="AQ27" s="253">
        <v>0</v>
      </c>
      <c r="AR27" s="253">
        <v>0</v>
      </c>
      <c r="AS27" s="253">
        <v>0</v>
      </c>
      <c r="AT27" s="253">
        <v>0</v>
      </c>
      <c r="AU27" s="253">
        <v>0</v>
      </c>
      <c r="AV27" s="253">
        <v>0</v>
      </c>
      <c r="AW27" s="253">
        <v>0</v>
      </c>
      <c r="AX27" s="253">
        <v>0</v>
      </c>
      <c r="AY27" s="254">
        <v>0</v>
      </c>
      <c r="AZ27" s="525">
        <v>0</v>
      </c>
      <c r="BA27" s="295">
        <f t="shared" si="19"/>
        <v>563027.77</v>
      </c>
      <c r="BB27" s="270">
        <f t="shared" si="17"/>
        <v>367018.69</v>
      </c>
      <c r="BC27" s="270">
        <f t="shared" si="17"/>
        <v>0</v>
      </c>
      <c r="BD27" s="270">
        <f t="shared" si="17"/>
        <v>196009.08</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9" customFormat="1" x14ac:dyDescent="0.25">
      <c r="A28" s="1530"/>
      <c r="B28" s="129" t="s">
        <v>222</v>
      </c>
      <c r="C28" s="130" t="s">
        <v>1</v>
      </c>
      <c r="D28" s="274">
        <f>SUM(D20:D27)</f>
        <v>855288.01333650947</v>
      </c>
      <c r="E28" s="274">
        <f t="shared" ref="E28:O28" si="20">SUM(E20:E27)</f>
        <v>372417.61311684625</v>
      </c>
      <c r="F28" s="274">
        <f t="shared" si="20"/>
        <v>32848.24788447762</v>
      </c>
      <c r="G28" s="274">
        <f t="shared" si="20"/>
        <v>200097.55969357537</v>
      </c>
      <c r="H28" s="274">
        <f t="shared" si="20"/>
        <v>47693.376393879538</v>
      </c>
      <c r="I28" s="274">
        <f t="shared" si="20"/>
        <v>946.0593851054274</v>
      </c>
      <c r="J28" s="274">
        <f t="shared" si="20"/>
        <v>75200.308111925173</v>
      </c>
      <c r="K28" s="274">
        <f t="shared" si="20"/>
        <v>0</v>
      </c>
      <c r="L28" s="274">
        <f t="shared" si="20"/>
        <v>1185.7407985583056</v>
      </c>
      <c r="M28" s="274">
        <f>SUM(M20:M27)</f>
        <v>124899.10795214176</v>
      </c>
      <c r="N28" s="274">
        <f t="shared" si="20"/>
        <v>0</v>
      </c>
      <c r="O28" s="282">
        <f t="shared" si="20"/>
        <v>0</v>
      </c>
      <c r="P28" s="274">
        <f>SUM(P20:P27)</f>
        <v>1035334.5380547936</v>
      </c>
      <c r="Q28" s="274">
        <f t="shared" ref="Q28:AA28" si="21">SUM(Q20:Q27)</f>
        <v>515625.94212873804</v>
      </c>
      <c r="R28" s="274">
        <f t="shared" si="21"/>
        <v>38526.974239394876</v>
      </c>
      <c r="S28" s="274">
        <f t="shared" si="21"/>
        <v>297050.45927032444</v>
      </c>
      <c r="T28" s="274">
        <f t="shared" si="21"/>
        <v>11344.270424677912</v>
      </c>
      <c r="U28" s="274">
        <f t="shared" si="21"/>
        <v>2.8445113561162629</v>
      </c>
      <c r="V28" s="274">
        <f t="shared" si="21"/>
        <v>44245.737857283362</v>
      </c>
      <c r="W28" s="274">
        <f t="shared" si="21"/>
        <v>0</v>
      </c>
      <c r="X28" s="274">
        <f t="shared" si="21"/>
        <v>37432.877986938191</v>
      </c>
      <c r="Y28" s="274">
        <f>SUM(Y20:Y27)</f>
        <v>91105.431636080626</v>
      </c>
      <c r="Z28" s="274">
        <f t="shared" si="21"/>
        <v>0</v>
      </c>
      <c r="AA28" s="282">
        <f t="shared" si="21"/>
        <v>0</v>
      </c>
      <c r="AB28" s="274">
        <f>SUM(AB20:AB27)</f>
        <v>869538.96735867206</v>
      </c>
      <c r="AC28" s="274">
        <f t="shared" ref="AC28:AM28" si="22">SUM(AC20:AC27)</f>
        <v>161702.11085339091</v>
      </c>
      <c r="AD28" s="274">
        <f t="shared" si="22"/>
        <v>17499.496864804743</v>
      </c>
      <c r="AE28" s="274">
        <f t="shared" si="22"/>
        <v>448220.86700436287</v>
      </c>
      <c r="AF28" s="274">
        <f t="shared" si="22"/>
        <v>16281.169783145602</v>
      </c>
      <c r="AG28" s="274">
        <f t="shared" si="22"/>
        <v>35.522547488947623</v>
      </c>
      <c r="AH28" s="274">
        <f t="shared" si="22"/>
        <v>62674.108645873283</v>
      </c>
      <c r="AI28" s="274">
        <f t="shared" si="22"/>
        <v>0</v>
      </c>
      <c r="AJ28" s="274">
        <f t="shared" si="22"/>
        <v>61128.648341781227</v>
      </c>
      <c r="AK28" s="274">
        <f>SUM(AK20:AK27)</f>
        <v>101997.04331782447</v>
      </c>
      <c r="AL28" s="274">
        <f t="shared" si="22"/>
        <v>0</v>
      </c>
      <c r="AM28" s="282">
        <f t="shared" si="22"/>
        <v>0</v>
      </c>
      <c r="AN28" s="276">
        <f>SUM(AN20:AN27)</f>
        <v>836578.18146231503</v>
      </c>
      <c r="AO28" s="274">
        <f t="shared" ref="AO28:AY28" si="23">SUM(AO20:AO27)</f>
        <v>214023.49535417286</v>
      </c>
      <c r="AP28" s="274">
        <f t="shared" si="23"/>
        <v>53118.291527633344</v>
      </c>
      <c r="AQ28" s="274">
        <f t="shared" si="23"/>
        <v>268035.38926982111</v>
      </c>
      <c r="AR28" s="274">
        <f t="shared" si="23"/>
        <v>10899.037719153586</v>
      </c>
      <c r="AS28" s="274">
        <f t="shared" si="23"/>
        <v>89.074500177554512</v>
      </c>
      <c r="AT28" s="274">
        <f t="shared" si="23"/>
        <v>156184.801147441</v>
      </c>
      <c r="AU28" s="274">
        <f t="shared" si="23"/>
        <v>0</v>
      </c>
      <c r="AV28" s="274">
        <f t="shared" si="23"/>
        <v>4587.0551989429296</v>
      </c>
      <c r="AW28" s="274">
        <f>SUM(AW20:AW27)</f>
        <v>129641.03674497276</v>
      </c>
      <c r="AX28" s="274">
        <f t="shared" si="23"/>
        <v>0</v>
      </c>
      <c r="AY28" s="282">
        <f t="shared" si="23"/>
        <v>0</v>
      </c>
      <c r="AZ28" s="292">
        <f>SUM(AZ20:AZ27)</f>
        <v>-224998.60471735083</v>
      </c>
      <c r="BA28" s="296">
        <f>SUM(BA20:BA27)</f>
        <v>3371741.0954949395</v>
      </c>
      <c r="BB28" s="279">
        <f t="shared" ref="BB28:BL28" si="24">SUM(BB20:BB27)</f>
        <v>1263769.1614531479</v>
      </c>
      <c r="BC28" s="279">
        <f t="shared" si="24"/>
        <v>141993.01051631058</v>
      </c>
      <c r="BD28" s="279">
        <f t="shared" si="24"/>
        <v>1213404.2752380837</v>
      </c>
      <c r="BE28" s="279">
        <f t="shared" si="24"/>
        <v>86217.854320856626</v>
      </c>
      <c r="BF28" s="279">
        <f t="shared" si="24"/>
        <v>1073.5009441280456</v>
      </c>
      <c r="BG28" s="279">
        <f t="shared" si="24"/>
        <v>338304.95576252288</v>
      </c>
      <c r="BH28" s="279">
        <f t="shared" si="24"/>
        <v>0</v>
      </c>
      <c r="BI28" s="279">
        <f t="shared" si="24"/>
        <v>104334.32232622066</v>
      </c>
      <c r="BJ28" s="279">
        <f>SUM(BJ20:BJ27)</f>
        <v>447642.61965101957</v>
      </c>
      <c r="BK28" s="279">
        <f t="shared" si="24"/>
        <v>0</v>
      </c>
      <c r="BL28" s="292">
        <f t="shared" si="24"/>
        <v>0</v>
      </c>
    </row>
    <row r="29" spans="1:64" ht="14.85" customHeight="1" x14ac:dyDescent="0.25">
      <c r="A29" s="1528" t="s">
        <v>53</v>
      </c>
      <c r="B29" s="124">
        <v>3.1</v>
      </c>
      <c r="C29" s="131" t="s">
        <v>33</v>
      </c>
      <c r="D29" s="272">
        <f t="shared" ref="D29:D35" si="25">SUM(E29:O29)</f>
        <v>116014.38</v>
      </c>
      <c r="E29" s="251">
        <v>49615.110000000008</v>
      </c>
      <c r="F29" s="251">
        <v>7568.26</v>
      </c>
      <c r="G29" s="251">
        <v>35255.26</v>
      </c>
      <c r="H29" s="251">
        <v>4253.3599999999997</v>
      </c>
      <c r="I29" s="251">
        <v>323.49</v>
      </c>
      <c r="J29" s="251">
        <v>10902.339999999998</v>
      </c>
      <c r="K29" s="251">
        <v>0</v>
      </c>
      <c r="L29" s="251">
        <v>778.44</v>
      </c>
      <c r="M29" s="251">
        <v>7318.1200000000008</v>
      </c>
      <c r="N29" s="251">
        <v>0</v>
      </c>
      <c r="O29" s="252">
        <v>0</v>
      </c>
      <c r="P29" s="272">
        <f t="shared" ref="P29:P35" si="26">SUM(Q29:AA29)</f>
        <v>115500.53</v>
      </c>
      <c r="Q29" s="251">
        <v>45976.30000000001</v>
      </c>
      <c r="R29" s="251">
        <v>6610.5599999999986</v>
      </c>
      <c r="S29" s="251">
        <v>40754.939999999995</v>
      </c>
      <c r="T29" s="251">
        <v>4363.1000000000004</v>
      </c>
      <c r="U29" s="251">
        <v>25.94</v>
      </c>
      <c r="V29" s="251">
        <v>9855.8199999999979</v>
      </c>
      <c r="W29" s="251">
        <v>0</v>
      </c>
      <c r="X29" s="251">
        <v>2290.2800000000002</v>
      </c>
      <c r="Y29" s="251">
        <v>5623.59</v>
      </c>
      <c r="Z29" s="251">
        <v>0</v>
      </c>
      <c r="AA29" s="252">
        <v>0</v>
      </c>
      <c r="AB29" s="272">
        <f t="shared" ref="AB29:AB35" si="27">SUM(AC29:AM29)</f>
        <v>136604.80999999997</v>
      </c>
      <c r="AC29" s="251">
        <v>54512.34</v>
      </c>
      <c r="AD29" s="251">
        <v>8082.5400000000009</v>
      </c>
      <c r="AE29" s="251">
        <v>44486.749999999993</v>
      </c>
      <c r="AF29" s="251">
        <v>4846.9000000000005</v>
      </c>
      <c r="AG29" s="251">
        <v>143.13999999999999</v>
      </c>
      <c r="AH29" s="251">
        <v>12646.420000000002</v>
      </c>
      <c r="AI29" s="251">
        <v>0</v>
      </c>
      <c r="AJ29" s="251">
        <v>2375.12</v>
      </c>
      <c r="AK29" s="251">
        <v>9511.5999999999985</v>
      </c>
      <c r="AL29" s="251">
        <v>0</v>
      </c>
      <c r="AM29" s="252">
        <v>0</v>
      </c>
      <c r="AN29" s="275">
        <f t="shared" ref="AN29:AN35" si="28">SUM(AO29:AY29)</f>
        <v>118115.30000000002</v>
      </c>
      <c r="AO29" s="251">
        <v>47728.68</v>
      </c>
      <c r="AP29" s="251">
        <v>5314.51</v>
      </c>
      <c r="AQ29" s="251">
        <v>39469.270000000004</v>
      </c>
      <c r="AR29" s="251">
        <v>4254.54</v>
      </c>
      <c r="AS29" s="251">
        <v>275.99</v>
      </c>
      <c r="AT29" s="251">
        <v>13195.320000000002</v>
      </c>
      <c r="AU29" s="251">
        <v>0</v>
      </c>
      <c r="AV29" s="251">
        <v>943.10000000000014</v>
      </c>
      <c r="AW29" s="249">
        <v>6933.89</v>
      </c>
      <c r="AX29" s="251">
        <v>0</v>
      </c>
      <c r="AY29" s="252">
        <v>0</v>
      </c>
      <c r="AZ29" s="854">
        <v>18707.826507725273</v>
      </c>
      <c r="BA29" s="293">
        <f t="shared" ref="BA29:BA35" si="29">SUM(BB29:BL29)+AZ29</f>
        <v>504942.84650772531</v>
      </c>
      <c r="BB29" s="270">
        <f t="shared" ref="BB29:BJ35" si="30">E29+Q29+AC29+AO29</f>
        <v>197832.43</v>
      </c>
      <c r="BC29" s="270">
        <f t="shared" si="30"/>
        <v>27575.870000000003</v>
      </c>
      <c r="BD29" s="270">
        <f t="shared" si="30"/>
        <v>159966.21999999997</v>
      </c>
      <c r="BE29" s="270">
        <f t="shared" si="30"/>
        <v>17717.900000000001</v>
      </c>
      <c r="BF29" s="270">
        <f t="shared" si="30"/>
        <v>768.56</v>
      </c>
      <c r="BG29" s="270">
        <f t="shared" si="30"/>
        <v>46599.9</v>
      </c>
      <c r="BH29" s="270">
        <f t="shared" si="30"/>
        <v>0</v>
      </c>
      <c r="BI29" s="270">
        <f t="shared" si="30"/>
        <v>6386.9400000000005</v>
      </c>
      <c r="BJ29" s="270">
        <f t="shared" si="30"/>
        <v>29387.199999999997</v>
      </c>
      <c r="BK29" s="270">
        <f t="shared" ref="BK29:BL35" si="31">N29+Z29+AL29+AX29</f>
        <v>0</v>
      </c>
      <c r="BL29" s="294">
        <f t="shared" si="31"/>
        <v>0</v>
      </c>
    </row>
    <row r="30" spans="1:64" x14ac:dyDescent="0.25">
      <c r="A30" s="1529"/>
      <c r="B30" s="126">
        <v>3.2</v>
      </c>
      <c r="C30" s="131" t="s">
        <v>34</v>
      </c>
      <c r="D30" s="273">
        <f t="shared" si="25"/>
        <v>262645.62</v>
      </c>
      <c r="E30" s="253">
        <v>88962.939999999988</v>
      </c>
      <c r="F30" s="253">
        <v>14751.710000000001</v>
      </c>
      <c r="G30" s="253">
        <v>87152.64999999998</v>
      </c>
      <c r="H30" s="253">
        <v>8769.3200000000015</v>
      </c>
      <c r="I30" s="253">
        <v>245.38</v>
      </c>
      <c r="J30" s="253">
        <v>32005.69</v>
      </c>
      <c r="K30" s="253">
        <v>0</v>
      </c>
      <c r="L30" s="253">
        <v>1079</v>
      </c>
      <c r="M30" s="253">
        <v>29678.930000000004</v>
      </c>
      <c r="N30" s="253">
        <v>0</v>
      </c>
      <c r="O30" s="254">
        <v>0</v>
      </c>
      <c r="P30" s="273">
        <f t="shared" si="26"/>
        <v>267204</v>
      </c>
      <c r="Q30" s="253">
        <v>85108.390000000014</v>
      </c>
      <c r="R30" s="253">
        <v>15401.73</v>
      </c>
      <c r="S30" s="253">
        <v>95385.59</v>
      </c>
      <c r="T30" s="253">
        <v>10153.930000000004</v>
      </c>
      <c r="U30" s="253">
        <v>32.42</v>
      </c>
      <c r="V30" s="253">
        <v>27146.37</v>
      </c>
      <c r="W30" s="253">
        <v>0</v>
      </c>
      <c r="X30" s="253">
        <v>6410.05</v>
      </c>
      <c r="Y30" s="253">
        <v>27565.52</v>
      </c>
      <c r="Z30" s="253">
        <v>0</v>
      </c>
      <c r="AA30" s="254">
        <v>0</v>
      </c>
      <c r="AB30" s="273">
        <f t="shared" si="27"/>
        <v>255016.57000000004</v>
      </c>
      <c r="AC30" s="253">
        <v>81674.270000000033</v>
      </c>
      <c r="AD30" s="253">
        <v>10195.719999999999</v>
      </c>
      <c r="AE30" s="253">
        <v>101340.62000000002</v>
      </c>
      <c r="AF30" s="253">
        <v>6819.2699999999986</v>
      </c>
      <c r="AG30" s="253">
        <v>792.2</v>
      </c>
      <c r="AH30" s="253">
        <v>26702.65</v>
      </c>
      <c r="AI30" s="253">
        <v>0</v>
      </c>
      <c r="AJ30" s="253">
        <v>6960.57</v>
      </c>
      <c r="AK30" s="253">
        <v>20531.27</v>
      </c>
      <c r="AL30" s="253">
        <v>0</v>
      </c>
      <c r="AM30" s="254">
        <v>0</v>
      </c>
      <c r="AN30" s="288">
        <f t="shared" si="28"/>
        <v>245776.12000000002</v>
      </c>
      <c r="AO30" s="253">
        <v>82275.930000000008</v>
      </c>
      <c r="AP30" s="253">
        <v>13064.550000000001</v>
      </c>
      <c r="AQ30" s="253">
        <v>90167.610000000015</v>
      </c>
      <c r="AR30" s="253">
        <v>11219.92</v>
      </c>
      <c r="AS30" s="253">
        <v>125.41</v>
      </c>
      <c r="AT30" s="253">
        <v>31974.57</v>
      </c>
      <c r="AU30" s="253">
        <v>0</v>
      </c>
      <c r="AV30" s="253">
        <v>271.36</v>
      </c>
      <c r="AW30" s="253">
        <v>16676.77</v>
      </c>
      <c r="AX30" s="253">
        <v>0</v>
      </c>
      <c r="AY30" s="254">
        <v>0</v>
      </c>
      <c r="AZ30" s="525">
        <v>12595.672746876822</v>
      </c>
      <c r="BA30" s="295">
        <f t="shared" si="29"/>
        <v>1043237.9827468768</v>
      </c>
      <c r="BB30" s="270">
        <f t="shared" si="30"/>
        <v>338021.53</v>
      </c>
      <c r="BC30" s="270">
        <f t="shared" si="30"/>
        <v>53413.710000000006</v>
      </c>
      <c r="BD30" s="270">
        <f t="shared" si="30"/>
        <v>374046.47</v>
      </c>
      <c r="BE30" s="270">
        <f t="shared" si="30"/>
        <v>36962.44</v>
      </c>
      <c r="BF30" s="270">
        <f t="shared" si="30"/>
        <v>1195.4100000000001</v>
      </c>
      <c r="BG30" s="270">
        <f t="shared" si="30"/>
        <v>117829.28</v>
      </c>
      <c r="BH30" s="270">
        <f t="shared" si="30"/>
        <v>0</v>
      </c>
      <c r="BI30" s="270">
        <f t="shared" si="30"/>
        <v>14720.98</v>
      </c>
      <c r="BJ30" s="270">
        <f t="shared" si="30"/>
        <v>94452.49</v>
      </c>
      <c r="BK30" s="270">
        <f t="shared" si="31"/>
        <v>0</v>
      </c>
      <c r="BL30" s="290">
        <f t="shared" si="31"/>
        <v>0</v>
      </c>
    </row>
    <row r="31" spans="1:64" x14ac:dyDescent="0.25">
      <c r="A31" s="1529"/>
      <c r="B31" s="126">
        <v>3.3</v>
      </c>
      <c r="C31" s="131" t="s">
        <v>54</v>
      </c>
      <c r="D31" s="273">
        <f t="shared" si="25"/>
        <v>0</v>
      </c>
      <c r="E31" s="253"/>
      <c r="F31" s="253"/>
      <c r="G31" s="253"/>
      <c r="H31" s="253"/>
      <c r="I31" s="253"/>
      <c r="J31" s="253"/>
      <c r="K31" s="253"/>
      <c r="L31" s="253"/>
      <c r="M31" s="253"/>
      <c r="N31" s="253"/>
      <c r="O31" s="254"/>
      <c r="P31" s="273">
        <f t="shared" si="26"/>
        <v>0</v>
      </c>
      <c r="Q31" s="253"/>
      <c r="R31" s="253"/>
      <c r="S31" s="253"/>
      <c r="T31" s="253"/>
      <c r="U31" s="253"/>
      <c r="V31" s="253"/>
      <c r="W31" s="253"/>
      <c r="X31" s="253"/>
      <c r="Y31" s="253"/>
      <c r="Z31" s="253"/>
      <c r="AA31" s="254"/>
      <c r="AB31" s="273">
        <f t="shared" si="27"/>
        <v>0</v>
      </c>
      <c r="AC31" s="253"/>
      <c r="AD31" s="253"/>
      <c r="AE31" s="253"/>
      <c r="AF31" s="253"/>
      <c r="AG31" s="253"/>
      <c r="AH31" s="253"/>
      <c r="AI31" s="253"/>
      <c r="AJ31" s="253"/>
      <c r="AK31" s="253"/>
      <c r="AL31" s="253"/>
      <c r="AM31" s="254"/>
      <c r="AN31" s="288">
        <f t="shared" si="28"/>
        <v>0</v>
      </c>
      <c r="AO31" s="253"/>
      <c r="AP31" s="253"/>
      <c r="AQ31" s="253"/>
      <c r="AR31" s="253"/>
      <c r="AS31" s="253"/>
      <c r="AT31" s="253"/>
      <c r="AU31" s="253"/>
      <c r="AV31" s="253"/>
      <c r="AW31" s="253"/>
      <c r="AX31" s="253"/>
      <c r="AY31" s="254"/>
      <c r="AZ31" s="525"/>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529"/>
      <c r="B32" s="221" t="s">
        <v>44</v>
      </c>
      <c r="C32" s="229" t="s">
        <v>154</v>
      </c>
      <c r="D32" s="273">
        <f t="shared" si="25"/>
        <v>0</v>
      </c>
      <c r="E32" s="253"/>
      <c r="F32" s="253"/>
      <c r="G32" s="253"/>
      <c r="H32" s="253"/>
      <c r="I32" s="253"/>
      <c r="J32" s="253"/>
      <c r="K32" s="253"/>
      <c r="L32" s="253"/>
      <c r="M32" s="253"/>
      <c r="N32" s="253"/>
      <c r="O32" s="254"/>
      <c r="P32" s="273">
        <f>SUM(Q32:AA32)</f>
        <v>0</v>
      </c>
      <c r="Q32" s="809"/>
      <c r="R32" s="809"/>
      <c r="S32" s="809"/>
      <c r="T32" s="809"/>
      <c r="U32" s="809"/>
      <c r="V32" s="809"/>
      <c r="W32" s="809"/>
      <c r="X32" s="809"/>
      <c r="Y32" s="809"/>
      <c r="Z32" s="809"/>
      <c r="AA32" s="810"/>
      <c r="AB32" s="273">
        <f>SUM(AC32:AM32)</f>
        <v>0</v>
      </c>
      <c r="AC32" s="809"/>
      <c r="AD32" s="809"/>
      <c r="AE32" s="809"/>
      <c r="AF32" s="809"/>
      <c r="AG32" s="809"/>
      <c r="AH32" s="809"/>
      <c r="AI32" s="809"/>
      <c r="AJ32" s="809"/>
      <c r="AK32" s="809"/>
      <c r="AL32" s="809"/>
      <c r="AM32" s="810"/>
      <c r="AN32" s="288">
        <f>SUM(AO32:AY32)</f>
        <v>0</v>
      </c>
      <c r="AO32" s="809"/>
      <c r="AP32" s="809"/>
      <c r="AQ32" s="809"/>
      <c r="AR32" s="809"/>
      <c r="AS32" s="809"/>
      <c r="AT32" s="809"/>
      <c r="AU32" s="809"/>
      <c r="AV32" s="809"/>
      <c r="AW32" s="809"/>
      <c r="AX32" s="809"/>
      <c r="AY32" s="810"/>
      <c r="AZ32" s="855"/>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5">
        <f t="shared" si="31"/>
        <v>0</v>
      </c>
    </row>
    <row r="33" spans="1:64" x14ac:dyDescent="0.25">
      <c r="A33" s="1529"/>
      <c r="B33" s="126" t="s">
        <v>41</v>
      </c>
      <c r="C33" s="131" t="s">
        <v>52</v>
      </c>
      <c r="D33" s="273">
        <f t="shared" si="25"/>
        <v>24441.80627922593</v>
      </c>
      <c r="E33" s="253">
        <v>12548.98107624687</v>
      </c>
      <c r="F33" s="253">
        <v>984.23380990171529</v>
      </c>
      <c r="G33" s="253">
        <v>6151.4613118857205</v>
      </c>
      <c r="H33" s="253">
        <v>1230.2922623771442</v>
      </c>
      <c r="I33" s="253">
        <v>0</v>
      </c>
      <c r="J33" s="253">
        <v>2050.487103961907</v>
      </c>
      <c r="K33" s="253">
        <v>0</v>
      </c>
      <c r="L33" s="253">
        <v>0</v>
      </c>
      <c r="M33" s="253">
        <v>1476.350714852573</v>
      </c>
      <c r="N33" s="253">
        <v>0</v>
      </c>
      <c r="O33" s="254">
        <v>0</v>
      </c>
      <c r="P33" s="273">
        <f t="shared" si="26"/>
        <v>19616.259773853631</v>
      </c>
      <c r="Q33" s="253">
        <v>10101.396229060842</v>
      </c>
      <c r="R33" s="253">
        <v>716.87328077205962</v>
      </c>
      <c r="S33" s="253">
        <v>4887.7723689004069</v>
      </c>
      <c r="T33" s="253">
        <v>977.55447378008137</v>
      </c>
      <c r="U33" s="253">
        <v>0</v>
      </c>
      <c r="V33" s="253">
        <v>1824.7683510561519</v>
      </c>
      <c r="W33" s="253">
        <v>0</v>
      </c>
      <c r="X33" s="253">
        <v>0</v>
      </c>
      <c r="Y33" s="253">
        <v>1107.8950702840923</v>
      </c>
      <c r="Z33" s="253">
        <v>0</v>
      </c>
      <c r="AA33" s="254">
        <v>0</v>
      </c>
      <c r="AB33" s="273">
        <f t="shared" si="27"/>
        <v>20959.488227867634</v>
      </c>
      <c r="AC33" s="253">
        <v>10446.892251507692</v>
      </c>
      <c r="AD33" s="253">
        <v>1116.9633224882439</v>
      </c>
      <c r="AE33" s="253">
        <v>5256.2979881799711</v>
      </c>
      <c r="AF33" s="253">
        <v>919.85214793149487</v>
      </c>
      <c r="AG33" s="253">
        <v>0</v>
      </c>
      <c r="AH33" s="253">
        <v>2168.222920124238</v>
      </c>
      <c r="AI33" s="253">
        <v>0</v>
      </c>
      <c r="AJ33" s="253">
        <v>0</v>
      </c>
      <c r="AK33" s="253">
        <v>1051.2595976359942</v>
      </c>
      <c r="AL33" s="253">
        <v>0</v>
      </c>
      <c r="AM33" s="254">
        <v>0</v>
      </c>
      <c r="AN33" s="288">
        <f t="shared" si="28"/>
        <v>7858.39692265758</v>
      </c>
      <c r="AO33" s="253">
        <v>4341.8540074957409</v>
      </c>
      <c r="AP33" s="253">
        <v>322.94781873935261</v>
      </c>
      <c r="AQ33" s="253">
        <v>2260.6347311754685</v>
      </c>
      <c r="AR33" s="253">
        <v>322.94781873935261</v>
      </c>
      <c r="AS33" s="253">
        <v>0</v>
      </c>
      <c r="AT33" s="253">
        <v>430.59709165247017</v>
      </c>
      <c r="AU33" s="253">
        <v>0</v>
      </c>
      <c r="AV33" s="253">
        <v>0</v>
      </c>
      <c r="AW33" s="253">
        <v>179.41545485519589</v>
      </c>
      <c r="AX33" s="253">
        <v>0</v>
      </c>
      <c r="AY33" s="254">
        <v>0</v>
      </c>
      <c r="AZ33" s="525">
        <v>0</v>
      </c>
      <c r="BA33" s="295">
        <f>SUM(BB33:BL33)+AZ33</f>
        <v>72875.951203604767</v>
      </c>
      <c r="BB33" s="270">
        <f t="shared" si="30"/>
        <v>37439.123564311143</v>
      </c>
      <c r="BC33" s="270">
        <f t="shared" si="30"/>
        <v>3141.0182319013711</v>
      </c>
      <c r="BD33" s="270">
        <f t="shared" si="30"/>
        <v>18556.166400141567</v>
      </c>
      <c r="BE33" s="270">
        <f t="shared" si="30"/>
        <v>3450.6467028280731</v>
      </c>
      <c r="BF33" s="270">
        <f t="shared" si="30"/>
        <v>0</v>
      </c>
      <c r="BG33" s="270">
        <f t="shared" si="30"/>
        <v>6474.0754667947667</v>
      </c>
      <c r="BH33" s="270">
        <f t="shared" si="30"/>
        <v>0</v>
      </c>
      <c r="BI33" s="270">
        <f t="shared" si="30"/>
        <v>0</v>
      </c>
      <c r="BJ33" s="270">
        <f t="shared" si="30"/>
        <v>3814.9208376278557</v>
      </c>
      <c r="BK33" s="270">
        <f t="shared" si="31"/>
        <v>0</v>
      </c>
      <c r="BL33" s="290">
        <f t="shared" si="31"/>
        <v>0</v>
      </c>
    </row>
    <row r="34" spans="1:64" s="255" customFormat="1" x14ac:dyDescent="0.25">
      <c r="A34" s="1529"/>
      <c r="B34" s="126" t="s">
        <v>42</v>
      </c>
      <c r="C34" s="131" t="s">
        <v>155</v>
      </c>
      <c r="D34" s="273">
        <f t="shared" si="25"/>
        <v>5163.6070603678654</v>
      </c>
      <c r="E34" s="253">
        <v>2098.9326274548243</v>
      </c>
      <c r="F34" s="253">
        <v>335.97132889405259</v>
      </c>
      <c r="G34" s="253">
        <v>1877.8881381930591</v>
      </c>
      <c r="H34" s="253">
        <v>198.94529877842965</v>
      </c>
      <c r="I34" s="253">
        <v>0.77256844616324172</v>
      </c>
      <c r="J34" s="253">
        <v>64.681637752356679</v>
      </c>
      <c r="K34" s="253">
        <v>0</v>
      </c>
      <c r="L34" s="253">
        <v>33.611092507723654</v>
      </c>
      <c r="M34" s="253">
        <v>552.80436834125658</v>
      </c>
      <c r="N34" s="253">
        <v>0</v>
      </c>
      <c r="O34" s="254">
        <v>0</v>
      </c>
      <c r="P34" s="273">
        <f t="shared" si="26"/>
        <v>6641.9586958729878</v>
      </c>
      <c r="Q34" s="253">
        <v>2462.4172658409734</v>
      </c>
      <c r="R34" s="253">
        <v>400.60204291137597</v>
      </c>
      <c r="S34" s="253">
        <v>2525.1107211702911</v>
      </c>
      <c r="T34" s="253">
        <v>266.01412025457194</v>
      </c>
      <c r="U34" s="253">
        <v>2.8165598529574334</v>
      </c>
      <c r="V34" s="253">
        <v>235.81043857223446</v>
      </c>
      <c r="W34" s="253">
        <v>0</v>
      </c>
      <c r="X34" s="253">
        <v>142.70113571334321</v>
      </c>
      <c r="Y34" s="253">
        <v>606.48641155723976</v>
      </c>
      <c r="Z34" s="253">
        <v>0</v>
      </c>
      <c r="AA34" s="254">
        <v>0</v>
      </c>
      <c r="AB34" s="273">
        <f t="shared" si="27"/>
        <v>11919.872295146153</v>
      </c>
      <c r="AC34" s="253">
        <v>4363.4086446314741</v>
      </c>
      <c r="AD34" s="253">
        <v>630.35767764987656</v>
      </c>
      <c r="AE34" s="253">
        <v>4476.1716568960546</v>
      </c>
      <c r="AF34" s="253">
        <v>417.06390721420166</v>
      </c>
      <c r="AG34" s="253">
        <v>9.6841704997979896</v>
      </c>
      <c r="AH34" s="253">
        <v>810.78642456960824</v>
      </c>
      <c r="AI34" s="253">
        <v>0</v>
      </c>
      <c r="AJ34" s="253">
        <v>222.0679880809561</v>
      </c>
      <c r="AK34" s="253">
        <v>990.33182560418413</v>
      </c>
      <c r="AL34" s="253">
        <v>0</v>
      </c>
      <c r="AM34" s="254">
        <v>0</v>
      </c>
      <c r="AN34" s="288">
        <f t="shared" si="28"/>
        <v>31319.545327517946</v>
      </c>
      <c r="AO34" s="253">
        <v>11272.313304849189</v>
      </c>
      <c r="AP34" s="253">
        <v>1688.6384322170177</v>
      </c>
      <c r="AQ34" s="253">
        <v>11234.517408024411</v>
      </c>
      <c r="AR34" s="253">
        <v>1176.4729581381041</v>
      </c>
      <c r="AS34" s="253">
        <v>35.659616615028156</v>
      </c>
      <c r="AT34" s="253">
        <v>2985.5249922979756</v>
      </c>
      <c r="AU34" s="253">
        <v>0</v>
      </c>
      <c r="AV34" s="253">
        <v>397.66742045431869</v>
      </c>
      <c r="AW34" s="253">
        <v>2528.7511949219061</v>
      </c>
      <c r="AX34" s="253">
        <v>0</v>
      </c>
      <c r="AY34" s="254">
        <v>0</v>
      </c>
      <c r="AZ34" s="525">
        <v>140031.55702884932</v>
      </c>
      <c r="BA34" s="295">
        <f t="shared" si="29"/>
        <v>195076.54040775425</v>
      </c>
      <c r="BB34" s="270">
        <f t="shared" si="30"/>
        <v>20197.071842776459</v>
      </c>
      <c r="BC34" s="270">
        <f t="shared" si="30"/>
        <v>3055.5694816723226</v>
      </c>
      <c r="BD34" s="270">
        <f t="shared" si="30"/>
        <v>20113.687924283815</v>
      </c>
      <c r="BE34" s="270">
        <f t="shared" si="30"/>
        <v>2058.4962843853073</v>
      </c>
      <c r="BF34" s="270">
        <f t="shared" si="30"/>
        <v>48.932915413946823</v>
      </c>
      <c r="BG34" s="270">
        <f t="shared" si="30"/>
        <v>4096.8034931921748</v>
      </c>
      <c r="BH34" s="270">
        <f t="shared" si="30"/>
        <v>0</v>
      </c>
      <c r="BI34" s="270">
        <f t="shared" si="30"/>
        <v>796.04763675634172</v>
      </c>
      <c r="BJ34" s="270">
        <f t="shared" si="30"/>
        <v>4678.3738004245861</v>
      </c>
      <c r="BK34" s="270">
        <f t="shared" si="31"/>
        <v>0</v>
      </c>
      <c r="BL34" s="290">
        <f t="shared" si="31"/>
        <v>0</v>
      </c>
    </row>
    <row r="35" spans="1:64" x14ac:dyDescent="0.25">
      <c r="A35" s="1529"/>
      <c r="B35" s="126" t="s">
        <v>43</v>
      </c>
      <c r="C35" s="131" t="s">
        <v>914</v>
      </c>
      <c r="D35" s="273">
        <f t="shared" si="25"/>
        <v>9344.795862762734</v>
      </c>
      <c r="E35" s="253">
        <v>1505.0284906339832</v>
      </c>
      <c r="F35" s="253">
        <v>215.98910856782985</v>
      </c>
      <c r="G35" s="253">
        <v>1915.475270672202</v>
      </c>
      <c r="H35" s="253">
        <v>177.13173942222468</v>
      </c>
      <c r="I35" s="253">
        <v>4.2757852894919095</v>
      </c>
      <c r="J35" s="253">
        <v>920.70496020863595</v>
      </c>
      <c r="K35" s="253">
        <v>0</v>
      </c>
      <c r="L35" s="253">
        <v>86.57403991372793</v>
      </c>
      <c r="M35" s="253">
        <v>4519.616468054639</v>
      </c>
      <c r="N35" s="253">
        <v>0</v>
      </c>
      <c r="O35" s="254">
        <v>0</v>
      </c>
      <c r="P35" s="273">
        <f t="shared" si="26"/>
        <v>8748.9090557543732</v>
      </c>
      <c r="Q35" s="253">
        <v>1409.0577883402943</v>
      </c>
      <c r="R35" s="253">
        <v>202.21619558575691</v>
      </c>
      <c r="S35" s="253">
        <v>1793.3317311335131</v>
      </c>
      <c r="T35" s="253">
        <v>165.83663269391769</v>
      </c>
      <c r="U35" s="253">
        <v>4.0031325658768875</v>
      </c>
      <c r="V35" s="253">
        <v>861.99464197453779</v>
      </c>
      <c r="W35" s="253">
        <v>0</v>
      </c>
      <c r="X35" s="253">
        <v>81.05349896541513</v>
      </c>
      <c r="Y35" s="253">
        <v>4231.4154344950612</v>
      </c>
      <c r="Z35" s="253">
        <v>0</v>
      </c>
      <c r="AA35" s="254">
        <v>0</v>
      </c>
      <c r="AB35" s="273">
        <f t="shared" si="27"/>
        <v>17364.105580677249</v>
      </c>
      <c r="AC35" s="253">
        <v>2796.5804707872553</v>
      </c>
      <c r="AD35" s="253">
        <v>401.34185278386133</v>
      </c>
      <c r="AE35" s="253">
        <v>3559.2553679706775</v>
      </c>
      <c r="AF35" s="253">
        <v>329.13872814201812</v>
      </c>
      <c r="AG35" s="253">
        <v>7.945083905245844</v>
      </c>
      <c r="AH35" s="253">
        <v>1710.8151288164652</v>
      </c>
      <c r="AI35" s="253">
        <v>0</v>
      </c>
      <c r="AJ35" s="253">
        <v>160.86822994154758</v>
      </c>
      <c r="AK35" s="253">
        <v>8398.1607183301767</v>
      </c>
      <c r="AL35" s="253">
        <v>0</v>
      </c>
      <c r="AM35" s="254">
        <v>0</v>
      </c>
      <c r="AN35" s="288">
        <f t="shared" si="28"/>
        <v>5547.5954636532524</v>
      </c>
      <c r="AO35" s="253">
        <v>893.46940799213655</v>
      </c>
      <c r="AP35" s="253">
        <v>128.22326099857207</v>
      </c>
      <c r="AQ35" s="253">
        <v>1137.1336601011094</v>
      </c>
      <c r="AR35" s="253">
        <v>105.15534512673959</v>
      </c>
      <c r="AS35" s="253">
        <v>2.5383462008048459</v>
      </c>
      <c r="AT35" s="253">
        <v>546.58215499064056</v>
      </c>
      <c r="AU35" s="253">
        <v>0</v>
      </c>
      <c r="AV35" s="253">
        <v>51.395210569483901</v>
      </c>
      <c r="AW35" s="253">
        <v>2683.0980776737656</v>
      </c>
      <c r="AX35" s="253">
        <v>0</v>
      </c>
      <c r="AY35" s="254">
        <v>0</v>
      </c>
      <c r="AZ35" s="525">
        <v>0</v>
      </c>
      <c r="BA35" s="295">
        <f t="shared" si="29"/>
        <v>41005.40596284761</v>
      </c>
      <c r="BB35" s="270">
        <f t="shared" si="30"/>
        <v>6604.1361577536691</v>
      </c>
      <c r="BC35" s="270">
        <f t="shared" si="30"/>
        <v>947.77041793602018</v>
      </c>
      <c r="BD35" s="270">
        <f t="shared" si="30"/>
        <v>8405.196029877503</v>
      </c>
      <c r="BE35" s="270">
        <f t="shared" si="30"/>
        <v>777.26244538490005</v>
      </c>
      <c r="BF35" s="270">
        <f t="shared" si="30"/>
        <v>18.762347961419486</v>
      </c>
      <c r="BG35" s="270">
        <f t="shared" si="30"/>
        <v>4040.0968859902796</v>
      </c>
      <c r="BH35" s="270">
        <f t="shared" si="30"/>
        <v>0</v>
      </c>
      <c r="BI35" s="270">
        <f t="shared" si="30"/>
        <v>379.89097939017449</v>
      </c>
      <c r="BJ35" s="270">
        <f t="shared" si="30"/>
        <v>19832.290698553643</v>
      </c>
      <c r="BK35" s="270">
        <f t="shared" si="31"/>
        <v>0</v>
      </c>
      <c r="BL35" s="290">
        <f t="shared" si="31"/>
        <v>0</v>
      </c>
    </row>
    <row r="36" spans="1:64" s="209" customFormat="1" x14ac:dyDescent="0.25">
      <c r="A36" s="1529"/>
      <c r="B36" s="128" t="s">
        <v>453</v>
      </c>
      <c r="C36" s="309" t="s">
        <v>2</v>
      </c>
      <c r="D36" s="274">
        <f t="shared" ref="D36:BL36" si="32">SUM(D29:D35)</f>
        <v>417610.20920235652</v>
      </c>
      <c r="E36" s="279">
        <f t="shared" si="32"/>
        <v>154730.9921943357</v>
      </c>
      <c r="F36" s="279">
        <f t="shared" si="32"/>
        <v>23856.164247363595</v>
      </c>
      <c r="G36" s="279">
        <f t="shared" si="32"/>
        <v>132352.73472075094</v>
      </c>
      <c r="H36" s="279">
        <f t="shared" si="32"/>
        <v>14629.049300577799</v>
      </c>
      <c r="I36" s="279">
        <f t="shared" si="32"/>
        <v>573.91835373565516</v>
      </c>
      <c r="J36" s="279">
        <f t="shared" si="32"/>
        <v>45943.9037019229</v>
      </c>
      <c r="K36" s="279">
        <f t="shared" si="32"/>
        <v>0</v>
      </c>
      <c r="L36" s="279">
        <f t="shared" si="32"/>
        <v>1977.6251324214518</v>
      </c>
      <c r="M36" s="279">
        <f>SUM(M29:M35)</f>
        <v>43545.821551248475</v>
      </c>
      <c r="N36" s="279">
        <f t="shared" si="32"/>
        <v>0</v>
      </c>
      <c r="O36" s="280">
        <f t="shared" si="32"/>
        <v>0</v>
      </c>
      <c r="P36" s="274">
        <f t="shared" si="32"/>
        <v>417711.65752548102</v>
      </c>
      <c r="Q36" s="279">
        <f t="shared" si="32"/>
        <v>145057.56128324213</v>
      </c>
      <c r="R36" s="279">
        <f t="shared" si="32"/>
        <v>23331.981519269186</v>
      </c>
      <c r="S36" s="279">
        <f t="shared" si="32"/>
        <v>145346.74482120422</v>
      </c>
      <c r="T36" s="279">
        <f t="shared" si="32"/>
        <v>15926.435226728576</v>
      </c>
      <c r="U36" s="279">
        <f t="shared" si="32"/>
        <v>65.179692418834321</v>
      </c>
      <c r="V36" s="279">
        <f t="shared" si="32"/>
        <v>39924.763431602922</v>
      </c>
      <c r="W36" s="279">
        <f t="shared" si="32"/>
        <v>0</v>
      </c>
      <c r="X36" s="279">
        <f t="shared" si="32"/>
        <v>8924.0846346787584</v>
      </c>
      <c r="Y36" s="279">
        <f>SUM(Y29:Y35)</f>
        <v>39134.906916336397</v>
      </c>
      <c r="Z36" s="279">
        <f t="shared" si="32"/>
        <v>0</v>
      </c>
      <c r="AA36" s="280">
        <f t="shared" si="32"/>
        <v>0</v>
      </c>
      <c r="AB36" s="274">
        <f t="shared" si="32"/>
        <v>441864.84610369103</v>
      </c>
      <c r="AC36" s="279">
        <f t="shared" si="32"/>
        <v>153793.49136692646</v>
      </c>
      <c r="AD36" s="279">
        <f t="shared" si="32"/>
        <v>20426.922852921987</v>
      </c>
      <c r="AE36" s="279">
        <f t="shared" si="32"/>
        <v>159119.09501304675</v>
      </c>
      <c r="AF36" s="279">
        <f t="shared" si="32"/>
        <v>13332.224783287713</v>
      </c>
      <c r="AG36" s="279">
        <f t="shared" si="32"/>
        <v>952.9692544050439</v>
      </c>
      <c r="AH36" s="279">
        <f t="shared" si="32"/>
        <v>44038.894473510321</v>
      </c>
      <c r="AI36" s="279">
        <f t="shared" si="32"/>
        <v>0</v>
      </c>
      <c r="AJ36" s="279">
        <f t="shared" si="32"/>
        <v>9718.6262180225021</v>
      </c>
      <c r="AK36" s="279">
        <f>SUM(AK29:AK35)</f>
        <v>40482.622141570355</v>
      </c>
      <c r="AL36" s="279">
        <f t="shared" si="32"/>
        <v>0</v>
      </c>
      <c r="AM36" s="280">
        <f t="shared" si="32"/>
        <v>0</v>
      </c>
      <c r="AN36" s="276">
        <f t="shared" si="32"/>
        <v>408616.95771382883</v>
      </c>
      <c r="AO36" s="279">
        <f t="shared" si="32"/>
        <v>146512.24672033711</v>
      </c>
      <c r="AP36" s="279">
        <f t="shared" si="32"/>
        <v>20518.869511954945</v>
      </c>
      <c r="AQ36" s="279">
        <f t="shared" si="32"/>
        <v>144269.165799301</v>
      </c>
      <c r="AR36" s="279">
        <f t="shared" si="32"/>
        <v>17079.036122004196</v>
      </c>
      <c r="AS36" s="279">
        <f t="shared" si="32"/>
        <v>439.59796281583294</v>
      </c>
      <c r="AT36" s="279">
        <f t="shared" si="32"/>
        <v>49132.594238941085</v>
      </c>
      <c r="AU36" s="279">
        <f t="shared" si="32"/>
        <v>0</v>
      </c>
      <c r="AV36" s="279">
        <f t="shared" si="32"/>
        <v>1663.5226310238027</v>
      </c>
      <c r="AW36" s="279">
        <f>SUM(AW29:AW35)</f>
        <v>29001.924727450871</v>
      </c>
      <c r="AX36" s="279">
        <f t="shared" si="32"/>
        <v>0</v>
      </c>
      <c r="AY36" s="280">
        <f t="shared" si="32"/>
        <v>0</v>
      </c>
      <c r="AZ36" s="292">
        <f t="shared" si="32"/>
        <v>171335.05628345141</v>
      </c>
      <c r="BA36" s="296">
        <f t="shared" si="32"/>
        <v>1857138.7268288087</v>
      </c>
      <c r="BB36" s="279">
        <f t="shared" si="32"/>
        <v>600094.29156484129</v>
      </c>
      <c r="BC36" s="279">
        <f t="shared" si="32"/>
        <v>88133.938131509727</v>
      </c>
      <c r="BD36" s="279">
        <f t="shared" si="32"/>
        <v>581087.7403543028</v>
      </c>
      <c r="BE36" s="279">
        <f t="shared" si="32"/>
        <v>60966.745432598284</v>
      </c>
      <c r="BF36" s="279">
        <f t="shared" si="32"/>
        <v>2031.6652633753663</v>
      </c>
      <c r="BG36" s="279">
        <f t="shared" si="32"/>
        <v>179040.15584597725</v>
      </c>
      <c r="BH36" s="279">
        <f t="shared" si="32"/>
        <v>0</v>
      </c>
      <c r="BI36" s="279">
        <f t="shared" si="32"/>
        <v>22283.858616146514</v>
      </c>
      <c r="BJ36" s="279">
        <f>SUM(BJ29:BJ35)</f>
        <v>152165.27533660608</v>
      </c>
      <c r="BK36" s="279">
        <f t="shared" si="32"/>
        <v>0</v>
      </c>
      <c r="BL36" s="292">
        <f t="shared" si="32"/>
        <v>0</v>
      </c>
    </row>
    <row r="37" spans="1:64" ht="16.5" customHeight="1" x14ac:dyDescent="0.25">
      <c r="A37" s="1525" t="s">
        <v>915</v>
      </c>
      <c r="B37" s="124" t="s">
        <v>916</v>
      </c>
      <c r="C37" s="310" t="s">
        <v>915</v>
      </c>
      <c r="D37" s="275">
        <f>SUM(E37:O37)</f>
        <v>6423.9400000000005</v>
      </c>
      <c r="E37" s="251">
        <v>3205.33</v>
      </c>
      <c r="F37" s="251">
        <v>0</v>
      </c>
      <c r="G37" s="251">
        <v>0</v>
      </c>
      <c r="H37" s="251">
        <v>3218.61</v>
      </c>
      <c r="I37" s="251">
        <v>0</v>
      </c>
      <c r="J37" s="251">
        <v>0</v>
      </c>
      <c r="K37" s="251">
        <v>0</v>
      </c>
      <c r="L37" s="251">
        <v>0</v>
      </c>
      <c r="M37" s="251">
        <v>0</v>
      </c>
      <c r="N37" s="251">
        <v>0</v>
      </c>
      <c r="O37" s="252">
        <v>0</v>
      </c>
      <c r="P37" s="272">
        <f>SUM(Q37:AA37)</f>
        <v>1331.49</v>
      </c>
      <c r="Q37" s="251">
        <v>1308.74</v>
      </c>
      <c r="R37" s="251">
        <v>0</v>
      </c>
      <c r="S37" s="251">
        <v>0</v>
      </c>
      <c r="T37" s="251">
        <v>0</v>
      </c>
      <c r="U37" s="251">
        <v>0</v>
      </c>
      <c r="V37" s="251">
        <v>22.75</v>
      </c>
      <c r="W37" s="251">
        <v>0</v>
      </c>
      <c r="X37" s="251">
        <v>0</v>
      </c>
      <c r="Y37" s="251">
        <v>0</v>
      </c>
      <c r="Z37" s="251">
        <v>0</v>
      </c>
      <c r="AA37" s="252">
        <v>0</v>
      </c>
      <c r="AB37" s="275">
        <f>SUM(AC37:AM37)</f>
        <v>18137.030000000002</v>
      </c>
      <c r="AC37" s="251">
        <v>15229.050000000001</v>
      </c>
      <c r="AD37" s="251">
        <v>0</v>
      </c>
      <c r="AE37" s="251">
        <v>2907.98</v>
      </c>
      <c r="AF37" s="251">
        <v>0</v>
      </c>
      <c r="AG37" s="251">
        <v>0</v>
      </c>
      <c r="AH37" s="251">
        <v>0</v>
      </c>
      <c r="AI37" s="251">
        <v>0</v>
      </c>
      <c r="AJ37" s="251">
        <v>0</v>
      </c>
      <c r="AK37" s="251">
        <v>0</v>
      </c>
      <c r="AL37" s="251">
        <v>0</v>
      </c>
      <c r="AM37" s="252">
        <v>0</v>
      </c>
      <c r="AN37" s="275">
        <f>SUM(AO37:AY37)</f>
        <v>0</v>
      </c>
      <c r="AO37" s="251">
        <v>0</v>
      </c>
      <c r="AP37" s="251">
        <v>0</v>
      </c>
      <c r="AQ37" s="251">
        <v>0</v>
      </c>
      <c r="AR37" s="251">
        <v>0</v>
      </c>
      <c r="AS37" s="251">
        <v>0</v>
      </c>
      <c r="AT37" s="251">
        <v>0</v>
      </c>
      <c r="AU37" s="251">
        <v>0</v>
      </c>
      <c r="AV37" s="251">
        <v>0</v>
      </c>
      <c r="AW37" s="249">
        <v>0</v>
      </c>
      <c r="AX37" s="251">
        <v>0</v>
      </c>
      <c r="AY37" s="252">
        <v>0</v>
      </c>
      <c r="AZ37" s="854">
        <v>-128.06458138646016</v>
      </c>
      <c r="BA37" s="293">
        <f>SUM(BB37:BL37)+AZ37</f>
        <v>25764.395418613542</v>
      </c>
      <c r="BB37" s="272">
        <f t="shared" ref="BB37:BJ39" si="33">E37+Q37+AC37+AO37</f>
        <v>19743.120000000003</v>
      </c>
      <c r="BC37" s="272">
        <f t="shared" si="33"/>
        <v>0</v>
      </c>
      <c r="BD37" s="272">
        <f t="shared" si="33"/>
        <v>2907.98</v>
      </c>
      <c r="BE37" s="272">
        <f t="shared" si="33"/>
        <v>3218.61</v>
      </c>
      <c r="BF37" s="272">
        <f t="shared" si="33"/>
        <v>0</v>
      </c>
      <c r="BG37" s="272">
        <f t="shared" si="33"/>
        <v>22.75</v>
      </c>
      <c r="BH37" s="272">
        <f t="shared" si="33"/>
        <v>0</v>
      </c>
      <c r="BI37" s="272">
        <f t="shared" si="33"/>
        <v>0</v>
      </c>
      <c r="BJ37" s="272">
        <f t="shared" si="33"/>
        <v>0</v>
      </c>
      <c r="BK37" s="272">
        <f t="shared" ref="BK37:BL39" si="34">N37+Z37+AL37+AX37</f>
        <v>0</v>
      </c>
      <c r="BL37" s="297">
        <f t="shared" si="34"/>
        <v>0</v>
      </c>
    </row>
    <row r="38" spans="1:64" ht="16.5" customHeight="1" x14ac:dyDescent="0.25">
      <c r="A38" s="1526"/>
      <c r="B38" s="126" t="s">
        <v>917</v>
      </c>
      <c r="C38" s="311" t="s">
        <v>920</v>
      </c>
      <c r="D38" s="288">
        <f>SUM(E38:O38)</f>
        <v>116.21956942544975</v>
      </c>
      <c r="E38" s="253">
        <v>29.674808091104889</v>
      </c>
      <c r="F38" s="253">
        <v>4.5842143489545197</v>
      </c>
      <c r="G38" s="253">
        <v>34.679060131182595</v>
      </c>
      <c r="H38" s="253">
        <v>2.2948592644392138</v>
      </c>
      <c r="I38" s="253">
        <v>0</v>
      </c>
      <c r="J38" s="253">
        <v>14.935970639827042</v>
      </c>
      <c r="K38" s="253">
        <v>0</v>
      </c>
      <c r="L38" s="253">
        <v>5.8150003162167732</v>
      </c>
      <c r="M38" s="253">
        <v>24.235656633724709</v>
      </c>
      <c r="N38" s="253">
        <v>0</v>
      </c>
      <c r="O38" s="254">
        <v>0</v>
      </c>
      <c r="P38" s="273">
        <f>SUM(Q38:AA38)</f>
        <v>697.74166476313758</v>
      </c>
      <c r="Q38" s="253">
        <v>178.15717354120653</v>
      </c>
      <c r="R38" s="253">
        <v>27.522020321391423</v>
      </c>
      <c r="S38" s="253">
        <v>208.20095331598804</v>
      </c>
      <c r="T38" s="253">
        <v>13.777532746703599</v>
      </c>
      <c r="U38" s="253">
        <v>0</v>
      </c>
      <c r="V38" s="253">
        <v>89.670346143996099</v>
      </c>
      <c r="W38" s="253">
        <v>0</v>
      </c>
      <c r="X38" s="253">
        <v>34.911228989175555</v>
      </c>
      <c r="Y38" s="253">
        <v>145.50240970467627</v>
      </c>
      <c r="Z38" s="253">
        <v>0</v>
      </c>
      <c r="AA38" s="254">
        <v>0</v>
      </c>
      <c r="AB38" s="288">
        <f>SUM(AC38:AM38)</f>
        <v>1853.6012379820663</v>
      </c>
      <c r="AC38" s="253">
        <v>473.28742729369657</v>
      </c>
      <c r="AD38" s="253">
        <v>73.114239145825906</v>
      </c>
      <c r="AE38" s="253">
        <v>553.10090296323449</v>
      </c>
      <c r="AF38" s="253">
        <v>36.601013018618659</v>
      </c>
      <c r="AG38" s="253">
        <v>0</v>
      </c>
      <c r="AH38" s="253">
        <v>238.21576525635166</v>
      </c>
      <c r="AI38" s="253">
        <v>0</v>
      </c>
      <c r="AJ38" s="253">
        <v>92.744206834457614</v>
      </c>
      <c r="AK38" s="253">
        <v>386.53768346988136</v>
      </c>
      <c r="AL38" s="253">
        <v>0</v>
      </c>
      <c r="AM38" s="254">
        <v>0</v>
      </c>
      <c r="AN38" s="288">
        <f>SUM(AO38:AY38)</f>
        <v>9867.6778477328789</v>
      </c>
      <c r="AO38" s="253">
        <v>2519.5537023922075</v>
      </c>
      <c r="AP38" s="253">
        <v>389.22490079826463</v>
      </c>
      <c r="AQ38" s="253">
        <v>2944.4421032395567</v>
      </c>
      <c r="AR38" s="253">
        <v>194.8461179069952</v>
      </c>
      <c r="AS38" s="253">
        <v>0</v>
      </c>
      <c r="AT38" s="253">
        <v>1268.1456947880929</v>
      </c>
      <c r="AU38" s="253">
        <v>0</v>
      </c>
      <c r="AV38" s="253">
        <v>493.72536904552277</v>
      </c>
      <c r="AW38" s="253">
        <v>2057.7399595622378</v>
      </c>
      <c r="AX38" s="253">
        <v>0</v>
      </c>
      <c r="AY38" s="254">
        <v>0</v>
      </c>
      <c r="AZ38" s="525">
        <v>-400.31984101610669</v>
      </c>
      <c r="BA38" s="295">
        <f>SUM(BB38:BL38)+AZ38</f>
        <v>12134.920478887423</v>
      </c>
      <c r="BB38" s="273">
        <f t="shared" si="33"/>
        <v>3200.6731113182154</v>
      </c>
      <c r="BC38" s="273">
        <f t="shared" si="33"/>
        <v>494.44537461443645</v>
      </c>
      <c r="BD38" s="273">
        <f t="shared" si="33"/>
        <v>3740.423019649962</v>
      </c>
      <c r="BE38" s="273">
        <f t="shared" si="33"/>
        <v>247.51952293675669</v>
      </c>
      <c r="BF38" s="273">
        <f t="shared" si="33"/>
        <v>0</v>
      </c>
      <c r="BG38" s="273">
        <f t="shared" si="33"/>
        <v>1610.9677768282677</v>
      </c>
      <c r="BH38" s="273">
        <f t="shared" si="33"/>
        <v>0</v>
      </c>
      <c r="BI38" s="273">
        <f t="shared" si="33"/>
        <v>627.19580518537271</v>
      </c>
      <c r="BJ38" s="273">
        <f t="shared" si="33"/>
        <v>2614.0157093705202</v>
      </c>
      <c r="BK38" s="273">
        <f t="shared" si="34"/>
        <v>0</v>
      </c>
      <c r="BL38" s="299">
        <f t="shared" si="34"/>
        <v>0</v>
      </c>
    </row>
    <row r="39" spans="1:64" ht="16.5" customHeight="1" x14ac:dyDescent="0.25">
      <c r="A39" s="1526"/>
      <c r="B39" s="126" t="s">
        <v>918</v>
      </c>
      <c r="C39" s="311" t="s">
        <v>921</v>
      </c>
      <c r="D39" s="273">
        <f>SUM(E39:O39)</f>
        <v>7.5662091255972079</v>
      </c>
      <c r="E39" s="253">
        <v>1.2185777482304496</v>
      </c>
      <c r="F39" s="253">
        <v>0.17488009243600244</v>
      </c>
      <c r="G39" s="253">
        <v>1.5509045553972174</v>
      </c>
      <c r="H39" s="253">
        <v>0.14341841201581004</v>
      </c>
      <c r="I39" s="253">
        <v>3.4619788544940412E-3</v>
      </c>
      <c r="J39" s="253">
        <v>0.74546799889683901</v>
      </c>
      <c r="K39" s="253">
        <v>0</v>
      </c>
      <c r="L39" s="253">
        <v>7.0096479415378818E-2</v>
      </c>
      <c r="M39" s="253">
        <v>3.6594018603510161</v>
      </c>
      <c r="N39" s="253">
        <v>0</v>
      </c>
      <c r="O39" s="254">
        <v>0</v>
      </c>
      <c r="P39" s="273">
        <f>SUM(Q39:AA39)</f>
        <v>8.0391977169517972</v>
      </c>
      <c r="Q39" s="253">
        <v>1.2947550469310161</v>
      </c>
      <c r="R39" s="253">
        <v>0.18581242158580458</v>
      </c>
      <c r="S39" s="253">
        <v>1.6478566946793638</v>
      </c>
      <c r="T39" s="253">
        <v>0.15238396815464014</v>
      </c>
      <c r="U39" s="253">
        <v>3.6783985270810405E-3</v>
      </c>
      <c r="V39" s="253">
        <v>0.79206965275613672</v>
      </c>
      <c r="W39" s="253">
        <v>0</v>
      </c>
      <c r="X39" s="253">
        <v>7.4478440646853397E-2</v>
      </c>
      <c r="Y39" s="253">
        <v>3.8881630936709022</v>
      </c>
      <c r="Z39" s="253">
        <v>0</v>
      </c>
      <c r="AA39" s="254">
        <v>0</v>
      </c>
      <c r="AB39" s="273">
        <f>SUM(AC39:AM39)</f>
        <v>8.118508786002959</v>
      </c>
      <c r="AC39" s="253">
        <v>1.3075285114665318</v>
      </c>
      <c r="AD39" s="253">
        <v>0.1876455624436143</v>
      </c>
      <c r="AE39" s="253">
        <v>1.6641136995074135</v>
      </c>
      <c r="AF39" s="253">
        <v>0.1538873190916519</v>
      </c>
      <c r="AG39" s="253">
        <v>3.714687934289404E-3</v>
      </c>
      <c r="AH39" s="253">
        <v>0.79988385177634569</v>
      </c>
      <c r="AI39" s="253">
        <v>0</v>
      </c>
      <c r="AJ39" s="253">
        <v>7.5213211075065359E-2</v>
      </c>
      <c r="AK39" s="253">
        <v>3.926521942708046</v>
      </c>
      <c r="AL39" s="253">
        <v>0</v>
      </c>
      <c r="AM39" s="254">
        <v>0</v>
      </c>
      <c r="AN39" s="288">
        <f>SUM(AO39:AY39)</f>
        <v>8.627927898427787</v>
      </c>
      <c r="AO39" s="253">
        <v>1.3895731370669648</v>
      </c>
      <c r="AP39" s="253">
        <v>0.19941992130558783</v>
      </c>
      <c r="AQ39" s="253">
        <v>1.7685332851878073</v>
      </c>
      <c r="AR39" s="253">
        <v>0.1635434201776374</v>
      </c>
      <c r="AS39" s="253">
        <v>3.9477766800555579E-3</v>
      </c>
      <c r="AT39" s="253">
        <v>0.85007485760704515</v>
      </c>
      <c r="AU39" s="253">
        <v>0</v>
      </c>
      <c r="AV39" s="253">
        <v>7.9932679666950085E-2</v>
      </c>
      <c r="AW39" s="253">
        <v>4.1729028207357395</v>
      </c>
      <c r="AX39" s="253">
        <v>0</v>
      </c>
      <c r="AY39" s="254">
        <v>0</v>
      </c>
      <c r="AZ39" s="525"/>
      <c r="BA39" s="295">
        <f>SUM(BB39:BL39)+AZ39</f>
        <v>32.351843526979749</v>
      </c>
      <c r="BB39" s="273">
        <f t="shared" si="33"/>
        <v>5.2104344436949628</v>
      </c>
      <c r="BC39" s="273">
        <f t="shared" si="33"/>
        <v>0.74775799777100915</v>
      </c>
      <c r="BD39" s="273">
        <f t="shared" si="33"/>
        <v>6.6314082347718015</v>
      </c>
      <c r="BE39" s="273">
        <f t="shared" si="33"/>
        <v>0.61323311943973957</v>
      </c>
      <c r="BF39" s="273">
        <f t="shared" si="33"/>
        <v>1.4802841995920045E-2</v>
      </c>
      <c r="BG39" s="273">
        <f t="shared" si="33"/>
        <v>3.1874963610363665</v>
      </c>
      <c r="BH39" s="273">
        <f t="shared" si="33"/>
        <v>0</v>
      </c>
      <c r="BI39" s="273">
        <f t="shared" si="33"/>
        <v>0.29972081080424762</v>
      </c>
      <c r="BJ39" s="273">
        <f t="shared" si="33"/>
        <v>15.646989717465704</v>
      </c>
      <c r="BK39" s="273">
        <f t="shared" si="34"/>
        <v>0</v>
      </c>
      <c r="BL39" s="299">
        <f t="shared" si="34"/>
        <v>0</v>
      </c>
    </row>
    <row r="40" spans="1:64" s="209" customFormat="1" ht="16.5" customHeight="1" x14ac:dyDescent="0.25">
      <c r="A40" s="1527"/>
      <c r="B40" s="129" t="s">
        <v>919</v>
      </c>
      <c r="C40" s="312" t="s">
        <v>922</v>
      </c>
      <c r="D40" s="276">
        <f t="shared" ref="D40:O40" si="35">SUM(D37:D39)</f>
        <v>6547.7257785510474</v>
      </c>
      <c r="E40" s="274">
        <f t="shared" si="35"/>
        <v>3236.2233858393352</v>
      </c>
      <c r="F40" s="274">
        <f t="shared" si="35"/>
        <v>4.7590944413905225</v>
      </c>
      <c r="G40" s="274">
        <f t="shared" si="35"/>
        <v>36.229964686579812</v>
      </c>
      <c r="H40" s="274">
        <f t="shared" si="35"/>
        <v>3221.0482776764552</v>
      </c>
      <c r="I40" s="274">
        <f t="shared" si="35"/>
        <v>3.4619788544940412E-3</v>
      </c>
      <c r="J40" s="274">
        <f t="shared" si="35"/>
        <v>15.681438638723881</v>
      </c>
      <c r="K40" s="274">
        <f t="shared" si="35"/>
        <v>0</v>
      </c>
      <c r="L40" s="274">
        <f t="shared" si="35"/>
        <v>5.885096795632152</v>
      </c>
      <c r="M40" s="274">
        <f>SUM(M37:M39)</f>
        <v>27.895058494075727</v>
      </c>
      <c r="N40" s="274">
        <f t="shared" si="35"/>
        <v>0</v>
      </c>
      <c r="O40" s="282">
        <f t="shared" si="35"/>
        <v>0</v>
      </c>
      <c r="P40" s="274">
        <f t="shared" ref="P40:BL40" si="36">SUM(P37:P39)</f>
        <v>2037.2708624800894</v>
      </c>
      <c r="Q40" s="274">
        <f t="shared" si="36"/>
        <v>1488.1919285881374</v>
      </c>
      <c r="R40" s="274">
        <f t="shared" si="36"/>
        <v>27.707832742977228</v>
      </c>
      <c r="S40" s="274">
        <f t="shared" si="36"/>
        <v>209.84881001066742</v>
      </c>
      <c r="T40" s="274">
        <f t="shared" si="36"/>
        <v>13.929916714858239</v>
      </c>
      <c r="U40" s="274">
        <f t="shared" si="36"/>
        <v>3.6783985270810405E-3</v>
      </c>
      <c r="V40" s="274">
        <f>SUM(V37:V39)</f>
        <v>113.21241579675224</v>
      </c>
      <c r="W40" s="274">
        <f t="shared" si="36"/>
        <v>0</v>
      </c>
      <c r="X40" s="274">
        <f t="shared" si="36"/>
        <v>34.985707429822412</v>
      </c>
      <c r="Y40" s="274">
        <f>SUM(Y37:Y39)</f>
        <v>149.39057279834716</v>
      </c>
      <c r="Z40" s="274">
        <f t="shared" si="36"/>
        <v>0</v>
      </c>
      <c r="AA40" s="282">
        <f t="shared" si="36"/>
        <v>0</v>
      </c>
      <c r="AB40" s="276">
        <f t="shared" si="36"/>
        <v>19998.749746768073</v>
      </c>
      <c r="AC40" s="274">
        <f t="shared" si="36"/>
        <v>15703.644955805164</v>
      </c>
      <c r="AD40" s="274">
        <f t="shared" si="36"/>
        <v>73.301884708269526</v>
      </c>
      <c r="AE40" s="274">
        <f t="shared" si="36"/>
        <v>3462.7450166627418</v>
      </c>
      <c r="AF40" s="274">
        <f t="shared" si="36"/>
        <v>36.754900337710311</v>
      </c>
      <c r="AG40" s="274">
        <f t="shared" si="36"/>
        <v>3.714687934289404E-3</v>
      </c>
      <c r="AH40" s="274">
        <f t="shared" si="36"/>
        <v>239.015649108128</v>
      </c>
      <c r="AI40" s="274">
        <f t="shared" si="36"/>
        <v>0</v>
      </c>
      <c r="AJ40" s="274">
        <f>SUM(AJ37:AJ39)</f>
        <v>92.819420045532681</v>
      </c>
      <c r="AK40" s="274">
        <f>SUM(AK37:AK39)</f>
        <v>390.46420541258942</v>
      </c>
      <c r="AL40" s="274">
        <f t="shared" si="36"/>
        <v>0</v>
      </c>
      <c r="AM40" s="282">
        <f t="shared" si="36"/>
        <v>0</v>
      </c>
      <c r="AN40" s="276">
        <f t="shared" si="36"/>
        <v>9876.3057756313065</v>
      </c>
      <c r="AO40" s="274">
        <f t="shared" si="36"/>
        <v>2520.9432755292746</v>
      </c>
      <c r="AP40" s="274">
        <f t="shared" si="36"/>
        <v>389.42432071957023</v>
      </c>
      <c r="AQ40" s="274">
        <f t="shared" si="36"/>
        <v>2946.2106365247446</v>
      </c>
      <c r="AR40" s="274">
        <f t="shared" si="36"/>
        <v>195.00966132717284</v>
      </c>
      <c r="AS40" s="274">
        <f t="shared" si="36"/>
        <v>3.9477766800555579E-3</v>
      </c>
      <c r="AT40" s="274">
        <f t="shared" si="36"/>
        <v>1268.9957696457</v>
      </c>
      <c r="AU40" s="274">
        <f t="shared" si="36"/>
        <v>0</v>
      </c>
      <c r="AV40" s="274">
        <f t="shared" si="36"/>
        <v>493.80530172518974</v>
      </c>
      <c r="AW40" s="274">
        <f>SUM(AW37:AW39)</f>
        <v>2061.9128623829733</v>
      </c>
      <c r="AX40" s="274">
        <f t="shared" si="36"/>
        <v>0</v>
      </c>
      <c r="AY40" s="282">
        <f t="shared" si="36"/>
        <v>0</v>
      </c>
      <c r="AZ40" s="298">
        <f t="shared" si="36"/>
        <v>-528.38442240256688</v>
      </c>
      <c r="BA40" s="296">
        <f t="shared" si="36"/>
        <v>37931.667741027944</v>
      </c>
      <c r="BB40" s="274">
        <f>SUM(BB37:BB39)</f>
        <v>22949.003545761912</v>
      </c>
      <c r="BC40" s="274">
        <f>SUM(BC37:BC39)</f>
        <v>495.19313261220748</v>
      </c>
      <c r="BD40" s="274">
        <f>SUM(BD37:BD39)</f>
        <v>6655.0344278847342</v>
      </c>
      <c r="BE40" s="274">
        <f>SUM(BE37:BE39)</f>
        <v>3466.7427560561969</v>
      </c>
      <c r="BF40" s="274">
        <f t="shared" si="36"/>
        <v>1.4802841995920045E-2</v>
      </c>
      <c r="BG40" s="274">
        <f t="shared" si="36"/>
        <v>1636.9052731893041</v>
      </c>
      <c r="BH40" s="274">
        <f t="shared" si="36"/>
        <v>0</v>
      </c>
      <c r="BI40" s="274">
        <f t="shared" si="36"/>
        <v>627.49552599617698</v>
      </c>
      <c r="BJ40" s="274">
        <f>SUM(BJ37:BJ39)</f>
        <v>2629.6626990879859</v>
      </c>
      <c r="BK40" s="274">
        <f t="shared" si="36"/>
        <v>0</v>
      </c>
      <c r="BL40" s="298">
        <f t="shared" si="36"/>
        <v>0</v>
      </c>
    </row>
    <row r="41" spans="1:64" ht="14.85" customHeight="1" x14ac:dyDescent="0.25">
      <c r="A41" s="1525" t="s">
        <v>303</v>
      </c>
      <c r="B41" s="124">
        <v>5.0999999999999996</v>
      </c>
      <c r="C41" s="310" t="s">
        <v>37</v>
      </c>
      <c r="D41" s="272">
        <f>SUM(E41:O41)</f>
        <v>24854.98</v>
      </c>
      <c r="E41" s="251">
        <v>9442.5400000000009</v>
      </c>
      <c r="F41" s="251">
        <v>5202.5999999999995</v>
      </c>
      <c r="G41" s="251">
        <v>6018.4000000000015</v>
      </c>
      <c r="H41" s="251">
        <v>196.66</v>
      </c>
      <c r="I41" s="251">
        <v>0</v>
      </c>
      <c r="J41" s="251">
        <v>3976.2799999999997</v>
      </c>
      <c r="K41" s="251">
        <v>0</v>
      </c>
      <c r="L41" s="251">
        <v>0</v>
      </c>
      <c r="M41" s="251">
        <v>18.5</v>
      </c>
      <c r="N41" s="251">
        <v>0</v>
      </c>
      <c r="O41" s="252">
        <v>0</v>
      </c>
      <c r="P41" s="272">
        <f>SUM(Q41:AA41)</f>
        <v>40880.39</v>
      </c>
      <c r="Q41" s="251">
        <v>18792.309999999998</v>
      </c>
      <c r="R41" s="251">
        <v>8775.4199999999983</v>
      </c>
      <c r="S41" s="251">
        <v>7237.0700000000006</v>
      </c>
      <c r="T41" s="251">
        <v>1959.39</v>
      </c>
      <c r="U41" s="251">
        <v>353.62</v>
      </c>
      <c r="V41" s="251">
        <v>3325.8300000000004</v>
      </c>
      <c r="W41" s="251">
        <v>0</v>
      </c>
      <c r="X41" s="251">
        <v>0</v>
      </c>
      <c r="Y41" s="251">
        <v>436.75</v>
      </c>
      <c r="Z41" s="251">
        <v>0</v>
      </c>
      <c r="AA41" s="252">
        <v>0</v>
      </c>
      <c r="AB41" s="272">
        <f>SUM(AC41:AM41)</f>
        <v>26557.25</v>
      </c>
      <c r="AC41" s="251">
        <v>8692.5399999999991</v>
      </c>
      <c r="AD41" s="251">
        <v>4179.3100000000004</v>
      </c>
      <c r="AE41" s="251">
        <v>8724.43</v>
      </c>
      <c r="AF41" s="251">
        <v>583.49</v>
      </c>
      <c r="AG41" s="251">
        <v>609.04999999999995</v>
      </c>
      <c r="AH41" s="251">
        <v>3756.4299999999994</v>
      </c>
      <c r="AI41" s="251">
        <v>0</v>
      </c>
      <c r="AJ41" s="251">
        <v>0</v>
      </c>
      <c r="AK41" s="251">
        <v>12</v>
      </c>
      <c r="AL41" s="251">
        <v>0</v>
      </c>
      <c r="AM41" s="252">
        <v>0</v>
      </c>
      <c r="AN41" s="275">
        <f>SUM(AO41:AY41)</f>
        <v>39913.69</v>
      </c>
      <c r="AO41" s="251">
        <v>15406.340000000002</v>
      </c>
      <c r="AP41" s="251">
        <v>8914.2099999999991</v>
      </c>
      <c r="AQ41" s="251">
        <v>6580.5200000000013</v>
      </c>
      <c r="AR41" s="251">
        <v>4307.2699999999995</v>
      </c>
      <c r="AS41" s="251">
        <v>645.31000000000006</v>
      </c>
      <c r="AT41" s="251">
        <v>4060.04</v>
      </c>
      <c r="AU41" s="251">
        <v>0</v>
      </c>
      <c r="AV41" s="251">
        <v>0</v>
      </c>
      <c r="AW41" s="249">
        <v>0</v>
      </c>
      <c r="AX41" s="251">
        <v>0</v>
      </c>
      <c r="AY41" s="252">
        <v>0</v>
      </c>
      <c r="AZ41" s="854">
        <v>3377.7923716955215</v>
      </c>
      <c r="BA41" s="293">
        <f>SUM(BB41:BL41)+AZ41</f>
        <v>135584.10237169551</v>
      </c>
      <c r="BB41" s="273">
        <f t="shared" ref="BB41:BJ44" si="37">E41+Q41+AC41+AO41</f>
        <v>52333.73</v>
      </c>
      <c r="BC41" s="273">
        <f t="shared" si="37"/>
        <v>27071.539999999997</v>
      </c>
      <c r="BD41" s="273">
        <f t="shared" si="37"/>
        <v>28560.420000000002</v>
      </c>
      <c r="BE41" s="273">
        <f t="shared" si="37"/>
        <v>7046.8099999999995</v>
      </c>
      <c r="BF41" s="273">
        <f t="shared" si="37"/>
        <v>1607.98</v>
      </c>
      <c r="BG41" s="273">
        <f t="shared" si="37"/>
        <v>15118.580000000002</v>
      </c>
      <c r="BH41" s="273">
        <f t="shared" si="37"/>
        <v>0</v>
      </c>
      <c r="BI41" s="273">
        <f t="shared" si="37"/>
        <v>0</v>
      </c>
      <c r="BJ41" s="273">
        <f t="shared" si="37"/>
        <v>467.25</v>
      </c>
      <c r="BK41" s="273">
        <f t="shared" ref="BK41:BL44" si="38">N41+Z41+AL41+AX41</f>
        <v>0</v>
      </c>
      <c r="BL41" s="297">
        <f t="shared" si="38"/>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73">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525"/>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26"/>
      <c r="B43" s="126">
        <v>5.3</v>
      </c>
      <c r="C43" s="131" t="s">
        <v>305</v>
      </c>
      <c r="D43" s="273">
        <f>SUM(E43:O43)</f>
        <v>307.33008734094108</v>
      </c>
      <c r="E43" s="253">
        <v>137.70299158547525</v>
      </c>
      <c r="F43" s="253">
        <v>75.566073245902018</v>
      </c>
      <c r="G43" s="253">
        <v>86.938840933453491</v>
      </c>
      <c r="H43" s="253">
        <v>3.897735159302699</v>
      </c>
      <c r="I43" s="253">
        <v>0.27797970061263566</v>
      </c>
      <c r="J43" s="253">
        <v>2.6136260041096167</v>
      </c>
      <c r="K43" s="253">
        <v>0</v>
      </c>
      <c r="L43" s="253">
        <v>0</v>
      </c>
      <c r="M43" s="253">
        <v>0.33284071208530847</v>
      </c>
      <c r="N43" s="253">
        <v>0</v>
      </c>
      <c r="O43" s="254">
        <v>0</v>
      </c>
      <c r="P43" s="273">
        <f>SUM(Q43:AA43)</f>
        <v>584.4217542098055</v>
      </c>
      <c r="Q43" s="253">
        <v>283.89020165053159</v>
      </c>
      <c r="R43" s="253">
        <v>134.63321875234959</v>
      </c>
      <c r="S43" s="253">
        <v>115.92167219907441</v>
      </c>
      <c r="T43" s="253">
        <v>30.847201023917787</v>
      </c>
      <c r="U43" s="253">
        <v>1.261181477076208</v>
      </c>
      <c r="V43" s="253">
        <v>11.857904361804758</v>
      </c>
      <c r="W43" s="253">
        <v>0</v>
      </c>
      <c r="X43" s="253">
        <v>0</v>
      </c>
      <c r="Y43" s="253">
        <v>6.0103747450511209</v>
      </c>
      <c r="Z43" s="253">
        <v>0</v>
      </c>
      <c r="AA43" s="254">
        <v>0</v>
      </c>
      <c r="AB43" s="273">
        <f>SUM(AC43:AM43)</f>
        <v>632.65680194233767</v>
      </c>
      <c r="AC43" s="253">
        <v>249.27319869049697</v>
      </c>
      <c r="AD43" s="253">
        <v>124.93653645256072</v>
      </c>
      <c r="AE43" s="253">
        <v>186.34513039844586</v>
      </c>
      <c r="AF43" s="253">
        <v>26.146688369951779</v>
      </c>
      <c r="AG43" s="253">
        <v>4.2835913297553372</v>
      </c>
      <c r="AH43" s="253">
        <v>40.275263502165728</v>
      </c>
      <c r="AI43" s="253">
        <v>0</v>
      </c>
      <c r="AJ43" s="253">
        <v>0</v>
      </c>
      <c r="AK43" s="253">
        <v>1.3963931989612033</v>
      </c>
      <c r="AL43" s="253">
        <v>0</v>
      </c>
      <c r="AM43" s="254">
        <v>0</v>
      </c>
      <c r="AN43" s="288">
        <f>SUM(AO43:AY43)</f>
        <v>2101.7760917317682</v>
      </c>
      <c r="AO43" s="253">
        <v>849.42146189156244</v>
      </c>
      <c r="AP43" s="253">
        <v>450.60604946663545</v>
      </c>
      <c r="AQ43" s="253">
        <v>441.87446070465836</v>
      </c>
      <c r="AR43" s="253">
        <v>140.87394888088815</v>
      </c>
      <c r="AS43" s="253">
        <v>20.481085613004126</v>
      </c>
      <c r="AT43" s="253">
        <v>192.56765092044174</v>
      </c>
      <c r="AU43" s="253">
        <v>0</v>
      </c>
      <c r="AV43" s="253">
        <v>0</v>
      </c>
      <c r="AW43" s="253">
        <v>5.9514342545779035</v>
      </c>
      <c r="AX43" s="253">
        <v>0</v>
      </c>
      <c r="AY43" s="254">
        <v>0</v>
      </c>
      <c r="AZ43" s="525">
        <v>-8059.6209505085699</v>
      </c>
      <c r="BA43" s="295">
        <f>SUM(BB43:BL43)+AZ43</f>
        <v>-4433.4362152837175</v>
      </c>
      <c r="BB43" s="273">
        <f t="shared" si="37"/>
        <v>1520.2878538180662</v>
      </c>
      <c r="BC43" s="273">
        <f t="shared" si="37"/>
        <v>785.74187791744782</v>
      </c>
      <c r="BD43" s="273">
        <f t="shared" si="37"/>
        <v>831.08010423563212</v>
      </c>
      <c r="BE43" s="273">
        <f t="shared" si="37"/>
        <v>201.7655734340604</v>
      </c>
      <c r="BF43" s="273">
        <f t="shared" si="37"/>
        <v>26.303838120448304</v>
      </c>
      <c r="BG43" s="273">
        <f t="shared" si="37"/>
        <v>247.31444478852183</v>
      </c>
      <c r="BH43" s="273">
        <f t="shared" si="37"/>
        <v>0</v>
      </c>
      <c r="BI43" s="273">
        <f t="shared" si="37"/>
        <v>0</v>
      </c>
      <c r="BJ43" s="273">
        <f t="shared" si="37"/>
        <v>13.691042910675534</v>
      </c>
      <c r="BK43" s="273">
        <f t="shared" si="38"/>
        <v>0</v>
      </c>
      <c r="BL43" s="299">
        <f t="shared" si="38"/>
        <v>0</v>
      </c>
    </row>
    <row r="44" spans="1:64" x14ac:dyDescent="0.25">
      <c r="A44" s="1526"/>
      <c r="B44" s="126" t="s">
        <v>82</v>
      </c>
      <c r="C44" s="131" t="s">
        <v>923</v>
      </c>
      <c r="D44" s="273">
        <f>SUM(E44:O44)</f>
        <v>541.67053907632908</v>
      </c>
      <c r="E44" s="253">
        <v>87.238887378533462</v>
      </c>
      <c r="F44" s="253">
        <v>12.519795893964377</v>
      </c>
      <c r="G44" s="253">
        <v>111.03041068953235</v>
      </c>
      <c r="H44" s="253">
        <v>10.267430791366492</v>
      </c>
      <c r="I44" s="253">
        <v>0.24784564122613045</v>
      </c>
      <c r="J44" s="253">
        <v>53.368608522928049</v>
      </c>
      <c r="K44" s="253">
        <v>0</v>
      </c>
      <c r="L44" s="253">
        <v>5.0182590993721856</v>
      </c>
      <c r="M44" s="253">
        <v>261.97930105940611</v>
      </c>
      <c r="N44" s="253">
        <v>0</v>
      </c>
      <c r="O44" s="254">
        <v>0</v>
      </c>
      <c r="P44" s="273">
        <f>SUM(Q44:AA44)</f>
        <v>575.53214414209879</v>
      </c>
      <c r="Q44" s="253">
        <v>92.692476853468492</v>
      </c>
      <c r="R44" s="253">
        <v>13.302449469306278</v>
      </c>
      <c r="S44" s="253">
        <v>117.9712864541073</v>
      </c>
      <c r="T44" s="253">
        <v>10.909281623959737</v>
      </c>
      <c r="U44" s="253">
        <v>0.26333928656040073</v>
      </c>
      <c r="V44" s="253">
        <v>56.704855585200711</v>
      </c>
      <c r="W44" s="253">
        <v>0</v>
      </c>
      <c r="X44" s="253">
        <v>5.3319669632527065</v>
      </c>
      <c r="Y44" s="253">
        <v>278.3564879062431</v>
      </c>
      <c r="Z44" s="253">
        <v>0</v>
      </c>
      <c r="AA44" s="254">
        <v>0</v>
      </c>
      <c r="AB44" s="273">
        <f>SUM(AC44:AM44)</f>
        <v>581.21008256734285</v>
      </c>
      <c r="AC44" s="253">
        <v>93.606938680517061</v>
      </c>
      <c r="AD44" s="253">
        <v>13.433685386813947</v>
      </c>
      <c r="AE44" s="253">
        <v>119.13513752176874</v>
      </c>
      <c r="AF44" s="253">
        <v>11.016907635738496</v>
      </c>
      <c r="AG44" s="253">
        <v>0.26593727221464514</v>
      </c>
      <c r="AH44" s="253">
        <v>57.264279905288106</v>
      </c>
      <c r="AI44" s="253">
        <v>0</v>
      </c>
      <c r="AJ44" s="253">
        <v>5.384569724733411</v>
      </c>
      <c r="AK44" s="253">
        <v>281.10262644026847</v>
      </c>
      <c r="AL44" s="253">
        <v>0</v>
      </c>
      <c r="AM44" s="254">
        <v>0</v>
      </c>
      <c r="AN44" s="288">
        <f>SUM(AO44:AY44)</f>
        <v>617.67977573368967</v>
      </c>
      <c r="AO44" s="253">
        <v>99.48057445235338</v>
      </c>
      <c r="AP44" s="253">
        <v>14.276620495555068</v>
      </c>
      <c r="AQ44" s="253">
        <v>126.61061332830899</v>
      </c>
      <c r="AR44" s="253">
        <v>11.708195094728527</v>
      </c>
      <c r="AS44" s="253">
        <v>0.28262426889633052</v>
      </c>
      <c r="AT44" s="253">
        <v>60.857491344966931</v>
      </c>
      <c r="AU44" s="253">
        <v>0</v>
      </c>
      <c r="AV44" s="253">
        <v>5.72243999158494</v>
      </c>
      <c r="AW44" s="253">
        <v>298.74121675729543</v>
      </c>
      <c r="AX44" s="253">
        <v>0</v>
      </c>
      <c r="AY44" s="254">
        <v>0</v>
      </c>
      <c r="AZ44" s="525"/>
      <c r="BA44" s="295">
        <f>SUM(BB44:BL44)+AZ44</f>
        <v>2316.0925415194606</v>
      </c>
      <c r="BB44" s="270">
        <f t="shared" si="37"/>
        <v>373.01887736487242</v>
      </c>
      <c r="BC44" s="273">
        <f t="shared" si="37"/>
        <v>53.532551245639667</v>
      </c>
      <c r="BD44" s="270">
        <f t="shared" si="37"/>
        <v>474.7474479937174</v>
      </c>
      <c r="BE44" s="273">
        <f t="shared" si="37"/>
        <v>43.90181514579325</v>
      </c>
      <c r="BF44" s="270">
        <f t="shared" si="37"/>
        <v>1.0597464688975069</v>
      </c>
      <c r="BG44" s="270">
        <f t="shared" si="37"/>
        <v>228.1952353583838</v>
      </c>
      <c r="BH44" s="270">
        <f t="shared" si="37"/>
        <v>0</v>
      </c>
      <c r="BI44" s="270">
        <f t="shared" si="37"/>
        <v>21.457235778943243</v>
      </c>
      <c r="BJ44" s="270">
        <f t="shared" si="37"/>
        <v>1120.1796321632132</v>
      </c>
      <c r="BK44" s="270">
        <f t="shared" si="38"/>
        <v>0</v>
      </c>
      <c r="BL44" s="290">
        <f t="shared" si="38"/>
        <v>0</v>
      </c>
    </row>
    <row r="45" spans="1:64" s="209" customFormat="1" ht="24" x14ac:dyDescent="0.25">
      <c r="A45" s="1527"/>
      <c r="B45" s="128" t="s">
        <v>217</v>
      </c>
      <c r="C45" s="312" t="s">
        <v>306</v>
      </c>
      <c r="D45" s="277">
        <f>SUM(D41:D44)</f>
        <v>25703.980626417273</v>
      </c>
      <c r="E45" s="277">
        <f t="shared" ref="E45:BL45" si="39">SUM(E41:E44)</f>
        <v>9667.4818789640085</v>
      </c>
      <c r="F45" s="277">
        <f t="shared" si="39"/>
        <v>5290.6858691398656</v>
      </c>
      <c r="G45" s="277">
        <f t="shared" si="39"/>
        <v>6216.3692516229876</v>
      </c>
      <c r="H45" s="277">
        <f t="shared" si="39"/>
        <v>210.82516595066917</v>
      </c>
      <c r="I45" s="277">
        <f>SUM(I41:I44)</f>
        <v>0.52582534183876617</v>
      </c>
      <c r="J45" s="277">
        <f t="shared" si="39"/>
        <v>4032.262234527037</v>
      </c>
      <c r="K45" s="277">
        <f t="shared" si="39"/>
        <v>0</v>
      </c>
      <c r="L45" s="277">
        <f t="shared" si="39"/>
        <v>5.0182590993721856</v>
      </c>
      <c r="M45" s="277">
        <f>SUM(M41:M44)</f>
        <v>280.81214177149144</v>
      </c>
      <c r="N45" s="277">
        <f t="shared" si="39"/>
        <v>0</v>
      </c>
      <c r="O45" s="282">
        <f t="shared" si="39"/>
        <v>0</v>
      </c>
      <c r="P45" s="277">
        <f t="shared" si="39"/>
        <v>42040.343898351901</v>
      </c>
      <c r="Q45" s="277">
        <f t="shared" si="39"/>
        <v>19168.892678503998</v>
      </c>
      <c r="R45" s="277">
        <f t="shared" si="39"/>
        <v>8923.3556682216531</v>
      </c>
      <c r="S45" s="277">
        <f t="shared" si="39"/>
        <v>7470.9629586531819</v>
      </c>
      <c r="T45" s="277">
        <f t="shared" si="39"/>
        <v>2001.1464826478775</v>
      </c>
      <c r="U45" s="277">
        <f t="shared" si="39"/>
        <v>355.14452076363659</v>
      </c>
      <c r="V45" s="277">
        <f t="shared" si="39"/>
        <v>3394.3927599470057</v>
      </c>
      <c r="W45" s="277">
        <f t="shared" si="39"/>
        <v>0</v>
      </c>
      <c r="X45" s="277">
        <f t="shared" si="39"/>
        <v>5.3319669632527065</v>
      </c>
      <c r="Y45" s="277">
        <f>SUM(Y41:Y44)</f>
        <v>721.11686265129424</v>
      </c>
      <c r="Z45" s="277">
        <f t="shared" si="39"/>
        <v>0</v>
      </c>
      <c r="AA45" s="283">
        <f t="shared" si="39"/>
        <v>0</v>
      </c>
      <c r="AB45" s="277">
        <f t="shared" si="39"/>
        <v>27771.116884509684</v>
      </c>
      <c r="AC45" s="277">
        <f t="shared" si="39"/>
        <v>9035.420137371013</v>
      </c>
      <c r="AD45" s="277">
        <f t="shared" si="39"/>
        <v>4317.680221839375</v>
      </c>
      <c r="AE45" s="277">
        <f t="shared" si="39"/>
        <v>9029.9102679202151</v>
      </c>
      <c r="AF45" s="277">
        <f t="shared" si="39"/>
        <v>620.65359600569025</v>
      </c>
      <c r="AG45" s="277">
        <f t="shared" si="39"/>
        <v>613.59952860196995</v>
      </c>
      <c r="AH45" s="277">
        <f t="shared" si="39"/>
        <v>3853.9695434074533</v>
      </c>
      <c r="AI45" s="277">
        <f t="shared" si="39"/>
        <v>0</v>
      </c>
      <c r="AJ45" s="277">
        <f t="shared" si="39"/>
        <v>5.384569724733411</v>
      </c>
      <c r="AK45" s="277">
        <f>SUM(AK41:AK44)</f>
        <v>294.49901963922969</v>
      </c>
      <c r="AL45" s="277">
        <f t="shared" si="39"/>
        <v>0</v>
      </c>
      <c r="AM45" s="283">
        <f t="shared" si="39"/>
        <v>0</v>
      </c>
      <c r="AN45" s="849">
        <f t="shared" si="39"/>
        <v>42633.145867465457</v>
      </c>
      <c r="AO45" s="277">
        <f t="shared" si="39"/>
        <v>16355.242036343918</v>
      </c>
      <c r="AP45" s="277">
        <f t="shared" si="39"/>
        <v>9379.0926699621905</v>
      </c>
      <c r="AQ45" s="277">
        <f t="shared" si="39"/>
        <v>7149.0050740329689</v>
      </c>
      <c r="AR45" s="277">
        <f t="shared" si="39"/>
        <v>4459.8521439756159</v>
      </c>
      <c r="AS45" s="277">
        <f t="shared" si="39"/>
        <v>666.07370988190053</v>
      </c>
      <c r="AT45" s="277">
        <f t="shared" si="39"/>
        <v>4313.4651422654078</v>
      </c>
      <c r="AU45" s="277">
        <f t="shared" si="39"/>
        <v>0</v>
      </c>
      <c r="AV45" s="277">
        <f t="shared" si="39"/>
        <v>5.72243999158494</v>
      </c>
      <c r="AW45" s="274">
        <f>SUM(AW41:AW44)</f>
        <v>304.69265101187335</v>
      </c>
      <c r="AX45" s="277">
        <f t="shared" si="39"/>
        <v>0</v>
      </c>
      <c r="AY45" s="283">
        <f t="shared" si="39"/>
        <v>0</v>
      </c>
      <c r="AZ45" s="304">
        <f t="shared" si="39"/>
        <v>-4681.8285788130488</v>
      </c>
      <c r="BA45" s="296">
        <f t="shared" si="39"/>
        <v>133466.75869793125</v>
      </c>
      <c r="BB45" s="274">
        <f t="shared" si="39"/>
        <v>54227.03673118294</v>
      </c>
      <c r="BC45" s="274">
        <f t="shared" si="39"/>
        <v>27910.814429163085</v>
      </c>
      <c r="BD45" s="274">
        <f t="shared" si="39"/>
        <v>29866.247552229353</v>
      </c>
      <c r="BE45" s="274">
        <f t="shared" si="39"/>
        <v>7292.4773885798531</v>
      </c>
      <c r="BF45" s="274">
        <f t="shared" si="39"/>
        <v>1635.3435845893457</v>
      </c>
      <c r="BG45" s="274">
        <f t="shared" si="39"/>
        <v>15594.089680146908</v>
      </c>
      <c r="BH45" s="274">
        <f t="shared" si="39"/>
        <v>0</v>
      </c>
      <c r="BI45" s="274">
        <f t="shared" si="39"/>
        <v>21.457235778943243</v>
      </c>
      <c r="BJ45" s="274">
        <f>SUM(BJ41:BJ44)</f>
        <v>1601.1206750738888</v>
      </c>
      <c r="BK45" s="274">
        <f t="shared" si="39"/>
        <v>0</v>
      </c>
      <c r="BL45" s="298">
        <f t="shared" si="39"/>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2">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51"/>
      <c r="AW46" s="249"/>
      <c r="AX46" s="251"/>
      <c r="AY46" s="252"/>
      <c r="AZ46" s="854"/>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73">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525"/>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73">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525"/>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9" customFormat="1" x14ac:dyDescent="0.25">
      <c r="A50" s="1530"/>
      <c r="B50" s="129" t="s">
        <v>214</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49">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37" t="s">
        <v>157</v>
      </c>
      <c r="B51" s="124">
        <v>7.1</v>
      </c>
      <c r="C51" s="310" t="s">
        <v>20</v>
      </c>
      <c r="D51" s="272">
        <f>SUM(E51:O51)</f>
        <v>123954.60999999999</v>
      </c>
      <c r="E51" s="251">
        <v>26356.923331657705</v>
      </c>
      <c r="F51" s="251">
        <v>1466.7183794319212</v>
      </c>
      <c r="G51" s="251">
        <v>61465.285772471325</v>
      </c>
      <c r="H51" s="251">
        <v>3818.2788429080128</v>
      </c>
      <c r="I51" s="251">
        <v>336.98454102502711</v>
      </c>
      <c r="J51" s="251">
        <v>7912.2717166523116</v>
      </c>
      <c r="K51" s="251">
        <v>0</v>
      </c>
      <c r="L51" s="251">
        <v>404.48774417358703</v>
      </c>
      <c r="M51" s="251">
        <v>22193.659671680107</v>
      </c>
      <c r="N51" s="251">
        <v>0</v>
      </c>
      <c r="O51" s="252">
        <v>0</v>
      </c>
      <c r="P51" s="272">
        <f>SUM(Q51:AA51)</f>
        <v>164349.73999999996</v>
      </c>
      <c r="Q51" s="251">
        <v>33644.818364234816</v>
      </c>
      <c r="R51" s="251">
        <v>2117.6622393508351</v>
      </c>
      <c r="S51" s="251">
        <v>86722.51603954898</v>
      </c>
      <c r="T51" s="251">
        <v>4748.1039913587683</v>
      </c>
      <c r="U51" s="251">
        <v>451.25828398570673</v>
      </c>
      <c r="V51" s="251">
        <v>10785.376709046104</v>
      </c>
      <c r="W51" s="251">
        <v>0</v>
      </c>
      <c r="X51" s="251">
        <v>541.65228106255006</v>
      </c>
      <c r="Y51" s="251">
        <v>25338.352091412213</v>
      </c>
      <c r="Z51" s="251">
        <v>0</v>
      </c>
      <c r="AA51" s="252">
        <v>0</v>
      </c>
      <c r="AB51" s="272">
        <f>SUM(AC51:AM51)</f>
        <v>99726.27</v>
      </c>
      <c r="AC51" s="251">
        <v>20175.494215476661</v>
      </c>
      <c r="AD51" s="251">
        <v>1153.6853159466827</v>
      </c>
      <c r="AE51" s="251">
        <v>51492.671084407273</v>
      </c>
      <c r="AF51" s="251">
        <v>2957.9007264166198</v>
      </c>
      <c r="AG51" s="251">
        <v>268.09650030580235</v>
      </c>
      <c r="AH51" s="251">
        <v>6625.4961363607972</v>
      </c>
      <c r="AI51" s="251">
        <v>0</v>
      </c>
      <c r="AJ51" s="251">
        <v>511.8003659742767</v>
      </c>
      <c r="AK51" s="251">
        <v>16541.125655111868</v>
      </c>
      <c r="AL51" s="251">
        <v>0</v>
      </c>
      <c r="AM51" s="252">
        <v>0</v>
      </c>
      <c r="AN51" s="275">
        <f>SUM(AO51:AY51)</f>
        <v>85896.369999999981</v>
      </c>
      <c r="AO51" s="251">
        <v>15628.142126769519</v>
      </c>
      <c r="AP51" s="251">
        <v>1234.9726103807932</v>
      </c>
      <c r="AQ51" s="251">
        <v>41864.728537959061</v>
      </c>
      <c r="AR51" s="251">
        <v>2643.5014951323369</v>
      </c>
      <c r="AS51" s="251">
        <v>202.26768666961328</v>
      </c>
      <c r="AT51" s="251">
        <v>11333.980070415233</v>
      </c>
      <c r="AU51" s="251">
        <v>0</v>
      </c>
      <c r="AV51" s="251">
        <v>242.78502524578892</v>
      </c>
      <c r="AW51" s="249">
        <v>12745.99244742763</v>
      </c>
      <c r="AX51" s="251">
        <v>0</v>
      </c>
      <c r="AY51" s="252">
        <v>0</v>
      </c>
      <c r="AZ51" s="854">
        <v>6299.5112677440766</v>
      </c>
      <c r="BA51" s="293">
        <f>SUM(BB51:BL51)+AZ51</f>
        <v>480226.501267744</v>
      </c>
      <c r="BB51" s="273">
        <f t="shared" ref="BB51:BJ54" si="43">E51+Q51+AC51+AO51</f>
        <v>95805.378038138704</v>
      </c>
      <c r="BC51" s="273">
        <f t="shared" si="43"/>
        <v>5973.038545110232</v>
      </c>
      <c r="BD51" s="273">
        <f t="shared" si="43"/>
        <v>241545.20143438666</v>
      </c>
      <c r="BE51" s="273">
        <f t="shared" si="43"/>
        <v>14167.785055815737</v>
      </c>
      <c r="BF51" s="273">
        <f t="shared" si="43"/>
        <v>1258.6070119861497</v>
      </c>
      <c r="BG51" s="273">
        <f t="shared" si="43"/>
        <v>36657.124632474442</v>
      </c>
      <c r="BH51" s="273">
        <f t="shared" si="43"/>
        <v>0</v>
      </c>
      <c r="BI51" s="273">
        <f t="shared" si="43"/>
        <v>1700.7254164562028</v>
      </c>
      <c r="BJ51" s="273">
        <f t="shared" si="43"/>
        <v>76819.129865631825</v>
      </c>
      <c r="BK51" s="273">
        <f t="shared" ref="BK51:BL54" si="44">N51+Z51+AL51+AX51</f>
        <v>0</v>
      </c>
      <c r="BL51" s="297">
        <f t="shared" si="44"/>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c r="BA52" s="295">
        <f>SUM(BB52:BL52)+AZ52</f>
        <v>0</v>
      </c>
      <c r="BB52" s="273">
        <f t="shared" si="43"/>
        <v>0</v>
      </c>
      <c r="BC52" s="273">
        <f t="shared" si="43"/>
        <v>0</v>
      </c>
      <c r="BD52" s="273">
        <f t="shared" si="43"/>
        <v>0</v>
      </c>
      <c r="BE52" s="273">
        <f t="shared" si="43"/>
        <v>0</v>
      </c>
      <c r="BF52" s="273">
        <f t="shared" si="43"/>
        <v>0</v>
      </c>
      <c r="BG52" s="273">
        <f t="shared" si="43"/>
        <v>0</v>
      </c>
      <c r="BH52" s="273">
        <f t="shared" si="43"/>
        <v>0</v>
      </c>
      <c r="BI52" s="273">
        <f t="shared" si="43"/>
        <v>0</v>
      </c>
      <c r="BJ52" s="273">
        <f t="shared" si="43"/>
        <v>0</v>
      </c>
      <c r="BK52" s="273">
        <f t="shared" si="44"/>
        <v>0</v>
      </c>
      <c r="BL52" s="299">
        <f t="shared" si="44"/>
        <v>0</v>
      </c>
    </row>
    <row r="53" spans="1:64" ht="16.5" customHeight="1" x14ac:dyDescent="0.25">
      <c r="A53" s="1538"/>
      <c r="B53" s="126">
        <v>7.3</v>
      </c>
      <c r="C53" s="131" t="s">
        <v>156</v>
      </c>
      <c r="D53" s="273">
        <f>SUM(E53:O53)</f>
        <v>11841.263143573262</v>
      </c>
      <c r="E53" s="253">
        <v>1907.0976678246107</v>
      </c>
      <c r="F53" s="253">
        <v>273.69071601542214</v>
      </c>
      <c r="G53" s="253">
        <v>2427.1955276646422</v>
      </c>
      <c r="H53" s="253">
        <v>224.45257963690918</v>
      </c>
      <c r="I53" s="253">
        <v>5.4180636476016728</v>
      </c>
      <c r="J53" s="253">
        <v>1166.6717894681119</v>
      </c>
      <c r="K53" s="253">
        <v>0</v>
      </c>
      <c r="L53" s="253">
        <v>109.70234161087267</v>
      </c>
      <c r="M53" s="253">
        <v>5727.034457705091</v>
      </c>
      <c r="N53" s="253">
        <v>0</v>
      </c>
      <c r="O53" s="254">
        <v>0</v>
      </c>
      <c r="P53" s="273">
        <f>SUM(Q53:AA53)</f>
        <v>5763.5463207475768</v>
      </c>
      <c r="Q53" s="253">
        <v>928.24942858080419</v>
      </c>
      <c r="R53" s="253">
        <v>133.21459883015871</v>
      </c>
      <c r="S53" s="253">
        <v>1181.3987818351172</v>
      </c>
      <c r="T53" s="253">
        <v>109.24871982519223</v>
      </c>
      <c r="U53" s="253">
        <v>2.6371562242208193</v>
      </c>
      <c r="V53" s="253">
        <v>567.8589199631466</v>
      </c>
      <c r="W53" s="253">
        <v>0</v>
      </c>
      <c r="X53" s="253">
        <v>53.395868304125997</v>
      </c>
      <c r="Y53" s="253">
        <v>2787.5428471848104</v>
      </c>
      <c r="Z53" s="253">
        <v>0</v>
      </c>
      <c r="AA53" s="254">
        <v>0</v>
      </c>
      <c r="AB53" s="273">
        <f>SUM(AC53:AM53)</f>
        <v>7932.5399939790987</v>
      </c>
      <c r="AC53" s="253">
        <v>1277.577260045407</v>
      </c>
      <c r="AD53" s="253">
        <v>183.34720919967364</v>
      </c>
      <c r="AE53" s="253">
        <v>1625.9942341418887</v>
      </c>
      <c r="AF53" s="253">
        <v>150.36225807446056</v>
      </c>
      <c r="AG53" s="253">
        <v>3.6295964419852469</v>
      </c>
      <c r="AH53" s="253">
        <v>781.56109847333732</v>
      </c>
      <c r="AI53" s="253">
        <v>0</v>
      </c>
      <c r="AJ53" s="253">
        <v>73.490319547007786</v>
      </c>
      <c r="AK53" s="253">
        <v>3836.5780180553388</v>
      </c>
      <c r="AL53" s="253">
        <v>0</v>
      </c>
      <c r="AM53" s="254">
        <v>0</v>
      </c>
      <c r="AN53" s="288">
        <f>SUM(AO53:AY53)</f>
        <v>9196.7479431446045</v>
      </c>
      <c r="AO53" s="253">
        <v>1481.1845950287025</v>
      </c>
      <c r="AP53" s="253">
        <v>212.56723197969987</v>
      </c>
      <c r="AQ53" s="253">
        <v>1885.1287405748444</v>
      </c>
      <c r="AR53" s="253">
        <v>174.32547314258355</v>
      </c>
      <c r="AS53" s="253">
        <v>4.2080447924131512</v>
      </c>
      <c r="AT53" s="253">
        <v>906.11839716939994</v>
      </c>
      <c r="AU53" s="253">
        <v>0</v>
      </c>
      <c r="AV53" s="253">
        <v>85.202462975034379</v>
      </c>
      <c r="AW53" s="253">
        <v>4448.0129974819274</v>
      </c>
      <c r="AX53" s="253">
        <v>0</v>
      </c>
      <c r="AY53" s="254">
        <v>0</v>
      </c>
      <c r="AZ53" s="525">
        <v>-1153</v>
      </c>
      <c r="BA53" s="295">
        <f>SUM(BB53:BL53)+AZ53</f>
        <v>33581.097401444538</v>
      </c>
      <c r="BB53" s="273">
        <f t="shared" si="43"/>
        <v>5594.108951479524</v>
      </c>
      <c r="BC53" s="273">
        <f t="shared" si="43"/>
        <v>802.81975602495436</v>
      </c>
      <c r="BD53" s="273">
        <f t="shared" si="43"/>
        <v>7119.7172842164928</v>
      </c>
      <c r="BE53" s="273">
        <f t="shared" si="43"/>
        <v>658.38903067914555</v>
      </c>
      <c r="BF53" s="273">
        <f t="shared" si="43"/>
        <v>15.892861106220892</v>
      </c>
      <c r="BG53" s="273">
        <f t="shared" si="43"/>
        <v>3422.2102050739959</v>
      </c>
      <c r="BH53" s="273">
        <f t="shared" si="43"/>
        <v>0</v>
      </c>
      <c r="BI53" s="273">
        <f t="shared" si="43"/>
        <v>321.79099243704087</v>
      </c>
      <c r="BJ53" s="273">
        <f t="shared" si="43"/>
        <v>16799.168320427169</v>
      </c>
      <c r="BK53" s="273">
        <f t="shared" si="44"/>
        <v>0</v>
      </c>
      <c r="BL53" s="299">
        <f t="shared" si="44"/>
        <v>0</v>
      </c>
    </row>
    <row r="54" spans="1:64" ht="16.5" customHeight="1" x14ac:dyDescent="0.25">
      <c r="A54" s="1538"/>
      <c r="B54" s="126" t="s">
        <v>91</v>
      </c>
      <c r="C54" s="131" t="s">
        <v>925</v>
      </c>
      <c r="D54" s="273">
        <f>SUM(E54:O54)</f>
        <v>18.082247326168115</v>
      </c>
      <c r="E54" s="253">
        <v>2.9122409735045225</v>
      </c>
      <c r="F54" s="253">
        <v>0.41794048133732242</v>
      </c>
      <c r="G54" s="253">
        <v>3.7064584502559286</v>
      </c>
      <c r="H54" s="253">
        <v>0.34275119206296922</v>
      </c>
      <c r="I54" s="253">
        <v>8.273675343329125E-3</v>
      </c>
      <c r="J54" s="253">
        <v>1.7815707319261145</v>
      </c>
      <c r="K54" s="253">
        <v>0</v>
      </c>
      <c r="L54" s="253">
        <v>0.16752139102188604</v>
      </c>
      <c r="M54" s="253">
        <v>8.7454904307160461</v>
      </c>
      <c r="N54" s="253">
        <v>0</v>
      </c>
      <c r="O54" s="254">
        <v>0</v>
      </c>
      <c r="P54" s="273">
        <f>SUM(Q54:AA54)</f>
        <v>19.212628016069349</v>
      </c>
      <c r="Q54" s="253">
        <v>3.0942947249773649</v>
      </c>
      <c r="R54" s="253">
        <v>0.44406731397654009</v>
      </c>
      <c r="S54" s="253">
        <v>3.9381613456160265</v>
      </c>
      <c r="T54" s="253">
        <v>0.36417769519391119</v>
      </c>
      <c r="U54" s="253">
        <v>8.7908899723468728E-3</v>
      </c>
      <c r="V54" s="253">
        <v>1.892942571760873</v>
      </c>
      <c r="W54" s="253">
        <v>0</v>
      </c>
      <c r="X54" s="253">
        <v>0.17799370356914851</v>
      </c>
      <c r="Y54" s="253">
        <v>9.2921997710031388</v>
      </c>
      <c r="Z54" s="253">
        <v>0</v>
      </c>
      <c r="AA54" s="254">
        <v>0</v>
      </c>
      <c r="AB54" s="273">
        <f>SUM(AC54:AM54)</f>
        <v>19.402171067613367</v>
      </c>
      <c r="AC54" s="253">
        <v>3.1248216296807825</v>
      </c>
      <c r="AD54" s="253">
        <v>0.44844828016771748</v>
      </c>
      <c r="AE54" s="253">
        <v>3.9770134546714049</v>
      </c>
      <c r="AF54" s="253">
        <v>0.36777050673398715</v>
      </c>
      <c r="AG54" s="253">
        <v>8.8776168953764896E-3</v>
      </c>
      <c r="AH54" s="253">
        <v>1.9116174824055301</v>
      </c>
      <c r="AI54" s="253">
        <v>0</v>
      </c>
      <c r="AJ54" s="253">
        <v>0.17974970851037256</v>
      </c>
      <c r="AK54" s="253">
        <v>9.3838723885481929</v>
      </c>
      <c r="AL54" s="253">
        <v>0</v>
      </c>
      <c r="AM54" s="254">
        <v>0</v>
      </c>
      <c r="AN54" s="288">
        <f>SUM(AO54:AY54)</f>
        <v>20.619615924163732</v>
      </c>
      <c r="AO54" s="253">
        <v>3.3208975228081474</v>
      </c>
      <c r="AP54" s="253">
        <v>0.47658745336727659</v>
      </c>
      <c r="AQ54" s="253">
        <v>4.2265625673943301</v>
      </c>
      <c r="AR54" s="253">
        <v>0.39084732170762665</v>
      </c>
      <c r="AS54" s="253">
        <v>9.4346684227564221E-3</v>
      </c>
      <c r="AT54" s="253">
        <v>2.0315674026250852</v>
      </c>
      <c r="AU54" s="253">
        <v>0</v>
      </c>
      <c r="AV54" s="253">
        <v>0.19102861937708826</v>
      </c>
      <c r="AW54" s="253">
        <v>9.972690368461425</v>
      </c>
      <c r="AX54" s="253">
        <v>0</v>
      </c>
      <c r="AY54" s="254">
        <v>0</v>
      </c>
      <c r="AZ54" s="525"/>
      <c r="BA54" s="295">
        <f>SUM(BB54:BL54)+AZ54</f>
        <v>77.316662334014566</v>
      </c>
      <c r="BB54" s="273">
        <f t="shared" si="43"/>
        <v>12.452254850970817</v>
      </c>
      <c r="BC54" s="273">
        <f t="shared" si="43"/>
        <v>1.7870435288488564</v>
      </c>
      <c r="BD54" s="273">
        <f t="shared" si="43"/>
        <v>15.848195817937691</v>
      </c>
      <c r="BE54" s="273">
        <f t="shared" si="43"/>
        <v>1.4655467156984943</v>
      </c>
      <c r="BF54" s="273">
        <f t="shared" si="43"/>
        <v>3.5376850633808909E-2</v>
      </c>
      <c r="BG54" s="273">
        <f t="shared" si="43"/>
        <v>7.6176981887176032</v>
      </c>
      <c r="BH54" s="273">
        <f t="shared" si="43"/>
        <v>0</v>
      </c>
      <c r="BI54" s="273">
        <f t="shared" si="43"/>
        <v>0.71629342247849537</v>
      </c>
      <c r="BJ54" s="273">
        <f t="shared" si="43"/>
        <v>37.394252958728799</v>
      </c>
      <c r="BK54" s="273">
        <f t="shared" si="44"/>
        <v>0</v>
      </c>
      <c r="BL54" s="299">
        <f t="shared" si="44"/>
        <v>0</v>
      </c>
    </row>
    <row r="55" spans="1:64" s="209" customFormat="1" ht="16.5" customHeight="1" x14ac:dyDescent="0.25">
      <c r="A55" s="1539"/>
      <c r="B55" s="129" t="s">
        <v>262</v>
      </c>
      <c r="C55" s="312" t="s">
        <v>38</v>
      </c>
      <c r="D55" s="276">
        <f>SUM(D51:D54)</f>
        <v>135813.95539089941</v>
      </c>
      <c r="E55" s="274">
        <f t="shared" ref="E55:BL55" si="45">SUM(E51:E54)</f>
        <v>28266.933240455819</v>
      </c>
      <c r="F55" s="274">
        <f t="shared" si="45"/>
        <v>1740.8270359286807</v>
      </c>
      <c r="G55" s="274">
        <f t="shared" si="45"/>
        <v>63896.187758586224</v>
      </c>
      <c r="H55" s="274">
        <f t="shared" si="45"/>
        <v>4043.0741737369854</v>
      </c>
      <c r="I55" s="274">
        <f t="shared" si="45"/>
        <v>342.41087834797213</v>
      </c>
      <c r="J55" s="274">
        <f t="shared" si="45"/>
        <v>9080.72507685235</v>
      </c>
      <c r="K55" s="274">
        <f t="shared" si="45"/>
        <v>0</v>
      </c>
      <c r="L55" s="274">
        <f t="shared" si="45"/>
        <v>514.35760717548158</v>
      </c>
      <c r="M55" s="274">
        <f>SUM(M51:M54)</f>
        <v>27929.439619815916</v>
      </c>
      <c r="N55" s="274">
        <f t="shared" si="45"/>
        <v>0</v>
      </c>
      <c r="O55" s="282">
        <f t="shared" si="45"/>
        <v>0</v>
      </c>
      <c r="P55" s="274">
        <f t="shared" si="45"/>
        <v>170132.49894876362</v>
      </c>
      <c r="Q55" s="274">
        <f t="shared" si="45"/>
        <v>34576.162087540601</v>
      </c>
      <c r="R55" s="274">
        <f t="shared" si="45"/>
        <v>2251.3209054949702</v>
      </c>
      <c r="S55" s="274">
        <f t="shared" si="45"/>
        <v>87907.852982729717</v>
      </c>
      <c r="T55" s="274">
        <f t="shared" si="45"/>
        <v>4857.7168888791539</v>
      </c>
      <c r="U55" s="274">
        <f t="shared" si="45"/>
        <v>453.9042310998999</v>
      </c>
      <c r="V55" s="274">
        <f t="shared" si="45"/>
        <v>11355.128571581012</v>
      </c>
      <c r="W55" s="274">
        <f t="shared" si="45"/>
        <v>0</v>
      </c>
      <c r="X55" s="274">
        <f t="shared" si="45"/>
        <v>595.22614307024526</v>
      </c>
      <c r="Y55" s="274">
        <f>SUM(Y51:Y54)</f>
        <v>28135.187138368026</v>
      </c>
      <c r="Z55" s="274">
        <f>SUM(Z51:Z54)</f>
        <v>0</v>
      </c>
      <c r="AA55" s="282">
        <f t="shared" si="45"/>
        <v>0</v>
      </c>
      <c r="AB55" s="274">
        <f t="shared" si="45"/>
        <v>107678.21216504672</v>
      </c>
      <c r="AC55" s="274">
        <f t="shared" si="45"/>
        <v>21456.19629715175</v>
      </c>
      <c r="AD55" s="274">
        <f t="shared" si="45"/>
        <v>1337.4809734265241</v>
      </c>
      <c r="AE55" s="274">
        <f t="shared" si="45"/>
        <v>53122.64233200383</v>
      </c>
      <c r="AF55" s="274">
        <f t="shared" si="45"/>
        <v>3108.6307549978142</v>
      </c>
      <c r="AG55" s="274">
        <f t="shared" si="45"/>
        <v>271.73497436468301</v>
      </c>
      <c r="AH55" s="274">
        <f t="shared" si="45"/>
        <v>7408.9688523165405</v>
      </c>
      <c r="AI55" s="274">
        <f t="shared" si="45"/>
        <v>0</v>
      </c>
      <c r="AJ55" s="274">
        <f t="shared" si="45"/>
        <v>585.47043522979482</v>
      </c>
      <c r="AK55" s="274">
        <f>SUM(AK51:AK54)</f>
        <v>20387.087545555754</v>
      </c>
      <c r="AL55" s="274">
        <f t="shared" si="45"/>
        <v>0</v>
      </c>
      <c r="AM55" s="282">
        <f t="shared" si="45"/>
        <v>0</v>
      </c>
      <c r="AN55" s="276">
        <f t="shared" si="45"/>
        <v>95113.737559068744</v>
      </c>
      <c r="AO55" s="274">
        <f t="shared" si="45"/>
        <v>17112.647619321029</v>
      </c>
      <c r="AP55" s="274">
        <f t="shared" si="45"/>
        <v>1448.0164298138604</v>
      </c>
      <c r="AQ55" s="274">
        <f t="shared" si="45"/>
        <v>43754.083841101303</v>
      </c>
      <c r="AR55" s="274">
        <f t="shared" si="45"/>
        <v>2818.217815596628</v>
      </c>
      <c r="AS55" s="274">
        <f t="shared" si="45"/>
        <v>206.48516613044919</v>
      </c>
      <c r="AT55" s="274">
        <f t="shared" si="45"/>
        <v>12242.130034987258</v>
      </c>
      <c r="AU55" s="274">
        <f t="shared" si="45"/>
        <v>0</v>
      </c>
      <c r="AV55" s="274">
        <f t="shared" si="45"/>
        <v>328.17851684020042</v>
      </c>
      <c r="AW55" s="274">
        <f>SUM(AW51:AW54)</f>
        <v>17203.978135278019</v>
      </c>
      <c r="AX55" s="274">
        <f t="shared" si="45"/>
        <v>0</v>
      </c>
      <c r="AY55" s="282">
        <f t="shared" si="45"/>
        <v>0</v>
      </c>
      <c r="AZ55" s="298">
        <f t="shared" si="45"/>
        <v>5146.5112677440766</v>
      </c>
      <c r="BA55" s="296">
        <f t="shared" si="45"/>
        <v>513884.91533152258</v>
      </c>
      <c r="BB55" s="274">
        <f t="shared" si="45"/>
        <v>101411.93924446919</v>
      </c>
      <c r="BC55" s="274">
        <f t="shared" si="45"/>
        <v>6777.6453446640353</v>
      </c>
      <c r="BD55" s="274">
        <f t="shared" si="45"/>
        <v>248680.76691442108</v>
      </c>
      <c r="BE55" s="274">
        <f t="shared" si="45"/>
        <v>14827.639633210581</v>
      </c>
      <c r="BF55" s="274">
        <f t="shared" si="45"/>
        <v>1274.5352499430044</v>
      </c>
      <c r="BG55" s="274">
        <f t="shared" si="45"/>
        <v>40086.952535737153</v>
      </c>
      <c r="BH55" s="274">
        <f t="shared" si="45"/>
        <v>0</v>
      </c>
      <c r="BI55" s="274">
        <f t="shared" si="45"/>
        <v>2023.232702315722</v>
      </c>
      <c r="BJ55" s="274">
        <f>SUM(BJ51:BJ54)</f>
        <v>93655.692439017716</v>
      </c>
      <c r="BK55" s="274">
        <f t="shared" si="45"/>
        <v>0</v>
      </c>
      <c r="BL55" s="298">
        <f t="shared" si="45"/>
        <v>0</v>
      </c>
    </row>
    <row r="56" spans="1:64" ht="14.85" customHeight="1" x14ac:dyDescent="0.25">
      <c r="A56" s="1528" t="s">
        <v>29</v>
      </c>
      <c r="B56" s="124">
        <v>8.1</v>
      </c>
      <c r="C56" s="310" t="s">
        <v>22</v>
      </c>
      <c r="D56" s="275">
        <f t="shared" ref="D56:D62" si="46">SUM(E56:O56)</f>
        <v>2266089.2489253073</v>
      </c>
      <c r="E56" s="251">
        <v>867412.3784481131</v>
      </c>
      <c r="F56" s="251">
        <v>35937.35901087118</v>
      </c>
      <c r="G56" s="251">
        <v>871057.03715902381</v>
      </c>
      <c r="H56" s="251">
        <v>89775.861772458957</v>
      </c>
      <c r="I56" s="251">
        <v>0</v>
      </c>
      <c r="J56" s="251">
        <v>213856.53392582134</v>
      </c>
      <c r="K56" s="251">
        <v>0</v>
      </c>
      <c r="L56" s="251">
        <v>36863.181875006543</v>
      </c>
      <c r="M56" s="251">
        <v>151186.89673401226</v>
      </c>
      <c r="N56" s="251">
        <v>0</v>
      </c>
      <c r="O56" s="252">
        <v>0</v>
      </c>
      <c r="P56" s="275">
        <f t="shared" ref="P56:P62" si="47">SUM(Q56:AA56)</f>
        <v>2221508.466582966</v>
      </c>
      <c r="Q56" s="251">
        <v>872596.82886118162</v>
      </c>
      <c r="R56" s="251">
        <v>52847.236613925787</v>
      </c>
      <c r="S56" s="251">
        <v>768128.80210881156</v>
      </c>
      <c r="T56" s="251">
        <v>76738.223418885798</v>
      </c>
      <c r="U56" s="251">
        <v>3326.214125325484</v>
      </c>
      <c r="V56" s="251">
        <v>244779.63043429601</v>
      </c>
      <c r="W56" s="251">
        <v>0</v>
      </c>
      <c r="X56" s="251">
        <v>56997.503030703323</v>
      </c>
      <c r="Y56" s="251">
        <v>146094.02798983621</v>
      </c>
      <c r="Z56" s="251">
        <v>0</v>
      </c>
      <c r="AA56" s="252">
        <v>0</v>
      </c>
      <c r="AB56" s="272">
        <f t="shared" ref="AB56:AB62" si="48">SUM(AC56:AM56)</f>
        <v>2277434.2937458884</v>
      </c>
      <c r="AC56" s="251">
        <v>866311.27613112773</v>
      </c>
      <c r="AD56" s="251">
        <v>60491.53848534861</v>
      </c>
      <c r="AE56" s="251">
        <v>786311.08616893017</v>
      </c>
      <c r="AF56" s="251">
        <v>83815.390599242761</v>
      </c>
      <c r="AG56" s="251">
        <v>4.8796376854564043</v>
      </c>
      <c r="AH56" s="251">
        <v>313604.07480454969</v>
      </c>
      <c r="AI56" s="251">
        <v>0</v>
      </c>
      <c r="AJ56" s="251">
        <v>39067.109255565272</v>
      </c>
      <c r="AK56" s="251">
        <v>127828.93866343866</v>
      </c>
      <c r="AL56" s="251">
        <v>0</v>
      </c>
      <c r="AM56" s="252">
        <v>0</v>
      </c>
      <c r="AN56" s="275">
        <f t="shared" ref="AN56:AN62" si="49">SUM(AO56:AY56)</f>
        <v>2301495.3217366012</v>
      </c>
      <c r="AO56" s="251">
        <v>936711.64603877964</v>
      </c>
      <c r="AP56" s="251">
        <v>59573.165289363118</v>
      </c>
      <c r="AQ56" s="251">
        <v>864199.57674585492</v>
      </c>
      <c r="AR56" s="251">
        <v>91511.612296012725</v>
      </c>
      <c r="AS56" s="251">
        <v>5.0232316027489592</v>
      </c>
      <c r="AT56" s="251">
        <v>164788.17087879209</v>
      </c>
      <c r="AU56" s="251">
        <v>0</v>
      </c>
      <c r="AV56" s="251">
        <v>44242.832804708261</v>
      </c>
      <c r="AW56" s="249">
        <v>140463.29445148754</v>
      </c>
      <c r="AX56" s="251">
        <v>0</v>
      </c>
      <c r="AY56" s="252">
        <v>0</v>
      </c>
      <c r="AZ56" s="854">
        <v>15573.974514903457</v>
      </c>
      <c r="BA56" s="293">
        <f>SUM(BB56:BL56)+AZ56</f>
        <v>9082101.3055056669</v>
      </c>
      <c r="BB56" s="272">
        <f t="shared" ref="BB56:BJ62" si="50">E56+Q56+AC56+AO56</f>
        <v>3543032.129479202</v>
      </c>
      <c r="BC56" s="272">
        <f t="shared" si="50"/>
        <v>208849.29939950869</v>
      </c>
      <c r="BD56" s="272">
        <f t="shared" si="50"/>
        <v>3289696.5021826206</v>
      </c>
      <c r="BE56" s="272">
        <f t="shared" si="50"/>
        <v>341841.08808660024</v>
      </c>
      <c r="BF56" s="272">
        <f t="shared" si="50"/>
        <v>3336.1169946136897</v>
      </c>
      <c r="BG56" s="272">
        <f t="shared" si="50"/>
        <v>937028.41004345904</v>
      </c>
      <c r="BH56" s="272">
        <f t="shared" si="50"/>
        <v>0</v>
      </c>
      <c r="BI56" s="272">
        <f t="shared" si="50"/>
        <v>177170.62696598342</v>
      </c>
      <c r="BJ56" s="272">
        <f t="shared" si="50"/>
        <v>565573.15783877461</v>
      </c>
      <c r="BK56" s="272">
        <f t="shared" ref="BK56:BL62" si="51">N56+Z56+AL56+AX56</f>
        <v>0</v>
      </c>
      <c r="BL56" s="297">
        <f t="shared" si="51"/>
        <v>0</v>
      </c>
    </row>
    <row r="57" spans="1:64" ht="14.85" customHeight="1" x14ac:dyDescent="0.25">
      <c r="A57" s="1529"/>
      <c r="B57" s="126" t="s">
        <v>113</v>
      </c>
      <c r="C57" s="131" t="s">
        <v>444</v>
      </c>
      <c r="D57" s="273">
        <f t="shared" si="46"/>
        <v>0</v>
      </c>
      <c r="E57" s="253">
        <v>0</v>
      </c>
      <c r="F57" s="253">
        <v>0</v>
      </c>
      <c r="G57" s="253">
        <v>0</v>
      </c>
      <c r="H57" s="253">
        <v>0</v>
      </c>
      <c r="I57" s="253">
        <v>0</v>
      </c>
      <c r="J57" s="253">
        <v>0</v>
      </c>
      <c r="K57" s="253">
        <v>0</v>
      </c>
      <c r="L57" s="253">
        <v>0</v>
      </c>
      <c r="M57" s="253">
        <v>0</v>
      </c>
      <c r="N57" s="253">
        <v>0</v>
      </c>
      <c r="O57" s="254">
        <v>0</v>
      </c>
      <c r="P57" s="273">
        <f t="shared" si="47"/>
        <v>0</v>
      </c>
      <c r="Q57" s="253">
        <v>0</v>
      </c>
      <c r="R57" s="253">
        <v>0</v>
      </c>
      <c r="S57" s="253">
        <v>0</v>
      </c>
      <c r="T57" s="253">
        <v>0</v>
      </c>
      <c r="U57" s="253">
        <v>0</v>
      </c>
      <c r="V57" s="253">
        <v>0</v>
      </c>
      <c r="W57" s="253">
        <v>0</v>
      </c>
      <c r="X57" s="253">
        <v>0</v>
      </c>
      <c r="Y57" s="253">
        <v>0</v>
      </c>
      <c r="Z57" s="253">
        <v>0</v>
      </c>
      <c r="AA57" s="254">
        <v>0</v>
      </c>
      <c r="AB57" s="273">
        <f t="shared" si="48"/>
        <v>0</v>
      </c>
      <c r="AC57" s="253">
        <v>0</v>
      </c>
      <c r="AD57" s="253">
        <v>0</v>
      </c>
      <c r="AE57" s="253">
        <v>0</v>
      </c>
      <c r="AF57" s="253">
        <v>0</v>
      </c>
      <c r="AG57" s="253">
        <v>0</v>
      </c>
      <c r="AH57" s="253">
        <v>0</v>
      </c>
      <c r="AI57" s="253">
        <v>0</v>
      </c>
      <c r="AJ57" s="253">
        <v>0</v>
      </c>
      <c r="AK57" s="253">
        <v>0</v>
      </c>
      <c r="AL57" s="253">
        <v>0</v>
      </c>
      <c r="AM57" s="254">
        <v>0</v>
      </c>
      <c r="AN57" s="288">
        <f t="shared" si="49"/>
        <v>0</v>
      </c>
      <c r="AO57" s="253">
        <v>0</v>
      </c>
      <c r="AP57" s="253">
        <v>0</v>
      </c>
      <c r="AQ57" s="253">
        <v>0</v>
      </c>
      <c r="AR57" s="253">
        <v>0</v>
      </c>
      <c r="AS57" s="253">
        <v>0</v>
      </c>
      <c r="AT57" s="253">
        <v>0</v>
      </c>
      <c r="AU57" s="253">
        <v>0</v>
      </c>
      <c r="AV57" s="253">
        <v>0</v>
      </c>
      <c r="AW57" s="253">
        <v>0</v>
      </c>
      <c r="AX57" s="253">
        <v>0</v>
      </c>
      <c r="AY57" s="254">
        <v>0</v>
      </c>
      <c r="AZ57" s="525"/>
      <c r="BA57" s="295">
        <f t="shared" ref="BA57:BA62" si="52">SUM(BB57:BL57)+AZ57</f>
        <v>0</v>
      </c>
      <c r="BB57" s="273">
        <f t="shared" si="50"/>
        <v>0</v>
      </c>
      <c r="BC57" s="273">
        <f t="shared" si="50"/>
        <v>0</v>
      </c>
      <c r="BD57" s="273">
        <f t="shared" si="50"/>
        <v>0</v>
      </c>
      <c r="BE57" s="273">
        <f t="shared" si="50"/>
        <v>0</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529"/>
      <c r="B58" s="126" t="s">
        <v>115</v>
      </c>
      <c r="C58" s="131" t="s">
        <v>158</v>
      </c>
      <c r="D58" s="273">
        <f t="shared" si="46"/>
        <v>0</v>
      </c>
      <c r="E58" s="253"/>
      <c r="F58" s="253"/>
      <c r="G58" s="253"/>
      <c r="H58" s="253"/>
      <c r="I58" s="253"/>
      <c r="J58" s="253"/>
      <c r="K58" s="253"/>
      <c r="L58" s="253"/>
      <c r="M58" s="253"/>
      <c r="N58" s="253"/>
      <c r="O58" s="254"/>
      <c r="P58" s="273">
        <f t="shared" si="47"/>
        <v>0</v>
      </c>
      <c r="Q58" s="253"/>
      <c r="R58" s="253"/>
      <c r="S58" s="253"/>
      <c r="T58" s="253"/>
      <c r="U58" s="253"/>
      <c r="V58" s="253"/>
      <c r="W58" s="253"/>
      <c r="X58" s="253"/>
      <c r="Y58" s="253"/>
      <c r="Z58" s="253"/>
      <c r="AA58" s="254"/>
      <c r="AB58" s="273">
        <f t="shared" si="48"/>
        <v>0</v>
      </c>
      <c r="AC58" s="253"/>
      <c r="AD58" s="253"/>
      <c r="AE58" s="253"/>
      <c r="AF58" s="253"/>
      <c r="AG58" s="253"/>
      <c r="AH58" s="253"/>
      <c r="AI58" s="253"/>
      <c r="AJ58" s="253"/>
      <c r="AK58" s="253"/>
      <c r="AL58" s="253"/>
      <c r="AM58" s="254"/>
      <c r="AN58" s="288">
        <f t="shared" si="49"/>
        <v>0</v>
      </c>
      <c r="AO58" s="253"/>
      <c r="AP58" s="253"/>
      <c r="AQ58" s="253"/>
      <c r="AR58" s="253"/>
      <c r="AS58" s="253"/>
      <c r="AT58" s="253"/>
      <c r="AU58" s="253"/>
      <c r="AV58" s="253"/>
      <c r="AW58" s="253"/>
      <c r="AX58" s="253"/>
      <c r="AY58" s="254"/>
      <c r="AZ58" s="525"/>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529"/>
      <c r="B59" s="126" t="s">
        <v>116</v>
      </c>
      <c r="C59" s="131" t="s">
        <v>114</v>
      </c>
      <c r="D59" s="273">
        <f t="shared" si="46"/>
        <v>-15001.219590950363</v>
      </c>
      <c r="E59" s="253">
        <v>-5742.1584658149459</v>
      </c>
      <c r="F59" s="253">
        <v>-237.90069799614798</v>
      </c>
      <c r="G59" s="253">
        <v>-5766.2856380710127</v>
      </c>
      <c r="H59" s="253">
        <v>-594.30466697380007</v>
      </c>
      <c r="I59" s="253">
        <v>0</v>
      </c>
      <c r="J59" s="253">
        <v>-1415.7027698278951</v>
      </c>
      <c r="K59" s="253">
        <v>0</v>
      </c>
      <c r="L59" s="253">
        <v>-244.02952637031896</v>
      </c>
      <c r="M59" s="253">
        <v>-1000.8378258962429</v>
      </c>
      <c r="N59" s="253">
        <v>0</v>
      </c>
      <c r="O59" s="254">
        <v>0</v>
      </c>
      <c r="P59" s="273">
        <f t="shared" si="47"/>
        <v>-5014.0375388228185</v>
      </c>
      <c r="Q59" s="253">
        <v>-1969.4875450542495</v>
      </c>
      <c r="R59" s="253">
        <v>-119.27842373378576</v>
      </c>
      <c r="S59" s="253">
        <v>-1733.6988385863297</v>
      </c>
      <c r="T59" s="253">
        <v>-173.20138035606985</v>
      </c>
      <c r="U59" s="253">
        <v>-7.5074044224543268</v>
      </c>
      <c r="V59" s="253">
        <v>-552.47786546795055</v>
      </c>
      <c r="W59" s="253">
        <v>0</v>
      </c>
      <c r="X59" s="253">
        <v>-128.64574864965553</v>
      </c>
      <c r="Y59" s="253">
        <v>-329.74033255232399</v>
      </c>
      <c r="Z59" s="253">
        <v>0</v>
      </c>
      <c r="AA59" s="254">
        <v>0</v>
      </c>
      <c r="AB59" s="273">
        <f t="shared" si="48"/>
        <v>-5739.2466035720063</v>
      </c>
      <c r="AC59" s="253">
        <v>-2183.1470891719473</v>
      </c>
      <c r="AD59" s="253">
        <v>-152.44165671443056</v>
      </c>
      <c r="AE59" s="253">
        <v>-1981.5426697660769</v>
      </c>
      <c r="AF59" s="253">
        <v>-211.21891294284617</v>
      </c>
      <c r="AG59" s="253">
        <v>-1.2296927331701289E-2</v>
      </c>
      <c r="AH59" s="253">
        <v>-790.29771621994246</v>
      </c>
      <c r="AI59" s="253">
        <v>0</v>
      </c>
      <c r="AJ59" s="253">
        <v>-98.451039716975927</v>
      </c>
      <c r="AK59" s="253">
        <v>-322.13522211245538</v>
      </c>
      <c r="AL59" s="253">
        <v>0</v>
      </c>
      <c r="AM59" s="254">
        <v>0</v>
      </c>
      <c r="AN59" s="288">
        <f t="shared" si="49"/>
        <v>-6605.7604109143986</v>
      </c>
      <c r="AO59" s="253">
        <v>-2688.5532416274855</v>
      </c>
      <c r="AP59" s="253">
        <v>-170.9871200278601</v>
      </c>
      <c r="AQ59" s="253">
        <v>-2480.428831325728</v>
      </c>
      <c r="AR59" s="253">
        <v>-262.65696911685126</v>
      </c>
      <c r="AS59" s="253">
        <v>-1.4417697982221128E-2</v>
      </c>
      <c r="AT59" s="253">
        <v>-472.97561941457775</v>
      </c>
      <c r="AU59" s="253">
        <v>0</v>
      </c>
      <c r="AV59" s="253">
        <v>-126.98594285541401</v>
      </c>
      <c r="AW59" s="253">
        <v>-403.15826884849952</v>
      </c>
      <c r="AX59" s="253">
        <v>0</v>
      </c>
      <c r="AY59" s="254">
        <v>0</v>
      </c>
      <c r="AZ59" s="525"/>
      <c r="BA59" s="295">
        <f t="shared" si="52"/>
        <v>-32360.264144259585</v>
      </c>
      <c r="BB59" s="273">
        <f t="shared" si="50"/>
        <v>-12583.346341668628</v>
      </c>
      <c r="BC59" s="273">
        <f t="shared" si="50"/>
        <v>-680.60789847222441</v>
      </c>
      <c r="BD59" s="273">
        <f t="shared" si="50"/>
        <v>-11961.955977749147</v>
      </c>
      <c r="BE59" s="273">
        <f t="shared" si="50"/>
        <v>-1241.3819293895674</v>
      </c>
      <c r="BF59" s="273">
        <f t="shared" si="50"/>
        <v>-7.5341190477682494</v>
      </c>
      <c r="BG59" s="273">
        <f t="shared" si="50"/>
        <v>-3231.4539709303654</v>
      </c>
      <c r="BH59" s="273">
        <f t="shared" si="50"/>
        <v>0</v>
      </c>
      <c r="BI59" s="273">
        <f t="shared" si="50"/>
        <v>-598.11225759236436</v>
      </c>
      <c r="BJ59" s="273">
        <f t="shared" si="50"/>
        <v>-2055.871649409522</v>
      </c>
      <c r="BK59" s="273">
        <f t="shared" si="51"/>
        <v>0</v>
      </c>
      <c r="BL59" s="299">
        <f t="shared" si="51"/>
        <v>0</v>
      </c>
    </row>
    <row r="60" spans="1:64" x14ac:dyDescent="0.25">
      <c r="A60" s="1529"/>
      <c r="B60" s="126" t="s">
        <v>117</v>
      </c>
      <c r="C60" s="131" t="s">
        <v>159</v>
      </c>
      <c r="D60" s="273">
        <f t="shared" si="46"/>
        <v>0</v>
      </c>
      <c r="E60" s="253"/>
      <c r="F60" s="253"/>
      <c r="G60" s="253"/>
      <c r="H60" s="253"/>
      <c r="I60" s="253"/>
      <c r="J60" s="253"/>
      <c r="K60" s="253"/>
      <c r="L60" s="253"/>
      <c r="M60" s="253"/>
      <c r="N60" s="253"/>
      <c r="O60" s="254"/>
      <c r="P60" s="273">
        <f t="shared" si="47"/>
        <v>0</v>
      </c>
      <c r="Q60" s="253"/>
      <c r="R60" s="253"/>
      <c r="S60" s="253"/>
      <c r="T60" s="253"/>
      <c r="U60" s="253"/>
      <c r="V60" s="253"/>
      <c r="W60" s="253"/>
      <c r="X60" s="253"/>
      <c r="Y60" s="253"/>
      <c r="Z60" s="253"/>
      <c r="AA60" s="254"/>
      <c r="AB60" s="273">
        <f t="shared" si="48"/>
        <v>0</v>
      </c>
      <c r="AC60" s="253"/>
      <c r="AD60" s="253"/>
      <c r="AE60" s="253"/>
      <c r="AF60" s="253"/>
      <c r="AG60" s="253"/>
      <c r="AH60" s="253"/>
      <c r="AI60" s="253"/>
      <c r="AJ60" s="253"/>
      <c r="AK60" s="253"/>
      <c r="AL60" s="253"/>
      <c r="AM60" s="254"/>
      <c r="AN60" s="288">
        <f t="shared" si="49"/>
        <v>0</v>
      </c>
      <c r="AO60" s="253"/>
      <c r="AP60" s="253"/>
      <c r="AQ60" s="253"/>
      <c r="AR60" s="253"/>
      <c r="AS60" s="253"/>
      <c r="AT60" s="253"/>
      <c r="AU60" s="253"/>
      <c r="AV60" s="253"/>
      <c r="AW60" s="253"/>
      <c r="AX60" s="253"/>
      <c r="AY60" s="254"/>
      <c r="AZ60" s="525"/>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5" customFormat="1" x14ac:dyDescent="0.25">
      <c r="A61" s="1529"/>
      <c r="B61" s="126" t="s">
        <v>160</v>
      </c>
      <c r="C61" s="131" t="s">
        <v>23</v>
      </c>
      <c r="D61" s="273">
        <f t="shared" si="46"/>
        <v>0</v>
      </c>
      <c r="E61" s="253"/>
      <c r="F61" s="253"/>
      <c r="G61" s="253"/>
      <c r="H61" s="253"/>
      <c r="I61" s="253"/>
      <c r="J61" s="253"/>
      <c r="K61" s="253"/>
      <c r="L61" s="253"/>
      <c r="M61" s="253"/>
      <c r="N61" s="253"/>
      <c r="O61" s="254"/>
      <c r="P61" s="273">
        <f t="shared" si="47"/>
        <v>0</v>
      </c>
      <c r="Q61" s="253"/>
      <c r="R61" s="253"/>
      <c r="S61" s="253"/>
      <c r="T61" s="253"/>
      <c r="U61" s="253"/>
      <c r="V61" s="253"/>
      <c r="W61" s="253"/>
      <c r="X61" s="253"/>
      <c r="Y61" s="253"/>
      <c r="Z61" s="253"/>
      <c r="AA61" s="254"/>
      <c r="AB61" s="273">
        <f t="shared" si="48"/>
        <v>0</v>
      </c>
      <c r="AC61" s="253"/>
      <c r="AD61" s="253"/>
      <c r="AE61" s="253"/>
      <c r="AF61" s="253"/>
      <c r="AG61" s="253"/>
      <c r="AH61" s="253"/>
      <c r="AI61" s="253"/>
      <c r="AJ61" s="253"/>
      <c r="AK61" s="253"/>
      <c r="AL61" s="253"/>
      <c r="AM61" s="254"/>
      <c r="AN61" s="288">
        <f t="shared" si="49"/>
        <v>0</v>
      </c>
      <c r="AO61" s="253"/>
      <c r="AP61" s="253"/>
      <c r="AQ61" s="253"/>
      <c r="AR61" s="253"/>
      <c r="AS61" s="253"/>
      <c r="AT61" s="253"/>
      <c r="AU61" s="253"/>
      <c r="AV61" s="253"/>
      <c r="AW61" s="253"/>
      <c r="AX61" s="253"/>
      <c r="AY61" s="254"/>
      <c r="AZ61" s="525"/>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5" customFormat="1" x14ac:dyDescent="0.25">
      <c r="A62" s="1529"/>
      <c r="B62" s="126" t="s">
        <v>443</v>
      </c>
      <c r="C62" s="131" t="s">
        <v>926</v>
      </c>
      <c r="D62" s="273">
        <f t="shared" si="46"/>
        <v>0</v>
      </c>
      <c r="E62" s="253"/>
      <c r="F62" s="253"/>
      <c r="G62" s="253"/>
      <c r="H62" s="253"/>
      <c r="I62" s="253"/>
      <c r="J62" s="253"/>
      <c r="K62" s="253"/>
      <c r="L62" s="253"/>
      <c r="M62" s="253"/>
      <c r="N62" s="253"/>
      <c r="O62" s="254"/>
      <c r="P62" s="273">
        <f t="shared" si="47"/>
        <v>0</v>
      </c>
      <c r="Q62" s="253"/>
      <c r="R62" s="253"/>
      <c r="S62" s="253"/>
      <c r="T62" s="253"/>
      <c r="U62" s="253"/>
      <c r="V62" s="253"/>
      <c r="W62" s="253"/>
      <c r="X62" s="253"/>
      <c r="Y62" s="253"/>
      <c r="Z62" s="253"/>
      <c r="AA62" s="254"/>
      <c r="AB62" s="273">
        <f t="shared" si="48"/>
        <v>0</v>
      </c>
      <c r="AC62" s="253"/>
      <c r="AD62" s="253"/>
      <c r="AE62" s="253"/>
      <c r="AF62" s="253"/>
      <c r="AG62" s="253"/>
      <c r="AH62" s="253"/>
      <c r="AI62" s="253"/>
      <c r="AJ62" s="253"/>
      <c r="AK62" s="253"/>
      <c r="AL62" s="253"/>
      <c r="AM62" s="254"/>
      <c r="AN62" s="288">
        <f t="shared" si="49"/>
        <v>0</v>
      </c>
      <c r="AO62" s="253"/>
      <c r="AP62" s="253"/>
      <c r="AQ62" s="253"/>
      <c r="AR62" s="253"/>
      <c r="AS62" s="253"/>
      <c r="AT62" s="253"/>
      <c r="AU62" s="253"/>
      <c r="AV62" s="253"/>
      <c r="AW62" s="253"/>
      <c r="AX62" s="253"/>
      <c r="AY62" s="254"/>
      <c r="AZ62" s="525"/>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9" customFormat="1" x14ac:dyDescent="0.25">
      <c r="A63" s="1530"/>
      <c r="B63" s="128" t="s">
        <v>458</v>
      </c>
      <c r="C63" s="312" t="s">
        <v>30</v>
      </c>
      <c r="D63" s="274">
        <f>SUM(D56:D62)</f>
        <v>2251088.029334357</v>
      </c>
      <c r="E63" s="274">
        <f t="shared" ref="E63:BL63" si="53">SUM(E56:E62)</f>
        <v>861670.21998229821</v>
      </c>
      <c r="F63" s="274">
        <f t="shared" si="53"/>
        <v>35699.458312875031</v>
      </c>
      <c r="G63" s="274">
        <f t="shared" si="53"/>
        <v>865290.75152095279</v>
      </c>
      <c r="H63" s="274">
        <f t="shared" si="53"/>
        <v>89181.557105485161</v>
      </c>
      <c r="I63" s="274">
        <f t="shared" si="53"/>
        <v>0</v>
      </c>
      <c r="J63" s="274">
        <f t="shared" si="53"/>
        <v>212440.83115599345</v>
      </c>
      <c r="K63" s="274">
        <f t="shared" si="53"/>
        <v>0</v>
      </c>
      <c r="L63" s="274">
        <f t="shared" si="53"/>
        <v>36619.152348636228</v>
      </c>
      <c r="M63" s="274">
        <f>SUM(M56:M62)</f>
        <v>150186.05890811601</v>
      </c>
      <c r="N63" s="274">
        <f>SUM(N56:N62)</f>
        <v>0</v>
      </c>
      <c r="O63" s="282">
        <f t="shared" si="53"/>
        <v>0</v>
      </c>
      <c r="P63" s="274">
        <f t="shared" si="53"/>
        <v>2216494.4290441433</v>
      </c>
      <c r="Q63" s="274">
        <f t="shared" si="53"/>
        <v>870627.34131612733</v>
      </c>
      <c r="R63" s="274">
        <f t="shared" si="53"/>
        <v>52727.958190192003</v>
      </c>
      <c r="S63" s="274">
        <f t="shared" si="53"/>
        <v>766395.10327022523</v>
      </c>
      <c r="T63" s="274">
        <f t="shared" si="53"/>
        <v>76565.022038529729</v>
      </c>
      <c r="U63" s="274">
        <f t="shared" si="53"/>
        <v>3318.7067209030297</v>
      </c>
      <c r="V63" s="274">
        <f t="shared" si="53"/>
        <v>244227.15256882805</v>
      </c>
      <c r="W63" s="274">
        <f t="shared" si="53"/>
        <v>0</v>
      </c>
      <c r="X63" s="274">
        <f t="shared" si="53"/>
        <v>56868.857282053665</v>
      </c>
      <c r="Y63" s="274">
        <f>SUM(Y56:Y62)</f>
        <v>145764.28765728389</v>
      </c>
      <c r="Z63" s="274">
        <f t="shared" si="53"/>
        <v>0</v>
      </c>
      <c r="AA63" s="282">
        <f t="shared" si="53"/>
        <v>0</v>
      </c>
      <c r="AB63" s="274">
        <f t="shared" si="53"/>
        <v>2271695.0471423166</v>
      </c>
      <c r="AC63" s="274">
        <f t="shared" si="53"/>
        <v>864128.12904195581</v>
      </c>
      <c r="AD63" s="274">
        <f t="shared" si="53"/>
        <v>60339.096828634181</v>
      </c>
      <c r="AE63" s="274">
        <f t="shared" si="53"/>
        <v>784329.54349916405</v>
      </c>
      <c r="AF63" s="274">
        <f t="shared" si="53"/>
        <v>83604.171686299916</v>
      </c>
      <c r="AG63" s="274">
        <f t="shared" si="53"/>
        <v>4.867340758124703</v>
      </c>
      <c r="AH63" s="274">
        <f t="shared" si="53"/>
        <v>312813.77708832972</v>
      </c>
      <c r="AI63" s="274">
        <f t="shared" si="53"/>
        <v>0</v>
      </c>
      <c r="AJ63" s="274">
        <f t="shared" si="53"/>
        <v>38968.6582158483</v>
      </c>
      <c r="AK63" s="274">
        <f>SUM(AK56:AK62)</f>
        <v>127506.80344132621</v>
      </c>
      <c r="AL63" s="274">
        <f t="shared" si="53"/>
        <v>0</v>
      </c>
      <c r="AM63" s="282">
        <f t="shared" si="53"/>
        <v>0</v>
      </c>
      <c r="AN63" s="276">
        <f t="shared" si="53"/>
        <v>2294889.561325687</v>
      </c>
      <c r="AO63" s="274">
        <f t="shared" si="53"/>
        <v>934023.09279715212</v>
      </c>
      <c r="AP63" s="274">
        <f t="shared" si="53"/>
        <v>59402.17816933526</v>
      </c>
      <c r="AQ63" s="274">
        <f t="shared" si="53"/>
        <v>861719.1479145292</v>
      </c>
      <c r="AR63" s="274">
        <f t="shared" si="53"/>
        <v>91248.95532689587</v>
      </c>
      <c r="AS63" s="274">
        <f t="shared" si="53"/>
        <v>5.0088139047667379</v>
      </c>
      <c r="AT63" s="274">
        <f t="shared" si="53"/>
        <v>164315.19525937751</v>
      </c>
      <c r="AU63" s="274">
        <f t="shared" si="53"/>
        <v>0</v>
      </c>
      <c r="AV63" s="274">
        <f t="shared" si="53"/>
        <v>44115.84686185285</v>
      </c>
      <c r="AW63" s="274">
        <f>SUM(AW56:AW62)</f>
        <v>140060.13618263905</v>
      </c>
      <c r="AX63" s="274">
        <f t="shared" si="53"/>
        <v>0</v>
      </c>
      <c r="AY63" s="282">
        <f t="shared" si="53"/>
        <v>0</v>
      </c>
      <c r="AZ63" s="298">
        <f t="shared" si="53"/>
        <v>15573.974514903457</v>
      </c>
      <c r="BA63" s="296">
        <f t="shared" si="53"/>
        <v>9049741.0413614064</v>
      </c>
      <c r="BB63" s="274">
        <f t="shared" si="53"/>
        <v>3530448.7831375333</v>
      </c>
      <c r="BC63" s="274">
        <f t="shared" si="53"/>
        <v>208168.69150103646</v>
      </c>
      <c r="BD63" s="274">
        <f t="shared" si="53"/>
        <v>3277734.5462048715</v>
      </c>
      <c r="BE63" s="274">
        <f t="shared" si="53"/>
        <v>340599.70615721069</v>
      </c>
      <c r="BF63" s="274">
        <f t="shared" si="53"/>
        <v>3328.5828755659213</v>
      </c>
      <c r="BG63" s="274">
        <f t="shared" si="53"/>
        <v>933796.95607252861</v>
      </c>
      <c r="BH63" s="274">
        <f t="shared" si="53"/>
        <v>0</v>
      </c>
      <c r="BI63" s="274">
        <f t="shared" si="53"/>
        <v>176572.51470839107</v>
      </c>
      <c r="BJ63" s="274">
        <f>SUM(BJ56:BJ62)</f>
        <v>563517.28618936508</v>
      </c>
      <c r="BK63" s="274">
        <f t="shared" si="53"/>
        <v>0</v>
      </c>
      <c r="BL63" s="298">
        <f t="shared" si="53"/>
        <v>0</v>
      </c>
    </row>
    <row r="64" spans="1:64" ht="24.75" customHeight="1" x14ac:dyDescent="0.25">
      <c r="A64" s="1528" t="s">
        <v>3</v>
      </c>
      <c r="B64" s="124">
        <v>9.1</v>
      </c>
      <c r="C64" s="131" t="s">
        <v>186</v>
      </c>
      <c r="D64" s="275">
        <f>SUM(E64:M64)</f>
        <v>1577118.68</v>
      </c>
      <c r="E64" s="251">
        <v>3613.7999999999997</v>
      </c>
      <c r="F64" s="251">
        <v>59.199999999999996</v>
      </c>
      <c r="G64" s="251">
        <v>39017.759999999995</v>
      </c>
      <c r="H64" s="251">
        <v>40</v>
      </c>
      <c r="I64" s="251">
        <v>0</v>
      </c>
      <c r="J64" s="251">
        <v>91033.83</v>
      </c>
      <c r="K64" s="251">
        <v>0</v>
      </c>
      <c r="L64" s="251">
        <v>0</v>
      </c>
      <c r="M64" s="251">
        <v>1443354.0899999999</v>
      </c>
      <c r="N64" s="300"/>
      <c r="O64" s="1116"/>
      <c r="P64" s="272">
        <f>SUM(Q64:Y64)</f>
        <v>1641294.18</v>
      </c>
      <c r="Q64" s="251">
        <v>28416.48</v>
      </c>
      <c r="R64" s="251">
        <v>62.900000000000006</v>
      </c>
      <c r="S64" s="251">
        <v>82536.38</v>
      </c>
      <c r="T64" s="251">
        <v>241.92000000000002</v>
      </c>
      <c r="U64" s="251">
        <v>0</v>
      </c>
      <c r="V64" s="251">
        <v>117855.00000000001</v>
      </c>
      <c r="W64" s="251">
        <v>0</v>
      </c>
      <c r="X64" s="251">
        <v>0</v>
      </c>
      <c r="Y64" s="251">
        <v>1412181.5</v>
      </c>
      <c r="Z64" s="300"/>
      <c r="AA64" s="1116"/>
      <c r="AB64" s="272">
        <f>SUM(AC64:AK64)</f>
        <v>1674525.3900000001</v>
      </c>
      <c r="AC64" s="251">
        <v>40854.510000000009</v>
      </c>
      <c r="AD64" s="251">
        <v>37.000000000000007</v>
      </c>
      <c r="AE64" s="251">
        <v>105581.5</v>
      </c>
      <c r="AF64" s="251">
        <v>217.76</v>
      </c>
      <c r="AG64" s="251">
        <v>0</v>
      </c>
      <c r="AH64" s="251">
        <v>103229.64000000001</v>
      </c>
      <c r="AI64" s="251">
        <v>0</v>
      </c>
      <c r="AJ64" s="251">
        <v>0</v>
      </c>
      <c r="AK64" s="251">
        <v>1424604.98</v>
      </c>
      <c r="AL64" s="300"/>
      <c r="AM64" s="1116"/>
      <c r="AN64" s="275">
        <f>SUM(AO64:AW64)</f>
        <v>1338488.0299999998</v>
      </c>
      <c r="AO64" s="251">
        <v>41666.230000000003</v>
      </c>
      <c r="AP64" s="251">
        <v>189.14999999999998</v>
      </c>
      <c r="AQ64" s="251">
        <v>36452.750000000007</v>
      </c>
      <c r="AR64" s="251">
        <v>40</v>
      </c>
      <c r="AS64" s="251">
        <v>0</v>
      </c>
      <c r="AT64" s="251">
        <v>67360.540000000008</v>
      </c>
      <c r="AU64" s="251">
        <v>0</v>
      </c>
      <c r="AV64" s="251">
        <v>0</v>
      </c>
      <c r="AW64" s="249">
        <v>1192779.3599999999</v>
      </c>
      <c r="AX64" s="300"/>
      <c r="AY64" s="1116"/>
      <c r="AZ64" s="854">
        <v>200262.73073217837</v>
      </c>
      <c r="BA64" s="293">
        <f>SUM(BB64:BJ64)+AZ64</f>
        <v>6431689.0107321776</v>
      </c>
      <c r="BB64" s="273">
        <f t="shared" ref="BB64:BJ65" si="54">E64+Q64+AC64+AO64</f>
        <v>114551.02000000002</v>
      </c>
      <c r="BC64" s="273">
        <f t="shared" si="54"/>
        <v>348.25</v>
      </c>
      <c r="BD64" s="273">
        <f t="shared" si="54"/>
        <v>263588.39</v>
      </c>
      <c r="BE64" s="273">
        <f t="shared" si="54"/>
        <v>539.68000000000006</v>
      </c>
      <c r="BF64" s="273">
        <f t="shared" si="54"/>
        <v>0</v>
      </c>
      <c r="BG64" s="273">
        <f t="shared" si="54"/>
        <v>379479.01</v>
      </c>
      <c r="BH64" s="273">
        <f t="shared" si="54"/>
        <v>0</v>
      </c>
      <c r="BI64" s="273">
        <f t="shared" si="54"/>
        <v>0</v>
      </c>
      <c r="BJ64" s="273">
        <f t="shared" si="54"/>
        <v>5472919.9299999997</v>
      </c>
      <c r="BK64" s="300"/>
      <c r="BL64" s="301"/>
    </row>
    <row r="65" spans="1:64" x14ac:dyDescent="0.25">
      <c r="A65" s="1529"/>
      <c r="B65" s="126" t="s">
        <v>107</v>
      </c>
      <c r="C65" s="131" t="s">
        <v>187</v>
      </c>
      <c r="D65" s="273">
        <f>SUM(E65:M65)</f>
        <v>5081.5600000000004</v>
      </c>
      <c r="E65" s="253">
        <v>5081.5600000000004</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36.756682541354941</v>
      </c>
      <c r="BA65" s="295">
        <f>SUM(BB65:BJ65)+AZ65</f>
        <v>5118.3166825413555</v>
      </c>
      <c r="BB65" s="273">
        <f t="shared" si="54"/>
        <v>5081.5600000000004</v>
      </c>
      <c r="BC65" s="273">
        <f t="shared" si="54"/>
        <v>0</v>
      </c>
      <c r="BD65" s="273">
        <f t="shared" si="54"/>
        <v>0</v>
      </c>
      <c r="BE65" s="273">
        <f t="shared" si="54"/>
        <v>0</v>
      </c>
      <c r="BF65" s="273">
        <f t="shared" si="54"/>
        <v>0</v>
      </c>
      <c r="BG65" s="273">
        <f t="shared" si="54"/>
        <v>0</v>
      </c>
      <c r="BH65" s="273">
        <f t="shared" si="54"/>
        <v>0</v>
      </c>
      <c r="BI65" s="273">
        <f t="shared" si="54"/>
        <v>0</v>
      </c>
      <c r="BJ65" s="273">
        <f t="shared" si="54"/>
        <v>0</v>
      </c>
      <c r="BK65" s="302"/>
      <c r="BL65" s="303"/>
    </row>
    <row r="66" spans="1:64" x14ac:dyDescent="0.25">
      <c r="A66" s="1529"/>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73">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0</v>
      </c>
      <c r="BA66" s="295">
        <f>SUM(BB66:BJ66)+AZ66</f>
        <v>0</v>
      </c>
      <c r="BB66" s="273">
        <f t="shared" ref="BB66:BG66" si="55">E66+Q66+AC66+AO66</f>
        <v>0</v>
      </c>
      <c r="BC66" s="273">
        <f t="shared" si="55"/>
        <v>0</v>
      </c>
      <c r="BD66" s="273">
        <f t="shared" si="55"/>
        <v>0</v>
      </c>
      <c r="BE66" s="273">
        <f t="shared" si="55"/>
        <v>0</v>
      </c>
      <c r="BF66" s="273">
        <f t="shared" si="55"/>
        <v>0</v>
      </c>
      <c r="BG66" s="273">
        <f t="shared" si="55"/>
        <v>0</v>
      </c>
      <c r="BH66" s="273">
        <f t="shared" ref="BH66:BH71" si="56">K66+W66+AI66+AU66</f>
        <v>0</v>
      </c>
      <c r="BI66" s="273">
        <f>L66+X66+AJ66+AV66</f>
        <v>0</v>
      </c>
      <c r="BJ66" s="273">
        <f>M66+Y66+AK66+AW66</f>
        <v>0</v>
      </c>
      <c r="BK66" s="302"/>
      <c r="BL66" s="303"/>
    </row>
    <row r="67" spans="1:64" x14ac:dyDescent="0.25">
      <c r="A67" s="1529"/>
      <c r="B67" s="126" t="s">
        <v>108</v>
      </c>
      <c r="C67" s="131" t="s">
        <v>188</v>
      </c>
      <c r="D67" s="273">
        <f>SUM(E67:M67)</f>
        <v>494591.31999999995</v>
      </c>
      <c r="E67" s="253">
        <v>78885.58</v>
      </c>
      <c r="F67" s="253">
        <v>11787.380000000001</v>
      </c>
      <c r="G67" s="253">
        <v>177794.08</v>
      </c>
      <c r="H67" s="253">
        <v>22096.239999999998</v>
      </c>
      <c r="I67" s="253">
        <v>0</v>
      </c>
      <c r="J67" s="253">
        <v>81329.439999999988</v>
      </c>
      <c r="K67" s="253">
        <v>0</v>
      </c>
      <c r="L67" s="253">
        <v>0</v>
      </c>
      <c r="M67" s="253">
        <v>122698.6</v>
      </c>
      <c r="N67" s="302"/>
      <c r="O67" s="374"/>
      <c r="P67" s="273">
        <f>SUM(Q67:Y67)</f>
        <v>545586.44999999995</v>
      </c>
      <c r="Q67" s="253">
        <v>104158.32</v>
      </c>
      <c r="R67" s="253">
        <v>15139.889999999998</v>
      </c>
      <c r="S67" s="253">
        <v>184075.5</v>
      </c>
      <c r="T67" s="253">
        <v>35364.81</v>
      </c>
      <c r="U67" s="253">
        <v>0</v>
      </c>
      <c r="V67" s="253">
        <v>98202.739999999991</v>
      </c>
      <c r="W67" s="253">
        <v>0</v>
      </c>
      <c r="X67" s="253">
        <v>0</v>
      </c>
      <c r="Y67" s="253">
        <v>108645.19</v>
      </c>
      <c r="Z67" s="302"/>
      <c r="AA67" s="374"/>
      <c r="AB67" s="273">
        <f>SUM(AC67:AK67)</f>
        <v>487093.61000000004</v>
      </c>
      <c r="AC67" s="253">
        <v>67798.459999999992</v>
      </c>
      <c r="AD67" s="253">
        <v>10631.72</v>
      </c>
      <c r="AE67" s="253">
        <v>179194.12</v>
      </c>
      <c r="AF67" s="253">
        <v>21376.38</v>
      </c>
      <c r="AG67" s="253">
        <v>0</v>
      </c>
      <c r="AH67" s="253">
        <v>109193.98000000001</v>
      </c>
      <c r="AI67" s="253">
        <v>0</v>
      </c>
      <c r="AJ67" s="253">
        <v>1285.76</v>
      </c>
      <c r="AK67" s="253">
        <v>97613.189999999988</v>
      </c>
      <c r="AL67" s="302"/>
      <c r="AM67" s="374"/>
      <c r="AN67" s="288">
        <f>SUM(AO67:AW67)</f>
        <v>495726.83</v>
      </c>
      <c r="AO67" s="253">
        <v>84464.69</v>
      </c>
      <c r="AP67" s="253">
        <v>5432.59</v>
      </c>
      <c r="AQ67" s="253">
        <v>153088.61000000002</v>
      </c>
      <c r="AR67" s="253">
        <v>16048.319999999998</v>
      </c>
      <c r="AS67" s="253">
        <v>0</v>
      </c>
      <c r="AT67" s="253">
        <v>108561.38</v>
      </c>
      <c r="AU67" s="253">
        <v>0</v>
      </c>
      <c r="AV67" s="253">
        <v>0</v>
      </c>
      <c r="AW67" s="253">
        <v>128131.23999999998</v>
      </c>
      <c r="AX67" s="302"/>
      <c r="AY67" s="374"/>
      <c r="AZ67" s="525">
        <v>44485.305753014101</v>
      </c>
      <c r="BA67" s="295">
        <f>SUM(BB67:BJ67)+AZ67</f>
        <v>2067483.515753014</v>
      </c>
      <c r="BB67" s="273">
        <f t="shared" ref="BB67:BG71" si="57">E67+Q67+AC67+AO67</f>
        <v>335307.05000000005</v>
      </c>
      <c r="BC67" s="273">
        <f t="shared" si="57"/>
        <v>42991.58</v>
      </c>
      <c r="BD67" s="273">
        <f t="shared" si="57"/>
        <v>694152.30999999994</v>
      </c>
      <c r="BE67" s="273">
        <f t="shared" si="57"/>
        <v>94885.749999999985</v>
      </c>
      <c r="BF67" s="273">
        <f t="shared" si="57"/>
        <v>0</v>
      </c>
      <c r="BG67" s="273">
        <f t="shared" si="57"/>
        <v>397287.54000000004</v>
      </c>
      <c r="BH67" s="273">
        <f t="shared" si="56"/>
        <v>0</v>
      </c>
      <c r="BI67" s="273">
        <f t="shared" ref="BI67:BJ71" si="58">L67+X67+AJ67+AV67</f>
        <v>1285.76</v>
      </c>
      <c r="BJ67" s="273">
        <f t="shared" si="58"/>
        <v>457088.22</v>
      </c>
      <c r="BK67" s="302"/>
      <c r="BL67" s="303"/>
    </row>
    <row r="68" spans="1:64" x14ac:dyDescent="0.25">
      <c r="A68" s="1529"/>
      <c r="B68" s="126" t="s">
        <v>109</v>
      </c>
      <c r="C68" s="131" t="s">
        <v>161</v>
      </c>
      <c r="D68" s="273">
        <f t="shared" ref="D68:D76" si="59">SUM(E68:O68)</f>
        <v>142692.47918272231</v>
      </c>
      <c r="E68" s="253">
        <v>57129.342207419453</v>
      </c>
      <c r="F68" s="253">
        <v>7628.1506544551976</v>
      </c>
      <c r="G68" s="253">
        <v>56634.222095714336</v>
      </c>
      <c r="H68" s="253">
        <v>2377.3432176867973</v>
      </c>
      <c r="I68" s="253">
        <v>468.98688190680582</v>
      </c>
      <c r="J68" s="253">
        <v>9789.952277463226</v>
      </c>
      <c r="K68" s="253">
        <v>0</v>
      </c>
      <c r="L68" s="253">
        <v>44.739769129978917</v>
      </c>
      <c r="M68" s="253">
        <v>8619.7420789465068</v>
      </c>
      <c r="N68" s="253">
        <v>0</v>
      </c>
      <c r="O68" s="254">
        <v>0</v>
      </c>
      <c r="P68" s="273">
        <f>SUM(Q68:AA68)</f>
        <v>131870.30830576437</v>
      </c>
      <c r="Q68" s="253">
        <v>52582.28068347519</v>
      </c>
      <c r="R68" s="253">
        <v>4363.0758954609537</v>
      </c>
      <c r="S68" s="253">
        <v>54547.724803768549</v>
      </c>
      <c r="T68" s="253">
        <v>4484.1509136552668</v>
      </c>
      <c r="U68" s="253">
        <v>321.86551599361775</v>
      </c>
      <c r="V68" s="253">
        <v>7338.2294001003529</v>
      </c>
      <c r="W68" s="253">
        <v>0</v>
      </c>
      <c r="X68" s="253">
        <v>571.14409062373761</v>
      </c>
      <c r="Y68" s="253">
        <v>7661.8370026866951</v>
      </c>
      <c r="Z68" s="253">
        <v>0</v>
      </c>
      <c r="AA68" s="254">
        <v>0</v>
      </c>
      <c r="AB68" s="273">
        <f>SUM(AC68:AM68)</f>
        <v>158242.17296733544</v>
      </c>
      <c r="AC68" s="253">
        <v>50719.733345116045</v>
      </c>
      <c r="AD68" s="253">
        <v>3739.4035771001732</v>
      </c>
      <c r="AE68" s="253">
        <v>81031.654292262581</v>
      </c>
      <c r="AF68" s="253">
        <v>2129.7601006448322</v>
      </c>
      <c r="AG68" s="253">
        <v>539.06491727237517</v>
      </c>
      <c r="AH68" s="253">
        <v>10502.42193467266</v>
      </c>
      <c r="AI68" s="253">
        <v>0</v>
      </c>
      <c r="AJ68" s="253">
        <v>1216.8669931479196</v>
      </c>
      <c r="AK68" s="253">
        <v>8363.2678071188711</v>
      </c>
      <c r="AL68" s="253">
        <v>0</v>
      </c>
      <c r="AM68" s="254">
        <v>0</v>
      </c>
      <c r="AN68" s="288">
        <f>SUM(AO68:AY68)</f>
        <v>153611.2726120372</v>
      </c>
      <c r="AO68" s="253">
        <v>79720.594842485662</v>
      </c>
      <c r="AP68" s="253">
        <v>6455.0841917461657</v>
      </c>
      <c r="AQ68" s="253">
        <v>48344.867905603322</v>
      </c>
      <c r="AR68" s="253">
        <v>1403.9033909302493</v>
      </c>
      <c r="AS68" s="253">
        <v>219.59346960884636</v>
      </c>
      <c r="AT68" s="253">
        <v>10753.768126270392</v>
      </c>
      <c r="AU68" s="253">
        <v>0</v>
      </c>
      <c r="AV68" s="253">
        <v>50.675416063579924</v>
      </c>
      <c r="AW68" s="253">
        <v>6662.7852693290188</v>
      </c>
      <c r="AX68" s="253">
        <v>0</v>
      </c>
      <c r="AY68" s="254">
        <v>0</v>
      </c>
      <c r="AZ68" s="525">
        <v>13240.079226691072</v>
      </c>
      <c r="BA68" s="295">
        <f>SUM(BB68:BL68)+AZ68</f>
        <v>599656.31229455036</v>
      </c>
      <c r="BB68" s="273">
        <f t="shared" si="57"/>
        <v>240151.95107849635</v>
      </c>
      <c r="BC68" s="273">
        <f t="shared" si="57"/>
        <v>22185.71431876249</v>
      </c>
      <c r="BD68" s="273">
        <f t="shared" si="57"/>
        <v>240558.4690973488</v>
      </c>
      <c r="BE68" s="273">
        <f t="shared" si="57"/>
        <v>10395.157622917144</v>
      </c>
      <c r="BF68" s="273">
        <f t="shared" si="57"/>
        <v>1549.510784781645</v>
      </c>
      <c r="BG68" s="273">
        <f t="shared" si="57"/>
        <v>38384.371738506627</v>
      </c>
      <c r="BH68" s="273">
        <f t="shared" si="56"/>
        <v>0</v>
      </c>
      <c r="BI68" s="273">
        <f t="shared" si="58"/>
        <v>1883.426268965216</v>
      </c>
      <c r="BJ68" s="273">
        <f t="shared" si="58"/>
        <v>31307.632158081091</v>
      </c>
      <c r="BK68" s="273">
        <f t="shared" ref="BK68:BL71" si="60">N68+Z68+AL68+AX68</f>
        <v>0</v>
      </c>
      <c r="BL68" s="299">
        <f t="shared" si="60"/>
        <v>0</v>
      </c>
    </row>
    <row r="69" spans="1:64" s="255" customFormat="1" x14ac:dyDescent="0.25">
      <c r="A69" s="1529"/>
      <c r="B69" s="126" t="s">
        <v>110</v>
      </c>
      <c r="C69" s="131" t="s">
        <v>135</v>
      </c>
      <c r="D69" s="273">
        <f t="shared" si="59"/>
        <v>11008.388890249043</v>
      </c>
      <c r="E69" s="253">
        <v>5571.1187700150458</v>
      </c>
      <c r="F69" s="253">
        <v>751.01198732572971</v>
      </c>
      <c r="G69" s="253">
        <v>3043.3688737658513</v>
      </c>
      <c r="H69" s="253">
        <v>494.98502666719264</v>
      </c>
      <c r="I69" s="253">
        <v>20.230279752310828</v>
      </c>
      <c r="J69" s="253">
        <v>888.58882837741839</v>
      </c>
      <c r="K69" s="253">
        <v>0</v>
      </c>
      <c r="L69" s="253">
        <v>60.690839256932492</v>
      </c>
      <c r="M69" s="253">
        <v>178.39428508855912</v>
      </c>
      <c r="N69" s="253">
        <v>0</v>
      </c>
      <c r="O69" s="254">
        <v>0</v>
      </c>
      <c r="P69" s="273">
        <f>SUM(Q69:AA69)</f>
        <v>11199.31100804724</v>
      </c>
      <c r="Q69" s="253">
        <v>5739.9650218283623</v>
      </c>
      <c r="R69" s="253">
        <v>774.40799939195188</v>
      </c>
      <c r="S69" s="253">
        <v>3058.0233256784745</v>
      </c>
      <c r="T69" s="253">
        <v>491.04406307881743</v>
      </c>
      <c r="U69" s="253">
        <v>18.391163411191663</v>
      </c>
      <c r="V69" s="253">
        <v>882.07254299518695</v>
      </c>
      <c r="W69" s="253">
        <v>0</v>
      </c>
      <c r="X69" s="253">
        <v>62.52995559805165</v>
      </c>
      <c r="Y69" s="253">
        <v>172.87693606520162</v>
      </c>
      <c r="Z69" s="253">
        <v>0</v>
      </c>
      <c r="AA69" s="254">
        <v>0</v>
      </c>
      <c r="AB69" s="273">
        <f>SUM(AC69:AM69)</f>
        <v>11368.88331970332</v>
      </c>
      <c r="AC69" s="253">
        <v>5777.3307172308096</v>
      </c>
      <c r="AD69" s="253">
        <v>828.74712418948548</v>
      </c>
      <c r="AE69" s="253">
        <v>3063.4971687256702</v>
      </c>
      <c r="AF69" s="253">
        <v>481.84848137322149</v>
      </c>
      <c r="AG69" s="253">
        <v>23.908512434549159</v>
      </c>
      <c r="AH69" s="253">
        <v>948.94884238073553</v>
      </c>
      <c r="AI69" s="253">
        <v>0</v>
      </c>
      <c r="AJ69" s="253">
        <v>68.047304621409154</v>
      </c>
      <c r="AK69" s="253">
        <v>176.55516874743995</v>
      </c>
      <c r="AL69" s="253">
        <v>0</v>
      </c>
      <c r="AM69" s="254">
        <v>0</v>
      </c>
      <c r="AN69" s="288">
        <f>SUM(AO69:AY69)</f>
        <v>11448.540817101437</v>
      </c>
      <c r="AO69" s="253">
        <v>5857.2645760858522</v>
      </c>
      <c r="AP69" s="253">
        <v>820.67172647683378</v>
      </c>
      <c r="AQ69" s="253">
        <v>3041.959732088525</v>
      </c>
      <c r="AR69" s="253">
        <v>468.97466698538733</v>
      </c>
      <c r="AS69" s="253">
        <v>18.391163411191663</v>
      </c>
      <c r="AT69" s="253">
        <v>1004.0329440492744</v>
      </c>
      <c r="AU69" s="253">
        <v>0</v>
      </c>
      <c r="AV69" s="253">
        <v>60.690839256932492</v>
      </c>
      <c r="AW69" s="253">
        <v>176.55516874743995</v>
      </c>
      <c r="AX69" s="253">
        <v>0</v>
      </c>
      <c r="AY69" s="254">
        <v>0</v>
      </c>
      <c r="AZ69" s="525"/>
      <c r="BA69" s="295">
        <f>SUM(BB69:BL69)+AZ69</f>
        <v>45025.124035101035</v>
      </c>
      <c r="BB69" s="273">
        <f t="shared" si="57"/>
        <v>22945.679085160067</v>
      </c>
      <c r="BC69" s="273">
        <f t="shared" si="57"/>
        <v>3174.8388373840007</v>
      </c>
      <c r="BD69" s="273">
        <f t="shared" si="57"/>
        <v>12206.849100258522</v>
      </c>
      <c r="BE69" s="273">
        <f t="shared" si="57"/>
        <v>1936.8522381046189</v>
      </c>
      <c r="BF69" s="273">
        <f t="shared" si="57"/>
        <v>80.921119009243313</v>
      </c>
      <c r="BG69" s="273">
        <f t="shared" si="57"/>
        <v>3723.643157802615</v>
      </c>
      <c r="BH69" s="273">
        <f t="shared" si="56"/>
        <v>0</v>
      </c>
      <c r="BI69" s="273">
        <f t="shared" si="58"/>
        <v>251.95893873332579</v>
      </c>
      <c r="BJ69" s="273">
        <f t="shared" si="58"/>
        <v>704.38155864864052</v>
      </c>
      <c r="BK69" s="273">
        <f t="shared" si="60"/>
        <v>0</v>
      </c>
      <c r="BL69" s="299">
        <f t="shared" si="60"/>
        <v>0</v>
      </c>
    </row>
    <row r="70" spans="1:64" x14ac:dyDescent="0.25">
      <c r="A70" s="1529"/>
      <c r="B70" s="126" t="s">
        <v>111</v>
      </c>
      <c r="C70" s="131" t="s">
        <v>163</v>
      </c>
      <c r="D70" s="273">
        <f t="shared" si="59"/>
        <v>28614.581116373967</v>
      </c>
      <c r="E70" s="253">
        <v>2039.4361964603884</v>
      </c>
      <c r="F70" s="253">
        <v>271.73146872700022</v>
      </c>
      <c r="G70" s="253">
        <v>3842.5176601951143</v>
      </c>
      <c r="H70" s="253">
        <v>344.31343742993465</v>
      </c>
      <c r="I70" s="253">
        <v>0.1510082093011966</v>
      </c>
      <c r="J70" s="253">
        <v>79.440867537619653</v>
      </c>
      <c r="K70" s="253">
        <v>0</v>
      </c>
      <c r="L70" s="253">
        <v>0.9184393189577158</v>
      </c>
      <c r="M70" s="253">
        <v>22036.072038495651</v>
      </c>
      <c r="N70" s="253">
        <v>0</v>
      </c>
      <c r="O70" s="254">
        <v>0</v>
      </c>
      <c r="P70" s="273">
        <f>SUM(Q70:AA70)</f>
        <v>30168.440271842555</v>
      </c>
      <c r="Q70" s="253">
        <v>2635.9194211634199</v>
      </c>
      <c r="R70" s="253">
        <v>275.76863902486889</v>
      </c>
      <c r="S70" s="253">
        <v>4569.494855923168</v>
      </c>
      <c r="T70" s="253">
        <v>555.10313828534072</v>
      </c>
      <c r="U70" s="253">
        <v>0.54220967744226045</v>
      </c>
      <c r="V70" s="253">
        <v>285.2401691446637</v>
      </c>
      <c r="W70" s="253">
        <v>0</v>
      </c>
      <c r="X70" s="253">
        <v>8.4895762385704607</v>
      </c>
      <c r="Y70" s="253">
        <v>21837.882262385083</v>
      </c>
      <c r="Z70" s="253">
        <v>0</v>
      </c>
      <c r="AA70" s="254">
        <v>0</v>
      </c>
      <c r="AB70" s="273">
        <f>SUM(AC70:AM70)</f>
        <v>39568.58725794559</v>
      </c>
      <c r="AC70" s="253">
        <v>3041.5011049867635</v>
      </c>
      <c r="AD70" s="253">
        <v>278.93680968298668</v>
      </c>
      <c r="AE70" s="253">
        <v>6394.1856836330053</v>
      </c>
      <c r="AF70" s="253">
        <v>456.22588944067923</v>
      </c>
      <c r="AG70" s="253">
        <v>2.2901024483214765</v>
      </c>
      <c r="AH70" s="253">
        <v>1204.7538745513971</v>
      </c>
      <c r="AI70" s="253">
        <v>0</v>
      </c>
      <c r="AJ70" s="253">
        <v>36.312684945741189</v>
      </c>
      <c r="AK70" s="253">
        <v>28154.381108256697</v>
      </c>
      <c r="AL70" s="253">
        <v>0</v>
      </c>
      <c r="AM70" s="254">
        <v>0</v>
      </c>
      <c r="AN70" s="288">
        <f>SUM(AO70:AY70)</f>
        <v>91719.920272060554</v>
      </c>
      <c r="AO70" s="253">
        <v>7970.6894291921872</v>
      </c>
      <c r="AP70" s="253">
        <v>664.414577123291</v>
      </c>
      <c r="AQ70" s="253">
        <v>12352.611256486214</v>
      </c>
      <c r="AR70" s="253">
        <v>1049.1282297319299</v>
      </c>
      <c r="AS70" s="253">
        <v>12.322432490909705</v>
      </c>
      <c r="AT70" s="253">
        <v>6482.4603363061115</v>
      </c>
      <c r="AU70" s="253">
        <v>0</v>
      </c>
      <c r="AV70" s="253">
        <v>25.804251220161962</v>
      </c>
      <c r="AW70" s="253">
        <v>63162.48975950975</v>
      </c>
      <c r="AX70" s="253">
        <v>0</v>
      </c>
      <c r="AY70" s="254">
        <v>0</v>
      </c>
      <c r="AZ70" s="525">
        <v>-578495.59110312851</v>
      </c>
      <c r="BA70" s="295">
        <f>SUM(BB70:BL70)+AZ70</f>
        <v>-388424.06218490581</v>
      </c>
      <c r="BB70" s="273">
        <f t="shared" si="57"/>
        <v>15687.546151802759</v>
      </c>
      <c r="BC70" s="273">
        <f t="shared" si="57"/>
        <v>1490.8514945581469</v>
      </c>
      <c r="BD70" s="273">
        <f t="shared" si="57"/>
        <v>27158.809456237504</v>
      </c>
      <c r="BE70" s="273">
        <f t="shared" si="57"/>
        <v>2404.7706948878845</v>
      </c>
      <c r="BF70" s="273">
        <f t="shared" si="57"/>
        <v>15.305752825974638</v>
      </c>
      <c r="BG70" s="273">
        <f t="shared" si="57"/>
        <v>8051.8952475397919</v>
      </c>
      <c r="BH70" s="273">
        <f t="shared" si="56"/>
        <v>0</v>
      </c>
      <c r="BI70" s="273">
        <f t="shared" si="58"/>
        <v>71.524951723431329</v>
      </c>
      <c r="BJ70" s="273">
        <f t="shared" si="58"/>
        <v>135190.82516864719</v>
      </c>
      <c r="BK70" s="273">
        <f t="shared" si="60"/>
        <v>0</v>
      </c>
      <c r="BL70" s="299">
        <f t="shared" si="60"/>
        <v>0</v>
      </c>
    </row>
    <row r="71" spans="1:64" x14ac:dyDescent="0.25">
      <c r="A71" s="1529"/>
      <c r="B71" s="126" t="s">
        <v>112</v>
      </c>
      <c r="C71" s="131" t="s">
        <v>927</v>
      </c>
      <c r="D71" s="273">
        <f t="shared" si="59"/>
        <v>92327.593403157225</v>
      </c>
      <c r="E71" s="253">
        <v>14869.844198216693</v>
      </c>
      <c r="F71" s="253">
        <v>2133.9957435373349</v>
      </c>
      <c r="G71" s="253">
        <v>18925.102758974612</v>
      </c>
      <c r="H71" s="253">
        <v>1750.0807354537701</v>
      </c>
      <c r="I71" s="253">
        <v>42.245220921358637</v>
      </c>
      <c r="J71" s="253">
        <v>9096.6645455732105</v>
      </c>
      <c r="K71" s="253">
        <v>0</v>
      </c>
      <c r="L71" s="253">
        <v>855.36087398919824</v>
      </c>
      <c r="M71" s="253">
        <v>44654.299326491033</v>
      </c>
      <c r="N71" s="253">
        <v>0</v>
      </c>
      <c r="O71" s="254">
        <v>0</v>
      </c>
      <c r="P71" s="273">
        <f>SUM(Q71:AA71)</f>
        <v>-64566.171520329153</v>
      </c>
      <c r="Q71" s="253">
        <v>-10398.721287906972</v>
      </c>
      <c r="R71" s="253">
        <v>-1492.3375571941667</v>
      </c>
      <c r="S71" s="253">
        <v>-13234.628844273813</v>
      </c>
      <c r="T71" s="253">
        <v>-1223.859615254175</v>
      </c>
      <c r="U71" s="253">
        <v>-29.542762671309553</v>
      </c>
      <c r="V71" s="253">
        <v>-6361.4438724479141</v>
      </c>
      <c r="W71" s="253">
        <v>0</v>
      </c>
      <c r="X71" s="253">
        <v>-598.16762103404585</v>
      </c>
      <c r="Y71" s="253">
        <v>-31227.46995954675</v>
      </c>
      <c r="Z71" s="253">
        <v>0</v>
      </c>
      <c r="AA71" s="254">
        <v>0</v>
      </c>
      <c r="AB71" s="273">
        <f>SUM(AC71:AM71)</f>
        <v>50983.472467498184</v>
      </c>
      <c r="AC71" s="253">
        <v>8211.1562137808742</v>
      </c>
      <c r="AD71" s="253">
        <v>1178.3965034300743</v>
      </c>
      <c r="AE71" s="253">
        <v>10450.477694610438</v>
      </c>
      <c r="AF71" s="253">
        <v>966.397906661511</v>
      </c>
      <c r="AG71" s="253">
        <v>23.327891243982272</v>
      </c>
      <c r="AH71" s="253">
        <v>5023.1954425602889</v>
      </c>
      <c r="AI71" s="253">
        <v>0</v>
      </c>
      <c r="AJ71" s="253">
        <v>472.33189950462008</v>
      </c>
      <c r="AK71" s="253">
        <v>24658.1889157064</v>
      </c>
      <c r="AL71" s="253">
        <v>0</v>
      </c>
      <c r="AM71" s="254">
        <v>0</v>
      </c>
      <c r="AN71" s="288">
        <f>SUM(AO71:AY71)</f>
        <v>16490.227411963329</v>
      </c>
      <c r="AO71" s="253">
        <v>2655.8377985477932</v>
      </c>
      <c r="AP71" s="253">
        <v>381.14364092034356</v>
      </c>
      <c r="AQ71" s="253">
        <v>3380.1297833849335</v>
      </c>
      <c r="AR71" s="253">
        <v>312.57426142271612</v>
      </c>
      <c r="AS71" s="253">
        <v>7.5452340344226183</v>
      </c>
      <c r="AT71" s="253">
        <v>1624.7154454880088</v>
      </c>
      <c r="AU71" s="253">
        <v>0</v>
      </c>
      <c r="AV71" s="253">
        <v>152.77226245664556</v>
      </c>
      <c r="AW71" s="253">
        <v>7975.5089857084677</v>
      </c>
      <c r="AX71" s="253">
        <v>0</v>
      </c>
      <c r="AY71" s="254">
        <v>0</v>
      </c>
      <c r="AZ71" s="525">
        <v>0</v>
      </c>
      <c r="BA71" s="295">
        <f>SUM(BB71:BL71)+AZ71</f>
        <v>95235.121762289578</v>
      </c>
      <c r="BB71" s="273">
        <f t="shared" si="57"/>
        <v>15338.116922638388</v>
      </c>
      <c r="BC71" s="273">
        <f t="shared" si="57"/>
        <v>2201.1983306935858</v>
      </c>
      <c r="BD71" s="273">
        <f t="shared" si="57"/>
        <v>19521.081392696171</v>
      </c>
      <c r="BE71" s="273">
        <f t="shared" si="57"/>
        <v>1805.1932882838223</v>
      </c>
      <c r="BF71" s="273">
        <f t="shared" si="57"/>
        <v>43.575583528453976</v>
      </c>
      <c r="BG71" s="273">
        <f t="shared" si="57"/>
        <v>9383.1315611735936</v>
      </c>
      <c r="BH71" s="273">
        <f t="shared" si="56"/>
        <v>0</v>
      </c>
      <c r="BI71" s="273">
        <f t="shared" si="58"/>
        <v>882.29741491641801</v>
      </c>
      <c r="BJ71" s="273">
        <f t="shared" si="58"/>
        <v>46060.527268359147</v>
      </c>
      <c r="BK71" s="273">
        <f t="shared" si="60"/>
        <v>0</v>
      </c>
      <c r="BL71" s="299">
        <f t="shared" si="60"/>
        <v>0</v>
      </c>
    </row>
    <row r="72" spans="1:64" s="209" customFormat="1" x14ac:dyDescent="0.25">
      <c r="A72" s="1530"/>
      <c r="B72" s="129" t="s">
        <v>460</v>
      </c>
      <c r="C72" s="312" t="s">
        <v>5</v>
      </c>
      <c r="D72" s="274">
        <f t="shared" si="59"/>
        <v>2351434.6025925027</v>
      </c>
      <c r="E72" s="274">
        <f t="shared" ref="E72:BG72" si="61">SUM(E64:E71)</f>
        <v>167190.68137211158</v>
      </c>
      <c r="F72" s="274">
        <f t="shared" si="61"/>
        <v>22631.469854045263</v>
      </c>
      <c r="G72" s="274">
        <f t="shared" si="61"/>
        <v>299257.05138864991</v>
      </c>
      <c r="H72" s="274">
        <f t="shared" si="61"/>
        <v>27102.962417237693</v>
      </c>
      <c r="I72" s="274">
        <f t="shared" si="61"/>
        <v>531.61339078977653</v>
      </c>
      <c r="J72" s="274">
        <f t="shared" si="61"/>
        <v>192217.91651895148</v>
      </c>
      <c r="K72" s="274">
        <f t="shared" si="61"/>
        <v>0</v>
      </c>
      <c r="L72" s="274">
        <f t="shared" si="61"/>
        <v>961.70992169506735</v>
      </c>
      <c r="M72" s="274">
        <f>SUM(M64:M71)</f>
        <v>1641541.1977290218</v>
      </c>
      <c r="N72" s="274">
        <f>SUM(N68:N71)</f>
        <v>0</v>
      </c>
      <c r="O72" s="274">
        <f>SUM(O68:O71)</f>
        <v>0</v>
      </c>
      <c r="P72" s="276">
        <f>SUM(P64:P71)</f>
        <v>2295552.5180653255</v>
      </c>
      <c r="Q72" s="274">
        <f t="shared" si="61"/>
        <v>183134.24383856001</v>
      </c>
      <c r="R72" s="274">
        <f t="shared" si="61"/>
        <v>19123.704976683603</v>
      </c>
      <c r="S72" s="274">
        <f t="shared" si="61"/>
        <v>315552.49414109642</v>
      </c>
      <c r="T72" s="274">
        <f t="shared" si="61"/>
        <v>39913.168499765241</v>
      </c>
      <c r="U72" s="274">
        <f t="shared" si="61"/>
        <v>311.2561264109421</v>
      </c>
      <c r="V72" s="274">
        <f t="shared" si="61"/>
        <v>218201.8382397923</v>
      </c>
      <c r="W72" s="274">
        <f t="shared" si="61"/>
        <v>0</v>
      </c>
      <c r="X72" s="274">
        <f t="shared" si="61"/>
        <v>43.996001426313796</v>
      </c>
      <c r="Y72" s="274">
        <f>SUM(Y64:Y71)</f>
        <v>1519271.8162415901</v>
      </c>
      <c r="Z72" s="274">
        <f>SUM(Z68:Z71)</f>
        <v>0</v>
      </c>
      <c r="AA72" s="282">
        <f>SUM(AA68:AA71)</f>
        <v>0</v>
      </c>
      <c r="AB72" s="276">
        <f t="shared" si="61"/>
        <v>2421782.1160124824</v>
      </c>
      <c r="AC72" s="274">
        <f t="shared" si="61"/>
        <v>176402.69138111448</v>
      </c>
      <c r="AD72" s="274">
        <f t="shared" si="61"/>
        <v>16694.20401440272</v>
      </c>
      <c r="AE72" s="274">
        <f t="shared" si="61"/>
        <v>385715.43483923166</v>
      </c>
      <c r="AF72" s="274">
        <f t="shared" si="61"/>
        <v>25628.372378120243</v>
      </c>
      <c r="AG72" s="274">
        <f t="shared" si="61"/>
        <v>588.59142339922812</v>
      </c>
      <c r="AH72" s="274">
        <f t="shared" si="61"/>
        <v>230102.9400941651</v>
      </c>
      <c r="AI72" s="274">
        <f t="shared" si="61"/>
        <v>0</v>
      </c>
      <c r="AJ72" s="274">
        <f t="shared" si="61"/>
        <v>3079.3188822196903</v>
      </c>
      <c r="AK72" s="274">
        <f>SUM(AK64:AK71)</f>
        <v>1583570.5629998294</v>
      </c>
      <c r="AL72" s="274">
        <f>SUM(AL68:AL71)</f>
        <v>0</v>
      </c>
      <c r="AM72" s="274">
        <f>SUM(AM68:AM71)</f>
        <v>0</v>
      </c>
      <c r="AN72" s="276">
        <f t="shared" si="61"/>
        <v>2107484.8211131627</v>
      </c>
      <c r="AO72" s="274">
        <f t="shared" si="61"/>
        <v>222335.30664631148</v>
      </c>
      <c r="AP72" s="274">
        <f t="shared" si="61"/>
        <v>13943.054136266634</v>
      </c>
      <c r="AQ72" s="274">
        <f t="shared" si="61"/>
        <v>256660.928677563</v>
      </c>
      <c r="AR72" s="274">
        <f t="shared" si="61"/>
        <v>19322.900549070284</v>
      </c>
      <c r="AS72" s="274">
        <f t="shared" si="61"/>
        <v>257.85229954537033</v>
      </c>
      <c r="AT72" s="274">
        <f t="shared" si="61"/>
        <v>195786.8968521138</v>
      </c>
      <c r="AU72" s="274">
        <f t="shared" si="61"/>
        <v>0</v>
      </c>
      <c r="AV72" s="274">
        <f t="shared" si="61"/>
        <v>289.94276899731994</v>
      </c>
      <c r="AW72" s="274">
        <f>SUM(AW64:AW71)</f>
        <v>1398887.9391832945</v>
      </c>
      <c r="AX72" s="274">
        <f>SUM(AX68:AX71)</f>
        <v>0</v>
      </c>
      <c r="AY72" s="282">
        <f>SUM(AY68:AY71)</f>
        <v>0</v>
      </c>
      <c r="AZ72" s="298">
        <f>SUM(AZ64:AZ71)</f>
        <v>-320470.71870870359</v>
      </c>
      <c r="BA72" s="296">
        <f>SUM(BA64:BA71)</f>
        <v>8855783.3390747681</v>
      </c>
      <c r="BB72" s="274">
        <f t="shared" si="61"/>
        <v>749062.92323809757</v>
      </c>
      <c r="BC72" s="274">
        <f>SUM(BC64:BC71)</f>
        <v>72392.432981398219</v>
      </c>
      <c r="BD72" s="274">
        <f t="shared" si="61"/>
        <v>1257185.909046541</v>
      </c>
      <c r="BE72" s="274">
        <f t="shared" si="61"/>
        <v>111967.40384419345</v>
      </c>
      <c r="BF72" s="274">
        <f t="shared" si="61"/>
        <v>1689.313240145317</v>
      </c>
      <c r="BG72" s="274">
        <f t="shared" si="61"/>
        <v>836309.59170502261</v>
      </c>
      <c r="BH72" s="274">
        <f>SUM(BH64:BH71)</f>
        <v>0</v>
      </c>
      <c r="BI72" s="274">
        <f>SUM(BI64:BI71)</f>
        <v>4374.9675743383914</v>
      </c>
      <c r="BJ72" s="274">
        <f>SUM(BJ64:BJ71)</f>
        <v>6143271.5161537351</v>
      </c>
      <c r="BK72" s="274">
        <f>SUM(BK68:BK71)</f>
        <v>0</v>
      </c>
      <c r="BL72" s="298">
        <f>SUM(BL68:BL71)</f>
        <v>0</v>
      </c>
    </row>
    <row r="73" spans="1:64" ht="14.85" customHeight="1" x14ac:dyDescent="0.25">
      <c r="A73" s="1526" t="s">
        <v>6</v>
      </c>
      <c r="B73" s="126" t="s">
        <v>118</v>
      </c>
      <c r="C73" s="131" t="s">
        <v>189</v>
      </c>
      <c r="D73" s="272">
        <f t="shared" si="59"/>
        <v>15903.417623339137</v>
      </c>
      <c r="E73" s="251">
        <v>6087.5013253147172</v>
      </c>
      <c r="F73" s="251">
        <v>252.2084374659122</v>
      </c>
      <c r="G73" s="251">
        <v>6113.0795454142308</v>
      </c>
      <c r="H73" s="251">
        <v>630.04712764057706</v>
      </c>
      <c r="I73" s="251">
        <v>0</v>
      </c>
      <c r="J73" s="251">
        <v>1500.8454641030044</v>
      </c>
      <c r="K73" s="251">
        <v>0</v>
      </c>
      <c r="L73" s="251">
        <v>258.70586366418019</v>
      </c>
      <c r="M73" s="251">
        <v>1061.0298597365156</v>
      </c>
      <c r="N73" s="251">
        <v>0</v>
      </c>
      <c r="O73" s="252">
        <v>0</v>
      </c>
      <c r="P73" s="272">
        <f>SUM(Q73:AA73)</f>
        <v>16148.116020513664</v>
      </c>
      <c r="Q73" s="251">
        <v>6342.894948879738</v>
      </c>
      <c r="R73" s="251">
        <v>384.14587251960864</v>
      </c>
      <c r="S73" s="251">
        <v>5583.5182272477869</v>
      </c>
      <c r="T73" s="251">
        <v>557.80914347912403</v>
      </c>
      <c r="U73" s="251">
        <v>24.178207021396165</v>
      </c>
      <c r="V73" s="251">
        <v>1779.2999356835214</v>
      </c>
      <c r="W73" s="251">
        <v>0</v>
      </c>
      <c r="X73" s="251">
        <v>414.31410488167165</v>
      </c>
      <c r="Y73" s="251">
        <v>1061.955580800817</v>
      </c>
      <c r="Z73" s="251">
        <v>0</v>
      </c>
      <c r="AA73" s="252">
        <v>0</v>
      </c>
      <c r="AB73" s="272">
        <f>SUM(AC73:AM73)</f>
        <v>15892.62756487454</v>
      </c>
      <c r="AC73" s="251">
        <v>6037.110149220578</v>
      </c>
      <c r="AD73" s="251">
        <v>418.19618121672931</v>
      </c>
      <c r="AE73" s="251">
        <v>5436.0047986524623</v>
      </c>
      <c r="AF73" s="251">
        <v>629.44097891114961</v>
      </c>
      <c r="AG73" s="251">
        <v>3.3734401486141138E-2</v>
      </c>
      <c r="AH73" s="251">
        <v>2218.0391965734675</v>
      </c>
      <c r="AI73" s="251">
        <v>0</v>
      </c>
      <c r="AJ73" s="251">
        <v>270.08266463269439</v>
      </c>
      <c r="AK73" s="251">
        <v>883.71986126597346</v>
      </c>
      <c r="AL73" s="251">
        <v>0</v>
      </c>
      <c r="AM73" s="252">
        <v>0</v>
      </c>
      <c r="AN73" s="275">
        <f>SUM(AO73:AY73)</f>
        <v>17673.447742209733</v>
      </c>
      <c r="AO73" s="251">
        <v>6753.0505401572182</v>
      </c>
      <c r="AP73" s="251">
        <v>1510.7217916884892</v>
      </c>
      <c r="AQ73" s="251">
        <v>6230.2880969045054</v>
      </c>
      <c r="AR73" s="251">
        <v>659.73615835738451</v>
      </c>
      <c r="AS73" s="251">
        <v>3.6214065482937638E-2</v>
      </c>
      <c r="AT73" s="251">
        <v>1188.01004671023</v>
      </c>
      <c r="AU73" s="251">
        <v>0</v>
      </c>
      <c r="AV73" s="251">
        <v>318.96057579020584</v>
      </c>
      <c r="AW73" s="249">
        <v>1012.6443185362194</v>
      </c>
      <c r="AX73" s="251">
        <v>0</v>
      </c>
      <c r="AY73" s="252">
        <v>0</v>
      </c>
      <c r="AZ73" s="854">
        <v>-63.81</v>
      </c>
      <c r="BA73" s="293">
        <f>SUM(BB73:BL73)+AZ73</f>
        <v>65553.798950937067</v>
      </c>
      <c r="BB73" s="273">
        <f t="shared" ref="BB73:BJ76" si="62">E73+Q73+AC73+AO73</f>
        <v>25220.556963572253</v>
      </c>
      <c r="BC73" s="273">
        <f t="shared" si="62"/>
        <v>2565.2722828907395</v>
      </c>
      <c r="BD73" s="273">
        <f t="shared" si="62"/>
        <v>23362.890668218985</v>
      </c>
      <c r="BE73" s="273">
        <f t="shared" si="62"/>
        <v>2477.0334083882353</v>
      </c>
      <c r="BF73" s="273">
        <f t="shared" si="62"/>
        <v>24.248155488365242</v>
      </c>
      <c r="BG73" s="273">
        <f t="shared" si="62"/>
        <v>6686.1946430702237</v>
      </c>
      <c r="BH73" s="273">
        <f t="shared" si="62"/>
        <v>0</v>
      </c>
      <c r="BI73" s="273">
        <f t="shared" si="62"/>
        <v>1262.0632089687522</v>
      </c>
      <c r="BJ73" s="273">
        <f t="shared" si="62"/>
        <v>4019.3496203395257</v>
      </c>
      <c r="BK73" s="273">
        <f t="shared" ref="BK73:BL76" si="63">N73+Z73+AL73+AX73</f>
        <v>0</v>
      </c>
      <c r="BL73" s="297">
        <f t="shared" si="63"/>
        <v>0</v>
      </c>
    </row>
    <row r="74" spans="1:64" s="255" customFormat="1" x14ac:dyDescent="0.25">
      <c r="A74" s="1526"/>
      <c r="B74" s="126" t="s">
        <v>45</v>
      </c>
      <c r="C74" s="131" t="s">
        <v>232</v>
      </c>
      <c r="D74" s="273">
        <f t="shared" si="59"/>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c r="BA74" s="295">
        <f>SUM(BB74:BL74)+AZ74</f>
        <v>0</v>
      </c>
      <c r="BB74" s="273">
        <f t="shared" si="62"/>
        <v>0</v>
      </c>
      <c r="BC74" s="273">
        <f t="shared" si="62"/>
        <v>0</v>
      </c>
      <c r="BD74" s="273">
        <f t="shared" si="62"/>
        <v>0</v>
      </c>
      <c r="BE74" s="273">
        <f t="shared" si="62"/>
        <v>0</v>
      </c>
      <c r="BF74" s="273">
        <f t="shared" si="62"/>
        <v>0</v>
      </c>
      <c r="BG74" s="273">
        <f t="shared" si="62"/>
        <v>0</v>
      </c>
      <c r="BH74" s="273">
        <f t="shared" si="62"/>
        <v>0</v>
      </c>
      <c r="BI74" s="273">
        <f t="shared" si="62"/>
        <v>0</v>
      </c>
      <c r="BJ74" s="273">
        <f t="shared" si="62"/>
        <v>0</v>
      </c>
      <c r="BK74" s="273">
        <f t="shared" si="63"/>
        <v>0</v>
      </c>
      <c r="BL74" s="299">
        <f t="shared" si="63"/>
        <v>0</v>
      </c>
    </row>
    <row r="75" spans="1:64" x14ac:dyDescent="0.25">
      <c r="A75" s="1526"/>
      <c r="B75" s="126" t="s">
        <v>46</v>
      </c>
      <c r="C75" s="131" t="s">
        <v>165</v>
      </c>
      <c r="D75" s="273">
        <f t="shared" si="59"/>
        <v>0.26381341054040403</v>
      </c>
      <c r="E75" s="253">
        <v>1.030977177076094E-2</v>
      </c>
      <c r="F75" s="253">
        <v>0.23204283158654368</v>
      </c>
      <c r="G75" s="253">
        <v>0</v>
      </c>
      <c r="H75" s="253">
        <v>1.0730403591549685E-2</v>
      </c>
      <c r="I75" s="253">
        <v>0</v>
      </c>
      <c r="J75" s="253">
        <v>1.0730403591549685E-2</v>
      </c>
      <c r="K75" s="253">
        <v>0</v>
      </c>
      <c r="L75" s="253">
        <v>0</v>
      </c>
      <c r="M75" s="253">
        <v>0</v>
      </c>
      <c r="N75" s="253">
        <v>0</v>
      </c>
      <c r="O75" s="254">
        <v>0</v>
      </c>
      <c r="P75" s="273">
        <f>SUM(Q75:AA75)</f>
        <v>1.6274399948744065</v>
      </c>
      <c r="Q75" s="253">
        <v>6.3600007609142334E-2</v>
      </c>
      <c r="R75" s="253">
        <v>1.4314502961554758</v>
      </c>
      <c r="S75" s="253">
        <v>0</v>
      </c>
      <c r="T75" s="253">
        <v>6.6194845554894174E-2</v>
      </c>
      <c r="U75" s="253">
        <v>0</v>
      </c>
      <c r="V75" s="253">
        <v>6.6194845554894174E-2</v>
      </c>
      <c r="W75" s="253">
        <v>0</v>
      </c>
      <c r="X75" s="253">
        <v>0</v>
      </c>
      <c r="Y75" s="253">
        <v>0</v>
      </c>
      <c r="Z75" s="253">
        <v>0</v>
      </c>
      <c r="AA75" s="254">
        <v>0</v>
      </c>
      <c r="AB75" s="273">
        <f>SUM(AC75:AM75)</f>
        <v>6.9292965928356312</v>
      </c>
      <c r="AC75" s="253">
        <v>0.82951418921357201</v>
      </c>
      <c r="AD75" s="253">
        <v>5.0049783614173364</v>
      </c>
      <c r="AE75" s="253">
        <v>0</v>
      </c>
      <c r="AF75" s="253">
        <v>0.86335781558448366</v>
      </c>
      <c r="AG75" s="253">
        <v>0</v>
      </c>
      <c r="AH75" s="253">
        <v>0.23144622662023859</v>
      </c>
      <c r="AI75" s="253">
        <v>0</v>
      </c>
      <c r="AJ75" s="253">
        <v>0</v>
      </c>
      <c r="AK75" s="253">
        <v>0</v>
      </c>
      <c r="AL75" s="253">
        <v>0</v>
      </c>
      <c r="AM75" s="254">
        <v>0</v>
      </c>
      <c r="AN75" s="288">
        <f>SUM(AO75:AY75)</f>
        <v>31.908713399734879</v>
      </c>
      <c r="AO75" s="253">
        <v>0.74551779766785498</v>
      </c>
      <c r="AP75" s="253">
        <v>29.611326747637687</v>
      </c>
      <c r="AQ75" s="253">
        <v>0</v>
      </c>
      <c r="AR75" s="253">
        <v>0.77593442721466999</v>
      </c>
      <c r="AS75" s="253">
        <v>0</v>
      </c>
      <c r="AT75" s="253">
        <v>0.77593442721466999</v>
      </c>
      <c r="AU75" s="253">
        <v>0</v>
      </c>
      <c r="AV75" s="253">
        <v>0</v>
      </c>
      <c r="AW75" s="253">
        <v>0</v>
      </c>
      <c r="AX75" s="253">
        <v>0</v>
      </c>
      <c r="AY75" s="254">
        <v>0</v>
      </c>
      <c r="AZ75" s="525">
        <v>-448</v>
      </c>
      <c r="BA75" s="295">
        <f>SUM(BB75:BL75)+AZ75</f>
        <v>-407.27073660201467</v>
      </c>
      <c r="BB75" s="273">
        <f t="shared" si="62"/>
        <v>1.6489417662613302</v>
      </c>
      <c r="BC75" s="273">
        <f t="shared" si="62"/>
        <v>36.279798236797042</v>
      </c>
      <c r="BD75" s="273">
        <f t="shared" si="62"/>
        <v>0</v>
      </c>
      <c r="BE75" s="273">
        <f t="shared" si="62"/>
        <v>1.7162174919455975</v>
      </c>
      <c r="BF75" s="273">
        <f t="shared" si="62"/>
        <v>0</v>
      </c>
      <c r="BG75" s="273">
        <f t="shared" si="62"/>
        <v>1.0843059029813524</v>
      </c>
      <c r="BH75" s="273">
        <f t="shared" si="62"/>
        <v>0</v>
      </c>
      <c r="BI75" s="273">
        <f t="shared" si="62"/>
        <v>0</v>
      </c>
      <c r="BJ75" s="273">
        <f t="shared" si="62"/>
        <v>0</v>
      </c>
      <c r="BK75" s="273">
        <f t="shared" si="63"/>
        <v>0</v>
      </c>
      <c r="BL75" s="299">
        <f t="shared" si="63"/>
        <v>0</v>
      </c>
    </row>
    <row r="76" spans="1:64" x14ac:dyDescent="0.25">
      <c r="A76" s="1526"/>
      <c r="B76" s="126" t="s">
        <v>166</v>
      </c>
      <c r="C76" s="131" t="s">
        <v>928</v>
      </c>
      <c r="D76" s="273">
        <f t="shared" si="59"/>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9" customFormat="1" x14ac:dyDescent="0.25">
      <c r="A77" s="1527"/>
      <c r="B77" s="313" t="s">
        <v>461</v>
      </c>
      <c r="C77" s="312" t="s">
        <v>8</v>
      </c>
      <c r="D77" s="277">
        <f>SUM(D73:D76)</f>
        <v>15903.681436749677</v>
      </c>
      <c r="E77" s="277">
        <f t="shared" ref="E77:BL77" si="64">SUM(E73:E76)</f>
        <v>6087.5116350864882</v>
      </c>
      <c r="F77" s="277">
        <f t="shared" si="64"/>
        <v>252.44048029749874</v>
      </c>
      <c r="G77" s="277">
        <f t="shared" si="64"/>
        <v>6113.0795454142308</v>
      </c>
      <c r="H77" s="277">
        <f t="shared" si="64"/>
        <v>630.0578580441686</v>
      </c>
      <c r="I77" s="277">
        <f t="shared" si="64"/>
        <v>0</v>
      </c>
      <c r="J77" s="277">
        <f t="shared" si="64"/>
        <v>1500.856194506596</v>
      </c>
      <c r="K77" s="277">
        <f t="shared" si="64"/>
        <v>0</v>
      </c>
      <c r="L77" s="277">
        <f t="shared" si="64"/>
        <v>258.70586366418019</v>
      </c>
      <c r="M77" s="277">
        <f>SUM(M73:M76)</f>
        <v>1061.0298597365156</v>
      </c>
      <c r="N77" s="277">
        <f t="shared" si="64"/>
        <v>0</v>
      </c>
      <c r="O77" s="283">
        <f t="shared" si="64"/>
        <v>0</v>
      </c>
      <c r="P77" s="277">
        <f t="shared" si="64"/>
        <v>16149.743460508538</v>
      </c>
      <c r="Q77" s="277">
        <f t="shared" si="64"/>
        <v>6342.9585488873472</v>
      </c>
      <c r="R77" s="277">
        <f t="shared" si="64"/>
        <v>385.57732281576415</v>
      </c>
      <c r="S77" s="277">
        <f t="shared" si="64"/>
        <v>5583.5182272477869</v>
      </c>
      <c r="T77" s="277">
        <f t="shared" si="64"/>
        <v>557.87533832467898</v>
      </c>
      <c r="U77" s="277">
        <f t="shared" si="64"/>
        <v>24.178207021396165</v>
      </c>
      <c r="V77" s="277">
        <f t="shared" si="64"/>
        <v>1779.3661305290764</v>
      </c>
      <c r="W77" s="277">
        <f t="shared" si="64"/>
        <v>0</v>
      </c>
      <c r="X77" s="277">
        <f t="shared" si="64"/>
        <v>414.31410488167165</v>
      </c>
      <c r="Y77" s="277">
        <f>SUM(Y73:Y76)</f>
        <v>1061.955580800817</v>
      </c>
      <c r="Z77" s="277">
        <f>SUM(Z73:Z76)</f>
        <v>0</v>
      </c>
      <c r="AA77" s="283">
        <f t="shared" si="64"/>
        <v>0</v>
      </c>
      <c r="AB77" s="277">
        <f t="shared" si="64"/>
        <v>15899.556861467376</v>
      </c>
      <c r="AC77" s="277">
        <f t="shared" si="64"/>
        <v>6037.939663409792</v>
      </c>
      <c r="AD77" s="277">
        <f t="shared" si="64"/>
        <v>423.20115957814664</v>
      </c>
      <c r="AE77" s="277">
        <f t="shared" si="64"/>
        <v>5436.0047986524623</v>
      </c>
      <c r="AF77" s="277">
        <f t="shared" si="64"/>
        <v>630.30433672673405</v>
      </c>
      <c r="AG77" s="277">
        <f t="shared" si="64"/>
        <v>3.3734401486141138E-2</v>
      </c>
      <c r="AH77" s="277">
        <f t="shared" si="64"/>
        <v>2218.2706428000879</v>
      </c>
      <c r="AI77" s="277">
        <f t="shared" si="64"/>
        <v>0</v>
      </c>
      <c r="AJ77" s="277">
        <f t="shared" si="64"/>
        <v>270.08266463269439</v>
      </c>
      <c r="AK77" s="277">
        <f>SUM(AK73:AK76)</f>
        <v>883.71986126597346</v>
      </c>
      <c r="AL77" s="277">
        <f t="shared" si="64"/>
        <v>0</v>
      </c>
      <c r="AM77" s="283">
        <f t="shared" si="64"/>
        <v>0</v>
      </c>
      <c r="AN77" s="849">
        <f t="shared" si="64"/>
        <v>17705.356455609468</v>
      </c>
      <c r="AO77" s="277">
        <f t="shared" si="64"/>
        <v>6753.7960579548862</v>
      </c>
      <c r="AP77" s="277">
        <f t="shared" si="64"/>
        <v>1540.3331184361268</v>
      </c>
      <c r="AQ77" s="277">
        <f t="shared" si="64"/>
        <v>6230.2880969045054</v>
      </c>
      <c r="AR77" s="277">
        <f t="shared" si="64"/>
        <v>660.51209278459919</v>
      </c>
      <c r="AS77" s="277">
        <f t="shared" si="64"/>
        <v>3.6214065482937638E-2</v>
      </c>
      <c r="AT77" s="277">
        <f t="shared" si="64"/>
        <v>1188.7859811374447</v>
      </c>
      <c r="AU77" s="277">
        <f t="shared" si="64"/>
        <v>0</v>
      </c>
      <c r="AV77" s="277">
        <f t="shared" si="64"/>
        <v>318.96057579020584</v>
      </c>
      <c r="AW77" s="277">
        <f>SUM(AW73:AW76)</f>
        <v>1012.6443185362194</v>
      </c>
      <c r="AX77" s="277">
        <f t="shared" si="64"/>
        <v>0</v>
      </c>
      <c r="AY77" s="283">
        <f t="shared" si="64"/>
        <v>0</v>
      </c>
      <c r="AZ77" s="304">
        <f t="shared" si="64"/>
        <v>-511.81</v>
      </c>
      <c r="BA77" s="296">
        <f t="shared" si="64"/>
        <v>65146.528214335056</v>
      </c>
      <c r="BB77" s="274">
        <f t="shared" si="64"/>
        <v>25222.205905338513</v>
      </c>
      <c r="BC77" s="274">
        <f t="shared" si="64"/>
        <v>2601.5520811275364</v>
      </c>
      <c r="BD77" s="274">
        <f t="shared" si="64"/>
        <v>23362.890668218985</v>
      </c>
      <c r="BE77" s="274">
        <f t="shared" si="64"/>
        <v>2478.7496258801807</v>
      </c>
      <c r="BF77" s="274">
        <f t="shared" si="64"/>
        <v>24.248155488365242</v>
      </c>
      <c r="BG77" s="274">
        <f t="shared" si="64"/>
        <v>6687.2789489732049</v>
      </c>
      <c r="BH77" s="274">
        <f t="shared" si="64"/>
        <v>0</v>
      </c>
      <c r="BI77" s="274">
        <f t="shared" si="64"/>
        <v>1262.0632089687522</v>
      </c>
      <c r="BJ77" s="274">
        <f>SUM(BJ73:BJ76)</f>
        <v>4019.3496203395257</v>
      </c>
      <c r="BK77" s="274">
        <f t="shared" si="64"/>
        <v>0</v>
      </c>
      <c r="BL77" s="298">
        <f t="shared" si="64"/>
        <v>0</v>
      </c>
    </row>
    <row r="78" spans="1:64" s="209" customFormat="1" ht="14.85" customHeight="1" x14ac:dyDescent="0.25">
      <c r="A78" s="1525" t="s">
        <v>233</v>
      </c>
      <c r="B78" s="314" t="s">
        <v>119</v>
      </c>
      <c r="C78" s="125" t="s">
        <v>172</v>
      </c>
      <c r="D78" s="272">
        <f>D20+SUM(D22:D23,D27)+SUM(D29:D32)+D37+D41+D46+D51+SUM(D56:D57)+SUM(D59:D60)+SUM(D64:D68)+D73</f>
        <v>5868634.226140419</v>
      </c>
      <c r="E78" s="272">
        <f>E20+SUM(E22:E23,E27)+SUM(E29:E32)+E37+E41+E46+E51+SUM(E56:E57)+SUM(E59:E60)+SUM(E64:E68)+E73</f>
        <v>1560414.8968466897</v>
      </c>
      <c r="F78" s="272">
        <f>F20+SUM(F22:F23,F27)+SUM(F29:F32)+F37+F41+F46+F51+SUM(F56:F57)+SUM(F59:F60)+SUM(F64:F68)+F73</f>
        <v>117001.48578422808</v>
      </c>
      <c r="G78" s="272">
        <f t="shared" ref="G78:O78" si="65">G20+SUM(G22:G23,G27)+SUM(G29:G32)+G37+G41+G46+G51+SUM(G56:G57)+SUM(G59:G60)+SUM(G64:G68)+G73</f>
        <v>1532685.4289345527</v>
      </c>
      <c r="H78" s="272">
        <f t="shared" si="65"/>
        <v>181933.45629372055</v>
      </c>
      <c r="I78" s="272">
        <f t="shared" si="65"/>
        <v>2319.3014229318328</v>
      </c>
      <c r="J78" s="272">
        <f t="shared" si="65"/>
        <v>525692.03061421192</v>
      </c>
      <c r="K78" s="272">
        <f t="shared" si="65"/>
        <v>0</v>
      </c>
      <c r="L78" s="272">
        <f t="shared" si="65"/>
        <v>40292.665725603976</v>
      </c>
      <c r="M78" s="272">
        <f>M20+SUM(M22:M23,M27)+SUM(M29:M32)+M37+M41+M46+M51+SUM(M56:M57)+SUM(M59:M60)+SUM(M64:M68)+M73</f>
        <v>1908294.9605184791</v>
      </c>
      <c r="N78" s="272">
        <f t="shared" si="65"/>
        <v>0</v>
      </c>
      <c r="O78" s="284">
        <f t="shared" si="65"/>
        <v>0</v>
      </c>
      <c r="P78" s="272">
        <f>P20+SUM(P22:P23,P27)+SUM(P29:P32)+P37+P41+P46+P51+SUM(P56:P57)+SUM(P59:P60)+SUM(P64:P68)+P73</f>
        <v>6164245.9133704212</v>
      </c>
      <c r="Q78" s="272">
        <f t="shared" ref="Q78:AA78" si="66">Q20+SUM(Q22:Q23,Q27)+SUM(Q29:Q32)+Q37+Q41+Q46+Q51+SUM(Q56:Q57)+SUM(Q59:Q60)+SUM(Q64:Q68)+Q73</f>
        <v>1759229.1253127172</v>
      </c>
      <c r="R78" s="272">
        <f t="shared" si="66"/>
        <v>143559.07219752338</v>
      </c>
      <c r="S78" s="272">
        <f t="shared" si="66"/>
        <v>1616557.8123407906</v>
      </c>
      <c r="T78" s="272">
        <f t="shared" si="66"/>
        <v>149436.12608702289</v>
      </c>
      <c r="U78" s="272">
        <f t="shared" si="66"/>
        <v>4527.9887279037503</v>
      </c>
      <c r="V78" s="272">
        <f t="shared" si="66"/>
        <v>563844.25861365802</v>
      </c>
      <c r="W78" s="272">
        <f t="shared" si="66"/>
        <v>0</v>
      </c>
      <c r="X78" s="272">
        <f t="shared" si="66"/>
        <v>104264.82775862163</v>
      </c>
      <c r="Y78" s="272">
        <f>Y20+SUM(Y22:Y23,Y27)+SUM(Y29:Y32)+Y37+Y41+Y46+Y51+SUM(Y56:Y57)+SUM(Y59:Y60)+SUM(Y64:Y68)+Y73</f>
        <v>1822826.7023321835</v>
      </c>
      <c r="Z78" s="272">
        <f t="shared" si="66"/>
        <v>0</v>
      </c>
      <c r="AA78" s="284">
        <f t="shared" si="66"/>
        <v>0</v>
      </c>
      <c r="AB78" s="272">
        <f>AB20+SUM(AB22:AB23,AB27)+SUM(AB29:AB32)+AB37+AB41+AB46+AB51+SUM(AB56:AB57)+SUM(AB59:AB60)+SUM(AB64:AB68)+AB73</f>
        <v>5990958.6076745261</v>
      </c>
      <c r="AC78" s="272">
        <f t="shared" ref="AC78:AM78" si="67">AC20+SUM(AC22:AC23,AC27)+SUM(AC29:AC32)+AC37+AC41+AC46+AC51+SUM(AC56:AC57)+SUM(AC59:AC60)+SUM(AC64:AC68)+AC73</f>
        <v>1365090.306751769</v>
      </c>
      <c r="AD78" s="272">
        <f t="shared" si="67"/>
        <v>115315.02190289774</v>
      </c>
      <c r="AE78" s="272">
        <f t="shared" si="67"/>
        <v>1805468.2936744862</v>
      </c>
      <c r="AF78" s="272">
        <f t="shared" si="67"/>
        <v>138814.08349227253</v>
      </c>
      <c r="AG78" s="272">
        <f t="shared" si="67"/>
        <v>2385.6624927377879</v>
      </c>
      <c r="AH78" s="272">
        <f t="shared" si="67"/>
        <v>648285.22435593663</v>
      </c>
      <c r="AI78" s="272">
        <f t="shared" si="67"/>
        <v>0</v>
      </c>
      <c r="AJ78" s="272">
        <f t="shared" si="67"/>
        <v>112084.91823960317</v>
      </c>
      <c r="AK78" s="272">
        <f>AK20+SUM(AK22:AK23,AK27)+SUM(AK29:AK32)+AK37+AK41+AK46+AK51+SUM(AK56:AK57)+SUM(AK59:AK60)+SUM(AK64:AK68)+AK73</f>
        <v>1803515.0967648227</v>
      </c>
      <c r="AL78" s="272">
        <f t="shared" si="67"/>
        <v>0</v>
      </c>
      <c r="AM78" s="272">
        <f t="shared" si="67"/>
        <v>0</v>
      </c>
      <c r="AN78" s="275">
        <f>AN20+SUM(AN22:AN23,AN27)+SUM(AN29:AN32)+AN37+AN41+AN46+AN51+SUM(AN56:AN57)+SUM(AN59:AN60)+SUM(AN64:AN68)+AN73</f>
        <v>5547191.2016799329</v>
      </c>
      <c r="AO78" s="272">
        <f t="shared" ref="AO78:AY78" si="68">AO20+SUM(AO22:AO23,AO27)+SUM(AO29:AO32)+AO37+AO41+AO46+AO51+SUM(AO56:AO57)+SUM(AO59:AO60)+SUM(AO64:AO68)+AO73</f>
        <v>1499196.5803065645</v>
      </c>
      <c r="AP78" s="272">
        <f t="shared" si="68"/>
        <v>151120.40676315071</v>
      </c>
      <c r="AQ78" s="272">
        <f t="shared" si="68"/>
        <v>1526482.7324549961</v>
      </c>
      <c r="AR78" s="272">
        <f t="shared" si="68"/>
        <v>140681.34637131583</v>
      </c>
      <c r="AS78" s="272">
        <f t="shared" si="68"/>
        <v>1544.9061842487092</v>
      </c>
      <c r="AT78" s="272">
        <f t="shared" si="68"/>
        <v>560028.81350277341</v>
      </c>
      <c r="AU78" s="272">
        <f t="shared" si="68"/>
        <v>0</v>
      </c>
      <c r="AV78" s="272">
        <f t="shared" si="68"/>
        <v>47557.607878952425</v>
      </c>
      <c r="AW78" s="272">
        <f>AW20+SUM(AW22:AW23,AW27)+SUM(AW29:AW32)+AW37+AW41+AW46+AW51+SUM(AW56:AW57)+SUM(AW59:AW60)+SUM(AW64:AW68)+AW73</f>
        <v>1620578.8082179318</v>
      </c>
      <c r="AX78" s="272">
        <f t="shared" si="68"/>
        <v>0</v>
      </c>
      <c r="AY78" s="284">
        <f t="shared" si="68"/>
        <v>0</v>
      </c>
      <c r="AZ78" s="297">
        <f>AZ20+SUM(AZ22:AZ23,AZ27)+SUM(AZ29:AZ32)+AZ37+AZ41+AZ46+AZ51+SUM(AZ56:AZ57)+SUM(AZ59:AZ60)+SUM(AZ64:AZ68)+AZ73</f>
        <v>347503.26029865647</v>
      </c>
      <c r="BA78" s="293">
        <f>BA20+SUM(BA22:BA23,BA27)+SUM(BA29:BA32)+BA37+BA41+BA46+BA51+SUM(BA56:BA57)+SUM(BA59:BA60)+SUM(BA64:BA68)+BA73</f>
        <v>23918533.209163953</v>
      </c>
      <c r="BB78" s="272">
        <f t="shared" ref="BB78:BL78" si="69">BB20+SUM(BB22:BB23,BB27)+SUM(BB29:BB32)+BB37+BB41+BB46+BB51+SUM(BB56:BB57)+SUM(BB59:BB60)+SUM(BB64:BB68)+BB73</f>
        <v>6183930.9092177413</v>
      </c>
      <c r="BC78" s="272">
        <f t="shared" si="69"/>
        <v>526995.98664779996</v>
      </c>
      <c r="BD78" s="272">
        <f t="shared" si="69"/>
        <v>6481194.2674048264</v>
      </c>
      <c r="BE78" s="272">
        <f t="shared" si="69"/>
        <v>610865.01224433177</v>
      </c>
      <c r="BF78" s="272">
        <f t="shared" si="69"/>
        <v>10777.858827822081</v>
      </c>
      <c r="BG78" s="272">
        <f t="shared" si="69"/>
        <v>2297850.32708658</v>
      </c>
      <c r="BH78" s="272">
        <f t="shared" si="69"/>
        <v>0</v>
      </c>
      <c r="BI78" s="272">
        <f t="shared" si="69"/>
        <v>304200.01960278116</v>
      </c>
      <c r="BJ78" s="272">
        <f>BJ20+SUM(BJ22:BJ23,BJ27)+SUM(BJ29:BJ32)+BJ37+BJ41+BJ46+BJ51+SUM(BJ56:BJ57)+SUM(BJ59:BJ60)+SUM(BJ64:BJ68)+BJ73</f>
        <v>7155215.5678334171</v>
      </c>
      <c r="BK78" s="272">
        <f t="shared" si="69"/>
        <v>0</v>
      </c>
      <c r="BL78" s="297">
        <f t="shared" si="69"/>
        <v>0</v>
      </c>
    </row>
    <row r="79" spans="1:64" s="209" customFormat="1" x14ac:dyDescent="0.25">
      <c r="A79" s="1540"/>
      <c r="B79" s="126" t="s">
        <v>55</v>
      </c>
      <c r="C79" s="127" t="s">
        <v>173</v>
      </c>
      <c r="D79" s="273">
        <f>D21+D24+D34+D38+D43+D48+D53+D58+D70+D75</f>
        <v>50060.703742417769</v>
      </c>
      <c r="E79" s="273">
        <f>E21+E24+E34+E38+E43+E48+E53+E58+E70+E75</f>
        <v>7782.3879874803724</v>
      </c>
      <c r="F79" s="273">
        <f>F21+F24+F34+F38+F43+F48+F53+F58+F70+F75</f>
        <v>1154.7598275756829</v>
      </c>
      <c r="G79" s="273">
        <f t="shared" ref="G79:O79" si="70">G21+G24+G34+G38+G43+G48+G53+G58+G70+G75</f>
        <v>9806.8060781811473</v>
      </c>
      <c r="H79" s="273">
        <f t="shared" si="70"/>
        <v>1058.2839879888045</v>
      </c>
      <c r="I79" s="273">
        <f t="shared" si="70"/>
        <v>6.8438768544192623</v>
      </c>
      <c r="J79" s="273">
        <f t="shared" si="70"/>
        <v>1432.0063300428715</v>
      </c>
      <c r="K79" s="273">
        <f t="shared" si="70"/>
        <v>0</v>
      </c>
      <c r="L79" s="273">
        <f t="shared" si="70"/>
        <v>199.80473812631925</v>
      </c>
      <c r="M79" s="273">
        <f>M21+M24+M34+M38+M43+M48+M53+M58+M70+M75</f>
        <v>28619.81091616815</v>
      </c>
      <c r="N79" s="273">
        <f t="shared" si="70"/>
        <v>0</v>
      </c>
      <c r="O79" s="281">
        <f t="shared" si="70"/>
        <v>0</v>
      </c>
      <c r="P79" s="273">
        <f>P21+P24+P34+P38+P43+P48+P53+P58+P70+P75</f>
        <v>52412.754615782869</v>
      </c>
      <c r="Q79" s="273">
        <f t="shared" ref="Q79:AA79" si="71">Q21+Q24+Q34+Q38+Q43+Q48+Q53+Q58+Q70+Q75</f>
        <v>9329.1012002234565</v>
      </c>
      <c r="R79" s="273">
        <f t="shared" si="71"/>
        <v>1450.6098918921366</v>
      </c>
      <c r="S79" s="273">
        <f t="shared" si="71"/>
        <v>11676.573175284215</v>
      </c>
      <c r="T79" s="273">
        <f t="shared" si="71"/>
        <v>1260.9090878489424</v>
      </c>
      <c r="U79" s="273">
        <f t="shared" si="71"/>
        <v>8.640526547917565</v>
      </c>
      <c r="V79" s="273">
        <f t="shared" si="71"/>
        <v>1815.9348424694874</v>
      </c>
      <c r="W79" s="273">
        <f t="shared" si="71"/>
        <v>0</v>
      </c>
      <c r="X79" s="273">
        <f t="shared" si="71"/>
        <v>474.26230870325543</v>
      </c>
      <c r="Y79" s="273">
        <f>Y21+Y24+Y34+Y38+Y43+Y48+Y53+Y58+Y70+Y75</f>
        <v>26396.723582813454</v>
      </c>
      <c r="Z79" s="273">
        <f t="shared" si="71"/>
        <v>0</v>
      </c>
      <c r="AA79" s="281">
        <f t="shared" si="71"/>
        <v>0</v>
      </c>
      <c r="AB79" s="273">
        <f>AB21+AB24+AB34+AB38+AB43+AB48+AB53+AB58+AB70+AB75</f>
        <v>80760.581606104621</v>
      </c>
      <c r="AC79" s="273">
        <f t="shared" ref="AC79:AM79" si="72">AC21+AC24+AC34+AC38+AC43+AC48+AC53+AC58+AC70+AC75</f>
        <v>15319.956252190061</v>
      </c>
      <c r="AD79" s="273">
        <f t="shared" si="72"/>
        <v>2182.309858089799</v>
      </c>
      <c r="AE79" s="273">
        <f t="shared" si="72"/>
        <v>19852.644108526594</v>
      </c>
      <c r="AF79" s="273">
        <f t="shared" si="72"/>
        <v>1658.297509139124</v>
      </c>
      <c r="AG79" s="273">
        <f t="shared" si="72"/>
        <v>24.724501699241738</v>
      </c>
      <c r="AH79" s="273">
        <f t="shared" si="72"/>
        <v>4835.841662469622</v>
      </c>
      <c r="AI79" s="273">
        <f t="shared" si="72"/>
        <v>0</v>
      </c>
      <c r="AJ79" s="273">
        <f t="shared" si="72"/>
        <v>1027.3281964741152</v>
      </c>
      <c r="AK79" s="273">
        <f>AK21+AK24+AK34+AK38+AK43+AK48+AK53+AK58+AK70+AK75</f>
        <v>35859.479517516069</v>
      </c>
      <c r="AL79" s="273">
        <f t="shared" si="72"/>
        <v>0</v>
      </c>
      <c r="AM79" s="281">
        <f t="shared" si="72"/>
        <v>0</v>
      </c>
      <c r="AN79" s="288">
        <f>AN21+AN24+AN34+AN38+AN43+AN48+AN53+AN58+AN70+AN75</f>
        <v>220288.08929855947</v>
      </c>
      <c r="AO79" s="273">
        <f t="shared" ref="AO79:AY79" si="73">AO21+AO24+AO34+AO38+AO43+AO48+AO53+AO58+AO70+AO75</f>
        <v>46035.622772023045</v>
      </c>
      <c r="AP79" s="273">
        <f t="shared" si="73"/>
        <v>6871.702710524386</v>
      </c>
      <c r="AQ79" s="273">
        <f t="shared" si="73"/>
        <v>53626.546363043497</v>
      </c>
      <c r="AR79" s="273">
        <f t="shared" si="73"/>
        <v>4715.2995057068456</v>
      </c>
      <c r="AS79" s="273">
        <f t="shared" si="73"/>
        <v>88.887588292599972</v>
      </c>
      <c r="AT79" s="273">
        <f t="shared" si="73"/>
        <v>20396.726991239953</v>
      </c>
      <c r="AU79" s="273">
        <f t="shared" si="73"/>
        <v>0</v>
      </c>
      <c r="AV79" s="273">
        <f t="shared" si="73"/>
        <v>3942.8247437552996</v>
      </c>
      <c r="AW79" s="273">
        <f>AW21+AW24+AW34+AW38+AW43+AW48+AW53+AW58+AW70+AW75</f>
        <v>84610.478623973861</v>
      </c>
      <c r="AX79" s="273">
        <f t="shared" si="73"/>
        <v>0</v>
      </c>
      <c r="AY79" s="281">
        <f t="shared" si="73"/>
        <v>0</v>
      </c>
      <c r="AZ79" s="299">
        <f>AZ21+AZ24+AZ34+AZ38+AZ43+AZ48+AZ53+AZ58+AZ70+AZ75</f>
        <v>-706639.06465982751</v>
      </c>
      <c r="BA79" s="295">
        <f>BA21+BA24+BA34+BA38+BA43+BA48+BA53+BA58+BA70+BA75</f>
        <v>-303116.9353969628</v>
      </c>
      <c r="BB79" s="273">
        <f t="shared" ref="BB79:BL79" si="74">BB21+BB24+BB34+BB38+BB43+BB48+BB53+BB58+BB70+BB75</f>
        <v>78467.068211916951</v>
      </c>
      <c r="BC79" s="273">
        <f t="shared" si="74"/>
        <v>11659.382288082006</v>
      </c>
      <c r="BD79" s="273">
        <f t="shared" si="74"/>
        <v>94962.569725035471</v>
      </c>
      <c r="BE79" s="273">
        <f t="shared" si="74"/>
        <v>8692.7900906837149</v>
      </c>
      <c r="BF79" s="273">
        <f t="shared" si="74"/>
        <v>129.09649339417854</v>
      </c>
      <c r="BG79" s="273">
        <f t="shared" si="74"/>
        <v>28480.509826221936</v>
      </c>
      <c r="BH79" s="273">
        <f t="shared" si="74"/>
        <v>0</v>
      </c>
      <c r="BI79" s="273">
        <f t="shared" si="74"/>
        <v>5644.2199870589893</v>
      </c>
      <c r="BJ79" s="273">
        <f>BJ21+BJ24+BJ34+BJ38+BJ43+BJ48+BJ53+BJ58+BJ70+BJ75</f>
        <v>175486.49264047155</v>
      </c>
      <c r="BK79" s="273">
        <f t="shared" si="74"/>
        <v>0</v>
      </c>
      <c r="BL79" s="299">
        <f t="shared" si="74"/>
        <v>0</v>
      </c>
    </row>
    <row r="80" spans="1:64" s="209" customFormat="1" x14ac:dyDescent="0.25">
      <c r="A80" s="1540"/>
      <c r="B80" s="126" t="s">
        <v>56</v>
      </c>
      <c r="C80" s="127" t="s">
        <v>174</v>
      </c>
      <c r="D80" s="273">
        <f>D25+D33+D42+D47+D52+D61+D69+D74</f>
        <v>35450.195169474973</v>
      </c>
      <c r="E80" s="273">
        <f>E25+E33+E42+E47+E52+E61+E69+E74</f>
        <v>18120.099846261917</v>
      </c>
      <c r="F80" s="273">
        <f>F25+F33+F42+F47+F52+F61+F69+F74</f>
        <v>1735.2457972274451</v>
      </c>
      <c r="G80" s="273">
        <f t="shared" ref="G80:O80" si="75">G25+G33+G42+G47+G52+G61+G69+G74</f>
        <v>9194.8301856515718</v>
      </c>
      <c r="H80" s="273">
        <f t="shared" si="75"/>
        <v>1725.2772890443368</v>
      </c>
      <c r="I80" s="273">
        <f t="shared" si="75"/>
        <v>20.230279752310828</v>
      </c>
      <c r="J80" s="273">
        <f t="shared" si="75"/>
        <v>2939.0759323393254</v>
      </c>
      <c r="K80" s="273">
        <f t="shared" si="75"/>
        <v>0</v>
      </c>
      <c r="L80" s="273">
        <f t="shared" si="75"/>
        <v>60.690839256932492</v>
      </c>
      <c r="M80" s="273">
        <f>M25+M33+M42+M47+M52+M61+M69+M74</f>
        <v>1654.7449999411322</v>
      </c>
      <c r="N80" s="273">
        <f t="shared" si="75"/>
        <v>0</v>
      </c>
      <c r="O80" s="281">
        <f t="shared" si="75"/>
        <v>0</v>
      </c>
      <c r="P80" s="273">
        <f>P25+P33+P42+P47+P52+P61+P69+P74</f>
        <v>30815.570781900871</v>
      </c>
      <c r="Q80" s="273">
        <f t="shared" ref="Q80:AA80" si="76">Q25+Q33+Q42+Q47+Q52+Q61+Q69+Q74</f>
        <v>15841.361250889204</v>
      </c>
      <c r="R80" s="273">
        <f t="shared" si="76"/>
        <v>1491.2812801640116</v>
      </c>
      <c r="S80" s="273">
        <f t="shared" si="76"/>
        <v>7945.795694578881</v>
      </c>
      <c r="T80" s="273">
        <f t="shared" si="76"/>
        <v>1468.5985368588988</v>
      </c>
      <c r="U80" s="273">
        <f t="shared" si="76"/>
        <v>18.391163411191663</v>
      </c>
      <c r="V80" s="273">
        <f t="shared" si="76"/>
        <v>2706.8408940513391</v>
      </c>
      <c r="W80" s="273">
        <f t="shared" si="76"/>
        <v>0</v>
      </c>
      <c r="X80" s="273">
        <f t="shared" si="76"/>
        <v>62.52995559805165</v>
      </c>
      <c r="Y80" s="273">
        <f>Y25+Y33+Y42+Y47+Y52+Y61+Y69+Y74</f>
        <v>1280.7720063492939</v>
      </c>
      <c r="Z80" s="273">
        <f t="shared" si="76"/>
        <v>0</v>
      </c>
      <c r="AA80" s="281">
        <f t="shared" si="76"/>
        <v>0</v>
      </c>
      <c r="AB80" s="273">
        <f>AB25+AB33+AB42+AB47+AB52+AB61+AB69+AB74</f>
        <v>32328.371547570954</v>
      </c>
      <c r="AC80" s="273">
        <f t="shared" ref="AC80:AM80" si="77">AC25+AC33+AC42+AC47+AC52+AC61+AC69+AC74</f>
        <v>16224.222968738501</v>
      </c>
      <c r="AD80" s="273">
        <f t="shared" si="77"/>
        <v>1945.7104466777294</v>
      </c>
      <c r="AE80" s="273">
        <f t="shared" si="77"/>
        <v>8319.7951569056422</v>
      </c>
      <c r="AF80" s="273">
        <f t="shared" si="77"/>
        <v>1401.7006293047164</v>
      </c>
      <c r="AG80" s="273">
        <f t="shared" si="77"/>
        <v>23.908512434549159</v>
      </c>
      <c r="AH80" s="273">
        <f t="shared" si="77"/>
        <v>3117.1717625049737</v>
      </c>
      <c r="AI80" s="273">
        <f t="shared" si="77"/>
        <v>0</v>
      </c>
      <c r="AJ80" s="273">
        <f t="shared" si="77"/>
        <v>68.047304621409154</v>
      </c>
      <c r="AK80" s="273">
        <f>AK25+AK33+AK42+AK47+AK52+AK61+AK69+AK74</f>
        <v>1227.8147663834341</v>
      </c>
      <c r="AL80" s="273">
        <f t="shared" si="77"/>
        <v>0</v>
      </c>
      <c r="AM80" s="281">
        <f t="shared" si="77"/>
        <v>0</v>
      </c>
      <c r="AN80" s="288">
        <f>AN25+AN33+AN42+AN47+AN52+AN61+AN69+AN74</f>
        <v>19306.937739759018</v>
      </c>
      <c r="AO80" s="273">
        <f t="shared" ref="AO80:AY80" si="78">AO25+AO33+AO42+AO47+AO52+AO61+AO69+AO74</f>
        <v>10199.118583581592</v>
      </c>
      <c r="AP80" s="273">
        <f t="shared" si="78"/>
        <v>1143.6195452161865</v>
      </c>
      <c r="AQ80" s="273">
        <f t="shared" si="78"/>
        <v>5302.594463263993</v>
      </c>
      <c r="AR80" s="273">
        <f t="shared" si="78"/>
        <v>791.92248572474</v>
      </c>
      <c r="AS80" s="273">
        <f t="shared" si="78"/>
        <v>18.391163411191663</v>
      </c>
      <c r="AT80" s="273">
        <f t="shared" si="78"/>
        <v>1434.6300357017446</v>
      </c>
      <c r="AU80" s="273">
        <f t="shared" si="78"/>
        <v>0</v>
      </c>
      <c r="AV80" s="273">
        <f t="shared" si="78"/>
        <v>60.690839256932492</v>
      </c>
      <c r="AW80" s="273">
        <f>AW25+AW33+AW42+AW47+AW52+AW61+AW69+AW74</f>
        <v>355.97062360263584</v>
      </c>
      <c r="AX80" s="273">
        <f t="shared" si="78"/>
        <v>0</v>
      </c>
      <c r="AY80" s="281">
        <f t="shared" si="78"/>
        <v>0</v>
      </c>
      <c r="AZ80" s="299">
        <f>AZ25+AZ33+AZ42+AZ47+AZ52+AZ61+AZ69+AZ74</f>
        <v>0</v>
      </c>
      <c r="BA80" s="295">
        <f>BA25+BA33+BA42+BA47+BA52+BA61+BA69+BA74</f>
        <v>117901.0752387058</v>
      </c>
      <c r="BB80" s="273">
        <f t="shared" ref="BB80:BL80" si="79">BB25+BB33+BB42+BB47+BB52+BB61+BB69+BB74</f>
        <v>60384.80264947121</v>
      </c>
      <c r="BC80" s="273">
        <f t="shared" si="79"/>
        <v>6315.8570692853718</v>
      </c>
      <c r="BD80" s="273">
        <f t="shared" si="79"/>
        <v>30763.015500400088</v>
      </c>
      <c r="BE80" s="273">
        <f t="shared" si="79"/>
        <v>5387.4989409326918</v>
      </c>
      <c r="BF80" s="273">
        <f t="shared" si="79"/>
        <v>80.921119009243313</v>
      </c>
      <c r="BG80" s="273">
        <f t="shared" si="79"/>
        <v>10197.718624597383</v>
      </c>
      <c r="BH80" s="273">
        <f t="shared" si="79"/>
        <v>0</v>
      </c>
      <c r="BI80" s="273">
        <f t="shared" si="79"/>
        <v>251.95893873332579</v>
      </c>
      <c r="BJ80" s="273">
        <f>BJ25+BJ33+BJ42+BJ47+BJ52+BJ61+BJ69+BJ74</f>
        <v>4519.3023962764964</v>
      </c>
      <c r="BK80" s="273">
        <f t="shared" si="79"/>
        <v>0</v>
      </c>
      <c r="BL80" s="299">
        <f t="shared" si="79"/>
        <v>0</v>
      </c>
    </row>
    <row r="81" spans="1:64" s="209" customFormat="1" x14ac:dyDescent="0.25">
      <c r="A81" s="1540"/>
      <c r="B81" s="126" t="s">
        <v>120</v>
      </c>
      <c r="C81" s="127" t="s">
        <v>929</v>
      </c>
      <c r="D81" s="273">
        <f>D26+D35+D39+D44+D49+D54+D62+D71+D76</f>
        <v>105245.07264603167</v>
      </c>
      <c r="E81" s="273">
        <f>E26+E35+E39+E44+E49+E54+E62+E71+E76</f>
        <v>16950.272125504925</v>
      </c>
      <c r="F81" s="273">
        <f>F26+F35+F39+F44+F49+F54+F62+F71+F76</f>
        <v>2432.5613695377551</v>
      </c>
      <c r="G81" s="273">
        <f t="shared" ref="G81:O81" si="80">G26+G35+G39+G44+G49+G54+G62+G71+G76</f>
        <v>21572.898645853653</v>
      </c>
      <c r="H81" s="273">
        <f t="shared" si="80"/>
        <v>1994.9331218347786</v>
      </c>
      <c r="I81" s="273">
        <f t="shared" si="80"/>
        <v>48.155715760961314</v>
      </c>
      <c r="J81" s="273">
        <f t="shared" si="80"/>
        <v>10369.371556723525</v>
      </c>
      <c r="K81" s="273">
        <f t="shared" si="80"/>
        <v>0</v>
      </c>
      <c r="L81" s="273">
        <f t="shared" si="80"/>
        <v>975.03372505849268</v>
      </c>
      <c r="M81" s="273">
        <f>M26+M35+M39+M44+M49+M54+M62+M71+M76</f>
        <v>50901.846385757555</v>
      </c>
      <c r="N81" s="273">
        <f t="shared" si="80"/>
        <v>0</v>
      </c>
      <c r="O81" s="281">
        <f t="shared" si="80"/>
        <v>0</v>
      </c>
      <c r="P81" s="273">
        <f>P26+P35+P39+P44+P49+P54+P62+P71+P76</f>
        <v>-52021.238908258048</v>
      </c>
      <c r="Q81" s="273">
        <f t="shared" ref="Q81:AA81" si="81">Q26+Q35+Q39+Q44+Q49+Q54+Q62+Q71+Q76</f>
        <v>-8378.2939536421763</v>
      </c>
      <c r="R81" s="273">
        <f t="shared" si="81"/>
        <v>-1202.3827147645038</v>
      </c>
      <c r="S81" s="273">
        <f t="shared" si="81"/>
        <v>-10663.196729162071</v>
      </c>
      <c r="T81" s="273">
        <f t="shared" si="81"/>
        <v>-986.06889546270008</v>
      </c>
      <c r="U81" s="273">
        <f t="shared" si="81"/>
        <v>-23.802729490477418</v>
      </c>
      <c r="V81" s="273">
        <f t="shared" si="81"/>
        <v>-5125.4423748183872</v>
      </c>
      <c r="W81" s="273">
        <f t="shared" si="81"/>
        <v>0</v>
      </c>
      <c r="X81" s="273">
        <f t="shared" si="81"/>
        <v>-481.94619548100206</v>
      </c>
      <c r="Y81" s="273">
        <f>Y26+Y35+Y39+Y44+Y49+Y54+Y62+Y71+Y76</f>
        <v>-25160.105315436726</v>
      </c>
      <c r="Z81" s="273">
        <f t="shared" si="81"/>
        <v>0</v>
      </c>
      <c r="AA81" s="281">
        <f t="shared" si="81"/>
        <v>0</v>
      </c>
      <c r="AB81" s="273">
        <f>AB26+AB35+AB39+AB44+AB49+AB54+AB62+AB71+AB76</f>
        <v>72181.051446751924</v>
      </c>
      <c r="AC81" s="273">
        <f t="shared" ref="AC81:AM81" si="82">AC26+AC35+AC39+AC44+AC49+AC54+AC62+AC71+AC76</f>
        <v>11625.137724427697</v>
      </c>
      <c r="AD81" s="273">
        <f t="shared" si="82"/>
        <v>1668.3425926506463</v>
      </c>
      <c r="AE81" s="273">
        <f t="shared" si="82"/>
        <v>14795.509831125966</v>
      </c>
      <c r="AF81" s="273">
        <f t="shared" si="82"/>
        <v>1368.2005882050676</v>
      </c>
      <c r="AG81" s="273">
        <f t="shared" si="82"/>
        <v>33.027011235838359</v>
      </c>
      <c r="AH81" s="273">
        <f t="shared" si="82"/>
        <v>7111.7072085993632</v>
      </c>
      <c r="AI81" s="273">
        <f t="shared" si="82"/>
        <v>0</v>
      </c>
      <c r="AJ81" s="273">
        <f t="shared" si="82"/>
        <v>668.71500680577401</v>
      </c>
      <c r="AK81" s="273">
        <f>AK26+AK35+AK39+AK44+AK49+AK54+AK62+AK71+AK76</f>
        <v>34910.411483701573</v>
      </c>
      <c r="AL81" s="273">
        <f t="shared" si="82"/>
        <v>0</v>
      </c>
      <c r="AM81" s="281">
        <f t="shared" si="82"/>
        <v>0</v>
      </c>
      <c r="AN81" s="288">
        <f>AN26+AN35+AN39+AN44+AN49+AN54+AN62+AN71+AN76</f>
        <v>26111.83855451602</v>
      </c>
      <c r="AO81" s="273">
        <f t="shared" ref="AO81:AY81" si="83">AO26+AO35+AO39+AO44+AO49+AO54+AO62+AO71+AO76</f>
        <v>4205.4488449534692</v>
      </c>
      <c r="AP81" s="273">
        <f t="shared" si="83"/>
        <v>603.53086523065156</v>
      </c>
      <c r="AQ81" s="273">
        <f t="shared" si="83"/>
        <v>5352.3460284742159</v>
      </c>
      <c r="AR81" s="273">
        <f t="shared" si="83"/>
        <v>494.95306806052668</v>
      </c>
      <c r="AS81" s="273">
        <f t="shared" si="83"/>
        <v>11.947678345536275</v>
      </c>
      <c r="AT81" s="273">
        <f t="shared" si="83"/>
        <v>2572.6938961941464</v>
      </c>
      <c r="AU81" s="273">
        <f t="shared" si="83"/>
        <v>0</v>
      </c>
      <c r="AV81" s="273">
        <f t="shared" si="83"/>
        <v>241.91083319942686</v>
      </c>
      <c r="AW81" s="273">
        <f>AW26+AW35+AW39+AW44+AW49+AW54+AW62+AW71+AW76</f>
        <v>12629.007340058048</v>
      </c>
      <c r="AX81" s="273">
        <f t="shared" si="83"/>
        <v>0</v>
      </c>
      <c r="AY81" s="281">
        <f t="shared" si="83"/>
        <v>0</v>
      </c>
      <c r="AZ81" s="299">
        <f>AZ26+AZ35+AZ39+AZ44+AZ49+AZ54+AZ62+AZ71+AZ76</f>
        <v>0</v>
      </c>
      <c r="BA81" s="295">
        <f>BA26+BA35+BA39+BA44+BA49+BA54+BA62+BA71+BA76</f>
        <v>151516.72373904154</v>
      </c>
      <c r="BB81" s="273">
        <f t="shared" ref="BB81:BL81" si="84">BB26+BB35+BB39+BB44+BB49+BB54+BB62+BB71+BB76</f>
        <v>24402.564741243914</v>
      </c>
      <c r="BC81" s="273">
        <f t="shared" si="84"/>
        <v>3502.0521126545495</v>
      </c>
      <c r="BD81" s="273">
        <f t="shared" si="84"/>
        <v>31057.557776291767</v>
      </c>
      <c r="BE81" s="273">
        <f t="shared" si="84"/>
        <v>2872.0178826376728</v>
      </c>
      <c r="BF81" s="273">
        <f t="shared" si="84"/>
        <v>69.32767585185853</v>
      </c>
      <c r="BG81" s="273">
        <f t="shared" si="84"/>
        <v>14928.330286698647</v>
      </c>
      <c r="BH81" s="273">
        <f t="shared" si="84"/>
        <v>0</v>
      </c>
      <c r="BI81" s="273">
        <f t="shared" si="84"/>
        <v>1403.7133695826915</v>
      </c>
      <c r="BJ81" s="273">
        <f>BJ26+BJ35+BJ39+BJ44+BJ49+BJ54+BJ62+BJ71+BJ76</f>
        <v>73281.159894080454</v>
      </c>
      <c r="BK81" s="273">
        <f t="shared" si="84"/>
        <v>0</v>
      </c>
      <c r="BL81" s="299">
        <f t="shared" si="84"/>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40"/>
      <c r="B84" s="315" t="s">
        <v>167</v>
      </c>
      <c r="C84" s="137" t="s">
        <v>329</v>
      </c>
      <c r="D84" s="278">
        <f>SUM(D78:D83)</f>
        <v>6059390.1976983435</v>
      </c>
      <c r="E84" s="285">
        <f t="shared" ref="E84:BL84" si="86">SUM(E78:E83)</f>
        <v>1603267.6568059369</v>
      </c>
      <c r="F84" s="285">
        <f t="shared" si="86"/>
        <v>122324.05277856896</v>
      </c>
      <c r="G84" s="285">
        <f t="shared" si="86"/>
        <v>1573259.963844239</v>
      </c>
      <c r="H84" s="285">
        <f t="shared" si="86"/>
        <v>186711.95069258846</v>
      </c>
      <c r="I84" s="285">
        <f t="shared" si="86"/>
        <v>2394.5312952995241</v>
      </c>
      <c r="J84" s="285">
        <f t="shared" si="86"/>
        <v>540432.48443331756</v>
      </c>
      <c r="K84" s="285">
        <f t="shared" si="86"/>
        <v>0</v>
      </c>
      <c r="L84" s="285">
        <f t="shared" si="86"/>
        <v>41528.195028045717</v>
      </c>
      <c r="M84" s="285">
        <f>SUM(M78:M83)</f>
        <v>1989471.3628203459</v>
      </c>
      <c r="N84" s="285">
        <f t="shared" si="86"/>
        <v>0</v>
      </c>
      <c r="O84" s="286">
        <f t="shared" si="86"/>
        <v>0</v>
      </c>
      <c r="P84" s="278">
        <f t="shared" si="86"/>
        <v>6195452.9998598462</v>
      </c>
      <c r="Q84" s="285">
        <f t="shared" si="86"/>
        <v>1776021.2938101876</v>
      </c>
      <c r="R84" s="285">
        <f t="shared" si="86"/>
        <v>145298.58065481504</v>
      </c>
      <c r="S84" s="285">
        <f t="shared" si="86"/>
        <v>1625516.9844814918</v>
      </c>
      <c r="T84" s="285">
        <f t="shared" si="86"/>
        <v>151179.56481626802</v>
      </c>
      <c r="U84" s="285">
        <f t="shared" si="86"/>
        <v>4531.2176883723823</v>
      </c>
      <c r="V84" s="285">
        <f t="shared" si="86"/>
        <v>563241.59197536053</v>
      </c>
      <c r="W84" s="285">
        <f t="shared" si="86"/>
        <v>0</v>
      </c>
      <c r="X84" s="285">
        <f t="shared" si="86"/>
        <v>104319.67382744193</v>
      </c>
      <c r="Y84" s="285">
        <f>SUM(Y78:Y83)</f>
        <v>1825344.0926059098</v>
      </c>
      <c r="Z84" s="285">
        <f t="shared" si="86"/>
        <v>0</v>
      </c>
      <c r="AA84" s="286">
        <f t="shared" si="86"/>
        <v>0</v>
      </c>
      <c r="AB84" s="278">
        <f t="shared" si="86"/>
        <v>6176228.6122749541</v>
      </c>
      <c r="AC84" s="285">
        <f t="shared" si="86"/>
        <v>1408259.6236971254</v>
      </c>
      <c r="AD84" s="285">
        <f t="shared" si="86"/>
        <v>121111.38480031591</v>
      </c>
      <c r="AE84" s="285">
        <f t="shared" si="86"/>
        <v>1848436.2427710446</v>
      </c>
      <c r="AF84" s="285">
        <f t="shared" si="86"/>
        <v>143242.28221892143</v>
      </c>
      <c r="AG84" s="285">
        <f t="shared" si="86"/>
        <v>2467.3225181074176</v>
      </c>
      <c r="AH84" s="285">
        <f t="shared" si="86"/>
        <v>663349.94498951058</v>
      </c>
      <c r="AI84" s="285">
        <f t="shared" si="86"/>
        <v>0</v>
      </c>
      <c r="AJ84" s="285">
        <f t="shared" si="86"/>
        <v>113849.00874750446</v>
      </c>
      <c r="AK84" s="285">
        <f>SUM(AK78:AK83)</f>
        <v>1875512.8025324238</v>
      </c>
      <c r="AL84" s="285">
        <f t="shared" si="86"/>
        <v>0</v>
      </c>
      <c r="AM84" s="286">
        <f t="shared" si="86"/>
        <v>0</v>
      </c>
      <c r="AN84" s="850">
        <f t="shared" si="86"/>
        <v>5812898.0672727674</v>
      </c>
      <c r="AO84" s="285">
        <f t="shared" si="86"/>
        <v>1559636.7705071226</v>
      </c>
      <c r="AP84" s="285">
        <f t="shared" si="86"/>
        <v>159739.25988412192</v>
      </c>
      <c r="AQ84" s="285">
        <f t="shared" si="86"/>
        <v>1590764.219309778</v>
      </c>
      <c r="AR84" s="285">
        <f t="shared" si="86"/>
        <v>146683.52143080794</v>
      </c>
      <c r="AS84" s="285">
        <f t="shared" si="86"/>
        <v>1664.1326142980372</v>
      </c>
      <c r="AT84" s="285">
        <f t="shared" si="86"/>
        <v>584432.86442590924</v>
      </c>
      <c r="AU84" s="285">
        <f t="shared" si="86"/>
        <v>0</v>
      </c>
      <c r="AV84" s="285">
        <f t="shared" si="86"/>
        <v>51803.034295164085</v>
      </c>
      <c r="AW84" s="285">
        <f>SUM(AW78:AW83)</f>
        <v>1718174.2648055663</v>
      </c>
      <c r="AX84" s="285">
        <f t="shared" si="86"/>
        <v>0</v>
      </c>
      <c r="AY84" s="286">
        <f t="shared" si="86"/>
        <v>0</v>
      </c>
      <c r="AZ84" s="856">
        <f t="shared" si="86"/>
        <v>-359135.80436117103</v>
      </c>
      <c r="BA84" s="305">
        <f t="shared" si="86"/>
        <v>23884834.072744738</v>
      </c>
      <c r="BB84" s="278">
        <f t="shared" si="86"/>
        <v>6347185.3448203728</v>
      </c>
      <c r="BC84" s="278">
        <f t="shared" si="86"/>
        <v>548473.2781178219</v>
      </c>
      <c r="BD84" s="278">
        <f t="shared" si="86"/>
        <v>6637977.4104065541</v>
      </c>
      <c r="BE84" s="278">
        <f t="shared" si="86"/>
        <v>627817.31915858586</v>
      </c>
      <c r="BF84" s="278">
        <f t="shared" si="86"/>
        <v>11057.204116077361</v>
      </c>
      <c r="BG84" s="278">
        <f t="shared" si="86"/>
        <v>2351456.8858240978</v>
      </c>
      <c r="BH84" s="278">
        <f t="shared" si="86"/>
        <v>0</v>
      </c>
      <c r="BI84" s="278">
        <f t="shared" si="86"/>
        <v>311499.91189815616</v>
      </c>
      <c r="BJ84" s="278">
        <f>SUM(BJ78:BJ83)</f>
        <v>7408502.522764246</v>
      </c>
      <c r="BK84" s="278">
        <f t="shared" si="86"/>
        <v>0</v>
      </c>
      <c r="BL84" s="306">
        <f t="shared" si="86"/>
        <v>0</v>
      </c>
    </row>
    <row r="85" spans="1:64" x14ac:dyDescent="0.25">
      <c r="A85" s="1540"/>
      <c r="B85" s="126" t="s">
        <v>168</v>
      </c>
      <c r="C85" s="127" t="s">
        <v>40</v>
      </c>
      <c r="D85" s="272">
        <f>SUM(E85:O85)</f>
        <v>229.30800349980481</v>
      </c>
      <c r="E85" s="251">
        <v>106.60437842758199</v>
      </c>
      <c r="F85" s="251">
        <v>14.370751980989676</v>
      </c>
      <c r="G85" s="251">
        <v>74.08322042268675</v>
      </c>
      <c r="H85" s="251">
        <v>12.049175225722706</v>
      </c>
      <c r="I85" s="251">
        <v>0.49245567536101692</v>
      </c>
      <c r="J85" s="251">
        <v>15.888091058650632</v>
      </c>
      <c r="K85" s="251">
        <v>0</v>
      </c>
      <c r="L85" s="251">
        <v>1.4773670260830509</v>
      </c>
      <c r="M85" s="251">
        <v>4.3425636827289678</v>
      </c>
      <c r="N85" s="251">
        <v>0</v>
      </c>
      <c r="O85" s="252">
        <v>0</v>
      </c>
      <c r="P85" s="272">
        <f>SUM(Q85:AA85)</f>
        <v>148.85808595862247</v>
      </c>
      <c r="Q85" s="251">
        <v>70.172148669673177</v>
      </c>
      <c r="R85" s="251">
        <v>9.4672829987048601</v>
      </c>
      <c r="S85" s="251">
        <v>47.55858844113623</v>
      </c>
      <c r="T85" s="251">
        <v>7.6367509385323187</v>
      </c>
      <c r="U85" s="251">
        <v>0.28602063440195946</v>
      </c>
      <c r="V85" s="251">
        <v>10.076230155828858</v>
      </c>
      <c r="W85" s="251">
        <v>0</v>
      </c>
      <c r="X85" s="251">
        <v>0.97247015696666228</v>
      </c>
      <c r="Y85" s="251">
        <v>2.6885939633784193</v>
      </c>
      <c r="Z85" s="251">
        <v>0</v>
      </c>
      <c r="AA85" s="252">
        <v>0</v>
      </c>
      <c r="AB85" s="272">
        <f>SUM(AC85:AM85)</f>
        <v>555.374377944613</v>
      </c>
      <c r="AC85" s="251">
        <v>259.91948075199684</v>
      </c>
      <c r="AD85" s="251">
        <v>37.284956104657766</v>
      </c>
      <c r="AE85" s="251">
        <v>175.33221464347156</v>
      </c>
      <c r="AF85" s="251">
        <v>27.577489616843124</v>
      </c>
      <c r="AG85" s="251">
        <v>1.3683487214464147</v>
      </c>
      <c r="AH85" s="251">
        <v>39.892628109860858</v>
      </c>
      <c r="AI85" s="251">
        <v>0</v>
      </c>
      <c r="AJ85" s="251">
        <v>3.8945309764244112</v>
      </c>
      <c r="AK85" s="251">
        <v>10.104729019911984</v>
      </c>
      <c r="AL85" s="251">
        <v>0</v>
      </c>
      <c r="AM85" s="252">
        <v>0</v>
      </c>
      <c r="AN85" s="275">
        <f>SUM(AO85:AY85)</f>
        <v>-1541.9048150342373</v>
      </c>
      <c r="AO85" s="251">
        <v>-727.88237686908315</v>
      </c>
      <c r="AP85" s="251">
        <v>-101.98489058119272</v>
      </c>
      <c r="AQ85" s="251">
        <v>-480.89743094093495</v>
      </c>
      <c r="AR85" s="251">
        <v>-74.139282696819762</v>
      </c>
      <c r="AS85" s="251">
        <v>-2.9074228508556774</v>
      </c>
      <c r="AT85" s="251">
        <v>-116.58765631931266</v>
      </c>
      <c r="AU85" s="251">
        <v>0</v>
      </c>
      <c r="AV85" s="251">
        <v>-9.5944954078237341</v>
      </c>
      <c r="AW85" s="251">
        <v>-27.911259368214502</v>
      </c>
      <c r="AX85" s="251">
        <v>0</v>
      </c>
      <c r="AY85" s="252">
        <v>0</v>
      </c>
      <c r="AZ85" s="854">
        <v>0</v>
      </c>
      <c r="BA85" s="293">
        <f>SUM(BB85:BL85)+AZ85</f>
        <v>-608.36434763119689</v>
      </c>
      <c r="BB85" s="273">
        <f t="shared" ref="BB85:BJ86" si="87">E85+Q85+AC85+AO85</f>
        <v>-291.18636901983115</v>
      </c>
      <c r="BC85" s="273">
        <f t="shared" si="87"/>
        <v>-40.861899496840415</v>
      </c>
      <c r="BD85" s="273">
        <f t="shared" si="87"/>
        <v>-183.92340743364042</v>
      </c>
      <c r="BE85" s="273">
        <f t="shared" si="87"/>
        <v>-26.875866915721616</v>
      </c>
      <c r="BF85" s="273">
        <f t="shared" si="87"/>
        <v>-0.76059781964628614</v>
      </c>
      <c r="BG85" s="273">
        <f t="shared" si="87"/>
        <v>-50.730706994972309</v>
      </c>
      <c r="BH85" s="273">
        <f t="shared" si="87"/>
        <v>0</v>
      </c>
      <c r="BI85" s="273">
        <f t="shared" si="87"/>
        <v>-3.2501272483496102</v>
      </c>
      <c r="BJ85" s="273">
        <f t="shared" si="87"/>
        <v>-10.775372702195131</v>
      </c>
      <c r="BK85" s="273">
        <f>N85+Z85+AL85+AX85</f>
        <v>0</v>
      </c>
      <c r="BL85" s="297">
        <f>O85+AA85+AM85+AY85</f>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5">
        <v>0</v>
      </c>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9" customFormat="1" x14ac:dyDescent="0.25">
      <c r="A87" s="1540"/>
      <c r="B87" s="126" t="s">
        <v>170</v>
      </c>
      <c r="C87" s="127" t="s">
        <v>252</v>
      </c>
      <c r="D87" s="273">
        <f>SUM(D85:D86)</f>
        <v>229.30800349980481</v>
      </c>
      <c r="E87" s="273">
        <f t="shared" ref="E87:O87" si="88">SUM(E85:E86)</f>
        <v>106.60437842758199</v>
      </c>
      <c r="F87" s="273">
        <f t="shared" si="88"/>
        <v>14.370751980989676</v>
      </c>
      <c r="G87" s="273">
        <f t="shared" si="88"/>
        <v>74.08322042268675</v>
      </c>
      <c r="H87" s="273">
        <f t="shared" si="88"/>
        <v>12.049175225722706</v>
      </c>
      <c r="I87" s="273">
        <f t="shared" si="88"/>
        <v>0.49245567536101692</v>
      </c>
      <c r="J87" s="273">
        <f t="shared" si="88"/>
        <v>15.888091058650632</v>
      </c>
      <c r="K87" s="273">
        <f t="shared" si="88"/>
        <v>0</v>
      </c>
      <c r="L87" s="273">
        <f t="shared" si="88"/>
        <v>1.4773670260830509</v>
      </c>
      <c r="M87" s="273">
        <f>SUM(M85:M86)</f>
        <v>4.3425636827289678</v>
      </c>
      <c r="N87" s="273">
        <f t="shared" si="88"/>
        <v>0</v>
      </c>
      <c r="O87" s="281">
        <f t="shared" si="88"/>
        <v>0</v>
      </c>
      <c r="P87" s="273">
        <f>SUM(P85:P86)</f>
        <v>148.85808595862247</v>
      </c>
      <c r="Q87" s="273">
        <f t="shared" ref="Q87:AA87" si="89">SUM(Q85:Q86)</f>
        <v>70.172148669673177</v>
      </c>
      <c r="R87" s="273">
        <f t="shared" si="89"/>
        <v>9.4672829987048601</v>
      </c>
      <c r="S87" s="273">
        <f t="shared" si="89"/>
        <v>47.55858844113623</v>
      </c>
      <c r="T87" s="273">
        <f t="shared" si="89"/>
        <v>7.6367509385323187</v>
      </c>
      <c r="U87" s="273">
        <f t="shared" si="89"/>
        <v>0.28602063440195946</v>
      </c>
      <c r="V87" s="273">
        <f t="shared" si="89"/>
        <v>10.076230155828858</v>
      </c>
      <c r="W87" s="273">
        <f t="shared" si="89"/>
        <v>0</v>
      </c>
      <c r="X87" s="273">
        <f t="shared" si="89"/>
        <v>0.97247015696666228</v>
      </c>
      <c r="Y87" s="273">
        <f>SUM(Y85:Y86)</f>
        <v>2.6885939633784193</v>
      </c>
      <c r="Z87" s="273">
        <f t="shared" si="89"/>
        <v>0</v>
      </c>
      <c r="AA87" s="281">
        <f t="shared" si="89"/>
        <v>0</v>
      </c>
      <c r="AB87" s="273">
        <f>SUM(AB85:AB86)</f>
        <v>555.374377944613</v>
      </c>
      <c r="AC87" s="273">
        <f t="shared" ref="AC87:AM87" si="90">SUM(AC85:AC86)</f>
        <v>259.91948075199684</v>
      </c>
      <c r="AD87" s="273">
        <f t="shared" si="90"/>
        <v>37.284956104657766</v>
      </c>
      <c r="AE87" s="273">
        <f t="shared" si="90"/>
        <v>175.33221464347156</v>
      </c>
      <c r="AF87" s="273">
        <f t="shared" si="90"/>
        <v>27.577489616843124</v>
      </c>
      <c r="AG87" s="273">
        <f t="shared" si="90"/>
        <v>1.3683487214464147</v>
      </c>
      <c r="AH87" s="273">
        <f t="shared" si="90"/>
        <v>39.892628109860858</v>
      </c>
      <c r="AI87" s="273">
        <f t="shared" si="90"/>
        <v>0</v>
      </c>
      <c r="AJ87" s="273">
        <f t="shared" si="90"/>
        <v>3.8945309764244112</v>
      </c>
      <c r="AK87" s="273">
        <f>SUM(AK85:AK86)</f>
        <v>10.104729019911984</v>
      </c>
      <c r="AL87" s="273">
        <f t="shared" si="90"/>
        <v>0</v>
      </c>
      <c r="AM87" s="281">
        <f t="shared" si="90"/>
        <v>0</v>
      </c>
      <c r="AN87" s="288">
        <f>SUM(AN85:AN86)</f>
        <v>-1541.9048150342373</v>
      </c>
      <c r="AO87" s="273">
        <f>SUM(AO85:AO86)</f>
        <v>-727.88237686908315</v>
      </c>
      <c r="AP87" s="273">
        <f t="shared" ref="AP87:AZ87" si="91">SUM(AP85:AP86)</f>
        <v>-101.98489058119272</v>
      </c>
      <c r="AQ87" s="273">
        <f t="shared" si="91"/>
        <v>-480.89743094093495</v>
      </c>
      <c r="AR87" s="273">
        <f t="shared" si="91"/>
        <v>-74.139282696819762</v>
      </c>
      <c r="AS87" s="273">
        <f t="shared" si="91"/>
        <v>-2.9074228508556774</v>
      </c>
      <c r="AT87" s="273">
        <f t="shared" si="91"/>
        <v>-116.58765631931266</v>
      </c>
      <c r="AU87" s="273">
        <f t="shared" si="91"/>
        <v>0</v>
      </c>
      <c r="AV87" s="273">
        <f t="shared" si="91"/>
        <v>-9.5944954078237341</v>
      </c>
      <c r="AW87" s="273">
        <f>SUM(AW85:AW86)</f>
        <v>-27.911259368214502</v>
      </c>
      <c r="AX87" s="273">
        <f t="shared" si="91"/>
        <v>0</v>
      </c>
      <c r="AY87" s="281">
        <f t="shared" si="91"/>
        <v>0</v>
      </c>
      <c r="AZ87" s="299">
        <f t="shared" si="91"/>
        <v>0</v>
      </c>
      <c r="BA87" s="295">
        <f>SUM(BA85:BA86)</f>
        <v>-608.36434763119689</v>
      </c>
      <c r="BB87" s="273">
        <f>SUM(BB85:BB86)</f>
        <v>-291.18636901983115</v>
      </c>
      <c r="BC87" s="273">
        <f>F87+R87+AD87+AP87</f>
        <v>-40.861899496840415</v>
      </c>
      <c r="BD87" s="273">
        <f>SUM(BD85:BD86)</f>
        <v>-183.92340743364042</v>
      </c>
      <c r="BE87" s="273">
        <f>H87+T87+AF87+AR87</f>
        <v>-26.875866915721616</v>
      </c>
      <c r="BF87" s="273">
        <f t="shared" ref="BF87:BL87" si="92">SUM(BF85:BF86)</f>
        <v>-0.76059781964628614</v>
      </c>
      <c r="BG87" s="273">
        <f t="shared" si="92"/>
        <v>-50.730706994972309</v>
      </c>
      <c r="BH87" s="273">
        <f t="shared" si="92"/>
        <v>0</v>
      </c>
      <c r="BI87" s="273">
        <f t="shared" si="92"/>
        <v>-3.2501272483496102</v>
      </c>
      <c r="BJ87" s="273">
        <f>SUM(BJ85:BJ86)</f>
        <v>-10.775372702195131</v>
      </c>
      <c r="BK87" s="273">
        <f t="shared" si="92"/>
        <v>0</v>
      </c>
      <c r="BL87" s="299">
        <f t="shared" si="92"/>
        <v>0</v>
      </c>
    </row>
    <row r="88" spans="1:64" s="209" customFormat="1" ht="24.75" x14ac:dyDescent="0.25">
      <c r="A88" s="1541"/>
      <c r="B88" s="129" t="s">
        <v>171</v>
      </c>
      <c r="C88" s="130" t="s">
        <v>325</v>
      </c>
      <c r="D88" s="274">
        <f>D84+D87</f>
        <v>6059619.5057018436</v>
      </c>
      <c r="E88" s="274">
        <f t="shared" ref="E88:O88" si="93">E84+E87</f>
        <v>1603374.2611843646</v>
      </c>
      <c r="F88" s="274">
        <f t="shared" si="93"/>
        <v>122338.42353054995</v>
      </c>
      <c r="G88" s="274">
        <f t="shared" si="93"/>
        <v>1573334.0470646617</v>
      </c>
      <c r="H88" s="274">
        <f t="shared" si="93"/>
        <v>186723.99986781419</v>
      </c>
      <c r="I88" s="274">
        <f t="shared" si="93"/>
        <v>2395.0237509748849</v>
      </c>
      <c r="J88" s="274">
        <f t="shared" si="93"/>
        <v>540448.37252437626</v>
      </c>
      <c r="K88" s="274">
        <f t="shared" si="93"/>
        <v>0</v>
      </c>
      <c r="L88" s="274">
        <f t="shared" si="93"/>
        <v>41529.672395071801</v>
      </c>
      <c r="M88" s="274">
        <f>M84+M87</f>
        <v>1989475.7053840286</v>
      </c>
      <c r="N88" s="274">
        <f t="shared" si="93"/>
        <v>0</v>
      </c>
      <c r="O88" s="282">
        <f t="shared" si="93"/>
        <v>0</v>
      </c>
      <c r="P88" s="274">
        <f>P84+P87</f>
        <v>6195601.8579458045</v>
      </c>
      <c r="Q88" s="274">
        <f t="shared" ref="Q88:AA88" si="94">Q84+Q87</f>
        <v>1776091.4659588572</v>
      </c>
      <c r="R88" s="274">
        <f t="shared" si="94"/>
        <v>145308.04793781374</v>
      </c>
      <c r="S88" s="274">
        <f t="shared" si="94"/>
        <v>1625564.5430699331</v>
      </c>
      <c r="T88" s="274">
        <f t="shared" si="94"/>
        <v>151187.20156720656</v>
      </c>
      <c r="U88" s="274">
        <f t="shared" si="94"/>
        <v>4531.5037090067844</v>
      </c>
      <c r="V88" s="274">
        <f t="shared" si="94"/>
        <v>563251.66820551641</v>
      </c>
      <c r="W88" s="274">
        <f t="shared" si="94"/>
        <v>0</v>
      </c>
      <c r="X88" s="274">
        <f t="shared" si="94"/>
        <v>104320.6462975989</v>
      </c>
      <c r="Y88" s="274">
        <f>Y84+Y87</f>
        <v>1825346.7811998732</v>
      </c>
      <c r="Z88" s="274">
        <f t="shared" si="94"/>
        <v>0</v>
      </c>
      <c r="AA88" s="282">
        <f t="shared" si="94"/>
        <v>0</v>
      </c>
      <c r="AB88" s="274">
        <f>AB84+AB87</f>
        <v>6176783.9866528986</v>
      </c>
      <c r="AC88" s="274">
        <f t="shared" ref="AC88:AM88" si="95">AC84+AC87</f>
        <v>1408519.5431778773</v>
      </c>
      <c r="AD88" s="274">
        <f t="shared" si="95"/>
        <v>121148.66975642057</v>
      </c>
      <c r="AE88" s="274">
        <f t="shared" si="95"/>
        <v>1848611.5749856881</v>
      </c>
      <c r="AF88" s="274">
        <f t="shared" si="95"/>
        <v>143269.85970853828</v>
      </c>
      <c r="AG88" s="274">
        <f t="shared" si="95"/>
        <v>2468.6908668288643</v>
      </c>
      <c r="AH88" s="274">
        <f t="shared" si="95"/>
        <v>663389.83761762048</v>
      </c>
      <c r="AI88" s="274">
        <f t="shared" si="95"/>
        <v>0</v>
      </c>
      <c r="AJ88" s="274">
        <f t="shared" si="95"/>
        <v>113852.90327848088</v>
      </c>
      <c r="AK88" s="274">
        <f>AK84+AK87</f>
        <v>1875522.9072614436</v>
      </c>
      <c r="AL88" s="274">
        <f t="shared" si="95"/>
        <v>0</v>
      </c>
      <c r="AM88" s="282">
        <f t="shared" si="95"/>
        <v>0</v>
      </c>
      <c r="AN88" s="276">
        <f>AN84+AN87</f>
        <v>5811356.1624577334</v>
      </c>
      <c r="AO88" s="274">
        <f>AO84+AO87</f>
        <v>1558908.8881302536</v>
      </c>
      <c r="AP88" s="274">
        <f t="shared" ref="AP88:AZ88" si="96">AP84+AP87</f>
        <v>159637.27499354072</v>
      </c>
      <c r="AQ88" s="274">
        <f t="shared" si="96"/>
        <v>1590283.321878837</v>
      </c>
      <c r="AR88" s="274">
        <f t="shared" si="96"/>
        <v>146609.38214811112</v>
      </c>
      <c r="AS88" s="274">
        <f t="shared" si="96"/>
        <v>1661.2251914471815</v>
      </c>
      <c r="AT88" s="274">
        <f t="shared" si="96"/>
        <v>584316.27676958998</v>
      </c>
      <c r="AU88" s="274">
        <f t="shared" si="96"/>
        <v>0</v>
      </c>
      <c r="AV88" s="274">
        <f t="shared" si="96"/>
        <v>51793.439799756263</v>
      </c>
      <c r="AW88" s="274">
        <f>AW84+AW87</f>
        <v>1718146.353546198</v>
      </c>
      <c r="AX88" s="274">
        <f t="shared" si="96"/>
        <v>0</v>
      </c>
      <c r="AY88" s="282">
        <f t="shared" si="96"/>
        <v>0</v>
      </c>
      <c r="AZ88" s="298">
        <f t="shared" si="96"/>
        <v>-359135.80436117103</v>
      </c>
      <c r="BA88" s="307">
        <f>BA84+BA87</f>
        <v>23884225.708397105</v>
      </c>
      <c r="BB88" s="277">
        <f>BB84+BB87</f>
        <v>6346894.1584513532</v>
      </c>
      <c r="BC88" s="277">
        <f t="shared" ref="BC88:BL88" si="97">BC84+BC87</f>
        <v>548432.41621832503</v>
      </c>
      <c r="BD88" s="277">
        <f t="shared" si="97"/>
        <v>6637793.4869991206</v>
      </c>
      <c r="BE88" s="277">
        <f t="shared" si="97"/>
        <v>627790.44329167018</v>
      </c>
      <c r="BF88" s="277">
        <f t="shared" si="97"/>
        <v>11056.443518257714</v>
      </c>
      <c r="BG88" s="277">
        <f t="shared" si="97"/>
        <v>2351406.1551171029</v>
      </c>
      <c r="BH88" s="277">
        <f t="shared" si="97"/>
        <v>0</v>
      </c>
      <c r="BI88" s="277">
        <f t="shared" si="97"/>
        <v>311496.66177090781</v>
      </c>
      <c r="BJ88" s="277">
        <f>BJ84+BJ87</f>
        <v>7408491.7473915434</v>
      </c>
      <c r="BK88" s="277">
        <f t="shared" si="97"/>
        <v>0</v>
      </c>
      <c r="BL88" s="304">
        <f t="shared" si="97"/>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718"/>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217"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98">E91+F91</f>
        <v>448993.99308275344</v>
      </c>
      <c r="E91" s="253">
        <v>-208.88137845028197</v>
      </c>
      <c r="F91" s="253">
        <v>449202.8744612037</v>
      </c>
      <c r="G91" s="302"/>
      <c r="H91" s="302"/>
      <c r="I91" s="302"/>
      <c r="J91" s="302"/>
      <c r="K91" s="302"/>
      <c r="L91" s="302"/>
      <c r="M91" s="302"/>
      <c r="N91" s="302"/>
      <c r="O91" s="374"/>
      <c r="P91" s="273">
        <f t="shared" ref="P91:P97" si="99">Q91+R91</f>
        <v>458924.5311733961</v>
      </c>
      <c r="Q91" s="253">
        <v>-213.50127207265425</v>
      </c>
      <c r="R91" s="253">
        <v>459138.03244546877</v>
      </c>
      <c r="S91" s="302"/>
      <c r="T91" s="302"/>
      <c r="U91" s="302"/>
      <c r="V91" s="302"/>
      <c r="W91" s="302"/>
      <c r="X91" s="302"/>
      <c r="Y91" s="302"/>
      <c r="Z91" s="302"/>
      <c r="AA91" s="374"/>
      <c r="AB91" s="273">
        <f t="shared" ref="AB91:AB97" si="100">AC91+AD91</f>
        <v>475256.92563440889</v>
      </c>
      <c r="AC91" s="253">
        <v>-221.09944291896517</v>
      </c>
      <c r="AD91" s="253">
        <v>475478.02507732785</v>
      </c>
      <c r="AE91" s="302"/>
      <c r="AF91" s="302"/>
      <c r="AG91" s="302"/>
      <c r="AH91" s="302"/>
      <c r="AI91" s="302"/>
      <c r="AJ91" s="302"/>
      <c r="AK91" s="302"/>
      <c r="AL91" s="302"/>
      <c r="AM91" s="374"/>
      <c r="AN91" s="288">
        <f t="shared" ref="AN91:AN97" si="101">AO91+AP91</f>
        <v>475571.80229611869</v>
      </c>
      <c r="AO91" s="253">
        <v>-221.24593011512601</v>
      </c>
      <c r="AP91" s="253">
        <v>475793.0482262338</v>
      </c>
      <c r="AQ91" s="302"/>
      <c r="AR91" s="302"/>
      <c r="AS91" s="302"/>
      <c r="AT91" s="302"/>
      <c r="AU91" s="302"/>
      <c r="AV91" s="302"/>
      <c r="AW91" s="302"/>
      <c r="AX91" s="302"/>
      <c r="AY91" s="374"/>
      <c r="AZ91" s="525"/>
      <c r="BA91" s="295">
        <f>BB91+BC91+AZ91</f>
        <v>1858747.2521866772</v>
      </c>
      <c r="BB91" s="273">
        <f t="shared" ref="BB91:BC96" si="102">E91+Q91+AC91+AO91</f>
        <v>-864.72802355702743</v>
      </c>
      <c r="BC91" s="273">
        <f t="shared" si="102"/>
        <v>1859611.9802102342</v>
      </c>
      <c r="BD91" s="302"/>
      <c r="BE91" s="302"/>
      <c r="BF91" s="302"/>
      <c r="BG91" s="302"/>
      <c r="BH91" s="302"/>
      <c r="BI91" s="302"/>
      <c r="BJ91" s="302"/>
      <c r="BK91" s="302"/>
      <c r="BL91" s="303"/>
    </row>
    <row r="92" spans="1:64" x14ac:dyDescent="0.25">
      <c r="A92" s="1526"/>
      <c r="B92" s="126" t="s">
        <v>123</v>
      </c>
      <c r="C92" s="127" t="s">
        <v>98</v>
      </c>
      <c r="D92" s="273">
        <f t="shared" si="98"/>
        <v>28741.225207878426</v>
      </c>
      <c r="E92" s="253">
        <v>23074.031096779945</v>
      </c>
      <c r="F92" s="253">
        <v>5667.1941110984808</v>
      </c>
      <c r="G92" s="302"/>
      <c r="H92" s="302"/>
      <c r="I92" s="302"/>
      <c r="J92" s="302"/>
      <c r="K92" s="302"/>
      <c r="L92" s="302"/>
      <c r="M92" s="302"/>
      <c r="N92" s="302"/>
      <c r="O92" s="374"/>
      <c r="P92" s="273">
        <f t="shared" si="99"/>
        <v>29376.903716044952</v>
      </c>
      <c r="Q92" s="253">
        <v>23584.366531644024</v>
      </c>
      <c r="R92" s="253">
        <v>5792.537184400926</v>
      </c>
      <c r="S92" s="302"/>
      <c r="T92" s="302"/>
      <c r="U92" s="302"/>
      <c r="V92" s="302"/>
      <c r="W92" s="302"/>
      <c r="X92" s="302"/>
      <c r="Y92" s="302"/>
      <c r="Z92" s="302"/>
      <c r="AA92" s="374"/>
      <c r="AB92" s="273">
        <f t="shared" si="100"/>
        <v>30422.381015562758</v>
      </c>
      <c r="AC92" s="253">
        <v>24423.696641810617</v>
      </c>
      <c r="AD92" s="253">
        <v>5998.6843737521422</v>
      </c>
      <c r="AE92" s="302"/>
      <c r="AF92" s="302"/>
      <c r="AG92" s="302"/>
      <c r="AH92" s="302"/>
      <c r="AI92" s="302"/>
      <c r="AJ92" s="302"/>
      <c r="AK92" s="302"/>
      <c r="AL92" s="302"/>
      <c r="AM92" s="374"/>
      <c r="AN92" s="288">
        <f t="shared" si="101"/>
        <v>30442.537055924837</v>
      </c>
      <c r="AO92" s="253">
        <v>24439.878314607748</v>
      </c>
      <c r="AP92" s="253">
        <v>6002.6587413170892</v>
      </c>
      <c r="AQ92" s="302"/>
      <c r="AR92" s="302"/>
      <c r="AS92" s="302"/>
      <c r="AT92" s="302"/>
      <c r="AU92" s="302"/>
      <c r="AV92" s="302"/>
      <c r="AW92" s="302"/>
      <c r="AX92" s="302"/>
      <c r="AY92" s="374"/>
      <c r="AZ92" s="525"/>
      <c r="BA92" s="295">
        <f t="shared" ref="BA92:BA97" si="103">BB92+BC92+AZ92</f>
        <v>118983.04699541096</v>
      </c>
      <c r="BB92" s="273">
        <f t="shared" si="102"/>
        <v>95521.972584842326</v>
      </c>
      <c r="BC92" s="273">
        <f t="shared" si="102"/>
        <v>23461.074410568639</v>
      </c>
      <c r="BD92" s="302"/>
      <c r="BE92" s="302"/>
      <c r="BF92" s="302"/>
      <c r="BG92" s="302"/>
      <c r="BH92" s="302"/>
      <c r="BI92" s="302"/>
      <c r="BJ92" s="302"/>
      <c r="BK92" s="302"/>
      <c r="BL92" s="303"/>
    </row>
    <row r="93" spans="1:64" x14ac:dyDescent="0.25">
      <c r="A93" s="1526"/>
      <c r="B93" s="126" t="s">
        <v>124</v>
      </c>
      <c r="C93" s="127" t="s">
        <v>99</v>
      </c>
      <c r="D93" s="273">
        <f t="shared" si="98"/>
        <v>29390.956193350703</v>
      </c>
      <c r="E93" s="253">
        <v>23400.967840269725</v>
      </c>
      <c r="F93" s="253">
        <v>5989.9883530809784</v>
      </c>
      <c r="G93" s="302"/>
      <c r="H93" s="302"/>
      <c r="I93" s="302"/>
      <c r="J93" s="302"/>
      <c r="K93" s="302"/>
      <c r="L93" s="302"/>
      <c r="M93" s="302"/>
      <c r="N93" s="302"/>
      <c r="O93" s="374"/>
      <c r="P93" s="273">
        <f t="shared" si="99"/>
        <v>30041.005001341517</v>
      </c>
      <c r="Q93" s="253">
        <v>23918.534235535222</v>
      </c>
      <c r="R93" s="253">
        <v>6122.4707658062935</v>
      </c>
      <c r="S93" s="302"/>
      <c r="T93" s="302"/>
      <c r="U93" s="302"/>
      <c r="V93" s="302"/>
      <c r="W93" s="302"/>
      <c r="X93" s="302"/>
      <c r="Y93" s="302"/>
      <c r="Z93" s="302"/>
      <c r="AA93" s="374"/>
      <c r="AB93" s="273">
        <f t="shared" si="100"/>
        <v>31110.116609807235</v>
      </c>
      <c r="AC93" s="253">
        <v>24769.756843019677</v>
      </c>
      <c r="AD93" s="253">
        <v>6340.3597667875601</v>
      </c>
      <c r="AE93" s="302"/>
      <c r="AF93" s="302"/>
      <c r="AG93" s="302"/>
      <c r="AH93" s="302"/>
      <c r="AI93" s="302"/>
      <c r="AJ93" s="302"/>
      <c r="AK93" s="302"/>
      <c r="AL93" s="302"/>
      <c r="AM93" s="374"/>
      <c r="AN93" s="288">
        <f t="shared" si="101"/>
        <v>31130.728302420495</v>
      </c>
      <c r="AO93" s="253">
        <v>24786.167794497516</v>
      </c>
      <c r="AP93" s="253">
        <v>6344.560507922979</v>
      </c>
      <c r="AQ93" s="302"/>
      <c r="AR93" s="302"/>
      <c r="AS93" s="302"/>
      <c r="AT93" s="302"/>
      <c r="AU93" s="302"/>
      <c r="AV93" s="302"/>
      <c r="AW93" s="302"/>
      <c r="AX93" s="302"/>
      <c r="AY93" s="374"/>
      <c r="AZ93" s="525"/>
      <c r="BA93" s="295">
        <f t="shared" si="103"/>
        <v>121672.80610691995</v>
      </c>
      <c r="BB93" s="273">
        <f t="shared" si="102"/>
        <v>96875.426713322144</v>
      </c>
      <c r="BC93" s="273">
        <f t="shared" si="102"/>
        <v>24797.37939359781</v>
      </c>
      <c r="BD93" s="302"/>
      <c r="BE93" s="302"/>
      <c r="BF93" s="302"/>
      <c r="BG93" s="302"/>
      <c r="BH93" s="302"/>
      <c r="BI93" s="302"/>
      <c r="BJ93" s="302"/>
      <c r="BK93" s="302"/>
      <c r="BL93" s="303"/>
    </row>
    <row r="94" spans="1:64" x14ac:dyDescent="0.25">
      <c r="A94" s="1526"/>
      <c r="B94" s="132" t="s">
        <v>125</v>
      </c>
      <c r="C94" s="127" t="s">
        <v>100</v>
      </c>
      <c r="D94" s="273">
        <f t="shared" si="98"/>
        <v>24094.139167391295</v>
      </c>
      <c r="E94" s="253">
        <v>11307.339052219124</v>
      </c>
      <c r="F94" s="253">
        <v>12786.800115172173</v>
      </c>
      <c r="G94" s="302"/>
      <c r="H94" s="302"/>
      <c r="I94" s="302"/>
      <c r="J94" s="302"/>
      <c r="K94" s="302"/>
      <c r="L94" s="302"/>
      <c r="M94" s="302"/>
      <c r="N94" s="302"/>
      <c r="O94" s="374"/>
      <c r="P94" s="273">
        <f t="shared" si="99"/>
        <v>24627.036645863634</v>
      </c>
      <c r="Q94" s="253">
        <v>11557.426944021227</v>
      </c>
      <c r="R94" s="253">
        <v>13069.609701842406</v>
      </c>
      <c r="S94" s="302"/>
      <c r="T94" s="302"/>
      <c r="U94" s="302"/>
      <c r="V94" s="302"/>
      <c r="W94" s="302"/>
      <c r="X94" s="302"/>
      <c r="Y94" s="302"/>
      <c r="Z94" s="302"/>
      <c r="AA94" s="374"/>
      <c r="AB94" s="273">
        <f t="shared" si="100"/>
        <v>25503.473727746474</v>
      </c>
      <c r="AC94" s="253">
        <v>11968.737394829906</v>
      </c>
      <c r="AD94" s="253">
        <v>13534.736332916567</v>
      </c>
      <c r="AE94" s="302"/>
      <c r="AF94" s="302"/>
      <c r="AG94" s="302"/>
      <c r="AH94" s="302"/>
      <c r="AI94" s="302"/>
      <c r="AJ94" s="302"/>
      <c r="AK94" s="302"/>
      <c r="AL94" s="302"/>
      <c r="AM94" s="374"/>
      <c r="AN94" s="288">
        <f t="shared" si="101"/>
        <v>25520.37079591371</v>
      </c>
      <c r="AO94" s="253">
        <v>11976.667160547124</v>
      </c>
      <c r="AP94" s="253">
        <v>13543.703635366588</v>
      </c>
      <c r="AQ94" s="302"/>
      <c r="AR94" s="302"/>
      <c r="AS94" s="302"/>
      <c r="AT94" s="302"/>
      <c r="AU94" s="302"/>
      <c r="AV94" s="302"/>
      <c r="AW94" s="302"/>
      <c r="AX94" s="302"/>
      <c r="AY94" s="374"/>
      <c r="AZ94" s="525"/>
      <c r="BA94" s="295">
        <f t="shared" si="103"/>
        <v>99745.020336915128</v>
      </c>
      <c r="BB94" s="273">
        <f t="shared" si="102"/>
        <v>46810.170551617382</v>
      </c>
      <c r="BC94" s="273">
        <f t="shared" si="102"/>
        <v>52934.849785297738</v>
      </c>
      <c r="BD94" s="302"/>
      <c r="BE94" s="302"/>
      <c r="BF94" s="302"/>
      <c r="BG94" s="302"/>
      <c r="BH94" s="302"/>
      <c r="BI94" s="302"/>
      <c r="BJ94" s="302"/>
      <c r="BK94" s="302"/>
      <c r="BL94" s="303"/>
    </row>
    <row r="95" spans="1:64" x14ac:dyDescent="0.25">
      <c r="A95" s="1526"/>
      <c r="B95" s="132" t="s">
        <v>126</v>
      </c>
      <c r="C95" s="127" t="s">
        <v>101</v>
      </c>
      <c r="D95" s="273">
        <f t="shared" si="98"/>
        <v>33119.013220147193</v>
      </c>
      <c r="E95" s="253">
        <v>1699.2141149941526</v>
      </c>
      <c r="F95" s="253">
        <v>31419.799105153041</v>
      </c>
      <c r="G95" s="302"/>
      <c r="H95" s="302"/>
      <c r="I95" s="302"/>
      <c r="J95" s="302"/>
      <c r="K95" s="302"/>
      <c r="L95" s="302"/>
      <c r="M95" s="302"/>
      <c r="N95" s="302"/>
      <c r="O95" s="374"/>
      <c r="P95" s="273">
        <f t="shared" si="99"/>
        <v>33851.516610780644</v>
      </c>
      <c r="Q95" s="253">
        <v>1736.7961556295984</v>
      </c>
      <c r="R95" s="253">
        <v>32114.720455151048</v>
      </c>
      <c r="S95" s="302"/>
      <c r="T95" s="302"/>
      <c r="U95" s="302"/>
      <c r="V95" s="302"/>
      <c r="W95" s="302"/>
      <c r="X95" s="302"/>
      <c r="Y95" s="302"/>
      <c r="Z95" s="302"/>
      <c r="AA95" s="374"/>
      <c r="AB95" s="273">
        <f t="shared" si="100"/>
        <v>35056.238269431538</v>
      </c>
      <c r="AC95" s="253">
        <v>1798.6059696301395</v>
      </c>
      <c r="AD95" s="253">
        <v>33257.6322998014</v>
      </c>
      <c r="AE95" s="302"/>
      <c r="AF95" s="302"/>
      <c r="AG95" s="302"/>
      <c r="AH95" s="302"/>
      <c r="AI95" s="302"/>
      <c r="AJ95" s="302"/>
      <c r="AK95" s="302"/>
      <c r="AL95" s="302"/>
      <c r="AM95" s="374"/>
      <c r="AN95" s="288">
        <f t="shared" si="101"/>
        <v>35079.464424976024</v>
      </c>
      <c r="AO95" s="253">
        <v>1799.7976177953765</v>
      </c>
      <c r="AP95" s="253">
        <v>33279.666807180649</v>
      </c>
      <c r="AQ95" s="302"/>
      <c r="AR95" s="302"/>
      <c r="AS95" s="302"/>
      <c r="AT95" s="302"/>
      <c r="AU95" s="302"/>
      <c r="AV95" s="302"/>
      <c r="AW95" s="302"/>
      <c r="AX95" s="302"/>
      <c r="AY95" s="374"/>
      <c r="AZ95" s="525"/>
      <c r="BA95" s="295">
        <f t="shared" si="103"/>
        <v>137106.23252533539</v>
      </c>
      <c r="BB95" s="273">
        <f t="shared" si="102"/>
        <v>7034.4138580492672</v>
      </c>
      <c r="BC95" s="273">
        <f t="shared" si="102"/>
        <v>130071.81866728613</v>
      </c>
      <c r="BD95" s="302"/>
      <c r="BE95" s="302"/>
      <c r="BF95" s="302"/>
      <c r="BG95" s="302"/>
      <c r="BH95" s="302"/>
      <c r="BI95" s="302"/>
      <c r="BJ95" s="302"/>
      <c r="BK95" s="302"/>
      <c r="BL95" s="303"/>
    </row>
    <row r="96" spans="1:64" x14ac:dyDescent="0.25">
      <c r="A96" s="1526"/>
      <c r="B96" s="126" t="s">
        <v>127</v>
      </c>
      <c r="C96" s="127" t="s">
        <v>28</v>
      </c>
      <c r="D96" s="273">
        <f t="shared" si="98"/>
        <v>13427.371848357216</v>
      </c>
      <c r="E96" s="253">
        <v>13427.371848357216</v>
      </c>
      <c r="F96" s="253">
        <v>0</v>
      </c>
      <c r="G96" s="302"/>
      <c r="H96" s="302"/>
      <c r="I96" s="302"/>
      <c r="J96" s="302"/>
      <c r="K96" s="302"/>
      <c r="L96" s="302"/>
      <c r="M96" s="302"/>
      <c r="N96" s="302"/>
      <c r="O96" s="374"/>
      <c r="P96" s="273">
        <f t="shared" si="99"/>
        <v>13724.349156854878</v>
      </c>
      <c r="Q96" s="253">
        <v>13724.349156854878</v>
      </c>
      <c r="R96" s="253">
        <v>0</v>
      </c>
      <c r="S96" s="302"/>
      <c r="T96" s="302"/>
      <c r="U96" s="302"/>
      <c r="V96" s="302"/>
      <c r="W96" s="302"/>
      <c r="X96" s="302"/>
      <c r="Y96" s="302"/>
      <c r="Z96" s="302"/>
      <c r="AA96" s="374"/>
      <c r="AB96" s="273">
        <f t="shared" si="100"/>
        <v>14212.776924220687</v>
      </c>
      <c r="AC96" s="253">
        <v>14212.776924220687</v>
      </c>
      <c r="AD96" s="253">
        <v>0</v>
      </c>
      <c r="AE96" s="302"/>
      <c r="AF96" s="302"/>
      <c r="AG96" s="302"/>
      <c r="AH96" s="302"/>
      <c r="AI96" s="302"/>
      <c r="AJ96" s="302"/>
      <c r="AK96" s="302"/>
      <c r="AL96" s="302"/>
      <c r="AM96" s="374"/>
      <c r="AN96" s="288">
        <f t="shared" si="101"/>
        <v>14222.193455595901</v>
      </c>
      <c r="AO96" s="253">
        <v>14222.193455595901</v>
      </c>
      <c r="AP96" s="253">
        <v>0</v>
      </c>
      <c r="AQ96" s="302"/>
      <c r="AR96" s="302"/>
      <c r="AS96" s="302"/>
      <c r="AT96" s="302"/>
      <c r="AU96" s="302"/>
      <c r="AV96" s="302"/>
      <c r="AW96" s="302"/>
      <c r="AX96" s="302"/>
      <c r="AY96" s="374"/>
      <c r="AZ96" s="525"/>
      <c r="BA96" s="295">
        <f t="shared" si="103"/>
        <v>55586.69138502868</v>
      </c>
      <c r="BB96" s="273">
        <f t="shared" si="102"/>
        <v>55586.69138502868</v>
      </c>
      <c r="BC96" s="273">
        <f t="shared" si="102"/>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98"/>
        <v>577766.69871987833</v>
      </c>
      <c r="E97" s="274">
        <f>SUM(E91:E96)</f>
        <v>72700.042574169885</v>
      </c>
      <c r="F97" s="274">
        <f>SUM(F91:F96)</f>
        <v>505066.6561457084</v>
      </c>
      <c r="G97" s="334"/>
      <c r="H97" s="334"/>
      <c r="I97" s="334"/>
      <c r="J97" s="334"/>
      <c r="K97" s="334"/>
      <c r="L97" s="334"/>
      <c r="M97" s="334"/>
      <c r="N97" s="334"/>
      <c r="O97" s="375"/>
      <c r="P97" s="274">
        <f t="shared" si="99"/>
        <v>590545.34230428177</v>
      </c>
      <c r="Q97" s="274">
        <f>SUM(Q91:Q96)</f>
        <v>74307.971751612291</v>
      </c>
      <c r="R97" s="274">
        <f>SUM(R91:R96)</f>
        <v>516237.37055266945</v>
      </c>
      <c r="S97" s="334"/>
      <c r="T97" s="334"/>
      <c r="U97" s="334"/>
      <c r="V97" s="334"/>
      <c r="W97" s="334"/>
      <c r="X97" s="334"/>
      <c r="Y97" s="334"/>
      <c r="Z97" s="334"/>
      <c r="AA97" s="375"/>
      <c r="AB97" s="274">
        <f t="shared" si="100"/>
        <v>611561.91218117764</v>
      </c>
      <c r="AC97" s="274">
        <f>SUM(AC91:AC96)</f>
        <v>76952.474330592057</v>
      </c>
      <c r="AD97" s="274">
        <f>SUM(AD91:AD96)</f>
        <v>534609.43785058556</v>
      </c>
      <c r="AE97" s="334"/>
      <c r="AF97" s="334"/>
      <c r="AG97" s="334"/>
      <c r="AH97" s="334"/>
      <c r="AI97" s="334"/>
      <c r="AJ97" s="334"/>
      <c r="AK97" s="334"/>
      <c r="AL97" s="334"/>
      <c r="AM97" s="375"/>
      <c r="AN97" s="276">
        <f t="shared" si="101"/>
        <v>611967.09633094957</v>
      </c>
      <c r="AO97" s="274">
        <f>SUM(AO91:AO96)</f>
        <v>77003.458412928536</v>
      </c>
      <c r="AP97" s="274">
        <f>SUM(AP91:AP96)</f>
        <v>534963.63791802106</v>
      </c>
      <c r="AQ97" s="334"/>
      <c r="AR97" s="334"/>
      <c r="AS97" s="334"/>
      <c r="AT97" s="334"/>
      <c r="AU97" s="334"/>
      <c r="AV97" s="334"/>
      <c r="AW97" s="334"/>
      <c r="AX97" s="334"/>
      <c r="AY97" s="375"/>
      <c r="AZ97" s="298">
        <f>SUM(AZ91:AZ96)</f>
        <v>0</v>
      </c>
      <c r="BA97" s="296">
        <f t="shared" si="103"/>
        <v>2391841.0495362873</v>
      </c>
      <c r="BB97" s="274">
        <f>SUM(BB91:BB96)</f>
        <v>300963.94706930278</v>
      </c>
      <c r="BC97" s="274">
        <f>SUM(BC91:BC96)</f>
        <v>2090877.1024669844</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104">D98+P98+AB98+AN98+AZ98</f>
        <v>0</v>
      </c>
      <c r="BB98" s="300"/>
      <c r="BC98" s="300"/>
      <c r="BD98" s="300"/>
      <c r="BE98" s="300"/>
      <c r="BF98" s="300"/>
      <c r="BG98" s="300"/>
      <c r="BH98" s="300"/>
      <c r="BI98" s="300"/>
      <c r="BJ98" s="300"/>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104"/>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5"/>
      <c r="BA100" s="295">
        <f t="shared" si="104"/>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104"/>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104"/>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104"/>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6637386.2044217223</v>
      </c>
      <c r="E105" s="302"/>
      <c r="F105" s="302"/>
      <c r="G105" s="302"/>
      <c r="H105" s="302"/>
      <c r="I105" s="302"/>
      <c r="J105" s="302"/>
      <c r="K105" s="302"/>
      <c r="L105" s="302"/>
      <c r="M105" s="302"/>
      <c r="N105" s="302"/>
      <c r="O105" s="374"/>
      <c r="P105" s="273">
        <f>P88+P97+P104</f>
        <v>6786147.2002500864</v>
      </c>
      <c r="Q105" s="302"/>
      <c r="R105" s="302"/>
      <c r="S105" s="302"/>
      <c r="T105" s="302"/>
      <c r="U105" s="302"/>
      <c r="V105" s="302"/>
      <c r="W105" s="302"/>
      <c r="X105" s="302"/>
      <c r="Y105" s="302"/>
      <c r="Z105" s="302"/>
      <c r="AA105" s="374"/>
      <c r="AB105" s="273">
        <f>AB88+AB97+AB104</f>
        <v>6788345.8988340758</v>
      </c>
      <c r="AC105" s="302"/>
      <c r="AD105" s="302"/>
      <c r="AE105" s="302"/>
      <c r="AF105" s="302"/>
      <c r="AG105" s="302"/>
      <c r="AH105" s="302"/>
      <c r="AI105" s="302"/>
      <c r="AJ105" s="302"/>
      <c r="AK105" s="302"/>
      <c r="AL105" s="302"/>
      <c r="AM105" s="374"/>
      <c r="AN105" s="288">
        <f>AN88+AN97+AN104</f>
        <v>6423323.2587886825</v>
      </c>
      <c r="AO105" s="302"/>
      <c r="AP105" s="302"/>
      <c r="AQ105" s="302"/>
      <c r="AR105" s="302"/>
      <c r="AS105" s="302"/>
      <c r="AT105" s="302"/>
      <c r="AU105" s="302"/>
      <c r="AV105" s="302"/>
      <c r="AW105" s="302"/>
      <c r="AX105" s="302"/>
      <c r="AY105" s="374"/>
      <c r="AZ105" s="299">
        <f>AZ88+AZ97+AZ104</f>
        <v>-359135.80436117103</v>
      </c>
      <c r="BA105" s="295">
        <f>BA88+BA97+BA104</f>
        <v>26276066.757933393</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2162057.1358470013</v>
      </c>
      <c r="E106" s="337"/>
      <c r="F106" s="337"/>
      <c r="G106" s="337"/>
      <c r="H106" s="337"/>
      <c r="I106" s="337"/>
      <c r="J106" s="337"/>
      <c r="K106" s="337"/>
      <c r="L106" s="337"/>
      <c r="M106" s="337"/>
      <c r="N106" s="337"/>
      <c r="O106" s="565"/>
      <c r="P106" s="343">
        <f>P17-P105</f>
        <v>2062901.3903671512</v>
      </c>
      <c r="Q106" s="337"/>
      <c r="R106" s="337"/>
      <c r="S106" s="337"/>
      <c r="T106" s="337"/>
      <c r="U106" s="337"/>
      <c r="V106" s="337"/>
      <c r="W106" s="337"/>
      <c r="X106" s="337"/>
      <c r="Y106" s="337"/>
      <c r="Z106" s="337"/>
      <c r="AA106" s="565"/>
      <c r="AB106" s="343">
        <f>AB17-AB105</f>
        <v>2181892.5480910596</v>
      </c>
      <c r="AC106" s="337"/>
      <c r="AD106" s="337"/>
      <c r="AE106" s="337"/>
      <c r="AF106" s="337"/>
      <c r="AG106" s="337"/>
      <c r="AH106" s="337"/>
      <c r="AI106" s="337"/>
      <c r="AJ106" s="337"/>
      <c r="AK106" s="337"/>
      <c r="AL106" s="337"/>
      <c r="AM106" s="565"/>
      <c r="AN106" s="343">
        <f>AN17-AN105</f>
        <v>1938793.4695762619</v>
      </c>
      <c r="AO106" s="337"/>
      <c r="AP106" s="337"/>
      <c r="AQ106" s="337"/>
      <c r="AR106" s="337"/>
      <c r="AS106" s="337"/>
      <c r="AT106" s="337"/>
      <c r="AU106" s="337"/>
      <c r="AV106" s="337"/>
      <c r="AW106" s="337"/>
      <c r="AX106" s="337"/>
      <c r="AY106" s="565"/>
      <c r="AZ106" s="857">
        <f>AZ17-AZ105</f>
        <v>813816.76938013255</v>
      </c>
      <c r="BA106" s="344">
        <f>BA17-BA105</f>
        <v>9159461.3132616058</v>
      </c>
      <c r="BB106" s="337"/>
      <c r="BC106" s="337"/>
      <c r="BD106" s="337"/>
      <c r="BE106" s="337"/>
      <c r="BF106" s="337"/>
      <c r="BG106" s="337"/>
      <c r="BH106" s="337"/>
      <c r="BI106" s="337"/>
      <c r="BJ106" s="337"/>
      <c r="BK106" s="337"/>
      <c r="BL106" s="338"/>
    </row>
    <row r="107" spans="1:64" x14ac:dyDescent="0.25">
      <c r="A107" s="266"/>
      <c r="B107" s="126" t="s">
        <v>270</v>
      </c>
      <c r="C107" s="127" t="s">
        <v>26</v>
      </c>
      <c r="D107" s="257">
        <v>594349.50664434058</v>
      </c>
      <c r="E107" s="339"/>
      <c r="F107" s="339"/>
      <c r="G107" s="339"/>
      <c r="H107" s="339"/>
      <c r="I107" s="339"/>
      <c r="J107" s="339"/>
      <c r="K107" s="339"/>
      <c r="L107" s="339"/>
      <c r="M107" s="339"/>
      <c r="N107" s="339"/>
      <c r="O107" s="376"/>
      <c r="P107" s="257">
        <v>567091.59221192985</v>
      </c>
      <c r="Q107" s="339"/>
      <c r="R107" s="339"/>
      <c r="S107" s="339"/>
      <c r="T107" s="339"/>
      <c r="U107" s="339"/>
      <c r="V107" s="339"/>
      <c r="W107" s="339"/>
      <c r="X107" s="339"/>
      <c r="Y107" s="339"/>
      <c r="Z107" s="339"/>
      <c r="AA107" s="376"/>
      <c r="AB107" s="257">
        <v>599802.26147023228</v>
      </c>
      <c r="AC107" s="339"/>
      <c r="AD107" s="339"/>
      <c r="AE107" s="339"/>
      <c r="AF107" s="339"/>
      <c r="AG107" s="339"/>
      <c r="AH107" s="339"/>
      <c r="AI107" s="339"/>
      <c r="AJ107" s="339"/>
      <c r="AK107" s="339"/>
      <c r="AL107" s="339"/>
      <c r="AM107" s="339"/>
      <c r="AN107" s="257">
        <v>532974.32478651439</v>
      </c>
      <c r="AO107" s="339"/>
      <c r="AP107" s="339"/>
      <c r="AQ107" s="339"/>
      <c r="AR107" s="339"/>
      <c r="AS107" s="339"/>
      <c r="AT107" s="339"/>
      <c r="AU107" s="339"/>
      <c r="AV107" s="339"/>
      <c r="AW107" s="339"/>
      <c r="AX107" s="339"/>
      <c r="AY107" s="376"/>
      <c r="AZ107" s="257">
        <v>223718.22990259842</v>
      </c>
      <c r="BA107" s="295">
        <f>D107+P107+AB107+AN107+AZ107</f>
        <v>2517935.9150156155</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1567707.6292026606</v>
      </c>
      <c r="E108" s="341"/>
      <c r="F108" s="341"/>
      <c r="G108" s="341"/>
      <c r="H108" s="341"/>
      <c r="I108" s="341"/>
      <c r="J108" s="341"/>
      <c r="K108" s="341"/>
      <c r="L108" s="341"/>
      <c r="M108" s="341"/>
      <c r="N108" s="341"/>
      <c r="O108" s="1117"/>
      <c r="P108" s="556">
        <f>P106-P107</f>
        <v>1495809.7981552214</v>
      </c>
      <c r="Q108" s="341"/>
      <c r="R108" s="341"/>
      <c r="S108" s="341"/>
      <c r="T108" s="341"/>
      <c r="U108" s="341"/>
      <c r="V108" s="341"/>
      <c r="W108" s="341"/>
      <c r="X108" s="341"/>
      <c r="Y108" s="341"/>
      <c r="Z108" s="341"/>
      <c r="AA108" s="1117"/>
      <c r="AB108" s="556">
        <f>AB106-AB107</f>
        <v>1582090.2866208274</v>
      </c>
      <c r="AC108" s="341"/>
      <c r="AD108" s="341"/>
      <c r="AE108" s="341"/>
      <c r="AF108" s="341"/>
      <c r="AG108" s="341"/>
      <c r="AH108" s="341"/>
      <c r="AI108" s="341"/>
      <c r="AJ108" s="341"/>
      <c r="AK108" s="341"/>
      <c r="AL108" s="341"/>
      <c r="AM108" s="341"/>
      <c r="AN108" s="549">
        <f>AN106-AN107</f>
        <v>1405819.1447897474</v>
      </c>
      <c r="AO108" s="341"/>
      <c r="AP108" s="341"/>
      <c r="AQ108" s="341"/>
      <c r="AR108" s="341"/>
      <c r="AS108" s="341"/>
      <c r="AT108" s="341"/>
      <c r="AU108" s="341"/>
      <c r="AV108" s="341"/>
      <c r="AW108" s="341"/>
      <c r="AX108" s="341"/>
      <c r="AY108" s="1117"/>
      <c r="AZ108" s="871">
        <f>AZ106-AZ107</f>
        <v>590098.53947753413</v>
      </c>
      <c r="BA108" s="346">
        <f>BA106-BA107</f>
        <v>6641525.3982459903</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AZ107" sqref="AZ107"/>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7" t="str">
        <f>'MMA Rev-Exp Summary'!C3</f>
        <v>Children's Medical Services Network</v>
      </c>
      <c r="AA3" s="207"/>
      <c r="AB3" s="207"/>
    </row>
    <row r="4" spans="1:64" x14ac:dyDescent="0.25">
      <c r="A4" s="123" t="s">
        <v>15</v>
      </c>
      <c r="B4" s="108"/>
      <c r="C4" s="508" t="str">
        <f>IF('MMA Rev-Exp Summary'!C4=0,"",'MMA Rev-Exp Summary'!C4)</f>
        <v>1/1/2022 - 12/31/2022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382</v>
      </c>
      <c r="B6" s="108"/>
      <c r="C6" s="451"/>
      <c r="E6" s="162"/>
      <c r="F6" s="162"/>
      <c r="G6" s="162"/>
      <c r="H6" s="162"/>
      <c r="I6" s="162"/>
      <c r="J6" s="162"/>
    </row>
    <row r="7" spans="1:64" ht="14.85" customHeight="1" x14ac:dyDescent="0.3">
      <c r="A7" s="258"/>
      <c r="B7" s="259"/>
      <c r="C7" s="260"/>
      <c r="D7" s="1511" t="s">
        <v>245</v>
      </c>
      <c r="E7" s="1512"/>
      <c r="F7" s="1512"/>
      <c r="G7" s="1512"/>
      <c r="H7" s="1512"/>
      <c r="I7" s="1512"/>
      <c r="J7" s="1512"/>
      <c r="K7" s="1512"/>
      <c r="L7" s="1512"/>
      <c r="M7" s="1512"/>
      <c r="N7" s="1512"/>
      <c r="O7" s="1513"/>
      <c r="P7" s="1511" t="s">
        <v>246</v>
      </c>
      <c r="Q7" s="1512"/>
      <c r="R7" s="1512"/>
      <c r="S7" s="1512"/>
      <c r="T7" s="1512"/>
      <c r="U7" s="1512"/>
      <c r="V7" s="1512"/>
      <c r="W7" s="1512"/>
      <c r="X7" s="1512"/>
      <c r="Y7" s="1512"/>
      <c r="Z7" s="1512"/>
      <c r="AA7" s="1513"/>
      <c r="AB7" s="1511" t="s">
        <v>247</v>
      </c>
      <c r="AC7" s="1512"/>
      <c r="AD7" s="1512"/>
      <c r="AE7" s="1512"/>
      <c r="AF7" s="1512"/>
      <c r="AG7" s="1512"/>
      <c r="AH7" s="1512"/>
      <c r="AI7" s="1512"/>
      <c r="AJ7" s="1512"/>
      <c r="AK7" s="1512"/>
      <c r="AL7" s="1512"/>
      <c r="AM7" s="1513"/>
      <c r="AN7" s="1548" t="s">
        <v>248</v>
      </c>
      <c r="AO7" s="1549"/>
      <c r="AP7" s="1549"/>
      <c r="AQ7" s="1549"/>
      <c r="AR7" s="1549"/>
      <c r="AS7" s="1549"/>
      <c r="AT7" s="1549"/>
      <c r="AU7" s="1549"/>
      <c r="AV7" s="1549"/>
      <c r="AW7" s="1549"/>
      <c r="AX7" s="1549"/>
      <c r="AY7" s="1550"/>
      <c r="AZ7" s="867"/>
      <c r="BA7" s="1517" t="s">
        <v>821</v>
      </c>
      <c r="BB7" s="1518"/>
      <c r="BC7" s="1518"/>
      <c r="BD7" s="1518"/>
      <c r="BE7" s="1518"/>
      <c r="BF7" s="1518"/>
      <c r="BG7" s="1518"/>
      <c r="BH7" s="1518"/>
      <c r="BI7" s="1518"/>
      <c r="BJ7" s="1518"/>
      <c r="BK7" s="1518"/>
      <c r="BL7" s="1519"/>
    </row>
    <row r="8" spans="1:64" ht="45" customHeight="1" x14ac:dyDescent="0.3">
      <c r="A8" s="1244"/>
      <c r="B8" s="261"/>
      <c r="C8" s="262"/>
      <c r="D8" s="700" t="s">
        <v>36</v>
      </c>
      <c r="E8" s="215" t="s">
        <v>932</v>
      </c>
      <c r="F8" s="215" t="s">
        <v>933</v>
      </c>
      <c r="G8" s="215" t="s">
        <v>934</v>
      </c>
      <c r="H8" s="215" t="s">
        <v>935</v>
      </c>
      <c r="I8" s="215" t="s">
        <v>47</v>
      </c>
      <c r="J8" s="215" t="s">
        <v>48</v>
      </c>
      <c r="K8" s="215" t="s">
        <v>50</v>
      </c>
      <c r="L8" s="215" t="s">
        <v>49</v>
      </c>
      <c r="M8" s="215" t="s">
        <v>1537</v>
      </c>
      <c r="N8" s="215" t="s">
        <v>137</v>
      </c>
      <c r="O8" s="216" t="s">
        <v>138</v>
      </c>
      <c r="P8" s="700" t="s">
        <v>36</v>
      </c>
      <c r="Q8" s="215" t="s">
        <v>932</v>
      </c>
      <c r="R8" s="215" t="s">
        <v>933</v>
      </c>
      <c r="S8" s="215" t="s">
        <v>934</v>
      </c>
      <c r="T8" s="215" t="s">
        <v>935</v>
      </c>
      <c r="U8" s="215" t="s">
        <v>47</v>
      </c>
      <c r="V8" s="215" t="s">
        <v>48</v>
      </c>
      <c r="W8" s="215" t="s">
        <v>50</v>
      </c>
      <c r="X8" s="215" t="s">
        <v>49</v>
      </c>
      <c r="Y8" s="215" t="s">
        <v>1537</v>
      </c>
      <c r="Z8" s="215" t="s">
        <v>137</v>
      </c>
      <c r="AA8" s="216" t="s">
        <v>138</v>
      </c>
      <c r="AB8" s="700" t="s">
        <v>36</v>
      </c>
      <c r="AC8" s="215" t="s">
        <v>932</v>
      </c>
      <c r="AD8" s="215" t="s">
        <v>933</v>
      </c>
      <c r="AE8" s="215" t="s">
        <v>934</v>
      </c>
      <c r="AF8" s="215" t="s">
        <v>935</v>
      </c>
      <c r="AG8" s="215" t="s">
        <v>47</v>
      </c>
      <c r="AH8" s="215" t="s">
        <v>48</v>
      </c>
      <c r="AI8" s="215" t="s">
        <v>50</v>
      </c>
      <c r="AJ8" s="215" t="s">
        <v>49</v>
      </c>
      <c r="AK8" s="215" t="s">
        <v>1537</v>
      </c>
      <c r="AL8" s="215" t="s">
        <v>137</v>
      </c>
      <c r="AM8" s="216" t="s">
        <v>138</v>
      </c>
      <c r="AN8" s="700" t="s">
        <v>36</v>
      </c>
      <c r="AO8" s="215" t="s">
        <v>932</v>
      </c>
      <c r="AP8" s="215" t="s">
        <v>933</v>
      </c>
      <c r="AQ8" s="215" t="s">
        <v>934</v>
      </c>
      <c r="AR8" s="215" t="s">
        <v>935</v>
      </c>
      <c r="AS8" s="215" t="s">
        <v>47</v>
      </c>
      <c r="AT8" s="215" t="s">
        <v>48</v>
      </c>
      <c r="AU8" s="215" t="s">
        <v>50</v>
      </c>
      <c r="AV8" s="215" t="s">
        <v>49</v>
      </c>
      <c r="AW8" s="215" t="s">
        <v>1537</v>
      </c>
      <c r="AX8" s="215" t="s">
        <v>137</v>
      </c>
      <c r="AY8" s="216" t="s">
        <v>138</v>
      </c>
      <c r="AZ8" s="858" t="s">
        <v>903</v>
      </c>
      <c r="BA8" s="244" t="s">
        <v>36</v>
      </c>
      <c r="BB8" s="215" t="s">
        <v>932</v>
      </c>
      <c r="BC8" s="215" t="s">
        <v>933</v>
      </c>
      <c r="BD8" s="215" t="s">
        <v>934</v>
      </c>
      <c r="BE8" s="215" t="s">
        <v>935</v>
      </c>
      <c r="BF8" s="215" t="s">
        <v>47</v>
      </c>
      <c r="BG8" s="215" t="s">
        <v>48</v>
      </c>
      <c r="BH8" s="215" t="s">
        <v>50</v>
      </c>
      <c r="BI8" s="215" t="s">
        <v>49</v>
      </c>
      <c r="BJ8" s="215" t="s">
        <v>1537</v>
      </c>
      <c r="BK8" s="215" t="s">
        <v>137</v>
      </c>
      <c r="BL8" s="217" t="s">
        <v>138</v>
      </c>
    </row>
    <row r="9" spans="1:64" ht="18" customHeight="1" x14ac:dyDescent="0.3">
      <c r="A9" s="263" t="s">
        <v>51</v>
      </c>
      <c r="B9" s="261"/>
      <c r="C9" s="262"/>
      <c r="D9" s="741">
        <f>SUM(E9:O9)</f>
        <v>12603.699308756</v>
      </c>
      <c r="E9" s="736">
        <v>6330.5368663589998</v>
      </c>
      <c r="F9" s="736">
        <v>1067.96889401</v>
      </c>
      <c r="G9" s="736">
        <v>3460.2258064520001</v>
      </c>
      <c r="H9" s="736">
        <v>618</v>
      </c>
      <c r="I9" s="736">
        <v>11</v>
      </c>
      <c r="J9" s="736">
        <v>932.96774193500005</v>
      </c>
      <c r="K9" s="736">
        <v>0</v>
      </c>
      <c r="L9" s="736">
        <v>79</v>
      </c>
      <c r="M9" s="736">
        <v>104</v>
      </c>
      <c r="N9" s="736">
        <v>0</v>
      </c>
      <c r="O9" s="803">
        <v>0</v>
      </c>
      <c r="P9" s="741">
        <f>SUM(Q9:AA9)</f>
        <v>12780.135483873</v>
      </c>
      <c r="Q9" s="736">
        <v>6384.573118282</v>
      </c>
      <c r="R9" s="736">
        <v>1105.287096774</v>
      </c>
      <c r="S9" s="736">
        <v>3523.4516129029998</v>
      </c>
      <c r="T9" s="736">
        <v>631.82365591400003</v>
      </c>
      <c r="U9" s="736">
        <v>14</v>
      </c>
      <c r="V9" s="736">
        <v>943</v>
      </c>
      <c r="W9" s="736">
        <v>0</v>
      </c>
      <c r="X9" s="736">
        <v>78</v>
      </c>
      <c r="Y9" s="736">
        <v>100</v>
      </c>
      <c r="Z9" s="736">
        <v>0</v>
      </c>
      <c r="AA9" s="737">
        <v>0</v>
      </c>
      <c r="AB9" s="804">
        <f>SUM(AC9:AM9)</f>
        <v>12958.453763441001</v>
      </c>
      <c r="AC9" s="736">
        <v>6449.3892473129999</v>
      </c>
      <c r="AD9" s="736">
        <v>1172.516129032</v>
      </c>
      <c r="AE9" s="736">
        <v>3536.7096774189999</v>
      </c>
      <c r="AF9" s="736">
        <v>606</v>
      </c>
      <c r="AG9" s="736">
        <v>19</v>
      </c>
      <c r="AH9" s="736">
        <v>985.838709677</v>
      </c>
      <c r="AI9" s="736">
        <v>0</v>
      </c>
      <c r="AJ9" s="736">
        <v>73</v>
      </c>
      <c r="AK9" s="736">
        <v>116</v>
      </c>
      <c r="AL9" s="736">
        <v>0</v>
      </c>
      <c r="AM9" s="737">
        <v>0</v>
      </c>
      <c r="AN9" s="735">
        <f>SUM(AO9:AY9)</f>
        <v>13038.463440861</v>
      </c>
      <c r="AO9" s="736">
        <v>6442.0419354839996</v>
      </c>
      <c r="AP9" s="736">
        <v>1229.35483871</v>
      </c>
      <c r="AQ9" s="736">
        <v>3496.966666667</v>
      </c>
      <c r="AR9" s="736">
        <v>616</v>
      </c>
      <c r="AS9" s="736">
        <v>20</v>
      </c>
      <c r="AT9" s="736">
        <v>1028.0999999999999</v>
      </c>
      <c r="AU9" s="736">
        <v>0</v>
      </c>
      <c r="AV9" s="736">
        <v>78</v>
      </c>
      <c r="AW9" s="736">
        <v>128</v>
      </c>
      <c r="AX9" s="736">
        <v>0</v>
      </c>
      <c r="AY9" s="737">
        <v>0</v>
      </c>
      <c r="AZ9" s="859"/>
      <c r="BA9" s="739">
        <f>AN9+AB9+P9+D9+AZ9</f>
        <v>51380.751996930994</v>
      </c>
      <c r="BB9" s="740">
        <f t="shared" ref="BB9:BL9" si="0">AO9+AC9+Q9+E9</f>
        <v>25606.541167438001</v>
      </c>
      <c r="BC9" s="740">
        <f t="shared" si="0"/>
        <v>4575.1269585259997</v>
      </c>
      <c r="BD9" s="740">
        <f t="shared" si="0"/>
        <v>14017.353763440999</v>
      </c>
      <c r="BE9" s="740">
        <f t="shared" si="0"/>
        <v>2471.823655914</v>
      </c>
      <c r="BF9" s="740">
        <f t="shared" si="0"/>
        <v>64</v>
      </c>
      <c r="BG9" s="740">
        <f t="shared" si="0"/>
        <v>3889.9064516119997</v>
      </c>
      <c r="BH9" s="740">
        <f t="shared" si="0"/>
        <v>0</v>
      </c>
      <c r="BI9" s="741">
        <f t="shared" si="0"/>
        <v>308</v>
      </c>
      <c r="BJ9" s="741">
        <f t="shared" si="0"/>
        <v>448</v>
      </c>
      <c r="BK9" s="740">
        <f t="shared" si="0"/>
        <v>0</v>
      </c>
      <c r="BL9" s="742">
        <f t="shared" si="0"/>
        <v>0</v>
      </c>
    </row>
    <row r="10" spans="1:64" customFormat="1" ht="18" customHeight="1" x14ac:dyDescent="0.3">
      <c r="A10" s="1534" t="s">
        <v>11</v>
      </c>
      <c r="B10" s="1535"/>
      <c r="C10" s="1536"/>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84"/>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1120"/>
      <c r="BA10" s="699"/>
      <c r="BB10" s="317"/>
      <c r="BC10" s="317"/>
      <c r="BD10" s="317"/>
      <c r="BE10" s="317"/>
      <c r="BF10" s="317"/>
      <c r="BG10" s="317"/>
      <c r="BH10" s="317"/>
      <c r="BI10" s="317"/>
      <c r="BJ10" s="317"/>
      <c r="BK10" s="317"/>
      <c r="BL10" s="319"/>
    </row>
    <row r="11" spans="1:64" ht="14.85" customHeight="1" x14ac:dyDescent="0.25">
      <c r="A11" s="1528" t="s">
        <v>184</v>
      </c>
      <c r="B11" s="124">
        <v>1.1000000000000001</v>
      </c>
      <c r="C11" s="125" t="s">
        <v>12</v>
      </c>
      <c r="D11" s="269">
        <f t="shared" ref="D11:D16" si="1">SUM(E11:O11)</f>
        <v>13608773.650000002</v>
      </c>
      <c r="E11" s="249">
        <v>5509086.4199999999</v>
      </c>
      <c r="F11" s="249">
        <v>929389.24999999988</v>
      </c>
      <c r="G11" s="249">
        <v>3011226.91</v>
      </c>
      <c r="H11" s="249">
        <v>537808.32000000007</v>
      </c>
      <c r="I11" s="249">
        <v>9572.64</v>
      </c>
      <c r="J11" s="249">
        <v>811905.85</v>
      </c>
      <c r="K11" s="249">
        <v>0</v>
      </c>
      <c r="L11" s="249">
        <v>68748.960000000006</v>
      </c>
      <c r="M11" s="249">
        <v>2731035.3</v>
      </c>
      <c r="N11" s="249">
        <v>0</v>
      </c>
      <c r="O11" s="249">
        <v>0</v>
      </c>
      <c r="P11" s="269">
        <f t="shared" ref="P11:P16" si="2">SUM(Q11:AA11)</f>
        <v>13660577.060000001</v>
      </c>
      <c r="Q11" s="249">
        <v>5556110.8799999999</v>
      </c>
      <c r="R11" s="249">
        <v>961865.03</v>
      </c>
      <c r="S11" s="249">
        <v>3066248.53</v>
      </c>
      <c r="T11" s="249">
        <v>549838.22</v>
      </c>
      <c r="U11" s="249">
        <v>12183.36</v>
      </c>
      <c r="V11" s="249">
        <v>820636.32</v>
      </c>
      <c r="W11" s="249">
        <v>0</v>
      </c>
      <c r="X11" s="249">
        <v>67878.720000000001</v>
      </c>
      <c r="Y11" s="249">
        <v>2625816</v>
      </c>
      <c r="Z11" s="249">
        <v>0</v>
      </c>
      <c r="AA11" s="250">
        <v>0</v>
      </c>
      <c r="AB11" s="269">
        <f t="shared" ref="AB11:AB16" si="3">SUM(AC11:AM11)</f>
        <v>14221963.539999999</v>
      </c>
      <c r="AC11" s="249">
        <v>5612516.5099999998</v>
      </c>
      <c r="AD11" s="249">
        <v>1020370.44</v>
      </c>
      <c r="AE11" s="249">
        <v>3077786.23</v>
      </c>
      <c r="AF11" s="249">
        <v>527365.43999999994</v>
      </c>
      <c r="AG11" s="249">
        <v>16534.559999999998</v>
      </c>
      <c r="AH11" s="249">
        <v>857916.28</v>
      </c>
      <c r="AI11" s="249">
        <v>0</v>
      </c>
      <c r="AJ11" s="251">
        <v>63527.51999999999</v>
      </c>
      <c r="AK11" s="249">
        <v>3045946.56</v>
      </c>
      <c r="AL11" s="249">
        <v>0</v>
      </c>
      <c r="AM11" s="250">
        <v>0</v>
      </c>
      <c r="AN11" s="269">
        <f t="shared" ref="AN11:AN16" si="4">SUM(AO11:AY11)</f>
        <v>13480925.189999998</v>
      </c>
      <c r="AO11" s="249">
        <v>4911412.79</v>
      </c>
      <c r="AP11" s="249">
        <v>937260.12999999989</v>
      </c>
      <c r="AQ11" s="249">
        <v>2666087.3899999997</v>
      </c>
      <c r="AR11" s="249">
        <v>469638.40000000002</v>
      </c>
      <c r="AS11" s="249">
        <v>15248</v>
      </c>
      <c r="AT11" s="249">
        <v>783823.44000000006</v>
      </c>
      <c r="AU11" s="249">
        <v>0</v>
      </c>
      <c r="AV11" s="249">
        <v>59467.199999999997</v>
      </c>
      <c r="AW11" s="249">
        <v>3637987.84</v>
      </c>
      <c r="AX11" s="249">
        <v>0</v>
      </c>
      <c r="AY11" s="250">
        <v>0</v>
      </c>
      <c r="AZ11" s="860">
        <v>568146.42313090723</v>
      </c>
      <c r="BA11" s="320">
        <f t="shared" ref="BA11:BA16" si="5">SUM(BB11:BL11)+AZ11</f>
        <v>55540385.86313092</v>
      </c>
      <c r="BB11" s="270">
        <f t="shared" ref="BB11:BL16" si="6">E11+Q11+AC11+AO11</f>
        <v>21589126.600000001</v>
      </c>
      <c r="BC11" s="270">
        <f t="shared" si="6"/>
        <v>3848884.8499999996</v>
      </c>
      <c r="BD11" s="270">
        <f t="shared" si="6"/>
        <v>11821349.059999999</v>
      </c>
      <c r="BE11" s="270">
        <f t="shared" si="6"/>
        <v>2084650.38</v>
      </c>
      <c r="BF11" s="270">
        <f t="shared" si="6"/>
        <v>53538.559999999998</v>
      </c>
      <c r="BG11" s="270">
        <f t="shared" si="6"/>
        <v>3274281.89</v>
      </c>
      <c r="BH11" s="270">
        <f t="shared" si="6"/>
        <v>0</v>
      </c>
      <c r="BI11" s="270">
        <f t="shared" si="6"/>
        <v>259622.39999999997</v>
      </c>
      <c r="BJ11" s="270">
        <f t="shared" si="6"/>
        <v>12040785.699999999</v>
      </c>
      <c r="BK11" s="270">
        <f t="shared" si="6"/>
        <v>0</v>
      </c>
      <c r="BL11" s="294">
        <f t="shared" si="6"/>
        <v>0</v>
      </c>
    </row>
    <row r="12" spans="1:64" x14ac:dyDescent="0.25">
      <c r="A12" s="1529"/>
      <c r="B12" s="126" t="s">
        <v>1314</v>
      </c>
      <c r="C12" s="127" t="s">
        <v>1323</v>
      </c>
      <c r="D12" s="269">
        <f t="shared" si="1"/>
        <v>203767.79794265487</v>
      </c>
      <c r="E12" s="249">
        <v>80025.278788009236</v>
      </c>
      <c r="F12" s="249">
        <v>14266.815367333807</v>
      </c>
      <c r="G12" s="249">
        <v>43818.667225605626</v>
      </c>
      <c r="H12" s="249">
        <v>7727.2569162213995</v>
      </c>
      <c r="I12" s="249">
        <v>198.45352103815813</v>
      </c>
      <c r="J12" s="249">
        <v>12136.91160057303</v>
      </c>
      <c r="K12" s="249">
        <v>0</v>
      </c>
      <c r="L12" s="249">
        <v>962.35273082386038</v>
      </c>
      <c r="M12" s="249">
        <v>44632.061793049783</v>
      </c>
      <c r="N12" s="249">
        <v>0</v>
      </c>
      <c r="O12" s="249">
        <v>0</v>
      </c>
      <c r="P12" s="269">
        <f t="shared" si="2"/>
        <v>209792.37947119851</v>
      </c>
      <c r="Q12" s="249">
        <v>82391.299431459833</v>
      </c>
      <c r="R12" s="249">
        <v>14688.626827245494</v>
      </c>
      <c r="S12" s="249">
        <v>45114.206245206144</v>
      </c>
      <c r="T12" s="249">
        <v>7955.7203425027174</v>
      </c>
      <c r="U12" s="249">
        <v>204.32098110394043</v>
      </c>
      <c r="V12" s="249">
        <v>12495.750505349126</v>
      </c>
      <c r="W12" s="249">
        <v>0</v>
      </c>
      <c r="X12" s="249">
        <v>990.80557050020889</v>
      </c>
      <c r="Y12" s="249">
        <v>45951.649567831038</v>
      </c>
      <c r="Z12" s="249">
        <v>0</v>
      </c>
      <c r="AA12" s="250">
        <v>0</v>
      </c>
      <c r="AB12" s="269">
        <f t="shared" si="3"/>
        <v>216144.85153570966</v>
      </c>
      <c r="AC12" s="249">
        <v>84886.091803405725</v>
      </c>
      <c r="AD12" s="249">
        <v>15133.395563942706</v>
      </c>
      <c r="AE12" s="249">
        <v>46480.255553611132</v>
      </c>
      <c r="AF12" s="249">
        <v>8196.6179926280402</v>
      </c>
      <c r="AG12" s="249">
        <v>210.5077803000213</v>
      </c>
      <c r="AH12" s="249">
        <v>12874.119377518906</v>
      </c>
      <c r="AI12" s="249">
        <v>0</v>
      </c>
      <c r="AJ12" s="249">
        <v>1020.8069686626657</v>
      </c>
      <c r="AK12" s="249">
        <v>47343.056495640485</v>
      </c>
      <c r="AL12" s="249">
        <v>0</v>
      </c>
      <c r="AM12" s="250">
        <v>0</v>
      </c>
      <c r="AN12" s="269">
        <f t="shared" si="4"/>
        <v>188730.12908630044</v>
      </c>
      <c r="AO12" s="249">
        <v>74119.56819633767</v>
      </c>
      <c r="AP12" s="249">
        <v>13213.952023396159</v>
      </c>
      <c r="AQ12" s="249">
        <v>40584.934446833155</v>
      </c>
      <c r="AR12" s="249">
        <v>7157.0003209824727</v>
      </c>
      <c r="AS12" s="249">
        <v>183.8080355253332</v>
      </c>
      <c r="AT12" s="249">
        <v>11241.231029692901</v>
      </c>
      <c r="AU12" s="249">
        <v>0</v>
      </c>
      <c r="AV12" s="249">
        <v>891.33296305265333</v>
      </c>
      <c r="AW12" s="249">
        <v>41338.302070480117</v>
      </c>
      <c r="AX12" s="249">
        <v>0</v>
      </c>
      <c r="AY12" s="250">
        <v>0</v>
      </c>
      <c r="AZ12" s="860"/>
      <c r="BA12" s="289">
        <f t="shared" si="5"/>
        <v>818435.15803586342</v>
      </c>
      <c r="BB12" s="270">
        <f t="shared" si="6"/>
        <v>321422.23821921245</v>
      </c>
      <c r="BC12" s="270">
        <f t="shared" si="6"/>
        <v>57302.789781918167</v>
      </c>
      <c r="BD12" s="270">
        <f t="shared" si="6"/>
        <v>175998.06347125606</v>
      </c>
      <c r="BE12" s="270">
        <f t="shared" si="6"/>
        <v>31036.595572334627</v>
      </c>
      <c r="BF12" s="270">
        <f t="shared" si="6"/>
        <v>797.09031796745307</v>
      </c>
      <c r="BG12" s="270">
        <f t="shared" si="6"/>
        <v>48748.012513133966</v>
      </c>
      <c r="BH12" s="270">
        <f t="shared" si="6"/>
        <v>0</v>
      </c>
      <c r="BI12" s="270">
        <f t="shared" si="6"/>
        <v>3865.2982330393879</v>
      </c>
      <c r="BJ12" s="270">
        <f t="shared" si="6"/>
        <v>179265.06992700143</v>
      </c>
      <c r="BK12" s="270">
        <f t="shared" si="6"/>
        <v>0</v>
      </c>
      <c r="BL12" s="290">
        <f t="shared" si="6"/>
        <v>0</v>
      </c>
    </row>
    <row r="13" spans="1:64" x14ac:dyDescent="0.25">
      <c r="A13" s="1529"/>
      <c r="B13" s="126" t="s">
        <v>63</v>
      </c>
      <c r="C13" s="127" t="s">
        <v>344</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69">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60"/>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29"/>
      <c r="B14" s="126" t="s">
        <v>910</v>
      </c>
      <c r="C14" s="127" t="s">
        <v>911</v>
      </c>
      <c r="D14" s="270">
        <f t="shared" si="1"/>
        <v>0</v>
      </c>
      <c r="E14" s="249">
        <v>0</v>
      </c>
      <c r="F14" s="249">
        <v>0</v>
      </c>
      <c r="G14" s="249">
        <v>0</v>
      </c>
      <c r="H14" s="249">
        <v>0</v>
      </c>
      <c r="I14" s="249">
        <v>0</v>
      </c>
      <c r="J14" s="249">
        <v>0</v>
      </c>
      <c r="K14" s="249">
        <v>0</v>
      </c>
      <c r="L14" s="249">
        <v>0</v>
      </c>
      <c r="M14" s="249">
        <v>0</v>
      </c>
      <c r="N14" s="249">
        <v>0</v>
      </c>
      <c r="O14" s="250">
        <v>0</v>
      </c>
      <c r="P14" s="270">
        <f t="shared" si="2"/>
        <v>0</v>
      </c>
      <c r="Q14" s="249">
        <v>0</v>
      </c>
      <c r="R14" s="249">
        <v>0</v>
      </c>
      <c r="S14" s="249">
        <v>0</v>
      </c>
      <c r="T14" s="249">
        <v>0</v>
      </c>
      <c r="U14" s="249">
        <v>0</v>
      </c>
      <c r="V14" s="249">
        <v>0</v>
      </c>
      <c r="W14" s="249">
        <v>0</v>
      </c>
      <c r="X14" s="249">
        <v>0</v>
      </c>
      <c r="Y14" s="249">
        <v>0</v>
      </c>
      <c r="Z14" s="249">
        <v>0</v>
      </c>
      <c r="AA14" s="250">
        <v>0</v>
      </c>
      <c r="AB14" s="269">
        <f t="shared" si="3"/>
        <v>0</v>
      </c>
      <c r="AC14" s="249">
        <v>0</v>
      </c>
      <c r="AD14" s="249">
        <v>0</v>
      </c>
      <c r="AE14" s="249">
        <v>0</v>
      </c>
      <c r="AF14" s="249">
        <v>0</v>
      </c>
      <c r="AG14" s="249">
        <v>0</v>
      </c>
      <c r="AH14" s="249">
        <v>0</v>
      </c>
      <c r="AI14" s="249">
        <v>0</v>
      </c>
      <c r="AJ14" s="249">
        <v>0</v>
      </c>
      <c r="AK14" s="249">
        <v>0</v>
      </c>
      <c r="AL14" s="249">
        <v>0</v>
      </c>
      <c r="AM14" s="250">
        <v>0</v>
      </c>
      <c r="AN14" s="269">
        <f t="shared" si="4"/>
        <v>0</v>
      </c>
      <c r="AO14" s="249">
        <v>0</v>
      </c>
      <c r="AP14" s="249">
        <v>0</v>
      </c>
      <c r="AQ14" s="249">
        <v>0</v>
      </c>
      <c r="AR14" s="249">
        <v>0</v>
      </c>
      <c r="AS14" s="249">
        <v>0</v>
      </c>
      <c r="AT14" s="249">
        <v>0</v>
      </c>
      <c r="AU14" s="249">
        <v>0</v>
      </c>
      <c r="AV14" s="249">
        <v>0</v>
      </c>
      <c r="AW14" s="249">
        <v>0</v>
      </c>
      <c r="AX14" s="249">
        <v>0</v>
      </c>
      <c r="AY14" s="250">
        <v>0</v>
      </c>
      <c r="AZ14" s="860">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29"/>
      <c r="B15" s="126" t="s">
        <v>95</v>
      </c>
      <c r="C15" s="127" t="s">
        <v>147</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60"/>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29"/>
      <c r="B16" s="126" t="s">
        <v>35</v>
      </c>
      <c r="C16" s="127" t="s">
        <v>13</v>
      </c>
      <c r="D16" s="269">
        <f t="shared" si="1"/>
        <v>4917.9560491914217</v>
      </c>
      <c r="E16" s="249">
        <v>1931.418054654923</v>
      </c>
      <c r="F16" s="249">
        <v>344.33100640476141</v>
      </c>
      <c r="G16" s="249">
        <v>1057.5678872003093</v>
      </c>
      <c r="H16" s="249">
        <v>186.49811343341912</v>
      </c>
      <c r="I16" s="249">
        <v>4.7896954480884775</v>
      </c>
      <c r="J16" s="249">
        <v>292.9255673722181</v>
      </c>
      <c r="K16" s="249">
        <v>0</v>
      </c>
      <c r="L16" s="249">
        <v>23.226478775331387</v>
      </c>
      <c r="M16" s="249">
        <v>1077.1992459023709</v>
      </c>
      <c r="N16" s="249">
        <v>0</v>
      </c>
      <c r="O16" s="249">
        <v>0</v>
      </c>
      <c r="P16" s="269">
        <f t="shared" si="2"/>
        <v>32158.384613020051</v>
      </c>
      <c r="Q16" s="249">
        <v>13061.021914122402</v>
      </c>
      <c r="R16" s="249">
        <v>2263.8000378240636</v>
      </c>
      <c r="S16" s="249">
        <v>7205.7285871663653</v>
      </c>
      <c r="T16" s="249">
        <v>1291.2769965249552</v>
      </c>
      <c r="U16" s="249">
        <v>28.790056868513567</v>
      </c>
      <c r="V16" s="249">
        <v>1931.1813769305668</v>
      </c>
      <c r="W16" s="249">
        <v>0</v>
      </c>
      <c r="X16" s="249">
        <v>159.46583870638992</v>
      </c>
      <c r="Y16" s="249">
        <v>6217.1198048767956</v>
      </c>
      <c r="Z16" s="249">
        <v>0</v>
      </c>
      <c r="AA16" s="250">
        <v>0</v>
      </c>
      <c r="AB16" s="269">
        <f t="shared" si="3"/>
        <v>793.85110767222852</v>
      </c>
      <c r="AC16" s="249">
        <v>311.76739823001054</v>
      </c>
      <c r="AD16" s="249">
        <v>55.581535927970535</v>
      </c>
      <c r="AE16" s="249">
        <v>170.71145620152046</v>
      </c>
      <c r="AF16" s="249">
        <v>30.10432229304741</v>
      </c>
      <c r="AG16" s="249">
        <v>0.77314742117364366</v>
      </c>
      <c r="AH16" s="249">
        <v>47.28372596216753</v>
      </c>
      <c r="AI16" s="249">
        <v>0</v>
      </c>
      <c r="AJ16" s="249">
        <v>3.7491929001996347</v>
      </c>
      <c r="AK16" s="249">
        <v>173.88032873613869</v>
      </c>
      <c r="AL16" s="249">
        <v>0</v>
      </c>
      <c r="AM16" s="250">
        <v>0</v>
      </c>
      <c r="AN16" s="269">
        <f t="shared" si="4"/>
        <v>0</v>
      </c>
      <c r="AO16" s="249">
        <v>0</v>
      </c>
      <c r="AP16" s="249">
        <v>0</v>
      </c>
      <c r="AQ16" s="249">
        <v>0</v>
      </c>
      <c r="AR16" s="249">
        <v>0</v>
      </c>
      <c r="AS16" s="249">
        <v>0</v>
      </c>
      <c r="AT16" s="249">
        <v>0</v>
      </c>
      <c r="AU16" s="249">
        <v>0</v>
      </c>
      <c r="AV16" s="249">
        <v>0</v>
      </c>
      <c r="AW16" s="249">
        <v>0</v>
      </c>
      <c r="AX16" s="249">
        <v>0</v>
      </c>
      <c r="AY16" s="250">
        <v>0</v>
      </c>
      <c r="AZ16" s="860"/>
      <c r="BA16" s="289">
        <f t="shared" si="5"/>
        <v>37870.191769883699</v>
      </c>
      <c r="BB16" s="270">
        <f t="shared" si="6"/>
        <v>15304.207367007337</v>
      </c>
      <c r="BC16" s="270">
        <f t="shared" si="6"/>
        <v>2663.7125801567954</v>
      </c>
      <c r="BD16" s="270">
        <f t="shared" si="6"/>
        <v>8434.0079305681957</v>
      </c>
      <c r="BE16" s="270">
        <f t="shared" si="6"/>
        <v>1507.8794322514218</v>
      </c>
      <c r="BF16" s="270">
        <f t="shared" si="6"/>
        <v>34.352899737775694</v>
      </c>
      <c r="BG16" s="270">
        <f t="shared" si="6"/>
        <v>2271.3906702649524</v>
      </c>
      <c r="BH16" s="270">
        <f t="shared" si="6"/>
        <v>0</v>
      </c>
      <c r="BI16" s="270">
        <f t="shared" si="6"/>
        <v>186.44151038192095</v>
      </c>
      <c r="BJ16" s="270">
        <f t="shared" si="6"/>
        <v>7468.1993795153048</v>
      </c>
      <c r="BK16" s="270">
        <f t="shared" si="6"/>
        <v>0</v>
      </c>
      <c r="BL16" s="290">
        <f t="shared" si="6"/>
        <v>0</v>
      </c>
    </row>
    <row r="17" spans="1:64" s="209" customFormat="1" x14ac:dyDescent="0.25">
      <c r="A17" s="1529"/>
      <c r="B17" s="128" t="s">
        <v>202</v>
      </c>
      <c r="C17" s="308" t="s">
        <v>14</v>
      </c>
      <c r="D17" s="271">
        <f>SUM(D11:D16)</f>
        <v>13817459.403991848</v>
      </c>
      <c r="E17" s="271">
        <f>SUM(E11:E16)</f>
        <v>5591043.1168426648</v>
      </c>
      <c r="F17" s="271">
        <f>SUM(F11:F16)</f>
        <v>944000.39637373842</v>
      </c>
      <c r="G17" s="271">
        <f t="shared" ref="G17:O17" si="7">SUM(G11:G16)</f>
        <v>3056103.1451128065</v>
      </c>
      <c r="H17" s="271">
        <f t="shared" si="7"/>
        <v>545722.07502965478</v>
      </c>
      <c r="I17" s="271">
        <f t="shared" si="7"/>
        <v>9775.883216486247</v>
      </c>
      <c r="J17" s="271">
        <f t="shared" si="7"/>
        <v>824335.6871679452</v>
      </c>
      <c r="K17" s="271">
        <f t="shared" si="7"/>
        <v>0</v>
      </c>
      <c r="L17" s="271">
        <f t="shared" si="7"/>
        <v>69734.539209599199</v>
      </c>
      <c r="M17" s="271">
        <f t="shared" si="7"/>
        <v>2776744.5610389519</v>
      </c>
      <c r="N17" s="271">
        <f t="shared" si="7"/>
        <v>0</v>
      </c>
      <c r="O17" s="280">
        <f t="shared" si="7"/>
        <v>0</v>
      </c>
      <c r="P17" s="287">
        <f>SUM(P11:P16)</f>
        <v>13902527.824084219</v>
      </c>
      <c r="Q17" s="271">
        <f>SUM(Q11:Q16)</f>
        <v>5651563.2013455825</v>
      </c>
      <c r="R17" s="271">
        <f>SUM(R11:R16)</f>
        <v>978817.45686506957</v>
      </c>
      <c r="S17" s="271">
        <f t="shared" ref="S17:AA17" si="8">SUM(S11:S16)</f>
        <v>3118568.4648323725</v>
      </c>
      <c r="T17" s="271">
        <f t="shared" si="8"/>
        <v>559085.21733902767</v>
      </c>
      <c r="U17" s="271">
        <f t="shared" si="8"/>
        <v>12416.471037972453</v>
      </c>
      <c r="V17" s="271">
        <f t="shared" si="8"/>
        <v>835063.25188227964</v>
      </c>
      <c r="W17" s="271">
        <f t="shared" si="8"/>
        <v>0</v>
      </c>
      <c r="X17" s="271">
        <f t="shared" si="8"/>
        <v>69028.991409206588</v>
      </c>
      <c r="Y17" s="271">
        <f t="shared" si="8"/>
        <v>2677984.7693727077</v>
      </c>
      <c r="Z17" s="271">
        <f t="shared" si="8"/>
        <v>0</v>
      </c>
      <c r="AA17" s="280">
        <f t="shared" si="8"/>
        <v>0</v>
      </c>
      <c r="AB17" s="287">
        <f>SUM(AB11:AB16)</f>
        <v>14438902.242643381</v>
      </c>
      <c r="AC17" s="271">
        <f>SUM(AC11:AC16)</f>
        <v>5697714.369201635</v>
      </c>
      <c r="AD17" s="271">
        <f>SUM(AD11:AD16)</f>
        <v>1035559.4170998706</v>
      </c>
      <c r="AE17" s="271">
        <f t="shared" ref="AE17:AM17" si="9">SUM(AE11:AE16)</f>
        <v>3124437.1970098126</v>
      </c>
      <c r="AF17" s="271">
        <f t="shared" si="9"/>
        <v>535592.16231492104</v>
      </c>
      <c r="AG17" s="271">
        <f t="shared" si="9"/>
        <v>16745.84092772119</v>
      </c>
      <c r="AH17" s="271">
        <f t="shared" si="9"/>
        <v>870837.68310348107</v>
      </c>
      <c r="AI17" s="271">
        <f t="shared" si="9"/>
        <v>0</v>
      </c>
      <c r="AJ17" s="271">
        <f t="shared" si="9"/>
        <v>64552.076161562851</v>
      </c>
      <c r="AK17" s="271">
        <f t="shared" si="9"/>
        <v>3093463.4968243768</v>
      </c>
      <c r="AL17" s="271">
        <f t="shared" si="9"/>
        <v>0</v>
      </c>
      <c r="AM17" s="271">
        <f t="shared" si="9"/>
        <v>0</v>
      </c>
      <c r="AN17" s="287">
        <f>SUM(AN11:AN16)</f>
        <v>13669655.319086298</v>
      </c>
      <c r="AO17" s="271">
        <f>SUM(AO11:AO16)</f>
        <v>4985532.3581963377</v>
      </c>
      <c r="AP17" s="271">
        <f t="shared" ref="AP17:AZ17" si="10">SUM(AP11:AP16)</f>
        <v>950474.08202339604</v>
      </c>
      <c r="AQ17" s="271">
        <f t="shared" si="10"/>
        <v>2706672.3244468328</v>
      </c>
      <c r="AR17" s="271">
        <f t="shared" si="10"/>
        <v>476795.4003209825</v>
      </c>
      <c r="AS17" s="271">
        <f t="shared" si="10"/>
        <v>15431.808035525333</v>
      </c>
      <c r="AT17" s="271">
        <f t="shared" si="10"/>
        <v>795064.67102969298</v>
      </c>
      <c r="AU17" s="271">
        <f t="shared" si="10"/>
        <v>0</v>
      </c>
      <c r="AV17" s="271">
        <f t="shared" si="10"/>
        <v>60358.532963052654</v>
      </c>
      <c r="AW17" s="271">
        <f t="shared" si="10"/>
        <v>3679326.1420704802</v>
      </c>
      <c r="AX17" s="271">
        <f t="shared" si="10"/>
        <v>0</v>
      </c>
      <c r="AY17" s="280">
        <f t="shared" si="10"/>
        <v>0</v>
      </c>
      <c r="AZ17" s="861">
        <f t="shared" si="10"/>
        <v>568146.42313090723</v>
      </c>
      <c r="BA17" s="291">
        <f>SUM(BA11:BA16)</f>
        <v>56396691.21293667</v>
      </c>
      <c r="BB17" s="271">
        <f>SUM(BB11:BB16)</f>
        <v>21925853.045586221</v>
      </c>
      <c r="BC17" s="271">
        <f t="shared" ref="BC17:BL17" si="11">SUM(BC11:BC16)</f>
        <v>3908851.3523620749</v>
      </c>
      <c r="BD17" s="271">
        <f t="shared" si="11"/>
        <v>12005781.131401822</v>
      </c>
      <c r="BE17" s="271">
        <f t="shared" si="11"/>
        <v>2117194.8550045858</v>
      </c>
      <c r="BF17" s="271">
        <f t="shared" si="11"/>
        <v>54370.00321770522</v>
      </c>
      <c r="BG17" s="271">
        <f t="shared" si="11"/>
        <v>3325301.2931833994</v>
      </c>
      <c r="BH17" s="271">
        <f t="shared" si="11"/>
        <v>0</v>
      </c>
      <c r="BI17" s="271">
        <f t="shared" si="11"/>
        <v>263674.13974342128</v>
      </c>
      <c r="BJ17" s="271">
        <f>SUM(BJ11:BJ16)</f>
        <v>12227518.969306516</v>
      </c>
      <c r="BK17" s="271">
        <f t="shared" si="11"/>
        <v>0</v>
      </c>
      <c r="BL17" s="292">
        <f t="shared" si="11"/>
        <v>0</v>
      </c>
    </row>
    <row r="18" spans="1:64" customFormat="1" ht="14.85" customHeight="1" x14ac:dyDescent="0.25">
      <c r="A18" s="1531" t="s">
        <v>269</v>
      </c>
      <c r="B18" s="1532"/>
      <c r="C18" s="1533"/>
      <c r="D18" s="1508" t="s">
        <v>245</v>
      </c>
      <c r="E18" s="1509"/>
      <c r="F18" s="1509"/>
      <c r="G18" s="1509"/>
      <c r="H18" s="1509"/>
      <c r="I18" s="1509"/>
      <c r="J18" s="1509"/>
      <c r="K18" s="1509"/>
      <c r="L18" s="1509"/>
      <c r="M18" s="1509"/>
      <c r="N18" s="1509"/>
      <c r="O18" s="1510"/>
      <c r="P18" s="1508" t="s">
        <v>246</v>
      </c>
      <c r="Q18" s="1509"/>
      <c r="R18" s="1509"/>
      <c r="S18" s="1509"/>
      <c r="T18" s="1509"/>
      <c r="U18" s="1509"/>
      <c r="V18" s="1509"/>
      <c r="W18" s="1509"/>
      <c r="X18" s="1509"/>
      <c r="Y18" s="1509"/>
      <c r="Z18" s="1509"/>
      <c r="AA18" s="1510"/>
      <c r="AB18" s="1508" t="s">
        <v>247</v>
      </c>
      <c r="AC18" s="1509"/>
      <c r="AD18" s="1509"/>
      <c r="AE18" s="1509"/>
      <c r="AF18" s="1509"/>
      <c r="AG18" s="1509"/>
      <c r="AH18" s="1509"/>
      <c r="AI18" s="1509"/>
      <c r="AJ18" s="1509"/>
      <c r="AK18" s="1509"/>
      <c r="AL18" s="1509"/>
      <c r="AM18" s="1510"/>
      <c r="AN18" s="1523" t="s">
        <v>248</v>
      </c>
      <c r="AO18" s="1492"/>
      <c r="AP18" s="1492"/>
      <c r="AQ18" s="1492"/>
      <c r="AR18" s="1492"/>
      <c r="AS18" s="1492"/>
      <c r="AT18" s="1492"/>
      <c r="AU18" s="1492"/>
      <c r="AV18" s="1492"/>
      <c r="AW18" s="1492"/>
      <c r="AX18" s="1492"/>
      <c r="AY18" s="1524"/>
      <c r="AZ18" s="1115"/>
      <c r="BA18" s="1491" t="s">
        <v>821</v>
      </c>
      <c r="BB18" s="1492"/>
      <c r="BC18" s="1492"/>
      <c r="BD18" s="1492"/>
      <c r="BE18" s="1492"/>
      <c r="BF18" s="1492"/>
      <c r="BG18" s="1492"/>
      <c r="BH18" s="1492"/>
      <c r="BI18" s="1492"/>
      <c r="BJ18" s="1492"/>
      <c r="BK18" s="1492"/>
      <c r="BL18" s="1493"/>
    </row>
    <row r="19" spans="1:64" customFormat="1" ht="45" customHeight="1" x14ac:dyDescent="0.25">
      <c r="A19" s="1534"/>
      <c r="B19" s="1535"/>
      <c r="C19" s="1536"/>
      <c r="D19" s="1245" t="s">
        <v>36</v>
      </c>
      <c r="E19" s="215" t="s">
        <v>932</v>
      </c>
      <c r="F19" s="215" t="s">
        <v>933</v>
      </c>
      <c r="G19" s="215" t="s">
        <v>934</v>
      </c>
      <c r="H19" s="215" t="s">
        <v>935</v>
      </c>
      <c r="I19" s="1246" t="s">
        <v>47</v>
      </c>
      <c r="J19" s="1246" t="s">
        <v>48</v>
      </c>
      <c r="K19" s="1246" t="s">
        <v>50</v>
      </c>
      <c r="L19" s="1246" t="s">
        <v>49</v>
      </c>
      <c r="M19" s="215" t="s">
        <v>1537</v>
      </c>
      <c r="N19" s="215" t="s">
        <v>137</v>
      </c>
      <c r="O19" s="1247" t="s">
        <v>138</v>
      </c>
      <c r="P19" s="1245" t="s">
        <v>36</v>
      </c>
      <c r="Q19" s="215" t="s">
        <v>932</v>
      </c>
      <c r="R19" s="215" t="s">
        <v>933</v>
      </c>
      <c r="S19" s="215" t="s">
        <v>934</v>
      </c>
      <c r="T19" s="215" t="s">
        <v>935</v>
      </c>
      <c r="U19" s="1246" t="s">
        <v>47</v>
      </c>
      <c r="V19" s="1246" t="s">
        <v>48</v>
      </c>
      <c r="W19" s="1246" t="s">
        <v>50</v>
      </c>
      <c r="X19" s="1246" t="s">
        <v>49</v>
      </c>
      <c r="Y19" s="215" t="s">
        <v>1537</v>
      </c>
      <c r="Z19" s="215" t="s">
        <v>137</v>
      </c>
      <c r="AA19" s="1247" t="s">
        <v>138</v>
      </c>
      <c r="AB19" s="1248" t="s">
        <v>36</v>
      </c>
      <c r="AC19" s="215" t="s">
        <v>932</v>
      </c>
      <c r="AD19" s="215" t="s">
        <v>933</v>
      </c>
      <c r="AE19" s="215" t="s">
        <v>934</v>
      </c>
      <c r="AF19" s="215" t="s">
        <v>935</v>
      </c>
      <c r="AG19" s="1246" t="s">
        <v>47</v>
      </c>
      <c r="AH19" s="1246" t="s">
        <v>48</v>
      </c>
      <c r="AI19" s="1246" t="s">
        <v>50</v>
      </c>
      <c r="AJ19" s="1246" t="s">
        <v>49</v>
      </c>
      <c r="AK19" s="215" t="s">
        <v>1537</v>
      </c>
      <c r="AL19" s="215" t="s">
        <v>137</v>
      </c>
      <c r="AM19" s="1247" t="s">
        <v>138</v>
      </c>
      <c r="AN19" s="1248" t="s">
        <v>36</v>
      </c>
      <c r="AO19" s="215" t="s">
        <v>932</v>
      </c>
      <c r="AP19" s="215" t="s">
        <v>933</v>
      </c>
      <c r="AQ19" s="215" t="s">
        <v>934</v>
      </c>
      <c r="AR19" s="215" t="s">
        <v>935</v>
      </c>
      <c r="AS19" s="1246" t="s">
        <v>47</v>
      </c>
      <c r="AT19" s="1246" t="s">
        <v>48</v>
      </c>
      <c r="AU19" s="1246" t="s">
        <v>50</v>
      </c>
      <c r="AV19" s="1246" t="s">
        <v>49</v>
      </c>
      <c r="AW19" s="215" t="s">
        <v>1537</v>
      </c>
      <c r="AX19" s="215" t="s">
        <v>137</v>
      </c>
      <c r="AY19" s="216" t="s">
        <v>138</v>
      </c>
      <c r="AZ19" s="858" t="s">
        <v>903</v>
      </c>
      <c r="BA19" s="1249" t="s">
        <v>36</v>
      </c>
      <c r="BB19" s="215" t="s">
        <v>932</v>
      </c>
      <c r="BC19" s="215" t="s">
        <v>933</v>
      </c>
      <c r="BD19" s="215" t="s">
        <v>934</v>
      </c>
      <c r="BE19" s="215" t="s">
        <v>935</v>
      </c>
      <c r="BF19" s="215" t="s">
        <v>47</v>
      </c>
      <c r="BG19" s="215" t="s">
        <v>48</v>
      </c>
      <c r="BH19" s="215" t="s">
        <v>50</v>
      </c>
      <c r="BI19" s="215" t="s">
        <v>49</v>
      </c>
      <c r="BJ19" s="215" t="s">
        <v>1537</v>
      </c>
      <c r="BK19" s="215" t="s">
        <v>137</v>
      </c>
      <c r="BL19" s="1250" t="s">
        <v>138</v>
      </c>
    </row>
    <row r="20" spans="1:64" ht="14.85" customHeight="1" x14ac:dyDescent="0.25">
      <c r="A20" s="1528" t="s">
        <v>0</v>
      </c>
      <c r="B20" s="124">
        <v>2.1</v>
      </c>
      <c r="C20" s="125" t="s">
        <v>148</v>
      </c>
      <c r="D20" s="272">
        <f t="shared" ref="D20:D27" si="12">SUM(E20:O20)</f>
        <v>680046.19</v>
      </c>
      <c r="E20" s="251">
        <v>140472.62</v>
      </c>
      <c r="F20" s="251">
        <v>63813.4</v>
      </c>
      <c r="G20" s="251">
        <v>129041.19000000002</v>
      </c>
      <c r="H20" s="251">
        <v>81080.08</v>
      </c>
      <c r="I20" s="251">
        <v>0</v>
      </c>
      <c r="J20" s="251">
        <v>151605.66999999998</v>
      </c>
      <c r="K20" s="251">
        <v>0</v>
      </c>
      <c r="L20" s="251">
        <v>0</v>
      </c>
      <c r="M20" s="251">
        <v>114033.23000000001</v>
      </c>
      <c r="N20" s="251">
        <v>0</v>
      </c>
      <c r="O20" s="252">
        <v>0</v>
      </c>
      <c r="P20" s="272">
        <f t="shared" ref="P20:P27" si="13">SUM(Q20:AA20)</f>
        <v>841773.11999999988</v>
      </c>
      <c r="Q20" s="251">
        <v>342011.56</v>
      </c>
      <c r="R20" s="251">
        <v>30546.93</v>
      </c>
      <c r="S20" s="251">
        <v>151301.44</v>
      </c>
      <c r="T20" s="251">
        <v>142375.95000000001</v>
      </c>
      <c r="U20" s="251">
        <v>1556</v>
      </c>
      <c r="V20" s="251">
        <v>66018.960000000006</v>
      </c>
      <c r="W20" s="251">
        <v>0</v>
      </c>
      <c r="X20" s="251">
        <v>3232.08</v>
      </c>
      <c r="Y20" s="251">
        <v>104730.19999999998</v>
      </c>
      <c r="Z20" s="251">
        <v>0</v>
      </c>
      <c r="AA20" s="252">
        <v>0</v>
      </c>
      <c r="AB20" s="275">
        <f t="shared" ref="AB20:AB27" si="14">SUM(AC20:AM20)</f>
        <v>966499.81</v>
      </c>
      <c r="AC20" s="251">
        <v>236597.47</v>
      </c>
      <c r="AD20" s="251">
        <v>32851.380000000005</v>
      </c>
      <c r="AE20" s="251">
        <v>264857.38</v>
      </c>
      <c r="AF20" s="251">
        <v>188073.52000000002</v>
      </c>
      <c r="AG20" s="251">
        <v>0</v>
      </c>
      <c r="AH20" s="251">
        <v>203179.14</v>
      </c>
      <c r="AI20" s="251">
        <v>0</v>
      </c>
      <c r="AJ20" s="251">
        <v>0</v>
      </c>
      <c r="AK20" s="251">
        <v>40940.92</v>
      </c>
      <c r="AL20" s="251">
        <v>0</v>
      </c>
      <c r="AM20" s="252">
        <v>0</v>
      </c>
      <c r="AN20" s="275">
        <f t="shared" ref="AN20:AN27" si="15">SUM(AO20:AY20)</f>
        <v>1118660.1700000002</v>
      </c>
      <c r="AO20" s="251">
        <v>320215.06</v>
      </c>
      <c r="AP20" s="251">
        <v>13984.2</v>
      </c>
      <c r="AQ20" s="251">
        <v>441393.68000000005</v>
      </c>
      <c r="AR20" s="251">
        <v>22721.120000000003</v>
      </c>
      <c r="AS20" s="251">
        <v>0</v>
      </c>
      <c r="AT20" s="251">
        <v>39754</v>
      </c>
      <c r="AU20" s="251">
        <v>0</v>
      </c>
      <c r="AV20" s="249">
        <v>0</v>
      </c>
      <c r="AW20" s="251">
        <v>280592.11000000004</v>
      </c>
      <c r="AX20" s="251">
        <v>0</v>
      </c>
      <c r="AY20" s="252">
        <v>0</v>
      </c>
      <c r="AZ20" s="681">
        <v>421325.58610550093</v>
      </c>
      <c r="BA20" s="293">
        <f t="shared" ref="BA20:BA27" si="16">SUM(BB20:BL20)+AZ20</f>
        <v>4028304.8761055009</v>
      </c>
      <c r="BB20" s="270">
        <f t="shared" ref="BB20:BL27" si="17">E20+Q20+AC20+AO20</f>
        <v>1039296.71</v>
      </c>
      <c r="BC20" s="270">
        <f t="shared" si="17"/>
        <v>141195.91</v>
      </c>
      <c r="BD20" s="270">
        <f t="shared" si="17"/>
        <v>986593.69000000006</v>
      </c>
      <c r="BE20" s="270">
        <f t="shared" si="17"/>
        <v>434250.67000000004</v>
      </c>
      <c r="BF20" s="270">
        <f t="shared" si="17"/>
        <v>1556</v>
      </c>
      <c r="BG20" s="270">
        <f t="shared" si="17"/>
        <v>460557.77</v>
      </c>
      <c r="BH20" s="270">
        <f t="shared" si="17"/>
        <v>0</v>
      </c>
      <c r="BI20" s="270">
        <f t="shared" si="17"/>
        <v>3232.08</v>
      </c>
      <c r="BJ20" s="270">
        <f t="shared" si="17"/>
        <v>540296.46</v>
      </c>
      <c r="BK20" s="270">
        <f t="shared" si="17"/>
        <v>0</v>
      </c>
      <c r="BL20" s="294">
        <f t="shared" si="17"/>
        <v>0</v>
      </c>
    </row>
    <row r="21" spans="1:64" ht="24.75" x14ac:dyDescent="0.25">
      <c r="A21" s="1529"/>
      <c r="B21" s="126">
        <v>2.2000000000000002</v>
      </c>
      <c r="C21" s="127" t="s">
        <v>149</v>
      </c>
      <c r="D21" s="273">
        <f t="shared" si="12"/>
        <v>1294.8703313578799</v>
      </c>
      <c r="E21" s="253">
        <v>375.06273876156524</v>
      </c>
      <c r="F21" s="253">
        <v>53.425480982033683</v>
      </c>
      <c r="G21" s="253">
        <v>353.05750094421114</v>
      </c>
      <c r="H21" s="253">
        <v>154.81119722589875</v>
      </c>
      <c r="I21" s="253">
        <v>0.55471698612116926</v>
      </c>
      <c r="J21" s="253">
        <v>164.18972886188087</v>
      </c>
      <c r="K21" s="253">
        <v>0</v>
      </c>
      <c r="L21" s="253">
        <v>1.1522427226879877</v>
      </c>
      <c r="M21" s="253">
        <v>192.61672487348125</v>
      </c>
      <c r="N21" s="253">
        <v>0</v>
      </c>
      <c r="O21" s="254">
        <v>0</v>
      </c>
      <c r="P21" s="273">
        <f t="shared" si="13"/>
        <v>7773.9487860828176</v>
      </c>
      <c r="Q21" s="253">
        <v>2251.7455625404332</v>
      </c>
      <c r="R21" s="253">
        <v>320.74791040322486</v>
      </c>
      <c r="S21" s="253">
        <v>2119.6338076604738</v>
      </c>
      <c r="T21" s="253">
        <v>929.43230654164847</v>
      </c>
      <c r="U21" s="253">
        <v>3.3303268570174112</v>
      </c>
      <c r="V21" s="253">
        <v>985.73773177316684</v>
      </c>
      <c r="W21" s="253">
        <v>0</v>
      </c>
      <c r="X21" s="253">
        <v>6.9176624858797133</v>
      </c>
      <c r="Y21" s="253">
        <v>1156.4034778209723</v>
      </c>
      <c r="Z21" s="253">
        <v>0</v>
      </c>
      <c r="AA21" s="254">
        <v>0</v>
      </c>
      <c r="AB21" s="288">
        <f t="shared" si="14"/>
        <v>20652.057662034542</v>
      </c>
      <c r="AC21" s="253">
        <v>5981.9250779046779</v>
      </c>
      <c r="AD21" s="253">
        <v>852.09004109766988</v>
      </c>
      <c r="AE21" s="253">
        <v>5630.9606382497723</v>
      </c>
      <c r="AF21" s="253">
        <v>2469.1041986305418</v>
      </c>
      <c r="AG21" s="253">
        <v>8.8472543590298276</v>
      </c>
      <c r="AH21" s="253">
        <v>2618.6836363866046</v>
      </c>
      <c r="AI21" s="253">
        <v>0</v>
      </c>
      <c r="AJ21" s="253">
        <v>18.377271123864475</v>
      </c>
      <c r="AK21" s="253">
        <v>3072.0695442823803</v>
      </c>
      <c r="AL21" s="253">
        <v>0</v>
      </c>
      <c r="AM21" s="254">
        <v>0</v>
      </c>
      <c r="AN21" s="288">
        <f t="shared" si="15"/>
        <v>109941.58167676619</v>
      </c>
      <c r="AO21" s="253">
        <v>31844.880316490628</v>
      </c>
      <c r="AP21" s="253">
        <v>4536.1158864820654</v>
      </c>
      <c r="AQ21" s="253">
        <v>29976.515127926697</v>
      </c>
      <c r="AR21" s="253">
        <v>13144.31837081378</v>
      </c>
      <c r="AS21" s="253">
        <v>47.09850968102419</v>
      </c>
      <c r="AT21" s="253">
        <v>13940.607062349558</v>
      </c>
      <c r="AU21" s="253">
        <v>0</v>
      </c>
      <c r="AV21" s="253">
        <v>97.831716690131529</v>
      </c>
      <c r="AW21" s="253">
        <v>16354.214686332321</v>
      </c>
      <c r="AX21" s="253">
        <v>0</v>
      </c>
      <c r="AY21" s="254">
        <v>0</v>
      </c>
      <c r="AZ21" s="170">
        <v>-318239.28389316582</v>
      </c>
      <c r="BA21" s="295">
        <f t="shared" si="16"/>
        <v>-178576.82543692435</v>
      </c>
      <c r="BB21" s="270">
        <f t="shared" si="17"/>
        <v>40453.613695697306</v>
      </c>
      <c r="BC21" s="270">
        <f t="shared" si="17"/>
        <v>5762.3793189649941</v>
      </c>
      <c r="BD21" s="270">
        <f t="shared" si="17"/>
        <v>38080.167074781159</v>
      </c>
      <c r="BE21" s="270">
        <f t="shared" si="17"/>
        <v>16697.666073211869</v>
      </c>
      <c r="BF21" s="270">
        <f t="shared" si="17"/>
        <v>59.830807883192598</v>
      </c>
      <c r="BG21" s="270">
        <f t="shared" si="17"/>
        <v>17709.218159371208</v>
      </c>
      <c r="BH21" s="270">
        <f t="shared" si="17"/>
        <v>0</v>
      </c>
      <c r="BI21" s="270">
        <f t="shared" si="17"/>
        <v>124.27889302256371</v>
      </c>
      <c r="BJ21" s="270">
        <f t="shared" si="17"/>
        <v>20775.304433309153</v>
      </c>
      <c r="BK21" s="270">
        <f t="shared" si="17"/>
        <v>0</v>
      </c>
      <c r="BL21" s="290">
        <f t="shared" si="17"/>
        <v>0</v>
      </c>
    </row>
    <row r="22" spans="1:64" x14ac:dyDescent="0.25">
      <c r="A22" s="1529"/>
      <c r="B22" s="126">
        <v>2.2999999999999998</v>
      </c>
      <c r="C22" s="127" t="s">
        <v>150</v>
      </c>
      <c r="D22" s="273">
        <f t="shared" si="12"/>
        <v>149913.78</v>
      </c>
      <c r="E22" s="253">
        <v>60167.87999999999</v>
      </c>
      <c r="F22" s="253">
        <v>17835.489999999998</v>
      </c>
      <c r="G22" s="253">
        <v>38359.35</v>
      </c>
      <c r="H22" s="253">
        <v>12406.960000000001</v>
      </c>
      <c r="I22" s="253">
        <v>0</v>
      </c>
      <c r="J22" s="253">
        <v>13655.79</v>
      </c>
      <c r="K22" s="253">
        <v>0</v>
      </c>
      <c r="L22" s="253">
        <v>477.74</v>
      </c>
      <c r="M22" s="253">
        <v>7010.5700000000006</v>
      </c>
      <c r="N22" s="253">
        <v>0</v>
      </c>
      <c r="O22" s="254">
        <v>0</v>
      </c>
      <c r="P22" s="273">
        <f t="shared" si="13"/>
        <v>166807.29</v>
      </c>
      <c r="Q22" s="253">
        <v>78443.759999999995</v>
      </c>
      <c r="R22" s="253">
        <v>19135.689999999995</v>
      </c>
      <c r="S22" s="253">
        <v>41502.51</v>
      </c>
      <c r="T22" s="253">
        <v>9291.92</v>
      </c>
      <c r="U22" s="253">
        <v>0</v>
      </c>
      <c r="V22" s="253">
        <v>10112.59</v>
      </c>
      <c r="W22" s="253">
        <v>0</v>
      </c>
      <c r="X22" s="253">
        <v>1234.3699999999999</v>
      </c>
      <c r="Y22" s="253">
        <v>7086.45</v>
      </c>
      <c r="Z22" s="253">
        <v>0</v>
      </c>
      <c r="AA22" s="254">
        <v>0</v>
      </c>
      <c r="AB22" s="288">
        <f t="shared" si="14"/>
        <v>193990.66</v>
      </c>
      <c r="AC22" s="253">
        <v>78781.759999999995</v>
      </c>
      <c r="AD22" s="253">
        <v>25109.55</v>
      </c>
      <c r="AE22" s="253">
        <v>52153.070000000007</v>
      </c>
      <c r="AF22" s="253">
        <v>17050.39</v>
      </c>
      <c r="AG22" s="253">
        <v>0</v>
      </c>
      <c r="AH22" s="253">
        <v>13881.150000000001</v>
      </c>
      <c r="AI22" s="253">
        <v>0</v>
      </c>
      <c r="AJ22" s="253">
        <v>1432.75</v>
      </c>
      <c r="AK22" s="253">
        <v>5581.99</v>
      </c>
      <c r="AL22" s="253">
        <v>0</v>
      </c>
      <c r="AM22" s="254">
        <v>0</v>
      </c>
      <c r="AN22" s="288">
        <f t="shared" si="15"/>
        <v>220146.8</v>
      </c>
      <c r="AO22" s="253">
        <v>93275.7</v>
      </c>
      <c r="AP22" s="253">
        <v>34935.78</v>
      </c>
      <c r="AQ22" s="253">
        <v>54632.75</v>
      </c>
      <c r="AR22" s="253">
        <v>12947.44</v>
      </c>
      <c r="AS22" s="253">
        <v>0</v>
      </c>
      <c r="AT22" s="253">
        <v>16527.11</v>
      </c>
      <c r="AU22" s="253">
        <v>0</v>
      </c>
      <c r="AV22" s="253">
        <v>1400.01</v>
      </c>
      <c r="AW22" s="253">
        <v>6428.0099999999993</v>
      </c>
      <c r="AX22" s="253">
        <v>0</v>
      </c>
      <c r="AY22" s="254">
        <v>0</v>
      </c>
      <c r="AZ22" s="170">
        <v>5132.5236174718766</v>
      </c>
      <c r="BA22" s="295">
        <f t="shared" si="16"/>
        <v>735991.05361747195</v>
      </c>
      <c r="BB22" s="270">
        <f t="shared" si="17"/>
        <v>310669.09999999998</v>
      </c>
      <c r="BC22" s="270">
        <f t="shared" si="17"/>
        <v>97016.51</v>
      </c>
      <c r="BD22" s="270">
        <f t="shared" si="17"/>
        <v>186647.67999999999</v>
      </c>
      <c r="BE22" s="270">
        <f t="shared" si="17"/>
        <v>51696.710000000006</v>
      </c>
      <c r="BF22" s="270">
        <f t="shared" si="17"/>
        <v>0</v>
      </c>
      <c r="BG22" s="270">
        <f t="shared" si="17"/>
        <v>54176.639999999999</v>
      </c>
      <c r="BH22" s="270">
        <f t="shared" si="17"/>
        <v>0</v>
      </c>
      <c r="BI22" s="270">
        <f t="shared" si="17"/>
        <v>4544.87</v>
      </c>
      <c r="BJ22" s="270">
        <f t="shared" si="17"/>
        <v>26107.02</v>
      </c>
      <c r="BK22" s="270">
        <f t="shared" si="17"/>
        <v>0</v>
      </c>
      <c r="BL22" s="290">
        <f t="shared" si="17"/>
        <v>0</v>
      </c>
    </row>
    <row r="23" spans="1:64" x14ac:dyDescent="0.25">
      <c r="A23" s="1529"/>
      <c r="B23" s="126">
        <v>2.4</v>
      </c>
      <c r="C23" s="127" t="s">
        <v>151</v>
      </c>
      <c r="D23" s="273">
        <f t="shared" si="12"/>
        <v>421567.97</v>
      </c>
      <c r="E23" s="253">
        <v>174228.36999999997</v>
      </c>
      <c r="F23" s="253">
        <v>11543.63</v>
      </c>
      <c r="G23" s="253">
        <v>170983.85</v>
      </c>
      <c r="H23" s="253">
        <v>14688.060000000001</v>
      </c>
      <c r="I23" s="253">
        <v>0</v>
      </c>
      <c r="J23" s="253">
        <v>41334.76</v>
      </c>
      <c r="K23" s="253">
        <v>0</v>
      </c>
      <c r="L23" s="253">
        <v>1318.7600000000002</v>
      </c>
      <c r="M23" s="253">
        <v>7470.5399999999991</v>
      </c>
      <c r="N23" s="253">
        <v>0</v>
      </c>
      <c r="O23" s="254">
        <v>0</v>
      </c>
      <c r="P23" s="273">
        <f t="shared" si="13"/>
        <v>442534.14000000007</v>
      </c>
      <c r="Q23" s="253">
        <v>204567.33000000002</v>
      </c>
      <c r="R23" s="253">
        <v>16634.509999999998</v>
      </c>
      <c r="S23" s="253">
        <v>155123.08000000002</v>
      </c>
      <c r="T23" s="253">
        <v>8639.19</v>
      </c>
      <c r="U23" s="253">
        <v>0</v>
      </c>
      <c r="V23" s="253">
        <v>46079.51</v>
      </c>
      <c r="W23" s="253">
        <v>0</v>
      </c>
      <c r="X23" s="253">
        <v>1325.64</v>
      </c>
      <c r="Y23" s="253">
        <v>10164.879999999999</v>
      </c>
      <c r="Z23" s="253">
        <v>0</v>
      </c>
      <c r="AA23" s="254">
        <v>0</v>
      </c>
      <c r="AB23" s="288">
        <f t="shared" si="14"/>
        <v>415176.39000000007</v>
      </c>
      <c r="AC23" s="253">
        <v>158235.85000000003</v>
      </c>
      <c r="AD23" s="253">
        <v>12219.88</v>
      </c>
      <c r="AE23" s="253">
        <v>154138.98000000007</v>
      </c>
      <c r="AF23" s="253">
        <v>12283.320000000002</v>
      </c>
      <c r="AG23" s="253">
        <v>444.78</v>
      </c>
      <c r="AH23" s="253">
        <v>50561.04</v>
      </c>
      <c r="AI23" s="253">
        <v>0</v>
      </c>
      <c r="AJ23" s="253">
        <v>8518.0600000000013</v>
      </c>
      <c r="AK23" s="253">
        <v>18774.48</v>
      </c>
      <c r="AL23" s="253">
        <v>0</v>
      </c>
      <c r="AM23" s="254">
        <v>0</v>
      </c>
      <c r="AN23" s="288">
        <f t="shared" si="15"/>
        <v>421583.39</v>
      </c>
      <c r="AO23" s="253">
        <v>183409.54000000007</v>
      </c>
      <c r="AP23" s="253">
        <v>21494.509999999995</v>
      </c>
      <c r="AQ23" s="253">
        <v>162165.76999999996</v>
      </c>
      <c r="AR23" s="253">
        <v>13095.09</v>
      </c>
      <c r="AS23" s="253">
        <v>0</v>
      </c>
      <c r="AT23" s="253">
        <v>22377.199999999997</v>
      </c>
      <c r="AU23" s="253">
        <v>0</v>
      </c>
      <c r="AV23" s="253">
        <v>2198.98</v>
      </c>
      <c r="AW23" s="253">
        <v>16842.3</v>
      </c>
      <c r="AX23" s="253">
        <v>0</v>
      </c>
      <c r="AY23" s="254">
        <v>0</v>
      </c>
      <c r="AZ23" s="170">
        <v>150195.3444913865</v>
      </c>
      <c r="BA23" s="295">
        <f t="shared" si="16"/>
        <v>1851057.2344913867</v>
      </c>
      <c r="BB23" s="270">
        <f t="shared" si="17"/>
        <v>720441.09000000008</v>
      </c>
      <c r="BC23" s="270">
        <f t="shared" si="17"/>
        <v>61892.529999999992</v>
      </c>
      <c r="BD23" s="270">
        <f t="shared" si="17"/>
        <v>642411.68000000017</v>
      </c>
      <c r="BE23" s="270">
        <f t="shared" si="17"/>
        <v>48705.66</v>
      </c>
      <c r="BF23" s="270">
        <f t="shared" si="17"/>
        <v>444.78</v>
      </c>
      <c r="BG23" s="270">
        <f t="shared" si="17"/>
        <v>160352.51</v>
      </c>
      <c r="BH23" s="270">
        <f t="shared" si="17"/>
        <v>0</v>
      </c>
      <c r="BI23" s="270">
        <f t="shared" si="17"/>
        <v>13361.440000000002</v>
      </c>
      <c r="BJ23" s="270">
        <f t="shared" si="17"/>
        <v>53252.2</v>
      </c>
      <c r="BK23" s="270">
        <f t="shared" si="17"/>
        <v>0</v>
      </c>
      <c r="BL23" s="290">
        <f t="shared" si="17"/>
        <v>0</v>
      </c>
    </row>
    <row r="24" spans="1:64" ht="24.75" x14ac:dyDescent="0.25">
      <c r="A24" s="1529"/>
      <c r="B24" s="126">
        <v>2.5</v>
      </c>
      <c r="C24" s="127" t="s">
        <v>152</v>
      </c>
      <c r="D24" s="273">
        <f t="shared" si="12"/>
        <v>7559.12426809916</v>
      </c>
      <c r="E24" s="253">
        <v>3414.9629008173501</v>
      </c>
      <c r="F24" s="253">
        <v>434.39736076782845</v>
      </c>
      <c r="G24" s="253">
        <v>3030.2502105038752</v>
      </c>
      <c r="H24" s="253">
        <v>390.72020789623144</v>
      </c>
      <c r="I24" s="253">
        <v>9.5453378188989385E-2</v>
      </c>
      <c r="J24" s="253">
        <v>46.039687233042024</v>
      </c>
      <c r="K24" s="253">
        <v>0</v>
      </c>
      <c r="L24" s="253">
        <v>28.320376685668109</v>
      </c>
      <c r="M24" s="253">
        <v>214.33807081697552</v>
      </c>
      <c r="N24" s="253">
        <v>0</v>
      </c>
      <c r="O24" s="254">
        <v>0</v>
      </c>
      <c r="P24" s="273">
        <f t="shared" si="13"/>
        <v>10367.414644096549</v>
      </c>
      <c r="Q24" s="253">
        <v>5022.2919883215263</v>
      </c>
      <c r="R24" s="253">
        <v>672.61929111895051</v>
      </c>
      <c r="S24" s="253">
        <v>3638.4816328356819</v>
      </c>
      <c r="T24" s="253">
        <v>364.63700330055656</v>
      </c>
      <c r="U24" s="253">
        <v>0.5888428681181167</v>
      </c>
      <c r="V24" s="253">
        <v>284.01447902545453</v>
      </c>
      <c r="W24" s="253">
        <v>0</v>
      </c>
      <c r="X24" s="253">
        <v>56.787815853155976</v>
      </c>
      <c r="Y24" s="253">
        <v>327.9935907731051</v>
      </c>
      <c r="Z24" s="253">
        <v>0</v>
      </c>
      <c r="AA24" s="254">
        <v>0</v>
      </c>
      <c r="AB24" s="288">
        <f t="shared" si="14"/>
        <v>18134.988111975366</v>
      </c>
      <c r="AC24" s="253">
        <v>7768.4147450557011</v>
      </c>
      <c r="AD24" s="253">
        <v>1207.3559422054823</v>
      </c>
      <c r="AE24" s="253">
        <v>6444.8199524476313</v>
      </c>
      <c r="AF24" s="253">
        <v>835.48121953090822</v>
      </c>
      <c r="AG24" s="253">
        <v>2.0588530535229945</v>
      </c>
      <c r="AH24" s="253">
        <v>993.03924535094336</v>
      </c>
      <c r="AI24" s="253">
        <v>0</v>
      </c>
      <c r="AJ24" s="253">
        <v>208.64760081547092</v>
      </c>
      <c r="AK24" s="253">
        <v>675.17055351570684</v>
      </c>
      <c r="AL24" s="253">
        <v>0</v>
      </c>
      <c r="AM24" s="254">
        <v>0</v>
      </c>
      <c r="AN24" s="288">
        <f t="shared" si="15"/>
        <v>44891.306431917321</v>
      </c>
      <c r="AO24" s="253">
        <v>19285.112716638563</v>
      </c>
      <c r="AP24" s="253">
        <v>3135.7612001051348</v>
      </c>
      <c r="AQ24" s="253">
        <v>15438.827422598</v>
      </c>
      <c r="AR24" s="253">
        <v>1867.1796802062529</v>
      </c>
      <c r="AS24" s="253">
        <v>6.9024022907308193</v>
      </c>
      <c r="AT24" s="253">
        <v>3329.2110625220007</v>
      </c>
      <c r="AU24" s="253">
        <v>0</v>
      </c>
      <c r="AV24" s="253">
        <v>320.59440782712738</v>
      </c>
      <c r="AW24" s="253">
        <v>1507.7175397295091</v>
      </c>
      <c r="AX24" s="253">
        <v>0</v>
      </c>
      <c r="AY24" s="254">
        <v>0</v>
      </c>
      <c r="AZ24" s="170">
        <v>-20804.788521154482</v>
      </c>
      <c r="BA24" s="295">
        <f t="shared" si="16"/>
        <v>60148.044934933918</v>
      </c>
      <c r="BB24" s="270">
        <f t="shared" si="17"/>
        <v>35490.782350833142</v>
      </c>
      <c r="BC24" s="270">
        <f t="shared" si="17"/>
        <v>5450.1337941973961</v>
      </c>
      <c r="BD24" s="270">
        <f t="shared" si="17"/>
        <v>28552.379218385191</v>
      </c>
      <c r="BE24" s="270">
        <f t="shared" si="17"/>
        <v>3458.0181109339492</v>
      </c>
      <c r="BF24" s="270">
        <f t="shared" si="17"/>
        <v>9.6455515905609204</v>
      </c>
      <c r="BG24" s="270">
        <f t="shared" si="17"/>
        <v>4652.3044741314407</v>
      </c>
      <c r="BH24" s="270">
        <f t="shared" si="17"/>
        <v>0</v>
      </c>
      <c r="BI24" s="270">
        <f t="shared" si="17"/>
        <v>614.35020118142234</v>
      </c>
      <c r="BJ24" s="270">
        <f t="shared" si="17"/>
        <v>2725.2197548352965</v>
      </c>
      <c r="BK24" s="270">
        <f t="shared" si="17"/>
        <v>0</v>
      </c>
      <c r="BL24" s="290">
        <f t="shared" si="17"/>
        <v>0</v>
      </c>
    </row>
    <row r="25" spans="1:64" s="255" customFormat="1" x14ac:dyDescent="0.25">
      <c r="A25" s="1529"/>
      <c r="B25" s="126" t="s">
        <v>97</v>
      </c>
      <c r="C25" s="127" t="s">
        <v>7</v>
      </c>
      <c r="D25" s="273">
        <f t="shared" si="12"/>
        <v>0</v>
      </c>
      <c r="E25" s="253"/>
      <c r="F25" s="253"/>
      <c r="G25" s="253"/>
      <c r="H25" s="253"/>
      <c r="I25" s="253"/>
      <c r="J25" s="253"/>
      <c r="K25" s="253"/>
      <c r="L25" s="253"/>
      <c r="M25" s="253"/>
      <c r="N25" s="253"/>
      <c r="O25" s="254"/>
      <c r="P25" s="273">
        <f t="shared" si="13"/>
        <v>0</v>
      </c>
      <c r="Q25" s="253"/>
      <c r="R25" s="253"/>
      <c r="S25" s="253"/>
      <c r="T25" s="253"/>
      <c r="U25" s="253"/>
      <c r="V25" s="253"/>
      <c r="W25" s="253"/>
      <c r="X25" s="253"/>
      <c r="Y25" s="253"/>
      <c r="Z25" s="253"/>
      <c r="AA25" s="254"/>
      <c r="AB25" s="288">
        <f t="shared" si="14"/>
        <v>0</v>
      </c>
      <c r="AC25" s="253"/>
      <c r="AD25" s="253"/>
      <c r="AE25" s="253"/>
      <c r="AF25" s="253"/>
      <c r="AG25" s="253"/>
      <c r="AH25" s="253"/>
      <c r="AI25" s="253"/>
      <c r="AJ25" s="253"/>
      <c r="AK25" s="253"/>
      <c r="AL25" s="253"/>
      <c r="AM25" s="254"/>
      <c r="AN25" s="288">
        <f t="shared" si="15"/>
        <v>0</v>
      </c>
      <c r="AO25" s="253"/>
      <c r="AP25" s="253"/>
      <c r="AQ25" s="253"/>
      <c r="AR25" s="253"/>
      <c r="AS25" s="253"/>
      <c r="AT25" s="253"/>
      <c r="AU25" s="253"/>
      <c r="AV25" s="253"/>
      <c r="AW25" s="253"/>
      <c r="AX25" s="253"/>
      <c r="AY25" s="254"/>
      <c r="AZ25" s="170"/>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529"/>
      <c r="B26" s="126" t="s">
        <v>153</v>
      </c>
      <c r="C26" s="127" t="s">
        <v>913</v>
      </c>
      <c r="D26" s="273">
        <f t="shared" si="12"/>
        <v>5703.6555265696479</v>
      </c>
      <c r="E26" s="253">
        <v>1355.8593170895444</v>
      </c>
      <c r="F26" s="253">
        <v>246.84831362565842</v>
      </c>
      <c r="G26" s="253">
        <v>1358.6149648067055</v>
      </c>
      <c r="H26" s="253">
        <v>280.39747635644625</v>
      </c>
      <c r="I26" s="253">
        <v>1.5289610927859996</v>
      </c>
      <c r="J26" s="253">
        <v>606.64642742780188</v>
      </c>
      <c r="K26" s="253">
        <v>0</v>
      </c>
      <c r="L26" s="253">
        <v>11.307063428083952</v>
      </c>
      <c r="M26" s="253">
        <v>1842.4530027426208</v>
      </c>
      <c r="N26" s="253">
        <v>0</v>
      </c>
      <c r="O26" s="254">
        <v>0</v>
      </c>
      <c r="P26" s="273">
        <f t="shared" si="13"/>
        <v>6060.2097729963316</v>
      </c>
      <c r="Q26" s="253">
        <v>1440.6185377005083</v>
      </c>
      <c r="R26" s="253">
        <v>262.27961273488586</v>
      </c>
      <c r="S26" s="253">
        <v>1443.5464500101984</v>
      </c>
      <c r="T26" s="253">
        <v>297.92604385434095</v>
      </c>
      <c r="U26" s="253">
        <v>1.6245414741246855</v>
      </c>
      <c r="V26" s="253">
        <v>644.56988875384911</v>
      </c>
      <c r="W26" s="253">
        <v>0</v>
      </c>
      <c r="X26" s="253">
        <v>12.013905112529768</v>
      </c>
      <c r="Y26" s="253">
        <v>1957.6307933558935</v>
      </c>
      <c r="Z26" s="253">
        <v>0</v>
      </c>
      <c r="AA26" s="254">
        <v>0</v>
      </c>
      <c r="AB26" s="288">
        <f t="shared" si="14"/>
        <v>6119.9970468877436</v>
      </c>
      <c r="AC26" s="253">
        <v>1454.831025108178</v>
      </c>
      <c r="AD26" s="253">
        <v>264.86714412902785</v>
      </c>
      <c r="AE26" s="253">
        <v>1457.7878228693205</v>
      </c>
      <c r="AF26" s="253">
        <v>300.86524672858366</v>
      </c>
      <c r="AG26" s="253">
        <v>1.6405684615887564</v>
      </c>
      <c r="AH26" s="253">
        <v>650.92892217424344</v>
      </c>
      <c r="AI26" s="253">
        <v>0</v>
      </c>
      <c r="AJ26" s="253">
        <v>12.132428837346826</v>
      </c>
      <c r="AK26" s="253">
        <v>1976.9438885794546</v>
      </c>
      <c r="AL26" s="253">
        <v>0</v>
      </c>
      <c r="AM26" s="254">
        <v>0</v>
      </c>
      <c r="AN26" s="288">
        <f t="shared" si="15"/>
        <v>6504.0138097990839</v>
      </c>
      <c r="AO26" s="253">
        <v>1546.1185692956608</v>
      </c>
      <c r="AP26" s="253">
        <v>281.48699255554402</v>
      </c>
      <c r="AQ26" s="253">
        <v>1549.2608998105152</v>
      </c>
      <c r="AR26" s="253">
        <v>319.7438993220498</v>
      </c>
      <c r="AS26" s="253">
        <v>1.7435106338033874</v>
      </c>
      <c r="AT26" s="253">
        <v>691.77332384039107</v>
      </c>
      <c r="AU26" s="253">
        <v>0</v>
      </c>
      <c r="AV26" s="253">
        <v>12.893712872727111</v>
      </c>
      <c r="AW26" s="253">
        <v>2100.9929014683921</v>
      </c>
      <c r="AX26" s="253">
        <v>0</v>
      </c>
      <c r="AY26" s="254">
        <v>0</v>
      </c>
      <c r="AZ26" s="170"/>
      <c r="BA26" s="295">
        <f t="shared" si="16"/>
        <v>24387.876156252805</v>
      </c>
      <c r="BB26" s="270">
        <f t="shared" si="17"/>
        <v>5797.4274491938913</v>
      </c>
      <c r="BC26" s="270">
        <f t="shared" si="17"/>
        <v>1055.4820630451161</v>
      </c>
      <c r="BD26" s="270">
        <f t="shared" si="17"/>
        <v>5809.2101374967397</v>
      </c>
      <c r="BE26" s="270">
        <f t="shared" si="17"/>
        <v>1198.9326662614205</v>
      </c>
      <c r="BF26" s="270">
        <f t="shared" si="17"/>
        <v>6.5375816623028289</v>
      </c>
      <c r="BG26" s="270">
        <f t="shared" si="17"/>
        <v>2593.9185621962856</v>
      </c>
      <c r="BH26" s="270">
        <f t="shared" si="17"/>
        <v>0</v>
      </c>
      <c r="BI26" s="270">
        <f t="shared" si="17"/>
        <v>48.347110250687649</v>
      </c>
      <c r="BJ26" s="270">
        <f t="shared" si="17"/>
        <v>7878.020586146361</v>
      </c>
      <c r="BK26" s="270">
        <f t="shared" si="17"/>
        <v>0</v>
      </c>
      <c r="BL26" s="290">
        <f t="shared" si="17"/>
        <v>0</v>
      </c>
    </row>
    <row r="27" spans="1:64" s="255" customFormat="1" x14ac:dyDescent="0.25">
      <c r="A27" s="1529"/>
      <c r="B27" s="126" t="s">
        <v>912</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88">
        <f t="shared" si="14"/>
        <v>0</v>
      </c>
      <c r="AC27" s="253">
        <v>0</v>
      </c>
      <c r="AD27" s="253">
        <v>0</v>
      </c>
      <c r="AE27" s="253">
        <v>0</v>
      </c>
      <c r="AF27" s="253">
        <v>0</v>
      </c>
      <c r="AG27" s="253">
        <v>0</v>
      </c>
      <c r="AH27" s="253">
        <v>0</v>
      </c>
      <c r="AI27" s="253">
        <v>0</v>
      </c>
      <c r="AJ27" s="253">
        <v>0</v>
      </c>
      <c r="AK27" s="253">
        <v>0</v>
      </c>
      <c r="AL27" s="253">
        <v>0</v>
      </c>
      <c r="AM27" s="254">
        <v>0</v>
      </c>
      <c r="AN27" s="288">
        <f t="shared" si="15"/>
        <v>39100.660000000003</v>
      </c>
      <c r="AO27" s="253">
        <v>0</v>
      </c>
      <c r="AP27" s="253">
        <v>0</v>
      </c>
      <c r="AQ27" s="253">
        <v>39100.660000000003</v>
      </c>
      <c r="AR27" s="253">
        <v>0</v>
      </c>
      <c r="AS27" s="253">
        <v>0</v>
      </c>
      <c r="AT27" s="253">
        <v>0</v>
      </c>
      <c r="AU27" s="253">
        <v>0</v>
      </c>
      <c r="AV27" s="253">
        <v>0</v>
      </c>
      <c r="AW27" s="253">
        <v>0</v>
      </c>
      <c r="AX27" s="253">
        <v>0</v>
      </c>
      <c r="AY27" s="254">
        <v>0</v>
      </c>
      <c r="AZ27" s="170">
        <v>0</v>
      </c>
      <c r="BA27" s="295">
        <f t="shared" si="16"/>
        <v>39100.660000000003</v>
      </c>
      <c r="BB27" s="270">
        <f t="shared" si="17"/>
        <v>0</v>
      </c>
      <c r="BC27" s="270">
        <f t="shared" si="17"/>
        <v>0</v>
      </c>
      <c r="BD27" s="270">
        <f t="shared" si="17"/>
        <v>39100.660000000003</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530"/>
      <c r="B28" s="129" t="s">
        <v>222</v>
      </c>
      <c r="C28" s="130" t="s">
        <v>1</v>
      </c>
      <c r="D28" s="274">
        <f>SUM(D20:D27)</f>
        <v>1266085.5901260267</v>
      </c>
      <c r="E28" s="274">
        <f t="shared" ref="E28:O28" si="18">SUM(E20:E27)</f>
        <v>380014.75495666842</v>
      </c>
      <c r="F28" s="274">
        <f t="shared" si="18"/>
        <v>93927.191155375534</v>
      </c>
      <c r="G28" s="274">
        <f t="shared" si="18"/>
        <v>343126.31267625483</v>
      </c>
      <c r="H28" s="274">
        <f t="shared" si="18"/>
        <v>109001.02888147857</v>
      </c>
      <c r="I28" s="274">
        <f t="shared" si="18"/>
        <v>2.1791314570961582</v>
      </c>
      <c r="J28" s="274">
        <f t="shared" si="18"/>
        <v>207413.09584352272</v>
      </c>
      <c r="K28" s="274">
        <f t="shared" si="18"/>
        <v>0</v>
      </c>
      <c r="L28" s="274">
        <f t="shared" si="18"/>
        <v>1837.2796828364403</v>
      </c>
      <c r="M28" s="274">
        <f>SUM(M20:M27)</f>
        <v>130763.74779843309</v>
      </c>
      <c r="N28" s="274">
        <f t="shared" si="18"/>
        <v>0</v>
      </c>
      <c r="O28" s="282">
        <f t="shared" si="18"/>
        <v>0</v>
      </c>
      <c r="P28" s="274">
        <f>SUM(P20:P27)</f>
        <v>1475316.1232031756</v>
      </c>
      <c r="Q28" s="274">
        <f t="shared" ref="Q28:AA28" si="19">SUM(Q20:Q27)</f>
        <v>633737.30608856259</v>
      </c>
      <c r="R28" s="274">
        <f t="shared" si="19"/>
        <v>67572.776814257057</v>
      </c>
      <c r="S28" s="274">
        <f t="shared" si="19"/>
        <v>355128.69189050642</v>
      </c>
      <c r="T28" s="274">
        <f t="shared" si="19"/>
        <v>161899.05535369657</v>
      </c>
      <c r="U28" s="274">
        <f t="shared" si="19"/>
        <v>1561.5437111992601</v>
      </c>
      <c r="V28" s="274">
        <f t="shared" si="19"/>
        <v>124125.38209955247</v>
      </c>
      <c r="W28" s="274">
        <f t="shared" si="19"/>
        <v>0</v>
      </c>
      <c r="X28" s="274">
        <f t="shared" si="19"/>
        <v>5867.8093834515657</v>
      </c>
      <c r="Y28" s="274">
        <f>SUM(Y20:Y27)</f>
        <v>125423.55786194996</v>
      </c>
      <c r="Z28" s="274">
        <f t="shared" si="19"/>
        <v>0</v>
      </c>
      <c r="AA28" s="282">
        <f t="shared" si="19"/>
        <v>0</v>
      </c>
      <c r="AB28" s="276">
        <f>SUM(AB20:AB27)</f>
        <v>1620573.9028208978</v>
      </c>
      <c r="AC28" s="274">
        <f t="shared" ref="AC28:AM28" si="20">SUM(AC20:AC27)</f>
        <v>488820.25084806862</v>
      </c>
      <c r="AD28" s="274">
        <f t="shared" si="20"/>
        <v>72505.123127432176</v>
      </c>
      <c r="AE28" s="274">
        <f t="shared" si="20"/>
        <v>484682.99841356673</v>
      </c>
      <c r="AF28" s="274">
        <f t="shared" si="20"/>
        <v>221012.6806648901</v>
      </c>
      <c r="AG28" s="274">
        <f t="shared" si="20"/>
        <v>457.32667587414153</v>
      </c>
      <c r="AH28" s="274">
        <f t="shared" si="20"/>
        <v>271883.9818039118</v>
      </c>
      <c r="AI28" s="274">
        <f t="shared" si="20"/>
        <v>0</v>
      </c>
      <c r="AJ28" s="274">
        <f t="shared" si="20"/>
        <v>10189.967300776683</v>
      </c>
      <c r="AK28" s="274">
        <f>SUM(AK20:AK27)</f>
        <v>71021.573986377538</v>
      </c>
      <c r="AL28" s="274">
        <f t="shared" si="20"/>
        <v>0</v>
      </c>
      <c r="AM28" s="282">
        <f t="shared" si="20"/>
        <v>0</v>
      </c>
      <c r="AN28" s="276">
        <f>SUM(AN20:AN27)</f>
        <v>1960827.9219184828</v>
      </c>
      <c r="AO28" s="274">
        <f t="shared" ref="AO28:AY28" si="21">SUM(AO20:AO27)</f>
        <v>649576.41160242492</v>
      </c>
      <c r="AP28" s="274">
        <f t="shared" si="21"/>
        <v>78367.854079142722</v>
      </c>
      <c r="AQ28" s="274">
        <f t="shared" si="21"/>
        <v>744257.46345033532</v>
      </c>
      <c r="AR28" s="274">
        <f t="shared" si="21"/>
        <v>64094.891950342091</v>
      </c>
      <c r="AS28" s="274">
        <f t="shared" si="21"/>
        <v>55.744422605558398</v>
      </c>
      <c r="AT28" s="274">
        <f t="shared" si="21"/>
        <v>96619.901448711942</v>
      </c>
      <c r="AU28" s="274">
        <f t="shared" si="21"/>
        <v>0</v>
      </c>
      <c r="AV28" s="274">
        <f t="shared" si="21"/>
        <v>4030.3098373899857</v>
      </c>
      <c r="AW28" s="274">
        <f>SUM(AW20:AW27)</f>
        <v>323825.34512753028</v>
      </c>
      <c r="AX28" s="274">
        <f t="shared" si="21"/>
        <v>0</v>
      </c>
      <c r="AY28" s="282">
        <f t="shared" si="21"/>
        <v>0</v>
      </c>
      <c r="AZ28" s="861">
        <f>SUM(AZ20:AZ27)</f>
        <v>237609.38180003897</v>
      </c>
      <c r="BA28" s="296">
        <f>SUM(BA20:BA27)</f>
        <v>6560412.919868622</v>
      </c>
      <c r="BB28" s="279">
        <f t="shared" ref="BB28:BL28" si="22">SUM(BB20:BB27)</f>
        <v>2152148.7234957241</v>
      </c>
      <c r="BC28" s="279">
        <f t="shared" si="22"/>
        <v>312372.94517620752</v>
      </c>
      <c r="BD28" s="279">
        <f t="shared" si="22"/>
        <v>1927195.4664306631</v>
      </c>
      <c r="BE28" s="279">
        <f t="shared" si="22"/>
        <v>556007.65685040737</v>
      </c>
      <c r="BF28" s="279">
        <f t="shared" si="22"/>
        <v>2076.7939411360562</v>
      </c>
      <c r="BG28" s="279">
        <f t="shared" si="22"/>
        <v>700042.36119569896</v>
      </c>
      <c r="BH28" s="279">
        <f t="shared" si="22"/>
        <v>0</v>
      </c>
      <c r="BI28" s="279">
        <f t="shared" si="22"/>
        <v>21925.366204454676</v>
      </c>
      <c r="BJ28" s="279">
        <f>SUM(BJ20:BJ27)</f>
        <v>651034.22477429069</v>
      </c>
      <c r="BK28" s="279">
        <f t="shared" si="22"/>
        <v>0</v>
      </c>
      <c r="BL28" s="292">
        <f t="shared" si="22"/>
        <v>0</v>
      </c>
    </row>
    <row r="29" spans="1:64" ht="14.85" customHeight="1" x14ac:dyDescent="0.25">
      <c r="A29" s="1528" t="s">
        <v>53</v>
      </c>
      <c r="B29" s="124">
        <v>3.1</v>
      </c>
      <c r="C29" s="131" t="s">
        <v>33</v>
      </c>
      <c r="D29" s="272">
        <f t="shared" ref="D29:D35" si="23">SUM(E29:O29)</f>
        <v>282750.38</v>
      </c>
      <c r="E29" s="251">
        <v>130446.11</v>
      </c>
      <c r="F29" s="251">
        <v>27799.289999999994</v>
      </c>
      <c r="G29" s="251">
        <v>75578.329999999987</v>
      </c>
      <c r="H29" s="251">
        <v>14617.85</v>
      </c>
      <c r="I29" s="251">
        <v>989.28</v>
      </c>
      <c r="J29" s="251">
        <v>25927.010000000002</v>
      </c>
      <c r="K29" s="251">
        <v>0</v>
      </c>
      <c r="L29" s="251">
        <v>1376.6800000000003</v>
      </c>
      <c r="M29" s="251">
        <v>6015.829999999999</v>
      </c>
      <c r="N29" s="251">
        <v>0</v>
      </c>
      <c r="O29" s="252">
        <v>0</v>
      </c>
      <c r="P29" s="272">
        <f t="shared" ref="P29:P35" si="24">SUM(Q29:AA29)</f>
        <v>277199.26000000007</v>
      </c>
      <c r="Q29" s="251">
        <v>121590.24000000002</v>
      </c>
      <c r="R29" s="251">
        <v>28291.620000000006</v>
      </c>
      <c r="S29" s="251">
        <v>80090.690000000017</v>
      </c>
      <c r="T29" s="251">
        <v>14257.02</v>
      </c>
      <c r="U29" s="251">
        <v>103.04</v>
      </c>
      <c r="V29" s="251">
        <v>26181.86</v>
      </c>
      <c r="W29" s="251">
        <v>0</v>
      </c>
      <c r="X29" s="251">
        <v>1391.71</v>
      </c>
      <c r="Y29" s="251">
        <v>5293.08</v>
      </c>
      <c r="Z29" s="251">
        <v>0</v>
      </c>
      <c r="AA29" s="252">
        <v>0</v>
      </c>
      <c r="AB29" s="275">
        <f t="shared" ref="AB29:AB35" si="25">SUM(AC29:AM29)</f>
        <v>318985.59999999998</v>
      </c>
      <c r="AC29" s="251">
        <v>145079.75999999998</v>
      </c>
      <c r="AD29" s="251">
        <v>31218.589999999993</v>
      </c>
      <c r="AE29" s="251">
        <v>89227.839999999997</v>
      </c>
      <c r="AF29" s="251">
        <v>14411.03</v>
      </c>
      <c r="AG29" s="251">
        <v>140.47999999999999</v>
      </c>
      <c r="AH29" s="251">
        <v>31443.820000000003</v>
      </c>
      <c r="AI29" s="251">
        <v>0</v>
      </c>
      <c r="AJ29" s="251">
        <v>1015.3199999999999</v>
      </c>
      <c r="AK29" s="251">
        <v>6448.7599999999984</v>
      </c>
      <c r="AL29" s="251">
        <v>0</v>
      </c>
      <c r="AM29" s="252">
        <v>0</v>
      </c>
      <c r="AN29" s="275">
        <f t="shared" ref="AN29:AN35" si="26">SUM(AO29:AY29)</f>
        <v>287951.86</v>
      </c>
      <c r="AO29" s="251">
        <v>123706.34000000001</v>
      </c>
      <c r="AP29" s="251">
        <v>31731.129999999994</v>
      </c>
      <c r="AQ29" s="251">
        <v>73956.060000000027</v>
      </c>
      <c r="AR29" s="251">
        <v>11129.470000000001</v>
      </c>
      <c r="AS29" s="251">
        <v>143.21</v>
      </c>
      <c r="AT29" s="251">
        <v>35155.550000000003</v>
      </c>
      <c r="AU29" s="251">
        <v>0</v>
      </c>
      <c r="AV29" s="249">
        <v>1792.3700000000001</v>
      </c>
      <c r="AW29" s="251">
        <v>10337.73</v>
      </c>
      <c r="AX29" s="251">
        <v>0</v>
      </c>
      <c r="AY29" s="252">
        <v>0</v>
      </c>
      <c r="AZ29" s="681">
        <v>52680.514718538157</v>
      </c>
      <c r="BA29" s="293">
        <f t="shared" ref="BA29:BA35" si="27">SUM(BB29:BL29)+AZ29</f>
        <v>1219567.6147185382</v>
      </c>
      <c r="BB29" s="270">
        <f t="shared" ref="BB29:BL35" si="28">E29+Q29+AC29+AO29</f>
        <v>520822.45</v>
      </c>
      <c r="BC29" s="270">
        <f t="shared" si="28"/>
        <v>119040.62999999999</v>
      </c>
      <c r="BD29" s="270">
        <f t="shared" si="28"/>
        <v>318852.92000000004</v>
      </c>
      <c r="BE29" s="270">
        <f t="shared" si="28"/>
        <v>54415.37</v>
      </c>
      <c r="BF29" s="270">
        <f t="shared" si="28"/>
        <v>1376.01</v>
      </c>
      <c r="BG29" s="270">
        <f t="shared" si="28"/>
        <v>118708.24</v>
      </c>
      <c r="BH29" s="270">
        <f t="shared" si="28"/>
        <v>0</v>
      </c>
      <c r="BI29" s="270">
        <f t="shared" si="28"/>
        <v>5576.08</v>
      </c>
      <c r="BJ29" s="270">
        <f t="shared" si="28"/>
        <v>28095.399999999998</v>
      </c>
      <c r="BK29" s="270">
        <f t="shared" si="28"/>
        <v>0</v>
      </c>
      <c r="BL29" s="294">
        <f t="shared" si="28"/>
        <v>0</v>
      </c>
    </row>
    <row r="30" spans="1:64" x14ac:dyDescent="0.25">
      <c r="A30" s="1529"/>
      <c r="B30" s="126">
        <v>3.2</v>
      </c>
      <c r="C30" s="131" t="s">
        <v>34</v>
      </c>
      <c r="D30" s="273">
        <f t="shared" si="23"/>
        <v>500247.81000000006</v>
      </c>
      <c r="E30" s="253">
        <v>177985.72999999998</v>
      </c>
      <c r="F30" s="253">
        <v>35312.86</v>
      </c>
      <c r="G30" s="253">
        <v>136860.44</v>
      </c>
      <c r="H30" s="253">
        <v>28796.260000000002</v>
      </c>
      <c r="I30" s="253">
        <v>30.39</v>
      </c>
      <c r="J30" s="253">
        <v>50956.62000000001</v>
      </c>
      <c r="K30" s="253">
        <v>0</v>
      </c>
      <c r="L30" s="253">
        <v>1086.0900000000001</v>
      </c>
      <c r="M30" s="253">
        <v>69219.420000000013</v>
      </c>
      <c r="N30" s="253">
        <v>0</v>
      </c>
      <c r="O30" s="254">
        <v>0</v>
      </c>
      <c r="P30" s="273">
        <f t="shared" si="24"/>
        <v>541035.87000000011</v>
      </c>
      <c r="Q30" s="253">
        <v>200706.41999999998</v>
      </c>
      <c r="R30" s="253">
        <v>39412.19</v>
      </c>
      <c r="S30" s="253">
        <v>158001.96000000002</v>
      </c>
      <c r="T30" s="253">
        <v>20972.639999999996</v>
      </c>
      <c r="U30" s="253">
        <v>52.33</v>
      </c>
      <c r="V30" s="253">
        <v>51960.970000000008</v>
      </c>
      <c r="W30" s="253">
        <v>0</v>
      </c>
      <c r="X30" s="253">
        <v>2955.4999999999995</v>
      </c>
      <c r="Y30" s="253">
        <v>66973.86</v>
      </c>
      <c r="Z30" s="253">
        <v>0</v>
      </c>
      <c r="AA30" s="254">
        <v>0</v>
      </c>
      <c r="AB30" s="288">
        <f t="shared" si="25"/>
        <v>581408.26</v>
      </c>
      <c r="AC30" s="253">
        <v>175581.26</v>
      </c>
      <c r="AD30" s="253">
        <v>38202.960000000006</v>
      </c>
      <c r="AE30" s="253">
        <v>206059.55000000005</v>
      </c>
      <c r="AF30" s="253">
        <v>43235.42</v>
      </c>
      <c r="AG30" s="253">
        <v>175.23000000000002</v>
      </c>
      <c r="AH30" s="253">
        <v>61642.569999999985</v>
      </c>
      <c r="AI30" s="253">
        <v>0</v>
      </c>
      <c r="AJ30" s="253">
        <v>2151.17</v>
      </c>
      <c r="AK30" s="253">
        <v>54360.100000000006</v>
      </c>
      <c r="AL30" s="253">
        <v>0</v>
      </c>
      <c r="AM30" s="254">
        <v>0</v>
      </c>
      <c r="AN30" s="288">
        <f t="shared" si="26"/>
        <v>596825.64999999991</v>
      </c>
      <c r="AO30" s="253">
        <v>195626.84</v>
      </c>
      <c r="AP30" s="253">
        <v>43307.25</v>
      </c>
      <c r="AQ30" s="253">
        <v>203152.33</v>
      </c>
      <c r="AR30" s="253">
        <v>20144.39</v>
      </c>
      <c r="AS30" s="253">
        <v>16.48</v>
      </c>
      <c r="AT30" s="253">
        <v>53319.999999999985</v>
      </c>
      <c r="AU30" s="253">
        <v>0</v>
      </c>
      <c r="AV30" s="253">
        <v>1493.16</v>
      </c>
      <c r="AW30" s="253">
        <v>79765.2</v>
      </c>
      <c r="AX30" s="253">
        <v>0</v>
      </c>
      <c r="AY30" s="254">
        <v>0</v>
      </c>
      <c r="AZ30" s="170">
        <v>32430.418810111365</v>
      </c>
      <c r="BA30" s="295">
        <f t="shared" si="27"/>
        <v>2251948.0088101113</v>
      </c>
      <c r="BB30" s="270">
        <f t="shared" si="28"/>
        <v>749900.24999999988</v>
      </c>
      <c r="BC30" s="270">
        <f t="shared" si="28"/>
        <v>156235.26</v>
      </c>
      <c r="BD30" s="270">
        <f t="shared" si="28"/>
        <v>704074.28</v>
      </c>
      <c r="BE30" s="270">
        <f t="shared" si="28"/>
        <v>113148.70999999999</v>
      </c>
      <c r="BF30" s="270">
        <f t="shared" si="28"/>
        <v>274.43000000000006</v>
      </c>
      <c r="BG30" s="270">
        <f t="shared" si="28"/>
        <v>217880.15999999997</v>
      </c>
      <c r="BH30" s="270">
        <f t="shared" si="28"/>
        <v>0</v>
      </c>
      <c r="BI30" s="270">
        <f t="shared" si="28"/>
        <v>7685.92</v>
      </c>
      <c r="BJ30" s="270">
        <f t="shared" si="28"/>
        <v>270318.58</v>
      </c>
      <c r="BK30" s="270">
        <f t="shared" si="28"/>
        <v>0</v>
      </c>
      <c r="BL30" s="290">
        <f t="shared" si="28"/>
        <v>0</v>
      </c>
    </row>
    <row r="31" spans="1:64" x14ac:dyDescent="0.25">
      <c r="A31" s="1529"/>
      <c r="B31" s="126">
        <v>3.3</v>
      </c>
      <c r="C31" s="131" t="s">
        <v>54</v>
      </c>
      <c r="D31" s="273">
        <f t="shared" si="23"/>
        <v>0</v>
      </c>
      <c r="E31" s="253"/>
      <c r="F31" s="253"/>
      <c r="G31" s="253"/>
      <c r="H31" s="253"/>
      <c r="I31" s="253"/>
      <c r="J31" s="253"/>
      <c r="K31" s="253"/>
      <c r="L31" s="253"/>
      <c r="M31" s="253"/>
      <c r="N31" s="253"/>
      <c r="O31" s="254"/>
      <c r="P31" s="273">
        <f t="shared" si="24"/>
        <v>0</v>
      </c>
      <c r="Q31" s="253"/>
      <c r="R31" s="253"/>
      <c r="S31" s="253"/>
      <c r="T31" s="253"/>
      <c r="U31" s="253"/>
      <c r="V31" s="253"/>
      <c r="W31" s="253"/>
      <c r="X31" s="253"/>
      <c r="Y31" s="253"/>
      <c r="Z31" s="253"/>
      <c r="AA31" s="254"/>
      <c r="AB31" s="288">
        <f t="shared" si="25"/>
        <v>0</v>
      </c>
      <c r="AC31" s="253"/>
      <c r="AD31" s="253"/>
      <c r="AE31" s="253"/>
      <c r="AF31" s="253"/>
      <c r="AG31" s="253"/>
      <c r="AH31" s="253"/>
      <c r="AI31" s="253"/>
      <c r="AJ31" s="253"/>
      <c r="AK31" s="253"/>
      <c r="AL31" s="253"/>
      <c r="AM31" s="254"/>
      <c r="AN31" s="288">
        <f t="shared" si="26"/>
        <v>0</v>
      </c>
      <c r="AO31" s="253"/>
      <c r="AP31" s="253"/>
      <c r="AQ31" s="253"/>
      <c r="AR31" s="253"/>
      <c r="AS31" s="253"/>
      <c r="AT31" s="253"/>
      <c r="AU31" s="253"/>
      <c r="AV31" s="253"/>
      <c r="AW31" s="253"/>
      <c r="AX31" s="253"/>
      <c r="AY31" s="254"/>
      <c r="AZ31" s="170"/>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29"/>
      <c r="B32" s="221" t="s">
        <v>44</v>
      </c>
      <c r="C32" s="229" t="s">
        <v>154</v>
      </c>
      <c r="D32" s="273">
        <f t="shared" si="23"/>
        <v>0</v>
      </c>
      <c r="E32" s="253"/>
      <c r="F32" s="253"/>
      <c r="G32" s="253"/>
      <c r="H32" s="253"/>
      <c r="I32" s="253"/>
      <c r="J32" s="253"/>
      <c r="K32" s="253"/>
      <c r="L32" s="253"/>
      <c r="M32" s="253"/>
      <c r="N32" s="253"/>
      <c r="O32" s="254"/>
      <c r="P32" s="273">
        <f t="shared" si="24"/>
        <v>0</v>
      </c>
      <c r="Q32" s="809"/>
      <c r="R32" s="809"/>
      <c r="S32" s="809"/>
      <c r="T32" s="809"/>
      <c r="U32" s="809"/>
      <c r="V32" s="809"/>
      <c r="W32" s="809"/>
      <c r="X32" s="809"/>
      <c r="Y32" s="253"/>
      <c r="Z32" s="809"/>
      <c r="AA32" s="810"/>
      <c r="AB32" s="288">
        <f>SUM(AC32:AM32)</f>
        <v>0</v>
      </c>
      <c r="AC32" s="809"/>
      <c r="AD32" s="809"/>
      <c r="AE32" s="809"/>
      <c r="AF32" s="809"/>
      <c r="AG32" s="809"/>
      <c r="AH32" s="809"/>
      <c r="AI32" s="809"/>
      <c r="AJ32" s="809"/>
      <c r="AK32" s="253"/>
      <c r="AL32" s="809"/>
      <c r="AM32" s="810"/>
      <c r="AN32" s="288">
        <f>SUM(AO32:AY32)</f>
        <v>0</v>
      </c>
      <c r="AO32" s="809"/>
      <c r="AP32" s="809"/>
      <c r="AQ32" s="809"/>
      <c r="AR32" s="809"/>
      <c r="AS32" s="809"/>
      <c r="AT32" s="809"/>
      <c r="AU32" s="809"/>
      <c r="AV32" s="809"/>
      <c r="AW32" s="253"/>
      <c r="AX32" s="809"/>
      <c r="AY32" s="810"/>
      <c r="AZ32" s="862"/>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5">
        <f t="shared" si="28"/>
        <v>0</v>
      </c>
    </row>
    <row r="33" spans="1:64" x14ac:dyDescent="0.25">
      <c r="A33" s="1529"/>
      <c r="B33" s="126" t="s">
        <v>41</v>
      </c>
      <c r="C33" s="131" t="s">
        <v>52</v>
      </c>
      <c r="D33" s="273">
        <f t="shared" si="23"/>
        <v>984.23380990171529</v>
      </c>
      <c r="E33" s="253">
        <v>246.05845247542882</v>
      </c>
      <c r="F33" s="253">
        <v>246.05845247542882</v>
      </c>
      <c r="G33" s="253">
        <v>246.05845247542882</v>
      </c>
      <c r="H33" s="253">
        <v>0</v>
      </c>
      <c r="I33" s="253">
        <v>0</v>
      </c>
      <c r="J33" s="253">
        <v>246.05845247542882</v>
      </c>
      <c r="K33" s="253">
        <v>0</v>
      </c>
      <c r="L33" s="253">
        <v>0</v>
      </c>
      <c r="M33" s="253">
        <v>0</v>
      </c>
      <c r="N33" s="253">
        <v>0</v>
      </c>
      <c r="O33" s="254">
        <v>0</v>
      </c>
      <c r="P33" s="273">
        <f t="shared" si="24"/>
        <v>912.38417552807596</v>
      </c>
      <c r="Q33" s="253">
        <v>391.02178951203257</v>
      </c>
      <c r="R33" s="253">
        <v>195.51089475601628</v>
      </c>
      <c r="S33" s="253">
        <v>195.51089475601628</v>
      </c>
      <c r="T33" s="253">
        <v>0</v>
      </c>
      <c r="U33" s="253">
        <v>0</v>
      </c>
      <c r="V33" s="253">
        <v>130.34059650401085</v>
      </c>
      <c r="W33" s="253">
        <v>0</v>
      </c>
      <c r="X33" s="253">
        <v>0</v>
      </c>
      <c r="Y33" s="253">
        <v>0</v>
      </c>
      <c r="Z33" s="253">
        <v>0</v>
      </c>
      <c r="AA33" s="254">
        <v>0</v>
      </c>
      <c r="AB33" s="288">
        <f t="shared" si="25"/>
        <v>1034.8336664229316</v>
      </c>
      <c r="AC33" s="253">
        <v>509.20386760493466</v>
      </c>
      <c r="AD33" s="253">
        <v>197.11117455674889</v>
      </c>
      <c r="AE33" s="253">
        <v>197.11117455674889</v>
      </c>
      <c r="AF33" s="253">
        <v>0</v>
      </c>
      <c r="AG33" s="253">
        <v>0</v>
      </c>
      <c r="AH33" s="253">
        <v>131.40744970449927</v>
      </c>
      <c r="AI33" s="253">
        <v>0</v>
      </c>
      <c r="AJ33" s="253">
        <v>0</v>
      </c>
      <c r="AK33" s="253">
        <v>0</v>
      </c>
      <c r="AL33" s="253">
        <v>0</v>
      </c>
      <c r="AM33" s="254">
        <v>0</v>
      </c>
      <c r="AN33" s="288">
        <f t="shared" si="26"/>
        <v>367.80168245315161</v>
      </c>
      <c r="AO33" s="253">
        <v>116.62004565587733</v>
      </c>
      <c r="AP33" s="253">
        <v>215.29854582623508</v>
      </c>
      <c r="AQ33" s="253">
        <v>35.883090971039181</v>
      </c>
      <c r="AR33" s="253">
        <v>0</v>
      </c>
      <c r="AS33" s="253">
        <v>0</v>
      </c>
      <c r="AT33" s="253">
        <v>0</v>
      </c>
      <c r="AU33" s="253">
        <v>0</v>
      </c>
      <c r="AV33" s="253">
        <v>0</v>
      </c>
      <c r="AW33" s="253">
        <v>0</v>
      </c>
      <c r="AX33" s="253">
        <v>0</v>
      </c>
      <c r="AY33" s="254">
        <v>0</v>
      </c>
      <c r="AZ33" s="170">
        <v>0</v>
      </c>
      <c r="BA33" s="295">
        <f t="shared" si="27"/>
        <v>3299.2533343058749</v>
      </c>
      <c r="BB33" s="270">
        <f t="shared" si="28"/>
        <v>1262.9041552482731</v>
      </c>
      <c r="BC33" s="270">
        <f t="shared" si="28"/>
        <v>853.97906761442914</v>
      </c>
      <c r="BD33" s="270">
        <f t="shared" si="28"/>
        <v>674.56361275923325</v>
      </c>
      <c r="BE33" s="270">
        <f t="shared" si="28"/>
        <v>0</v>
      </c>
      <c r="BF33" s="270">
        <f t="shared" si="28"/>
        <v>0</v>
      </c>
      <c r="BG33" s="270">
        <f t="shared" si="28"/>
        <v>507.80649868393891</v>
      </c>
      <c r="BH33" s="270">
        <f t="shared" si="28"/>
        <v>0</v>
      </c>
      <c r="BI33" s="270">
        <f t="shared" si="28"/>
        <v>0</v>
      </c>
      <c r="BJ33" s="270">
        <f t="shared" si="28"/>
        <v>0</v>
      </c>
      <c r="BK33" s="270">
        <f t="shared" si="28"/>
        <v>0</v>
      </c>
      <c r="BL33" s="290">
        <f t="shared" si="28"/>
        <v>0</v>
      </c>
    </row>
    <row r="34" spans="1:64" s="255" customFormat="1" x14ac:dyDescent="0.25">
      <c r="A34" s="1529"/>
      <c r="B34" s="126" t="s">
        <v>42</v>
      </c>
      <c r="C34" s="131" t="s">
        <v>155</v>
      </c>
      <c r="D34" s="273">
        <f t="shared" si="23"/>
        <v>10939.119105357478</v>
      </c>
      <c r="E34" s="253">
        <v>4702.2877414219838</v>
      </c>
      <c r="F34" s="253">
        <v>968.19646303189097</v>
      </c>
      <c r="G34" s="253">
        <v>3296.8945986398799</v>
      </c>
      <c r="H34" s="253">
        <v>657.43751459120074</v>
      </c>
      <c r="I34" s="253">
        <v>0.64923489986387795</v>
      </c>
      <c r="J34" s="253">
        <v>132.40404750814506</v>
      </c>
      <c r="K34" s="253">
        <v>0</v>
      </c>
      <c r="L34" s="253">
        <v>38.772433936095503</v>
      </c>
      <c r="M34" s="253">
        <v>1142.4770713284204</v>
      </c>
      <c r="N34" s="253">
        <v>0</v>
      </c>
      <c r="O34" s="254">
        <v>0</v>
      </c>
      <c r="P34" s="273">
        <f t="shared" si="24"/>
        <v>14418.32417124522</v>
      </c>
      <c r="Q34" s="253">
        <v>5987.2389780335725</v>
      </c>
      <c r="R34" s="253">
        <v>1269.6793317856354</v>
      </c>
      <c r="S34" s="253">
        <v>4543.7460064348052</v>
      </c>
      <c r="T34" s="253">
        <v>695.56122769334957</v>
      </c>
      <c r="U34" s="253">
        <v>2.3669216147472039</v>
      </c>
      <c r="V34" s="253">
        <v>482.70664745957311</v>
      </c>
      <c r="W34" s="253">
        <v>0</v>
      </c>
      <c r="X34" s="253">
        <v>75.196024080499697</v>
      </c>
      <c r="Y34" s="253">
        <v>1361.829034143037</v>
      </c>
      <c r="Z34" s="253">
        <v>0</v>
      </c>
      <c r="AA34" s="254">
        <v>0</v>
      </c>
      <c r="AB34" s="288">
        <f t="shared" si="25"/>
        <v>26897.024946342233</v>
      </c>
      <c r="AC34" s="253">
        <v>10318.414800245606</v>
      </c>
      <c r="AD34" s="253">
        <v>2234.72784615412</v>
      </c>
      <c r="AE34" s="253">
        <v>8775.8782628346344</v>
      </c>
      <c r="AF34" s="253">
        <v>1554.7935485384751</v>
      </c>
      <c r="AG34" s="253">
        <v>8.1381805015792459</v>
      </c>
      <c r="AH34" s="253">
        <v>1659.6890247072031</v>
      </c>
      <c r="AI34" s="253">
        <v>0</v>
      </c>
      <c r="AJ34" s="253">
        <v>105.41263850933356</v>
      </c>
      <c r="AK34" s="253">
        <v>2239.9706448512784</v>
      </c>
      <c r="AL34" s="253">
        <v>0</v>
      </c>
      <c r="AM34" s="254">
        <v>0</v>
      </c>
      <c r="AN34" s="288">
        <f t="shared" si="26"/>
        <v>70935.05576541285</v>
      </c>
      <c r="AO34" s="253">
        <v>26862.161744752932</v>
      </c>
      <c r="AP34" s="253">
        <v>5888.6958712174328</v>
      </c>
      <c r="AQ34" s="253">
        <v>21861.848608413631</v>
      </c>
      <c r="AR34" s="253">
        <v>3413.595828727322</v>
      </c>
      <c r="AS34" s="253">
        <v>29.966882205994523</v>
      </c>
      <c r="AT34" s="253">
        <v>6111.4035861371322</v>
      </c>
      <c r="AU34" s="253">
        <v>0</v>
      </c>
      <c r="AV34" s="253">
        <v>279.7887644538464</v>
      </c>
      <c r="AW34" s="253">
        <v>6487.5944795045561</v>
      </c>
      <c r="AX34" s="253">
        <v>0</v>
      </c>
      <c r="AY34" s="254">
        <v>0</v>
      </c>
      <c r="AZ34" s="170">
        <v>323879.49237108859</v>
      </c>
      <c r="BA34" s="295">
        <f t="shared" si="27"/>
        <v>447069.01635944634</v>
      </c>
      <c r="BB34" s="270">
        <f t="shared" si="28"/>
        <v>47870.103264454097</v>
      </c>
      <c r="BC34" s="270">
        <f t="shared" si="28"/>
        <v>10361.299512189078</v>
      </c>
      <c r="BD34" s="270">
        <f t="shared" si="28"/>
        <v>38478.36747632295</v>
      </c>
      <c r="BE34" s="270">
        <f t="shared" si="28"/>
        <v>6321.3881195503473</v>
      </c>
      <c r="BF34" s="270">
        <f t="shared" si="28"/>
        <v>41.121219222184848</v>
      </c>
      <c r="BG34" s="270">
        <f t="shared" si="28"/>
        <v>8386.2033058120542</v>
      </c>
      <c r="BH34" s="270">
        <f t="shared" si="28"/>
        <v>0</v>
      </c>
      <c r="BI34" s="270">
        <f t="shared" si="28"/>
        <v>499.16986097977519</v>
      </c>
      <c r="BJ34" s="270">
        <f t="shared" si="28"/>
        <v>11231.871229827291</v>
      </c>
      <c r="BK34" s="270">
        <f t="shared" si="28"/>
        <v>0</v>
      </c>
      <c r="BL34" s="290">
        <f t="shared" si="28"/>
        <v>0</v>
      </c>
    </row>
    <row r="35" spans="1:64" x14ac:dyDescent="0.25">
      <c r="A35" s="1529"/>
      <c r="B35" s="126" t="s">
        <v>43</v>
      </c>
      <c r="C35" s="131" t="s">
        <v>914</v>
      </c>
      <c r="D35" s="273">
        <f t="shared" si="23"/>
        <v>17734.786783498967</v>
      </c>
      <c r="E35" s="253">
        <v>4215.8709944857965</v>
      </c>
      <c r="F35" s="253">
        <v>767.5432342686164</v>
      </c>
      <c r="G35" s="253">
        <v>4224.4393283353138</v>
      </c>
      <c r="H35" s="253">
        <v>871.86006143739792</v>
      </c>
      <c r="I35" s="253">
        <v>4.7541088087298213</v>
      </c>
      <c r="J35" s="253">
        <v>1886.2894144440179</v>
      </c>
      <c r="K35" s="253">
        <v>0</v>
      </c>
      <c r="L35" s="253">
        <v>35.157866408733085</v>
      </c>
      <c r="M35" s="253">
        <v>5728.8717753103629</v>
      </c>
      <c r="N35" s="253">
        <v>0</v>
      </c>
      <c r="O35" s="254">
        <v>0</v>
      </c>
      <c r="P35" s="273">
        <f t="shared" si="24"/>
        <v>16603.897931073148</v>
      </c>
      <c r="Q35" s="253">
        <v>3947.0388078273509</v>
      </c>
      <c r="R35" s="253">
        <v>718.59953407161947</v>
      </c>
      <c r="S35" s="253">
        <v>3955.0607672911715</v>
      </c>
      <c r="T35" s="253">
        <v>816.26442127598204</v>
      </c>
      <c r="U35" s="253">
        <v>4.4509549721122701</v>
      </c>
      <c r="V35" s="253">
        <v>1766.0069606832346</v>
      </c>
      <c r="W35" s="253">
        <v>0</v>
      </c>
      <c r="X35" s="253">
        <v>32.915965241152875</v>
      </c>
      <c r="Y35" s="253">
        <v>5363.560519710526</v>
      </c>
      <c r="Z35" s="253">
        <v>0</v>
      </c>
      <c r="AA35" s="254">
        <v>0</v>
      </c>
      <c r="AB35" s="288">
        <f t="shared" si="25"/>
        <v>32954.032884398643</v>
      </c>
      <c r="AC35" s="253">
        <v>7833.7536889889407</v>
      </c>
      <c r="AD35" s="253">
        <v>1426.2164688565481</v>
      </c>
      <c r="AE35" s="253">
        <v>7849.6750056017909</v>
      </c>
      <c r="AF35" s="253">
        <v>1620.0535978213388</v>
      </c>
      <c r="AG35" s="253">
        <v>8.8338844966921162</v>
      </c>
      <c r="AH35" s="253">
        <v>3505.0234407620692</v>
      </c>
      <c r="AI35" s="253">
        <v>0</v>
      </c>
      <c r="AJ35" s="253">
        <v>65.328864672716449</v>
      </c>
      <c r="AK35" s="253">
        <v>10645.147933198547</v>
      </c>
      <c r="AL35" s="253">
        <v>0</v>
      </c>
      <c r="AM35" s="254">
        <v>0</v>
      </c>
      <c r="AN35" s="288">
        <f t="shared" si="26"/>
        <v>10528.36510865305</v>
      </c>
      <c r="AO35" s="253">
        <v>2502.7777115552981</v>
      </c>
      <c r="AP35" s="253">
        <v>455.6567556016642</v>
      </c>
      <c r="AQ35" s="253">
        <v>2507.8643555754265</v>
      </c>
      <c r="AR35" s="253">
        <v>517.58508080888191</v>
      </c>
      <c r="AS35" s="253">
        <v>2.8223058960676153</v>
      </c>
      <c r="AT35" s="253">
        <v>1119.8072972792638</v>
      </c>
      <c r="AU35" s="253">
        <v>0</v>
      </c>
      <c r="AV35" s="253">
        <v>20.871683348163778</v>
      </c>
      <c r="AW35" s="253">
        <v>3400.9799185882825</v>
      </c>
      <c r="AX35" s="253">
        <v>0</v>
      </c>
      <c r="AY35" s="254">
        <v>0</v>
      </c>
      <c r="AZ35" s="170">
        <v>0</v>
      </c>
      <c r="BA35" s="295">
        <f t="shared" si="27"/>
        <v>77821.082707623806</v>
      </c>
      <c r="BB35" s="270">
        <f t="shared" si="28"/>
        <v>18499.441202857386</v>
      </c>
      <c r="BC35" s="270">
        <f t="shared" si="28"/>
        <v>3368.0159927984482</v>
      </c>
      <c r="BD35" s="270">
        <f t="shared" si="28"/>
        <v>18537.039456803705</v>
      </c>
      <c r="BE35" s="270">
        <f t="shared" si="28"/>
        <v>3825.7631613436006</v>
      </c>
      <c r="BF35" s="270">
        <f t="shared" si="28"/>
        <v>20.861254173601825</v>
      </c>
      <c r="BG35" s="270">
        <f t="shared" si="28"/>
        <v>8277.1271131685862</v>
      </c>
      <c r="BH35" s="270">
        <f t="shared" si="28"/>
        <v>0</v>
      </c>
      <c r="BI35" s="270">
        <f t="shared" si="28"/>
        <v>154.27437967076619</v>
      </c>
      <c r="BJ35" s="270">
        <f t="shared" si="28"/>
        <v>25138.560146807718</v>
      </c>
      <c r="BK35" s="270">
        <f t="shared" si="28"/>
        <v>0</v>
      </c>
      <c r="BL35" s="290">
        <f t="shared" si="28"/>
        <v>0</v>
      </c>
    </row>
    <row r="36" spans="1:64" s="209" customFormat="1" x14ac:dyDescent="0.25">
      <c r="A36" s="1529"/>
      <c r="B36" s="128" t="s">
        <v>453</v>
      </c>
      <c r="C36" s="309" t="s">
        <v>2</v>
      </c>
      <c r="D36" s="274">
        <f t="shared" ref="D36:BL36" si="29">SUM(D29:D35)</f>
        <v>812656.3296987582</v>
      </c>
      <c r="E36" s="279">
        <f t="shared" si="29"/>
        <v>317596.05718838319</v>
      </c>
      <c r="F36" s="279">
        <f t="shared" si="29"/>
        <v>65093.948149775933</v>
      </c>
      <c r="G36" s="279">
        <f t="shared" si="29"/>
        <v>220206.16237945063</v>
      </c>
      <c r="H36" s="279">
        <f t="shared" si="29"/>
        <v>44943.4075760286</v>
      </c>
      <c r="I36" s="279">
        <f t="shared" si="29"/>
        <v>1025.0733437085937</v>
      </c>
      <c r="J36" s="279">
        <f t="shared" si="29"/>
        <v>79148.381914427591</v>
      </c>
      <c r="K36" s="279">
        <f t="shared" si="29"/>
        <v>0</v>
      </c>
      <c r="L36" s="279">
        <f t="shared" si="29"/>
        <v>2536.7003003448294</v>
      </c>
      <c r="M36" s="279">
        <f>SUM(M29:M35)</f>
        <v>82106.598846638808</v>
      </c>
      <c r="N36" s="279">
        <f t="shared" si="29"/>
        <v>0</v>
      </c>
      <c r="O36" s="280">
        <f t="shared" si="29"/>
        <v>0</v>
      </c>
      <c r="P36" s="274">
        <f t="shared" si="29"/>
        <v>850169.7362778465</v>
      </c>
      <c r="Q36" s="279">
        <f t="shared" si="29"/>
        <v>332621.95957537298</v>
      </c>
      <c r="R36" s="279">
        <f t="shared" si="29"/>
        <v>69887.599760613288</v>
      </c>
      <c r="S36" s="279">
        <f t="shared" si="29"/>
        <v>246786.96766848202</v>
      </c>
      <c r="T36" s="279">
        <f t="shared" si="29"/>
        <v>36741.485648969327</v>
      </c>
      <c r="U36" s="279">
        <f t="shared" si="29"/>
        <v>162.18787658685949</v>
      </c>
      <c r="V36" s="279">
        <f t="shared" si="29"/>
        <v>80521.884204646849</v>
      </c>
      <c r="W36" s="279">
        <f t="shared" si="29"/>
        <v>0</v>
      </c>
      <c r="X36" s="279">
        <f t="shared" si="29"/>
        <v>4455.3219893216519</v>
      </c>
      <c r="Y36" s="279">
        <f>SUM(Y29:Y35)</f>
        <v>78992.329553853575</v>
      </c>
      <c r="Z36" s="279">
        <f t="shared" si="29"/>
        <v>0</v>
      </c>
      <c r="AA36" s="280">
        <f t="shared" si="29"/>
        <v>0</v>
      </c>
      <c r="AB36" s="276">
        <f t="shared" si="29"/>
        <v>961279.75149716379</v>
      </c>
      <c r="AC36" s="279">
        <f t="shared" si="29"/>
        <v>339322.3923568395</v>
      </c>
      <c r="AD36" s="279">
        <f t="shared" si="29"/>
        <v>73279.605489567417</v>
      </c>
      <c r="AE36" s="279">
        <f t="shared" si="29"/>
        <v>312110.05444299319</v>
      </c>
      <c r="AF36" s="279">
        <f t="shared" si="29"/>
        <v>60821.297146359808</v>
      </c>
      <c r="AG36" s="279">
        <f t="shared" si="29"/>
        <v>332.68206499827141</v>
      </c>
      <c r="AH36" s="279">
        <f t="shared" si="29"/>
        <v>98382.509915173752</v>
      </c>
      <c r="AI36" s="279">
        <f t="shared" si="29"/>
        <v>0</v>
      </c>
      <c r="AJ36" s="279">
        <f t="shared" si="29"/>
        <v>3337.2315031820499</v>
      </c>
      <c r="AK36" s="279">
        <f>SUM(AK29:AK35)</f>
        <v>73693.978578049835</v>
      </c>
      <c r="AL36" s="279">
        <f t="shared" si="29"/>
        <v>0</v>
      </c>
      <c r="AM36" s="280">
        <f t="shared" si="29"/>
        <v>0</v>
      </c>
      <c r="AN36" s="276">
        <f t="shared" si="29"/>
        <v>966608.73255651898</v>
      </c>
      <c r="AO36" s="279">
        <f t="shared" si="29"/>
        <v>348814.73950196413</v>
      </c>
      <c r="AP36" s="279">
        <f t="shared" si="29"/>
        <v>81598.031172645336</v>
      </c>
      <c r="AQ36" s="279">
        <f t="shared" si="29"/>
        <v>301513.98605496011</v>
      </c>
      <c r="AR36" s="279">
        <f t="shared" si="29"/>
        <v>35205.040909536205</v>
      </c>
      <c r="AS36" s="279">
        <f t="shared" si="29"/>
        <v>192.47918810206212</v>
      </c>
      <c r="AT36" s="279">
        <f t="shared" si="29"/>
        <v>95706.760883416384</v>
      </c>
      <c r="AU36" s="279">
        <f t="shared" si="29"/>
        <v>0</v>
      </c>
      <c r="AV36" s="279">
        <f t="shared" si="29"/>
        <v>3586.1904478020106</v>
      </c>
      <c r="AW36" s="279">
        <f>SUM(AW29:AW35)</f>
        <v>99991.504398092831</v>
      </c>
      <c r="AX36" s="279">
        <f t="shared" si="29"/>
        <v>0</v>
      </c>
      <c r="AY36" s="280">
        <f t="shared" si="29"/>
        <v>0</v>
      </c>
      <c r="AZ36" s="861">
        <f t="shared" si="29"/>
        <v>408990.4258997381</v>
      </c>
      <c r="BA36" s="296">
        <f t="shared" si="29"/>
        <v>3999704.9759300258</v>
      </c>
      <c r="BB36" s="279">
        <f t="shared" si="29"/>
        <v>1338355.1486225596</v>
      </c>
      <c r="BC36" s="279">
        <f t="shared" si="29"/>
        <v>289859.18457260192</v>
      </c>
      <c r="BD36" s="279">
        <f t="shared" si="29"/>
        <v>1080617.170545886</v>
      </c>
      <c r="BE36" s="279">
        <f t="shared" si="29"/>
        <v>177711.23128089393</v>
      </c>
      <c r="BF36" s="279">
        <f t="shared" si="29"/>
        <v>1712.4224733957867</v>
      </c>
      <c r="BG36" s="279">
        <f t="shared" si="29"/>
        <v>353759.53691766452</v>
      </c>
      <c r="BH36" s="279">
        <f t="shared" si="29"/>
        <v>0</v>
      </c>
      <c r="BI36" s="279">
        <f t="shared" si="29"/>
        <v>13915.44424065054</v>
      </c>
      <c r="BJ36" s="279">
        <f>SUM(BJ29:BJ35)</f>
        <v>334784.41137663502</v>
      </c>
      <c r="BK36" s="279">
        <f t="shared" si="29"/>
        <v>0</v>
      </c>
      <c r="BL36" s="292">
        <f t="shared" si="29"/>
        <v>0</v>
      </c>
    </row>
    <row r="37" spans="1:64" ht="16.5" customHeight="1" x14ac:dyDescent="0.25">
      <c r="A37" s="1525" t="s">
        <v>915</v>
      </c>
      <c r="B37" s="124" t="s">
        <v>916</v>
      </c>
      <c r="C37" s="310" t="s">
        <v>915</v>
      </c>
      <c r="D37" s="275">
        <f>SUM(E37:O37)</f>
        <v>12399.09</v>
      </c>
      <c r="E37" s="251">
        <v>8216.31</v>
      </c>
      <c r="F37" s="251">
        <v>4182.78</v>
      </c>
      <c r="G37" s="251">
        <v>0</v>
      </c>
      <c r="H37" s="251">
        <v>0</v>
      </c>
      <c r="I37" s="251">
        <v>0</v>
      </c>
      <c r="J37" s="251">
        <v>0</v>
      </c>
      <c r="K37" s="251">
        <v>0</v>
      </c>
      <c r="L37" s="251">
        <v>0</v>
      </c>
      <c r="M37" s="251">
        <v>0</v>
      </c>
      <c r="N37" s="251">
        <v>0</v>
      </c>
      <c r="O37" s="252">
        <v>0</v>
      </c>
      <c r="P37" s="272">
        <f>SUM(Q37:AA37)</f>
        <v>0</v>
      </c>
      <c r="Q37" s="251">
        <v>0</v>
      </c>
      <c r="R37" s="251">
        <v>0</v>
      </c>
      <c r="S37" s="251">
        <v>0</v>
      </c>
      <c r="T37" s="251">
        <v>0</v>
      </c>
      <c r="U37" s="251">
        <v>0</v>
      </c>
      <c r="V37" s="251">
        <v>0</v>
      </c>
      <c r="W37" s="251">
        <v>0</v>
      </c>
      <c r="X37" s="251">
        <v>0</v>
      </c>
      <c r="Y37" s="251">
        <v>0</v>
      </c>
      <c r="Z37" s="251">
        <v>0</v>
      </c>
      <c r="AA37" s="252">
        <v>0</v>
      </c>
      <c r="AB37" s="275">
        <f>SUM(AC37:AM37)</f>
        <v>4481.6000000000004</v>
      </c>
      <c r="AC37" s="251">
        <v>0</v>
      </c>
      <c r="AD37" s="251">
        <v>4481.6000000000004</v>
      </c>
      <c r="AE37" s="251">
        <v>0</v>
      </c>
      <c r="AF37" s="251">
        <v>0</v>
      </c>
      <c r="AG37" s="251">
        <v>0</v>
      </c>
      <c r="AH37" s="251">
        <v>0</v>
      </c>
      <c r="AI37" s="251">
        <v>0</v>
      </c>
      <c r="AJ37" s="251">
        <v>0</v>
      </c>
      <c r="AK37" s="251">
        <v>0</v>
      </c>
      <c r="AL37" s="251">
        <v>0</v>
      </c>
      <c r="AM37" s="252">
        <v>0</v>
      </c>
      <c r="AN37" s="275">
        <f>SUM(AO37:AY37)</f>
        <v>8295.31</v>
      </c>
      <c r="AO37" s="251">
        <v>4550.71</v>
      </c>
      <c r="AP37" s="251">
        <v>0</v>
      </c>
      <c r="AQ37" s="251">
        <v>3744.6</v>
      </c>
      <c r="AR37" s="251">
        <v>0</v>
      </c>
      <c r="AS37" s="251">
        <v>0</v>
      </c>
      <c r="AT37" s="251">
        <v>0</v>
      </c>
      <c r="AU37" s="251">
        <v>0</v>
      </c>
      <c r="AV37" s="249">
        <v>0</v>
      </c>
      <c r="AW37" s="251">
        <v>0</v>
      </c>
      <c r="AX37" s="251">
        <v>0</v>
      </c>
      <c r="AY37" s="252">
        <v>0</v>
      </c>
      <c r="AZ37" s="681">
        <v>1941.7607184313133</v>
      </c>
      <c r="BA37" s="293">
        <f>SUM(BB37:BL37)+AZ37</f>
        <v>27117.760718431313</v>
      </c>
      <c r="BB37" s="272">
        <f t="shared" ref="BB37:BL39" si="30">E37+Q37+AC37+AO37</f>
        <v>12767.02</v>
      </c>
      <c r="BC37" s="272">
        <f t="shared" si="30"/>
        <v>8664.380000000001</v>
      </c>
      <c r="BD37" s="272">
        <f t="shared" si="30"/>
        <v>3744.6</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6" t="s">
        <v>917</v>
      </c>
      <c r="C38" s="311" t="s">
        <v>920</v>
      </c>
      <c r="D38" s="288">
        <f>SUM(E38:O38)</f>
        <v>228.50652906315531</v>
      </c>
      <c r="E38" s="253">
        <v>66.187542134393851</v>
      </c>
      <c r="F38" s="253">
        <v>9.4280260556530031</v>
      </c>
      <c r="G38" s="253">
        <v>62.304264872507837</v>
      </c>
      <c r="H38" s="253">
        <v>27.319623039864485</v>
      </c>
      <c r="I38" s="253">
        <v>9.7891232844912218E-2</v>
      </c>
      <c r="J38" s="253">
        <v>28.974658034449565</v>
      </c>
      <c r="K38" s="253">
        <v>0</v>
      </c>
      <c r="L38" s="253">
        <v>0.20333695106258601</v>
      </c>
      <c r="M38" s="253">
        <v>33.991186742379043</v>
      </c>
      <c r="N38" s="253">
        <v>0</v>
      </c>
      <c r="O38" s="254">
        <v>0</v>
      </c>
      <c r="P38" s="273">
        <f>SUM(Q38:AA38)</f>
        <v>1371.8733151910853</v>
      </c>
      <c r="Q38" s="253">
        <v>397.36686397772348</v>
      </c>
      <c r="R38" s="253">
        <v>56.602572424098504</v>
      </c>
      <c r="S38" s="253">
        <v>374.05302488126011</v>
      </c>
      <c r="T38" s="253">
        <v>164.01746586029091</v>
      </c>
      <c r="U38" s="253">
        <v>0.58770473947366075</v>
      </c>
      <c r="V38" s="253">
        <v>173.95371737173534</v>
      </c>
      <c r="W38" s="253">
        <v>0</v>
      </c>
      <c r="X38" s="253">
        <v>1.22076396809642</v>
      </c>
      <c r="Y38" s="253">
        <v>204.07120196840688</v>
      </c>
      <c r="Z38" s="253">
        <v>0</v>
      </c>
      <c r="AA38" s="254">
        <v>0</v>
      </c>
      <c r="AB38" s="288">
        <f>SUM(AC38:AM38)</f>
        <v>3644.4807638884486</v>
      </c>
      <c r="AC38" s="253">
        <v>1055.6338372772962</v>
      </c>
      <c r="AD38" s="253">
        <v>150.36883078194174</v>
      </c>
      <c r="AE38" s="253">
        <v>993.69893616172453</v>
      </c>
      <c r="AF38" s="253">
        <v>435.72427034656624</v>
      </c>
      <c r="AG38" s="253">
        <v>1.5612801810052637</v>
      </c>
      <c r="AH38" s="253">
        <v>462.12064171528311</v>
      </c>
      <c r="AI38" s="253">
        <v>0</v>
      </c>
      <c r="AJ38" s="253">
        <v>3.2430478453878488</v>
      </c>
      <c r="AK38" s="253">
        <v>542.12991957924362</v>
      </c>
      <c r="AL38" s="253">
        <v>0</v>
      </c>
      <c r="AM38" s="254">
        <v>0</v>
      </c>
      <c r="AN38" s="288">
        <f>SUM(AO38:AY38)</f>
        <v>19401.455590017562</v>
      </c>
      <c r="AO38" s="253">
        <v>5619.6847617336398</v>
      </c>
      <c r="AP38" s="253">
        <v>800.49103879095276</v>
      </c>
      <c r="AQ38" s="253">
        <v>5289.9732578694175</v>
      </c>
      <c r="AR38" s="253">
        <v>2319.5855948494905</v>
      </c>
      <c r="AS38" s="253">
        <v>8.3115017084160332</v>
      </c>
      <c r="AT38" s="253">
        <v>2460.1071286499218</v>
      </c>
      <c r="AU38" s="253">
        <v>0</v>
      </c>
      <c r="AV38" s="253">
        <v>17.264420592376151</v>
      </c>
      <c r="AW38" s="253">
        <v>2886.0378858233507</v>
      </c>
      <c r="AX38" s="253">
        <v>0</v>
      </c>
      <c r="AY38" s="254">
        <v>0</v>
      </c>
      <c r="AZ38" s="170">
        <v>-217.66760519966718</v>
      </c>
      <c r="BA38" s="295">
        <f>SUM(BB38:BL38)+AZ38</f>
        <v>24428.648592960591</v>
      </c>
      <c r="BB38" s="273">
        <f t="shared" si="30"/>
        <v>7138.8730051230532</v>
      </c>
      <c r="BC38" s="273">
        <f t="shared" si="30"/>
        <v>1016.8904680526459</v>
      </c>
      <c r="BD38" s="273">
        <f t="shared" si="30"/>
        <v>6720.0294837849096</v>
      </c>
      <c r="BE38" s="273">
        <f t="shared" si="30"/>
        <v>2946.6469540962121</v>
      </c>
      <c r="BF38" s="273">
        <f t="shared" si="30"/>
        <v>10.558377861739871</v>
      </c>
      <c r="BG38" s="273">
        <f t="shared" si="30"/>
        <v>3125.1561457713897</v>
      </c>
      <c r="BH38" s="273">
        <f t="shared" si="30"/>
        <v>0</v>
      </c>
      <c r="BI38" s="273">
        <f t="shared" si="30"/>
        <v>21.931569356923006</v>
      </c>
      <c r="BJ38" s="273">
        <f t="shared" si="30"/>
        <v>3666.2301941133801</v>
      </c>
      <c r="BK38" s="273">
        <f t="shared" si="30"/>
        <v>0</v>
      </c>
      <c r="BL38" s="299">
        <f t="shared" si="30"/>
        <v>0</v>
      </c>
    </row>
    <row r="39" spans="1:64" ht="16.5" customHeight="1" x14ac:dyDescent="0.25">
      <c r="A39" s="1526"/>
      <c r="B39" s="126" t="s">
        <v>918</v>
      </c>
      <c r="C39" s="311" t="s">
        <v>921</v>
      </c>
      <c r="D39" s="273">
        <f>SUM(E39:O39)</f>
        <v>14.35934048987985</v>
      </c>
      <c r="E39" s="253">
        <v>3.4134679943012158</v>
      </c>
      <c r="F39" s="253">
        <v>0.62145740888305279</v>
      </c>
      <c r="G39" s="253">
        <v>3.4204055247422724</v>
      </c>
      <c r="H39" s="253">
        <v>0.70591970653718628</v>
      </c>
      <c r="I39" s="253">
        <v>3.8492634810814528E-3</v>
      </c>
      <c r="J39" s="253">
        <v>1.5272736173890362</v>
      </c>
      <c r="K39" s="253">
        <v>0</v>
      </c>
      <c r="L39" s="253">
        <v>2.8466300769425149E-2</v>
      </c>
      <c r="M39" s="253">
        <v>4.6385006737765799</v>
      </c>
      <c r="N39" s="253">
        <v>0</v>
      </c>
      <c r="O39" s="254">
        <v>0</v>
      </c>
      <c r="P39" s="273">
        <f>SUM(Q39:AA39)</f>
        <v>15.25699004176864</v>
      </c>
      <c r="Q39" s="253">
        <v>3.6268550936342754</v>
      </c>
      <c r="R39" s="253">
        <v>0.66030675332160849</v>
      </c>
      <c r="S39" s="253">
        <v>3.634226311896581</v>
      </c>
      <c r="T39" s="253">
        <v>0.75004906670447025</v>
      </c>
      <c r="U39" s="253">
        <v>4.0898935881069015E-3</v>
      </c>
      <c r="V39" s="253">
        <v>1.6227485090964278</v>
      </c>
      <c r="W39" s="253">
        <v>0</v>
      </c>
      <c r="X39" s="253">
        <v>3.0245822757055084E-2</v>
      </c>
      <c r="Y39" s="253">
        <v>4.928468590770116</v>
      </c>
      <c r="Z39" s="253">
        <v>0</v>
      </c>
      <c r="AA39" s="254">
        <v>0</v>
      </c>
      <c r="AB39" s="288">
        <f>SUM(AC39:AM39)</f>
        <v>15.407508567785735</v>
      </c>
      <c r="AC39" s="253">
        <v>3.6626359967663413</v>
      </c>
      <c r="AD39" s="253">
        <v>0.66682103949188243</v>
      </c>
      <c r="AE39" s="253">
        <v>3.6700799361161454</v>
      </c>
      <c r="AF39" s="253">
        <v>0.75744870973050493</v>
      </c>
      <c r="AG39" s="253">
        <v>4.1302426184702491E-3</v>
      </c>
      <c r="AH39" s="253">
        <v>1.6387578079828362</v>
      </c>
      <c r="AI39" s="253">
        <v>0</v>
      </c>
      <c r="AJ39" s="253">
        <v>3.054421429084404E-2</v>
      </c>
      <c r="AK39" s="253">
        <v>4.9770906207887098</v>
      </c>
      <c r="AL39" s="253">
        <v>0</v>
      </c>
      <c r="AM39" s="254">
        <v>0</v>
      </c>
      <c r="AN39" s="288">
        <f>SUM(AO39:AY39)</f>
        <v>16.374296871668772</v>
      </c>
      <c r="AO39" s="253">
        <v>3.8924585944612251</v>
      </c>
      <c r="AP39" s="253">
        <v>0.70866263762746806</v>
      </c>
      <c r="AQ39" s="253">
        <v>3.90036962512995</v>
      </c>
      <c r="AR39" s="253">
        <v>0.80497700089691981</v>
      </c>
      <c r="AS39" s="253">
        <v>4.3894065344381476E-3</v>
      </c>
      <c r="AT39" s="253">
        <v>1.7415863655451769</v>
      </c>
      <c r="AU39" s="253">
        <v>0</v>
      </c>
      <c r="AV39" s="253">
        <v>3.2460798597629799E-2</v>
      </c>
      <c r="AW39" s="253">
        <v>5.2893924428759664</v>
      </c>
      <c r="AX39" s="253">
        <v>0</v>
      </c>
      <c r="AY39" s="254">
        <v>0</v>
      </c>
      <c r="AZ39" s="170"/>
      <c r="BA39" s="295">
        <f>SUM(BB39:BL39)+AZ39</f>
        <v>61.398135971102995</v>
      </c>
      <c r="BB39" s="273">
        <f t="shared" si="30"/>
        <v>14.595417679163056</v>
      </c>
      <c r="BC39" s="273">
        <f t="shared" si="30"/>
        <v>2.6572478393240115</v>
      </c>
      <c r="BD39" s="273">
        <f t="shared" si="30"/>
        <v>14.625081397884948</v>
      </c>
      <c r="BE39" s="273">
        <f t="shared" si="30"/>
        <v>3.0183944838690815</v>
      </c>
      <c r="BF39" s="273">
        <f t="shared" si="30"/>
        <v>1.6458806222096754E-2</v>
      </c>
      <c r="BG39" s="273">
        <f t="shared" si="30"/>
        <v>6.5303663000134771</v>
      </c>
      <c r="BH39" s="273">
        <f t="shared" si="30"/>
        <v>0</v>
      </c>
      <c r="BI39" s="273">
        <f t="shared" si="30"/>
        <v>0.12171713641495407</v>
      </c>
      <c r="BJ39" s="273">
        <f t="shared" si="30"/>
        <v>19.833452328211372</v>
      </c>
      <c r="BK39" s="273">
        <f t="shared" si="30"/>
        <v>0</v>
      </c>
      <c r="BL39" s="299">
        <f t="shared" si="30"/>
        <v>0</v>
      </c>
    </row>
    <row r="40" spans="1:64" s="209" customFormat="1" ht="16.5" customHeight="1" x14ac:dyDescent="0.25">
      <c r="A40" s="1527"/>
      <c r="B40" s="129" t="s">
        <v>919</v>
      </c>
      <c r="C40" s="312" t="s">
        <v>922</v>
      </c>
      <c r="D40" s="276">
        <f t="shared" ref="D40:O40" si="31">SUM(D37:D39)</f>
        <v>12641.955869553036</v>
      </c>
      <c r="E40" s="274">
        <f t="shared" si="31"/>
        <v>8285.9110101286951</v>
      </c>
      <c r="F40" s="274">
        <f t="shared" si="31"/>
        <v>4192.8294834645358</v>
      </c>
      <c r="G40" s="274">
        <f t="shared" si="31"/>
        <v>65.724670397250108</v>
      </c>
      <c r="H40" s="274">
        <f t="shared" si="31"/>
        <v>28.025542746401673</v>
      </c>
      <c r="I40" s="274">
        <f t="shared" si="31"/>
        <v>0.10174049632599368</v>
      </c>
      <c r="J40" s="274">
        <f t="shared" si="31"/>
        <v>30.5019316518386</v>
      </c>
      <c r="K40" s="274">
        <f t="shared" si="31"/>
        <v>0</v>
      </c>
      <c r="L40" s="274">
        <f t="shared" si="31"/>
        <v>0.23180325183201117</v>
      </c>
      <c r="M40" s="274">
        <f t="shared" si="31"/>
        <v>38.629687416155619</v>
      </c>
      <c r="N40" s="274">
        <f t="shared" si="31"/>
        <v>0</v>
      </c>
      <c r="O40" s="282">
        <f t="shared" si="31"/>
        <v>0</v>
      </c>
      <c r="P40" s="274">
        <f t="shared" ref="P40:BL40" si="32">SUM(P37:P39)</f>
        <v>1387.130305232854</v>
      </c>
      <c r="Q40" s="274">
        <f t="shared" si="32"/>
        <v>400.99371907135776</v>
      </c>
      <c r="R40" s="274">
        <f t="shared" si="32"/>
        <v>57.26287917742011</v>
      </c>
      <c r="S40" s="274">
        <f t="shared" si="32"/>
        <v>377.68725119315667</v>
      </c>
      <c r="T40" s="274">
        <f t="shared" si="32"/>
        <v>164.76751492699537</v>
      </c>
      <c r="U40" s="274">
        <f t="shared" si="32"/>
        <v>0.59179463306176761</v>
      </c>
      <c r="V40" s="274">
        <f>SUM(V37:V39)</f>
        <v>175.57646588083176</v>
      </c>
      <c r="W40" s="274">
        <f t="shared" si="32"/>
        <v>0</v>
      </c>
      <c r="X40" s="274">
        <f t="shared" si="32"/>
        <v>1.251009790853475</v>
      </c>
      <c r="Y40" s="274">
        <f>SUM(Y37:Y39)</f>
        <v>208.99967055917699</v>
      </c>
      <c r="Z40" s="274">
        <f t="shared" si="32"/>
        <v>0</v>
      </c>
      <c r="AA40" s="282">
        <f t="shared" si="32"/>
        <v>0</v>
      </c>
      <c r="AB40" s="276">
        <f t="shared" si="32"/>
        <v>8141.4882724562349</v>
      </c>
      <c r="AC40" s="274">
        <f t="shared" si="32"/>
        <v>1059.2964732740625</v>
      </c>
      <c r="AD40" s="274">
        <f t="shared" si="32"/>
        <v>4632.6356518214343</v>
      </c>
      <c r="AE40" s="274">
        <f t="shared" si="32"/>
        <v>997.3690160978407</v>
      </c>
      <c r="AF40" s="274">
        <f t="shared" si="32"/>
        <v>436.48171905629675</v>
      </c>
      <c r="AG40" s="274">
        <f t="shared" si="32"/>
        <v>1.5654104236237338</v>
      </c>
      <c r="AH40" s="274">
        <f t="shared" si="32"/>
        <v>463.75939952326593</v>
      </c>
      <c r="AI40" s="274">
        <f t="shared" si="32"/>
        <v>0</v>
      </c>
      <c r="AJ40" s="274">
        <f>SUM(AJ37:AJ39)</f>
        <v>3.2735920596786929</v>
      </c>
      <c r="AK40" s="274">
        <f>SUM(AK37:AK39)</f>
        <v>547.10701020003228</v>
      </c>
      <c r="AL40" s="274">
        <f t="shared" si="32"/>
        <v>0</v>
      </c>
      <c r="AM40" s="282">
        <f t="shared" si="32"/>
        <v>0</v>
      </c>
      <c r="AN40" s="276">
        <f t="shared" si="32"/>
        <v>27713.139886889228</v>
      </c>
      <c r="AO40" s="274">
        <f t="shared" si="32"/>
        <v>10174.2872203281</v>
      </c>
      <c r="AP40" s="274">
        <f t="shared" si="32"/>
        <v>801.19970142858017</v>
      </c>
      <c r="AQ40" s="274">
        <f t="shared" si="32"/>
        <v>9038.4736274945462</v>
      </c>
      <c r="AR40" s="274">
        <f t="shared" si="32"/>
        <v>2320.3905718503875</v>
      </c>
      <c r="AS40" s="274">
        <f t="shared" si="32"/>
        <v>8.3158911149504711</v>
      </c>
      <c r="AT40" s="274">
        <f t="shared" si="32"/>
        <v>2461.848715015467</v>
      </c>
      <c r="AU40" s="274">
        <f t="shared" si="32"/>
        <v>0</v>
      </c>
      <c r="AV40" s="274">
        <f t="shared" si="32"/>
        <v>17.29688139097378</v>
      </c>
      <c r="AW40" s="274">
        <f>SUM(AW37:AW39)</f>
        <v>2891.3272782662266</v>
      </c>
      <c r="AX40" s="274">
        <f t="shared" si="32"/>
        <v>0</v>
      </c>
      <c r="AY40" s="282">
        <f t="shared" si="32"/>
        <v>0</v>
      </c>
      <c r="AZ40" s="418">
        <f t="shared" si="32"/>
        <v>1724.0931132316462</v>
      </c>
      <c r="BA40" s="296">
        <f t="shared" si="32"/>
        <v>51607.807447363011</v>
      </c>
      <c r="BB40" s="274">
        <f>SUM(BB37:BB39)</f>
        <v>19920.488422802217</v>
      </c>
      <c r="BC40" s="274">
        <f>SUM(BC37:BC39)</f>
        <v>9683.9277158919722</v>
      </c>
      <c r="BD40" s="274">
        <f>SUM(BD37:BD39)</f>
        <v>10479.254565182793</v>
      </c>
      <c r="BE40" s="274">
        <f>SUM(BE37:BE39)</f>
        <v>2949.6653485800812</v>
      </c>
      <c r="BF40" s="274">
        <f t="shared" si="32"/>
        <v>10.574836667961968</v>
      </c>
      <c r="BG40" s="274">
        <f t="shared" si="32"/>
        <v>3131.6865120714033</v>
      </c>
      <c r="BH40" s="274">
        <f t="shared" si="32"/>
        <v>0</v>
      </c>
      <c r="BI40" s="274">
        <f t="shared" si="32"/>
        <v>22.053286493337961</v>
      </c>
      <c r="BJ40" s="274">
        <f>SUM(BJ37:BJ39)</f>
        <v>3686.0636464415916</v>
      </c>
      <c r="BK40" s="274">
        <f t="shared" si="32"/>
        <v>0</v>
      </c>
      <c r="BL40" s="298">
        <f t="shared" si="32"/>
        <v>0</v>
      </c>
    </row>
    <row r="41" spans="1:64" ht="14.85" customHeight="1" x14ac:dyDescent="0.25">
      <c r="A41" s="1525" t="s">
        <v>303</v>
      </c>
      <c r="B41" s="124">
        <v>5.0999999999999996</v>
      </c>
      <c r="C41" s="310" t="s">
        <v>37</v>
      </c>
      <c r="D41" s="272">
        <f>SUM(E41:O41)</f>
        <v>573873.78</v>
      </c>
      <c r="E41" s="251">
        <v>163608.28999999998</v>
      </c>
      <c r="F41" s="251">
        <v>72561.220000000016</v>
      </c>
      <c r="G41" s="251">
        <v>96225.2</v>
      </c>
      <c r="H41" s="251">
        <v>76299.219999999987</v>
      </c>
      <c r="I41" s="251">
        <v>0</v>
      </c>
      <c r="J41" s="251">
        <v>163754.29</v>
      </c>
      <c r="K41" s="251">
        <v>0</v>
      </c>
      <c r="L41" s="251">
        <v>674.14</v>
      </c>
      <c r="M41" s="251">
        <v>751.42</v>
      </c>
      <c r="N41" s="251">
        <v>0</v>
      </c>
      <c r="O41" s="252">
        <v>0</v>
      </c>
      <c r="P41" s="272">
        <f>SUM(Q41:AA41)</f>
        <v>631592.95000000007</v>
      </c>
      <c r="Q41" s="251">
        <v>207515.33000000005</v>
      </c>
      <c r="R41" s="251">
        <v>97487.87</v>
      </c>
      <c r="S41" s="251">
        <v>122000.98000000004</v>
      </c>
      <c r="T41" s="251">
        <v>67789.45</v>
      </c>
      <c r="U41" s="251">
        <v>288</v>
      </c>
      <c r="V41" s="251">
        <v>135047.52000000002</v>
      </c>
      <c r="W41" s="251">
        <v>0</v>
      </c>
      <c r="X41" s="251">
        <v>708.48</v>
      </c>
      <c r="Y41" s="251">
        <v>755.31999999999994</v>
      </c>
      <c r="Z41" s="251">
        <v>0</v>
      </c>
      <c r="AA41" s="252">
        <v>0</v>
      </c>
      <c r="AB41" s="275">
        <f>SUM(AC41:AM41)</f>
        <v>556778.03000000014</v>
      </c>
      <c r="AC41" s="251">
        <v>172084.40000000002</v>
      </c>
      <c r="AD41" s="251">
        <v>74760.660000000018</v>
      </c>
      <c r="AE41" s="251">
        <v>119633.23000000003</v>
      </c>
      <c r="AF41" s="251">
        <v>65641.3</v>
      </c>
      <c r="AG41" s="251">
        <v>60</v>
      </c>
      <c r="AH41" s="251">
        <v>121422.51999999999</v>
      </c>
      <c r="AI41" s="251">
        <v>0</v>
      </c>
      <c r="AJ41" s="251">
        <v>461.38999999999993</v>
      </c>
      <c r="AK41" s="251">
        <v>2714.5299999999997</v>
      </c>
      <c r="AL41" s="251">
        <v>0</v>
      </c>
      <c r="AM41" s="252">
        <v>0</v>
      </c>
      <c r="AN41" s="275">
        <f>SUM(AO41:AY41)</f>
        <v>588729.79000000015</v>
      </c>
      <c r="AO41" s="251">
        <v>167481.78000000003</v>
      </c>
      <c r="AP41" s="251">
        <v>85105.400000000009</v>
      </c>
      <c r="AQ41" s="251">
        <v>92263.290000000037</v>
      </c>
      <c r="AR41" s="251">
        <v>89114.430000000022</v>
      </c>
      <c r="AS41" s="251">
        <v>109.03</v>
      </c>
      <c r="AT41" s="251">
        <v>148886.04</v>
      </c>
      <c r="AU41" s="251">
        <v>0</v>
      </c>
      <c r="AV41" s="249">
        <v>3831.1000000000004</v>
      </c>
      <c r="AW41" s="251">
        <v>1938.72</v>
      </c>
      <c r="AX41" s="251">
        <v>0</v>
      </c>
      <c r="AY41" s="252">
        <v>0</v>
      </c>
      <c r="AZ41" s="681">
        <v>22337.180372269446</v>
      </c>
      <c r="BA41" s="293">
        <f>SUM(BB41:BL41)+AZ41</f>
        <v>2373311.7303722696</v>
      </c>
      <c r="BB41" s="273">
        <f t="shared" ref="BB41:BL44" si="33">E41+Q41+AC41+AO41</f>
        <v>710689.8</v>
      </c>
      <c r="BC41" s="273">
        <f t="shared" si="33"/>
        <v>329915.15000000008</v>
      </c>
      <c r="BD41" s="273">
        <f t="shared" si="33"/>
        <v>430122.70000000013</v>
      </c>
      <c r="BE41" s="273">
        <f t="shared" si="33"/>
        <v>298844.40000000002</v>
      </c>
      <c r="BF41" s="273">
        <f t="shared" si="33"/>
        <v>457.03</v>
      </c>
      <c r="BG41" s="273">
        <f t="shared" si="33"/>
        <v>569110.37000000011</v>
      </c>
      <c r="BH41" s="273">
        <f t="shared" si="33"/>
        <v>0</v>
      </c>
      <c r="BI41" s="273">
        <f t="shared" si="33"/>
        <v>5675.1100000000006</v>
      </c>
      <c r="BJ41" s="273">
        <f t="shared" si="33"/>
        <v>6159.99</v>
      </c>
      <c r="BK41" s="273">
        <f t="shared" si="33"/>
        <v>0</v>
      </c>
      <c r="BL41" s="297">
        <f t="shared" si="33"/>
        <v>0</v>
      </c>
    </row>
    <row r="42" spans="1:64" s="255" customFormat="1" ht="24" x14ac:dyDescent="0.25">
      <c r="A42" s="1526"/>
      <c r="B42" s="126">
        <v>5.2</v>
      </c>
      <c r="C42" s="131" t="s">
        <v>304</v>
      </c>
      <c r="D42" s="273">
        <f>SUM(E42:O42)</f>
        <v>0</v>
      </c>
      <c r="E42" s="253"/>
      <c r="F42" s="253"/>
      <c r="G42" s="253"/>
      <c r="H42" s="253"/>
      <c r="I42" s="253"/>
      <c r="J42" s="253"/>
      <c r="K42" s="253"/>
      <c r="L42" s="253"/>
      <c r="M42" s="253"/>
      <c r="N42" s="253"/>
      <c r="O42" s="254"/>
      <c r="P42" s="273">
        <f>SUM(Q42:AA42)</f>
        <v>0</v>
      </c>
      <c r="Q42" s="253"/>
      <c r="R42" s="253"/>
      <c r="S42" s="253"/>
      <c r="T42" s="253"/>
      <c r="U42" s="253"/>
      <c r="V42" s="253"/>
      <c r="W42" s="253"/>
      <c r="X42" s="253"/>
      <c r="Y42" s="253"/>
      <c r="Z42" s="253"/>
      <c r="AA42" s="254"/>
      <c r="AB42" s="288">
        <f>SUM(AC42:AM42)</f>
        <v>0</v>
      </c>
      <c r="AC42" s="253"/>
      <c r="AD42" s="253"/>
      <c r="AE42" s="253"/>
      <c r="AF42" s="253"/>
      <c r="AG42" s="253"/>
      <c r="AH42" s="253"/>
      <c r="AI42" s="253"/>
      <c r="AJ42" s="253"/>
      <c r="AK42" s="253"/>
      <c r="AL42" s="253"/>
      <c r="AM42" s="254"/>
      <c r="AN42" s="288">
        <f>SUM(AO42:AY42)</f>
        <v>0</v>
      </c>
      <c r="AO42" s="253"/>
      <c r="AP42" s="253"/>
      <c r="AQ42" s="253"/>
      <c r="AR42" s="253"/>
      <c r="AS42" s="253"/>
      <c r="AT42" s="253"/>
      <c r="AU42" s="253"/>
      <c r="AV42" s="253"/>
      <c r="AW42" s="253"/>
      <c r="AX42" s="253"/>
      <c r="AY42" s="254"/>
      <c r="AZ42" s="170"/>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6">
        <v>5.3</v>
      </c>
      <c r="C43" s="131" t="s">
        <v>305</v>
      </c>
      <c r="D43" s="273">
        <f>SUM(E43:O43)</f>
        <v>5994.354491950332</v>
      </c>
      <c r="E43" s="253">
        <v>2352.0440588130127</v>
      </c>
      <c r="F43" s="253">
        <v>1045.6898454425941</v>
      </c>
      <c r="G43" s="253">
        <v>1385.4379336511874</v>
      </c>
      <c r="H43" s="253">
        <v>1091.2492057295988</v>
      </c>
      <c r="I43" s="253">
        <v>7.9009106189749156E-2</v>
      </c>
      <c r="J43" s="253">
        <v>98.385011174359349</v>
      </c>
      <c r="K43" s="253">
        <v>0</v>
      </c>
      <c r="L43" s="253">
        <v>10.166327327197877</v>
      </c>
      <c r="M43" s="253">
        <v>11.303100706192206</v>
      </c>
      <c r="N43" s="253">
        <v>0</v>
      </c>
      <c r="O43" s="254">
        <v>0</v>
      </c>
      <c r="P43" s="273">
        <f>SUM(Q43:AA43)</f>
        <v>8256.8142617278554</v>
      </c>
      <c r="Q43" s="253">
        <v>3239.0279895606482</v>
      </c>
      <c r="R43" s="253">
        <v>1518.5473932443056</v>
      </c>
      <c r="S43" s="253">
        <v>1913.9132942183496</v>
      </c>
      <c r="T43" s="253">
        <v>1110.4001989767103</v>
      </c>
      <c r="U43" s="253">
        <v>0.35846078338545206</v>
      </c>
      <c r="V43" s="253">
        <v>446.36839827360251</v>
      </c>
      <c r="W43" s="253">
        <v>0</v>
      </c>
      <c r="X43" s="253">
        <v>13.60646644598474</v>
      </c>
      <c r="Y43" s="253">
        <v>14.592060224869805</v>
      </c>
      <c r="Z43" s="253">
        <v>0</v>
      </c>
      <c r="AA43" s="254">
        <v>0</v>
      </c>
      <c r="AB43" s="288">
        <f>SUM(AC43:AM43)</f>
        <v>11764.263220006869</v>
      </c>
      <c r="AC43" s="253">
        <v>4068.090375076787</v>
      </c>
      <c r="AD43" s="253">
        <v>1823.7226819488249</v>
      </c>
      <c r="AE43" s="253">
        <v>2657.7813356548763</v>
      </c>
      <c r="AF43" s="253">
        <v>1625.6989207614081</v>
      </c>
      <c r="AG43" s="253">
        <v>1.2175087659287314</v>
      </c>
      <c r="AH43" s="253">
        <v>1516.0861743341661</v>
      </c>
      <c r="AI43" s="253">
        <v>0</v>
      </c>
      <c r="AJ43" s="253">
        <v>20.949408957479925</v>
      </c>
      <c r="AK43" s="253">
        <v>50.716814507396549</v>
      </c>
      <c r="AL43" s="253">
        <v>0</v>
      </c>
      <c r="AM43" s="254">
        <v>0</v>
      </c>
      <c r="AN43" s="288">
        <f>SUM(AO43:AY43)</f>
        <v>35163.387494803668</v>
      </c>
      <c r="AO43" s="253">
        <v>11039.798034203215</v>
      </c>
      <c r="AP43" s="253">
        <v>5212.1901081173419</v>
      </c>
      <c r="AQ43" s="253">
        <v>6573.4970415834632</v>
      </c>
      <c r="AR43" s="253">
        <v>4864.0154612263887</v>
      </c>
      <c r="AS43" s="253">
        <v>5.8212605615189705</v>
      </c>
      <c r="AT43" s="253">
        <v>7248.8452662461323</v>
      </c>
      <c r="AU43" s="253">
        <v>0</v>
      </c>
      <c r="AV43" s="253">
        <v>117.75132487882135</v>
      </c>
      <c r="AW43" s="253">
        <v>101.4689979867849</v>
      </c>
      <c r="AX43" s="253">
        <v>0</v>
      </c>
      <c r="AY43" s="254">
        <v>0</v>
      </c>
      <c r="AZ43" s="170">
        <v>-194394.49137730003</v>
      </c>
      <c r="BA43" s="295">
        <f>SUM(BB43:BL43)+AZ43</f>
        <v>-133215.67190881129</v>
      </c>
      <c r="BB43" s="273">
        <f t="shared" si="33"/>
        <v>20698.960457653662</v>
      </c>
      <c r="BC43" s="273">
        <f t="shared" si="33"/>
        <v>9600.1500287530653</v>
      </c>
      <c r="BD43" s="273">
        <f t="shared" si="33"/>
        <v>12530.629605107877</v>
      </c>
      <c r="BE43" s="273">
        <f t="shared" si="33"/>
        <v>8691.3637866941062</v>
      </c>
      <c r="BF43" s="273">
        <f t="shared" si="33"/>
        <v>7.4762392170229033</v>
      </c>
      <c r="BG43" s="273">
        <f t="shared" si="33"/>
        <v>9309.6848500282613</v>
      </c>
      <c r="BH43" s="273">
        <f t="shared" si="33"/>
        <v>0</v>
      </c>
      <c r="BI43" s="273">
        <f t="shared" si="33"/>
        <v>162.47352760948388</v>
      </c>
      <c r="BJ43" s="273">
        <f t="shared" si="33"/>
        <v>178.08097342524346</v>
      </c>
      <c r="BK43" s="273">
        <f t="shared" si="33"/>
        <v>0</v>
      </c>
      <c r="BL43" s="299">
        <f t="shared" si="33"/>
        <v>0</v>
      </c>
    </row>
    <row r="44" spans="1:64" x14ac:dyDescent="0.25">
      <c r="A44" s="1526"/>
      <c r="B44" s="126" t="s">
        <v>82</v>
      </c>
      <c r="C44" s="131" t="s">
        <v>923</v>
      </c>
      <c r="D44" s="273">
        <f>SUM(E44:O44)</f>
        <v>1027.9958662020001</v>
      </c>
      <c r="E44" s="253">
        <v>244.3727126623657</v>
      </c>
      <c r="F44" s="253">
        <v>44.490598144297493</v>
      </c>
      <c r="G44" s="253">
        <v>244.8693756268022</v>
      </c>
      <c r="H44" s="253">
        <v>50.537316856731806</v>
      </c>
      <c r="I44" s="253">
        <v>0.27557163570728616</v>
      </c>
      <c r="J44" s="253">
        <v>109.33865426074603</v>
      </c>
      <c r="K44" s="253">
        <v>0</v>
      </c>
      <c r="L44" s="253">
        <v>2.0379236454247991</v>
      </c>
      <c r="M44" s="253">
        <v>332.07371336992475</v>
      </c>
      <c r="N44" s="253">
        <v>0</v>
      </c>
      <c r="O44" s="254">
        <v>0</v>
      </c>
      <c r="P44" s="273">
        <f>SUM(Q44:AA44)</f>
        <v>1092.2592652968337</v>
      </c>
      <c r="Q44" s="253">
        <v>259.64925382174704</v>
      </c>
      <c r="R44" s="253">
        <v>47.271851608942306</v>
      </c>
      <c r="S44" s="253">
        <v>260.17696481988537</v>
      </c>
      <c r="T44" s="253">
        <v>53.696570574691847</v>
      </c>
      <c r="U44" s="253">
        <v>0.2927985240508173</v>
      </c>
      <c r="V44" s="253">
        <v>116.17377277266196</v>
      </c>
      <c r="W44" s="253">
        <v>0</v>
      </c>
      <c r="X44" s="253">
        <v>2.165320948134378</v>
      </c>
      <c r="Y44" s="253">
        <v>352.83273222672</v>
      </c>
      <c r="Z44" s="253">
        <v>0</v>
      </c>
      <c r="AA44" s="254">
        <v>0</v>
      </c>
      <c r="AB44" s="288">
        <f>SUM(AC44:AM44)</f>
        <v>1103.0349985306436</v>
      </c>
      <c r="AC44" s="253">
        <v>262.21083529094204</v>
      </c>
      <c r="AD44" s="253">
        <v>47.738214201222789</v>
      </c>
      <c r="AE44" s="253">
        <v>262.74375244582461</v>
      </c>
      <c r="AF44" s="253">
        <v>54.226316522807998</v>
      </c>
      <c r="AG44" s="253">
        <v>0.29568714114629002</v>
      </c>
      <c r="AH44" s="253">
        <v>117.31989038771671</v>
      </c>
      <c r="AI44" s="253">
        <v>0</v>
      </c>
      <c r="AJ44" s="253">
        <v>2.1866830199830756</v>
      </c>
      <c r="AK44" s="253">
        <v>356.31361952100008</v>
      </c>
      <c r="AL44" s="253">
        <v>0</v>
      </c>
      <c r="AM44" s="254">
        <v>0</v>
      </c>
      <c r="AN44" s="288">
        <f>SUM(AO44:AY44)</f>
        <v>1172.2480923064097</v>
      </c>
      <c r="AO44" s="253">
        <v>278.66400600283197</v>
      </c>
      <c r="AP44" s="253">
        <v>50.733685333687539</v>
      </c>
      <c r="AQ44" s="253">
        <v>279.23036257266034</v>
      </c>
      <c r="AR44" s="253">
        <v>57.628902239133495</v>
      </c>
      <c r="AS44" s="253">
        <v>0.31424087865752798</v>
      </c>
      <c r="AT44" s="253">
        <v>124.68146330787283</v>
      </c>
      <c r="AU44" s="253">
        <v>0</v>
      </c>
      <c r="AV44" s="253">
        <v>2.3238927160684888</v>
      </c>
      <c r="AW44" s="253">
        <v>378.67153925549746</v>
      </c>
      <c r="AX44" s="253">
        <v>0</v>
      </c>
      <c r="AY44" s="254">
        <v>0</v>
      </c>
      <c r="AZ44" s="170"/>
      <c r="BA44" s="295">
        <f>SUM(BB44:BL44)+AZ44</f>
        <v>4395.5382223358865</v>
      </c>
      <c r="BB44" s="270">
        <f t="shared" si="33"/>
        <v>1044.8968077778868</v>
      </c>
      <c r="BC44" s="273">
        <f t="shared" si="33"/>
        <v>190.23434928815013</v>
      </c>
      <c r="BD44" s="270">
        <f t="shared" si="33"/>
        <v>1047.0204554651725</v>
      </c>
      <c r="BE44" s="273">
        <f t="shared" si="33"/>
        <v>216.08910619336513</v>
      </c>
      <c r="BF44" s="270">
        <f t="shared" si="33"/>
        <v>1.1782981795619214</v>
      </c>
      <c r="BG44" s="270">
        <f t="shared" si="33"/>
        <v>467.51378072899752</v>
      </c>
      <c r="BH44" s="270">
        <f t="shared" si="33"/>
        <v>0</v>
      </c>
      <c r="BI44" s="270">
        <f t="shared" si="33"/>
        <v>8.7138203296107406</v>
      </c>
      <c r="BJ44" s="270">
        <f t="shared" si="33"/>
        <v>1419.8916043731424</v>
      </c>
      <c r="BK44" s="270">
        <f t="shared" si="33"/>
        <v>0</v>
      </c>
      <c r="BL44" s="290">
        <f t="shared" si="33"/>
        <v>0</v>
      </c>
    </row>
    <row r="45" spans="1:64" s="209" customFormat="1" ht="24" x14ac:dyDescent="0.25">
      <c r="A45" s="1527"/>
      <c r="B45" s="128" t="s">
        <v>217</v>
      </c>
      <c r="C45" s="312" t="s">
        <v>306</v>
      </c>
      <c r="D45" s="277">
        <f>SUM(D41:D44)</f>
        <v>580896.13035815244</v>
      </c>
      <c r="E45" s="277">
        <f t="shared" ref="E45:BL45" si="34">SUM(E41:E44)</f>
        <v>166204.70677147535</v>
      </c>
      <c r="F45" s="277">
        <f t="shared" si="34"/>
        <v>73651.400443586914</v>
      </c>
      <c r="G45" s="277">
        <f t="shared" si="34"/>
        <v>97855.507309277993</v>
      </c>
      <c r="H45" s="277">
        <f t="shared" si="34"/>
        <v>77441.006522586322</v>
      </c>
      <c r="I45" s="277">
        <f>SUM(I41:I44)</f>
        <v>0.35458074189703531</v>
      </c>
      <c r="J45" s="277">
        <f t="shared" si="34"/>
        <v>163962.01366543511</v>
      </c>
      <c r="K45" s="277">
        <f t="shared" si="34"/>
        <v>0</v>
      </c>
      <c r="L45" s="277">
        <f t="shared" si="34"/>
        <v>686.34425097262272</v>
      </c>
      <c r="M45" s="277">
        <f t="shared" si="34"/>
        <v>1094.796814076117</v>
      </c>
      <c r="N45" s="277">
        <f t="shared" si="34"/>
        <v>0</v>
      </c>
      <c r="O45" s="282">
        <f t="shared" si="34"/>
        <v>0</v>
      </c>
      <c r="P45" s="277">
        <f t="shared" si="34"/>
        <v>640942.02352702478</v>
      </c>
      <c r="Q45" s="277">
        <f t="shared" si="34"/>
        <v>211014.00724338245</v>
      </c>
      <c r="R45" s="277">
        <f t="shared" si="34"/>
        <v>99053.689244853245</v>
      </c>
      <c r="S45" s="277">
        <f t="shared" si="34"/>
        <v>124175.07025903827</v>
      </c>
      <c r="T45" s="277">
        <f t="shared" si="34"/>
        <v>68953.546769551409</v>
      </c>
      <c r="U45" s="277">
        <f t="shared" si="34"/>
        <v>288.65125930743625</v>
      </c>
      <c r="V45" s="277">
        <f t="shared" si="34"/>
        <v>135610.06217104627</v>
      </c>
      <c r="W45" s="277">
        <f t="shared" si="34"/>
        <v>0</v>
      </c>
      <c r="X45" s="277">
        <f t="shared" si="34"/>
        <v>724.25178739411922</v>
      </c>
      <c r="Y45" s="277">
        <f>SUM(Y41:Y44)</f>
        <v>1122.7447924515898</v>
      </c>
      <c r="Z45" s="277">
        <f t="shared" si="34"/>
        <v>0</v>
      </c>
      <c r="AA45" s="283">
        <f t="shared" si="34"/>
        <v>0</v>
      </c>
      <c r="AB45" s="849">
        <f t="shared" si="34"/>
        <v>569645.32821853762</v>
      </c>
      <c r="AC45" s="277">
        <f t="shared" si="34"/>
        <v>176414.70121036776</v>
      </c>
      <c r="AD45" s="277">
        <f t="shared" si="34"/>
        <v>76632.120896150067</v>
      </c>
      <c r="AE45" s="277">
        <f t="shared" si="34"/>
        <v>122553.75508810072</v>
      </c>
      <c r="AF45" s="277">
        <f t="shared" si="34"/>
        <v>67321.225237284219</v>
      </c>
      <c r="AG45" s="277">
        <f t="shared" si="34"/>
        <v>61.513195907075023</v>
      </c>
      <c r="AH45" s="277">
        <f t="shared" si="34"/>
        <v>123055.92606472188</v>
      </c>
      <c r="AI45" s="277">
        <f t="shared" si="34"/>
        <v>0</v>
      </c>
      <c r="AJ45" s="277">
        <f t="shared" si="34"/>
        <v>484.52609197746295</v>
      </c>
      <c r="AK45" s="277">
        <f t="shared" si="34"/>
        <v>3121.5604340283962</v>
      </c>
      <c r="AL45" s="277">
        <f t="shared" si="34"/>
        <v>0</v>
      </c>
      <c r="AM45" s="283">
        <f t="shared" si="34"/>
        <v>0</v>
      </c>
      <c r="AN45" s="849">
        <f t="shared" si="34"/>
        <v>625065.42558711022</v>
      </c>
      <c r="AO45" s="277">
        <f t="shared" si="34"/>
        <v>178800.24204020607</v>
      </c>
      <c r="AP45" s="277">
        <f t="shared" si="34"/>
        <v>90368.32379345104</v>
      </c>
      <c r="AQ45" s="277">
        <f t="shared" si="34"/>
        <v>99116.01740415617</v>
      </c>
      <c r="AR45" s="277">
        <f t="shared" si="34"/>
        <v>94036.074363465537</v>
      </c>
      <c r="AS45" s="277">
        <f t="shared" si="34"/>
        <v>115.1655014401765</v>
      </c>
      <c r="AT45" s="277">
        <f t="shared" si="34"/>
        <v>156259.566729554</v>
      </c>
      <c r="AU45" s="277">
        <f t="shared" si="34"/>
        <v>0</v>
      </c>
      <c r="AV45" s="274">
        <f t="shared" si="34"/>
        <v>3951.1752175948905</v>
      </c>
      <c r="AW45" s="277">
        <f>SUM(AW41:AW44)</f>
        <v>2418.8605372422826</v>
      </c>
      <c r="AX45" s="277">
        <f t="shared" si="34"/>
        <v>0</v>
      </c>
      <c r="AY45" s="283">
        <f t="shared" si="34"/>
        <v>0</v>
      </c>
      <c r="AZ45" s="863">
        <f t="shared" si="34"/>
        <v>-172057.31100503058</v>
      </c>
      <c r="BA45" s="296">
        <f t="shared" si="34"/>
        <v>2244491.5966857942</v>
      </c>
      <c r="BB45" s="274">
        <f t="shared" si="34"/>
        <v>732433.6572654316</v>
      </c>
      <c r="BC45" s="274">
        <f t="shared" si="34"/>
        <v>339705.53437804128</v>
      </c>
      <c r="BD45" s="274">
        <f t="shared" si="34"/>
        <v>443700.3500605732</v>
      </c>
      <c r="BE45" s="274">
        <f t="shared" si="34"/>
        <v>307751.85289288749</v>
      </c>
      <c r="BF45" s="274">
        <f t="shared" si="34"/>
        <v>465.6845373965848</v>
      </c>
      <c r="BG45" s="274">
        <f t="shared" si="34"/>
        <v>578887.56863075739</v>
      </c>
      <c r="BH45" s="274">
        <f t="shared" si="34"/>
        <v>0</v>
      </c>
      <c r="BI45" s="274">
        <f t="shared" si="34"/>
        <v>5846.2973479390948</v>
      </c>
      <c r="BJ45" s="274">
        <f>SUM(BJ41:BJ44)</f>
        <v>7757.9625777983856</v>
      </c>
      <c r="BK45" s="274">
        <f t="shared" si="34"/>
        <v>0</v>
      </c>
      <c r="BL45" s="298">
        <f t="shared" si="34"/>
        <v>0</v>
      </c>
    </row>
    <row r="46" spans="1:64" ht="14.85" customHeight="1" x14ac:dyDescent="0.25">
      <c r="A46" s="1528" t="s">
        <v>4</v>
      </c>
      <c r="B46" s="124">
        <v>6.1</v>
      </c>
      <c r="C46" s="310" t="s">
        <v>18</v>
      </c>
      <c r="D46" s="272">
        <f>SUM(E46:O46)</f>
        <v>0</v>
      </c>
      <c r="E46" s="251"/>
      <c r="F46" s="251"/>
      <c r="G46" s="251"/>
      <c r="H46" s="251"/>
      <c r="I46" s="251"/>
      <c r="J46" s="251"/>
      <c r="K46" s="251"/>
      <c r="L46" s="251"/>
      <c r="M46" s="251"/>
      <c r="N46" s="251"/>
      <c r="O46" s="252"/>
      <c r="P46" s="272">
        <f>SUM(Q46:AA46)</f>
        <v>0</v>
      </c>
      <c r="Q46" s="251"/>
      <c r="R46" s="251"/>
      <c r="S46" s="251"/>
      <c r="T46" s="251"/>
      <c r="U46" s="251"/>
      <c r="V46" s="251"/>
      <c r="W46" s="251"/>
      <c r="X46" s="251"/>
      <c r="Y46" s="251"/>
      <c r="Z46" s="251"/>
      <c r="AA46" s="252"/>
      <c r="AB46" s="275">
        <f>SUM(AC46:AM46)</f>
        <v>0</v>
      </c>
      <c r="AC46" s="251"/>
      <c r="AD46" s="251"/>
      <c r="AE46" s="251"/>
      <c r="AF46" s="251"/>
      <c r="AG46" s="251"/>
      <c r="AH46" s="251"/>
      <c r="AI46" s="251"/>
      <c r="AJ46" s="251"/>
      <c r="AK46" s="251"/>
      <c r="AL46" s="251"/>
      <c r="AM46" s="252"/>
      <c r="AN46" s="275">
        <f>SUM(AO46:AY46)</f>
        <v>0</v>
      </c>
      <c r="AO46" s="251"/>
      <c r="AP46" s="251"/>
      <c r="AQ46" s="251"/>
      <c r="AR46" s="251"/>
      <c r="AS46" s="251"/>
      <c r="AT46" s="251"/>
      <c r="AU46" s="251"/>
      <c r="AV46" s="249"/>
      <c r="AW46" s="251"/>
      <c r="AX46" s="251"/>
      <c r="AY46" s="252"/>
      <c r="AZ46" s="681"/>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529"/>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88">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170"/>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29"/>
      <c r="B48" s="126">
        <v>6.3</v>
      </c>
      <c r="C48" s="131" t="s">
        <v>185</v>
      </c>
      <c r="D48" s="273">
        <f>SUM(E48:O48)</f>
        <v>0</v>
      </c>
      <c r="E48" s="253"/>
      <c r="F48" s="253"/>
      <c r="G48" s="253"/>
      <c r="H48" s="253"/>
      <c r="I48" s="253"/>
      <c r="J48" s="253"/>
      <c r="K48" s="253"/>
      <c r="L48" s="253"/>
      <c r="M48" s="253"/>
      <c r="N48" s="253"/>
      <c r="O48" s="254"/>
      <c r="P48" s="273">
        <f>SUM(Q48:AA48)</f>
        <v>0</v>
      </c>
      <c r="Q48" s="253"/>
      <c r="R48" s="253"/>
      <c r="S48" s="253"/>
      <c r="T48" s="253"/>
      <c r="U48" s="253"/>
      <c r="V48" s="253"/>
      <c r="W48" s="253"/>
      <c r="X48" s="253"/>
      <c r="Y48" s="253"/>
      <c r="Z48" s="253"/>
      <c r="AA48" s="254"/>
      <c r="AB48" s="288">
        <f>SUM(AC48:AM48)</f>
        <v>0</v>
      </c>
      <c r="AC48" s="253"/>
      <c r="AD48" s="253"/>
      <c r="AE48" s="253"/>
      <c r="AF48" s="253"/>
      <c r="AG48" s="253"/>
      <c r="AH48" s="253"/>
      <c r="AI48" s="253"/>
      <c r="AJ48" s="253"/>
      <c r="AK48" s="253"/>
      <c r="AL48" s="253"/>
      <c r="AM48" s="254"/>
      <c r="AN48" s="288">
        <f>SUM(AO48:AY48)</f>
        <v>0</v>
      </c>
      <c r="AO48" s="253"/>
      <c r="AP48" s="253"/>
      <c r="AQ48" s="253"/>
      <c r="AR48" s="253"/>
      <c r="AS48" s="253"/>
      <c r="AT48" s="253"/>
      <c r="AU48" s="253"/>
      <c r="AV48" s="253"/>
      <c r="AW48" s="253"/>
      <c r="AX48" s="253"/>
      <c r="AY48" s="254"/>
      <c r="AZ48" s="170"/>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29"/>
      <c r="B49" s="126" t="s">
        <v>87</v>
      </c>
      <c r="C49" s="131" t="s">
        <v>924</v>
      </c>
      <c r="D49" s="273">
        <f>SUM(E49:O49)</f>
        <v>0</v>
      </c>
      <c r="E49" s="253"/>
      <c r="F49" s="253"/>
      <c r="G49" s="253"/>
      <c r="H49" s="253"/>
      <c r="I49" s="253"/>
      <c r="J49" s="253"/>
      <c r="K49" s="253"/>
      <c r="L49" s="253"/>
      <c r="M49" s="253"/>
      <c r="N49" s="253"/>
      <c r="O49" s="254"/>
      <c r="P49" s="273">
        <f>SUM(Q49:AA49)</f>
        <v>0</v>
      </c>
      <c r="Q49" s="253"/>
      <c r="R49" s="253"/>
      <c r="S49" s="253"/>
      <c r="T49" s="253"/>
      <c r="U49" s="253"/>
      <c r="V49" s="253"/>
      <c r="W49" s="253"/>
      <c r="X49" s="253"/>
      <c r="Y49" s="253"/>
      <c r="Z49" s="253"/>
      <c r="AA49" s="254"/>
      <c r="AB49" s="288">
        <f>SUM(AC49:AM49)</f>
        <v>0</v>
      </c>
      <c r="AC49" s="253"/>
      <c r="AD49" s="253"/>
      <c r="AE49" s="253"/>
      <c r="AF49" s="253"/>
      <c r="AG49" s="253"/>
      <c r="AH49" s="253"/>
      <c r="AI49" s="253"/>
      <c r="AJ49" s="253"/>
      <c r="AK49" s="253"/>
      <c r="AL49" s="253"/>
      <c r="AM49" s="254"/>
      <c r="AN49" s="288">
        <f>SUM(AO49:AY49)</f>
        <v>0</v>
      </c>
      <c r="AO49" s="253"/>
      <c r="AP49" s="253"/>
      <c r="AQ49" s="253"/>
      <c r="AR49" s="253"/>
      <c r="AS49" s="253"/>
      <c r="AT49" s="253"/>
      <c r="AU49" s="253"/>
      <c r="AV49" s="253"/>
      <c r="AW49" s="253"/>
      <c r="AX49" s="253"/>
      <c r="AY49" s="254"/>
      <c r="AZ49" s="170"/>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530"/>
      <c r="B50" s="129" t="s">
        <v>214</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49">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3">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37" t="s">
        <v>157</v>
      </c>
      <c r="B51" s="124">
        <v>7.1</v>
      </c>
      <c r="C51" s="310" t="s">
        <v>20</v>
      </c>
      <c r="D51" s="272">
        <f>SUM(E51:O51)</f>
        <v>173721.56999999998</v>
      </c>
      <c r="E51" s="251">
        <v>37323.171516634407</v>
      </c>
      <c r="F51" s="251">
        <v>2946.7382745329023</v>
      </c>
      <c r="G51" s="251">
        <v>86079.643493085372</v>
      </c>
      <c r="H51" s="251">
        <v>5958.7716859800421</v>
      </c>
      <c r="I51" s="251">
        <v>469.49061805926715</v>
      </c>
      <c r="J51" s="251">
        <v>12001.465133458651</v>
      </c>
      <c r="K51" s="251">
        <v>0</v>
      </c>
      <c r="L51" s="251">
        <v>753.53683297107807</v>
      </c>
      <c r="M51" s="251">
        <v>28188.752445278264</v>
      </c>
      <c r="N51" s="251">
        <v>0</v>
      </c>
      <c r="O51" s="252">
        <v>0</v>
      </c>
      <c r="P51" s="272">
        <f>SUM(Q51:AA51)</f>
        <v>175844.19999999998</v>
      </c>
      <c r="Q51" s="251">
        <v>36819.373567844836</v>
      </c>
      <c r="R51" s="251">
        <v>3977.47450132227</v>
      </c>
      <c r="S51" s="251">
        <v>86398.231527834898</v>
      </c>
      <c r="T51" s="251">
        <v>7010.7817198779139</v>
      </c>
      <c r="U51" s="251">
        <v>653.25256315528804</v>
      </c>
      <c r="V51" s="251">
        <v>11587.409245022518</v>
      </c>
      <c r="W51" s="251">
        <v>0</v>
      </c>
      <c r="X51" s="251">
        <v>565.9878111764981</v>
      </c>
      <c r="Y51" s="251">
        <v>28831.689063765771</v>
      </c>
      <c r="Z51" s="251">
        <v>0</v>
      </c>
      <c r="AA51" s="252">
        <v>0</v>
      </c>
      <c r="AB51" s="275">
        <f>SUM(AC51:AM51)</f>
        <v>143718.63999999998</v>
      </c>
      <c r="AC51" s="251">
        <v>29465.63242115275</v>
      </c>
      <c r="AD51" s="251">
        <v>3495.4319291966544</v>
      </c>
      <c r="AE51" s="251">
        <v>69620.393684674069</v>
      </c>
      <c r="AF51" s="251">
        <v>7932.8072917997033</v>
      </c>
      <c r="AG51" s="251">
        <v>373.11174894260864</v>
      </c>
      <c r="AH51" s="251">
        <v>9848.4851247713159</v>
      </c>
      <c r="AI51" s="251">
        <v>0</v>
      </c>
      <c r="AJ51" s="251">
        <v>447.85178927020598</v>
      </c>
      <c r="AK51" s="251">
        <v>22534.926010192656</v>
      </c>
      <c r="AL51" s="251">
        <v>0</v>
      </c>
      <c r="AM51" s="252">
        <v>0</v>
      </c>
      <c r="AN51" s="275">
        <f>SUM(AO51:AY51)</f>
        <v>156150.07999999996</v>
      </c>
      <c r="AO51" s="251">
        <v>32169.304407469022</v>
      </c>
      <c r="AP51" s="251">
        <v>3210.8339919620148</v>
      </c>
      <c r="AQ51" s="251">
        <v>80088.581426556033</v>
      </c>
      <c r="AR51" s="251">
        <v>5213.0307279293165</v>
      </c>
      <c r="AS51" s="251">
        <v>411.0650697803548</v>
      </c>
      <c r="AT51" s="251">
        <v>10643.724985221583</v>
      </c>
      <c r="AU51" s="251">
        <v>0</v>
      </c>
      <c r="AV51" s="249">
        <v>631.36774588133187</v>
      </c>
      <c r="AW51" s="251">
        <v>23782.171645200306</v>
      </c>
      <c r="AX51" s="251">
        <v>0</v>
      </c>
      <c r="AY51" s="252">
        <v>0</v>
      </c>
      <c r="AZ51" s="681">
        <v>1999.4931501460646</v>
      </c>
      <c r="BA51" s="293">
        <f>SUM(BB51:BL51)+AZ51</f>
        <v>651433.98315014597</v>
      </c>
      <c r="BB51" s="273">
        <f t="shared" ref="BB51:BL54" si="37">E51+Q51+AC51+AO51</f>
        <v>135777.48191310102</v>
      </c>
      <c r="BC51" s="273">
        <f t="shared" si="37"/>
        <v>13630.478697013841</v>
      </c>
      <c r="BD51" s="273">
        <f t="shared" si="37"/>
        <v>322186.8501321504</v>
      </c>
      <c r="BE51" s="273">
        <f t="shared" si="37"/>
        <v>26115.391425586975</v>
      </c>
      <c r="BF51" s="273">
        <f t="shared" si="37"/>
        <v>1906.9199999375187</v>
      </c>
      <c r="BG51" s="273">
        <f t="shared" si="37"/>
        <v>44081.084488474065</v>
      </c>
      <c r="BH51" s="273">
        <f t="shared" si="37"/>
        <v>0</v>
      </c>
      <c r="BI51" s="273">
        <f t="shared" si="37"/>
        <v>2398.744179299114</v>
      </c>
      <c r="BJ51" s="273">
        <f t="shared" si="37"/>
        <v>103337.539164437</v>
      </c>
      <c r="BK51" s="273">
        <f t="shared" si="37"/>
        <v>0</v>
      </c>
      <c r="BL51" s="297">
        <f t="shared" si="37"/>
        <v>0</v>
      </c>
    </row>
    <row r="52" spans="1:64" s="255" customFormat="1" ht="16.5" customHeight="1" x14ac:dyDescent="0.25">
      <c r="A52" s="1538"/>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88">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170"/>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38"/>
      <c r="B53" s="126">
        <v>7.3</v>
      </c>
      <c r="C53" s="131" t="s">
        <v>156</v>
      </c>
      <c r="D53" s="273">
        <f>SUM(E53:O53)</f>
        <v>22472.644687231357</v>
      </c>
      <c r="E53" s="253">
        <v>5342.1432162034725</v>
      </c>
      <c r="F53" s="253">
        <v>972.59282540998913</v>
      </c>
      <c r="G53" s="253">
        <v>5353.0005850860198</v>
      </c>
      <c r="H53" s="253">
        <v>1104.777949509961</v>
      </c>
      <c r="I53" s="253">
        <v>6.0241715543164611</v>
      </c>
      <c r="J53" s="253">
        <v>2390.2126541226353</v>
      </c>
      <c r="K53" s="253">
        <v>0</v>
      </c>
      <c r="L53" s="253">
        <v>44.550309479882294</v>
      </c>
      <c r="M53" s="253">
        <v>7259.3429758650809</v>
      </c>
      <c r="N53" s="253">
        <v>0</v>
      </c>
      <c r="O53" s="254">
        <v>0</v>
      </c>
      <c r="P53" s="273">
        <f>SUM(Q53:AA53)</f>
        <v>10938.202034202475</v>
      </c>
      <c r="Q53" s="253">
        <v>2600.2031629004859</v>
      </c>
      <c r="R53" s="253">
        <v>473.39407396917892</v>
      </c>
      <c r="S53" s="253">
        <v>2605.4878143533983</v>
      </c>
      <c r="T53" s="253">
        <v>537.73307872117141</v>
      </c>
      <c r="U53" s="253">
        <v>2.9321695985007419</v>
      </c>
      <c r="V53" s="253">
        <v>1163.3979569105065</v>
      </c>
      <c r="W53" s="253">
        <v>0</v>
      </c>
      <c r="X53" s="253">
        <v>21.684153892847135</v>
      </c>
      <c r="Y53" s="253">
        <v>3533.3696238563862</v>
      </c>
      <c r="Z53" s="253">
        <v>0</v>
      </c>
      <c r="AA53" s="254">
        <v>0</v>
      </c>
      <c r="AB53" s="288">
        <f>SUM(AC53:AM53)</f>
        <v>15054.57235351589</v>
      </c>
      <c r="AC53" s="253">
        <v>3578.7368460853595</v>
      </c>
      <c r="AD53" s="253">
        <v>651.5463250733676</v>
      </c>
      <c r="AE53" s="253">
        <v>3586.0102688482789</v>
      </c>
      <c r="AF53" s="253">
        <v>740.09800835398232</v>
      </c>
      <c r="AG53" s="253">
        <v>4.0356321116926201</v>
      </c>
      <c r="AH53" s="253">
        <v>1601.2191641255229</v>
      </c>
      <c r="AI53" s="253">
        <v>0</v>
      </c>
      <c r="AJ53" s="253">
        <v>29.844545080067373</v>
      </c>
      <c r="AK53" s="253">
        <v>4863.081563837618</v>
      </c>
      <c r="AL53" s="253">
        <v>0</v>
      </c>
      <c r="AM53" s="254">
        <v>0</v>
      </c>
      <c r="AN53" s="288">
        <f>SUM(AO53:AY53)</f>
        <v>17453.817747178913</v>
      </c>
      <c r="AO53" s="253">
        <v>4149.0797088035533</v>
      </c>
      <c r="AP53" s="253">
        <v>755.38318489790242</v>
      </c>
      <c r="AQ53" s="253">
        <v>4157.5122960814333</v>
      </c>
      <c r="AR53" s="253">
        <v>858.0473393416388</v>
      </c>
      <c r="AS53" s="253">
        <v>4.6787903181916457</v>
      </c>
      <c r="AT53" s="253">
        <v>1856.4052706160141</v>
      </c>
      <c r="AU53" s="253">
        <v>0</v>
      </c>
      <c r="AV53" s="253">
        <v>34.600866656521674</v>
      </c>
      <c r="AW53" s="253">
        <v>5638.1102904636555</v>
      </c>
      <c r="AX53" s="253">
        <v>0</v>
      </c>
      <c r="AY53" s="254">
        <v>0</v>
      </c>
      <c r="AZ53" s="170">
        <v>-3920</v>
      </c>
      <c r="BA53" s="295">
        <f>SUM(BB53:BL53)+AZ53</f>
        <v>61999.236822128631</v>
      </c>
      <c r="BB53" s="273">
        <f t="shared" si="37"/>
        <v>15670.162933992873</v>
      </c>
      <c r="BC53" s="273">
        <f t="shared" si="37"/>
        <v>2852.9164093504382</v>
      </c>
      <c r="BD53" s="273">
        <f t="shared" si="37"/>
        <v>15702.01096436913</v>
      </c>
      <c r="BE53" s="273">
        <f t="shared" si="37"/>
        <v>3240.6563759267538</v>
      </c>
      <c r="BF53" s="273">
        <f t="shared" si="37"/>
        <v>17.670763582701468</v>
      </c>
      <c r="BG53" s="273">
        <f t="shared" si="37"/>
        <v>7011.2350457746797</v>
      </c>
      <c r="BH53" s="273">
        <f t="shared" si="37"/>
        <v>0</v>
      </c>
      <c r="BI53" s="273">
        <f t="shared" si="37"/>
        <v>130.67987510931849</v>
      </c>
      <c r="BJ53" s="273">
        <f t="shared" si="37"/>
        <v>21293.904454022741</v>
      </c>
      <c r="BK53" s="273">
        <f t="shared" si="37"/>
        <v>0</v>
      </c>
      <c r="BL53" s="299">
        <f t="shared" si="37"/>
        <v>0</v>
      </c>
    </row>
    <row r="54" spans="1:64" ht="16.5" customHeight="1" x14ac:dyDescent="0.25">
      <c r="A54" s="1538"/>
      <c r="B54" s="126" t="s">
        <v>91</v>
      </c>
      <c r="C54" s="131" t="s">
        <v>925</v>
      </c>
      <c r="D54" s="273">
        <f>SUM(E54:O54)</f>
        <v>34.31694020989319</v>
      </c>
      <c r="E54" s="253">
        <v>8.1577407507939785</v>
      </c>
      <c r="F54" s="253">
        <v>1.48520168866149</v>
      </c>
      <c r="G54" s="253">
        <v>8.1743205385299014</v>
      </c>
      <c r="H54" s="253">
        <v>1.687055500863373</v>
      </c>
      <c r="I54" s="253">
        <v>9.1992347995017692E-3</v>
      </c>
      <c r="J54" s="253">
        <v>3.6499836081625903</v>
      </c>
      <c r="K54" s="253">
        <v>0</v>
      </c>
      <c r="L54" s="253">
        <v>6.8030724822611466E-2</v>
      </c>
      <c r="M54" s="253">
        <v>11.085408163259736</v>
      </c>
      <c r="N54" s="253">
        <v>0</v>
      </c>
      <c r="O54" s="254">
        <v>0</v>
      </c>
      <c r="P54" s="273">
        <f>SUM(Q54:AA54)</f>
        <v>36.462204891325818</v>
      </c>
      <c r="Q54" s="253">
        <v>8.6677079275272035</v>
      </c>
      <c r="R54" s="253">
        <v>1.5780465258760588</v>
      </c>
      <c r="S54" s="253">
        <v>8.6853241722676842</v>
      </c>
      <c r="T54" s="253">
        <v>1.792518883072941</v>
      </c>
      <c r="U54" s="253">
        <v>9.7743091910667823E-3</v>
      </c>
      <c r="V54" s="253">
        <v>3.8781560755943438</v>
      </c>
      <c r="W54" s="253">
        <v>0</v>
      </c>
      <c r="X54" s="253">
        <v>7.2283548947419007E-2</v>
      </c>
      <c r="Y54" s="253">
        <v>11.778393448849107</v>
      </c>
      <c r="Z54" s="253">
        <v>0</v>
      </c>
      <c r="AA54" s="254">
        <v>0</v>
      </c>
      <c r="AB54" s="288">
        <f>SUM(AC54:AM54)</f>
        <v>36.821924424507053</v>
      </c>
      <c r="AC54" s="253">
        <v>8.7532195925165865</v>
      </c>
      <c r="AD54" s="253">
        <v>1.5936148153231249</v>
      </c>
      <c r="AE54" s="253">
        <v>8.7710096311171295</v>
      </c>
      <c r="AF54" s="253">
        <v>1.8102030592701661</v>
      </c>
      <c r="AG54" s="253">
        <v>9.8707380809229736E-3</v>
      </c>
      <c r="AH54" s="253">
        <v>3.9164161999415859</v>
      </c>
      <c r="AI54" s="253">
        <v>0</v>
      </c>
      <c r="AJ54" s="253">
        <v>7.2996665572196501E-2</v>
      </c>
      <c r="AK54" s="253">
        <v>11.894593722685338</v>
      </c>
      <c r="AL54" s="253">
        <v>0</v>
      </c>
      <c r="AM54" s="254">
        <v>0</v>
      </c>
      <c r="AN54" s="288">
        <f>SUM(AO54:AY54)</f>
        <v>39.132421654053275</v>
      </c>
      <c r="AO54" s="253">
        <v>9.3024654544373426</v>
      </c>
      <c r="AP54" s="253">
        <v>1.6936107463700445</v>
      </c>
      <c r="AQ54" s="253">
        <v>9.3213717800202343</v>
      </c>
      <c r="AR54" s="253">
        <v>1.9237894407189355</v>
      </c>
      <c r="AS54" s="253">
        <v>1.0490105844721057E-2</v>
      </c>
      <c r="AT54" s="253">
        <v>4.1621629641626443</v>
      </c>
      <c r="AU54" s="253">
        <v>0</v>
      </c>
      <c r="AV54" s="253">
        <v>7.7577050660880803E-2</v>
      </c>
      <c r="AW54" s="253">
        <v>12.640954111838472</v>
      </c>
      <c r="AX54" s="253">
        <v>0</v>
      </c>
      <c r="AY54" s="254">
        <v>0</v>
      </c>
      <c r="AZ54" s="170"/>
      <c r="BA54" s="295">
        <f>SUM(BB54:BL54)+AZ54</f>
        <v>146.73349117977932</v>
      </c>
      <c r="BB54" s="273">
        <f t="shared" si="37"/>
        <v>34.881133725275106</v>
      </c>
      <c r="BC54" s="273">
        <f t="shared" si="37"/>
        <v>6.350473776230718</v>
      </c>
      <c r="BD54" s="273">
        <f t="shared" si="37"/>
        <v>34.952026121934949</v>
      </c>
      <c r="BE54" s="273">
        <f t="shared" si="37"/>
        <v>7.2135668839254157</v>
      </c>
      <c r="BF54" s="273">
        <f t="shared" si="37"/>
        <v>3.9334387916212583E-2</v>
      </c>
      <c r="BG54" s="273">
        <f t="shared" si="37"/>
        <v>15.606718847861163</v>
      </c>
      <c r="BH54" s="273">
        <f t="shared" si="37"/>
        <v>0</v>
      </c>
      <c r="BI54" s="273">
        <f t="shared" si="37"/>
        <v>0.29088799000310778</v>
      </c>
      <c r="BJ54" s="273">
        <f t="shared" si="37"/>
        <v>47.399349446632655</v>
      </c>
      <c r="BK54" s="273">
        <f t="shared" si="37"/>
        <v>0</v>
      </c>
      <c r="BL54" s="299">
        <f t="shared" si="37"/>
        <v>0</v>
      </c>
    </row>
    <row r="55" spans="1:64" s="209" customFormat="1" ht="16.5" customHeight="1" x14ac:dyDescent="0.25">
      <c r="A55" s="1539"/>
      <c r="B55" s="129" t="s">
        <v>262</v>
      </c>
      <c r="C55" s="312" t="s">
        <v>38</v>
      </c>
      <c r="D55" s="277">
        <f>SUM(D51:D54)</f>
        <v>196228.53162744123</v>
      </c>
      <c r="E55" s="277">
        <f t="shared" ref="E55:BL55" si="38">SUM(E51:E54)</f>
        <v>42673.472473588678</v>
      </c>
      <c r="F55" s="277">
        <f t="shared" si="38"/>
        <v>3920.816301631553</v>
      </c>
      <c r="G55" s="277">
        <f t="shared" si="38"/>
        <v>91440.818398709918</v>
      </c>
      <c r="H55" s="277">
        <f t="shared" si="38"/>
        <v>7065.2366909908669</v>
      </c>
      <c r="I55" s="277">
        <f t="shared" si="38"/>
        <v>475.52398884838311</v>
      </c>
      <c r="J55" s="277">
        <f t="shared" si="38"/>
        <v>14395.327771189448</v>
      </c>
      <c r="K55" s="277">
        <f t="shared" si="38"/>
        <v>0</v>
      </c>
      <c r="L55" s="277">
        <f t="shared" si="38"/>
        <v>798.15517317578303</v>
      </c>
      <c r="M55" s="274">
        <f t="shared" si="38"/>
        <v>35459.180829306599</v>
      </c>
      <c r="N55" s="277">
        <f t="shared" si="38"/>
        <v>0</v>
      </c>
      <c r="O55" s="282">
        <f t="shared" si="38"/>
        <v>0</v>
      </c>
      <c r="P55" s="277">
        <f t="shared" si="38"/>
        <v>186818.86423909376</v>
      </c>
      <c r="Q55" s="277">
        <f t="shared" si="38"/>
        <v>39428.244438672846</v>
      </c>
      <c r="R55" s="277">
        <f t="shared" si="38"/>
        <v>4452.4466218173247</v>
      </c>
      <c r="S55" s="277">
        <f t="shared" si="38"/>
        <v>89012.40466636057</v>
      </c>
      <c r="T55" s="277">
        <f t="shared" si="38"/>
        <v>7550.3073174821584</v>
      </c>
      <c r="U55" s="277">
        <f t="shared" si="38"/>
        <v>656.19450706297982</v>
      </c>
      <c r="V55" s="277">
        <f t="shared" si="38"/>
        <v>12754.685358008619</v>
      </c>
      <c r="W55" s="277">
        <f t="shared" si="38"/>
        <v>0</v>
      </c>
      <c r="X55" s="277">
        <f t="shared" si="38"/>
        <v>587.74424861829266</v>
      </c>
      <c r="Y55" s="274">
        <f>SUM(Y51:Y54)</f>
        <v>32376.837081071008</v>
      </c>
      <c r="Z55" s="277">
        <f>SUM(Z51:Z54)</f>
        <v>0</v>
      </c>
      <c r="AA55" s="283">
        <f t="shared" si="38"/>
        <v>0</v>
      </c>
      <c r="AB55" s="849">
        <f t="shared" si="38"/>
        <v>158810.03427794037</v>
      </c>
      <c r="AC55" s="277">
        <f t="shared" si="38"/>
        <v>33053.122486830624</v>
      </c>
      <c r="AD55" s="277">
        <f t="shared" si="38"/>
        <v>4148.5718690853455</v>
      </c>
      <c r="AE55" s="277">
        <f t="shared" si="38"/>
        <v>73215.174963153462</v>
      </c>
      <c r="AF55" s="277">
        <f t="shared" si="38"/>
        <v>8674.7155032129558</v>
      </c>
      <c r="AG55" s="277">
        <f t="shared" si="38"/>
        <v>377.15725179238217</v>
      </c>
      <c r="AH55" s="277">
        <f t="shared" si="38"/>
        <v>11453.620705096781</v>
      </c>
      <c r="AI55" s="277">
        <f t="shared" si="38"/>
        <v>0</v>
      </c>
      <c r="AJ55" s="277">
        <f t="shared" si="38"/>
        <v>477.76933101584552</v>
      </c>
      <c r="AK55" s="274">
        <f t="shared" si="38"/>
        <v>27409.90216775296</v>
      </c>
      <c r="AL55" s="277">
        <f t="shared" si="38"/>
        <v>0</v>
      </c>
      <c r="AM55" s="283">
        <f t="shared" si="38"/>
        <v>0</v>
      </c>
      <c r="AN55" s="849">
        <f t="shared" si="38"/>
        <v>173643.03016883295</v>
      </c>
      <c r="AO55" s="277">
        <f t="shared" si="38"/>
        <v>36327.686581727008</v>
      </c>
      <c r="AP55" s="277">
        <f t="shared" si="38"/>
        <v>3967.9107876062876</v>
      </c>
      <c r="AQ55" s="277">
        <f t="shared" si="38"/>
        <v>84255.415094417491</v>
      </c>
      <c r="AR55" s="277">
        <f t="shared" si="38"/>
        <v>6073.001856711674</v>
      </c>
      <c r="AS55" s="277">
        <f t="shared" si="38"/>
        <v>415.75435020439119</v>
      </c>
      <c r="AT55" s="277">
        <f t="shared" si="38"/>
        <v>12504.292418801761</v>
      </c>
      <c r="AU55" s="277">
        <f t="shared" si="38"/>
        <v>0</v>
      </c>
      <c r="AV55" s="274">
        <f t="shared" si="38"/>
        <v>666.04618958851449</v>
      </c>
      <c r="AW55" s="274">
        <f>SUM(AW51:AW54)</f>
        <v>29432.922889775797</v>
      </c>
      <c r="AX55" s="277">
        <f t="shared" si="38"/>
        <v>0</v>
      </c>
      <c r="AY55" s="283">
        <f t="shared" si="38"/>
        <v>0</v>
      </c>
      <c r="AZ55" s="863">
        <f t="shared" si="38"/>
        <v>-1920.5068498539354</v>
      </c>
      <c r="BA55" s="296">
        <f t="shared" si="38"/>
        <v>713579.95346345438</v>
      </c>
      <c r="BB55" s="274">
        <f t="shared" si="38"/>
        <v>151482.52598081916</v>
      </c>
      <c r="BC55" s="274">
        <f t="shared" si="38"/>
        <v>16489.745580140509</v>
      </c>
      <c r="BD55" s="274">
        <f t="shared" si="38"/>
        <v>337923.81312264147</v>
      </c>
      <c r="BE55" s="274">
        <f t="shared" si="38"/>
        <v>29363.261368397652</v>
      </c>
      <c r="BF55" s="274">
        <f t="shared" si="38"/>
        <v>1924.6300979081363</v>
      </c>
      <c r="BG55" s="274">
        <f t="shared" si="38"/>
        <v>51107.926253096608</v>
      </c>
      <c r="BH55" s="274">
        <f t="shared" si="38"/>
        <v>0</v>
      </c>
      <c r="BI55" s="274">
        <f t="shared" si="38"/>
        <v>2529.7149423984356</v>
      </c>
      <c r="BJ55" s="274">
        <f>SUM(BJ51:BJ54)</f>
        <v>124678.84296790637</v>
      </c>
      <c r="BK55" s="274">
        <f t="shared" si="38"/>
        <v>0</v>
      </c>
      <c r="BL55" s="298">
        <f t="shared" si="38"/>
        <v>0</v>
      </c>
    </row>
    <row r="56" spans="1:64" ht="14.85" customHeight="1" x14ac:dyDescent="0.25">
      <c r="A56" s="1528" t="s">
        <v>29</v>
      </c>
      <c r="B56" s="124">
        <v>8.1</v>
      </c>
      <c r="C56" s="310" t="s">
        <v>22</v>
      </c>
      <c r="D56" s="272">
        <f t="shared" ref="D56:D62" si="39">SUM(E56:O56)</f>
        <v>3120593.575375075</v>
      </c>
      <c r="E56" s="251">
        <v>969934.76691181806</v>
      </c>
      <c r="F56" s="251">
        <v>136519.53206960901</v>
      </c>
      <c r="G56" s="251">
        <v>882933.05074242607</v>
      </c>
      <c r="H56" s="251">
        <v>330512.5368958115</v>
      </c>
      <c r="I56" s="251">
        <v>264.28775151616742</v>
      </c>
      <c r="J56" s="251">
        <v>364137.42562368535</v>
      </c>
      <c r="K56" s="251">
        <v>0</v>
      </c>
      <c r="L56" s="251">
        <v>47088.830801260468</v>
      </c>
      <c r="M56" s="251">
        <v>389203.14457894827</v>
      </c>
      <c r="N56" s="251">
        <v>0</v>
      </c>
      <c r="O56" s="252">
        <v>0</v>
      </c>
      <c r="P56" s="275">
        <f t="shared" ref="P56:P62" si="40">SUM(Q56:AA56)</f>
        <v>3116799.9599223486</v>
      </c>
      <c r="Q56" s="251">
        <v>904347.33164444752</v>
      </c>
      <c r="R56" s="251">
        <v>141486.39326739594</v>
      </c>
      <c r="S56" s="251">
        <v>1020369.4060265456</v>
      </c>
      <c r="T56" s="251">
        <v>243727.00799068538</v>
      </c>
      <c r="U56" s="251">
        <v>253.59836080879222</v>
      </c>
      <c r="V56" s="251">
        <v>333187.73990698758</v>
      </c>
      <c r="W56" s="251">
        <v>0</v>
      </c>
      <c r="X56" s="251">
        <v>58100.382628279236</v>
      </c>
      <c r="Y56" s="251">
        <v>415328.10009719891</v>
      </c>
      <c r="Z56" s="251">
        <v>0</v>
      </c>
      <c r="AA56" s="252">
        <v>0</v>
      </c>
      <c r="AB56" s="275">
        <f t="shared" ref="AB56:AB62" si="41">SUM(AC56:AM56)</f>
        <v>3163130.1552105499</v>
      </c>
      <c r="AC56" s="251">
        <v>940214.04882836342</v>
      </c>
      <c r="AD56" s="251">
        <v>204123.23378942543</v>
      </c>
      <c r="AE56" s="251">
        <v>1022191.6619663045</v>
      </c>
      <c r="AF56" s="251">
        <v>293124.85395432368</v>
      </c>
      <c r="AG56" s="251">
        <v>4.6496547617566151</v>
      </c>
      <c r="AH56" s="251">
        <v>351917.67000875651</v>
      </c>
      <c r="AI56" s="251">
        <v>0</v>
      </c>
      <c r="AJ56" s="251">
        <v>64035.165370002716</v>
      </c>
      <c r="AK56" s="251">
        <v>287518.87163861172</v>
      </c>
      <c r="AL56" s="251">
        <v>0</v>
      </c>
      <c r="AM56" s="252">
        <v>0</v>
      </c>
      <c r="AN56" s="275">
        <f t="shared" ref="AN56:AN62" si="42">SUM(AO56:AY56)</f>
        <v>3124567.4065878894</v>
      </c>
      <c r="AO56" s="251">
        <v>907629.57662960142</v>
      </c>
      <c r="AP56" s="251">
        <v>200927.63306065317</v>
      </c>
      <c r="AQ56" s="251">
        <v>976494.67971455678</v>
      </c>
      <c r="AR56" s="251">
        <v>224578.52842488847</v>
      </c>
      <c r="AS56" s="251">
        <v>21.463808342423345</v>
      </c>
      <c r="AT56" s="251">
        <v>385027.24430934183</v>
      </c>
      <c r="AU56" s="251">
        <v>0</v>
      </c>
      <c r="AV56" s="249">
        <v>85557.071552826616</v>
      </c>
      <c r="AW56" s="251">
        <v>344331.20908767881</v>
      </c>
      <c r="AX56" s="251">
        <v>0</v>
      </c>
      <c r="AY56" s="252">
        <v>0</v>
      </c>
      <c r="AZ56" s="681">
        <v>20552.953344900412</v>
      </c>
      <c r="BA56" s="293">
        <f t="shared" ref="BA56:BA62" si="43">SUM(BB56:BL56)+AZ56</f>
        <v>12545644.050440762</v>
      </c>
      <c r="BB56" s="272">
        <f t="shared" ref="BB56:BL62" si="44">E56+Q56+AC56+AO56</f>
        <v>3722125.7240142305</v>
      </c>
      <c r="BC56" s="272">
        <f t="shared" si="44"/>
        <v>683056.79218708351</v>
      </c>
      <c r="BD56" s="272">
        <f t="shared" si="44"/>
        <v>3901988.7984498329</v>
      </c>
      <c r="BE56" s="272">
        <f t="shared" si="44"/>
        <v>1091942.927265709</v>
      </c>
      <c r="BF56" s="272">
        <f t="shared" si="44"/>
        <v>543.99957542913967</v>
      </c>
      <c r="BG56" s="272">
        <f t="shared" si="44"/>
        <v>1434270.0798487712</v>
      </c>
      <c r="BH56" s="272">
        <f t="shared" si="44"/>
        <v>0</v>
      </c>
      <c r="BI56" s="272">
        <f t="shared" si="44"/>
        <v>254781.45035236902</v>
      </c>
      <c r="BJ56" s="272">
        <f t="shared" si="44"/>
        <v>1436381.3254024377</v>
      </c>
      <c r="BK56" s="272">
        <f t="shared" si="44"/>
        <v>0</v>
      </c>
      <c r="BL56" s="297">
        <f t="shared" si="44"/>
        <v>0</v>
      </c>
    </row>
    <row r="57" spans="1:64" ht="14.85" customHeight="1" x14ac:dyDescent="0.25">
      <c r="A57" s="1529"/>
      <c r="B57" s="126" t="s">
        <v>113</v>
      </c>
      <c r="C57" s="131" t="s">
        <v>444</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88">
        <f t="shared" si="41"/>
        <v>0</v>
      </c>
      <c r="AC57" s="253">
        <v>0</v>
      </c>
      <c r="AD57" s="253">
        <v>0</v>
      </c>
      <c r="AE57" s="253">
        <v>0</v>
      </c>
      <c r="AF57" s="253">
        <v>0</v>
      </c>
      <c r="AG57" s="253">
        <v>0</v>
      </c>
      <c r="AH57" s="253">
        <v>0</v>
      </c>
      <c r="AI57" s="253">
        <v>0</v>
      </c>
      <c r="AJ57" s="253">
        <v>0</v>
      </c>
      <c r="AK57" s="253">
        <v>0</v>
      </c>
      <c r="AL57" s="253">
        <v>0</v>
      </c>
      <c r="AM57" s="254">
        <v>0</v>
      </c>
      <c r="AN57" s="288">
        <f t="shared" si="42"/>
        <v>0</v>
      </c>
      <c r="AO57" s="253">
        <v>0</v>
      </c>
      <c r="AP57" s="253">
        <v>0</v>
      </c>
      <c r="AQ57" s="253">
        <v>0</v>
      </c>
      <c r="AR57" s="253">
        <v>0</v>
      </c>
      <c r="AS57" s="253">
        <v>0</v>
      </c>
      <c r="AT57" s="253">
        <v>0</v>
      </c>
      <c r="AU57" s="253">
        <v>0</v>
      </c>
      <c r="AV57" s="253">
        <v>0</v>
      </c>
      <c r="AW57" s="253">
        <v>0</v>
      </c>
      <c r="AX57" s="253">
        <v>0</v>
      </c>
      <c r="AY57" s="254">
        <v>0</v>
      </c>
      <c r="AZ57" s="170"/>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29"/>
      <c r="B58" s="126" t="s">
        <v>115</v>
      </c>
      <c r="C58" s="131" t="s">
        <v>158</v>
      </c>
      <c r="D58" s="273">
        <f t="shared" si="39"/>
        <v>0</v>
      </c>
      <c r="E58" s="253"/>
      <c r="F58" s="253"/>
      <c r="G58" s="253"/>
      <c r="H58" s="253"/>
      <c r="I58" s="253"/>
      <c r="J58" s="253"/>
      <c r="K58" s="253"/>
      <c r="L58" s="253"/>
      <c r="M58" s="253"/>
      <c r="N58" s="253"/>
      <c r="O58" s="254"/>
      <c r="P58" s="273">
        <f t="shared" si="40"/>
        <v>0</v>
      </c>
      <c r="Q58" s="253"/>
      <c r="R58" s="253"/>
      <c r="S58" s="253"/>
      <c r="T58" s="253"/>
      <c r="U58" s="253"/>
      <c r="V58" s="253"/>
      <c r="W58" s="253"/>
      <c r="X58" s="253"/>
      <c r="Y58" s="253"/>
      <c r="Z58" s="253"/>
      <c r="AA58" s="254"/>
      <c r="AB58" s="288">
        <f t="shared" si="41"/>
        <v>0</v>
      </c>
      <c r="AC58" s="253"/>
      <c r="AD58" s="253"/>
      <c r="AE58" s="253"/>
      <c r="AF58" s="253"/>
      <c r="AG58" s="253"/>
      <c r="AH58" s="253"/>
      <c r="AI58" s="253"/>
      <c r="AJ58" s="253"/>
      <c r="AK58" s="253"/>
      <c r="AL58" s="253"/>
      <c r="AM58" s="254"/>
      <c r="AN58" s="288">
        <f t="shared" si="42"/>
        <v>0</v>
      </c>
      <c r="AO58" s="253"/>
      <c r="AP58" s="253"/>
      <c r="AQ58" s="253"/>
      <c r="AR58" s="253"/>
      <c r="AS58" s="253"/>
      <c r="AT58" s="253"/>
      <c r="AU58" s="253"/>
      <c r="AV58" s="253"/>
      <c r="AW58" s="253"/>
      <c r="AX58" s="253"/>
      <c r="AY58" s="254"/>
      <c r="AZ58" s="170"/>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29"/>
      <c r="B59" s="126" t="s">
        <v>116</v>
      </c>
      <c r="C59" s="131" t="s">
        <v>114</v>
      </c>
      <c r="D59" s="273">
        <f t="shared" si="39"/>
        <v>-20657.928411474233</v>
      </c>
      <c r="E59" s="253">
        <v>-6420.8435013059943</v>
      </c>
      <c r="F59" s="253">
        <v>-903.74175686206513</v>
      </c>
      <c r="G59" s="253">
        <v>-5844.9033216923517</v>
      </c>
      <c r="H59" s="253">
        <v>-2187.9505169037484</v>
      </c>
      <c r="I59" s="253">
        <v>-1.7495509488749317</v>
      </c>
      <c r="J59" s="253">
        <v>-2410.5429588242623</v>
      </c>
      <c r="K59" s="253">
        <v>0</v>
      </c>
      <c r="L59" s="253">
        <v>-311.72200806557851</v>
      </c>
      <c r="M59" s="253">
        <v>-2576.4747968713609</v>
      </c>
      <c r="N59" s="253">
        <v>0</v>
      </c>
      <c r="O59" s="254">
        <v>0</v>
      </c>
      <c r="P59" s="273">
        <f t="shared" si="40"/>
        <v>-7034.7478909635174</v>
      </c>
      <c r="Q59" s="253">
        <v>-2041.1497580174373</v>
      </c>
      <c r="R59" s="253">
        <v>-319.34070823802421</v>
      </c>
      <c r="S59" s="253">
        <v>-2303.0164333125085</v>
      </c>
      <c r="T59" s="253">
        <v>-550.1020525796074</v>
      </c>
      <c r="U59" s="253">
        <v>-0.57238210882674101</v>
      </c>
      <c r="V59" s="253">
        <v>-752.01866682004732</v>
      </c>
      <c r="W59" s="253">
        <v>0</v>
      </c>
      <c r="X59" s="253">
        <v>-131.13499403684654</v>
      </c>
      <c r="Y59" s="253">
        <v>-937.41289585021877</v>
      </c>
      <c r="Z59" s="253">
        <v>0</v>
      </c>
      <c r="AA59" s="254">
        <v>0</v>
      </c>
      <c r="AB59" s="288">
        <f t="shared" si="41"/>
        <v>-7971.2438026429099</v>
      </c>
      <c r="AC59" s="253">
        <v>-2369.3857167195879</v>
      </c>
      <c r="AD59" s="253">
        <v>-514.40060398370804</v>
      </c>
      <c r="AE59" s="253">
        <v>-2575.9733399335223</v>
      </c>
      <c r="AF59" s="253">
        <v>-738.68907089865854</v>
      </c>
      <c r="AG59" s="253">
        <v>-1.1717359035330123E-2</v>
      </c>
      <c r="AH59" s="253">
        <v>-886.84986341041247</v>
      </c>
      <c r="AI59" s="253">
        <v>0</v>
      </c>
      <c r="AJ59" s="253">
        <v>-161.37177101802541</v>
      </c>
      <c r="AK59" s="253">
        <v>-724.56171931995925</v>
      </c>
      <c r="AL59" s="253">
        <v>0</v>
      </c>
      <c r="AM59" s="254">
        <v>0</v>
      </c>
      <c r="AN59" s="288">
        <f t="shared" si="42"/>
        <v>-8968.1449624228062</v>
      </c>
      <c r="AO59" s="253">
        <v>-2605.0817781158166</v>
      </c>
      <c r="AP59" s="253">
        <v>-576.70323784507821</v>
      </c>
      <c r="AQ59" s="253">
        <v>-2802.7386524773451</v>
      </c>
      <c r="AR59" s="253">
        <v>-644.58612546348922</v>
      </c>
      <c r="AS59" s="253">
        <v>-6.1605502334391091E-2</v>
      </c>
      <c r="AT59" s="253">
        <v>-1105.1066250540916</v>
      </c>
      <c r="AU59" s="253">
        <v>0</v>
      </c>
      <c r="AV59" s="253">
        <v>-245.56622418462359</v>
      </c>
      <c r="AW59" s="253">
        <v>-988.30071378002754</v>
      </c>
      <c r="AX59" s="253">
        <v>0</v>
      </c>
      <c r="AY59" s="254">
        <v>0</v>
      </c>
      <c r="AZ59" s="170"/>
      <c r="BA59" s="295">
        <f t="shared" si="43"/>
        <v>-44632.06506750347</v>
      </c>
      <c r="BB59" s="273">
        <f t="shared" si="44"/>
        <v>-13436.460754158836</v>
      </c>
      <c r="BC59" s="273">
        <f t="shared" si="44"/>
        <v>-2314.1863069288756</v>
      </c>
      <c r="BD59" s="273">
        <f t="shared" si="44"/>
        <v>-13526.631747415728</v>
      </c>
      <c r="BE59" s="273">
        <f t="shared" si="44"/>
        <v>-4121.3277658455036</v>
      </c>
      <c r="BF59" s="273">
        <f t="shared" si="44"/>
        <v>-2.3952559190713942</v>
      </c>
      <c r="BG59" s="273">
        <f t="shared" si="44"/>
        <v>-5154.5181141088142</v>
      </c>
      <c r="BH59" s="273">
        <f t="shared" si="44"/>
        <v>0</v>
      </c>
      <c r="BI59" s="273">
        <f t="shared" si="44"/>
        <v>-849.79499730507405</v>
      </c>
      <c r="BJ59" s="273">
        <f t="shared" si="44"/>
        <v>-5226.7501258215671</v>
      </c>
      <c r="BK59" s="273">
        <f t="shared" si="44"/>
        <v>0</v>
      </c>
      <c r="BL59" s="299">
        <f t="shared" si="44"/>
        <v>0</v>
      </c>
    </row>
    <row r="60" spans="1:64" x14ac:dyDescent="0.25">
      <c r="A60" s="1529"/>
      <c r="B60" s="126" t="s">
        <v>117</v>
      </c>
      <c r="C60" s="131" t="s">
        <v>159</v>
      </c>
      <c r="D60" s="273">
        <f t="shared" si="39"/>
        <v>0</v>
      </c>
      <c r="E60" s="253"/>
      <c r="F60" s="253"/>
      <c r="G60" s="253"/>
      <c r="H60" s="253"/>
      <c r="I60" s="253"/>
      <c r="J60" s="253"/>
      <c r="K60" s="253"/>
      <c r="L60" s="253"/>
      <c r="M60" s="253"/>
      <c r="N60" s="253"/>
      <c r="O60" s="254"/>
      <c r="P60" s="273">
        <f t="shared" si="40"/>
        <v>0</v>
      </c>
      <c r="Q60" s="253"/>
      <c r="R60" s="253"/>
      <c r="S60" s="253"/>
      <c r="T60" s="253"/>
      <c r="U60" s="253"/>
      <c r="V60" s="253"/>
      <c r="W60" s="253"/>
      <c r="X60" s="253"/>
      <c r="Y60" s="253"/>
      <c r="Z60" s="253"/>
      <c r="AA60" s="254"/>
      <c r="AB60" s="288">
        <f t="shared" si="41"/>
        <v>0</v>
      </c>
      <c r="AC60" s="253"/>
      <c r="AD60" s="253"/>
      <c r="AE60" s="253"/>
      <c r="AF60" s="253"/>
      <c r="AG60" s="253"/>
      <c r="AH60" s="253"/>
      <c r="AI60" s="253"/>
      <c r="AJ60" s="253"/>
      <c r="AK60" s="253"/>
      <c r="AL60" s="253"/>
      <c r="AM60" s="254"/>
      <c r="AN60" s="288">
        <f t="shared" si="42"/>
        <v>0</v>
      </c>
      <c r="AO60" s="253"/>
      <c r="AP60" s="253"/>
      <c r="AQ60" s="253"/>
      <c r="AR60" s="253"/>
      <c r="AS60" s="253"/>
      <c r="AT60" s="253"/>
      <c r="AU60" s="253"/>
      <c r="AV60" s="253"/>
      <c r="AW60" s="253"/>
      <c r="AX60" s="253"/>
      <c r="AY60" s="254"/>
      <c r="AZ60" s="170"/>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529"/>
      <c r="B61" s="126" t="s">
        <v>160</v>
      </c>
      <c r="C61" s="131" t="s">
        <v>23</v>
      </c>
      <c r="D61" s="273">
        <f t="shared" si="39"/>
        <v>0</v>
      </c>
      <c r="E61" s="253"/>
      <c r="F61" s="253"/>
      <c r="G61" s="253"/>
      <c r="H61" s="253"/>
      <c r="I61" s="253"/>
      <c r="J61" s="253"/>
      <c r="K61" s="253"/>
      <c r="L61" s="253"/>
      <c r="M61" s="253"/>
      <c r="N61" s="253"/>
      <c r="O61" s="254"/>
      <c r="P61" s="273">
        <f t="shared" si="40"/>
        <v>0</v>
      </c>
      <c r="Q61" s="253"/>
      <c r="R61" s="253"/>
      <c r="S61" s="253"/>
      <c r="T61" s="253"/>
      <c r="U61" s="253"/>
      <c r="V61" s="253"/>
      <c r="W61" s="253"/>
      <c r="X61" s="253"/>
      <c r="Y61" s="253"/>
      <c r="Z61" s="253"/>
      <c r="AA61" s="254"/>
      <c r="AB61" s="288">
        <f t="shared" si="41"/>
        <v>0</v>
      </c>
      <c r="AC61" s="253"/>
      <c r="AD61" s="253"/>
      <c r="AE61" s="253"/>
      <c r="AF61" s="253"/>
      <c r="AG61" s="253"/>
      <c r="AH61" s="253"/>
      <c r="AI61" s="253"/>
      <c r="AJ61" s="253"/>
      <c r="AK61" s="253"/>
      <c r="AL61" s="253"/>
      <c r="AM61" s="254"/>
      <c r="AN61" s="288">
        <f t="shared" si="42"/>
        <v>0</v>
      </c>
      <c r="AO61" s="253"/>
      <c r="AP61" s="253"/>
      <c r="AQ61" s="253"/>
      <c r="AR61" s="253"/>
      <c r="AS61" s="253"/>
      <c r="AT61" s="253"/>
      <c r="AU61" s="253"/>
      <c r="AV61" s="253"/>
      <c r="AW61" s="253"/>
      <c r="AX61" s="253"/>
      <c r="AY61" s="254"/>
      <c r="AZ61" s="170"/>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529"/>
      <c r="B62" s="126" t="s">
        <v>443</v>
      </c>
      <c r="C62" s="131" t="s">
        <v>926</v>
      </c>
      <c r="D62" s="273">
        <f t="shared" si="39"/>
        <v>0</v>
      </c>
      <c r="E62" s="253"/>
      <c r="F62" s="253"/>
      <c r="G62" s="253"/>
      <c r="H62" s="253"/>
      <c r="I62" s="253"/>
      <c r="J62" s="253"/>
      <c r="K62" s="253"/>
      <c r="L62" s="253"/>
      <c r="M62" s="253"/>
      <c r="N62" s="253"/>
      <c r="O62" s="254"/>
      <c r="P62" s="273">
        <f t="shared" si="40"/>
        <v>0</v>
      </c>
      <c r="Q62" s="253"/>
      <c r="R62" s="253"/>
      <c r="S62" s="253"/>
      <c r="T62" s="253"/>
      <c r="U62" s="253"/>
      <c r="V62" s="253"/>
      <c r="W62" s="253"/>
      <c r="X62" s="253"/>
      <c r="Y62" s="253"/>
      <c r="Z62" s="253"/>
      <c r="AA62" s="254"/>
      <c r="AB62" s="288">
        <f t="shared" si="41"/>
        <v>0</v>
      </c>
      <c r="AC62" s="253"/>
      <c r="AD62" s="253"/>
      <c r="AE62" s="253"/>
      <c r="AF62" s="253"/>
      <c r="AG62" s="253"/>
      <c r="AH62" s="253"/>
      <c r="AI62" s="253"/>
      <c r="AJ62" s="253"/>
      <c r="AK62" s="253"/>
      <c r="AL62" s="253"/>
      <c r="AM62" s="254"/>
      <c r="AN62" s="288">
        <f t="shared" si="42"/>
        <v>0</v>
      </c>
      <c r="AO62" s="253"/>
      <c r="AP62" s="253"/>
      <c r="AQ62" s="253"/>
      <c r="AR62" s="253"/>
      <c r="AS62" s="253"/>
      <c r="AT62" s="253"/>
      <c r="AU62" s="253"/>
      <c r="AV62" s="253"/>
      <c r="AW62" s="253"/>
      <c r="AX62" s="253"/>
      <c r="AY62" s="254"/>
      <c r="AZ62" s="170"/>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530"/>
      <c r="B63" s="129" t="s">
        <v>458</v>
      </c>
      <c r="C63" s="312" t="s">
        <v>30</v>
      </c>
      <c r="D63" s="274">
        <f>SUM(D56:D62)</f>
        <v>3099935.6469636005</v>
      </c>
      <c r="E63" s="274">
        <f t="shared" ref="E63:BL63" si="45">SUM(E56:E62)</f>
        <v>963513.92341051204</v>
      </c>
      <c r="F63" s="274">
        <f t="shared" si="45"/>
        <v>135615.79031274695</v>
      </c>
      <c r="G63" s="274">
        <f t="shared" si="45"/>
        <v>877088.1474207337</v>
      </c>
      <c r="H63" s="274">
        <f t="shared" si="45"/>
        <v>328324.58637890773</v>
      </c>
      <c r="I63" s="274">
        <f t="shared" si="45"/>
        <v>262.53820056729251</v>
      </c>
      <c r="J63" s="274">
        <f t="shared" si="45"/>
        <v>361726.8826648611</v>
      </c>
      <c r="K63" s="274">
        <f t="shared" si="45"/>
        <v>0</v>
      </c>
      <c r="L63" s="274">
        <f t="shared" si="45"/>
        <v>46777.108793194893</v>
      </c>
      <c r="M63" s="274">
        <f>SUM(M56:M62)</f>
        <v>386626.6697820769</v>
      </c>
      <c r="N63" s="274">
        <f t="shared" si="45"/>
        <v>0</v>
      </c>
      <c r="O63" s="282">
        <f t="shared" si="45"/>
        <v>0</v>
      </c>
      <c r="P63" s="274">
        <f t="shared" si="45"/>
        <v>3109765.2120313849</v>
      </c>
      <c r="Q63" s="274">
        <f t="shared" si="45"/>
        <v>902306.18188643013</v>
      </c>
      <c r="R63" s="274">
        <f t="shared" si="45"/>
        <v>141167.05255915792</v>
      </c>
      <c r="S63" s="274">
        <f t="shared" si="45"/>
        <v>1018066.389593233</v>
      </c>
      <c r="T63" s="274">
        <f t="shared" si="45"/>
        <v>243176.90593810577</v>
      </c>
      <c r="U63" s="274">
        <f t="shared" si="45"/>
        <v>253.02597869996549</v>
      </c>
      <c r="V63" s="274">
        <f t="shared" si="45"/>
        <v>332435.72124016756</v>
      </c>
      <c r="W63" s="274">
        <f t="shared" si="45"/>
        <v>0</v>
      </c>
      <c r="X63" s="274">
        <f t="shared" si="45"/>
        <v>57969.247634242391</v>
      </c>
      <c r="Y63" s="274">
        <f>SUM(Y56:Y62)</f>
        <v>414390.68720134872</v>
      </c>
      <c r="Z63" s="274">
        <f t="shared" si="45"/>
        <v>0</v>
      </c>
      <c r="AA63" s="282">
        <f t="shared" si="45"/>
        <v>0</v>
      </c>
      <c r="AB63" s="276">
        <f t="shared" si="45"/>
        <v>3155158.911407907</v>
      </c>
      <c r="AC63" s="274">
        <f t="shared" si="45"/>
        <v>937844.66311164387</v>
      </c>
      <c r="AD63" s="274">
        <f t="shared" si="45"/>
        <v>203608.83318544173</v>
      </c>
      <c r="AE63" s="274">
        <f t="shared" si="45"/>
        <v>1019615.688626371</v>
      </c>
      <c r="AF63" s="274">
        <f t="shared" si="45"/>
        <v>292386.16488342505</v>
      </c>
      <c r="AG63" s="274">
        <f t="shared" si="45"/>
        <v>4.6379374027212847</v>
      </c>
      <c r="AH63" s="274">
        <f t="shared" si="45"/>
        <v>351030.82014534611</v>
      </c>
      <c r="AI63" s="274">
        <f t="shared" si="45"/>
        <v>0</v>
      </c>
      <c r="AJ63" s="274">
        <f t="shared" si="45"/>
        <v>63873.793598984688</v>
      </c>
      <c r="AK63" s="274">
        <f>SUM(AK56:AK62)</f>
        <v>286794.30991929176</v>
      </c>
      <c r="AL63" s="274">
        <f t="shared" si="45"/>
        <v>0</v>
      </c>
      <c r="AM63" s="282">
        <f t="shared" si="45"/>
        <v>0</v>
      </c>
      <c r="AN63" s="276">
        <f t="shared" si="45"/>
        <v>3115599.2616254664</v>
      </c>
      <c r="AO63" s="274">
        <f t="shared" si="45"/>
        <v>905024.49485148559</v>
      </c>
      <c r="AP63" s="274">
        <f t="shared" si="45"/>
        <v>200350.9298228081</v>
      </c>
      <c r="AQ63" s="274">
        <f t="shared" si="45"/>
        <v>973691.94106207939</v>
      </c>
      <c r="AR63" s="274">
        <f t="shared" si="45"/>
        <v>223933.94229942499</v>
      </c>
      <c r="AS63" s="274">
        <f t="shared" si="45"/>
        <v>21.402202840088954</v>
      </c>
      <c r="AT63" s="274">
        <f t="shared" si="45"/>
        <v>383922.13768428774</v>
      </c>
      <c r="AU63" s="274">
        <f t="shared" si="45"/>
        <v>0</v>
      </c>
      <c r="AV63" s="274">
        <f t="shared" si="45"/>
        <v>85311.505328641986</v>
      </c>
      <c r="AW63" s="274">
        <f>SUM(AW56:AW62)</f>
        <v>343342.90837389877</v>
      </c>
      <c r="AX63" s="274">
        <f t="shared" si="45"/>
        <v>0</v>
      </c>
      <c r="AY63" s="282">
        <f t="shared" si="45"/>
        <v>0</v>
      </c>
      <c r="AZ63" s="418">
        <f t="shared" si="45"/>
        <v>20552.953344900412</v>
      </c>
      <c r="BA63" s="296">
        <f t="shared" si="45"/>
        <v>12501011.985373259</v>
      </c>
      <c r="BB63" s="274">
        <f t="shared" si="45"/>
        <v>3708689.2632600716</v>
      </c>
      <c r="BC63" s="274">
        <f t="shared" si="45"/>
        <v>680742.60588015465</v>
      </c>
      <c r="BD63" s="274">
        <f t="shared" si="45"/>
        <v>3888462.1667024172</v>
      </c>
      <c r="BE63" s="274">
        <f t="shared" si="45"/>
        <v>1087821.5994998636</v>
      </c>
      <c r="BF63" s="274">
        <f t="shared" si="45"/>
        <v>541.60431951006831</v>
      </c>
      <c r="BG63" s="274">
        <f t="shared" si="45"/>
        <v>1429115.5617346624</v>
      </c>
      <c r="BH63" s="274">
        <f t="shared" si="45"/>
        <v>0</v>
      </c>
      <c r="BI63" s="274">
        <f t="shared" si="45"/>
        <v>253931.65535506394</v>
      </c>
      <c r="BJ63" s="274">
        <f>SUM(BJ56:BJ62)</f>
        <v>1431154.575276616</v>
      </c>
      <c r="BK63" s="274">
        <f t="shared" si="45"/>
        <v>0</v>
      </c>
      <c r="BL63" s="298">
        <f t="shared" si="45"/>
        <v>0</v>
      </c>
    </row>
    <row r="64" spans="1:64" ht="24.75" customHeight="1" x14ac:dyDescent="0.25">
      <c r="A64" s="1528" t="s">
        <v>3</v>
      </c>
      <c r="B64" s="124">
        <v>9.1</v>
      </c>
      <c r="C64" s="310" t="s">
        <v>186</v>
      </c>
      <c r="D64" s="272">
        <f>SUM(E64:M64)</f>
        <v>1900671.1499999997</v>
      </c>
      <c r="E64" s="251">
        <v>95604.319999999992</v>
      </c>
      <c r="F64" s="251">
        <v>152</v>
      </c>
      <c r="G64" s="251">
        <v>155629.85</v>
      </c>
      <c r="H64" s="251">
        <v>18004.84</v>
      </c>
      <c r="I64" s="251">
        <v>0</v>
      </c>
      <c r="J64" s="251">
        <v>78126.5</v>
      </c>
      <c r="K64" s="251">
        <v>0</v>
      </c>
      <c r="L64" s="251">
        <v>0</v>
      </c>
      <c r="M64" s="251">
        <v>1553153.6399999997</v>
      </c>
      <c r="N64" s="300"/>
      <c r="O64" s="1116"/>
      <c r="P64" s="272">
        <f>SUM(Q64:Y64)</f>
        <v>2001969.2500000002</v>
      </c>
      <c r="Q64" s="251">
        <v>59348.56</v>
      </c>
      <c r="R64" s="251">
        <v>216</v>
      </c>
      <c r="S64" s="251">
        <v>258375.35</v>
      </c>
      <c r="T64" s="251">
        <v>17194.400000000001</v>
      </c>
      <c r="U64" s="251">
        <v>0</v>
      </c>
      <c r="V64" s="251">
        <v>110754.50000000001</v>
      </c>
      <c r="W64" s="251">
        <v>0</v>
      </c>
      <c r="X64" s="251">
        <v>0</v>
      </c>
      <c r="Y64" s="251">
        <v>1556080.4400000002</v>
      </c>
      <c r="Z64" s="300"/>
      <c r="AA64" s="1116"/>
      <c r="AB64" s="275">
        <f>SUM(AC64:AK64)</f>
        <v>2123428.46</v>
      </c>
      <c r="AC64" s="251">
        <v>194441.74</v>
      </c>
      <c r="AD64" s="251">
        <v>412.27</v>
      </c>
      <c r="AE64" s="251">
        <v>172766.79</v>
      </c>
      <c r="AF64" s="251">
        <v>23086.68</v>
      </c>
      <c r="AG64" s="251">
        <v>0</v>
      </c>
      <c r="AH64" s="251">
        <v>111949.17000000001</v>
      </c>
      <c r="AI64" s="251">
        <v>0</v>
      </c>
      <c r="AJ64" s="251">
        <v>0</v>
      </c>
      <c r="AK64" s="251">
        <v>1620771.81</v>
      </c>
      <c r="AL64" s="300"/>
      <c r="AM64" s="1116"/>
      <c r="AN64" s="275">
        <f>SUM(AO64:AW64)</f>
        <v>1982670.73</v>
      </c>
      <c r="AO64" s="251">
        <v>94461.27</v>
      </c>
      <c r="AP64" s="251">
        <v>590.16</v>
      </c>
      <c r="AQ64" s="251">
        <v>158770.03</v>
      </c>
      <c r="AR64" s="251">
        <v>28187.920000000002</v>
      </c>
      <c r="AS64" s="251">
        <v>0</v>
      </c>
      <c r="AT64" s="251">
        <v>16970.099999999995</v>
      </c>
      <c r="AU64" s="251">
        <v>0</v>
      </c>
      <c r="AV64" s="249">
        <v>0</v>
      </c>
      <c r="AW64" s="251">
        <v>1683691.25</v>
      </c>
      <c r="AX64" s="300"/>
      <c r="AY64" s="1116"/>
      <c r="AZ64" s="681">
        <v>121608.67052093025</v>
      </c>
      <c r="BA64" s="293">
        <f>SUM(BB64:BJ64)+AZ64</f>
        <v>8130348.2605209313</v>
      </c>
      <c r="BB64" s="272">
        <f t="shared" ref="BB64:BJ71" si="46">E64+Q64+AC64+AO64</f>
        <v>443855.89</v>
      </c>
      <c r="BC64" s="272">
        <f t="shared" si="46"/>
        <v>1370.4299999999998</v>
      </c>
      <c r="BD64" s="272">
        <f t="shared" si="46"/>
        <v>745542.02</v>
      </c>
      <c r="BE64" s="272">
        <f t="shared" si="46"/>
        <v>86473.840000000011</v>
      </c>
      <c r="BF64" s="272">
        <f t="shared" si="46"/>
        <v>0</v>
      </c>
      <c r="BG64" s="272">
        <f t="shared" si="46"/>
        <v>317800.27</v>
      </c>
      <c r="BH64" s="272">
        <f t="shared" si="46"/>
        <v>0</v>
      </c>
      <c r="BI64" s="272">
        <f t="shared" si="46"/>
        <v>0</v>
      </c>
      <c r="BJ64" s="272">
        <f t="shared" si="46"/>
        <v>6413697.1400000006</v>
      </c>
      <c r="BK64" s="300"/>
      <c r="BL64" s="301"/>
    </row>
    <row r="65" spans="1:64" x14ac:dyDescent="0.25">
      <c r="A65" s="1529"/>
      <c r="B65" s="126" t="s">
        <v>107</v>
      </c>
      <c r="C65" s="131" t="s">
        <v>187</v>
      </c>
      <c r="D65" s="273">
        <f>SUM(E65:M65)</f>
        <v>0</v>
      </c>
      <c r="E65" s="253">
        <v>0</v>
      </c>
      <c r="F65" s="253">
        <v>0</v>
      </c>
      <c r="G65" s="253">
        <v>0</v>
      </c>
      <c r="H65" s="253">
        <v>0</v>
      </c>
      <c r="I65" s="253">
        <v>0</v>
      </c>
      <c r="J65" s="253">
        <v>0</v>
      </c>
      <c r="K65" s="253">
        <v>0</v>
      </c>
      <c r="L65" s="253">
        <v>0</v>
      </c>
      <c r="M65" s="253">
        <v>0</v>
      </c>
      <c r="N65" s="302"/>
      <c r="O65" s="374"/>
      <c r="P65" s="273">
        <f>SUM(Q65:Y65)</f>
        <v>11888</v>
      </c>
      <c r="Q65" s="253">
        <v>2180.96</v>
      </c>
      <c r="R65" s="253">
        <v>0</v>
      </c>
      <c r="S65" s="253">
        <v>0</v>
      </c>
      <c r="T65" s="253">
        <v>0</v>
      </c>
      <c r="U65" s="253">
        <v>0</v>
      </c>
      <c r="V65" s="253">
        <v>9707.0400000000009</v>
      </c>
      <c r="W65" s="253">
        <v>0</v>
      </c>
      <c r="X65" s="253">
        <v>0</v>
      </c>
      <c r="Y65" s="253">
        <v>0</v>
      </c>
      <c r="Z65" s="302"/>
      <c r="AA65" s="374"/>
      <c r="AB65" s="288">
        <f>SUM(AC65:AK65)</f>
        <v>13333.42</v>
      </c>
      <c r="AC65" s="253">
        <v>0</v>
      </c>
      <c r="AD65" s="253">
        <v>0</v>
      </c>
      <c r="AE65" s="253">
        <v>0</v>
      </c>
      <c r="AF65" s="253">
        <v>0</v>
      </c>
      <c r="AG65" s="253">
        <v>0</v>
      </c>
      <c r="AH65" s="253">
        <v>13333.42</v>
      </c>
      <c r="AI65" s="253">
        <v>0</v>
      </c>
      <c r="AJ65" s="253">
        <v>0</v>
      </c>
      <c r="AK65" s="253">
        <v>0</v>
      </c>
      <c r="AL65" s="302"/>
      <c r="AM65" s="374"/>
      <c r="AN65" s="288">
        <f>SUM(AO65:AW65)</f>
        <v>13343.400000000001</v>
      </c>
      <c r="AO65" s="253">
        <v>4447.8</v>
      </c>
      <c r="AP65" s="253">
        <v>0</v>
      </c>
      <c r="AQ65" s="253">
        <v>0</v>
      </c>
      <c r="AR65" s="253">
        <v>0</v>
      </c>
      <c r="AS65" s="253">
        <v>0</v>
      </c>
      <c r="AT65" s="253">
        <v>8895.6</v>
      </c>
      <c r="AU65" s="253">
        <v>0</v>
      </c>
      <c r="AV65" s="253">
        <v>0</v>
      </c>
      <c r="AW65" s="253">
        <v>0</v>
      </c>
      <c r="AX65" s="302"/>
      <c r="AY65" s="374"/>
      <c r="AZ65" s="170">
        <v>0</v>
      </c>
      <c r="BA65" s="295">
        <f>SUM(BB65:BJ65)+AZ65</f>
        <v>38564.82</v>
      </c>
      <c r="BB65" s="273">
        <f t="shared" si="46"/>
        <v>6628.76</v>
      </c>
      <c r="BC65" s="273">
        <f t="shared" si="46"/>
        <v>0</v>
      </c>
      <c r="BD65" s="273">
        <f t="shared" si="46"/>
        <v>0</v>
      </c>
      <c r="BE65" s="273">
        <f t="shared" si="46"/>
        <v>0</v>
      </c>
      <c r="BF65" s="273">
        <f t="shared" si="46"/>
        <v>0</v>
      </c>
      <c r="BG65" s="273">
        <f t="shared" si="46"/>
        <v>31936.059999999998</v>
      </c>
      <c r="BH65" s="273">
        <f t="shared" si="46"/>
        <v>0</v>
      </c>
      <c r="BI65" s="273">
        <f t="shared" si="46"/>
        <v>0</v>
      </c>
      <c r="BJ65" s="273">
        <f t="shared" si="46"/>
        <v>0</v>
      </c>
      <c r="BK65" s="302"/>
      <c r="BL65" s="303"/>
    </row>
    <row r="66" spans="1:64" x14ac:dyDescent="0.25">
      <c r="A66" s="1529"/>
      <c r="B66" s="126" t="s">
        <v>1316</v>
      </c>
      <c r="C66" s="131" t="s">
        <v>1317</v>
      </c>
      <c r="D66" s="273">
        <f>SUM(E66:M66)</f>
        <v>0</v>
      </c>
      <c r="E66" s="253">
        <v>0</v>
      </c>
      <c r="F66" s="253">
        <v>0</v>
      </c>
      <c r="G66" s="253">
        <v>0</v>
      </c>
      <c r="H66" s="253">
        <v>0</v>
      </c>
      <c r="I66" s="253">
        <v>0</v>
      </c>
      <c r="J66" s="253">
        <v>0</v>
      </c>
      <c r="K66" s="253">
        <v>0</v>
      </c>
      <c r="L66" s="253">
        <v>0</v>
      </c>
      <c r="M66" s="253">
        <v>0</v>
      </c>
      <c r="N66" s="302"/>
      <c r="O66" s="374"/>
      <c r="P66" s="273">
        <f>SUM(Q66:Y66)</f>
        <v>6390.4400000000005</v>
      </c>
      <c r="Q66" s="253">
        <v>0</v>
      </c>
      <c r="R66" s="253">
        <v>0</v>
      </c>
      <c r="S66" s="253">
        <v>6390.4400000000005</v>
      </c>
      <c r="T66" s="253">
        <v>0</v>
      </c>
      <c r="U66" s="253">
        <v>0</v>
      </c>
      <c r="V66" s="253">
        <v>0</v>
      </c>
      <c r="W66" s="253">
        <v>0</v>
      </c>
      <c r="X66" s="253">
        <v>0</v>
      </c>
      <c r="Y66" s="253">
        <v>0</v>
      </c>
      <c r="Z66" s="302"/>
      <c r="AA66" s="374"/>
      <c r="AB66" s="288">
        <f>SUM(AC66:AK66)</f>
        <v>0</v>
      </c>
      <c r="AC66" s="253">
        <v>0</v>
      </c>
      <c r="AD66" s="253">
        <v>0</v>
      </c>
      <c r="AE66" s="253">
        <v>0</v>
      </c>
      <c r="AF66" s="253">
        <v>0</v>
      </c>
      <c r="AG66" s="253">
        <v>0</v>
      </c>
      <c r="AH66" s="253">
        <v>0</v>
      </c>
      <c r="AI66" s="253">
        <v>0</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170">
        <v>375950.88</v>
      </c>
      <c r="BA66" s="295">
        <f>SUM(BB66:BJ66)+AZ66</f>
        <v>382341.32</v>
      </c>
      <c r="BB66" s="273">
        <f t="shared" si="46"/>
        <v>0</v>
      </c>
      <c r="BC66" s="273">
        <f t="shared" si="46"/>
        <v>0</v>
      </c>
      <c r="BD66" s="273">
        <f t="shared" si="46"/>
        <v>6390.4400000000005</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29"/>
      <c r="B67" s="126" t="s">
        <v>108</v>
      </c>
      <c r="C67" s="131" t="s">
        <v>188</v>
      </c>
      <c r="D67" s="273">
        <f>SUM(E67:M67)</f>
        <v>641774.85000000009</v>
      </c>
      <c r="E67" s="253">
        <v>136285.80000000002</v>
      </c>
      <c r="F67" s="253">
        <v>17959.849999999999</v>
      </c>
      <c r="G67" s="253">
        <v>223974.44000000009</v>
      </c>
      <c r="H67" s="253">
        <v>11608.929999999998</v>
      </c>
      <c r="I67" s="253">
        <v>224.23000000000002</v>
      </c>
      <c r="J67" s="253">
        <v>102505.30000000002</v>
      </c>
      <c r="K67" s="253">
        <v>0</v>
      </c>
      <c r="L67" s="253">
        <v>0</v>
      </c>
      <c r="M67" s="253">
        <v>149216.29999999999</v>
      </c>
      <c r="N67" s="302"/>
      <c r="O67" s="374"/>
      <c r="P67" s="273">
        <f>SUM(Q67:Y67)</f>
        <v>564763.09000000008</v>
      </c>
      <c r="Q67" s="253">
        <v>82312.990000000005</v>
      </c>
      <c r="R67" s="253">
        <v>14268.189999999999</v>
      </c>
      <c r="S67" s="253">
        <v>225632.39000000004</v>
      </c>
      <c r="T67" s="253">
        <v>10474.279999999999</v>
      </c>
      <c r="U67" s="253">
        <v>110.5</v>
      </c>
      <c r="V67" s="253">
        <v>86133.45</v>
      </c>
      <c r="W67" s="253">
        <v>0</v>
      </c>
      <c r="X67" s="253">
        <v>20.25</v>
      </c>
      <c r="Y67" s="253">
        <v>145811.04</v>
      </c>
      <c r="Z67" s="302"/>
      <c r="AA67" s="374"/>
      <c r="AB67" s="288">
        <f>SUM(AC67:AK67)</f>
        <v>620910.4</v>
      </c>
      <c r="AC67" s="253">
        <v>88418.109999999986</v>
      </c>
      <c r="AD67" s="253">
        <v>16772.899999999998</v>
      </c>
      <c r="AE67" s="253">
        <v>185106.71000000002</v>
      </c>
      <c r="AF67" s="253">
        <v>9680.39</v>
      </c>
      <c r="AG67" s="253">
        <v>634.78</v>
      </c>
      <c r="AH67" s="253">
        <v>83421.63</v>
      </c>
      <c r="AI67" s="253">
        <v>0</v>
      </c>
      <c r="AJ67" s="253">
        <v>0</v>
      </c>
      <c r="AK67" s="253">
        <v>236875.88</v>
      </c>
      <c r="AL67" s="302"/>
      <c r="AM67" s="374"/>
      <c r="AN67" s="288">
        <f>SUM(AO67:AW67)</f>
        <v>559603.56000000006</v>
      </c>
      <c r="AO67" s="253">
        <v>78055.44</v>
      </c>
      <c r="AP67" s="253">
        <v>15901.639999999996</v>
      </c>
      <c r="AQ67" s="253">
        <v>173879.29000000004</v>
      </c>
      <c r="AR67" s="253">
        <v>11598.949999999999</v>
      </c>
      <c r="AS67" s="253">
        <v>138.5</v>
      </c>
      <c r="AT67" s="253">
        <v>97523.299999999988</v>
      </c>
      <c r="AU67" s="253">
        <v>0</v>
      </c>
      <c r="AV67" s="253">
        <v>0</v>
      </c>
      <c r="AW67" s="253">
        <v>182506.44000000003</v>
      </c>
      <c r="AX67" s="302"/>
      <c r="AY67" s="374"/>
      <c r="AZ67" s="170">
        <v>102269.72442798401</v>
      </c>
      <c r="BA67" s="295">
        <f>SUM(BB67:BJ67)+AZ67</f>
        <v>2489321.6244279845</v>
      </c>
      <c r="BB67" s="273">
        <f t="shared" si="46"/>
        <v>385072.34</v>
      </c>
      <c r="BC67" s="273">
        <f t="shared" si="46"/>
        <v>64902.579999999987</v>
      </c>
      <c r="BD67" s="273">
        <f t="shared" si="46"/>
        <v>808592.83000000019</v>
      </c>
      <c r="BE67" s="273">
        <f t="shared" si="46"/>
        <v>43362.549999999996</v>
      </c>
      <c r="BF67" s="273">
        <f t="shared" si="46"/>
        <v>1108.01</v>
      </c>
      <c r="BG67" s="273">
        <f t="shared" si="46"/>
        <v>369583.68</v>
      </c>
      <c r="BH67" s="273">
        <f t="shared" si="46"/>
        <v>0</v>
      </c>
      <c r="BI67" s="273">
        <f t="shared" si="46"/>
        <v>20.25</v>
      </c>
      <c r="BJ67" s="273">
        <f t="shared" si="46"/>
        <v>714409.66</v>
      </c>
      <c r="BK67" s="302"/>
      <c r="BL67" s="303"/>
    </row>
    <row r="68" spans="1:64" x14ac:dyDescent="0.25">
      <c r="A68" s="1529"/>
      <c r="B68" s="126" t="s">
        <v>109</v>
      </c>
      <c r="C68" s="131" t="s">
        <v>161</v>
      </c>
      <c r="D68" s="273">
        <f>SUM(E68:O68)</f>
        <v>777201.59361407335</v>
      </c>
      <c r="E68" s="253">
        <v>278903.07662812818</v>
      </c>
      <c r="F68" s="253">
        <v>29092.570352752784</v>
      </c>
      <c r="G68" s="253">
        <v>296838.39931610052</v>
      </c>
      <c r="H68" s="253">
        <v>27695.088132393903</v>
      </c>
      <c r="I68" s="253">
        <v>724.39391292667199</v>
      </c>
      <c r="J68" s="253">
        <v>99590.996323549305</v>
      </c>
      <c r="K68" s="253">
        <v>0</v>
      </c>
      <c r="L68" s="253">
        <v>1892.0818694253273</v>
      </c>
      <c r="M68" s="253">
        <v>42464.98707879657</v>
      </c>
      <c r="N68" s="253">
        <v>0</v>
      </c>
      <c r="O68" s="254">
        <v>0</v>
      </c>
      <c r="P68" s="273">
        <f>SUM(Q68:AA68)</f>
        <v>858733.84265368141</v>
      </c>
      <c r="Q68" s="253">
        <v>301849.85213448346</v>
      </c>
      <c r="R68" s="253">
        <v>28346.502161394488</v>
      </c>
      <c r="S68" s="253">
        <v>334143.63216722512</v>
      </c>
      <c r="T68" s="253">
        <v>30025.02261746785</v>
      </c>
      <c r="U68" s="253">
        <v>21.175362894316955</v>
      </c>
      <c r="V68" s="253">
        <v>110373.67060297665</v>
      </c>
      <c r="W68" s="253">
        <v>0</v>
      </c>
      <c r="X68" s="253">
        <v>1455.6835520833665</v>
      </c>
      <c r="Y68" s="253">
        <v>52518.304055156186</v>
      </c>
      <c r="Z68" s="253">
        <v>0</v>
      </c>
      <c r="AA68" s="254">
        <v>0</v>
      </c>
      <c r="AB68" s="288">
        <f>SUM(AC68:AM68)</f>
        <v>850489.10751832614</v>
      </c>
      <c r="AC68" s="253">
        <v>305230.39183232788</v>
      </c>
      <c r="AD68" s="253">
        <v>29933.97661080306</v>
      </c>
      <c r="AE68" s="253">
        <v>321807.58445161203</v>
      </c>
      <c r="AF68" s="253">
        <v>32884.512271494299</v>
      </c>
      <c r="AG68" s="253">
        <v>13.600307614459281</v>
      </c>
      <c r="AH68" s="253">
        <v>106348.6169016245</v>
      </c>
      <c r="AI68" s="253">
        <v>0</v>
      </c>
      <c r="AJ68" s="253">
        <v>3882.7776594334568</v>
      </c>
      <c r="AK68" s="253">
        <v>50387.647483416593</v>
      </c>
      <c r="AL68" s="253">
        <v>0</v>
      </c>
      <c r="AM68" s="254">
        <v>0</v>
      </c>
      <c r="AN68" s="288">
        <f>SUM(AO68:AY68)</f>
        <v>790104.9280084268</v>
      </c>
      <c r="AO68" s="253">
        <v>282477.98402051948</v>
      </c>
      <c r="AP68" s="253">
        <v>32229.173880725786</v>
      </c>
      <c r="AQ68" s="253">
        <v>288230.72578108939</v>
      </c>
      <c r="AR68" s="253">
        <v>26660.939526685426</v>
      </c>
      <c r="AS68" s="253">
        <v>699.09631911516033</v>
      </c>
      <c r="AT68" s="253">
        <v>100362.07040092131</v>
      </c>
      <c r="AU68" s="253">
        <v>0</v>
      </c>
      <c r="AV68" s="253">
        <v>3049.4617908469659</v>
      </c>
      <c r="AW68" s="253">
        <v>56395.476288523314</v>
      </c>
      <c r="AX68" s="253">
        <v>0</v>
      </c>
      <c r="AY68" s="254">
        <v>0</v>
      </c>
      <c r="AZ68" s="170">
        <v>97926.524997776971</v>
      </c>
      <c r="BA68" s="295">
        <f>SUM(BB68:BL68)+AZ68</f>
        <v>3374455.9967922843</v>
      </c>
      <c r="BB68" s="273">
        <f t="shared" si="46"/>
        <v>1168461.3046154592</v>
      </c>
      <c r="BC68" s="273">
        <f t="shared" si="46"/>
        <v>119602.22300567612</v>
      </c>
      <c r="BD68" s="273">
        <f t="shared" si="46"/>
        <v>1241020.3417160271</v>
      </c>
      <c r="BE68" s="273">
        <f t="shared" si="46"/>
        <v>117265.56254804147</v>
      </c>
      <c r="BF68" s="273">
        <f t="shared" si="46"/>
        <v>1458.2659025506086</v>
      </c>
      <c r="BG68" s="273">
        <f t="shared" si="46"/>
        <v>416675.35422907176</v>
      </c>
      <c r="BH68" s="273">
        <f t="shared" si="46"/>
        <v>0</v>
      </c>
      <c r="BI68" s="273">
        <f t="shared" si="46"/>
        <v>10280.004871789117</v>
      </c>
      <c r="BJ68" s="273">
        <f t="shared" si="46"/>
        <v>201766.41490589269</v>
      </c>
      <c r="BK68" s="273">
        <f t="shared" ref="BK68:BL71" si="47">N68+Z68+AL68+AX68</f>
        <v>0</v>
      </c>
      <c r="BL68" s="299">
        <f t="shared" si="47"/>
        <v>0</v>
      </c>
    </row>
    <row r="69" spans="1:64" s="255" customFormat="1" x14ac:dyDescent="0.25">
      <c r="A69" s="1529"/>
      <c r="B69" s="126" t="s">
        <v>110</v>
      </c>
      <c r="C69" s="131" t="s">
        <v>135</v>
      </c>
      <c r="D69" s="273">
        <f>SUM(E69:O69)</f>
        <v>27502.659204585507</v>
      </c>
      <c r="E69" s="253">
        <v>14810.931691099904</v>
      </c>
      <c r="F69" s="253">
        <v>2498.6213130607839</v>
      </c>
      <c r="G69" s="253">
        <v>6363.7578246081193</v>
      </c>
      <c r="H69" s="253">
        <v>1136.5738988116448</v>
      </c>
      <c r="I69" s="253">
        <v>20.230279752310828</v>
      </c>
      <c r="J69" s="253">
        <v>2335.9859068279347</v>
      </c>
      <c r="K69" s="253">
        <v>0</v>
      </c>
      <c r="L69" s="253">
        <v>145.29019094841414</v>
      </c>
      <c r="M69" s="253">
        <v>191.26809947639327</v>
      </c>
      <c r="N69" s="253">
        <v>0</v>
      </c>
      <c r="O69" s="254">
        <v>0</v>
      </c>
      <c r="P69" s="273">
        <f>SUM(Q69:AA69)</f>
        <v>27879.535886139085</v>
      </c>
      <c r="Q69" s="253">
        <v>14937.354971300298</v>
      </c>
      <c r="R69" s="253">
        <v>2585.9310252764108</v>
      </c>
      <c r="S69" s="253">
        <v>6480.0374384325896</v>
      </c>
      <c r="T69" s="253">
        <v>1161.9972102970908</v>
      </c>
      <c r="U69" s="253">
        <v>25.747628775668328</v>
      </c>
      <c r="V69" s="253">
        <v>2361.1049033378195</v>
      </c>
      <c r="W69" s="253">
        <v>0</v>
      </c>
      <c r="X69" s="253">
        <v>143.45107460729497</v>
      </c>
      <c r="Y69" s="253">
        <v>183.91163411191661</v>
      </c>
      <c r="Z69" s="253">
        <v>0</v>
      </c>
      <c r="AA69" s="254">
        <v>0</v>
      </c>
      <c r="AB69" s="288">
        <f>SUM(AC69:AM69)</f>
        <v>28302.045719946793</v>
      </c>
      <c r="AC69" s="253">
        <v>15088.998864989808</v>
      </c>
      <c r="AD69" s="253">
        <v>2743.220150267271</v>
      </c>
      <c r="AE69" s="253">
        <v>6504.4205615355768</v>
      </c>
      <c r="AF69" s="253">
        <v>1114.5045027182148</v>
      </c>
      <c r="AG69" s="253">
        <v>34.94321048126416</v>
      </c>
      <c r="AH69" s="253">
        <v>2468.3654414831326</v>
      </c>
      <c r="AI69" s="253">
        <v>0</v>
      </c>
      <c r="AJ69" s="253">
        <v>134.25549290169914</v>
      </c>
      <c r="AK69" s="253">
        <v>213.33749556982329</v>
      </c>
      <c r="AL69" s="253">
        <v>0</v>
      </c>
      <c r="AM69" s="254">
        <v>0</v>
      </c>
      <c r="AN69" s="288">
        <f>SUM(AO69:AY69)</f>
        <v>28502.053873503599</v>
      </c>
      <c r="AO69" s="253">
        <v>15071.809085369248</v>
      </c>
      <c r="AP69" s="253">
        <v>2876.2000640127694</v>
      </c>
      <c r="AQ69" s="253">
        <v>6431.3285410162998</v>
      </c>
      <c r="AR69" s="253">
        <v>1132.8956661294064</v>
      </c>
      <c r="AS69" s="253">
        <v>36.782326822383325</v>
      </c>
      <c r="AT69" s="253">
        <v>2574.1802238829396</v>
      </c>
      <c r="AU69" s="253">
        <v>0</v>
      </c>
      <c r="AV69" s="253">
        <v>143.45107460729497</v>
      </c>
      <c r="AW69" s="253">
        <v>235.40689166325325</v>
      </c>
      <c r="AX69" s="253">
        <v>0</v>
      </c>
      <c r="AY69" s="254">
        <v>0</v>
      </c>
      <c r="AZ69" s="170"/>
      <c r="BA69" s="295">
        <f>SUM(BB69:BL69)+AZ69</f>
        <v>112186.29468417497</v>
      </c>
      <c r="BB69" s="273">
        <f t="shared" si="46"/>
        <v>59909.094612759254</v>
      </c>
      <c r="BC69" s="273">
        <f t="shared" si="46"/>
        <v>10703.972552617235</v>
      </c>
      <c r="BD69" s="273">
        <f t="shared" si="46"/>
        <v>25779.544365592585</v>
      </c>
      <c r="BE69" s="273">
        <f t="shared" si="46"/>
        <v>4545.9712779563561</v>
      </c>
      <c r="BF69" s="273">
        <f t="shared" si="46"/>
        <v>117.70344583162664</v>
      </c>
      <c r="BG69" s="273">
        <f t="shared" si="46"/>
        <v>9739.6364755318264</v>
      </c>
      <c r="BH69" s="273">
        <f t="shared" si="46"/>
        <v>0</v>
      </c>
      <c r="BI69" s="273">
        <f t="shared" si="46"/>
        <v>566.44783306470322</v>
      </c>
      <c r="BJ69" s="273">
        <f t="shared" si="46"/>
        <v>823.9241208213864</v>
      </c>
      <c r="BK69" s="273">
        <f t="shared" si="47"/>
        <v>0</v>
      </c>
      <c r="BL69" s="299">
        <f t="shared" si="47"/>
        <v>0</v>
      </c>
    </row>
    <row r="70" spans="1:64" x14ac:dyDescent="0.25">
      <c r="A70" s="1529"/>
      <c r="B70" s="126" t="s">
        <v>111</v>
      </c>
      <c r="C70" s="131" t="s">
        <v>163</v>
      </c>
      <c r="D70" s="273">
        <f>SUM(E70:O70)</f>
        <v>42736.442078694105</v>
      </c>
      <c r="E70" s="253">
        <v>7154.9238514506651</v>
      </c>
      <c r="F70" s="253">
        <v>661.28070019352754</v>
      </c>
      <c r="G70" s="253">
        <v>9489.6423379375174</v>
      </c>
      <c r="H70" s="253">
        <v>804.92180847254281</v>
      </c>
      <c r="I70" s="253">
        <v>0.25009747103605312</v>
      </c>
      <c r="J70" s="253">
        <v>110.70889432426027</v>
      </c>
      <c r="K70" s="253">
        <v>0</v>
      </c>
      <c r="L70" s="253">
        <v>26.783668557479459</v>
      </c>
      <c r="M70" s="253">
        <v>24487.930720287073</v>
      </c>
      <c r="N70" s="253">
        <v>0</v>
      </c>
      <c r="O70" s="254">
        <v>0</v>
      </c>
      <c r="P70" s="273">
        <f>SUM(Q70:AA70)</f>
        <v>45204.026435552922</v>
      </c>
      <c r="Q70" s="253">
        <v>6460.7081140603186</v>
      </c>
      <c r="R70" s="253">
        <v>618.52129851746656</v>
      </c>
      <c r="S70" s="253">
        <v>11635.460164712227</v>
      </c>
      <c r="T70" s="253">
        <v>832.0130700440659</v>
      </c>
      <c r="U70" s="253">
        <v>0.8979993188920552</v>
      </c>
      <c r="V70" s="253">
        <v>397.51106353309234</v>
      </c>
      <c r="W70" s="253">
        <v>0</v>
      </c>
      <c r="X70" s="253">
        <v>22.67703623334539</v>
      </c>
      <c r="Y70" s="253">
        <v>25236.237689133515</v>
      </c>
      <c r="Z70" s="253">
        <v>0</v>
      </c>
      <c r="AA70" s="254">
        <v>0</v>
      </c>
      <c r="AB70" s="288">
        <f>SUM(AC70:AM70)</f>
        <v>61884.349564325908</v>
      </c>
      <c r="AC70" s="253">
        <v>10394.263481155895</v>
      </c>
      <c r="AD70" s="253">
        <v>870.21735467737142</v>
      </c>
      <c r="AE70" s="253">
        <v>12730.516842735748</v>
      </c>
      <c r="AF70" s="253">
        <v>1194.9247200461964</v>
      </c>
      <c r="AG70" s="253">
        <v>3.7928324121524195</v>
      </c>
      <c r="AH70" s="253">
        <v>1678.9465361930033</v>
      </c>
      <c r="AI70" s="253">
        <v>0</v>
      </c>
      <c r="AJ70" s="253">
        <v>64.294725530713237</v>
      </c>
      <c r="AK70" s="253">
        <v>34947.393071574828</v>
      </c>
      <c r="AL70" s="253">
        <v>0</v>
      </c>
      <c r="AM70" s="254">
        <v>0</v>
      </c>
      <c r="AN70" s="288">
        <f>SUM(AO70:AY70)</f>
        <v>146127.05627255156</v>
      </c>
      <c r="AO70" s="253">
        <v>21389.442782827893</v>
      </c>
      <c r="AP70" s="253">
        <v>2056.3755154209625</v>
      </c>
      <c r="AQ70" s="253">
        <v>29647.654739676109</v>
      </c>
      <c r="AR70" s="253">
        <v>2753.656829101903</v>
      </c>
      <c r="AS70" s="253">
        <v>20.408222951919935</v>
      </c>
      <c r="AT70" s="253">
        <v>9033.9649928101207</v>
      </c>
      <c r="AU70" s="253">
        <v>0</v>
      </c>
      <c r="AV70" s="253">
        <v>118.10272050780378</v>
      </c>
      <c r="AW70" s="253">
        <v>81107.450469254836</v>
      </c>
      <c r="AX70" s="253">
        <v>0</v>
      </c>
      <c r="AY70" s="254">
        <v>0</v>
      </c>
      <c r="AZ70" s="170">
        <v>-431383.28487915581</v>
      </c>
      <c r="BA70" s="295">
        <f>SUM(BB70:BL70)+AZ70</f>
        <v>-135431.41052803129</v>
      </c>
      <c r="BB70" s="273">
        <f t="shared" si="46"/>
        <v>45399.338229494773</v>
      </c>
      <c r="BC70" s="273">
        <f t="shared" si="46"/>
        <v>4206.3948688093278</v>
      </c>
      <c r="BD70" s="273">
        <f t="shared" si="46"/>
        <v>63503.274085061603</v>
      </c>
      <c r="BE70" s="273">
        <f t="shared" si="46"/>
        <v>5585.5164276647083</v>
      </c>
      <c r="BF70" s="273">
        <f t="shared" si="46"/>
        <v>25.349152154000464</v>
      </c>
      <c r="BG70" s="273">
        <f t="shared" si="46"/>
        <v>11221.131486860477</v>
      </c>
      <c r="BH70" s="273">
        <f t="shared" si="46"/>
        <v>0</v>
      </c>
      <c r="BI70" s="273">
        <f t="shared" si="46"/>
        <v>231.85815082934187</v>
      </c>
      <c r="BJ70" s="273">
        <f t="shared" si="46"/>
        <v>165779.01195025025</v>
      </c>
      <c r="BK70" s="273">
        <f t="shared" si="47"/>
        <v>0</v>
      </c>
      <c r="BL70" s="299">
        <f t="shared" si="47"/>
        <v>0</v>
      </c>
    </row>
    <row r="71" spans="1:64" x14ac:dyDescent="0.25">
      <c r="A71" s="1529"/>
      <c r="B71" s="126" t="s">
        <v>112</v>
      </c>
      <c r="C71" s="131" t="s">
        <v>927</v>
      </c>
      <c r="D71" s="273">
        <f>SUM(E71:O71)</f>
        <v>175221.61075378361</v>
      </c>
      <c r="E71" s="253">
        <v>41653.261209279299</v>
      </c>
      <c r="F71" s="253">
        <v>7583.4101347555934</v>
      </c>
      <c r="G71" s="253">
        <v>41737.917274047184</v>
      </c>
      <c r="H71" s="253">
        <v>8614.0716650224767</v>
      </c>
      <c r="I71" s="253">
        <v>46.971109003659535</v>
      </c>
      <c r="J71" s="253">
        <v>18636.743344116072</v>
      </c>
      <c r="K71" s="253">
        <v>0</v>
      </c>
      <c r="L71" s="253">
        <v>347.36352108480986</v>
      </c>
      <c r="M71" s="253">
        <v>56601.872496474491</v>
      </c>
      <c r="N71" s="253">
        <v>0</v>
      </c>
      <c r="O71" s="254">
        <v>0</v>
      </c>
      <c r="P71" s="273">
        <f>SUM(Q71:AA71)</f>
        <v>-122535.29153084446</v>
      </c>
      <c r="Q71" s="253">
        <v>-29128.795720645678</v>
      </c>
      <c r="R71" s="253">
        <v>-5303.2007162973305</v>
      </c>
      <c r="S71" s="253">
        <v>-29187.997068764562</v>
      </c>
      <c r="T71" s="253">
        <v>-6023.9589066688441</v>
      </c>
      <c r="U71" s="253">
        <v>-32.847652241812369</v>
      </c>
      <c r="V71" s="253">
        <v>-13032.974466064692</v>
      </c>
      <c r="W71" s="253">
        <v>0</v>
      </c>
      <c r="X71" s="253">
        <v>-242.91689900692637</v>
      </c>
      <c r="Y71" s="253">
        <v>-39582.600101154618</v>
      </c>
      <c r="Z71" s="253">
        <v>0</v>
      </c>
      <c r="AA71" s="254">
        <v>0</v>
      </c>
      <c r="AB71" s="288">
        <f>SUM(AC71:AM71)</f>
        <v>96757.706318279554</v>
      </c>
      <c r="AC71" s="253">
        <v>23001.009966454756</v>
      </c>
      <c r="AD71" s="253">
        <v>4187.5734822504046</v>
      </c>
      <c r="AE71" s="253">
        <v>23047.757206236623</v>
      </c>
      <c r="AF71" s="253">
        <v>4756.7067371617622</v>
      </c>
      <c r="AG71" s="253">
        <v>25.937535620570412</v>
      </c>
      <c r="AH71" s="253">
        <v>10291.245077943082</v>
      </c>
      <c r="AI71" s="253">
        <v>0</v>
      </c>
      <c r="AJ71" s="253">
        <v>191.8147962127542</v>
      </c>
      <c r="AK71" s="253">
        <v>31255.661516399596</v>
      </c>
      <c r="AL71" s="253">
        <v>0</v>
      </c>
      <c r="AM71" s="254">
        <v>0</v>
      </c>
      <c r="AN71" s="288">
        <f>SUM(AO71:AY71)</f>
        <v>31295.565088579511</v>
      </c>
      <c r="AO71" s="253">
        <v>7439.5067007935058</v>
      </c>
      <c r="AP71" s="253">
        <v>1354.4396975046786</v>
      </c>
      <c r="AQ71" s="253">
        <v>7454.6267500482127</v>
      </c>
      <c r="AR71" s="253">
        <v>1538.5216430250075</v>
      </c>
      <c r="AS71" s="253">
        <v>8.3893042232808508</v>
      </c>
      <c r="AT71" s="253">
        <v>3328.6271702210188</v>
      </c>
      <c r="AU71" s="253">
        <v>0</v>
      </c>
      <c r="AV71" s="253">
        <v>62.041078362094048</v>
      </c>
      <c r="AW71" s="253">
        <v>10109.412744401712</v>
      </c>
      <c r="AX71" s="253">
        <v>0</v>
      </c>
      <c r="AY71" s="254">
        <v>0</v>
      </c>
      <c r="AZ71" s="170">
        <v>0</v>
      </c>
      <c r="BA71" s="295">
        <f>SUM(BB71:BL71)+AZ71</f>
        <v>180739.59062979819</v>
      </c>
      <c r="BB71" s="273">
        <f t="shared" si="46"/>
        <v>42964.982155881888</v>
      </c>
      <c r="BC71" s="273">
        <f t="shared" si="46"/>
        <v>7822.2225982133459</v>
      </c>
      <c r="BD71" s="273">
        <f t="shared" si="46"/>
        <v>43052.304161567459</v>
      </c>
      <c r="BE71" s="273">
        <f t="shared" si="46"/>
        <v>8885.3411385404033</v>
      </c>
      <c r="BF71" s="273">
        <f t="shared" si="46"/>
        <v>48.450296605698433</v>
      </c>
      <c r="BG71" s="273">
        <f t="shared" si="46"/>
        <v>19223.64112621548</v>
      </c>
      <c r="BH71" s="273">
        <f t="shared" si="46"/>
        <v>0</v>
      </c>
      <c r="BI71" s="273">
        <f t="shared" si="46"/>
        <v>358.30249665273175</v>
      </c>
      <c r="BJ71" s="273">
        <f t="shared" si="46"/>
        <v>58384.346656121183</v>
      </c>
      <c r="BK71" s="273">
        <f t="shared" si="47"/>
        <v>0</v>
      </c>
      <c r="BL71" s="299">
        <f t="shared" si="47"/>
        <v>0</v>
      </c>
    </row>
    <row r="72" spans="1:64" s="209" customFormat="1" x14ac:dyDescent="0.25">
      <c r="A72" s="1530"/>
      <c r="B72" s="129" t="s">
        <v>460</v>
      </c>
      <c r="C72" s="312" t="s">
        <v>5</v>
      </c>
      <c r="D72" s="274">
        <f>SUM(D64:D71)</f>
        <v>3565108.3056511367</v>
      </c>
      <c r="E72" s="274">
        <f t="shared" ref="E72:BG72" si="48">SUM(E64:E71)</f>
        <v>574412.31337995804</v>
      </c>
      <c r="F72" s="274">
        <f t="shared" si="48"/>
        <v>57947.732500762693</v>
      </c>
      <c r="G72" s="274">
        <f t="shared" si="48"/>
        <v>734034.00675269344</v>
      </c>
      <c r="H72" s="274">
        <f t="shared" si="48"/>
        <v>67864.425504700557</v>
      </c>
      <c r="I72" s="274">
        <f t="shared" si="48"/>
        <v>1016.0753991536784</v>
      </c>
      <c r="J72" s="274">
        <f t="shared" si="48"/>
        <v>301306.23446881765</v>
      </c>
      <c r="K72" s="274">
        <f t="shared" si="48"/>
        <v>0</v>
      </c>
      <c r="L72" s="274">
        <f t="shared" si="48"/>
        <v>2411.5192500160306</v>
      </c>
      <c r="M72" s="274">
        <f>SUM(M64:M71)</f>
        <v>1826115.9983950343</v>
      </c>
      <c r="N72" s="274">
        <f>SUM(N68:N71)</f>
        <v>0</v>
      </c>
      <c r="O72" s="274">
        <f>SUM(O68:O71)</f>
        <v>0</v>
      </c>
      <c r="P72" s="276">
        <f t="shared" si="48"/>
        <v>3394292.8934445297</v>
      </c>
      <c r="Q72" s="274">
        <f t="shared" si="48"/>
        <v>437961.6294991984</v>
      </c>
      <c r="R72" s="274">
        <f t="shared" si="48"/>
        <v>40731.943768891033</v>
      </c>
      <c r="S72" s="274">
        <f t="shared" si="48"/>
        <v>813469.31270160549</v>
      </c>
      <c r="T72" s="274">
        <f t="shared" si="48"/>
        <v>53663.753991140162</v>
      </c>
      <c r="U72" s="274">
        <f t="shared" si="48"/>
        <v>125.47333874706496</v>
      </c>
      <c r="V72" s="274">
        <f t="shared" si="48"/>
        <v>306694.30210378283</v>
      </c>
      <c r="W72" s="274">
        <f t="shared" si="48"/>
        <v>0</v>
      </c>
      <c r="X72" s="274">
        <f t="shared" si="48"/>
        <v>1399.1447639170806</v>
      </c>
      <c r="Y72" s="274">
        <f>SUM(Y64:Y71)</f>
        <v>1740247.3332772474</v>
      </c>
      <c r="Z72" s="274">
        <f>SUM(Z68:Z71)</f>
        <v>0</v>
      </c>
      <c r="AA72" s="282">
        <f>SUM(AA68:AA71)</f>
        <v>0</v>
      </c>
      <c r="AB72" s="276">
        <f t="shared" si="48"/>
        <v>3795105.4891208783</v>
      </c>
      <c r="AC72" s="274">
        <f t="shared" si="48"/>
        <v>636574.51414492819</v>
      </c>
      <c r="AD72" s="274">
        <f t="shared" si="48"/>
        <v>54920.157597998099</v>
      </c>
      <c r="AE72" s="274">
        <f t="shared" si="48"/>
        <v>721963.77906212001</v>
      </c>
      <c r="AF72" s="274">
        <f t="shared" si="48"/>
        <v>72717.718231420469</v>
      </c>
      <c r="AG72" s="274">
        <f t="shared" si="48"/>
        <v>713.05388612844627</v>
      </c>
      <c r="AH72" s="274">
        <f t="shared" si="48"/>
        <v>329491.39395724377</v>
      </c>
      <c r="AI72" s="274">
        <f t="shared" si="48"/>
        <v>0</v>
      </c>
      <c r="AJ72" s="274">
        <f t="shared" si="48"/>
        <v>4273.1426740786237</v>
      </c>
      <c r="AK72" s="274">
        <f>SUM(AK64:AK71)</f>
        <v>1974451.7295669608</v>
      </c>
      <c r="AL72" s="274">
        <f>SUM(AL68:AL71)</f>
        <v>0</v>
      </c>
      <c r="AM72" s="282">
        <f>SUM(AM68:AM71)</f>
        <v>0</v>
      </c>
      <c r="AN72" s="276">
        <f t="shared" si="48"/>
        <v>3551647.2932430613</v>
      </c>
      <c r="AO72" s="274">
        <f t="shared" si="48"/>
        <v>503343.25258951011</v>
      </c>
      <c r="AP72" s="274">
        <f t="shared" si="48"/>
        <v>55007.989157664189</v>
      </c>
      <c r="AQ72" s="274">
        <f t="shared" si="48"/>
        <v>664413.65581183019</v>
      </c>
      <c r="AR72" s="274">
        <f t="shared" si="48"/>
        <v>71872.883664941735</v>
      </c>
      <c r="AS72" s="274">
        <f t="shared" si="48"/>
        <v>903.17617311274444</v>
      </c>
      <c r="AT72" s="274">
        <f t="shared" si="48"/>
        <v>238687.84278783534</v>
      </c>
      <c r="AU72" s="274">
        <f t="shared" si="48"/>
        <v>0</v>
      </c>
      <c r="AV72" s="274">
        <f t="shared" si="48"/>
        <v>3373.0566643241591</v>
      </c>
      <c r="AW72" s="274">
        <f>SUM(AW64:AW71)</f>
        <v>2014045.436393843</v>
      </c>
      <c r="AX72" s="274">
        <f>SUM(AX68:AX71)</f>
        <v>0</v>
      </c>
      <c r="AY72" s="282">
        <f>SUM(AY68:AY71)</f>
        <v>0</v>
      </c>
      <c r="AZ72" s="418">
        <f>SUM(AZ64:AZ71)</f>
        <v>266372.51506753545</v>
      </c>
      <c r="BA72" s="296">
        <f>SUM(BA64:BA71)</f>
        <v>14572526.496527143</v>
      </c>
      <c r="BB72" s="274">
        <f t="shared" si="48"/>
        <v>2152291.7096135952</v>
      </c>
      <c r="BC72" s="274">
        <f>SUM(BC64:BC71)</f>
        <v>208607.823025316</v>
      </c>
      <c r="BD72" s="274">
        <f t="shared" si="48"/>
        <v>2933880.7543282486</v>
      </c>
      <c r="BE72" s="274">
        <f t="shared" si="48"/>
        <v>266118.78139220295</v>
      </c>
      <c r="BF72" s="274">
        <f t="shared" si="48"/>
        <v>2757.7787971419339</v>
      </c>
      <c r="BG72" s="274">
        <f t="shared" si="48"/>
        <v>1176179.7733176798</v>
      </c>
      <c r="BH72" s="274">
        <f>SUM(BH64:BH71)</f>
        <v>0</v>
      </c>
      <c r="BI72" s="274">
        <f>SUM(BI64:BI71)</f>
        <v>11456.863352335893</v>
      </c>
      <c r="BJ72" s="274">
        <f>SUM(BJ64:BJ71)</f>
        <v>7554860.4976330865</v>
      </c>
      <c r="BK72" s="274">
        <f>SUM(BK68:BK71)</f>
        <v>0</v>
      </c>
      <c r="BL72" s="298">
        <f>SUM(BL68:BL71)</f>
        <v>0</v>
      </c>
    </row>
    <row r="73" spans="1:64" ht="14.85" customHeight="1" x14ac:dyDescent="0.25">
      <c r="A73" s="1526" t="s">
        <v>6</v>
      </c>
      <c r="B73" s="126" t="s">
        <v>118</v>
      </c>
      <c r="C73" s="131" t="s">
        <v>189</v>
      </c>
      <c r="D73" s="272">
        <f>SUM(E73:O73)</f>
        <v>21900.330221078002</v>
      </c>
      <c r="E73" s="251">
        <v>6807.0035956925285</v>
      </c>
      <c r="F73" s="251">
        <v>958.09427332815301</v>
      </c>
      <c r="G73" s="251">
        <v>6196.4254259027712</v>
      </c>
      <c r="H73" s="251">
        <v>2319.5374615082642</v>
      </c>
      <c r="I73" s="251">
        <v>1.8547718220225446</v>
      </c>
      <c r="J73" s="251">
        <v>2555.5169791867015</v>
      </c>
      <c r="K73" s="251">
        <v>0</v>
      </c>
      <c r="L73" s="251">
        <v>330.46948260416207</v>
      </c>
      <c r="M73" s="251">
        <v>2731.4282310333992</v>
      </c>
      <c r="N73" s="251">
        <v>0</v>
      </c>
      <c r="O73" s="252">
        <v>0</v>
      </c>
      <c r="P73" s="272">
        <f>SUM(Q73:AA73)</f>
        <v>22655.97818898916</v>
      </c>
      <c r="Q73" s="251">
        <v>6573.6889388042728</v>
      </c>
      <c r="R73" s="251">
        <v>1028.462744200217</v>
      </c>
      <c r="S73" s="251">
        <v>7417.0518817079237</v>
      </c>
      <c r="T73" s="251">
        <v>1771.6484368929871</v>
      </c>
      <c r="U73" s="251">
        <v>1.8434031715627146</v>
      </c>
      <c r="V73" s="251">
        <v>2421.9373284255848</v>
      </c>
      <c r="W73" s="251">
        <v>0</v>
      </c>
      <c r="X73" s="251">
        <v>422.33092226779081</v>
      </c>
      <c r="Y73" s="251">
        <v>3019.0145335188195</v>
      </c>
      <c r="Z73" s="251">
        <v>0</v>
      </c>
      <c r="AA73" s="252">
        <v>0</v>
      </c>
      <c r="AB73" s="275">
        <f>SUM(AC73:AM73)</f>
        <v>21917.669176920077</v>
      </c>
      <c r="AC73" s="251">
        <v>6499.9822221677305</v>
      </c>
      <c r="AD73" s="251">
        <v>1461.1652473349291</v>
      </c>
      <c r="AE73" s="251">
        <v>7066.7180932987458</v>
      </c>
      <c r="AF73" s="251">
        <v>2026.4601895205581</v>
      </c>
      <c r="AG73" s="251">
        <v>3.2144460432491043E-2</v>
      </c>
      <c r="AH73" s="251">
        <v>2432.9125921635573</v>
      </c>
      <c r="AI73" s="251">
        <v>0</v>
      </c>
      <c r="AJ73" s="251">
        <v>442.6943386107294</v>
      </c>
      <c r="AK73" s="251">
        <v>1987.704349363391</v>
      </c>
      <c r="AL73" s="251">
        <v>0</v>
      </c>
      <c r="AM73" s="252">
        <v>0</v>
      </c>
      <c r="AN73" s="275">
        <f>SUM(AO73:AY73)</f>
        <v>22627.504741334131</v>
      </c>
      <c r="AO73" s="251">
        <v>6543.3887030667365</v>
      </c>
      <c r="AP73" s="251">
        <v>1498.55086056716</v>
      </c>
      <c r="AQ73" s="251">
        <v>7039.8590133831167</v>
      </c>
      <c r="AR73" s="251">
        <v>1670.5676460758766</v>
      </c>
      <c r="AS73" s="251">
        <v>0.15473938338824952</v>
      </c>
      <c r="AT73" s="251">
        <v>2775.7831891531773</v>
      </c>
      <c r="AU73" s="251">
        <v>0</v>
      </c>
      <c r="AV73" s="249">
        <v>616.80799070599573</v>
      </c>
      <c r="AW73" s="251">
        <v>2482.3925989986797</v>
      </c>
      <c r="AX73" s="251">
        <v>0</v>
      </c>
      <c r="AY73" s="252">
        <v>0</v>
      </c>
      <c r="AZ73" s="681">
        <v>-17.25</v>
      </c>
      <c r="BA73" s="293">
        <f>SUM(BB73:BL73)+AZ73</f>
        <v>89084.232328321363</v>
      </c>
      <c r="BB73" s="273">
        <f t="shared" ref="BB73:BL76" si="49">E73+Q73+AC73+AO73</f>
        <v>26424.063459731267</v>
      </c>
      <c r="BC73" s="273">
        <f t="shared" si="49"/>
        <v>4946.273125430459</v>
      </c>
      <c r="BD73" s="273">
        <f t="shared" si="49"/>
        <v>27720.054414292557</v>
      </c>
      <c r="BE73" s="273">
        <f t="shared" si="49"/>
        <v>7788.2137339976862</v>
      </c>
      <c r="BF73" s="273">
        <f t="shared" si="49"/>
        <v>3.8850588374059996</v>
      </c>
      <c r="BG73" s="273">
        <f t="shared" si="49"/>
        <v>10186.15008892902</v>
      </c>
      <c r="BH73" s="273">
        <f t="shared" si="49"/>
        <v>0</v>
      </c>
      <c r="BI73" s="273">
        <f t="shared" si="49"/>
        <v>1812.302734188678</v>
      </c>
      <c r="BJ73" s="273">
        <f t="shared" si="49"/>
        <v>10220.539712914289</v>
      </c>
      <c r="BK73" s="273">
        <f t="shared" si="49"/>
        <v>0</v>
      </c>
      <c r="BL73" s="297">
        <f t="shared" si="49"/>
        <v>0</v>
      </c>
    </row>
    <row r="74" spans="1:64" s="255" customFormat="1" x14ac:dyDescent="0.25">
      <c r="A74" s="1526"/>
      <c r="B74" s="126" t="s">
        <v>45</v>
      </c>
      <c r="C74" s="131" t="s">
        <v>232</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88">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170"/>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6" t="s">
        <v>46</v>
      </c>
      <c r="C75" s="131" t="s">
        <v>165</v>
      </c>
      <c r="D75" s="273">
        <f>SUM(E75:O75)</f>
        <v>3.2515268963113859E-2</v>
      </c>
      <c r="E75" s="253">
        <v>0</v>
      </c>
      <c r="F75" s="253">
        <v>2.1460807183099371E-2</v>
      </c>
      <c r="G75" s="253">
        <v>0</v>
      </c>
      <c r="H75" s="253">
        <v>1.1054461780014487E-2</v>
      </c>
      <c r="I75" s="253">
        <v>0</v>
      </c>
      <c r="J75" s="253">
        <v>0</v>
      </c>
      <c r="K75" s="253">
        <v>0</v>
      </c>
      <c r="L75" s="253">
        <v>0</v>
      </c>
      <c r="M75" s="253">
        <v>0</v>
      </c>
      <c r="N75" s="253">
        <v>0</v>
      </c>
      <c r="O75" s="254">
        <v>0</v>
      </c>
      <c r="P75" s="273">
        <f>SUM(Q75:AA75)</f>
        <v>0.20058362100044033</v>
      </c>
      <c r="Q75" s="253">
        <v>0</v>
      </c>
      <c r="R75" s="253">
        <v>0.13238969110978835</v>
      </c>
      <c r="S75" s="253">
        <v>0</v>
      </c>
      <c r="T75" s="253">
        <v>6.8193929890651983E-2</v>
      </c>
      <c r="U75" s="253">
        <v>0</v>
      </c>
      <c r="V75" s="253">
        <v>0</v>
      </c>
      <c r="W75" s="253">
        <v>0</v>
      </c>
      <c r="X75" s="253">
        <v>0</v>
      </c>
      <c r="Y75" s="253">
        <v>0</v>
      </c>
      <c r="Z75" s="253">
        <v>0</v>
      </c>
      <c r="AA75" s="254">
        <v>0</v>
      </c>
      <c r="AB75" s="288">
        <f>SUM(AC75:AM75)</f>
        <v>1.3332399448688921</v>
      </c>
      <c r="AC75" s="253">
        <v>0</v>
      </c>
      <c r="AD75" s="253">
        <v>1.0948040422047223</v>
      </c>
      <c r="AE75" s="253">
        <v>0</v>
      </c>
      <c r="AF75" s="253">
        <v>0.23843590266416981</v>
      </c>
      <c r="AG75" s="253">
        <v>0</v>
      </c>
      <c r="AH75" s="253">
        <v>0</v>
      </c>
      <c r="AI75" s="253">
        <v>0</v>
      </c>
      <c r="AJ75" s="253">
        <v>0</v>
      </c>
      <c r="AK75" s="253">
        <v>0</v>
      </c>
      <c r="AL75" s="253">
        <v>0</v>
      </c>
      <c r="AM75" s="254">
        <v>0</v>
      </c>
      <c r="AN75" s="288">
        <f>SUM(AO75:AY75)</f>
        <v>3.5559331121992255</v>
      </c>
      <c r="AO75" s="253">
        <v>0</v>
      </c>
      <c r="AP75" s="253">
        <v>2.1452569988748786</v>
      </c>
      <c r="AQ75" s="253">
        <v>0</v>
      </c>
      <c r="AR75" s="253">
        <v>1.4106761133243471</v>
      </c>
      <c r="AS75" s="253">
        <v>0</v>
      </c>
      <c r="AT75" s="253">
        <v>0</v>
      </c>
      <c r="AU75" s="253">
        <v>0</v>
      </c>
      <c r="AV75" s="253">
        <v>0</v>
      </c>
      <c r="AW75" s="253">
        <v>0</v>
      </c>
      <c r="AX75" s="253">
        <v>0</v>
      </c>
      <c r="AY75" s="254">
        <v>0</v>
      </c>
      <c r="AZ75" s="170">
        <v>-1127.5504450622416</v>
      </c>
      <c r="BA75" s="295">
        <f>SUM(BB75:BL75)+AZ75</f>
        <v>-1122.4281731152098</v>
      </c>
      <c r="BB75" s="273">
        <f t="shared" si="49"/>
        <v>0</v>
      </c>
      <c r="BC75" s="273">
        <f t="shared" si="49"/>
        <v>3.3939115393724886</v>
      </c>
      <c r="BD75" s="273">
        <f t="shared" si="49"/>
        <v>0</v>
      </c>
      <c r="BE75" s="273">
        <f t="shared" si="49"/>
        <v>1.7283604076591832</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6" t="s">
        <v>166</v>
      </c>
      <c r="C76" s="131" t="s">
        <v>928</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88">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170">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527"/>
      <c r="B77" s="313" t="s">
        <v>461</v>
      </c>
      <c r="C77" s="312" t="s">
        <v>8</v>
      </c>
      <c r="D77" s="277">
        <f>SUM(D73:D76)</f>
        <v>21900.362736346964</v>
      </c>
      <c r="E77" s="277">
        <f t="shared" ref="E77:BL77" si="50">SUM(E73:E76)</f>
        <v>6807.0035956925285</v>
      </c>
      <c r="F77" s="277">
        <f t="shared" si="50"/>
        <v>958.11573413533608</v>
      </c>
      <c r="G77" s="277">
        <f t="shared" si="50"/>
        <v>6196.4254259027712</v>
      </c>
      <c r="H77" s="277">
        <f t="shared" si="50"/>
        <v>2319.5485159700443</v>
      </c>
      <c r="I77" s="277">
        <f t="shared" si="50"/>
        <v>1.8547718220225446</v>
      </c>
      <c r="J77" s="277">
        <f t="shared" si="50"/>
        <v>2555.5169791867015</v>
      </c>
      <c r="K77" s="277">
        <f t="shared" si="50"/>
        <v>0</v>
      </c>
      <c r="L77" s="277">
        <f t="shared" si="50"/>
        <v>330.46948260416207</v>
      </c>
      <c r="M77" s="277">
        <f t="shared" si="50"/>
        <v>2731.4282310333992</v>
      </c>
      <c r="N77" s="277">
        <f t="shared" si="50"/>
        <v>0</v>
      </c>
      <c r="O77" s="283">
        <f t="shared" si="50"/>
        <v>0</v>
      </c>
      <c r="P77" s="277">
        <f t="shared" si="50"/>
        <v>22656.178772610161</v>
      </c>
      <c r="Q77" s="277">
        <f t="shared" si="50"/>
        <v>6573.6889388042728</v>
      </c>
      <c r="R77" s="277">
        <f t="shared" si="50"/>
        <v>1028.5951338913269</v>
      </c>
      <c r="S77" s="277">
        <f t="shared" si="50"/>
        <v>7417.0518817079237</v>
      </c>
      <c r="T77" s="277">
        <f t="shared" si="50"/>
        <v>1771.7166308228777</v>
      </c>
      <c r="U77" s="277">
        <f t="shared" si="50"/>
        <v>1.8434031715627146</v>
      </c>
      <c r="V77" s="277">
        <f t="shared" si="50"/>
        <v>2421.9373284255848</v>
      </c>
      <c r="W77" s="277">
        <f t="shared" si="50"/>
        <v>0</v>
      </c>
      <c r="X77" s="277">
        <f t="shared" si="50"/>
        <v>422.33092226779081</v>
      </c>
      <c r="Y77" s="277">
        <f>SUM(Y73:Y76)</f>
        <v>3019.0145335188195</v>
      </c>
      <c r="Z77" s="277">
        <f>SUM(Z73:Z76)</f>
        <v>0</v>
      </c>
      <c r="AA77" s="283">
        <f t="shared" si="50"/>
        <v>0</v>
      </c>
      <c r="AB77" s="849">
        <f t="shared" si="50"/>
        <v>21919.002416864947</v>
      </c>
      <c r="AC77" s="277">
        <f t="shared" si="50"/>
        <v>6499.9822221677305</v>
      </c>
      <c r="AD77" s="277">
        <f t="shared" si="50"/>
        <v>1462.2600513771338</v>
      </c>
      <c r="AE77" s="277">
        <f t="shared" si="50"/>
        <v>7066.7180932987458</v>
      </c>
      <c r="AF77" s="277">
        <f t="shared" si="50"/>
        <v>2026.6986254232222</v>
      </c>
      <c r="AG77" s="277">
        <f t="shared" si="50"/>
        <v>3.2144460432491043E-2</v>
      </c>
      <c r="AH77" s="277">
        <f t="shared" si="50"/>
        <v>2432.9125921635573</v>
      </c>
      <c r="AI77" s="277">
        <f t="shared" si="50"/>
        <v>0</v>
      </c>
      <c r="AJ77" s="277">
        <f t="shared" si="50"/>
        <v>442.6943386107294</v>
      </c>
      <c r="AK77" s="277">
        <f t="shared" si="50"/>
        <v>1987.704349363391</v>
      </c>
      <c r="AL77" s="277">
        <f t="shared" si="50"/>
        <v>0</v>
      </c>
      <c r="AM77" s="283">
        <f t="shared" si="50"/>
        <v>0</v>
      </c>
      <c r="AN77" s="849">
        <f t="shared" si="50"/>
        <v>22631.060674446329</v>
      </c>
      <c r="AO77" s="277">
        <f t="shared" si="50"/>
        <v>6543.3887030667365</v>
      </c>
      <c r="AP77" s="277">
        <f t="shared" si="50"/>
        <v>1500.6961175660349</v>
      </c>
      <c r="AQ77" s="277">
        <f t="shared" si="50"/>
        <v>7039.8590133831167</v>
      </c>
      <c r="AR77" s="277">
        <f t="shared" si="50"/>
        <v>1671.978322189201</v>
      </c>
      <c r="AS77" s="277">
        <f t="shared" si="50"/>
        <v>0.15473938338824952</v>
      </c>
      <c r="AT77" s="277">
        <f t="shared" si="50"/>
        <v>2775.7831891531773</v>
      </c>
      <c r="AU77" s="277">
        <f t="shared" si="50"/>
        <v>0</v>
      </c>
      <c r="AV77" s="277">
        <f t="shared" si="50"/>
        <v>616.80799070599573</v>
      </c>
      <c r="AW77" s="277">
        <f>SUM(AW73:AW76)</f>
        <v>2482.3925989986797</v>
      </c>
      <c r="AX77" s="277">
        <f t="shared" si="50"/>
        <v>0</v>
      </c>
      <c r="AY77" s="283">
        <f t="shared" si="50"/>
        <v>0</v>
      </c>
      <c r="AZ77" s="863">
        <f t="shared" si="50"/>
        <v>-1144.8004450622416</v>
      </c>
      <c r="BA77" s="296">
        <f t="shared" si="50"/>
        <v>87961.804155206148</v>
      </c>
      <c r="BB77" s="274">
        <f t="shared" si="50"/>
        <v>26424.063459731267</v>
      </c>
      <c r="BC77" s="274">
        <f t="shared" si="50"/>
        <v>4949.6670369698313</v>
      </c>
      <c r="BD77" s="274">
        <f t="shared" si="50"/>
        <v>27720.054414292557</v>
      </c>
      <c r="BE77" s="274">
        <f t="shared" si="50"/>
        <v>7789.9420944053454</v>
      </c>
      <c r="BF77" s="274">
        <f t="shared" si="50"/>
        <v>3.8850588374059996</v>
      </c>
      <c r="BG77" s="274">
        <f t="shared" si="50"/>
        <v>10186.15008892902</v>
      </c>
      <c r="BH77" s="274">
        <f t="shared" si="50"/>
        <v>0</v>
      </c>
      <c r="BI77" s="274">
        <f t="shared" si="50"/>
        <v>1812.302734188678</v>
      </c>
      <c r="BJ77" s="274">
        <f>SUM(BJ73:BJ76)</f>
        <v>10220.539712914289</v>
      </c>
      <c r="BK77" s="274">
        <f t="shared" si="50"/>
        <v>0</v>
      </c>
      <c r="BL77" s="298">
        <f t="shared" si="50"/>
        <v>0</v>
      </c>
    </row>
    <row r="78" spans="1:64" s="209" customFormat="1" ht="14.85" customHeight="1" x14ac:dyDescent="0.25">
      <c r="A78" s="1525" t="s">
        <v>233</v>
      </c>
      <c r="B78" s="314" t="s">
        <v>119</v>
      </c>
      <c r="C78" s="125" t="s">
        <v>172</v>
      </c>
      <c r="D78" s="272">
        <f>D20+SUM(D22:D23,D27)+SUM(D29:D32)+D37+D41+D46+D51+SUM(D56:D57)+SUM(D59:D60)+SUM(D64:D68)+D73</f>
        <v>9236004.1407987513</v>
      </c>
      <c r="E78" s="272">
        <f>E20+SUM(E22:E23,E27)+SUM(E29:E32)+E37+E41+E46+E51+SUM(E56:E57)+SUM(E59:E60)+SUM(E64:E68)+E73</f>
        <v>2373562.6051509674</v>
      </c>
      <c r="F78" s="272">
        <f>F20+SUM(F22:F23,F27)+SUM(F29:F32)+F37+F41+F46+F51+SUM(F56:F57)+SUM(F59:F60)+SUM(F64:F68)+F73</f>
        <v>419773.71321336075</v>
      </c>
      <c r="G78" s="272">
        <f t="shared" ref="G78:O78" si="51">G20+SUM(G22:G23,G27)+SUM(G29:G32)+G37+G41+G46+G51+SUM(G56:G57)+SUM(G59:G60)+SUM(G64:G68)+G73</f>
        <v>2292855.2656558231</v>
      </c>
      <c r="H78" s="272">
        <f t="shared" si="51"/>
        <v>621800.18365878996</v>
      </c>
      <c r="I78" s="272">
        <f t="shared" si="51"/>
        <v>2702.1775033752542</v>
      </c>
      <c r="J78" s="272">
        <f t="shared" si="51"/>
        <v>1103740.8011010559</v>
      </c>
      <c r="K78" s="272">
        <f t="shared" si="51"/>
        <v>0</v>
      </c>
      <c r="L78" s="272">
        <f t="shared" si="51"/>
        <v>54686.606978195457</v>
      </c>
      <c r="M78" s="272">
        <f t="shared" si="51"/>
        <v>2366882.787537185</v>
      </c>
      <c r="N78" s="272">
        <f t="shared" si="51"/>
        <v>0</v>
      </c>
      <c r="O78" s="284">
        <f t="shared" si="51"/>
        <v>0</v>
      </c>
      <c r="P78" s="272">
        <f>P20+SUM(P22:P23,P27)+SUM(P29:P32)+P37+P41+P46+P51+SUM(P56:P57)+SUM(P59:P60)+SUM(P64:P68)+P73</f>
        <v>9652952.6428740565</v>
      </c>
      <c r="Q78" s="272">
        <f t="shared" ref="Q78:AA78" si="52">Q20+SUM(Q22:Q23,Q27)+SUM(Q29:Q32)+Q37+Q41+Q46+Q51+SUM(Q56:Q57)+SUM(Q59:Q60)+SUM(Q64:Q68)+Q73</f>
        <v>2546226.2465275628</v>
      </c>
      <c r="R78" s="272">
        <f t="shared" si="52"/>
        <v>420512.49196607486</v>
      </c>
      <c r="S78" s="272">
        <f t="shared" si="52"/>
        <v>2644444.1451700008</v>
      </c>
      <c r="T78" s="272">
        <f t="shared" si="52"/>
        <v>572979.20871234452</v>
      </c>
      <c r="U78" s="272">
        <f t="shared" si="52"/>
        <v>3039.1673079211332</v>
      </c>
      <c r="V78" s="272">
        <f t="shared" si="52"/>
        <v>998815.13841659238</v>
      </c>
      <c r="W78" s="272">
        <f t="shared" si="52"/>
        <v>0</v>
      </c>
      <c r="X78" s="272">
        <f t="shared" si="52"/>
        <v>71281.279919770037</v>
      </c>
      <c r="Y78" s="272">
        <f t="shared" si="52"/>
        <v>2395654.9648537897</v>
      </c>
      <c r="Z78" s="272">
        <f t="shared" si="52"/>
        <v>0</v>
      </c>
      <c r="AA78" s="284">
        <f t="shared" si="52"/>
        <v>0</v>
      </c>
      <c r="AB78" s="275">
        <f>AB20+SUM(AB22:AB23,AB27)+SUM(AB29:AB32)+AB37+AB41+AB46+AB51+SUM(AB56:AB57)+SUM(AB59:AB60)+SUM(AB64:AB68)+AB73</f>
        <v>9966276.9581031539</v>
      </c>
      <c r="AC78" s="272">
        <f t="shared" ref="AC78:AM78" si="53">AC20+SUM(AC22:AC23,AC27)+SUM(AC29:AC32)+AC37+AC41+AC46+AC51+SUM(AC56:AC57)+SUM(AC59:AC60)+SUM(AC64:AC68)+AC73</f>
        <v>2528261.0195872923</v>
      </c>
      <c r="AD78" s="272">
        <f t="shared" si="53"/>
        <v>474529.19697277638</v>
      </c>
      <c r="AE78" s="272">
        <f t="shared" si="53"/>
        <v>2662053.9348559561</v>
      </c>
      <c r="AF78" s="272">
        <f t="shared" si="53"/>
        <v>708691.9946362396</v>
      </c>
      <c r="AG78" s="272">
        <f t="shared" si="53"/>
        <v>1846.6521384202215</v>
      </c>
      <c r="AH78" s="272">
        <f t="shared" si="53"/>
        <v>1160495.2947639055</v>
      </c>
      <c r="AI78" s="272">
        <f t="shared" si="53"/>
        <v>0</v>
      </c>
      <c r="AJ78" s="272">
        <f t="shared" si="53"/>
        <v>82225.807386299086</v>
      </c>
      <c r="AK78" s="272">
        <f t="shared" si="53"/>
        <v>2348173.0577622643</v>
      </c>
      <c r="AL78" s="272">
        <f t="shared" si="53"/>
        <v>0</v>
      </c>
      <c r="AM78" s="284">
        <f t="shared" si="53"/>
        <v>0</v>
      </c>
      <c r="AN78" s="275">
        <f>AN20+SUM(AN22:AN23,AN27)+SUM(AN29:AN32)+AN37+AN41+AN46+AN51+SUM(AN56:AN57)+SUM(AN59:AN60)+SUM(AN64:AN68)+AN73</f>
        <v>9921393.0943752266</v>
      </c>
      <c r="AO78" s="272">
        <f t="shared" ref="AO78:AY78" si="54">AO20+SUM(AO22:AO23,AO27)+SUM(AO29:AO32)+AO37+AO41+AO46+AO51+SUM(AO56:AO57)+SUM(AO59:AO60)+SUM(AO64:AO68)+AO73</f>
        <v>2491445.6519825407</v>
      </c>
      <c r="AP78" s="272">
        <f t="shared" si="54"/>
        <v>484339.55855606304</v>
      </c>
      <c r="AQ78" s="272">
        <f t="shared" si="54"/>
        <v>2752109.5672831079</v>
      </c>
      <c r="AR78" s="272">
        <f t="shared" si="54"/>
        <v>466417.29020011565</v>
      </c>
      <c r="AS78" s="272">
        <f t="shared" si="54"/>
        <v>1538.9383311189924</v>
      </c>
      <c r="AT78" s="272">
        <f t="shared" si="54"/>
        <v>937112.61625958374</v>
      </c>
      <c r="AU78" s="272">
        <f t="shared" si="54"/>
        <v>0</v>
      </c>
      <c r="AV78" s="272">
        <f t="shared" si="54"/>
        <v>100324.76285607628</v>
      </c>
      <c r="AW78" s="272">
        <f t="shared" si="54"/>
        <v>2688104.7089066212</v>
      </c>
      <c r="AX78" s="272">
        <f t="shared" si="54"/>
        <v>0</v>
      </c>
      <c r="AY78" s="284">
        <f t="shared" si="54"/>
        <v>0</v>
      </c>
      <c r="AZ78" s="864">
        <f>AZ20+SUM(AZ22:AZ23,AZ27)+SUM(AZ29:AZ32)+AZ37+AZ41+AZ46+AZ51+SUM(AZ56:AZ57)+SUM(AZ59:AZ60)+SUM(AZ64:AZ68)+AZ73</f>
        <v>1406334.3252754472</v>
      </c>
      <c r="BA78" s="293">
        <f>BA20+SUM(BA22:BA23,BA27)+SUM(BA29:BA32)+BA37+BA41+BA46+BA51+SUM(BA56:BA57)+SUM(BA59:BA60)+SUM(BA64:BA68)+BA73</f>
        <v>40182961.161426634</v>
      </c>
      <c r="BB78" s="272">
        <f t="shared" ref="BB78:BL78" si="55">BB20+SUM(BB22:BB23,BB27)+SUM(BB29:BB32)+BB37+BB41+BB46+BB51+SUM(BB56:BB57)+SUM(BB59:BB60)+SUM(BB64:BB68)+BB73</f>
        <v>9939495.5232483633</v>
      </c>
      <c r="BC78" s="272">
        <f t="shared" si="55"/>
        <v>1799154.9607082752</v>
      </c>
      <c r="BD78" s="272">
        <f t="shared" si="55"/>
        <v>10351462.91296489</v>
      </c>
      <c r="BE78" s="272">
        <f t="shared" si="55"/>
        <v>2369888.6772074895</v>
      </c>
      <c r="BF78" s="272">
        <f t="shared" si="55"/>
        <v>9126.9352808356016</v>
      </c>
      <c r="BG78" s="272">
        <f t="shared" si="55"/>
        <v>4200163.8505411372</v>
      </c>
      <c r="BH78" s="272">
        <f t="shared" si="55"/>
        <v>0</v>
      </c>
      <c r="BI78" s="272">
        <f t="shared" si="55"/>
        <v>308518.45714034088</v>
      </c>
      <c r="BJ78" s="272">
        <f>BJ20+SUM(BJ22:BJ23,BJ27)+SUM(BJ29:BJ32)+BJ37+BJ41+BJ46+BJ51+SUM(BJ56:BJ57)+SUM(BJ59:BJ60)+SUM(BJ64:BJ68)+BJ73</f>
        <v>9798815.5190598611</v>
      </c>
      <c r="BK78" s="272">
        <f t="shared" si="55"/>
        <v>0</v>
      </c>
      <c r="BL78" s="297">
        <f t="shared" si="55"/>
        <v>0</v>
      </c>
    </row>
    <row r="79" spans="1:64" s="209" customFormat="1" x14ac:dyDescent="0.25">
      <c r="A79" s="1540"/>
      <c r="B79" s="126" t="s">
        <v>55</v>
      </c>
      <c r="C79" s="127" t="s">
        <v>173</v>
      </c>
      <c r="D79" s="273">
        <f>D21+D24+D34+D38+D43+D48+D53+D58+D70+D75</f>
        <v>91225.094007022431</v>
      </c>
      <c r="E79" s="273">
        <f>E21+E24+E34+E38+E43+E48+E53+E58+E70+E75</f>
        <v>23407.612049602445</v>
      </c>
      <c r="F79" s="273">
        <f>F21+F24+F34+F38+F43+F48+F53+F58+F70+F75</f>
        <v>4145.0321626906998</v>
      </c>
      <c r="G79" s="273">
        <f t="shared" ref="G79:O79" si="56">G21+G24+G34+G38+G43+G48+G53+G58+G70+G75</f>
        <v>22970.587431635198</v>
      </c>
      <c r="H79" s="273">
        <f t="shared" si="56"/>
        <v>4231.248560927078</v>
      </c>
      <c r="I79" s="273">
        <f t="shared" si="56"/>
        <v>7.7505746285612123</v>
      </c>
      <c r="J79" s="273">
        <f t="shared" si="56"/>
        <v>2970.9146812587724</v>
      </c>
      <c r="K79" s="273">
        <f t="shared" si="56"/>
        <v>0</v>
      </c>
      <c r="L79" s="273">
        <f t="shared" si="56"/>
        <v>149.94869566007384</v>
      </c>
      <c r="M79" s="273">
        <f t="shared" si="56"/>
        <v>33341.999850619599</v>
      </c>
      <c r="N79" s="273">
        <f t="shared" si="56"/>
        <v>0</v>
      </c>
      <c r="O79" s="281">
        <f t="shared" si="56"/>
        <v>0</v>
      </c>
      <c r="P79" s="273">
        <f>P21+P24+P34+P38+P43+P48+P53+P58+P70+P75</f>
        <v>98330.804231719929</v>
      </c>
      <c r="Q79" s="273">
        <f t="shared" ref="Q79:AA79" si="57">Q21+Q24+Q34+Q38+Q43+Q48+Q53+Q58+Q70+Q75</f>
        <v>25958.582659394709</v>
      </c>
      <c r="R79" s="273">
        <f t="shared" si="57"/>
        <v>4930.2442611539709</v>
      </c>
      <c r="S79" s="273">
        <f t="shared" si="57"/>
        <v>26830.775745096194</v>
      </c>
      <c r="T79" s="273">
        <f t="shared" si="57"/>
        <v>4633.8625450676836</v>
      </c>
      <c r="U79" s="273">
        <f t="shared" si="57"/>
        <v>11.062425780134641</v>
      </c>
      <c r="V79" s="273">
        <f t="shared" si="57"/>
        <v>3933.6899943471312</v>
      </c>
      <c r="W79" s="273">
        <f t="shared" si="57"/>
        <v>0</v>
      </c>
      <c r="X79" s="273">
        <f t="shared" si="57"/>
        <v>198.08992295980909</v>
      </c>
      <c r="Y79" s="273">
        <f t="shared" si="57"/>
        <v>31834.496677920291</v>
      </c>
      <c r="Z79" s="273">
        <f t="shared" si="57"/>
        <v>0</v>
      </c>
      <c r="AA79" s="281">
        <f t="shared" si="57"/>
        <v>0</v>
      </c>
      <c r="AB79" s="288">
        <f>AB21+AB24+AB34+AB38+AB43+AB48+AB53+AB58+AB70+AB75</f>
        <v>158033.06986203411</v>
      </c>
      <c r="AC79" s="273">
        <f t="shared" ref="AC79:AM79" si="58">AC21+AC24+AC34+AC38+AC43+AC48+AC53+AC58+AC70+AC75</f>
        <v>43165.479162801319</v>
      </c>
      <c r="AD79" s="273">
        <f t="shared" si="58"/>
        <v>7791.1238259809825</v>
      </c>
      <c r="AE79" s="273">
        <f t="shared" si="58"/>
        <v>40819.666236932666</v>
      </c>
      <c r="AF79" s="273">
        <f t="shared" si="58"/>
        <v>8856.0633221107419</v>
      </c>
      <c r="AG79" s="273">
        <f t="shared" si="58"/>
        <v>29.651541384911106</v>
      </c>
      <c r="AH79" s="273">
        <f t="shared" si="58"/>
        <v>10529.784422812727</v>
      </c>
      <c r="AI79" s="273">
        <f t="shared" si="58"/>
        <v>0</v>
      </c>
      <c r="AJ79" s="273">
        <f t="shared" si="58"/>
        <v>450.76923786231725</v>
      </c>
      <c r="AK79" s="273">
        <f t="shared" si="58"/>
        <v>46390.532112148452</v>
      </c>
      <c r="AL79" s="273">
        <f t="shared" si="58"/>
        <v>0</v>
      </c>
      <c r="AM79" s="281">
        <f t="shared" si="58"/>
        <v>0</v>
      </c>
      <c r="AN79" s="288">
        <f>AN21+AN24+AN34+AN38+AN43+AN48+AN53+AN58+AN70+AN75</f>
        <v>443917.21691176033</v>
      </c>
      <c r="AO79" s="273">
        <f t="shared" ref="AO79:AY79" si="59">AO21+AO24+AO34+AO38+AO43+AO48+AO53+AO58+AO70+AO75</f>
        <v>120190.16006545041</v>
      </c>
      <c r="AP79" s="273">
        <f t="shared" si="59"/>
        <v>22387.158062030667</v>
      </c>
      <c r="AQ79" s="273">
        <f t="shared" si="59"/>
        <v>112945.82849414877</v>
      </c>
      <c r="AR79" s="273">
        <f t="shared" si="59"/>
        <v>29221.809780380096</v>
      </c>
      <c r="AS79" s="273">
        <f t="shared" si="59"/>
        <v>123.18756971779612</v>
      </c>
      <c r="AT79" s="273">
        <f t="shared" si="59"/>
        <v>43980.544369330884</v>
      </c>
      <c r="AU79" s="273">
        <f t="shared" si="59"/>
        <v>0</v>
      </c>
      <c r="AV79" s="273">
        <f t="shared" si="59"/>
        <v>985.9342216066284</v>
      </c>
      <c r="AW79" s="273">
        <f t="shared" si="59"/>
        <v>114082.59434909502</v>
      </c>
      <c r="AX79" s="273">
        <f t="shared" si="59"/>
        <v>0</v>
      </c>
      <c r="AY79" s="281">
        <f t="shared" si="59"/>
        <v>0</v>
      </c>
      <c r="AZ79" s="422">
        <f>AZ21+AZ24+AZ34+AZ38+AZ43+AZ48+AZ53+AZ58+AZ70+AZ75</f>
        <v>-646207.57434994949</v>
      </c>
      <c r="BA79" s="295">
        <f>BA21+BA24+BA34+BA38+BA43+BA48+BA53+BA58+BA70+BA75</f>
        <v>145298.61066258731</v>
      </c>
      <c r="BB79" s="273">
        <f t="shared" ref="BB79:BL79" si="60">BB21+BB24+BB34+BB38+BB43+BB48+BB53+BB58+BB70+BB75</f>
        <v>212721.83393724891</v>
      </c>
      <c r="BC79" s="273">
        <f t="shared" si="60"/>
        <v>39253.558311856323</v>
      </c>
      <c r="BD79" s="273">
        <f t="shared" si="60"/>
        <v>203566.85790781281</v>
      </c>
      <c r="BE79" s="273">
        <f t="shared" si="60"/>
        <v>46942.984208485599</v>
      </c>
      <c r="BF79" s="273">
        <f t="shared" si="60"/>
        <v>171.65211151140306</v>
      </c>
      <c r="BG79" s="273">
        <f t="shared" si="60"/>
        <v>61414.933467749514</v>
      </c>
      <c r="BH79" s="273">
        <f t="shared" si="60"/>
        <v>0</v>
      </c>
      <c r="BI79" s="273">
        <f t="shared" si="60"/>
        <v>1784.7420780888287</v>
      </c>
      <c r="BJ79" s="273">
        <f>BJ21+BJ24+BJ34+BJ38+BJ43+BJ48+BJ53+BJ58+BJ70+BJ75</f>
        <v>225649.62298978335</v>
      </c>
      <c r="BK79" s="273">
        <f t="shared" si="60"/>
        <v>0</v>
      </c>
      <c r="BL79" s="299">
        <f t="shared" si="60"/>
        <v>0</v>
      </c>
    </row>
    <row r="80" spans="1:64" s="209" customFormat="1" x14ac:dyDescent="0.25">
      <c r="A80" s="1540"/>
      <c r="B80" s="126" t="s">
        <v>56</v>
      </c>
      <c r="C80" s="127" t="s">
        <v>174</v>
      </c>
      <c r="D80" s="273">
        <f>D25+D33+D42+D47+D52+D61+D69+D74</f>
        <v>28486.893014487221</v>
      </c>
      <c r="E80" s="273">
        <f>E25+E33+E42+E47+E52+E61+E69+E74</f>
        <v>15056.990143575333</v>
      </c>
      <c r="F80" s="273">
        <f>F25+F33+F42+F47+F52+F61+F69+F74</f>
        <v>2744.6797655362129</v>
      </c>
      <c r="G80" s="273">
        <f t="shared" ref="G80:O80" si="61">G25+G33+G42+G47+G52+G61+G69+G74</f>
        <v>6609.8162770835479</v>
      </c>
      <c r="H80" s="273">
        <f t="shared" si="61"/>
        <v>1136.5738988116448</v>
      </c>
      <c r="I80" s="273">
        <f t="shared" si="61"/>
        <v>20.230279752310828</v>
      </c>
      <c r="J80" s="273">
        <f t="shared" si="61"/>
        <v>2582.0443593033638</v>
      </c>
      <c r="K80" s="273">
        <f t="shared" si="61"/>
        <v>0</v>
      </c>
      <c r="L80" s="273">
        <f t="shared" si="61"/>
        <v>145.29019094841414</v>
      </c>
      <c r="M80" s="273">
        <f t="shared" si="61"/>
        <v>191.26809947639327</v>
      </c>
      <c r="N80" s="273">
        <f t="shared" si="61"/>
        <v>0</v>
      </c>
      <c r="O80" s="281">
        <f t="shared" si="61"/>
        <v>0</v>
      </c>
      <c r="P80" s="273">
        <f>P25+P33+P42+P47+P52+P61+P69+P74</f>
        <v>28791.920061667162</v>
      </c>
      <c r="Q80" s="273">
        <f t="shared" ref="Q80:AA80" si="62">Q25+Q33+Q42+Q47+Q52+Q61+Q69+Q74</f>
        <v>15328.376760812331</v>
      </c>
      <c r="R80" s="273">
        <f t="shared" si="62"/>
        <v>2781.4419200324269</v>
      </c>
      <c r="S80" s="273">
        <f t="shared" si="62"/>
        <v>6675.5483331886062</v>
      </c>
      <c r="T80" s="273">
        <f t="shared" si="62"/>
        <v>1161.9972102970908</v>
      </c>
      <c r="U80" s="273">
        <f t="shared" si="62"/>
        <v>25.747628775668328</v>
      </c>
      <c r="V80" s="273">
        <f t="shared" si="62"/>
        <v>2491.4454998418305</v>
      </c>
      <c r="W80" s="273">
        <f t="shared" si="62"/>
        <v>0</v>
      </c>
      <c r="X80" s="273">
        <f t="shared" si="62"/>
        <v>143.45107460729497</v>
      </c>
      <c r="Y80" s="273">
        <f t="shared" si="62"/>
        <v>183.91163411191661</v>
      </c>
      <c r="Z80" s="273">
        <f t="shared" si="62"/>
        <v>0</v>
      </c>
      <c r="AA80" s="281">
        <f t="shared" si="62"/>
        <v>0</v>
      </c>
      <c r="AB80" s="288">
        <f>AB25+AB33+AB42+AB47+AB52+AB61+AB69+AB74</f>
        <v>29336.879386369725</v>
      </c>
      <c r="AC80" s="273">
        <f t="shared" ref="AC80:AM80" si="63">AC25+AC33+AC42+AC47+AC52+AC61+AC69+AC74</f>
        <v>15598.202732594742</v>
      </c>
      <c r="AD80" s="273">
        <f t="shared" si="63"/>
        <v>2940.3313248240202</v>
      </c>
      <c r="AE80" s="273">
        <f t="shared" si="63"/>
        <v>6701.5317360923254</v>
      </c>
      <c r="AF80" s="273">
        <f t="shared" si="63"/>
        <v>1114.5045027182148</v>
      </c>
      <c r="AG80" s="273">
        <f t="shared" si="63"/>
        <v>34.94321048126416</v>
      </c>
      <c r="AH80" s="273">
        <f t="shared" si="63"/>
        <v>2599.772891187632</v>
      </c>
      <c r="AI80" s="273">
        <f t="shared" si="63"/>
        <v>0</v>
      </c>
      <c r="AJ80" s="273">
        <f t="shared" si="63"/>
        <v>134.25549290169914</v>
      </c>
      <c r="AK80" s="273">
        <f t="shared" si="63"/>
        <v>213.33749556982329</v>
      </c>
      <c r="AL80" s="273">
        <f t="shared" si="63"/>
        <v>0</v>
      </c>
      <c r="AM80" s="281">
        <f t="shared" si="63"/>
        <v>0</v>
      </c>
      <c r="AN80" s="288">
        <f>AN25+AN33+AN42+AN47+AN52+AN61+AN69+AN74</f>
        <v>28869.85555595675</v>
      </c>
      <c r="AO80" s="273">
        <f t="shared" ref="AO80:AY80" si="64">AO25+AO33+AO42+AO47+AO52+AO61+AO69+AO74</f>
        <v>15188.429131025126</v>
      </c>
      <c r="AP80" s="273">
        <f t="shared" si="64"/>
        <v>3091.4986098390045</v>
      </c>
      <c r="AQ80" s="273">
        <f t="shared" si="64"/>
        <v>6467.2116319873394</v>
      </c>
      <c r="AR80" s="273">
        <f t="shared" si="64"/>
        <v>1132.8956661294064</v>
      </c>
      <c r="AS80" s="273">
        <f t="shared" si="64"/>
        <v>36.782326822383325</v>
      </c>
      <c r="AT80" s="273">
        <f t="shared" si="64"/>
        <v>2574.1802238829396</v>
      </c>
      <c r="AU80" s="273">
        <f t="shared" si="64"/>
        <v>0</v>
      </c>
      <c r="AV80" s="273">
        <f t="shared" si="64"/>
        <v>143.45107460729497</v>
      </c>
      <c r="AW80" s="273">
        <f t="shared" si="64"/>
        <v>235.40689166325325</v>
      </c>
      <c r="AX80" s="273">
        <f t="shared" si="64"/>
        <v>0</v>
      </c>
      <c r="AY80" s="281">
        <f t="shared" si="64"/>
        <v>0</v>
      </c>
      <c r="AZ80" s="422">
        <f>AZ25+AZ33+AZ42+AZ47+AZ52+AZ61+AZ69+AZ74</f>
        <v>0</v>
      </c>
      <c r="BA80" s="295">
        <f>BA25+BA33+BA42+BA47+BA52+BA61+BA69+BA74</f>
        <v>115485.54801848084</v>
      </c>
      <c r="BB80" s="273">
        <f t="shared" ref="BB80:BL80" si="65">BB25+BB33+BB42+BB47+BB52+BB61+BB69+BB74</f>
        <v>61171.998768007528</v>
      </c>
      <c r="BC80" s="273">
        <f t="shared" si="65"/>
        <v>11557.951620231664</v>
      </c>
      <c r="BD80" s="273">
        <f t="shared" si="65"/>
        <v>26454.107978351818</v>
      </c>
      <c r="BE80" s="273">
        <f t="shared" si="65"/>
        <v>4545.9712779563561</v>
      </c>
      <c r="BF80" s="273">
        <f t="shared" si="65"/>
        <v>117.70344583162664</v>
      </c>
      <c r="BG80" s="273">
        <f t="shared" si="65"/>
        <v>10247.442974215764</v>
      </c>
      <c r="BH80" s="273">
        <f t="shared" si="65"/>
        <v>0</v>
      </c>
      <c r="BI80" s="273">
        <f t="shared" si="65"/>
        <v>566.44783306470322</v>
      </c>
      <c r="BJ80" s="273">
        <f>BJ25+BJ33+BJ42+BJ47+BJ52+BJ61+BJ69+BJ74</f>
        <v>823.9241208213864</v>
      </c>
      <c r="BK80" s="273">
        <f t="shared" si="65"/>
        <v>0</v>
      </c>
      <c r="BL80" s="299">
        <f t="shared" si="65"/>
        <v>0</v>
      </c>
    </row>
    <row r="81" spans="1:64" s="209" customFormat="1" x14ac:dyDescent="0.25">
      <c r="A81" s="1540"/>
      <c r="B81" s="126" t="s">
        <v>120</v>
      </c>
      <c r="C81" s="127" t="s">
        <v>929</v>
      </c>
      <c r="D81" s="273">
        <f>D26+D35+D39+D44+D49+D54+D62+D71+D76</f>
        <v>199736.725210754</v>
      </c>
      <c r="E81" s="273">
        <f>E26+E35+E39+E44+E49+E54+E62+E71+E76</f>
        <v>47480.935442262096</v>
      </c>
      <c r="F81" s="273">
        <f>F26+F35+F39+F44+F49+F54+F62+F71+F76</f>
        <v>8644.3989398917111</v>
      </c>
      <c r="G81" s="273">
        <f t="shared" ref="G81:O81" si="66">G26+G35+G39+G44+G49+G54+G62+G71+G76</f>
        <v>47577.435668879276</v>
      </c>
      <c r="H81" s="273">
        <f t="shared" si="66"/>
        <v>9819.2594948804526</v>
      </c>
      <c r="I81" s="273">
        <f t="shared" si="66"/>
        <v>53.542799039163228</v>
      </c>
      <c r="J81" s="273">
        <f t="shared" si="66"/>
        <v>21244.195097474189</v>
      </c>
      <c r="K81" s="273">
        <f t="shared" si="66"/>
        <v>0</v>
      </c>
      <c r="L81" s="273">
        <f t="shared" si="66"/>
        <v>395.96287159264375</v>
      </c>
      <c r="M81" s="273">
        <f t="shared" si="66"/>
        <v>64520.994896734439</v>
      </c>
      <c r="N81" s="273">
        <f t="shared" si="66"/>
        <v>0</v>
      </c>
      <c r="O81" s="281">
        <f t="shared" si="66"/>
        <v>0</v>
      </c>
      <c r="P81" s="273">
        <f>P26+P35+P39+P44+P49+P54+P62+P71+P76</f>
        <v>-98727.205366545051</v>
      </c>
      <c r="Q81" s="273">
        <f t="shared" ref="Q81:AA81" si="67">Q26+Q35+Q39+Q44+Q49+Q54+Q62+Q71+Q76</f>
        <v>-23469.19455827491</v>
      </c>
      <c r="R81" s="273">
        <f t="shared" si="67"/>
        <v>-4272.811364602685</v>
      </c>
      <c r="S81" s="273">
        <f t="shared" si="67"/>
        <v>-23516.893336159141</v>
      </c>
      <c r="T81" s="273">
        <f t="shared" si="67"/>
        <v>-4853.5293030140519</v>
      </c>
      <c r="U81" s="273">
        <f t="shared" si="67"/>
        <v>-26.465493068745424</v>
      </c>
      <c r="V81" s="273">
        <f t="shared" si="67"/>
        <v>-10500.722939270256</v>
      </c>
      <c r="W81" s="273">
        <f t="shared" si="67"/>
        <v>0</v>
      </c>
      <c r="X81" s="273">
        <f t="shared" si="67"/>
        <v>-195.71917833340487</v>
      </c>
      <c r="Y81" s="273">
        <f t="shared" si="67"/>
        <v>-31891.869193821858</v>
      </c>
      <c r="Z81" s="273">
        <f t="shared" si="67"/>
        <v>0</v>
      </c>
      <c r="AA81" s="281">
        <f t="shared" si="67"/>
        <v>0</v>
      </c>
      <c r="AB81" s="288">
        <f>AB26+AB35+AB39+AB44+AB49+AB54+AB62+AB71+AB76</f>
        <v>136987.00068108889</v>
      </c>
      <c r="AC81" s="273">
        <f t="shared" ref="AC81:AM81" si="68">AC26+AC35+AC39+AC44+AC49+AC54+AC62+AC71+AC76</f>
        <v>32564.221371432097</v>
      </c>
      <c r="AD81" s="273">
        <f t="shared" si="68"/>
        <v>5928.6557452920188</v>
      </c>
      <c r="AE81" s="273">
        <f t="shared" si="68"/>
        <v>32630.404876720793</v>
      </c>
      <c r="AF81" s="273">
        <f t="shared" si="68"/>
        <v>6734.419550003493</v>
      </c>
      <c r="AG81" s="273">
        <f t="shared" si="68"/>
        <v>36.721676700696968</v>
      </c>
      <c r="AH81" s="273">
        <f t="shared" si="68"/>
        <v>14570.072505275035</v>
      </c>
      <c r="AI81" s="273">
        <f t="shared" si="68"/>
        <v>0</v>
      </c>
      <c r="AJ81" s="273">
        <f t="shared" si="68"/>
        <v>271.56631362266359</v>
      </c>
      <c r="AK81" s="273">
        <f t="shared" si="68"/>
        <v>44250.938642042071</v>
      </c>
      <c r="AL81" s="273">
        <f t="shared" si="68"/>
        <v>0</v>
      </c>
      <c r="AM81" s="281">
        <f t="shared" si="68"/>
        <v>0</v>
      </c>
      <c r="AN81" s="288">
        <f>AN26+AN35+AN39+AN44+AN49+AN54+AN62+AN71+AN76</f>
        <v>49555.698817863777</v>
      </c>
      <c r="AO81" s="273">
        <f t="shared" ref="AO81:AZ81" si="69">AO26+AO35+AO39+AO44+AO49+AO54+AO62+AO71+AO76</f>
        <v>11780.261911696194</v>
      </c>
      <c r="AP81" s="273">
        <f t="shared" si="69"/>
        <v>2144.7194043795716</v>
      </c>
      <c r="AQ81" s="273">
        <f t="shared" si="69"/>
        <v>11804.204109411963</v>
      </c>
      <c r="AR81" s="273">
        <f t="shared" si="69"/>
        <v>2436.2082918366887</v>
      </c>
      <c r="AS81" s="273">
        <f t="shared" si="69"/>
        <v>13.284241144188542</v>
      </c>
      <c r="AT81" s="273">
        <f t="shared" si="69"/>
        <v>5270.793003978255</v>
      </c>
      <c r="AU81" s="273">
        <f t="shared" si="69"/>
        <v>0</v>
      </c>
      <c r="AV81" s="273">
        <f t="shared" si="69"/>
        <v>98.240405148311936</v>
      </c>
      <c r="AW81" s="273">
        <f t="shared" si="69"/>
        <v>16007.9874502686</v>
      </c>
      <c r="AX81" s="273">
        <f t="shared" si="69"/>
        <v>0</v>
      </c>
      <c r="AY81" s="281">
        <f t="shared" si="69"/>
        <v>0</v>
      </c>
      <c r="AZ81" s="422">
        <f t="shared" si="69"/>
        <v>0</v>
      </c>
      <c r="BA81" s="295">
        <f>BA26+BA35+BA39+BA44+BA49+BA54+BA62+BA71+BA76</f>
        <v>287552.21934316156</v>
      </c>
      <c r="BB81" s="273">
        <f t="shared" ref="BB81:BL81" si="70">BB26+BB35+BB39+BB44+BB49+BB54+BB62+BB71+BB76</f>
        <v>68356.224167115492</v>
      </c>
      <c r="BC81" s="273">
        <f t="shared" si="70"/>
        <v>12444.962724960615</v>
      </c>
      <c r="BD81" s="273">
        <f t="shared" si="70"/>
        <v>68495.151318852892</v>
      </c>
      <c r="BE81" s="273">
        <f t="shared" si="70"/>
        <v>14136.358033706583</v>
      </c>
      <c r="BF81" s="273">
        <f t="shared" si="70"/>
        <v>77.083223815303313</v>
      </c>
      <c r="BG81" s="273">
        <f t="shared" si="70"/>
        <v>30584.337667457225</v>
      </c>
      <c r="BH81" s="273">
        <f t="shared" si="70"/>
        <v>0</v>
      </c>
      <c r="BI81" s="273">
        <f t="shared" si="70"/>
        <v>570.05041203021437</v>
      </c>
      <c r="BJ81" s="273">
        <f>BJ26+BJ35+BJ39+BJ44+BJ49+BJ54+BJ62+BJ71+BJ76</f>
        <v>92888.051795223248</v>
      </c>
      <c r="BK81" s="273">
        <f t="shared" si="70"/>
        <v>0</v>
      </c>
      <c r="BL81" s="299">
        <f t="shared" si="70"/>
        <v>0</v>
      </c>
    </row>
    <row r="82" spans="1:64" x14ac:dyDescent="0.25">
      <c r="A82" s="1540"/>
      <c r="B82" s="126" t="s">
        <v>121</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88">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170"/>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0"/>
      <c r="B83" s="126" t="s">
        <v>938</v>
      </c>
      <c r="C83" s="127" t="s">
        <v>930</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88">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170"/>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0"/>
      <c r="B84" s="315" t="s">
        <v>167</v>
      </c>
      <c r="C84" s="137" t="s">
        <v>329</v>
      </c>
      <c r="D84" s="278">
        <f>SUM(D78:D83)</f>
        <v>9555452.853031015</v>
      </c>
      <c r="E84" s="285">
        <f t="shared" ref="E84:BL84" si="72">SUM(E78:E83)</f>
        <v>2459508.1427864069</v>
      </c>
      <c r="F84" s="285">
        <f t="shared" si="72"/>
        <v>435307.8240814794</v>
      </c>
      <c r="G84" s="285">
        <f t="shared" si="72"/>
        <v>2370013.105033421</v>
      </c>
      <c r="H84" s="285">
        <f t="shared" si="72"/>
        <v>636987.26561340911</v>
      </c>
      <c r="I84" s="285">
        <f t="shared" si="72"/>
        <v>2783.7011567952891</v>
      </c>
      <c r="J84" s="285">
        <f t="shared" si="72"/>
        <v>1130537.9552390922</v>
      </c>
      <c r="K84" s="285">
        <f t="shared" si="72"/>
        <v>0</v>
      </c>
      <c r="L84" s="285">
        <f t="shared" si="72"/>
        <v>55377.80873639659</v>
      </c>
      <c r="M84" s="285">
        <f t="shared" si="72"/>
        <v>2464937.0503840158</v>
      </c>
      <c r="N84" s="285">
        <f t="shared" si="72"/>
        <v>0</v>
      </c>
      <c r="O84" s="286">
        <f t="shared" si="72"/>
        <v>0</v>
      </c>
      <c r="P84" s="278">
        <f t="shared" si="72"/>
        <v>9681348.1618008986</v>
      </c>
      <c r="Q84" s="285">
        <f t="shared" si="72"/>
        <v>2564044.0113894949</v>
      </c>
      <c r="R84" s="285">
        <f t="shared" si="72"/>
        <v>423951.36678265856</v>
      </c>
      <c r="S84" s="285">
        <f t="shared" si="72"/>
        <v>2654433.5759121263</v>
      </c>
      <c r="T84" s="285">
        <f t="shared" si="72"/>
        <v>573921.53916469519</v>
      </c>
      <c r="U84" s="285">
        <f t="shared" si="72"/>
        <v>3049.5118694081912</v>
      </c>
      <c r="V84" s="285">
        <f t="shared" si="72"/>
        <v>994739.55097151117</v>
      </c>
      <c r="W84" s="285">
        <f t="shared" si="72"/>
        <v>0</v>
      </c>
      <c r="X84" s="285">
        <f t="shared" si="72"/>
        <v>71427.101739003745</v>
      </c>
      <c r="Y84" s="285">
        <f>SUM(Y78:Y83)</f>
        <v>2395781.503972</v>
      </c>
      <c r="Z84" s="285">
        <f t="shared" si="72"/>
        <v>0</v>
      </c>
      <c r="AA84" s="286">
        <f t="shared" si="72"/>
        <v>0</v>
      </c>
      <c r="AB84" s="850">
        <f t="shared" si="72"/>
        <v>10290633.908032646</v>
      </c>
      <c r="AC84" s="285">
        <f t="shared" si="72"/>
        <v>2619588.9228541208</v>
      </c>
      <c r="AD84" s="285">
        <f t="shared" si="72"/>
        <v>491189.30786887341</v>
      </c>
      <c r="AE84" s="285">
        <f t="shared" si="72"/>
        <v>2742205.5377057018</v>
      </c>
      <c r="AF84" s="285">
        <f t="shared" si="72"/>
        <v>725396.98201107199</v>
      </c>
      <c r="AG84" s="285">
        <f t="shared" si="72"/>
        <v>1947.9685669870937</v>
      </c>
      <c r="AH84" s="285">
        <f t="shared" si="72"/>
        <v>1188194.9245831808</v>
      </c>
      <c r="AI84" s="285">
        <f t="shared" si="72"/>
        <v>0</v>
      </c>
      <c r="AJ84" s="285">
        <f t="shared" si="72"/>
        <v>83082.398430685775</v>
      </c>
      <c r="AK84" s="285">
        <f t="shared" si="72"/>
        <v>2439027.8660120247</v>
      </c>
      <c r="AL84" s="285">
        <f t="shared" si="72"/>
        <v>0</v>
      </c>
      <c r="AM84" s="286">
        <f t="shared" si="72"/>
        <v>0</v>
      </c>
      <c r="AN84" s="850">
        <f t="shared" si="72"/>
        <v>10443735.865660809</v>
      </c>
      <c r="AO84" s="285">
        <f t="shared" si="72"/>
        <v>2638604.5030907122</v>
      </c>
      <c r="AP84" s="285">
        <f t="shared" si="72"/>
        <v>511962.93463231227</v>
      </c>
      <c r="AQ84" s="285">
        <f t="shared" si="72"/>
        <v>2883326.8115186561</v>
      </c>
      <c r="AR84" s="285">
        <f t="shared" si="72"/>
        <v>499208.20393846184</v>
      </c>
      <c r="AS84" s="285">
        <f t="shared" si="72"/>
        <v>1712.1924688033605</v>
      </c>
      <c r="AT84" s="285">
        <f t="shared" si="72"/>
        <v>988938.1338567757</v>
      </c>
      <c r="AU84" s="285">
        <f t="shared" si="72"/>
        <v>0</v>
      </c>
      <c r="AV84" s="285">
        <f t="shared" si="72"/>
        <v>101552.38855743852</v>
      </c>
      <c r="AW84" s="285">
        <f>SUM(AW78:AW83)</f>
        <v>2818430.697597648</v>
      </c>
      <c r="AX84" s="285">
        <f t="shared" si="72"/>
        <v>0</v>
      </c>
      <c r="AY84" s="286">
        <f t="shared" si="72"/>
        <v>0</v>
      </c>
      <c r="AZ84" s="865">
        <f t="shared" si="72"/>
        <v>760126.75092549773</v>
      </c>
      <c r="BA84" s="305">
        <f t="shared" si="72"/>
        <v>40731297.539450862</v>
      </c>
      <c r="BB84" s="278">
        <f t="shared" si="72"/>
        <v>10281745.580120735</v>
      </c>
      <c r="BC84" s="278">
        <f t="shared" si="72"/>
        <v>1862411.4333653238</v>
      </c>
      <c r="BD84" s="278">
        <f t="shared" si="72"/>
        <v>10649979.030169908</v>
      </c>
      <c r="BE84" s="278">
        <f t="shared" si="72"/>
        <v>2435513.9907276379</v>
      </c>
      <c r="BF84" s="278">
        <f t="shared" si="72"/>
        <v>9493.3740619939344</v>
      </c>
      <c r="BG84" s="278">
        <f t="shared" si="72"/>
        <v>4302410.5646505589</v>
      </c>
      <c r="BH84" s="278">
        <f t="shared" si="72"/>
        <v>0</v>
      </c>
      <c r="BI84" s="278">
        <f t="shared" si="72"/>
        <v>311439.69746352459</v>
      </c>
      <c r="BJ84" s="278">
        <f>SUM(BJ78:BJ83)</f>
        <v>10118177.117965689</v>
      </c>
      <c r="BK84" s="278">
        <f t="shared" si="72"/>
        <v>0</v>
      </c>
      <c r="BL84" s="306">
        <f t="shared" si="72"/>
        <v>0</v>
      </c>
    </row>
    <row r="85" spans="1:64" x14ac:dyDescent="0.25">
      <c r="A85" s="1540"/>
      <c r="B85" s="126" t="s">
        <v>168</v>
      </c>
      <c r="C85" s="127" t="s">
        <v>40</v>
      </c>
      <c r="D85" s="272">
        <f>SUM(E85:O85)</f>
        <v>564.25120501278343</v>
      </c>
      <c r="E85" s="251">
        <v>283.40989162914883</v>
      </c>
      <c r="F85" s="251">
        <v>47.811576633113894</v>
      </c>
      <c r="G85" s="251">
        <v>154.90980331072174</v>
      </c>
      <c r="H85" s="251">
        <v>27.667055215737133</v>
      </c>
      <c r="I85" s="251">
        <v>0.49245567536101692</v>
      </c>
      <c r="J85" s="251">
        <v>41.767750858603939</v>
      </c>
      <c r="K85" s="251">
        <v>0</v>
      </c>
      <c r="L85" s="251">
        <v>3.5367271230473034</v>
      </c>
      <c r="M85" s="251">
        <v>4.6559445670496142</v>
      </c>
      <c r="N85" s="251">
        <v>0</v>
      </c>
      <c r="O85" s="252">
        <v>0</v>
      </c>
      <c r="P85" s="272">
        <f>SUM(Q85:AA85)</f>
        <v>365.53824588403495</v>
      </c>
      <c r="Q85" s="251">
        <v>182.61196536767144</v>
      </c>
      <c r="R85" s="251">
        <v>31.613491661559951</v>
      </c>
      <c r="S85" s="251">
        <v>100.77798656071234</v>
      </c>
      <c r="T85" s="251">
        <v>18.071460289468767</v>
      </c>
      <c r="U85" s="251">
        <v>0.4004288881627433</v>
      </c>
      <c r="V85" s="251">
        <v>26.971745824104779</v>
      </c>
      <c r="W85" s="251">
        <v>0</v>
      </c>
      <c r="X85" s="251">
        <v>2.2309609483352841</v>
      </c>
      <c r="Y85" s="251">
        <v>2.8602063440195953</v>
      </c>
      <c r="Z85" s="251">
        <v>0</v>
      </c>
      <c r="AA85" s="252">
        <v>0</v>
      </c>
      <c r="AB85" s="275">
        <f>SUM(AC85:AM85)</f>
        <v>1363.9756645482287</v>
      </c>
      <c r="AC85" s="251">
        <v>678.84719466699983</v>
      </c>
      <c r="AD85" s="251">
        <v>123.41622661817203</v>
      </c>
      <c r="AE85" s="251">
        <v>372.26555117103459</v>
      </c>
      <c r="AF85" s="251">
        <v>63.786101938194406</v>
      </c>
      <c r="AG85" s="251">
        <v>1.9998942851909136</v>
      </c>
      <c r="AH85" s="251">
        <v>103.76701061068508</v>
      </c>
      <c r="AI85" s="251">
        <v>0</v>
      </c>
      <c r="AJ85" s="251">
        <v>7.6838043588914049</v>
      </c>
      <c r="AK85" s="251">
        <v>12.209880899060314</v>
      </c>
      <c r="AL85" s="251">
        <v>0</v>
      </c>
      <c r="AM85" s="252">
        <v>0</v>
      </c>
      <c r="AN85" s="275">
        <f>SUM(AO85:AY85)</f>
        <v>-3790.8326548005612</v>
      </c>
      <c r="AO85" s="251">
        <v>-1872.9739929396715</v>
      </c>
      <c r="AP85" s="251">
        <v>-357.42543498754492</v>
      </c>
      <c r="AQ85" s="251">
        <v>-1016.7160795348243</v>
      </c>
      <c r="AR85" s="251">
        <v>-179.09724761270968</v>
      </c>
      <c r="AS85" s="251">
        <v>-5.8148457017113548</v>
      </c>
      <c r="AT85" s="251">
        <v>-298.91214329647215</v>
      </c>
      <c r="AU85" s="251">
        <v>0</v>
      </c>
      <c r="AV85" s="251">
        <v>-22.677898236674281</v>
      </c>
      <c r="AW85" s="251">
        <v>-37.215012490952667</v>
      </c>
      <c r="AX85" s="251">
        <v>0</v>
      </c>
      <c r="AY85" s="252">
        <v>0</v>
      </c>
      <c r="AZ85" s="681">
        <v>0</v>
      </c>
      <c r="BA85" s="293">
        <f>SUM(BB85:BL85)+AZ85</f>
        <v>-1497.0675393555136</v>
      </c>
      <c r="BB85" s="273">
        <f t="shared" ref="BB85:BL86" si="73">E85+Q85+AC85+AO85</f>
        <v>-728.10494127585139</v>
      </c>
      <c r="BC85" s="273">
        <f t="shared" si="73"/>
        <v>-154.58414007469904</v>
      </c>
      <c r="BD85" s="273">
        <f t="shared" si="73"/>
        <v>-388.76273849235565</v>
      </c>
      <c r="BE85" s="273">
        <f t="shared" si="73"/>
        <v>-69.572630169309377</v>
      </c>
      <c r="BF85" s="273">
        <f t="shared" si="73"/>
        <v>-2.9220668529966809</v>
      </c>
      <c r="BG85" s="273">
        <f t="shared" si="73"/>
        <v>-126.40563600307837</v>
      </c>
      <c r="BH85" s="273">
        <f t="shared" si="73"/>
        <v>0</v>
      </c>
      <c r="BI85" s="273">
        <f t="shared" si="73"/>
        <v>-9.2264058064002885</v>
      </c>
      <c r="BJ85" s="273">
        <f t="shared" si="73"/>
        <v>-17.488980680823143</v>
      </c>
      <c r="BK85" s="273">
        <f t="shared" si="73"/>
        <v>0</v>
      </c>
      <c r="BL85" s="297">
        <f t="shared" si="73"/>
        <v>0</v>
      </c>
    </row>
    <row r="86" spans="1:64" x14ac:dyDescent="0.25">
      <c r="A86" s="1540"/>
      <c r="B86" s="126" t="s">
        <v>169</v>
      </c>
      <c r="C86" s="127" t="s">
        <v>330</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88">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170">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40"/>
      <c r="B87" s="126" t="s">
        <v>170</v>
      </c>
      <c r="C87" s="127" t="s">
        <v>252</v>
      </c>
      <c r="D87" s="273">
        <f>SUM(D85:D86)</f>
        <v>564.25120501278343</v>
      </c>
      <c r="E87" s="273">
        <f t="shared" ref="E87:O87" si="74">SUM(E85:E86)</f>
        <v>283.40989162914883</v>
      </c>
      <c r="F87" s="273">
        <f t="shared" si="74"/>
        <v>47.811576633113894</v>
      </c>
      <c r="G87" s="273">
        <f t="shared" si="74"/>
        <v>154.90980331072174</v>
      </c>
      <c r="H87" s="273">
        <f t="shared" si="74"/>
        <v>27.667055215737133</v>
      </c>
      <c r="I87" s="273">
        <f t="shared" si="74"/>
        <v>0.49245567536101692</v>
      </c>
      <c r="J87" s="273">
        <f t="shared" si="74"/>
        <v>41.767750858603939</v>
      </c>
      <c r="K87" s="273">
        <f t="shared" si="74"/>
        <v>0</v>
      </c>
      <c r="L87" s="273">
        <f t="shared" si="74"/>
        <v>3.5367271230473034</v>
      </c>
      <c r="M87" s="273">
        <f t="shared" si="74"/>
        <v>4.6559445670496142</v>
      </c>
      <c r="N87" s="273">
        <f t="shared" si="74"/>
        <v>0</v>
      </c>
      <c r="O87" s="281">
        <f t="shared" si="74"/>
        <v>0</v>
      </c>
      <c r="P87" s="273">
        <f>SUM(P85:P86)</f>
        <v>365.53824588403495</v>
      </c>
      <c r="Q87" s="273">
        <f t="shared" ref="Q87:AA87" si="75">SUM(Q85:Q86)</f>
        <v>182.61196536767144</v>
      </c>
      <c r="R87" s="273">
        <f t="shared" si="75"/>
        <v>31.613491661559951</v>
      </c>
      <c r="S87" s="273">
        <f t="shared" si="75"/>
        <v>100.77798656071234</v>
      </c>
      <c r="T87" s="273">
        <f t="shared" si="75"/>
        <v>18.071460289468767</v>
      </c>
      <c r="U87" s="273">
        <f t="shared" si="75"/>
        <v>0.4004288881627433</v>
      </c>
      <c r="V87" s="273">
        <f t="shared" si="75"/>
        <v>26.971745824104779</v>
      </c>
      <c r="W87" s="273">
        <f t="shared" si="75"/>
        <v>0</v>
      </c>
      <c r="X87" s="273">
        <f t="shared" si="75"/>
        <v>2.2309609483352841</v>
      </c>
      <c r="Y87" s="273">
        <f t="shared" si="75"/>
        <v>2.8602063440195953</v>
      </c>
      <c r="Z87" s="273">
        <f t="shared" si="75"/>
        <v>0</v>
      </c>
      <c r="AA87" s="281">
        <f t="shared" si="75"/>
        <v>0</v>
      </c>
      <c r="AB87" s="288">
        <f>SUM(AB85:AB86)</f>
        <v>1363.9756645482287</v>
      </c>
      <c r="AC87" s="273">
        <f t="shared" ref="AC87:AM87" si="76">SUM(AC85:AC86)</f>
        <v>678.84719466699983</v>
      </c>
      <c r="AD87" s="273">
        <f t="shared" si="76"/>
        <v>123.41622661817203</v>
      </c>
      <c r="AE87" s="273">
        <f t="shared" si="76"/>
        <v>372.26555117103459</v>
      </c>
      <c r="AF87" s="273">
        <f t="shared" si="76"/>
        <v>63.786101938194406</v>
      </c>
      <c r="AG87" s="273">
        <f t="shared" si="76"/>
        <v>1.9998942851909136</v>
      </c>
      <c r="AH87" s="273">
        <f t="shared" si="76"/>
        <v>103.76701061068508</v>
      </c>
      <c r="AI87" s="273">
        <f t="shared" si="76"/>
        <v>0</v>
      </c>
      <c r="AJ87" s="273">
        <f t="shared" si="76"/>
        <v>7.6838043588914049</v>
      </c>
      <c r="AK87" s="273">
        <f t="shared" si="76"/>
        <v>12.209880899060314</v>
      </c>
      <c r="AL87" s="273">
        <f t="shared" si="76"/>
        <v>0</v>
      </c>
      <c r="AM87" s="281">
        <f t="shared" si="76"/>
        <v>0</v>
      </c>
      <c r="AN87" s="288">
        <f>SUM(AN85:AN86)</f>
        <v>-3790.8326548005612</v>
      </c>
      <c r="AO87" s="273">
        <f>SUM(AO85:AO86)</f>
        <v>-1872.9739929396715</v>
      </c>
      <c r="AP87" s="273">
        <f t="shared" ref="AP87:AZ87" si="77">SUM(AP85:AP86)</f>
        <v>-357.42543498754492</v>
      </c>
      <c r="AQ87" s="273">
        <f t="shared" si="77"/>
        <v>-1016.7160795348243</v>
      </c>
      <c r="AR87" s="273">
        <f t="shared" si="77"/>
        <v>-179.09724761270968</v>
      </c>
      <c r="AS87" s="273">
        <f t="shared" si="77"/>
        <v>-5.8148457017113548</v>
      </c>
      <c r="AT87" s="273">
        <f t="shared" si="77"/>
        <v>-298.91214329647215</v>
      </c>
      <c r="AU87" s="273">
        <f t="shared" si="77"/>
        <v>0</v>
      </c>
      <c r="AV87" s="273">
        <f t="shared" si="77"/>
        <v>-22.677898236674281</v>
      </c>
      <c r="AW87" s="273">
        <f t="shared" si="77"/>
        <v>-37.215012490952667</v>
      </c>
      <c r="AX87" s="273">
        <f t="shared" si="77"/>
        <v>0</v>
      </c>
      <c r="AY87" s="281">
        <f t="shared" si="77"/>
        <v>0</v>
      </c>
      <c r="AZ87" s="422">
        <f t="shared" si="77"/>
        <v>0</v>
      </c>
      <c r="BA87" s="295">
        <f>SUM(BA85:BA86)</f>
        <v>-1497.0675393555136</v>
      </c>
      <c r="BB87" s="273">
        <f>SUM(BB85:BB86)</f>
        <v>-728.10494127585139</v>
      </c>
      <c r="BC87" s="273">
        <f>F87+R87+AD87+AP87</f>
        <v>-154.58414007469904</v>
      </c>
      <c r="BD87" s="273">
        <f>SUM(BD85:BD86)</f>
        <v>-388.76273849235565</v>
      </c>
      <c r="BE87" s="273">
        <f>H87+T87+AF87+AR87</f>
        <v>-69.572630169309377</v>
      </c>
      <c r="BF87" s="273">
        <f t="shared" ref="BF87:BL87" si="78">SUM(BF85:BF86)</f>
        <v>-2.9220668529966809</v>
      </c>
      <c r="BG87" s="273">
        <f t="shared" si="78"/>
        <v>-126.40563600307837</v>
      </c>
      <c r="BH87" s="273">
        <f t="shared" si="78"/>
        <v>0</v>
      </c>
      <c r="BI87" s="273">
        <f t="shared" si="78"/>
        <v>-9.2264058064002885</v>
      </c>
      <c r="BJ87" s="273">
        <f>SUM(BJ85:BJ86)</f>
        <v>-17.488980680823143</v>
      </c>
      <c r="BK87" s="273">
        <f t="shared" si="78"/>
        <v>0</v>
      </c>
      <c r="BL87" s="299">
        <f t="shared" si="78"/>
        <v>0</v>
      </c>
    </row>
    <row r="88" spans="1:64" s="209" customFormat="1" ht="24.75" x14ac:dyDescent="0.25">
      <c r="A88" s="1541"/>
      <c r="B88" s="129" t="s">
        <v>171</v>
      </c>
      <c r="C88" s="130" t="s">
        <v>325</v>
      </c>
      <c r="D88" s="274">
        <f>D84+D87</f>
        <v>9556017.1042360272</v>
      </c>
      <c r="E88" s="274">
        <f t="shared" ref="E88:O88" si="79">E84+E87</f>
        <v>2459791.552678036</v>
      </c>
      <c r="F88" s="274">
        <f t="shared" si="79"/>
        <v>435355.63565811253</v>
      </c>
      <c r="G88" s="274">
        <f t="shared" si="79"/>
        <v>2370168.0148367318</v>
      </c>
      <c r="H88" s="274">
        <f t="shared" si="79"/>
        <v>637014.9326686248</v>
      </c>
      <c r="I88" s="274">
        <f t="shared" si="79"/>
        <v>2784.1936124706499</v>
      </c>
      <c r="J88" s="274">
        <f t="shared" si="79"/>
        <v>1130579.7229899508</v>
      </c>
      <c r="K88" s="274">
        <f t="shared" si="79"/>
        <v>0</v>
      </c>
      <c r="L88" s="274">
        <f t="shared" si="79"/>
        <v>55381.345463519639</v>
      </c>
      <c r="M88" s="274">
        <f t="shared" si="79"/>
        <v>2464941.7063285829</v>
      </c>
      <c r="N88" s="274">
        <f t="shared" si="79"/>
        <v>0</v>
      </c>
      <c r="O88" s="282">
        <f t="shared" si="79"/>
        <v>0</v>
      </c>
      <c r="P88" s="274">
        <f>P84+P87</f>
        <v>9681713.7000467833</v>
      </c>
      <c r="Q88" s="274">
        <f t="shared" ref="Q88:AA88" si="80">Q84+Q87</f>
        <v>2564226.6233548624</v>
      </c>
      <c r="R88" s="274">
        <f t="shared" si="80"/>
        <v>423982.98027432011</v>
      </c>
      <c r="S88" s="274">
        <f t="shared" si="80"/>
        <v>2654534.3538986868</v>
      </c>
      <c r="T88" s="274">
        <f t="shared" si="80"/>
        <v>573939.61062498461</v>
      </c>
      <c r="U88" s="274">
        <f t="shared" si="80"/>
        <v>3049.912298296354</v>
      </c>
      <c r="V88" s="274">
        <f t="shared" si="80"/>
        <v>994766.52271733526</v>
      </c>
      <c r="W88" s="274">
        <f t="shared" si="80"/>
        <v>0</v>
      </c>
      <c r="X88" s="274">
        <f t="shared" si="80"/>
        <v>71429.33269995208</v>
      </c>
      <c r="Y88" s="274">
        <f t="shared" si="80"/>
        <v>2395784.3641783441</v>
      </c>
      <c r="Z88" s="274">
        <f t="shared" si="80"/>
        <v>0</v>
      </c>
      <c r="AA88" s="282">
        <f t="shared" si="80"/>
        <v>0</v>
      </c>
      <c r="AB88" s="276">
        <f>AB84+AB87</f>
        <v>10291997.883697195</v>
      </c>
      <c r="AC88" s="274">
        <f t="shared" ref="AC88:AM88" si="81">AC84+AC87</f>
        <v>2620267.7700487878</v>
      </c>
      <c r="AD88" s="274">
        <f t="shared" si="81"/>
        <v>491312.72409549158</v>
      </c>
      <c r="AE88" s="274">
        <f t="shared" si="81"/>
        <v>2742577.803256873</v>
      </c>
      <c r="AF88" s="274">
        <f t="shared" si="81"/>
        <v>725460.76811301021</v>
      </c>
      <c r="AG88" s="274">
        <f t="shared" si="81"/>
        <v>1949.9684612722847</v>
      </c>
      <c r="AH88" s="274">
        <f t="shared" si="81"/>
        <v>1188298.6915937916</v>
      </c>
      <c r="AI88" s="274">
        <f t="shared" si="81"/>
        <v>0</v>
      </c>
      <c r="AJ88" s="274">
        <f t="shared" si="81"/>
        <v>83090.082235044669</v>
      </c>
      <c r="AK88" s="274">
        <f t="shared" si="81"/>
        <v>2439040.0758929239</v>
      </c>
      <c r="AL88" s="274">
        <f t="shared" si="81"/>
        <v>0</v>
      </c>
      <c r="AM88" s="282">
        <f t="shared" si="81"/>
        <v>0</v>
      </c>
      <c r="AN88" s="276">
        <f>AN84+AN87</f>
        <v>10439945.033006009</v>
      </c>
      <c r="AO88" s="274">
        <f>AO84+AO87</f>
        <v>2636731.5290977727</v>
      </c>
      <c r="AP88" s="274">
        <f t="shared" ref="AP88:AZ88" si="82">AP84+AP87</f>
        <v>511605.50919732475</v>
      </c>
      <c r="AQ88" s="274">
        <f t="shared" si="82"/>
        <v>2882310.0954391211</v>
      </c>
      <c r="AR88" s="274">
        <f t="shared" si="82"/>
        <v>499029.10669084912</v>
      </c>
      <c r="AS88" s="274">
        <f t="shared" si="82"/>
        <v>1706.3776231016491</v>
      </c>
      <c r="AT88" s="274">
        <f t="shared" si="82"/>
        <v>988639.22171347926</v>
      </c>
      <c r="AU88" s="274">
        <f t="shared" si="82"/>
        <v>0</v>
      </c>
      <c r="AV88" s="274">
        <f t="shared" si="82"/>
        <v>101529.71065920184</v>
      </c>
      <c r="AW88" s="274">
        <f t="shared" si="82"/>
        <v>2818393.4825851573</v>
      </c>
      <c r="AX88" s="274">
        <f t="shared" si="82"/>
        <v>0</v>
      </c>
      <c r="AY88" s="282">
        <f t="shared" si="82"/>
        <v>0</v>
      </c>
      <c r="AZ88" s="418">
        <f t="shared" si="82"/>
        <v>760126.75092549773</v>
      </c>
      <c r="BA88" s="307">
        <f>BA84+BA87</f>
        <v>40729800.471911505</v>
      </c>
      <c r="BB88" s="277">
        <f>BB84+BB87</f>
        <v>10281017.47517946</v>
      </c>
      <c r="BC88" s="277">
        <f t="shared" ref="BC88:BL88" si="83">BC84+BC87</f>
        <v>1862256.8492252491</v>
      </c>
      <c r="BD88" s="277">
        <f t="shared" si="83"/>
        <v>10649590.267431416</v>
      </c>
      <c r="BE88" s="277">
        <f t="shared" si="83"/>
        <v>2435444.4180974686</v>
      </c>
      <c r="BF88" s="277">
        <f t="shared" si="83"/>
        <v>9490.4519951409384</v>
      </c>
      <c r="BG88" s="277">
        <f t="shared" si="83"/>
        <v>4302284.1590145556</v>
      </c>
      <c r="BH88" s="277">
        <f t="shared" si="83"/>
        <v>0</v>
      </c>
      <c r="BI88" s="277">
        <f t="shared" si="83"/>
        <v>311430.47105771821</v>
      </c>
      <c r="BJ88" s="277">
        <f>BJ84+BJ87</f>
        <v>10118159.628985008</v>
      </c>
      <c r="BK88" s="277">
        <f t="shared" si="83"/>
        <v>0</v>
      </c>
      <c r="BL88" s="304">
        <f t="shared" si="83"/>
        <v>0</v>
      </c>
    </row>
    <row r="89" spans="1:64" customFormat="1" x14ac:dyDescent="0.25">
      <c r="A89" s="1542" t="s">
        <v>176</v>
      </c>
      <c r="B89" s="1543"/>
      <c r="C89" s="1544"/>
      <c r="D89" s="1508" t="s">
        <v>245</v>
      </c>
      <c r="E89" s="1509"/>
      <c r="F89" s="1509"/>
      <c r="G89" s="1509"/>
      <c r="H89" s="1509"/>
      <c r="I89" s="1509"/>
      <c r="J89" s="1509"/>
      <c r="K89" s="1509"/>
      <c r="L89" s="1509"/>
      <c r="M89" s="1509"/>
      <c r="N89" s="1509"/>
      <c r="O89" s="1510"/>
      <c r="P89" s="1508" t="s">
        <v>246</v>
      </c>
      <c r="Q89" s="1509"/>
      <c r="R89" s="1509"/>
      <c r="S89" s="1509"/>
      <c r="T89" s="1509"/>
      <c r="U89" s="1509"/>
      <c r="V89" s="1509"/>
      <c r="W89" s="1509"/>
      <c r="X89" s="1509"/>
      <c r="Y89" s="1509"/>
      <c r="Z89" s="1509"/>
      <c r="AA89" s="1510"/>
      <c r="AB89" s="1508" t="s">
        <v>247</v>
      </c>
      <c r="AC89" s="1509"/>
      <c r="AD89" s="1509"/>
      <c r="AE89" s="1509"/>
      <c r="AF89" s="1509"/>
      <c r="AG89" s="1509"/>
      <c r="AH89" s="1509"/>
      <c r="AI89" s="1509"/>
      <c r="AJ89" s="1509"/>
      <c r="AK89" s="1509"/>
      <c r="AL89" s="1509"/>
      <c r="AM89" s="1510"/>
      <c r="AN89" s="1523" t="s">
        <v>248</v>
      </c>
      <c r="AO89" s="1492"/>
      <c r="AP89" s="1492"/>
      <c r="AQ89" s="1492"/>
      <c r="AR89" s="1492"/>
      <c r="AS89" s="1492"/>
      <c r="AT89" s="1492"/>
      <c r="AU89" s="1492"/>
      <c r="AV89" s="1492"/>
      <c r="AW89" s="1492"/>
      <c r="AX89" s="1492"/>
      <c r="AY89" s="1524"/>
      <c r="AZ89" s="1115"/>
      <c r="BA89" s="1491" t="s">
        <v>821</v>
      </c>
      <c r="BB89" s="1492"/>
      <c r="BC89" s="1492"/>
      <c r="BD89" s="1492"/>
      <c r="BE89" s="1492"/>
      <c r="BF89" s="1492"/>
      <c r="BG89" s="1492"/>
      <c r="BH89" s="1492"/>
      <c r="BI89" s="1492"/>
      <c r="BJ89" s="1492"/>
      <c r="BK89" s="1492"/>
      <c r="BL89" s="1493"/>
    </row>
    <row r="90" spans="1:64" customFormat="1" ht="45" customHeight="1" x14ac:dyDescent="0.25">
      <c r="A90" s="1545"/>
      <c r="B90" s="1546"/>
      <c r="C90" s="1547"/>
      <c r="D90" s="700" t="s">
        <v>36</v>
      </c>
      <c r="E90" s="215" t="s">
        <v>854</v>
      </c>
      <c r="F90" s="215" t="s">
        <v>855</v>
      </c>
      <c r="G90" s="215"/>
      <c r="H90" s="215"/>
      <c r="I90" s="215"/>
      <c r="J90" s="215"/>
      <c r="K90" s="215"/>
      <c r="L90" s="215"/>
      <c r="M90" s="215"/>
      <c r="N90" s="215"/>
      <c r="O90" s="216"/>
      <c r="P90" s="700" t="s">
        <v>36</v>
      </c>
      <c r="Q90" s="215" t="s">
        <v>854</v>
      </c>
      <c r="R90" s="215" t="s">
        <v>855</v>
      </c>
      <c r="S90" s="215"/>
      <c r="T90" s="215"/>
      <c r="U90" s="215"/>
      <c r="V90" s="215"/>
      <c r="W90" s="215"/>
      <c r="X90" s="215"/>
      <c r="Y90" s="215"/>
      <c r="Z90" s="215"/>
      <c r="AA90" s="216"/>
      <c r="AB90" s="700" t="s">
        <v>36</v>
      </c>
      <c r="AC90" s="215" t="s">
        <v>854</v>
      </c>
      <c r="AD90" s="215" t="s">
        <v>855</v>
      </c>
      <c r="AE90" s="215"/>
      <c r="AF90" s="215"/>
      <c r="AG90" s="215"/>
      <c r="AH90" s="215"/>
      <c r="AI90" s="215"/>
      <c r="AJ90" s="215"/>
      <c r="AK90" s="215"/>
      <c r="AL90" s="215"/>
      <c r="AM90" s="216"/>
      <c r="AN90" s="700" t="s">
        <v>36</v>
      </c>
      <c r="AO90" s="215" t="s">
        <v>854</v>
      </c>
      <c r="AP90" s="215" t="s">
        <v>855</v>
      </c>
      <c r="AQ90" s="215"/>
      <c r="AR90" s="215"/>
      <c r="AS90" s="215"/>
      <c r="AT90" s="215"/>
      <c r="AU90" s="215"/>
      <c r="AV90" s="215"/>
      <c r="AW90" s="215"/>
      <c r="AX90" s="215"/>
      <c r="AY90" s="216"/>
      <c r="AZ90" s="858" t="s">
        <v>903</v>
      </c>
      <c r="BA90" s="244" t="s">
        <v>36</v>
      </c>
      <c r="BB90" s="215" t="s">
        <v>854</v>
      </c>
      <c r="BC90" s="215" t="s">
        <v>855</v>
      </c>
      <c r="BD90" s="215"/>
      <c r="BE90" s="215"/>
      <c r="BF90" s="215"/>
      <c r="BG90" s="215"/>
      <c r="BH90" s="215"/>
      <c r="BI90" s="215"/>
      <c r="BJ90" s="215"/>
      <c r="BK90" s="215"/>
      <c r="BL90" s="217"/>
    </row>
    <row r="91" spans="1:64" ht="14.85" customHeight="1" x14ac:dyDescent="0.25">
      <c r="A91" s="1525" t="s">
        <v>9</v>
      </c>
      <c r="B91" s="124" t="s">
        <v>122</v>
      </c>
      <c r="C91" s="125" t="s">
        <v>27</v>
      </c>
      <c r="D91" s="273">
        <f t="shared" ref="D91:D97" si="84">E91+F91</f>
        <v>716583.02547935129</v>
      </c>
      <c r="E91" s="253">
        <v>-333.36938231290088</v>
      </c>
      <c r="F91" s="253">
        <v>716916.39486166416</v>
      </c>
      <c r="G91" s="302"/>
      <c r="H91" s="302"/>
      <c r="I91" s="302"/>
      <c r="J91" s="302"/>
      <c r="K91" s="302"/>
      <c r="L91" s="302"/>
      <c r="M91" s="302"/>
      <c r="N91" s="302"/>
      <c r="O91" s="374"/>
      <c r="P91" s="273">
        <f t="shared" ref="P91:P97" si="85">Q91+R91</f>
        <v>732431.91241160722</v>
      </c>
      <c r="Q91" s="253">
        <v>-340.74261536348678</v>
      </c>
      <c r="R91" s="253">
        <v>732772.65502697066</v>
      </c>
      <c r="S91" s="302"/>
      <c r="T91" s="302"/>
      <c r="U91" s="302"/>
      <c r="V91" s="302"/>
      <c r="W91" s="302"/>
      <c r="X91" s="302"/>
      <c r="Y91" s="302"/>
      <c r="Z91" s="302"/>
      <c r="AA91" s="374"/>
      <c r="AB91" s="288">
        <f t="shared" ref="AB91:AB97" si="86">AC91+AD91</f>
        <v>758497.99974573706</v>
      </c>
      <c r="AC91" s="253">
        <v>-352.86910332778115</v>
      </c>
      <c r="AD91" s="253">
        <v>758850.86884906481</v>
      </c>
      <c r="AE91" s="302"/>
      <c r="AF91" s="302"/>
      <c r="AG91" s="302"/>
      <c r="AH91" s="302"/>
      <c r="AI91" s="302"/>
      <c r="AJ91" s="302"/>
      <c r="AK91" s="302"/>
      <c r="AL91" s="302"/>
      <c r="AM91" s="374"/>
      <c r="AN91" s="288">
        <f t="shared" ref="AN91:AN97" si="87">AO91+AP91</f>
        <v>759000.53491185722</v>
      </c>
      <c r="AO91" s="253">
        <v>-353.10289317761459</v>
      </c>
      <c r="AP91" s="253">
        <v>759353.63780503487</v>
      </c>
      <c r="AQ91" s="302"/>
      <c r="AR91" s="302"/>
      <c r="AS91" s="302"/>
      <c r="AT91" s="302"/>
      <c r="AU91" s="302"/>
      <c r="AV91" s="302"/>
      <c r="AW91" s="302"/>
      <c r="AX91" s="302"/>
      <c r="AY91" s="374"/>
      <c r="AZ91" s="170"/>
      <c r="BA91" s="295">
        <f t="shared" ref="BA91:BA97" si="88">BB91+BC91+AZ91</f>
        <v>2966513.4725485528</v>
      </c>
      <c r="BB91" s="273">
        <f t="shared" ref="BB91:BC96" si="89">E91+Q91+AC91+AO91</f>
        <v>-1380.0839941817833</v>
      </c>
      <c r="BC91" s="273">
        <f t="shared" si="89"/>
        <v>2967893.5565427346</v>
      </c>
      <c r="BD91" s="302"/>
      <c r="BE91" s="302"/>
      <c r="BF91" s="302"/>
      <c r="BG91" s="302"/>
      <c r="BH91" s="302"/>
      <c r="BI91" s="302"/>
      <c r="BJ91" s="302"/>
      <c r="BK91" s="302"/>
      <c r="BL91" s="303"/>
    </row>
    <row r="92" spans="1:64" x14ac:dyDescent="0.25">
      <c r="A92" s="1526"/>
      <c r="B92" s="126" t="s">
        <v>123</v>
      </c>
      <c r="C92" s="127" t="s">
        <v>98</v>
      </c>
      <c r="D92" s="273">
        <f t="shared" si="84"/>
        <v>45870.266490734532</v>
      </c>
      <c r="E92" s="253">
        <v>36825.568421998381</v>
      </c>
      <c r="F92" s="253">
        <v>9044.6980687361483</v>
      </c>
      <c r="G92" s="302"/>
      <c r="H92" s="302"/>
      <c r="I92" s="302"/>
      <c r="J92" s="302"/>
      <c r="K92" s="302"/>
      <c r="L92" s="302"/>
      <c r="M92" s="302"/>
      <c r="N92" s="302"/>
      <c r="O92" s="374"/>
      <c r="P92" s="273">
        <f t="shared" si="85"/>
        <v>46884.793267555382</v>
      </c>
      <c r="Q92" s="253">
        <v>37640.050832806097</v>
      </c>
      <c r="R92" s="253">
        <v>9244.7424347492852</v>
      </c>
      <c r="S92" s="302"/>
      <c r="T92" s="302"/>
      <c r="U92" s="302"/>
      <c r="V92" s="302"/>
      <c r="W92" s="302"/>
      <c r="X92" s="302"/>
      <c r="Y92" s="302"/>
      <c r="Z92" s="302"/>
      <c r="AA92" s="374"/>
      <c r="AB92" s="288">
        <f t="shared" si="86"/>
        <v>48553.348521969165</v>
      </c>
      <c r="AC92" s="253">
        <v>38979.600401364005</v>
      </c>
      <c r="AD92" s="253">
        <v>9573.7481206051616</v>
      </c>
      <c r="AE92" s="302"/>
      <c r="AF92" s="302"/>
      <c r="AG92" s="302"/>
      <c r="AH92" s="302"/>
      <c r="AI92" s="302"/>
      <c r="AJ92" s="302"/>
      <c r="AK92" s="302"/>
      <c r="AL92" s="302"/>
      <c r="AM92" s="374"/>
      <c r="AN92" s="288">
        <f t="shared" si="87"/>
        <v>48585.517051185278</v>
      </c>
      <c r="AO92" s="253">
        <v>39005.425940745212</v>
      </c>
      <c r="AP92" s="253">
        <v>9580.0911104400639</v>
      </c>
      <c r="AQ92" s="302"/>
      <c r="AR92" s="302"/>
      <c r="AS92" s="302"/>
      <c r="AT92" s="302"/>
      <c r="AU92" s="302"/>
      <c r="AV92" s="302"/>
      <c r="AW92" s="302"/>
      <c r="AX92" s="302"/>
      <c r="AY92" s="374"/>
      <c r="AZ92" s="170"/>
      <c r="BA92" s="295">
        <f t="shared" si="88"/>
        <v>189893.92533144436</v>
      </c>
      <c r="BB92" s="273">
        <f t="shared" si="89"/>
        <v>152450.6455969137</v>
      </c>
      <c r="BC92" s="273">
        <f t="shared" si="89"/>
        <v>37443.279734530661</v>
      </c>
      <c r="BD92" s="302"/>
      <c r="BE92" s="302"/>
      <c r="BF92" s="302"/>
      <c r="BG92" s="302"/>
      <c r="BH92" s="302"/>
      <c r="BI92" s="302"/>
      <c r="BJ92" s="302"/>
      <c r="BK92" s="302"/>
      <c r="BL92" s="303"/>
    </row>
    <row r="93" spans="1:64" x14ac:dyDescent="0.25">
      <c r="A93" s="1526"/>
      <c r="B93" s="126" t="s">
        <v>124</v>
      </c>
      <c r="C93" s="127" t="s">
        <v>99</v>
      </c>
      <c r="D93" s="273">
        <f t="shared" si="84"/>
        <v>46907.220664933455</v>
      </c>
      <c r="E93" s="253">
        <v>37347.351172769151</v>
      </c>
      <c r="F93" s="253">
        <v>9559.8694921643018</v>
      </c>
      <c r="G93" s="302"/>
      <c r="H93" s="302"/>
      <c r="I93" s="302"/>
      <c r="J93" s="302"/>
      <c r="K93" s="302"/>
      <c r="L93" s="302"/>
      <c r="M93" s="302"/>
      <c r="N93" s="302"/>
      <c r="O93" s="374"/>
      <c r="P93" s="273">
        <f t="shared" si="85"/>
        <v>47944.682075811281</v>
      </c>
      <c r="Q93" s="253">
        <v>38173.374012984379</v>
      </c>
      <c r="R93" s="253">
        <v>9771.3080628269017</v>
      </c>
      <c r="S93" s="302"/>
      <c r="T93" s="302"/>
      <c r="U93" s="302"/>
      <c r="V93" s="302"/>
      <c r="W93" s="302"/>
      <c r="X93" s="302"/>
      <c r="Y93" s="302"/>
      <c r="Z93" s="302"/>
      <c r="AA93" s="374"/>
      <c r="AB93" s="288">
        <f t="shared" si="86"/>
        <v>49650.957087887582</v>
      </c>
      <c r="AC93" s="253">
        <v>39531.903705641562</v>
      </c>
      <c r="AD93" s="253">
        <v>10119.053382246024</v>
      </c>
      <c r="AE93" s="302"/>
      <c r="AF93" s="302"/>
      <c r="AG93" s="302"/>
      <c r="AH93" s="302"/>
      <c r="AI93" s="302"/>
      <c r="AJ93" s="302"/>
      <c r="AK93" s="302"/>
      <c r="AL93" s="302"/>
      <c r="AM93" s="374"/>
      <c r="AN93" s="288">
        <f t="shared" si="87"/>
        <v>49683.852826540235</v>
      </c>
      <c r="AO93" s="253">
        <v>39558.095167982166</v>
      </c>
      <c r="AP93" s="253">
        <v>10125.757658558066</v>
      </c>
      <c r="AQ93" s="302"/>
      <c r="AR93" s="302"/>
      <c r="AS93" s="302"/>
      <c r="AT93" s="302"/>
      <c r="AU93" s="302"/>
      <c r="AV93" s="302"/>
      <c r="AW93" s="302"/>
      <c r="AX93" s="302"/>
      <c r="AY93" s="374"/>
      <c r="AZ93" s="170"/>
      <c r="BA93" s="295">
        <f t="shared" si="88"/>
        <v>194186.71265517254</v>
      </c>
      <c r="BB93" s="273">
        <f t="shared" si="89"/>
        <v>154610.72405937724</v>
      </c>
      <c r="BC93" s="273">
        <f t="shared" si="89"/>
        <v>39575.988595795294</v>
      </c>
      <c r="BD93" s="302"/>
      <c r="BE93" s="302"/>
      <c r="BF93" s="302"/>
      <c r="BG93" s="302"/>
      <c r="BH93" s="302"/>
      <c r="BI93" s="302"/>
      <c r="BJ93" s="302"/>
      <c r="BK93" s="302"/>
      <c r="BL93" s="303"/>
    </row>
    <row r="94" spans="1:64" x14ac:dyDescent="0.25">
      <c r="A94" s="1526"/>
      <c r="B94" s="132" t="s">
        <v>125</v>
      </c>
      <c r="C94" s="127" t="s">
        <v>100</v>
      </c>
      <c r="D94" s="273">
        <f t="shared" si="84"/>
        <v>38453.635030497215</v>
      </c>
      <c r="E94" s="253">
        <v>18046.226348214448</v>
      </c>
      <c r="F94" s="253">
        <v>20407.40868228277</v>
      </c>
      <c r="G94" s="302"/>
      <c r="H94" s="302"/>
      <c r="I94" s="302"/>
      <c r="J94" s="302"/>
      <c r="K94" s="302"/>
      <c r="L94" s="302"/>
      <c r="M94" s="302"/>
      <c r="N94" s="302"/>
      <c r="O94" s="374"/>
      <c r="P94" s="273">
        <f t="shared" si="85"/>
        <v>39304.125890680378</v>
      </c>
      <c r="Q94" s="253">
        <v>18445.360280748537</v>
      </c>
      <c r="R94" s="253">
        <v>20858.765609931841</v>
      </c>
      <c r="S94" s="302"/>
      <c r="T94" s="302"/>
      <c r="U94" s="302"/>
      <c r="V94" s="302"/>
      <c r="W94" s="302"/>
      <c r="X94" s="302"/>
      <c r="Y94" s="302"/>
      <c r="Z94" s="302"/>
      <c r="AA94" s="374"/>
      <c r="AB94" s="288">
        <f t="shared" si="86"/>
        <v>40702.897244982545</v>
      </c>
      <c r="AC94" s="253">
        <v>19101.801328496447</v>
      </c>
      <c r="AD94" s="253">
        <v>21601.095916486098</v>
      </c>
      <c r="AE94" s="302"/>
      <c r="AF94" s="302"/>
      <c r="AG94" s="302"/>
      <c r="AH94" s="302"/>
      <c r="AI94" s="302"/>
      <c r="AJ94" s="302"/>
      <c r="AK94" s="302"/>
      <c r="AL94" s="302"/>
      <c r="AM94" s="374"/>
      <c r="AN94" s="288">
        <f t="shared" si="87"/>
        <v>40729.864537230431</v>
      </c>
      <c r="AO94" s="253">
        <v>19114.457033464725</v>
      </c>
      <c r="AP94" s="253">
        <v>21615.407503765709</v>
      </c>
      <c r="AQ94" s="302"/>
      <c r="AR94" s="302"/>
      <c r="AS94" s="302"/>
      <c r="AT94" s="302"/>
      <c r="AU94" s="302"/>
      <c r="AV94" s="302"/>
      <c r="AW94" s="302"/>
      <c r="AX94" s="302"/>
      <c r="AY94" s="374"/>
      <c r="AZ94" s="170"/>
      <c r="BA94" s="295">
        <f t="shared" si="88"/>
        <v>159190.52270339057</v>
      </c>
      <c r="BB94" s="273">
        <f t="shared" si="89"/>
        <v>74707.844990924161</v>
      </c>
      <c r="BC94" s="273">
        <f t="shared" si="89"/>
        <v>84482.677712466422</v>
      </c>
      <c r="BD94" s="302"/>
      <c r="BE94" s="302"/>
      <c r="BF94" s="302"/>
      <c r="BG94" s="302"/>
      <c r="BH94" s="302"/>
      <c r="BI94" s="302"/>
      <c r="BJ94" s="302"/>
      <c r="BK94" s="302"/>
      <c r="BL94" s="303"/>
    </row>
    <row r="95" spans="1:64" x14ac:dyDescent="0.25">
      <c r="A95" s="1526"/>
      <c r="B95" s="132" t="s">
        <v>126</v>
      </c>
      <c r="C95" s="127" t="s">
        <v>101</v>
      </c>
      <c r="D95" s="273">
        <f t="shared" si="84"/>
        <v>52857.10512792896</v>
      </c>
      <c r="E95" s="253">
        <v>2711.9026317024886</v>
      </c>
      <c r="F95" s="253">
        <v>50145.20249622647</v>
      </c>
      <c r="G95" s="302"/>
      <c r="H95" s="302"/>
      <c r="I95" s="302"/>
      <c r="J95" s="302"/>
      <c r="K95" s="302"/>
      <c r="L95" s="302"/>
      <c r="M95" s="302"/>
      <c r="N95" s="302"/>
      <c r="O95" s="374"/>
      <c r="P95" s="273">
        <f t="shared" si="85"/>
        <v>54026.161961473859</v>
      </c>
      <c r="Q95" s="253">
        <v>2771.8826153929876</v>
      </c>
      <c r="R95" s="253">
        <v>51254.279346080868</v>
      </c>
      <c r="S95" s="302"/>
      <c r="T95" s="302"/>
      <c r="U95" s="302"/>
      <c r="V95" s="302"/>
      <c r="W95" s="302"/>
      <c r="X95" s="302"/>
      <c r="Y95" s="302"/>
      <c r="Z95" s="302"/>
      <c r="AA95" s="374"/>
      <c r="AB95" s="288">
        <f t="shared" si="86"/>
        <v>55948.867174274885</v>
      </c>
      <c r="AC95" s="253">
        <v>2870.5295109042609</v>
      </c>
      <c r="AD95" s="253">
        <v>53078.337663370621</v>
      </c>
      <c r="AE95" s="302"/>
      <c r="AF95" s="302"/>
      <c r="AG95" s="302"/>
      <c r="AH95" s="302"/>
      <c r="AI95" s="302"/>
      <c r="AJ95" s="302"/>
      <c r="AK95" s="302"/>
      <c r="AL95" s="302"/>
      <c r="AM95" s="374"/>
      <c r="AN95" s="288">
        <f t="shared" si="87"/>
        <v>55985.935529457216</v>
      </c>
      <c r="AO95" s="253">
        <v>2872.4313511531464</v>
      </c>
      <c r="AP95" s="253">
        <v>53113.504178304072</v>
      </c>
      <c r="AQ95" s="302"/>
      <c r="AR95" s="302"/>
      <c r="AS95" s="302"/>
      <c r="AT95" s="302"/>
      <c r="AU95" s="302"/>
      <c r="AV95" s="302"/>
      <c r="AW95" s="302"/>
      <c r="AX95" s="302"/>
      <c r="AY95" s="374"/>
      <c r="AZ95" s="170"/>
      <c r="BA95" s="295">
        <f t="shared" si="88"/>
        <v>218818.06979313493</v>
      </c>
      <c r="BB95" s="273">
        <f t="shared" si="89"/>
        <v>11226.746109152886</v>
      </c>
      <c r="BC95" s="273">
        <f t="shared" si="89"/>
        <v>207591.32368398205</v>
      </c>
      <c r="BD95" s="302"/>
      <c r="BE95" s="302"/>
      <c r="BF95" s="302"/>
      <c r="BG95" s="302"/>
      <c r="BH95" s="302"/>
      <c r="BI95" s="302"/>
      <c r="BJ95" s="302"/>
      <c r="BK95" s="302"/>
      <c r="BL95" s="303"/>
    </row>
    <row r="96" spans="1:64" x14ac:dyDescent="0.25">
      <c r="A96" s="1526"/>
      <c r="B96" s="126" t="s">
        <v>127</v>
      </c>
      <c r="C96" s="127" t="s">
        <v>28</v>
      </c>
      <c r="D96" s="273">
        <f t="shared" si="84"/>
        <v>21429.744922130165</v>
      </c>
      <c r="E96" s="253">
        <v>21429.744922130165</v>
      </c>
      <c r="F96" s="253">
        <v>0</v>
      </c>
      <c r="G96" s="302"/>
      <c r="H96" s="302"/>
      <c r="I96" s="302"/>
      <c r="J96" s="302"/>
      <c r="K96" s="302"/>
      <c r="L96" s="302"/>
      <c r="M96" s="302"/>
      <c r="N96" s="302"/>
      <c r="O96" s="374"/>
      <c r="P96" s="273">
        <f t="shared" si="85"/>
        <v>21903.713174491055</v>
      </c>
      <c r="Q96" s="253">
        <v>21903.713174491055</v>
      </c>
      <c r="R96" s="253">
        <v>0</v>
      </c>
      <c r="S96" s="302"/>
      <c r="T96" s="302"/>
      <c r="U96" s="302"/>
      <c r="V96" s="302"/>
      <c r="W96" s="302"/>
      <c r="X96" s="302"/>
      <c r="Y96" s="302"/>
      <c r="Z96" s="302"/>
      <c r="AA96" s="374"/>
      <c r="AB96" s="288">
        <f t="shared" si="86"/>
        <v>22683.231503598428</v>
      </c>
      <c r="AC96" s="253">
        <v>22683.231503598428</v>
      </c>
      <c r="AD96" s="253">
        <v>0</v>
      </c>
      <c r="AE96" s="302"/>
      <c r="AF96" s="302"/>
      <c r="AG96" s="302"/>
      <c r="AH96" s="302"/>
      <c r="AI96" s="302"/>
      <c r="AJ96" s="302"/>
      <c r="AK96" s="302"/>
      <c r="AL96" s="302"/>
      <c r="AM96" s="374"/>
      <c r="AN96" s="288">
        <f t="shared" si="87"/>
        <v>22698.26004884921</v>
      </c>
      <c r="AO96" s="253">
        <v>22698.26004884921</v>
      </c>
      <c r="AP96" s="253">
        <v>0</v>
      </c>
      <c r="AQ96" s="302"/>
      <c r="AR96" s="302"/>
      <c r="AS96" s="302"/>
      <c r="AT96" s="302"/>
      <c r="AU96" s="302"/>
      <c r="AV96" s="302"/>
      <c r="AW96" s="302"/>
      <c r="AX96" s="302"/>
      <c r="AY96" s="374"/>
      <c r="AZ96" s="170"/>
      <c r="BA96" s="295">
        <f t="shared" si="88"/>
        <v>88714.949649068876</v>
      </c>
      <c r="BB96" s="273">
        <f t="shared" si="89"/>
        <v>88714.949649068876</v>
      </c>
      <c r="BC96" s="273">
        <f t="shared" si="89"/>
        <v>0</v>
      </c>
      <c r="BD96" s="302"/>
      <c r="BE96" s="302"/>
      <c r="BF96" s="302"/>
      <c r="BG96" s="302"/>
      <c r="BH96" s="302"/>
      <c r="BI96" s="302"/>
      <c r="BJ96" s="302"/>
      <c r="BK96" s="302"/>
      <c r="BL96" s="303"/>
    </row>
    <row r="97" spans="1:64" s="209" customFormat="1" ht="14.85" customHeight="1" x14ac:dyDescent="0.25">
      <c r="A97" s="1527"/>
      <c r="B97" s="129" t="s">
        <v>128</v>
      </c>
      <c r="C97" s="130" t="s">
        <v>106</v>
      </c>
      <c r="D97" s="274">
        <f t="shared" si="84"/>
        <v>922100.9977155755</v>
      </c>
      <c r="E97" s="274">
        <f>SUM(E91:E96)</f>
        <v>116027.42411450173</v>
      </c>
      <c r="F97" s="274">
        <f>SUM(F91:F96)</f>
        <v>806073.57360107382</v>
      </c>
      <c r="G97" s="334"/>
      <c r="H97" s="334"/>
      <c r="I97" s="334"/>
      <c r="J97" s="334"/>
      <c r="K97" s="334"/>
      <c r="L97" s="334"/>
      <c r="M97" s="334"/>
      <c r="N97" s="334"/>
      <c r="O97" s="375"/>
      <c r="P97" s="274">
        <f t="shared" si="85"/>
        <v>942495.38878161914</v>
      </c>
      <c r="Q97" s="274">
        <f>SUM(Q91:Q96)</f>
        <v>118593.63830105957</v>
      </c>
      <c r="R97" s="274">
        <f>SUM(R91:R96)</f>
        <v>823901.75048055954</v>
      </c>
      <c r="S97" s="334"/>
      <c r="T97" s="334"/>
      <c r="U97" s="334"/>
      <c r="V97" s="334"/>
      <c r="W97" s="334"/>
      <c r="X97" s="334"/>
      <c r="Y97" s="334"/>
      <c r="Z97" s="334"/>
      <c r="AA97" s="375"/>
      <c r="AB97" s="276">
        <f t="shared" si="86"/>
        <v>976037.30127844971</v>
      </c>
      <c r="AC97" s="274">
        <f>SUM(AC91:AC96)</f>
        <v>122814.19734667693</v>
      </c>
      <c r="AD97" s="274">
        <f>SUM(AD91:AD96)</f>
        <v>853223.10393177276</v>
      </c>
      <c r="AE97" s="334"/>
      <c r="AF97" s="334"/>
      <c r="AG97" s="334"/>
      <c r="AH97" s="334"/>
      <c r="AI97" s="334"/>
      <c r="AJ97" s="334"/>
      <c r="AK97" s="334"/>
      <c r="AL97" s="334"/>
      <c r="AM97" s="375"/>
      <c r="AN97" s="276">
        <f t="shared" si="87"/>
        <v>976683.96490511962</v>
      </c>
      <c r="AO97" s="274">
        <f>SUM(AO91:AO96)</f>
        <v>122895.56664901684</v>
      </c>
      <c r="AP97" s="274">
        <f>SUM(AP91:AP96)</f>
        <v>853788.39825610281</v>
      </c>
      <c r="AQ97" s="334"/>
      <c r="AR97" s="334"/>
      <c r="AS97" s="334"/>
      <c r="AT97" s="334"/>
      <c r="AU97" s="334"/>
      <c r="AV97" s="334"/>
      <c r="AW97" s="334"/>
      <c r="AX97" s="334"/>
      <c r="AY97" s="375"/>
      <c r="AZ97" s="418">
        <f>SUM(AZ91:AZ96)</f>
        <v>0</v>
      </c>
      <c r="BA97" s="296">
        <f t="shared" si="88"/>
        <v>3817317.6526807644</v>
      </c>
      <c r="BB97" s="274">
        <f>SUM(BB91:BB96)</f>
        <v>480330.82641125511</v>
      </c>
      <c r="BC97" s="274">
        <f>SUM(BC91:BC96)</f>
        <v>3336986.8262695093</v>
      </c>
      <c r="BD97" s="334"/>
      <c r="BE97" s="334"/>
      <c r="BF97" s="334"/>
      <c r="BG97" s="334"/>
      <c r="BH97" s="334"/>
      <c r="BI97" s="334"/>
      <c r="BJ97" s="334"/>
      <c r="BK97" s="334"/>
      <c r="BL97" s="335"/>
    </row>
    <row r="98" spans="1:64" ht="14.85" customHeight="1" x14ac:dyDescent="0.25">
      <c r="A98" s="1525" t="s">
        <v>177</v>
      </c>
      <c r="B98" s="124" t="s">
        <v>129</v>
      </c>
      <c r="C98" s="125" t="s">
        <v>327</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851"/>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170"/>
      <c r="BA98" s="295">
        <f t="shared" ref="BA98:BA103" si="90">D98+P98+AB98+AN98+AZ98</f>
        <v>0</v>
      </c>
      <c r="BB98" s="300"/>
      <c r="BC98" s="300"/>
      <c r="BD98" s="300"/>
      <c r="BE98" s="300"/>
      <c r="BF98" s="300"/>
      <c r="BG98" s="300"/>
      <c r="BH98" s="300"/>
      <c r="BI98" s="300"/>
      <c r="BJ98" s="302"/>
      <c r="BK98" s="300"/>
      <c r="BL98" s="301"/>
    </row>
    <row r="99" spans="1:64" x14ac:dyDescent="0.25">
      <c r="A99" s="1526"/>
      <c r="B99" s="126" t="s">
        <v>130</v>
      </c>
      <c r="C99" s="127" t="s">
        <v>326</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170"/>
      <c r="BA99" s="295">
        <f t="shared" si="90"/>
        <v>0</v>
      </c>
      <c r="BB99" s="302"/>
      <c r="BC99" s="302"/>
      <c r="BD99" s="302"/>
      <c r="BE99" s="302"/>
      <c r="BF99" s="302"/>
      <c r="BG99" s="302"/>
      <c r="BH99" s="302"/>
      <c r="BI99" s="302"/>
      <c r="BJ99" s="302"/>
      <c r="BK99" s="302"/>
      <c r="BL99" s="303"/>
    </row>
    <row r="100" spans="1:64" ht="24.75" x14ac:dyDescent="0.25">
      <c r="A100" s="1526"/>
      <c r="B100" s="126" t="s">
        <v>131</v>
      </c>
      <c r="C100" s="127" t="s">
        <v>180</v>
      </c>
      <c r="D100" s="253">
        <v>0</v>
      </c>
      <c r="E100" s="302"/>
      <c r="F100" s="302"/>
      <c r="G100" s="302"/>
      <c r="H100" s="302"/>
      <c r="I100" s="302"/>
      <c r="J100" s="302"/>
      <c r="K100" s="302"/>
      <c r="L100" s="302"/>
      <c r="M100" s="302"/>
      <c r="N100" s="302"/>
      <c r="O100" s="374"/>
      <c r="P100" s="256">
        <v>0</v>
      </c>
      <c r="Q100" s="302"/>
      <c r="R100" s="302"/>
      <c r="S100" s="302"/>
      <c r="T100" s="302"/>
      <c r="U100" s="302"/>
      <c r="V100" s="302"/>
      <c r="W100" s="302"/>
      <c r="X100" s="302"/>
      <c r="Y100" s="302"/>
      <c r="Z100" s="302"/>
      <c r="AA100" s="374"/>
      <c r="AB100" s="256">
        <v>0</v>
      </c>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170"/>
      <c r="BA100" s="295">
        <f t="shared" si="90"/>
        <v>0</v>
      </c>
      <c r="BB100" s="302"/>
      <c r="BC100" s="302"/>
      <c r="BD100" s="302"/>
      <c r="BE100" s="302"/>
      <c r="BF100" s="302"/>
      <c r="BG100" s="302"/>
      <c r="BH100" s="302"/>
      <c r="BI100" s="302"/>
      <c r="BJ100" s="302"/>
      <c r="BK100" s="302"/>
      <c r="BL100" s="303"/>
    </row>
    <row r="101" spans="1:64" x14ac:dyDescent="0.25">
      <c r="A101" s="1526"/>
      <c r="B101" s="126" t="s">
        <v>132</v>
      </c>
      <c r="C101" s="1118" t="s">
        <v>495</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170"/>
      <c r="BA101" s="295">
        <f t="shared" si="90"/>
        <v>0</v>
      </c>
      <c r="BB101" s="302"/>
      <c r="BC101" s="302"/>
      <c r="BD101" s="302"/>
      <c r="BE101" s="302"/>
      <c r="BF101" s="302"/>
      <c r="BG101" s="302"/>
      <c r="BH101" s="302"/>
      <c r="BI101" s="302"/>
      <c r="BJ101" s="302"/>
      <c r="BK101" s="302"/>
      <c r="BL101" s="303"/>
    </row>
    <row r="102" spans="1:64" x14ac:dyDescent="0.25">
      <c r="A102" s="1526"/>
      <c r="B102" s="126" t="s">
        <v>133</v>
      </c>
      <c r="C102" s="1118" t="s">
        <v>496</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170"/>
      <c r="BA102" s="295">
        <f t="shared" si="90"/>
        <v>0</v>
      </c>
      <c r="BB102" s="302"/>
      <c r="BC102" s="302"/>
      <c r="BD102" s="302"/>
      <c r="BE102" s="302"/>
      <c r="BF102" s="302"/>
      <c r="BG102" s="302"/>
      <c r="BH102" s="302"/>
      <c r="BI102" s="302"/>
      <c r="BJ102" s="302"/>
      <c r="BK102" s="302"/>
      <c r="BL102" s="303"/>
    </row>
    <row r="103" spans="1:64" x14ac:dyDescent="0.25">
      <c r="A103" s="1526"/>
      <c r="B103" s="126" t="s">
        <v>134</v>
      </c>
      <c r="C103" s="1118" t="s">
        <v>497</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170"/>
      <c r="BA103" s="295">
        <f t="shared" si="90"/>
        <v>0</v>
      </c>
      <c r="BB103" s="302"/>
      <c r="BC103" s="302"/>
      <c r="BD103" s="302"/>
      <c r="BE103" s="302"/>
      <c r="BF103" s="302"/>
      <c r="BG103" s="302"/>
      <c r="BH103" s="302"/>
      <c r="BI103" s="302"/>
      <c r="BJ103" s="302"/>
      <c r="BK103" s="302"/>
      <c r="BL103" s="303"/>
    </row>
    <row r="104" spans="1:64" s="209" customFormat="1" x14ac:dyDescent="0.25">
      <c r="A104" s="1527"/>
      <c r="B104" s="129" t="s">
        <v>39</v>
      </c>
      <c r="C104" s="130" t="s">
        <v>181</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260</v>
      </c>
      <c r="C105" s="139" t="s">
        <v>31</v>
      </c>
      <c r="D105" s="273">
        <f>D88+D97+D104</f>
        <v>10478118.101951603</v>
      </c>
      <c r="E105" s="302"/>
      <c r="F105" s="302"/>
      <c r="G105" s="302"/>
      <c r="H105" s="302"/>
      <c r="I105" s="302"/>
      <c r="J105" s="302"/>
      <c r="K105" s="302"/>
      <c r="L105" s="302"/>
      <c r="M105" s="302"/>
      <c r="N105" s="302"/>
      <c r="O105" s="374"/>
      <c r="P105" s="273">
        <f>P88+P97+P104</f>
        <v>10624209.088828402</v>
      </c>
      <c r="Q105" s="302"/>
      <c r="R105" s="302"/>
      <c r="S105" s="302"/>
      <c r="T105" s="302"/>
      <c r="U105" s="302"/>
      <c r="V105" s="302"/>
      <c r="W105" s="302"/>
      <c r="X105" s="302"/>
      <c r="Y105" s="302"/>
      <c r="Z105" s="302"/>
      <c r="AA105" s="374"/>
      <c r="AB105" s="288">
        <f>AB88+AB97+AB104</f>
        <v>11268035.184975645</v>
      </c>
      <c r="AC105" s="302"/>
      <c r="AD105" s="302"/>
      <c r="AE105" s="302"/>
      <c r="AF105" s="302"/>
      <c r="AG105" s="302"/>
      <c r="AH105" s="302"/>
      <c r="AI105" s="302"/>
      <c r="AJ105" s="302"/>
      <c r="AK105" s="302"/>
      <c r="AL105" s="302"/>
      <c r="AM105" s="374"/>
      <c r="AN105" s="288">
        <f>AN88+AN97+AN104</f>
        <v>11416628.997911129</v>
      </c>
      <c r="AO105" s="302"/>
      <c r="AP105" s="302"/>
      <c r="AQ105" s="302"/>
      <c r="AR105" s="302"/>
      <c r="AS105" s="302"/>
      <c r="AT105" s="302"/>
      <c r="AU105" s="302"/>
      <c r="AV105" s="302"/>
      <c r="AW105" s="302"/>
      <c r="AX105" s="302"/>
      <c r="AY105" s="374"/>
      <c r="AZ105" s="422">
        <f>AZ88+AZ97+AZ104</f>
        <v>760126.75092549773</v>
      </c>
      <c r="BA105" s="295">
        <f>BA88+BA97+BA104</f>
        <v>44547118.124592267</v>
      </c>
      <c r="BB105" s="302"/>
      <c r="BC105" s="302"/>
      <c r="BD105" s="302"/>
      <c r="BE105" s="302"/>
      <c r="BF105" s="302"/>
      <c r="BG105" s="302"/>
      <c r="BH105" s="302"/>
      <c r="BI105" s="302"/>
      <c r="BJ105" s="302"/>
      <c r="BK105" s="302"/>
      <c r="BL105" s="303"/>
    </row>
    <row r="106" spans="1:64" s="209" customFormat="1" ht="24.75" x14ac:dyDescent="0.25">
      <c r="A106" s="265"/>
      <c r="B106" s="128" t="s">
        <v>267</v>
      </c>
      <c r="C106" s="308" t="s">
        <v>182</v>
      </c>
      <c r="D106" s="343">
        <f>D17-D105</f>
        <v>3339341.3020402454</v>
      </c>
      <c r="E106" s="337"/>
      <c r="F106" s="337"/>
      <c r="G106" s="337"/>
      <c r="H106" s="337"/>
      <c r="I106" s="337"/>
      <c r="J106" s="337"/>
      <c r="K106" s="337"/>
      <c r="L106" s="337"/>
      <c r="M106" s="337"/>
      <c r="N106" s="337"/>
      <c r="O106" s="565"/>
      <c r="P106" s="343">
        <f>P17-P105</f>
        <v>3278318.735255817</v>
      </c>
      <c r="Q106" s="337"/>
      <c r="R106" s="337"/>
      <c r="S106" s="337"/>
      <c r="T106" s="337"/>
      <c r="U106" s="337"/>
      <c r="V106" s="337"/>
      <c r="W106" s="337"/>
      <c r="X106" s="337"/>
      <c r="Y106" s="337"/>
      <c r="Z106" s="337"/>
      <c r="AA106" s="565"/>
      <c r="AB106" s="343">
        <f>AB17-AB105</f>
        <v>3170867.057667736</v>
      </c>
      <c r="AC106" s="337"/>
      <c r="AD106" s="337"/>
      <c r="AE106" s="337"/>
      <c r="AF106" s="337"/>
      <c r="AG106" s="337"/>
      <c r="AH106" s="337"/>
      <c r="AI106" s="337"/>
      <c r="AJ106" s="337"/>
      <c r="AK106" s="337"/>
      <c r="AL106" s="337"/>
      <c r="AM106" s="565"/>
      <c r="AN106" s="343">
        <f>AN17-AN105</f>
        <v>2253026.3211751692</v>
      </c>
      <c r="AO106" s="337"/>
      <c r="AP106" s="337"/>
      <c r="AQ106" s="337"/>
      <c r="AR106" s="337"/>
      <c r="AS106" s="337"/>
      <c r="AT106" s="337"/>
      <c r="AU106" s="337"/>
      <c r="AV106" s="337"/>
      <c r="AW106" s="337"/>
      <c r="AX106" s="337"/>
      <c r="AY106" s="565"/>
      <c r="AZ106" s="866">
        <f>AZ17-AZ105</f>
        <v>-191980.3277945905</v>
      </c>
      <c r="BA106" s="344">
        <f>BA17-BA105</f>
        <v>11849573.088344403</v>
      </c>
      <c r="BB106" s="337"/>
      <c r="BC106" s="337"/>
      <c r="BD106" s="337"/>
      <c r="BE106" s="337"/>
      <c r="BF106" s="337"/>
      <c r="BG106" s="337"/>
      <c r="BH106" s="337"/>
      <c r="BI106" s="337"/>
      <c r="BJ106" s="337"/>
      <c r="BK106" s="337"/>
      <c r="BL106" s="338"/>
    </row>
    <row r="107" spans="1:64" x14ac:dyDescent="0.25">
      <c r="A107" s="266"/>
      <c r="B107" s="126" t="s">
        <v>270</v>
      </c>
      <c r="C107" s="127" t="s">
        <v>26</v>
      </c>
      <c r="D107" s="257">
        <v>917984.92393086338</v>
      </c>
      <c r="E107" s="339"/>
      <c r="F107" s="339"/>
      <c r="G107" s="339"/>
      <c r="H107" s="339"/>
      <c r="I107" s="339"/>
      <c r="J107" s="339"/>
      <c r="K107" s="339"/>
      <c r="L107" s="339"/>
      <c r="M107" s="339"/>
      <c r="N107" s="339"/>
      <c r="O107" s="376"/>
      <c r="P107" s="257">
        <v>901209.82032182405</v>
      </c>
      <c r="Q107" s="339"/>
      <c r="R107" s="339"/>
      <c r="S107" s="339"/>
      <c r="T107" s="339"/>
      <c r="U107" s="339"/>
      <c r="V107" s="339"/>
      <c r="W107" s="339"/>
      <c r="X107" s="339"/>
      <c r="Y107" s="339"/>
      <c r="Z107" s="339"/>
      <c r="AA107" s="376"/>
      <c r="AB107" s="257">
        <v>871671.35415286059</v>
      </c>
      <c r="AC107" s="339"/>
      <c r="AD107" s="339"/>
      <c r="AE107" s="339"/>
      <c r="AF107" s="339"/>
      <c r="AG107" s="339"/>
      <c r="AH107" s="339"/>
      <c r="AI107" s="339"/>
      <c r="AJ107" s="339"/>
      <c r="AK107" s="339"/>
      <c r="AL107" s="339"/>
      <c r="AM107" s="339"/>
      <c r="AN107" s="257">
        <v>619356.93569105398</v>
      </c>
      <c r="AO107" s="339"/>
      <c r="AP107" s="339"/>
      <c r="AQ107" s="339"/>
      <c r="AR107" s="339"/>
      <c r="AS107" s="339"/>
      <c r="AT107" s="339"/>
      <c r="AU107" s="339"/>
      <c r="AV107" s="339"/>
      <c r="AW107" s="339"/>
      <c r="AX107" s="339"/>
      <c r="AY107" s="376"/>
      <c r="AZ107" s="257">
        <v>-52775.392110732922</v>
      </c>
      <c r="BA107" s="295">
        <f>D107+P107+AB107+AN107+AZ107</f>
        <v>3257447.641985869</v>
      </c>
      <c r="BB107" s="339"/>
      <c r="BC107" s="339"/>
      <c r="BD107" s="339"/>
      <c r="BE107" s="339"/>
      <c r="BF107" s="339"/>
      <c r="BG107" s="339"/>
      <c r="BH107" s="339"/>
      <c r="BI107" s="339"/>
      <c r="BJ107" s="339"/>
      <c r="BK107" s="339"/>
      <c r="BL107" s="340"/>
    </row>
    <row r="108" spans="1:64" s="209" customFormat="1" ht="15.75" thickBot="1" x14ac:dyDescent="0.3">
      <c r="A108" s="264"/>
      <c r="B108" s="560" t="s">
        <v>271</v>
      </c>
      <c r="C108" s="134" t="s">
        <v>183</v>
      </c>
      <c r="D108" s="556">
        <f>D106-D107</f>
        <v>2421356.378109382</v>
      </c>
      <c r="E108" s="341"/>
      <c r="F108" s="341"/>
      <c r="G108" s="341"/>
      <c r="H108" s="341"/>
      <c r="I108" s="341"/>
      <c r="J108" s="341"/>
      <c r="K108" s="341"/>
      <c r="L108" s="341"/>
      <c r="M108" s="341"/>
      <c r="N108" s="341"/>
      <c r="O108" s="1117"/>
      <c r="P108" s="556">
        <f>P106-P107</f>
        <v>2377108.914933993</v>
      </c>
      <c r="Q108" s="341"/>
      <c r="R108" s="341"/>
      <c r="S108" s="341"/>
      <c r="T108" s="341"/>
      <c r="U108" s="341"/>
      <c r="V108" s="341"/>
      <c r="W108" s="341"/>
      <c r="X108" s="341"/>
      <c r="Y108" s="341"/>
      <c r="Z108" s="341"/>
      <c r="AA108" s="1117"/>
      <c r="AB108" s="549">
        <f>AB106-AB107</f>
        <v>2299195.7035148754</v>
      </c>
      <c r="AC108" s="341"/>
      <c r="AD108" s="341"/>
      <c r="AE108" s="341"/>
      <c r="AF108" s="341"/>
      <c r="AG108" s="341"/>
      <c r="AH108" s="341"/>
      <c r="AI108" s="341"/>
      <c r="AJ108" s="341"/>
      <c r="AK108" s="341"/>
      <c r="AL108" s="341"/>
      <c r="AM108" s="341"/>
      <c r="AN108" s="549">
        <f>AN106-AN107</f>
        <v>1633669.3854841152</v>
      </c>
      <c r="AO108" s="341"/>
      <c r="AP108" s="341"/>
      <c r="AQ108" s="341"/>
      <c r="AR108" s="341"/>
      <c r="AS108" s="341"/>
      <c r="AT108" s="341"/>
      <c r="AU108" s="341"/>
      <c r="AV108" s="341"/>
      <c r="AW108" s="341"/>
      <c r="AX108" s="341"/>
      <c r="AY108" s="1117"/>
      <c r="AZ108" s="578">
        <f>AZ106-AZ107</f>
        <v>-139204.93568385759</v>
      </c>
      <c r="BA108" s="346">
        <f>BA106-BA107</f>
        <v>8592125.4463585336</v>
      </c>
      <c r="BB108" s="517"/>
      <c r="BC108" s="517"/>
      <c r="BD108" s="517"/>
      <c r="BE108" s="517"/>
      <c r="BF108" s="517"/>
      <c r="BG108" s="517"/>
      <c r="BH108" s="517"/>
      <c r="BI108" s="517"/>
      <c r="BJ108" s="341"/>
      <c r="BK108" s="517"/>
      <c r="BL108" s="474"/>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2023-11-16T16:19:30Z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2023-04-28T14:08:49Z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184bb03b-1573-4def-96de-21b7b5f1ff0e</vt:lpwstr>
  </property>
  <property fmtid="{D5CDD505-2E9C-101B-9397-08002B2CF9AE}" pid="8" name="MSIP_Label_5a776955-85f6-4fec-9553-96dd3e0373c4_ContentBits">
    <vt:lpwstr>0</vt:lpwstr>
  </property>
</Properties>
</file>